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3.ARTICLES-COLLOQUES\PAA2018\Male fertility around the world\PDR\EDITED VERSION JUNE 2019\data\"/>
    </mc:Choice>
  </mc:AlternateContent>
  <bookViews>
    <workbookView xWindow="0" yWindow="0" windowWidth="23040" windowHeight="9192"/>
  </bookViews>
  <sheets>
    <sheet name="0. Explanations" sheetId="17" r:id="rId1"/>
    <sheet name="1. Data entry" sheetId="23" r:id="rId2"/>
    <sheet name="2. Summary Results" sheetId="19" r:id="rId3"/>
    <sheet name="3.Age structure" sheetId="1" r:id="rId4"/>
    <sheet name="3b. Mid-period age structure" sheetId="6" r:id="rId5"/>
    <sheet name="4a. Female Fertility" sheetId="2" r:id="rId6"/>
    <sheet name="4b. Male Fertility" sheetId="7" r:id="rId7"/>
    <sheet name="A1. UNWPP Male Population" sheetId="26" r:id="rId8"/>
    <sheet name="A2. UNWPP Female Population" sheetId="27" r:id="rId9"/>
    <sheet name="B1. UNWPP Fertility data" sheetId="20" r:id="rId10"/>
    <sheet name="B2. UNWPP Births data" sheetId="31" r:id="rId11"/>
    <sheet name="C. Age patterns male fertility" sheetId="29" r:id="rId12"/>
  </sheets>
  <calcPr calcId="162913" iterate="1" iterateCount="1000" calcOnSave="0"/>
</workbook>
</file>

<file path=xl/calcChain.xml><?xml version="1.0" encoding="utf-8"?>
<calcChain xmlns="http://schemas.openxmlformats.org/spreadsheetml/2006/main">
  <c r="H18" i="29" l="1"/>
  <c r="I18" i="29"/>
  <c r="I19" i="29" l="1"/>
  <c r="H19" i="29"/>
  <c r="G19" i="29"/>
  <c r="F19" i="29"/>
  <c r="E19" i="29"/>
  <c r="D19" i="29"/>
  <c r="C19" i="29"/>
  <c r="G18" i="29" l="1"/>
  <c r="F18" i="29"/>
  <c r="E18" i="29"/>
  <c r="D18" i="29"/>
  <c r="C18" i="29"/>
  <c r="R5" i="7" l="1"/>
  <c r="R6" i="7"/>
  <c r="R7" i="7"/>
  <c r="R8" i="7"/>
  <c r="R9" i="7"/>
  <c r="R10" i="7"/>
  <c r="R11" i="7"/>
  <c r="R12" i="7"/>
  <c r="R13" i="7"/>
  <c r="R14" i="7"/>
  <c r="R15" i="7"/>
  <c r="R16" i="7"/>
  <c r="R4" i="7"/>
  <c r="B5" i="7"/>
  <c r="B6" i="7"/>
  <c r="B7" i="7"/>
  <c r="B8" i="7"/>
  <c r="B9" i="7"/>
  <c r="B10" i="7"/>
  <c r="B11" i="7"/>
  <c r="B12" i="7"/>
  <c r="B13" i="7"/>
  <c r="B14" i="7"/>
  <c r="B15" i="7"/>
  <c r="B16" i="7"/>
  <c r="B4" i="7"/>
  <c r="D30" i="23"/>
  <c r="C30" i="23"/>
  <c r="C16" i="2"/>
  <c r="D16" i="2"/>
  <c r="E16" i="2"/>
  <c r="F16" i="2"/>
  <c r="G16" i="2"/>
  <c r="H16" i="2"/>
  <c r="I16" i="2"/>
  <c r="J16" i="2"/>
  <c r="K16" i="2"/>
  <c r="L16" i="2"/>
  <c r="M16" i="2"/>
  <c r="N16" i="2"/>
  <c r="O16" i="2"/>
  <c r="P16" i="2"/>
  <c r="Q16" i="2"/>
  <c r="R16" i="2"/>
  <c r="B16" i="2"/>
  <c r="C4" i="7" l="1"/>
  <c r="D4" i="7" s="1"/>
  <c r="E4" i="7" s="1"/>
  <c r="F4" i="7" s="1"/>
  <c r="G4" i="7" s="1"/>
  <c r="H4" i="7" s="1"/>
  <c r="I4" i="7" s="1"/>
  <c r="J4" i="7" s="1"/>
  <c r="K4" i="7" s="1"/>
  <c r="L4" i="7" s="1"/>
  <c r="M4" i="7" s="1"/>
  <c r="N4" i="7" s="1"/>
  <c r="O4" i="7" s="1"/>
  <c r="P4" i="7" s="1"/>
  <c r="Q4" i="7" s="1"/>
  <c r="C13" i="7"/>
  <c r="D13" i="7" s="1"/>
  <c r="E13" i="7" s="1"/>
  <c r="F13" i="7" s="1"/>
  <c r="G13" i="7" s="1"/>
  <c r="H13" i="7" s="1"/>
  <c r="I13" i="7" s="1"/>
  <c r="J13" i="7" s="1"/>
  <c r="K13" i="7" s="1"/>
  <c r="L13" i="7" s="1"/>
  <c r="M13" i="7" s="1"/>
  <c r="N13" i="7" s="1"/>
  <c r="O13" i="7" s="1"/>
  <c r="P13" i="7" s="1"/>
  <c r="Q13" i="7" s="1"/>
  <c r="C9" i="7"/>
  <c r="D9" i="7" s="1"/>
  <c r="E9" i="7" s="1"/>
  <c r="F9" i="7" s="1"/>
  <c r="G9" i="7" s="1"/>
  <c r="H9" i="7" s="1"/>
  <c r="I9" i="7" s="1"/>
  <c r="J9" i="7" s="1"/>
  <c r="K9" i="7" s="1"/>
  <c r="L9" i="7" s="1"/>
  <c r="M9" i="7" s="1"/>
  <c r="N9" i="7" s="1"/>
  <c r="O9" i="7" s="1"/>
  <c r="P9" i="7" s="1"/>
  <c r="Q9" i="7" s="1"/>
  <c r="C5" i="7"/>
  <c r="D5" i="7" s="1"/>
  <c r="E5" i="7" s="1"/>
  <c r="F5" i="7" s="1"/>
  <c r="G5" i="7" s="1"/>
  <c r="H5" i="7" s="1"/>
  <c r="I5" i="7" s="1"/>
  <c r="J5" i="7" s="1"/>
  <c r="K5" i="7" s="1"/>
  <c r="L5" i="7" s="1"/>
  <c r="M5" i="7" s="1"/>
  <c r="N5" i="7" s="1"/>
  <c r="O5" i="7" s="1"/>
  <c r="P5" i="7" s="1"/>
  <c r="Q5" i="7" s="1"/>
  <c r="C16" i="7"/>
  <c r="D16" i="7" s="1"/>
  <c r="E16" i="7" s="1"/>
  <c r="F16" i="7" s="1"/>
  <c r="G16" i="7" s="1"/>
  <c r="H16" i="7" s="1"/>
  <c r="I16" i="7" s="1"/>
  <c r="J16" i="7" s="1"/>
  <c r="K16" i="7" s="1"/>
  <c r="L16" i="7" s="1"/>
  <c r="M16" i="7" s="1"/>
  <c r="N16" i="7" s="1"/>
  <c r="O16" i="7" s="1"/>
  <c r="P16" i="7" s="1"/>
  <c r="Q16" i="7" s="1"/>
  <c r="C12" i="7"/>
  <c r="D12" i="7" s="1"/>
  <c r="E12" i="7" s="1"/>
  <c r="F12" i="7" s="1"/>
  <c r="G12" i="7" s="1"/>
  <c r="H12" i="7" s="1"/>
  <c r="I12" i="7" s="1"/>
  <c r="J12" i="7" s="1"/>
  <c r="K12" i="7" s="1"/>
  <c r="L12" i="7" s="1"/>
  <c r="M12" i="7" s="1"/>
  <c r="N12" i="7" s="1"/>
  <c r="O12" i="7" s="1"/>
  <c r="P12" i="7" s="1"/>
  <c r="Q12" i="7" s="1"/>
  <c r="C15" i="7"/>
  <c r="D15" i="7" s="1"/>
  <c r="E15" i="7" s="1"/>
  <c r="F15" i="7" s="1"/>
  <c r="G15" i="7" s="1"/>
  <c r="H15" i="7" s="1"/>
  <c r="I15" i="7" s="1"/>
  <c r="J15" i="7" s="1"/>
  <c r="K15" i="7" s="1"/>
  <c r="L15" i="7" s="1"/>
  <c r="M15" i="7" s="1"/>
  <c r="N15" i="7" s="1"/>
  <c r="O15" i="7" s="1"/>
  <c r="P15" i="7" s="1"/>
  <c r="Q15" i="7" s="1"/>
  <c r="C11" i="7"/>
  <c r="D11" i="7" s="1"/>
  <c r="E11" i="7" s="1"/>
  <c r="F11" i="7" s="1"/>
  <c r="G11" i="7" s="1"/>
  <c r="H11" i="7" s="1"/>
  <c r="I11" i="7" s="1"/>
  <c r="J11" i="7" s="1"/>
  <c r="K11" i="7" s="1"/>
  <c r="L11" i="7" s="1"/>
  <c r="M11" i="7" s="1"/>
  <c r="N11" i="7" s="1"/>
  <c r="O11" i="7" s="1"/>
  <c r="P11" i="7" s="1"/>
  <c r="Q11" i="7" s="1"/>
  <c r="C7" i="7"/>
  <c r="D7" i="7" s="1"/>
  <c r="E7" i="7" s="1"/>
  <c r="F7" i="7" s="1"/>
  <c r="G7" i="7" s="1"/>
  <c r="H7" i="7" s="1"/>
  <c r="I7" i="7" s="1"/>
  <c r="J7" i="7" s="1"/>
  <c r="K7" i="7" s="1"/>
  <c r="L7" i="7" s="1"/>
  <c r="M7" i="7" s="1"/>
  <c r="N7" i="7" s="1"/>
  <c r="O7" i="7" s="1"/>
  <c r="P7" i="7" s="1"/>
  <c r="Q7" i="7" s="1"/>
  <c r="C14" i="7"/>
  <c r="D14" i="7" s="1"/>
  <c r="E14" i="7" s="1"/>
  <c r="F14" i="7" s="1"/>
  <c r="G14" i="7" s="1"/>
  <c r="H14" i="7" s="1"/>
  <c r="I14" i="7" s="1"/>
  <c r="J14" i="7" s="1"/>
  <c r="K14" i="7" s="1"/>
  <c r="L14" i="7" s="1"/>
  <c r="M14" i="7" s="1"/>
  <c r="N14" i="7" s="1"/>
  <c r="O14" i="7" s="1"/>
  <c r="P14" i="7" s="1"/>
  <c r="Q14" i="7" s="1"/>
  <c r="C6" i="7"/>
  <c r="D6" i="7" s="1"/>
  <c r="E6" i="7" s="1"/>
  <c r="F6" i="7" s="1"/>
  <c r="G6" i="7" s="1"/>
  <c r="H6" i="7" s="1"/>
  <c r="I6" i="7" s="1"/>
  <c r="J6" i="7" s="1"/>
  <c r="K6" i="7" s="1"/>
  <c r="L6" i="7" s="1"/>
  <c r="M6" i="7" s="1"/>
  <c r="N6" i="7" s="1"/>
  <c r="O6" i="7" s="1"/>
  <c r="P6" i="7" s="1"/>
  <c r="Q6" i="7" s="1"/>
  <c r="C8" i="7"/>
  <c r="D8" i="7" s="1"/>
  <c r="E8" i="7" s="1"/>
  <c r="F8" i="7" s="1"/>
  <c r="G8" i="7" s="1"/>
  <c r="H8" i="7" s="1"/>
  <c r="I8" i="7" s="1"/>
  <c r="J8" i="7" s="1"/>
  <c r="K8" i="7" s="1"/>
  <c r="L8" i="7" s="1"/>
  <c r="M8" i="7" s="1"/>
  <c r="N8" i="7" s="1"/>
  <c r="O8" i="7" s="1"/>
  <c r="P8" i="7" s="1"/>
  <c r="Q8" i="7" s="1"/>
  <c r="C10" i="7"/>
  <c r="D10" i="7" s="1"/>
  <c r="E10" i="7" s="1"/>
  <c r="F10" i="7" s="1"/>
  <c r="G10" i="7" s="1"/>
  <c r="H10" i="7" s="1"/>
  <c r="I10" i="7" s="1"/>
  <c r="J10" i="7" s="1"/>
  <c r="K10" i="7" s="1"/>
  <c r="L10" i="7" s="1"/>
  <c r="M10" i="7" s="1"/>
  <c r="N10" i="7" s="1"/>
  <c r="O10" i="7" s="1"/>
  <c r="P10" i="7" s="1"/>
  <c r="Q10" i="7" s="1"/>
  <c r="H20" i="23" a="1"/>
  <c r="H20" i="23" s="1"/>
  <c r="R3" i="7"/>
  <c r="Q3" i="7"/>
  <c r="P3" i="7"/>
  <c r="O3" i="7"/>
  <c r="N3" i="7"/>
  <c r="M3" i="7"/>
  <c r="L3" i="7"/>
  <c r="K3" i="7"/>
  <c r="J3" i="7"/>
  <c r="I3" i="7"/>
  <c r="H3" i="7"/>
  <c r="G3" i="7"/>
  <c r="F3" i="7"/>
  <c r="E3" i="7"/>
  <c r="D3" i="7"/>
  <c r="C3" i="7"/>
  <c r="B3" i="7"/>
  <c r="R3" i="2"/>
  <c r="Q3" i="2"/>
  <c r="P3" i="2"/>
  <c r="O3" i="2"/>
  <c r="N3" i="2"/>
  <c r="M3" i="2"/>
  <c r="L3" i="2"/>
  <c r="K3" i="2"/>
  <c r="J3" i="2"/>
  <c r="I3" i="2"/>
  <c r="H3" i="2"/>
  <c r="G3" i="2"/>
  <c r="F3" i="2"/>
  <c r="E3" i="2"/>
  <c r="D3" i="2"/>
  <c r="C3" i="2"/>
  <c r="B3" i="2"/>
  <c r="C2" i="1"/>
  <c r="B10" i="2" l="1" a="1"/>
  <c r="B10" i="2" s="1"/>
  <c r="B6" i="2" a="1"/>
  <c r="B6" i="2" s="1"/>
  <c r="B9" i="2" a="1"/>
  <c r="B9" i="2" s="1"/>
  <c r="B5" i="2" a="1"/>
  <c r="B5" i="2" s="1"/>
  <c r="B8" i="2" a="1"/>
  <c r="B8" i="2" s="1"/>
  <c r="B4" i="2" a="1"/>
  <c r="B4" i="2" s="1"/>
  <c r="B7" i="2" a="1"/>
  <c r="B7" i="2" s="1"/>
  <c r="C5" i="2" a="1"/>
  <c r="C5" i="2" s="1"/>
  <c r="C6" i="2" a="1"/>
  <c r="C6" i="2" s="1"/>
  <c r="C7" i="2" a="1"/>
  <c r="C7" i="2" s="1"/>
  <c r="C8" i="2" a="1"/>
  <c r="C8" i="2" s="1"/>
  <c r="C9" i="2" a="1"/>
  <c r="C9" i="2" s="1"/>
  <c r="C10" i="2" a="1"/>
  <c r="C10" i="2" s="1"/>
  <c r="C4" i="2" a="1"/>
  <c r="C4" i="2" s="1"/>
  <c r="G5" i="2" a="1"/>
  <c r="G5" i="2" s="1"/>
  <c r="G6" i="2" a="1"/>
  <c r="G6" i="2" s="1"/>
  <c r="G7" i="2" a="1"/>
  <c r="G7" i="2" s="1"/>
  <c r="G8" i="2" a="1"/>
  <c r="G8" i="2" s="1"/>
  <c r="G9" i="2" a="1"/>
  <c r="G9" i="2" s="1"/>
  <c r="G10" i="2" a="1"/>
  <c r="G10" i="2" s="1"/>
  <c r="G4" i="2" a="1"/>
  <c r="G4" i="2" s="1"/>
  <c r="K5" i="2" a="1"/>
  <c r="K5" i="2" s="1"/>
  <c r="K6" i="2" a="1"/>
  <c r="K6" i="2" s="1"/>
  <c r="K7" i="2" a="1"/>
  <c r="K7" i="2" s="1"/>
  <c r="K8" i="2" a="1"/>
  <c r="K8" i="2" s="1"/>
  <c r="K9" i="2" a="1"/>
  <c r="K9" i="2" s="1"/>
  <c r="K10" i="2" a="1"/>
  <c r="K10" i="2" s="1"/>
  <c r="K4" i="2" a="1"/>
  <c r="K4" i="2" s="1"/>
  <c r="O5" i="2" a="1"/>
  <c r="O5" i="2" s="1"/>
  <c r="O6" i="2" a="1"/>
  <c r="O6" i="2" s="1"/>
  <c r="O7" i="2" a="1"/>
  <c r="O7" i="2" s="1"/>
  <c r="O8" i="2" a="1"/>
  <c r="O8" i="2" s="1"/>
  <c r="O9" i="2" a="1"/>
  <c r="O9" i="2" s="1"/>
  <c r="O10" i="2" a="1"/>
  <c r="O10" i="2" s="1"/>
  <c r="O4" i="2" a="1"/>
  <c r="O4" i="2" s="1"/>
  <c r="D4" i="2" a="1"/>
  <c r="D4" i="2" s="1"/>
  <c r="D6" i="2" a="1"/>
  <c r="D6" i="2" s="1"/>
  <c r="D7" i="2" a="1"/>
  <c r="D7" i="2" s="1"/>
  <c r="D8" i="2" a="1"/>
  <c r="D8" i="2" s="1"/>
  <c r="D9" i="2" a="1"/>
  <c r="D9" i="2" s="1"/>
  <c r="D10" i="2" a="1"/>
  <c r="D10" i="2" s="1"/>
  <c r="D5" i="2" a="1"/>
  <c r="D5" i="2" s="1"/>
  <c r="H4" i="2" a="1"/>
  <c r="H4" i="2" s="1"/>
  <c r="H5" i="2" a="1"/>
  <c r="H5" i="2" s="1"/>
  <c r="H6" i="2" a="1"/>
  <c r="H6" i="2" s="1"/>
  <c r="H7" i="2" a="1"/>
  <c r="H7" i="2" s="1"/>
  <c r="H8" i="2" a="1"/>
  <c r="H8" i="2" s="1"/>
  <c r="H9" i="2" a="1"/>
  <c r="H9" i="2" s="1"/>
  <c r="H10" i="2" a="1"/>
  <c r="H10" i="2" s="1"/>
  <c r="L4" i="2" a="1"/>
  <c r="L4" i="2" s="1"/>
  <c r="L5" i="2" a="1"/>
  <c r="L5" i="2" s="1"/>
  <c r="L6" i="2" a="1"/>
  <c r="L6" i="2" s="1"/>
  <c r="L7" i="2" a="1"/>
  <c r="L7" i="2" s="1"/>
  <c r="L8" i="2" a="1"/>
  <c r="L8" i="2" s="1"/>
  <c r="L9" i="2" a="1"/>
  <c r="L9" i="2" s="1"/>
  <c r="L10" i="2" a="1"/>
  <c r="L10" i="2" s="1"/>
  <c r="P4" i="2" a="1"/>
  <c r="P4" i="2" s="1"/>
  <c r="P5" i="2" a="1"/>
  <c r="P5" i="2" s="1"/>
  <c r="P6" i="2" a="1"/>
  <c r="P6" i="2" s="1"/>
  <c r="P7" i="2" a="1"/>
  <c r="P7" i="2" s="1"/>
  <c r="P8" i="2" a="1"/>
  <c r="P8" i="2" s="1"/>
  <c r="P9" i="2" a="1"/>
  <c r="P9" i="2" s="1"/>
  <c r="P10" i="2" a="1"/>
  <c r="P10" i="2" s="1"/>
  <c r="E4" i="2" a="1"/>
  <c r="E4" i="2" s="1"/>
  <c r="E5" i="2" a="1"/>
  <c r="E5" i="2" s="1"/>
  <c r="E6" i="2" a="1"/>
  <c r="E6" i="2" s="1"/>
  <c r="E7" i="2" a="1"/>
  <c r="E7" i="2" s="1"/>
  <c r="E8" i="2" a="1"/>
  <c r="E8" i="2" s="1"/>
  <c r="E9" i="2" a="1"/>
  <c r="E9" i="2" s="1"/>
  <c r="E10" i="2" a="1"/>
  <c r="E10" i="2" s="1"/>
  <c r="I4" i="2" a="1"/>
  <c r="I4" i="2" s="1"/>
  <c r="I5" i="2" a="1"/>
  <c r="I5" i="2" s="1"/>
  <c r="I6" i="2" a="1"/>
  <c r="I6" i="2" s="1"/>
  <c r="I7" i="2" a="1"/>
  <c r="I7" i="2" s="1"/>
  <c r="I8" i="2" a="1"/>
  <c r="I8" i="2" s="1"/>
  <c r="I9" i="2" a="1"/>
  <c r="I9" i="2" s="1"/>
  <c r="I10" i="2" a="1"/>
  <c r="I10" i="2" s="1"/>
  <c r="M4" i="2" a="1"/>
  <c r="M4" i="2" s="1"/>
  <c r="M5" i="2" a="1"/>
  <c r="M5" i="2" s="1"/>
  <c r="M6" i="2" a="1"/>
  <c r="M6" i="2" s="1"/>
  <c r="M7" i="2" a="1"/>
  <c r="M7" i="2" s="1"/>
  <c r="M8" i="2" a="1"/>
  <c r="M8" i="2" s="1"/>
  <c r="M9" i="2" a="1"/>
  <c r="M9" i="2" s="1"/>
  <c r="M10" i="2" a="1"/>
  <c r="M10" i="2" s="1"/>
  <c r="Q4" i="2" a="1"/>
  <c r="Q4" i="2" s="1"/>
  <c r="Q5" i="2" a="1"/>
  <c r="Q5" i="2" s="1"/>
  <c r="Q6" i="2" a="1"/>
  <c r="Q6" i="2" s="1"/>
  <c r="Q7" i="2" a="1"/>
  <c r="Q7" i="2" s="1"/>
  <c r="Q8" i="2" a="1"/>
  <c r="Q8" i="2" s="1"/>
  <c r="Q9" i="2" a="1"/>
  <c r="Q9" i="2" s="1"/>
  <c r="Q10" i="2" a="1"/>
  <c r="Q10" i="2" s="1"/>
  <c r="F4" i="2" a="1"/>
  <c r="F4" i="2" s="1"/>
  <c r="F5" i="2" a="1"/>
  <c r="F5" i="2" s="1"/>
  <c r="F6" i="2" a="1"/>
  <c r="F6" i="2" s="1"/>
  <c r="F7" i="2" a="1"/>
  <c r="F7" i="2" s="1"/>
  <c r="F8" i="2" a="1"/>
  <c r="F8" i="2" s="1"/>
  <c r="F9" i="2" a="1"/>
  <c r="F9" i="2" s="1"/>
  <c r="F10" i="2" a="1"/>
  <c r="F10" i="2" s="1"/>
  <c r="J4" i="2" a="1"/>
  <c r="J4" i="2" s="1"/>
  <c r="J5" i="2" a="1"/>
  <c r="J5" i="2" s="1"/>
  <c r="J6" i="2" a="1"/>
  <c r="J6" i="2" s="1"/>
  <c r="J7" i="2" a="1"/>
  <c r="J7" i="2" s="1"/>
  <c r="J8" i="2" a="1"/>
  <c r="J8" i="2" s="1"/>
  <c r="J9" i="2" a="1"/>
  <c r="J9" i="2" s="1"/>
  <c r="J10" i="2" a="1"/>
  <c r="J10" i="2" s="1"/>
  <c r="N4" i="2" a="1"/>
  <c r="N4" i="2" s="1"/>
  <c r="N5" i="2" a="1"/>
  <c r="N5" i="2" s="1"/>
  <c r="N6" i="2" a="1"/>
  <c r="N6" i="2" s="1"/>
  <c r="N7" i="2" a="1"/>
  <c r="N7" i="2" s="1"/>
  <c r="N8" i="2" a="1"/>
  <c r="N8" i="2" s="1"/>
  <c r="N9" i="2" a="1"/>
  <c r="N9" i="2" s="1"/>
  <c r="N10" i="2" a="1"/>
  <c r="N10" i="2" s="1"/>
  <c r="R4" i="2" a="1"/>
  <c r="R4" i="2" s="1"/>
  <c r="D5" i="19" s="1"/>
  <c r="R5" i="2" a="1"/>
  <c r="R5" i="2" s="1"/>
  <c r="D6" i="19" s="1"/>
  <c r="R6" i="2" a="1"/>
  <c r="R6" i="2" s="1"/>
  <c r="D7" i="19" s="1"/>
  <c r="R7" i="2" a="1"/>
  <c r="R7" i="2" s="1"/>
  <c r="D8" i="19" s="1"/>
  <c r="R8" i="2" a="1"/>
  <c r="R8" i="2" s="1"/>
  <c r="D9" i="19" s="1"/>
  <c r="R9" i="2" a="1"/>
  <c r="R9" i="2" s="1"/>
  <c r="D10" i="19" s="1"/>
  <c r="R10" i="2" a="1"/>
  <c r="R10" i="2" s="1"/>
  <c r="D11" i="19" s="1"/>
  <c r="D2" i="1"/>
  <c r="C34" i="1" a="1"/>
  <c r="C34" i="1" s="1"/>
  <c r="C30" i="1" a="1"/>
  <c r="C30" i="1" s="1"/>
  <c r="C26" i="1" a="1"/>
  <c r="C26" i="1" s="1"/>
  <c r="C22" i="1" a="1"/>
  <c r="C22" i="1" s="1"/>
  <c r="C18" i="1" a="1"/>
  <c r="C18" i="1" s="1"/>
  <c r="C14" i="1" a="1"/>
  <c r="C14" i="1" s="1"/>
  <c r="C10" i="1" a="1"/>
  <c r="C10" i="1" s="1"/>
  <c r="C6" i="1" a="1"/>
  <c r="C6" i="1" s="1"/>
  <c r="C33" i="1" a="1"/>
  <c r="C33" i="1" s="1"/>
  <c r="C28" i="1" a="1"/>
  <c r="C28" i="1" s="1"/>
  <c r="C23" i="1" a="1"/>
  <c r="C23" i="1" s="1"/>
  <c r="C17" i="1" a="1"/>
  <c r="C17" i="1" s="1"/>
  <c r="C12" i="1" a="1"/>
  <c r="C12" i="1" s="1"/>
  <c r="C7" i="1" a="1"/>
  <c r="C7" i="1" s="1"/>
  <c r="C37" i="1" a="1"/>
  <c r="C37" i="1" s="1"/>
  <c r="C32" i="1" a="1"/>
  <c r="C32" i="1" s="1"/>
  <c r="C31" i="1" a="1"/>
  <c r="C31" i="1" s="1"/>
  <c r="C24" i="1" a="1"/>
  <c r="C24" i="1" s="1"/>
  <c r="C16" i="1" a="1"/>
  <c r="C16" i="1" s="1"/>
  <c r="C9" i="1" a="1"/>
  <c r="C9" i="1" s="1"/>
  <c r="C36" i="1" a="1"/>
  <c r="C36" i="1" s="1"/>
  <c r="C27" i="1" a="1"/>
  <c r="C27" i="1" s="1"/>
  <c r="C20" i="1" a="1"/>
  <c r="C20" i="1" s="1"/>
  <c r="C13" i="1" a="1"/>
  <c r="C13" i="1" s="1"/>
  <c r="C5" i="1" a="1"/>
  <c r="C5" i="1" s="1"/>
  <c r="C25" i="1" a="1"/>
  <c r="C25" i="1" s="1"/>
  <c r="C11" i="1" a="1"/>
  <c r="C11" i="1" s="1"/>
  <c r="C8" i="1" a="1"/>
  <c r="C8" i="1" s="1"/>
  <c r="C21" i="1" a="1"/>
  <c r="C21" i="1" s="1"/>
  <c r="C35" i="1" a="1"/>
  <c r="C35" i="1" s="1"/>
  <c r="C19" i="1" a="1"/>
  <c r="C19" i="1" s="1"/>
  <c r="C4" i="1" a="1"/>
  <c r="C4" i="1" s="1"/>
  <c r="C29" i="1" a="1"/>
  <c r="C29" i="1" s="1"/>
  <c r="C15" i="1" a="1"/>
  <c r="C15" i="1" s="1"/>
  <c r="C1" i="6"/>
  <c r="D21" i="19" l="1"/>
  <c r="D20" i="19"/>
  <c r="E2" i="1"/>
  <c r="D6" i="1" a="1"/>
  <c r="D6" i="1" s="1"/>
  <c r="D10" i="1" a="1"/>
  <c r="D10" i="1" s="1"/>
  <c r="D17" i="1" a="1"/>
  <c r="D17" i="1" s="1"/>
  <c r="D14" i="1" a="1"/>
  <c r="D14" i="1" s="1"/>
  <c r="D18" i="1" a="1"/>
  <c r="D18" i="1" s="1"/>
  <c r="D19" i="1" a="1"/>
  <c r="D19" i="1" s="1"/>
  <c r="D23" i="1" a="1"/>
  <c r="D23" i="1" s="1"/>
  <c r="D28" i="1" a="1"/>
  <c r="D28" i="1" s="1"/>
  <c r="D7" i="1" a="1"/>
  <c r="D7" i="1" s="1"/>
  <c r="D16" i="1" a="1"/>
  <c r="D16" i="1" s="1"/>
  <c r="D20" i="1" a="1"/>
  <c r="D20" i="1" s="1"/>
  <c r="D25" i="1" a="1"/>
  <c r="D25" i="1" s="1"/>
  <c r="D29" i="1" a="1"/>
  <c r="D29" i="1" s="1"/>
  <c r="D31" i="1" a="1"/>
  <c r="D31" i="1" s="1"/>
  <c r="D4" i="1" a="1"/>
  <c r="D4" i="1" s="1"/>
  <c r="D34" i="1" a="1"/>
  <c r="D34" i="1" s="1"/>
  <c r="D5" i="1" a="1"/>
  <c r="D5" i="1" s="1"/>
  <c r="D8" i="1" a="1"/>
  <c r="D8" i="1" s="1"/>
  <c r="D9" i="1" a="1"/>
  <c r="D9" i="1" s="1"/>
  <c r="D11" i="1" a="1"/>
  <c r="D11" i="1" s="1"/>
  <c r="D12" i="1" a="1"/>
  <c r="D12" i="1" s="1"/>
  <c r="D13" i="1" a="1"/>
  <c r="D13" i="1" s="1"/>
  <c r="D21" i="1" a="1"/>
  <c r="D21" i="1" s="1"/>
  <c r="D24" i="1" a="1"/>
  <c r="D24" i="1" s="1"/>
  <c r="D27" i="1" a="1"/>
  <c r="D27" i="1" s="1"/>
  <c r="D32" i="1" a="1"/>
  <c r="D32" i="1" s="1"/>
  <c r="D36" i="1" a="1"/>
  <c r="D36" i="1" s="1"/>
  <c r="D22" i="1" a="1"/>
  <c r="D22" i="1" s="1"/>
  <c r="D33" i="1" a="1"/>
  <c r="D33" i="1" s="1"/>
  <c r="D37" i="1" a="1"/>
  <c r="D37" i="1" s="1"/>
  <c r="D15" i="1" a="1"/>
  <c r="D15" i="1" s="1"/>
  <c r="D35" i="1" a="1"/>
  <c r="D35" i="1" s="1"/>
  <c r="D26" i="1" a="1"/>
  <c r="D26" i="1" s="1"/>
  <c r="D30" i="1" a="1"/>
  <c r="D30" i="1" s="1"/>
  <c r="F2" i="1" l="1"/>
  <c r="D1" i="6"/>
  <c r="E5" i="1" a="1"/>
  <c r="E5" i="1" s="1"/>
  <c r="E8" i="1" a="1"/>
  <c r="E8" i="1" s="1"/>
  <c r="E9" i="1" a="1"/>
  <c r="E9" i="1" s="1"/>
  <c r="E13" i="1" a="1"/>
  <c r="E13" i="1" s="1"/>
  <c r="E19" i="1" a="1"/>
  <c r="E19" i="1" s="1"/>
  <c r="E6" i="1" a="1"/>
  <c r="E6" i="1" s="1"/>
  <c r="E7" i="1" a="1"/>
  <c r="E7" i="1" s="1"/>
  <c r="E10" i="1" a="1"/>
  <c r="E10" i="1" s="1"/>
  <c r="E11" i="1" a="1"/>
  <c r="E11" i="1" s="1"/>
  <c r="E12" i="1" a="1"/>
  <c r="E12" i="1" s="1"/>
  <c r="E16" i="1" a="1"/>
  <c r="E16" i="1" s="1"/>
  <c r="E21" i="1" a="1"/>
  <c r="E21" i="1" s="1"/>
  <c r="E22" i="1" a="1"/>
  <c r="E22" i="1" s="1"/>
  <c r="E27" i="1" a="1"/>
  <c r="E27" i="1" s="1"/>
  <c r="E15" i="1" a="1"/>
  <c r="E15" i="1" s="1"/>
  <c r="E26" i="1" a="1"/>
  <c r="E26" i="1" s="1"/>
  <c r="E30" i="1" a="1"/>
  <c r="E30" i="1" s="1"/>
  <c r="E35" i="1" a="1"/>
  <c r="E35" i="1" s="1"/>
  <c r="E33" i="1" a="1"/>
  <c r="E33" i="1" s="1"/>
  <c r="E17" i="1" a="1"/>
  <c r="E17" i="1" s="1"/>
  <c r="E18" i="1" a="1"/>
  <c r="E18" i="1" s="1"/>
  <c r="E20" i="1" a="1"/>
  <c r="E20" i="1" s="1"/>
  <c r="E25" i="1" a="1"/>
  <c r="E25" i="1" s="1"/>
  <c r="E14" i="1" a="1"/>
  <c r="E14" i="1" s="1"/>
  <c r="E24" i="1" a="1"/>
  <c r="E24" i="1" s="1"/>
  <c r="E29" i="1" a="1"/>
  <c r="E29" i="1" s="1"/>
  <c r="E31" i="1" a="1"/>
  <c r="E31" i="1" s="1"/>
  <c r="E32" i="1" a="1"/>
  <c r="E32" i="1" s="1"/>
  <c r="E36" i="1" a="1"/>
  <c r="E36" i="1" s="1"/>
  <c r="E4" i="1" a="1"/>
  <c r="E4" i="1" s="1"/>
  <c r="E28" i="1" a="1"/>
  <c r="E28" i="1" s="1"/>
  <c r="E34" i="1" a="1"/>
  <c r="E34" i="1" s="1"/>
  <c r="E37" i="1" a="1"/>
  <c r="E37" i="1" s="1"/>
  <c r="E23" i="1" a="1"/>
  <c r="E23" i="1" s="1"/>
  <c r="F12" i="1" l="1" a="1"/>
  <c r="F12" i="1" s="1"/>
  <c r="F5" i="1" a="1"/>
  <c r="F5" i="1" s="1"/>
  <c r="F13" i="1" a="1"/>
  <c r="F13" i="1" s="1"/>
  <c r="F23" i="1" a="1"/>
  <c r="F23" i="1" s="1"/>
  <c r="F32" i="1" a="1"/>
  <c r="F32" i="1" s="1"/>
  <c r="F17" i="1" a="1"/>
  <c r="F17" i="1" s="1"/>
  <c r="F37" i="1" a="1"/>
  <c r="F37" i="1" s="1"/>
  <c r="F18" i="1" a="1"/>
  <c r="F18" i="1" s="1"/>
  <c r="F33" i="1" a="1"/>
  <c r="F33" i="1" s="1"/>
  <c r="F14" i="1" a="1"/>
  <c r="F14" i="1" s="1"/>
  <c r="F8" i="1" a="1"/>
  <c r="F8" i="1" s="1"/>
  <c r="F20" i="1" a="1"/>
  <c r="F20" i="1" s="1"/>
  <c r="F27" i="1" a="1"/>
  <c r="F27" i="1" s="1"/>
  <c r="F7" i="1" a="1"/>
  <c r="F7" i="1" s="1"/>
  <c r="F19" i="1" a="1"/>
  <c r="F19" i="1" s="1"/>
  <c r="F10" i="1" a="1"/>
  <c r="F10" i="1" s="1"/>
  <c r="F4" i="1" a="1"/>
  <c r="F4" i="1" s="1"/>
  <c r="F36" i="1" a="1"/>
  <c r="F36" i="1" s="1"/>
  <c r="G2" i="1"/>
  <c r="F15" i="1" a="1"/>
  <c r="F15" i="1" s="1"/>
  <c r="F9" i="1" a="1"/>
  <c r="F9" i="1" s="1"/>
  <c r="F26" i="1" a="1"/>
  <c r="F26" i="1" s="1"/>
  <c r="F28" i="1" a="1"/>
  <c r="F28" i="1" s="1"/>
  <c r="F22" i="1" a="1"/>
  <c r="F22" i="1" s="1"/>
  <c r="F21" i="1" a="1"/>
  <c r="F21" i="1" s="1"/>
  <c r="F24" i="1" a="1"/>
  <c r="F24" i="1" s="1"/>
  <c r="F11" i="1" a="1"/>
  <c r="F11" i="1" s="1"/>
  <c r="E1" i="6"/>
  <c r="F16" i="1" a="1"/>
  <c r="F16" i="1" s="1"/>
  <c r="F6" i="1" a="1"/>
  <c r="F6" i="1" s="1"/>
  <c r="F29" i="1" a="1"/>
  <c r="F29" i="1" s="1"/>
  <c r="F34" i="1" a="1"/>
  <c r="F34" i="1" s="1"/>
  <c r="F35" i="1" a="1"/>
  <c r="F35" i="1" s="1"/>
  <c r="F30" i="1" a="1"/>
  <c r="F30" i="1" s="1"/>
  <c r="F31" i="1" a="1"/>
  <c r="F31" i="1" s="1"/>
  <c r="F25" i="1" a="1"/>
  <c r="F25" i="1" s="1"/>
  <c r="G7" i="1" l="1" a="1"/>
  <c r="G7" i="1" s="1"/>
  <c r="G5" i="1" a="1"/>
  <c r="G5" i="1" s="1"/>
  <c r="G24" i="1" a="1"/>
  <c r="G24" i="1" s="1"/>
  <c r="G31" i="1" a="1"/>
  <c r="G31" i="1" s="1"/>
  <c r="G12" i="1" a="1"/>
  <c r="G12" i="1" s="1"/>
  <c r="G14" i="1" a="1"/>
  <c r="G14" i="1" s="1"/>
  <c r="G35" i="1" a="1"/>
  <c r="G35" i="1" s="1"/>
  <c r="G16" i="1" a="1"/>
  <c r="G16" i="1" s="1"/>
  <c r="G13" i="1" a="1"/>
  <c r="G13" i="1" s="1"/>
  <c r="G10" i="1" a="1"/>
  <c r="G10" i="1" s="1"/>
  <c r="G25" i="1" a="1"/>
  <c r="G25" i="1" s="1"/>
  <c r="G29" i="1" a="1"/>
  <c r="G29" i="1" s="1"/>
  <c r="G15" i="1" a="1"/>
  <c r="G15" i="1" s="1"/>
  <c r="G26" i="1" a="1"/>
  <c r="G26" i="1" s="1"/>
  <c r="G19" i="1" a="1"/>
  <c r="G19" i="1" s="1"/>
  <c r="G22" i="1" a="1"/>
  <c r="G22" i="1" s="1"/>
  <c r="G37" i="1" a="1"/>
  <c r="G37" i="1" s="1"/>
  <c r="H2" i="1"/>
  <c r="F1" i="6"/>
  <c r="G17" i="1" a="1"/>
  <c r="G17" i="1" s="1"/>
  <c r="G28" i="1" a="1"/>
  <c r="G28" i="1" s="1"/>
  <c r="G33" i="1" a="1"/>
  <c r="G33" i="1" s="1"/>
  <c r="G34" i="1" a="1"/>
  <c r="G34" i="1" s="1"/>
  <c r="G36" i="1" a="1"/>
  <c r="G36" i="1" s="1"/>
  <c r="G20" i="1" a="1"/>
  <c r="G20" i="1" s="1"/>
  <c r="G27" i="1" a="1"/>
  <c r="G27" i="1" s="1"/>
  <c r="G11" i="1" a="1"/>
  <c r="G11" i="1" s="1"/>
  <c r="G6" i="1" a="1"/>
  <c r="G6" i="1" s="1"/>
  <c r="G18" i="1" a="1"/>
  <c r="G18" i="1" s="1"/>
  <c r="G21" i="1" a="1"/>
  <c r="G21" i="1" s="1"/>
  <c r="G23" i="1" a="1"/>
  <c r="G23" i="1" s="1"/>
  <c r="G8" i="1" a="1"/>
  <c r="G8" i="1" s="1"/>
  <c r="G9" i="1" a="1"/>
  <c r="G9" i="1" s="1"/>
  <c r="G30" i="1" a="1"/>
  <c r="G30" i="1" s="1"/>
  <c r="G32" i="1" a="1"/>
  <c r="G32" i="1" s="1"/>
  <c r="G4" i="1" a="1"/>
  <c r="G4" i="1" s="1"/>
  <c r="G1" i="6" l="1"/>
  <c r="H7" i="1" a="1"/>
  <c r="H7" i="1" s="1"/>
  <c r="H18" i="1" a="1"/>
  <c r="H18" i="1" s="1"/>
  <c r="H27" i="1" a="1"/>
  <c r="H27" i="1" s="1"/>
  <c r="H20" i="1" a="1"/>
  <c r="H20" i="1" s="1"/>
  <c r="H35" i="1" a="1"/>
  <c r="H35" i="1" s="1"/>
  <c r="H6" i="1" a="1"/>
  <c r="H6" i="1" s="1"/>
  <c r="H28" i="1" a="1"/>
  <c r="H28" i="1" s="1"/>
  <c r="H16" i="1" a="1"/>
  <c r="H16" i="1" s="1"/>
  <c r="H13" i="1" a="1"/>
  <c r="H13" i="1" s="1"/>
  <c r="H17" i="1" a="1"/>
  <c r="H17" i="1" s="1"/>
  <c r="H24" i="1" a="1"/>
  <c r="H24" i="1" s="1"/>
  <c r="H12" i="1" a="1"/>
  <c r="H12" i="1" s="1"/>
  <c r="H32" i="1" a="1"/>
  <c r="H32" i="1" s="1"/>
  <c r="H30" i="1" a="1"/>
  <c r="H30" i="1" s="1"/>
  <c r="H23" i="1" a="1"/>
  <c r="H23" i="1" s="1"/>
  <c r="H36" i="1" a="1"/>
  <c r="H36" i="1" s="1"/>
  <c r="I2" i="1"/>
  <c r="H5" i="1" a="1"/>
  <c r="H5" i="1" s="1"/>
  <c r="H9" i="1" a="1"/>
  <c r="H9" i="1" s="1"/>
  <c r="H19" i="1" a="1"/>
  <c r="H19" i="1" s="1"/>
  <c r="H10" i="1" a="1"/>
  <c r="H10" i="1" s="1"/>
  <c r="H25" i="1" a="1"/>
  <c r="H25" i="1" s="1"/>
  <c r="H4" i="1" a="1"/>
  <c r="H4" i="1" s="1"/>
  <c r="H33" i="1" a="1"/>
  <c r="H33" i="1" s="1"/>
  <c r="H34" i="1" a="1"/>
  <c r="H34" i="1" s="1"/>
  <c r="H37" i="1" a="1"/>
  <c r="H37" i="1" s="1"/>
  <c r="H8" i="1" a="1"/>
  <c r="H8" i="1" s="1"/>
  <c r="H14" i="1" a="1"/>
  <c r="H14" i="1" s="1"/>
  <c r="H21" i="1" a="1"/>
  <c r="H21" i="1" s="1"/>
  <c r="H11" i="1" a="1"/>
  <c r="H11" i="1" s="1"/>
  <c r="H26" i="1" a="1"/>
  <c r="H26" i="1" s="1"/>
  <c r="H29" i="1" a="1"/>
  <c r="H29" i="1" s="1"/>
  <c r="H15" i="1" a="1"/>
  <c r="H15" i="1" s="1"/>
  <c r="H31" i="1" a="1"/>
  <c r="H31" i="1" s="1"/>
  <c r="H22" i="1" a="1"/>
  <c r="H22" i="1" s="1"/>
  <c r="H1" i="6" l="1"/>
  <c r="I9" i="1" a="1"/>
  <c r="I9" i="1" s="1"/>
  <c r="I16" i="1" a="1"/>
  <c r="I16" i="1" s="1"/>
  <c r="I17" i="1" a="1"/>
  <c r="I17" i="1" s="1"/>
  <c r="I31" i="1" a="1"/>
  <c r="I31" i="1" s="1"/>
  <c r="I20" i="1" a="1"/>
  <c r="I20" i="1" s="1"/>
  <c r="I4" i="1" a="1"/>
  <c r="I4" i="1" s="1"/>
  <c r="I37" i="1" a="1"/>
  <c r="I37" i="1" s="1"/>
  <c r="I24" i="1" a="1"/>
  <c r="I24" i="1" s="1"/>
  <c r="I14" i="1" a="1"/>
  <c r="I14" i="1" s="1"/>
  <c r="I26" i="1" a="1"/>
  <c r="I26" i="1" s="1"/>
  <c r="I22" i="1" a="1"/>
  <c r="I22" i="1" s="1"/>
  <c r="I7" i="1" a="1"/>
  <c r="I7" i="1" s="1"/>
  <c r="I30" i="1" a="1"/>
  <c r="I30" i="1" s="1"/>
  <c r="I8" i="1" a="1"/>
  <c r="I8" i="1" s="1"/>
  <c r="I5" i="1" a="1"/>
  <c r="I5" i="1" s="1"/>
  <c r="I19" i="1" a="1"/>
  <c r="I19" i="1" s="1"/>
  <c r="I33" i="1" a="1"/>
  <c r="I33" i="1" s="1"/>
  <c r="J2" i="1"/>
  <c r="I12" i="1" a="1"/>
  <c r="I12" i="1" s="1"/>
  <c r="I10" i="1" a="1"/>
  <c r="I10" i="1" s="1"/>
  <c r="I23" i="1" a="1"/>
  <c r="I23" i="1" s="1"/>
  <c r="I18" i="1" a="1"/>
  <c r="I18" i="1" s="1"/>
  <c r="I34" i="1" a="1"/>
  <c r="I34" i="1" s="1"/>
  <c r="I6" i="1" a="1"/>
  <c r="I6" i="1" s="1"/>
  <c r="I15" i="1" a="1"/>
  <c r="I15" i="1" s="1"/>
  <c r="I21" i="1" a="1"/>
  <c r="I21" i="1" s="1"/>
  <c r="I29" i="1" a="1"/>
  <c r="I29" i="1" s="1"/>
  <c r="I11" i="1" a="1"/>
  <c r="I11" i="1" s="1"/>
  <c r="I32" i="1" a="1"/>
  <c r="I32" i="1" s="1"/>
  <c r="I28" i="1" a="1"/>
  <c r="I28" i="1" s="1"/>
  <c r="I36" i="1" a="1"/>
  <c r="I36" i="1" s="1"/>
  <c r="I13" i="1" a="1"/>
  <c r="I13" i="1" s="1"/>
  <c r="I27" i="1" a="1"/>
  <c r="I27" i="1" s="1"/>
  <c r="I25" i="1" a="1"/>
  <c r="I25" i="1" s="1"/>
  <c r="I35" i="1" a="1"/>
  <c r="I35" i="1" s="1"/>
  <c r="I1" i="6" l="1"/>
  <c r="J6" i="1" a="1"/>
  <c r="J6" i="1" s="1"/>
  <c r="J25" i="1" a="1"/>
  <c r="J25" i="1" s="1"/>
  <c r="J23" i="1" a="1"/>
  <c r="J23" i="1" s="1"/>
  <c r="J33" i="1" a="1"/>
  <c r="J33" i="1" s="1"/>
  <c r="J17" i="1" a="1"/>
  <c r="J17" i="1" s="1"/>
  <c r="J36" i="1" a="1"/>
  <c r="J36" i="1" s="1"/>
  <c r="J20" i="1" a="1"/>
  <c r="J20" i="1" s="1"/>
  <c r="J29" i="1" a="1"/>
  <c r="J29" i="1" s="1"/>
  <c r="J10" i="1" a="1"/>
  <c r="J10" i="1" s="1"/>
  <c r="J12" i="1" a="1"/>
  <c r="J12" i="1" s="1"/>
  <c r="J8" i="1" a="1"/>
  <c r="J8" i="1" s="1"/>
  <c r="J24" i="1" a="1"/>
  <c r="J24" i="1" s="1"/>
  <c r="J27" i="1" a="1"/>
  <c r="J27" i="1" s="1"/>
  <c r="J31" i="1" a="1"/>
  <c r="J31" i="1" s="1"/>
  <c r="J4" i="1" a="1"/>
  <c r="J4" i="1" s="1"/>
  <c r="J26" i="1" a="1"/>
  <c r="J26" i="1" s="1"/>
  <c r="J35" i="1" a="1"/>
  <c r="J35" i="1" s="1"/>
  <c r="J11" i="1" a="1"/>
  <c r="J11" i="1" s="1"/>
  <c r="J15" i="1" a="1"/>
  <c r="J15" i="1" s="1"/>
  <c r="J9" i="1" a="1"/>
  <c r="J9" i="1" s="1"/>
  <c r="J28" i="1" a="1"/>
  <c r="J28" i="1" s="1"/>
  <c r="J5" i="1" a="1"/>
  <c r="J5" i="1" s="1"/>
  <c r="J7" i="1" a="1"/>
  <c r="J7" i="1" s="1"/>
  <c r="J14" i="1" a="1"/>
  <c r="J14" i="1" s="1"/>
  <c r="J37" i="1" a="1"/>
  <c r="J37" i="1" s="1"/>
  <c r="J21" i="1" a="1"/>
  <c r="J21" i="1" s="1"/>
  <c r="J18" i="1" a="1"/>
  <c r="J18" i="1" s="1"/>
  <c r="J22" i="1" a="1"/>
  <c r="J22" i="1" s="1"/>
  <c r="J16" i="1" a="1"/>
  <c r="J16" i="1" s="1"/>
  <c r="J30" i="1" a="1"/>
  <c r="J30" i="1" s="1"/>
  <c r="J13" i="1" a="1"/>
  <c r="J13" i="1" s="1"/>
  <c r="J32" i="1" a="1"/>
  <c r="J32" i="1" s="1"/>
  <c r="J19" i="1" a="1"/>
  <c r="J19" i="1" s="1"/>
  <c r="J34" i="1" a="1"/>
  <c r="J34" i="1" s="1"/>
  <c r="K2" i="1"/>
  <c r="J1" i="6" l="1"/>
  <c r="K7" i="1" a="1"/>
  <c r="K7" i="1" s="1"/>
  <c r="K15" i="1" a="1"/>
  <c r="K15" i="1" s="1"/>
  <c r="K28" i="1" a="1"/>
  <c r="K28" i="1" s="1"/>
  <c r="K12" i="1" a="1"/>
  <c r="K12" i="1" s="1"/>
  <c r="K22" i="1" a="1"/>
  <c r="K22" i="1" s="1"/>
  <c r="K31" i="1" a="1"/>
  <c r="K31" i="1" s="1"/>
  <c r="K17" i="1" a="1"/>
  <c r="K17" i="1" s="1"/>
  <c r="K20" i="1" a="1"/>
  <c r="K20" i="1" s="1"/>
  <c r="K8" i="1" a="1"/>
  <c r="K8" i="1" s="1"/>
  <c r="K19" i="1" a="1"/>
  <c r="K19" i="1" s="1"/>
  <c r="K21" i="1" a="1"/>
  <c r="K21" i="1" s="1"/>
  <c r="K30" i="1" a="1"/>
  <c r="K30" i="1" s="1"/>
  <c r="K16" i="1" a="1"/>
  <c r="K16" i="1" s="1"/>
  <c r="K27" i="1" a="1"/>
  <c r="K27" i="1" s="1"/>
  <c r="K10" i="1" a="1"/>
  <c r="K10" i="1" s="1"/>
  <c r="K23" i="1" a="1"/>
  <c r="K23" i="1" s="1"/>
  <c r="K14" i="1" a="1"/>
  <c r="K14" i="1" s="1"/>
  <c r="K5" i="1" a="1"/>
  <c r="K5" i="1" s="1"/>
  <c r="K29" i="1" a="1"/>
  <c r="K29" i="1" s="1"/>
  <c r="K32" i="1" a="1"/>
  <c r="K32" i="1" s="1"/>
  <c r="K9" i="1" a="1"/>
  <c r="K9" i="1" s="1"/>
  <c r="K11" i="1" a="1"/>
  <c r="K11" i="1" s="1"/>
  <c r="K6" i="1" a="1"/>
  <c r="K6" i="1" s="1"/>
  <c r="K36" i="1" a="1"/>
  <c r="K36" i="1" s="1"/>
  <c r="K34" i="1" a="1"/>
  <c r="K34" i="1" s="1"/>
  <c r="L2" i="1"/>
  <c r="K13" i="1" a="1"/>
  <c r="K13" i="1" s="1"/>
  <c r="K24" i="1" a="1"/>
  <c r="K24" i="1" s="1"/>
  <c r="K25" i="1" a="1"/>
  <c r="K25" i="1" s="1"/>
  <c r="K35" i="1" a="1"/>
  <c r="K35" i="1" s="1"/>
  <c r="K18" i="1" a="1"/>
  <c r="K18" i="1" s="1"/>
  <c r="K37" i="1" a="1"/>
  <c r="K37" i="1" s="1"/>
  <c r="K33" i="1" a="1"/>
  <c r="K33" i="1" s="1"/>
  <c r="K4" i="1" a="1"/>
  <c r="K4" i="1" s="1"/>
  <c r="K26" i="1" a="1"/>
  <c r="K26" i="1" s="1"/>
  <c r="K1" i="6"/>
  <c r="L16" i="1" l="1" a="1"/>
  <c r="L16" i="1" s="1"/>
  <c r="L18" i="1" a="1"/>
  <c r="L18" i="1" s="1"/>
  <c r="L20" i="1" a="1"/>
  <c r="L20" i="1" s="1"/>
  <c r="L4" i="1" a="1"/>
  <c r="L4" i="1" s="1"/>
  <c r="L25" i="1" a="1"/>
  <c r="L25" i="1" s="1"/>
  <c r="L24" i="1" a="1"/>
  <c r="L24" i="1" s="1"/>
  <c r="L27" i="1" a="1"/>
  <c r="L27" i="1" s="1"/>
  <c r="L10" i="1" a="1"/>
  <c r="L10" i="1" s="1"/>
  <c r="L15" i="1" a="1"/>
  <c r="L15" i="1" s="1"/>
  <c r="L17" i="1" a="1"/>
  <c r="L17" i="1" s="1"/>
  <c r="L7" i="1" a="1"/>
  <c r="L7" i="1" s="1"/>
  <c r="L31" i="1" a="1"/>
  <c r="L31" i="1" s="1"/>
  <c r="L21" i="1" a="1"/>
  <c r="L21" i="1" s="1"/>
  <c r="L13" i="1" a="1"/>
  <c r="L13" i="1" s="1"/>
  <c r="L11" i="1" a="1"/>
  <c r="L11" i="1" s="1"/>
  <c r="L32" i="1" a="1"/>
  <c r="L32" i="1" s="1"/>
  <c r="M2" i="1"/>
  <c r="L9" i="1" a="1"/>
  <c r="L9" i="1" s="1"/>
  <c r="L6" i="1" a="1"/>
  <c r="L6" i="1" s="1"/>
  <c r="L23" i="1" a="1"/>
  <c r="L23" i="1" s="1"/>
  <c r="L22" i="1" a="1"/>
  <c r="L22" i="1" s="1"/>
  <c r="L34" i="1" a="1"/>
  <c r="L34" i="1" s="1"/>
  <c r="L29" i="1" a="1"/>
  <c r="L29" i="1" s="1"/>
  <c r="L35" i="1" a="1"/>
  <c r="L35" i="1" s="1"/>
  <c r="L30" i="1" a="1"/>
  <c r="L30" i="1" s="1"/>
  <c r="L33" i="1" a="1"/>
  <c r="L33" i="1" s="1"/>
  <c r="L12" i="1" a="1"/>
  <c r="L12" i="1" s="1"/>
  <c r="L14" i="1" a="1"/>
  <c r="L14" i="1" s="1"/>
  <c r="L28" i="1" a="1"/>
  <c r="L28" i="1" s="1"/>
  <c r="L26" i="1" a="1"/>
  <c r="L26" i="1" s="1"/>
  <c r="L8" i="1" a="1"/>
  <c r="L8" i="1" s="1"/>
  <c r="L5" i="1" a="1"/>
  <c r="L5" i="1" s="1"/>
  <c r="L36" i="1" a="1"/>
  <c r="L36" i="1" s="1"/>
  <c r="L37" i="1" a="1"/>
  <c r="L37" i="1" s="1"/>
  <c r="L19" i="1" a="1"/>
  <c r="L19" i="1" s="1"/>
  <c r="L1" i="6" l="1"/>
  <c r="M11" i="1" a="1"/>
  <c r="M11" i="1" s="1"/>
  <c r="M13" i="1" a="1"/>
  <c r="M13" i="1" s="1"/>
  <c r="M27" i="1" a="1"/>
  <c r="M27" i="1" s="1"/>
  <c r="M35" i="1" a="1"/>
  <c r="M35" i="1" s="1"/>
  <c r="M21" i="1" a="1"/>
  <c r="M21" i="1" s="1"/>
  <c r="M36" i="1" a="1"/>
  <c r="M36" i="1" s="1"/>
  <c r="M9" i="1" a="1"/>
  <c r="M9" i="1" s="1"/>
  <c r="M32" i="1" a="1"/>
  <c r="M32" i="1" s="1"/>
  <c r="M24" i="1" a="1"/>
  <c r="M24" i="1" s="1"/>
  <c r="M17" i="1" a="1"/>
  <c r="M17" i="1" s="1"/>
  <c r="M7" i="1" a="1"/>
  <c r="M7" i="1" s="1"/>
  <c r="M10" i="1" a="1"/>
  <c r="M10" i="1" s="1"/>
  <c r="M22" i="1" a="1"/>
  <c r="M22" i="1" s="1"/>
  <c r="M30" i="1" a="1"/>
  <c r="M30" i="1" s="1"/>
  <c r="M29" i="1" a="1"/>
  <c r="M29" i="1" s="1"/>
  <c r="N2" i="1"/>
  <c r="M5" i="1" a="1"/>
  <c r="M5" i="1" s="1"/>
  <c r="M18" i="1" a="1"/>
  <c r="M18" i="1" s="1"/>
  <c r="M16" i="1" a="1"/>
  <c r="M16" i="1" s="1"/>
  <c r="M14" i="1" a="1"/>
  <c r="M14" i="1" s="1"/>
  <c r="M26" i="1" a="1"/>
  <c r="M26" i="1" s="1"/>
  <c r="M34" i="1" a="1"/>
  <c r="M34" i="1" s="1"/>
  <c r="M15" i="1" a="1"/>
  <c r="M15" i="1" s="1"/>
  <c r="M12" i="1" a="1"/>
  <c r="M12" i="1" s="1"/>
  <c r="M37" i="1" a="1"/>
  <c r="M37" i="1" s="1"/>
  <c r="M6" i="1" a="1"/>
  <c r="M6" i="1" s="1"/>
  <c r="M8" i="1" a="1"/>
  <c r="M8" i="1" s="1"/>
  <c r="M20" i="1" a="1"/>
  <c r="M20" i="1" s="1"/>
  <c r="M23" i="1" a="1"/>
  <c r="M23" i="1" s="1"/>
  <c r="M33" i="1" a="1"/>
  <c r="M33" i="1" s="1"/>
  <c r="M25" i="1" a="1"/>
  <c r="M25" i="1" s="1"/>
  <c r="M4" i="1" a="1"/>
  <c r="M4" i="1" s="1"/>
  <c r="M19" i="1" a="1"/>
  <c r="M19" i="1" s="1"/>
  <c r="M31" i="1" a="1"/>
  <c r="M31" i="1" s="1"/>
  <c r="M28" i="1" a="1"/>
  <c r="M28" i="1" s="1"/>
  <c r="N8" i="1" l="1" a="1"/>
  <c r="N8" i="1" s="1"/>
  <c r="N7" i="1" a="1"/>
  <c r="N7" i="1" s="1"/>
  <c r="N15" i="1" a="1"/>
  <c r="N15" i="1" s="1"/>
  <c r="N6" i="1" a="1"/>
  <c r="N6" i="1" s="1"/>
  <c r="N29" i="1" a="1"/>
  <c r="N29" i="1" s="1"/>
  <c r="N23" i="1" a="1"/>
  <c r="N23" i="1" s="1"/>
  <c r="N33" i="1" a="1"/>
  <c r="N33" i="1" s="1"/>
  <c r="N22" i="1" a="1"/>
  <c r="N22" i="1" s="1"/>
  <c r="N25" i="1" a="1"/>
  <c r="N25" i="1" s="1"/>
  <c r="N13" i="1" a="1"/>
  <c r="N13" i="1" s="1"/>
  <c r="N9" i="1" a="1"/>
  <c r="N9" i="1" s="1"/>
  <c r="N19" i="1" a="1"/>
  <c r="N19" i="1" s="1"/>
  <c r="N10" i="1" a="1"/>
  <c r="N10" i="1" s="1"/>
  <c r="N34" i="1" a="1"/>
  <c r="N34" i="1" s="1"/>
  <c r="N27" i="1" a="1"/>
  <c r="N27" i="1" s="1"/>
  <c r="N37" i="1" a="1"/>
  <c r="N37" i="1" s="1"/>
  <c r="N30" i="1" a="1"/>
  <c r="N30" i="1" s="1"/>
  <c r="N31" i="1" a="1"/>
  <c r="N31" i="1" s="1"/>
  <c r="M1" i="6"/>
  <c r="N5" i="1" a="1"/>
  <c r="N5" i="1" s="1"/>
  <c r="N12" i="1" a="1"/>
  <c r="N12" i="1" s="1"/>
  <c r="N26" i="1" a="1"/>
  <c r="N26" i="1" s="1"/>
  <c r="N24" i="1" a="1"/>
  <c r="N24" i="1" s="1"/>
  <c r="N14" i="1" a="1"/>
  <c r="N14" i="1" s="1"/>
  <c r="N20" i="1" a="1"/>
  <c r="N20" i="1" s="1"/>
  <c r="N18" i="1" a="1"/>
  <c r="N18" i="1" s="1"/>
  <c r="N36" i="1" a="1"/>
  <c r="N36" i="1" s="1"/>
  <c r="N17" i="1" a="1"/>
  <c r="N17" i="1" s="1"/>
  <c r="N11" i="1" a="1"/>
  <c r="N11" i="1" s="1"/>
  <c r="N21" i="1" a="1"/>
  <c r="N21" i="1" s="1"/>
  <c r="N16" i="1" a="1"/>
  <c r="N16" i="1" s="1"/>
  <c r="N32" i="1" a="1"/>
  <c r="N32" i="1" s="1"/>
  <c r="N28" i="1" a="1"/>
  <c r="N28" i="1" s="1"/>
  <c r="N4" i="1" a="1"/>
  <c r="N4" i="1" s="1"/>
  <c r="N35" i="1" a="1"/>
  <c r="N35" i="1" s="1"/>
  <c r="O2" i="1"/>
  <c r="N1" i="6" l="1"/>
  <c r="O8" i="1" a="1"/>
  <c r="O8" i="1" s="1"/>
  <c r="O12" i="1" a="1"/>
  <c r="O12" i="1" s="1"/>
  <c r="O31" i="1" a="1"/>
  <c r="O31" i="1" s="1"/>
  <c r="O13" i="1" a="1"/>
  <c r="O13" i="1" s="1"/>
  <c r="O19" i="1" a="1"/>
  <c r="O19" i="1" s="1"/>
  <c r="O36" i="1" a="1"/>
  <c r="O36" i="1" s="1"/>
  <c r="O29" i="1" a="1"/>
  <c r="O29" i="1" s="1"/>
  <c r="O27" i="1" a="1"/>
  <c r="O27" i="1" s="1"/>
  <c r="O9" i="1" a="1"/>
  <c r="O9" i="1" s="1"/>
  <c r="O25" i="1" a="1"/>
  <c r="O25" i="1" s="1"/>
  <c r="O18" i="1" a="1"/>
  <c r="O18" i="1" s="1"/>
  <c r="O6" i="1" a="1"/>
  <c r="O6" i="1" s="1"/>
  <c r="O17" i="1" a="1"/>
  <c r="O17" i="1" s="1"/>
  <c r="O23" i="1" a="1"/>
  <c r="O23" i="1" s="1"/>
  <c r="O20" i="1" a="1"/>
  <c r="O20" i="1" s="1"/>
  <c r="O37" i="1" a="1"/>
  <c r="O37" i="1" s="1"/>
  <c r="O30" i="1" a="1"/>
  <c r="O30" i="1" s="1"/>
  <c r="O14" i="1" a="1"/>
  <c r="O14" i="1" s="1"/>
  <c r="O28" i="1" a="1"/>
  <c r="O28" i="1" s="1"/>
  <c r="O21" i="1" a="1"/>
  <c r="O21" i="1" s="1"/>
  <c r="O10" i="1" a="1"/>
  <c r="O10" i="1" s="1"/>
  <c r="O24" i="1" a="1"/>
  <c r="O24" i="1" s="1"/>
  <c r="O32" i="1" a="1"/>
  <c r="O32" i="1" s="1"/>
  <c r="O26" i="1" a="1"/>
  <c r="O26" i="1" s="1"/>
  <c r="O7" i="1" a="1"/>
  <c r="O7" i="1" s="1"/>
  <c r="O15" i="1" a="1"/>
  <c r="O15" i="1" s="1"/>
  <c r="O16" i="1" a="1"/>
  <c r="O16" i="1" s="1"/>
  <c r="O5" i="1" a="1"/>
  <c r="O5" i="1" s="1"/>
  <c r="O33" i="1" a="1"/>
  <c r="O33" i="1" s="1"/>
  <c r="O11" i="1" a="1"/>
  <c r="O11" i="1" s="1"/>
  <c r="O34" i="1" a="1"/>
  <c r="O34" i="1" s="1"/>
  <c r="O35" i="1" a="1"/>
  <c r="O35" i="1" s="1"/>
  <c r="O4" i="1" a="1"/>
  <c r="O4" i="1" s="1"/>
  <c r="O22" i="1" a="1"/>
  <c r="O22" i="1" s="1"/>
  <c r="P2" i="1"/>
  <c r="P18" i="1" l="1" a="1"/>
  <c r="P18" i="1" s="1"/>
  <c r="P17" i="1" a="1"/>
  <c r="P17" i="1" s="1"/>
  <c r="P15" i="1" a="1"/>
  <c r="P15" i="1" s="1"/>
  <c r="P25" i="1" a="1"/>
  <c r="P25" i="1" s="1"/>
  <c r="P12" i="1" a="1"/>
  <c r="P12" i="1" s="1"/>
  <c r="P10" i="1" a="1"/>
  <c r="P10" i="1" s="1"/>
  <c r="P28" i="1" a="1"/>
  <c r="P28" i="1" s="1"/>
  <c r="P29" i="1" a="1"/>
  <c r="P29" i="1" s="1"/>
  <c r="P5" i="1" a="1"/>
  <c r="P5" i="1" s="1"/>
  <c r="P6" i="1" a="1"/>
  <c r="P6" i="1" s="1"/>
  <c r="P20" i="1" a="1"/>
  <c r="P20" i="1" s="1"/>
  <c r="P22" i="1" a="1"/>
  <c r="P22" i="1" s="1"/>
  <c r="P30" i="1" a="1"/>
  <c r="P30" i="1" s="1"/>
  <c r="P16" i="1" a="1"/>
  <c r="P16" i="1" s="1"/>
  <c r="P31" i="1" a="1"/>
  <c r="P31" i="1" s="1"/>
  <c r="P36" i="1" a="1"/>
  <c r="P36" i="1" s="1"/>
  <c r="P34" i="1" a="1"/>
  <c r="P34" i="1" s="1"/>
  <c r="P11" i="1" a="1"/>
  <c r="P11" i="1" s="1"/>
  <c r="P14" i="1" a="1"/>
  <c r="P14" i="1" s="1"/>
  <c r="P27" i="1" a="1"/>
  <c r="P27" i="1" s="1"/>
  <c r="P4" i="1" a="1"/>
  <c r="P4" i="1" s="1"/>
  <c r="P35" i="1" a="1"/>
  <c r="P35" i="1" s="1"/>
  <c r="P26" i="1" a="1"/>
  <c r="P26" i="1" s="1"/>
  <c r="P23" i="1" a="1"/>
  <c r="P23" i="1" s="1"/>
  <c r="P8" i="1" a="1"/>
  <c r="P8" i="1" s="1"/>
  <c r="Q2" i="1"/>
  <c r="P7" i="1" a="1"/>
  <c r="P7" i="1" s="1"/>
  <c r="P9" i="1" a="1"/>
  <c r="P9" i="1" s="1"/>
  <c r="P24" i="1" a="1"/>
  <c r="P24" i="1" s="1"/>
  <c r="P32" i="1" a="1"/>
  <c r="P32" i="1" s="1"/>
  <c r="P33" i="1" a="1"/>
  <c r="P33" i="1" s="1"/>
  <c r="P21" i="1" a="1"/>
  <c r="P21" i="1" s="1"/>
  <c r="P19" i="1" a="1"/>
  <c r="P19" i="1" s="1"/>
  <c r="P13" i="1" a="1"/>
  <c r="P13" i="1" s="1"/>
  <c r="P37" i="1" a="1"/>
  <c r="P37" i="1" s="1"/>
  <c r="P1" i="6"/>
  <c r="O1" i="6"/>
  <c r="Q15" i="1" l="1" a="1"/>
  <c r="Q15" i="1" s="1"/>
  <c r="Q16" i="1" a="1"/>
  <c r="Q16" i="1" s="1"/>
  <c r="Q26" i="1" a="1"/>
  <c r="Q26" i="1" s="1"/>
  <c r="Q31" i="1" a="1"/>
  <c r="Q31" i="1" s="1"/>
  <c r="Q5" i="1" a="1"/>
  <c r="Q5" i="1" s="1"/>
  <c r="Q30" i="1" a="1"/>
  <c r="Q30" i="1" s="1"/>
  <c r="Q6" i="1" a="1"/>
  <c r="Q6" i="1" s="1"/>
  <c r="Q21" i="1" a="1"/>
  <c r="Q21" i="1" s="1"/>
  <c r="R2" i="1"/>
  <c r="Q17" i="1" a="1"/>
  <c r="Q17" i="1" s="1"/>
  <c r="Q18" i="1" a="1"/>
  <c r="Q18" i="1" s="1"/>
  <c r="Q9" i="1" a="1"/>
  <c r="Q9" i="1" s="1"/>
  <c r="Q34" i="1" a="1"/>
  <c r="Q34" i="1" s="1"/>
  <c r="Q22" i="1" a="1"/>
  <c r="Q22" i="1" s="1"/>
  <c r="Q37" i="1" a="1"/>
  <c r="Q37" i="1" s="1"/>
  <c r="Q11" i="1" a="1"/>
  <c r="Q11" i="1" s="1"/>
  <c r="Q33" i="1" a="1"/>
  <c r="Q33" i="1" s="1"/>
  <c r="Q8" i="1" a="1"/>
  <c r="Q8" i="1" s="1"/>
  <c r="Q7" i="1" a="1"/>
  <c r="Q7" i="1" s="1"/>
  <c r="Q19" i="1" a="1"/>
  <c r="Q19" i="1" s="1"/>
  <c r="Q20" i="1" a="1"/>
  <c r="Q20" i="1" s="1"/>
  <c r="Q27" i="1" a="1"/>
  <c r="Q27" i="1" s="1"/>
  <c r="Q32" i="1" a="1"/>
  <c r="Q32" i="1" s="1"/>
  <c r="Q14" i="1" a="1"/>
  <c r="Q14" i="1" s="1"/>
  <c r="Q35" i="1" a="1"/>
  <c r="Q35" i="1" s="1"/>
  <c r="Q36" i="1" a="1"/>
  <c r="Q36" i="1" s="1"/>
  <c r="Q10" i="1" a="1"/>
  <c r="Q10" i="1" s="1"/>
  <c r="Q13" i="1" a="1"/>
  <c r="Q13" i="1" s="1"/>
  <c r="Q23" i="1" a="1"/>
  <c r="Q23" i="1" s="1"/>
  <c r="Q28" i="1" a="1"/>
  <c r="Q28" i="1" s="1"/>
  <c r="Q29" i="1" a="1"/>
  <c r="Q29" i="1" s="1"/>
  <c r="Q12" i="1" a="1"/>
  <c r="Q12" i="1" s="1"/>
  <c r="Q25" i="1" a="1"/>
  <c r="Q25" i="1" s="1"/>
  <c r="Q4" i="1" a="1"/>
  <c r="Q4" i="1" s="1"/>
  <c r="Q24" i="1" a="1"/>
  <c r="Q24" i="1" s="1"/>
  <c r="Q1" i="6" l="1"/>
  <c r="R5" i="1" a="1"/>
  <c r="R5" i="1" s="1"/>
  <c r="R22" i="1" a="1"/>
  <c r="R22" i="1" s="1"/>
  <c r="R30" i="1" a="1"/>
  <c r="R30" i="1" s="1"/>
  <c r="R28" i="1" a="1"/>
  <c r="R28" i="1" s="1"/>
  <c r="R17" i="1" a="1"/>
  <c r="R17" i="1" s="1"/>
  <c r="R10" i="1" a="1"/>
  <c r="R10" i="1" s="1"/>
  <c r="R7" i="1" a="1"/>
  <c r="R7" i="1" s="1"/>
  <c r="R32" i="1" a="1"/>
  <c r="R32" i="1" s="1"/>
  <c r="R16" i="1" a="1"/>
  <c r="R16" i="1" s="1"/>
  <c r="R15" i="1" a="1"/>
  <c r="R15" i="1" s="1"/>
  <c r="R14" i="1" a="1"/>
  <c r="R14" i="1" s="1"/>
  <c r="R24" i="1" a="1"/>
  <c r="R24" i="1" s="1"/>
  <c r="R31" i="1" a="1"/>
  <c r="R31" i="1" s="1"/>
  <c r="R34" i="1" a="1"/>
  <c r="R34" i="1" s="1"/>
  <c r="R20" i="1" a="1"/>
  <c r="R20" i="1" s="1"/>
  <c r="R26" i="1" a="1"/>
  <c r="R26" i="1" s="1"/>
  <c r="S2" i="1"/>
  <c r="R6" i="1" a="1"/>
  <c r="R6" i="1" s="1"/>
  <c r="R11" i="1" a="1"/>
  <c r="R11" i="1" s="1"/>
  <c r="R25" i="1" a="1"/>
  <c r="R25" i="1" s="1"/>
  <c r="R33" i="1" a="1"/>
  <c r="R33" i="1" s="1"/>
  <c r="R19" i="1" a="1"/>
  <c r="R19" i="1" s="1"/>
  <c r="R27" i="1" a="1"/>
  <c r="R27" i="1" s="1"/>
  <c r="R36" i="1" a="1"/>
  <c r="R36" i="1" s="1"/>
  <c r="R13" i="1" a="1"/>
  <c r="R13" i="1" s="1"/>
  <c r="R4" i="1" a="1"/>
  <c r="R4" i="1" s="1"/>
  <c r="R9" i="1" a="1"/>
  <c r="R9" i="1" s="1"/>
  <c r="R12" i="1" a="1"/>
  <c r="R12" i="1" s="1"/>
  <c r="R8" i="1" a="1"/>
  <c r="R8" i="1" s="1"/>
  <c r="R37" i="1" a="1"/>
  <c r="R37" i="1" s="1"/>
  <c r="R23" i="1" a="1"/>
  <c r="R23" i="1" s="1"/>
  <c r="R29" i="1" a="1"/>
  <c r="R29" i="1" s="1"/>
  <c r="R18" i="1" a="1"/>
  <c r="R18" i="1" s="1"/>
  <c r="R21" i="1" a="1"/>
  <c r="R21" i="1" s="1"/>
  <c r="R35" i="1" a="1"/>
  <c r="R35" i="1" s="1"/>
  <c r="S7" i="1" l="1" a="1"/>
  <c r="S7" i="1" s="1"/>
  <c r="S6" i="1" a="1"/>
  <c r="S6" i="1" s="1"/>
  <c r="S21" i="1" a="1"/>
  <c r="S21" i="1" s="1"/>
  <c r="S17" i="1" a="1"/>
  <c r="S17" i="1" s="1"/>
  <c r="S30" i="1" a="1"/>
  <c r="S30" i="1" s="1"/>
  <c r="S33" i="1" a="1"/>
  <c r="S33" i="1" s="1"/>
  <c r="S34" i="1" a="1"/>
  <c r="S34" i="1" s="1"/>
  <c r="S36" i="1" a="1"/>
  <c r="S36" i="1" s="1"/>
  <c r="S23" i="1" a="1"/>
  <c r="S23" i="1" s="1"/>
  <c r="S11" i="1" a="1"/>
  <c r="S11" i="1" s="1"/>
  <c r="S9" i="1" a="1"/>
  <c r="S9" i="1" s="1"/>
  <c r="S24" i="1" a="1"/>
  <c r="S24" i="1" s="1"/>
  <c r="S26" i="1" a="1"/>
  <c r="S26" i="1" s="1"/>
  <c r="S14" i="1" a="1"/>
  <c r="S14" i="1" s="1"/>
  <c r="S4" i="1" a="1"/>
  <c r="S4" i="1" s="1"/>
  <c r="S35" i="1" a="1"/>
  <c r="S35" i="1" s="1"/>
  <c r="S37" i="1" a="1"/>
  <c r="S37" i="1" s="1"/>
  <c r="S16" i="1" a="1"/>
  <c r="S16" i="1" s="1"/>
  <c r="R1" i="6"/>
  <c r="S5" i="1" a="1"/>
  <c r="S5" i="1" s="1"/>
  <c r="S20" i="1" a="1"/>
  <c r="S20" i="1" s="1"/>
  <c r="S13" i="1" a="1"/>
  <c r="S13" i="1" s="1"/>
  <c r="S32" i="1" a="1"/>
  <c r="S32" i="1" s="1"/>
  <c r="S15" i="1" a="1"/>
  <c r="S15" i="1" s="1"/>
  <c r="S27" i="1" a="1"/>
  <c r="S27" i="1" s="1"/>
  <c r="S19" i="1" a="1"/>
  <c r="S19" i="1" s="1"/>
  <c r="S31" i="1" a="1"/>
  <c r="S31" i="1" s="1"/>
  <c r="S12" i="1" a="1"/>
  <c r="S12" i="1" s="1"/>
  <c r="S8" i="1" a="1"/>
  <c r="S8" i="1" s="1"/>
  <c r="S10" i="1" a="1"/>
  <c r="S10" i="1" s="1"/>
  <c r="S29" i="1" a="1"/>
  <c r="S29" i="1" s="1"/>
  <c r="S25" i="1" a="1"/>
  <c r="S25" i="1" s="1"/>
  <c r="S22" i="1" a="1"/>
  <c r="S22" i="1" s="1"/>
  <c r="S28" i="1" a="1"/>
  <c r="S28" i="1" s="1"/>
  <c r="S18" i="1" a="1"/>
  <c r="S18" i="1" s="1"/>
  <c r="T2" i="1"/>
  <c r="S1" i="6" l="1"/>
  <c r="T17" i="1" a="1"/>
  <c r="T17" i="1" s="1"/>
  <c r="T23" i="1" a="1"/>
  <c r="T23" i="1" s="1"/>
  <c r="T18" i="1" a="1"/>
  <c r="T18" i="1" s="1"/>
  <c r="T4" i="1" a="1"/>
  <c r="T4" i="1" s="1"/>
  <c r="T21" i="1" a="1"/>
  <c r="T21" i="1" s="1"/>
  <c r="T36" i="1" a="1"/>
  <c r="T36" i="1" s="1"/>
  <c r="T33" i="1" a="1"/>
  <c r="T33" i="1" s="1"/>
  <c r="T19" i="1" a="1"/>
  <c r="T19" i="1" s="1"/>
  <c r="T10" i="1" a="1"/>
  <c r="T10" i="1" s="1"/>
  <c r="T7" i="1" a="1"/>
  <c r="T7" i="1" s="1"/>
  <c r="T28" i="1" a="1"/>
  <c r="T28" i="1" s="1"/>
  <c r="T20" i="1" a="1"/>
  <c r="T20" i="1" s="1"/>
  <c r="T26" i="1" a="1"/>
  <c r="T26" i="1" s="1"/>
  <c r="T22" i="1" a="1"/>
  <c r="T22" i="1" s="1"/>
  <c r="T37" i="1" a="1"/>
  <c r="T37" i="1" s="1"/>
  <c r="T5" i="1" a="1"/>
  <c r="T5" i="1" s="1"/>
  <c r="T30" i="1" a="1"/>
  <c r="T30" i="1" s="1"/>
  <c r="T13" i="1" a="1"/>
  <c r="T13" i="1" s="1"/>
  <c r="T8" i="1" a="1"/>
  <c r="T8" i="1" s="1"/>
  <c r="T11" i="1" a="1"/>
  <c r="T11" i="1" s="1"/>
  <c r="T27" i="1" a="1"/>
  <c r="T27" i="1" s="1"/>
  <c r="T34" i="1" a="1"/>
  <c r="T34" i="1" s="1"/>
  <c r="T29" i="1" a="1"/>
  <c r="T29" i="1" s="1"/>
  <c r="T15" i="1" a="1"/>
  <c r="T15" i="1" s="1"/>
  <c r="T25" i="1" a="1"/>
  <c r="T25" i="1" s="1"/>
  <c r="T6" i="1" a="1"/>
  <c r="T6" i="1" s="1"/>
  <c r="T14" i="1" a="1"/>
  <c r="T14" i="1" s="1"/>
  <c r="T16" i="1" a="1"/>
  <c r="T16" i="1" s="1"/>
  <c r="T12" i="1" a="1"/>
  <c r="T12" i="1" s="1"/>
  <c r="T31" i="1" a="1"/>
  <c r="T31" i="1" s="1"/>
  <c r="T9" i="1" a="1"/>
  <c r="T9" i="1" s="1"/>
  <c r="T32" i="1" a="1"/>
  <c r="T32" i="1" s="1"/>
  <c r="T24" i="1" a="1"/>
  <c r="T24" i="1" s="1"/>
  <c r="T35" i="1" a="1"/>
  <c r="T35" i="1" s="1"/>
  <c r="T1" i="6"/>
  <c r="L31" i="23" l="1" a="1"/>
  <c r="L31" i="23" s="1"/>
  <c r="L30" i="23" a="1"/>
  <c r="L30" i="23" s="1"/>
  <c r="L29" i="23" a="1"/>
  <c r="L29" i="23" s="1"/>
  <c r="L28" i="23" a="1"/>
  <c r="L28" i="23" s="1"/>
  <c r="L27" i="23" a="1"/>
  <c r="L27" i="23" s="1"/>
  <c r="L26" i="23" a="1"/>
  <c r="L26" i="23" s="1"/>
  <c r="L25" i="23" a="1"/>
  <c r="L25" i="23" s="1"/>
  <c r="L24" i="23" a="1"/>
  <c r="L24" i="23" s="1"/>
  <c r="L23" i="23" a="1"/>
  <c r="L23" i="23" s="1"/>
  <c r="L22" i="23" a="1"/>
  <c r="L22" i="23" s="1"/>
  <c r="L21" i="23" a="1"/>
  <c r="L21" i="23" s="1"/>
  <c r="L20" i="23" a="1"/>
  <c r="L20" i="23" s="1"/>
  <c r="L19" i="23" a="1"/>
  <c r="L19" i="23" s="1"/>
  <c r="L18" i="23" a="1"/>
  <c r="L18" i="23" s="1"/>
  <c r="L17" i="23" a="1"/>
  <c r="L17" i="23" s="1"/>
  <c r="L16" i="23" a="1"/>
  <c r="L16" i="23" s="1"/>
  <c r="K31" i="23" a="1"/>
  <c r="K31" i="23" s="1"/>
  <c r="AD3375" i="26"/>
  <c r="AD3374" i="26"/>
  <c r="AD3373" i="26"/>
  <c r="AD3372" i="26"/>
  <c r="AD3371" i="26"/>
  <c r="AD3370" i="26"/>
  <c r="AD3369" i="26"/>
  <c r="AD3368" i="26"/>
  <c r="AD3367" i="26"/>
  <c r="AD3366" i="26"/>
  <c r="AD3365" i="26"/>
  <c r="AD3364" i="26"/>
  <c r="AD3363" i="26"/>
  <c r="AD3362" i="26"/>
  <c r="AD3361" i="26"/>
  <c r="AD3360" i="26"/>
  <c r="AD3359" i="26"/>
  <c r="AD3358" i="26"/>
  <c r="AD3357" i="26"/>
  <c r="AD3356" i="26"/>
  <c r="AD3355" i="26"/>
  <c r="AD3354" i="26"/>
  <c r="AD3353" i="26"/>
  <c r="AD3352" i="26"/>
  <c r="AD3351" i="26"/>
  <c r="AD3350" i="26"/>
  <c r="AD3349" i="26"/>
  <c r="AD3348" i="26"/>
  <c r="AD3347" i="26"/>
  <c r="AD3346" i="26"/>
  <c r="AD3345" i="26"/>
  <c r="AD3344" i="26"/>
  <c r="AD3343" i="26"/>
  <c r="AD3342" i="26"/>
  <c r="AD3341" i="26"/>
  <c r="AD3340" i="26"/>
  <c r="AD3339" i="26"/>
  <c r="AD3338" i="26"/>
  <c r="AD3337" i="26"/>
  <c r="AD3336" i="26"/>
  <c r="AD3335" i="26"/>
  <c r="AD3334" i="26"/>
  <c r="AD3333" i="26"/>
  <c r="AD3332" i="26"/>
  <c r="AD3331" i="26"/>
  <c r="AD3330" i="26"/>
  <c r="AD3329" i="26"/>
  <c r="AD3328" i="26"/>
  <c r="AD3327" i="26"/>
  <c r="AD3326" i="26"/>
  <c r="AD3325" i="26"/>
  <c r="AD3324" i="26"/>
  <c r="AD3323" i="26"/>
  <c r="AD3322" i="26"/>
  <c r="AD3321" i="26"/>
  <c r="AD3320" i="26"/>
  <c r="AD3319" i="26"/>
  <c r="AD3318" i="26"/>
  <c r="AD3317" i="26"/>
  <c r="AD3316" i="26"/>
  <c r="AD3315" i="26"/>
  <c r="AD3314" i="26"/>
  <c r="AD3313" i="26"/>
  <c r="AD3312" i="26"/>
  <c r="AD3311" i="26"/>
  <c r="AD3310" i="26"/>
  <c r="AD3309" i="26"/>
  <c r="AD3308" i="26"/>
  <c r="AD3307" i="26"/>
  <c r="AD3306" i="26"/>
  <c r="AD3305" i="26"/>
  <c r="AD3304" i="26"/>
  <c r="AD3303" i="26"/>
  <c r="AD3302" i="26"/>
  <c r="AD3301" i="26"/>
  <c r="AD3300" i="26"/>
  <c r="AD3299" i="26"/>
  <c r="AD3298" i="26"/>
  <c r="AD3297" i="26"/>
  <c r="AD3296" i="26"/>
  <c r="AD3295" i="26"/>
  <c r="AD3294" i="26"/>
  <c r="AD3293" i="26"/>
  <c r="AD3292" i="26"/>
  <c r="AD3291" i="26"/>
  <c r="AD3290" i="26"/>
  <c r="AD3289" i="26"/>
  <c r="AD3288" i="26"/>
  <c r="AD3287" i="26"/>
  <c r="AD3286" i="26"/>
  <c r="AD3285" i="26"/>
  <c r="AD3284" i="26"/>
  <c r="AD3283" i="26"/>
  <c r="AD3282" i="26"/>
  <c r="AD3281" i="26"/>
  <c r="AD3280" i="26"/>
  <c r="AD3279" i="26"/>
  <c r="AD3278" i="26"/>
  <c r="AD3277" i="26"/>
  <c r="AD3276" i="26"/>
  <c r="AD3275" i="26"/>
  <c r="AD3274" i="26"/>
  <c r="AD3273" i="26"/>
  <c r="AD3272" i="26"/>
  <c r="AD3271" i="26"/>
  <c r="AD3270" i="26"/>
  <c r="AD3269" i="26"/>
  <c r="AD3268" i="26"/>
  <c r="AD3267" i="26"/>
  <c r="AD3266" i="26"/>
  <c r="AD3265" i="26"/>
  <c r="AD3264" i="26"/>
  <c r="AD3263" i="26"/>
  <c r="AD3262" i="26"/>
  <c r="AD3261" i="26"/>
  <c r="AD3260" i="26"/>
  <c r="AD3259" i="26"/>
  <c r="AD3258" i="26"/>
  <c r="AD3257" i="26"/>
  <c r="AD3256" i="26"/>
  <c r="AD3255" i="26"/>
  <c r="AD3254" i="26"/>
  <c r="AD3253" i="26"/>
  <c r="AD3252" i="26"/>
  <c r="AD3251" i="26"/>
  <c r="AD3250" i="26"/>
  <c r="AD3249" i="26"/>
  <c r="AD3248" i="26"/>
  <c r="AD3247" i="26"/>
  <c r="AD3246" i="26"/>
  <c r="AD3245" i="26"/>
  <c r="AD3244" i="26"/>
  <c r="AD3243" i="26"/>
  <c r="AD3242" i="26"/>
  <c r="AD3241" i="26"/>
  <c r="AD3240" i="26"/>
  <c r="AD3239" i="26"/>
  <c r="AD3238" i="26"/>
  <c r="AD3237" i="26"/>
  <c r="AD3236" i="26"/>
  <c r="AD3235" i="26"/>
  <c r="AD3234" i="26"/>
  <c r="AD3233" i="26"/>
  <c r="AD3232" i="26"/>
  <c r="AD3231" i="26"/>
  <c r="AD3230" i="26"/>
  <c r="AD3229" i="26"/>
  <c r="AD3228" i="26"/>
  <c r="AD3227" i="26"/>
  <c r="AD3226" i="26"/>
  <c r="AD3225" i="26"/>
  <c r="AD3224" i="26"/>
  <c r="AD3223" i="26"/>
  <c r="AD3222" i="26"/>
  <c r="AD3221" i="26"/>
  <c r="AD3220" i="26"/>
  <c r="AD3219" i="26"/>
  <c r="AD3218" i="26"/>
  <c r="AD3217" i="26"/>
  <c r="AD3216" i="26"/>
  <c r="AD3215" i="26"/>
  <c r="AD3214" i="26"/>
  <c r="AD3213" i="26"/>
  <c r="AD3212" i="26"/>
  <c r="AD3211" i="26"/>
  <c r="AD3210" i="26"/>
  <c r="AD3209" i="26"/>
  <c r="AD3208" i="26"/>
  <c r="AD3207" i="26"/>
  <c r="AD3206" i="26"/>
  <c r="AD3205" i="26"/>
  <c r="AD3204" i="26"/>
  <c r="AD3203" i="26"/>
  <c r="AD3202" i="26"/>
  <c r="AD3201" i="26"/>
  <c r="AD3200" i="26"/>
  <c r="AD3199" i="26"/>
  <c r="AD3198" i="26"/>
  <c r="AD3197" i="26"/>
  <c r="AD3196" i="26"/>
  <c r="AD3195" i="26"/>
  <c r="AD3194" i="26"/>
  <c r="AD3193" i="26"/>
  <c r="AD3192" i="26"/>
  <c r="AD3191" i="26"/>
  <c r="AD3190" i="26"/>
  <c r="AD3189" i="26"/>
  <c r="AD3188" i="26"/>
  <c r="AD3187" i="26"/>
  <c r="AD3186" i="26"/>
  <c r="AD3185" i="26"/>
  <c r="AD3184" i="26"/>
  <c r="AD3183" i="26"/>
  <c r="AD3182" i="26"/>
  <c r="AD3181" i="26"/>
  <c r="AD3180" i="26"/>
  <c r="AD3179" i="26"/>
  <c r="AD3178" i="26"/>
  <c r="AD3177" i="26"/>
  <c r="AD3176" i="26"/>
  <c r="AD3175" i="26"/>
  <c r="AD3174" i="26"/>
  <c r="AD3173" i="26"/>
  <c r="AD3172" i="26"/>
  <c r="AD3171" i="26"/>
  <c r="AD3170" i="26"/>
  <c r="AD3169" i="26"/>
  <c r="AD3168" i="26"/>
  <c r="AD3167" i="26"/>
  <c r="AD3166" i="26"/>
  <c r="AD3165" i="26"/>
  <c r="AD3164" i="26"/>
  <c r="AD3163" i="26"/>
  <c r="AD3162" i="26"/>
  <c r="AD3161" i="26"/>
  <c r="AD3160" i="26"/>
  <c r="AD3159" i="26"/>
  <c r="AD3158" i="26"/>
  <c r="AD3157" i="26"/>
  <c r="AD3156" i="26"/>
  <c r="AD3155" i="26"/>
  <c r="AD3154" i="26"/>
  <c r="AD3153" i="26"/>
  <c r="AD3152" i="26"/>
  <c r="AD3151" i="26"/>
  <c r="AD3150" i="26"/>
  <c r="AD3149" i="26"/>
  <c r="AD3148" i="26"/>
  <c r="AD3147" i="26"/>
  <c r="AD3146" i="26"/>
  <c r="AD3145" i="26"/>
  <c r="AD3144" i="26"/>
  <c r="AD3143" i="26"/>
  <c r="AD3142" i="26"/>
  <c r="AD3141" i="26"/>
  <c r="AD3140" i="26"/>
  <c r="AD3139" i="26"/>
  <c r="AD3138" i="26"/>
  <c r="AD3137" i="26"/>
  <c r="AD3136" i="26"/>
  <c r="AD3135" i="26"/>
  <c r="AD3134" i="26"/>
  <c r="AD3133" i="26"/>
  <c r="AD3132" i="26"/>
  <c r="AD3131" i="26"/>
  <c r="AD3130" i="26"/>
  <c r="AD3129" i="26"/>
  <c r="AD3128" i="26"/>
  <c r="AD3127" i="26"/>
  <c r="AD3126" i="26"/>
  <c r="AD3125" i="26"/>
  <c r="AD3124" i="26"/>
  <c r="AD3123" i="26"/>
  <c r="AD3122" i="26"/>
  <c r="AD3121" i="26"/>
  <c r="AD3120" i="26"/>
  <c r="AD3119" i="26"/>
  <c r="AD3118" i="26"/>
  <c r="AD3117" i="26"/>
  <c r="AD3116" i="26"/>
  <c r="AD3115" i="26"/>
  <c r="AD3114" i="26"/>
  <c r="AD3113" i="26"/>
  <c r="AD3112" i="26"/>
  <c r="AD3111" i="26"/>
  <c r="AD3110" i="26"/>
  <c r="AD3109" i="26"/>
  <c r="AD3108" i="26"/>
  <c r="AD3107" i="26"/>
  <c r="AD3106" i="26"/>
  <c r="AD3105" i="26"/>
  <c r="AD3104" i="26"/>
  <c r="AD3103" i="26"/>
  <c r="AD3102" i="26"/>
  <c r="AD3101" i="26"/>
  <c r="AD3100" i="26"/>
  <c r="AD3099" i="26"/>
  <c r="AD3098" i="26"/>
  <c r="AD3097" i="26"/>
  <c r="AD3096" i="26"/>
  <c r="AD3095" i="26"/>
  <c r="AD3094" i="26"/>
  <c r="AD3093" i="26"/>
  <c r="AD3092" i="26"/>
  <c r="AD3091" i="26"/>
  <c r="AD3090" i="26"/>
  <c r="AD3089" i="26"/>
  <c r="AD3088" i="26"/>
  <c r="AD3087" i="26"/>
  <c r="AD3086" i="26"/>
  <c r="AD3085" i="26"/>
  <c r="AD3084" i="26"/>
  <c r="AD3083" i="26"/>
  <c r="AD3082" i="26"/>
  <c r="AD3081" i="26"/>
  <c r="AD3080" i="26"/>
  <c r="AD3079" i="26"/>
  <c r="AD3078" i="26"/>
  <c r="AD3077" i="26"/>
  <c r="AD3076" i="26"/>
  <c r="AD3075" i="26"/>
  <c r="AD3074" i="26"/>
  <c r="AD3073" i="26"/>
  <c r="AD3072" i="26"/>
  <c r="AD3071" i="26"/>
  <c r="AD3070" i="26"/>
  <c r="AD3069" i="26"/>
  <c r="AD3068" i="26"/>
  <c r="AD3067" i="26"/>
  <c r="AD3066" i="26"/>
  <c r="AD3065" i="26"/>
  <c r="AD3064" i="26"/>
  <c r="AD3063" i="26"/>
  <c r="AD3062" i="26"/>
  <c r="AD3061" i="26"/>
  <c r="AD3060" i="26"/>
  <c r="AD3059" i="26"/>
  <c r="AD3058" i="26"/>
  <c r="AD3057" i="26"/>
  <c r="AD3056" i="26"/>
  <c r="AD3055" i="26"/>
  <c r="AD3054" i="26"/>
  <c r="AD3053" i="26"/>
  <c r="AD3052" i="26"/>
  <c r="AD3051" i="26"/>
  <c r="AD3050" i="26"/>
  <c r="AD3049" i="26"/>
  <c r="AD3048" i="26"/>
  <c r="AD3047" i="26"/>
  <c r="AD3046" i="26"/>
  <c r="AD3045" i="26"/>
  <c r="AD3044" i="26"/>
  <c r="AD3043" i="26"/>
  <c r="AD3042" i="26"/>
  <c r="AD3041" i="26"/>
  <c r="AD3040" i="26"/>
  <c r="AD3039" i="26"/>
  <c r="AD3038" i="26"/>
  <c r="AD3037" i="26"/>
  <c r="AD3036" i="26"/>
  <c r="AD3035" i="26"/>
  <c r="AD3034" i="26"/>
  <c r="AD3033" i="26"/>
  <c r="AD3032" i="26"/>
  <c r="AD3031" i="26"/>
  <c r="AD3030" i="26"/>
  <c r="AD3029" i="26"/>
  <c r="AD3028" i="26"/>
  <c r="AD3027" i="26"/>
  <c r="AD3026" i="26"/>
  <c r="AD3025" i="26"/>
  <c r="AD3024" i="26"/>
  <c r="AD3023" i="26"/>
  <c r="AD3022" i="26"/>
  <c r="AD3021" i="26"/>
  <c r="AD3020" i="26"/>
  <c r="AD3019" i="26"/>
  <c r="AD3018" i="26"/>
  <c r="AD3017" i="26"/>
  <c r="AD3016" i="26"/>
  <c r="AD3015" i="26"/>
  <c r="AD3014" i="26"/>
  <c r="AD3013" i="26"/>
  <c r="AD3012" i="26"/>
  <c r="AD3011" i="26"/>
  <c r="AD3010" i="26"/>
  <c r="AD3009" i="26"/>
  <c r="AD3008" i="26"/>
  <c r="AD3007" i="26"/>
  <c r="AD3006" i="26"/>
  <c r="AD3005" i="26"/>
  <c r="AD3004" i="26"/>
  <c r="AD3003" i="26"/>
  <c r="AD3002" i="26"/>
  <c r="AD3001" i="26"/>
  <c r="AD3000" i="26"/>
  <c r="AD2999" i="26"/>
  <c r="AD2998" i="26"/>
  <c r="AD2997" i="26"/>
  <c r="AD2996" i="26"/>
  <c r="AD2995" i="26"/>
  <c r="AD2994" i="26"/>
  <c r="AD2993" i="26"/>
  <c r="AD2992" i="26"/>
  <c r="AD2991" i="26"/>
  <c r="AD2990" i="26"/>
  <c r="AD2989" i="26"/>
  <c r="AD2988" i="26"/>
  <c r="AD2987" i="26"/>
  <c r="AD2986" i="26"/>
  <c r="AD2985" i="26"/>
  <c r="AD2984" i="26"/>
  <c r="AD2983" i="26"/>
  <c r="AD2982" i="26"/>
  <c r="AD2981" i="26"/>
  <c r="AD2980" i="26"/>
  <c r="AD2979" i="26"/>
  <c r="AD2978" i="26"/>
  <c r="AD2977" i="26"/>
  <c r="AD2976" i="26"/>
  <c r="AD2975" i="26"/>
  <c r="AD2974" i="26"/>
  <c r="AD2973" i="26"/>
  <c r="AD2972" i="26"/>
  <c r="AD2971" i="26"/>
  <c r="AD2970" i="26"/>
  <c r="AD2969" i="26"/>
  <c r="AD2968" i="26"/>
  <c r="AD2967" i="26"/>
  <c r="AD2966" i="26"/>
  <c r="AD2965" i="26"/>
  <c r="AD2964" i="26"/>
  <c r="AD2963" i="26"/>
  <c r="AD2962" i="26"/>
  <c r="AD2961" i="26"/>
  <c r="AD2960" i="26"/>
  <c r="AD2959" i="26"/>
  <c r="AD2958" i="26"/>
  <c r="AD2957" i="26"/>
  <c r="AD2956" i="26"/>
  <c r="AD2955" i="26"/>
  <c r="AD2954" i="26"/>
  <c r="AD2953" i="26"/>
  <c r="AD2952" i="26"/>
  <c r="AD2951" i="26"/>
  <c r="AD2950" i="26"/>
  <c r="AD2949" i="26"/>
  <c r="AD2948" i="26"/>
  <c r="AD2947" i="26"/>
  <c r="AD2946" i="26"/>
  <c r="AD2945" i="26"/>
  <c r="AD2944" i="26"/>
  <c r="AD2943" i="26"/>
  <c r="AD2942" i="26"/>
  <c r="AD2941" i="26"/>
  <c r="AD2940" i="26"/>
  <c r="AD2939" i="26"/>
  <c r="AD2938" i="26"/>
  <c r="AD2937" i="26"/>
  <c r="AD2936" i="26"/>
  <c r="AD2935" i="26"/>
  <c r="AD2934" i="26"/>
  <c r="AD2933" i="26"/>
  <c r="AD2932" i="26"/>
  <c r="AD2931" i="26"/>
  <c r="AD2930" i="26"/>
  <c r="AD2929" i="26"/>
  <c r="AD2928" i="26"/>
  <c r="AD2927" i="26"/>
  <c r="AD2926" i="26"/>
  <c r="AD2925" i="26"/>
  <c r="AD2924" i="26"/>
  <c r="AD2923" i="26"/>
  <c r="AD2922" i="26"/>
  <c r="AD2921" i="26"/>
  <c r="AD2920" i="26"/>
  <c r="AD2919" i="26"/>
  <c r="AD2918" i="26"/>
  <c r="AD2917" i="26"/>
  <c r="AD2916" i="26"/>
  <c r="AD2915" i="26"/>
  <c r="AD2914" i="26"/>
  <c r="AD2913" i="26"/>
  <c r="AD2912" i="26"/>
  <c r="AD2911" i="26"/>
  <c r="AD2910" i="26"/>
  <c r="AD2909" i="26"/>
  <c r="AD2908" i="26"/>
  <c r="AD2907" i="26"/>
  <c r="AD2906" i="26"/>
  <c r="AD2905" i="26"/>
  <c r="AD2904" i="26"/>
  <c r="AD2903" i="26"/>
  <c r="AD2902" i="26"/>
  <c r="AD2901" i="26"/>
  <c r="AD2900" i="26"/>
  <c r="AD2899" i="26"/>
  <c r="AD2898" i="26"/>
  <c r="AD2897" i="26"/>
  <c r="AD2896" i="26"/>
  <c r="AD2895" i="26"/>
  <c r="AD2894" i="26"/>
  <c r="AD2893" i="26"/>
  <c r="AD2892" i="26"/>
  <c r="AD2891" i="26"/>
  <c r="AD2890" i="26"/>
  <c r="AD2889" i="26"/>
  <c r="AD2888" i="26"/>
  <c r="AD2887" i="26"/>
  <c r="AD2886" i="26"/>
  <c r="AD2885" i="26"/>
  <c r="AD2884" i="26"/>
  <c r="AD2883" i="26"/>
  <c r="AD2882" i="26"/>
  <c r="AD2881" i="26"/>
  <c r="AD2880" i="26"/>
  <c r="AD2879" i="26"/>
  <c r="AD2878" i="26"/>
  <c r="AD2877" i="26"/>
  <c r="AD2876" i="26"/>
  <c r="AD2875" i="26"/>
  <c r="AD2874" i="26"/>
  <c r="AD2873" i="26"/>
  <c r="AD2872" i="26"/>
  <c r="AD2871" i="26"/>
  <c r="AD2870" i="26"/>
  <c r="AD2869" i="26"/>
  <c r="AD2868" i="26"/>
  <c r="AD2867" i="26"/>
  <c r="AD2866" i="26"/>
  <c r="AD2865" i="26"/>
  <c r="AD2864" i="26"/>
  <c r="AD2863" i="26"/>
  <c r="AD2862" i="26"/>
  <c r="AD2861" i="26"/>
  <c r="AD2860" i="26"/>
  <c r="AD2859" i="26"/>
  <c r="AD2858" i="26"/>
  <c r="AD2857" i="26"/>
  <c r="AD2856" i="26"/>
  <c r="AD2855" i="26"/>
  <c r="AD2854" i="26"/>
  <c r="AD2853" i="26"/>
  <c r="AD2852" i="26"/>
  <c r="AD2851" i="26"/>
  <c r="AD2850" i="26"/>
  <c r="AD2849" i="26"/>
  <c r="AD2848" i="26"/>
  <c r="AD2847" i="26"/>
  <c r="AD2846" i="26"/>
  <c r="AD2845" i="26"/>
  <c r="AD2844" i="26"/>
  <c r="AD2843" i="26"/>
  <c r="AD2842" i="26"/>
  <c r="AD2841" i="26"/>
  <c r="AD2840" i="26"/>
  <c r="AD2839" i="26"/>
  <c r="AD2838" i="26"/>
  <c r="AD2837" i="26"/>
  <c r="AD2836" i="26"/>
  <c r="AD2835" i="26"/>
  <c r="AD2834" i="26"/>
  <c r="AD2833" i="26"/>
  <c r="AD2832" i="26"/>
  <c r="AD2831" i="26"/>
  <c r="AD2830" i="26"/>
  <c r="AD2829" i="26"/>
  <c r="AD2828" i="26"/>
  <c r="AD2827" i="26"/>
  <c r="AD2826" i="26"/>
  <c r="AD2825" i="26"/>
  <c r="AD2824" i="26"/>
  <c r="AD2823" i="26"/>
  <c r="AD2822" i="26"/>
  <c r="AD2821" i="26"/>
  <c r="AD2820" i="26"/>
  <c r="AD2819" i="26"/>
  <c r="AD2818" i="26"/>
  <c r="AD2817" i="26"/>
  <c r="AD2816" i="26"/>
  <c r="AD2815" i="26"/>
  <c r="AD2814" i="26"/>
  <c r="AD2813" i="26"/>
  <c r="AD2812" i="26"/>
  <c r="AD2811" i="26"/>
  <c r="AD2810" i="26"/>
  <c r="AD2809" i="26"/>
  <c r="AD2808" i="26"/>
  <c r="AD2807" i="26"/>
  <c r="AD2806" i="26"/>
  <c r="AD2805" i="26"/>
  <c r="AD2804" i="26"/>
  <c r="AD2803" i="26"/>
  <c r="AD2802" i="26"/>
  <c r="AD2801" i="26"/>
  <c r="AD2800" i="26"/>
  <c r="AD2799" i="26"/>
  <c r="AD2798" i="26"/>
  <c r="AD2797" i="26"/>
  <c r="AD2796" i="26"/>
  <c r="AD2795" i="26"/>
  <c r="AD2794" i="26"/>
  <c r="AD2793" i="26"/>
  <c r="AD2792" i="26"/>
  <c r="AD2791" i="26"/>
  <c r="AD2790" i="26"/>
  <c r="AD2789" i="26"/>
  <c r="AD2788" i="26"/>
  <c r="AD2787" i="26"/>
  <c r="AD2786" i="26"/>
  <c r="AD2785" i="26"/>
  <c r="AD2784" i="26"/>
  <c r="AD2783" i="26"/>
  <c r="AD2782" i="26"/>
  <c r="AD2781" i="26"/>
  <c r="AD2780" i="26"/>
  <c r="AD2779" i="26"/>
  <c r="AD2778" i="26"/>
  <c r="AD2777" i="26"/>
  <c r="AD2776" i="26"/>
  <c r="AD2775" i="26"/>
  <c r="AD2774" i="26"/>
  <c r="AD2773" i="26"/>
  <c r="AD2772" i="26"/>
  <c r="AD2771" i="26"/>
  <c r="AD2770" i="26"/>
  <c r="AD2769" i="26"/>
  <c r="AD2768" i="26"/>
  <c r="AD2767" i="26"/>
  <c r="AD2766" i="26"/>
  <c r="AD2765" i="26"/>
  <c r="AD2764" i="26"/>
  <c r="AD2763" i="26"/>
  <c r="AD2762" i="26"/>
  <c r="AD2761" i="26"/>
  <c r="AD2760" i="26"/>
  <c r="AD2759" i="26"/>
  <c r="AD2758" i="26"/>
  <c r="AD2757" i="26"/>
  <c r="AD2756" i="26"/>
  <c r="AD2755" i="26"/>
  <c r="AD2754" i="26"/>
  <c r="AD2753" i="26"/>
  <c r="AD2752" i="26"/>
  <c r="AD2751" i="26"/>
  <c r="AD2750" i="26"/>
  <c r="AD2749" i="26"/>
  <c r="AD2748" i="26"/>
  <c r="AD2747" i="26"/>
  <c r="AD2746" i="26"/>
  <c r="AD2745" i="26"/>
  <c r="AD2744" i="26"/>
  <c r="AD2743" i="26"/>
  <c r="AD2742" i="26"/>
  <c r="AD2741" i="26"/>
  <c r="AD2740" i="26"/>
  <c r="AD2739" i="26"/>
  <c r="AD2738" i="26"/>
  <c r="AD2737" i="26"/>
  <c r="AD2736" i="26"/>
  <c r="AD2735" i="26"/>
  <c r="AD2734" i="26"/>
  <c r="AD2733" i="26"/>
  <c r="AD2732" i="26"/>
  <c r="AD2731" i="26"/>
  <c r="AD2730" i="26"/>
  <c r="AD2729" i="26"/>
  <c r="AD2728" i="26"/>
  <c r="AD2727" i="26"/>
  <c r="AD2726" i="26"/>
  <c r="AD2725" i="26"/>
  <c r="AD2724" i="26"/>
  <c r="AD2723" i="26"/>
  <c r="AD2722" i="26"/>
  <c r="AD2721" i="26"/>
  <c r="AD2720" i="26"/>
  <c r="AD2719" i="26"/>
  <c r="AD2718" i="26"/>
  <c r="AD2717" i="26"/>
  <c r="AD2716" i="26"/>
  <c r="AD2715" i="26"/>
  <c r="AD2714" i="26"/>
  <c r="AD2713" i="26"/>
  <c r="AD2712" i="26"/>
  <c r="AD2711" i="26"/>
  <c r="AD2710" i="26"/>
  <c r="AD2709" i="26"/>
  <c r="AD2708" i="26"/>
  <c r="AD2707" i="26"/>
  <c r="AD2706" i="26"/>
  <c r="AD2705" i="26"/>
  <c r="AD2704" i="26"/>
  <c r="AD2703" i="26"/>
  <c r="AD2702" i="26"/>
  <c r="AD2701" i="26"/>
  <c r="AD2700" i="26"/>
  <c r="AD2699" i="26"/>
  <c r="AD2698" i="26"/>
  <c r="AD2697" i="26"/>
  <c r="AD2696" i="26"/>
  <c r="AD2695" i="26"/>
  <c r="AD2694" i="26"/>
  <c r="AD2693" i="26"/>
  <c r="AD2692" i="26"/>
  <c r="AD2691" i="26"/>
  <c r="AD2690" i="26"/>
  <c r="AD2689" i="26"/>
  <c r="AD2688" i="26"/>
  <c r="AD2687" i="26"/>
  <c r="AD2686" i="26"/>
  <c r="AD2685" i="26"/>
  <c r="AD2684" i="26"/>
  <c r="AD2683" i="26"/>
  <c r="AD2682" i="26"/>
  <c r="AD2681" i="26"/>
  <c r="AD2680" i="26"/>
  <c r="AD2679" i="26"/>
  <c r="AD2678" i="26"/>
  <c r="AD2677" i="26"/>
  <c r="AD2676" i="26"/>
  <c r="AD2675" i="26"/>
  <c r="AD2674" i="26"/>
  <c r="AD2673" i="26"/>
  <c r="AD2672" i="26"/>
  <c r="AD2671" i="26"/>
  <c r="AD2670" i="26"/>
  <c r="AD2669" i="26"/>
  <c r="AD2668" i="26"/>
  <c r="AD2667" i="26"/>
  <c r="AD2666" i="26"/>
  <c r="AD2665" i="26"/>
  <c r="AD2664" i="26"/>
  <c r="AD2663" i="26"/>
  <c r="AD2662" i="26"/>
  <c r="AD2661" i="26"/>
  <c r="AD2660" i="26"/>
  <c r="AD2659" i="26"/>
  <c r="AD2658" i="26"/>
  <c r="AD2657" i="26"/>
  <c r="AD2656" i="26"/>
  <c r="AD2655" i="26"/>
  <c r="AD2654" i="26"/>
  <c r="AD2653" i="26"/>
  <c r="AD2652" i="26"/>
  <c r="AD2651" i="26"/>
  <c r="AD2650" i="26"/>
  <c r="AD2649" i="26"/>
  <c r="AD2648" i="26"/>
  <c r="AD2647" i="26"/>
  <c r="AD2646" i="26"/>
  <c r="AD2645" i="26"/>
  <c r="AD2644" i="26"/>
  <c r="AD2643" i="26"/>
  <c r="AD2642" i="26"/>
  <c r="AD2641" i="26"/>
  <c r="AD2640" i="26"/>
  <c r="AD2639" i="26"/>
  <c r="AD2638" i="26"/>
  <c r="AD2637" i="26"/>
  <c r="AD2636" i="26"/>
  <c r="AD2635" i="26"/>
  <c r="AD2634" i="26"/>
  <c r="AD2633" i="26"/>
  <c r="AD2632" i="26"/>
  <c r="AD2631" i="26"/>
  <c r="AD2630" i="26"/>
  <c r="AD2629" i="26"/>
  <c r="AD2628" i="26"/>
  <c r="AD2627" i="26"/>
  <c r="AD2626" i="26"/>
  <c r="AD2625" i="26"/>
  <c r="AD2624" i="26"/>
  <c r="AD2623" i="26"/>
  <c r="AD2622" i="26"/>
  <c r="AD2621" i="26"/>
  <c r="AD2620" i="26"/>
  <c r="AD2619" i="26"/>
  <c r="AD2618" i="26"/>
  <c r="AD2617" i="26"/>
  <c r="AD2616" i="26"/>
  <c r="AD2615" i="26"/>
  <c r="AD2614" i="26"/>
  <c r="AD2613" i="26"/>
  <c r="AD2612" i="26"/>
  <c r="AD2611" i="26"/>
  <c r="AD2610" i="26"/>
  <c r="AD2609" i="26"/>
  <c r="AD2608" i="26"/>
  <c r="AD2607" i="26"/>
  <c r="AD2606" i="26"/>
  <c r="AD2605" i="26"/>
  <c r="AD2604" i="26"/>
  <c r="AD2603" i="26"/>
  <c r="AD2602" i="26"/>
  <c r="AD2601" i="26"/>
  <c r="AD2600" i="26"/>
  <c r="AD2599" i="26"/>
  <c r="AD2598" i="26"/>
  <c r="AD2597" i="26"/>
  <c r="AD2596" i="26"/>
  <c r="AD2595" i="26"/>
  <c r="AD2594" i="26"/>
  <c r="AD2593" i="26"/>
  <c r="AD2592" i="26"/>
  <c r="AD2591" i="26"/>
  <c r="AD2590" i="26"/>
  <c r="AD2589" i="26"/>
  <c r="AD2588" i="26"/>
  <c r="AD2587" i="26"/>
  <c r="AD2586" i="26"/>
  <c r="AD2585" i="26"/>
  <c r="AD2584" i="26"/>
  <c r="AD2583" i="26"/>
  <c r="AD2582" i="26"/>
  <c r="AD2581" i="26"/>
  <c r="AD2580" i="26"/>
  <c r="AD2579" i="26"/>
  <c r="AD2578" i="26"/>
  <c r="AD2577" i="26"/>
  <c r="AD2576" i="26"/>
  <c r="AD2575" i="26"/>
  <c r="AD2574" i="26"/>
  <c r="AD2573" i="26"/>
  <c r="AD2572" i="26"/>
  <c r="AD2571" i="26"/>
  <c r="AD2570" i="26"/>
  <c r="AD2569" i="26"/>
  <c r="AD2568" i="26"/>
  <c r="AD2567" i="26"/>
  <c r="AD2566" i="26"/>
  <c r="AD2565" i="26"/>
  <c r="AD2564" i="26"/>
  <c r="AD2563" i="26"/>
  <c r="AD2562" i="26"/>
  <c r="AD2561" i="26"/>
  <c r="AD2560" i="26"/>
  <c r="AD2559" i="26"/>
  <c r="AD2558" i="26"/>
  <c r="AD2557" i="26"/>
  <c r="AD2556" i="26"/>
  <c r="AD2555" i="26"/>
  <c r="AD2554" i="26"/>
  <c r="AD2553" i="26"/>
  <c r="AD2552" i="26"/>
  <c r="AD2551" i="26"/>
  <c r="AD2550" i="26"/>
  <c r="AD2549" i="26"/>
  <c r="AD2548" i="26"/>
  <c r="AD2547" i="26"/>
  <c r="AD2546" i="26"/>
  <c r="AD2545" i="26"/>
  <c r="AD2544" i="26"/>
  <c r="AD2543" i="26"/>
  <c r="AD2542" i="26"/>
  <c r="AD2541" i="26"/>
  <c r="AD2540" i="26"/>
  <c r="AD2539" i="26"/>
  <c r="AD2538" i="26"/>
  <c r="AD2537" i="26"/>
  <c r="AD2536" i="26"/>
  <c r="AD2535" i="26"/>
  <c r="AD2534" i="26"/>
  <c r="AD2533" i="26"/>
  <c r="AD2532" i="26"/>
  <c r="AD2531" i="26"/>
  <c r="AD2530" i="26"/>
  <c r="AD2529" i="26"/>
  <c r="AD2528" i="26"/>
  <c r="AD2527" i="26"/>
  <c r="AD2526" i="26"/>
  <c r="AD2525" i="26"/>
  <c r="AD2524" i="26"/>
  <c r="AD2523" i="26"/>
  <c r="AD2522" i="26"/>
  <c r="AD2521" i="26"/>
  <c r="AD2520" i="26"/>
  <c r="AD2519" i="26"/>
  <c r="AD2518" i="26"/>
  <c r="AD2517" i="26"/>
  <c r="AD2516" i="26"/>
  <c r="AD2515" i="26"/>
  <c r="AD2514" i="26"/>
  <c r="AD2513" i="26"/>
  <c r="AD2512" i="26"/>
  <c r="AD2511" i="26"/>
  <c r="AD2510" i="26"/>
  <c r="AD2509" i="26"/>
  <c r="AD2508" i="26"/>
  <c r="AD2507" i="26"/>
  <c r="AD2506" i="26"/>
  <c r="AD2505" i="26"/>
  <c r="AD2504" i="26"/>
  <c r="AD2503" i="26"/>
  <c r="AD2502" i="26"/>
  <c r="AD2501" i="26"/>
  <c r="AD2500" i="26"/>
  <c r="AD2499" i="26"/>
  <c r="AD2498" i="26"/>
  <c r="AD2497" i="26"/>
  <c r="AD2496" i="26"/>
  <c r="AD2495" i="26"/>
  <c r="AD2494" i="26"/>
  <c r="AD2493" i="26"/>
  <c r="AD2492" i="26"/>
  <c r="AD2491" i="26"/>
  <c r="AD2490" i="26"/>
  <c r="AD2489" i="26"/>
  <c r="AD2488" i="26"/>
  <c r="AD2487" i="26"/>
  <c r="AD2486" i="26"/>
  <c r="AD2485" i="26"/>
  <c r="AD2484" i="26"/>
  <c r="AD2483" i="26"/>
  <c r="AD2482" i="26"/>
  <c r="AD2481" i="26"/>
  <c r="AD2480" i="26"/>
  <c r="AD2479" i="26"/>
  <c r="AD2478" i="26"/>
  <c r="AD2477" i="26"/>
  <c r="AD2476" i="26"/>
  <c r="AD2475" i="26"/>
  <c r="AD2474" i="26"/>
  <c r="AD2473" i="26"/>
  <c r="AD2472" i="26"/>
  <c r="AD2471" i="26"/>
  <c r="AD2470" i="26"/>
  <c r="AD2469" i="26"/>
  <c r="AD2468" i="26"/>
  <c r="AD2467" i="26"/>
  <c r="AD2466" i="26"/>
  <c r="AD2465" i="26"/>
  <c r="AD2464" i="26"/>
  <c r="AD2463" i="26"/>
  <c r="AD2462" i="26"/>
  <c r="AD2461" i="26"/>
  <c r="AD2460" i="26"/>
  <c r="AD2459" i="26"/>
  <c r="AD2458" i="26"/>
  <c r="AD2457" i="26"/>
  <c r="AD2456" i="26"/>
  <c r="AD2455" i="26"/>
  <c r="AD2454" i="26"/>
  <c r="AD2453" i="26"/>
  <c r="AD2452" i="26"/>
  <c r="AD2451" i="26"/>
  <c r="AD2450" i="26"/>
  <c r="AD2449" i="26"/>
  <c r="AD2448" i="26"/>
  <c r="AD2447" i="26"/>
  <c r="AD2446" i="26"/>
  <c r="AD2445" i="26"/>
  <c r="AD2444" i="26"/>
  <c r="AD2443" i="26"/>
  <c r="AD2442" i="26"/>
  <c r="AD2441" i="26"/>
  <c r="AD2440" i="26"/>
  <c r="AD2439" i="26"/>
  <c r="AD2438" i="26"/>
  <c r="AD2437" i="26"/>
  <c r="AD2436" i="26"/>
  <c r="AD2435" i="26"/>
  <c r="AD2434" i="26"/>
  <c r="AD2433" i="26"/>
  <c r="AD2432" i="26"/>
  <c r="AD2431" i="26"/>
  <c r="AD2430" i="26"/>
  <c r="AD2429" i="26"/>
  <c r="AD2428" i="26"/>
  <c r="AD2427" i="26"/>
  <c r="AD2426" i="26"/>
  <c r="AD2425" i="26"/>
  <c r="AD2424" i="26"/>
  <c r="AD2423" i="26"/>
  <c r="AD2422" i="26"/>
  <c r="AD2421" i="26"/>
  <c r="AD2420" i="26"/>
  <c r="AD2419" i="26"/>
  <c r="AD2418" i="26"/>
  <c r="AD2417" i="26"/>
  <c r="AD2416" i="26"/>
  <c r="AD2415" i="26"/>
  <c r="AD2414" i="26"/>
  <c r="AD2413" i="26"/>
  <c r="AD2412" i="26"/>
  <c r="AD2411" i="26"/>
  <c r="AD2410" i="26"/>
  <c r="AD2409" i="26"/>
  <c r="AD2408" i="26"/>
  <c r="AD2407" i="26"/>
  <c r="AD2406" i="26"/>
  <c r="AD2405" i="26"/>
  <c r="AD2404" i="26"/>
  <c r="AD2403" i="26"/>
  <c r="AD2402" i="26"/>
  <c r="AD2401" i="26"/>
  <c r="AD2400" i="26"/>
  <c r="AD2399" i="26"/>
  <c r="AD2398" i="26"/>
  <c r="AD2397" i="26"/>
  <c r="AD2396" i="26"/>
  <c r="AD2395" i="26"/>
  <c r="AD2394" i="26"/>
  <c r="AD2393" i="26"/>
  <c r="AD2392" i="26"/>
  <c r="AD2391" i="26"/>
  <c r="AD2390" i="26"/>
  <c r="AD2389" i="26"/>
  <c r="AD2388" i="26"/>
  <c r="AD2387" i="26"/>
  <c r="AD2386" i="26"/>
  <c r="AD2385" i="26"/>
  <c r="AD2384" i="26"/>
  <c r="AD2383" i="26"/>
  <c r="AD2382" i="26"/>
  <c r="AD2381" i="26"/>
  <c r="AD2380" i="26"/>
  <c r="AD2379" i="26"/>
  <c r="AD2378" i="26"/>
  <c r="AD2377" i="26"/>
  <c r="AD2376" i="26"/>
  <c r="AD2375" i="26"/>
  <c r="AD2374" i="26"/>
  <c r="AD2373" i="26"/>
  <c r="AD2372" i="26"/>
  <c r="AD2371" i="26"/>
  <c r="AD2370" i="26"/>
  <c r="AD2369" i="26"/>
  <c r="AD2368" i="26"/>
  <c r="AD2367" i="26"/>
  <c r="AD2366" i="26"/>
  <c r="AD2365" i="26"/>
  <c r="AD2364" i="26"/>
  <c r="AD2363" i="26"/>
  <c r="AD2362" i="26"/>
  <c r="AD2361" i="26"/>
  <c r="AD2360" i="26"/>
  <c r="AD2359" i="26"/>
  <c r="AD2358" i="26"/>
  <c r="AD2357" i="26"/>
  <c r="AD2356" i="26"/>
  <c r="AD2355" i="26"/>
  <c r="AD2354" i="26"/>
  <c r="AD2353" i="26"/>
  <c r="AD2352" i="26"/>
  <c r="AD2351" i="26"/>
  <c r="AD2350" i="26"/>
  <c r="AD2349" i="26"/>
  <c r="AD2348" i="26"/>
  <c r="AD2347" i="26"/>
  <c r="AD2346" i="26"/>
  <c r="AD2345" i="26"/>
  <c r="AD2344" i="26"/>
  <c r="AD2343" i="26"/>
  <c r="AD2342" i="26"/>
  <c r="AD2341" i="26"/>
  <c r="AD2340" i="26"/>
  <c r="AD2339" i="26"/>
  <c r="AD2338" i="26"/>
  <c r="AD2337" i="26"/>
  <c r="AD2336" i="26"/>
  <c r="AD2335" i="26"/>
  <c r="AD2334" i="26"/>
  <c r="AD2333" i="26"/>
  <c r="AD2332" i="26"/>
  <c r="AD2331" i="26"/>
  <c r="AD2330" i="26"/>
  <c r="AD2329" i="26"/>
  <c r="AD2328" i="26"/>
  <c r="AD2327" i="26"/>
  <c r="AD2326" i="26"/>
  <c r="AD2325" i="26"/>
  <c r="AD2324" i="26"/>
  <c r="AD2323" i="26"/>
  <c r="AD2322" i="26"/>
  <c r="AD2321" i="26"/>
  <c r="AD2320" i="26"/>
  <c r="AD2319" i="26"/>
  <c r="AD2318" i="26"/>
  <c r="AD2317" i="26"/>
  <c r="AD2316" i="26"/>
  <c r="AD2315" i="26"/>
  <c r="AD2314" i="26"/>
  <c r="AD2313" i="26"/>
  <c r="AD2312" i="26"/>
  <c r="AD2311" i="26"/>
  <c r="AD2310" i="26"/>
  <c r="AD2309" i="26"/>
  <c r="AD2308" i="26"/>
  <c r="AD2307" i="26"/>
  <c r="AD2306" i="26"/>
  <c r="AD2305" i="26"/>
  <c r="AD2304" i="26"/>
  <c r="AD2303" i="26"/>
  <c r="AD2302" i="26"/>
  <c r="AD2301" i="26"/>
  <c r="AD2300" i="26"/>
  <c r="AD2299" i="26"/>
  <c r="AD2298" i="26"/>
  <c r="AD2297" i="26"/>
  <c r="AD2296" i="26"/>
  <c r="AD2295" i="26"/>
  <c r="AD2294" i="26"/>
  <c r="AD2293" i="26"/>
  <c r="AD2292" i="26"/>
  <c r="AD2291" i="26"/>
  <c r="AD2290" i="26"/>
  <c r="AD2289" i="26"/>
  <c r="AD2288" i="26"/>
  <c r="AD2287" i="26"/>
  <c r="AD2286" i="26"/>
  <c r="AD2285" i="26"/>
  <c r="AD2284" i="26"/>
  <c r="AD2283" i="26"/>
  <c r="AD2282" i="26"/>
  <c r="AD2281" i="26"/>
  <c r="AD2280" i="26"/>
  <c r="AD2279" i="26"/>
  <c r="AD2278" i="26"/>
  <c r="AD2277" i="26"/>
  <c r="AD2276" i="26"/>
  <c r="AD2275" i="26"/>
  <c r="AD2274" i="26"/>
  <c r="AD2273" i="26"/>
  <c r="AD2272" i="26"/>
  <c r="AD2271" i="26"/>
  <c r="AD2270" i="26"/>
  <c r="AD2269" i="26"/>
  <c r="AD2268" i="26"/>
  <c r="AD2267" i="26"/>
  <c r="AD2266" i="26"/>
  <c r="AD2265" i="26"/>
  <c r="AD2264" i="26"/>
  <c r="AD2263" i="26"/>
  <c r="AD2262" i="26"/>
  <c r="AD2261" i="26"/>
  <c r="AD2260" i="26"/>
  <c r="AD2259" i="26"/>
  <c r="AD2258" i="26"/>
  <c r="AD2257" i="26"/>
  <c r="AD2256" i="26"/>
  <c r="AD2255" i="26"/>
  <c r="AD2254" i="26"/>
  <c r="AD2253" i="26"/>
  <c r="AD2252" i="26"/>
  <c r="AD2251" i="26"/>
  <c r="AD2250" i="26"/>
  <c r="AD2249" i="26"/>
  <c r="AD2248" i="26"/>
  <c r="AD2247" i="26"/>
  <c r="AD2246" i="26"/>
  <c r="AD2245" i="26"/>
  <c r="AD2244" i="26"/>
  <c r="AD2243" i="26"/>
  <c r="AD2242" i="26"/>
  <c r="AD2241" i="26"/>
  <c r="AD2240" i="26"/>
  <c r="AD2239" i="26"/>
  <c r="AD2238" i="26"/>
  <c r="AD2237" i="26"/>
  <c r="AD2236" i="26"/>
  <c r="AD2235" i="26"/>
  <c r="AD2234" i="26"/>
  <c r="AD2233" i="26"/>
  <c r="AD2232" i="26"/>
  <c r="AD2231" i="26"/>
  <c r="AD2230" i="26"/>
  <c r="AD2229" i="26"/>
  <c r="AD2228" i="26"/>
  <c r="AD2227" i="26"/>
  <c r="AD2226" i="26"/>
  <c r="AD2225" i="26"/>
  <c r="AD2224" i="26"/>
  <c r="AD2223" i="26"/>
  <c r="AD2222" i="26"/>
  <c r="AD2221" i="26"/>
  <c r="AD2220" i="26"/>
  <c r="AD2219" i="26"/>
  <c r="AD2218" i="26"/>
  <c r="AD2217" i="26"/>
  <c r="AD2216" i="26"/>
  <c r="AD2215" i="26"/>
  <c r="AD2214" i="26"/>
  <c r="AD2213" i="26"/>
  <c r="AD2212" i="26"/>
  <c r="AD2211" i="26"/>
  <c r="AD2210" i="26"/>
  <c r="AD2209" i="26"/>
  <c r="AD2208" i="26"/>
  <c r="AD2207" i="26"/>
  <c r="AD2206" i="26"/>
  <c r="AD2205" i="26"/>
  <c r="AD2204" i="26"/>
  <c r="AD2203" i="26"/>
  <c r="AD2202" i="26"/>
  <c r="AD2201" i="26"/>
  <c r="AD2200" i="26"/>
  <c r="AD2199" i="26"/>
  <c r="AD2198" i="26"/>
  <c r="AD2197" i="26"/>
  <c r="AD2196" i="26"/>
  <c r="AD2195" i="26"/>
  <c r="AD2194" i="26"/>
  <c r="AD2193" i="26"/>
  <c r="AD2192" i="26"/>
  <c r="AD2191" i="26"/>
  <c r="AD2190" i="26"/>
  <c r="AD2189" i="26"/>
  <c r="AD2188" i="26"/>
  <c r="AD2187" i="26"/>
  <c r="AD2186" i="26"/>
  <c r="AD2185" i="26"/>
  <c r="AD2184" i="26"/>
  <c r="AD2183" i="26"/>
  <c r="AD2182" i="26"/>
  <c r="AD2181" i="26"/>
  <c r="AD2180" i="26"/>
  <c r="AD2179" i="26"/>
  <c r="AD2178" i="26"/>
  <c r="AD2177" i="26"/>
  <c r="AD2176" i="26"/>
  <c r="AD2175" i="26"/>
  <c r="AD2174" i="26"/>
  <c r="AD2173" i="26"/>
  <c r="AD2172" i="26"/>
  <c r="AD2171" i="26"/>
  <c r="AD2170" i="26"/>
  <c r="AD2169" i="26"/>
  <c r="AD2168" i="26"/>
  <c r="AD2167" i="26"/>
  <c r="AD2166" i="26"/>
  <c r="AD2165" i="26"/>
  <c r="AD2164" i="26"/>
  <c r="AD2163" i="26"/>
  <c r="AD2162" i="26"/>
  <c r="AD2161" i="26"/>
  <c r="AD2160" i="26"/>
  <c r="AD2159" i="26"/>
  <c r="AD2158" i="26"/>
  <c r="AD2157" i="26"/>
  <c r="AD2156" i="26"/>
  <c r="AD2155" i="26"/>
  <c r="AD2154" i="26"/>
  <c r="AD2153" i="26"/>
  <c r="AD2152" i="26"/>
  <c r="AD2151" i="26"/>
  <c r="AD2150" i="26"/>
  <c r="AD2149" i="26"/>
  <c r="AD2148" i="26"/>
  <c r="AD2147" i="26"/>
  <c r="AD2146" i="26"/>
  <c r="AD2145" i="26"/>
  <c r="AD2144" i="26"/>
  <c r="AD2143" i="26"/>
  <c r="AD2142" i="26"/>
  <c r="AD2141" i="26"/>
  <c r="AD2140" i="26"/>
  <c r="AD2139" i="26"/>
  <c r="AD2138" i="26"/>
  <c r="AD2137" i="26"/>
  <c r="AD2136" i="26"/>
  <c r="AD2135" i="26"/>
  <c r="AD2134" i="26"/>
  <c r="AD2133" i="26"/>
  <c r="AD2132" i="26"/>
  <c r="AD2131" i="26"/>
  <c r="AD2130" i="26"/>
  <c r="AD2129" i="26"/>
  <c r="AD2128" i="26"/>
  <c r="AD2127" i="26"/>
  <c r="AD2126" i="26"/>
  <c r="AD2125" i="26"/>
  <c r="AD2124" i="26"/>
  <c r="AD2123" i="26"/>
  <c r="AD2122" i="26"/>
  <c r="AD2121" i="26"/>
  <c r="AD2120" i="26"/>
  <c r="AD2119" i="26"/>
  <c r="AD2118" i="26"/>
  <c r="AD2117" i="26"/>
  <c r="AD2116" i="26"/>
  <c r="AD2115" i="26"/>
  <c r="AD2114" i="26"/>
  <c r="AD2113" i="26"/>
  <c r="AD2112" i="26"/>
  <c r="AD2111" i="26"/>
  <c r="AD2110" i="26"/>
  <c r="AD2109" i="26"/>
  <c r="AD2108" i="26"/>
  <c r="AD2107" i="26"/>
  <c r="AD2106" i="26"/>
  <c r="AD2105" i="26"/>
  <c r="AD2104" i="26"/>
  <c r="AD2103" i="26"/>
  <c r="AD2102" i="26"/>
  <c r="AD2101" i="26"/>
  <c r="AD2100" i="26"/>
  <c r="AD2099" i="26"/>
  <c r="AD2098" i="26"/>
  <c r="AD2097" i="26"/>
  <c r="AD2096" i="26"/>
  <c r="AD2095" i="26"/>
  <c r="AD2094" i="26"/>
  <c r="AD2093" i="26"/>
  <c r="AD2092" i="26"/>
  <c r="AD2091" i="26"/>
  <c r="AD2090" i="26"/>
  <c r="AD2089" i="26"/>
  <c r="AD2088" i="26"/>
  <c r="AD2087" i="26"/>
  <c r="AD2086" i="26"/>
  <c r="AD2085" i="26"/>
  <c r="AD2084" i="26"/>
  <c r="AD2083" i="26"/>
  <c r="AD2082" i="26"/>
  <c r="AD2081" i="26"/>
  <c r="AD2080" i="26"/>
  <c r="AD2079" i="26"/>
  <c r="AD2078" i="26"/>
  <c r="AD2077" i="26"/>
  <c r="AD2076" i="26"/>
  <c r="AD2075" i="26"/>
  <c r="AD2074" i="26"/>
  <c r="AD2073" i="26"/>
  <c r="AD2072" i="26"/>
  <c r="AD2071" i="26"/>
  <c r="AD2070" i="26"/>
  <c r="AD2069" i="26"/>
  <c r="AD2068" i="26"/>
  <c r="AD2067" i="26"/>
  <c r="AD2066" i="26"/>
  <c r="AD2065" i="26"/>
  <c r="AD2064" i="26"/>
  <c r="AD2063" i="26"/>
  <c r="AD2062" i="26"/>
  <c r="AD2061" i="26"/>
  <c r="AD2060" i="26"/>
  <c r="AD2059" i="26"/>
  <c r="AD2058" i="26"/>
  <c r="AD2057" i="26"/>
  <c r="AD2056" i="26"/>
  <c r="AD2055" i="26"/>
  <c r="AD2054" i="26"/>
  <c r="AD2053" i="26"/>
  <c r="AD2052" i="26"/>
  <c r="AD2051" i="26"/>
  <c r="AD2050" i="26"/>
  <c r="AD2049" i="26"/>
  <c r="AD2048" i="26"/>
  <c r="AD2047" i="26"/>
  <c r="AD2046" i="26"/>
  <c r="AD2045" i="26"/>
  <c r="AD2044" i="26"/>
  <c r="AD2043" i="26"/>
  <c r="AD2042" i="26"/>
  <c r="AD2041" i="26"/>
  <c r="AD2040" i="26"/>
  <c r="AD2039" i="26"/>
  <c r="AD2038" i="26"/>
  <c r="AD2037" i="26"/>
  <c r="AD2036" i="26"/>
  <c r="AD2035" i="26"/>
  <c r="AD2034" i="26"/>
  <c r="AD2033" i="26"/>
  <c r="AD2032" i="26"/>
  <c r="AD2031" i="26"/>
  <c r="AD2030" i="26"/>
  <c r="AD2029" i="26"/>
  <c r="AD2028" i="26"/>
  <c r="AD2027" i="26"/>
  <c r="AD2026" i="26"/>
  <c r="AD2025" i="26"/>
  <c r="AD2024" i="26"/>
  <c r="AD2023" i="26"/>
  <c r="AD2022" i="26"/>
  <c r="AD2021" i="26"/>
  <c r="AD2020" i="26"/>
  <c r="AD2019" i="26"/>
  <c r="AD2018" i="26"/>
  <c r="AD2017" i="26"/>
  <c r="AD2016" i="26"/>
  <c r="AD2015" i="26"/>
  <c r="AD2014" i="26"/>
  <c r="AD2013" i="26"/>
  <c r="AD2012" i="26"/>
  <c r="AD2011" i="26"/>
  <c r="AD2010" i="26"/>
  <c r="AD2009" i="26"/>
  <c r="AD2008" i="26"/>
  <c r="AD2007" i="26"/>
  <c r="AD2006" i="26"/>
  <c r="AD2005" i="26"/>
  <c r="AD2004" i="26"/>
  <c r="AD2003" i="26"/>
  <c r="AD2002" i="26"/>
  <c r="AD2001" i="26"/>
  <c r="AD2000" i="26"/>
  <c r="AD1999" i="26"/>
  <c r="AD1998" i="26"/>
  <c r="AD1997" i="26"/>
  <c r="AD1996" i="26"/>
  <c r="AD1995" i="26"/>
  <c r="AD1994" i="26"/>
  <c r="AD1993" i="26"/>
  <c r="AD1992" i="26"/>
  <c r="AD1991" i="26"/>
  <c r="AD1990" i="26"/>
  <c r="AD1989" i="26"/>
  <c r="AD1988" i="26"/>
  <c r="AD1987" i="26"/>
  <c r="AD1986" i="26"/>
  <c r="AD1985" i="26"/>
  <c r="AD1984" i="26"/>
  <c r="AD1983" i="26"/>
  <c r="AD1982" i="26"/>
  <c r="AD1981" i="26"/>
  <c r="AD1980" i="26"/>
  <c r="AD1979" i="26"/>
  <c r="AD1978" i="26"/>
  <c r="AD1977" i="26"/>
  <c r="AD1976" i="26"/>
  <c r="AD1975" i="26"/>
  <c r="AD1974" i="26"/>
  <c r="AD1973" i="26"/>
  <c r="AD1972" i="26"/>
  <c r="AD1971" i="26"/>
  <c r="AD1970" i="26"/>
  <c r="AD1969" i="26"/>
  <c r="AD1968" i="26"/>
  <c r="AD1967" i="26"/>
  <c r="AD1966" i="26"/>
  <c r="AD1965" i="26"/>
  <c r="AD1964" i="26"/>
  <c r="AD1963" i="26"/>
  <c r="AD1962" i="26"/>
  <c r="AD1961" i="26"/>
  <c r="AD1960" i="26"/>
  <c r="AD1959" i="26"/>
  <c r="AD1958" i="26"/>
  <c r="AD1957" i="26"/>
  <c r="AD1956" i="26"/>
  <c r="AD1955" i="26"/>
  <c r="AD1954" i="26"/>
  <c r="AD1953" i="26"/>
  <c r="AD1952" i="26"/>
  <c r="AD1951" i="26"/>
  <c r="AD1950" i="26"/>
  <c r="AD1949" i="26"/>
  <c r="AD1948" i="26"/>
  <c r="AD1947" i="26"/>
  <c r="AD1946" i="26"/>
  <c r="AD1945" i="26"/>
  <c r="AD1944" i="26"/>
  <c r="AD1943" i="26"/>
  <c r="AD1942" i="26"/>
  <c r="AD1941" i="26"/>
  <c r="AD1940" i="26"/>
  <c r="AD1939" i="26"/>
  <c r="AD1938" i="26"/>
  <c r="AD1937" i="26"/>
  <c r="AD1936" i="26"/>
  <c r="AD1935" i="26"/>
  <c r="AD1934" i="26"/>
  <c r="AD1933" i="26"/>
  <c r="AD1932" i="26"/>
  <c r="AD1931" i="26"/>
  <c r="AD1930" i="26"/>
  <c r="AD1929" i="26"/>
  <c r="AD1928" i="26"/>
  <c r="AD1927" i="26"/>
  <c r="AD1926" i="26"/>
  <c r="AD1925" i="26"/>
  <c r="AD1924" i="26"/>
  <c r="AD1923" i="26"/>
  <c r="AD1922" i="26"/>
  <c r="AD1921" i="26"/>
  <c r="AD1920" i="26"/>
  <c r="AD1919" i="26"/>
  <c r="AD1918" i="26"/>
  <c r="AD1917" i="26"/>
  <c r="AD1916" i="26"/>
  <c r="AD1915" i="26"/>
  <c r="AD1914" i="26"/>
  <c r="AD1913" i="26"/>
  <c r="AD1912" i="26"/>
  <c r="AD1911" i="26"/>
  <c r="AD1910" i="26"/>
  <c r="AD1909" i="26"/>
  <c r="AD1908" i="26"/>
  <c r="AD1907" i="26"/>
  <c r="AD1906" i="26"/>
  <c r="AD1905" i="26"/>
  <c r="AD1904" i="26"/>
  <c r="AD1903" i="26"/>
  <c r="AD1902" i="26"/>
  <c r="AD1901" i="26"/>
  <c r="AD1900" i="26"/>
  <c r="AD1899" i="26"/>
  <c r="AD1898" i="26"/>
  <c r="AD1897" i="26"/>
  <c r="AD1896" i="26"/>
  <c r="AD1895" i="26"/>
  <c r="AD1894" i="26"/>
  <c r="AD1893" i="26"/>
  <c r="AD1892" i="26"/>
  <c r="AD1891" i="26"/>
  <c r="AD1890" i="26"/>
  <c r="AD1889" i="26"/>
  <c r="AD1888" i="26"/>
  <c r="AD1887" i="26"/>
  <c r="AD1886" i="26"/>
  <c r="AD1885" i="26"/>
  <c r="AD1884" i="26"/>
  <c r="AD1883" i="26"/>
  <c r="AD1882" i="26"/>
  <c r="AD1881" i="26"/>
  <c r="AD1880" i="26"/>
  <c r="AD1879" i="26"/>
  <c r="AD1878" i="26"/>
  <c r="AD1877" i="26"/>
  <c r="AD1876" i="26"/>
  <c r="AD1875" i="26"/>
  <c r="AD1874" i="26"/>
  <c r="AD1873" i="26"/>
  <c r="AD1872" i="26"/>
  <c r="AD1871" i="26"/>
  <c r="AD1870" i="26"/>
  <c r="AD1869" i="26"/>
  <c r="AD1868" i="26"/>
  <c r="AD1867" i="26"/>
  <c r="AD1866" i="26"/>
  <c r="AD1865" i="26"/>
  <c r="AD1864" i="26"/>
  <c r="AD1863" i="26"/>
  <c r="AD1862" i="26"/>
  <c r="AD1861" i="26"/>
  <c r="AD1860" i="26"/>
  <c r="AD1859" i="26"/>
  <c r="AD1858" i="26"/>
  <c r="AD1857" i="26"/>
  <c r="AD1856" i="26"/>
  <c r="AD1855" i="26"/>
  <c r="AD1854" i="26"/>
  <c r="AD1853" i="26"/>
  <c r="AD1852" i="26"/>
  <c r="AD1851" i="26"/>
  <c r="AD1850" i="26"/>
  <c r="AD1849" i="26"/>
  <c r="AD1848" i="26"/>
  <c r="AD1847" i="26"/>
  <c r="AD1846" i="26"/>
  <c r="AD1845" i="26"/>
  <c r="AD1844" i="26"/>
  <c r="AD1843" i="26"/>
  <c r="AD1842" i="26"/>
  <c r="AD1841" i="26"/>
  <c r="AD1840" i="26"/>
  <c r="AD1839" i="26"/>
  <c r="AD1838" i="26"/>
  <c r="AD1837" i="26"/>
  <c r="AD1836" i="26"/>
  <c r="AD1835" i="26"/>
  <c r="AD1834" i="26"/>
  <c r="AD1833" i="26"/>
  <c r="AD1832" i="26"/>
  <c r="AD1831" i="26"/>
  <c r="AD1830" i="26"/>
  <c r="AD1829" i="26"/>
  <c r="AD1828" i="26"/>
  <c r="AD1827" i="26"/>
  <c r="AD1826" i="26"/>
  <c r="AD1825" i="26"/>
  <c r="AD1824" i="26"/>
  <c r="AD1823" i="26"/>
  <c r="AD1822" i="26"/>
  <c r="AD1821" i="26"/>
  <c r="AD1820" i="26"/>
  <c r="AD1819" i="26"/>
  <c r="AD1818" i="26"/>
  <c r="AD1817" i="26"/>
  <c r="AD1816" i="26"/>
  <c r="AD1815" i="26"/>
  <c r="AD1814" i="26"/>
  <c r="AD1813" i="26"/>
  <c r="AD1812" i="26"/>
  <c r="AD1811" i="26"/>
  <c r="AD1810" i="26"/>
  <c r="AD1809" i="26"/>
  <c r="AD1808" i="26"/>
  <c r="AD1807" i="26"/>
  <c r="AD1806" i="26"/>
  <c r="AD1805" i="26"/>
  <c r="AD1804" i="26"/>
  <c r="AD1803" i="26"/>
  <c r="AD1802" i="26"/>
  <c r="AD1801" i="26"/>
  <c r="AD1800" i="26"/>
  <c r="AD1799" i="26"/>
  <c r="AD1798" i="26"/>
  <c r="AD1797" i="26"/>
  <c r="AD1796" i="26"/>
  <c r="AD1795" i="26"/>
  <c r="AD1794" i="26"/>
  <c r="AD1793" i="26"/>
  <c r="AD1792" i="26"/>
  <c r="AD1791" i="26"/>
  <c r="AD1790" i="26"/>
  <c r="AD1789" i="26"/>
  <c r="AD1788" i="26"/>
  <c r="AD1787" i="26"/>
  <c r="AD1786" i="26"/>
  <c r="AD1785" i="26"/>
  <c r="AD1784" i="26"/>
  <c r="AD1783" i="26"/>
  <c r="AD1782" i="26"/>
  <c r="AD1781" i="26"/>
  <c r="AD1780" i="26"/>
  <c r="AD1779" i="26"/>
  <c r="AD1778" i="26"/>
  <c r="AD1777" i="26"/>
  <c r="AD1776" i="26"/>
  <c r="AD1775" i="26"/>
  <c r="AD1774" i="26"/>
  <c r="AD1773" i="26"/>
  <c r="AD1772" i="26"/>
  <c r="AD1771" i="26"/>
  <c r="AD1770" i="26"/>
  <c r="AD1769" i="26"/>
  <c r="AD1768" i="26"/>
  <c r="AD1767" i="26"/>
  <c r="AD1766" i="26"/>
  <c r="AD1765" i="26"/>
  <c r="AD1764" i="26"/>
  <c r="AD1763" i="26"/>
  <c r="AD1762" i="26"/>
  <c r="AD1761" i="26"/>
  <c r="AD1760" i="26"/>
  <c r="AD1759" i="26"/>
  <c r="AD1758" i="26"/>
  <c r="AD1757" i="26"/>
  <c r="AD1756" i="26"/>
  <c r="AD1755" i="26"/>
  <c r="AD1754" i="26"/>
  <c r="AD1753" i="26"/>
  <c r="AD1752" i="26"/>
  <c r="AD1751" i="26"/>
  <c r="AD1750" i="26"/>
  <c r="AD1749" i="26"/>
  <c r="AD1748" i="26"/>
  <c r="AD1747" i="26"/>
  <c r="AD1746" i="26"/>
  <c r="AD1745" i="26"/>
  <c r="AD1744" i="26"/>
  <c r="AD1743" i="26"/>
  <c r="AD1742" i="26"/>
  <c r="AD1741" i="26"/>
  <c r="AD1740" i="26"/>
  <c r="AD1739" i="26"/>
  <c r="AD1738" i="26"/>
  <c r="AD1737" i="26"/>
  <c r="AD1736" i="26"/>
  <c r="AD1735" i="26"/>
  <c r="AD1734" i="26"/>
  <c r="AD1733" i="26"/>
  <c r="AD1732" i="26"/>
  <c r="AD1731" i="26"/>
  <c r="AD1730" i="26"/>
  <c r="AD1729" i="26"/>
  <c r="AD1728" i="26"/>
  <c r="AD1727" i="26"/>
  <c r="AD1726" i="26"/>
  <c r="AD1725" i="26"/>
  <c r="AD1724" i="26"/>
  <c r="AD1723" i="26"/>
  <c r="AD1722" i="26"/>
  <c r="AD1721" i="26"/>
  <c r="AD1720" i="26"/>
  <c r="AD1719" i="26"/>
  <c r="AD1718" i="26"/>
  <c r="AD1717" i="26"/>
  <c r="AD1716" i="26"/>
  <c r="AD1715" i="26"/>
  <c r="AD1714" i="26"/>
  <c r="AD1713" i="26"/>
  <c r="AD1712" i="26"/>
  <c r="AD1711" i="26"/>
  <c r="AD1710" i="26"/>
  <c r="AD1709" i="26"/>
  <c r="AD1708" i="26"/>
  <c r="AD1707" i="26"/>
  <c r="AD1706" i="26"/>
  <c r="AD1705" i="26"/>
  <c r="AD1704" i="26"/>
  <c r="AD1703" i="26"/>
  <c r="AD1702" i="26"/>
  <c r="AD1701" i="26"/>
  <c r="AD1700" i="26"/>
  <c r="AD1699" i="26"/>
  <c r="AD1698" i="26"/>
  <c r="AD1697" i="26"/>
  <c r="AD1696" i="26"/>
  <c r="AD1695" i="26"/>
  <c r="AD1694" i="26"/>
  <c r="AD1693" i="26"/>
  <c r="AD1692" i="26"/>
  <c r="AD1691" i="26"/>
  <c r="AD1690" i="26"/>
  <c r="AD1689" i="26"/>
  <c r="AD1688" i="26"/>
  <c r="AD1687" i="26"/>
  <c r="AD1686" i="26"/>
  <c r="AD1685" i="26"/>
  <c r="AD1684" i="26"/>
  <c r="AD1683" i="26"/>
  <c r="AD1682" i="26"/>
  <c r="AD1681" i="26"/>
  <c r="AD1680" i="26"/>
  <c r="AD1679" i="26"/>
  <c r="AD1678" i="26"/>
  <c r="AD1677" i="26"/>
  <c r="AD1676" i="26"/>
  <c r="AD1675" i="26"/>
  <c r="AD1674" i="26"/>
  <c r="AD1673" i="26"/>
  <c r="AD1672" i="26"/>
  <c r="AD1671" i="26"/>
  <c r="AD1670" i="26"/>
  <c r="AD1669" i="26"/>
  <c r="AD1668" i="26"/>
  <c r="AD1667" i="26"/>
  <c r="AD1666" i="26"/>
  <c r="AD1665" i="26"/>
  <c r="AD1664" i="26"/>
  <c r="AD1663" i="26"/>
  <c r="AD1662" i="26"/>
  <c r="AD1661" i="26"/>
  <c r="AD1660" i="26"/>
  <c r="AD1659" i="26"/>
  <c r="AD1658" i="26"/>
  <c r="AD1657" i="26"/>
  <c r="AD1656" i="26"/>
  <c r="AD1655" i="26"/>
  <c r="AD1654" i="26"/>
  <c r="AD1653" i="26"/>
  <c r="AD1652" i="26"/>
  <c r="AD1651" i="26"/>
  <c r="AD1650" i="26"/>
  <c r="AD1649" i="26"/>
  <c r="AD1648" i="26"/>
  <c r="AD1647" i="26"/>
  <c r="AD1646" i="26"/>
  <c r="AD1645" i="26"/>
  <c r="AD1644" i="26"/>
  <c r="AD1643" i="26"/>
  <c r="AD1642" i="26"/>
  <c r="AD1641" i="26"/>
  <c r="AD1640" i="26"/>
  <c r="AD1639" i="26"/>
  <c r="AD1638" i="26"/>
  <c r="AD1637" i="26"/>
  <c r="AD1636" i="26"/>
  <c r="AD1635" i="26"/>
  <c r="AD1634" i="26"/>
  <c r="AD1633" i="26"/>
  <c r="AD1632" i="26"/>
  <c r="AD1631" i="26"/>
  <c r="AD1630" i="26"/>
  <c r="AD1629" i="26"/>
  <c r="AD1628" i="26"/>
  <c r="AD1627" i="26"/>
  <c r="AD1626" i="26"/>
  <c r="AD1625" i="26"/>
  <c r="AD1624" i="26"/>
  <c r="AD1623" i="26"/>
  <c r="AD1622" i="26"/>
  <c r="AD1621" i="26"/>
  <c r="AD1620" i="26"/>
  <c r="AD1619" i="26"/>
  <c r="AD1618" i="26"/>
  <c r="AD1617" i="26"/>
  <c r="AD1616" i="26"/>
  <c r="AD1615" i="26"/>
  <c r="AD1614" i="26"/>
  <c r="AD1613" i="26"/>
  <c r="AD1612" i="26"/>
  <c r="AD1611" i="26"/>
  <c r="AD1610" i="26"/>
  <c r="AD1609" i="26"/>
  <c r="AD1608" i="26"/>
  <c r="AD1607" i="26"/>
  <c r="AD1606" i="26"/>
  <c r="AD1605" i="26"/>
  <c r="AD1604" i="26"/>
  <c r="AD1603" i="26"/>
  <c r="AD1602" i="26"/>
  <c r="AD1601" i="26"/>
  <c r="AD1600" i="26"/>
  <c r="AD1599" i="26"/>
  <c r="AD1598" i="26"/>
  <c r="AD1597" i="26"/>
  <c r="AD1596" i="26"/>
  <c r="AD1595" i="26"/>
  <c r="AD1594" i="26"/>
  <c r="AD1593" i="26"/>
  <c r="AD1592" i="26"/>
  <c r="AD1591" i="26"/>
  <c r="AD1590" i="26"/>
  <c r="AD1589" i="26"/>
  <c r="AD1588" i="26"/>
  <c r="AD1587" i="26"/>
  <c r="AD1586" i="26"/>
  <c r="AD1585" i="26"/>
  <c r="AD1584" i="26"/>
  <c r="AD1583" i="26"/>
  <c r="AD1582" i="26"/>
  <c r="AD1581" i="26"/>
  <c r="AD1580" i="26"/>
  <c r="AD1579" i="26"/>
  <c r="AD1578" i="26"/>
  <c r="AD1577" i="26"/>
  <c r="AD1576" i="26"/>
  <c r="AD1575" i="26"/>
  <c r="AD1574" i="26"/>
  <c r="AD1573" i="26"/>
  <c r="AD1572" i="26"/>
  <c r="AD1571" i="26"/>
  <c r="AD1570" i="26"/>
  <c r="AD1569" i="26"/>
  <c r="AD1568" i="26"/>
  <c r="AD1567" i="26"/>
  <c r="AD1566" i="26"/>
  <c r="AD1565" i="26"/>
  <c r="AD1564" i="26"/>
  <c r="AD1563" i="26"/>
  <c r="AD1562" i="26"/>
  <c r="AD1561" i="26"/>
  <c r="AD1560" i="26"/>
  <c r="AD1559" i="26"/>
  <c r="AD1558" i="26"/>
  <c r="AD1557" i="26"/>
  <c r="AD1556" i="26"/>
  <c r="AD1555" i="26"/>
  <c r="AD1554" i="26"/>
  <c r="AD1553" i="26"/>
  <c r="AD1552" i="26"/>
  <c r="AD1551" i="26"/>
  <c r="AD1550" i="26"/>
  <c r="AD1549" i="26"/>
  <c r="AD1548" i="26"/>
  <c r="AD1547" i="26"/>
  <c r="AD1546" i="26"/>
  <c r="AD1545" i="26"/>
  <c r="AD1544" i="26"/>
  <c r="AD1543" i="26"/>
  <c r="AD1542" i="26"/>
  <c r="AD1541" i="26"/>
  <c r="AD1540" i="26"/>
  <c r="AD1539" i="26"/>
  <c r="AD1538" i="26"/>
  <c r="AD1537" i="26"/>
  <c r="AD1536" i="26"/>
  <c r="AD1535" i="26"/>
  <c r="AD1534" i="26"/>
  <c r="AD1533" i="26"/>
  <c r="AD1532" i="26"/>
  <c r="AD1531" i="26"/>
  <c r="AD1530" i="26"/>
  <c r="AD1529" i="26"/>
  <c r="AD1528" i="26"/>
  <c r="AD1527" i="26"/>
  <c r="AD1526" i="26"/>
  <c r="AD1525" i="26"/>
  <c r="AD1524" i="26"/>
  <c r="AD1523" i="26"/>
  <c r="AD1522" i="26"/>
  <c r="AD1521" i="26"/>
  <c r="AD1520" i="26"/>
  <c r="AD1519" i="26"/>
  <c r="AD1518" i="26"/>
  <c r="AD1517" i="26"/>
  <c r="AD1516" i="26"/>
  <c r="AD1515" i="26"/>
  <c r="AD1514" i="26"/>
  <c r="AD1513" i="26"/>
  <c r="AD1512" i="26"/>
  <c r="AD1511" i="26"/>
  <c r="AD1510" i="26"/>
  <c r="AD1509" i="26"/>
  <c r="AD1508" i="26"/>
  <c r="AD1507" i="26"/>
  <c r="AD1506" i="26"/>
  <c r="AD1505" i="26"/>
  <c r="AD1504" i="26"/>
  <c r="AD1503" i="26"/>
  <c r="AD1502" i="26"/>
  <c r="AD1501" i="26"/>
  <c r="AD1500" i="26"/>
  <c r="AD1499" i="26"/>
  <c r="AD1498" i="26"/>
  <c r="AD1497" i="26"/>
  <c r="AD1496" i="26"/>
  <c r="AD1495" i="26"/>
  <c r="AD1494" i="26"/>
  <c r="AD1493" i="26"/>
  <c r="AD1492" i="26"/>
  <c r="AD1491" i="26"/>
  <c r="AD1490" i="26"/>
  <c r="AD1489" i="26"/>
  <c r="AD1488" i="26"/>
  <c r="AD1487" i="26"/>
  <c r="AD1486" i="26"/>
  <c r="AD1485" i="26"/>
  <c r="AD1484" i="26"/>
  <c r="AD1483" i="26"/>
  <c r="AD1482" i="26"/>
  <c r="AD1481" i="26"/>
  <c r="AD1480" i="26"/>
  <c r="AD1479" i="26"/>
  <c r="AD1478" i="26"/>
  <c r="AD1477" i="26"/>
  <c r="AD1476" i="26"/>
  <c r="AD1475" i="26"/>
  <c r="AD1474" i="26"/>
  <c r="AD1473" i="26"/>
  <c r="AD1472" i="26"/>
  <c r="AD1471" i="26"/>
  <c r="AD1470" i="26"/>
  <c r="AD1469" i="26"/>
  <c r="AD1468" i="26"/>
  <c r="AD1467" i="26"/>
  <c r="AD1466" i="26"/>
  <c r="AD1465" i="26"/>
  <c r="AD1464" i="26"/>
  <c r="AD1463" i="26"/>
  <c r="AD1462" i="26"/>
  <c r="AD1461" i="26"/>
  <c r="AD1460" i="26"/>
  <c r="AD1459" i="26"/>
  <c r="AD1458" i="26"/>
  <c r="AD1457" i="26"/>
  <c r="AD1456" i="26"/>
  <c r="AD1455" i="26"/>
  <c r="AD1454" i="26"/>
  <c r="AD1453" i="26"/>
  <c r="AD1452" i="26"/>
  <c r="AD1451" i="26"/>
  <c r="AD1450" i="26"/>
  <c r="AD1449" i="26"/>
  <c r="AD1448" i="26"/>
  <c r="AD1447" i="26"/>
  <c r="AD1446" i="26"/>
  <c r="AD1445" i="26"/>
  <c r="AD1444" i="26"/>
  <c r="AD1443" i="26"/>
  <c r="AD1442" i="26"/>
  <c r="AD1441" i="26"/>
  <c r="AD1440" i="26"/>
  <c r="AD1439" i="26"/>
  <c r="AD1438" i="26"/>
  <c r="AD1437" i="26"/>
  <c r="AD1436" i="26"/>
  <c r="AD1435" i="26"/>
  <c r="AD1434" i="26"/>
  <c r="AD1433" i="26"/>
  <c r="AD1432" i="26"/>
  <c r="AD1431" i="26"/>
  <c r="AD1430" i="26"/>
  <c r="AD1429" i="26"/>
  <c r="AD1428" i="26"/>
  <c r="AD1427" i="26"/>
  <c r="AD1426" i="26"/>
  <c r="AD1425" i="26"/>
  <c r="AD1424" i="26"/>
  <c r="AD1423" i="26"/>
  <c r="AD1422" i="26"/>
  <c r="AD1421" i="26"/>
  <c r="AD1420" i="26"/>
  <c r="AD1419" i="26"/>
  <c r="AD1418" i="26"/>
  <c r="AD1417" i="26"/>
  <c r="AD1416" i="26"/>
  <c r="AD1415" i="26"/>
  <c r="AD1414" i="26"/>
  <c r="AD1413" i="26"/>
  <c r="AD1412" i="26"/>
  <c r="AD1411" i="26"/>
  <c r="AD1410" i="26"/>
  <c r="AD1409" i="26"/>
  <c r="AD1408" i="26"/>
  <c r="AD1407" i="26"/>
  <c r="AD1406" i="26"/>
  <c r="AD1405" i="26"/>
  <c r="AD1404" i="26"/>
  <c r="AD1403" i="26"/>
  <c r="AD1402" i="26"/>
  <c r="AD1401" i="26"/>
  <c r="AD1400" i="26"/>
  <c r="AD1399" i="26"/>
  <c r="AD1398" i="26"/>
  <c r="AD1397" i="26"/>
  <c r="AD1396" i="26"/>
  <c r="AD1395" i="26"/>
  <c r="AD1394" i="26"/>
  <c r="AD1393" i="26"/>
  <c r="AD1392" i="26"/>
  <c r="AD1391" i="26"/>
  <c r="AD1390" i="26"/>
  <c r="AD1389" i="26"/>
  <c r="AD1388" i="26"/>
  <c r="AD1387" i="26"/>
  <c r="AD1386" i="26"/>
  <c r="AD1385" i="26"/>
  <c r="AD1384" i="26"/>
  <c r="AD1383" i="26"/>
  <c r="AD1382" i="26"/>
  <c r="AD1381" i="26"/>
  <c r="AD1380" i="26"/>
  <c r="AD1379" i="26"/>
  <c r="AD1378" i="26"/>
  <c r="AD1377" i="26"/>
  <c r="AD1376" i="26"/>
  <c r="AD1375" i="26"/>
  <c r="AD1374" i="26"/>
  <c r="AD1373" i="26"/>
  <c r="AD1372" i="26"/>
  <c r="AD1371" i="26"/>
  <c r="AD1370" i="26"/>
  <c r="AD1369" i="26"/>
  <c r="AD1368" i="26"/>
  <c r="AD1367" i="26"/>
  <c r="AD1366" i="26"/>
  <c r="AD1365" i="26"/>
  <c r="AD1364" i="26"/>
  <c r="AD1363" i="26"/>
  <c r="AD1362" i="26"/>
  <c r="AD1361" i="26"/>
  <c r="AD1360" i="26"/>
  <c r="AD1359" i="26"/>
  <c r="AD1358" i="26"/>
  <c r="AD1357" i="26"/>
  <c r="AD1356" i="26"/>
  <c r="AD1355" i="26"/>
  <c r="AD1354" i="26"/>
  <c r="AD1353" i="26"/>
  <c r="AD1352" i="26"/>
  <c r="AD1351" i="26"/>
  <c r="AD1350" i="26"/>
  <c r="AD1349" i="26"/>
  <c r="AD1348" i="26"/>
  <c r="AD1347" i="26"/>
  <c r="AD1346" i="26"/>
  <c r="AD1345" i="26"/>
  <c r="AD1344" i="26"/>
  <c r="AD1343" i="26"/>
  <c r="AD1342" i="26"/>
  <c r="AD1341" i="26"/>
  <c r="AD1340" i="26"/>
  <c r="AD1339" i="26"/>
  <c r="AD1338" i="26"/>
  <c r="AD1337" i="26"/>
  <c r="AD1336" i="26"/>
  <c r="AD1335" i="26"/>
  <c r="AD1334" i="26"/>
  <c r="AD1333" i="26"/>
  <c r="AD1332" i="26"/>
  <c r="AD1331" i="26"/>
  <c r="AD1330" i="26"/>
  <c r="AD1329" i="26"/>
  <c r="AD1328" i="26"/>
  <c r="AD1327" i="26"/>
  <c r="AD1326" i="26"/>
  <c r="AD1325" i="26"/>
  <c r="AD1324" i="26"/>
  <c r="AD1323" i="26"/>
  <c r="AD1322" i="26"/>
  <c r="AD1321" i="26"/>
  <c r="AD1320" i="26"/>
  <c r="AD1319" i="26"/>
  <c r="AD1318" i="26"/>
  <c r="AD1317" i="26"/>
  <c r="AD1316" i="26"/>
  <c r="AD1315" i="26"/>
  <c r="AD1314" i="26"/>
  <c r="AD1313" i="26"/>
  <c r="AD1312" i="26"/>
  <c r="AD1311" i="26"/>
  <c r="AD1310" i="26"/>
  <c r="AD1309" i="26"/>
  <c r="AD1308" i="26"/>
  <c r="AD1307" i="26"/>
  <c r="AD1306" i="26"/>
  <c r="AD1305" i="26"/>
  <c r="AD1304" i="26"/>
  <c r="AD1303" i="26"/>
  <c r="AD1302" i="26"/>
  <c r="AD1301" i="26"/>
  <c r="AD1300" i="26"/>
  <c r="AD1299" i="26"/>
  <c r="AD1298" i="26"/>
  <c r="AD1297" i="26"/>
  <c r="AD1296" i="26"/>
  <c r="AD1295" i="26"/>
  <c r="AD1294" i="26"/>
  <c r="AD1293" i="26"/>
  <c r="AD1292" i="26"/>
  <c r="AD1291" i="26"/>
  <c r="AD1290" i="26"/>
  <c r="AD1289" i="26"/>
  <c r="AD1288" i="26"/>
  <c r="AD1287" i="26"/>
  <c r="AD1286" i="26"/>
  <c r="AD1285" i="26"/>
  <c r="AD1284" i="26"/>
  <c r="AD1283" i="26"/>
  <c r="AD1282" i="26"/>
  <c r="AD1281" i="26"/>
  <c r="AD1280" i="26"/>
  <c r="AD1279" i="26"/>
  <c r="AD1278" i="26"/>
  <c r="AD1277" i="26"/>
  <c r="AD1276" i="26"/>
  <c r="AD1275" i="26"/>
  <c r="AD1274" i="26"/>
  <c r="AD1273" i="26"/>
  <c r="AD1272" i="26"/>
  <c r="AD1271" i="26"/>
  <c r="AD1270" i="26"/>
  <c r="AD1269" i="26"/>
  <c r="AD1268" i="26"/>
  <c r="AD1267" i="26"/>
  <c r="AD1266" i="26"/>
  <c r="AD1265" i="26"/>
  <c r="AD1264" i="26"/>
  <c r="AD1263" i="26"/>
  <c r="AD1262" i="26"/>
  <c r="AD1261" i="26"/>
  <c r="AD1260" i="26"/>
  <c r="AD1259" i="26"/>
  <c r="AD1258" i="26"/>
  <c r="AD1257" i="26"/>
  <c r="AD1256" i="26"/>
  <c r="AD1255" i="26"/>
  <c r="AD1254" i="26"/>
  <c r="AD1253" i="26"/>
  <c r="AD1252" i="26"/>
  <c r="AD1251" i="26"/>
  <c r="AD1250" i="26"/>
  <c r="AD1249" i="26"/>
  <c r="AD1248" i="26"/>
  <c r="AD1247" i="26"/>
  <c r="AD1246" i="26"/>
  <c r="AD1245" i="26"/>
  <c r="AD1244" i="26"/>
  <c r="AD1243" i="26"/>
  <c r="AD1242" i="26"/>
  <c r="AD1241" i="26"/>
  <c r="AD1240" i="26"/>
  <c r="AD1239" i="26"/>
  <c r="AD1238" i="26"/>
  <c r="AD1237" i="26"/>
  <c r="AD1236" i="26"/>
  <c r="AD1235" i="26"/>
  <c r="AD1234" i="26"/>
  <c r="AD1233" i="26"/>
  <c r="AD1232" i="26"/>
  <c r="AD1231" i="26"/>
  <c r="AD1230" i="26"/>
  <c r="AD1229" i="26"/>
  <c r="AD1228" i="26"/>
  <c r="AD1227" i="26"/>
  <c r="AD1226" i="26"/>
  <c r="AD1225" i="26"/>
  <c r="AD1224" i="26"/>
  <c r="AD1223" i="26"/>
  <c r="AD1222" i="26"/>
  <c r="AD1221" i="26"/>
  <c r="AD1220" i="26"/>
  <c r="AD1219" i="26"/>
  <c r="AD1218" i="26"/>
  <c r="AD1217" i="26"/>
  <c r="AD1216" i="26"/>
  <c r="AD1215" i="26"/>
  <c r="AD1214" i="26"/>
  <c r="AD1213" i="26"/>
  <c r="AD1212" i="26"/>
  <c r="AD1211" i="26"/>
  <c r="AD1210" i="26"/>
  <c r="AD1209" i="26"/>
  <c r="AD1208" i="26"/>
  <c r="AD1207" i="26"/>
  <c r="AD1206" i="26"/>
  <c r="AD1205" i="26"/>
  <c r="AD1204" i="26"/>
  <c r="AD1203" i="26"/>
  <c r="AD1202" i="26"/>
  <c r="AD1201" i="26"/>
  <c r="AD1200" i="26"/>
  <c r="AD1199" i="26"/>
  <c r="AD1198" i="26"/>
  <c r="AD1197" i="26"/>
  <c r="AD1196" i="26"/>
  <c r="AD1195" i="26"/>
  <c r="AD1194" i="26"/>
  <c r="AD1193" i="26"/>
  <c r="AD1192" i="26"/>
  <c r="AD1191" i="26"/>
  <c r="AD1190" i="26"/>
  <c r="AD1189" i="26"/>
  <c r="AD1188" i="26"/>
  <c r="AD1187" i="26"/>
  <c r="AD1186" i="26"/>
  <c r="AD1185" i="26"/>
  <c r="AD1184" i="26"/>
  <c r="AD1183" i="26"/>
  <c r="AD1182" i="26"/>
  <c r="AD1181" i="26"/>
  <c r="AD1180" i="26"/>
  <c r="AD1179" i="26"/>
  <c r="AD1178" i="26"/>
  <c r="AD1177" i="26"/>
  <c r="AD1176" i="26"/>
  <c r="AD1175" i="26"/>
  <c r="AD1174" i="26"/>
  <c r="AD1173" i="26"/>
  <c r="AD1172" i="26"/>
  <c r="AD1171" i="26"/>
  <c r="AD1170" i="26"/>
  <c r="AD1169" i="26"/>
  <c r="AD1168" i="26"/>
  <c r="AD1167" i="26"/>
  <c r="AD1166" i="26"/>
  <c r="AD1165" i="26"/>
  <c r="AD1164" i="26"/>
  <c r="AD1163" i="26"/>
  <c r="AD1162" i="26"/>
  <c r="AD1161" i="26"/>
  <c r="AD1160" i="26"/>
  <c r="AD1159" i="26"/>
  <c r="AD1158" i="26"/>
  <c r="AD1157" i="26"/>
  <c r="AD1156" i="26"/>
  <c r="AD1155" i="26"/>
  <c r="AD1154" i="26"/>
  <c r="AD1153" i="26"/>
  <c r="AD1152" i="26"/>
  <c r="AD1151" i="26"/>
  <c r="AD1150" i="26"/>
  <c r="AD1149" i="26"/>
  <c r="AD1148" i="26"/>
  <c r="AD1147" i="26"/>
  <c r="AD1146" i="26"/>
  <c r="AD1145" i="26"/>
  <c r="AD1144" i="26"/>
  <c r="AD1143" i="26"/>
  <c r="AD1142" i="26"/>
  <c r="AD1141" i="26"/>
  <c r="AD1140" i="26"/>
  <c r="AD1139" i="26"/>
  <c r="AD1138" i="26"/>
  <c r="AD1137" i="26"/>
  <c r="AD1136" i="26"/>
  <c r="AD1135" i="26"/>
  <c r="AD1134" i="26"/>
  <c r="AD1133" i="26"/>
  <c r="AD1132" i="26"/>
  <c r="AD1131" i="26"/>
  <c r="AD1130" i="26"/>
  <c r="AD1129" i="26"/>
  <c r="AD1128" i="26"/>
  <c r="AD1127" i="26"/>
  <c r="AD1126" i="26"/>
  <c r="AD1125" i="26"/>
  <c r="AD1124" i="26"/>
  <c r="AD1123" i="26"/>
  <c r="AD1122" i="26"/>
  <c r="AD1121" i="26"/>
  <c r="AD1120" i="26"/>
  <c r="AD1119" i="26"/>
  <c r="AD1118" i="26"/>
  <c r="AD1117" i="26"/>
  <c r="AD1116" i="26"/>
  <c r="AD1115" i="26"/>
  <c r="AD1114" i="26"/>
  <c r="AD1113" i="26"/>
  <c r="AD1112" i="26"/>
  <c r="AD1111" i="26"/>
  <c r="AD1110" i="26"/>
  <c r="AD1109" i="26"/>
  <c r="AD1108" i="26"/>
  <c r="AD1107" i="26"/>
  <c r="AD1106" i="26"/>
  <c r="AD1105" i="26"/>
  <c r="AD1104" i="26"/>
  <c r="AD1103" i="26"/>
  <c r="AD1102" i="26"/>
  <c r="AD1101" i="26"/>
  <c r="AD1100" i="26"/>
  <c r="AD1099" i="26"/>
  <c r="AD1098" i="26"/>
  <c r="AD1097" i="26"/>
  <c r="AD1096" i="26"/>
  <c r="AD1095" i="26"/>
  <c r="AD1094" i="26"/>
  <c r="AD1093" i="26"/>
  <c r="AD1092" i="26"/>
  <c r="AD1091" i="26"/>
  <c r="AD1090" i="26"/>
  <c r="AD1089" i="26"/>
  <c r="AD1088" i="26"/>
  <c r="AD1087" i="26"/>
  <c r="AD1086" i="26"/>
  <c r="AD1085" i="26"/>
  <c r="AD1084" i="26"/>
  <c r="AD1083" i="26"/>
  <c r="AD1082" i="26"/>
  <c r="AD1081" i="26"/>
  <c r="AD1080" i="26"/>
  <c r="AD1079" i="26"/>
  <c r="AD1078" i="26"/>
  <c r="AD1077" i="26"/>
  <c r="AD1076" i="26"/>
  <c r="AD1075" i="26"/>
  <c r="AD1074" i="26"/>
  <c r="AD1073" i="26"/>
  <c r="AD1072" i="26"/>
  <c r="AD1071" i="26"/>
  <c r="AD1070" i="26"/>
  <c r="AD1069" i="26"/>
  <c r="AD1068" i="26"/>
  <c r="AD1067" i="26"/>
  <c r="AD1066" i="26"/>
  <c r="AD1065" i="26"/>
  <c r="AD1064" i="26"/>
  <c r="AD1063" i="26"/>
  <c r="AD1062" i="26"/>
  <c r="AD1061" i="26"/>
  <c r="AD1060" i="26"/>
  <c r="AD1059" i="26"/>
  <c r="AD1058" i="26"/>
  <c r="AD1057" i="26"/>
  <c r="AD1056" i="26"/>
  <c r="AD1055" i="26"/>
  <c r="AD1054" i="26"/>
  <c r="AD1053" i="26"/>
  <c r="AD1052" i="26"/>
  <c r="AD1051" i="26"/>
  <c r="AD1050" i="26"/>
  <c r="AD1049" i="26"/>
  <c r="AD1048" i="26"/>
  <c r="AD1047" i="26"/>
  <c r="AD1046" i="26"/>
  <c r="AD1045" i="26"/>
  <c r="AD1044" i="26"/>
  <c r="AD1043" i="26"/>
  <c r="AD1042" i="26"/>
  <c r="AD1041" i="26"/>
  <c r="AD1040" i="26"/>
  <c r="AD1039" i="26"/>
  <c r="AD1038" i="26"/>
  <c r="AD1037" i="26"/>
  <c r="AD1036" i="26"/>
  <c r="AD1035" i="26"/>
  <c r="AD1034" i="26"/>
  <c r="AD1033" i="26"/>
  <c r="AD1032" i="26"/>
  <c r="AD1031" i="26"/>
  <c r="AD1030" i="26"/>
  <c r="AD1029" i="26"/>
  <c r="AD1028" i="26"/>
  <c r="AD1027" i="26"/>
  <c r="AD1026" i="26"/>
  <c r="AD1025" i="26"/>
  <c r="AD1024" i="26"/>
  <c r="AD1023" i="26"/>
  <c r="AD1022" i="26"/>
  <c r="AD1021" i="26"/>
  <c r="AD1020" i="26"/>
  <c r="AD1019" i="26"/>
  <c r="AD1018" i="26"/>
  <c r="AD1017" i="26"/>
  <c r="AD1016" i="26"/>
  <c r="AD1015" i="26"/>
  <c r="AD1014" i="26"/>
  <c r="AD1013" i="26"/>
  <c r="AD1012" i="26"/>
  <c r="AD1011" i="26"/>
  <c r="AD1010" i="26"/>
  <c r="AD1009" i="26"/>
  <c r="AD1008" i="26"/>
  <c r="AD1007" i="26"/>
  <c r="AD1006" i="26"/>
  <c r="AD1005" i="26"/>
  <c r="AD1004" i="26"/>
  <c r="AD1003" i="26"/>
  <c r="AD1002" i="26"/>
  <c r="AD1001" i="26"/>
  <c r="AD1000" i="26"/>
  <c r="AD999" i="26"/>
  <c r="AD998" i="26"/>
  <c r="AD997" i="26"/>
  <c r="AD996" i="26"/>
  <c r="AD995" i="26"/>
  <c r="AD994" i="26"/>
  <c r="AD993" i="26"/>
  <c r="AD992" i="26"/>
  <c r="AD991" i="26"/>
  <c r="AD990" i="26"/>
  <c r="AD989" i="26"/>
  <c r="AD988" i="26"/>
  <c r="AD987" i="26"/>
  <c r="AD986" i="26"/>
  <c r="AD985" i="26"/>
  <c r="AD984" i="26"/>
  <c r="AD983" i="26"/>
  <c r="AD982" i="26"/>
  <c r="AD981" i="26"/>
  <c r="AD980" i="26"/>
  <c r="AD979" i="26"/>
  <c r="AD978" i="26"/>
  <c r="AD977" i="26"/>
  <c r="AD976" i="26"/>
  <c r="AD975" i="26"/>
  <c r="AD974" i="26"/>
  <c r="AD973" i="26"/>
  <c r="AD972" i="26"/>
  <c r="AD971" i="26"/>
  <c r="AD970" i="26"/>
  <c r="AD969" i="26"/>
  <c r="AD968" i="26"/>
  <c r="AD967" i="26"/>
  <c r="AD966" i="26"/>
  <c r="AD965" i="26"/>
  <c r="AD964" i="26"/>
  <c r="AD963" i="26"/>
  <c r="AD962" i="26"/>
  <c r="AD961" i="26"/>
  <c r="AD960" i="26"/>
  <c r="AD959" i="26"/>
  <c r="AD958" i="26"/>
  <c r="AD957" i="26"/>
  <c r="AD956" i="26"/>
  <c r="AD955" i="26"/>
  <c r="AD954" i="26"/>
  <c r="AD953" i="26"/>
  <c r="AD952" i="26"/>
  <c r="AD951" i="26"/>
  <c r="AD950" i="26"/>
  <c r="AD949" i="26"/>
  <c r="AD948" i="26"/>
  <c r="AD947" i="26"/>
  <c r="AD946" i="26"/>
  <c r="AD945" i="26"/>
  <c r="AD944" i="26"/>
  <c r="AD943" i="26"/>
  <c r="AD942" i="26"/>
  <c r="AD941" i="26"/>
  <c r="AD940" i="26"/>
  <c r="AD939" i="26"/>
  <c r="AD938" i="26"/>
  <c r="AD937" i="26"/>
  <c r="AD936" i="26"/>
  <c r="AD935" i="26"/>
  <c r="AD934" i="26"/>
  <c r="AD933" i="26"/>
  <c r="AD932" i="26"/>
  <c r="AD931" i="26"/>
  <c r="AD930" i="26"/>
  <c r="AD929" i="26"/>
  <c r="AD928" i="26"/>
  <c r="AD927" i="26"/>
  <c r="AD926" i="26"/>
  <c r="AD925" i="26"/>
  <c r="AD924" i="26"/>
  <c r="AD923" i="26"/>
  <c r="AD922" i="26"/>
  <c r="AD921" i="26"/>
  <c r="AD920" i="26"/>
  <c r="AD919" i="26"/>
  <c r="AD918" i="26"/>
  <c r="AD917" i="26"/>
  <c r="AD916" i="26"/>
  <c r="AD915" i="26"/>
  <c r="AD914" i="26"/>
  <c r="AD913" i="26"/>
  <c r="AD912" i="26"/>
  <c r="AD911" i="26"/>
  <c r="AD910" i="26"/>
  <c r="AD909" i="26"/>
  <c r="AD908" i="26"/>
  <c r="AD907" i="26"/>
  <c r="AD906" i="26"/>
  <c r="AD905" i="26"/>
  <c r="AD904" i="26"/>
  <c r="AD903" i="26"/>
  <c r="AD902" i="26"/>
  <c r="AD901" i="26"/>
  <c r="AD900" i="26"/>
  <c r="AD899" i="26"/>
  <c r="AD898" i="26"/>
  <c r="AD897" i="26"/>
  <c r="AD896" i="26"/>
  <c r="AD895" i="26"/>
  <c r="AD894" i="26"/>
  <c r="AD893" i="26"/>
  <c r="AD892" i="26"/>
  <c r="AD891" i="26"/>
  <c r="AD890" i="26"/>
  <c r="AD889" i="26"/>
  <c r="AD888" i="26"/>
  <c r="AD887" i="26"/>
  <c r="AD886" i="26"/>
  <c r="AD885" i="26"/>
  <c r="AD884" i="26"/>
  <c r="AD883" i="26"/>
  <c r="AD882" i="26"/>
  <c r="AD881" i="26"/>
  <c r="AD880" i="26"/>
  <c r="AD879" i="26"/>
  <c r="AD878" i="26"/>
  <c r="AD877" i="26"/>
  <c r="AD876" i="26"/>
  <c r="AD875" i="26"/>
  <c r="AD874" i="26"/>
  <c r="AD873" i="26"/>
  <c r="AD872" i="26"/>
  <c r="AD871" i="26"/>
  <c r="AD870" i="26"/>
  <c r="AD869" i="26"/>
  <c r="AD868" i="26"/>
  <c r="AD867" i="26"/>
  <c r="AD866" i="26"/>
  <c r="AD865" i="26"/>
  <c r="AD864" i="26"/>
  <c r="AD863" i="26"/>
  <c r="AD862" i="26"/>
  <c r="AD861" i="26"/>
  <c r="AD860" i="26"/>
  <c r="AD859" i="26"/>
  <c r="AD858" i="26"/>
  <c r="AD857" i="26"/>
  <c r="AD856" i="26"/>
  <c r="AD855" i="26"/>
  <c r="AD854" i="26"/>
  <c r="AD853" i="26"/>
  <c r="AD852" i="26"/>
  <c r="AD851" i="26"/>
  <c r="AD850" i="26"/>
  <c r="AD849" i="26"/>
  <c r="AD848" i="26"/>
  <c r="AD847" i="26"/>
  <c r="AD846" i="26"/>
  <c r="AD845" i="26"/>
  <c r="AD844" i="26"/>
  <c r="AD843" i="26"/>
  <c r="AD842" i="26"/>
  <c r="AD841" i="26"/>
  <c r="AD840" i="26"/>
  <c r="AD839" i="26"/>
  <c r="AD838" i="26"/>
  <c r="AD837" i="26"/>
  <c r="AD836" i="26"/>
  <c r="AD835" i="26"/>
  <c r="AD834" i="26"/>
  <c r="AD833" i="26"/>
  <c r="AD832" i="26"/>
  <c r="AD831" i="26"/>
  <c r="AD830" i="26"/>
  <c r="AD829" i="26"/>
  <c r="AD828" i="26"/>
  <c r="AD827" i="26"/>
  <c r="AD826" i="26"/>
  <c r="AD825" i="26"/>
  <c r="AD824" i="26"/>
  <c r="AD823" i="26"/>
  <c r="AD822" i="26"/>
  <c r="AD821" i="26"/>
  <c r="AD820" i="26"/>
  <c r="AD819" i="26"/>
  <c r="AD818" i="26"/>
  <c r="AD817" i="26"/>
  <c r="AD816" i="26"/>
  <c r="AD815" i="26"/>
  <c r="AD814" i="26"/>
  <c r="AD813" i="26"/>
  <c r="AD812" i="26"/>
  <c r="AD811" i="26"/>
  <c r="AD810" i="26"/>
  <c r="AD809" i="26"/>
  <c r="AD808" i="26"/>
  <c r="AD807" i="26"/>
  <c r="AD806" i="26"/>
  <c r="AD805" i="26"/>
  <c r="AD804" i="26"/>
  <c r="AD803" i="26"/>
  <c r="AD802" i="26"/>
  <c r="AD801" i="26"/>
  <c r="AD800" i="26"/>
  <c r="AD799" i="26"/>
  <c r="AD798" i="26"/>
  <c r="AD797" i="26"/>
  <c r="AD796" i="26"/>
  <c r="AD795" i="26"/>
  <c r="AD794" i="26"/>
  <c r="AD793" i="26"/>
  <c r="AD792" i="26"/>
  <c r="AD791" i="26"/>
  <c r="AD790" i="26"/>
  <c r="AD789" i="26"/>
  <c r="AD788" i="26"/>
  <c r="AD787" i="26"/>
  <c r="AD786" i="26"/>
  <c r="AD785" i="26"/>
  <c r="AD784" i="26"/>
  <c r="AD783" i="26"/>
  <c r="AD782" i="26"/>
  <c r="AD781" i="26"/>
  <c r="AD780" i="26"/>
  <c r="AD779" i="26"/>
  <c r="AD778" i="26"/>
  <c r="AD777" i="26"/>
  <c r="AD776" i="26"/>
  <c r="AD775" i="26"/>
  <c r="AD774" i="26"/>
  <c r="AD773" i="26"/>
  <c r="AD772" i="26"/>
  <c r="AD771" i="26"/>
  <c r="AD770" i="26"/>
  <c r="AD769" i="26"/>
  <c r="AD768" i="26"/>
  <c r="AD767" i="26"/>
  <c r="AD766" i="26"/>
  <c r="AD765" i="26"/>
  <c r="AD764" i="26"/>
  <c r="AD763" i="26"/>
  <c r="AD762" i="26"/>
  <c r="AD761" i="26"/>
  <c r="AD760" i="26"/>
  <c r="AD759" i="26"/>
  <c r="AD758" i="26"/>
  <c r="AD757" i="26"/>
  <c r="AD756" i="26"/>
  <c r="AD755" i="26"/>
  <c r="AD754" i="26"/>
  <c r="AD753" i="26"/>
  <c r="AD752" i="26"/>
  <c r="AD751" i="26"/>
  <c r="AD750" i="26"/>
  <c r="AD749" i="26"/>
  <c r="AD748" i="26"/>
  <c r="AD747" i="26"/>
  <c r="AD746" i="26"/>
  <c r="AD745" i="26"/>
  <c r="AD744" i="26"/>
  <c r="AD743" i="26"/>
  <c r="AD742" i="26"/>
  <c r="AD741" i="26"/>
  <c r="AD740" i="26"/>
  <c r="AD739" i="26"/>
  <c r="AD738" i="26"/>
  <c r="AD737" i="26"/>
  <c r="AD736" i="26"/>
  <c r="AD735" i="26"/>
  <c r="AD734" i="26"/>
  <c r="AD733" i="26"/>
  <c r="AD732" i="26"/>
  <c r="AD731" i="26"/>
  <c r="AD730" i="26"/>
  <c r="AD729" i="26"/>
  <c r="AD728" i="26"/>
  <c r="AD727" i="26"/>
  <c r="AD726" i="26"/>
  <c r="AD725" i="26"/>
  <c r="AD724" i="26"/>
  <c r="AD723" i="26"/>
  <c r="AD722" i="26"/>
  <c r="AD721" i="26"/>
  <c r="AD720" i="26"/>
  <c r="AD719" i="26"/>
  <c r="AD718" i="26"/>
  <c r="AD717" i="26"/>
  <c r="AD716" i="26"/>
  <c r="AD715" i="26"/>
  <c r="AD714" i="26"/>
  <c r="AD713" i="26"/>
  <c r="AD712" i="26"/>
  <c r="AD711" i="26"/>
  <c r="AD710" i="26"/>
  <c r="AD709" i="26"/>
  <c r="AD708" i="26"/>
  <c r="AD707" i="26"/>
  <c r="AD706" i="26"/>
  <c r="AD705" i="26"/>
  <c r="AD704" i="26"/>
  <c r="AD703" i="26"/>
  <c r="AD702" i="26"/>
  <c r="AD701" i="26"/>
  <c r="AD700" i="26"/>
  <c r="AD699" i="26"/>
  <c r="AD698" i="26"/>
  <c r="AD697" i="26"/>
  <c r="AD696" i="26"/>
  <c r="AD695" i="26"/>
  <c r="AD694" i="26"/>
  <c r="AD693" i="26"/>
  <c r="AD692" i="26"/>
  <c r="AD691" i="26"/>
  <c r="AD690" i="26"/>
  <c r="AD689" i="26"/>
  <c r="AD688" i="26"/>
  <c r="AD687" i="26"/>
  <c r="AD686" i="26"/>
  <c r="AD685" i="26"/>
  <c r="AD684" i="26"/>
  <c r="AD683" i="26"/>
  <c r="AD682" i="26"/>
  <c r="AD681" i="26"/>
  <c r="AD680" i="26"/>
  <c r="AD679" i="26"/>
  <c r="AD678" i="26"/>
  <c r="AD677" i="26"/>
  <c r="AD676" i="26"/>
  <c r="AD675" i="26"/>
  <c r="AD674" i="26"/>
  <c r="AD673" i="26"/>
  <c r="AD672" i="26"/>
  <c r="AD671" i="26"/>
  <c r="AD670" i="26"/>
  <c r="AD669" i="26"/>
  <c r="AD668" i="26"/>
  <c r="AD667" i="26"/>
  <c r="AD666" i="26"/>
  <c r="AD665" i="26"/>
  <c r="AD664" i="26"/>
  <c r="AD663" i="26"/>
  <c r="AD662" i="26"/>
  <c r="AD661" i="26"/>
  <c r="AD660" i="26"/>
  <c r="AD659" i="26"/>
  <c r="AD658" i="26"/>
  <c r="AD657" i="26"/>
  <c r="AD656" i="26"/>
  <c r="AD655" i="26"/>
  <c r="AD654" i="26"/>
  <c r="AD653" i="26"/>
  <c r="AD652" i="26"/>
  <c r="AD651" i="26"/>
  <c r="AD650" i="26"/>
  <c r="AD649" i="26"/>
  <c r="AD648" i="26"/>
  <c r="AD647" i="26"/>
  <c r="AD646" i="26"/>
  <c r="AD645" i="26"/>
  <c r="AD644" i="26"/>
  <c r="AD643" i="26"/>
  <c r="AD642" i="26"/>
  <c r="AD641" i="26"/>
  <c r="AD640" i="26"/>
  <c r="AD639" i="26"/>
  <c r="AD638" i="26"/>
  <c r="AD637" i="26"/>
  <c r="AD636" i="26"/>
  <c r="AD635" i="26"/>
  <c r="AD634" i="26"/>
  <c r="AD633" i="26"/>
  <c r="AD632" i="26"/>
  <c r="AD631" i="26"/>
  <c r="AD630" i="26"/>
  <c r="AD629" i="26"/>
  <c r="AD628" i="26"/>
  <c r="AD627" i="26"/>
  <c r="AD626" i="26"/>
  <c r="AD625" i="26"/>
  <c r="AD624" i="26"/>
  <c r="AD623" i="26"/>
  <c r="AD622" i="26"/>
  <c r="AD621" i="26"/>
  <c r="AD620" i="26"/>
  <c r="AD619" i="26"/>
  <c r="AD618" i="26"/>
  <c r="AD617" i="26"/>
  <c r="AD616" i="26"/>
  <c r="AD615" i="26"/>
  <c r="AD614" i="26"/>
  <c r="AD613" i="26"/>
  <c r="AD612" i="26"/>
  <c r="AD611" i="26"/>
  <c r="AD610" i="26"/>
  <c r="AD609" i="26"/>
  <c r="AD608" i="26"/>
  <c r="AD607" i="26"/>
  <c r="AD606" i="26"/>
  <c r="AD605" i="26"/>
  <c r="AD604" i="26"/>
  <c r="AD603" i="26"/>
  <c r="AD602" i="26"/>
  <c r="AD601" i="26"/>
  <c r="AD600" i="26"/>
  <c r="AD599" i="26"/>
  <c r="AD598" i="26"/>
  <c r="AD597" i="26"/>
  <c r="AD596" i="26"/>
  <c r="AD595" i="26"/>
  <c r="AD594" i="26"/>
  <c r="AD593" i="26"/>
  <c r="AD592" i="26"/>
  <c r="AD591" i="26"/>
  <c r="AD590" i="26"/>
  <c r="AD589" i="26"/>
  <c r="AD588" i="26"/>
  <c r="AD587" i="26"/>
  <c r="AD586" i="26"/>
  <c r="AD585" i="26"/>
  <c r="AD584" i="26"/>
  <c r="AD583" i="26"/>
  <c r="AD582" i="26"/>
  <c r="AD581" i="26"/>
  <c r="AD580" i="26"/>
  <c r="AD579" i="26"/>
  <c r="AD578" i="26"/>
  <c r="AD577" i="26"/>
  <c r="AD576" i="26"/>
  <c r="AD575" i="26"/>
  <c r="AD574" i="26"/>
  <c r="AD573" i="26"/>
  <c r="AD572" i="26"/>
  <c r="AD571" i="26"/>
  <c r="AD570" i="26"/>
  <c r="AD569" i="26"/>
  <c r="AD568" i="26"/>
  <c r="AD567" i="26"/>
  <c r="AD566" i="26"/>
  <c r="AD565" i="26"/>
  <c r="AD564" i="26"/>
  <c r="AD563" i="26"/>
  <c r="AD562" i="26"/>
  <c r="AD561" i="26"/>
  <c r="AD560" i="26"/>
  <c r="AD559" i="26"/>
  <c r="AD558" i="26"/>
  <c r="AD557" i="26"/>
  <c r="AD556" i="26"/>
  <c r="AD555" i="26"/>
  <c r="AD554" i="26"/>
  <c r="AD553" i="26"/>
  <c r="AD552" i="26"/>
  <c r="AD551" i="26"/>
  <c r="AD550" i="26"/>
  <c r="AD549" i="26"/>
  <c r="AD548" i="26"/>
  <c r="AD547" i="26"/>
  <c r="AD546" i="26"/>
  <c r="AD545" i="26"/>
  <c r="AD544" i="26"/>
  <c r="AD543" i="26"/>
  <c r="AD542" i="26"/>
  <c r="AD541" i="26"/>
  <c r="AD540" i="26"/>
  <c r="AD539" i="26"/>
  <c r="AD538" i="26"/>
  <c r="AD537" i="26"/>
  <c r="AD536" i="26"/>
  <c r="AD535" i="26"/>
  <c r="AD534" i="26"/>
  <c r="AD533" i="26"/>
  <c r="AD532" i="26"/>
  <c r="AD531" i="26"/>
  <c r="AD530" i="26"/>
  <c r="AD529" i="26"/>
  <c r="AD528" i="26"/>
  <c r="AD527" i="26"/>
  <c r="AD526" i="26"/>
  <c r="AD525" i="26"/>
  <c r="AD524" i="26"/>
  <c r="AD523" i="26"/>
  <c r="AD522" i="26"/>
  <c r="AD521" i="26"/>
  <c r="AD520" i="26"/>
  <c r="AD519" i="26"/>
  <c r="AD518" i="26"/>
  <c r="AD517" i="26"/>
  <c r="AD516" i="26"/>
  <c r="AD515" i="26"/>
  <c r="AD514" i="26"/>
  <c r="AD513" i="26"/>
  <c r="AD512" i="26"/>
  <c r="AD511" i="26"/>
  <c r="AD510" i="26"/>
  <c r="AD509" i="26"/>
  <c r="AD508" i="26"/>
  <c r="AD507" i="26"/>
  <c r="AD506" i="26"/>
  <c r="AD505" i="26"/>
  <c r="AD504" i="26"/>
  <c r="AD503" i="26"/>
  <c r="AD502" i="26"/>
  <c r="AD501" i="26"/>
  <c r="AD500" i="26"/>
  <c r="AD499" i="26"/>
  <c r="AD498" i="26"/>
  <c r="AD497" i="26"/>
  <c r="AD496" i="26"/>
  <c r="AD495" i="26"/>
  <c r="AD494" i="26"/>
  <c r="AD493" i="26"/>
  <c r="AD492" i="26"/>
  <c r="AD491" i="26"/>
  <c r="AD490" i="26"/>
  <c r="AD489" i="26"/>
  <c r="AD488" i="26"/>
  <c r="AD487" i="26"/>
  <c r="AD486" i="26"/>
  <c r="AD485" i="26"/>
  <c r="AD484" i="26"/>
  <c r="AD483" i="26"/>
  <c r="AD482" i="26"/>
  <c r="AD481" i="26"/>
  <c r="AD480" i="26"/>
  <c r="AD479" i="26"/>
  <c r="AD478" i="26"/>
  <c r="AD477" i="26"/>
  <c r="AD476" i="26"/>
  <c r="AD475" i="26"/>
  <c r="AD474" i="26"/>
  <c r="AD473" i="26"/>
  <c r="AD472" i="26"/>
  <c r="AD471" i="26"/>
  <c r="AD470" i="26"/>
  <c r="AD469" i="26"/>
  <c r="AD468" i="26"/>
  <c r="AD467" i="26"/>
  <c r="AD466" i="26"/>
  <c r="AD465" i="26"/>
  <c r="AD464" i="26"/>
  <c r="AD463" i="26"/>
  <c r="AD462" i="26"/>
  <c r="AD461" i="26"/>
  <c r="AD460" i="26"/>
  <c r="AD459" i="26"/>
  <c r="AD458" i="26"/>
  <c r="AD457" i="26"/>
  <c r="AD456" i="26"/>
  <c r="AD455" i="26"/>
  <c r="AD454" i="26"/>
  <c r="AD453" i="26"/>
  <c r="AD452" i="26"/>
  <c r="AD451" i="26"/>
  <c r="AD450" i="26"/>
  <c r="AD449" i="26"/>
  <c r="AD448" i="26"/>
  <c r="AD447" i="26"/>
  <c r="AD446" i="26"/>
  <c r="AD445" i="26"/>
  <c r="AD444" i="26"/>
  <c r="AD443" i="26"/>
  <c r="AD442" i="26"/>
  <c r="AD441" i="26"/>
  <c r="AD440" i="26"/>
  <c r="AD439" i="26"/>
  <c r="AD438" i="26"/>
  <c r="AD437" i="26"/>
  <c r="AD436" i="26"/>
  <c r="AD435" i="26"/>
  <c r="AD434" i="26"/>
  <c r="AD433" i="26"/>
  <c r="AD432" i="26"/>
  <c r="AD431" i="26"/>
  <c r="AD430" i="26"/>
  <c r="AD429" i="26"/>
  <c r="AD428" i="26"/>
  <c r="AD427" i="26"/>
  <c r="AD426" i="26"/>
  <c r="AD425" i="26"/>
  <c r="AD424" i="26"/>
  <c r="AD423" i="26"/>
  <c r="AD422" i="26"/>
  <c r="AD421" i="26"/>
  <c r="AD420" i="26"/>
  <c r="AD419" i="26"/>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AD96"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AD64" i="26"/>
  <c r="AD63" i="26"/>
  <c r="AD62" i="26"/>
  <c r="AD61" i="26"/>
  <c r="AD60" i="26"/>
  <c r="AD59" i="26"/>
  <c r="AD58" i="26"/>
  <c r="AD57" i="26"/>
  <c r="AD56" i="26"/>
  <c r="AD55" i="26"/>
  <c r="AD54" i="26"/>
  <c r="AD53" i="26"/>
  <c r="AD52" i="26"/>
  <c r="AD51" i="26"/>
  <c r="AD50" i="26"/>
  <c r="AD49" i="26"/>
  <c r="AD48" i="26"/>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K30" i="23" a="1"/>
  <c r="K30" i="23" s="1"/>
  <c r="K29" i="23" a="1"/>
  <c r="K29" i="23" s="1"/>
  <c r="K28" i="23" a="1"/>
  <c r="K28" i="23" s="1"/>
  <c r="K27" i="23" a="1"/>
  <c r="K27" i="23" s="1"/>
  <c r="K26" i="23" a="1"/>
  <c r="K26" i="23" s="1"/>
  <c r="K25" i="23" a="1"/>
  <c r="K25" i="23" s="1"/>
  <c r="K24" i="23" a="1"/>
  <c r="K24" i="23" s="1"/>
  <c r="K23" i="23" a="1"/>
  <c r="K23" i="23" s="1"/>
  <c r="K22" i="23" a="1"/>
  <c r="K22" i="23" s="1"/>
  <c r="K21" i="23" a="1"/>
  <c r="K21" i="23" s="1"/>
  <c r="K20" i="23" a="1"/>
  <c r="K20" i="23" s="1"/>
  <c r="K19" i="23" a="1"/>
  <c r="K19" i="23" s="1"/>
  <c r="K18" i="23" a="1"/>
  <c r="K18" i="23" s="1"/>
  <c r="K17" i="23" a="1"/>
  <c r="K17" i="23" s="1"/>
  <c r="K16" i="23" a="1"/>
  <c r="K16" i="23" s="1"/>
  <c r="K15" i="23" a="1"/>
  <c r="K15" i="23" s="1"/>
  <c r="L15" i="23" a="1"/>
  <c r="L15" i="23" s="1"/>
  <c r="H21" i="23" a="1"/>
  <c r="H21" i="23" s="1"/>
  <c r="H19" i="23" a="1"/>
  <c r="H19" i="23" s="1"/>
  <c r="H18" i="23" a="1"/>
  <c r="H18" i="23" s="1"/>
  <c r="H17" i="23" a="1"/>
  <c r="H17" i="23" s="1"/>
  <c r="H16" i="23" a="1"/>
  <c r="H16" i="23" s="1"/>
  <c r="H15" i="23" a="1"/>
  <c r="H15" i="23" s="1"/>
  <c r="H12" i="23" a="1"/>
  <c r="H12" i="23" s="1"/>
  <c r="H11" i="23" a="1"/>
  <c r="H11" i="23" s="1"/>
  <c r="H10" i="23" a="1"/>
  <c r="H10" i="23" s="1"/>
  <c r="H23" i="23" l="1"/>
  <c r="B13" i="2" l="1"/>
  <c r="B6" i="19"/>
  <c r="B7" i="19"/>
  <c r="B8" i="19"/>
  <c r="B9" i="19"/>
  <c r="B10" i="19"/>
  <c r="B11" i="19"/>
  <c r="B5" i="19"/>
  <c r="C18" i="7"/>
  <c r="D18" i="7"/>
  <c r="E18" i="7"/>
  <c r="F18" i="7"/>
  <c r="G18" i="7"/>
  <c r="H18" i="7"/>
  <c r="I18" i="7"/>
  <c r="J18" i="7"/>
  <c r="K18" i="7"/>
  <c r="L18" i="7"/>
  <c r="M18" i="7"/>
  <c r="N18" i="7"/>
  <c r="O18" i="7"/>
  <c r="P18" i="7"/>
  <c r="Q18" i="7"/>
  <c r="R18" i="7"/>
  <c r="B18" i="7"/>
  <c r="R13" i="2"/>
  <c r="Q13" i="2"/>
  <c r="P13" i="2"/>
  <c r="O13" i="2"/>
  <c r="N13" i="2"/>
  <c r="M13" i="2"/>
  <c r="L13" i="2"/>
  <c r="K13" i="2"/>
  <c r="J13" i="2"/>
  <c r="I13" i="2"/>
  <c r="H13" i="2"/>
  <c r="G13" i="2"/>
  <c r="F13" i="2"/>
  <c r="E13" i="2"/>
  <c r="D13" i="2"/>
  <c r="C13" i="2"/>
  <c r="B21" i="19" l="1"/>
  <c r="B20" i="19"/>
  <c r="D25" i="7"/>
  <c r="H27" i="7"/>
  <c r="I30" i="7"/>
  <c r="L27" i="7"/>
  <c r="P27" i="7"/>
  <c r="Q22" i="7"/>
  <c r="D21" i="7"/>
  <c r="F21" i="7"/>
  <c r="I21" i="7"/>
  <c r="N21" i="7"/>
  <c r="P21" i="7"/>
  <c r="I22" i="7"/>
  <c r="J22" i="7"/>
  <c r="R22" i="7"/>
  <c r="N23" i="7"/>
  <c r="R23" i="7"/>
  <c r="D24" i="7"/>
  <c r="H24" i="7"/>
  <c r="J24" i="7"/>
  <c r="L24" i="7"/>
  <c r="N24" i="7"/>
  <c r="P24" i="7"/>
  <c r="J25" i="7"/>
  <c r="P25" i="7"/>
  <c r="E26" i="7"/>
  <c r="J26" i="7"/>
  <c r="R26" i="7"/>
  <c r="J27" i="7"/>
  <c r="M27" i="7"/>
  <c r="R27" i="7"/>
  <c r="D28" i="7"/>
  <c r="F28" i="7"/>
  <c r="H28" i="7"/>
  <c r="J28" i="7"/>
  <c r="L28" i="7"/>
  <c r="M28" i="7"/>
  <c r="N28" i="7"/>
  <c r="R28" i="7"/>
  <c r="F29" i="7"/>
  <c r="J29" i="7"/>
  <c r="L29" i="7"/>
  <c r="N29" i="7"/>
  <c r="Q29" i="7"/>
  <c r="R29" i="7"/>
  <c r="E30" i="7"/>
  <c r="F30" i="7"/>
  <c r="J30" i="7"/>
  <c r="M30" i="7"/>
  <c r="N30" i="7"/>
  <c r="O30" i="7"/>
  <c r="R30" i="7"/>
  <c r="F31" i="7"/>
  <c r="I31" i="7"/>
  <c r="J31" i="7"/>
  <c r="N31" i="7"/>
  <c r="Q31" i="7"/>
  <c r="R31" i="7"/>
  <c r="D32" i="7"/>
  <c r="E32" i="7"/>
  <c r="F32" i="7"/>
  <c r="H32" i="7"/>
  <c r="J32" i="7"/>
  <c r="L32" i="7"/>
  <c r="N32" i="7"/>
  <c r="P32" i="7"/>
  <c r="R32" i="7"/>
  <c r="D33" i="7"/>
  <c r="F33" i="7"/>
  <c r="I33" i="7"/>
  <c r="J33" i="7"/>
  <c r="N33" i="7"/>
  <c r="Q33" i="7"/>
  <c r="R33" i="7"/>
  <c r="C46" i="1"/>
  <c r="C45" i="1"/>
  <c r="O12" i="2"/>
  <c r="P12" i="2"/>
  <c r="Q12" i="2"/>
  <c r="R12" i="2"/>
  <c r="C51" i="1" l="1"/>
  <c r="M23" i="7"/>
  <c r="M22" i="7"/>
  <c r="M25" i="7"/>
  <c r="M21" i="7"/>
  <c r="M24" i="7"/>
  <c r="E23" i="7"/>
  <c r="E22" i="7"/>
  <c r="E25" i="7"/>
  <c r="E21" i="7"/>
  <c r="I32" i="7"/>
  <c r="I29" i="7"/>
  <c r="I25" i="7"/>
  <c r="M33" i="7"/>
  <c r="E33" i="7"/>
  <c r="M32" i="7"/>
  <c r="M31" i="7"/>
  <c r="E31" i="7"/>
  <c r="M29" i="7"/>
  <c r="Q28" i="7"/>
  <c r="E28" i="7"/>
  <c r="E27" i="7"/>
  <c r="M26" i="7"/>
  <c r="Q25" i="7"/>
  <c r="Q23" i="7"/>
  <c r="Q21" i="7"/>
  <c r="Q24" i="7"/>
  <c r="Q26" i="7"/>
  <c r="Q27" i="7"/>
  <c r="I23" i="7"/>
  <c r="I26" i="7"/>
  <c r="I27" i="7"/>
  <c r="Q30" i="7"/>
  <c r="E24" i="7"/>
  <c r="Q32" i="7"/>
  <c r="E29" i="7"/>
  <c r="I28" i="7"/>
  <c r="I24" i="7"/>
  <c r="R25" i="7"/>
  <c r="R21" i="7"/>
  <c r="R24" i="7"/>
  <c r="N26" i="7"/>
  <c r="N27" i="7"/>
  <c r="N22" i="7"/>
  <c r="N25" i="7"/>
  <c r="J21" i="7"/>
  <c r="J23" i="7"/>
  <c r="F23" i="7"/>
  <c r="F24" i="7"/>
  <c r="F26" i="7"/>
  <c r="F27" i="7"/>
  <c r="F22" i="7"/>
  <c r="F25" i="7"/>
  <c r="O22" i="7"/>
  <c r="O26" i="7"/>
  <c r="O21" i="7"/>
  <c r="O25" i="7"/>
  <c r="O29" i="7"/>
  <c r="O33" i="7"/>
  <c r="O23" i="7"/>
  <c r="O28" i="7"/>
  <c r="O27" i="7"/>
  <c r="O24" i="7"/>
  <c r="O31" i="7"/>
  <c r="G22" i="7"/>
  <c r="G26" i="7"/>
  <c r="G21" i="7"/>
  <c r="G25" i="7"/>
  <c r="G29" i="7"/>
  <c r="G33" i="7"/>
  <c r="G23" i="7"/>
  <c r="G28" i="7"/>
  <c r="G30" i="7"/>
  <c r="G27" i="7"/>
  <c r="G24" i="7"/>
  <c r="G31" i="7"/>
  <c r="K22" i="7"/>
  <c r="K26" i="7"/>
  <c r="K21" i="7"/>
  <c r="K25" i="7"/>
  <c r="K29" i="7"/>
  <c r="K33" i="7"/>
  <c r="K30" i="7"/>
  <c r="K28" i="7"/>
  <c r="K27" i="7"/>
  <c r="K24" i="7"/>
  <c r="K23" i="7"/>
  <c r="K31" i="7"/>
  <c r="O32" i="7"/>
  <c r="K32" i="7"/>
  <c r="G32" i="7"/>
  <c r="P33" i="7"/>
  <c r="P29" i="7"/>
  <c r="P28" i="7"/>
  <c r="P23" i="7"/>
  <c r="P22" i="7"/>
  <c r="P26" i="7"/>
  <c r="P30" i="7"/>
  <c r="P31" i="7"/>
  <c r="L23" i="7"/>
  <c r="L22" i="7"/>
  <c r="L26" i="7"/>
  <c r="L30" i="7"/>
  <c r="L21" i="7"/>
  <c r="L25" i="7"/>
  <c r="L31" i="7"/>
  <c r="L33" i="7"/>
  <c r="H23" i="7"/>
  <c r="H22" i="7"/>
  <c r="H26" i="7"/>
  <c r="H30" i="7"/>
  <c r="H29" i="7"/>
  <c r="H31" i="7"/>
  <c r="H21" i="7"/>
  <c r="H25" i="7"/>
  <c r="H33" i="7"/>
  <c r="D23" i="7"/>
  <c r="D27" i="7"/>
  <c r="D22" i="7"/>
  <c r="D26" i="7"/>
  <c r="D30" i="7"/>
  <c r="D31" i="7"/>
  <c r="D29" i="7"/>
  <c r="P35" i="7" l="1"/>
  <c r="N35" i="7"/>
  <c r="I35" i="7"/>
  <c r="F35" i="7"/>
  <c r="J35" i="7"/>
  <c r="H35" i="7"/>
  <c r="M35" i="7"/>
  <c r="Q35" i="7"/>
  <c r="L35" i="7"/>
  <c r="O35" i="7"/>
  <c r="F72" i="7"/>
  <c r="E72" i="7"/>
  <c r="R35" i="7"/>
  <c r="D35" i="7"/>
  <c r="K35" i="7"/>
  <c r="G35" i="7"/>
  <c r="I72" i="7"/>
  <c r="E35" i="7"/>
  <c r="R72" i="7"/>
  <c r="J72" i="7"/>
  <c r="Q72" i="7"/>
  <c r="N72" i="7"/>
  <c r="M72" i="7"/>
  <c r="C28" i="6"/>
  <c r="C26" i="6"/>
  <c r="C21" i="6"/>
  <c r="C36" i="6"/>
  <c r="C30" i="6"/>
  <c r="C27" i="6"/>
  <c r="C24" i="6"/>
  <c r="C33" i="6"/>
  <c r="C29" i="6"/>
  <c r="C25" i="6"/>
  <c r="C31" i="6"/>
  <c r="L72" i="7"/>
  <c r="D72" i="7"/>
  <c r="O72" i="7"/>
  <c r="K72" i="7"/>
  <c r="P72" i="7"/>
  <c r="H72" i="7"/>
  <c r="G72" i="7"/>
  <c r="D24" i="6" l="1"/>
  <c r="C34" i="6"/>
  <c r="E35" i="6"/>
  <c r="D22" i="6"/>
  <c r="D32" i="6"/>
  <c r="C32" i="6"/>
  <c r="D31" i="6"/>
  <c r="C22" i="6"/>
  <c r="D36" i="6"/>
  <c r="D27" i="6"/>
  <c r="D23" i="6"/>
  <c r="D35" i="6"/>
  <c r="C23" i="6"/>
  <c r="C35" i="6"/>
  <c r="D33" i="6"/>
  <c r="E36" i="6"/>
  <c r="E24" i="6"/>
  <c r="C40" i="1"/>
  <c r="D25" i="6" l="1"/>
  <c r="F27" i="6"/>
  <c r="D28" i="6"/>
  <c r="D29" i="6"/>
  <c r="D30" i="6"/>
  <c r="E31" i="6"/>
  <c r="F29" i="6"/>
  <c r="E23" i="6"/>
  <c r="D26" i="6"/>
  <c r="E29" i="6"/>
  <c r="D34" i="6"/>
  <c r="E33" i="6"/>
  <c r="F30" i="6"/>
  <c r="F35" i="6"/>
  <c r="E27" i="6"/>
  <c r="E34" i="6"/>
  <c r="E25" i="6"/>
  <c r="E30" i="6"/>
  <c r="C24" i="7"/>
  <c r="C28" i="7"/>
  <c r="C32" i="7"/>
  <c r="B23" i="7"/>
  <c r="B27" i="7"/>
  <c r="B31" i="7"/>
  <c r="C12" i="2"/>
  <c r="D12" i="2"/>
  <c r="E12" i="2"/>
  <c r="F12" i="2"/>
  <c r="G12" i="2"/>
  <c r="H12" i="2"/>
  <c r="I12" i="2"/>
  <c r="J12" i="2"/>
  <c r="K12" i="2"/>
  <c r="L12" i="2"/>
  <c r="M12" i="2"/>
  <c r="N12" i="2"/>
  <c r="B12" i="2"/>
  <c r="C21" i="7"/>
  <c r="B24" i="7"/>
  <c r="F26" i="6" l="1"/>
  <c r="E26" i="6"/>
  <c r="E32" i="6"/>
  <c r="E28" i="6"/>
  <c r="F28" i="6"/>
  <c r="F34" i="6"/>
  <c r="C31" i="7"/>
  <c r="C23" i="7"/>
  <c r="C30" i="7"/>
  <c r="C26" i="7"/>
  <c r="C22" i="7"/>
  <c r="C27" i="7"/>
  <c r="C33" i="7"/>
  <c r="C29" i="7"/>
  <c r="C25" i="7"/>
  <c r="B21" i="7"/>
  <c r="B30" i="7"/>
  <c r="B26" i="7"/>
  <c r="B22" i="7"/>
  <c r="B33" i="7"/>
  <c r="B29" i="7"/>
  <c r="B25" i="7"/>
  <c r="B32" i="7"/>
  <c r="B28" i="7"/>
  <c r="G33" i="6"/>
  <c r="F32" i="6"/>
  <c r="F33" i="6"/>
  <c r="G26" i="6"/>
  <c r="F25" i="6"/>
  <c r="G30" i="6"/>
  <c r="G28" i="6"/>
  <c r="G29" i="6"/>
  <c r="F36" i="6"/>
  <c r="F31" i="6"/>
  <c r="C35" i="7" l="1"/>
  <c r="B35" i="7"/>
  <c r="G35" i="6"/>
  <c r="F24" i="6"/>
  <c r="C72" i="7"/>
  <c r="B72" i="7"/>
  <c r="C9" i="6"/>
  <c r="B41" i="7" s="1"/>
  <c r="C13" i="6"/>
  <c r="C19" i="6"/>
  <c r="C8" i="6"/>
  <c r="B40" i="7" s="1"/>
  <c r="C12" i="6"/>
  <c r="B44" i="7" s="1"/>
  <c r="C5" i="6"/>
  <c r="C17" i="6"/>
  <c r="B49" i="7" s="1"/>
  <c r="C7" i="6"/>
  <c r="B39" i="7" s="1"/>
  <c r="C15" i="6"/>
  <c r="B47" i="7" s="1"/>
  <c r="G34" i="6"/>
  <c r="G36" i="6"/>
  <c r="H31" i="6"/>
  <c r="G25" i="6"/>
  <c r="G31" i="6"/>
  <c r="H34" i="6"/>
  <c r="H29" i="6"/>
  <c r="H28" i="6"/>
  <c r="H30" i="6"/>
  <c r="G27" i="6"/>
  <c r="H27" i="6"/>
  <c r="G32" i="6"/>
  <c r="H35" i="6" l="1"/>
  <c r="H36" i="6"/>
  <c r="D8" i="6"/>
  <c r="C40" i="7" s="1"/>
  <c r="D10" i="6"/>
  <c r="C42" i="7" s="1"/>
  <c r="C11" i="6"/>
  <c r="B43" i="7" s="1"/>
  <c r="C18" i="6"/>
  <c r="D12" i="6"/>
  <c r="C44" i="7" s="1"/>
  <c r="D11" i="6"/>
  <c r="D9" i="6"/>
  <c r="C41" i="7" s="1"/>
  <c r="C14" i="6"/>
  <c r="C10" i="6"/>
  <c r="C16" i="6"/>
  <c r="B48" i="7" s="1"/>
  <c r="D18" i="6"/>
  <c r="C4" i="6"/>
  <c r="D5" i="6"/>
  <c r="B45" i="7"/>
  <c r="C6" i="6"/>
  <c r="B38" i="7" s="1"/>
  <c r="D15" i="6"/>
  <c r="C47" i="7" s="1"/>
  <c r="D14" i="6"/>
  <c r="D16" i="6"/>
  <c r="I33" i="6"/>
  <c r="H32" i="6"/>
  <c r="I34" i="6"/>
  <c r="H33" i="6"/>
  <c r="D17" i="6"/>
  <c r="I28" i="6"/>
  <c r="H26" i="6"/>
  <c r="I31" i="6"/>
  <c r="I29" i="6"/>
  <c r="I30" i="6"/>
  <c r="D19" i="6"/>
  <c r="D3" i="1"/>
  <c r="B17" i="2" s="1"/>
  <c r="D45" i="1" l="1"/>
  <c r="D48" i="1" s="1"/>
  <c r="E16" i="6"/>
  <c r="D48" i="7" s="1"/>
  <c r="E9" i="6"/>
  <c r="D41" i="7" s="1"/>
  <c r="E6" i="6"/>
  <c r="D38" i="7" s="1"/>
  <c r="E8" i="6"/>
  <c r="D40" i="7" s="1"/>
  <c r="E19" i="6"/>
  <c r="E11" i="6"/>
  <c r="D43" i="7" s="1"/>
  <c r="E10" i="6"/>
  <c r="B50" i="7"/>
  <c r="B46" i="7"/>
  <c r="B42" i="7"/>
  <c r="D6" i="6"/>
  <c r="D7" i="6"/>
  <c r="C39" i="7" s="1"/>
  <c r="E15" i="6"/>
  <c r="D47" i="7" s="1"/>
  <c r="E14" i="6"/>
  <c r="D46" i="7" s="1"/>
  <c r="D13" i="6"/>
  <c r="E17" i="6"/>
  <c r="J36" i="6"/>
  <c r="F13" i="6"/>
  <c r="E45" i="7" s="1"/>
  <c r="F8" i="6"/>
  <c r="J32" i="6"/>
  <c r="J33" i="6"/>
  <c r="J31" i="6"/>
  <c r="F14" i="6"/>
  <c r="E46" i="7" s="1"/>
  <c r="I32" i="6"/>
  <c r="J29" i="6"/>
  <c r="E7" i="6"/>
  <c r="D39" i="7" s="1"/>
  <c r="E12" i="6"/>
  <c r="D44" i="7" s="1"/>
  <c r="C49" i="7"/>
  <c r="J30" i="6"/>
  <c r="E18" i="6"/>
  <c r="D50" i="7" s="1"/>
  <c r="I27" i="6"/>
  <c r="I35" i="6"/>
  <c r="J35" i="6"/>
  <c r="E13" i="6"/>
  <c r="D45" i="7" s="1"/>
  <c r="I36" i="6"/>
  <c r="E3" i="1"/>
  <c r="C17" i="2" s="1"/>
  <c r="C50" i="7"/>
  <c r="C43" i="7"/>
  <c r="C46" i="7"/>
  <c r="C48" i="7"/>
  <c r="C3" i="6" l="1"/>
  <c r="D4" i="6"/>
  <c r="F11" i="6"/>
  <c r="D42" i="7"/>
  <c r="F16" i="6"/>
  <c r="E48" i="7" s="1"/>
  <c r="F12" i="6"/>
  <c r="E44" i="7" s="1"/>
  <c r="F19" i="6"/>
  <c r="B52" i="7"/>
  <c r="F15" i="6"/>
  <c r="E47" i="7" s="1"/>
  <c r="F17" i="6"/>
  <c r="C38" i="7"/>
  <c r="F18" i="6"/>
  <c r="E50" i="7" s="1"/>
  <c r="E40" i="7"/>
  <c r="C45" i="7"/>
  <c r="D49" i="7"/>
  <c r="K35" i="6"/>
  <c r="K33" i="6"/>
  <c r="G8" i="6"/>
  <c r="C20" i="6"/>
  <c r="D46" i="1"/>
  <c r="J28" i="6"/>
  <c r="F9" i="6"/>
  <c r="F7" i="6"/>
  <c r="E39" i="7" s="1"/>
  <c r="K36" i="6"/>
  <c r="J34" i="6"/>
  <c r="K31" i="6"/>
  <c r="K30" i="6"/>
  <c r="F3" i="1"/>
  <c r="D17" i="2" s="1"/>
  <c r="D40" i="1"/>
  <c r="D41" i="1" s="1"/>
  <c r="B53" i="7" l="1"/>
  <c r="B57" i="7" s="1"/>
  <c r="C6" i="19" s="1"/>
  <c r="B54" i="7"/>
  <c r="D3" i="6"/>
  <c r="F10" i="6"/>
  <c r="E42" i="7" s="1"/>
  <c r="E45" i="1"/>
  <c r="E48" i="1" s="1"/>
  <c r="F45" i="1"/>
  <c r="D49" i="1"/>
  <c r="D51" i="1"/>
  <c r="G10" i="6"/>
  <c r="F42" i="7" s="1"/>
  <c r="D52" i="7"/>
  <c r="E43" i="7"/>
  <c r="G11" i="6"/>
  <c r="F43" i="7" s="1"/>
  <c r="G17" i="6"/>
  <c r="G13" i="6"/>
  <c r="F45" i="7" s="1"/>
  <c r="C52" i="7"/>
  <c r="G12" i="6"/>
  <c r="F44" i="7" s="1"/>
  <c r="E49" i="7"/>
  <c r="G19" i="6"/>
  <c r="G18" i="6"/>
  <c r="F50" i="7" s="1"/>
  <c r="F40" i="7"/>
  <c r="E41" i="7"/>
  <c r="D21" i="6"/>
  <c r="L33" i="6"/>
  <c r="L32" i="6"/>
  <c r="L35" i="6"/>
  <c r="K29" i="6"/>
  <c r="K32" i="6"/>
  <c r="G9" i="6"/>
  <c r="F41" i="7" s="1"/>
  <c r="L36" i="6"/>
  <c r="G16" i="6"/>
  <c r="F48" i="7" s="1"/>
  <c r="H15" i="6"/>
  <c r="G47" i="7" s="1"/>
  <c r="G14" i="6"/>
  <c r="F46" i="7" s="1"/>
  <c r="E5" i="6"/>
  <c r="H16" i="6"/>
  <c r="G48" i="7" s="1"/>
  <c r="G15" i="6"/>
  <c r="K34" i="6"/>
  <c r="E46" i="1"/>
  <c r="L31" i="6"/>
  <c r="D20" i="6"/>
  <c r="E4" i="6"/>
  <c r="E40" i="1"/>
  <c r="E41" i="1" s="1"/>
  <c r="B56" i="7" l="1"/>
  <c r="C5" i="19" s="1"/>
  <c r="B61" i="7"/>
  <c r="C10" i="19" s="1"/>
  <c r="B63" i="7"/>
  <c r="C12" i="19" s="1"/>
  <c r="B58" i="7"/>
  <c r="C7" i="19" s="1"/>
  <c r="B68" i="7"/>
  <c r="C17" i="19" s="1"/>
  <c r="B66" i="7"/>
  <c r="C15" i="19" s="1"/>
  <c r="B65" i="7"/>
  <c r="C14" i="19" s="1"/>
  <c r="B67" i="7"/>
  <c r="C16" i="19" s="1"/>
  <c r="B62" i="7"/>
  <c r="C11" i="19" s="1"/>
  <c r="B64" i="7"/>
  <c r="C13" i="19" s="1"/>
  <c r="B60" i="7"/>
  <c r="C9" i="19" s="1"/>
  <c r="B59" i="7"/>
  <c r="C8" i="19" s="1"/>
  <c r="C53" i="7"/>
  <c r="C61" i="7" s="1"/>
  <c r="C54" i="7"/>
  <c r="D53" i="7"/>
  <c r="D57" i="7" s="1"/>
  <c r="D54" i="7"/>
  <c r="F48" i="1"/>
  <c r="E49" i="1"/>
  <c r="E51" i="1"/>
  <c r="I19" i="6"/>
  <c r="F49" i="7"/>
  <c r="H19" i="6"/>
  <c r="F47" i="7"/>
  <c r="I13" i="6"/>
  <c r="I10" i="6"/>
  <c r="M31" i="6"/>
  <c r="H13" i="6"/>
  <c r="G45" i="7" s="1"/>
  <c r="L30" i="6"/>
  <c r="F6" i="6"/>
  <c r="E38" i="7" s="1"/>
  <c r="E52" i="7" s="1"/>
  <c r="E54" i="7" s="1"/>
  <c r="F46" i="1"/>
  <c r="M35" i="6"/>
  <c r="M32" i="6"/>
  <c r="L34" i="6"/>
  <c r="I16" i="6"/>
  <c r="H48" i="7" s="1"/>
  <c r="M33" i="6"/>
  <c r="E22" i="6"/>
  <c r="H17" i="6"/>
  <c r="G49" i="7" s="1"/>
  <c r="H10" i="6"/>
  <c r="G42" i="7" s="1"/>
  <c r="H12" i="6"/>
  <c r="G44" i="7" s="1"/>
  <c r="H11" i="6"/>
  <c r="G43" i="7" s="1"/>
  <c r="I17" i="6"/>
  <c r="H49" i="7" s="1"/>
  <c r="H9" i="6"/>
  <c r="G41" i="7" s="1"/>
  <c r="M36" i="6"/>
  <c r="M34" i="6"/>
  <c r="E20" i="6"/>
  <c r="F5" i="6"/>
  <c r="E3" i="6"/>
  <c r="E21" i="6"/>
  <c r="F40" i="1"/>
  <c r="F41" i="1" s="1"/>
  <c r="C20" i="19" l="1"/>
  <c r="B22" i="19" s="1"/>
  <c r="C21" i="19"/>
  <c r="D58" i="7"/>
  <c r="B76" i="7"/>
  <c r="B77" i="7" s="1"/>
  <c r="C64" i="7"/>
  <c r="D59" i="7"/>
  <c r="C60" i="7"/>
  <c r="C58" i="7"/>
  <c r="C66" i="7"/>
  <c r="C63" i="7"/>
  <c r="B69" i="7"/>
  <c r="B81" i="7" s="1"/>
  <c r="C59" i="7"/>
  <c r="C67" i="7"/>
  <c r="C57" i="7"/>
  <c r="D66" i="7"/>
  <c r="D63" i="7"/>
  <c r="D68" i="7"/>
  <c r="D56" i="7"/>
  <c r="D61" i="7"/>
  <c r="D62" i="7"/>
  <c r="C65" i="7"/>
  <c r="D64" i="7"/>
  <c r="D65" i="7"/>
  <c r="C62" i="7"/>
  <c r="C68" i="7"/>
  <c r="C56" i="7"/>
  <c r="D60" i="7"/>
  <c r="D67" i="7"/>
  <c r="F49" i="1"/>
  <c r="F51" i="1"/>
  <c r="H18" i="6"/>
  <c r="G50" i="7" s="1"/>
  <c r="H14" i="6"/>
  <c r="I18" i="6"/>
  <c r="H50" i="7" s="1"/>
  <c r="H45" i="7"/>
  <c r="H42" i="7"/>
  <c r="J13" i="6"/>
  <c r="I45" i="7" s="1"/>
  <c r="J16" i="6"/>
  <c r="I48" i="7" s="1"/>
  <c r="J17" i="6"/>
  <c r="I49" i="7" s="1"/>
  <c r="N36" i="6"/>
  <c r="I12" i="6"/>
  <c r="H44" i="7" s="1"/>
  <c r="F23" i="6"/>
  <c r="I15" i="6"/>
  <c r="J19" i="6"/>
  <c r="N34" i="6"/>
  <c r="I11" i="6"/>
  <c r="H43" i="7" s="1"/>
  <c r="I14" i="6"/>
  <c r="G7" i="6"/>
  <c r="F39" i="7" s="1"/>
  <c r="N32" i="6"/>
  <c r="J14" i="6"/>
  <c r="G6" i="6"/>
  <c r="F21" i="6"/>
  <c r="F4" i="6"/>
  <c r="F22" i="6"/>
  <c r="G22" i="6"/>
  <c r="D76" i="7" l="1"/>
  <c r="D77" i="7" s="1"/>
  <c r="C69" i="7"/>
  <c r="C81" i="7" s="1"/>
  <c r="C76" i="7"/>
  <c r="C77" i="7" s="1"/>
  <c r="D69" i="7"/>
  <c r="D81" i="7" s="1"/>
  <c r="G46" i="7"/>
  <c r="I46" i="7"/>
  <c r="H47" i="7"/>
  <c r="H46" i="7"/>
  <c r="G3" i="1"/>
  <c r="E17" i="2" s="1"/>
  <c r="F38" i="7"/>
  <c r="F52" i="7" s="1"/>
  <c r="F54" i="7" s="1"/>
  <c r="K18" i="6"/>
  <c r="J50" i="7" s="1"/>
  <c r="N33" i="6"/>
  <c r="G24" i="6"/>
  <c r="K12" i="6"/>
  <c r="J44" i="7" s="1"/>
  <c r="J11" i="6"/>
  <c r="I43" i="7" s="1"/>
  <c r="K17" i="6"/>
  <c r="J49" i="7" s="1"/>
  <c r="K19" i="6"/>
  <c r="K16" i="6"/>
  <c r="J48" i="7" s="1"/>
  <c r="J15" i="6"/>
  <c r="I47" i="7" s="1"/>
  <c r="H8" i="6"/>
  <c r="G40" i="7" s="1"/>
  <c r="J18" i="6"/>
  <c r="N35" i="6"/>
  <c r="J12" i="6"/>
  <c r="I44" i="7" s="1"/>
  <c r="G5" i="6"/>
  <c r="H7" i="6"/>
  <c r="H23" i="6"/>
  <c r="G23" i="6"/>
  <c r="I50" i="7" l="1"/>
  <c r="H3" i="1"/>
  <c r="F17" i="2" s="1"/>
  <c r="G39" i="7"/>
  <c r="E53" i="7"/>
  <c r="K14" i="6"/>
  <c r="J46" i="7" s="1"/>
  <c r="P36" i="6"/>
  <c r="K15" i="6"/>
  <c r="J47" i="7" s="1"/>
  <c r="L13" i="6"/>
  <c r="K45" i="7" s="1"/>
  <c r="L19" i="6"/>
  <c r="I9" i="6"/>
  <c r="H41" i="7" s="1"/>
  <c r="P35" i="6"/>
  <c r="O34" i="6"/>
  <c r="O36" i="6"/>
  <c r="O35" i="6"/>
  <c r="L17" i="6"/>
  <c r="K13" i="6"/>
  <c r="J45" i="7" s="1"/>
  <c r="L18" i="6"/>
  <c r="K50" i="7" s="1"/>
  <c r="H25" i="6"/>
  <c r="O33" i="6"/>
  <c r="H24" i="6"/>
  <c r="I8" i="6"/>
  <c r="H6" i="6"/>
  <c r="G38" i="7" s="1"/>
  <c r="K49" i="7" l="1"/>
  <c r="G52" i="7"/>
  <c r="G54" i="7" s="1"/>
  <c r="G45" i="1"/>
  <c r="G48" i="1" s="1"/>
  <c r="F3" i="6"/>
  <c r="G40" i="1"/>
  <c r="G41" i="1" s="1"/>
  <c r="E60" i="7"/>
  <c r="E62" i="7"/>
  <c r="E58" i="7"/>
  <c r="E68" i="7"/>
  <c r="E61" i="7"/>
  <c r="E64" i="7"/>
  <c r="E63" i="7"/>
  <c r="E59" i="7"/>
  <c r="E67" i="7"/>
  <c r="E66" i="7"/>
  <c r="E65" i="7"/>
  <c r="E57" i="7"/>
  <c r="E56" i="7"/>
  <c r="H40" i="7"/>
  <c r="G46" i="1"/>
  <c r="F20" i="6"/>
  <c r="F53" i="7"/>
  <c r="L16" i="6"/>
  <c r="K48" i="7" s="1"/>
  <c r="I3" i="1"/>
  <c r="G17" i="2" s="1"/>
  <c r="M18" i="6"/>
  <c r="I26" i="6"/>
  <c r="J10" i="6"/>
  <c r="I42" i="7" s="1"/>
  <c r="Q35" i="6"/>
  <c r="P34" i="6"/>
  <c r="M15" i="6"/>
  <c r="L47" i="7" s="1"/>
  <c r="L15" i="6"/>
  <c r="K47" i="7" s="1"/>
  <c r="L14" i="6"/>
  <c r="K46" i="7" s="1"/>
  <c r="I7" i="6"/>
  <c r="H39" i="7" s="1"/>
  <c r="I25" i="6"/>
  <c r="J25" i="6"/>
  <c r="I24" i="6"/>
  <c r="J9" i="6"/>
  <c r="G49" i="1" l="1"/>
  <c r="G51" i="1"/>
  <c r="G3" i="6"/>
  <c r="H4" i="6"/>
  <c r="L50" i="7"/>
  <c r="H21" i="6"/>
  <c r="G53" i="7"/>
  <c r="G60" i="7" s="1"/>
  <c r="H46" i="1"/>
  <c r="G20" i="6"/>
  <c r="F59" i="7"/>
  <c r="F67" i="7"/>
  <c r="F63" i="7"/>
  <c r="F56" i="7"/>
  <c r="F68" i="7"/>
  <c r="F65" i="7"/>
  <c r="F64" i="7"/>
  <c r="F62" i="7"/>
  <c r="F58" i="7"/>
  <c r="F61" i="7"/>
  <c r="F66" i="7"/>
  <c r="F60" i="7"/>
  <c r="F57" i="7"/>
  <c r="I41" i="7"/>
  <c r="I46" i="1"/>
  <c r="G21" i="6"/>
  <c r="H45" i="1"/>
  <c r="H48" i="1" s="1"/>
  <c r="I5" i="6"/>
  <c r="G4" i="6"/>
  <c r="H40" i="1"/>
  <c r="H41" i="1" s="1"/>
  <c r="E76" i="7"/>
  <c r="E77" i="7" s="1"/>
  <c r="E69" i="7"/>
  <c r="N15" i="6"/>
  <c r="M47" i="7" s="1"/>
  <c r="N18" i="6"/>
  <c r="M50" i="7" s="1"/>
  <c r="N17" i="6"/>
  <c r="M49" i="7" s="1"/>
  <c r="M19" i="6"/>
  <c r="I21" i="6"/>
  <c r="M17" i="6"/>
  <c r="L49" i="7" s="1"/>
  <c r="H20" i="6"/>
  <c r="M14" i="6"/>
  <c r="L46" i="7" s="1"/>
  <c r="K11" i="6"/>
  <c r="J43" i="7" s="1"/>
  <c r="R36" i="6"/>
  <c r="J27" i="6"/>
  <c r="Q36" i="6"/>
  <c r="M16" i="6"/>
  <c r="L48" i="7" s="1"/>
  <c r="K10" i="6"/>
  <c r="J42" i="7" s="1"/>
  <c r="J8" i="6"/>
  <c r="I40" i="7" s="1"/>
  <c r="K26" i="6"/>
  <c r="J26" i="6"/>
  <c r="H49" i="1" l="1"/>
  <c r="H51" i="1"/>
  <c r="I49" i="1"/>
  <c r="H3" i="6"/>
  <c r="G61" i="7"/>
  <c r="G65" i="7"/>
  <c r="G67" i="7"/>
  <c r="G56" i="7"/>
  <c r="G57" i="7"/>
  <c r="G58" i="7"/>
  <c r="K23" i="6"/>
  <c r="G66" i="7"/>
  <c r="G63" i="7"/>
  <c r="G64" i="7"/>
  <c r="G59" i="7"/>
  <c r="G62" i="7"/>
  <c r="G68" i="7"/>
  <c r="F76" i="7"/>
  <c r="F77" i="7" s="1"/>
  <c r="F69" i="7"/>
  <c r="E81" i="7"/>
  <c r="H22" i="6"/>
  <c r="J23" i="6"/>
  <c r="I22" i="6"/>
  <c r="H5" i="6"/>
  <c r="O16" i="6"/>
  <c r="N48" i="7" s="1"/>
  <c r="K28" i="6"/>
  <c r="I45" i="1"/>
  <c r="I48" i="1" s="1"/>
  <c r="I40" i="1"/>
  <c r="I41" i="1" s="1"/>
  <c r="L12" i="6"/>
  <c r="K44" i="7" s="1"/>
  <c r="O18" i="6"/>
  <c r="N50" i="7" s="1"/>
  <c r="N19" i="6"/>
  <c r="N16" i="6"/>
  <c r="M48" i="7" s="1"/>
  <c r="O19" i="6"/>
  <c r="I4" i="6"/>
  <c r="K27" i="6"/>
  <c r="K9" i="6"/>
  <c r="J41" i="7" s="1"/>
  <c r="L11" i="6"/>
  <c r="K43" i="7" s="1"/>
  <c r="L27" i="6"/>
  <c r="I51" i="1" l="1"/>
  <c r="G69" i="7"/>
  <c r="G81" i="7" s="1"/>
  <c r="G76" i="7"/>
  <c r="G77" i="7" s="1"/>
  <c r="J22" i="6"/>
  <c r="K7" i="6"/>
  <c r="J39" i="7" s="1"/>
  <c r="I6" i="6"/>
  <c r="I23" i="6"/>
  <c r="F81" i="7"/>
  <c r="J6" i="6"/>
  <c r="L29" i="6"/>
  <c r="P18" i="6"/>
  <c r="O50" i="7" s="1"/>
  <c r="O17" i="6"/>
  <c r="N49" i="7" s="1"/>
  <c r="M13" i="6"/>
  <c r="L45" i="7" s="1"/>
  <c r="P17" i="6"/>
  <c r="O49" i="7" s="1"/>
  <c r="L28" i="6"/>
  <c r="L10" i="6"/>
  <c r="K42" i="7" s="1"/>
  <c r="J5" i="6"/>
  <c r="M28" i="6"/>
  <c r="M12" i="6"/>
  <c r="L44" i="7" s="1"/>
  <c r="J3" i="1" l="1"/>
  <c r="H17" i="2" s="1"/>
  <c r="K24" i="6"/>
  <c r="J24" i="6"/>
  <c r="L25" i="6"/>
  <c r="H38" i="7"/>
  <c r="H52" i="7" s="1"/>
  <c r="H54" i="7" s="1"/>
  <c r="I38" i="7"/>
  <c r="J7" i="6"/>
  <c r="N14" i="6"/>
  <c r="M46" i="7" s="1"/>
  <c r="Q18" i="6"/>
  <c r="P50" i="7" s="1"/>
  <c r="P19" i="6"/>
  <c r="M30" i="6"/>
  <c r="N13" i="6"/>
  <c r="M45" i="7" s="1"/>
  <c r="L24" i="6"/>
  <c r="M29" i="6"/>
  <c r="K6" i="6"/>
  <c r="J38" i="7" s="1"/>
  <c r="M11" i="6"/>
  <c r="L43" i="7" s="1"/>
  <c r="H53" i="7" l="1"/>
  <c r="H58" i="7" s="1"/>
  <c r="M9" i="6"/>
  <c r="L41" i="7" s="1"/>
  <c r="K8" i="6"/>
  <c r="I39" i="7"/>
  <c r="I52" i="7" s="1"/>
  <c r="I54" i="7" s="1"/>
  <c r="L8" i="6"/>
  <c r="K25" i="6"/>
  <c r="L3" i="1" s="1"/>
  <c r="J17" i="2" s="1"/>
  <c r="K3" i="1"/>
  <c r="I17" i="2" s="1"/>
  <c r="N31" i="6"/>
  <c r="Q19" i="6"/>
  <c r="O15" i="6"/>
  <c r="N47" i="7" s="1"/>
  <c r="N30" i="6"/>
  <c r="M25" i="6"/>
  <c r="O14" i="6"/>
  <c r="N46" i="7" s="1"/>
  <c r="L7" i="6"/>
  <c r="K39" i="7" s="1"/>
  <c r="N12" i="6"/>
  <c r="M44" i="7" s="1"/>
  <c r="N29" i="6"/>
  <c r="J3" i="6" l="1"/>
  <c r="H59" i="7"/>
  <c r="H68" i="7"/>
  <c r="H66" i="7"/>
  <c r="H67" i="7"/>
  <c r="H61" i="7"/>
  <c r="H56" i="7"/>
  <c r="H64" i="7"/>
  <c r="H63" i="7"/>
  <c r="H57" i="7"/>
  <c r="H62" i="7"/>
  <c r="H60" i="7"/>
  <c r="H65" i="7"/>
  <c r="I53" i="7"/>
  <c r="I65" i="7" s="1"/>
  <c r="L26" i="6"/>
  <c r="J40" i="7"/>
  <c r="J52" i="7" s="1"/>
  <c r="M26" i="6"/>
  <c r="K40" i="7"/>
  <c r="L9" i="6"/>
  <c r="J45" i="1"/>
  <c r="J48" i="1" s="1"/>
  <c r="J40" i="1"/>
  <c r="J41" i="1" s="1"/>
  <c r="I3" i="6"/>
  <c r="J46" i="1"/>
  <c r="I20" i="6"/>
  <c r="O32" i="6"/>
  <c r="P16" i="6"/>
  <c r="O48" i="7" s="1"/>
  <c r="R19" i="6"/>
  <c r="M8" i="6"/>
  <c r="L40" i="7" s="1"/>
  <c r="N26" i="6"/>
  <c r="O13" i="6"/>
  <c r="N45" i="7" s="1"/>
  <c r="P15" i="6"/>
  <c r="O47" i="7" s="1"/>
  <c r="O30" i="6"/>
  <c r="O31" i="6"/>
  <c r="P31" i="6"/>
  <c r="J53" i="7" l="1"/>
  <c r="J56" i="7" s="1"/>
  <c r="J54" i="7"/>
  <c r="J49" i="1"/>
  <c r="J51" i="1"/>
  <c r="I60" i="7"/>
  <c r="H69" i="7"/>
  <c r="H81" i="7" s="1"/>
  <c r="I68" i="7"/>
  <c r="I66" i="7"/>
  <c r="I63" i="7"/>
  <c r="H76" i="7"/>
  <c r="H77" i="7" s="1"/>
  <c r="I61" i="7"/>
  <c r="I57" i="7"/>
  <c r="I59" i="7"/>
  <c r="I67" i="7"/>
  <c r="I58" i="7"/>
  <c r="I62" i="7"/>
  <c r="I64" i="7"/>
  <c r="I56" i="7"/>
  <c r="J21" i="6"/>
  <c r="K41" i="7"/>
  <c r="O11" i="6"/>
  <c r="N43" i="7" s="1"/>
  <c r="M10" i="6"/>
  <c r="K46" i="1"/>
  <c r="K20" i="6"/>
  <c r="J62" i="7"/>
  <c r="N27" i="6"/>
  <c r="M27" i="6"/>
  <c r="J20" i="6"/>
  <c r="K45" i="1"/>
  <c r="K48" i="1" s="1"/>
  <c r="K4" i="6"/>
  <c r="K40" i="1"/>
  <c r="K41" i="1" s="1"/>
  <c r="K3" i="6"/>
  <c r="J4" i="6"/>
  <c r="N10" i="6"/>
  <c r="P33" i="6"/>
  <c r="Q17" i="6"/>
  <c r="P49" i="7" s="1"/>
  <c r="Q32" i="6"/>
  <c r="P32" i="6"/>
  <c r="P28" i="6"/>
  <c r="O27" i="6"/>
  <c r="P14" i="6"/>
  <c r="O46" i="7" s="1"/>
  <c r="N9" i="6"/>
  <c r="M41" i="7" s="1"/>
  <c r="Q16" i="6"/>
  <c r="P48" i="7" s="1"/>
  <c r="J64" i="7" l="1"/>
  <c r="J59" i="7"/>
  <c r="J66" i="7"/>
  <c r="J68" i="7"/>
  <c r="J65" i="7"/>
  <c r="J63" i="7"/>
  <c r="J61" i="7"/>
  <c r="J57" i="7"/>
  <c r="J67" i="7"/>
  <c r="J60" i="7"/>
  <c r="J58" i="7"/>
  <c r="K49" i="1"/>
  <c r="K51" i="1"/>
  <c r="L46" i="1"/>
  <c r="I69" i="7"/>
  <c r="L45" i="1"/>
  <c r="L48" i="1" s="1"/>
  <c r="L40" i="1"/>
  <c r="L41" i="1" s="1"/>
  <c r="I76" i="7"/>
  <c r="I77" i="7" s="1"/>
  <c r="K21" i="6"/>
  <c r="O28" i="6"/>
  <c r="N28" i="6"/>
  <c r="L21" i="6"/>
  <c r="L4" i="6"/>
  <c r="N11" i="6"/>
  <c r="P12" i="6"/>
  <c r="O44" i="7" s="1"/>
  <c r="K22" i="6"/>
  <c r="K5" i="6"/>
  <c r="M42" i="7"/>
  <c r="L42" i="7"/>
  <c r="Q34" i="6"/>
  <c r="S19" i="6"/>
  <c r="R18" i="6"/>
  <c r="Q50" i="7" s="1"/>
  <c r="O10" i="6"/>
  <c r="N42" i="7" s="1"/>
  <c r="Q15" i="6"/>
  <c r="P47" i="7" s="1"/>
  <c r="R17" i="6"/>
  <c r="Q49" i="7" s="1"/>
  <c r="Q29" i="6"/>
  <c r="Q33" i="6"/>
  <c r="J76" i="7" l="1"/>
  <c r="J77" i="7" s="1"/>
  <c r="J69" i="7"/>
  <c r="J81" i="7" s="1"/>
  <c r="L49" i="1"/>
  <c r="L51" i="1"/>
  <c r="I81" i="7"/>
  <c r="M43" i="7"/>
  <c r="O7" i="6"/>
  <c r="N39" i="7" s="1"/>
  <c r="M5" i="6"/>
  <c r="M22" i="6"/>
  <c r="Q30" i="6"/>
  <c r="P29" i="6"/>
  <c r="O29" i="6"/>
  <c r="L22" i="6"/>
  <c r="L6" i="6"/>
  <c r="N7" i="6"/>
  <c r="M6" i="6"/>
  <c r="L23" i="6"/>
  <c r="L5" i="6"/>
  <c r="O12" i="6"/>
  <c r="N6" i="6"/>
  <c r="M38" i="7" s="1"/>
  <c r="S36" i="6"/>
  <c r="R35" i="6"/>
  <c r="S18" i="6"/>
  <c r="R50" i="7" s="1"/>
  <c r="P11" i="6"/>
  <c r="O43" i="7" s="1"/>
  <c r="R34" i="6"/>
  <c r="R33" i="6"/>
  <c r="R30" i="6"/>
  <c r="R16" i="6"/>
  <c r="Q48" i="7" s="1"/>
  <c r="P8" i="6" l="1"/>
  <c r="O40" i="7" s="1"/>
  <c r="M23" i="6"/>
  <c r="M39" i="7"/>
  <c r="P13" i="6"/>
  <c r="O45" i="7" s="1"/>
  <c r="R14" i="6"/>
  <c r="Q46" i="7" s="1"/>
  <c r="M3" i="1"/>
  <c r="K17" i="2" s="1"/>
  <c r="K38" i="7"/>
  <c r="K52" i="7" s="1"/>
  <c r="K54" i="7" s="1"/>
  <c r="Q13" i="6"/>
  <c r="P45" i="7" s="1"/>
  <c r="M24" i="6"/>
  <c r="N24" i="6"/>
  <c r="O25" i="6"/>
  <c r="P30" i="6"/>
  <c r="L38" i="7"/>
  <c r="N23" i="6"/>
  <c r="N44" i="7"/>
  <c r="M7" i="6"/>
  <c r="S17" i="6"/>
  <c r="R49" i="7" s="1"/>
  <c r="S34" i="6"/>
  <c r="Q12" i="6"/>
  <c r="P44" i="7" s="1"/>
  <c r="Q9" i="6"/>
  <c r="P41" i="7" s="1"/>
  <c r="S35" i="6"/>
  <c r="T19" i="6"/>
  <c r="K53" i="7" l="1"/>
  <c r="K59" i="7" s="1"/>
  <c r="N3" i="1"/>
  <c r="L17" i="2" s="1"/>
  <c r="S32" i="6"/>
  <c r="Q31" i="6"/>
  <c r="O24" i="6"/>
  <c r="R31" i="6"/>
  <c r="N25" i="6"/>
  <c r="L39" i="7"/>
  <c r="L52" i="7" s="1"/>
  <c r="L54" i="7" s="1"/>
  <c r="N8" i="6"/>
  <c r="O8" i="6"/>
  <c r="Q14" i="6"/>
  <c r="P46" i="7" s="1"/>
  <c r="R10" i="6"/>
  <c r="Q42" i="7" s="1"/>
  <c r="T32" i="6"/>
  <c r="S31" i="6"/>
  <c r="R13" i="6"/>
  <c r="Q45" i="7" s="1"/>
  <c r="T36" i="6"/>
  <c r="T35" i="6"/>
  <c r="T18" i="6"/>
  <c r="M3" i="6" l="1"/>
  <c r="K67" i="7"/>
  <c r="K62" i="7"/>
  <c r="K66" i="7"/>
  <c r="K63" i="7"/>
  <c r="K68" i="7"/>
  <c r="K61" i="7"/>
  <c r="L53" i="7"/>
  <c r="L68" i="7" s="1"/>
  <c r="K58" i="7"/>
  <c r="K57" i="7"/>
  <c r="K56" i="7"/>
  <c r="K64" i="7"/>
  <c r="K60" i="7"/>
  <c r="K65" i="7"/>
  <c r="O26" i="6"/>
  <c r="P26" i="6"/>
  <c r="M46" i="1"/>
  <c r="M20" i="6"/>
  <c r="L20" i="6"/>
  <c r="N46" i="1"/>
  <c r="T33" i="6"/>
  <c r="R32" i="6"/>
  <c r="N40" i="7"/>
  <c r="O3" i="1"/>
  <c r="M17" i="2" s="1"/>
  <c r="M45" i="1"/>
  <c r="M48" i="1" s="1"/>
  <c r="M40" i="1"/>
  <c r="M41" i="1" s="1"/>
  <c r="L3" i="6"/>
  <c r="O9" i="6"/>
  <c r="P9" i="6"/>
  <c r="O41" i="7" s="1"/>
  <c r="T16" i="6"/>
  <c r="S15" i="6"/>
  <c r="R47" i="7" s="1"/>
  <c r="R15" i="6"/>
  <c r="Q47" i="7" s="1"/>
  <c r="M40" i="7"/>
  <c r="M52" i="7" s="1"/>
  <c r="M54" i="7" s="1"/>
  <c r="P25" i="6"/>
  <c r="S14" i="6"/>
  <c r="R46" i="7" s="1"/>
  <c r="S11" i="6"/>
  <c r="R43" i="7" s="1"/>
  <c r="M49" i="1" l="1"/>
  <c r="M51" i="1"/>
  <c r="L61" i="7"/>
  <c r="L66" i="7"/>
  <c r="L60" i="7"/>
  <c r="L65" i="7"/>
  <c r="L56" i="7"/>
  <c r="L67" i="7"/>
  <c r="L64" i="7"/>
  <c r="L58" i="7"/>
  <c r="L62" i="7"/>
  <c r="L63" i="7"/>
  <c r="L59" i="7"/>
  <c r="L57" i="7"/>
  <c r="N45" i="1"/>
  <c r="N48" i="1" s="1"/>
  <c r="K76" i="7"/>
  <c r="K77" i="7" s="1"/>
  <c r="K69" i="7"/>
  <c r="N49" i="1"/>
  <c r="N40" i="1"/>
  <c r="N41" i="1" s="1"/>
  <c r="M53" i="7"/>
  <c r="M60" i="7" s="1"/>
  <c r="M4" i="6"/>
  <c r="S33" i="6"/>
  <c r="P10" i="6"/>
  <c r="O42" i="7" s="1"/>
  <c r="Q10" i="6"/>
  <c r="P42" i="7" s="1"/>
  <c r="P27" i="6"/>
  <c r="Q27" i="6"/>
  <c r="Q26" i="6"/>
  <c r="S16" i="6"/>
  <c r="R48" i="7" s="1"/>
  <c r="N41" i="7"/>
  <c r="O22" i="6"/>
  <c r="M21" i="6"/>
  <c r="N21" i="6"/>
  <c r="T15" i="6"/>
  <c r="N51" i="1" l="1"/>
  <c r="L76" i="7"/>
  <c r="L77" i="7" s="1"/>
  <c r="N4" i="6"/>
  <c r="L69" i="7"/>
  <c r="L81" i="7" s="1"/>
  <c r="K81" i="7"/>
  <c r="M64" i="7"/>
  <c r="M61" i="7"/>
  <c r="M67" i="7"/>
  <c r="M62" i="7"/>
  <c r="M59" i="7"/>
  <c r="M56" i="7"/>
  <c r="M58" i="7"/>
  <c r="M57" i="7"/>
  <c r="M66" i="7"/>
  <c r="M63" i="7"/>
  <c r="M68" i="7"/>
  <c r="M65" i="7"/>
  <c r="T17" i="6"/>
  <c r="O45" i="1"/>
  <c r="O48" i="1" s="1"/>
  <c r="O40" i="1"/>
  <c r="O41" i="1" s="1"/>
  <c r="N3" i="6"/>
  <c r="R11" i="6"/>
  <c r="Q43" i="7" s="1"/>
  <c r="Q11" i="6"/>
  <c r="P43" i="7" s="1"/>
  <c r="O5" i="6"/>
  <c r="O46" i="1"/>
  <c r="N20" i="6"/>
  <c r="Q28" i="6"/>
  <c r="R28" i="6"/>
  <c r="T34" i="6"/>
  <c r="N22" i="6"/>
  <c r="R27" i="6"/>
  <c r="N5" i="6"/>
  <c r="T12" i="6"/>
  <c r="O49" i="1" l="1"/>
  <c r="O51" i="1"/>
  <c r="M69" i="7"/>
  <c r="M76" i="7"/>
  <c r="M77" i="7" s="1"/>
  <c r="S28" i="6"/>
  <c r="O4" i="6"/>
  <c r="O6" i="6"/>
  <c r="P6" i="6"/>
  <c r="O38" i="7" s="1"/>
  <c r="R29" i="6"/>
  <c r="S29" i="6"/>
  <c r="R12" i="6"/>
  <c r="Q44" i="7" s="1"/>
  <c r="S12" i="6"/>
  <c r="R44" i="7" s="1"/>
  <c r="P23" i="6"/>
  <c r="O23" i="6"/>
  <c r="O21" i="6"/>
  <c r="M81" i="7" l="1"/>
  <c r="P24" i="6"/>
  <c r="Q3" i="1" s="1"/>
  <c r="O17" i="2" s="1"/>
  <c r="Q24" i="6"/>
  <c r="P5" i="6"/>
  <c r="P3" i="1"/>
  <c r="N17" i="2" s="1"/>
  <c r="S30" i="6"/>
  <c r="T30" i="6"/>
  <c r="N38" i="7"/>
  <c r="N52" i="7" s="1"/>
  <c r="N54" i="7" s="1"/>
  <c r="T29" i="6"/>
  <c r="P22" i="6"/>
  <c r="T13" i="6"/>
  <c r="S13" i="6"/>
  <c r="R45" i="7" s="1"/>
  <c r="P7" i="6"/>
  <c r="O39" i="7" s="1"/>
  <c r="O52" i="7" s="1"/>
  <c r="O54" i="7" s="1"/>
  <c r="Q7" i="6"/>
  <c r="P39" i="7" s="1"/>
  <c r="N53" i="7" l="1"/>
  <c r="N60" i="7" s="1"/>
  <c r="O53" i="7"/>
  <c r="O61" i="7" s="1"/>
  <c r="Q8" i="6"/>
  <c r="P40" i="7" s="1"/>
  <c r="R8" i="6"/>
  <c r="Q40" i="7" s="1"/>
  <c r="Q25" i="6"/>
  <c r="R25" i="6"/>
  <c r="Q6" i="6"/>
  <c r="P38" i="7" s="1"/>
  <c r="T14" i="6"/>
  <c r="Q23" i="6"/>
  <c r="T31" i="6"/>
  <c r="N62" i="7" l="1"/>
  <c r="N58" i="7"/>
  <c r="N65" i="7"/>
  <c r="N63" i="7"/>
  <c r="N64" i="7"/>
  <c r="N59" i="7"/>
  <c r="N66" i="7"/>
  <c r="N57" i="7"/>
  <c r="N61" i="7"/>
  <c r="N56" i="7"/>
  <c r="N68" i="7"/>
  <c r="N67" i="7"/>
  <c r="O66" i="7"/>
  <c r="O59" i="7"/>
  <c r="O62" i="7"/>
  <c r="O64" i="7"/>
  <c r="O65" i="7"/>
  <c r="O63" i="7"/>
  <c r="O56" i="7"/>
  <c r="O67" i="7"/>
  <c r="O58" i="7"/>
  <c r="O68" i="7"/>
  <c r="P52" i="7"/>
  <c r="P54" i="7" s="1"/>
  <c r="O60" i="7"/>
  <c r="O57" i="7"/>
  <c r="R24" i="6"/>
  <c r="R26" i="6"/>
  <c r="S26" i="6"/>
  <c r="R7" i="6"/>
  <c r="Q39" i="7" s="1"/>
  <c r="P46" i="1"/>
  <c r="P20" i="6"/>
  <c r="O20" i="6"/>
  <c r="R9" i="6"/>
  <c r="Q41" i="7" s="1"/>
  <c r="S9" i="6"/>
  <c r="R41" i="7" s="1"/>
  <c r="P45" i="1"/>
  <c r="P48" i="1" s="1"/>
  <c r="P3" i="6"/>
  <c r="P40" i="1"/>
  <c r="P41" i="1" s="1"/>
  <c r="O3" i="6"/>
  <c r="R3" i="1"/>
  <c r="P17" i="2" s="1"/>
  <c r="P49" i="1" l="1"/>
  <c r="P51" i="1"/>
  <c r="N76" i="7"/>
  <c r="N77" i="7" s="1"/>
  <c r="N69" i="7"/>
  <c r="N81" i="7" s="1"/>
  <c r="O76" i="7"/>
  <c r="O77" i="7" s="1"/>
  <c r="O69" i="7"/>
  <c r="O81" i="7" s="1"/>
  <c r="P53" i="7"/>
  <c r="P65" i="7" s="1"/>
  <c r="P4" i="6"/>
  <c r="Q4" i="6"/>
  <c r="P21" i="6"/>
  <c r="Q21" i="6"/>
  <c r="Q40" i="1"/>
  <c r="Q41" i="1" s="1"/>
  <c r="S10" i="6"/>
  <c r="R42" i="7" s="1"/>
  <c r="T10" i="6"/>
  <c r="T27" i="6"/>
  <c r="S27" i="6"/>
  <c r="Q46" i="1"/>
  <c r="Q45" i="1"/>
  <c r="Q48" i="1" s="1"/>
  <c r="S8" i="6"/>
  <c r="R40" i="7" s="1"/>
  <c r="S25" i="6"/>
  <c r="Q49" i="1" l="1"/>
  <c r="Q51" i="1"/>
  <c r="P58" i="7"/>
  <c r="P57" i="7"/>
  <c r="P61" i="7"/>
  <c r="P62" i="7"/>
  <c r="P63" i="7"/>
  <c r="P60" i="7"/>
  <c r="P67" i="7"/>
  <c r="P66" i="7"/>
  <c r="P59" i="7"/>
  <c r="P56" i="7"/>
  <c r="P68" i="7"/>
  <c r="P64" i="7"/>
  <c r="T26" i="6"/>
  <c r="R40" i="1"/>
  <c r="R41" i="1" s="1"/>
  <c r="R45" i="1"/>
  <c r="R48" i="1" s="1"/>
  <c r="Q3" i="6"/>
  <c r="T28" i="6"/>
  <c r="Q22" i="6"/>
  <c r="T9" i="6"/>
  <c r="R46" i="1"/>
  <c r="Q20" i="6"/>
  <c r="R22" i="6"/>
  <c r="T11" i="6"/>
  <c r="Q5" i="6"/>
  <c r="R5" i="6"/>
  <c r="R49" i="1" l="1"/>
  <c r="R51" i="1"/>
  <c r="P69" i="7"/>
  <c r="P81" i="7" s="1"/>
  <c r="P76" i="7"/>
  <c r="P77" i="7" s="1"/>
  <c r="R23" i="6"/>
  <c r="S23" i="6"/>
  <c r="R6" i="6"/>
  <c r="Q38" i="7" s="1"/>
  <c r="Q52" i="7" s="1"/>
  <c r="Q54" i="7" s="1"/>
  <c r="R4" i="6"/>
  <c r="S6" i="6"/>
  <c r="R38" i="7" s="1"/>
  <c r="R21" i="6"/>
  <c r="S5" i="6" l="1"/>
  <c r="S24" i="6"/>
  <c r="T3" i="1" s="1"/>
  <c r="R17" i="2" s="1"/>
  <c r="T24" i="6"/>
  <c r="S3" i="1"/>
  <c r="Q17" i="2" s="1"/>
  <c r="S7" i="6"/>
  <c r="R39" i="7" s="1"/>
  <c r="R52" i="7" s="1"/>
  <c r="R54" i="7" s="1"/>
  <c r="T7" i="6"/>
  <c r="S22" i="6"/>
  <c r="Q53" i="7" l="1"/>
  <c r="Q60" i="7" s="1"/>
  <c r="R53" i="7"/>
  <c r="R64" i="7" s="1"/>
  <c r="E13" i="19" s="1"/>
  <c r="T8" i="6"/>
  <c r="T6" i="6"/>
  <c r="T23" i="6"/>
  <c r="T25" i="6"/>
  <c r="Q61" i="7" l="1"/>
  <c r="Q67" i="7"/>
  <c r="Q62" i="7"/>
  <c r="Q63" i="7"/>
  <c r="Q68" i="7"/>
  <c r="Q58" i="7"/>
  <c r="Q64" i="7"/>
  <c r="Q59" i="7"/>
  <c r="Q57" i="7"/>
  <c r="Q56" i="7"/>
  <c r="Q66" i="7"/>
  <c r="Q65" i="7"/>
  <c r="R58" i="7"/>
  <c r="E7" i="19" s="1"/>
  <c r="R60" i="7"/>
  <c r="E9" i="19" s="1"/>
  <c r="R59" i="7"/>
  <c r="E8" i="19" s="1"/>
  <c r="R63" i="7"/>
  <c r="E12" i="19" s="1"/>
  <c r="R57" i="7"/>
  <c r="E6" i="19" s="1"/>
  <c r="R62" i="7"/>
  <c r="E11" i="19" s="1"/>
  <c r="R65" i="7"/>
  <c r="E14" i="19" s="1"/>
  <c r="R67" i="7"/>
  <c r="E16" i="19" s="1"/>
  <c r="R68" i="7"/>
  <c r="E17" i="19" s="1"/>
  <c r="R66" i="7"/>
  <c r="E15" i="19" s="1"/>
  <c r="R56" i="7"/>
  <c r="E5" i="19" s="1"/>
  <c r="R61" i="7"/>
  <c r="E10" i="19" s="1"/>
  <c r="S46" i="1"/>
  <c r="T46" i="1"/>
  <c r="S20" i="6"/>
  <c r="R20" i="6"/>
  <c r="S40" i="1"/>
  <c r="S41" i="1" s="1"/>
  <c r="T45" i="1"/>
  <c r="S45" i="1"/>
  <c r="S48" i="1" s="1"/>
  <c r="S3" i="6"/>
  <c r="R3" i="6"/>
  <c r="E20" i="19" l="1"/>
  <c r="D22" i="19" s="1"/>
  <c r="E21" i="19"/>
  <c r="T51" i="1"/>
  <c r="S49" i="1"/>
  <c r="S51" i="1"/>
  <c r="Q76" i="7"/>
  <c r="Q77" i="7" s="1"/>
  <c r="Q69" i="7"/>
  <c r="Q81" i="7" s="1"/>
  <c r="R76" i="7"/>
  <c r="R77" i="7" s="1"/>
  <c r="R69" i="7"/>
  <c r="R81" i="7" s="1"/>
  <c r="T49" i="1"/>
  <c r="S4" i="6"/>
  <c r="T40" i="1"/>
  <c r="T41" i="1" s="1"/>
  <c r="T4" i="6"/>
  <c r="T48" i="1"/>
  <c r="T21" i="6"/>
  <c r="S21" i="6"/>
  <c r="T5" i="6" l="1"/>
  <c r="T3" i="6"/>
  <c r="T22" i="6"/>
  <c r="T20" i="6"/>
</calcChain>
</file>

<file path=xl/comments1.xml><?xml version="1.0" encoding="utf-8"?>
<comments xmlns="http://schemas.openxmlformats.org/spreadsheetml/2006/main">
  <authors>
    <author>Bruno Schoumaker</author>
  </authors>
  <commentList>
    <comment ref="A53" authorId="0" shapeId="0">
      <text>
        <r>
          <rPr>
            <b/>
            <sz val="9"/>
            <color indexed="81"/>
            <rFont val="Tahoma"/>
            <family val="2"/>
          </rPr>
          <t>This male TFR is consistent with the female TFR, i.e. it leads to the same number births. It varies in the first periods, and it remains constant once the population is stable.</t>
        </r>
        <r>
          <rPr>
            <sz val="9"/>
            <color indexed="81"/>
            <rFont val="Tahoma"/>
            <family val="2"/>
          </rPr>
          <t xml:space="preserve">
</t>
        </r>
      </text>
    </comment>
    <comment ref="A69" authorId="0" shapeId="0">
      <text>
        <r>
          <rPr>
            <b/>
            <sz val="9"/>
            <color indexed="81"/>
            <rFont val="Tahoma"/>
            <family val="2"/>
          </rPr>
          <t>This male TFR is consistent with the female TFR, i.e. it leads to the same number births. It varies in the first periods, and it remains constant once the population is stable.</t>
        </r>
        <r>
          <rPr>
            <sz val="9"/>
            <color indexed="81"/>
            <rFont val="Tahoma"/>
            <family val="2"/>
          </rPr>
          <t xml:space="preserve">
</t>
        </r>
      </text>
    </comment>
  </commentList>
</comments>
</file>

<file path=xl/sharedStrings.xml><?xml version="1.0" encoding="utf-8"?>
<sst xmlns="http://schemas.openxmlformats.org/spreadsheetml/2006/main" count="32849" uniqueCount="383">
  <si>
    <t>gender</t>
  </si>
  <si>
    <t>Age</t>
  </si>
  <si>
    <t>births</t>
  </si>
  <si>
    <t>Males</t>
  </si>
  <si>
    <t>Females</t>
  </si>
  <si>
    <t>Rapport births females</t>
  </si>
  <si>
    <t>TFR</t>
  </si>
  <si>
    <t>Population</t>
  </si>
  <si>
    <t>Total Population</t>
  </si>
  <si>
    <t>Annual growth rate</t>
  </si>
  <si>
    <t>Annual growth rate males</t>
  </si>
  <si>
    <t>Annual growth rate females</t>
  </si>
  <si>
    <t>Period</t>
  </si>
  <si>
    <t>Age groups</t>
  </si>
  <si>
    <t>Female age-specific fertility rates</t>
  </si>
  <si>
    <t>Average of population by age group and sex for two dates 5-year apart. Gives the mid-year population for computing the number of births in combination with fertility rates.</t>
  </si>
  <si>
    <t>Mean age at childbearing</t>
  </si>
  <si>
    <t>Male TFR</t>
  </si>
  <si>
    <t>Sum of rates</t>
  </si>
  <si>
    <t>Sum of births</t>
  </si>
  <si>
    <t>Age-specific male fertility rates</t>
  </si>
  <si>
    <t>Proportionate age-specific rates</t>
  </si>
  <si>
    <t>Births derived from age pattern</t>
  </si>
  <si>
    <t>Births per year</t>
  </si>
  <si>
    <t>Ratio Male TFR/Female TFR</t>
  </si>
  <si>
    <t>Age-specific male fertility rates are computed by multiplying the series of proportionate age-specific fertility rates by the male TFR.</t>
  </si>
  <si>
    <t>Sex ratio at birth</t>
  </si>
  <si>
    <t>Index</t>
  </si>
  <si>
    <t>Variant</t>
  </si>
  <si>
    <t>Region, subregion, country or area *</t>
  </si>
  <si>
    <t>Notes</t>
  </si>
  <si>
    <t>Country code</t>
  </si>
  <si>
    <t>15-19</t>
  </si>
  <si>
    <t>20-24</t>
  </si>
  <si>
    <t>25-29</t>
  </si>
  <si>
    <t>30-34</t>
  </si>
  <si>
    <t>35-39</t>
  </si>
  <si>
    <t>40-44</t>
  </si>
  <si>
    <t>45-49</t>
  </si>
  <si>
    <t>WORLD</t>
  </si>
  <si>
    <t>More developed regions</t>
  </si>
  <si>
    <t>a</t>
  </si>
  <si>
    <t>Less developed regions</t>
  </si>
  <si>
    <t>b</t>
  </si>
  <si>
    <t>Least developed countries</t>
  </si>
  <si>
    <t>c</t>
  </si>
  <si>
    <t>Less developed regions, excluding least developed countries</t>
  </si>
  <si>
    <t>d</t>
  </si>
  <si>
    <t>Less developed regions, excluding China</t>
  </si>
  <si>
    <t>High-income countries</t>
  </si>
  <si>
    <t>e</t>
  </si>
  <si>
    <t>Middle-income countries</t>
  </si>
  <si>
    <t>Upper-middle-income countries</t>
  </si>
  <si>
    <t>Lower-middle-income countries</t>
  </si>
  <si>
    <t>Low-income countries</t>
  </si>
  <si>
    <t>Sub-Saharan Africa</t>
  </si>
  <si>
    <t>f</t>
  </si>
  <si>
    <t>AFRICA</t>
  </si>
  <si>
    <t>Eastern Africa</t>
  </si>
  <si>
    <t>Burundi</t>
  </si>
  <si>
    <t>Comoros</t>
  </si>
  <si>
    <t>Djibouti</t>
  </si>
  <si>
    <t>Eritrea</t>
  </si>
  <si>
    <t>Ethiopia</t>
  </si>
  <si>
    <t>Kenya</t>
  </si>
  <si>
    <t>Madagascar</t>
  </si>
  <si>
    <t>Malawi</t>
  </si>
  <si>
    <t>Mauritius</t>
  </si>
  <si>
    <t>Mayotte</t>
  </si>
  <si>
    <t>Mozambique</t>
  </si>
  <si>
    <t>Réunion</t>
  </si>
  <si>
    <t>Rwanda</t>
  </si>
  <si>
    <t>Seychelles</t>
  </si>
  <si>
    <t>Somalia</t>
  </si>
  <si>
    <t>South Sudan</t>
  </si>
  <si>
    <t>Uganda</t>
  </si>
  <si>
    <t>United Republic of Tanzania</t>
  </si>
  <si>
    <t>Zambia</t>
  </si>
  <si>
    <t>Zimbabwe</t>
  </si>
  <si>
    <t>Middle Africa</t>
  </si>
  <si>
    <t>Angola</t>
  </si>
  <si>
    <t>Cameroon</t>
  </si>
  <si>
    <t>Central African Republic</t>
  </si>
  <si>
    <t>Chad</t>
  </si>
  <si>
    <t>Congo</t>
  </si>
  <si>
    <t>Democratic Republic of the Congo</t>
  </si>
  <si>
    <t>Equatorial Guinea</t>
  </si>
  <si>
    <t>Gabon</t>
  </si>
  <si>
    <t>Sao Tome and Principe</t>
  </si>
  <si>
    <t>Northern Africa</t>
  </si>
  <si>
    <t>Algeria</t>
  </si>
  <si>
    <t>Egypt</t>
  </si>
  <si>
    <t>Libya</t>
  </si>
  <si>
    <t>Morocco</t>
  </si>
  <si>
    <t>Sudan</t>
  </si>
  <si>
    <t>Tunisia</t>
  </si>
  <si>
    <t>Western Sahara</t>
  </si>
  <si>
    <t>Southern Africa</t>
  </si>
  <si>
    <t>Botswana</t>
  </si>
  <si>
    <t>Lesotho</t>
  </si>
  <si>
    <t>Namibia</t>
  </si>
  <si>
    <t>South Africa</t>
  </si>
  <si>
    <t>Swaziland</t>
  </si>
  <si>
    <t>Western Africa</t>
  </si>
  <si>
    <t>Benin</t>
  </si>
  <si>
    <t>Burkina Faso</t>
  </si>
  <si>
    <t>Cabo Verde</t>
  </si>
  <si>
    <t>Côte d'Ivoire</t>
  </si>
  <si>
    <t>Gambia</t>
  </si>
  <si>
    <t>Ghana</t>
  </si>
  <si>
    <t>Guinea</t>
  </si>
  <si>
    <t>Guinea-Bissau</t>
  </si>
  <si>
    <t>Liberia</t>
  </si>
  <si>
    <t>Mali</t>
  </si>
  <si>
    <t>Mauritania</t>
  </si>
  <si>
    <t>Niger</t>
  </si>
  <si>
    <t>Nigeria</t>
  </si>
  <si>
    <t>Senegal</t>
  </si>
  <si>
    <t>Sierra Leone</t>
  </si>
  <si>
    <t>Togo</t>
  </si>
  <si>
    <t>ASIA</t>
  </si>
  <si>
    <t>Eastern Asia</t>
  </si>
  <si>
    <t>China</t>
  </si>
  <si>
    <t>China, Hong Kong SAR</t>
  </si>
  <si>
    <t>China, Macao SAR</t>
  </si>
  <si>
    <t>China, Taiwan Province of China</t>
  </si>
  <si>
    <t>Dem. People's Republic of Korea</t>
  </si>
  <si>
    <t>Japan</t>
  </si>
  <si>
    <t>Mongolia</t>
  </si>
  <si>
    <t>Republic of Korea</t>
  </si>
  <si>
    <t>South-Central Asia</t>
  </si>
  <si>
    <t>Central Asia</t>
  </si>
  <si>
    <t>Kazakhstan</t>
  </si>
  <si>
    <t>Kyrgyzstan</t>
  </si>
  <si>
    <t>Tajikistan</t>
  </si>
  <si>
    <t>Turkmenistan</t>
  </si>
  <si>
    <t>Uzbekistan</t>
  </si>
  <si>
    <t>Southern Asia</t>
  </si>
  <si>
    <t>Afghanistan</t>
  </si>
  <si>
    <t>Bangladesh</t>
  </si>
  <si>
    <t>Bhutan</t>
  </si>
  <si>
    <t>India</t>
  </si>
  <si>
    <t>Iran (Islamic Republic of)</t>
  </si>
  <si>
    <t>Maldives</t>
  </si>
  <si>
    <t>Nepal</t>
  </si>
  <si>
    <t>Pakistan</t>
  </si>
  <si>
    <t>Sri Lanka</t>
  </si>
  <si>
    <t>South-Eastern Asia</t>
  </si>
  <si>
    <t>Brunei Darussalam</t>
  </si>
  <si>
    <t>Cambodia</t>
  </si>
  <si>
    <t>Indonesia</t>
  </si>
  <si>
    <t>Lao People's Democratic Republic</t>
  </si>
  <si>
    <t>Malaysia</t>
  </si>
  <si>
    <t>Myanmar</t>
  </si>
  <si>
    <t>Philippines</t>
  </si>
  <si>
    <t>Singapore</t>
  </si>
  <si>
    <t>Thailand</t>
  </si>
  <si>
    <t>Timor-Leste</t>
  </si>
  <si>
    <t>Viet Nam</t>
  </si>
  <si>
    <t>Western Asia</t>
  </si>
  <si>
    <t>Armenia</t>
  </si>
  <si>
    <t>Azerbaijan</t>
  </si>
  <si>
    <t>Bahrain</t>
  </si>
  <si>
    <t>Cyprus</t>
  </si>
  <si>
    <t>Georgia</t>
  </si>
  <si>
    <t>Iraq</t>
  </si>
  <si>
    <t>Israel</t>
  </si>
  <si>
    <t>Jordan</t>
  </si>
  <si>
    <t>Kuwait</t>
  </si>
  <si>
    <t>Lebanon</t>
  </si>
  <si>
    <t>Oman</t>
  </si>
  <si>
    <t>Qatar</t>
  </si>
  <si>
    <t>Saudi Arabia</t>
  </si>
  <si>
    <t>State of Palestine</t>
  </si>
  <si>
    <t>Syrian Arab Republic</t>
  </si>
  <si>
    <t>Turkey</t>
  </si>
  <si>
    <t>United Arab Emirates</t>
  </si>
  <si>
    <t>Yemen</t>
  </si>
  <si>
    <t>EUROPE</t>
  </si>
  <si>
    <t>Eastern Europe</t>
  </si>
  <si>
    <t>Belarus</t>
  </si>
  <si>
    <t>Bulgaria</t>
  </si>
  <si>
    <t>Czechia</t>
  </si>
  <si>
    <t>Hungary</t>
  </si>
  <si>
    <t>Poland</t>
  </si>
  <si>
    <t>Republic of Moldova</t>
  </si>
  <si>
    <t>Romania</t>
  </si>
  <si>
    <t>Russian Federation</t>
  </si>
  <si>
    <t>Slovakia</t>
  </si>
  <si>
    <t>Ukraine</t>
  </si>
  <si>
    <t>Northern Europe</t>
  </si>
  <si>
    <t>Channel Islands</t>
  </si>
  <si>
    <t>Denmark</t>
  </si>
  <si>
    <t>Estonia</t>
  </si>
  <si>
    <t>Finland</t>
  </si>
  <si>
    <t>Iceland</t>
  </si>
  <si>
    <t>Ireland</t>
  </si>
  <si>
    <t>Latvia</t>
  </si>
  <si>
    <t>Lithuania</t>
  </si>
  <si>
    <t>Norway</t>
  </si>
  <si>
    <t>Sweden</t>
  </si>
  <si>
    <t>United Kingdom</t>
  </si>
  <si>
    <t>Southern Europe</t>
  </si>
  <si>
    <t>Albania</t>
  </si>
  <si>
    <t>Bosnia and Herzegovina</t>
  </si>
  <si>
    <t>Croatia</t>
  </si>
  <si>
    <t>Greece</t>
  </si>
  <si>
    <t>Italy</t>
  </si>
  <si>
    <t>Malta</t>
  </si>
  <si>
    <t>Montenegro</t>
  </si>
  <si>
    <t>Portugal</t>
  </si>
  <si>
    <t>Serbia</t>
  </si>
  <si>
    <t>Slovenia</t>
  </si>
  <si>
    <t>Spain</t>
  </si>
  <si>
    <t>TFYR Macedonia</t>
  </si>
  <si>
    <t>Western Europe</t>
  </si>
  <si>
    <t>Austria</t>
  </si>
  <si>
    <t>Belgium</t>
  </si>
  <si>
    <t>France</t>
  </si>
  <si>
    <t>Germany</t>
  </si>
  <si>
    <t>Luxembourg</t>
  </si>
  <si>
    <t>Netherlands</t>
  </si>
  <si>
    <t>Switzerland</t>
  </si>
  <si>
    <t>LATIN AMERICA AND THE CARIBBEAN</t>
  </si>
  <si>
    <t>Caribbean</t>
  </si>
  <si>
    <t>Antigua and Barbuda</t>
  </si>
  <si>
    <t>Aruba</t>
  </si>
  <si>
    <t>Bahamas</t>
  </si>
  <si>
    <t>Barbados</t>
  </si>
  <si>
    <t>Cuba</t>
  </si>
  <si>
    <t>Curaçao</t>
  </si>
  <si>
    <t>Dominican Republic</t>
  </si>
  <si>
    <t>Grenada</t>
  </si>
  <si>
    <t>Guadeloupe</t>
  </si>
  <si>
    <t>Haiti</t>
  </si>
  <si>
    <t>Jamaica</t>
  </si>
  <si>
    <t>Martinique</t>
  </si>
  <si>
    <t>Puerto Rico</t>
  </si>
  <si>
    <t>Saint Lucia</t>
  </si>
  <si>
    <t>Saint Vincent and the Grenadines</t>
  </si>
  <si>
    <t>Trinidad and Tobago</t>
  </si>
  <si>
    <t>United States Virgin Islands</t>
  </si>
  <si>
    <t>Central America</t>
  </si>
  <si>
    <t>Belize</t>
  </si>
  <si>
    <t>Costa Rica</t>
  </si>
  <si>
    <t>El Salvador</t>
  </si>
  <si>
    <t>Guatemala</t>
  </si>
  <si>
    <t>Honduras</t>
  </si>
  <si>
    <t>Mexico</t>
  </si>
  <si>
    <t>Nicaragua</t>
  </si>
  <si>
    <t>Panama</t>
  </si>
  <si>
    <t>South America</t>
  </si>
  <si>
    <t>Argentina</t>
  </si>
  <si>
    <t>Bolivia (Plurinational State of)</t>
  </si>
  <si>
    <t>Brazil</t>
  </si>
  <si>
    <t>Chile</t>
  </si>
  <si>
    <t>Colombia</t>
  </si>
  <si>
    <t>Ecuador</t>
  </si>
  <si>
    <t>French Guiana</t>
  </si>
  <si>
    <t>Guyana</t>
  </si>
  <si>
    <t>Paraguay</t>
  </si>
  <si>
    <t>Peru</t>
  </si>
  <si>
    <t>Suriname</t>
  </si>
  <si>
    <t>Uruguay</t>
  </si>
  <si>
    <t>Venezuela (Bolivarian Republic of)</t>
  </si>
  <si>
    <t>NORTHERN AMERICA</t>
  </si>
  <si>
    <t>Canada</t>
  </si>
  <si>
    <t>United States of America</t>
  </si>
  <si>
    <t>OCEANIA</t>
  </si>
  <si>
    <t>Australia/New Zealand</t>
  </si>
  <si>
    <t>Australia</t>
  </si>
  <si>
    <t>New Zealand</t>
  </si>
  <si>
    <t>Melanesia</t>
  </si>
  <si>
    <t>Fiji</t>
  </si>
  <si>
    <t>New Caledonia</t>
  </si>
  <si>
    <t>Papua New Guinea</t>
  </si>
  <si>
    <t>Solomon Islands</t>
  </si>
  <si>
    <t>Vanuatu</t>
  </si>
  <si>
    <t>Micronesia</t>
  </si>
  <si>
    <t>Guam</t>
  </si>
  <si>
    <t>Kiribati</t>
  </si>
  <si>
    <t>Micronesia (Fed. States of)</t>
  </si>
  <si>
    <t>Polynesia</t>
  </si>
  <si>
    <t>French Polynesia</t>
  </si>
  <si>
    <t>Samoa</t>
  </si>
  <si>
    <t>Tonga</t>
  </si>
  <si>
    <t>Period start</t>
  </si>
  <si>
    <t>Enter country</t>
  </si>
  <si>
    <t>Enter start year</t>
  </si>
  <si>
    <t>Country</t>
  </si>
  <si>
    <t>Start year</t>
  </si>
  <si>
    <t>…</t>
  </si>
  <si>
    <t>Female mortality</t>
  </si>
  <si>
    <t>WHAT YOU NEED TO SELECT</t>
  </si>
  <si>
    <t xml:space="preserve">Year </t>
  </si>
  <si>
    <t>Age pattern of male fertility</t>
  </si>
  <si>
    <t>WHAT IS RETRIEVED FROM UN WPP</t>
  </si>
  <si>
    <t>Male mortality</t>
  </si>
  <si>
    <t>Female ASFRs (per 1000)</t>
  </si>
  <si>
    <t>50-54</t>
  </si>
  <si>
    <t>55-59</t>
  </si>
  <si>
    <t>60-64</t>
  </si>
  <si>
    <t>65-69</t>
  </si>
  <si>
    <t>Starting Population</t>
  </si>
  <si>
    <t>70-74</t>
  </si>
  <si>
    <t>75-79</t>
  </si>
  <si>
    <t>Reference date (as of 1 July)</t>
  </si>
  <si>
    <t>0-4</t>
  </si>
  <si>
    <t>5-9</t>
  </si>
  <si>
    <t>10-14</t>
  </si>
  <si>
    <t>80+</t>
  </si>
  <si>
    <t>80-84</t>
  </si>
  <si>
    <t>85-89</t>
  </si>
  <si>
    <t>90-94</t>
  </si>
  <si>
    <t>95-99</t>
  </si>
  <si>
    <t>100+</t>
  </si>
  <si>
    <t>Male population</t>
  </si>
  <si>
    <t>Female population</t>
  </si>
  <si>
    <t>Content</t>
  </si>
  <si>
    <t>Age-specific fertility rates (per 1000)</t>
  </si>
  <si>
    <t>Age (lower bound)</t>
  </si>
  <si>
    <t>First period</t>
  </si>
  <si>
    <t>Ratio females/males</t>
  </si>
  <si>
    <t>Medium variant</t>
  </si>
  <si>
    <t>2015-2020</t>
  </si>
  <si>
    <t>2020-2025</t>
  </si>
  <si>
    <t>2025-2030</t>
  </si>
  <si>
    <t>2030-2035</t>
  </si>
  <si>
    <t>2035-2040</t>
  </si>
  <si>
    <t>2040-2045</t>
  </si>
  <si>
    <t>2045-2050</t>
  </si>
  <si>
    <t>2050-2055</t>
  </si>
  <si>
    <t>2055-2060</t>
  </si>
  <si>
    <t>2060-2065</t>
  </si>
  <si>
    <t>2065-2070</t>
  </si>
  <si>
    <t>2070-2075</t>
  </si>
  <si>
    <t>2075-2080</t>
  </si>
  <si>
    <t>2080-2085</t>
  </si>
  <si>
    <t>2085-2090</t>
  </si>
  <si>
    <t>2090-2095</t>
  </si>
  <si>
    <t>2095-2100</t>
  </si>
  <si>
    <t>at beginning</t>
  </si>
  <si>
    <t>UN Births</t>
  </si>
  <si>
    <t>Male fertility age pattern (start)</t>
  </si>
  <si>
    <t>Male fertility age pattern (end)</t>
  </si>
  <si>
    <t>Mean age at fatherhood</t>
  </si>
  <si>
    <t>Male TFR (computed births)</t>
  </si>
  <si>
    <t>Male TFR (UN births)</t>
  </si>
  <si>
    <t>computed births</t>
  </si>
  <si>
    <t>at end</t>
  </si>
  <si>
    <t>Mean age  at birth</t>
  </si>
  <si>
    <t>Age group</t>
  </si>
  <si>
    <t>Central age</t>
  </si>
  <si>
    <t>MAF</t>
  </si>
  <si>
    <t>This spreadsheet is used to compute male-age specific fertility rates and TFRS from 2015 to 2100</t>
  </si>
  <si>
    <t>Users need to define the age-pattern of fertility for the starting year and the end year. Proportionate age-specific fertility rates are interpolated linearly.</t>
  </si>
  <si>
    <t>The male age-specific fertility rates and the total fertility rate are derived from the age pattern of male fertility, the numbers of males by age, and the number of births.</t>
  </si>
  <si>
    <t>1. Data entry</t>
  </si>
  <si>
    <t>Users select a country, and data are automatically taken from the World Population Prospects.</t>
  </si>
  <si>
    <t>2. Summary results</t>
  </si>
  <si>
    <t>Figures showing the trends in the male and female TFRs, and in the ratio of the male-female TFR.</t>
  </si>
  <si>
    <t>3. Age structure</t>
  </si>
  <si>
    <t>Results of population projections (UNWPP).</t>
  </si>
  <si>
    <t>3b. Mid-period age-structure</t>
  </si>
  <si>
    <t>4a. Female fertility</t>
  </si>
  <si>
    <t>Age-specific female fertility rates (per thousand).  These data come from United Nations World Population Prospects  (medium variant).</t>
  </si>
  <si>
    <t>Population projections from the World Population Prospects (2017) are used (medium variant).</t>
  </si>
  <si>
    <t>4b. Male fertility</t>
  </si>
  <si>
    <t>Proportionate age specific fertility rates are used.</t>
  </si>
  <si>
    <t>The number of expected births is computed, by summing the product of proportionate age-specific fertility rates and exposure. The male TFR is computed as the ratio of births among females to expected births.</t>
  </si>
  <si>
    <t>A1. UNWPP Male Population</t>
  </si>
  <si>
    <t>A2. UNWPP Female Population</t>
  </si>
  <si>
    <t>B1. UNWPP Female fertility</t>
  </si>
  <si>
    <t>B2. UNWPP total number of births</t>
  </si>
  <si>
    <t>C. Age patterns of male fertility (empirical patterns)</t>
  </si>
  <si>
    <t>Age patterns are available in sheet C and can be copied and pasted.</t>
  </si>
  <si>
    <t>Sex ratio at birth can be modified.</t>
  </si>
  <si>
    <t>Ratio male TFR/Female TFR</t>
  </si>
  <si>
    <t>SUM</t>
  </si>
  <si>
    <t>Author : Bruno Schoumaker (bruno.schoumaker@uclouvain.be)</t>
  </si>
  <si>
    <t>Pulication date : 23 June 2019</t>
  </si>
  <si>
    <t>Female and male fertility for the starting year and the end year.</t>
  </si>
  <si>
    <t>Some patterns computed from available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</si>
</sst>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 ###\ ###\ ##0;\-#\ ###\ ###\ ##0;0"/>
    <numFmt numFmtId="165" formatCode="0.0000"/>
    <numFmt numFmtId="166" formatCode="##0.0;\-##0.0;0"/>
    <numFmt numFmtId="167" formatCode="#0.0"/>
    <numFmt numFmtId="168" formatCode="0.0"/>
    <numFmt numFmtId="169" formatCode="0.000"/>
    <numFmt numFmtId="170" formatCode="#0.0000"/>
    <numFmt numFmtId="171" formatCode="#0.000"/>
  </numFmts>
  <fonts count="10" x14ac:knownFonts="1">
    <font>
      <sz val="11"/>
      <color theme="1"/>
      <name val="Calibri"/>
      <family val="2"/>
      <scheme val="minor"/>
    </font>
    <font>
      <sz val="8"/>
      <color theme="1"/>
      <name val="Calibri"/>
      <family val="2"/>
      <scheme val="minor"/>
    </font>
    <font>
      <sz val="9"/>
      <color theme="1"/>
      <name val="Arial"/>
      <family val="2"/>
    </font>
    <font>
      <b/>
      <sz val="11"/>
      <color theme="1"/>
      <name val="Calibri"/>
      <family val="2"/>
      <scheme val="minor"/>
    </font>
    <font>
      <b/>
      <sz val="9"/>
      <color indexed="81"/>
      <name val="Tahoma"/>
      <family val="2"/>
    </font>
    <font>
      <sz val="11"/>
      <name val="Calibri"/>
      <family val="2"/>
      <scheme val="minor"/>
    </font>
    <font>
      <sz val="9"/>
      <color indexed="81"/>
      <name val="Tahoma"/>
      <family val="2"/>
    </font>
    <font>
      <b/>
      <sz val="9"/>
      <color theme="1"/>
      <name val="Arial"/>
      <family val="2"/>
    </font>
    <font>
      <b/>
      <sz val="11"/>
      <color rgb="FF666666"/>
      <name val="Arial"/>
      <family val="2"/>
    </font>
    <font>
      <sz val="8"/>
      <name val="Arial"/>
      <family val="2"/>
    </font>
  </fonts>
  <fills count="6">
    <fill>
      <patternFill patternType="none"/>
    </fill>
    <fill>
      <patternFill patternType="gray125"/>
    </fill>
    <fill>
      <patternFill patternType="solid">
        <fgColor indexed="44"/>
        <bgColor indexed="64"/>
      </patternFill>
    </fill>
    <fill>
      <patternFill patternType="solid">
        <fgColor rgb="FFFFFFCC"/>
        <bgColor indexed="64"/>
      </patternFill>
    </fill>
    <fill>
      <patternFill patternType="solid">
        <fgColor rgb="FFCCECFF"/>
        <bgColor indexed="64"/>
      </patternFill>
    </fill>
    <fill>
      <patternFill patternType="solid">
        <fgColor rgb="FFCCFFCC"/>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s>
  <cellStyleXfs count="3">
    <xf numFmtId="0" fontId="0" fillId="0" borderId="0"/>
    <xf numFmtId="0" fontId="1" fillId="0" borderId="0"/>
    <xf numFmtId="0" fontId="9" fillId="0" borderId="0"/>
  </cellStyleXfs>
  <cellXfs count="153">
    <xf numFmtId="0" fontId="0" fillId="0" borderId="0" xfId="0"/>
    <xf numFmtId="164" fontId="0" fillId="0" borderId="0" xfId="0" applyNumberFormat="1"/>
    <xf numFmtId="165" fontId="0" fillId="0" borderId="0" xfId="0" applyNumberFormat="1"/>
    <xf numFmtId="0" fontId="0" fillId="0" borderId="0" xfId="0"/>
    <xf numFmtId="164" fontId="2" fillId="0" borderId="0" xfId="0" applyNumberFormat="1" applyFont="1" applyAlignment="1">
      <alignment horizontal="right"/>
    </xf>
    <xf numFmtId="166" fontId="2" fillId="0" borderId="0" xfId="1" applyNumberFormat="1" applyFont="1" applyAlignment="1">
      <alignment horizontal="right"/>
    </xf>
    <xf numFmtId="0" fontId="0" fillId="0" borderId="0" xfId="0"/>
    <xf numFmtId="164" fontId="2" fillId="0" borderId="0" xfId="1" applyNumberFormat="1" applyFont="1" applyAlignment="1">
      <alignment horizontal="right"/>
    </xf>
    <xf numFmtId="167" fontId="5" fillId="0" borderId="0" xfId="0" applyNumberFormat="1" applyFont="1" applyAlignment="1">
      <alignment horizontal="right"/>
    </xf>
    <xf numFmtId="0" fontId="3" fillId="0" borderId="0" xfId="0" applyFont="1"/>
    <xf numFmtId="0" fontId="0" fillId="0" borderId="0" xfId="0" applyAlignment="1">
      <alignment horizontal="center"/>
    </xf>
    <xf numFmtId="0" fontId="2" fillId="0" borderId="0" xfId="1" applyFont="1" applyAlignment="1">
      <alignment horizontal="left" indent="2"/>
    </xf>
    <xf numFmtId="0" fontId="2" fillId="0" borderId="0" xfId="1" applyFont="1" applyAlignment="1">
      <alignment horizontal="center"/>
    </xf>
    <xf numFmtId="166" fontId="2" fillId="0" borderId="0" xfId="1" applyNumberFormat="1" applyFont="1" applyAlignment="1">
      <alignment horizontal="right"/>
    </xf>
    <xf numFmtId="0" fontId="7" fillId="2" borderId="2" xfId="1" quotePrefix="1" applyFont="1" applyFill="1" applyBorder="1" applyAlignment="1">
      <alignment horizontal="center" vertical="center" wrapText="1"/>
    </xf>
    <xf numFmtId="0" fontId="7" fillId="2" borderId="2" xfId="0" applyFont="1" applyFill="1" applyBorder="1" applyAlignment="1">
      <alignment horizontal="center" vertical="center"/>
    </xf>
    <xf numFmtId="0" fontId="7" fillId="2" borderId="2" xfId="0" quotePrefix="1" applyFont="1" applyFill="1" applyBorder="1" applyAlignment="1">
      <alignment horizontal="center" vertical="center"/>
    </xf>
    <xf numFmtId="0" fontId="7" fillId="2" borderId="2" xfId="0" quotePrefix="1" applyFont="1" applyFill="1" applyBorder="1" applyAlignment="1">
      <alignment horizontal="center" vertical="center" wrapText="1"/>
    </xf>
    <xf numFmtId="0" fontId="2" fillId="0" borderId="0" xfId="0" applyFont="1" applyAlignment="1">
      <alignment horizontal="left"/>
    </xf>
    <xf numFmtId="0" fontId="7" fillId="0" borderId="0" xfId="0" applyFont="1" applyAlignment="1"/>
    <xf numFmtId="0" fontId="0" fillId="0" borderId="0" xfId="0" applyFill="1"/>
    <xf numFmtId="0" fontId="2" fillId="0" borderId="0" xfId="1" applyFont="1" applyFill="1" applyAlignment="1">
      <alignment horizontal="right"/>
    </xf>
    <xf numFmtId="0" fontId="2" fillId="0" borderId="0" xfId="1" applyFont="1" applyFill="1" applyAlignment="1">
      <alignment horizontal="left"/>
    </xf>
    <xf numFmtId="0" fontId="0" fillId="3" borderId="3" xfId="0" applyFill="1" applyBorder="1"/>
    <xf numFmtId="0" fontId="0" fillId="3" borderId="4" xfId="0" applyFill="1" applyBorder="1"/>
    <xf numFmtId="0" fontId="0" fillId="3" borderId="5" xfId="0" applyFill="1" applyBorder="1"/>
    <xf numFmtId="0" fontId="0" fillId="3" borderId="6" xfId="0" applyFill="1" applyBorder="1"/>
    <xf numFmtId="0" fontId="3" fillId="3" borderId="0" xfId="0" applyFont="1" applyFill="1" applyBorder="1"/>
    <xf numFmtId="0" fontId="0" fillId="3" borderId="0" xfId="0" applyFill="1" applyBorder="1"/>
    <xf numFmtId="0" fontId="0" fillId="3" borderId="7" xfId="0" applyFill="1" applyBorder="1"/>
    <xf numFmtId="0" fontId="0" fillId="3" borderId="8" xfId="0" applyFill="1" applyBorder="1"/>
    <xf numFmtId="0" fontId="0" fillId="3" borderId="9" xfId="0" applyFill="1" applyBorder="1"/>
    <xf numFmtId="0" fontId="0" fillId="3" borderId="10" xfId="0" applyFill="1" applyBorder="1"/>
    <xf numFmtId="0" fontId="0" fillId="0" borderId="3" xfId="0" applyFill="1" applyBorder="1"/>
    <xf numFmtId="0" fontId="0" fillId="0" borderId="4" xfId="0" applyFill="1" applyBorder="1"/>
    <xf numFmtId="0" fontId="0" fillId="0" borderId="6" xfId="0" applyFill="1" applyBorder="1"/>
    <xf numFmtId="0" fontId="0" fillId="0" borderId="0" xfId="0" applyFill="1" applyBorder="1"/>
    <xf numFmtId="0" fontId="2" fillId="0" borderId="6" xfId="1" applyFont="1" applyFill="1" applyBorder="1" applyAlignment="1">
      <alignment horizontal="right"/>
    </xf>
    <xf numFmtId="0" fontId="2" fillId="0" borderId="8" xfId="1" applyFont="1" applyFill="1" applyBorder="1" applyAlignment="1">
      <alignment horizontal="right"/>
    </xf>
    <xf numFmtId="0" fontId="7" fillId="2" borderId="1" xfId="0" quotePrefix="1" applyFont="1" applyFill="1" applyBorder="1" applyAlignment="1">
      <alignment horizontal="center" vertical="center"/>
    </xf>
    <xf numFmtId="0" fontId="2" fillId="0" borderId="0" xfId="0" applyFont="1" applyAlignment="1">
      <alignment horizontal="right"/>
    </xf>
    <xf numFmtId="0" fontId="2" fillId="0" borderId="0" xfId="0" applyFont="1" applyAlignment="1">
      <alignment horizontal="center"/>
    </xf>
    <xf numFmtId="0" fontId="2" fillId="0" borderId="0" xfId="0" applyFont="1" applyAlignment="1">
      <alignment horizontal="left" indent="1"/>
    </xf>
    <xf numFmtId="0" fontId="2" fillId="0" borderId="0" xfId="0" applyFont="1" applyAlignment="1">
      <alignment horizontal="left" indent="2"/>
    </xf>
    <xf numFmtId="0" fontId="7" fillId="0" borderId="0" xfId="0" applyFont="1" applyAlignment="1">
      <alignment horizontal="left" indent="1"/>
    </xf>
    <xf numFmtId="0" fontId="7" fillId="2" borderId="11" xfId="0" applyFont="1" applyFill="1" applyBorder="1" applyAlignment="1">
      <alignment horizontal="center" vertical="center"/>
    </xf>
    <xf numFmtId="0" fontId="0" fillId="5" borderId="4" xfId="0" applyFill="1" applyBorder="1"/>
    <xf numFmtId="0" fontId="0" fillId="5" borderId="0" xfId="0" applyFill="1" applyBorder="1"/>
    <xf numFmtId="2" fontId="0" fillId="5" borderId="0" xfId="0" applyNumberFormat="1" applyFill="1" applyBorder="1"/>
    <xf numFmtId="0" fontId="0" fillId="5" borderId="9" xfId="0" applyFill="1" applyBorder="1"/>
    <xf numFmtId="0" fontId="0" fillId="0" borderId="0" xfId="0" applyBorder="1" applyProtection="1">
      <protection locked="0"/>
    </xf>
    <xf numFmtId="0" fontId="3" fillId="3" borderId="0" xfId="0" applyFont="1" applyFill="1" applyBorder="1" applyAlignment="1">
      <alignment horizontal="center" wrapText="1"/>
    </xf>
    <xf numFmtId="0" fontId="3" fillId="3" borderId="6" xfId="0" applyFont="1" applyFill="1" applyBorder="1" applyAlignment="1">
      <alignment horizontal="right"/>
    </xf>
    <xf numFmtId="0" fontId="0" fillId="3" borderId="0" xfId="0" applyFill="1" applyBorder="1" applyAlignment="1">
      <alignment horizontal="center"/>
    </xf>
    <xf numFmtId="0" fontId="0" fillId="3" borderId="0" xfId="0" applyFill="1" applyBorder="1" applyAlignment="1">
      <alignment horizontal="center" wrapText="1"/>
    </xf>
    <xf numFmtId="0" fontId="3" fillId="3" borderId="6" xfId="0" applyFont="1" applyFill="1" applyBorder="1"/>
    <xf numFmtId="2" fontId="0" fillId="3" borderId="0" xfId="0" applyNumberFormat="1" applyFill="1" applyBorder="1" applyAlignment="1">
      <alignment horizontal="center"/>
    </xf>
    <xf numFmtId="2" fontId="0" fillId="3" borderId="0" xfId="0" applyNumberFormat="1" applyFill="1" applyBorder="1"/>
    <xf numFmtId="0" fontId="3" fillId="0" borderId="0" xfId="0" applyFont="1" applyFill="1" applyBorder="1" applyAlignment="1" applyProtection="1">
      <alignment horizontal="center" wrapText="1"/>
      <protection locked="0"/>
    </xf>
    <xf numFmtId="0" fontId="0" fillId="0" borderId="0" xfId="0" applyFill="1" applyBorder="1" applyAlignment="1" applyProtection="1">
      <alignment horizontal="left"/>
      <protection locked="0"/>
    </xf>
    <xf numFmtId="0" fontId="2" fillId="0" borderId="0" xfId="1" applyFont="1" applyFill="1" applyBorder="1" applyAlignment="1" applyProtection="1">
      <alignment horizontal="left"/>
      <protection locked="0"/>
    </xf>
    <xf numFmtId="0" fontId="0" fillId="0" borderId="0" xfId="0" applyFill="1" applyBorder="1" applyAlignment="1" applyProtection="1">
      <alignment horizontal="center"/>
      <protection locked="0"/>
    </xf>
    <xf numFmtId="0" fontId="2" fillId="0" borderId="0" xfId="1" applyFont="1" applyFill="1" applyBorder="1" applyAlignment="1" applyProtection="1">
      <alignment horizontal="center"/>
      <protection locked="0"/>
    </xf>
    <xf numFmtId="167" fontId="0" fillId="0" borderId="0" xfId="0" applyNumberFormat="1"/>
    <xf numFmtId="170" fontId="5" fillId="0" borderId="0" xfId="0" applyNumberFormat="1" applyFont="1" applyAlignment="1">
      <alignment horizontal="right"/>
    </xf>
    <xf numFmtId="0" fontId="2" fillId="0" borderId="0" xfId="1" applyFont="1" applyAlignment="1">
      <alignment horizontal="right"/>
    </xf>
    <xf numFmtId="0" fontId="2" fillId="0" borderId="0" xfId="1" applyFont="1" applyAlignment="1">
      <alignment horizontal="left"/>
    </xf>
    <xf numFmtId="0" fontId="7" fillId="0" borderId="0" xfId="1" applyFont="1" applyAlignment="1"/>
    <xf numFmtId="0" fontId="2" fillId="0" borderId="0" xfId="1" applyFont="1" applyAlignment="1">
      <alignment horizontal="left" indent="1"/>
    </xf>
    <xf numFmtId="0" fontId="2" fillId="0" borderId="0" xfId="1" applyFont="1" applyAlignment="1">
      <alignment horizontal="left" indent="2"/>
    </xf>
    <xf numFmtId="0" fontId="7" fillId="0" borderId="0" xfId="1" applyFont="1" applyAlignment="1">
      <alignment horizontal="left" indent="1"/>
    </xf>
    <xf numFmtId="0" fontId="2" fillId="0" borderId="0" xfId="1" applyFont="1" applyAlignment="1">
      <alignment horizontal="center"/>
    </xf>
    <xf numFmtId="164" fontId="2" fillId="0" borderId="0" xfId="1" applyNumberFormat="1" applyFont="1" applyAlignment="1">
      <alignment horizontal="right"/>
    </xf>
    <xf numFmtId="0" fontId="7" fillId="2" borderId="2" xfId="1" applyFont="1" applyFill="1" applyBorder="1" applyAlignment="1">
      <alignment horizontal="center" vertical="center"/>
    </xf>
    <xf numFmtId="0" fontId="7" fillId="2" borderId="2" xfId="1" quotePrefix="1" applyFont="1" applyFill="1" applyBorder="1" applyAlignment="1">
      <alignment horizontal="center" vertical="center"/>
    </xf>
    <xf numFmtId="0" fontId="7" fillId="2" borderId="2" xfId="1" quotePrefix="1" applyFont="1" applyFill="1" applyBorder="1" applyAlignment="1">
      <alignment horizontal="center" vertical="center" wrapText="1"/>
    </xf>
    <xf numFmtId="0" fontId="7" fillId="2" borderId="1" xfId="1" quotePrefix="1" applyFont="1" applyFill="1" applyBorder="1" applyAlignment="1">
      <alignment horizontal="center" vertical="center"/>
    </xf>
    <xf numFmtId="0" fontId="0" fillId="0" borderId="0" xfId="0" applyAlignment="1">
      <alignment vertical="center"/>
    </xf>
    <xf numFmtId="0" fontId="2" fillId="0" borderId="0" xfId="1" applyFont="1" applyAlignment="1">
      <alignment horizontal="center"/>
    </xf>
    <xf numFmtId="166" fontId="2" fillId="0" borderId="0" xfId="1" applyNumberFormat="1" applyFont="1" applyAlignment="1">
      <alignment horizontal="right"/>
    </xf>
    <xf numFmtId="0" fontId="7" fillId="2" borderId="2" xfId="1" quotePrefix="1" applyFont="1" applyFill="1" applyBorder="1" applyAlignment="1">
      <alignment horizontal="center" vertical="center" wrapText="1"/>
    </xf>
    <xf numFmtId="0" fontId="7" fillId="2" borderId="1" xfId="1" quotePrefix="1" applyFont="1" applyFill="1" applyBorder="1" applyAlignment="1">
      <alignment horizontal="center" vertical="center"/>
    </xf>
    <xf numFmtId="0" fontId="2" fillId="0" borderId="0" xfId="1" applyFont="1" applyAlignment="1">
      <alignment horizontal="right"/>
    </xf>
    <xf numFmtId="0" fontId="2" fillId="0" borderId="0" xfId="1" applyFont="1" applyAlignment="1">
      <alignment horizontal="left"/>
    </xf>
    <xf numFmtId="0" fontId="7" fillId="0" borderId="0" xfId="1" applyFont="1" applyAlignment="1"/>
    <xf numFmtId="0" fontId="2" fillId="0" borderId="0" xfId="1" applyFont="1" applyAlignment="1">
      <alignment horizontal="left" indent="1"/>
    </xf>
    <xf numFmtId="0" fontId="2" fillId="0" borderId="0" xfId="1" applyFont="1" applyAlignment="1">
      <alignment horizontal="left" indent="2"/>
    </xf>
    <xf numFmtId="0" fontId="7" fillId="0" borderId="0" xfId="1" applyFont="1" applyAlignment="1">
      <alignment horizontal="left" indent="1"/>
    </xf>
    <xf numFmtId="0" fontId="2" fillId="0" borderId="0" xfId="1" applyFont="1" applyAlignment="1">
      <alignment horizontal="center"/>
    </xf>
    <xf numFmtId="0" fontId="7" fillId="2" borderId="2" xfId="1" applyFont="1" applyFill="1" applyBorder="1" applyAlignment="1">
      <alignment horizontal="center" vertical="center"/>
    </xf>
    <xf numFmtId="0" fontId="7" fillId="2" borderId="2" xfId="1" quotePrefix="1" applyFont="1" applyFill="1" applyBorder="1" applyAlignment="1">
      <alignment horizontal="center" vertical="center"/>
    </xf>
    <xf numFmtId="0" fontId="7" fillId="2" borderId="2" xfId="1" quotePrefix="1" applyFont="1" applyFill="1" applyBorder="1" applyAlignment="1">
      <alignment horizontal="center" vertical="center" wrapText="1"/>
    </xf>
    <xf numFmtId="0" fontId="2" fillId="0" borderId="0" xfId="1" applyFont="1" applyAlignment="1">
      <alignment horizontal="right"/>
    </xf>
    <xf numFmtId="0" fontId="2" fillId="0" borderId="0" xfId="1" applyFont="1" applyAlignment="1">
      <alignment horizontal="left"/>
    </xf>
    <xf numFmtId="0" fontId="7" fillId="0" borderId="0" xfId="1" applyFont="1" applyAlignment="1"/>
    <xf numFmtId="0" fontId="2" fillId="0" borderId="0" xfId="1" applyFont="1" applyAlignment="1">
      <alignment horizontal="left" indent="1"/>
    </xf>
    <xf numFmtId="0" fontId="2" fillId="0" borderId="0" xfId="1" applyFont="1" applyAlignment="1">
      <alignment horizontal="left" indent="2"/>
    </xf>
    <xf numFmtId="0" fontId="7" fillId="0" borderId="0" xfId="1" applyFont="1" applyAlignment="1">
      <alignment horizontal="left" indent="1"/>
    </xf>
    <xf numFmtId="0" fontId="2" fillId="0" borderId="0" xfId="1" applyFont="1" applyAlignment="1">
      <alignment horizontal="center"/>
    </xf>
    <xf numFmtId="164" fontId="2" fillId="0" borderId="0" xfId="1" applyNumberFormat="1" applyFont="1" applyAlignment="1">
      <alignment horizontal="right"/>
    </xf>
    <xf numFmtId="0" fontId="7" fillId="2" borderId="2" xfId="1" applyFont="1" applyFill="1" applyBorder="1" applyAlignment="1">
      <alignment horizontal="center" vertical="center"/>
    </xf>
    <xf numFmtId="0" fontId="7" fillId="2" borderId="2" xfId="1" quotePrefix="1" applyFont="1" applyFill="1" applyBorder="1" applyAlignment="1">
      <alignment horizontal="center" vertical="center"/>
    </xf>
    <xf numFmtId="0" fontId="7" fillId="2" borderId="2" xfId="1" quotePrefix="1" applyFont="1" applyFill="1" applyBorder="1" applyAlignment="1">
      <alignment horizontal="center" vertical="center" wrapText="1"/>
    </xf>
    <xf numFmtId="0" fontId="7" fillId="2" borderId="1" xfId="1" quotePrefix="1" applyFont="1" applyFill="1" applyBorder="1" applyAlignment="1">
      <alignment horizontal="center" vertical="center"/>
    </xf>
    <xf numFmtId="168" fontId="0" fillId="5" borderId="0" xfId="0" applyNumberFormat="1" applyFill="1" applyBorder="1"/>
    <xf numFmtId="171" fontId="5" fillId="0" borderId="0" xfId="0" applyNumberFormat="1" applyFont="1" applyAlignment="1">
      <alignment horizontal="right"/>
    </xf>
    <xf numFmtId="0" fontId="0" fillId="4" borderId="3" xfId="0" applyFill="1" applyBorder="1" applyProtection="1"/>
    <xf numFmtId="0" fontId="0" fillId="4" borderId="4" xfId="0" applyFill="1" applyBorder="1" applyProtection="1"/>
    <xf numFmtId="0" fontId="0" fillId="4" borderId="5" xfId="0" applyFill="1" applyBorder="1" applyProtection="1"/>
    <xf numFmtId="0" fontId="0" fillId="4" borderId="6" xfId="0" applyFill="1" applyBorder="1" applyProtection="1"/>
    <xf numFmtId="0" fontId="3" fillId="4" borderId="0" xfId="0" applyFont="1" applyFill="1" applyBorder="1" applyProtection="1"/>
    <xf numFmtId="0" fontId="0" fillId="4" borderId="0" xfId="0" applyFill="1" applyBorder="1" applyProtection="1"/>
    <xf numFmtId="0" fontId="0" fillId="4" borderId="7" xfId="0" applyFill="1" applyBorder="1" applyProtection="1"/>
    <xf numFmtId="0" fontId="0" fillId="4" borderId="0" xfId="0" applyFill="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6" xfId="0" applyBorder="1" applyProtection="1"/>
    <xf numFmtId="0" fontId="3" fillId="0" borderId="0" xfId="0" applyFont="1" applyBorder="1" applyProtection="1"/>
    <xf numFmtId="0" fontId="0" fillId="0" borderId="0" xfId="0" applyBorder="1" applyAlignment="1" applyProtection="1">
      <alignment horizontal="left"/>
    </xf>
    <xf numFmtId="0" fontId="0" fillId="0" borderId="0" xfId="0" applyBorder="1" applyProtection="1"/>
    <xf numFmtId="0" fontId="0" fillId="0" borderId="7" xfId="0" applyBorder="1" applyProtection="1"/>
    <xf numFmtId="0" fontId="3" fillId="0" borderId="0" xfId="0" applyFont="1" applyBorder="1" applyAlignment="1" applyProtection="1">
      <alignment horizontal="center" wrapText="1"/>
    </xf>
    <xf numFmtId="0" fontId="3" fillId="0" borderId="7" xfId="0" applyFont="1" applyBorder="1" applyAlignment="1" applyProtection="1">
      <alignment horizontal="center" wrapText="1"/>
    </xf>
    <xf numFmtId="0" fontId="0" fillId="0" borderId="0" xfId="0" applyBorder="1" applyAlignment="1" applyProtection="1">
      <alignment horizontal="center"/>
    </xf>
    <xf numFmtId="168" fontId="0" fillId="0" borderId="0" xfId="0" applyNumberFormat="1" applyBorder="1" applyAlignment="1" applyProtection="1">
      <alignment horizontal="center"/>
    </xf>
    <xf numFmtId="168" fontId="0" fillId="0" borderId="7" xfId="0" applyNumberFormat="1" applyBorder="1" applyAlignment="1" applyProtection="1">
      <alignment horizontal="center"/>
    </xf>
    <xf numFmtId="0" fontId="8" fillId="0" borderId="6" xfId="0" applyFont="1" applyBorder="1" applyProtection="1"/>
    <xf numFmtId="0" fontId="2" fillId="0" borderId="6" xfId="1" applyFont="1" applyBorder="1" applyAlignment="1" applyProtection="1">
      <alignment horizontal="center"/>
    </xf>
    <xf numFmtId="166" fontId="2" fillId="0" borderId="0" xfId="1" applyNumberFormat="1" applyFont="1" applyBorder="1" applyAlignment="1" applyProtection="1">
      <alignment horizontal="right"/>
    </xf>
    <xf numFmtId="0" fontId="2" fillId="0" borderId="0" xfId="1" applyFont="1" applyBorder="1" applyAlignment="1" applyProtection="1">
      <alignment horizontal="left" indent="2"/>
    </xf>
    <xf numFmtId="0" fontId="2" fillId="0" borderId="0" xfId="1" applyFont="1" applyBorder="1" applyAlignment="1" applyProtection="1">
      <alignment horizontal="center"/>
    </xf>
    <xf numFmtId="169" fontId="2" fillId="0" borderId="0" xfId="1" applyNumberFormat="1" applyFont="1" applyBorder="1" applyAlignment="1" applyProtection="1">
      <alignment horizontal="center"/>
    </xf>
    <xf numFmtId="0" fontId="0" fillId="0" borderId="0" xfId="0" applyBorder="1" applyAlignment="1" applyProtection="1">
      <alignment horizontal="right"/>
    </xf>
    <xf numFmtId="0" fontId="2" fillId="0" borderId="8" xfId="1" applyFont="1" applyBorder="1" applyAlignment="1" applyProtection="1">
      <alignment horizontal="center"/>
    </xf>
    <xf numFmtId="0" fontId="0" fillId="0" borderId="9" xfId="0" applyBorder="1" applyProtection="1"/>
    <xf numFmtId="166" fontId="2" fillId="0" borderId="9" xfId="1" applyNumberFormat="1" applyFont="1" applyBorder="1" applyAlignment="1" applyProtection="1">
      <alignment horizontal="right"/>
    </xf>
    <xf numFmtId="166" fontId="2" fillId="0" borderId="10" xfId="1" applyNumberFormat="1" applyFont="1" applyBorder="1" applyAlignment="1" applyProtection="1">
      <alignment horizontal="right"/>
    </xf>
    <xf numFmtId="0" fontId="0" fillId="3" borderId="0" xfId="0" applyFill="1" applyBorder="1" applyProtection="1"/>
    <xf numFmtId="0" fontId="0" fillId="3" borderId="9" xfId="0" applyFill="1" applyBorder="1" applyProtection="1"/>
    <xf numFmtId="0" fontId="0" fillId="0" borderId="4" xfId="0" applyFill="1" applyBorder="1" applyProtection="1"/>
    <xf numFmtId="0" fontId="3" fillId="0" borderId="0" xfId="0" applyFont="1" applyFill="1" applyBorder="1" applyProtection="1"/>
    <xf numFmtId="0" fontId="0" fillId="0" borderId="0" xfId="0" applyFill="1" applyBorder="1" applyProtection="1"/>
    <xf numFmtId="0" fontId="0" fillId="0" borderId="0" xfId="0" applyFill="1" applyBorder="1" applyAlignment="1" applyProtection="1">
      <alignment horizontal="left"/>
    </xf>
    <xf numFmtId="0" fontId="2" fillId="0" borderId="0" xfId="1" applyFont="1" applyFill="1" applyBorder="1" applyAlignment="1" applyProtection="1">
      <alignment horizontal="left"/>
    </xf>
    <xf numFmtId="0" fontId="2" fillId="5" borderId="3" xfId="1" applyFont="1" applyFill="1" applyBorder="1" applyAlignment="1" applyProtection="1">
      <alignment horizontal="left"/>
    </xf>
    <xf numFmtId="0" fontId="7" fillId="5" borderId="6" xfId="1" applyFont="1" applyFill="1" applyBorder="1" applyAlignment="1" applyProtection="1">
      <alignment horizontal="left"/>
    </xf>
    <xf numFmtId="0" fontId="0" fillId="5" borderId="6" xfId="0" applyFill="1" applyBorder="1" applyProtection="1"/>
    <xf numFmtId="0" fontId="2" fillId="5" borderId="8" xfId="1" applyFont="1" applyFill="1" applyBorder="1" applyAlignment="1" applyProtection="1">
      <alignment horizontal="left"/>
    </xf>
    <xf numFmtId="0" fontId="3" fillId="0" borderId="0" xfId="0" applyFont="1" applyBorder="1" applyAlignment="1" applyProtection="1">
      <alignment horizontal="center" wrapText="1"/>
    </xf>
    <xf numFmtId="0" fontId="3" fillId="0" borderId="7" xfId="0" applyFont="1" applyBorder="1" applyAlignment="1" applyProtection="1">
      <alignment horizontal="center" wrapText="1"/>
    </xf>
    <xf numFmtId="0" fontId="3" fillId="3" borderId="4" xfId="0" applyFont="1" applyFill="1" applyBorder="1" applyAlignment="1">
      <alignment horizontal="center"/>
    </xf>
    <xf numFmtId="0" fontId="3" fillId="3" borderId="0" xfId="0" applyFont="1" applyFill="1" applyBorder="1" applyAlignment="1">
      <alignment horizontal="center"/>
    </xf>
  </cellXfs>
  <cellStyles count="3">
    <cellStyle name="Normal" xfId="0" builtinId="0"/>
    <cellStyle name="Normal 2" xfId="1"/>
    <cellStyle name="Normal 4" xfId="2"/>
  </cellStyles>
  <dxfs count="0"/>
  <tableStyles count="0" defaultTableStyle="TableStyleMedium2" defaultPivotStyle="PivotStyleLight16"/>
  <colors>
    <mruColors>
      <color rgb="FFCCFFCC"/>
      <color rgb="FFFF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BE"/>
              <a:t>Male and female TFR (2015-2100)</a:t>
            </a:r>
          </a:p>
        </c:rich>
      </c:tx>
      <c:layout/>
      <c:overlay val="0"/>
    </c:title>
    <c:autoTitleDeleted val="0"/>
    <c:plotArea>
      <c:layout/>
      <c:lineChart>
        <c:grouping val="standard"/>
        <c:varyColors val="0"/>
        <c:ser>
          <c:idx val="0"/>
          <c:order val="0"/>
          <c:tx>
            <c:v>Female TFR</c:v>
          </c:tx>
          <c:cat>
            <c:strRef>
              <c:f>'4a. Female Fertility'!$B$3:$R$3</c:f>
              <c:strCache>
                <c:ptCount val="17"/>
                <c:pt idx="0">
                  <c:v>2015-2020</c:v>
                </c:pt>
                <c:pt idx="1">
                  <c:v>2020-2025</c:v>
                </c:pt>
                <c:pt idx="2">
                  <c:v>2025-2030</c:v>
                </c:pt>
                <c:pt idx="3">
                  <c:v>2030-2035</c:v>
                </c:pt>
                <c:pt idx="4">
                  <c:v>2035-2040</c:v>
                </c:pt>
                <c:pt idx="5">
                  <c:v>2040-2045</c:v>
                </c:pt>
                <c:pt idx="6">
                  <c:v>2045-2050</c:v>
                </c:pt>
                <c:pt idx="7">
                  <c:v>2050-2055</c:v>
                </c:pt>
                <c:pt idx="8">
                  <c:v>2055-2060</c:v>
                </c:pt>
                <c:pt idx="9">
                  <c:v>2060-2065</c:v>
                </c:pt>
                <c:pt idx="10">
                  <c:v>2065-2070</c:v>
                </c:pt>
                <c:pt idx="11">
                  <c:v>2070-2075</c:v>
                </c:pt>
                <c:pt idx="12">
                  <c:v>2075-2080</c:v>
                </c:pt>
                <c:pt idx="13">
                  <c:v>2080-2085</c:v>
                </c:pt>
                <c:pt idx="14">
                  <c:v>2085-2090</c:v>
                </c:pt>
                <c:pt idx="15">
                  <c:v>2090-2095</c:v>
                </c:pt>
                <c:pt idx="16">
                  <c:v>2095-2100</c:v>
                </c:pt>
              </c:strCache>
            </c:strRef>
          </c:cat>
          <c:val>
            <c:numRef>
              <c:f>'4a. Female Fertility'!$B$12:$R$12</c:f>
              <c:numCache>
                <c:formatCode>General</c:formatCode>
                <c:ptCount val="17"/>
                <c:pt idx="0">
                  <c:v>4.6473999999999993</c:v>
                </c:pt>
                <c:pt idx="1">
                  <c:v>4.3315999999999999</c:v>
                </c:pt>
                <c:pt idx="2">
                  <c:v>4.0522999999999998</c:v>
                </c:pt>
                <c:pt idx="3">
                  <c:v>3.8047999999999997</c:v>
                </c:pt>
                <c:pt idx="4">
                  <c:v>3.5863999999999998</c:v>
                </c:pt>
                <c:pt idx="5">
                  <c:v>3.3941000000000003</c:v>
                </c:pt>
                <c:pt idx="6">
                  <c:v>3.2271000000000005</c:v>
                </c:pt>
                <c:pt idx="7">
                  <c:v>3.0764000000000005</c:v>
                </c:pt>
                <c:pt idx="8">
                  <c:v>2.9413</c:v>
                </c:pt>
                <c:pt idx="9">
                  <c:v>2.8211999999999997</c:v>
                </c:pt>
                <c:pt idx="10">
                  <c:v>2.7123000000000004</c:v>
                </c:pt>
                <c:pt idx="11">
                  <c:v>2.6093999999999999</c:v>
                </c:pt>
                <c:pt idx="12">
                  <c:v>2.5163000000000002</c:v>
                </c:pt>
                <c:pt idx="13">
                  <c:v>2.4310999999999998</c:v>
                </c:pt>
                <c:pt idx="14">
                  <c:v>2.3451999999999997</c:v>
                </c:pt>
                <c:pt idx="15">
                  <c:v>2.2688000000000001</c:v>
                </c:pt>
                <c:pt idx="16">
                  <c:v>2.1957000000000004</c:v>
                </c:pt>
              </c:numCache>
            </c:numRef>
          </c:val>
          <c:smooth val="0"/>
          <c:extLst>
            <c:ext xmlns:c16="http://schemas.microsoft.com/office/drawing/2014/chart" uri="{C3380CC4-5D6E-409C-BE32-E72D297353CC}">
              <c16:uniqueId val="{00000000-DBEF-458F-AC99-70CDE14F0D5F}"/>
            </c:ext>
          </c:extLst>
        </c:ser>
        <c:ser>
          <c:idx val="1"/>
          <c:order val="1"/>
          <c:tx>
            <c:v>Male TFR</c:v>
          </c:tx>
          <c:cat>
            <c:strRef>
              <c:f>'4a. Female Fertility'!$B$3:$R$3</c:f>
              <c:strCache>
                <c:ptCount val="17"/>
                <c:pt idx="0">
                  <c:v>2015-2020</c:v>
                </c:pt>
                <c:pt idx="1">
                  <c:v>2020-2025</c:v>
                </c:pt>
                <c:pt idx="2">
                  <c:v>2025-2030</c:v>
                </c:pt>
                <c:pt idx="3">
                  <c:v>2030-2035</c:v>
                </c:pt>
                <c:pt idx="4">
                  <c:v>2035-2040</c:v>
                </c:pt>
                <c:pt idx="5">
                  <c:v>2040-2045</c:v>
                </c:pt>
                <c:pt idx="6">
                  <c:v>2045-2050</c:v>
                </c:pt>
                <c:pt idx="7">
                  <c:v>2050-2055</c:v>
                </c:pt>
                <c:pt idx="8">
                  <c:v>2055-2060</c:v>
                </c:pt>
                <c:pt idx="9">
                  <c:v>2060-2065</c:v>
                </c:pt>
                <c:pt idx="10">
                  <c:v>2065-2070</c:v>
                </c:pt>
                <c:pt idx="11">
                  <c:v>2070-2075</c:v>
                </c:pt>
                <c:pt idx="12">
                  <c:v>2075-2080</c:v>
                </c:pt>
                <c:pt idx="13">
                  <c:v>2080-2085</c:v>
                </c:pt>
                <c:pt idx="14">
                  <c:v>2085-2090</c:v>
                </c:pt>
                <c:pt idx="15">
                  <c:v>2090-2095</c:v>
                </c:pt>
                <c:pt idx="16">
                  <c:v>2095-2100</c:v>
                </c:pt>
              </c:strCache>
            </c:strRef>
          </c:cat>
          <c:val>
            <c:numRef>
              <c:f>'4b. Male Fertility'!$B$69:$R$69</c:f>
              <c:numCache>
                <c:formatCode>General</c:formatCode>
                <c:ptCount val="17"/>
                <c:pt idx="0">
                  <c:v>8.4422338332051545</c:v>
                </c:pt>
                <c:pt idx="1">
                  <c:v>7.4836709078361006</c:v>
                </c:pt>
                <c:pt idx="2">
                  <c:v>6.7564952526011552</c:v>
                </c:pt>
                <c:pt idx="3">
                  <c:v>6.1850170595858067</c:v>
                </c:pt>
                <c:pt idx="4">
                  <c:v>5.6735157504986145</c:v>
                </c:pt>
                <c:pt idx="5">
                  <c:v>5.1820915352801</c:v>
                </c:pt>
                <c:pt idx="6">
                  <c:v>4.7312469444513123</c:v>
                </c:pt>
                <c:pt idx="7">
                  <c:v>4.3355894269585971</c:v>
                </c:pt>
                <c:pt idx="8">
                  <c:v>4.0051174935890428</c:v>
                </c:pt>
                <c:pt idx="9">
                  <c:v>3.7341152171994869</c:v>
                </c:pt>
                <c:pt idx="10">
                  <c:v>3.5034583959318</c:v>
                </c:pt>
                <c:pt idx="11">
                  <c:v>3.2915260351823195</c:v>
                </c:pt>
                <c:pt idx="12">
                  <c:v>3.0970513641394071</c:v>
                </c:pt>
                <c:pt idx="13">
                  <c:v>2.9194989385931085</c:v>
                </c:pt>
                <c:pt idx="14">
                  <c:v>2.7516221237764493</c:v>
                </c:pt>
                <c:pt idx="15">
                  <c:v>2.6064000572584787</c:v>
                </c:pt>
                <c:pt idx="16">
                  <c:v>2.4742051755120213</c:v>
                </c:pt>
              </c:numCache>
            </c:numRef>
          </c:val>
          <c:smooth val="0"/>
          <c:extLst>
            <c:ext xmlns:c16="http://schemas.microsoft.com/office/drawing/2014/chart" uri="{C3380CC4-5D6E-409C-BE32-E72D297353CC}">
              <c16:uniqueId val="{00000001-DBEF-458F-AC99-70CDE14F0D5F}"/>
            </c:ext>
          </c:extLst>
        </c:ser>
        <c:dLbls>
          <c:showLegendKey val="0"/>
          <c:showVal val="0"/>
          <c:showCatName val="0"/>
          <c:showSerName val="0"/>
          <c:showPercent val="0"/>
          <c:showBubbleSize val="0"/>
        </c:dLbls>
        <c:marker val="1"/>
        <c:smooth val="0"/>
        <c:axId val="216677760"/>
        <c:axId val="216696320"/>
      </c:lineChart>
      <c:catAx>
        <c:axId val="216677760"/>
        <c:scaling>
          <c:orientation val="minMax"/>
        </c:scaling>
        <c:delete val="0"/>
        <c:axPos val="b"/>
        <c:title>
          <c:tx>
            <c:rich>
              <a:bodyPr/>
              <a:lstStyle/>
              <a:p>
                <a:pPr>
                  <a:defRPr/>
                </a:pPr>
                <a:r>
                  <a:rPr lang="fr-BE"/>
                  <a:t>Periods</a:t>
                </a:r>
              </a:p>
            </c:rich>
          </c:tx>
          <c:layout/>
          <c:overlay val="0"/>
        </c:title>
        <c:numFmt formatCode="General" sourceLinked="0"/>
        <c:majorTickMark val="none"/>
        <c:minorTickMark val="none"/>
        <c:tickLblPos val="nextTo"/>
        <c:crossAx val="216696320"/>
        <c:crosses val="autoZero"/>
        <c:auto val="1"/>
        <c:lblAlgn val="ctr"/>
        <c:lblOffset val="100"/>
        <c:noMultiLvlLbl val="0"/>
      </c:catAx>
      <c:valAx>
        <c:axId val="216696320"/>
        <c:scaling>
          <c:orientation val="minMax"/>
        </c:scaling>
        <c:delete val="0"/>
        <c:axPos val="l"/>
        <c:majorGridlines>
          <c:spPr>
            <a:ln>
              <a:solidFill>
                <a:schemeClr val="bg1">
                  <a:lumMod val="75000"/>
                </a:schemeClr>
              </a:solidFill>
              <a:prstDash val="sysDash"/>
            </a:ln>
          </c:spPr>
        </c:majorGridlines>
        <c:title>
          <c:tx>
            <c:rich>
              <a:bodyPr/>
              <a:lstStyle/>
              <a:p>
                <a:pPr>
                  <a:defRPr/>
                </a:pPr>
                <a:r>
                  <a:rPr lang="fr-BE"/>
                  <a:t>Total fertility rate</a:t>
                </a:r>
              </a:p>
            </c:rich>
          </c:tx>
          <c:layout/>
          <c:overlay val="0"/>
        </c:title>
        <c:numFmt formatCode="General" sourceLinked="1"/>
        <c:majorTickMark val="out"/>
        <c:minorTickMark val="none"/>
        <c:tickLblPos val="nextTo"/>
        <c:crossAx val="216677760"/>
        <c:crosses val="autoZero"/>
        <c:crossBetween val="between"/>
      </c:valAx>
    </c:plotArea>
    <c:legend>
      <c:legendPos val="r"/>
      <c:layout/>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BE"/>
              <a:t>Ratio Male</a:t>
            </a:r>
            <a:r>
              <a:rPr lang="fr-BE" baseline="0"/>
              <a:t> TFR/Female TFR </a:t>
            </a:r>
            <a:r>
              <a:rPr lang="fr-BE"/>
              <a:t>(2015-2100)</a:t>
            </a:r>
          </a:p>
        </c:rich>
      </c:tx>
      <c:overlay val="0"/>
    </c:title>
    <c:autoTitleDeleted val="0"/>
    <c:plotArea>
      <c:layout/>
      <c:lineChart>
        <c:grouping val="standard"/>
        <c:varyColors val="0"/>
        <c:ser>
          <c:idx val="1"/>
          <c:order val="0"/>
          <c:tx>
            <c:v>Male TFR/Female TFR</c:v>
          </c:tx>
          <c:cat>
            <c:strRef>
              <c:f>'4b. Male Fertility'!$B$3:$R$3</c:f>
              <c:strCache>
                <c:ptCount val="17"/>
                <c:pt idx="0">
                  <c:v>2015-2020</c:v>
                </c:pt>
                <c:pt idx="1">
                  <c:v>2020-2025</c:v>
                </c:pt>
                <c:pt idx="2">
                  <c:v>2025-2030</c:v>
                </c:pt>
                <c:pt idx="3">
                  <c:v>2030-2035</c:v>
                </c:pt>
                <c:pt idx="4">
                  <c:v>2035-2040</c:v>
                </c:pt>
                <c:pt idx="5">
                  <c:v>2040-2045</c:v>
                </c:pt>
                <c:pt idx="6">
                  <c:v>2045-2050</c:v>
                </c:pt>
                <c:pt idx="7">
                  <c:v>2050-2055</c:v>
                </c:pt>
                <c:pt idx="8">
                  <c:v>2055-2060</c:v>
                </c:pt>
                <c:pt idx="9">
                  <c:v>2060-2065</c:v>
                </c:pt>
                <c:pt idx="10">
                  <c:v>2065-2070</c:v>
                </c:pt>
                <c:pt idx="11">
                  <c:v>2070-2075</c:v>
                </c:pt>
                <c:pt idx="12">
                  <c:v>2075-2080</c:v>
                </c:pt>
                <c:pt idx="13">
                  <c:v>2080-2085</c:v>
                </c:pt>
                <c:pt idx="14">
                  <c:v>2085-2090</c:v>
                </c:pt>
                <c:pt idx="15">
                  <c:v>2090-2095</c:v>
                </c:pt>
                <c:pt idx="16">
                  <c:v>2095-2100</c:v>
                </c:pt>
              </c:strCache>
            </c:strRef>
          </c:cat>
          <c:val>
            <c:numRef>
              <c:f>'4b. Male Fertility'!$B$81:$R$81</c:f>
              <c:numCache>
                <c:formatCode>General</c:formatCode>
                <c:ptCount val="17"/>
                <c:pt idx="0">
                  <c:v>1.8165498629782579</c:v>
                </c:pt>
                <c:pt idx="1">
                  <c:v>1.7276920555536293</c:v>
                </c:pt>
                <c:pt idx="2">
                  <c:v>1.6673235576342214</c:v>
                </c:pt>
                <c:pt idx="3">
                  <c:v>1.6255827006901302</c:v>
                </c:pt>
                <c:pt idx="4">
                  <c:v>1.5819528637348357</c:v>
                </c:pt>
                <c:pt idx="5">
                  <c:v>1.5267940058572522</c:v>
                </c:pt>
                <c:pt idx="6">
                  <c:v>1.4660986472223705</c:v>
                </c:pt>
                <c:pt idx="7">
                  <c:v>1.409306145806331</c:v>
                </c:pt>
                <c:pt idx="8">
                  <c:v>1.3616827571444745</c:v>
                </c:pt>
                <c:pt idx="9">
                  <c:v>1.3235911020840379</c:v>
                </c:pt>
                <c:pt idx="10">
                  <c:v>1.2916928053429928</c:v>
                </c:pt>
                <c:pt idx="11">
                  <c:v>1.2614110658321145</c:v>
                </c:pt>
                <c:pt idx="12">
                  <c:v>1.230795757318049</c:v>
                </c:pt>
                <c:pt idx="13">
                  <c:v>1.2008962768265841</c:v>
                </c:pt>
                <c:pt idx="14">
                  <c:v>1.1732995581513088</c:v>
                </c:pt>
                <c:pt idx="15">
                  <c:v>1.1488011535871292</c:v>
                </c:pt>
                <c:pt idx="16">
                  <c:v>1.1268411784451522</c:v>
                </c:pt>
              </c:numCache>
            </c:numRef>
          </c:val>
          <c:smooth val="0"/>
          <c:extLst>
            <c:ext xmlns:c16="http://schemas.microsoft.com/office/drawing/2014/chart" uri="{C3380CC4-5D6E-409C-BE32-E72D297353CC}">
              <c16:uniqueId val="{00000000-D98D-46B2-85EC-F7F98DEAD0E5}"/>
            </c:ext>
          </c:extLst>
        </c:ser>
        <c:dLbls>
          <c:showLegendKey val="0"/>
          <c:showVal val="0"/>
          <c:showCatName val="0"/>
          <c:showSerName val="0"/>
          <c:showPercent val="0"/>
          <c:showBubbleSize val="0"/>
        </c:dLbls>
        <c:marker val="1"/>
        <c:smooth val="0"/>
        <c:axId val="219334528"/>
        <c:axId val="219611136"/>
      </c:lineChart>
      <c:catAx>
        <c:axId val="219334528"/>
        <c:scaling>
          <c:orientation val="minMax"/>
        </c:scaling>
        <c:delete val="0"/>
        <c:axPos val="b"/>
        <c:title>
          <c:tx>
            <c:rich>
              <a:bodyPr/>
              <a:lstStyle/>
              <a:p>
                <a:pPr>
                  <a:defRPr/>
                </a:pPr>
                <a:r>
                  <a:rPr lang="fr-BE"/>
                  <a:t>Periods</a:t>
                </a:r>
              </a:p>
            </c:rich>
          </c:tx>
          <c:overlay val="0"/>
        </c:title>
        <c:numFmt formatCode="General" sourceLinked="0"/>
        <c:majorTickMark val="none"/>
        <c:minorTickMark val="none"/>
        <c:tickLblPos val="nextTo"/>
        <c:crossAx val="219611136"/>
        <c:crosses val="autoZero"/>
        <c:auto val="1"/>
        <c:lblAlgn val="ctr"/>
        <c:lblOffset val="100"/>
        <c:noMultiLvlLbl val="0"/>
      </c:catAx>
      <c:valAx>
        <c:axId val="219611136"/>
        <c:scaling>
          <c:orientation val="minMax"/>
        </c:scaling>
        <c:delete val="0"/>
        <c:axPos val="l"/>
        <c:majorGridlines>
          <c:spPr>
            <a:ln>
              <a:solidFill>
                <a:schemeClr val="bg1">
                  <a:lumMod val="75000"/>
                </a:schemeClr>
              </a:solidFill>
              <a:prstDash val="sysDash"/>
            </a:ln>
          </c:spPr>
        </c:majorGridlines>
        <c:title>
          <c:tx>
            <c:rich>
              <a:bodyPr/>
              <a:lstStyle/>
              <a:p>
                <a:pPr>
                  <a:defRPr/>
                </a:pPr>
                <a:r>
                  <a:rPr lang="fr-BE"/>
                  <a:t>Ratio Male Female TFR</a:t>
                </a:r>
              </a:p>
            </c:rich>
          </c:tx>
          <c:overlay val="0"/>
        </c:title>
        <c:numFmt formatCode="General" sourceLinked="1"/>
        <c:majorTickMark val="out"/>
        <c:minorTickMark val="none"/>
        <c:tickLblPos val="nextTo"/>
        <c:crossAx val="219334528"/>
        <c:crosses val="autoZero"/>
        <c:crossBetween val="between"/>
      </c:valAx>
    </c:plotArea>
    <c:legend>
      <c:legendPos val="r"/>
      <c:overlay val="0"/>
    </c:legend>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xdr:from>
      <xdr:col>6</xdr:col>
      <xdr:colOff>9525</xdr:colOff>
      <xdr:row>0</xdr:row>
      <xdr:rowOff>38100</xdr:rowOff>
    </xdr:from>
    <xdr:to>
      <xdr:col>13</xdr:col>
      <xdr:colOff>552450</xdr:colOff>
      <xdr:row>24</xdr:row>
      <xdr:rowOff>28575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209550</xdr:colOff>
      <xdr:row>0</xdr:row>
      <xdr:rowOff>19050</xdr:rowOff>
    </xdr:from>
    <xdr:to>
      <xdr:col>22</xdr:col>
      <xdr:colOff>752475</xdr:colOff>
      <xdr:row>24</xdr:row>
      <xdr:rowOff>9525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2425700</xdr:colOff>
      <xdr:row>0</xdr:row>
      <xdr:rowOff>0</xdr:rowOff>
    </xdr:from>
    <xdr:to>
      <xdr:col>2</xdr:col>
      <xdr:colOff>2425700</xdr:colOff>
      <xdr:row>0</xdr:row>
      <xdr:rowOff>161925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21200" y="152400"/>
          <a:ext cx="571500" cy="4953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tabSelected="1" topLeftCell="A7" workbookViewId="0">
      <selection activeCell="B30" sqref="B30"/>
    </sheetView>
  </sheetViews>
  <sheetFormatPr baseColWidth="10" defaultRowHeight="14.4" x14ac:dyDescent="0.3"/>
  <cols>
    <col min="1" max="1" width="47.6640625" bestFit="1" customWidth="1"/>
  </cols>
  <sheetData>
    <row r="1" spans="1:2" s="6" customFormat="1" x14ac:dyDescent="0.3">
      <c r="A1" s="6" t="s">
        <v>379</v>
      </c>
    </row>
    <row r="2" spans="1:2" s="6" customFormat="1" x14ac:dyDescent="0.3">
      <c r="A2" s="6" t="s">
        <v>380</v>
      </c>
    </row>
    <row r="3" spans="1:2" s="6" customFormat="1" x14ac:dyDescent="0.3">
      <c r="A3" s="9" t="s">
        <v>318</v>
      </c>
      <c r="B3" s="6" t="s">
        <v>354</v>
      </c>
    </row>
    <row r="4" spans="1:2" s="6" customFormat="1" x14ac:dyDescent="0.3">
      <c r="B4" s="6" t="s">
        <v>366</v>
      </c>
    </row>
    <row r="5" spans="1:2" s="6" customFormat="1" x14ac:dyDescent="0.3">
      <c r="B5" s="6" t="s">
        <v>356</v>
      </c>
    </row>
    <row r="6" spans="1:2" s="6" customFormat="1" x14ac:dyDescent="0.3"/>
    <row r="7" spans="1:2" s="6" customFormat="1" x14ac:dyDescent="0.3">
      <c r="A7" s="9" t="s">
        <v>357</v>
      </c>
      <c r="B7" s="6" t="s">
        <v>358</v>
      </c>
    </row>
    <row r="8" spans="1:2" s="6" customFormat="1" x14ac:dyDescent="0.3">
      <c r="B8" s="6" t="s">
        <v>355</v>
      </c>
    </row>
    <row r="9" spans="1:2" s="6" customFormat="1" x14ac:dyDescent="0.3">
      <c r="B9" s="6" t="s">
        <v>375</v>
      </c>
    </row>
    <row r="10" spans="1:2" s="6" customFormat="1" x14ac:dyDescent="0.3">
      <c r="B10" s="6" t="s">
        <v>376</v>
      </c>
    </row>
    <row r="12" spans="1:2" s="6" customFormat="1" x14ac:dyDescent="0.3">
      <c r="A12" s="9" t="s">
        <v>359</v>
      </c>
      <c r="B12" s="6" t="s">
        <v>381</v>
      </c>
    </row>
    <row r="13" spans="1:2" s="6" customFormat="1" x14ac:dyDescent="0.3">
      <c r="B13" s="6" t="s">
        <v>360</v>
      </c>
    </row>
    <row r="14" spans="1:2" s="6" customFormat="1" x14ac:dyDescent="0.3"/>
    <row r="15" spans="1:2" x14ac:dyDescent="0.3">
      <c r="A15" s="9" t="s">
        <v>361</v>
      </c>
      <c r="B15" t="s">
        <v>362</v>
      </c>
    </row>
    <row r="17" spans="1:2" s="6" customFormat="1" x14ac:dyDescent="0.3">
      <c r="A17" s="9" t="s">
        <v>363</v>
      </c>
      <c r="B17" s="6" t="s">
        <v>15</v>
      </c>
    </row>
    <row r="18" spans="1:2" s="6" customFormat="1" x14ac:dyDescent="0.3"/>
    <row r="19" spans="1:2" x14ac:dyDescent="0.3">
      <c r="A19" s="9" t="s">
        <v>364</v>
      </c>
      <c r="B19" t="s">
        <v>365</v>
      </c>
    </row>
    <row r="21" spans="1:2" x14ac:dyDescent="0.3">
      <c r="A21" s="9" t="s">
        <v>367</v>
      </c>
      <c r="B21" t="s">
        <v>368</v>
      </c>
    </row>
    <row r="22" spans="1:2" x14ac:dyDescent="0.3">
      <c r="B22" t="s">
        <v>369</v>
      </c>
    </row>
    <row r="23" spans="1:2" x14ac:dyDescent="0.3">
      <c r="B23" t="s">
        <v>25</v>
      </c>
    </row>
    <row r="25" spans="1:2" x14ac:dyDescent="0.3">
      <c r="A25" s="9" t="s">
        <v>370</v>
      </c>
    </row>
    <row r="26" spans="1:2" x14ac:dyDescent="0.3">
      <c r="A26" s="9" t="s">
        <v>371</v>
      </c>
    </row>
    <row r="27" spans="1:2" x14ac:dyDescent="0.3">
      <c r="A27" s="9" t="s">
        <v>372</v>
      </c>
    </row>
    <row r="28" spans="1:2" x14ac:dyDescent="0.3">
      <c r="A28" s="9" t="s">
        <v>373</v>
      </c>
    </row>
    <row r="29" spans="1:2" x14ac:dyDescent="0.3">
      <c r="A29" s="9" t="s">
        <v>374</v>
      </c>
      <c r="B29" t="s">
        <v>382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98"/>
  <sheetViews>
    <sheetView topLeftCell="A4069" workbookViewId="0">
      <selection activeCell="I4105" sqref="I4105"/>
    </sheetView>
  </sheetViews>
  <sheetFormatPr baseColWidth="10" defaultRowHeight="14.4" x14ac:dyDescent="0.3"/>
  <cols>
    <col min="6" max="6" width="11.44140625" style="6"/>
  </cols>
  <sheetData>
    <row r="1" spans="1:14" x14ac:dyDescent="0.3">
      <c r="A1" s="89" t="s">
        <v>27</v>
      </c>
      <c r="B1" s="89" t="s">
        <v>28</v>
      </c>
      <c r="C1" s="90" t="s">
        <v>29</v>
      </c>
      <c r="D1" s="90" t="s">
        <v>30</v>
      </c>
      <c r="E1" s="91" t="s">
        <v>31</v>
      </c>
      <c r="F1" s="14" t="s">
        <v>286</v>
      </c>
      <c r="G1" s="80" t="s">
        <v>12</v>
      </c>
      <c r="H1" s="81" t="s">
        <v>32</v>
      </c>
      <c r="I1" s="81" t="s">
        <v>33</v>
      </c>
      <c r="J1" s="81" t="s">
        <v>34</v>
      </c>
      <c r="K1" s="81" t="s">
        <v>35</v>
      </c>
      <c r="L1" s="81" t="s">
        <v>36</v>
      </c>
      <c r="M1" s="81" t="s">
        <v>37</v>
      </c>
      <c r="N1" s="81" t="s">
        <v>38</v>
      </c>
    </row>
    <row r="2" spans="1:14" x14ac:dyDescent="0.3">
      <c r="A2" s="82">
        <v>1</v>
      </c>
      <c r="B2" s="83" t="s">
        <v>323</v>
      </c>
      <c r="C2" s="84" t="s">
        <v>39</v>
      </c>
      <c r="D2" s="88"/>
      <c r="E2" s="88">
        <v>900</v>
      </c>
      <c r="F2" s="12">
        <v>2015</v>
      </c>
      <c r="G2" s="78" t="s">
        <v>324</v>
      </c>
      <c r="H2" s="79">
        <v>43.929201682942498</v>
      </c>
      <c r="I2" s="79">
        <v>141.15162991154199</v>
      </c>
      <c r="J2" s="79">
        <v>142.046305800396</v>
      </c>
      <c r="K2" s="79">
        <v>95.852137856646493</v>
      </c>
      <c r="L2" s="79">
        <v>50.977102072657097</v>
      </c>
      <c r="M2" s="79">
        <v>16.9895767496727</v>
      </c>
      <c r="N2" s="79">
        <v>3.7679183087063302</v>
      </c>
    </row>
    <row r="3" spans="1:14" x14ac:dyDescent="0.3">
      <c r="A3" s="82">
        <v>2</v>
      </c>
      <c r="B3" s="83" t="s">
        <v>323</v>
      </c>
      <c r="C3" s="84" t="s">
        <v>39</v>
      </c>
      <c r="D3" s="88"/>
      <c r="E3" s="88">
        <v>900</v>
      </c>
      <c r="F3" s="12">
        <v>2020</v>
      </c>
      <c r="G3" s="78" t="s">
        <v>325</v>
      </c>
      <c r="H3" s="79">
        <v>40.225806192429097</v>
      </c>
      <c r="I3" s="79">
        <v>133.708753862815</v>
      </c>
      <c r="J3" s="79">
        <v>141.009315627098</v>
      </c>
      <c r="K3" s="79">
        <v>99.5992539143366</v>
      </c>
      <c r="L3" s="79">
        <v>51.662304069291501</v>
      </c>
      <c r="M3" s="79">
        <v>16.961657892761998</v>
      </c>
      <c r="N3" s="79">
        <v>3.6466478050835098</v>
      </c>
    </row>
    <row r="4" spans="1:14" x14ac:dyDescent="0.3">
      <c r="A4" s="82">
        <v>3</v>
      </c>
      <c r="B4" s="83" t="s">
        <v>323</v>
      </c>
      <c r="C4" s="84" t="s">
        <v>39</v>
      </c>
      <c r="D4" s="88"/>
      <c r="E4" s="88">
        <v>900</v>
      </c>
      <c r="F4" s="88">
        <v>2025</v>
      </c>
      <c r="G4" s="78" t="s">
        <v>326</v>
      </c>
      <c r="H4" s="79">
        <v>37.390379371409701</v>
      </c>
      <c r="I4" s="79">
        <v>127.056458804507</v>
      </c>
      <c r="J4" s="79">
        <v>139.66635765195801</v>
      </c>
      <c r="K4" s="79">
        <v>101.95593786132901</v>
      </c>
      <c r="L4" s="79">
        <v>52.526958089833101</v>
      </c>
      <c r="M4" s="79">
        <v>16.6146477622259</v>
      </c>
      <c r="N4" s="79">
        <v>3.49491442603866</v>
      </c>
    </row>
    <row r="5" spans="1:14" x14ac:dyDescent="0.3">
      <c r="A5" s="82">
        <v>4</v>
      </c>
      <c r="B5" s="83" t="s">
        <v>323</v>
      </c>
      <c r="C5" s="84" t="s">
        <v>39</v>
      </c>
      <c r="D5" s="88"/>
      <c r="E5" s="88">
        <v>900</v>
      </c>
      <c r="F5" s="88">
        <v>2030</v>
      </c>
      <c r="G5" s="78" t="s">
        <v>327</v>
      </c>
      <c r="H5" s="79">
        <v>35.040593159331699</v>
      </c>
      <c r="I5" s="79">
        <v>120.05073390312</v>
      </c>
      <c r="J5" s="79">
        <v>137.74792106108299</v>
      </c>
      <c r="K5" s="79">
        <v>103.27968588039499</v>
      </c>
      <c r="L5" s="79">
        <v>53.867225470402701</v>
      </c>
      <c r="M5" s="79">
        <v>16.4998698888372</v>
      </c>
      <c r="N5" s="79">
        <v>3.2092605237096801</v>
      </c>
    </row>
    <row r="6" spans="1:14" x14ac:dyDescent="0.3">
      <c r="A6" s="82">
        <v>5</v>
      </c>
      <c r="B6" s="83" t="s">
        <v>323</v>
      </c>
      <c r="C6" s="84" t="s">
        <v>39</v>
      </c>
      <c r="D6" s="88"/>
      <c r="E6" s="88">
        <v>900</v>
      </c>
      <c r="F6" s="88">
        <v>2035</v>
      </c>
      <c r="G6" s="78" t="s">
        <v>328</v>
      </c>
      <c r="H6" s="79">
        <v>33.0552702980684</v>
      </c>
      <c r="I6" s="79">
        <v>113.94217144272601</v>
      </c>
      <c r="J6" s="79">
        <v>135.58484672754099</v>
      </c>
      <c r="K6" s="79">
        <v>104.488509042921</v>
      </c>
      <c r="L6" s="79">
        <v>54.638012801922102</v>
      </c>
      <c r="M6" s="79">
        <v>16.350722904730901</v>
      </c>
      <c r="N6" s="79">
        <v>3.06074097692562</v>
      </c>
    </row>
    <row r="7" spans="1:14" x14ac:dyDescent="0.3">
      <c r="A7" s="82">
        <v>6</v>
      </c>
      <c r="B7" s="83" t="s">
        <v>323</v>
      </c>
      <c r="C7" s="84" t="s">
        <v>39</v>
      </c>
      <c r="D7" s="88"/>
      <c r="E7" s="88">
        <v>900</v>
      </c>
      <c r="F7" s="88">
        <v>2040</v>
      </c>
      <c r="G7" s="78" t="s">
        <v>329</v>
      </c>
      <c r="H7" s="79">
        <v>31.315231883013201</v>
      </c>
      <c r="I7" s="79">
        <v>108.863602018412</v>
      </c>
      <c r="J7" s="79">
        <v>133.66666366598201</v>
      </c>
      <c r="K7" s="79">
        <v>105.811918833305</v>
      </c>
      <c r="L7" s="79">
        <v>55.320326800146297</v>
      </c>
      <c r="M7" s="79">
        <v>16.123537034004499</v>
      </c>
      <c r="N7" s="79">
        <v>3.06311352329773</v>
      </c>
    </row>
    <row r="8" spans="1:14" x14ac:dyDescent="0.3">
      <c r="A8" s="82">
        <v>7</v>
      </c>
      <c r="B8" s="83" t="s">
        <v>323</v>
      </c>
      <c r="C8" s="84" t="s">
        <v>39</v>
      </c>
      <c r="D8" s="88"/>
      <c r="E8" s="88">
        <v>900</v>
      </c>
      <c r="F8" s="88">
        <v>2045</v>
      </c>
      <c r="G8" s="78" t="s">
        <v>330</v>
      </c>
      <c r="H8" s="79">
        <v>29.621233554454101</v>
      </c>
      <c r="I8" s="79">
        <v>104.33320732563</v>
      </c>
      <c r="J8" s="79">
        <v>132.208091440857</v>
      </c>
      <c r="K8" s="79">
        <v>106.904712099056</v>
      </c>
      <c r="L8" s="79">
        <v>56.051398929756097</v>
      </c>
      <c r="M8" s="79">
        <v>15.8805529322777</v>
      </c>
      <c r="N8" s="79">
        <v>3.0062880687896598</v>
      </c>
    </row>
    <row r="9" spans="1:14" x14ac:dyDescent="0.3">
      <c r="A9" s="82">
        <v>8</v>
      </c>
      <c r="B9" s="83" t="s">
        <v>323</v>
      </c>
      <c r="C9" s="84" t="s">
        <v>39</v>
      </c>
      <c r="D9" s="88"/>
      <c r="E9" s="88">
        <v>900</v>
      </c>
      <c r="F9" s="88">
        <v>2050</v>
      </c>
      <c r="G9" s="78" t="s">
        <v>331</v>
      </c>
      <c r="H9" s="79">
        <v>27.8861584138605</v>
      </c>
      <c r="I9" s="79">
        <v>99.948365524376698</v>
      </c>
      <c r="J9" s="79">
        <v>130.90194136025099</v>
      </c>
      <c r="K9" s="79">
        <v>107.83066721306101</v>
      </c>
      <c r="L9" s="79">
        <v>56.578731374425303</v>
      </c>
      <c r="M9" s="79">
        <v>15.588376622701301</v>
      </c>
      <c r="N9" s="79">
        <v>2.8590188423653999</v>
      </c>
    </row>
    <row r="10" spans="1:14" x14ac:dyDescent="0.3">
      <c r="A10" s="82">
        <v>9</v>
      </c>
      <c r="B10" s="83" t="s">
        <v>323</v>
      </c>
      <c r="C10" s="84" t="s">
        <v>39</v>
      </c>
      <c r="D10" s="88"/>
      <c r="E10" s="88">
        <v>900</v>
      </c>
      <c r="F10" s="88">
        <v>2055</v>
      </c>
      <c r="G10" s="78" t="s">
        <v>332</v>
      </c>
      <c r="H10" s="79">
        <v>26.11117714761</v>
      </c>
      <c r="I10" s="79">
        <v>95.503365118051903</v>
      </c>
      <c r="J10" s="79">
        <v>129.56362599091901</v>
      </c>
      <c r="K10" s="79">
        <v>108.72819386758199</v>
      </c>
      <c r="L10" s="79">
        <v>56.925436952241299</v>
      </c>
      <c r="M10" s="79">
        <v>15.1801637559324</v>
      </c>
      <c r="N10" s="79">
        <v>2.6874619355356999</v>
      </c>
    </row>
    <row r="11" spans="1:14" x14ac:dyDescent="0.3">
      <c r="A11" s="82">
        <v>10</v>
      </c>
      <c r="B11" s="83" t="s">
        <v>323</v>
      </c>
      <c r="C11" s="84" t="s">
        <v>39</v>
      </c>
      <c r="D11" s="88"/>
      <c r="E11" s="88">
        <v>900</v>
      </c>
      <c r="F11" s="88">
        <v>2060</v>
      </c>
      <c r="G11" s="78" t="s">
        <v>333</v>
      </c>
      <c r="H11" s="79">
        <v>24.424108968407999</v>
      </c>
      <c r="I11" s="79">
        <v>91.197022268663005</v>
      </c>
      <c r="J11" s="79">
        <v>128.280754323868</v>
      </c>
      <c r="K11" s="79">
        <v>109.734819163129</v>
      </c>
      <c r="L11" s="79">
        <v>57.372983274866598</v>
      </c>
      <c r="M11" s="79">
        <v>14.7285644396593</v>
      </c>
      <c r="N11" s="79">
        <v>2.5280034531690299</v>
      </c>
    </row>
    <row r="12" spans="1:14" x14ac:dyDescent="0.3">
      <c r="A12" s="82">
        <v>11</v>
      </c>
      <c r="B12" s="83" t="s">
        <v>323</v>
      </c>
      <c r="C12" s="84" t="s">
        <v>39</v>
      </c>
      <c r="D12" s="88"/>
      <c r="E12" s="88">
        <v>900</v>
      </c>
      <c r="F12" s="88">
        <v>2065</v>
      </c>
      <c r="G12" s="78" t="s">
        <v>334</v>
      </c>
      <c r="H12" s="79">
        <v>22.858980596428498</v>
      </c>
      <c r="I12" s="79">
        <v>87.106027919311401</v>
      </c>
      <c r="J12" s="79">
        <v>126.96001911218799</v>
      </c>
      <c r="K12" s="79">
        <v>110.81612794592699</v>
      </c>
      <c r="L12" s="79">
        <v>57.819341508303303</v>
      </c>
      <c r="M12" s="79">
        <v>14.324130848876401</v>
      </c>
      <c r="N12" s="79">
        <v>2.3822326841669499</v>
      </c>
    </row>
    <row r="13" spans="1:14" x14ac:dyDescent="0.3">
      <c r="A13" s="82">
        <v>12</v>
      </c>
      <c r="B13" s="83" t="s">
        <v>323</v>
      </c>
      <c r="C13" s="84" t="s">
        <v>39</v>
      </c>
      <c r="D13" s="88"/>
      <c r="E13" s="88">
        <v>900</v>
      </c>
      <c r="F13" s="88">
        <v>2070</v>
      </c>
      <c r="G13" s="78" t="s">
        <v>335</v>
      </c>
      <c r="H13" s="79">
        <v>21.405378840822401</v>
      </c>
      <c r="I13" s="79">
        <v>83.332032310207396</v>
      </c>
      <c r="J13" s="79">
        <v>125.676875605405</v>
      </c>
      <c r="K13" s="79">
        <v>111.94944053127401</v>
      </c>
      <c r="L13" s="79">
        <v>58.2355037003666</v>
      </c>
      <c r="M13" s="79">
        <v>13.961801939095199</v>
      </c>
      <c r="N13" s="79">
        <v>2.2370624815747999</v>
      </c>
    </row>
    <row r="14" spans="1:14" x14ac:dyDescent="0.3">
      <c r="A14" s="82">
        <v>13</v>
      </c>
      <c r="B14" s="83" t="s">
        <v>323</v>
      </c>
      <c r="C14" s="84" t="s">
        <v>39</v>
      </c>
      <c r="D14" s="88"/>
      <c r="E14" s="88">
        <v>900</v>
      </c>
      <c r="F14" s="88">
        <v>2075</v>
      </c>
      <c r="G14" s="78" t="s">
        <v>336</v>
      </c>
      <c r="H14" s="79">
        <v>20.018269061798801</v>
      </c>
      <c r="I14" s="79">
        <v>79.822727852977096</v>
      </c>
      <c r="J14" s="79">
        <v>124.489670430396</v>
      </c>
      <c r="K14" s="79">
        <v>113.10038132791099</v>
      </c>
      <c r="L14" s="79">
        <v>58.5930580240233</v>
      </c>
      <c r="M14" s="79">
        <v>13.6269126790203</v>
      </c>
      <c r="N14" s="79">
        <v>2.0839607139982599</v>
      </c>
    </row>
    <row r="15" spans="1:14" x14ac:dyDescent="0.3">
      <c r="A15" s="82">
        <v>14</v>
      </c>
      <c r="B15" s="83" t="s">
        <v>323</v>
      </c>
      <c r="C15" s="84" t="s">
        <v>39</v>
      </c>
      <c r="D15" s="88"/>
      <c r="E15" s="88">
        <v>900</v>
      </c>
      <c r="F15" s="88">
        <v>2080</v>
      </c>
      <c r="G15" s="78" t="s">
        <v>337</v>
      </c>
      <c r="H15" s="79">
        <v>18.6675791947108</v>
      </c>
      <c r="I15" s="79">
        <v>76.463820932423602</v>
      </c>
      <c r="J15" s="79">
        <v>123.37739840384801</v>
      </c>
      <c r="K15" s="79">
        <v>114.27507622463</v>
      </c>
      <c r="L15" s="79">
        <v>58.9038945472807</v>
      </c>
      <c r="M15" s="79">
        <v>13.304643062438601</v>
      </c>
      <c r="N15" s="79">
        <v>1.92544354646968</v>
      </c>
    </row>
    <row r="16" spans="1:14" x14ac:dyDescent="0.3">
      <c r="A16" s="82">
        <v>15</v>
      </c>
      <c r="B16" s="83" t="s">
        <v>323</v>
      </c>
      <c r="C16" s="84" t="s">
        <v>39</v>
      </c>
      <c r="D16" s="88"/>
      <c r="E16" s="88">
        <v>900</v>
      </c>
      <c r="F16" s="88">
        <v>2085</v>
      </c>
      <c r="G16" s="78" t="s">
        <v>338</v>
      </c>
      <c r="H16" s="79">
        <v>17.3632577197694</v>
      </c>
      <c r="I16" s="79">
        <v>73.162622673135104</v>
      </c>
      <c r="J16" s="79">
        <v>122.244961793269</v>
      </c>
      <c r="K16" s="79">
        <v>115.452744369643</v>
      </c>
      <c r="L16" s="79">
        <v>59.189736873819697</v>
      </c>
      <c r="M16" s="79">
        <v>13.006539102700801</v>
      </c>
      <c r="N16" s="79">
        <v>1.75958593531064</v>
      </c>
    </row>
    <row r="17" spans="1:14" x14ac:dyDescent="0.3">
      <c r="A17" s="82">
        <v>16</v>
      </c>
      <c r="B17" s="83" t="s">
        <v>323</v>
      </c>
      <c r="C17" s="84" t="s">
        <v>39</v>
      </c>
      <c r="D17" s="88"/>
      <c r="E17" s="88">
        <v>900</v>
      </c>
      <c r="F17" s="88">
        <v>2090</v>
      </c>
      <c r="G17" s="78" t="s">
        <v>339</v>
      </c>
      <c r="H17" s="79">
        <v>16.121184563441901</v>
      </c>
      <c r="I17" s="79">
        <v>69.904212680005998</v>
      </c>
      <c r="J17" s="79">
        <v>121.07075739567399</v>
      </c>
      <c r="K17" s="79">
        <v>116.651330116681</v>
      </c>
      <c r="L17" s="79">
        <v>59.453398825200601</v>
      </c>
      <c r="M17" s="79">
        <v>12.7334761259032</v>
      </c>
      <c r="N17" s="79">
        <v>1.5991550227667299</v>
      </c>
    </row>
    <row r="18" spans="1:14" x14ac:dyDescent="0.3">
      <c r="A18" s="82">
        <v>17</v>
      </c>
      <c r="B18" s="83" t="s">
        <v>323</v>
      </c>
      <c r="C18" s="84" t="s">
        <v>39</v>
      </c>
      <c r="D18" s="88"/>
      <c r="E18" s="88">
        <v>900</v>
      </c>
      <c r="F18" s="88">
        <v>2095</v>
      </c>
      <c r="G18" s="78" t="s">
        <v>340</v>
      </c>
      <c r="H18" s="79">
        <v>14.969604428055099</v>
      </c>
      <c r="I18" s="79">
        <v>66.752262392824804</v>
      </c>
      <c r="J18" s="79">
        <v>119.88415909491501</v>
      </c>
      <c r="K18" s="79">
        <v>117.88622795466</v>
      </c>
      <c r="L18" s="79">
        <v>59.703278298680203</v>
      </c>
      <c r="M18" s="79">
        <v>12.485176864197999</v>
      </c>
      <c r="N18" s="79">
        <v>1.4539669644331701</v>
      </c>
    </row>
    <row r="19" spans="1:14" x14ac:dyDescent="0.3">
      <c r="A19" s="82">
        <v>18</v>
      </c>
      <c r="B19" s="83" t="s">
        <v>323</v>
      </c>
      <c r="C19" s="85" t="s">
        <v>40</v>
      </c>
      <c r="D19" s="88" t="s">
        <v>41</v>
      </c>
      <c r="E19" s="88">
        <v>901</v>
      </c>
      <c r="F19" s="12">
        <v>2015</v>
      </c>
      <c r="G19" s="78" t="s">
        <v>324</v>
      </c>
      <c r="H19" s="79">
        <v>14.0522390740101</v>
      </c>
      <c r="I19" s="79">
        <v>54.7598021378897</v>
      </c>
      <c r="J19" s="79">
        <v>98.6698924990514</v>
      </c>
      <c r="K19" s="79">
        <v>103.298069818453</v>
      </c>
      <c r="L19" s="79">
        <v>55.093393087780399</v>
      </c>
      <c r="M19" s="79">
        <v>11.7352428549235</v>
      </c>
      <c r="N19" s="79">
        <v>0.67084686506383895</v>
      </c>
    </row>
    <row r="20" spans="1:14" x14ac:dyDescent="0.3">
      <c r="A20" s="82">
        <v>19</v>
      </c>
      <c r="B20" s="83" t="s">
        <v>323</v>
      </c>
      <c r="C20" s="85" t="s">
        <v>40</v>
      </c>
      <c r="D20" s="88" t="s">
        <v>41</v>
      </c>
      <c r="E20" s="88">
        <v>901</v>
      </c>
      <c r="F20" s="88">
        <v>2020</v>
      </c>
      <c r="G20" s="78" t="s">
        <v>325</v>
      </c>
      <c r="H20" s="79">
        <v>9.2676716299612991</v>
      </c>
      <c r="I20" s="79">
        <v>43.248073030484697</v>
      </c>
      <c r="J20" s="79">
        <v>100.662465130762</v>
      </c>
      <c r="K20" s="79">
        <v>116.591847057396</v>
      </c>
      <c r="L20" s="79">
        <v>60.616821694347202</v>
      </c>
      <c r="M20" s="79">
        <v>12.4198738298993</v>
      </c>
      <c r="N20" s="79">
        <v>0.64174480599037198</v>
      </c>
    </row>
    <row r="21" spans="1:14" x14ac:dyDescent="0.3">
      <c r="A21" s="82">
        <v>20</v>
      </c>
      <c r="B21" s="83" t="s">
        <v>323</v>
      </c>
      <c r="C21" s="85" t="s">
        <v>40</v>
      </c>
      <c r="D21" s="88" t="s">
        <v>41</v>
      </c>
      <c r="E21" s="88">
        <v>901</v>
      </c>
      <c r="F21" s="88">
        <v>2025</v>
      </c>
      <c r="G21" s="78" t="s">
        <v>326</v>
      </c>
      <c r="H21" s="79">
        <v>8.5966440406948301</v>
      </c>
      <c r="I21" s="79">
        <v>41.652477060441598</v>
      </c>
      <c r="J21" s="79">
        <v>100.72364667316501</v>
      </c>
      <c r="K21" s="79">
        <v>121.05666014702901</v>
      </c>
      <c r="L21" s="79">
        <v>63.814060754529102</v>
      </c>
      <c r="M21" s="79">
        <v>13.2133490726545</v>
      </c>
      <c r="N21" s="79">
        <v>0.68341037996566401</v>
      </c>
    </row>
    <row r="22" spans="1:14" x14ac:dyDescent="0.3">
      <c r="A22" s="82">
        <v>21</v>
      </c>
      <c r="B22" s="83" t="s">
        <v>323</v>
      </c>
      <c r="C22" s="85" t="s">
        <v>40</v>
      </c>
      <c r="D22" s="88" t="s">
        <v>41</v>
      </c>
      <c r="E22" s="88">
        <v>901</v>
      </c>
      <c r="F22" s="88">
        <v>2030</v>
      </c>
      <c r="G22" s="78" t="s">
        <v>327</v>
      </c>
      <c r="H22" s="79">
        <v>8.0503624962227693</v>
      </c>
      <c r="I22" s="79">
        <v>40.692816826888297</v>
      </c>
      <c r="J22" s="79">
        <v>101.00744800446201</v>
      </c>
      <c r="K22" s="79">
        <v>123.69271883499501</v>
      </c>
      <c r="L22" s="79">
        <v>66.039904282918897</v>
      </c>
      <c r="M22" s="79">
        <v>13.80812762619</v>
      </c>
      <c r="N22" s="79">
        <v>0.70607998118724602</v>
      </c>
    </row>
    <row r="23" spans="1:14" x14ac:dyDescent="0.3">
      <c r="A23" s="82">
        <v>22</v>
      </c>
      <c r="B23" s="83" t="s">
        <v>323</v>
      </c>
      <c r="C23" s="85" t="s">
        <v>40</v>
      </c>
      <c r="D23" s="88" t="s">
        <v>41</v>
      </c>
      <c r="E23" s="88">
        <v>901</v>
      </c>
      <c r="F23" s="88">
        <v>2035</v>
      </c>
      <c r="G23" s="78" t="s">
        <v>328</v>
      </c>
      <c r="H23" s="79">
        <v>7.6520164799470001</v>
      </c>
      <c r="I23" s="79">
        <v>40.129026645163599</v>
      </c>
      <c r="J23" s="79">
        <v>101.496596929299</v>
      </c>
      <c r="K23" s="79">
        <v>125.370748240007</v>
      </c>
      <c r="L23" s="79">
        <v>67.539928825133103</v>
      </c>
      <c r="M23" s="79">
        <v>14.2996415700712</v>
      </c>
      <c r="N23" s="79">
        <v>0.73775444456334804</v>
      </c>
    </row>
    <row r="24" spans="1:14" x14ac:dyDescent="0.3">
      <c r="A24" s="82">
        <v>23</v>
      </c>
      <c r="B24" s="83" t="s">
        <v>323</v>
      </c>
      <c r="C24" s="85" t="s">
        <v>40</v>
      </c>
      <c r="D24" s="88" t="s">
        <v>41</v>
      </c>
      <c r="E24" s="88">
        <v>901</v>
      </c>
      <c r="F24" s="88">
        <v>2040</v>
      </c>
      <c r="G24" s="78" t="s">
        <v>329</v>
      </c>
      <c r="H24" s="79">
        <v>7.39954891636597</v>
      </c>
      <c r="I24" s="79">
        <v>39.9159597701709</v>
      </c>
      <c r="J24" s="79">
        <v>102.213357224953</v>
      </c>
      <c r="K24" s="79">
        <v>126.70464664056399</v>
      </c>
      <c r="L24" s="79">
        <v>68.434332817829599</v>
      </c>
      <c r="M24" s="79">
        <v>14.6937920285777</v>
      </c>
      <c r="N24" s="79">
        <v>0.77804055298934705</v>
      </c>
    </row>
    <row r="25" spans="1:14" x14ac:dyDescent="0.3">
      <c r="A25" s="82">
        <v>24</v>
      </c>
      <c r="B25" s="83" t="s">
        <v>323</v>
      </c>
      <c r="C25" s="85" t="s">
        <v>40</v>
      </c>
      <c r="D25" s="88" t="s">
        <v>41</v>
      </c>
      <c r="E25" s="88">
        <v>901</v>
      </c>
      <c r="F25" s="88">
        <v>2045</v>
      </c>
      <c r="G25" s="78" t="s">
        <v>330</v>
      </c>
      <c r="H25" s="79">
        <v>7.2749291448234699</v>
      </c>
      <c r="I25" s="79">
        <v>39.906203676586898</v>
      </c>
      <c r="J25" s="79">
        <v>102.930670382428</v>
      </c>
      <c r="K25" s="79">
        <v>127.869466154024</v>
      </c>
      <c r="L25" s="79">
        <v>68.951799842737302</v>
      </c>
      <c r="M25" s="79">
        <v>14.939219542357099</v>
      </c>
      <c r="N25" s="79">
        <v>0.81034526811290697</v>
      </c>
    </row>
    <row r="26" spans="1:14" x14ac:dyDescent="0.3">
      <c r="A26" s="82">
        <v>25</v>
      </c>
      <c r="B26" s="83" t="s">
        <v>323</v>
      </c>
      <c r="C26" s="85" t="s">
        <v>40</v>
      </c>
      <c r="D26" s="88" t="s">
        <v>41</v>
      </c>
      <c r="E26" s="88">
        <v>901</v>
      </c>
      <c r="F26" s="88">
        <v>2050</v>
      </c>
      <c r="G26" s="78" t="s">
        <v>331</v>
      </c>
      <c r="H26" s="79">
        <v>7.2250503615593704</v>
      </c>
      <c r="I26" s="79">
        <v>40.001373779707301</v>
      </c>
      <c r="J26" s="79">
        <v>103.577229282492</v>
      </c>
      <c r="K26" s="79">
        <v>128.93048537956</v>
      </c>
      <c r="L26" s="79">
        <v>69.223614396667699</v>
      </c>
      <c r="M26" s="79">
        <v>15.0379498132772</v>
      </c>
      <c r="N26" s="79">
        <v>0.82451799931855396</v>
      </c>
    </row>
    <row r="27" spans="1:14" x14ac:dyDescent="0.3">
      <c r="A27" s="82">
        <v>26</v>
      </c>
      <c r="B27" s="83" t="s">
        <v>323</v>
      </c>
      <c r="C27" s="85" t="s">
        <v>40</v>
      </c>
      <c r="D27" s="88" t="s">
        <v>41</v>
      </c>
      <c r="E27" s="88">
        <v>901</v>
      </c>
      <c r="F27" s="88">
        <v>2055</v>
      </c>
      <c r="G27" s="78" t="s">
        <v>332</v>
      </c>
      <c r="H27" s="79">
        <v>7.2164903145257098</v>
      </c>
      <c r="I27" s="79">
        <v>40.139007259832702</v>
      </c>
      <c r="J27" s="79">
        <v>104.06716073529</v>
      </c>
      <c r="K27" s="79">
        <v>129.700363689336</v>
      </c>
      <c r="L27" s="79">
        <v>69.358137271984305</v>
      </c>
      <c r="M27" s="79">
        <v>15.040370534368099</v>
      </c>
      <c r="N27" s="79">
        <v>0.82122615065149895</v>
      </c>
    </row>
    <row r="28" spans="1:14" x14ac:dyDescent="0.3">
      <c r="A28" s="82">
        <v>27</v>
      </c>
      <c r="B28" s="83" t="s">
        <v>323</v>
      </c>
      <c r="C28" s="85" t="s">
        <v>40</v>
      </c>
      <c r="D28" s="88" t="s">
        <v>41</v>
      </c>
      <c r="E28" s="88">
        <v>901</v>
      </c>
      <c r="F28" s="88">
        <v>2060</v>
      </c>
      <c r="G28" s="78" t="s">
        <v>333</v>
      </c>
      <c r="H28" s="79">
        <v>7.2231667016184904</v>
      </c>
      <c r="I28" s="79">
        <v>40.279050897928201</v>
      </c>
      <c r="J28" s="79">
        <v>104.472249594212</v>
      </c>
      <c r="K28" s="79">
        <v>130.22466340030101</v>
      </c>
      <c r="L28" s="79">
        <v>69.490351186406102</v>
      </c>
      <c r="M28" s="79">
        <v>15.001897765936899</v>
      </c>
      <c r="N28" s="79">
        <v>0.81225194245232901</v>
      </c>
    </row>
    <row r="29" spans="1:14" x14ac:dyDescent="0.3">
      <c r="A29" s="82">
        <v>28</v>
      </c>
      <c r="B29" s="83" t="s">
        <v>323</v>
      </c>
      <c r="C29" s="85" t="s">
        <v>40</v>
      </c>
      <c r="D29" s="88" t="s">
        <v>41</v>
      </c>
      <c r="E29" s="88">
        <v>901</v>
      </c>
      <c r="F29" s="88">
        <v>2065</v>
      </c>
      <c r="G29" s="78" t="s">
        <v>334</v>
      </c>
      <c r="H29" s="79">
        <v>7.2302976887592099</v>
      </c>
      <c r="I29" s="79">
        <v>40.4150288375697</v>
      </c>
      <c r="J29" s="79">
        <v>104.846779649862</v>
      </c>
      <c r="K29" s="79">
        <v>130.60545286820999</v>
      </c>
      <c r="L29" s="79">
        <v>69.648844325750005</v>
      </c>
      <c r="M29" s="79">
        <v>14.982394656473501</v>
      </c>
      <c r="N29" s="79">
        <v>0.808922176580671</v>
      </c>
    </row>
    <row r="30" spans="1:14" x14ac:dyDescent="0.3">
      <c r="A30" s="82">
        <v>29</v>
      </c>
      <c r="B30" s="83" t="s">
        <v>323</v>
      </c>
      <c r="C30" s="85" t="s">
        <v>40</v>
      </c>
      <c r="D30" s="88" t="s">
        <v>41</v>
      </c>
      <c r="E30" s="88">
        <v>901</v>
      </c>
      <c r="F30" s="88">
        <v>2070</v>
      </c>
      <c r="G30" s="78" t="s">
        <v>335</v>
      </c>
      <c r="H30" s="79">
        <v>7.2344865139026</v>
      </c>
      <c r="I30" s="79">
        <v>40.544502817576998</v>
      </c>
      <c r="J30" s="79">
        <v>105.186355749961</v>
      </c>
      <c r="K30" s="79">
        <v>130.88907701605601</v>
      </c>
      <c r="L30" s="79">
        <v>69.7895388501056</v>
      </c>
      <c r="M30" s="79">
        <v>14.9966170486226</v>
      </c>
      <c r="N30" s="79">
        <v>0.81122127621367002</v>
      </c>
    </row>
    <row r="31" spans="1:14" x14ac:dyDescent="0.3">
      <c r="A31" s="82">
        <v>30</v>
      </c>
      <c r="B31" s="83" t="s">
        <v>323</v>
      </c>
      <c r="C31" s="85" t="s">
        <v>40</v>
      </c>
      <c r="D31" s="88" t="s">
        <v>41</v>
      </c>
      <c r="E31" s="88">
        <v>901</v>
      </c>
      <c r="F31" s="88">
        <v>2075</v>
      </c>
      <c r="G31" s="78" t="s">
        <v>336</v>
      </c>
      <c r="H31" s="79">
        <v>7.2415734582588804</v>
      </c>
      <c r="I31" s="79">
        <v>40.684523627315301</v>
      </c>
      <c r="J31" s="79">
        <v>105.544773766647</v>
      </c>
      <c r="K31" s="79">
        <v>131.21224353547299</v>
      </c>
      <c r="L31" s="79">
        <v>69.924537340091206</v>
      </c>
      <c r="M31" s="79">
        <v>15.031806169513301</v>
      </c>
      <c r="N31" s="79">
        <v>0.81770561384353802</v>
      </c>
    </row>
    <row r="32" spans="1:14" x14ac:dyDescent="0.3">
      <c r="A32" s="82">
        <v>31</v>
      </c>
      <c r="B32" s="83" t="s">
        <v>323</v>
      </c>
      <c r="C32" s="85" t="s">
        <v>40</v>
      </c>
      <c r="D32" s="88" t="s">
        <v>41</v>
      </c>
      <c r="E32" s="88">
        <v>901</v>
      </c>
      <c r="F32" s="88">
        <v>2080</v>
      </c>
      <c r="G32" s="78" t="s">
        <v>337</v>
      </c>
      <c r="H32" s="79">
        <v>7.2513429050405804</v>
      </c>
      <c r="I32" s="79">
        <v>40.793057250069303</v>
      </c>
      <c r="J32" s="79">
        <v>105.816678061544</v>
      </c>
      <c r="K32" s="79">
        <v>131.49939541526101</v>
      </c>
      <c r="L32" s="79">
        <v>69.985677045764305</v>
      </c>
      <c r="M32" s="79">
        <v>15.0510830335511</v>
      </c>
      <c r="N32" s="79">
        <v>0.821954604269443</v>
      </c>
    </row>
    <row r="33" spans="1:14" x14ac:dyDescent="0.3">
      <c r="A33" s="82">
        <v>32</v>
      </c>
      <c r="B33" s="83" t="s">
        <v>323</v>
      </c>
      <c r="C33" s="85" t="s">
        <v>40</v>
      </c>
      <c r="D33" s="88" t="s">
        <v>41</v>
      </c>
      <c r="E33" s="88">
        <v>901</v>
      </c>
      <c r="F33" s="88">
        <v>2085</v>
      </c>
      <c r="G33" s="78" t="s">
        <v>338</v>
      </c>
      <c r="H33" s="79">
        <v>7.2645406102865699</v>
      </c>
      <c r="I33" s="79">
        <v>40.881805045268997</v>
      </c>
      <c r="J33" s="79">
        <v>106.022434333635</v>
      </c>
      <c r="K33" s="79">
        <v>131.76066307620499</v>
      </c>
      <c r="L33" s="79">
        <v>69.998578629099896</v>
      </c>
      <c r="M33" s="79">
        <v>15.0427797925328</v>
      </c>
      <c r="N33" s="79">
        <v>0.82119151123199696</v>
      </c>
    </row>
    <row r="34" spans="1:14" x14ac:dyDescent="0.3">
      <c r="A34" s="82">
        <v>33</v>
      </c>
      <c r="B34" s="83" t="s">
        <v>323</v>
      </c>
      <c r="C34" s="85" t="s">
        <v>40</v>
      </c>
      <c r="D34" s="88" t="s">
        <v>41</v>
      </c>
      <c r="E34" s="88">
        <v>901</v>
      </c>
      <c r="F34" s="88">
        <v>2090</v>
      </c>
      <c r="G34" s="78" t="s">
        <v>339</v>
      </c>
      <c r="H34" s="79">
        <v>7.2773146877809802</v>
      </c>
      <c r="I34" s="79">
        <v>40.958244143418099</v>
      </c>
      <c r="J34" s="79">
        <v>106.198022907301</v>
      </c>
      <c r="K34" s="79">
        <v>131.977901485367</v>
      </c>
      <c r="L34" s="79">
        <v>70.001554106108401</v>
      </c>
      <c r="M34" s="79">
        <v>15.0098223943608</v>
      </c>
      <c r="N34" s="79">
        <v>0.81684085109330096</v>
      </c>
    </row>
    <row r="35" spans="1:14" x14ac:dyDescent="0.3">
      <c r="A35" s="82">
        <v>34</v>
      </c>
      <c r="B35" s="83" t="s">
        <v>323</v>
      </c>
      <c r="C35" s="85" t="s">
        <v>40</v>
      </c>
      <c r="D35" s="88" t="s">
        <v>41</v>
      </c>
      <c r="E35" s="88">
        <v>901</v>
      </c>
      <c r="F35" s="88">
        <v>2095</v>
      </c>
      <c r="G35" s="78" t="s">
        <v>340</v>
      </c>
      <c r="H35" s="79">
        <v>7.2836930427765596</v>
      </c>
      <c r="I35" s="79">
        <v>41.015209638086098</v>
      </c>
      <c r="J35" s="79">
        <v>106.336955133964</v>
      </c>
      <c r="K35" s="79">
        <v>132.10461862897199</v>
      </c>
      <c r="L35" s="79">
        <v>70.000527201594394</v>
      </c>
      <c r="M35" s="79">
        <v>14.969149835185201</v>
      </c>
      <c r="N35" s="79">
        <v>0.81101131588243902</v>
      </c>
    </row>
    <row r="36" spans="1:14" x14ac:dyDescent="0.3">
      <c r="A36" s="82">
        <v>35</v>
      </c>
      <c r="B36" s="83" t="s">
        <v>323</v>
      </c>
      <c r="C36" s="85" t="s">
        <v>42</v>
      </c>
      <c r="D36" s="88" t="s">
        <v>43</v>
      </c>
      <c r="E36" s="88">
        <v>902</v>
      </c>
      <c r="F36" s="88">
        <v>2015</v>
      </c>
      <c r="G36" s="78" t="s">
        <v>324</v>
      </c>
      <c r="H36" s="79">
        <v>47.817884639636702</v>
      </c>
      <c r="I36" s="79">
        <v>153.55791626973499</v>
      </c>
      <c r="J36" s="79">
        <v>148.91297714952</v>
      </c>
      <c r="K36" s="79">
        <v>94.551063485576407</v>
      </c>
      <c r="L36" s="79">
        <v>50.167569213257003</v>
      </c>
      <c r="M36" s="79">
        <v>18.120205692401701</v>
      </c>
      <c r="N36" s="79">
        <v>4.4784088926269101</v>
      </c>
    </row>
    <row r="37" spans="1:14" x14ac:dyDescent="0.3">
      <c r="A37" s="82">
        <v>36</v>
      </c>
      <c r="B37" s="83" t="s">
        <v>323</v>
      </c>
      <c r="C37" s="85" t="s">
        <v>42</v>
      </c>
      <c r="D37" s="88" t="s">
        <v>43</v>
      </c>
      <c r="E37" s="88">
        <v>902</v>
      </c>
      <c r="F37" s="88">
        <v>2020</v>
      </c>
      <c r="G37" s="78" t="s">
        <v>325</v>
      </c>
      <c r="H37" s="79">
        <v>44.172386552767001</v>
      </c>
      <c r="I37" s="79">
        <v>145.959632134288</v>
      </c>
      <c r="J37" s="79">
        <v>147.01861374456001</v>
      </c>
      <c r="K37" s="79">
        <v>96.836736287558594</v>
      </c>
      <c r="L37" s="79">
        <v>50.066208460233497</v>
      </c>
      <c r="M37" s="79">
        <v>17.8692746573712</v>
      </c>
      <c r="N37" s="79">
        <v>4.3017682080561697</v>
      </c>
    </row>
    <row r="38" spans="1:14" x14ac:dyDescent="0.3">
      <c r="A38" s="82">
        <v>37</v>
      </c>
      <c r="B38" s="83" t="s">
        <v>323</v>
      </c>
      <c r="C38" s="85" t="s">
        <v>42</v>
      </c>
      <c r="D38" s="88" t="s">
        <v>43</v>
      </c>
      <c r="E38" s="88">
        <v>902</v>
      </c>
      <c r="F38" s="88">
        <v>2025</v>
      </c>
      <c r="G38" s="78" t="s">
        <v>326</v>
      </c>
      <c r="H38" s="79">
        <v>40.971492370587299</v>
      </c>
      <c r="I38" s="79">
        <v>138.36529875010399</v>
      </c>
      <c r="J38" s="79">
        <v>145.14022100519099</v>
      </c>
      <c r="K38" s="79">
        <v>99.030623315691102</v>
      </c>
      <c r="L38" s="79">
        <v>50.655949866040501</v>
      </c>
      <c r="M38" s="79">
        <v>17.229906996881802</v>
      </c>
      <c r="N38" s="79">
        <v>4.0638714001694902</v>
      </c>
    </row>
    <row r="39" spans="1:14" x14ac:dyDescent="0.3">
      <c r="A39" s="82">
        <v>38</v>
      </c>
      <c r="B39" s="83" t="s">
        <v>323</v>
      </c>
      <c r="C39" s="85" t="s">
        <v>42</v>
      </c>
      <c r="D39" s="88" t="s">
        <v>43</v>
      </c>
      <c r="E39" s="88">
        <v>902</v>
      </c>
      <c r="F39" s="88">
        <v>2030</v>
      </c>
      <c r="G39" s="78" t="s">
        <v>327</v>
      </c>
      <c r="H39" s="79">
        <v>38.291584999242303</v>
      </c>
      <c r="I39" s="79">
        <v>130.295435730837</v>
      </c>
      <c r="J39" s="79">
        <v>142.79583301715999</v>
      </c>
      <c r="K39" s="79">
        <v>100.324835109356</v>
      </c>
      <c r="L39" s="79">
        <v>51.963132529604501</v>
      </c>
      <c r="M39" s="79">
        <v>16.952853369791502</v>
      </c>
      <c r="N39" s="79">
        <v>3.6675445957531698</v>
      </c>
    </row>
    <row r="40" spans="1:14" x14ac:dyDescent="0.3">
      <c r="A40" s="82">
        <v>39</v>
      </c>
      <c r="B40" s="83" t="s">
        <v>323</v>
      </c>
      <c r="C40" s="85" t="s">
        <v>42</v>
      </c>
      <c r="D40" s="88" t="s">
        <v>43</v>
      </c>
      <c r="E40" s="88">
        <v>902</v>
      </c>
      <c r="F40" s="88">
        <v>2035</v>
      </c>
      <c r="G40" s="78" t="s">
        <v>328</v>
      </c>
      <c r="H40" s="79">
        <v>36.057391306367997</v>
      </c>
      <c r="I40" s="79">
        <v>123.166574684341</v>
      </c>
      <c r="J40" s="79">
        <v>140.14529289926301</v>
      </c>
      <c r="K40" s="79">
        <v>101.53658702627099</v>
      </c>
      <c r="L40" s="79">
        <v>52.729592887006</v>
      </c>
      <c r="M40" s="79">
        <v>16.676732919205101</v>
      </c>
      <c r="N40" s="79">
        <v>3.4564035819008598</v>
      </c>
    </row>
    <row r="41" spans="1:14" x14ac:dyDescent="0.3">
      <c r="A41" s="82">
        <v>40</v>
      </c>
      <c r="B41" s="83" t="s">
        <v>323</v>
      </c>
      <c r="C41" s="85" t="s">
        <v>42</v>
      </c>
      <c r="D41" s="88" t="s">
        <v>43</v>
      </c>
      <c r="E41" s="88">
        <v>902</v>
      </c>
      <c r="F41" s="88">
        <v>2040</v>
      </c>
      <c r="G41" s="78" t="s">
        <v>329</v>
      </c>
      <c r="H41" s="79">
        <v>34.074817920814802</v>
      </c>
      <c r="I41" s="79">
        <v>117.317155123936</v>
      </c>
      <c r="J41" s="79">
        <v>137.73879201042601</v>
      </c>
      <c r="K41" s="79">
        <v>102.93882090075699</v>
      </c>
      <c r="L41" s="79">
        <v>53.427314868324203</v>
      </c>
      <c r="M41" s="79">
        <v>16.338513782081801</v>
      </c>
      <c r="N41" s="79">
        <v>3.43100434038577</v>
      </c>
    </row>
    <row r="42" spans="1:14" x14ac:dyDescent="0.3">
      <c r="A42" s="82">
        <v>41</v>
      </c>
      <c r="B42" s="83" t="s">
        <v>323</v>
      </c>
      <c r="C42" s="85" t="s">
        <v>42</v>
      </c>
      <c r="D42" s="88" t="s">
        <v>43</v>
      </c>
      <c r="E42" s="88">
        <v>902</v>
      </c>
      <c r="F42" s="88">
        <v>2045</v>
      </c>
      <c r="G42" s="78" t="s">
        <v>330</v>
      </c>
      <c r="H42" s="79">
        <v>32.132345258380198</v>
      </c>
      <c r="I42" s="79">
        <v>112.048288215388</v>
      </c>
      <c r="J42" s="79">
        <v>135.92682174595799</v>
      </c>
      <c r="K42" s="79">
        <v>104.115544958801</v>
      </c>
      <c r="L42" s="79">
        <v>54.241160018721999</v>
      </c>
      <c r="M42" s="79">
        <v>16.018611403740302</v>
      </c>
      <c r="N42" s="79">
        <v>3.3408538300637001</v>
      </c>
    </row>
    <row r="43" spans="1:14" x14ac:dyDescent="0.3">
      <c r="A43" s="82">
        <v>42</v>
      </c>
      <c r="B43" s="83" t="s">
        <v>323</v>
      </c>
      <c r="C43" s="85" t="s">
        <v>42</v>
      </c>
      <c r="D43" s="88" t="s">
        <v>43</v>
      </c>
      <c r="E43" s="88">
        <v>902</v>
      </c>
      <c r="F43" s="88">
        <v>2050</v>
      </c>
      <c r="G43" s="78" t="s">
        <v>331</v>
      </c>
      <c r="H43" s="79">
        <v>30.173313923734</v>
      </c>
      <c r="I43" s="79">
        <v>106.935230071696</v>
      </c>
      <c r="J43" s="79">
        <v>134.28989234943899</v>
      </c>
      <c r="K43" s="79">
        <v>105.07841051219501</v>
      </c>
      <c r="L43" s="79">
        <v>54.8632854822308</v>
      </c>
      <c r="M43" s="79">
        <v>15.666785217245099</v>
      </c>
      <c r="N43" s="79">
        <v>3.1612006316549999</v>
      </c>
    </row>
    <row r="44" spans="1:14" x14ac:dyDescent="0.3">
      <c r="A44" s="82">
        <v>43</v>
      </c>
      <c r="B44" s="83" t="s">
        <v>323</v>
      </c>
      <c r="C44" s="85" t="s">
        <v>42</v>
      </c>
      <c r="D44" s="88" t="s">
        <v>43</v>
      </c>
      <c r="E44" s="88">
        <v>902</v>
      </c>
      <c r="F44" s="88">
        <v>2055</v>
      </c>
      <c r="G44" s="78" t="s">
        <v>332</v>
      </c>
      <c r="H44" s="79">
        <v>28.1958672978596</v>
      </c>
      <c r="I44" s="79">
        <v>101.847825219265</v>
      </c>
      <c r="J44" s="79">
        <v>132.63624716146299</v>
      </c>
      <c r="K44" s="79">
        <v>106.060526481016</v>
      </c>
      <c r="L44" s="79">
        <v>55.273205777395198</v>
      </c>
      <c r="M44" s="79">
        <v>15.199400750667699</v>
      </c>
      <c r="N44" s="79">
        <v>2.9564720440661301</v>
      </c>
    </row>
    <row r="45" spans="1:14" x14ac:dyDescent="0.3">
      <c r="A45" s="82">
        <v>44</v>
      </c>
      <c r="B45" s="83" t="s">
        <v>323</v>
      </c>
      <c r="C45" s="85" t="s">
        <v>42</v>
      </c>
      <c r="D45" s="88" t="s">
        <v>43</v>
      </c>
      <c r="E45" s="88">
        <v>902</v>
      </c>
      <c r="F45" s="88">
        <v>2060</v>
      </c>
      <c r="G45" s="78" t="s">
        <v>333</v>
      </c>
      <c r="H45" s="79">
        <v>26.320257876469899</v>
      </c>
      <c r="I45" s="79">
        <v>96.999721963970998</v>
      </c>
      <c r="J45" s="79">
        <v>131.096821290641</v>
      </c>
      <c r="K45" s="79">
        <v>107.204188922509</v>
      </c>
      <c r="L45" s="79">
        <v>55.8037735783697</v>
      </c>
      <c r="M45" s="79">
        <v>14.6917407986033</v>
      </c>
      <c r="N45" s="79">
        <v>2.76678273687551</v>
      </c>
    </row>
    <row r="46" spans="1:14" x14ac:dyDescent="0.3">
      <c r="A46" s="82">
        <v>45</v>
      </c>
      <c r="B46" s="83" t="s">
        <v>323</v>
      </c>
      <c r="C46" s="85" t="s">
        <v>42</v>
      </c>
      <c r="D46" s="88" t="s">
        <v>43</v>
      </c>
      <c r="E46" s="88">
        <v>902</v>
      </c>
      <c r="F46" s="88">
        <v>2065</v>
      </c>
      <c r="G46" s="78" t="s">
        <v>334</v>
      </c>
      <c r="H46" s="79">
        <v>24.576150630089899</v>
      </c>
      <c r="I46" s="79">
        <v>92.411143087892398</v>
      </c>
      <c r="J46" s="79">
        <v>129.55577540634201</v>
      </c>
      <c r="K46" s="79">
        <v>108.420452827028</v>
      </c>
      <c r="L46" s="79">
        <v>56.3329912952684</v>
      </c>
      <c r="M46" s="79">
        <v>14.2377561222184</v>
      </c>
      <c r="N46" s="79">
        <v>2.59650404077634</v>
      </c>
    </row>
    <row r="47" spans="1:14" x14ac:dyDescent="0.3">
      <c r="A47" s="82">
        <v>46</v>
      </c>
      <c r="B47" s="83" t="s">
        <v>323</v>
      </c>
      <c r="C47" s="85" t="s">
        <v>42</v>
      </c>
      <c r="D47" s="88" t="s">
        <v>43</v>
      </c>
      <c r="E47" s="88">
        <v>902</v>
      </c>
      <c r="F47" s="88">
        <v>2070</v>
      </c>
      <c r="G47" s="78" t="s">
        <v>335</v>
      </c>
      <c r="H47" s="79">
        <v>22.9530791372785</v>
      </c>
      <c r="I47" s="79">
        <v>88.168831390618493</v>
      </c>
      <c r="J47" s="79">
        <v>128.07029208635601</v>
      </c>
      <c r="K47" s="79">
        <v>109.67744632748099</v>
      </c>
      <c r="L47" s="79">
        <v>56.813868367259801</v>
      </c>
      <c r="M47" s="79">
        <v>13.8301261122428</v>
      </c>
      <c r="N47" s="79">
        <v>2.42613564818086</v>
      </c>
    </row>
    <row r="48" spans="1:14" x14ac:dyDescent="0.3">
      <c r="A48" s="82">
        <v>47</v>
      </c>
      <c r="B48" s="83" t="s">
        <v>323</v>
      </c>
      <c r="C48" s="85" t="s">
        <v>42</v>
      </c>
      <c r="D48" s="88" t="s">
        <v>43</v>
      </c>
      <c r="E48" s="88">
        <v>902</v>
      </c>
      <c r="F48" s="88">
        <v>2075</v>
      </c>
      <c r="G48" s="78" t="s">
        <v>336</v>
      </c>
      <c r="H48" s="79">
        <v>21.403991522929299</v>
      </c>
      <c r="I48" s="79">
        <v>84.213456266628995</v>
      </c>
      <c r="J48" s="79">
        <v>126.687506877537</v>
      </c>
      <c r="K48" s="79">
        <v>110.941551325451</v>
      </c>
      <c r="L48" s="79">
        <v>57.212962988992601</v>
      </c>
      <c r="M48" s="79">
        <v>13.451969727294401</v>
      </c>
      <c r="N48" s="79">
        <v>2.2467336266257498</v>
      </c>
    </row>
    <row r="49" spans="1:14" x14ac:dyDescent="0.3">
      <c r="A49" s="82">
        <v>48</v>
      </c>
      <c r="B49" s="83" t="s">
        <v>323</v>
      </c>
      <c r="C49" s="85" t="s">
        <v>42</v>
      </c>
      <c r="D49" s="88" t="s">
        <v>43</v>
      </c>
      <c r="E49" s="88">
        <v>902</v>
      </c>
      <c r="F49" s="88">
        <v>2080</v>
      </c>
      <c r="G49" s="78" t="s">
        <v>337</v>
      </c>
      <c r="H49" s="79">
        <v>19.900963680110099</v>
      </c>
      <c r="I49" s="79">
        <v>80.431445929145696</v>
      </c>
      <c r="J49" s="79">
        <v>125.396110838577</v>
      </c>
      <c r="K49" s="79">
        <v>112.23860600030901</v>
      </c>
      <c r="L49" s="79">
        <v>57.564210816266403</v>
      </c>
      <c r="M49" s="79">
        <v>13.089542172384199</v>
      </c>
      <c r="N49" s="79">
        <v>2.06419416596651</v>
      </c>
    </row>
    <row r="50" spans="1:14" x14ac:dyDescent="0.3">
      <c r="A50" s="82">
        <v>49</v>
      </c>
      <c r="B50" s="83" t="s">
        <v>323</v>
      </c>
      <c r="C50" s="85" t="s">
        <v>42</v>
      </c>
      <c r="D50" s="88" t="s">
        <v>43</v>
      </c>
      <c r="E50" s="88">
        <v>902</v>
      </c>
      <c r="F50" s="88">
        <v>2085</v>
      </c>
      <c r="G50" s="78" t="s">
        <v>338</v>
      </c>
      <c r="H50" s="79">
        <v>18.456429378092999</v>
      </c>
      <c r="I50" s="79">
        <v>76.733314256622407</v>
      </c>
      <c r="J50" s="79">
        <v>124.091185258839</v>
      </c>
      <c r="K50" s="79">
        <v>113.544364707667</v>
      </c>
      <c r="L50" s="79">
        <v>57.894763175433397</v>
      </c>
      <c r="M50" s="79">
        <v>12.7577844693519</v>
      </c>
      <c r="N50" s="79">
        <v>1.87622617602766</v>
      </c>
    </row>
    <row r="51" spans="1:14" x14ac:dyDescent="0.3">
      <c r="A51" s="82">
        <v>50</v>
      </c>
      <c r="B51" s="83" t="s">
        <v>323</v>
      </c>
      <c r="C51" s="85" t="s">
        <v>42</v>
      </c>
      <c r="D51" s="88" t="s">
        <v>43</v>
      </c>
      <c r="E51" s="88">
        <v>902</v>
      </c>
      <c r="F51" s="88">
        <v>2090</v>
      </c>
      <c r="G51" s="78" t="s">
        <v>339</v>
      </c>
      <c r="H51" s="79">
        <v>17.084333355267201</v>
      </c>
      <c r="I51" s="79">
        <v>73.106517484282193</v>
      </c>
      <c r="J51" s="79">
        <v>122.751313847335</v>
      </c>
      <c r="K51" s="79">
        <v>114.87775197300201</v>
      </c>
      <c r="L51" s="79">
        <v>58.203624737888397</v>
      </c>
      <c r="M51" s="79">
        <v>12.4580603654058</v>
      </c>
      <c r="N51" s="79">
        <v>1.6955520313354699</v>
      </c>
    </row>
    <row r="52" spans="1:14" x14ac:dyDescent="0.3">
      <c r="A52" s="82">
        <v>51</v>
      </c>
      <c r="B52" s="83" t="s">
        <v>323</v>
      </c>
      <c r="C52" s="85" t="s">
        <v>42</v>
      </c>
      <c r="D52" s="88" t="s">
        <v>43</v>
      </c>
      <c r="E52" s="88">
        <v>902</v>
      </c>
      <c r="F52" s="88">
        <v>2095</v>
      </c>
      <c r="G52" s="78" t="s">
        <v>340</v>
      </c>
      <c r="H52" s="79">
        <v>15.811857939041801</v>
      </c>
      <c r="I52" s="79">
        <v>69.611636588866403</v>
      </c>
      <c r="J52" s="79">
        <v>121.412554373375</v>
      </c>
      <c r="K52" s="79">
        <v>116.25459487815</v>
      </c>
      <c r="L52" s="79">
        <v>58.497803909130603</v>
      </c>
      <c r="M52" s="79">
        <v>12.188138913003399</v>
      </c>
      <c r="N52" s="79">
        <v>1.5323933521084101</v>
      </c>
    </row>
    <row r="53" spans="1:14" x14ac:dyDescent="0.3">
      <c r="A53" s="82">
        <v>52</v>
      </c>
      <c r="B53" s="83" t="s">
        <v>323</v>
      </c>
      <c r="C53" s="86" t="s">
        <v>44</v>
      </c>
      <c r="D53" s="88" t="s">
        <v>45</v>
      </c>
      <c r="E53" s="88">
        <v>941</v>
      </c>
      <c r="F53" s="88">
        <v>2015</v>
      </c>
      <c r="G53" s="78" t="s">
        <v>324</v>
      </c>
      <c r="H53" s="79">
        <v>91.237199175924701</v>
      </c>
      <c r="I53" s="79">
        <v>197.62323990133601</v>
      </c>
      <c r="J53" s="79">
        <v>200.98864540026801</v>
      </c>
      <c r="K53" s="79">
        <v>152.34893875095401</v>
      </c>
      <c r="L53" s="79">
        <v>100.821287521389</v>
      </c>
      <c r="M53" s="79">
        <v>45.016157998417398</v>
      </c>
      <c r="N53" s="79">
        <v>14.6491154042302</v>
      </c>
    </row>
    <row r="54" spans="1:14" x14ac:dyDescent="0.3">
      <c r="A54" s="82">
        <v>53</v>
      </c>
      <c r="B54" s="83" t="s">
        <v>323</v>
      </c>
      <c r="C54" s="86" t="s">
        <v>44</v>
      </c>
      <c r="D54" s="88" t="s">
        <v>45</v>
      </c>
      <c r="E54" s="88">
        <v>941</v>
      </c>
      <c r="F54" s="88">
        <v>2020</v>
      </c>
      <c r="G54" s="78" t="s">
        <v>325</v>
      </c>
      <c r="H54" s="79">
        <v>83.5634754749141</v>
      </c>
      <c r="I54" s="79">
        <v>185.98477797751801</v>
      </c>
      <c r="J54" s="79">
        <v>193.149149184088</v>
      </c>
      <c r="K54" s="79">
        <v>143.77572832855299</v>
      </c>
      <c r="L54" s="79">
        <v>92.9327310502225</v>
      </c>
      <c r="M54" s="79">
        <v>39.308898331728003</v>
      </c>
      <c r="N54" s="79">
        <v>12.807690199998801</v>
      </c>
    </row>
    <row r="55" spans="1:14" x14ac:dyDescent="0.3">
      <c r="A55" s="82">
        <v>54</v>
      </c>
      <c r="B55" s="83" t="s">
        <v>323</v>
      </c>
      <c r="C55" s="86" t="s">
        <v>44</v>
      </c>
      <c r="D55" s="88" t="s">
        <v>45</v>
      </c>
      <c r="E55" s="88">
        <v>941</v>
      </c>
      <c r="F55" s="88">
        <v>2025</v>
      </c>
      <c r="G55" s="78" t="s">
        <v>326</v>
      </c>
      <c r="H55" s="79">
        <v>76.348210808009497</v>
      </c>
      <c r="I55" s="79">
        <v>175.247932711906</v>
      </c>
      <c r="J55" s="79">
        <v>186.40406532311999</v>
      </c>
      <c r="K55" s="79">
        <v>136.856612606477</v>
      </c>
      <c r="L55" s="79">
        <v>87.212225204726494</v>
      </c>
      <c r="M55" s="79">
        <v>34.923505452493899</v>
      </c>
      <c r="N55" s="79">
        <v>11.1745408994526</v>
      </c>
    </row>
    <row r="56" spans="1:14" x14ac:dyDescent="0.3">
      <c r="A56" s="82">
        <v>55</v>
      </c>
      <c r="B56" s="83" t="s">
        <v>323</v>
      </c>
      <c r="C56" s="86" t="s">
        <v>44</v>
      </c>
      <c r="D56" s="88" t="s">
        <v>45</v>
      </c>
      <c r="E56" s="88">
        <v>941</v>
      </c>
      <c r="F56" s="88">
        <v>2030</v>
      </c>
      <c r="G56" s="78" t="s">
        <v>327</v>
      </c>
      <c r="H56" s="79">
        <v>69.467358867437497</v>
      </c>
      <c r="I56" s="79">
        <v>165.10664083764601</v>
      </c>
      <c r="J56" s="79">
        <v>181.09553988302301</v>
      </c>
      <c r="K56" s="79">
        <v>131.61457089977</v>
      </c>
      <c r="L56" s="79">
        <v>82.512940294216904</v>
      </c>
      <c r="M56" s="79">
        <v>31.607531222881999</v>
      </c>
      <c r="N56" s="79">
        <v>9.8660060956441598</v>
      </c>
    </row>
    <row r="57" spans="1:14" x14ac:dyDescent="0.3">
      <c r="A57" s="82">
        <v>56</v>
      </c>
      <c r="B57" s="83" t="s">
        <v>323</v>
      </c>
      <c r="C57" s="86" t="s">
        <v>44</v>
      </c>
      <c r="D57" s="88" t="s">
        <v>45</v>
      </c>
      <c r="E57" s="88">
        <v>941</v>
      </c>
      <c r="F57" s="88">
        <v>2035</v>
      </c>
      <c r="G57" s="78" t="s">
        <v>328</v>
      </c>
      <c r="H57" s="79">
        <v>63.1579618167112</v>
      </c>
      <c r="I57" s="79">
        <v>155.217616374968</v>
      </c>
      <c r="J57" s="79">
        <v>176.257631074095</v>
      </c>
      <c r="K57" s="79">
        <v>127.810137683753</v>
      </c>
      <c r="L57" s="79">
        <v>78.819399814736997</v>
      </c>
      <c r="M57" s="79">
        <v>28.771072420618999</v>
      </c>
      <c r="N57" s="79">
        <v>8.8183467280395291</v>
      </c>
    </row>
    <row r="58" spans="1:14" x14ac:dyDescent="0.3">
      <c r="A58" s="82">
        <v>57</v>
      </c>
      <c r="B58" s="83" t="s">
        <v>323</v>
      </c>
      <c r="C58" s="86" t="s">
        <v>44</v>
      </c>
      <c r="D58" s="88" t="s">
        <v>45</v>
      </c>
      <c r="E58" s="88">
        <v>941</v>
      </c>
      <c r="F58" s="88">
        <v>2040</v>
      </c>
      <c r="G58" s="78" t="s">
        <v>329</v>
      </c>
      <c r="H58" s="79">
        <v>57.528971515797103</v>
      </c>
      <c r="I58" s="79">
        <v>145.985692904258</v>
      </c>
      <c r="J58" s="79">
        <v>171.223463537567</v>
      </c>
      <c r="K58" s="79">
        <v>124.63727355545601</v>
      </c>
      <c r="L58" s="79">
        <v>76.064970826191995</v>
      </c>
      <c r="M58" s="79">
        <v>26.455202383917101</v>
      </c>
      <c r="N58" s="79">
        <v>7.9240571020324397</v>
      </c>
    </row>
    <row r="59" spans="1:14" x14ac:dyDescent="0.3">
      <c r="A59" s="82">
        <v>58</v>
      </c>
      <c r="B59" s="83" t="s">
        <v>323</v>
      </c>
      <c r="C59" s="86" t="s">
        <v>44</v>
      </c>
      <c r="D59" s="88" t="s">
        <v>45</v>
      </c>
      <c r="E59" s="88">
        <v>941</v>
      </c>
      <c r="F59" s="88">
        <v>2045</v>
      </c>
      <c r="G59" s="78" t="s">
        <v>330</v>
      </c>
      <c r="H59" s="79">
        <v>52.4121969178806</v>
      </c>
      <c r="I59" s="79">
        <v>137.47952722962199</v>
      </c>
      <c r="J59" s="79">
        <v>166.30156093788</v>
      </c>
      <c r="K59" s="79">
        <v>121.533684362656</v>
      </c>
      <c r="L59" s="79">
        <v>73.621958391599506</v>
      </c>
      <c r="M59" s="79">
        <v>24.608022903617201</v>
      </c>
      <c r="N59" s="79">
        <v>7.1035757745112802</v>
      </c>
    </row>
    <row r="60" spans="1:14" x14ac:dyDescent="0.3">
      <c r="A60" s="82">
        <v>59</v>
      </c>
      <c r="B60" s="83" t="s">
        <v>323</v>
      </c>
      <c r="C60" s="86" t="s">
        <v>44</v>
      </c>
      <c r="D60" s="88" t="s">
        <v>45</v>
      </c>
      <c r="E60" s="88">
        <v>941</v>
      </c>
      <c r="F60" s="88">
        <v>2050</v>
      </c>
      <c r="G60" s="78" t="s">
        <v>331</v>
      </c>
      <c r="H60" s="79">
        <v>47.768459544897397</v>
      </c>
      <c r="I60" s="79">
        <v>129.693395760128</v>
      </c>
      <c r="J60" s="79">
        <v>161.93382598190601</v>
      </c>
      <c r="K60" s="79">
        <v>118.94687493149399</v>
      </c>
      <c r="L60" s="79">
        <v>71.158561356829296</v>
      </c>
      <c r="M60" s="79">
        <v>23.0051369027893</v>
      </c>
      <c r="N60" s="79">
        <v>6.35618870402915</v>
      </c>
    </row>
    <row r="61" spans="1:14" x14ac:dyDescent="0.3">
      <c r="A61" s="82">
        <v>60</v>
      </c>
      <c r="B61" s="83" t="s">
        <v>323</v>
      </c>
      <c r="C61" s="86" t="s">
        <v>44</v>
      </c>
      <c r="D61" s="88" t="s">
        <v>45</v>
      </c>
      <c r="E61" s="88">
        <v>941</v>
      </c>
      <c r="F61" s="88">
        <v>2055</v>
      </c>
      <c r="G61" s="78" t="s">
        <v>332</v>
      </c>
      <c r="H61" s="79">
        <v>43.520403107000703</v>
      </c>
      <c r="I61" s="79">
        <v>122.48792993499499</v>
      </c>
      <c r="J61" s="79">
        <v>157.96193655798101</v>
      </c>
      <c r="K61" s="79">
        <v>117.01288316985401</v>
      </c>
      <c r="L61" s="79">
        <v>68.945965632915104</v>
      </c>
      <c r="M61" s="79">
        <v>21.464054190750801</v>
      </c>
      <c r="N61" s="79">
        <v>5.6885160019334204</v>
      </c>
    </row>
    <row r="62" spans="1:14" x14ac:dyDescent="0.3">
      <c r="A62" s="82">
        <v>61</v>
      </c>
      <c r="B62" s="83" t="s">
        <v>323</v>
      </c>
      <c r="C62" s="86" t="s">
        <v>44</v>
      </c>
      <c r="D62" s="88" t="s">
        <v>45</v>
      </c>
      <c r="E62" s="88">
        <v>941</v>
      </c>
      <c r="F62" s="88">
        <v>2060</v>
      </c>
      <c r="G62" s="78" t="s">
        <v>333</v>
      </c>
      <c r="H62" s="79">
        <v>39.6590287386855</v>
      </c>
      <c r="I62" s="79">
        <v>115.889872886112</v>
      </c>
      <c r="J62" s="79">
        <v>154.425145254993</v>
      </c>
      <c r="K62" s="79">
        <v>115.657754661035</v>
      </c>
      <c r="L62" s="79">
        <v>67.201018041417697</v>
      </c>
      <c r="M62" s="79">
        <v>20.083822138573002</v>
      </c>
      <c r="N62" s="79">
        <v>5.0694615341154696</v>
      </c>
    </row>
    <row r="63" spans="1:14" x14ac:dyDescent="0.3">
      <c r="A63" s="82">
        <v>62</v>
      </c>
      <c r="B63" s="83" t="s">
        <v>323</v>
      </c>
      <c r="C63" s="86" t="s">
        <v>44</v>
      </c>
      <c r="D63" s="88" t="s">
        <v>45</v>
      </c>
      <c r="E63" s="88">
        <v>941</v>
      </c>
      <c r="F63" s="88">
        <v>2065</v>
      </c>
      <c r="G63" s="78" t="s">
        <v>334</v>
      </c>
      <c r="H63" s="79">
        <v>36.110981358820297</v>
      </c>
      <c r="I63" s="79">
        <v>109.713807290875</v>
      </c>
      <c r="J63" s="79">
        <v>151.09054651067001</v>
      </c>
      <c r="K63" s="79">
        <v>114.683492793497</v>
      </c>
      <c r="L63" s="79">
        <v>65.700612532730702</v>
      </c>
      <c r="M63" s="79">
        <v>18.9003785472778</v>
      </c>
      <c r="N63" s="79">
        <v>4.4993894827585903</v>
      </c>
    </row>
    <row r="64" spans="1:14" x14ac:dyDescent="0.3">
      <c r="A64" s="82">
        <v>63</v>
      </c>
      <c r="B64" s="83" t="s">
        <v>323</v>
      </c>
      <c r="C64" s="86" t="s">
        <v>44</v>
      </c>
      <c r="D64" s="88" t="s">
        <v>45</v>
      </c>
      <c r="E64" s="88">
        <v>941</v>
      </c>
      <c r="F64" s="88">
        <v>2070</v>
      </c>
      <c r="G64" s="78" t="s">
        <v>335</v>
      </c>
      <c r="H64" s="79">
        <v>32.866545045470801</v>
      </c>
      <c r="I64" s="79">
        <v>103.927484432547</v>
      </c>
      <c r="J64" s="79">
        <v>147.930487144426</v>
      </c>
      <c r="K64" s="79">
        <v>114.05010519732301</v>
      </c>
      <c r="L64" s="79">
        <v>64.360791533967102</v>
      </c>
      <c r="M64" s="79">
        <v>17.8489685034689</v>
      </c>
      <c r="N64" s="79">
        <v>3.9842881970871602</v>
      </c>
    </row>
    <row r="65" spans="1:14" x14ac:dyDescent="0.3">
      <c r="A65" s="82">
        <v>64</v>
      </c>
      <c r="B65" s="83" t="s">
        <v>323</v>
      </c>
      <c r="C65" s="86" t="s">
        <v>44</v>
      </c>
      <c r="D65" s="88" t="s">
        <v>45</v>
      </c>
      <c r="E65" s="88">
        <v>941</v>
      </c>
      <c r="F65" s="88">
        <v>2075</v>
      </c>
      <c r="G65" s="78" t="s">
        <v>336</v>
      </c>
      <c r="H65" s="79">
        <v>29.882582861417699</v>
      </c>
      <c r="I65" s="79">
        <v>98.469887002468099</v>
      </c>
      <c r="J65" s="79">
        <v>144.94157366067299</v>
      </c>
      <c r="K65" s="79">
        <v>113.75199394265201</v>
      </c>
      <c r="L65" s="79">
        <v>63.142837082369802</v>
      </c>
      <c r="M65" s="79">
        <v>16.902299046531098</v>
      </c>
      <c r="N65" s="79">
        <v>3.5192045155596698</v>
      </c>
    </row>
    <row r="66" spans="1:14" x14ac:dyDescent="0.3">
      <c r="A66" s="82">
        <v>65</v>
      </c>
      <c r="B66" s="83" t="s">
        <v>323</v>
      </c>
      <c r="C66" s="86" t="s">
        <v>44</v>
      </c>
      <c r="D66" s="88" t="s">
        <v>45</v>
      </c>
      <c r="E66" s="88">
        <v>941</v>
      </c>
      <c r="F66" s="88">
        <v>2080</v>
      </c>
      <c r="G66" s="78" t="s">
        <v>337</v>
      </c>
      <c r="H66" s="79">
        <v>27.136304270309001</v>
      </c>
      <c r="I66" s="79">
        <v>93.281169341574696</v>
      </c>
      <c r="J66" s="79">
        <v>142.07596856397001</v>
      </c>
      <c r="K66" s="79">
        <v>113.770589247459</v>
      </c>
      <c r="L66" s="79">
        <v>62.0661166444985</v>
      </c>
      <c r="M66" s="79">
        <v>16.0285921725505</v>
      </c>
      <c r="N66" s="79">
        <v>3.0967842988905501</v>
      </c>
    </row>
    <row r="67" spans="1:14" x14ac:dyDescent="0.3">
      <c r="A67" s="82">
        <v>66</v>
      </c>
      <c r="B67" s="83" t="s">
        <v>323</v>
      </c>
      <c r="C67" s="86" t="s">
        <v>44</v>
      </c>
      <c r="D67" s="88" t="s">
        <v>45</v>
      </c>
      <c r="E67" s="88">
        <v>941</v>
      </c>
      <c r="F67" s="88">
        <v>2085</v>
      </c>
      <c r="G67" s="78" t="s">
        <v>338</v>
      </c>
      <c r="H67" s="79">
        <v>24.615006746146999</v>
      </c>
      <c r="I67" s="79">
        <v>88.340809167378694</v>
      </c>
      <c r="J67" s="79">
        <v>139.302471269379</v>
      </c>
      <c r="K67" s="79">
        <v>114.056878771624</v>
      </c>
      <c r="L67" s="79">
        <v>61.137966675455402</v>
      </c>
      <c r="M67" s="79">
        <v>15.2303352539111</v>
      </c>
      <c r="N67" s="79">
        <v>2.7184966747591801</v>
      </c>
    </row>
    <row r="68" spans="1:14" x14ac:dyDescent="0.3">
      <c r="A68" s="82">
        <v>67</v>
      </c>
      <c r="B68" s="83" t="s">
        <v>323</v>
      </c>
      <c r="C68" s="86" t="s">
        <v>44</v>
      </c>
      <c r="D68" s="88" t="s">
        <v>45</v>
      </c>
      <c r="E68" s="88">
        <v>941</v>
      </c>
      <c r="F68" s="88">
        <v>2090</v>
      </c>
      <c r="G68" s="78" t="s">
        <v>339</v>
      </c>
      <c r="H68" s="79">
        <v>22.3126861188424</v>
      </c>
      <c r="I68" s="79">
        <v>83.642457032256502</v>
      </c>
      <c r="J68" s="79">
        <v>136.61493741427699</v>
      </c>
      <c r="K68" s="79">
        <v>114.581875967347</v>
      </c>
      <c r="L68" s="79">
        <v>60.364399834523198</v>
      </c>
      <c r="M68" s="79">
        <v>14.507284490036</v>
      </c>
      <c r="N68" s="79">
        <v>2.3742713712847401</v>
      </c>
    </row>
    <row r="69" spans="1:14" x14ac:dyDescent="0.3">
      <c r="A69" s="82">
        <v>68</v>
      </c>
      <c r="B69" s="83" t="s">
        <v>323</v>
      </c>
      <c r="C69" s="86" t="s">
        <v>44</v>
      </c>
      <c r="D69" s="88" t="s">
        <v>45</v>
      </c>
      <c r="E69" s="88">
        <v>941</v>
      </c>
      <c r="F69" s="88">
        <v>2095</v>
      </c>
      <c r="G69" s="78" t="s">
        <v>340</v>
      </c>
      <c r="H69" s="79">
        <v>20.207415418770601</v>
      </c>
      <c r="I69" s="79">
        <v>79.123096135726797</v>
      </c>
      <c r="J69" s="79">
        <v>133.96782739737799</v>
      </c>
      <c r="K69" s="79">
        <v>115.293007305858</v>
      </c>
      <c r="L69" s="79">
        <v>59.7119141160168</v>
      </c>
      <c r="M69" s="79">
        <v>13.852420731225701</v>
      </c>
      <c r="N69" s="79">
        <v>2.0744838515211099</v>
      </c>
    </row>
    <row r="70" spans="1:14" x14ac:dyDescent="0.3">
      <c r="A70" s="82">
        <v>69</v>
      </c>
      <c r="B70" s="83" t="s">
        <v>323</v>
      </c>
      <c r="C70" s="86" t="s">
        <v>46</v>
      </c>
      <c r="D70" s="88" t="s">
        <v>47</v>
      </c>
      <c r="E70" s="88">
        <v>934</v>
      </c>
      <c r="F70" s="88">
        <v>2015</v>
      </c>
      <c r="G70" s="78" t="s">
        <v>324</v>
      </c>
      <c r="H70" s="79">
        <v>36.402642665981702</v>
      </c>
      <c r="I70" s="79">
        <v>143.503183099815</v>
      </c>
      <c r="J70" s="79">
        <v>139.004019443798</v>
      </c>
      <c r="K70" s="79">
        <v>84.694312962153205</v>
      </c>
      <c r="L70" s="79">
        <v>42.000946938939798</v>
      </c>
      <c r="M70" s="79">
        <v>14.333034997422899</v>
      </c>
      <c r="N70" s="79">
        <v>3.2477484914052801</v>
      </c>
    </row>
    <row r="71" spans="1:14" x14ac:dyDescent="0.3">
      <c r="A71" s="82">
        <v>70</v>
      </c>
      <c r="B71" s="83" t="s">
        <v>323</v>
      </c>
      <c r="C71" s="86" t="s">
        <v>46</v>
      </c>
      <c r="D71" s="88" t="s">
        <v>47</v>
      </c>
      <c r="E71" s="88">
        <v>934</v>
      </c>
      <c r="F71" s="88">
        <v>2020</v>
      </c>
      <c r="G71" s="78" t="s">
        <v>325</v>
      </c>
      <c r="H71" s="79">
        <v>32.975460454363699</v>
      </c>
      <c r="I71" s="79">
        <v>135.51054385034899</v>
      </c>
      <c r="J71" s="79">
        <v>136.57221510481699</v>
      </c>
      <c r="K71" s="79">
        <v>88.000873274217696</v>
      </c>
      <c r="L71" s="79">
        <v>42.8487086641506</v>
      </c>
      <c r="M71" s="79">
        <v>14.4607752028794</v>
      </c>
      <c r="N71" s="79">
        <v>3.1234636936928299</v>
      </c>
    </row>
    <row r="72" spans="1:14" x14ac:dyDescent="0.3">
      <c r="A72" s="82">
        <v>71</v>
      </c>
      <c r="B72" s="83" t="s">
        <v>323</v>
      </c>
      <c r="C72" s="86" t="s">
        <v>46</v>
      </c>
      <c r="D72" s="88" t="s">
        <v>47</v>
      </c>
      <c r="E72" s="88">
        <v>934</v>
      </c>
      <c r="F72" s="88">
        <v>2025</v>
      </c>
      <c r="G72" s="78" t="s">
        <v>326</v>
      </c>
      <c r="H72" s="79">
        <v>30.383144030791399</v>
      </c>
      <c r="I72" s="79">
        <v>127.939654941825</v>
      </c>
      <c r="J72" s="79">
        <v>134.42666013709399</v>
      </c>
      <c r="K72" s="79">
        <v>90.534927637620498</v>
      </c>
      <c r="L72" s="79">
        <v>43.8466782336452</v>
      </c>
      <c r="M72" s="79">
        <v>14.2855991634509</v>
      </c>
      <c r="N72" s="79">
        <v>2.9481196899465099</v>
      </c>
    </row>
    <row r="73" spans="1:14" x14ac:dyDescent="0.3">
      <c r="A73" s="82">
        <v>72</v>
      </c>
      <c r="B73" s="83" t="s">
        <v>323</v>
      </c>
      <c r="C73" s="86" t="s">
        <v>46</v>
      </c>
      <c r="D73" s="88" t="s">
        <v>47</v>
      </c>
      <c r="E73" s="88">
        <v>934</v>
      </c>
      <c r="F73" s="88">
        <v>2030</v>
      </c>
      <c r="G73" s="78" t="s">
        <v>327</v>
      </c>
      <c r="H73" s="79">
        <v>28.330183002052198</v>
      </c>
      <c r="I73" s="79">
        <v>119.928474983328</v>
      </c>
      <c r="J73" s="79">
        <v>132.01902153459301</v>
      </c>
      <c r="K73" s="79">
        <v>92.254327451253403</v>
      </c>
      <c r="L73" s="79">
        <v>45.159866097936202</v>
      </c>
      <c r="M73" s="79">
        <v>14.250376615035201</v>
      </c>
      <c r="N73" s="79">
        <v>2.6479043338533299</v>
      </c>
    </row>
    <row r="74" spans="1:14" x14ac:dyDescent="0.3">
      <c r="A74" s="82">
        <v>73</v>
      </c>
      <c r="B74" s="83" t="s">
        <v>323</v>
      </c>
      <c r="C74" s="86" t="s">
        <v>46</v>
      </c>
      <c r="D74" s="88" t="s">
        <v>47</v>
      </c>
      <c r="E74" s="88">
        <v>934</v>
      </c>
      <c r="F74" s="88">
        <v>2035</v>
      </c>
      <c r="G74" s="78" t="s">
        <v>328</v>
      </c>
      <c r="H74" s="79">
        <v>26.633701504251899</v>
      </c>
      <c r="I74" s="79">
        <v>112.96944333342</v>
      </c>
      <c r="J74" s="79">
        <v>129.433416805641</v>
      </c>
      <c r="K74" s="79">
        <v>94.1854002067019</v>
      </c>
      <c r="L74" s="79">
        <v>46.047805683593303</v>
      </c>
      <c r="M74" s="79">
        <v>14.005747019243</v>
      </c>
      <c r="N74" s="79">
        <v>2.4775214436690001</v>
      </c>
    </row>
    <row r="75" spans="1:14" x14ac:dyDescent="0.3">
      <c r="A75" s="82">
        <v>74</v>
      </c>
      <c r="B75" s="83" t="s">
        <v>323</v>
      </c>
      <c r="C75" s="86" t="s">
        <v>46</v>
      </c>
      <c r="D75" s="88" t="s">
        <v>47</v>
      </c>
      <c r="E75" s="88">
        <v>934</v>
      </c>
      <c r="F75" s="88">
        <v>2040</v>
      </c>
      <c r="G75" s="78" t="s">
        <v>329</v>
      </c>
      <c r="H75" s="79">
        <v>25.211367961298802</v>
      </c>
      <c r="I75" s="79">
        <v>107.38305992658699</v>
      </c>
      <c r="J75" s="79">
        <v>127.120283011669</v>
      </c>
      <c r="K75" s="79">
        <v>96.534107575735803</v>
      </c>
      <c r="L75" s="79">
        <v>47.131993637831101</v>
      </c>
      <c r="M75" s="79">
        <v>13.765741677549199</v>
      </c>
      <c r="N75" s="79">
        <v>2.4471856306592201</v>
      </c>
    </row>
    <row r="76" spans="1:14" x14ac:dyDescent="0.3">
      <c r="A76" s="82">
        <v>75</v>
      </c>
      <c r="B76" s="83" t="s">
        <v>323</v>
      </c>
      <c r="C76" s="86" t="s">
        <v>46</v>
      </c>
      <c r="D76" s="88" t="s">
        <v>47</v>
      </c>
      <c r="E76" s="88">
        <v>934</v>
      </c>
      <c r="F76" s="88">
        <v>2045</v>
      </c>
      <c r="G76" s="78" t="s">
        <v>330</v>
      </c>
      <c r="H76" s="79">
        <v>23.904396604007498</v>
      </c>
      <c r="I76" s="79">
        <v>102.465076762298</v>
      </c>
      <c r="J76" s="79">
        <v>125.428908158784</v>
      </c>
      <c r="K76" s="79">
        <v>98.615332831317104</v>
      </c>
      <c r="L76" s="79">
        <v>48.551172616939901</v>
      </c>
      <c r="M76" s="79">
        <v>13.6446589375158</v>
      </c>
      <c r="N76" s="79">
        <v>2.3910165156493601</v>
      </c>
    </row>
    <row r="77" spans="1:14" x14ac:dyDescent="0.3">
      <c r="A77" s="82">
        <v>76</v>
      </c>
      <c r="B77" s="83" t="s">
        <v>323</v>
      </c>
      <c r="C77" s="86" t="s">
        <v>46</v>
      </c>
      <c r="D77" s="88" t="s">
        <v>47</v>
      </c>
      <c r="E77" s="88">
        <v>934</v>
      </c>
      <c r="F77" s="88">
        <v>2050</v>
      </c>
      <c r="G77" s="78" t="s">
        <v>331</v>
      </c>
      <c r="H77" s="79">
        <v>22.618721917802201</v>
      </c>
      <c r="I77" s="79">
        <v>97.723469664598497</v>
      </c>
      <c r="J77" s="79">
        <v>123.89447484980499</v>
      </c>
      <c r="K77" s="79">
        <v>100.302424810429</v>
      </c>
      <c r="L77" s="79">
        <v>49.741610133085601</v>
      </c>
      <c r="M77" s="79">
        <v>13.5241326631759</v>
      </c>
      <c r="N77" s="79">
        <v>2.2839884642116202</v>
      </c>
    </row>
    <row r="78" spans="1:14" x14ac:dyDescent="0.3">
      <c r="A78" s="82">
        <v>77</v>
      </c>
      <c r="B78" s="83" t="s">
        <v>323</v>
      </c>
      <c r="C78" s="86" t="s">
        <v>46</v>
      </c>
      <c r="D78" s="88" t="s">
        <v>47</v>
      </c>
      <c r="E78" s="88">
        <v>934</v>
      </c>
      <c r="F78" s="88">
        <v>2055</v>
      </c>
      <c r="G78" s="78" t="s">
        <v>332</v>
      </c>
      <c r="H78" s="79">
        <v>21.3059040696645</v>
      </c>
      <c r="I78" s="79">
        <v>93.003261574623806</v>
      </c>
      <c r="J78" s="79">
        <v>122.40240618122201</v>
      </c>
      <c r="K78" s="79">
        <v>101.9543651634</v>
      </c>
      <c r="L78" s="79">
        <v>50.583446434326703</v>
      </c>
      <c r="M78" s="79">
        <v>13.2399324356698</v>
      </c>
      <c r="N78" s="79">
        <v>2.1635374644667502</v>
      </c>
    </row>
    <row r="79" spans="1:14" x14ac:dyDescent="0.3">
      <c r="A79" s="82">
        <v>78</v>
      </c>
      <c r="B79" s="83" t="s">
        <v>323</v>
      </c>
      <c r="C79" s="86" t="s">
        <v>46</v>
      </c>
      <c r="D79" s="88" t="s">
        <v>47</v>
      </c>
      <c r="E79" s="88">
        <v>934</v>
      </c>
      <c r="F79" s="88">
        <v>2060</v>
      </c>
      <c r="G79" s="78" t="s">
        <v>333</v>
      </c>
      <c r="H79" s="79">
        <v>20.063296047657602</v>
      </c>
      <c r="I79" s="79">
        <v>88.520726314520502</v>
      </c>
      <c r="J79" s="79">
        <v>121.11409104648099</v>
      </c>
      <c r="K79" s="79">
        <v>103.797010033337</v>
      </c>
      <c r="L79" s="79">
        <v>51.545550699345497</v>
      </c>
      <c r="M79" s="79">
        <v>12.850109959893899</v>
      </c>
      <c r="N79" s="79">
        <v>2.05042286779311</v>
      </c>
    </row>
    <row r="80" spans="1:14" x14ac:dyDescent="0.3">
      <c r="A80" s="82">
        <v>79</v>
      </c>
      <c r="B80" s="83" t="s">
        <v>323</v>
      </c>
      <c r="C80" s="86" t="s">
        <v>46</v>
      </c>
      <c r="D80" s="88" t="s">
        <v>47</v>
      </c>
      <c r="E80" s="88">
        <v>934</v>
      </c>
      <c r="F80" s="88">
        <v>2065</v>
      </c>
      <c r="G80" s="78" t="s">
        <v>334</v>
      </c>
      <c r="H80" s="79">
        <v>18.9223458647825</v>
      </c>
      <c r="I80" s="79">
        <v>84.306271844292993</v>
      </c>
      <c r="J80" s="79">
        <v>119.900994376011</v>
      </c>
      <c r="K80" s="79">
        <v>105.746393061719</v>
      </c>
      <c r="L80" s="79">
        <v>52.568776663428302</v>
      </c>
      <c r="M80" s="79">
        <v>12.502226427070999</v>
      </c>
      <c r="N80" s="79">
        <v>1.9497051495289499</v>
      </c>
    </row>
    <row r="81" spans="1:14" x14ac:dyDescent="0.3">
      <c r="A81" s="82">
        <v>80</v>
      </c>
      <c r="B81" s="83" t="s">
        <v>323</v>
      </c>
      <c r="C81" s="86" t="s">
        <v>46</v>
      </c>
      <c r="D81" s="88" t="s">
        <v>47</v>
      </c>
      <c r="E81" s="88">
        <v>934</v>
      </c>
      <c r="F81" s="88">
        <v>2070</v>
      </c>
      <c r="G81" s="78" t="s">
        <v>335</v>
      </c>
      <c r="H81" s="79">
        <v>17.872039039555599</v>
      </c>
      <c r="I81" s="79">
        <v>80.454017758580406</v>
      </c>
      <c r="J81" s="79">
        <v>118.776719357245</v>
      </c>
      <c r="K81" s="79">
        <v>107.720956031271</v>
      </c>
      <c r="L81" s="79">
        <v>53.600288616515499</v>
      </c>
      <c r="M81" s="79">
        <v>12.2206158753645</v>
      </c>
      <c r="N81" s="79">
        <v>1.84865310289802</v>
      </c>
    </row>
    <row r="82" spans="1:14" x14ac:dyDescent="0.3">
      <c r="A82" s="82">
        <v>81</v>
      </c>
      <c r="B82" s="83" t="s">
        <v>323</v>
      </c>
      <c r="C82" s="86" t="s">
        <v>46</v>
      </c>
      <c r="D82" s="88" t="s">
        <v>47</v>
      </c>
      <c r="E82" s="88">
        <v>934</v>
      </c>
      <c r="F82" s="88">
        <v>2075</v>
      </c>
      <c r="G82" s="78" t="s">
        <v>336</v>
      </c>
      <c r="H82" s="79">
        <v>16.879229366255601</v>
      </c>
      <c r="I82" s="79">
        <v>76.913995717895205</v>
      </c>
      <c r="J82" s="79">
        <v>117.75873902107899</v>
      </c>
      <c r="K82" s="79">
        <v>109.62877610243</v>
      </c>
      <c r="L82" s="79">
        <v>54.566168094181201</v>
      </c>
      <c r="M82" s="79">
        <v>11.9872263735099</v>
      </c>
      <c r="N82" s="79">
        <v>1.7391086527158599</v>
      </c>
    </row>
    <row r="83" spans="1:14" x14ac:dyDescent="0.3">
      <c r="A83" s="82">
        <v>82</v>
      </c>
      <c r="B83" s="83" t="s">
        <v>323</v>
      </c>
      <c r="C83" s="86" t="s">
        <v>46</v>
      </c>
      <c r="D83" s="88" t="s">
        <v>47</v>
      </c>
      <c r="E83" s="88">
        <v>934</v>
      </c>
      <c r="F83" s="88">
        <v>2080</v>
      </c>
      <c r="G83" s="78" t="s">
        <v>337</v>
      </c>
      <c r="H83" s="79">
        <v>15.9114057446121</v>
      </c>
      <c r="I83" s="79">
        <v>73.580002402777893</v>
      </c>
      <c r="J83" s="79">
        <v>116.862150552101</v>
      </c>
      <c r="K83" s="79">
        <v>111.490470461307</v>
      </c>
      <c r="L83" s="79">
        <v>55.465988308352202</v>
      </c>
      <c r="M83" s="79">
        <v>11.7813320645683</v>
      </c>
      <c r="N83" s="79">
        <v>1.6273995636346399</v>
      </c>
    </row>
    <row r="84" spans="1:14" x14ac:dyDescent="0.3">
      <c r="A84" s="82">
        <v>83</v>
      </c>
      <c r="B84" s="83" t="s">
        <v>323</v>
      </c>
      <c r="C84" s="86" t="s">
        <v>46</v>
      </c>
      <c r="D84" s="88" t="s">
        <v>47</v>
      </c>
      <c r="E84" s="88">
        <v>934</v>
      </c>
      <c r="F84" s="88">
        <v>2085</v>
      </c>
      <c r="G84" s="78" t="s">
        <v>338</v>
      </c>
      <c r="H84" s="79">
        <v>14.9718486666939</v>
      </c>
      <c r="I84" s="79">
        <v>70.337849855456</v>
      </c>
      <c r="J84" s="79">
        <v>115.985685646935</v>
      </c>
      <c r="K84" s="79">
        <v>113.282525222549</v>
      </c>
      <c r="L84" s="79">
        <v>56.3141150598872</v>
      </c>
      <c r="M84" s="79">
        <v>11.608306714906799</v>
      </c>
      <c r="N84" s="79">
        <v>1.5025502431859299</v>
      </c>
    </row>
    <row r="85" spans="1:14" x14ac:dyDescent="0.3">
      <c r="A85" s="82">
        <v>84</v>
      </c>
      <c r="B85" s="83" t="s">
        <v>323</v>
      </c>
      <c r="C85" s="86" t="s">
        <v>46</v>
      </c>
      <c r="D85" s="88" t="s">
        <v>47</v>
      </c>
      <c r="E85" s="88">
        <v>934</v>
      </c>
      <c r="F85" s="88">
        <v>2090</v>
      </c>
      <c r="G85" s="78" t="s">
        <v>339</v>
      </c>
      <c r="H85" s="79">
        <v>14.0594845483957</v>
      </c>
      <c r="I85" s="79">
        <v>67.149219417202303</v>
      </c>
      <c r="J85" s="79">
        <v>115.11699599284</v>
      </c>
      <c r="K85" s="79">
        <v>115.035208568705</v>
      </c>
      <c r="L85" s="79">
        <v>57.101673836394397</v>
      </c>
      <c r="M85" s="79">
        <v>11.4616221716252</v>
      </c>
      <c r="N85" s="79">
        <v>1.38097149619496</v>
      </c>
    </row>
    <row r="86" spans="1:14" x14ac:dyDescent="0.3">
      <c r="A86" s="82">
        <v>85</v>
      </c>
      <c r="B86" s="83" t="s">
        <v>323</v>
      </c>
      <c r="C86" s="86" t="s">
        <v>46</v>
      </c>
      <c r="D86" s="88" t="s">
        <v>47</v>
      </c>
      <c r="E86" s="88">
        <v>934</v>
      </c>
      <c r="F86" s="88">
        <v>2095</v>
      </c>
      <c r="G86" s="78" t="s">
        <v>340</v>
      </c>
      <c r="H86" s="79">
        <v>13.2143478879463</v>
      </c>
      <c r="I86" s="79">
        <v>64.112170431824595</v>
      </c>
      <c r="J86" s="79">
        <v>114.317060486616</v>
      </c>
      <c r="K86" s="79">
        <v>116.783490141792</v>
      </c>
      <c r="L86" s="79">
        <v>57.852736362947397</v>
      </c>
      <c r="M86" s="79">
        <v>11.341168206574499</v>
      </c>
      <c r="N86" s="79">
        <v>1.26953484196347</v>
      </c>
    </row>
    <row r="87" spans="1:14" x14ac:dyDescent="0.3">
      <c r="A87" s="82">
        <v>86</v>
      </c>
      <c r="B87" s="83" t="s">
        <v>323</v>
      </c>
      <c r="C87" s="85" t="s">
        <v>48</v>
      </c>
      <c r="D87" s="88"/>
      <c r="E87" s="88">
        <v>948</v>
      </c>
      <c r="F87" s="88">
        <v>2015</v>
      </c>
      <c r="G87" s="78" t="s">
        <v>324</v>
      </c>
      <c r="H87" s="79">
        <v>55.0034956628431</v>
      </c>
      <c r="I87" s="79">
        <v>161.43089736732301</v>
      </c>
      <c r="J87" s="79">
        <v>157.49486850157999</v>
      </c>
      <c r="K87" s="79">
        <v>106.929846623071</v>
      </c>
      <c r="L87" s="79">
        <v>59.060487168289697</v>
      </c>
      <c r="M87" s="79">
        <v>21.503077259613701</v>
      </c>
      <c r="N87" s="79">
        <v>6.1282336055947004</v>
      </c>
    </row>
    <row r="88" spans="1:14" x14ac:dyDescent="0.3">
      <c r="A88" s="82">
        <v>87</v>
      </c>
      <c r="B88" s="83" t="s">
        <v>323</v>
      </c>
      <c r="C88" s="85" t="s">
        <v>48</v>
      </c>
      <c r="D88" s="88"/>
      <c r="E88" s="88">
        <v>948</v>
      </c>
      <c r="F88" s="88">
        <v>2020</v>
      </c>
      <c r="G88" s="78" t="s">
        <v>325</v>
      </c>
      <c r="H88" s="79">
        <v>50.449363918489702</v>
      </c>
      <c r="I88" s="79">
        <v>154.03215849032401</v>
      </c>
      <c r="J88" s="79">
        <v>153.38303388523599</v>
      </c>
      <c r="K88" s="79">
        <v>105.229769241849</v>
      </c>
      <c r="L88" s="79">
        <v>56.878433277490998</v>
      </c>
      <c r="M88" s="79">
        <v>19.6248192135793</v>
      </c>
      <c r="N88" s="79">
        <v>5.5548811665714304</v>
      </c>
    </row>
    <row r="89" spans="1:14" x14ac:dyDescent="0.3">
      <c r="A89" s="82">
        <v>88</v>
      </c>
      <c r="B89" s="83" t="s">
        <v>323</v>
      </c>
      <c r="C89" s="85" t="s">
        <v>48</v>
      </c>
      <c r="D89" s="88"/>
      <c r="E89" s="88">
        <v>948</v>
      </c>
      <c r="F89" s="88">
        <v>2025</v>
      </c>
      <c r="G89" s="78" t="s">
        <v>326</v>
      </c>
      <c r="H89" s="79">
        <v>46.708632865829401</v>
      </c>
      <c r="I89" s="79">
        <v>146.77775824260101</v>
      </c>
      <c r="J89" s="79">
        <v>150.366399596799</v>
      </c>
      <c r="K89" s="79">
        <v>103.57355716263901</v>
      </c>
      <c r="L89" s="79">
        <v>55.310281116079203</v>
      </c>
      <c r="M89" s="79">
        <v>18.050962217966401</v>
      </c>
      <c r="N89" s="79">
        <v>5.0330171384482103</v>
      </c>
    </row>
    <row r="90" spans="1:14" x14ac:dyDescent="0.3">
      <c r="A90" s="82">
        <v>89</v>
      </c>
      <c r="B90" s="83" t="s">
        <v>323</v>
      </c>
      <c r="C90" s="85" t="s">
        <v>48</v>
      </c>
      <c r="D90" s="88"/>
      <c r="E90" s="88">
        <v>948</v>
      </c>
      <c r="F90" s="88">
        <v>2030</v>
      </c>
      <c r="G90" s="78" t="s">
        <v>327</v>
      </c>
      <c r="H90" s="79">
        <v>43.403300492296601</v>
      </c>
      <c r="I90" s="79">
        <v>138.91101333800299</v>
      </c>
      <c r="J90" s="79">
        <v>147.59937425586199</v>
      </c>
      <c r="K90" s="79">
        <v>102.883307873763</v>
      </c>
      <c r="L90" s="79">
        <v>54.560950449406299</v>
      </c>
      <c r="M90" s="79">
        <v>17.023521632131601</v>
      </c>
      <c r="N90" s="79">
        <v>4.5715166156121603</v>
      </c>
    </row>
    <row r="91" spans="1:14" x14ac:dyDescent="0.3">
      <c r="A91" s="82">
        <v>90</v>
      </c>
      <c r="B91" s="83" t="s">
        <v>323</v>
      </c>
      <c r="C91" s="85" t="s">
        <v>48</v>
      </c>
      <c r="D91" s="88"/>
      <c r="E91" s="88">
        <v>948</v>
      </c>
      <c r="F91" s="88">
        <v>2035</v>
      </c>
      <c r="G91" s="78" t="s">
        <v>328</v>
      </c>
      <c r="H91" s="79">
        <v>40.392489407049503</v>
      </c>
      <c r="I91" s="79">
        <v>131.520573340076</v>
      </c>
      <c r="J91" s="79">
        <v>144.673878042311</v>
      </c>
      <c r="K91" s="79">
        <v>103.08753184536199</v>
      </c>
      <c r="L91" s="79">
        <v>54.301580787249897</v>
      </c>
      <c r="M91" s="79">
        <v>16.327357527642501</v>
      </c>
      <c r="N91" s="79">
        <v>4.2420989490093</v>
      </c>
    </row>
    <row r="92" spans="1:14" x14ac:dyDescent="0.3">
      <c r="A92" s="82">
        <v>91</v>
      </c>
      <c r="B92" s="83" t="s">
        <v>323</v>
      </c>
      <c r="C92" s="85" t="s">
        <v>48</v>
      </c>
      <c r="D92" s="88"/>
      <c r="E92" s="88">
        <v>948</v>
      </c>
      <c r="F92" s="88">
        <v>2040</v>
      </c>
      <c r="G92" s="78" t="s">
        <v>329</v>
      </c>
      <c r="H92" s="79">
        <v>37.743059501611</v>
      </c>
      <c r="I92" s="79">
        <v>124.91371198280299</v>
      </c>
      <c r="J92" s="79">
        <v>141.87701981847101</v>
      </c>
      <c r="K92" s="79">
        <v>103.830259162557</v>
      </c>
      <c r="L92" s="79">
        <v>54.5345321883986</v>
      </c>
      <c r="M92" s="79">
        <v>15.812080559677099</v>
      </c>
      <c r="N92" s="79">
        <v>4.0178386251199703</v>
      </c>
    </row>
    <row r="93" spans="1:14" x14ac:dyDescent="0.3">
      <c r="A93" s="82">
        <v>92</v>
      </c>
      <c r="B93" s="83" t="s">
        <v>323</v>
      </c>
      <c r="C93" s="85" t="s">
        <v>48</v>
      </c>
      <c r="D93" s="88"/>
      <c r="E93" s="88">
        <v>948</v>
      </c>
      <c r="F93" s="88">
        <v>2045</v>
      </c>
      <c r="G93" s="78" t="s">
        <v>330</v>
      </c>
      <c r="H93" s="79">
        <v>35.307584003255599</v>
      </c>
      <c r="I93" s="79">
        <v>118.813517044412</v>
      </c>
      <c r="J93" s="79">
        <v>139.52679267772399</v>
      </c>
      <c r="K93" s="79">
        <v>104.446271133601</v>
      </c>
      <c r="L93" s="79">
        <v>55.069936246989997</v>
      </c>
      <c r="M93" s="79">
        <v>15.406025458263899</v>
      </c>
      <c r="N93" s="79">
        <v>3.8157322690067499</v>
      </c>
    </row>
    <row r="94" spans="1:14" x14ac:dyDescent="0.3">
      <c r="A94" s="82">
        <v>93</v>
      </c>
      <c r="B94" s="83" t="s">
        <v>323</v>
      </c>
      <c r="C94" s="85" t="s">
        <v>48</v>
      </c>
      <c r="D94" s="88"/>
      <c r="E94" s="88">
        <v>948</v>
      </c>
      <c r="F94" s="88">
        <v>2050</v>
      </c>
      <c r="G94" s="78" t="s">
        <v>331</v>
      </c>
      <c r="H94" s="79">
        <v>32.985615747563003</v>
      </c>
      <c r="I94" s="79">
        <v>113.023760931403</v>
      </c>
      <c r="J94" s="79">
        <v>137.38724500676599</v>
      </c>
      <c r="K94" s="79">
        <v>104.953273062013</v>
      </c>
      <c r="L94" s="79">
        <v>55.4213814659348</v>
      </c>
      <c r="M94" s="79">
        <v>15.0528516063764</v>
      </c>
      <c r="N94" s="79">
        <v>3.58521851210859</v>
      </c>
    </row>
    <row r="95" spans="1:14" x14ac:dyDescent="0.3">
      <c r="A95" s="82">
        <v>94</v>
      </c>
      <c r="B95" s="83" t="s">
        <v>323</v>
      </c>
      <c r="C95" s="85" t="s">
        <v>48</v>
      </c>
      <c r="D95" s="88"/>
      <c r="E95" s="88">
        <v>948</v>
      </c>
      <c r="F95" s="88">
        <v>2055</v>
      </c>
      <c r="G95" s="78" t="s">
        <v>332</v>
      </c>
      <c r="H95" s="79">
        <v>30.712192206571299</v>
      </c>
      <c r="I95" s="79">
        <v>107.401710438987</v>
      </c>
      <c r="J95" s="79">
        <v>135.331481495726</v>
      </c>
      <c r="K95" s="79">
        <v>105.621999326802</v>
      </c>
      <c r="L95" s="79">
        <v>55.573824195233101</v>
      </c>
      <c r="M95" s="79">
        <v>14.6747564805822</v>
      </c>
      <c r="N95" s="79">
        <v>3.3470338626279998</v>
      </c>
    </row>
    <row r="96" spans="1:14" x14ac:dyDescent="0.3">
      <c r="A96" s="82">
        <v>95</v>
      </c>
      <c r="B96" s="83" t="s">
        <v>323</v>
      </c>
      <c r="C96" s="85" t="s">
        <v>48</v>
      </c>
      <c r="D96" s="88"/>
      <c r="E96" s="88">
        <v>948</v>
      </c>
      <c r="F96" s="88">
        <v>2060</v>
      </c>
      <c r="G96" s="78" t="s">
        <v>333</v>
      </c>
      <c r="H96" s="79">
        <v>28.558359857699401</v>
      </c>
      <c r="I96" s="79">
        <v>102.10924543507601</v>
      </c>
      <c r="J96" s="79">
        <v>133.47722117500501</v>
      </c>
      <c r="K96" s="79">
        <v>106.54626671593201</v>
      </c>
      <c r="L96" s="79">
        <v>55.937923609276403</v>
      </c>
      <c r="M96" s="79">
        <v>14.3165642348965</v>
      </c>
      <c r="N96" s="79">
        <v>3.1141920065920501</v>
      </c>
    </row>
    <row r="97" spans="1:14" x14ac:dyDescent="0.3">
      <c r="A97" s="82">
        <v>96</v>
      </c>
      <c r="B97" s="83" t="s">
        <v>323</v>
      </c>
      <c r="C97" s="85" t="s">
        <v>48</v>
      </c>
      <c r="D97" s="88"/>
      <c r="E97" s="88">
        <v>948</v>
      </c>
      <c r="F97" s="88">
        <v>2065</v>
      </c>
      <c r="G97" s="78" t="s">
        <v>334</v>
      </c>
      <c r="H97" s="79">
        <v>26.534944970915198</v>
      </c>
      <c r="I97" s="79">
        <v>97.084789780915898</v>
      </c>
      <c r="J97" s="79">
        <v>131.68087914452599</v>
      </c>
      <c r="K97" s="79">
        <v>107.594917444391</v>
      </c>
      <c r="L97" s="79">
        <v>56.3692687765203</v>
      </c>
      <c r="M97" s="79">
        <v>14.0174261261672</v>
      </c>
      <c r="N97" s="79">
        <v>2.8896956760654202</v>
      </c>
    </row>
    <row r="98" spans="1:14" x14ac:dyDescent="0.3">
      <c r="A98" s="82">
        <v>97</v>
      </c>
      <c r="B98" s="83" t="s">
        <v>323</v>
      </c>
      <c r="C98" s="85" t="s">
        <v>48</v>
      </c>
      <c r="D98" s="88"/>
      <c r="E98" s="88">
        <v>948</v>
      </c>
      <c r="F98" s="88">
        <v>2070</v>
      </c>
      <c r="G98" s="78" t="s">
        <v>335</v>
      </c>
      <c r="H98" s="79">
        <v>24.6467788340792</v>
      </c>
      <c r="I98" s="79">
        <v>92.378993222131001</v>
      </c>
      <c r="J98" s="79">
        <v>129.95972159565801</v>
      </c>
      <c r="K98" s="79">
        <v>108.70263243890101</v>
      </c>
      <c r="L98" s="79">
        <v>56.789391980130702</v>
      </c>
      <c r="M98" s="79">
        <v>13.7362745351647</v>
      </c>
      <c r="N98" s="79">
        <v>2.6712271974020698</v>
      </c>
    </row>
    <row r="99" spans="1:14" x14ac:dyDescent="0.3">
      <c r="A99" s="82">
        <v>98</v>
      </c>
      <c r="B99" s="83" t="s">
        <v>323</v>
      </c>
      <c r="C99" s="85" t="s">
        <v>48</v>
      </c>
      <c r="D99" s="88"/>
      <c r="E99" s="88">
        <v>948</v>
      </c>
      <c r="F99" s="88">
        <v>2075</v>
      </c>
      <c r="G99" s="78" t="s">
        <v>336</v>
      </c>
      <c r="H99" s="79">
        <v>22.865463610205399</v>
      </c>
      <c r="I99" s="79">
        <v>87.973952107405495</v>
      </c>
      <c r="J99" s="79">
        <v>128.365296210976</v>
      </c>
      <c r="K99" s="79">
        <v>109.86063233333201</v>
      </c>
      <c r="L99" s="79">
        <v>57.151193133508201</v>
      </c>
      <c r="M99" s="79">
        <v>13.4578384146944</v>
      </c>
      <c r="N99" s="79">
        <v>2.45499347472495</v>
      </c>
    </row>
    <row r="100" spans="1:14" x14ac:dyDescent="0.3">
      <c r="A100" s="82">
        <v>99</v>
      </c>
      <c r="B100" s="83" t="s">
        <v>323</v>
      </c>
      <c r="C100" s="85" t="s">
        <v>48</v>
      </c>
      <c r="D100" s="88"/>
      <c r="E100" s="88">
        <v>948</v>
      </c>
      <c r="F100" s="88">
        <v>2080</v>
      </c>
      <c r="G100" s="78" t="s">
        <v>337</v>
      </c>
      <c r="H100" s="79">
        <v>21.1659400257595</v>
      </c>
      <c r="I100" s="79">
        <v>83.791459466245101</v>
      </c>
      <c r="J100" s="79">
        <v>126.885630268556</v>
      </c>
      <c r="K100" s="79">
        <v>111.092337350836</v>
      </c>
      <c r="L100" s="79">
        <v>57.473625868888</v>
      </c>
      <c r="M100" s="79">
        <v>13.1686664466918</v>
      </c>
      <c r="N100" s="79">
        <v>2.2443052769200502</v>
      </c>
    </row>
    <row r="101" spans="1:14" x14ac:dyDescent="0.3">
      <c r="A101" s="82">
        <v>100</v>
      </c>
      <c r="B101" s="83" t="s">
        <v>323</v>
      </c>
      <c r="C101" s="85" t="s">
        <v>48</v>
      </c>
      <c r="D101" s="88"/>
      <c r="E101" s="88">
        <v>948</v>
      </c>
      <c r="F101" s="88">
        <v>2085</v>
      </c>
      <c r="G101" s="78" t="s">
        <v>338</v>
      </c>
      <c r="H101" s="79">
        <v>19.552851964245399</v>
      </c>
      <c r="I101" s="79">
        <v>79.751322374496098</v>
      </c>
      <c r="J101" s="79">
        <v>125.410739562709</v>
      </c>
      <c r="K101" s="79">
        <v>112.361245138299</v>
      </c>
      <c r="L101" s="79">
        <v>57.7851093434207</v>
      </c>
      <c r="M101" s="79">
        <v>12.8874000304509</v>
      </c>
      <c r="N101" s="79">
        <v>2.0324845270621599</v>
      </c>
    </row>
    <row r="102" spans="1:14" x14ac:dyDescent="0.3">
      <c r="A102" s="82">
        <v>101</v>
      </c>
      <c r="B102" s="83" t="s">
        <v>323</v>
      </c>
      <c r="C102" s="85" t="s">
        <v>48</v>
      </c>
      <c r="D102" s="88"/>
      <c r="E102" s="88">
        <v>948</v>
      </c>
      <c r="F102" s="88">
        <v>2090</v>
      </c>
      <c r="G102" s="78" t="s">
        <v>339</v>
      </c>
      <c r="H102" s="79">
        <v>18.025479562627201</v>
      </c>
      <c r="I102" s="79">
        <v>75.831681223070106</v>
      </c>
      <c r="J102" s="79">
        <v>123.92762801308299</v>
      </c>
      <c r="K102" s="79">
        <v>113.676035121604</v>
      </c>
      <c r="L102" s="79">
        <v>58.085938669960697</v>
      </c>
      <c r="M102" s="79">
        <v>12.6155511312146</v>
      </c>
      <c r="N102" s="79">
        <v>1.82956383485754</v>
      </c>
    </row>
    <row r="103" spans="1:14" x14ac:dyDescent="0.3">
      <c r="A103" s="82">
        <v>102</v>
      </c>
      <c r="B103" s="83" t="s">
        <v>323</v>
      </c>
      <c r="C103" s="85" t="s">
        <v>48</v>
      </c>
      <c r="D103" s="88"/>
      <c r="E103" s="88">
        <v>948</v>
      </c>
      <c r="F103" s="88">
        <v>2095</v>
      </c>
      <c r="G103" s="78" t="s">
        <v>340</v>
      </c>
      <c r="H103" s="79">
        <v>16.604311609047699</v>
      </c>
      <c r="I103" s="79">
        <v>72.064421133415095</v>
      </c>
      <c r="J103" s="79">
        <v>122.470936576651</v>
      </c>
      <c r="K103" s="79">
        <v>115.039897937308</v>
      </c>
      <c r="L103" s="79">
        <v>58.3858292428881</v>
      </c>
      <c r="M103" s="79">
        <v>12.358058642442</v>
      </c>
      <c r="N103" s="79">
        <v>1.6442978530222601</v>
      </c>
    </row>
    <row r="104" spans="1:14" x14ac:dyDescent="0.3">
      <c r="A104" s="82">
        <v>103</v>
      </c>
      <c r="B104" s="83" t="s">
        <v>323</v>
      </c>
      <c r="C104" s="85" t="s">
        <v>49</v>
      </c>
      <c r="D104" s="88" t="s">
        <v>50</v>
      </c>
      <c r="E104" s="88">
        <v>1503</v>
      </c>
      <c r="F104" s="88">
        <v>2015</v>
      </c>
      <c r="G104" s="78" t="s">
        <v>324</v>
      </c>
      <c r="H104" s="79">
        <v>12.3470452564715</v>
      </c>
      <c r="I104" s="79">
        <v>49.994397389907903</v>
      </c>
      <c r="J104" s="79">
        <v>97.178595612657503</v>
      </c>
      <c r="K104" s="79">
        <v>109.11239390339099</v>
      </c>
      <c r="L104" s="79">
        <v>59.959521040517203</v>
      </c>
      <c r="M104" s="79">
        <v>13.2682710533159</v>
      </c>
      <c r="N104" s="79">
        <v>1.2087166970841401</v>
      </c>
    </row>
    <row r="105" spans="1:14" x14ac:dyDescent="0.3">
      <c r="A105" s="82">
        <v>104</v>
      </c>
      <c r="B105" s="83" t="s">
        <v>323</v>
      </c>
      <c r="C105" s="85" t="s">
        <v>49</v>
      </c>
      <c r="D105" s="88" t="s">
        <v>50</v>
      </c>
      <c r="E105" s="88">
        <v>1503</v>
      </c>
      <c r="F105" s="88">
        <v>2020</v>
      </c>
      <c r="G105" s="78" t="s">
        <v>325</v>
      </c>
      <c r="H105" s="79">
        <v>8.0352357473545801</v>
      </c>
      <c r="I105" s="79">
        <v>40.509343351442503</v>
      </c>
      <c r="J105" s="79">
        <v>98.270405484201703</v>
      </c>
      <c r="K105" s="79">
        <v>119.939399774267</v>
      </c>
      <c r="L105" s="79">
        <v>64.719164191312899</v>
      </c>
      <c r="M105" s="79">
        <v>13.7231835887</v>
      </c>
      <c r="N105" s="79">
        <v>1.2425246770516001</v>
      </c>
    </row>
    <row r="106" spans="1:14" x14ac:dyDescent="0.3">
      <c r="A106" s="82">
        <v>105</v>
      </c>
      <c r="B106" s="83" t="s">
        <v>323</v>
      </c>
      <c r="C106" s="85" t="s">
        <v>49</v>
      </c>
      <c r="D106" s="88" t="s">
        <v>50</v>
      </c>
      <c r="E106" s="88">
        <v>1503</v>
      </c>
      <c r="F106" s="88">
        <v>2025</v>
      </c>
      <c r="G106" s="78" t="s">
        <v>326</v>
      </c>
      <c r="H106" s="79">
        <v>7.6647386777570397</v>
      </c>
      <c r="I106" s="79">
        <v>39.9541944293873</v>
      </c>
      <c r="J106" s="79">
        <v>98.072619130188897</v>
      </c>
      <c r="K106" s="79">
        <v>122.255374987726</v>
      </c>
      <c r="L106" s="79">
        <v>67.141593179537196</v>
      </c>
      <c r="M106" s="79">
        <v>14.329343907845001</v>
      </c>
      <c r="N106" s="79">
        <v>1.2602551689107699</v>
      </c>
    </row>
    <row r="107" spans="1:14" x14ac:dyDescent="0.3">
      <c r="A107" s="82">
        <v>106</v>
      </c>
      <c r="B107" s="83" t="s">
        <v>323</v>
      </c>
      <c r="C107" s="85" t="s">
        <v>49</v>
      </c>
      <c r="D107" s="88" t="s">
        <v>50</v>
      </c>
      <c r="E107" s="88">
        <v>1503</v>
      </c>
      <c r="F107" s="88">
        <v>2030</v>
      </c>
      <c r="G107" s="78" t="s">
        <v>327</v>
      </c>
      <c r="H107" s="79">
        <v>7.3366356204182201</v>
      </c>
      <c r="I107" s="79">
        <v>39.445719144926102</v>
      </c>
      <c r="J107" s="79">
        <v>98.430044560235601</v>
      </c>
      <c r="K107" s="79">
        <v>123.837489855325</v>
      </c>
      <c r="L107" s="79">
        <v>68.797079124715097</v>
      </c>
      <c r="M107" s="79">
        <v>14.744861669092201</v>
      </c>
      <c r="N107" s="79">
        <v>1.2295112750808399</v>
      </c>
    </row>
    <row r="108" spans="1:14" x14ac:dyDescent="0.3">
      <c r="A108" s="82">
        <v>107</v>
      </c>
      <c r="B108" s="83" t="s">
        <v>323</v>
      </c>
      <c r="C108" s="85" t="s">
        <v>49</v>
      </c>
      <c r="D108" s="88" t="s">
        <v>50</v>
      </c>
      <c r="E108" s="88">
        <v>1503</v>
      </c>
      <c r="F108" s="88">
        <v>2035</v>
      </c>
      <c r="G108" s="78" t="s">
        <v>328</v>
      </c>
      <c r="H108" s="79">
        <v>7.10312619149909</v>
      </c>
      <c r="I108" s="79">
        <v>39.008154082193101</v>
      </c>
      <c r="J108" s="79">
        <v>98.667242603336504</v>
      </c>
      <c r="K108" s="79">
        <v>124.95193895624</v>
      </c>
      <c r="L108" s="79">
        <v>69.705660579609898</v>
      </c>
      <c r="M108" s="79">
        <v>15.0174625250355</v>
      </c>
      <c r="N108" s="79">
        <v>1.19720935921549</v>
      </c>
    </row>
    <row r="109" spans="1:14" x14ac:dyDescent="0.3">
      <c r="A109" s="82">
        <v>108</v>
      </c>
      <c r="B109" s="83" t="s">
        <v>323</v>
      </c>
      <c r="C109" s="85" t="s">
        <v>49</v>
      </c>
      <c r="D109" s="88" t="s">
        <v>50</v>
      </c>
      <c r="E109" s="88">
        <v>1503</v>
      </c>
      <c r="F109" s="88">
        <v>2040</v>
      </c>
      <c r="G109" s="78" t="s">
        <v>329</v>
      </c>
      <c r="H109" s="79">
        <v>6.9654734729539998</v>
      </c>
      <c r="I109" s="79">
        <v>38.8168076321193</v>
      </c>
      <c r="J109" s="79">
        <v>99.002686990885394</v>
      </c>
      <c r="K109" s="79">
        <v>125.969158104816</v>
      </c>
      <c r="L109" s="79">
        <v>70.140357889795297</v>
      </c>
      <c r="M109" s="79">
        <v>15.275066129576301</v>
      </c>
      <c r="N109" s="79">
        <v>1.14193338185042</v>
      </c>
    </row>
    <row r="110" spans="1:14" x14ac:dyDescent="0.3">
      <c r="A110" s="82">
        <v>109</v>
      </c>
      <c r="B110" s="83" t="s">
        <v>323</v>
      </c>
      <c r="C110" s="85" t="s">
        <v>49</v>
      </c>
      <c r="D110" s="88" t="s">
        <v>50</v>
      </c>
      <c r="E110" s="88">
        <v>1503</v>
      </c>
      <c r="F110" s="88">
        <v>2045</v>
      </c>
      <c r="G110" s="78" t="s">
        <v>330</v>
      </c>
      <c r="H110" s="79">
        <v>6.8829971109581596</v>
      </c>
      <c r="I110" s="79">
        <v>38.785070046293498</v>
      </c>
      <c r="J110" s="79">
        <v>99.511652760075904</v>
      </c>
      <c r="K110" s="79">
        <v>127.05838166239</v>
      </c>
      <c r="L110" s="79">
        <v>70.492833710629895</v>
      </c>
      <c r="M110" s="79">
        <v>15.440535501116701</v>
      </c>
      <c r="N110" s="79">
        <v>1.1087367916390301</v>
      </c>
    </row>
    <row r="111" spans="1:14" x14ac:dyDescent="0.3">
      <c r="A111" s="82">
        <v>110</v>
      </c>
      <c r="B111" s="83" t="s">
        <v>323</v>
      </c>
      <c r="C111" s="85" t="s">
        <v>49</v>
      </c>
      <c r="D111" s="88" t="s">
        <v>50</v>
      </c>
      <c r="E111" s="88">
        <v>1503</v>
      </c>
      <c r="F111" s="88">
        <v>2050</v>
      </c>
      <c r="G111" s="78" t="s">
        <v>331</v>
      </c>
      <c r="H111" s="79">
        <v>6.8441762714726098</v>
      </c>
      <c r="I111" s="79">
        <v>38.884948993185198</v>
      </c>
      <c r="J111" s="79">
        <v>100.031332932578</v>
      </c>
      <c r="K111" s="79">
        <v>128.195079713572</v>
      </c>
      <c r="L111" s="79">
        <v>70.832304445097193</v>
      </c>
      <c r="M111" s="79">
        <v>15.498349817522801</v>
      </c>
      <c r="N111" s="79">
        <v>1.1020313395233099</v>
      </c>
    </row>
    <row r="112" spans="1:14" x14ac:dyDescent="0.3">
      <c r="A112" s="82">
        <v>111</v>
      </c>
      <c r="B112" s="83" t="s">
        <v>323</v>
      </c>
      <c r="C112" s="85" t="s">
        <v>49</v>
      </c>
      <c r="D112" s="88" t="s">
        <v>50</v>
      </c>
      <c r="E112" s="88">
        <v>1503</v>
      </c>
      <c r="F112" s="88">
        <v>2055</v>
      </c>
      <c r="G112" s="78" t="s">
        <v>332</v>
      </c>
      <c r="H112" s="79">
        <v>6.8174023937206103</v>
      </c>
      <c r="I112" s="79">
        <v>39.045230990768999</v>
      </c>
      <c r="J112" s="79">
        <v>100.479482260183</v>
      </c>
      <c r="K112" s="79">
        <v>129.14479342229399</v>
      </c>
      <c r="L112" s="79">
        <v>71.044075770548801</v>
      </c>
      <c r="M112" s="79">
        <v>15.472389952875099</v>
      </c>
      <c r="N112" s="79">
        <v>1.09241263649885</v>
      </c>
    </row>
    <row r="113" spans="1:14" x14ac:dyDescent="0.3">
      <c r="A113" s="82">
        <v>112</v>
      </c>
      <c r="B113" s="83" t="s">
        <v>323</v>
      </c>
      <c r="C113" s="85" t="s">
        <v>49</v>
      </c>
      <c r="D113" s="88" t="s">
        <v>50</v>
      </c>
      <c r="E113" s="88">
        <v>1503</v>
      </c>
      <c r="F113" s="88">
        <v>2060</v>
      </c>
      <c r="G113" s="78" t="s">
        <v>333</v>
      </c>
      <c r="H113" s="79">
        <v>6.7821009337854097</v>
      </c>
      <c r="I113" s="79">
        <v>39.167617011338997</v>
      </c>
      <c r="J113" s="79">
        <v>100.96897866476</v>
      </c>
      <c r="K113" s="79">
        <v>129.88336674799001</v>
      </c>
      <c r="L113" s="79">
        <v>71.223857381585901</v>
      </c>
      <c r="M113" s="79">
        <v>15.377764302081401</v>
      </c>
      <c r="N113" s="79">
        <v>1.0696079283375699</v>
      </c>
    </row>
    <row r="114" spans="1:14" x14ac:dyDescent="0.3">
      <c r="A114" s="82">
        <v>113</v>
      </c>
      <c r="B114" s="83" t="s">
        <v>323</v>
      </c>
      <c r="C114" s="85" t="s">
        <v>49</v>
      </c>
      <c r="D114" s="88" t="s">
        <v>50</v>
      </c>
      <c r="E114" s="88">
        <v>1503</v>
      </c>
      <c r="F114" s="88">
        <v>2065</v>
      </c>
      <c r="G114" s="78" t="s">
        <v>334</v>
      </c>
      <c r="H114" s="79">
        <v>6.75020301846319</v>
      </c>
      <c r="I114" s="79">
        <v>39.218238318768201</v>
      </c>
      <c r="J114" s="79">
        <v>101.417265318278</v>
      </c>
      <c r="K114" s="79">
        <v>130.418327600255</v>
      </c>
      <c r="L114" s="79">
        <v>71.379597664274101</v>
      </c>
      <c r="M114" s="79">
        <v>15.296061570531</v>
      </c>
      <c r="N114" s="79">
        <v>1.0373837516706601</v>
      </c>
    </row>
    <row r="115" spans="1:14" x14ac:dyDescent="0.3">
      <c r="A115" s="82">
        <v>114</v>
      </c>
      <c r="B115" s="83" t="s">
        <v>323</v>
      </c>
      <c r="C115" s="85" t="s">
        <v>49</v>
      </c>
      <c r="D115" s="88" t="s">
        <v>50</v>
      </c>
      <c r="E115" s="88">
        <v>1503</v>
      </c>
      <c r="F115" s="88">
        <v>2070</v>
      </c>
      <c r="G115" s="78" t="s">
        <v>335</v>
      </c>
      <c r="H115" s="79">
        <v>6.7274924330736203</v>
      </c>
      <c r="I115" s="79">
        <v>39.242523980571796</v>
      </c>
      <c r="J115" s="79">
        <v>101.751563944423</v>
      </c>
      <c r="K115" s="79">
        <v>130.82969803572001</v>
      </c>
      <c r="L115" s="79">
        <v>71.436356430342201</v>
      </c>
      <c r="M115" s="79">
        <v>15.2594966452066</v>
      </c>
      <c r="N115" s="79">
        <v>1.0076694768057399</v>
      </c>
    </row>
    <row r="116" spans="1:14" x14ac:dyDescent="0.3">
      <c r="A116" s="82">
        <v>115</v>
      </c>
      <c r="B116" s="83" t="s">
        <v>323</v>
      </c>
      <c r="C116" s="85" t="s">
        <v>49</v>
      </c>
      <c r="D116" s="88" t="s">
        <v>50</v>
      </c>
      <c r="E116" s="88">
        <v>1503</v>
      </c>
      <c r="F116" s="88">
        <v>2075</v>
      </c>
      <c r="G116" s="78" t="s">
        <v>336</v>
      </c>
      <c r="H116" s="79">
        <v>6.7174649785561797</v>
      </c>
      <c r="I116" s="79">
        <v>39.298938670977101</v>
      </c>
      <c r="J116" s="79">
        <v>102.079019828548</v>
      </c>
      <c r="K116" s="79">
        <v>131.32215865451801</v>
      </c>
      <c r="L116" s="79">
        <v>71.502812705861203</v>
      </c>
      <c r="M116" s="79">
        <v>15.2611460393925</v>
      </c>
      <c r="N116" s="79">
        <v>0.989937103579696</v>
      </c>
    </row>
    <row r="117" spans="1:14" x14ac:dyDescent="0.3">
      <c r="A117" s="82">
        <v>116</v>
      </c>
      <c r="B117" s="83" t="s">
        <v>323</v>
      </c>
      <c r="C117" s="85" t="s">
        <v>49</v>
      </c>
      <c r="D117" s="88" t="s">
        <v>50</v>
      </c>
      <c r="E117" s="88">
        <v>1503</v>
      </c>
      <c r="F117" s="88">
        <v>2080</v>
      </c>
      <c r="G117" s="78" t="s">
        <v>337</v>
      </c>
      <c r="H117" s="79">
        <v>6.7118089406365504</v>
      </c>
      <c r="I117" s="79">
        <v>39.350173180980804</v>
      </c>
      <c r="J117" s="79">
        <v>102.320701937964</v>
      </c>
      <c r="K117" s="79">
        <v>131.78689709512099</v>
      </c>
      <c r="L117" s="79">
        <v>71.573152658763902</v>
      </c>
      <c r="M117" s="79">
        <v>15.2575500540379</v>
      </c>
      <c r="N117" s="79">
        <v>0.98128971922061203</v>
      </c>
    </row>
    <row r="118" spans="1:14" x14ac:dyDescent="0.3">
      <c r="A118" s="82">
        <v>117</v>
      </c>
      <c r="B118" s="83" t="s">
        <v>323</v>
      </c>
      <c r="C118" s="85" t="s">
        <v>49</v>
      </c>
      <c r="D118" s="88" t="s">
        <v>50</v>
      </c>
      <c r="E118" s="88">
        <v>1503</v>
      </c>
      <c r="F118" s="88">
        <v>2085</v>
      </c>
      <c r="G118" s="78" t="s">
        <v>338</v>
      </c>
      <c r="H118" s="79">
        <v>6.7115309729533603</v>
      </c>
      <c r="I118" s="79">
        <v>39.418854573368399</v>
      </c>
      <c r="J118" s="79">
        <v>102.535955566469</v>
      </c>
      <c r="K118" s="79">
        <v>132.246527232869</v>
      </c>
      <c r="L118" s="79">
        <v>71.668563149041603</v>
      </c>
      <c r="M118" s="79">
        <v>15.235068179958001</v>
      </c>
      <c r="N118" s="79">
        <v>0.97494633178178103</v>
      </c>
    </row>
    <row r="119" spans="1:14" x14ac:dyDescent="0.3">
      <c r="A119" s="82">
        <v>118</v>
      </c>
      <c r="B119" s="83" t="s">
        <v>323</v>
      </c>
      <c r="C119" s="85" t="s">
        <v>49</v>
      </c>
      <c r="D119" s="88" t="s">
        <v>50</v>
      </c>
      <c r="E119" s="88">
        <v>1503</v>
      </c>
      <c r="F119" s="88">
        <v>2090</v>
      </c>
      <c r="G119" s="78" t="s">
        <v>339</v>
      </c>
      <c r="H119" s="79">
        <v>6.7120746720167599</v>
      </c>
      <c r="I119" s="79">
        <v>39.496120951102803</v>
      </c>
      <c r="J119" s="79">
        <v>102.757279794141</v>
      </c>
      <c r="K119" s="79">
        <v>132.645574896657</v>
      </c>
      <c r="L119" s="79">
        <v>71.774339799681002</v>
      </c>
      <c r="M119" s="79">
        <v>15.1909578642396</v>
      </c>
      <c r="N119" s="79">
        <v>0.96416638259945497</v>
      </c>
    </row>
    <row r="120" spans="1:14" x14ac:dyDescent="0.3">
      <c r="A120" s="82">
        <v>119</v>
      </c>
      <c r="B120" s="83" t="s">
        <v>323</v>
      </c>
      <c r="C120" s="85" t="s">
        <v>49</v>
      </c>
      <c r="D120" s="88" t="s">
        <v>50</v>
      </c>
      <c r="E120" s="88">
        <v>1503</v>
      </c>
      <c r="F120" s="88">
        <v>2095</v>
      </c>
      <c r="G120" s="78" t="s">
        <v>340</v>
      </c>
      <c r="H120" s="79">
        <v>6.7059634090591498</v>
      </c>
      <c r="I120" s="79">
        <v>39.5372836480988</v>
      </c>
      <c r="J120" s="79">
        <v>102.94585893729401</v>
      </c>
      <c r="K120" s="79">
        <v>132.87189549848</v>
      </c>
      <c r="L120" s="79">
        <v>71.841732813613106</v>
      </c>
      <c r="M120" s="79">
        <v>15.1445186566463</v>
      </c>
      <c r="N120" s="79">
        <v>0.94778000918538596</v>
      </c>
    </row>
    <row r="121" spans="1:14" x14ac:dyDescent="0.3">
      <c r="A121" s="82">
        <v>120</v>
      </c>
      <c r="B121" s="83" t="s">
        <v>323</v>
      </c>
      <c r="C121" s="85" t="s">
        <v>51</v>
      </c>
      <c r="D121" s="88" t="s">
        <v>50</v>
      </c>
      <c r="E121" s="88">
        <v>1517</v>
      </c>
      <c r="F121" s="88">
        <v>2015</v>
      </c>
      <c r="G121" s="78" t="s">
        <v>324</v>
      </c>
      <c r="H121" s="79">
        <v>39.744762917628996</v>
      </c>
      <c r="I121" s="79">
        <v>145.07528045281799</v>
      </c>
      <c r="J121" s="79">
        <v>138.970590372592</v>
      </c>
      <c r="K121" s="79">
        <v>84.783859790247703</v>
      </c>
      <c r="L121" s="79">
        <v>42.527153726388597</v>
      </c>
      <c r="M121" s="79">
        <v>14.638674264318301</v>
      </c>
      <c r="N121" s="79">
        <v>3.3513243441352598</v>
      </c>
    </row>
    <row r="122" spans="1:14" x14ac:dyDescent="0.3">
      <c r="A122" s="82">
        <v>121</v>
      </c>
      <c r="B122" s="83" t="s">
        <v>323</v>
      </c>
      <c r="C122" s="85" t="s">
        <v>51</v>
      </c>
      <c r="D122" s="88" t="s">
        <v>50</v>
      </c>
      <c r="E122" s="88">
        <v>1517</v>
      </c>
      <c r="F122" s="88">
        <v>2020</v>
      </c>
      <c r="G122" s="78" t="s">
        <v>325</v>
      </c>
      <c r="H122" s="79">
        <v>35.931168927433198</v>
      </c>
      <c r="I122" s="79">
        <v>136.930235626166</v>
      </c>
      <c r="J122" s="79">
        <v>137.03667491237999</v>
      </c>
      <c r="K122" s="79">
        <v>88.208100619440501</v>
      </c>
      <c r="L122" s="79">
        <v>43.4618547163061</v>
      </c>
      <c r="M122" s="79">
        <v>14.745720620574099</v>
      </c>
      <c r="N122" s="79">
        <v>3.21022129774411</v>
      </c>
    </row>
    <row r="123" spans="1:14" x14ac:dyDescent="0.3">
      <c r="A123" s="82">
        <v>122</v>
      </c>
      <c r="B123" s="83" t="s">
        <v>323</v>
      </c>
      <c r="C123" s="85" t="s">
        <v>51</v>
      </c>
      <c r="D123" s="88" t="s">
        <v>50</v>
      </c>
      <c r="E123" s="88">
        <v>1517</v>
      </c>
      <c r="F123" s="88">
        <v>2025</v>
      </c>
      <c r="G123" s="78" t="s">
        <v>326</v>
      </c>
      <c r="H123" s="79">
        <v>32.883514009149103</v>
      </c>
      <c r="I123" s="79">
        <v>128.94392635309799</v>
      </c>
      <c r="J123" s="79">
        <v>135.02395530289499</v>
      </c>
      <c r="K123" s="79">
        <v>90.725469796362006</v>
      </c>
      <c r="L123" s="79">
        <v>44.525075965269799</v>
      </c>
      <c r="M123" s="79">
        <v>14.568506612492801</v>
      </c>
      <c r="N123" s="79">
        <v>3.0408022619094202</v>
      </c>
    </row>
    <row r="124" spans="1:14" x14ac:dyDescent="0.3">
      <c r="A124" s="82">
        <v>123</v>
      </c>
      <c r="B124" s="83" t="s">
        <v>323</v>
      </c>
      <c r="C124" s="85" t="s">
        <v>51</v>
      </c>
      <c r="D124" s="88" t="s">
        <v>50</v>
      </c>
      <c r="E124" s="88">
        <v>1517</v>
      </c>
      <c r="F124" s="88">
        <v>2030</v>
      </c>
      <c r="G124" s="78" t="s">
        <v>327</v>
      </c>
      <c r="H124" s="79">
        <v>30.501895782898</v>
      </c>
      <c r="I124" s="79">
        <v>120.734682728294</v>
      </c>
      <c r="J124" s="79">
        <v>132.64455662756899</v>
      </c>
      <c r="K124" s="79">
        <v>92.569519054771106</v>
      </c>
      <c r="L124" s="79">
        <v>45.828085062332804</v>
      </c>
      <c r="M124" s="79">
        <v>14.572271768096201</v>
      </c>
      <c r="N124" s="79">
        <v>2.7478199314033098</v>
      </c>
    </row>
    <row r="125" spans="1:14" x14ac:dyDescent="0.3">
      <c r="A125" s="82">
        <v>124</v>
      </c>
      <c r="B125" s="83" t="s">
        <v>323</v>
      </c>
      <c r="C125" s="85" t="s">
        <v>51</v>
      </c>
      <c r="D125" s="88" t="s">
        <v>50</v>
      </c>
      <c r="E125" s="88">
        <v>1517</v>
      </c>
      <c r="F125" s="88">
        <v>2035</v>
      </c>
      <c r="G125" s="78" t="s">
        <v>328</v>
      </c>
      <c r="H125" s="79">
        <v>28.590083729942101</v>
      </c>
      <c r="I125" s="79">
        <v>113.816737394489</v>
      </c>
      <c r="J125" s="79">
        <v>130.20118210797699</v>
      </c>
      <c r="K125" s="79">
        <v>94.720451748400293</v>
      </c>
      <c r="L125" s="79">
        <v>46.87954234024</v>
      </c>
      <c r="M125" s="79">
        <v>14.405234476621899</v>
      </c>
      <c r="N125" s="79">
        <v>2.5924285546719998</v>
      </c>
    </row>
    <row r="126" spans="1:14" x14ac:dyDescent="0.3">
      <c r="A126" s="82">
        <v>125</v>
      </c>
      <c r="B126" s="83" t="s">
        <v>323</v>
      </c>
      <c r="C126" s="85" t="s">
        <v>51</v>
      </c>
      <c r="D126" s="88" t="s">
        <v>50</v>
      </c>
      <c r="E126" s="88">
        <v>1517</v>
      </c>
      <c r="F126" s="88">
        <v>2040</v>
      </c>
      <c r="G126" s="78" t="s">
        <v>329</v>
      </c>
      <c r="H126" s="79">
        <v>26.966643012334099</v>
      </c>
      <c r="I126" s="79">
        <v>108.390297273424</v>
      </c>
      <c r="J126" s="79">
        <v>128.11384985219601</v>
      </c>
      <c r="K126" s="79">
        <v>97.196837540040093</v>
      </c>
      <c r="L126" s="79">
        <v>48.153209616208699</v>
      </c>
      <c r="M126" s="79">
        <v>14.2164263036944</v>
      </c>
      <c r="N126" s="79">
        <v>2.5858740860537299</v>
      </c>
    </row>
    <row r="127" spans="1:14" x14ac:dyDescent="0.3">
      <c r="A127" s="82">
        <v>126</v>
      </c>
      <c r="B127" s="83" t="s">
        <v>323</v>
      </c>
      <c r="C127" s="85" t="s">
        <v>51</v>
      </c>
      <c r="D127" s="88" t="s">
        <v>50</v>
      </c>
      <c r="E127" s="88">
        <v>1517</v>
      </c>
      <c r="F127" s="88">
        <v>2045</v>
      </c>
      <c r="G127" s="78" t="s">
        <v>330</v>
      </c>
      <c r="H127" s="79">
        <v>25.4499919121902</v>
      </c>
      <c r="I127" s="79">
        <v>103.601138578234</v>
      </c>
      <c r="J127" s="79">
        <v>126.675536355204</v>
      </c>
      <c r="K127" s="79">
        <v>99.290566671440402</v>
      </c>
      <c r="L127" s="79">
        <v>49.632511262667201</v>
      </c>
      <c r="M127" s="79">
        <v>14.1197283000038</v>
      </c>
      <c r="N127" s="79">
        <v>2.5296385660340599</v>
      </c>
    </row>
    <row r="128" spans="1:14" x14ac:dyDescent="0.3">
      <c r="A128" s="82">
        <v>127</v>
      </c>
      <c r="B128" s="83" t="s">
        <v>323</v>
      </c>
      <c r="C128" s="85" t="s">
        <v>51</v>
      </c>
      <c r="D128" s="88" t="s">
        <v>50</v>
      </c>
      <c r="E128" s="88">
        <v>1517</v>
      </c>
      <c r="F128" s="88">
        <v>2050</v>
      </c>
      <c r="G128" s="78" t="s">
        <v>331</v>
      </c>
      <c r="H128" s="79">
        <v>23.942683103342802</v>
      </c>
      <c r="I128" s="79">
        <v>98.924484928924898</v>
      </c>
      <c r="J128" s="79">
        <v>125.396159391314</v>
      </c>
      <c r="K128" s="79">
        <v>100.982426310375</v>
      </c>
      <c r="L128" s="79">
        <v>50.8086841888816</v>
      </c>
      <c r="M128" s="79">
        <v>14.003945268934601</v>
      </c>
      <c r="N128" s="79">
        <v>2.4004043681395202</v>
      </c>
    </row>
    <row r="129" spans="1:14" x14ac:dyDescent="0.3">
      <c r="A129" s="82">
        <v>128</v>
      </c>
      <c r="B129" s="83" t="s">
        <v>323</v>
      </c>
      <c r="C129" s="85" t="s">
        <v>51</v>
      </c>
      <c r="D129" s="88" t="s">
        <v>50</v>
      </c>
      <c r="E129" s="88">
        <v>1517</v>
      </c>
      <c r="F129" s="88">
        <v>2055</v>
      </c>
      <c r="G129" s="78" t="s">
        <v>332</v>
      </c>
      <c r="H129" s="79">
        <v>22.431712489053101</v>
      </c>
      <c r="I129" s="79">
        <v>94.173543706432696</v>
      </c>
      <c r="J129" s="79">
        <v>124.113083766694</v>
      </c>
      <c r="K129" s="79">
        <v>102.661950089933</v>
      </c>
      <c r="L129" s="79">
        <v>51.657547238222101</v>
      </c>
      <c r="M129" s="79">
        <v>13.730282026481399</v>
      </c>
      <c r="N129" s="79">
        <v>2.2552515074975901</v>
      </c>
    </row>
    <row r="130" spans="1:14" x14ac:dyDescent="0.3">
      <c r="A130" s="82">
        <v>129</v>
      </c>
      <c r="B130" s="83" t="s">
        <v>323</v>
      </c>
      <c r="C130" s="85" t="s">
        <v>51</v>
      </c>
      <c r="D130" s="88" t="s">
        <v>50</v>
      </c>
      <c r="E130" s="88">
        <v>1517</v>
      </c>
      <c r="F130" s="88">
        <v>2060</v>
      </c>
      <c r="G130" s="78" t="s">
        <v>333</v>
      </c>
      <c r="H130" s="79">
        <v>21.034235758592601</v>
      </c>
      <c r="I130" s="79">
        <v>89.640062680354504</v>
      </c>
      <c r="J130" s="79">
        <v>122.94820916318599</v>
      </c>
      <c r="K130" s="79">
        <v>104.542571257015</v>
      </c>
      <c r="L130" s="79">
        <v>52.642574147942497</v>
      </c>
      <c r="M130" s="79">
        <v>13.372576066641299</v>
      </c>
      <c r="N130" s="79">
        <v>2.1254771497356102</v>
      </c>
    </row>
    <row r="131" spans="1:14" x14ac:dyDescent="0.3">
      <c r="A131" s="82">
        <v>130</v>
      </c>
      <c r="B131" s="83" t="s">
        <v>323</v>
      </c>
      <c r="C131" s="85" t="s">
        <v>51</v>
      </c>
      <c r="D131" s="88" t="s">
        <v>50</v>
      </c>
      <c r="E131" s="88">
        <v>1517</v>
      </c>
      <c r="F131" s="88">
        <v>2065</v>
      </c>
      <c r="G131" s="78" t="s">
        <v>334</v>
      </c>
      <c r="H131" s="79">
        <v>19.773302045259602</v>
      </c>
      <c r="I131" s="79">
        <v>85.430991658355893</v>
      </c>
      <c r="J131" s="79">
        <v>121.815803576587</v>
      </c>
      <c r="K131" s="79">
        <v>106.552190504184</v>
      </c>
      <c r="L131" s="79">
        <v>53.685634261992199</v>
      </c>
      <c r="M131" s="79">
        <v>13.060992543298299</v>
      </c>
      <c r="N131" s="79">
        <v>2.0140024542206301</v>
      </c>
    </row>
    <row r="132" spans="1:14" x14ac:dyDescent="0.3">
      <c r="A132" s="82">
        <v>131</v>
      </c>
      <c r="B132" s="83" t="s">
        <v>323</v>
      </c>
      <c r="C132" s="85" t="s">
        <v>51</v>
      </c>
      <c r="D132" s="88" t="s">
        <v>50</v>
      </c>
      <c r="E132" s="88">
        <v>1517</v>
      </c>
      <c r="F132" s="88">
        <v>2070</v>
      </c>
      <c r="G132" s="78" t="s">
        <v>335</v>
      </c>
      <c r="H132" s="79">
        <v>18.618619036291499</v>
      </c>
      <c r="I132" s="79">
        <v>81.629099229520406</v>
      </c>
      <c r="J132" s="79">
        <v>120.77533301730701</v>
      </c>
      <c r="K132" s="79">
        <v>108.57191387438201</v>
      </c>
      <c r="L132" s="79">
        <v>54.735703874956798</v>
      </c>
      <c r="M132" s="79">
        <v>12.802625673504499</v>
      </c>
      <c r="N132" s="79">
        <v>1.90344649776818</v>
      </c>
    </row>
    <row r="133" spans="1:14" x14ac:dyDescent="0.3">
      <c r="A133" s="82">
        <v>132</v>
      </c>
      <c r="B133" s="83" t="s">
        <v>323</v>
      </c>
      <c r="C133" s="85" t="s">
        <v>51</v>
      </c>
      <c r="D133" s="88" t="s">
        <v>50</v>
      </c>
      <c r="E133" s="88">
        <v>1517</v>
      </c>
      <c r="F133" s="88">
        <v>2075</v>
      </c>
      <c r="G133" s="78" t="s">
        <v>336</v>
      </c>
      <c r="H133" s="79">
        <v>17.526469187859199</v>
      </c>
      <c r="I133" s="79">
        <v>78.144051575449197</v>
      </c>
      <c r="J133" s="79">
        <v>119.857217932635</v>
      </c>
      <c r="K133" s="79">
        <v>110.484699618503</v>
      </c>
      <c r="L133" s="79">
        <v>55.697138394365901</v>
      </c>
      <c r="M133" s="79">
        <v>12.578120726544901</v>
      </c>
      <c r="N133" s="79">
        <v>1.7840445423906499</v>
      </c>
    </row>
    <row r="134" spans="1:14" x14ac:dyDescent="0.3">
      <c r="A134" s="82">
        <v>133</v>
      </c>
      <c r="B134" s="83" t="s">
        <v>323</v>
      </c>
      <c r="C134" s="85" t="s">
        <v>51</v>
      </c>
      <c r="D134" s="88" t="s">
        <v>50</v>
      </c>
      <c r="E134" s="88">
        <v>1517</v>
      </c>
      <c r="F134" s="88">
        <v>2080</v>
      </c>
      <c r="G134" s="78" t="s">
        <v>337</v>
      </c>
      <c r="H134" s="79">
        <v>16.4637286734309</v>
      </c>
      <c r="I134" s="79">
        <v>74.830651229079095</v>
      </c>
      <c r="J134" s="79">
        <v>119.050549900272</v>
      </c>
      <c r="K134" s="79">
        <v>112.319932956381</v>
      </c>
      <c r="L134" s="79">
        <v>56.553211465233801</v>
      </c>
      <c r="M134" s="79">
        <v>12.369839236587</v>
      </c>
      <c r="N134" s="79">
        <v>1.66050788667368</v>
      </c>
    </row>
    <row r="135" spans="1:14" x14ac:dyDescent="0.3">
      <c r="A135" s="82">
        <v>134</v>
      </c>
      <c r="B135" s="83" t="s">
        <v>323</v>
      </c>
      <c r="C135" s="85" t="s">
        <v>51</v>
      </c>
      <c r="D135" s="88" t="s">
        <v>50</v>
      </c>
      <c r="E135" s="88">
        <v>1517</v>
      </c>
      <c r="F135" s="88">
        <v>2085</v>
      </c>
      <c r="G135" s="78" t="s">
        <v>338</v>
      </c>
      <c r="H135" s="79">
        <v>15.4354994163276</v>
      </c>
      <c r="I135" s="79">
        <v>71.564111133040498</v>
      </c>
      <c r="J135" s="79">
        <v>118.218722045609</v>
      </c>
      <c r="K135" s="79">
        <v>114.06211275283199</v>
      </c>
      <c r="L135" s="79">
        <v>57.321585362544397</v>
      </c>
      <c r="M135" s="79">
        <v>12.183884837314499</v>
      </c>
      <c r="N135" s="79">
        <v>1.5256517315040601</v>
      </c>
    </row>
    <row r="136" spans="1:14" x14ac:dyDescent="0.3">
      <c r="A136" s="82">
        <v>135</v>
      </c>
      <c r="B136" s="83" t="s">
        <v>323</v>
      </c>
      <c r="C136" s="85" t="s">
        <v>51</v>
      </c>
      <c r="D136" s="88" t="s">
        <v>50</v>
      </c>
      <c r="E136" s="88">
        <v>1517</v>
      </c>
      <c r="F136" s="88">
        <v>2090</v>
      </c>
      <c r="G136" s="78" t="s">
        <v>339</v>
      </c>
      <c r="H136" s="79">
        <v>14.450396937207101</v>
      </c>
      <c r="I136" s="79">
        <v>68.329752025133402</v>
      </c>
      <c r="J136" s="79">
        <v>117.336633253785</v>
      </c>
      <c r="K136" s="79">
        <v>115.74923847880601</v>
      </c>
      <c r="L136" s="79">
        <v>58.0043624979455</v>
      </c>
      <c r="M136" s="79">
        <v>12.014702857212001</v>
      </c>
      <c r="N136" s="79">
        <v>1.3961903953195101</v>
      </c>
    </row>
    <row r="137" spans="1:14" x14ac:dyDescent="0.3">
      <c r="A137" s="82">
        <v>136</v>
      </c>
      <c r="B137" s="83" t="s">
        <v>323</v>
      </c>
      <c r="C137" s="85" t="s">
        <v>51</v>
      </c>
      <c r="D137" s="88" t="s">
        <v>50</v>
      </c>
      <c r="E137" s="88">
        <v>1517</v>
      </c>
      <c r="F137" s="88">
        <v>2095</v>
      </c>
      <c r="G137" s="78" t="s">
        <v>340</v>
      </c>
      <c r="H137" s="79">
        <v>13.5463970343695</v>
      </c>
      <c r="I137" s="79">
        <v>65.250079860856502</v>
      </c>
      <c r="J137" s="79">
        <v>116.480514773775</v>
      </c>
      <c r="K137" s="79">
        <v>117.432914646857</v>
      </c>
      <c r="L137" s="79">
        <v>58.648275790828102</v>
      </c>
      <c r="M137" s="79">
        <v>11.8659121816458</v>
      </c>
      <c r="N137" s="79">
        <v>1.28010161192102</v>
      </c>
    </row>
    <row r="138" spans="1:14" x14ac:dyDescent="0.3">
      <c r="A138" s="82">
        <v>137</v>
      </c>
      <c r="B138" s="83" t="s">
        <v>323</v>
      </c>
      <c r="C138" s="86" t="s">
        <v>52</v>
      </c>
      <c r="D138" s="88" t="s">
        <v>50</v>
      </c>
      <c r="E138" s="88">
        <v>1502</v>
      </c>
      <c r="F138" s="88">
        <v>2015</v>
      </c>
      <c r="G138" s="78" t="s">
        <v>324</v>
      </c>
      <c r="H138" s="79">
        <v>29.076001901537101</v>
      </c>
      <c r="I138" s="79">
        <v>109.52575039950599</v>
      </c>
      <c r="J138" s="79">
        <v>115.76784215559501</v>
      </c>
      <c r="K138" s="79">
        <v>68.847291051141298</v>
      </c>
      <c r="L138" s="79">
        <v>32.9962265555559</v>
      </c>
      <c r="M138" s="79">
        <v>10.810418266031</v>
      </c>
      <c r="N138" s="79">
        <v>1.37673108880916</v>
      </c>
    </row>
    <row r="139" spans="1:14" x14ac:dyDescent="0.3">
      <c r="A139" s="82">
        <v>138</v>
      </c>
      <c r="B139" s="83" t="s">
        <v>323</v>
      </c>
      <c r="C139" s="86" t="s">
        <v>52</v>
      </c>
      <c r="D139" s="88" t="s">
        <v>50</v>
      </c>
      <c r="E139" s="88">
        <v>1502</v>
      </c>
      <c r="F139" s="88">
        <v>2020</v>
      </c>
      <c r="G139" s="78" t="s">
        <v>325</v>
      </c>
      <c r="H139" s="79">
        <v>25.9626497335423</v>
      </c>
      <c r="I139" s="79">
        <v>97.404299510057697</v>
      </c>
      <c r="J139" s="79">
        <v>113.14010703104999</v>
      </c>
      <c r="K139" s="79">
        <v>77.192843306556398</v>
      </c>
      <c r="L139" s="79">
        <v>37.379042776311799</v>
      </c>
      <c r="M139" s="79">
        <v>12.356711856582599</v>
      </c>
      <c r="N139" s="79">
        <v>1.2847371265185801</v>
      </c>
    </row>
    <row r="140" spans="1:14" x14ac:dyDescent="0.3">
      <c r="A140" s="82">
        <v>139</v>
      </c>
      <c r="B140" s="83" t="s">
        <v>323</v>
      </c>
      <c r="C140" s="86" t="s">
        <v>52</v>
      </c>
      <c r="D140" s="88" t="s">
        <v>50</v>
      </c>
      <c r="E140" s="88">
        <v>1502</v>
      </c>
      <c r="F140" s="88">
        <v>2025</v>
      </c>
      <c r="G140" s="78" t="s">
        <v>326</v>
      </c>
      <c r="H140" s="79">
        <v>23.270612818370701</v>
      </c>
      <c r="I140" s="79">
        <v>88.242579619618496</v>
      </c>
      <c r="J140" s="79">
        <v>111.12813912647</v>
      </c>
      <c r="K140" s="79">
        <v>83.919600354940997</v>
      </c>
      <c r="L140" s="79">
        <v>41.223612018561603</v>
      </c>
      <c r="M140" s="79">
        <v>13.556365996446701</v>
      </c>
      <c r="N140" s="79">
        <v>1.20112608644635</v>
      </c>
    </row>
    <row r="141" spans="1:14" x14ac:dyDescent="0.3">
      <c r="A141" s="82">
        <v>140</v>
      </c>
      <c r="B141" s="83" t="s">
        <v>323</v>
      </c>
      <c r="C141" s="86" t="s">
        <v>52</v>
      </c>
      <c r="D141" s="88" t="s">
        <v>50</v>
      </c>
      <c r="E141" s="88">
        <v>1502</v>
      </c>
      <c r="F141" s="88">
        <v>2030</v>
      </c>
      <c r="G141" s="78" t="s">
        <v>327</v>
      </c>
      <c r="H141" s="79">
        <v>21.447680988018298</v>
      </c>
      <c r="I141" s="79">
        <v>80.895553662300202</v>
      </c>
      <c r="J141" s="79">
        <v>109.995428197479</v>
      </c>
      <c r="K141" s="79">
        <v>89.2111867077993</v>
      </c>
      <c r="L141" s="79">
        <v>44.661890958844701</v>
      </c>
      <c r="M141" s="79">
        <v>14.5341036439311</v>
      </c>
      <c r="N141" s="79">
        <v>1.09148598363351</v>
      </c>
    </row>
    <row r="142" spans="1:14" x14ac:dyDescent="0.3">
      <c r="A142" s="82">
        <v>141</v>
      </c>
      <c r="B142" s="83" t="s">
        <v>323</v>
      </c>
      <c r="C142" s="86" t="s">
        <v>52</v>
      </c>
      <c r="D142" s="88" t="s">
        <v>50</v>
      </c>
      <c r="E142" s="88">
        <v>1502</v>
      </c>
      <c r="F142" s="88">
        <v>2035</v>
      </c>
      <c r="G142" s="78" t="s">
        <v>328</v>
      </c>
      <c r="H142" s="79">
        <v>20.336253028832701</v>
      </c>
      <c r="I142" s="79">
        <v>75.359290033911805</v>
      </c>
      <c r="J142" s="79">
        <v>109.409827687084</v>
      </c>
      <c r="K142" s="79">
        <v>94.007145771726897</v>
      </c>
      <c r="L142" s="79">
        <v>47.107065035112903</v>
      </c>
      <c r="M142" s="79">
        <v>14.8549778706194</v>
      </c>
      <c r="N142" s="79">
        <v>1.01737380248956</v>
      </c>
    </row>
    <row r="143" spans="1:14" x14ac:dyDescent="0.3">
      <c r="A143" s="82">
        <v>142</v>
      </c>
      <c r="B143" s="83" t="s">
        <v>323</v>
      </c>
      <c r="C143" s="86" t="s">
        <v>52</v>
      </c>
      <c r="D143" s="88" t="s">
        <v>50</v>
      </c>
      <c r="E143" s="88">
        <v>1502</v>
      </c>
      <c r="F143" s="88">
        <v>2040</v>
      </c>
      <c r="G143" s="78" t="s">
        <v>329</v>
      </c>
      <c r="H143" s="79">
        <v>19.469153837321901</v>
      </c>
      <c r="I143" s="79">
        <v>71.308624340648095</v>
      </c>
      <c r="J143" s="79">
        <v>109.072682824312</v>
      </c>
      <c r="K143" s="79">
        <v>98.294524835658805</v>
      </c>
      <c r="L143" s="79">
        <v>49.2952466442201</v>
      </c>
      <c r="M143" s="79">
        <v>14.936297968232299</v>
      </c>
      <c r="N143" s="79">
        <v>0.98213025739068505</v>
      </c>
    </row>
    <row r="144" spans="1:14" x14ac:dyDescent="0.3">
      <c r="A144" s="82">
        <v>143</v>
      </c>
      <c r="B144" s="83" t="s">
        <v>323</v>
      </c>
      <c r="C144" s="86" t="s">
        <v>52</v>
      </c>
      <c r="D144" s="88" t="s">
        <v>50</v>
      </c>
      <c r="E144" s="88">
        <v>1502</v>
      </c>
      <c r="F144" s="88">
        <v>2045</v>
      </c>
      <c r="G144" s="78" t="s">
        <v>330</v>
      </c>
      <c r="H144" s="79">
        <v>18.574834721644599</v>
      </c>
      <c r="I144" s="79">
        <v>68.266512423898703</v>
      </c>
      <c r="J144" s="79">
        <v>108.935971205234</v>
      </c>
      <c r="K144" s="79">
        <v>101.814718896076</v>
      </c>
      <c r="L144" s="79">
        <v>51.239321565239898</v>
      </c>
      <c r="M144" s="79">
        <v>15.064628694572001</v>
      </c>
      <c r="N144" s="79">
        <v>0.93285743377626695</v>
      </c>
    </row>
    <row r="145" spans="1:14" x14ac:dyDescent="0.3">
      <c r="A145" s="82">
        <v>144</v>
      </c>
      <c r="B145" s="83" t="s">
        <v>323</v>
      </c>
      <c r="C145" s="86" t="s">
        <v>52</v>
      </c>
      <c r="D145" s="88" t="s">
        <v>50</v>
      </c>
      <c r="E145" s="88">
        <v>1502</v>
      </c>
      <c r="F145" s="88">
        <v>2050</v>
      </c>
      <c r="G145" s="78" t="s">
        <v>331</v>
      </c>
      <c r="H145" s="79">
        <v>17.565887799813598</v>
      </c>
      <c r="I145" s="79">
        <v>65.745158288895993</v>
      </c>
      <c r="J145" s="79">
        <v>109.018717433304</v>
      </c>
      <c r="K145" s="79">
        <v>104.836702742952</v>
      </c>
      <c r="L145" s="79">
        <v>52.688626873732403</v>
      </c>
      <c r="M145" s="79">
        <v>14.9643536030781</v>
      </c>
      <c r="N145" s="79">
        <v>0.87443681152012598</v>
      </c>
    </row>
    <row r="146" spans="1:14" x14ac:dyDescent="0.3">
      <c r="A146" s="82">
        <v>145</v>
      </c>
      <c r="B146" s="83" t="s">
        <v>323</v>
      </c>
      <c r="C146" s="86" t="s">
        <v>52</v>
      </c>
      <c r="D146" s="88" t="s">
        <v>50</v>
      </c>
      <c r="E146" s="88">
        <v>1502</v>
      </c>
      <c r="F146" s="88">
        <v>2055</v>
      </c>
      <c r="G146" s="78" t="s">
        <v>332</v>
      </c>
      <c r="H146" s="79">
        <v>16.522048232653599</v>
      </c>
      <c r="I146" s="79">
        <v>63.404073508294502</v>
      </c>
      <c r="J146" s="79">
        <v>109.26939400305299</v>
      </c>
      <c r="K146" s="79">
        <v>107.56390162424699</v>
      </c>
      <c r="L146" s="79">
        <v>53.769742678759101</v>
      </c>
      <c r="M146" s="79">
        <v>14.495791373800101</v>
      </c>
      <c r="N146" s="79">
        <v>0.81375765441996994</v>
      </c>
    </row>
    <row r="147" spans="1:14" x14ac:dyDescent="0.3">
      <c r="A147" s="82">
        <v>146</v>
      </c>
      <c r="B147" s="83" t="s">
        <v>323</v>
      </c>
      <c r="C147" s="86" t="s">
        <v>52</v>
      </c>
      <c r="D147" s="88" t="s">
        <v>50</v>
      </c>
      <c r="E147" s="88">
        <v>1502</v>
      </c>
      <c r="F147" s="88">
        <v>2060</v>
      </c>
      <c r="G147" s="78" t="s">
        <v>333</v>
      </c>
      <c r="H147" s="79">
        <v>15.6328950065472</v>
      </c>
      <c r="I147" s="79">
        <v>61.320530614170899</v>
      </c>
      <c r="J147" s="79">
        <v>109.743249898836</v>
      </c>
      <c r="K147" s="79">
        <v>110.231517487864</v>
      </c>
      <c r="L147" s="79">
        <v>54.7356127053013</v>
      </c>
      <c r="M147" s="79">
        <v>13.8002157786509</v>
      </c>
      <c r="N147" s="79">
        <v>0.76756806681271506</v>
      </c>
    </row>
    <row r="148" spans="1:14" x14ac:dyDescent="0.3">
      <c r="A148" s="82">
        <v>147</v>
      </c>
      <c r="B148" s="83" t="s">
        <v>323</v>
      </c>
      <c r="C148" s="86" t="s">
        <v>52</v>
      </c>
      <c r="D148" s="88" t="s">
        <v>50</v>
      </c>
      <c r="E148" s="88">
        <v>1502</v>
      </c>
      <c r="F148" s="88">
        <v>2065</v>
      </c>
      <c r="G148" s="78" t="s">
        <v>334</v>
      </c>
      <c r="H148" s="79">
        <v>14.903000403445599</v>
      </c>
      <c r="I148" s="79">
        <v>59.443639448908698</v>
      </c>
      <c r="J148" s="79">
        <v>110.175898547811</v>
      </c>
      <c r="K148" s="79">
        <v>112.791042146482</v>
      </c>
      <c r="L148" s="79">
        <v>55.560247507373198</v>
      </c>
      <c r="M148" s="79">
        <v>13.058473025745601</v>
      </c>
      <c r="N148" s="79">
        <v>0.73014167843599898</v>
      </c>
    </row>
    <row r="149" spans="1:14" x14ac:dyDescent="0.3">
      <c r="A149" s="82">
        <v>148</v>
      </c>
      <c r="B149" s="83" t="s">
        <v>323</v>
      </c>
      <c r="C149" s="86" t="s">
        <v>52</v>
      </c>
      <c r="D149" s="88" t="s">
        <v>50</v>
      </c>
      <c r="E149" s="88">
        <v>1502</v>
      </c>
      <c r="F149" s="88">
        <v>2070</v>
      </c>
      <c r="G149" s="78" t="s">
        <v>335</v>
      </c>
      <c r="H149" s="79">
        <v>14.295012025211999</v>
      </c>
      <c r="I149" s="79">
        <v>57.886920398281703</v>
      </c>
      <c r="J149" s="79">
        <v>110.604544149376</v>
      </c>
      <c r="K149" s="79">
        <v>115.290975198232</v>
      </c>
      <c r="L149" s="79">
        <v>56.3767821966483</v>
      </c>
      <c r="M149" s="79">
        <v>12.400830727088699</v>
      </c>
      <c r="N149" s="79">
        <v>0.69526247930174301</v>
      </c>
    </row>
    <row r="150" spans="1:14" x14ac:dyDescent="0.3">
      <c r="A150" s="82">
        <v>149</v>
      </c>
      <c r="B150" s="83" t="s">
        <v>323</v>
      </c>
      <c r="C150" s="86" t="s">
        <v>52</v>
      </c>
      <c r="D150" s="88" t="s">
        <v>50</v>
      </c>
      <c r="E150" s="88">
        <v>1502</v>
      </c>
      <c r="F150" s="88">
        <v>2075</v>
      </c>
      <c r="G150" s="78" t="s">
        <v>336</v>
      </c>
      <c r="H150" s="79">
        <v>13.698546710546699</v>
      </c>
      <c r="I150" s="79">
        <v>56.475471521486298</v>
      </c>
      <c r="J150" s="79">
        <v>110.889048031917</v>
      </c>
      <c r="K150" s="79">
        <v>117.496415875973</v>
      </c>
      <c r="L150" s="79">
        <v>57.112176884269502</v>
      </c>
      <c r="M150" s="79">
        <v>11.847293256930801</v>
      </c>
      <c r="N150" s="79">
        <v>0.66007481791985201</v>
      </c>
    </row>
    <row r="151" spans="1:14" x14ac:dyDescent="0.3">
      <c r="A151" s="82">
        <v>150</v>
      </c>
      <c r="B151" s="83" t="s">
        <v>323</v>
      </c>
      <c r="C151" s="86" t="s">
        <v>52</v>
      </c>
      <c r="D151" s="88" t="s">
        <v>50</v>
      </c>
      <c r="E151" s="88">
        <v>1502</v>
      </c>
      <c r="F151" s="88">
        <v>2080</v>
      </c>
      <c r="G151" s="78" t="s">
        <v>337</v>
      </c>
      <c r="H151" s="79">
        <v>13.074100462350801</v>
      </c>
      <c r="I151" s="79">
        <v>55.099950968016799</v>
      </c>
      <c r="J151" s="79">
        <v>111.08344229349299</v>
      </c>
      <c r="K151" s="79">
        <v>119.482384418443</v>
      </c>
      <c r="L151" s="79">
        <v>57.734051128737597</v>
      </c>
      <c r="M151" s="79">
        <v>11.4105916805786</v>
      </c>
      <c r="N151" s="79">
        <v>0.62816529964666601</v>
      </c>
    </row>
    <row r="152" spans="1:14" x14ac:dyDescent="0.3">
      <c r="A152" s="82">
        <v>151</v>
      </c>
      <c r="B152" s="83" t="s">
        <v>323</v>
      </c>
      <c r="C152" s="86" t="s">
        <v>52</v>
      </c>
      <c r="D152" s="88" t="s">
        <v>50</v>
      </c>
      <c r="E152" s="88">
        <v>1502</v>
      </c>
      <c r="F152" s="88">
        <v>2085</v>
      </c>
      <c r="G152" s="78" t="s">
        <v>338</v>
      </c>
      <c r="H152" s="79">
        <v>12.4307511000092</v>
      </c>
      <c r="I152" s="79">
        <v>53.680144327316498</v>
      </c>
      <c r="J152" s="79">
        <v>111.198122088186</v>
      </c>
      <c r="K152" s="79">
        <v>121.295572843047</v>
      </c>
      <c r="L152" s="79">
        <v>58.197867035638801</v>
      </c>
      <c r="M152" s="79">
        <v>11.0564459850783</v>
      </c>
      <c r="N152" s="79">
        <v>0.59663296665995802</v>
      </c>
    </row>
    <row r="153" spans="1:14" x14ac:dyDescent="0.3">
      <c r="A153" s="82">
        <v>152</v>
      </c>
      <c r="B153" s="83" t="s">
        <v>323</v>
      </c>
      <c r="C153" s="86" t="s">
        <v>52</v>
      </c>
      <c r="D153" s="88" t="s">
        <v>50</v>
      </c>
      <c r="E153" s="88">
        <v>1502</v>
      </c>
      <c r="F153" s="88">
        <v>2090</v>
      </c>
      <c r="G153" s="78" t="s">
        <v>339</v>
      </c>
      <c r="H153" s="79">
        <v>11.829820732442</v>
      </c>
      <c r="I153" s="79">
        <v>52.222755666234697</v>
      </c>
      <c r="J153" s="79">
        <v>111.231357201024</v>
      </c>
      <c r="K153" s="79">
        <v>122.983145595457</v>
      </c>
      <c r="L153" s="79">
        <v>58.537047246075701</v>
      </c>
      <c r="M153" s="79">
        <v>10.760807099133499</v>
      </c>
      <c r="N153" s="79">
        <v>0.57102889005649904</v>
      </c>
    </row>
    <row r="154" spans="1:14" x14ac:dyDescent="0.3">
      <c r="A154" s="82">
        <v>153</v>
      </c>
      <c r="B154" s="83" t="s">
        <v>323</v>
      </c>
      <c r="C154" s="86" t="s">
        <v>52</v>
      </c>
      <c r="D154" s="88" t="s">
        <v>50</v>
      </c>
      <c r="E154" s="88">
        <v>1502</v>
      </c>
      <c r="F154" s="88">
        <v>2095</v>
      </c>
      <c r="G154" s="78" t="s">
        <v>340</v>
      </c>
      <c r="H154" s="79">
        <v>11.309866357664299</v>
      </c>
      <c r="I154" s="79">
        <v>50.826173938031999</v>
      </c>
      <c r="J154" s="79">
        <v>111.21013566649501</v>
      </c>
      <c r="K154" s="79">
        <v>124.58807083796</v>
      </c>
      <c r="L154" s="79">
        <v>58.820057423412699</v>
      </c>
      <c r="M154" s="79">
        <v>10.517279627754499</v>
      </c>
      <c r="N154" s="79">
        <v>0.55460908659521702</v>
      </c>
    </row>
    <row r="155" spans="1:14" x14ac:dyDescent="0.3">
      <c r="A155" s="82">
        <v>154</v>
      </c>
      <c r="B155" s="83" t="s">
        <v>323</v>
      </c>
      <c r="C155" s="86" t="s">
        <v>53</v>
      </c>
      <c r="D155" s="88" t="s">
        <v>50</v>
      </c>
      <c r="E155" s="88">
        <v>1501</v>
      </c>
      <c r="F155" s="88">
        <v>2015</v>
      </c>
      <c r="G155" s="78" t="s">
        <v>324</v>
      </c>
      <c r="H155" s="79">
        <v>46.110033035036601</v>
      </c>
      <c r="I155" s="79">
        <v>169.230154502077</v>
      </c>
      <c r="J155" s="79">
        <v>158.27448901505301</v>
      </c>
      <c r="K155" s="79">
        <v>99.136045454713496</v>
      </c>
      <c r="L155" s="79">
        <v>51.101902375393898</v>
      </c>
      <c r="M155" s="79">
        <v>18.576218830724802</v>
      </c>
      <c r="N155" s="79">
        <v>5.7488061282122098</v>
      </c>
    </row>
    <row r="156" spans="1:14" x14ac:dyDescent="0.3">
      <c r="A156" s="82">
        <v>155</v>
      </c>
      <c r="B156" s="83" t="s">
        <v>323</v>
      </c>
      <c r="C156" s="86" t="s">
        <v>53</v>
      </c>
      <c r="D156" s="88" t="s">
        <v>50</v>
      </c>
      <c r="E156" s="88">
        <v>1501</v>
      </c>
      <c r="F156" s="88">
        <v>2020</v>
      </c>
      <c r="G156" s="78" t="s">
        <v>325</v>
      </c>
      <c r="H156" s="79">
        <v>41.6672770347786</v>
      </c>
      <c r="I156" s="79">
        <v>160.71068936854499</v>
      </c>
      <c r="J156" s="79">
        <v>153.416034289012</v>
      </c>
      <c r="K156" s="79">
        <v>97.442903092852404</v>
      </c>
      <c r="L156" s="79">
        <v>48.9769153567795</v>
      </c>
      <c r="M156" s="79">
        <v>16.909356096250399</v>
      </c>
      <c r="N156" s="79">
        <v>5.2073459420927701</v>
      </c>
    </row>
    <row r="157" spans="1:14" x14ac:dyDescent="0.3">
      <c r="A157" s="82">
        <v>156</v>
      </c>
      <c r="B157" s="83" t="s">
        <v>323</v>
      </c>
      <c r="C157" s="86" t="s">
        <v>53</v>
      </c>
      <c r="D157" s="88" t="s">
        <v>50</v>
      </c>
      <c r="E157" s="88">
        <v>1501</v>
      </c>
      <c r="F157" s="88">
        <v>2025</v>
      </c>
      <c r="G157" s="78" t="s">
        <v>326</v>
      </c>
      <c r="H157" s="79">
        <v>38.434046290621303</v>
      </c>
      <c r="I157" s="79">
        <v>152.50143261665599</v>
      </c>
      <c r="J157" s="79">
        <v>149.48696791056</v>
      </c>
      <c r="K157" s="79">
        <v>95.414498144718294</v>
      </c>
      <c r="L157" s="79">
        <v>47.305871135611298</v>
      </c>
      <c r="M157" s="79">
        <v>15.490572977996001</v>
      </c>
      <c r="N157" s="79">
        <v>4.7172751776295199</v>
      </c>
    </row>
    <row r="158" spans="1:14" x14ac:dyDescent="0.3">
      <c r="A158" s="82">
        <v>157</v>
      </c>
      <c r="B158" s="83" t="s">
        <v>323</v>
      </c>
      <c r="C158" s="86" t="s">
        <v>53</v>
      </c>
      <c r="D158" s="88" t="s">
        <v>50</v>
      </c>
      <c r="E158" s="88">
        <v>1501</v>
      </c>
      <c r="F158" s="88">
        <v>2030</v>
      </c>
      <c r="G158" s="78" t="s">
        <v>327</v>
      </c>
      <c r="H158" s="79">
        <v>35.623347250221897</v>
      </c>
      <c r="I158" s="79">
        <v>143.86739471109399</v>
      </c>
      <c r="J158" s="79">
        <v>145.82750347967999</v>
      </c>
      <c r="K158" s="79">
        <v>94.612363927818905</v>
      </c>
      <c r="L158" s="79">
        <v>46.6353461463735</v>
      </c>
      <c r="M158" s="79">
        <v>14.604582399955101</v>
      </c>
      <c r="N158" s="79">
        <v>4.2664733910846904</v>
      </c>
    </row>
    <row r="159" spans="1:14" x14ac:dyDescent="0.3">
      <c r="A159" s="82">
        <v>158</v>
      </c>
      <c r="B159" s="83" t="s">
        <v>323</v>
      </c>
      <c r="C159" s="86" t="s">
        <v>53</v>
      </c>
      <c r="D159" s="88" t="s">
        <v>50</v>
      </c>
      <c r="E159" s="88">
        <v>1501</v>
      </c>
      <c r="F159" s="88">
        <v>2035</v>
      </c>
      <c r="G159" s="78" t="s">
        <v>328</v>
      </c>
      <c r="H159" s="79">
        <v>32.956769234182097</v>
      </c>
      <c r="I159" s="79">
        <v>135.68546670384899</v>
      </c>
      <c r="J159" s="79">
        <v>142.339220946062</v>
      </c>
      <c r="K159" s="79">
        <v>95.137628804416906</v>
      </c>
      <c r="L159" s="79">
        <v>46.740519791385999</v>
      </c>
      <c r="M159" s="79">
        <v>14.09242437118</v>
      </c>
      <c r="N159" s="79">
        <v>3.9341054975654299</v>
      </c>
    </row>
    <row r="160" spans="1:14" x14ac:dyDescent="0.3">
      <c r="A160" s="82">
        <v>159</v>
      </c>
      <c r="B160" s="83" t="s">
        <v>323</v>
      </c>
      <c r="C160" s="86" t="s">
        <v>53</v>
      </c>
      <c r="D160" s="88" t="s">
        <v>50</v>
      </c>
      <c r="E160" s="88">
        <v>1501</v>
      </c>
      <c r="F160" s="88">
        <v>2040</v>
      </c>
      <c r="G160" s="78" t="s">
        <v>329</v>
      </c>
      <c r="H160" s="79">
        <v>30.6675384176005</v>
      </c>
      <c r="I160" s="79">
        <v>128.10199084374801</v>
      </c>
      <c r="J160" s="79">
        <v>138.996744715803</v>
      </c>
      <c r="K160" s="79">
        <v>96.553045716236895</v>
      </c>
      <c r="L160" s="79">
        <v>47.482458557079397</v>
      </c>
      <c r="M160" s="79">
        <v>13.7746175689257</v>
      </c>
      <c r="N160" s="79">
        <v>3.7077408127089102</v>
      </c>
    </row>
    <row r="161" spans="1:14" x14ac:dyDescent="0.3">
      <c r="A161" s="82">
        <v>160</v>
      </c>
      <c r="B161" s="83" t="s">
        <v>323</v>
      </c>
      <c r="C161" s="86" t="s">
        <v>53</v>
      </c>
      <c r="D161" s="88" t="s">
        <v>50</v>
      </c>
      <c r="E161" s="88">
        <v>1501</v>
      </c>
      <c r="F161" s="88">
        <v>2045</v>
      </c>
      <c r="G161" s="78" t="s">
        <v>330</v>
      </c>
      <c r="H161" s="79">
        <v>28.679447091322</v>
      </c>
      <c r="I161" s="79">
        <v>121.117399300499</v>
      </c>
      <c r="J161" s="79">
        <v>136.14887446943001</v>
      </c>
      <c r="K161" s="79">
        <v>97.841689474145298</v>
      </c>
      <c r="L161" s="79">
        <v>48.686334106169802</v>
      </c>
      <c r="M161" s="79">
        <v>13.5624311670566</v>
      </c>
      <c r="N161" s="79">
        <v>3.5149508920777599</v>
      </c>
    </row>
    <row r="162" spans="1:14" x14ac:dyDescent="0.3">
      <c r="A162" s="82">
        <v>161</v>
      </c>
      <c r="B162" s="83" t="s">
        <v>323</v>
      </c>
      <c r="C162" s="86" t="s">
        <v>53</v>
      </c>
      <c r="D162" s="88" t="s">
        <v>50</v>
      </c>
      <c r="E162" s="88">
        <v>1501</v>
      </c>
      <c r="F162" s="88">
        <v>2050</v>
      </c>
      <c r="G162" s="78" t="s">
        <v>331</v>
      </c>
      <c r="H162" s="79">
        <v>26.867055038130999</v>
      </c>
      <c r="I162" s="79">
        <v>114.569064259562</v>
      </c>
      <c r="J162" s="79">
        <v>133.548172894283</v>
      </c>
      <c r="K162" s="79">
        <v>98.916148515237097</v>
      </c>
      <c r="L162" s="79">
        <v>49.725555474565198</v>
      </c>
      <c r="M162" s="79">
        <v>13.4361460502714</v>
      </c>
      <c r="N162" s="79">
        <v>3.3050739183738398</v>
      </c>
    </row>
    <row r="163" spans="1:14" x14ac:dyDescent="0.3">
      <c r="A163" s="82">
        <v>162</v>
      </c>
      <c r="B163" s="83" t="s">
        <v>323</v>
      </c>
      <c r="C163" s="86" t="s">
        <v>53</v>
      </c>
      <c r="D163" s="88" t="s">
        <v>50</v>
      </c>
      <c r="E163" s="88">
        <v>1501</v>
      </c>
      <c r="F163" s="88">
        <v>2055</v>
      </c>
      <c r="G163" s="78" t="s">
        <v>332</v>
      </c>
      <c r="H163" s="79">
        <v>25.120535983872301</v>
      </c>
      <c r="I163" s="79">
        <v>108.33255527143</v>
      </c>
      <c r="J163" s="79">
        <v>131.13776895690299</v>
      </c>
      <c r="K163" s="79">
        <v>100.213464064825</v>
      </c>
      <c r="L163" s="79">
        <v>50.521356566787702</v>
      </c>
      <c r="M163" s="79">
        <v>13.287578901117501</v>
      </c>
      <c r="N163" s="79">
        <v>3.1116998565554099</v>
      </c>
    </row>
    <row r="164" spans="1:14" x14ac:dyDescent="0.3">
      <c r="A164" s="82">
        <v>163</v>
      </c>
      <c r="B164" s="83" t="s">
        <v>323</v>
      </c>
      <c r="C164" s="86" t="s">
        <v>53</v>
      </c>
      <c r="D164" s="88" t="s">
        <v>50</v>
      </c>
      <c r="E164" s="88">
        <v>1501</v>
      </c>
      <c r="F164" s="88">
        <v>2060</v>
      </c>
      <c r="G164" s="78" t="s">
        <v>333</v>
      </c>
      <c r="H164" s="79">
        <v>23.4686272577385</v>
      </c>
      <c r="I164" s="79">
        <v>102.56536703632899</v>
      </c>
      <c r="J164" s="79">
        <v>129.04493136760601</v>
      </c>
      <c r="K164" s="79">
        <v>101.841800046028</v>
      </c>
      <c r="L164" s="79">
        <v>51.593883015624002</v>
      </c>
      <c r="M164" s="79">
        <v>13.1417355458654</v>
      </c>
      <c r="N164" s="79">
        <v>2.9144815998573899</v>
      </c>
    </row>
    <row r="165" spans="1:14" x14ac:dyDescent="0.3">
      <c r="A165" s="82">
        <v>164</v>
      </c>
      <c r="B165" s="83" t="s">
        <v>323</v>
      </c>
      <c r="C165" s="86" t="s">
        <v>53</v>
      </c>
      <c r="D165" s="88" t="s">
        <v>50</v>
      </c>
      <c r="E165" s="88">
        <v>1501</v>
      </c>
      <c r="F165" s="88">
        <v>2065</v>
      </c>
      <c r="G165" s="78" t="s">
        <v>334</v>
      </c>
      <c r="H165" s="79">
        <v>21.921980769559699</v>
      </c>
      <c r="I165" s="79">
        <v>97.177065249708804</v>
      </c>
      <c r="J165" s="79">
        <v>127.14470944320701</v>
      </c>
      <c r="K165" s="79">
        <v>103.66331423026701</v>
      </c>
      <c r="L165" s="79">
        <v>52.793135321336898</v>
      </c>
      <c r="M165" s="79">
        <v>13.062259051513999</v>
      </c>
      <c r="N165" s="79">
        <v>2.7101352790237998</v>
      </c>
    </row>
    <row r="166" spans="1:14" x14ac:dyDescent="0.3">
      <c r="A166" s="82">
        <v>165</v>
      </c>
      <c r="B166" s="83" t="s">
        <v>323</v>
      </c>
      <c r="C166" s="86" t="s">
        <v>53</v>
      </c>
      <c r="D166" s="88" t="s">
        <v>50</v>
      </c>
      <c r="E166" s="88">
        <v>1501</v>
      </c>
      <c r="F166" s="88">
        <v>2070</v>
      </c>
      <c r="G166" s="78" t="s">
        <v>335</v>
      </c>
      <c r="H166" s="79">
        <v>20.471819328125701</v>
      </c>
      <c r="I166" s="79">
        <v>92.130880020498495</v>
      </c>
      <c r="J166" s="79">
        <v>125.385396126766</v>
      </c>
      <c r="K166" s="79">
        <v>105.487570325153</v>
      </c>
      <c r="L166" s="79">
        <v>53.973776583967499</v>
      </c>
      <c r="M166" s="79">
        <v>12.9945145316739</v>
      </c>
      <c r="N166" s="79">
        <v>2.5133711969208901</v>
      </c>
    </row>
    <row r="167" spans="1:14" x14ac:dyDescent="0.3">
      <c r="A167" s="82">
        <v>166</v>
      </c>
      <c r="B167" s="83" t="s">
        <v>323</v>
      </c>
      <c r="C167" s="86" t="s">
        <v>53</v>
      </c>
      <c r="D167" s="88" t="s">
        <v>50</v>
      </c>
      <c r="E167" s="88">
        <v>1501</v>
      </c>
      <c r="F167" s="88">
        <v>2075</v>
      </c>
      <c r="G167" s="78" t="s">
        <v>336</v>
      </c>
      <c r="H167" s="79">
        <v>19.1257452335986</v>
      </c>
      <c r="I167" s="79">
        <v>87.453484889133094</v>
      </c>
      <c r="J167" s="79">
        <v>123.83421406231901</v>
      </c>
      <c r="K167" s="79">
        <v>107.298674488793</v>
      </c>
      <c r="L167" s="79">
        <v>55.045938512034297</v>
      </c>
      <c r="M167" s="79">
        <v>12.9184421725259</v>
      </c>
      <c r="N167" s="79">
        <v>2.32303588352833</v>
      </c>
    </row>
    <row r="168" spans="1:14" x14ac:dyDescent="0.3">
      <c r="A168" s="82">
        <v>167</v>
      </c>
      <c r="B168" s="83" t="s">
        <v>323</v>
      </c>
      <c r="C168" s="86" t="s">
        <v>53</v>
      </c>
      <c r="D168" s="88" t="s">
        <v>50</v>
      </c>
      <c r="E168" s="88">
        <v>1501</v>
      </c>
      <c r="F168" s="88">
        <v>2080</v>
      </c>
      <c r="G168" s="78" t="s">
        <v>337</v>
      </c>
      <c r="H168" s="79">
        <v>17.858978710068602</v>
      </c>
      <c r="I168" s="79">
        <v>83.091600116534707</v>
      </c>
      <c r="J168" s="79">
        <v>122.48147416474499</v>
      </c>
      <c r="K168" s="79">
        <v>109.13636039821699</v>
      </c>
      <c r="L168" s="79">
        <v>56.015374587983302</v>
      </c>
      <c r="M168" s="79">
        <v>12.8125446518894</v>
      </c>
      <c r="N168" s="79">
        <v>2.14313891621615</v>
      </c>
    </row>
    <row r="169" spans="1:14" x14ac:dyDescent="0.3">
      <c r="A169" s="82">
        <v>168</v>
      </c>
      <c r="B169" s="83" t="s">
        <v>323</v>
      </c>
      <c r="C169" s="86" t="s">
        <v>53</v>
      </c>
      <c r="D169" s="88" t="s">
        <v>50</v>
      </c>
      <c r="E169" s="88">
        <v>1501</v>
      </c>
      <c r="F169" s="88">
        <v>2085</v>
      </c>
      <c r="G169" s="78" t="s">
        <v>338</v>
      </c>
      <c r="H169" s="79">
        <v>16.666807549721099</v>
      </c>
      <c r="I169" s="79">
        <v>78.940179704595096</v>
      </c>
      <c r="J169" s="79">
        <v>121.164552835919</v>
      </c>
      <c r="K169" s="79">
        <v>110.940357026813</v>
      </c>
      <c r="L169" s="79">
        <v>56.931209440456598</v>
      </c>
      <c r="M169" s="79">
        <v>12.698815906378901</v>
      </c>
      <c r="N169" s="79">
        <v>1.9560467503094201</v>
      </c>
    </row>
    <row r="170" spans="1:14" x14ac:dyDescent="0.3">
      <c r="A170" s="82">
        <v>169</v>
      </c>
      <c r="B170" s="83" t="s">
        <v>323</v>
      </c>
      <c r="C170" s="86" t="s">
        <v>53</v>
      </c>
      <c r="D170" s="88" t="s">
        <v>50</v>
      </c>
      <c r="E170" s="88">
        <v>1501</v>
      </c>
      <c r="F170" s="88">
        <v>2090</v>
      </c>
      <c r="G170" s="78" t="s">
        <v>339</v>
      </c>
      <c r="H170" s="79">
        <v>15.522035769496799</v>
      </c>
      <c r="I170" s="79">
        <v>74.942532221738205</v>
      </c>
      <c r="J170" s="79">
        <v>119.85986537298901</v>
      </c>
      <c r="K170" s="79">
        <v>112.707675654214</v>
      </c>
      <c r="L170" s="79">
        <v>57.773972134280299</v>
      </c>
      <c r="M170" s="79">
        <v>12.574791145460299</v>
      </c>
      <c r="N170" s="79">
        <v>1.77445693881087</v>
      </c>
    </row>
    <row r="171" spans="1:14" x14ac:dyDescent="0.3">
      <c r="A171" s="82">
        <v>170</v>
      </c>
      <c r="B171" s="83" t="s">
        <v>323</v>
      </c>
      <c r="C171" s="86" t="s">
        <v>53</v>
      </c>
      <c r="D171" s="88" t="s">
        <v>50</v>
      </c>
      <c r="E171" s="88">
        <v>1501</v>
      </c>
      <c r="F171" s="88">
        <v>2095</v>
      </c>
      <c r="G171" s="78" t="s">
        <v>340</v>
      </c>
      <c r="H171" s="79">
        <v>14.4545790775679</v>
      </c>
      <c r="I171" s="79">
        <v>71.158889076142998</v>
      </c>
      <c r="J171" s="79">
        <v>118.648508928984</v>
      </c>
      <c r="K171" s="79">
        <v>114.470009092502</v>
      </c>
      <c r="L171" s="79">
        <v>58.575898933986103</v>
      </c>
      <c r="M171" s="79">
        <v>12.4507046251942</v>
      </c>
      <c r="N171" s="79">
        <v>1.6053202521974399</v>
      </c>
    </row>
    <row r="172" spans="1:14" x14ac:dyDescent="0.3">
      <c r="A172" s="82">
        <v>171</v>
      </c>
      <c r="B172" s="83" t="s">
        <v>323</v>
      </c>
      <c r="C172" s="85" t="s">
        <v>54</v>
      </c>
      <c r="D172" s="88" t="s">
        <v>50</v>
      </c>
      <c r="E172" s="88">
        <v>1500</v>
      </c>
      <c r="F172" s="88">
        <v>2015</v>
      </c>
      <c r="G172" s="78" t="s">
        <v>324</v>
      </c>
      <c r="H172" s="79">
        <v>97.088180766269701</v>
      </c>
      <c r="I172" s="79">
        <v>216.018093474485</v>
      </c>
      <c r="J172" s="79">
        <v>232.24394845897399</v>
      </c>
      <c r="K172" s="79">
        <v>182.50249632145901</v>
      </c>
      <c r="L172" s="79">
        <v>122.391626286071</v>
      </c>
      <c r="M172" s="79">
        <v>55.613357305691203</v>
      </c>
      <c r="N172" s="79">
        <v>18.036222471966202</v>
      </c>
    </row>
    <row r="173" spans="1:14" x14ac:dyDescent="0.3">
      <c r="A173" s="82">
        <v>172</v>
      </c>
      <c r="B173" s="83" t="s">
        <v>323</v>
      </c>
      <c r="C173" s="85" t="s">
        <v>54</v>
      </c>
      <c r="D173" s="88" t="s">
        <v>50</v>
      </c>
      <c r="E173" s="88">
        <v>1500</v>
      </c>
      <c r="F173" s="88">
        <v>2020</v>
      </c>
      <c r="G173" s="78" t="s">
        <v>325</v>
      </c>
      <c r="H173" s="79">
        <v>88.750134057832994</v>
      </c>
      <c r="I173" s="79">
        <v>201.78048869204801</v>
      </c>
      <c r="J173" s="79">
        <v>219.775397413212</v>
      </c>
      <c r="K173" s="79">
        <v>168.78957279180401</v>
      </c>
      <c r="L173" s="79">
        <v>110.531143392039</v>
      </c>
      <c r="M173" s="79">
        <v>48.189929955555499</v>
      </c>
      <c r="N173" s="79">
        <v>15.641867484210101</v>
      </c>
    </row>
    <row r="174" spans="1:14" x14ac:dyDescent="0.3">
      <c r="A174" s="82">
        <v>173</v>
      </c>
      <c r="B174" s="83" t="s">
        <v>323</v>
      </c>
      <c r="C174" s="85" t="s">
        <v>54</v>
      </c>
      <c r="D174" s="88" t="s">
        <v>50</v>
      </c>
      <c r="E174" s="88">
        <v>1500</v>
      </c>
      <c r="F174" s="88">
        <v>2025</v>
      </c>
      <c r="G174" s="78" t="s">
        <v>326</v>
      </c>
      <c r="H174" s="79">
        <v>81.052017248683597</v>
      </c>
      <c r="I174" s="79">
        <v>188.712385869884</v>
      </c>
      <c r="J174" s="79">
        <v>208.781462195991</v>
      </c>
      <c r="K174" s="79">
        <v>156.87716030014599</v>
      </c>
      <c r="L174" s="79">
        <v>100.713464904971</v>
      </c>
      <c r="M174" s="79">
        <v>41.672897857115402</v>
      </c>
      <c r="N174" s="79">
        <v>13.554965242789301</v>
      </c>
    </row>
    <row r="175" spans="1:14" x14ac:dyDescent="0.3">
      <c r="A175" s="82">
        <v>174</v>
      </c>
      <c r="B175" s="83" t="s">
        <v>323</v>
      </c>
      <c r="C175" s="85" t="s">
        <v>54</v>
      </c>
      <c r="D175" s="88" t="s">
        <v>50</v>
      </c>
      <c r="E175" s="88">
        <v>1500</v>
      </c>
      <c r="F175" s="88">
        <v>2030</v>
      </c>
      <c r="G175" s="78" t="s">
        <v>327</v>
      </c>
      <c r="H175" s="79">
        <v>73.757068067878393</v>
      </c>
      <c r="I175" s="79">
        <v>176.44175417042899</v>
      </c>
      <c r="J175" s="79">
        <v>199.68066997173401</v>
      </c>
      <c r="K175" s="79">
        <v>147.255533919643</v>
      </c>
      <c r="L175" s="79">
        <v>92.595602929466196</v>
      </c>
      <c r="M175" s="79">
        <v>36.437157788635801</v>
      </c>
      <c r="N175" s="79">
        <v>11.724341910394999</v>
      </c>
    </row>
    <row r="176" spans="1:14" x14ac:dyDescent="0.3">
      <c r="A176" s="82">
        <v>175</v>
      </c>
      <c r="B176" s="83" t="s">
        <v>323</v>
      </c>
      <c r="C176" s="85" t="s">
        <v>54</v>
      </c>
      <c r="D176" s="88" t="s">
        <v>50</v>
      </c>
      <c r="E176" s="88">
        <v>1500</v>
      </c>
      <c r="F176" s="88">
        <v>2035</v>
      </c>
      <c r="G176" s="78" t="s">
        <v>328</v>
      </c>
      <c r="H176" s="79">
        <v>67.0693745434085</v>
      </c>
      <c r="I176" s="79">
        <v>164.77975393199401</v>
      </c>
      <c r="J176" s="79">
        <v>191.521315928197</v>
      </c>
      <c r="K176" s="79">
        <v>139.615737954173</v>
      </c>
      <c r="L176" s="79">
        <v>86.160742315298194</v>
      </c>
      <c r="M176" s="79">
        <v>32.175953411024203</v>
      </c>
      <c r="N176" s="79">
        <v>10.275369462594</v>
      </c>
    </row>
    <row r="177" spans="1:14" x14ac:dyDescent="0.3">
      <c r="A177" s="82">
        <v>176</v>
      </c>
      <c r="B177" s="83" t="s">
        <v>323</v>
      </c>
      <c r="C177" s="85" t="s">
        <v>54</v>
      </c>
      <c r="D177" s="88" t="s">
        <v>50</v>
      </c>
      <c r="E177" s="88">
        <v>1500</v>
      </c>
      <c r="F177" s="88">
        <v>2040</v>
      </c>
      <c r="G177" s="78" t="s">
        <v>329</v>
      </c>
      <c r="H177" s="79">
        <v>61.095977736855303</v>
      </c>
      <c r="I177" s="79">
        <v>154.046282739069</v>
      </c>
      <c r="J177" s="79">
        <v>183.79933444102201</v>
      </c>
      <c r="K177" s="79">
        <v>133.279593142713</v>
      </c>
      <c r="L177" s="79">
        <v>81.100744104716199</v>
      </c>
      <c r="M177" s="79">
        <v>28.779503909361601</v>
      </c>
      <c r="N177" s="79">
        <v>9.1084158267335997</v>
      </c>
    </row>
    <row r="178" spans="1:14" x14ac:dyDescent="0.3">
      <c r="A178" s="82">
        <v>177</v>
      </c>
      <c r="B178" s="83" t="s">
        <v>323</v>
      </c>
      <c r="C178" s="85" t="s">
        <v>54</v>
      </c>
      <c r="D178" s="88" t="s">
        <v>50</v>
      </c>
      <c r="E178" s="88">
        <v>1500</v>
      </c>
      <c r="F178" s="88">
        <v>2045</v>
      </c>
      <c r="G178" s="78" t="s">
        <v>330</v>
      </c>
      <c r="H178" s="79">
        <v>55.6634881622888</v>
      </c>
      <c r="I178" s="79">
        <v>144.26860079583099</v>
      </c>
      <c r="J178" s="79">
        <v>176.55650559271001</v>
      </c>
      <c r="K178" s="79">
        <v>127.73794120253</v>
      </c>
      <c r="L178" s="79">
        <v>76.812072887744606</v>
      </c>
      <c r="M178" s="79">
        <v>26.046718712252101</v>
      </c>
      <c r="N178" s="79">
        <v>8.0556669908025196</v>
      </c>
    </row>
    <row r="179" spans="1:14" x14ac:dyDescent="0.3">
      <c r="A179" s="82">
        <v>178</v>
      </c>
      <c r="B179" s="83" t="s">
        <v>323</v>
      </c>
      <c r="C179" s="85" t="s">
        <v>54</v>
      </c>
      <c r="D179" s="88" t="s">
        <v>50</v>
      </c>
      <c r="E179" s="88">
        <v>1500</v>
      </c>
      <c r="F179" s="88">
        <v>2050</v>
      </c>
      <c r="G179" s="78" t="s">
        <v>331</v>
      </c>
      <c r="H179" s="79">
        <v>50.721405906235802</v>
      </c>
      <c r="I179" s="79">
        <v>135.43208668822601</v>
      </c>
      <c r="J179" s="79">
        <v>170.19801994364099</v>
      </c>
      <c r="K179" s="79">
        <v>123.12987965776399</v>
      </c>
      <c r="L179" s="79">
        <v>72.941197194367504</v>
      </c>
      <c r="M179" s="79">
        <v>23.7713429621693</v>
      </c>
      <c r="N179" s="79">
        <v>7.1065561213354602</v>
      </c>
    </row>
    <row r="180" spans="1:14" x14ac:dyDescent="0.3">
      <c r="A180" s="82">
        <v>179</v>
      </c>
      <c r="B180" s="83" t="s">
        <v>323</v>
      </c>
      <c r="C180" s="85" t="s">
        <v>54</v>
      </c>
      <c r="D180" s="88" t="s">
        <v>50</v>
      </c>
      <c r="E180" s="88">
        <v>1500</v>
      </c>
      <c r="F180" s="88">
        <v>2055</v>
      </c>
      <c r="G180" s="78" t="s">
        <v>332</v>
      </c>
      <c r="H180" s="79">
        <v>46.1879957454004</v>
      </c>
      <c r="I180" s="79">
        <v>127.34574669795001</v>
      </c>
      <c r="J180" s="79">
        <v>164.57025272703399</v>
      </c>
      <c r="K180" s="79">
        <v>119.49181285907299</v>
      </c>
      <c r="L180" s="79">
        <v>69.569532844532702</v>
      </c>
      <c r="M180" s="79">
        <v>21.759419698970401</v>
      </c>
      <c r="N180" s="79">
        <v>6.2817399020037099</v>
      </c>
    </row>
    <row r="181" spans="1:14" x14ac:dyDescent="0.3">
      <c r="A181" s="82">
        <v>180</v>
      </c>
      <c r="B181" s="83" t="s">
        <v>323</v>
      </c>
      <c r="C181" s="85" t="s">
        <v>54</v>
      </c>
      <c r="D181" s="88" t="s">
        <v>50</v>
      </c>
      <c r="E181" s="88">
        <v>1500</v>
      </c>
      <c r="F181" s="88">
        <v>2060</v>
      </c>
      <c r="G181" s="78" t="s">
        <v>333</v>
      </c>
      <c r="H181" s="79">
        <v>42.072600911851801</v>
      </c>
      <c r="I181" s="79">
        <v>120.003464004541</v>
      </c>
      <c r="J181" s="79">
        <v>159.68848850672899</v>
      </c>
      <c r="K181" s="79">
        <v>116.75876079754801</v>
      </c>
      <c r="L181" s="79">
        <v>66.889000630636701</v>
      </c>
      <c r="M181" s="79">
        <v>20.0241164101541</v>
      </c>
      <c r="N181" s="79">
        <v>5.5503123277773598</v>
      </c>
    </row>
    <row r="182" spans="1:14" x14ac:dyDescent="0.3">
      <c r="A182" s="82">
        <v>181</v>
      </c>
      <c r="B182" s="83" t="s">
        <v>323</v>
      </c>
      <c r="C182" s="85" t="s">
        <v>54</v>
      </c>
      <c r="D182" s="88" t="s">
        <v>50</v>
      </c>
      <c r="E182" s="88">
        <v>1500</v>
      </c>
      <c r="F182" s="88">
        <v>2065</v>
      </c>
      <c r="G182" s="78" t="s">
        <v>334</v>
      </c>
      <c r="H182" s="79">
        <v>38.3009204652259</v>
      </c>
      <c r="I182" s="79">
        <v>113.207704723422</v>
      </c>
      <c r="J182" s="79">
        <v>155.275055849963</v>
      </c>
      <c r="K182" s="79">
        <v>114.723873079154</v>
      </c>
      <c r="L182" s="79">
        <v>64.675522647946096</v>
      </c>
      <c r="M182" s="79">
        <v>18.5627809693632</v>
      </c>
      <c r="N182" s="79">
        <v>4.8959305283120598</v>
      </c>
    </row>
    <row r="183" spans="1:14" x14ac:dyDescent="0.3">
      <c r="A183" s="82">
        <v>182</v>
      </c>
      <c r="B183" s="83" t="s">
        <v>323</v>
      </c>
      <c r="C183" s="85" t="s">
        <v>54</v>
      </c>
      <c r="D183" s="88" t="s">
        <v>50</v>
      </c>
      <c r="E183" s="88">
        <v>1500</v>
      </c>
      <c r="F183" s="88">
        <v>2070</v>
      </c>
      <c r="G183" s="78" t="s">
        <v>335</v>
      </c>
      <c r="H183" s="79">
        <v>34.866334921777103</v>
      </c>
      <c r="I183" s="79">
        <v>106.929326310655</v>
      </c>
      <c r="J183" s="79">
        <v>151.25784509382899</v>
      </c>
      <c r="K183" s="79">
        <v>113.314947058245</v>
      </c>
      <c r="L183" s="79">
        <v>62.833636089555597</v>
      </c>
      <c r="M183" s="79">
        <v>17.308690887054802</v>
      </c>
      <c r="N183" s="79">
        <v>4.3133194886859298</v>
      </c>
    </row>
    <row r="184" spans="1:14" x14ac:dyDescent="0.3">
      <c r="A184" s="82">
        <v>183</v>
      </c>
      <c r="B184" s="83" t="s">
        <v>323</v>
      </c>
      <c r="C184" s="85" t="s">
        <v>54</v>
      </c>
      <c r="D184" s="88" t="s">
        <v>50</v>
      </c>
      <c r="E184" s="88">
        <v>1500</v>
      </c>
      <c r="F184" s="88">
        <v>2075</v>
      </c>
      <c r="G184" s="78" t="s">
        <v>336</v>
      </c>
      <c r="H184" s="79">
        <v>31.703228583928801</v>
      </c>
      <c r="I184" s="79">
        <v>101.065653892683</v>
      </c>
      <c r="J184" s="79">
        <v>147.561844454153</v>
      </c>
      <c r="K184" s="79">
        <v>112.43910154236799</v>
      </c>
      <c r="L184" s="79">
        <v>61.270344320112201</v>
      </c>
      <c r="M184" s="79">
        <v>16.2239355187657</v>
      </c>
      <c r="N184" s="79">
        <v>3.7907839977067299</v>
      </c>
    </row>
    <row r="185" spans="1:14" x14ac:dyDescent="0.3">
      <c r="A185" s="82">
        <v>184</v>
      </c>
      <c r="B185" s="83" t="s">
        <v>323</v>
      </c>
      <c r="C185" s="85" t="s">
        <v>54</v>
      </c>
      <c r="D185" s="88" t="s">
        <v>50</v>
      </c>
      <c r="E185" s="88">
        <v>1500</v>
      </c>
      <c r="F185" s="88">
        <v>2080</v>
      </c>
      <c r="G185" s="78" t="s">
        <v>337</v>
      </c>
      <c r="H185" s="79">
        <v>28.779411354888101</v>
      </c>
      <c r="I185" s="79">
        <v>95.5323157645104</v>
      </c>
      <c r="J185" s="79">
        <v>144.10979257673699</v>
      </c>
      <c r="K185" s="79">
        <v>112.017371987644</v>
      </c>
      <c r="L185" s="79">
        <v>59.951743046643401</v>
      </c>
      <c r="M185" s="79">
        <v>15.2594632212882</v>
      </c>
      <c r="N185" s="79">
        <v>3.3187744707737901</v>
      </c>
    </row>
    <row r="186" spans="1:14" x14ac:dyDescent="0.3">
      <c r="A186" s="82">
        <v>185</v>
      </c>
      <c r="B186" s="83" t="s">
        <v>323</v>
      </c>
      <c r="C186" s="85" t="s">
        <v>54</v>
      </c>
      <c r="D186" s="88" t="s">
        <v>50</v>
      </c>
      <c r="E186" s="88">
        <v>1500</v>
      </c>
      <c r="F186" s="88">
        <v>2085</v>
      </c>
      <c r="G186" s="78" t="s">
        <v>338</v>
      </c>
      <c r="H186" s="79">
        <v>26.088082299363201</v>
      </c>
      <c r="I186" s="79">
        <v>90.296681963035695</v>
      </c>
      <c r="J186" s="79">
        <v>140.877303088784</v>
      </c>
      <c r="K186" s="79">
        <v>111.993453991707</v>
      </c>
      <c r="L186" s="79">
        <v>58.861351885366297</v>
      </c>
      <c r="M186" s="79">
        <v>14.405868681185201</v>
      </c>
      <c r="N186" s="79">
        <v>2.8977529217658899</v>
      </c>
    </row>
    <row r="187" spans="1:14" x14ac:dyDescent="0.3">
      <c r="A187" s="82">
        <v>186</v>
      </c>
      <c r="B187" s="83" t="s">
        <v>323</v>
      </c>
      <c r="C187" s="85" t="s">
        <v>54</v>
      </c>
      <c r="D187" s="88" t="s">
        <v>50</v>
      </c>
      <c r="E187" s="88">
        <v>1500</v>
      </c>
      <c r="F187" s="88">
        <v>2090</v>
      </c>
      <c r="G187" s="78" t="s">
        <v>339</v>
      </c>
      <c r="H187" s="79">
        <v>23.623899279701</v>
      </c>
      <c r="I187" s="79">
        <v>85.337627465768804</v>
      </c>
      <c r="J187" s="79">
        <v>137.84168831620499</v>
      </c>
      <c r="K187" s="79">
        <v>112.343577136931</v>
      </c>
      <c r="L187" s="79">
        <v>58.0167239272836</v>
      </c>
      <c r="M187" s="79">
        <v>13.660082888988301</v>
      </c>
      <c r="N187" s="79">
        <v>2.51802952443221</v>
      </c>
    </row>
    <row r="188" spans="1:14" x14ac:dyDescent="0.3">
      <c r="A188" s="82">
        <v>187</v>
      </c>
      <c r="B188" s="83" t="s">
        <v>323</v>
      </c>
      <c r="C188" s="85" t="s">
        <v>54</v>
      </c>
      <c r="D188" s="88" t="s">
        <v>50</v>
      </c>
      <c r="E188" s="88">
        <v>1500</v>
      </c>
      <c r="F188" s="88">
        <v>2095</v>
      </c>
      <c r="G188" s="78" t="s">
        <v>340</v>
      </c>
      <c r="H188" s="79">
        <v>21.366702084530498</v>
      </c>
      <c r="I188" s="79">
        <v>80.573471898584401</v>
      </c>
      <c r="J188" s="79">
        <v>134.90814163813499</v>
      </c>
      <c r="K188" s="79">
        <v>112.979306779648</v>
      </c>
      <c r="L188" s="79">
        <v>57.3433348493785</v>
      </c>
      <c r="M188" s="79">
        <v>12.9994680750124</v>
      </c>
      <c r="N188" s="79">
        <v>2.1883224535464998</v>
      </c>
    </row>
    <row r="189" spans="1:14" x14ac:dyDescent="0.3">
      <c r="A189" s="82">
        <v>188</v>
      </c>
      <c r="B189" s="83" t="s">
        <v>323</v>
      </c>
      <c r="C189" s="84" t="s">
        <v>55</v>
      </c>
      <c r="D189" s="88" t="s">
        <v>56</v>
      </c>
      <c r="E189" s="88">
        <v>947</v>
      </c>
      <c r="F189" s="88">
        <v>2015</v>
      </c>
      <c r="G189" s="78" t="s">
        <v>324</v>
      </c>
      <c r="H189" s="79">
        <v>101.38692474532699</v>
      </c>
      <c r="I189" s="79">
        <v>215.880785162899</v>
      </c>
      <c r="J189" s="79">
        <v>229.805150982236</v>
      </c>
      <c r="K189" s="79">
        <v>186.69227621796699</v>
      </c>
      <c r="L189" s="79">
        <v>133.38035848202699</v>
      </c>
      <c r="M189" s="79">
        <v>61.564033990812597</v>
      </c>
      <c r="N189" s="79">
        <v>21.6161042438602</v>
      </c>
    </row>
    <row r="190" spans="1:14" x14ac:dyDescent="0.3">
      <c r="A190" s="82">
        <v>189</v>
      </c>
      <c r="B190" s="83" t="s">
        <v>323</v>
      </c>
      <c r="C190" s="84" t="s">
        <v>55</v>
      </c>
      <c r="D190" s="88" t="s">
        <v>56</v>
      </c>
      <c r="E190" s="88">
        <v>947</v>
      </c>
      <c r="F190" s="88">
        <v>2020</v>
      </c>
      <c r="G190" s="78" t="s">
        <v>325</v>
      </c>
      <c r="H190" s="79">
        <v>92.8327409406903</v>
      </c>
      <c r="I190" s="79">
        <v>203.27054205172001</v>
      </c>
      <c r="J190" s="79">
        <v>218.61352168763099</v>
      </c>
      <c r="K190" s="79">
        <v>173.90433954063499</v>
      </c>
      <c r="L190" s="79">
        <v>122.988514587499</v>
      </c>
      <c r="M190" s="79">
        <v>54.159432865955203</v>
      </c>
      <c r="N190" s="79">
        <v>18.966204752678099</v>
      </c>
    </row>
    <row r="191" spans="1:14" x14ac:dyDescent="0.3">
      <c r="A191" s="82">
        <v>190</v>
      </c>
      <c r="B191" s="83" t="s">
        <v>323</v>
      </c>
      <c r="C191" s="84" t="s">
        <v>55</v>
      </c>
      <c r="D191" s="88" t="s">
        <v>56</v>
      </c>
      <c r="E191" s="88">
        <v>947</v>
      </c>
      <c r="F191" s="88">
        <v>2025</v>
      </c>
      <c r="G191" s="78" t="s">
        <v>326</v>
      </c>
      <c r="H191" s="79">
        <v>84.600233037734696</v>
      </c>
      <c r="I191" s="79">
        <v>191.027902767954</v>
      </c>
      <c r="J191" s="79">
        <v>208.05376285074399</v>
      </c>
      <c r="K191" s="79">
        <v>162.62472543354701</v>
      </c>
      <c r="L191" s="79">
        <v>114.07927841190499</v>
      </c>
      <c r="M191" s="79">
        <v>47.831630456228297</v>
      </c>
      <c r="N191" s="79">
        <v>16.563765836677302</v>
      </c>
    </row>
    <row r="192" spans="1:14" x14ac:dyDescent="0.3">
      <c r="A192" s="82">
        <v>191</v>
      </c>
      <c r="B192" s="83" t="s">
        <v>323</v>
      </c>
      <c r="C192" s="84" t="s">
        <v>55</v>
      </c>
      <c r="D192" s="88" t="s">
        <v>56</v>
      </c>
      <c r="E192" s="88">
        <v>947</v>
      </c>
      <c r="F192" s="88">
        <v>2030</v>
      </c>
      <c r="G192" s="78" t="s">
        <v>327</v>
      </c>
      <c r="H192" s="79">
        <v>76.8811896247025</v>
      </c>
      <c r="I192" s="79">
        <v>179.05516954318301</v>
      </c>
      <c r="J192" s="79">
        <v>198.368032082989</v>
      </c>
      <c r="K192" s="79">
        <v>152.97684217758001</v>
      </c>
      <c r="L192" s="79">
        <v>106.36825144277999</v>
      </c>
      <c r="M192" s="79">
        <v>42.638493155414999</v>
      </c>
      <c r="N192" s="79">
        <v>14.456425012085001</v>
      </c>
    </row>
    <row r="193" spans="1:14" x14ac:dyDescent="0.3">
      <c r="A193" s="82">
        <v>192</v>
      </c>
      <c r="B193" s="83" t="s">
        <v>323</v>
      </c>
      <c r="C193" s="84" t="s">
        <v>55</v>
      </c>
      <c r="D193" s="88" t="s">
        <v>56</v>
      </c>
      <c r="E193" s="88">
        <v>947</v>
      </c>
      <c r="F193" s="88">
        <v>2035</v>
      </c>
      <c r="G193" s="78" t="s">
        <v>328</v>
      </c>
      <c r="H193" s="79">
        <v>69.867657889585004</v>
      </c>
      <c r="I193" s="79">
        <v>167.68157345872299</v>
      </c>
      <c r="J193" s="79">
        <v>189.117901696925</v>
      </c>
      <c r="K193" s="79">
        <v>144.76123175229799</v>
      </c>
      <c r="L193" s="79">
        <v>99.829377124030202</v>
      </c>
      <c r="M193" s="79">
        <v>38.286872019355698</v>
      </c>
      <c r="N193" s="79">
        <v>12.722439645486</v>
      </c>
    </row>
    <row r="194" spans="1:14" x14ac:dyDescent="0.3">
      <c r="A194" s="82">
        <v>193</v>
      </c>
      <c r="B194" s="83" t="s">
        <v>323</v>
      </c>
      <c r="C194" s="84" t="s">
        <v>55</v>
      </c>
      <c r="D194" s="88" t="s">
        <v>56</v>
      </c>
      <c r="E194" s="88">
        <v>947</v>
      </c>
      <c r="F194" s="88">
        <v>2040</v>
      </c>
      <c r="G194" s="78" t="s">
        <v>329</v>
      </c>
      <c r="H194" s="79">
        <v>63.501810194529</v>
      </c>
      <c r="I194" s="79">
        <v>157.22496504383</v>
      </c>
      <c r="J194" s="79">
        <v>180.63359562092</v>
      </c>
      <c r="K194" s="79">
        <v>137.64144994945599</v>
      </c>
      <c r="L194" s="79">
        <v>94.299685124155104</v>
      </c>
      <c r="M194" s="79">
        <v>34.642995145984202</v>
      </c>
      <c r="N194" s="79">
        <v>11.2941583790842</v>
      </c>
    </row>
    <row r="195" spans="1:14" x14ac:dyDescent="0.3">
      <c r="A195" s="82">
        <v>194</v>
      </c>
      <c r="B195" s="83" t="s">
        <v>323</v>
      </c>
      <c r="C195" s="84" t="s">
        <v>55</v>
      </c>
      <c r="D195" s="88" t="s">
        <v>56</v>
      </c>
      <c r="E195" s="88">
        <v>947</v>
      </c>
      <c r="F195" s="88">
        <v>2045</v>
      </c>
      <c r="G195" s="78" t="s">
        <v>330</v>
      </c>
      <c r="H195" s="79">
        <v>57.673356498611902</v>
      </c>
      <c r="I195" s="79">
        <v>147.54837584546399</v>
      </c>
      <c r="J195" s="79">
        <v>173.00954656093</v>
      </c>
      <c r="K195" s="79">
        <v>131.494209557826</v>
      </c>
      <c r="L195" s="79">
        <v>89.373258607692193</v>
      </c>
      <c r="M195" s="79">
        <v>31.543098516067399</v>
      </c>
      <c r="N195" s="79">
        <v>10.000036727863799</v>
      </c>
    </row>
    <row r="196" spans="1:14" x14ac:dyDescent="0.3">
      <c r="A196" s="82">
        <v>195</v>
      </c>
      <c r="B196" s="83" t="s">
        <v>323</v>
      </c>
      <c r="C196" s="84" t="s">
        <v>55</v>
      </c>
      <c r="D196" s="88" t="s">
        <v>56</v>
      </c>
      <c r="E196" s="88">
        <v>947</v>
      </c>
      <c r="F196" s="88">
        <v>2050</v>
      </c>
      <c r="G196" s="78" t="s">
        <v>331</v>
      </c>
      <c r="H196" s="79">
        <v>52.371569453667398</v>
      </c>
      <c r="I196" s="79">
        <v>138.656045339439</v>
      </c>
      <c r="J196" s="79">
        <v>166.22572418710701</v>
      </c>
      <c r="K196" s="79">
        <v>126.42727567812901</v>
      </c>
      <c r="L196" s="79">
        <v>84.981377665748596</v>
      </c>
      <c r="M196" s="79">
        <v>28.842161514658901</v>
      </c>
      <c r="N196" s="79">
        <v>8.8025373194496996</v>
      </c>
    </row>
    <row r="197" spans="1:14" x14ac:dyDescent="0.3">
      <c r="A197" s="82">
        <v>196</v>
      </c>
      <c r="B197" s="83" t="s">
        <v>323</v>
      </c>
      <c r="C197" s="84" t="s">
        <v>55</v>
      </c>
      <c r="D197" s="88" t="s">
        <v>56</v>
      </c>
      <c r="E197" s="88">
        <v>947</v>
      </c>
      <c r="F197" s="88">
        <v>2055</v>
      </c>
      <c r="G197" s="78" t="s">
        <v>332</v>
      </c>
      <c r="H197" s="79">
        <v>47.532596446209403</v>
      </c>
      <c r="I197" s="79">
        <v>130.39774650631301</v>
      </c>
      <c r="J197" s="79">
        <v>160.11948811008901</v>
      </c>
      <c r="K197" s="79">
        <v>122.300707644564</v>
      </c>
      <c r="L197" s="79">
        <v>81.121737994191903</v>
      </c>
      <c r="M197" s="79">
        <v>26.472405529203598</v>
      </c>
      <c r="N197" s="79">
        <v>7.7310951339673499</v>
      </c>
    </row>
    <row r="198" spans="1:14" x14ac:dyDescent="0.3">
      <c r="A198" s="82">
        <v>197</v>
      </c>
      <c r="B198" s="83" t="s">
        <v>323</v>
      </c>
      <c r="C198" s="84" t="s">
        <v>55</v>
      </c>
      <c r="D198" s="88" t="s">
        <v>56</v>
      </c>
      <c r="E198" s="88">
        <v>947</v>
      </c>
      <c r="F198" s="88">
        <v>2060</v>
      </c>
      <c r="G198" s="78" t="s">
        <v>333</v>
      </c>
      <c r="H198" s="79">
        <v>43.198886989024402</v>
      </c>
      <c r="I198" s="79">
        <v>122.95068157311201</v>
      </c>
      <c r="J198" s="79">
        <v>154.88244694973801</v>
      </c>
      <c r="K198" s="79">
        <v>119.158720214281</v>
      </c>
      <c r="L198" s="79">
        <v>77.9582429980521</v>
      </c>
      <c r="M198" s="79">
        <v>24.456082609564</v>
      </c>
      <c r="N198" s="79">
        <v>6.7968818512442697</v>
      </c>
    </row>
    <row r="199" spans="1:14" x14ac:dyDescent="0.3">
      <c r="A199" s="82">
        <v>198</v>
      </c>
      <c r="B199" s="83" t="s">
        <v>323</v>
      </c>
      <c r="C199" s="84" t="s">
        <v>55</v>
      </c>
      <c r="D199" s="88" t="s">
        <v>56</v>
      </c>
      <c r="E199" s="88">
        <v>947</v>
      </c>
      <c r="F199" s="88">
        <v>2065</v>
      </c>
      <c r="G199" s="78" t="s">
        <v>334</v>
      </c>
      <c r="H199" s="79">
        <v>39.270527148704602</v>
      </c>
      <c r="I199" s="79">
        <v>116.09990603123499</v>
      </c>
      <c r="J199" s="79">
        <v>150.25849238004801</v>
      </c>
      <c r="K199" s="79">
        <v>116.779074211525</v>
      </c>
      <c r="L199" s="79">
        <v>75.2674811127726</v>
      </c>
      <c r="M199" s="79">
        <v>22.713852610724</v>
      </c>
      <c r="N199" s="79">
        <v>5.9808347243968596</v>
      </c>
    </row>
    <row r="200" spans="1:14" x14ac:dyDescent="0.3">
      <c r="A200" s="82">
        <v>199</v>
      </c>
      <c r="B200" s="83" t="s">
        <v>323</v>
      </c>
      <c r="C200" s="84" t="s">
        <v>55</v>
      </c>
      <c r="D200" s="88" t="s">
        <v>56</v>
      </c>
      <c r="E200" s="88">
        <v>947</v>
      </c>
      <c r="F200" s="88">
        <v>2070</v>
      </c>
      <c r="G200" s="78" t="s">
        <v>335</v>
      </c>
      <c r="H200" s="79">
        <v>35.692184618535101</v>
      </c>
      <c r="I200" s="79">
        <v>109.71195702409599</v>
      </c>
      <c r="J200" s="79">
        <v>146.08800990139801</v>
      </c>
      <c r="K200" s="79">
        <v>114.99442727276799</v>
      </c>
      <c r="L200" s="79">
        <v>72.898238160421798</v>
      </c>
      <c r="M200" s="79">
        <v>21.165517892668898</v>
      </c>
      <c r="N200" s="79">
        <v>5.2473368112171199</v>
      </c>
    </row>
    <row r="201" spans="1:14" x14ac:dyDescent="0.3">
      <c r="A201" s="82">
        <v>200</v>
      </c>
      <c r="B201" s="83" t="s">
        <v>323</v>
      </c>
      <c r="C201" s="84" t="s">
        <v>55</v>
      </c>
      <c r="D201" s="88" t="s">
        <v>56</v>
      </c>
      <c r="E201" s="88">
        <v>947</v>
      </c>
      <c r="F201" s="88">
        <v>2075</v>
      </c>
      <c r="G201" s="78" t="s">
        <v>336</v>
      </c>
      <c r="H201" s="79">
        <v>32.414933486922003</v>
      </c>
      <c r="I201" s="79">
        <v>103.74636184681199</v>
      </c>
      <c r="J201" s="79">
        <v>142.37280541337901</v>
      </c>
      <c r="K201" s="79">
        <v>113.784255558677</v>
      </c>
      <c r="L201" s="79">
        <v>70.808957314645497</v>
      </c>
      <c r="M201" s="79">
        <v>19.795854989541201</v>
      </c>
      <c r="N201" s="79">
        <v>4.59164872823054</v>
      </c>
    </row>
    <row r="202" spans="1:14" x14ac:dyDescent="0.3">
      <c r="A202" s="82">
        <v>201</v>
      </c>
      <c r="B202" s="83" t="s">
        <v>323</v>
      </c>
      <c r="C202" s="84" t="s">
        <v>55</v>
      </c>
      <c r="D202" s="88" t="s">
        <v>56</v>
      </c>
      <c r="E202" s="88">
        <v>947</v>
      </c>
      <c r="F202" s="88">
        <v>2080</v>
      </c>
      <c r="G202" s="78" t="s">
        <v>337</v>
      </c>
      <c r="H202" s="79">
        <v>29.404432845384701</v>
      </c>
      <c r="I202" s="79">
        <v>98.107108140422397</v>
      </c>
      <c r="J202" s="79">
        <v>139.019455039028</v>
      </c>
      <c r="K202" s="79">
        <v>113.07357760402699</v>
      </c>
      <c r="L202" s="79">
        <v>68.960939933572007</v>
      </c>
      <c r="M202" s="79">
        <v>18.560946581804501</v>
      </c>
      <c r="N202" s="79">
        <v>4.0080100742807501</v>
      </c>
    </row>
    <row r="203" spans="1:14" x14ac:dyDescent="0.3">
      <c r="A203" s="82">
        <v>202</v>
      </c>
      <c r="B203" s="83" t="s">
        <v>323</v>
      </c>
      <c r="C203" s="84" t="s">
        <v>55</v>
      </c>
      <c r="D203" s="88" t="s">
        <v>56</v>
      </c>
      <c r="E203" s="88">
        <v>947</v>
      </c>
      <c r="F203" s="88">
        <v>2085</v>
      </c>
      <c r="G203" s="78" t="s">
        <v>338</v>
      </c>
      <c r="H203" s="79">
        <v>26.6560621511044</v>
      </c>
      <c r="I203" s="79">
        <v>92.795520353810801</v>
      </c>
      <c r="J203" s="79">
        <v>135.99645726374499</v>
      </c>
      <c r="K203" s="79">
        <v>112.825204933241</v>
      </c>
      <c r="L203" s="79">
        <v>67.346472448130697</v>
      </c>
      <c r="M203" s="79">
        <v>17.4556636259851</v>
      </c>
      <c r="N203" s="79">
        <v>3.48538113898414</v>
      </c>
    </row>
    <row r="204" spans="1:14" x14ac:dyDescent="0.3">
      <c r="A204" s="82">
        <v>203</v>
      </c>
      <c r="B204" s="83" t="s">
        <v>323</v>
      </c>
      <c r="C204" s="84" t="s">
        <v>55</v>
      </c>
      <c r="D204" s="88" t="s">
        <v>56</v>
      </c>
      <c r="E204" s="88">
        <v>947</v>
      </c>
      <c r="F204" s="88">
        <v>2090</v>
      </c>
      <c r="G204" s="78" t="s">
        <v>339</v>
      </c>
      <c r="H204" s="79">
        <v>24.129617513891699</v>
      </c>
      <c r="I204" s="79">
        <v>87.7026041143409</v>
      </c>
      <c r="J204" s="79">
        <v>133.178397322282</v>
      </c>
      <c r="K204" s="79">
        <v>112.945269204979</v>
      </c>
      <c r="L204" s="79">
        <v>65.896373509795694</v>
      </c>
      <c r="M204" s="79">
        <v>16.450493234663799</v>
      </c>
      <c r="N204" s="79">
        <v>3.0189483701803002</v>
      </c>
    </row>
    <row r="205" spans="1:14" x14ac:dyDescent="0.3">
      <c r="A205" s="82">
        <v>204</v>
      </c>
      <c r="B205" s="83" t="s">
        <v>323</v>
      </c>
      <c r="C205" s="84" t="s">
        <v>55</v>
      </c>
      <c r="D205" s="88" t="s">
        <v>56</v>
      </c>
      <c r="E205" s="88">
        <v>947</v>
      </c>
      <c r="F205" s="88">
        <v>2095</v>
      </c>
      <c r="G205" s="78" t="s">
        <v>340</v>
      </c>
      <c r="H205" s="79">
        <v>21.818652164956301</v>
      </c>
      <c r="I205" s="79">
        <v>82.810860489549796</v>
      </c>
      <c r="J205" s="79">
        <v>130.54197734150401</v>
      </c>
      <c r="K205" s="79">
        <v>113.38594715562</v>
      </c>
      <c r="L205" s="79">
        <v>64.595409369604994</v>
      </c>
      <c r="M205" s="79">
        <v>15.5312446668829</v>
      </c>
      <c r="N205" s="79">
        <v>2.6117260807407101</v>
      </c>
    </row>
    <row r="206" spans="1:14" x14ac:dyDescent="0.3">
      <c r="A206" s="82">
        <v>205</v>
      </c>
      <c r="B206" s="83" t="s">
        <v>323</v>
      </c>
      <c r="C206" s="84" t="s">
        <v>57</v>
      </c>
      <c r="D206" s="88"/>
      <c r="E206" s="88">
        <v>903</v>
      </c>
      <c r="F206" s="88">
        <v>2015</v>
      </c>
      <c r="G206" s="78" t="s">
        <v>324</v>
      </c>
      <c r="H206" s="79">
        <v>92.244191122093895</v>
      </c>
      <c r="I206" s="79">
        <v>204.382318685873</v>
      </c>
      <c r="J206" s="79">
        <v>217.02512609213801</v>
      </c>
      <c r="K206" s="79">
        <v>175.25590355718899</v>
      </c>
      <c r="L206" s="79">
        <v>123.93447591736</v>
      </c>
      <c r="M206" s="79">
        <v>54.810544933335798</v>
      </c>
      <c r="N206" s="79">
        <v>18.101168576633398</v>
      </c>
    </row>
    <row r="207" spans="1:14" x14ac:dyDescent="0.3">
      <c r="A207" s="82">
        <v>206</v>
      </c>
      <c r="B207" s="83" t="s">
        <v>323</v>
      </c>
      <c r="C207" s="84" t="s">
        <v>57</v>
      </c>
      <c r="D207" s="88"/>
      <c r="E207" s="88">
        <v>903</v>
      </c>
      <c r="F207" s="88">
        <v>2020</v>
      </c>
      <c r="G207" s="78" t="s">
        <v>325</v>
      </c>
      <c r="H207" s="79">
        <v>84.589938779380702</v>
      </c>
      <c r="I207" s="79">
        <v>194.02507033833601</v>
      </c>
      <c r="J207" s="79">
        <v>207.91764791413701</v>
      </c>
      <c r="K207" s="79">
        <v>164.517224576644</v>
      </c>
      <c r="L207" s="79">
        <v>115.18819446669001</v>
      </c>
      <c r="M207" s="79">
        <v>48.506953687949803</v>
      </c>
      <c r="N207" s="79">
        <v>15.913836113663899</v>
      </c>
    </row>
    <row r="208" spans="1:14" x14ac:dyDescent="0.3">
      <c r="A208" s="82">
        <v>207</v>
      </c>
      <c r="B208" s="83" t="s">
        <v>323</v>
      </c>
      <c r="C208" s="84" t="s">
        <v>57</v>
      </c>
      <c r="D208" s="88"/>
      <c r="E208" s="88">
        <v>903</v>
      </c>
      <c r="F208" s="88">
        <v>2025</v>
      </c>
      <c r="G208" s="78" t="s">
        <v>326</v>
      </c>
      <c r="H208" s="79">
        <v>76.7977497007019</v>
      </c>
      <c r="I208" s="79">
        <v>182.92476640920901</v>
      </c>
      <c r="J208" s="79">
        <v>199.12913142323299</v>
      </c>
      <c r="K208" s="79">
        <v>155.70988183720499</v>
      </c>
      <c r="L208" s="79">
        <v>108.22808593453099</v>
      </c>
      <c r="M208" s="79">
        <v>43.164532934630799</v>
      </c>
      <c r="N208" s="79">
        <v>13.928095882020299</v>
      </c>
    </row>
    <row r="209" spans="1:14" x14ac:dyDescent="0.3">
      <c r="A209" s="82">
        <v>208</v>
      </c>
      <c r="B209" s="83" t="s">
        <v>323</v>
      </c>
      <c r="C209" s="84" t="s">
        <v>57</v>
      </c>
      <c r="D209" s="88"/>
      <c r="E209" s="88">
        <v>903</v>
      </c>
      <c r="F209" s="88">
        <v>2030</v>
      </c>
      <c r="G209" s="78" t="s">
        <v>327</v>
      </c>
      <c r="H209" s="79">
        <v>69.919369858036802</v>
      </c>
      <c r="I209" s="79">
        <v>171.682111437277</v>
      </c>
      <c r="J209" s="79">
        <v>190.21993642813999</v>
      </c>
      <c r="K209" s="79">
        <v>147.817149195453</v>
      </c>
      <c r="L209" s="79">
        <v>102.475171961854</v>
      </c>
      <c r="M209" s="79">
        <v>39.0212049444225</v>
      </c>
      <c r="N209" s="79">
        <v>12.2381502362118</v>
      </c>
    </row>
    <row r="210" spans="1:14" x14ac:dyDescent="0.3">
      <c r="A210" s="82">
        <v>209</v>
      </c>
      <c r="B210" s="83" t="s">
        <v>323</v>
      </c>
      <c r="C210" s="84" t="s">
        <v>57</v>
      </c>
      <c r="D210" s="88"/>
      <c r="E210" s="88">
        <v>903</v>
      </c>
      <c r="F210" s="88">
        <v>2035</v>
      </c>
      <c r="G210" s="78" t="s">
        <v>328</v>
      </c>
      <c r="H210" s="79">
        <v>64.072945073747206</v>
      </c>
      <c r="I210" s="79">
        <v>161.405061331246</v>
      </c>
      <c r="J210" s="79">
        <v>181.21237872015701</v>
      </c>
      <c r="K210" s="79">
        <v>140.54323630301801</v>
      </c>
      <c r="L210" s="79">
        <v>97.190616805114999</v>
      </c>
      <c r="M210" s="79">
        <v>35.681018888435503</v>
      </c>
      <c r="N210" s="79">
        <v>10.933607370537199</v>
      </c>
    </row>
    <row r="211" spans="1:14" x14ac:dyDescent="0.3">
      <c r="A211" s="82">
        <v>210</v>
      </c>
      <c r="B211" s="83" t="s">
        <v>323</v>
      </c>
      <c r="C211" s="84" t="s">
        <v>57</v>
      </c>
      <c r="D211" s="88"/>
      <c r="E211" s="88">
        <v>903</v>
      </c>
      <c r="F211" s="88">
        <v>2040</v>
      </c>
      <c r="G211" s="78" t="s">
        <v>329</v>
      </c>
      <c r="H211" s="79">
        <v>58.658066121776102</v>
      </c>
      <c r="I211" s="79">
        <v>152.098841076741</v>
      </c>
      <c r="J211" s="79">
        <v>173.45835022084</v>
      </c>
      <c r="K211" s="79">
        <v>133.87239322942801</v>
      </c>
      <c r="L211" s="79">
        <v>92.375876712478401</v>
      </c>
      <c r="M211" s="79">
        <v>32.660707017495</v>
      </c>
      <c r="N211" s="79">
        <v>9.9102158993691702</v>
      </c>
    </row>
    <row r="212" spans="1:14" x14ac:dyDescent="0.3">
      <c r="A212" s="82">
        <v>211</v>
      </c>
      <c r="B212" s="83" t="s">
        <v>323</v>
      </c>
      <c r="C212" s="84" t="s">
        <v>57</v>
      </c>
      <c r="D212" s="88"/>
      <c r="E212" s="88">
        <v>903</v>
      </c>
      <c r="F212" s="88">
        <v>2045</v>
      </c>
      <c r="G212" s="78" t="s">
        <v>330</v>
      </c>
      <c r="H212" s="79">
        <v>53.535570341710198</v>
      </c>
      <c r="I212" s="79">
        <v>143.36165798483299</v>
      </c>
      <c r="J212" s="79">
        <v>167.082892807039</v>
      </c>
      <c r="K212" s="79">
        <v>128.42500187901999</v>
      </c>
      <c r="L212" s="79">
        <v>87.785121902190298</v>
      </c>
      <c r="M212" s="79">
        <v>29.900902319745299</v>
      </c>
      <c r="N212" s="79">
        <v>8.9060352066453099</v>
      </c>
    </row>
    <row r="213" spans="1:14" x14ac:dyDescent="0.3">
      <c r="A213" s="82">
        <v>212</v>
      </c>
      <c r="B213" s="83" t="s">
        <v>323</v>
      </c>
      <c r="C213" s="84" t="s">
        <v>57</v>
      </c>
      <c r="D213" s="88"/>
      <c r="E213" s="88">
        <v>903</v>
      </c>
      <c r="F213" s="88">
        <v>2050</v>
      </c>
      <c r="G213" s="78" t="s">
        <v>331</v>
      </c>
      <c r="H213" s="79">
        <v>48.744993447871998</v>
      </c>
      <c r="I213" s="79">
        <v>135.18149684915301</v>
      </c>
      <c r="J213" s="79">
        <v>161.31966868644699</v>
      </c>
      <c r="K213" s="79">
        <v>124.283868367542</v>
      </c>
      <c r="L213" s="79">
        <v>83.809411049921707</v>
      </c>
      <c r="M213" s="79">
        <v>27.336457764490302</v>
      </c>
      <c r="N213" s="79">
        <v>7.8827232478856004</v>
      </c>
    </row>
    <row r="214" spans="1:14" x14ac:dyDescent="0.3">
      <c r="A214" s="82">
        <v>213</v>
      </c>
      <c r="B214" s="83" t="s">
        <v>323</v>
      </c>
      <c r="C214" s="84" t="s">
        <v>57</v>
      </c>
      <c r="D214" s="88"/>
      <c r="E214" s="88">
        <v>903</v>
      </c>
      <c r="F214" s="88">
        <v>2055</v>
      </c>
      <c r="G214" s="78" t="s">
        <v>332</v>
      </c>
      <c r="H214" s="79">
        <v>44.329783897706498</v>
      </c>
      <c r="I214" s="79">
        <v>127.421663657408</v>
      </c>
      <c r="J214" s="79">
        <v>155.91425085098601</v>
      </c>
      <c r="K214" s="79">
        <v>120.851113400484</v>
      </c>
      <c r="L214" s="79">
        <v>80.537280913664702</v>
      </c>
      <c r="M214" s="79">
        <v>25.166396416526101</v>
      </c>
      <c r="N214" s="79">
        <v>6.9164814554787002</v>
      </c>
    </row>
    <row r="215" spans="1:14" x14ac:dyDescent="0.3">
      <c r="A215" s="82">
        <v>214</v>
      </c>
      <c r="B215" s="83" t="s">
        <v>323</v>
      </c>
      <c r="C215" s="84" t="s">
        <v>57</v>
      </c>
      <c r="D215" s="88"/>
      <c r="E215" s="88">
        <v>903</v>
      </c>
      <c r="F215" s="88">
        <v>2060</v>
      </c>
      <c r="G215" s="78" t="s">
        <v>333</v>
      </c>
      <c r="H215" s="79">
        <v>40.385425085225002</v>
      </c>
      <c r="I215" s="79">
        <v>120.305866451295</v>
      </c>
      <c r="J215" s="79">
        <v>151.128118964983</v>
      </c>
      <c r="K215" s="79">
        <v>118.16372316841</v>
      </c>
      <c r="L215" s="79">
        <v>77.788621171809396</v>
      </c>
      <c r="M215" s="79">
        <v>23.451183518605198</v>
      </c>
      <c r="N215" s="79">
        <v>6.1073771967733999</v>
      </c>
    </row>
    <row r="216" spans="1:14" x14ac:dyDescent="0.3">
      <c r="A216" s="82">
        <v>215</v>
      </c>
      <c r="B216" s="83" t="s">
        <v>323</v>
      </c>
      <c r="C216" s="84" t="s">
        <v>57</v>
      </c>
      <c r="D216" s="88"/>
      <c r="E216" s="88">
        <v>903</v>
      </c>
      <c r="F216" s="88">
        <v>2065</v>
      </c>
      <c r="G216" s="78" t="s">
        <v>334</v>
      </c>
      <c r="H216" s="79">
        <v>36.821673592354102</v>
      </c>
      <c r="I216" s="79">
        <v>113.692120056428</v>
      </c>
      <c r="J216" s="79">
        <v>146.86517399607999</v>
      </c>
      <c r="K216" s="79">
        <v>116.06345272894001</v>
      </c>
      <c r="L216" s="79">
        <v>75.332033679288799</v>
      </c>
      <c r="M216" s="79">
        <v>21.931114589278199</v>
      </c>
      <c r="N216" s="79">
        <v>5.4348039078479804</v>
      </c>
    </row>
    <row r="217" spans="1:14" x14ac:dyDescent="0.3">
      <c r="A217" s="82">
        <v>216</v>
      </c>
      <c r="B217" s="83" t="s">
        <v>323</v>
      </c>
      <c r="C217" s="84" t="s">
        <v>57</v>
      </c>
      <c r="D217" s="88"/>
      <c r="E217" s="88">
        <v>903</v>
      </c>
      <c r="F217" s="88">
        <v>2070</v>
      </c>
      <c r="G217" s="78" t="s">
        <v>335</v>
      </c>
      <c r="H217" s="79">
        <v>33.572607714695103</v>
      </c>
      <c r="I217" s="79">
        <v>107.532842576641</v>
      </c>
      <c r="J217" s="79">
        <v>143.06361612580901</v>
      </c>
      <c r="K217" s="79">
        <v>114.50400810510899</v>
      </c>
      <c r="L217" s="79">
        <v>73.091210086260901</v>
      </c>
      <c r="M217" s="79">
        <v>20.524200572452902</v>
      </c>
      <c r="N217" s="79">
        <v>4.8132237524419903</v>
      </c>
    </row>
    <row r="218" spans="1:14" x14ac:dyDescent="0.3">
      <c r="A218" s="82">
        <v>217</v>
      </c>
      <c r="B218" s="83" t="s">
        <v>323</v>
      </c>
      <c r="C218" s="84" t="s">
        <v>57</v>
      </c>
      <c r="D218" s="88"/>
      <c r="E218" s="88">
        <v>903</v>
      </c>
      <c r="F218" s="88">
        <v>2075</v>
      </c>
      <c r="G218" s="78" t="s">
        <v>336</v>
      </c>
      <c r="H218" s="79">
        <v>30.5769920532999</v>
      </c>
      <c r="I218" s="79">
        <v>101.795460658137</v>
      </c>
      <c r="J218" s="79">
        <v>139.71684421421199</v>
      </c>
      <c r="K218" s="79">
        <v>113.49876317099201</v>
      </c>
      <c r="L218" s="79">
        <v>71.114400844523999</v>
      </c>
      <c r="M218" s="79">
        <v>19.2445151307708</v>
      </c>
      <c r="N218" s="79">
        <v>4.2394759031760403</v>
      </c>
    </row>
    <row r="219" spans="1:14" x14ac:dyDescent="0.3">
      <c r="A219" s="82">
        <v>218</v>
      </c>
      <c r="B219" s="83" t="s">
        <v>323</v>
      </c>
      <c r="C219" s="84" t="s">
        <v>57</v>
      </c>
      <c r="D219" s="88"/>
      <c r="E219" s="88">
        <v>903</v>
      </c>
      <c r="F219" s="88">
        <v>2080</v>
      </c>
      <c r="G219" s="78" t="s">
        <v>337</v>
      </c>
      <c r="H219" s="79">
        <v>27.804665421739301</v>
      </c>
      <c r="I219" s="79">
        <v>96.367844662803705</v>
      </c>
      <c r="J219" s="79">
        <v>136.70943833664799</v>
      </c>
      <c r="K219" s="79">
        <v>112.966715078086</v>
      </c>
      <c r="L219" s="79">
        <v>69.386111759366599</v>
      </c>
      <c r="M219" s="79">
        <v>18.095968916603098</v>
      </c>
      <c r="N219" s="79">
        <v>3.7168011924956699</v>
      </c>
    </row>
    <row r="220" spans="1:14" x14ac:dyDescent="0.3">
      <c r="A220" s="82">
        <v>219</v>
      </c>
      <c r="B220" s="83" t="s">
        <v>323</v>
      </c>
      <c r="C220" s="84" t="s">
        <v>57</v>
      </c>
      <c r="D220" s="88"/>
      <c r="E220" s="88">
        <v>903</v>
      </c>
      <c r="F220" s="88">
        <v>2085</v>
      </c>
      <c r="G220" s="78" t="s">
        <v>338</v>
      </c>
      <c r="H220" s="79">
        <v>25.262804484898201</v>
      </c>
      <c r="I220" s="79">
        <v>91.228331476060504</v>
      </c>
      <c r="J220" s="79">
        <v>133.974974689113</v>
      </c>
      <c r="K220" s="79">
        <v>112.85137061713399</v>
      </c>
      <c r="L220" s="79">
        <v>67.868107406595996</v>
      </c>
      <c r="M220" s="79">
        <v>17.080029323748199</v>
      </c>
      <c r="N220" s="79">
        <v>3.2454417921206602</v>
      </c>
    </row>
    <row r="221" spans="1:14" x14ac:dyDescent="0.3">
      <c r="A221" s="82">
        <v>220</v>
      </c>
      <c r="B221" s="83" t="s">
        <v>323</v>
      </c>
      <c r="C221" s="84" t="s">
        <v>57</v>
      </c>
      <c r="D221" s="88"/>
      <c r="E221" s="88">
        <v>903</v>
      </c>
      <c r="F221" s="88">
        <v>2090</v>
      </c>
      <c r="G221" s="78" t="s">
        <v>339</v>
      </c>
      <c r="H221" s="79">
        <v>22.9218006092722</v>
      </c>
      <c r="I221" s="79">
        <v>86.278142930434797</v>
      </c>
      <c r="J221" s="79">
        <v>131.38980574809699</v>
      </c>
      <c r="K221" s="79">
        <v>113.050053877588</v>
      </c>
      <c r="L221" s="79">
        <v>66.471802232238304</v>
      </c>
      <c r="M221" s="79">
        <v>16.156150996028298</v>
      </c>
      <c r="N221" s="79">
        <v>2.8237682654413798</v>
      </c>
    </row>
    <row r="222" spans="1:14" x14ac:dyDescent="0.3">
      <c r="A222" s="82">
        <v>221</v>
      </c>
      <c r="B222" s="83" t="s">
        <v>323</v>
      </c>
      <c r="C222" s="84" t="s">
        <v>57</v>
      </c>
      <c r="D222" s="88"/>
      <c r="E222" s="88">
        <v>903</v>
      </c>
      <c r="F222" s="88">
        <v>2095</v>
      </c>
      <c r="G222" s="78" t="s">
        <v>340</v>
      </c>
      <c r="H222" s="79">
        <v>20.779927702130902</v>
      </c>
      <c r="I222" s="79">
        <v>81.520991458225197</v>
      </c>
      <c r="J222" s="79">
        <v>128.96711929910899</v>
      </c>
      <c r="K222" s="79">
        <v>113.542055521835</v>
      </c>
      <c r="L222" s="79">
        <v>65.202033604858002</v>
      </c>
      <c r="M222" s="79">
        <v>15.306487032174401</v>
      </c>
      <c r="N222" s="79">
        <v>2.4552610925226301</v>
      </c>
    </row>
    <row r="223" spans="1:14" x14ac:dyDescent="0.3">
      <c r="A223" s="82">
        <v>222</v>
      </c>
      <c r="B223" s="83" t="s">
        <v>323</v>
      </c>
      <c r="C223" s="87" t="s">
        <v>58</v>
      </c>
      <c r="D223" s="88"/>
      <c r="E223" s="88">
        <v>910</v>
      </c>
      <c r="F223" s="88">
        <v>2015</v>
      </c>
      <c r="G223" s="78" t="s">
        <v>324</v>
      </c>
      <c r="H223" s="79">
        <v>89.053201477135303</v>
      </c>
      <c r="I223" s="79">
        <v>215.529492539616</v>
      </c>
      <c r="J223" s="79">
        <v>228.14920258367499</v>
      </c>
      <c r="K223" s="79">
        <v>175.39595921685901</v>
      </c>
      <c r="L223" s="79">
        <v>114.867640256917</v>
      </c>
      <c r="M223" s="79">
        <v>52.168097991647002</v>
      </c>
      <c r="N223" s="79">
        <v>20.069813522122601</v>
      </c>
    </row>
    <row r="224" spans="1:14" x14ac:dyDescent="0.3">
      <c r="A224" s="82">
        <v>223</v>
      </c>
      <c r="B224" s="83" t="s">
        <v>323</v>
      </c>
      <c r="C224" s="87" t="s">
        <v>58</v>
      </c>
      <c r="D224" s="88"/>
      <c r="E224" s="88">
        <v>910</v>
      </c>
      <c r="F224" s="88">
        <v>2020</v>
      </c>
      <c r="G224" s="78" t="s">
        <v>325</v>
      </c>
      <c r="H224" s="79">
        <v>79.754666695694297</v>
      </c>
      <c r="I224" s="79">
        <v>200.96400919896999</v>
      </c>
      <c r="J224" s="79">
        <v>216.92826753985901</v>
      </c>
      <c r="K224" s="79">
        <v>162.33577848626601</v>
      </c>
      <c r="L224" s="79">
        <v>102.288685788262</v>
      </c>
      <c r="M224" s="79">
        <v>43.901712170572402</v>
      </c>
      <c r="N224" s="79">
        <v>16.735975365394498</v>
      </c>
    </row>
    <row r="225" spans="1:14" x14ac:dyDescent="0.3">
      <c r="A225" s="82">
        <v>224</v>
      </c>
      <c r="B225" s="83" t="s">
        <v>323</v>
      </c>
      <c r="C225" s="87" t="s">
        <v>58</v>
      </c>
      <c r="D225" s="88"/>
      <c r="E225" s="88">
        <v>910</v>
      </c>
      <c r="F225" s="88">
        <v>2025</v>
      </c>
      <c r="G225" s="78" t="s">
        <v>326</v>
      </c>
      <c r="H225" s="79">
        <v>71.524596910794898</v>
      </c>
      <c r="I225" s="79">
        <v>188.25473743083799</v>
      </c>
      <c r="J225" s="79">
        <v>207.06908561493401</v>
      </c>
      <c r="K225" s="79">
        <v>150.889721752296</v>
      </c>
      <c r="L225" s="79">
        <v>92.015008651086106</v>
      </c>
      <c r="M225" s="79">
        <v>37.441404966796902</v>
      </c>
      <c r="N225" s="79">
        <v>14.0548226403107</v>
      </c>
    </row>
    <row r="226" spans="1:14" x14ac:dyDescent="0.3">
      <c r="A226" s="82">
        <v>225</v>
      </c>
      <c r="B226" s="83" t="s">
        <v>323</v>
      </c>
      <c r="C226" s="87" t="s">
        <v>58</v>
      </c>
      <c r="D226" s="88"/>
      <c r="E226" s="88">
        <v>910</v>
      </c>
      <c r="F226" s="88">
        <v>2030</v>
      </c>
      <c r="G226" s="78" t="s">
        <v>327</v>
      </c>
      <c r="H226" s="79">
        <v>64.254164113794801</v>
      </c>
      <c r="I226" s="79">
        <v>176.78200107272701</v>
      </c>
      <c r="J226" s="79">
        <v>199.259283075383</v>
      </c>
      <c r="K226" s="79">
        <v>141.67128212021399</v>
      </c>
      <c r="L226" s="79">
        <v>83.581685872758896</v>
      </c>
      <c r="M226" s="79">
        <v>32.361959092704701</v>
      </c>
      <c r="N226" s="79">
        <v>11.9204537596147</v>
      </c>
    </row>
    <row r="227" spans="1:14" x14ac:dyDescent="0.3">
      <c r="A227" s="82">
        <v>226</v>
      </c>
      <c r="B227" s="83" t="s">
        <v>323</v>
      </c>
      <c r="C227" s="87" t="s">
        <v>58</v>
      </c>
      <c r="D227" s="88"/>
      <c r="E227" s="88">
        <v>910</v>
      </c>
      <c r="F227" s="88">
        <v>2035</v>
      </c>
      <c r="G227" s="78" t="s">
        <v>328</v>
      </c>
      <c r="H227" s="79">
        <v>57.909664448442101</v>
      </c>
      <c r="I227" s="79">
        <v>166.121290006257</v>
      </c>
      <c r="J227" s="79">
        <v>192.25921716228501</v>
      </c>
      <c r="K227" s="79">
        <v>134.42446338241399</v>
      </c>
      <c r="L227" s="79">
        <v>76.686994872472496</v>
      </c>
      <c r="M227" s="79">
        <v>28.217505831696101</v>
      </c>
      <c r="N227" s="79">
        <v>10.204354545722699</v>
      </c>
    </row>
    <row r="228" spans="1:14" x14ac:dyDescent="0.3">
      <c r="A228" s="82">
        <v>227</v>
      </c>
      <c r="B228" s="83" t="s">
        <v>323</v>
      </c>
      <c r="C228" s="87" t="s">
        <v>58</v>
      </c>
      <c r="D228" s="88"/>
      <c r="E228" s="88">
        <v>910</v>
      </c>
      <c r="F228" s="88">
        <v>2040</v>
      </c>
      <c r="G228" s="78" t="s">
        <v>329</v>
      </c>
      <c r="H228" s="79">
        <v>52.407853928025403</v>
      </c>
      <c r="I228" s="79">
        <v>156.54117836472901</v>
      </c>
      <c r="J228" s="79">
        <v>186.024071769724</v>
      </c>
      <c r="K228" s="79">
        <v>128.65290308026499</v>
      </c>
      <c r="L228" s="79">
        <v>71.205102538808603</v>
      </c>
      <c r="M228" s="79">
        <v>24.850306686805101</v>
      </c>
      <c r="N228" s="79">
        <v>8.8276513357738704</v>
      </c>
    </row>
    <row r="229" spans="1:14" x14ac:dyDescent="0.3">
      <c r="A229" s="82">
        <v>228</v>
      </c>
      <c r="B229" s="83" t="s">
        <v>323</v>
      </c>
      <c r="C229" s="87" t="s">
        <v>58</v>
      </c>
      <c r="D229" s="88"/>
      <c r="E229" s="88">
        <v>910</v>
      </c>
      <c r="F229" s="88">
        <v>2045</v>
      </c>
      <c r="G229" s="78" t="s">
        <v>330</v>
      </c>
      <c r="H229" s="79">
        <v>47.500873219891702</v>
      </c>
      <c r="I229" s="79">
        <v>147.69377952636401</v>
      </c>
      <c r="J229" s="79">
        <v>180.27350483485901</v>
      </c>
      <c r="K229" s="79">
        <v>123.866017744758</v>
      </c>
      <c r="L229" s="79">
        <v>66.644344179271897</v>
      </c>
      <c r="M229" s="79">
        <v>22.0711985727031</v>
      </c>
      <c r="N229" s="79">
        <v>7.5573392449051502</v>
      </c>
    </row>
    <row r="230" spans="1:14" x14ac:dyDescent="0.3">
      <c r="A230" s="82">
        <v>229</v>
      </c>
      <c r="B230" s="83" t="s">
        <v>323</v>
      </c>
      <c r="C230" s="87" t="s">
        <v>58</v>
      </c>
      <c r="D230" s="88"/>
      <c r="E230" s="88">
        <v>910</v>
      </c>
      <c r="F230" s="88">
        <v>2050</v>
      </c>
      <c r="G230" s="78" t="s">
        <v>331</v>
      </c>
      <c r="H230" s="79">
        <v>43.095228751363202</v>
      </c>
      <c r="I230" s="79">
        <v>139.53797850952</v>
      </c>
      <c r="J230" s="79">
        <v>175.02938526865501</v>
      </c>
      <c r="K230" s="79">
        <v>120.018908478844</v>
      </c>
      <c r="L230" s="79">
        <v>62.835235870985798</v>
      </c>
      <c r="M230" s="79">
        <v>19.7676761401326</v>
      </c>
      <c r="N230" s="79">
        <v>6.40062393522678</v>
      </c>
    </row>
    <row r="231" spans="1:14" x14ac:dyDescent="0.3">
      <c r="A231" s="82">
        <v>230</v>
      </c>
      <c r="B231" s="83" t="s">
        <v>323</v>
      </c>
      <c r="C231" s="87" t="s">
        <v>58</v>
      </c>
      <c r="D231" s="88"/>
      <c r="E231" s="88">
        <v>910</v>
      </c>
      <c r="F231" s="88">
        <v>2055</v>
      </c>
      <c r="G231" s="78" t="s">
        <v>332</v>
      </c>
      <c r="H231" s="79">
        <v>39.150170953775998</v>
      </c>
      <c r="I231" s="79">
        <v>131.97830744538501</v>
      </c>
      <c r="J231" s="79">
        <v>170.30346083962601</v>
      </c>
      <c r="K231" s="79">
        <v>117.034264358389</v>
      </c>
      <c r="L231" s="79">
        <v>59.739700672968702</v>
      </c>
      <c r="M231" s="79">
        <v>17.877940847250301</v>
      </c>
      <c r="N231" s="79">
        <v>5.4248187041700398</v>
      </c>
    </row>
    <row r="232" spans="1:14" x14ac:dyDescent="0.3">
      <c r="A232" s="82">
        <v>231</v>
      </c>
      <c r="B232" s="83" t="s">
        <v>323</v>
      </c>
      <c r="C232" s="87" t="s">
        <v>58</v>
      </c>
      <c r="D232" s="88"/>
      <c r="E232" s="88">
        <v>910</v>
      </c>
      <c r="F232" s="88">
        <v>2060</v>
      </c>
      <c r="G232" s="78" t="s">
        <v>333</v>
      </c>
      <c r="H232" s="79">
        <v>35.6072312519062</v>
      </c>
      <c r="I232" s="79">
        <v>124.976393065887</v>
      </c>
      <c r="J232" s="79">
        <v>166.05978934985799</v>
      </c>
      <c r="K232" s="79">
        <v>114.816041195013</v>
      </c>
      <c r="L232" s="79">
        <v>57.267341957987803</v>
      </c>
      <c r="M232" s="79">
        <v>16.335195155036001</v>
      </c>
      <c r="N232" s="79">
        <v>4.62821286030346</v>
      </c>
    </row>
    <row r="233" spans="1:14" x14ac:dyDescent="0.3">
      <c r="A233" s="82">
        <v>232</v>
      </c>
      <c r="B233" s="83" t="s">
        <v>323</v>
      </c>
      <c r="C233" s="87" t="s">
        <v>58</v>
      </c>
      <c r="D233" s="88"/>
      <c r="E233" s="88">
        <v>910</v>
      </c>
      <c r="F233" s="88">
        <v>2065</v>
      </c>
      <c r="G233" s="78" t="s">
        <v>334</v>
      </c>
      <c r="H233" s="79">
        <v>32.454504927317899</v>
      </c>
      <c r="I233" s="79">
        <v>118.538859754893</v>
      </c>
      <c r="J233" s="79">
        <v>162.29704165180601</v>
      </c>
      <c r="K233" s="79">
        <v>113.330964134683</v>
      </c>
      <c r="L233" s="79">
        <v>55.334289129459798</v>
      </c>
      <c r="M233" s="79">
        <v>15.069642925805701</v>
      </c>
      <c r="N233" s="79">
        <v>3.9621827982678299</v>
      </c>
    </row>
    <row r="234" spans="1:14" x14ac:dyDescent="0.3">
      <c r="A234" s="82">
        <v>233</v>
      </c>
      <c r="B234" s="83" t="s">
        <v>323</v>
      </c>
      <c r="C234" s="87" t="s">
        <v>58</v>
      </c>
      <c r="D234" s="88"/>
      <c r="E234" s="88">
        <v>910</v>
      </c>
      <c r="F234" s="88">
        <v>2070</v>
      </c>
      <c r="G234" s="78" t="s">
        <v>335</v>
      </c>
      <c r="H234" s="79">
        <v>29.590966884747701</v>
      </c>
      <c r="I234" s="79">
        <v>112.44483777480001</v>
      </c>
      <c r="J234" s="79">
        <v>158.70800726482199</v>
      </c>
      <c r="K234" s="79">
        <v>112.362360748425</v>
      </c>
      <c r="L234" s="79">
        <v>53.7818234919107</v>
      </c>
      <c r="M234" s="79">
        <v>14.002240722144601</v>
      </c>
      <c r="N234" s="79">
        <v>3.3897737990451402</v>
      </c>
    </row>
    <row r="235" spans="1:14" x14ac:dyDescent="0.3">
      <c r="A235" s="82">
        <v>234</v>
      </c>
      <c r="B235" s="83" t="s">
        <v>323</v>
      </c>
      <c r="C235" s="87" t="s">
        <v>58</v>
      </c>
      <c r="D235" s="88"/>
      <c r="E235" s="88">
        <v>910</v>
      </c>
      <c r="F235" s="88">
        <v>2075</v>
      </c>
      <c r="G235" s="78" t="s">
        <v>336</v>
      </c>
      <c r="H235" s="79">
        <v>26.985074207847301</v>
      </c>
      <c r="I235" s="79">
        <v>106.68851814042</v>
      </c>
      <c r="J235" s="79">
        <v>155.31054036657</v>
      </c>
      <c r="K235" s="79">
        <v>111.875432330495</v>
      </c>
      <c r="L235" s="79">
        <v>52.577451414509802</v>
      </c>
      <c r="M235" s="79">
        <v>13.1188237106584</v>
      </c>
      <c r="N235" s="79">
        <v>2.9054579636080402</v>
      </c>
    </row>
    <row r="236" spans="1:14" x14ac:dyDescent="0.3">
      <c r="A236" s="82">
        <v>235</v>
      </c>
      <c r="B236" s="83" t="s">
        <v>323</v>
      </c>
      <c r="C236" s="87" t="s">
        <v>58</v>
      </c>
      <c r="D236" s="88"/>
      <c r="E236" s="88">
        <v>910</v>
      </c>
      <c r="F236" s="88">
        <v>2080</v>
      </c>
      <c r="G236" s="78" t="s">
        <v>337</v>
      </c>
      <c r="H236" s="79">
        <v>24.607904597774802</v>
      </c>
      <c r="I236" s="79">
        <v>101.183946001409</v>
      </c>
      <c r="J236" s="79">
        <v>152.07395445837901</v>
      </c>
      <c r="K236" s="79">
        <v>111.822180461486</v>
      </c>
      <c r="L236" s="79">
        <v>51.705106295921198</v>
      </c>
      <c r="M236" s="79">
        <v>12.383026161495801</v>
      </c>
      <c r="N236" s="79">
        <v>2.4866939558483598</v>
      </c>
    </row>
    <row r="237" spans="1:14" x14ac:dyDescent="0.3">
      <c r="A237" s="82">
        <v>236</v>
      </c>
      <c r="B237" s="83" t="s">
        <v>323</v>
      </c>
      <c r="C237" s="87" t="s">
        <v>58</v>
      </c>
      <c r="D237" s="88"/>
      <c r="E237" s="88">
        <v>910</v>
      </c>
      <c r="F237" s="88">
        <v>2085</v>
      </c>
      <c r="G237" s="78" t="s">
        <v>338</v>
      </c>
      <c r="H237" s="79">
        <v>22.431257823377901</v>
      </c>
      <c r="I237" s="79">
        <v>95.894057321505002</v>
      </c>
      <c r="J237" s="79">
        <v>148.92046758407901</v>
      </c>
      <c r="K237" s="79">
        <v>112.111518982449</v>
      </c>
      <c r="L237" s="79">
        <v>51.092770382316999</v>
      </c>
      <c r="M237" s="79">
        <v>11.773810483810101</v>
      </c>
      <c r="N237" s="79">
        <v>2.1427992160040499</v>
      </c>
    </row>
    <row r="238" spans="1:14" x14ac:dyDescent="0.3">
      <c r="A238" s="82">
        <v>237</v>
      </c>
      <c r="B238" s="83" t="s">
        <v>323</v>
      </c>
      <c r="C238" s="87" t="s">
        <v>58</v>
      </c>
      <c r="D238" s="88"/>
      <c r="E238" s="88">
        <v>910</v>
      </c>
      <c r="F238" s="88">
        <v>2090</v>
      </c>
      <c r="G238" s="78" t="s">
        <v>339</v>
      </c>
      <c r="H238" s="79">
        <v>20.447072581892002</v>
      </c>
      <c r="I238" s="79">
        <v>90.800615769524299</v>
      </c>
      <c r="J238" s="79">
        <v>145.834421926685</v>
      </c>
      <c r="K238" s="79">
        <v>112.74214714169101</v>
      </c>
      <c r="L238" s="79">
        <v>50.757354747303999</v>
      </c>
      <c r="M238" s="79">
        <v>11.277062586371599</v>
      </c>
      <c r="N238" s="79">
        <v>1.84210166346805</v>
      </c>
    </row>
    <row r="239" spans="1:14" x14ac:dyDescent="0.3">
      <c r="A239" s="82">
        <v>238</v>
      </c>
      <c r="B239" s="83" t="s">
        <v>323</v>
      </c>
      <c r="C239" s="87" t="s">
        <v>58</v>
      </c>
      <c r="D239" s="88"/>
      <c r="E239" s="88">
        <v>910</v>
      </c>
      <c r="F239" s="88">
        <v>2095</v>
      </c>
      <c r="G239" s="78" t="s">
        <v>340</v>
      </c>
      <c r="H239" s="79">
        <v>18.622546793414799</v>
      </c>
      <c r="I239" s="79">
        <v>85.784708180829895</v>
      </c>
      <c r="J239" s="79">
        <v>142.66221176204499</v>
      </c>
      <c r="K239" s="79">
        <v>113.53990336589</v>
      </c>
      <c r="L239" s="79">
        <v>50.588616675089398</v>
      </c>
      <c r="M239" s="79">
        <v>10.8563440076188</v>
      </c>
      <c r="N239" s="79">
        <v>1.59791517858813</v>
      </c>
    </row>
    <row r="240" spans="1:14" x14ac:dyDescent="0.3">
      <c r="A240" s="82">
        <v>239</v>
      </c>
      <c r="B240" s="83" t="s">
        <v>323</v>
      </c>
      <c r="C240" s="86" t="s">
        <v>59</v>
      </c>
      <c r="D240" s="88"/>
      <c r="E240" s="88">
        <v>108</v>
      </c>
      <c r="F240" s="88">
        <v>2015</v>
      </c>
      <c r="G240" s="78" t="s">
        <v>324</v>
      </c>
      <c r="H240" s="79">
        <v>26.782</v>
      </c>
      <c r="I240" s="79">
        <v>220.68899999999999</v>
      </c>
      <c r="J240" s="79">
        <v>344.101</v>
      </c>
      <c r="K240" s="79">
        <v>262.072</v>
      </c>
      <c r="L240" s="79">
        <v>159.798</v>
      </c>
      <c r="M240" s="79">
        <v>82.876999999999995</v>
      </c>
      <c r="N240" s="79">
        <v>19.140999999999998</v>
      </c>
    </row>
    <row r="241" spans="1:14" x14ac:dyDescent="0.3">
      <c r="A241" s="82">
        <v>240</v>
      </c>
      <c r="B241" s="83" t="s">
        <v>323</v>
      </c>
      <c r="C241" s="86" t="s">
        <v>59</v>
      </c>
      <c r="D241" s="88"/>
      <c r="E241" s="88">
        <v>108</v>
      </c>
      <c r="F241" s="88">
        <v>2020</v>
      </c>
      <c r="G241" s="78" t="s">
        <v>325</v>
      </c>
      <c r="H241" s="79">
        <v>24.04</v>
      </c>
      <c r="I241" s="79">
        <v>209.874</v>
      </c>
      <c r="J241" s="79">
        <v>337.49400000000003</v>
      </c>
      <c r="K241" s="79">
        <v>243.35400000000001</v>
      </c>
      <c r="L241" s="79">
        <v>138.023</v>
      </c>
      <c r="M241" s="79">
        <v>68.183000000000007</v>
      </c>
      <c r="N241" s="79">
        <v>15.231999999999999</v>
      </c>
    </row>
    <row r="242" spans="1:14" x14ac:dyDescent="0.3">
      <c r="A242" s="82">
        <v>241</v>
      </c>
      <c r="B242" s="83" t="s">
        <v>323</v>
      </c>
      <c r="C242" s="86" t="s">
        <v>59</v>
      </c>
      <c r="D242" s="88"/>
      <c r="E242" s="88">
        <v>108</v>
      </c>
      <c r="F242" s="88">
        <v>2025</v>
      </c>
      <c r="G242" s="78" t="s">
        <v>326</v>
      </c>
      <c r="H242" s="79">
        <v>21.565999999999999</v>
      </c>
      <c r="I242" s="79">
        <v>198.26</v>
      </c>
      <c r="J242" s="79">
        <v>328.012</v>
      </c>
      <c r="K242" s="79">
        <v>225.66200000000001</v>
      </c>
      <c r="L242" s="79">
        <v>119.56100000000001</v>
      </c>
      <c r="M242" s="79">
        <v>56.256999999999998</v>
      </c>
      <c r="N242" s="79">
        <v>12.182</v>
      </c>
    </row>
    <row r="243" spans="1:14" x14ac:dyDescent="0.3">
      <c r="A243" s="82">
        <v>242</v>
      </c>
      <c r="B243" s="83" t="s">
        <v>323</v>
      </c>
      <c r="C243" s="86" t="s">
        <v>59</v>
      </c>
      <c r="D243" s="88"/>
      <c r="E243" s="88">
        <v>108</v>
      </c>
      <c r="F243" s="88">
        <v>2030</v>
      </c>
      <c r="G243" s="78" t="s">
        <v>327</v>
      </c>
      <c r="H243" s="79">
        <v>19.338999999999999</v>
      </c>
      <c r="I243" s="79">
        <v>186.48</v>
      </c>
      <c r="J243" s="79">
        <v>316.68400000000003</v>
      </c>
      <c r="K243" s="79">
        <v>209.37100000000001</v>
      </c>
      <c r="L243" s="79">
        <v>104.1</v>
      </c>
      <c r="M243" s="79">
        <v>46.683</v>
      </c>
      <c r="N243" s="79">
        <v>9.7629999999999999</v>
      </c>
    </row>
    <row r="244" spans="1:14" x14ac:dyDescent="0.3">
      <c r="A244" s="82">
        <v>243</v>
      </c>
      <c r="B244" s="83" t="s">
        <v>323</v>
      </c>
      <c r="C244" s="86" t="s">
        <v>59</v>
      </c>
      <c r="D244" s="88"/>
      <c r="E244" s="88">
        <v>108</v>
      </c>
      <c r="F244" s="88">
        <v>2035</v>
      </c>
      <c r="G244" s="78" t="s">
        <v>328</v>
      </c>
      <c r="H244" s="79">
        <v>17.43</v>
      </c>
      <c r="I244" s="79">
        <v>175.03399999999999</v>
      </c>
      <c r="J244" s="79">
        <v>304.459</v>
      </c>
      <c r="K244" s="79">
        <v>194.83799999999999</v>
      </c>
      <c r="L244" s="79">
        <v>91.350999999999999</v>
      </c>
      <c r="M244" s="79">
        <v>39.043999999999997</v>
      </c>
      <c r="N244" s="79">
        <v>7.8440000000000003</v>
      </c>
    </row>
    <row r="245" spans="1:14" x14ac:dyDescent="0.3">
      <c r="A245" s="82">
        <v>244</v>
      </c>
      <c r="B245" s="83" t="s">
        <v>323</v>
      </c>
      <c r="C245" s="86" t="s">
        <v>59</v>
      </c>
      <c r="D245" s="88"/>
      <c r="E245" s="88">
        <v>108</v>
      </c>
      <c r="F245" s="88">
        <v>2040</v>
      </c>
      <c r="G245" s="78" t="s">
        <v>329</v>
      </c>
      <c r="H245" s="79">
        <v>15.747</v>
      </c>
      <c r="I245" s="79">
        <v>163.91</v>
      </c>
      <c r="J245" s="79">
        <v>291.53399999999999</v>
      </c>
      <c r="K245" s="79">
        <v>181.85300000000001</v>
      </c>
      <c r="L245" s="79">
        <v>80.745000000000005</v>
      </c>
      <c r="M245" s="79">
        <v>32.908999999999999</v>
      </c>
      <c r="N245" s="79">
        <v>6.3620000000000001</v>
      </c>
    </row>
    <row r="246" spans="1:14" x14ac:dyDescent="0.3">
      <c r="A246" s="82">
        <v>245</v>
      </c>
      <c r="B246" s="83" t="s">
        <v>323</v>
      </c>
      <c r="C246" s="86" t="s">
        <v>59</v>
      </c>
      <c r="D246" s="88"/>
      <c r="E246" s="88">
        <v>108</v>
      </c>
      <c r="F246" s="88">
        <v>2045</v>
      </c>
      <c r="G246" s="78" t="s">
        <v>330</v>
      </c>
      <c r="H246" s="79">
        <v>14.332000000000001</v>
      </c>
      <c r="I246" s="79">
        <v>153.55699999999999</v>
      </c>
      <c r="J246" s="79">
        <v>278.79700000000003</v>
      </c>
      <c r="K246" s="79">
        <v>170.679</v>
      </c>
      <c r="L246" s="79">
        <v>72.141999999999996</v>
      </c>
      <c r="M246" s="79">
        <v>28.006</v>
      </c>
      <c r="N246" s="79">
        <v>5.1669999999999998</v>
      </c>
    </row>
    <row r="247" spans="1:14" x14ac:dyDescent="0.3">
      <c r="A247" s="82">
        <v>246</v>
      </c>
      <c r="B247" s="83" t="s">
        <v>323</v>
      </c>
      <c r="C247" s="86" t="s">
        <v>59</v>
      </c>
      <c r="D247" s="88"/>
      <c r="E247" s="88">
        <v>108</v>
      </c>
      <c r="F247" s="88">
        <v>2050</v>
      </c>
      <c r="G247" s="78" t="s">
        <v>331</v>
      </c>
      <c r="H247" s="79">
        <v>13.156000000000001</v>
      </c>
      <c r="I247" s="79">
        <v>144.30600000000001</v>
      </c>
      <c r="J247" s="79">
        <v>266.94099999999997</v>
      </c>
      <c r="K247" s="79">
        <v>161.41800000000001</v>
      </c>
      <c r="L247" s="79">
        <v>65.286000000000001</v>
      </c>
      <c r="M247" s="79">
        <v>24.172000000000001</v>
      </c>
      <c r="N247" s="79">
        <v>4.2809999999999997</v>
      </c>
    </row>
    <row r="248" spans="1:14" x14ac:dyDescent="0.3">
      <c r="A248" s="82">
        <v>247</v>
      </c>
      <c r="B248" s="83" t="s">
        <v>323</v>
      </c>
      <c r="C248" s="86" t="s">
        <v>59</v>
      </c>
      <c r="D248" s="88"/>
      <c r="E248" s="88">
        <v>108</v>
      </c>
      <c r="F248" s="88">
        <v>2055</v>
      </c>
      <c r="G248" s="78" t="s">
        <v>332</v>
      </c>
      <c r="H248" s="79">
        <v>12.153</v>
      </c>
      <c r="I248" s="79">
        <v>135.72200000000001</v>
      </c>
      <c r="J248" s="79">
        <v>255.476</v>
      </c>
      <c r="K248" s="79">
        <v>153.596</v>
      </c>
      <c r="L248" s="79">
        <v>59.725999999999999</v>
      </c>
      <c r="M248" s="79">
        <v>21.081</v>
      </c>
      <c r="N248" s="79">
        <v>3.5459999999999998</v>
      </c>
    </row>
    <row r="249" spans="1:14" x14ac:dyDescent="0.3">
      <c r="A249" s="82">
        <v>248</v>
      </c>
      <c r="B249" s="83" t="s">
        <v>323</v>
      </c>
      <c r="C249" s="86" t="s">
        <v>59</v>
      </c>
      <c r="D249" s="88"/>
      <c r="E249" s="88">
        <v>108</v>
      </c>
      <c r="F249" s="88">
        <v>2060</v>
      </c>
      <c r="G249" s="78" t="s">
        <v>333</v>
      </c>
      <c r="H249" s="79">
        <v>11.308999999999999</v>
      </c>
      <c r="I249" s="79">
        <v>127.813</v>
      </c>
      <c r="J249" s="79">
        <v>244.596</v>
      </c>
      <c r="K249" s="79">
        <v>147.089</v>
      </c>
      <c r="L249" s="79">
        <v>55.268000000000001</v>
      </c>
      <c r="M249" s="79">
        <v>18.606999999999999</v>
      </c>
      <c r="N249" s="79">
        <v>2.9780000000000002</v>
      </c>
    </row>
    <row r="250" spans="1:14" x14ac:dyDescent="0.3">
      <c r="A250" s="82">
        <v>249</v>
      </c>
      <c r="B250" s="83" t="s">
        <v>323</v>
      </c>
      <c r="C250" s="86" t="s">
        <v>59</v>
      </c>
      <c r="D250" s="88"/>
      <c r="E250" s="88">
        <v>108</v>
      </c>
      <c r="F250" s="88">
        <v>2065</v>
      </c>
      <c r="G250" s="78" t="s">
        <v>334</v>
      </c>
      <c r="H250" s="79">
        <v>10.622</v>
      </c>
      <c r="I250" s="79">
        <v>120.73099999999999</v>
      </c>
      <c r="J250" s="79">
        <v>234.54499999999999</v>
      </c>
      <c r="K250" s="79">
        <v>141.946</v>
      </c>
      <c r="L250" s="79">
        <v>51.819000000000003</v>
      </c>
      <c r="M250" s="79">
        <v>16.641999999999999</v>
      </c>
      <c r="N250" s="79">
        <v>2.5350000000000001</v>
      </c>
    </row>
    <row r="251" spans="1:14" x14ac:dyDescent="0.3">
      <c r="A251" s="82">
        <v>250</v>
      </c>
      <c r="B251" s="83" t="s">
        <v>323</v>
      </c>
      <c r="C251" s="86" t="s">
        <v>59</v>
      </c>
      <c r="D251" s="88"/>
      <c r="E251" s="88">
        <v>108</v>
      </c>
      <c r="F251" s="88">
        <v>2070</v>
      </c>
      <c r="G251" s="78" t="s">
        <v>335</v>
      </c>
      <c r="H251" s="79">
        <v>10.042999999999999</v>
      </c>
      <c r="I251" s="79">
        <v>114.163</v>
      </c>
      <c r="J251" s="79">
        <v>224.988</v>
      </c>
      <c r="K251" s="79">
        <v>137.80799999999999</v>
      </c>
      <c r="L251" s="79">
        <v>49.149000000000001</v>
      </c>
      <c r="M251" s="79">
        <v>15.051</v>
      </c>
      <c r="N251" s="79">
        <v>2.1579999999999999</v>
      </c>
    </row>
    <row r="252" spans="1:14" x14ac:dyDescent="0.3">
      <c r="A252" s="82">
        <v>251</v>
      </c>
      <c r="B252" s="83" t="s">
        <v>323</v>
      </c>
      <c r="C252" s="86" t="s">
        <v>59</v>
      </c>
      <c r="D252" s="88"/>
      <c r="E252" s="88">
        <v>108</v>
      </c>
      <c r="F252" s="88">
        <v>2075</v>
      </c>
      <c r="G252" s="78" t="s">
        <v>336</v>
      </c>
      <c r="H252" s="79">
        <v>9.5329999999999995</v>
      </c>
      <c r="I252" s="79">
        <v>108.06699999999999</v>
      </c>
      <c r="J252" s="79">
        <v>215.858</v>
      </c>
      <c r="K252" s="79">
        <v>134.53700000000001</v>
      </c>
      <c r="L252" s="79">
        <v>47.128</v>
      </c>
      <c r="M252" s="79">
        <v>13.779</v>
      </c>
      <c r="N252" s="79">
        <v>1.8580000000000001</v>
      </c>
    </row>
    <row r="253" spans="1:14" x14ac:dyDescent="0.3">
      <c r="A253" s="82">
        <v>252</v>
      </c>
      <c r="B253" s="83" t="s">
        <v>323</v>
      </c>
      <c r="C253" s="86" t="s">
        <v>59</v>
      </c>
      <c r="D253" s="88"/>
      <c r="E253" s="88">
        <v>108</v>
      </c>
      <c r="F253" s="88">
        <v>2080</v>
      </c>
      <c r="G253" s="78" t="s">
        <v>337</v>
      </c>
      <c r="H253" s="79">
        <v>9.11</v>
      </c>
      <c r="I253" s="79">
        <v>102.002</v>
      </c>
      <c r="J253" s="79">
        <v>206.43100000000001</v>
      </c>
      <c r="K253" s="79">
        <v>131.58799999999999</v>
      </c>
      <c r="L253" s="79">
        <v>45.521999999999998</v>
      </c>
      <c r="M253" s="79">
        <v>12.688000000000001</v>
      </c>
      <c r="N253" s="79">
        <v>1.619</v>
      </c>
    </row>
    <row r="254" spans="1:14" x14ac:dyDescent="0.3">
      <c r="A254" s="82">
        <v>253</v>
      </c>
      <c r="B254" s="83" t="s">
        <v>323</v>
      </c>
      <c r="C254" s="86" t="s">
        <v>59</v>
      </c>
      <c r="D254" s="88"/>
      <c r="E254" s="88">
        <v>108</v>
      </c>
      <c r="F254" s="88">
        <v>2085</v>
      </c>
      <c r="G254" s="78" t="s">
        <v>338</v>
      </c>
      <c r="H254" s="79">
        <v>8.7490000000000006</v>
      </c>
      <c r="I254" s="79">
        <v>96.486999999999995</v>
      </c>
      <c r="J254" s="79">
        <v>197.80500000000001</v>
      </c>
      <c r="K254" s="79">
        <v>129.584</v>
      </c>
      <c r="L254" s="79">
        <v>44.509</v>
      </c>
      <c r="M254" s="79">
        <v>11.834</v>
      </c>
      <c r="N254" s="79">
        <v>1.4119999999999999</v>
      </c>
    </row>
    <row r="255" spans="1:14" x14ac:dyDescent="0.3">
      <c r="A255" s="82">
        <v>254</v>
      </c>
      <c r="B255" s="83" t="s">
        <v>323</v>
      </c>
      <c r="C255" s="86" t="s">
        <v>59</v>
      </c>
      <c r="D255" s="88"/>
      <c r="E255" s="88">
        <v>108</v>
      </c>
      <c r="F255" s="88">
        <v>2090</v>
      </c>
      <c r="G255" s="78" t="s">
        <v>339</v>
      </c>
      <c r="H255" s="79">
        <v>8.4459999999999997</v>
      </c>
      <c r="I255" s="79">
        <v>91.027000000000001</v>
      </c>
      <c r="J255" s="79">
        <v>188.941</v>
      </c>
      <c r="K255" s="79">
        <v>127.768</v>
      </c>
      <c r="L255" s="79">
        <v>43.837000000000003</v>
      </c>
      <c r="M255" s="79">
        <v>11.134</v>
      </c>
      <c r="N255" s="79">
        <v>1.2470000000000001</v>
      </c>
    </row>
    <row r="256" spans="1:14" x14ac:dyDescent="0.3">
      <c r="A256" s="82">
        <v>255</v>
      </c>
      <c r="B256" s="83" t="s">
        <v>323</v>
      </c>
      <c r="C256" s="86" t="s">
        <v>59</v>
      </c>
      <c r="D256" s="88"/>
      <c r="E256" s="88">
        <v>108</v>
      </c>
      <c r="F256" s="88">
        <v>2095</v>
      </c>
      <c r="G256" s="78" t="s">
        <v>340</v>
      </c>
      <c r="H256" s="79">
        <v>8.1669999999999998</v>
      </c>
      <c r="I256" s="79">
        <v>85.906999999999996</v>
      </c>
      <c r="J256" s="79">
        <v>180.59800000000001</v>
      </c>
      <c r="K256" s="79">
        <v>126.578</v>
      </c>
      <c r="L256" s="79">
        <v>43.588000000000001</v>
      </c>
      <c r="M256" s="79">
        <v>10.568</v>
      </c>
      <c r="N256" s="79">
        <v>1.1140000000000001</v>
      </c>
    </row>
    <row r="257" spans="1:14" x14ac:dyDescent="0.3">
      <c r="A257" s="82">
        <v>256</v>
      </c>
      <c r="B257" s="83" t="s">
        <v>323</v>
      </c>
      <c r="C257" s="86" t="s">
        <v>60</v>
      </c>
      <c r="D257" s="88"/>
      <c r="E257" s="88">
        <v>174</v>
      </c>
      <c r="F257" s="88">
        <v>2015</v>
      </c>
      <c r="G257" s="78" t="s">
        <v>324</v>
      </c>
      <c r="H257" s="79">
        <v>65.350999999999999</v>
      </c>
      <c r="I257" s="79">
        <v>172.76900000000001</v>
      </c>
      <c r="J257" s="79">
        <v>193.833</v>
      </c>
      <c r="K257" s="79">
        <v>208.18600000000001</v>
      </c>
      <c r="L257" s="79">
        <v>122.76300000000001</v>
      </c>
      <c r="M257" s="79">
        <v>56.514000000000003</v>
      </c>
      <c r="N257" s="79">
        <v>27.884</v>
      </c>
    </row>
    <row r="258" spans="1:14" x14ac:dyDescent="0.3">
      <c r="A258" s="82">
        <v>257</v>
      </c>
      <c r="B258" s="83" t="s">
        <v>323</v>
      </c>
      <c r="C258" s="86" t="s">
        <v>60</v>
      </c>
      <c r="D258" s="88"/>
      <c r="E258" s="88">
        <v>174</v>
      </c>
      <c r="F258" s="88">
        <v>2020</v>
      </c>
      <c r="G258" s="78" t="s">
        <v>325</v>
      </c>
      <c r="H258" s="79">
        <v>57.497</v>
      </c>
      <c r="I258" s="79">
        <v>163.91499999999999</v>
      </c>
      <c r="J258" s="79">
        <v>180.018</v>
      </c>
      <c r="K258" s="79">
        <v>199.012</v>
      </c>
      <c r="L258" s="79">
        <v>108.94</v>
      </c>
      <c r="M258" s="79">
        <v>48.042999999999999</v>
      </c>
      <c r="N258" s="79">
        <v>25.855</v>
      </c>
    </row>
    <row r="259" spans="1:14" x14ac:dyDescent="0.3">
      <c r="A259" s="82">
        <v>258</v>
      </c>
      <c r="B259" s="83" t="s">
        <v>323</v>
      </c>
      <c r="C259" s="86" t="s">
        <v>60</v>
      </c>
      <c r="D259" s="88"/>
      <c r="E259" s="88">
        <v>174</v>
      </c>
      <c r="F259" s="88">
        <v>2025</v>
      </c>
      <c r="G259" s="78" t="s">
        <v>326</v>
      </c>
      <c r="H259" s="79">
        <v>50.863999999999997</v>
      </c>
      <c r="I259" s="79">
        <v>155.69999999999999</v>
      </c>
      <c r="J259" s="79">
        <v>168.24199999999999</v>
      </c>
      <c r="K259" s="79">
        <v>190.928</v>
      </c>
      <c r="L259" s="79">
        <v>97.531999999999996</v>
      </c>
      <c r="M259" s="79">
        <v>41.17</v>
      </c>
      <c r="N259" s="79">
        <v>23.844000000000001</v>
      </c>
    </row>
    <row r="260" spans="1:14" x14ac:dyDescent="0.3">
      <c r="A260" s="82">
        <v>259</v>
      </c>
      <c r="B260" s="83" t="s">
        <v>323</v>
      </c>
      <c r="C260" s="86" t="s">
        <v>60</v>
      </c>
      <c r="D260" s="88"/>
      <c r="E260" s="88">
        <v>174</v>
      </c>
      <c r="F260" s="88">
        <v>2030</v>
      </c>
      <c r="G260" s="78" t="s">
        <v>327</v>
      </c>
      <c r="H260" s="79">
        <v>45.143999999999998</v>
      </c>
      <c r="I260" s="79">
        <v>148.05500000000001</v>
      </c>
      <c r="J260" s="79">
        <v>158.172</v>
      </c>
      <c r="K260" s="79">
        <v>183.81800000000001</v>
      </c>
      <c r="L260" s="79">
        <v>88.156999999999996</v>
      </c>
      <c r="M260" s="79">
        <v>35.627000000000002</v>
      </c>
      <c r="N260" s="79">
        <v>21.847000000000001</v>
      </c>
    </row>
    <row r="261" spans="1:14" x14ac:dyDescent="0.3">
      <c r="A261" s="82">
        <v>260</v>
      </c>
      <c r="B261" s="83" t="s">
        <v>323</v>
      </c>
      <c r="C261" s="86" t="s">
        <v>60</v>
      </c>
      <c r="D261" s="88"/>
      <c r="E261" s="88">
        <v>174</v>
      </c>
      <c r="F261" s="88">
        <v>2035</v>
      </c>
      <c r="G261" s="78" t="s">
        <v>328</v>
      </c>
      <c r="H261" s="79">
        <v>40.317999999999998</v>
      </c>
      <c r="I261" s="79">
        <v>141.00800000000001</v>
      </c>
      <c r="J261" s="79">
        <v>149.66800000000001</v>
      </c>
      <c r="K261" s="79">
        <v>177.66499999999999</v>
      </c>
      <c r="L261" s="79">
        <v>80.412999999999997</v>
      </c>
      <c r="M261" s="79">
        <v>31.114000000000001</v>
      </c>
      <c r="N261" s="79">
        <v>19.873999999999999</v>
      </c>
    </row>
    <row r="262" spans="1:14" x14ac:dyDescent="0.3">
      <c r="A262" s="82">
        <v>261</v>
      </c>
      <c r="B262" s="83" t="s">
        <v>323</v>
      </c>
      <c r="C262" s="86" t="s">
        <v>60</v>
      </c>
      <c r="D262" s="88"/>
      <c r="E262" s="88">
        <v>174</v>
      </c>
      <c r="F262" s="88">
        <v>2040</v>
      </c>
      <c r="G262" s="78" t="s">
        <v>329</v>
      </c>
      <c r="H262" s="79">
        <v>36.164000000000001</v>
      </c>
      <c r="I262" s="79">
        <v>134.47</v>
      </c>
      <c r="J262" s="79">
        <v>142.50899999999999</v>
      </c>
      <c r="K262" s="79">
        <v>172.352</v>
      </c>
      <c r="L262" s="79">
        <v>74.070999999999998</v>
      </c>
      <c r="M262" s="79">
        <v>27.428999999999998</v>
      </c>
      <c r="N262" s="79">
        <v>17.984999999999999</v>
      </c>
    </row>
    <row r="263" spans="1:14" x14ac:dyDescent="0.3">
      <c r="A263" s="82">
        <v>262</v>
      </c>
      <c r="B263" s="83" t="s">
        <v>323</v>
      </c>
      <c r="C263" s="86" t="s">
        <v>60</v>
      </c>
      <c r="D263" s="88"/>
      <c r="E263" s="88">
        <v>174</v>
      </c>
      <c r="F263" s="88">
        <v>2045</v>
      </c>
      <c r="G263" s="78" t="s">
        <v>330</v>
      </c>
      <c r="H263" s="79">
        <v>32.597000000000001</v>
      </c>
      <c r="I263" s="79">
        <v>128.47300000000001</v>
      </c>
      <c r="J263" s="79">
        <v>136.64099999999999</v>
      </c>
      <c r="K263" s="79">
        <v>167.93199999999999</v>
      </c>
      <c r="L263" s="79">
        <v>68.903999999999996</v>
      </c>
      <c r="M263" s="79">
        <v>24.417999999999999</v>
      </c>
      <c r="N263" s="79">
        <v>16.215</v>
      </c>
    </row>
    <row r="264" spans="1:14" x14ac:dyDescent="0.3">
      <c r="A264" s="82">
        <v>263</v>
      </c>
      <c r="B264" s="83" t="s">
        <v>323</v>
      </c>
      <c r="C264" s="86" t="s">
        <v>60</v>
      </c>
      <c r="D264" s="88"/>
      <c r="E264" s="88">
        <v>174</v>
      </c>
      <c r="F264" s="88">
        <v>2050</v>
      </c>
      <c r="G264" s="78" t="s">
        <v>331</v>
      </c>
      <c r="H264" s="79">
        <v>29.443000000000001</v>
      </c>
      <c r="I264" s="79">
        <v>122.598</v>
      </c>
      <c r="J264" s="79">
        <v>131.435</v>
      </c>
      <c r="K264" s="79">
        <v>163.77199999999999</v>
      </c>
      <c r="L264" s="79">
        <v>64.561000000000007</v>
      </c>
      <c r="M264" s="79">
        <v>21.905999999999999</v>
      </c>
      <c r="N264" s="79">
        <v>14.505000000000001</v>
      </c>
    </row>
    <row r="265" spans="1:14" x14ac:dyDescent="0.3">
      <c r="A265" s="82">
        <v>264</v>
      </c>
      <c r="B265" s="83" t="s">
        <v>323</v>
      </c>
      <c r="C265" s="86" t="s">
        <v>60</v>
      </c>
      <c r="D265" s="88"/>
      <c r="E265" s="88">
        <v>174</v>
      </c>
      <c r="F265" s="88">
        <v>2055</v>
      </c>
      <c r="G265" s="78" t="s">
        <v>332</v>
      </c>
      <c r="H265" s="79">
        <v>26.706</v>
      </c>
      <c r="I265" s="79">
        <v>117.032</v>
      </c>
      <c r="J265" s="79">
        <v>127.084</v>
      </c>
      <c r="K265" s="79">
        <v>160.18600000000001</v>
      </c>
      <c r="L265" s="79">
        <v>60.984000000000002</v>
      </c>
      <c r="M265" s="79">
        <v>19.812000000000001</v>
      </c>
      <c r="N265" s="79">
        <v>12.875999999999999</v>
      </c>
    </row>
    <row r="266" spans="1:14" x14ac:dyDescent="0.3">
      <c r="A266" s="82">
        <v>265</v>
      </c>
      <c r="B266" s="83" t="s">
        <v>323</v>
      </c>
      <c r="C266" s="86" t="s">
        <v>60</v>
      </c>
      <c r="D266" s="88"/>
      <c r="E266" s="88">
        <v>174</v>
      </c>
      <c r="F266" s="88">
        <v>2060</v>
      </c>
      <c r="G266" s="78" t="s">
        <v>333</v>
      </c>
      <c r="H266" s="79">
        <v>24.248000000000001</v>
      </c>
      <c r="I266" s="79">
        <v>111.477</v>
      </c>
      <c r="J266" s="79">
        <v>123.206</v>
      </c>
      <c r="K266" s="79">
        <v>156.69900000000001</v>
      </c>
      <c r="L266" s="79">
        <v>57.962000000000003</v>
      </c>
      <c r="M266" s="79">
        <v>18.021000000000001</v>
      </c>
      <c r="N266" s="79">
        <v>11.347</v>
      </c>
    </row>
    <row r="267" spans="1:14" x14ac:dyDescent="0.3">
      <c r="A267" s="82">
        <v>266</v>
      </c>
      <c r="B267" s="83" t="s">
        <v>323</v>
      </c>
      <c r="C267" s="86" t="s">
        <v>60</v>
      </c>
      <c r="D267" s="88"/>
      <c r="E267" s="88">
        <v>174</v>
      </c>
      <c r="F267" s="88">
        <v>2065</v>
      </c>
      <c r="G267" s="78" t="s">
        <v>334</v>
      </c>
      <c r="H267" s="79">
        <v>22.117999999999999</v>
      </c>
      <c r="I267" s="79">
        <v>106.291</v>
      </c>
      <c r="J267" s="79">
        <v>120.102</v>
      </c>
      <c r="K267" s="79">
        <v>153.792</v>
      </c>
      <c r="L267" s="79">
        <v>55.585000000000001</v>
      </c>
      <c r="M267" s="79">
        <v>16.542000000000002</v>
      </c>
      <c r="N267" s="79">
        <v>9.9499999999999993</v>
      </c>
    </row>
    <row r="268" spans="1:14" x14ac:dyDescent="0.3">
      <c r="A268" s="82">
        <v>267</v>
      </c>
      <c r="B268" s="83" t="s">
        <v>323</v>
      </c>
      <c r="C268" s="86" t="s">
        <v>60</v>
      </c>
      <c r="D268" s="88"/>
      <c r="E268" s="88">
        <v>174</v>
      </c>
      <c r="F268" s="88">
        <v>2070</v>
      </c>
      <c r="G268" s="78" t="s">
        <v>335</v>
      </c>
      <c r="H268" s="79">
        <v>20.145</v>
      </c>
      <c r="I268" s="79">
        <v>100.85299999999999</v>
      </c>
      <c r="J268" s="79">
        <v>117.06</v>
      </c>
      <c r="K268" s="79">
        <v>150.58099999999999</v>
      </c>
      <c r="L268" s="79">
        <v>53.491999999999997</v>
      </c>
      <c r="M268" s="79">
        <v>15.234</v>
      </c>
      <c r="N268" s="79">
        <v>8.6349999999999998</v>
      </c>
    </row>
    <row r="269" spans="1:14" x14ac:dyDescent="0.3">
      <c r="A269" s="82">
        <v>268</v>
      </c>
      <c r="B269" s="83" t="s">
        <v>323</v>
      </c>
      <c r="C269" s="86" t="s">
        <v>60</v>
      </c>
      <c r="D269" s="88"/>
      <c r="E269" s="88">
        <v>174</v>
      </c>
      <c r="F269" s="88">
        <v>2075</v>
      </c>
      <c r="G269" s="78" t="s">
        <v>336</v>
      </c>
      <c r="H269" s="79">
        <v>18.373000000000001</v>
      </c>
      <c r="I269" s="79">
        <v>95.509</v>
      </c>
      <c r="J269" s="79">
        <v>114.34399999999999</v>
      </c>
      <c r="K269" s="79">
        <v>147.44900000000001</v>
      </c>
      <c r="L269" s="79">
        <v>51.753</v>
      </c>
      <c r="M269" s="79">
        <v>14.106999999999999</v>
      </c>
      <c r="N269" s="79">
        <v>7.4450000000000003</v>
      </c>
    </row>
    <row r="270" spans="1:14" x14ac:dyDescent="0.3">
      <c r="A270" s="82">
        <v>269</v>
      </c>
      <c r="B270" s="83" t="s">
        <v>323</v>
      </c>
      <c r="C270" s="86" t="s">
        <v>60</v>
      </c>
      <c r="D270" s="88"/>
      <c r="E270" s="88">
        <v>174</v>
      </c>
      <c r="F270" s="88">
        <v>2080</v>
      </c>
      <c r="G270" s="78" t="s">
        <v>337</v>
      </c>
      <c r="H270" s="79">
        <v>16.8</v>
      </c>
      <c r="I270" s="79">
        <v>90.376999999999995</v>
      </c>
      <c r="J270" s="79">
        <v>112.09699999999999</v>
      </c>
      <c r="K270" s="79">
        <v>144.63399999999999</v>
      </c>
      <c r="L270" s="79">
        <v>50.423000000000002</v>
      </c>
      <c r="M270" s="79">
        <v>13.178000000000001</v>
      </c>
      <c r="N270" s="79">
        <v>6.391</v>
      </c>
    </row>
    <row r="271" spans="1:14" x14ac:dyDescent="0.3">
      <c r="A271" s="82">
        <v>270</v>
      </c>
      <c r="B271" s="83" t="s">
        <v>323</v>
      </c>
      <c r="C271" s="86" t="s">
        <v>60</v>
      </c>
      <c r="D271" s="88"/>
      <c r="E271" s="88">
        <v>174</v>
      </c>
      <c r="F271" s="88">
        <v>2085</v>
      </c>
      <c r="G271" s="78" t="s">
        <v>338</v>
      </c>
      <c r="H271" s="79">
        <v>15.394</v>
      </c>
      <c r="I271" s="79">
        <v>85.444000000000003</v>
      </c>
      <c r="J271" s="79">
        <v>110.23699999999999</v>
      </c>
      <c r="K271" s="79">
        <v>142.01300000000001</v>
      </c>
      <c r="L271" s="79">
        <v>49.451999999999998</v>
      </c>
      <c r="M271" s="79">
        <v>12.384</v>
      </c>
      <c r="N271" s="79">
        <v>5.4560000000000004</v>
      </c>
    </row>
    <row r="272" spans="1:14" x14ac:dyDescent="0.3">
      <c r="A272" s="82">
        <v>271</v>
      </c>
      <c r="B272" s="83" t="s">
        <v>323</v>
      </c>
      <c r="C272" s="86" t="s">
        <v>60</v>
      </c>
      <c r="D272" s="88"/>
      <c r="E272" s="88">
        <v>174</v>
      </c>
      <c r="F272" s="88">
        <v>2090</v>
      </c>
      <c r="G272" s="78" t="s">
        <v>339</v>
      </c>
      <c r="H272" s="79">
        <v>14.186999999999999</v>
      </c>
      <c r="I272" s="79">
        <v>80.81</v>
      </c>
      <c r="J272" s="79">
        <v>108.89400000000001</v>
      </c>
      <c r="K272" s="79">
        <v>139.83600000000001</v>
      </c>
      <c r="L272" s="79">
        <v>48.866</v>
      </c>
      <c r="M272" s="79">
        <v>11.728999999999999</v>
      </c>
      <c r="N272" s="79">
        <v>4.6379999999999999</v>
      </c>
    </row>
    <row r="273" spans="1:14" x14ac:dyDescent="0.3">
      <c r="A273" s="82">
        <v>272</v>
      </c>
      <c r="B273" s="83" t="s">
        <v>323</v>
      </c>
      <c r="C273" s="86" t="s">
        <v>60</v>
      </c>
      <c r="D273" s="88"/>
      <c r="E273" s="88">
        <v>174</v>
      </c>
      <c r="F273" s="88">
        <v>2095</v>
      </c>
      <c r="G273" s="78" t="s">
        <v>340</v>
      </c>
      <c r="H273" s="79">
        <v>13.092000000000001</v>
      </c>
      <c r="I273" s="79">
        <v>76.399000000000001</v>
      </c>
      <c r="J273" s="79">
        <v>107.902</v>
      </c>
      <c r="K273" s="79">
        <v>137.88399999999999</v>
      </c>
      <c r="L273" s="79">
        <v>48.612000000000002</v>
      </c>
      <c r="M273" s="79">
        <v>11.193</v>
      </c>
      <c r="N273" s="79">
        <v>3.9180000000000001</v>
      </c>
    </row>
    <row r="274" spans="1:14" x14ac:dyDescent="0.3">
      <c r="A274" s="82">
        <v>273</v>
      </c>
      <c r="B274" s="83" t="s">
        <v>323</v>
      </c>
      <c r="C274" s="86" t="s">
        <v>61</v>
      </c>
      <c r="D274" s="88"/>
      <c r="E274" s="88">
        <v>262</v>
      </c>
      <c r="F274" s="88">
        <v>2015</v>
      </c>
      <c r="G274" s="78" t="s">
        <v>324</v>
      </c>
      <c r="H274" s="79">
        <v>18.841000000000001</v>
      </c>
      <c r="I274" s="79">
        <v>63.475999999999999</v>
      </c>
      <c r="J274" s="79">
        <v>121.383</v>
      </c>
      <c r="K274" s="79">
        <v>156.97999999999999</v>
      </c>
      <c r="L274" s="79">
        <v>127.72499999999999</v>
      </c>
      <c r="M274" s="79">
        <v>49.847999999999999</v>
      </c>
      <c r="N274" s="79">
        <v>13.287000000000001</v>
      </c>
    </row>
    <row r="275" spans="1:14" x14ac:dyDescent="0.3">
      <c r="A275" s="82">
        <v>274</v>
      </c>
      <c r="B275" s="83" t="s">
        <v>323</v>
      </c>
      <c r="C275" s="86" t="s">
        <v>61</v>
      </c>
      <c r="D275" s="88"/>
      <c r="E275" s="88">
        <v>262</v>
      </c>
      <c r="F275" s="88">
        <v>2020</v>
      </c>
      <c r="G275" s="78" t="s">
        <v>325</v>
      </c>
      <c r="H275" s="79">
        <v>16.661999999999999</v>
      </c>
      <c r="I275" s="79">
        <v>56.173000000000002</v>
      </c>
      <c r="J275" s="79">
        <v>109.821</v>
      </c>
      <c r="K275" s="79">
        <v>143.643</v>
      </c>
      <c r="L275" s="79">
        <v>119.10299999999999</v>
      </c>
      <c r="M275" s="79">
        <v>45.756999999999998</v>
      </c>
      <c r="N275" s="79">
        <v>10.561</v>
      </c>
    </row>
    <row r="276" spans="1:14" x14ac:dyDescent="0.3">
      <c r="A276" s="82">
        <v>275</v>
      </c>
      <c r="B276" s="83" t="s">
        <v>323</v>
      </c>
      <c r="C276" s="86" t="s">
        <v>61</v>
      </c>
      <c r="D276" s="88"/>
      <c r="E276" s="88">
        <v>262</v>
      </c>
      <c r="F276" s="88">
        <v>2025</v>
      </c>
      <c r="G276" s="78" t="s">
        <v>326</v>
      </c>
      <c r="H276" s="79">
        <v>15.016</v>
      </c>
      <c r="I276" s="79">
        <v>50.95</v>
      </c>
      <c r="J276" s="79">
        <v>101.89400000000001</v>
      </c>
      <c r="K276" s="79">
        <v>134.35599999999999</v>
      </c>
      <c r="L276" s="79">
        <v>112.401</v>
      </c>
      <c r="M276" s="79">
        <v>42.238999999999997</v>
      </c>
      <c r="N276" s="79">
        <v>8.4640000000000004</v>
      </c>
    </row>
    <row r="277" spans="1:14" x14ac:dyDescent="0.3">
      <c r="A277" s="82">
        <v>276</v>
      </c>
      <c r="B277" s="83" t="s">
        <v>323</v>
      </c>
      <c r="C277" s="86" t="s">
        <v>61</v>
      </c>
      <c r="D277" s="88"/>
      <c r="E277" s="88">
        <v>262</v>
      </c>
      <c r="F277" s="88">
        <v>2030</v>
      </c>
      <c r="G277" s="78" t="s">
        <v>327</v>
      </c>
      <c r="H277" s="79">
        <v>13.688000000000001</v>
      </c>
      <c r="I277" s="79">
        <v>47.061999999999998</v>
      </c>
      <c r="J277" s="79">
        <v>96.364999999999995</v>
      </c>
      <c r="K277" s="79">
        <v>127.631</v>
      </c>
      <c r="L277" s="79">
        <v>106.71599999999999</v>
      </c>
      <c r="M277" s="79">
        <v>39.020000000000003</v>
      </c>
      <c r="N277" s="79">
        <v>6.8179999999999996</v>
      </c>
    </row>
    <row r="278" spans="1:14" x14ac:dyDescent="0.3">
      <c r="A278" s="82">
        <v>277</v>
      </c>
      <c r="B278" s="83" t="s">
        <v>323</v>
      </c>
      <c r="C278" s="86" t="s">
        <v>61</v>
      </c>
      <c r="D278" s="88"/>
      <c r="E278" s="88">
        <v>262</v>
      </c>
      <c r="F278" s="88">
        <v>2035</v>
      </c>
      <c r="G278" s="78" t="s">
        <v>328</v>
      </c>
      <c r="H278" s="79">
        <v>12.567</v>
      </c>
      <c r="I278" s="79">
        <v>44.081000000000003</v>
      </c>
      <c r="J278" s="79">
        <v>92.417000000000002</v>
      </c>
      <c r="K278" s="79">
        <v>122.568</v>
      </c>
      <c r="L278" s="79">
        <v>101.51300000000001</v>
      </c>
      <c r="M278" s="79">
        <v>35.972000000000001</v>
      </c>
      <c r="N278" s="79">
        <v>5.5019999999999998</v>
      </c>
    </row>
    <row r="279" spans="1:14" x14ac:dyDescent="0.3">
      <c r="A279" s="82">
        <v>278</v>
      </c>
      <c r="B279" s="83" t="s">
        <v>323</v>
      </c>
      <c r="C279" s="86" t="s">
        <v>61</v>
      </c>
      <c r="D279" s="88"/>
      <c r="E279" s="88">
        <v>262</v>
      </c>
      <c r="F279" s="88">
        <v>2040</v>
      </c>
      <c r="G279" s="78" t="s">
        <v>329</v>
      </c>
      <c r="H279" s="79">
        <v>11.627000000000001</v>
      </c>
      <c r="I279" s="79">
        <v>41.835000000000001</v>
      </c>
      <c r="J279" s="79">
        <v>89.796000000000006</v>
      </c>
      <c r="K279" s="79">
        <v>118.88800000000001</v>
      </c>
      <c r="L279" s="79">
        <v>96.811000000000007</v>
      </c>
      <c r="M279" s="79">
        <v>33.146000000000001</v>
      </c>
      <c r="N279" s="79">
        <v>4.4770000000000003</v>
      </c>
    </row>
    <row r="280" spans="1:14" x14ac:dyDescent="0.3">
      <c r="A280" s="82">
        <v>279</v>
      </c>
      <c r="B280" s="83" t="s">
        <v>323</v>
      </c>
      <c r="C280" s="86" t="s">
        <v>61</v>
      </c>
      <c r="D280" s="88"/>
      <c r="E280" s="88">
        <v>262</v>
      </c>
      <c r="F280" s="88">
        <v>2045</v>
      </c>
      <c r="G280" s="78" t="s">
        <v>330</v>
      </c>
      <c r="H280" s="79">
        <v>10.840999999999999</v>
      </c>
      <c r="I280" s="79">
        <v>40.140999999999998</v>
      </c>
      <c r="J280" s="79">
        <v>88.084999999999994</v>
      </c>
      <c r="K280" s="79">
        <v>116.193</v>
      </c>
      <c r="L280" s="79">
        <v>92.528000000000006</v>
      </c>
      <c r="M280" s="79">
        <v>30.545000000000002</v>
      </c>
      <c r="N280" s="79">
        <v>3.6669999999999998</v>
      </c>
    </row>
    <row r="281" spans="1:14" x14ac:dyDescent="0.3">
      <c r="A281" s="82">
        <v>280</v>
      </c>
      <c r="B281" s="83" t="s">
        <v>323</v>
      </c>
      <c r="C281" s="86" t="s">
        <v>61</v>
      </c>
      <c r="D281" s="88"/>
      <c r="E281" s="88">
        <v>262</v>
      </c>
      <c r="F281" s="88">
        <v>2050</v>
      </c>
      <c r="G281" s="78" t="s">
        <v>331</v>
      </c>
      <c r="H281" s="79">
        <v>10.195</v>
      </c>
      <c r="I281" s="79">
        <v>38.915999999999997</v>
      </c>
      <c r="J281" s="79">
        <v>87.128</v>
      </c>
      <c r="K281" s="79">
        <v>114.32899999999999</v>
      </c>
      <c r="L281" s="79">
        <v>88.757000000000005</v>
      </c>
      <c r="M281" s="79">
        <v>28.236000000000001</v>
      </c>
      <c r="N281" s="79">
        <v>3.0390000000000001</v>
      </c>
    </row>
    <row r="282" spans="1:14" x14ac:dyDescent="0.3">
      <c r="A282" s="82">
        <v>281</v>
      </c>
      <c r="B282" s="83" t="s">
        <v>323</v>
      </c>
      <c r="C282" s="86" t="s">
        <v>61</v>
      </c>
      <c r="D282" s="88"/>
      <c r="E282" s="88">
        <v>262</v>
      </c>
      <c r="F282" s="88">
        <v>2055</v>
      </c>
      <c r="G282" s="78" t="s">
        <v>332</v>
      </c>
      <c r="H282" s="79">
        <v>9.6940000000000008</v>
      </c>
      <c r="I282" s="79">
        <v>38.161000000000001</v>
      </c>
      <c r="J282" s="79">
        <v>86.951999999999998</v>
      </c>
      <c r="K282" s="79">
        <v>113.39400000000001</v>
      </c>
      <c r="L282" s="79">
        <v>85.65</v>
      </c>
      <c r="M282" s="79">
        <v>26.265000000000001</v>
      </c>
      <c r="N282" s="79">
        <v>2.5640000000000001</v>
      </c>
    </row>
    <row r="283" spans="1:14" x14ac:dyDescent="0.3">
      <c r="A283" s="82">
        <v>282</v>
      </c>
      <c r="B283" s="83" t="s">
        <v>323</v>
      </c>
      <c r="C283" s="86" t="s">
        <v>61</v>
      </c>
      <c r="D283" s="88"/>
      <c r="E283" s="88">
        <v>262</v>
      </c>
      <c r="F283" s="88">
        <v>2060</v>
      </c>
      <c r="G283" s="78" t="s">
        <v>333</v>
      </c>
      <c r="H283" s="79">
        <v>9.2959999999999994</v>
      </c>
      <c r="I283" s="79">
        <v>37.718000000000004</v>
      </c>
      <c r="J283" s="79">
        <v>87.238</v>
      </c>
      <c r="K283" s="79">
        <v>113.033</v>
      </c>
      <c r="L283" s="79">
        <v>83.039000000000001</v>
      </c>
      <c r="M283" s="79">
        <v>24.58</v>
      </c>
      <c r="N283" s="79">
        <v>2.1960000000000002</v>
      </c>
    </row>
    <row r="284" spans="1:14" x14ac:dyDescent="0.3">
      <c r="A284" s="82">
        <v>283</v>
      </c>
      <c r="B284" s="83" t="s">
        <v>323</v>
      </c>
      <c r="C284" s="86" t="s">
        <v>61</v>
      </c>
      <c r="D284" s="88"/>
      <c r="E284" s="88">
        <v>262</v>
      </c>
      <c r="F284" s="88">
        <v>2065</v>
      </c>
      <c r="G284" s="78" t="s">
        <v>334</v>
      </c>
      <c r="H284" s="79">
        <v>9.02</v>
      </c>
      <c r="I284" s="79">
        <v>37.597000000000001</v>
      </c>
      <c r="J284" s="79">
        <v>88.061999999999998</v>
      </c>
      <c r="K284" s="79">
        <v>113.372</v>
      </c>
      <c r="L284" s="79">
        <v>81.088999999999999</v>
      </c>
      <c r="M284" s="79">
        <v>23.216000000000001</v>
      </c>
      <c r="N284" s="79">
        <v>1.9239999999999999</v>
      </c>
    </row>
    <row r="285" spans="1:14" x14ac:dyDescent="0.3">
      <c r="A285" s="82">
        <v>284</v>
      </c>
      <c r="B285" s="83" t="s">
        <v>323</v>
      </c>
      <c r="C285" s="86" t="s">
        <v>61</v>
      </c>
      <c r="D285" s="88"/>
      <c r="E285" s="88">
        <v>262</v>
      </c>
      <c r="F285" s="88">
        <v>2070</v>
      </c>
      <c r="G285" s="78" t="s">
        <v>335</v>
      </c>
      <c r="H285" s="79">
        <v>8.7910000000000004</v>
      </c>
      <c r="I285" s="79">
        <v>37.590000000000003</v>
      </c>
      <c r="J285" s="79">
        <v>88.933000000000007</v>
      </c>
      <c r="K285" s="79">
        <v>113.8</v>
      </c>
      <c r="L285" s="79">
        <v>79.349000000000004</v>
      </c>
      <c r="M285" s="79">
        <v>22.042000000000002</v>
      </c>
      <c r="N285" s="79">
        <v>1.7150000000000001</v>
      </c>
    </row>
    <row r="286" spans="1:14" x14ac:dyDescent="0.3">
      <c r="A286" s="82">
        <v>285</v>
      </c>
      <c r="B286" s="83" t="s">
        <v>323</v>
      </c>
      <c r="C286" s="86" t="s">
        <v>61</v>
      </c>
      <c r="D286" s="88"/>
      <c r="E286" s="88">
        <v>262</v>
      </c>
      <c r="F286" s="88">
        <v>2075</v>
      </c>
      <c r="G286" s="78" t="s">
        <v>336</v>
      </c>
      <c r="H286" s="79">
        <v>8.6349999999999998</v>
      </c>
      <c r="I286" s="79">
        <v>37.761000000000003</v>
      </c>
      <c r="J286" s="79">
        <v>90.069000000000003</v>
      </c>
      <c r="K286" s="79">
        <v>114.619</v>
      </c>
      <c r="L286" s="79">
        <v>78.105999999999995</v>
      </c>
      <c r="M286" s="79">
        <v>21.108000000000001</v>
      </c>
      <c r="N286" s="79">
        <v>1.5620000000000001</v>
      </c>
    </row>
    <row r="287" spans="1:14" x14ac:dyDescent="0.3">
      <c r="A287" s="82">
        <v>286</v>
      </c>
      <c r="B287" s="83" t="s">
        <v>323</v>
      </c>
      <c r="C287" s="86" t="s">
        <v>61</v>
      </c>
      <c r="D287" s="88"/>
      <c r="E287" s="88">
        <v>262</v>
      </c>
      <c r="F287" s="88">
        <v>2080</v>
      </c>
      <c r="G287" s="78" t="s">
        <v>337</v>
      </c>
      <c r="H287" s="79">
        <v>8.5190000000000001</v>
      </c>
      <c r="I287" s="79">
        <v>37.96</v>
      </c>
      <c r="J287" s="79">
        <v>91.125</v>
      </c>
      <c r="K287" s="79">
        <v>115.389</v>
      </c>
      <c r="L287" s="79">
        <v>77.001999999999995</v>
      </c>
      <c r="M287" s="79">
        <v>20.303000000000001</v>
      </c>
      <c r="N287" s="79">
        <v>1.4419999999999999</v>
      </c>
    </row>
    <row r="288" spans="1:14" x14ac:dyDescent="0.3">
      <c r="A288" s="82">
        <v>287</v>
      </c>
      <c r="B288" s="83" t="s">
        <v>323</v>
      </c>
      <c r="C288" s="86" t="s">
        <v>61</v>
      </c>
      <c r="D288" s="88"/>
      <c r="E288" s="88">
        <v>262</v>
      </c>
      <c r="F288" s="88">
        <v>2085</v>
      </c>
      <c r="G288" s="78" t="s">
        <v>338</v>
      </c>
      <c r="H288" s="79">
        <v>8.4359999999999999</v>
      </c>
      <c r="I288" s="79">
        <v>38.195999999999998</v>
      </c>
      <c r="J288" s="79">
        <v>92.159000000000006</v>
      </c>
      <c r="K288" s="79">
        <v>116.182</v>
      </c>
      <c r="L288" s="79">
        <v>76.135000000000005</v>
      </c>
      <c r="M288" s="79">
        <v>19.64</v>
      </c>
      <c r="N288" s="79">
        <v>1.3520000000000001</v>
      </c>
    </row>
    <row r="289" spans="1:14" x14ac:dyDescent="0.3">
      <c r="A289" s="82">
        <v>288</v>
      </c>
      <c r="B289" s="83" t="s">
        <v>323</v>
      </c>
      <c r="C289" s="86" t="s">
        <v>61</v>
      </c>
      <c r="D289" s="88"/>
      <c r="E289" s="88">
        <v>262</v>
      </c>
      <c r="F289" s="88">
        <v>2090</v>
      </c>
      <c r="G289" s="78" t="s">
        <v>339</v>
      </c>
      <c r="H289" s="79">
        <v>8.3780000000000001</v>
      </c>
      <c r="I289" s="79">
        <v>38.463999999999999</v>
      </c>
      <c r="J289" s="79">
        <v>93.18</v>
      </c>
      <c r="K289" s="79">
        <v>117.024</v>
      </c>
      <c r="L289" s="79">
        <v>75.454999999999998</v>
      </c>
      <c r="M289" s="79">
        <v>19.097999999999999</v>
      </c>
      <c r="N289" s="79">
        <v>1.2809999999999999</v>
      </c>
    </row>
    <row r="290" spans="1:14" x14ac:dyDescent="0.3">
      <c r="A290" s="82">
        <v>289</v>
      </c>
      <c r="B290" s="83" t="s">
        <v>323</v>
      </c>
      <c r="C290" s="86" t="s">
        <v>61</v>
      </c>
      <c r="D290" s="88"/>
      <c r="E290" s="88">
        <v>262</v>
      </c>
      <c r="F290" s="88">
        <v>2095</v>
      </c>
      <c r="G290" s="78" t="s">
        <v>340</v>
      </c>
      <c r="H290" s="79">
        <v>8.343</v>
      </c>
      <c r="I290" s="79">
        <v>38.771999999999998</v>
      </c>
      <c r="J290" s="79">
        <v>94.216999999999999</v>
      </c>
      <c r="K290" s="79">
        <v>117.935</v>
      </c>
      <c r="L290" s="79">
        <v>74.956000000000003</v>
      </c>
      <c r="M290" s="79">
        <v>18.645</v>
      </c>
      <c r="N290" s="79">
        <v>1.232</v>
      </c>
    </row>
    <row r="291" spans="1:14" x14ac:dyDescent="0.3">
      <c r="A291" s="82">
        <v>290</v>
      </c>
      <c r="B291" s="83" t="s">
        <v>323</v>
      </c>
      <c r="C291" s="86" t="s">
        <v>62</v>
      </c>
      <c r="D291" s="88"/>
      <c r="E291" s="88">
        <v>232</v>
      </c>
      <c r="F291" s="88">
        <v>2015</v>
      </c>
      <c r="G291" s="78" t="s">
        <v>324</v>
      </c>
      <c r="H291" s="79">
        <v>51.610999999999997</v>
      </c>
      <c r="I291" s="79">
        <v>181.607</v>
      </c>
      <c r="J291" s="79">
        <v>206.958</v>
      </c>
      <c r="K291" s="79">
        <v>187.744</v>
      </c>
      <c r="L291" s="79">
        <v>117.306</v>
      </c>
      <c r="M291" s="79">
        <v>49.203000000000003</v>
      </c>
      <c r="N291" s="79">
        <v>10.871</v>
      </c>
    </row>
    <row r="292" spans="1:14" x14ac:dyDescent="0.3">
      <c r="A292" s="82">
        <v>291</v>
      </c>
      <c r="B292" s="83" t="s">
        <v>323</v>
      </c>
      <c r="C292" s="86" t="s">
        <v>62</v>
      </c>
      <c r="D292" s="88"/>
      <c r="E292" s="88">
        <v>232</v>
      </c>
      <c r="F292" s="88">
        <v>2020</v>
      </c>
      <c r="G292" s="78" t="s">
        <v>325</v>
      </c>
      <c r="H292" s="79">
        <v>43.848999999999997</v>
      </c>
      <c r="I292" s="79">
        <v>169.63900000000001</v>
      </c>
      <c r="J292" s="79">
        <v>194.99799999999999</v>
      </c>
      <c r="K292" s="79">
        <v>176.97200000000001</v>
      </c>
      <c r="L292" s="79">
        <v>104.613</v>
      </c>
      <c r="M292" s="79">
        <v>41.703000000000003</v>
      </c>
      <c r="N292" s="79">
        <v>8.2059999999999995</v>
      </c>
    </row>
    <row r="293" spans="1:14" x14ac:dyDescent="0.3">
      <c r="A293" s="82">
        <v>292</v>
      </c>
      <c r="B293" s="83" t="s">
        <v>323</v>
      </c>
      <c r="C293" s="86" t="s">
        <v>62</v>
      </c>
      <c r="D293" s="88"/>
      <c r="E293" s="88">
        <v>232</v>
      </c>
      <c r="F293" s="88">
        <v>2025</v>
      </c>
      <c r="G293" s="78" t="s">
        <v>326</v>
      </c>
      <c r="H293" s="79">
        <v>37.529000000000003</v>
      </c>
      <c r="I293" s="79">
        <v>158.738</v>
      </c>
      <c r="J293" s="79">
        <v>184.46</v>
      </c>
      <c r="K293" s="79">
        <v>167.69800000000001</v>
      </c>
      <c r="L293" s="79">
        <v>94.113</v>
      </c>
      <c r="M293" s="79">
        <v>35.68</v>
      </c>
      <c r="N293" s="79">
        <v>6.2220000000000004</v>
      </c>
    </row>
    <row r="294" spans="1:14" x14ac:dyDescent="0.3">
      <c r="A294" s="82">
        <v>293</v>
      </c>
      <c r="B294" s="83" t="s">
        <v>323</v>
      </c>
      <c r="C294" s="86" t="s">
        <v>62</v>
      </c>
      <c r="D294" s="88"/>
      <c r="E294" s="88">
        <v>232</v>
      </c>
      <c r="F294" s="88">
        <v>2030</v>
      </c>
      <c r="G294" s="78" t="s">
        <v>327</v>
      </c>
      <c r="H294" s="79">
        <v>32.46</v>
      </c>
      <c r="I294" s="79">
        <v>148.97999999999999</v>
      </c>
      <c r="J294" s="79">
        <v>175.44300000000001</v>
      </c>
      <c r="K294" s="79">
        <v>159.96199999999999</v>
      </c>
      <c r="L294" s="79">
        <v>85.561000000000007</v>
      </c>
      <c r="M294" s="79">
        <v>30.876999999999999</v>
      </c>
      <c r="N294" s="79">
        <v>4.8369999999999997</v>
      </c>
    </row>
    <row r="295" spans="1:14" x14ac:dyDescent="0.3">
      <c r="A295" s="82">
        <v>294</v>
      </c>
      <c r="B295" s="83" t="s">
        <v>323</v>
      </c>
      <c r="C295" s="86" t="s">
        <v>62</v>
      </c>
      <c r="D295" s="88"/>
      <c r="E295" s="88">
        <v>232</v>
      </c>
      <c r="F295" s="88">
        <v>2035</v>
      </c>
      <c r="G295" s="78" t="s">
        <v>328</v>
      </c>
      <c r="H295" s="79">
        <v>28.254000000000001</v>
      </c>
      <c r="I295" s="79">
        <v>140.041</v>
      </c>
      <c r="J295" s="79">
        <v>167.511</v>
      </c>
      <c r="K295" s="79">
        <v>153.32499999999999</v>
      </c>
      <c r="L295" s="79">
        <v>78.459999999999994</v>
      </c>
      <c r="M295" s="79">
        <v>26.962</v>
      </c>
      <c r="N295" s="79">
        <v>3.7869999999999999</v>
      </c>
    </row>
    <row r="296" spans="1:14" x14ac:dyDescent="0.3">
      <c r="A296" s="82">
        <v>295</v>
      </c>
      <c r="B296" s="83" t="s">
        <v>323</v>
      </c>
      <c r="C296" s="86" t="s">
        <v>62</v>
      </c>
      <c r="D296" s="88"/>
      <c r="E296" s="88">
        <v>232</v>
      </c>
      <c r="F296" s="88">
        <v>2040</v>
      </c>
      <c r="G296" s="78" t="s">
        <v>329</v>
      </c>
      <c r="H296" s="79">
        <v>24.835999999999999</v>
      </c>
      <c r="I296" s="79">
        <v>132.101</v>
      </c>
      <c r="J296" s="79">
        <v>160.85599999999999</v>
      </c>
      <c r="K296" s="79">
        <v>147.982</v>
      </c>
      <c r="L296" s="79">
        <v>72.739000000000004</v>
      </c>
      <c r="M296" s="79">
        <v>23.812999999999999</v>
      </c>
      <c r="N296" s="79">
        <v>3.0129999999999999</v>
      </c>
    </row>
    <row r="297" spans="1:14" x14ac:dyDescent="0.3">
      <c r="A297" s="82">
        <v>296</v>
      </c>
      <c r="B297" s="83" t="s">
        <v>323</v>
      </c>
      <c r="C297" s="86" t="s">
        <v>62</v>
      </c>
      <c r="D297" s="88"/>
      <c r="E297" s="88">
        <v>232</v>
      </c>
      <c r="F297" s="88">
        <v>2045</v>
      </c>
      <c r="G297" s="78" t="s">
        <v>330</v>
      </c>
      <c r="H297" s="79">
        <v>22.023</v>
      </c>
      <c r="I297" s="79">
        <v>124.901</v>
      </c>
      <c r="J297" s="79">
        <v>155.18</v>
      </c>
      <c r="K297" s="79">
        <v>143.63399999999999</v>
      </c>
      <c r="L297" s="79">
        <v>68.072999999999993</v>
      </c>
      <c r="M297" s="79">
        <v>21.254000000000001</v>
      </c>
      <c r="N297" s="79">
        <v>2.4350000000000001</v>
      </c>
    </row>
    <row r="298" spans="1:14" x14ac:dyDescent="0.3">
      <c r="A298" s="82">
        <v>297</v>
      </c>
      <c r="B298" s="83" t="s">
        <v>323</v>
      </c>
      <c r="C298" s="86" t="s">
        <v>62</v>
      </c>
      <c r="D298" s="88"/>
      <c r="E298" s="88">
        <v>232</v>
      </c>
      <c r="F298" s="88">
        <v>2050</v>
      </c>
      <c r="G298" s="78" t="s">
        <v>331</v>
      </c>
      <c r="H298" s="79">
        <v>19.658999999999999</v>
      </c>
      <c r="I298" s="79">
        <v>118.142</v>
      </c>
      <c r="J298" s="79">
        <v>150.10599999999999</v>
      </c>
      <c r="K298" s="79">
        <v>139.92099999999999</v>
      </c>
      <c r="L298" s="79">
        <v>64.204999999999998</v>
      </c>
      <c r="M298" s="79">
        <v>19.135000000000002</v>
      </c>
      <c r="N298" s="79">
        <v>2.012</v>
      </c>
    </row>
    <row r="299" spans="1:14" x14ac:dyDescent="0.3">
      <c r="A299" s="82">
        <v>298</v>
      </c>
      <c r="B299" s="83" t="s">
        <v>323</v>
      </c>
      <c r="C299" s="86" t="s">
        <v>62</v>
      </c>
      <c r="D299" s="88"/>
      <c r="E299" s="88">
        <v>232</v>
      </c>
      <c r="F299" s="88">
        <v>2055</v>
      </c>
      <c r="G299" s="78" t="s">
        <v>332</v>
      </c>
      <c r="H299" s="79">
        <v>17.649000000000001</v>
      </c>
      <c r="I299" s="79">
        <v>111.69</v>
      </c>
      <c r="J299" s="79">
        <v>145.43</v>
      </c>
      <c r="K299" s="79">
        <v>136.64599999999999</v>
      </c>
      <c r="L299" s="79">
        <v>60.924999999999997</v>
      </c>
      <c r="M299" s="79">
        <v>17.338999999999999</v>
      </c>
      <c r="N299" s="79">
        <v>1.661</v>
      </c>
    </row>
    <row r="300" spans="1:14" x14ac:dyDescent="0.3">
      <c r="A300" s="82">
        <v>299</v>
      </c>
      <c r="B300" s="83" t="s">
        <v>323</v>
      </c>
      <c r="C300" s="86" t="s">
        <v>62</v>
      </c>
      <c r="D300" s="88"/>
      <c r="E300" s="88">
        <v>232</v>
      </c>
      <c r="F300" s="88">
        <v>2060</v>
      </c>
      <c r="G300" s="78" t="s">
        <v>333</v>
      </c>
      <c r="H300" s="79">
        <v>15.933</v>
      </c>
      <c r="I300" s="79">
        <v>105.515</v>
      </c>
      <c r="J300" s="79">
        <v>141.113</v>
      </c>
      <c r="K300" s="79">
        <v>133.786</v>
      </c>
      <c r="L300" s="79">
        <v>58.203000000000003</v>
      </c>
      <c r="M300" s="79">
        <v>15.833</v>
      </c>
      <c r="N300" s="79">
        <v>1.397</v>
      </c>
    </row>
    <row r="301" spans="1:14" x14ac:dyDescent="0.3">
      <c r="A301" s="82">
        <v>300</v>
      </c>
      <c r="B301" s="83" t="s">
        <v>323</v>
      </c>
      <c r="C301" s="86" t="s">
        <v>62</v>
      </c>
      <c r="D301" s="88"/>
      <c r="E301" s="88">
        <v>232</v>
      </c>
      <c r="F301" s="88">
        <v>2065</v>
      </c>
      <c r="G301" s="78" t="s">
        <v>334</v>
      </c>
      <c r="H301" s="79">
        <v>14.471</v>
      </c>
      <c r="I301" s="79">
        <v>99.679000000000002</v>
      </c>
      <c r="J301" s="79">
        <v>137.167</v>
      </c>
      <c r="K301" s="79">
        <v>131.30600000000001</v>
      </c>
      <c r="L301" s="79">
        <v>55.954999999999998</v>
      </c>
      <c r="M301" s="79">
        <v>14.576000000000001</v>
      </c>
      <c r="N301" s="79">
        <v>1.1859999999999999</v>
      </c>
    </row>
    <row r="302" spans="1:14" x14ac:dyDescent="0.3">
      <c r="A302" s="82">
        <v>301</v>
      </c>
      <c r="B302" s="83" t="s">
        <v>323</v>
      </c>
      <c r="C302" s="86" t="s">
        <v>62</v>
      </c>
      <c r="D302" s="88"/>
      <c r="E302" s="88">
        <v>232</v>
      </c>
      <c r="F302" s="88">
        <v>2070</v>
      </c>
      <c r="G302" s="78" t="s">
        <v>335</v>
      </c>
      <c r="H302" s="79">
        <v>13.186</v>
      </c>
      <c r="I302" s="79">
        <v>93.891999999999996</v>
      </c>
      <c r="J302" s="79">
        <v>133.21100000000001</v>
      </c>
      <c r="K302" s="79">
        <v>128.85499999999999</v>
      </c>
      <c r="L302" s="79">
        <v>53.997</v>
      </c>
      <c r="M302" s="79">
        <v>13.484</v>
      </c>
      <c r="N302" s="79">
        <v>1.0149999999999999</v>
      </c>
    </row>
    <row r="303" spans="1:14" x14ac:dyDescent="0.3">
      <c r="A303" s="82">
        <v>302</v>
      </c>
      <c r="B303" s="83" t="s">
        <v>323</v>
      </c>
      <c r="C303" s="86" t="s">
        <v>62</v>
      </c>
      <c r="D303" s="88"/>
      <c r="E303" s="88">
        <v>232</v>
      </c>
      <c r="F303" s="88">
        <v>2075</v>
      </c>
      <c r="G303" s="78" t="s">
        <v>336</v>
      </c>
      <c r="H303" s="79">
        <v>12.108000000000001</v>
      </c>
      <c r="I303" s="79">
        <v>88.554000000000002</v>
      </c>
      <c r="J303" s="79">
        <v>129.78100000000001</v>
      </c>
      <c r="K303" s="79">
        <v>126.941</v>
      </c>
      <c r="L303" s="79">
        <v>52.5</v>
      </c>
      <c r="M303" s="79">
        <v>12.590999999999999</v>
      </c>
      <c r="N303" s="79">
        <v>0.88500000000000001</v>
      </c>
    </row>
    <row r="304" spans="1:14" x14ac:dyDescent="0.3">
      <c r="A304" s="82">
        <v>303</v>
      </c>
      <c r="B304" s="83" t="s">
        <v>323</v>
      </c>
      <c r="C304" s="86" t="s">
        <v>62</v>
      </c>
      <c r="D304" s="88"/>
      <c r="E304" s="88">
        <v>232</v>
      </c>
      <c r="F304" s="88">
        <v>2080</v>
      </c>
      <c r="G304" s="78" t="s">
        <v>337</v>
      </c>
      <c r="H304" s="79">
        <v>11.205</v>
      </c>
      <c r="I304" s="79">
        <v>83.674999999999997</v>
      </c>
      <c r="J304" s="79">
        <v>126.86799999999999</v>
      </c>
      <c r="K304" s="79">
        <v>125.535</v>
      </c>
      <c r="L304" s="79">
        <v>51.427999999999997</v>
      </c>
      <c r="M304" s="79">
        <v>11.852</v>
      </c>
      <c r="N304" s="79">
        <v>0.77700000000000002</v>
      </c>
    </row>
    <row r="305" spans="1:14" x14ac:dyDescent="0.3">
      <c r="A305" s="82">
        <v>304</v>
      </c>
      <c r="B305" s="83" t="s">
        <v>323</v>
      </c>
      <c r="C305" s="86" t="s">
        <v>62</v>
      </c>
      <c r="D305" s="88"/>
      <c r="E305" s="88">
        <v>232</v>
      </c>
      <c r="F305" s="88">
        <v>2085</v>
      </c>
      <c r="G305" s="78" t="s">
        <v>338</v>
      </c>
      <c r="H305" s="79">
        <v>10.433999999999999</v>
      </c>
      <c r="I305" s="79">
        <v>79.069000000000003</v>
      </c>
      <c r="J305" s="79">
        <v>124.202</v>
      </c>
      <c r="K305" s="79">
        <v>124.381</v>
      </c>
      <c r="L305" s="79">
        <v>50.646000000000001</v>
      </c>
      <c r="M305" s="79">
        <v>11.243</v>
      </c>
      <c r="N305" s="79">
        <v>0.70499999999999996</v>
      </c>
    </row>
    <row r="306" spans="1:14" x14ac:dyDescent="0.3">
      <c r="A306" s="82">
        <v>305</v>
      </c>
      <c r="B306" s="83" t="s">
        <v>323</v>
      </c>
      <c r="C306" s="86" t="s">
        <v>62</v>
      </c>
      <c r="D306" s="88"/>
      <c r="E306" s="88">
        <v>232</v>
      </c>
      <c r="F306" s="88">
        <v>2090</v>
      </c>
      <c r="G306" s="78" t="s">
        <v>339</v>
      </c>
      <c r="H306" s="79">
        <v>9.8040000000000003</v>
      </c>
      <c r="I306" s="79">
        <v>74.872</v>
      </c>
      <c r="J306" s="79">
        <v>122.054</v>
      </c>
      <c r="K306" s="79">
        <v>123.753</v>
      </c>
      <c r="L306" s="79">
        <v>50.241</v>
      </c>
      <c r="M306" s="79">
        <v>10.765000000000001</v>
      </c>
      <c r="N306" s="79">
        <v>0.63100000000000001</v>
      </c>
    </row>
    <row r="307" spans="1:14" x14ac:dyDescent="0.3">
      <c r="A307" s="82">
        <v>306</v>
      </c>
      <c r="B307" s="83" t="s">
        <v>323</v>
      </c>
      <c r="C307" s="86" t="s">
        <v>62</v>
      </c>
      <c r="D307" s="88"/>
      <c r="E307" s="88">
        <v>232</v>
      </c>
      <c r="F307" s="88">
        <v>2095</v>
      </c>
      <c r="G307" s="78" t="s">
        <v>340</v>
      </c>
      <c r="H307" s="79">
        <v>9.2639999999999993</v>
      </c>
      <c r="I307" s="79">
        <v>71.058000000000007</v>
      </c>
      <c r="J307" s="79">
        <v>120.366</v>
      </c>
      <c r="K307" s="79">
        <v>123.61499999999999</v>
      </c>
      <c r="L307" s="79">
        <v>50.206000000000003</v>
      </c>
      <c r="M307" s="79">
        <v>10.409000000000001</v>
      </c>
      <c r="N307" s="79">
        <v>0.58199999999999996</v>
      </c>
    </row>
    <row r="308" spans="1:14" x14ac:dyDescent="0.3">
      <c r="A308" s="82">
        <v>307</v>
      </c>
      <c r="B308" s="83" t="s">
        <v>323</v>
      </c>
      <c r="C308" s="86" t="s">
        <v>63</v>
      </c>
      <c r="D308" s="88"/>
      <c r="E308" s="88">
        <v>231</v>
      </c>
      <c r="F308" s="88">
        <v>2015</v>
      </c>
      <c r="G308" s="78" t="s">
        <v>324</v>
      </c>
      <c r="H308" s="79">
        <v>62.459000000000003</v>
      </c>
      <c r="I308" s="79">
        <v>180.20599999999999</v>
      </c>
      <c r="J308" s="79">
        <v>197.69800000000001</v>
      </c>
      <c r="K308" s="79">
        <v>168.935</v>
      </c>
      <c r="L308" s="79">
        <v>115.396</v>
      </c>
      <c r="M308" s="79">
        <v>56.414000000000001</v>
      </c>
      <c r="N308" s="79">
        <v>23.891999999999999</v>
      </c>
    </row>
    <row r="309" spans="1:14" x14ac:dyDescent="0.3">
      <c r="A309" s="82">
        <v>308</v>
      </c>
      <c r="B309" s="83" t="s">
        <v>323</v>
      </c>
      <c r="C309" s="86" t="s">
        <v>63</v>
      </c>
      <c r="D309" s="88"/>
      <c r="E309" s="88">
        <v>231</v>
      </c>
      <c r="F309" s="88">
        <v>2020</v>
      </c>
      <c r="G309" s="78" t="s">
        <v>325</v>
      </c>
      <c r="H309" s="79">
        <v>52.515999999999998</v>
      </c>
      <c r="I309" s="79">
        <v>159.52699999999999</v>
      </c>
      <c r="J309" s="79">
        <v>177.38499999999999</v>
      </c>
      <c r="K309" s="79">
        <v>148.86600000000001</v>
      </c>
      <c r="L309" s="79">
        <v>98.356999999999999</v>
      </c>
      <c r="M309" s="79">
        <v>46.341000000000001</v>
      </c>
      <c r="N309" s="79">
        <v>21.187999999999999</v>
      </c>
    </row>
    <row r="310" spans="1:14" x14ac:dyDescent="0.3">
      <c r="A310" s="82">
        <v>309</v>
      </c>
      <c r="B310" s="83" t="s">
        <v>323</v>
      </c>
      <c r="C310" s="86" t="s">
        <v>63</v>
      </c>
      <c r="D310" s="88"/>
      <c r="E310" s="88">
        <v>231</v>
      </c>
      <c r="F310" s="88">
        <v>2025</v>
      </c>
      <c r="G310" s="78" t="s">
        <v>326</v>
      </c>
      <c r="H310" s="79">
        <v>44.625</v>
      </c>
      <c r="I310" s="79">
        <v>142.655</v>
      </c>
      <c r="J310" s="79">
        <v>161.46899999999999</v>
      </c>
      <c r="K310" s="79">
        <v>133.68199999999999</v>
      </c>
      <c r="L310" s="79">
        <v>85.486999999999995</v>
      </c>
      <c r="M310" s="79">
        <v>38.673000000000002</v>
      </c>
      <c r="N310" s="79">
        <v>18.689</v>
      </c>
    </row>
    <row r="311" spans="1:14" x14ac:dyDescent="0.3">
      <c r="A311" s="82">
        <v>310</v>
      </c>
      <c r="B311" s="83" t="s">
        <v>323</v>
      </c>
      <c r="C311" s="86" t="s">
        <v>63</v>
      </c>
      <c r="D311" s="88"/>
      <c r="E311" s="88">
        <v>231</v>
      </c>
      <c r="F311" s="88">
        <v>2030</v>
      </c>
      <c r="G311" s="78" t="s">
        <v>327</v>
      </c>
      <c r="H311" s="79">
        <v>38.604999999999997</v>
      </c>
      <c r="I311" s="79">
        <v>129.71199999999999</v>
      </c>
      <c r="J311" s="79">
        <v>150.04499999999999</v>
      </c>
      <c r="K311" s="79">
        <v>123.17100000000001</v>
      </c>
      <c r="L311" s="79">
        <v>76.245000000000005</v>
      </c>
      <c r="M311" s="79">
        <v>33.027999999999999</v>
      </c>
      <c r="N311" s="79">
        <v>16.513999999999999</v>
      </c>
    </row>
    <row r="312" spans="1:14" x14ac:dyDescent="0.3">
      <c r="A312" s="82">
        <v>311</v>
      </c>
      <c r="B312" s="83" t="s">
        <v>323</v>
      </c>
      <c r="C312" s="86" t="s">
        <v>63</v>
      </c>
      <c r="D312" s="88"/>
      <c r="E312" s="88">
        <v>231</v>
      </c>
      <c r="F312" s="88">
        <v>2035</v>
      </c>
      <c r="G312" s="78" t="s">
        <v>328</v>
      </c>
      <c r="H312" s="79">
        <v>33.707999999999998</v>
      </c>
      <c r="I312" s="79">
        <v>118.958</v>
      </c>
      <c r="J312" s="79">
        <v>141.137</v>
      </c>
      <c r="K312" s="79">
        <v>115.447</v>
      </c>
      <c r="L312" s="79">
        <v>69.230999999999995</v>
      </c>
      <c r="M312" s="79">
        <v>28.606000000000002</v>
      </c>
      <c r="N312" s="79">
        <v>14.532999999999999</v>
      </c>
    </row>
    <row r="313" spans="1:14" x14ac:dyDescent="0.3">
      <c r="A313" s="82">
        <v>312</v>
      </c>
      <c r="B313" s="83" t="s">
        <v>323</v>
      </c>
      <c r="C313" s="86" t="s">
        <v>63</v>
      </c>
      <c r="D313" s="88"/>
      <c r="E313" s="88">
        <v>231</v>
      </c>
      <c r="F313" s="88">
        <v>2040</v>
      </c>
      <c r="G313" s="78" t="s">
        <v>329</v>
      </c>
      <c r="H313" s="79">
        <v>29.756</v>
      </c>
      <c r="I313" s="79">
        <v>110.149</v>
      </c>
      <c r="J313" s="79">
        <v>134.54300000000001</v>
      </c>
      <c r="K313" s="79">
        <v>110.173</v>
      </c>
      <c r="L313" s="79">
        <v>64.037999999999997</v>
      </c>
      <c r="M313" s="79">
        <v>25.158000000000001</v>
      </c>
      <c r="N313" s="79">
        <v>12.782999999999999</v>
      </c>
    </row>
    <row r="314" spans="1:14" x14ac:dyDescent="0.3">
      <c r="A314" s="82">
        <v>313</v>
      </c>
      <c r="B314" s="83" t="s">
        <v>323</v>
      </c>
      <c r="C314" s="86" t="s">
        <v>63</v>
      </c>
      <c r="D314" s="88"/>
      <c r="E314" s="88">
        <v>231</v>
      </c>
      <c r="F314" s="88">
        <v>2045</v>
      </c>
      <c r="G314" s="78" t="s">
        <v>330</v>
      </c>
      <c r="H314" s="79">
        <v>26.379000000000001</v>
      </c>
      <c r="I314" s="79">
        <v>102.26</v>
      </c>
      <c r="J314" s="79">
        <v>129.03299999999999</v>
      </c>
      <c r="K314" s="79">
        <v>106.25700000000001</v>
      </c>
      <c r="L314" s="79">
        <v>59.911000000000001</v>
      </c>
      <c r="M314" s="79">
        <v>22.335999999999999</v>
      </c>
      <c r="N314" s="79">
        <v>11.164</v>
      </c>
    </row>
    <row r="315" spans="1:14" x14ac:dyDescent="0.3">
      <c r="A315" s="82">
        <v>314</v>
      </c>
      <c r="B315" s="83" t="s">
        <v>323</v>
      </c>
      <c r="C315" s="86" t="s">
        <v>63</v>
      </c>
      <c r="D315" s="88"/>
      <c r="E315" s="88">
        <v>231</v>
      </c>
      <c r="F315" s="88">
        <v>2050</v>
      </c>
      <c r="G315" s="78" t="s">
        <v>331</v>
      </c>
      <c r="H315" s="79">
        <v>23.484999999999999</v>
      </c>
      <c r="I315" s="79">
        <v>95.228999999999999</v>
      </c>
      <c r="J315" s="79">
        <v>124.477</v>
      </c>
      <c r="K315" s="79">
        <v>103.48699999999999</v>
      </c>
      <c r="L315" s="79">
        <v>56.67</v>
      </c>
      <c r="M315" s="79">
        <v>20.012</v>
      </c>
      <c r="N315" s="79">
        <v>9.6999999999999993</v>
      </c>
    </row>
    <row r="316" spans="1:14" x14ac:dyDescent="0.3">
      <c r="A316" s="82">
        <v>315</v>
      </c>
      <c r="B316" s="83" t="s">
        <v>323</v>
      </c>
      <c r="C316" s="86" t="s">
        <v>63</v>
      </c>
      <c r="D316" s="88"/>
      <c r="E316" s="88">
        <v>231</v>
      </c>
      <c r="F316" s="88">
        <v>2055</v>
      </c>
      <c r="G316" s="78" t="s">
        <v>332</v>
      </c>
      <c r="H316" s="79">
        <v>21.032</v>
      </c>
      <c r="I316" s="79">
        <v>88.974000000000004</v>
      </c>
      <c r="J316" s="79">
        <v>120.746</v>
      </c>
      <c r="K316" s="79">
        <v>101.702</v>
      </c>
      <c r="L316" s="79">
        <v>54.185000000000002</v>
      </c>
      <c r="M316" s="79">
        <v>18.085999999999999</v>
      </c>
      <c r="N316" s="79">
        <v>8.3949999999999996</v>
      </c>
    </row>
    <row r="317" spans="1:14" x14ac:dyDescent="0.3">
      <c r="A317" s="82">
        <v>316</v>
      </c>
      <c r="B317" s="83" t="s">
        <v>323</v>
      </c>
      <c r="C317" s="86" t="s">
        <v>63</v>
      </c>
      <c r="D317" s="88"/>
      <c r="E317" s="88">
        <v>231</v>
      </c>
      <c r="F317" s="88">
        <v>2060</v>
      </c>
      <c r="G317" s="78" t="s">
        <v>333</v>
      </c>
      <c r="H317" s="79">
        <v>18.954999999999998</v>
      </c>
      <c r="I317" s="79">
        <v>83.521000000000001</v>
      </c>
      <c r="J317" s="79">
        <v>117.895</v>
      </c>
      <c r="K317" s="79">
        <v>100.85899999999999</v>
      </c>
      <c r="L317" s="79">
        <v>52.383000000000003</v>
      </c>
      <c r="M317" s="79">
        <v>16.518999999999998</v>
      </c>
      <c r="N317" s="79">
        <v>7.2480000000000002</v>
      </c>
    </row>
    <row r="318" spans="1:14" x14ac:dyDescent="0.3">
      <c r="A318" s="82">
        <v>317</v>
      </c>
      <c r="B318" s="83" t="s">
        <v>323</v>
      </c>
      <c r="C318" s="86" t="s">
        <v>63</v>
      </c>
      <c r="D318" s="88"/>
      <c r="E318" s="88">
        <v>231</v>
      </c>
      <c r="F318" s="88">
        <v>2065</v>
      </c>
      <c r="G318" s="78" t="s">
        <v>334</v>
      </c>
      <c r="H318" s="79">
        <v>17.173999999999999</v>
      </c>
      <c r="I318" s="79">
        <v>78.644999999999996</v>
      </c>
      <c r="J318" s="79">
        <v>115.596</v>
      </c>
      <c r="K318" s="79">
        <v>100.657</v>
      </c>
      <c r="L318" s="79">
        <v>51.087000000000003</v>
      </c>
      <c r="M318" s="79">
        <v>15.238</v>
      </c>
      <c r="N318" s="79">
        <v>6.2430000000000003</v>
      </c>
    </row>
    <row r="319" spans="1:14" x14ac:dyDescent="0.3">
      <c r="A319" s="82">
        <v>318</v>
      </c>
      <c r="B319" s="83" t="s">
        <v>323</v>
      </c>
      <c r="C319" s="86" t="s">
        <v>63</v>
      </c>
      <c r="D319" s="88"/>
      <c r="E319" s="88">
        <v>231</v>
      </c>
      <c r="F319" s="88">
        <v>2070</v>
      </c>
      <c r="G319" s="78" t="s">
        <v>335</v>
      </c>
      <c r="H319" s="79">
        <v>15.669</v>
      </c>
      <c r="I319" s="79">
        <v>74.408000000000001</v>
      </c>
      <c r="J319" s="79">
        <v>113.994</v>
      </c>
      <c r="K319" s="79">
        <v>101.187</v>
      </c>
      <c r="L319" s="79">
        <v>50.302999999999997</v>
      </c>
      <c r="M319" s="79">
        <v>14.186999999999999</v>
      </c>
      <c r="N319" s="79">
        <v>5.3719999999999999</v>
      </c>
    </row>
    <row r="320" spans="1:14" x14ac:dyDescent="0.3">
      <c r="A320" s="82">
        <v>319</v>
      </c>
      <c r="B320" s="83" t="s">
        <v>323</v>
      </c>
      <c r="C320" s="86" t="s">
        <v>63</v>
      </c>
      <c r="D320" s="88"/>
      <c r="E320" s="88">
        <v>231</v>
      </c>
      <c r="F320" s="88">
        <v>2075</v>
      </c>
      <c r="G320" s="78" t="s">
        <v>336</v>
      </c>
      <c r="H320" s="79">
        <v>14.377000000000001</v>
      </c>
      <c r="I320" s="79">
        <v>70.602000000000004</v>
      </c>
      <c r="J320" s="79">
        <v>112.77</v>
      </c>
      <c r="K320" s="79">
        <v>102.14700000000001</v>
      </c>
      <c r="L320" s="79">
        <v>49.86</v>
      </c>
      <c r="M320" s="79">
        <v>13.337</v>
      </c>
      <c r="N320" s="79">
        <v>4.6070000000000002</v>
      </c>
    </row>
    <row r="321" spans="1:14" x14ac:dyDescent="0.3">
      <c r="A321" s="82">
        <v>320</v>
      </c>
      <c r="B321" s="83" t="s">
        <v>323</v>
      </c>
      <c r="C321" s="86" t="s">
        <v>63</v>
      </c>
      <c r="D321" s="88"/>
      <c r="E321" s="88">
        <v>231</v>
      </c>
      <c r="F321" s="88">
        <v>2080</v>
      </c>
      <c r="G321" s="78" t="s">
        <v>337</v>
      </c>
      <c r="H321" s="79">
        <v>13.282999999999999</v>
      </c>
      <c r="I321" s="79">
        <v>67.325999999999993</v>
      </c>
      <c r="J321" s="79">
        <v>112.105</v>
      </c>
      <c r="K321" s="79">
        <v>103.691</v>
      </c>
      <c r="L321" s="79">
        <v>49.816000000000003</v>
      </c>
      <c r="M321" s="79">
        <v>12.651</v>
      </c>
      <c r="N321" s="79">
        <v>3.948</v>
      </c>
    </row>
    <row r="322" spans="1:14" x14ac:dyDescent="0.3">
      <c r="A322" s="82">
        <v>321</v>
      </c>
      <c r="B322" s="83" t="s">
        <v>323</v>
      </c>
      <c r="C322" s="86" t="s">
        <v>63</v>
      </c>
      <c r="D322" s="88"/>
      <c r="E322" s="88">
        <v>231</v>
      </c>
      <c r="F322" s="88">
        <v>2085</v>
      </c>
      <c r="G322" s="78" t="s">
        <v>338</v>
      </c>
      <c r="H322" s="79">
        <v>12.334</v>
      </c>
      <c r="I322" s="79">
        <v>64.325999999999993</v>
      </c>
      <c r="J322" s="79">
        <v>111.629</v>
      </c>
      <c r="K322" s="79">
        <v>105.441</v>
      </c>
      <c r="L322" s="79">
        <v>49.984000000000002</v>
      </c>
      <c r="M322" s="79">
        <v>12.086</v>
      </c>
      <c r="N322" s="79">
        <v>3.38</v>
      </c>
    </row>
    <row r="323" spans="1:14" x14ac:dyDescent="0.3">
      <c r="A323" s="82">
        <v>322</v>
      </c>
      <c r="B323" s="83" t="s">
        <v>323</v>
      </c>
      <c r="C323" s="86" t="s">
        <v>63</v>
      </c>
      <c r="D323" s="88"/>
      <c r="E323" s="88">
        <v>231</v>
      </c>
      <c r="F323" s="88">
        <v>2090</v>
      </c>
      <c r="G323" s="78" t="s">
        <v>339</v>
      </c>
      <c r="H323" s="79">
        <v>11.535</v>
      </c>
      <c r="I323" s="79">
        <v>61.682000000000002</v>
      </c>
      <c r="J323" s="79">
        <v>111.49299999999999</v>
      </c>
      <c r="K323" s="79">
        <v>107.577</v>
      </c>
      <c r="L323" s="79">
        <v>50.411999999999999</v>
      </c>
      <c r="M323" s="79">
        <v>11.645</v>
      </c>
      <c r="N323" s="79">
        <v>2.8759999999999999</v>
      </c>
    </row>
    <row r="324" spans="1:14" x14ac:dyDescent="0.3">
      <c r="A324" s="82">
        <v>323</v>
      </c>
      <c r="B324" s="83" t="s">
        <v>323</v>
      </c>
      <c r="C324" s="86" t="s">
        <v>63</v>
      </c>
      <c r="D324" s="88"/>
      <c r="E324" s="88">
        <v>231</v>
      </c>
      <c r="F324" s="88">
        <v>2095</v>
      </c>
      <c r="G324" s="78" t="s">
        <v>340</v>
      </c>
      <c r="H324" s="79">
        <v>10.818</v>
      </c>
      <c r="I324" s="79">
        <v>59.207999999999998</v>
      </c>
      <c r="J324" s="79">
        <v>111.41800000000001</v>
      </c>
      <c r="K324" s="79">
        <v>109.819</v>
      </c>
      <c r="L324" s="79">
        <v>50.973999999999997</v>
      </c>
      <c r="M324" s="79">
        <v>11.266999999999999</v>
      </c>
      <c r="N324" s="79">
        <v>2.456</v>
      </c>
    </row>
    <row r="325" spans="1:14" x14ac:dyDescent="0.3">
      <c r="A325" s="82">
        <v>324</v>
      </c>
      <c r="B325" s="83" t="s">
        <v>323</v>
      </c>
      <c r="C325" s="86" t="s">
        <v>64</v>
      </c>
      <c r="D325" s="88"/>
      <c r="E325" s="88">
        <v>404</v>
      </c>
      <c r="F325" s="88">
        <v>2015</v>
      </c>
      <c r="G325" s="78" t="s">
        <v>324</v>
      </c>
      <c r="H325" s="79">
        <v>80.489000000000004</v>
      </c>
      <c r="I325" s="79">
        <v>189.261</v>
      </c>
      <c r="J325" s="79">
        <v>192.72499999999999</v>
      </c>
      <c r="K325" s="79">
        <v>138.93199999999999</v>
      </c>
      <c r="L325" s="79">
        <v>92.037000000000006</v>
      </c>
      <c r="M325" s="79">
        <v>37.286999999999999</v>
      </c>
      <c r="N325" s="79">
        <v>24.009</v>
      </c>
    </row>
    <row r="326" spans="1:14" x14ac:dyDescent="0.3">
      <c r="A326" s="82">
        <v>325</v>
      </c>
      <c r="B326" s="83" t="s">
        <v>323</v>
      </c>
      <c r="C326" s="86" t="s">
        <v>64</v>
      </c>
      <c r="D326" s="88"/>
      <c r="E326" s="88">
        <v>404</v>
      </c>
      <c r="F326" s="88">
        <v>2020</v>
      </c>
      <c r="G326" s="78" t="s">
        <v>325</v>
      </c>
      <c r="H326" s="79">
        <v>74.412999999999997</v>
      </c>
      <c r="I326" s="79">
        <v>176.15</v>
      </c>
      <c r="J326" s="79">
        <v>182.72800000000001</v>
      </c>
      <c r="K326" s="79">
        <v>129.38800000000001</v>
      </c>
      <c r="L326" s="79">
        <v>83.073999999999998</v>
      </c>
      <c r="M326" s="79">
        <v>32.795999999999999</v>
      </c>
      <c r="N326" s="79">
        <v>20.431000000000001</v>
      </c>
    </row>
    <row r="327" spans="1:14" x14ac:dyDescent="0.3">
      <c r="A327" s="82">
        <v>326</v>
      </c>
      <c r="B327" s="83" t="s">
        <v>323</v>
      </c>
      <c r="C327" s="86" t="s">
        <v>64</v>
      </c>
      <c r="D327" s="88"/>
      <c r="E327" s="88">
        <v>404</v>
      </c>
      <c r="F327" s="88">
        <v>2025</v>
      </c>
      <c r="G327" s="78" t="s">
        <v>326</v>
      </c>
      <c r="H327" s="79">
        <v>68.87</v>
      </c>
      <c r="I327" s="79">
        <v>164.73400000000001</v>
      </c>
      <c r="J327" s="79">
        <v>174.434</v>
      </c>
      <c r="K327" s="79">
        <v>121.86799999999999</v>
      </c>
      <c r="L327" s="79">
        <v>75.882000000000005</v>
      </c>
      <c r="M327" s="79">
        <v>29.146999999999998</v>
      </c>
      <c r="N327" s="79">
        <v>17.425000000000001</v>
      </c>
    </row>
    <row r="328" spans="1:14" x14ac:dyDescent="0.3">
      <c r="A328" s="82">
        <v>327</v>
      </c>
      <c r="B328" s="83" t="s">
        <v>323</v>
      </c>
      <c r="C328" s="86" t="s">
        <v>64</v>
      </c>
      <c r="D328" s="88"/>
      <c r="E328" s="88">
        <v>404</v>
      </c>
      <c r="F328" s="88">
        <v>2030</v>
      </c>
      <c r="G328" s="78" t="s">
        <v>327</v>
      </c>
      <c r="H328" s="79">
        <v>63.743000000000002</v>
      </c>
      <c r="I328" s="79">
        <v>154.565</v>
      </c>
      <c r="J328" s="79">
        <v>167.464</v>
      </c>
      <c r="K328" s="79">
        <v>115.953</v>
      </c>
      <c r="L328" s="79">
        <v>70.078999999999994</v>
      </c>
      <c r="M328" s="79">
        <v>26.141999999999999</v>
      </c>
      <c r="N328" s="79">
        <v>14.853999999999999</v>
      </c>
    </row>
    <row r="329" spans="1:14" x14ac:dyDescent="0.3">
      <c r="A329" s="82">
        <v>328</v>
      </c>
      <c r="B329" s="83" t="s">
        <v>323</v>
      </c>
      <c r="C329" s="86" t="s">
        <v>64</v>
      </c>
      <c r="D329" s="88"/>
      <c r="E329" s="88">
        <v>404</v>
      </c>
      <c r="F329" s="88">
        <v>2035</v>
      </c>
      <c r="G329" s="78" t="s">
        <v>328</v>
      </c>
      <c r="H329" s="79">
        <v>58.908000000000001</v>
      </c>
      <c r="I329" s="79">
        <v>145.28200000000001</v>
      </c>
      <c r="J329" s="79">
        <v>161.393</v>
      </c>
      <c r="K329" s="79">
        <v>111.29</v>
      </c>
      <c r="L329" s="79">
        <v>65.346999999999994</v>
      </c>
      <c r="M329" s="79">
        <v>23.614000000000001</v>
      </c>
      <c r="N329" s="79">
        <v>12.686</v>
      </c>
    </row>
    <row r="330" spans="1:14" x14ac:dyDescent="0.3">
      <c r="A330" s="82">
        <v>329</v>
      </c>
      <c r="B330" s="83" t="s">
        <v>323</v>
      </c>
      <c r="C330" s="86" t="s">
        <v>64</v>
      </c>
      <c r="D330" s="88"/>
      <c r="E330" s="88">
        <v>404</v>
      </c>
      <c r="F330" s="88">
        <v>2040</v>
      </c>
      <c r="G330" s="78" t="s">
        <v>329</v>
      </c>
      <c r="H330" s="79">
        <v>54.311999999999998</v>
      </c>
      <c r="I330" s="79">
        <v>136.70500000000001</v>
      </c>
      <c r="J330" s="79">
        <v>156</v>
      </c>
      <c r="K330" s="79">
        <v>107.58799999999999</v>
      </c>
      <c r="L330" s="79">
        <v>61.435000000000002</v>
      </c>
      <c r="M330" s="79">
        <v>21.472000000000001</v>
      </c>
      <c r="N330" s="79">
        <v>10.808</v>
      </c>
    </row>
    <row r="331" spans="1:14" x14ac:dyDescent="0.3">
      <c r="A331" s="82">
        <v>330</v>
      </c>
      <c r="B331" s="83" t="s">
        <v>323</v>
      </c>
      <c r="C331" s="86" t="s">
        <v>64</v>
      </c>
      <c r="D331" s="88"/>
      <c r="E331" s="88">
        <v>404</v>
      </c>
      <c r="F331" s="88">
        <v>2045</v>
      </c>
      <c r="G331" s="78" t="s">
        <v>330</v>
      </c>
      <c r="H331" s="79">
        <v>50.036000000000001</v>
      </c>
      <c r="I331" s="79">
        <v>128.84299999999999</v>
      </c>
      <c r="J331" s="79">
        <v>151.387</v>
      </c>
      <c r="K331" s="79">
        <v>104.893</v>
      </c>
      <c r="L331" s="79">
        <v>58.293999999999997</v>
      </c>
      <c r="M331" s="79">
        <v>19.693000000000001</v>
      </c>
      <c r="N331" s="79">
        <v>9.2140000000000004</v>
      </c>
    </row>
    <row r="332" spans="1:14" x14ac:dyDescent="0.3">
      <c r="A332" s="82">
        <v>331</v>
      </c>
      <c r="B332" s="83" t="s">
        <v>323</v>
      </c>
      <c r="C332" s="86" t="s">
        <v>64</v>
      </c>
      <c r="D332" s="88"/>
      <c r="E332" s="88">
        <v>404</v>
      </c>
      <c r="F332" s="88">
        <v>2050</v>
      </c>
      <c r="G332" s="78" t="s">
        <v>331</v>
      </c>
      <c r="H332" s="79">
        <v>45.869</v>
      </c>
      <c r="I332" s="79">
        <v>121.226</v>
      </c>
      <c r="J332" s="79">
        <v>146.947</v>
      </c>
      <c r="K332" s="79">
        <v>102.71599999999999</v>
      </c>
      <c r="L332" s="79">
        <v>55.631999999999998</v>
      </c>
      <c r="M332" s="79">
        <v>18.120999999999999</v>
      </c>
      <c r="N332" s="79">
        <v>7.8289999999999997</v>
      </c>
    </row>
    <row r="333" spans="1:14" x14ac:dyDescent="0.3">
      <c r="A333" s="82">
        <v>332</v>
      </c>
      <c r="B333" s="83" t="s">
        <v>323</v>
      </c>
      <c r="C333" s="86" t="s">
        <v>64</v>
      </c>
      <c r="D333" s="88"/>
      <c r="E333" s="88">
        <v>404</v>
      </c>
      <c r="F333" s="88">
        <v>2055</v>
      </c>
      <c r="G333" s="78" t="s">
        <v>332</v>
      </c>
      <c r="H333" s="79">
        <v>41.917000000000002</v>
      </c>
      <c r="I333" s="79">
        <v>113.974</v>
      </c>
      <c r="J333" s="79">
        <v>142.76599999999999</v>
      </c>
      <c r="K333" s="79">
        <v>101.11</v>
      </c>
      <c r="L333" s="79">
        <v>53.427</v>
      </c>
      <c r="M333" s="79">
        <v>16.753</v>
      </c>
      <c r="N333" s="79">
        <v>6.6529999999999996</v>
      </c>
    </row>
    <row r="334" spans="1:14" x14ac:dyDescent="0.3">
      <c r="A334" s="82">
        <v>333</v>
      </c>
      <c r="B334" s="83" t="s">
        <v>323</v>
      </c>
      <c r="C334" s="86" t="s">
        <v>64</v>
      </c>
      <c r="D334" s="88"/>
      <c r="E334" s="88">
        <v>404</v>
      </c>
      <c r="F334" s="88">
        <v>2060</v>
      </c>
      <c r="G334" s="78" t="s">
        <v>333</v>
      </c>
      <c r="H334" s="79">
        <v>38.223999999999997</v>
      </c>
      <c r="I334" s="79">
        <v>107.164</v>
      </c>
      <c r="J334" s="79">
        <v>139</v>
      </c>
      <c r="K334" s="79">
        <v>100.057</v>
      </c>
      <c r="L334" s="79">
        <v>51.664999999999999</v>
      </c>
      <c r="M334" s="79">
        <v>15.586</v>
      </c>
      <c r="N334" s="79">
        <v>5.6440000000000001</v>
      </c>
    </row>
    <row r="335" spans="1:14" x14ac:dyDescent="0.3">
      <c r="A335" s="82">
        <v>334</v>
      </c>
      <c r="B335" s="83" t="s">
        <v>323</v>
      </c>
      <c r="C335" s="86" t="s">
        <v>64</v>
      </c>
      <c r="D335" s="88"/>
      <c r="E335" s="88">
        <v>404</v>
      </c>
      <c r="F335" s="88">
        <v>2065</v>
      </c>
      <c r="G335" s="78" t="s">
        <v>334</v>
      </c>
      <c r="H335" s="79">
        <v>34.753999999999998</v>
      </c>
      <c r="I335" s="79">
        <v>100.739</v>
      </c>
      <c r="J335" s="79">
        <v>135.44499999999999</v>
      </c>
      <c r="K335" s="79">
        <v>99.418999999999997</v>
      </c>
      <c r="L335" s="79">
        <v>50.255000000000003</v>
      </c>
      <c r="M335" s="79">
        <v>14.571999999999999</v>
      </c>
      <c r="N335" s="79">
        <v>4.7960000000000003</v>
      </c>
    </row>
    <row r="336" spans="1:14" x14ac:dyDescent="0.3">
      <c r="A336" s="82">
        <v>335</v>
      </c>
      <c r="B336" s="83" t="s">
        <v>323</v>
      </c>
      <c r="C336" s="86" t="s">
        <v>64</v>
      </c>
      <c r="D336" s="88"/>
      <c r="E336" s="88">
        <v>404</v>
      </c>
      <c r="F336" s="88">
        <v>2070</v>
      </c>
      <c r="G336" s="78" t="s">
        <v>335</v>
      </c>
      <c r="H336" s="79">
        <v>31.465</v>
      </c>
      <c r="I336" s="79">
        <v>94.454999999999998</v>
      </c>
      <c r="J336" s="79">
        <v>131.846</v>
      </c>
      <c r="K336" s="79">
        <v>98.968999999999994</v>
      </c>
      <c r="L336" s="79">
        <v>49.067999999999998</v>
      </c>
      <c r="M336" s="79">
        <v>13.664</v>
      </c>
      <c r="N336" s="79">
        <v>4.0529999999999999</v>
      </c>
    </row>
    <row r="337" spans="1:14" x14ac:dyDescent="0.3">
      <c r="A337" s="82">
        <v>336</v>
      </c>
      <c r="B337" s="83" t="s">
        <v>323</v>
      </c>
      <c r="C337" s="86" t="s">
        <v>64</v>
      </c>
      <c r="D337" s="88"/>
      <c r="E337" s="88">
        <v>404</v>
      </c>
      <c r="F337" s="88">
        <v>2075</v>
      </c>
      <c r="G337" s="78" t="s">
        <v>336</v>
      </c>
      <c r="H337" s="79">
        <v>28.456</v>
      </c>
      <c r="I337" s="79">
        <v>88.69</v>
      </c>
      <c r="J337" s="79">
        <v>128.68799999999999</v>
      </c>
      <c r="K337" s="79">
        <v>99.033000000000001</v>
      </c>
      <c r="L337" s="79">
        <v>48.22</v>
      </c>
      <c r="M337" s="79">
        <v>12.904999999999999</v>
      </c>
      <c r="N337" s="79">
        <v>3.448</v>
      </c>
    </row>
    <row r="338" spans="1:14" x14ac:dyDescent="0.3">
      <c r="A338" s="82">
        <v>337</v>
      </c>
      <c r="B338" s="83" t="s">
        <v>323</v>
      </c>
      <c r="C338" s="86" t="s">
        <v>64</v>
      </c>
      <c r="D338" s="88"/>
      <c r="E338" s="88">
        <v>404</v>
      </c>
      <c r="F338" s="88">
        <v>2080</v>
      </c>
      <c r="G338" s="78" t="s">
        <v>337</v>
      </c>
      <c r="H338" s="79">
        <v>25.780999999999999</v>
      </c>
      <c r="I338" s="79">
        <v>83.55</v>
      </c>
      <c r="J338" s="79">
        <v>126.15600000000001</v>
      </c>
      <c r="K338" s="79">
        <v>99.718999999999994</v>
      </c>
      <c r="L338" s="79">
        <v>47.802</v>
      </c>
      <c r="M338" s="79">
        <v>12.276999999999999</v>
      </c>
      <c r="N338" s="79">
        <v>2.9350000000000001</v>
      </c>
    </row>
    <row r="339" spans="1:14" x14ac:dyDescent="0.3">
      <c r="A339" s="82">
        <v>338</v>
      </c>
      <c r="B339" s="83" t="s">
        <v>323</v>
      </c>
      <c r="C339" s="86" t="s">
        <v>64</v>
      </c>
      <c r="D339" s="88"/>
      <c r="E339" s="88">
        <v>404</v>
      </c>
      <c r="F339" s="88">
        <v>2085</v>
      </c>
      <c r="G339" s="78" t="s">
        <v>338</v>
      </c>
      <c r="H339" s="79">
        <v>23.338000000000001</v>
      </c>
      <c r="I339" s="79">
        <v>78.793000000000006</v>
      </c>
      <c r="J339" s="79">
        <v>123.883</v>
      </c>
      <c r="K339" s="79">
        <v>100.739</v>
      </c>
      <c r="L339" s="79">
        <v>47.62</v>
      </c>
      <c r="M339" s="79">
        <v>11.76</v>
      </c>
      <c r="N339" s="79">
        <v>2.5070000000000001</v>
      </c>
    </row>
    <row r="340" spans="1:14" x14ac:dyDescent="0.3">
      <c r="A340" s="82">
        <v>339</v>
      </c>
      <c r="B340" s="83" t="s">
        <v>323</v>
      </c>
      <c r="C340" s="86" t="s">
        <v>64</v>
      </c>
      <c r="D340" s="88"/>
      <c r="E340" s="88">
        <v>404</v>
      </c>
      <c r="F340" s="88">
        <v>2090</v>
      </c>
      <c r="G340" s="78" t="s">
        <v>339</v>
      </c>
      <c r="H340" s="79">
        <v>21.158999999999999</v>
      </c>
      <c r="I340" s="79">
        <v>74.494</v>
      </c>
      <c r="J340" s="79">
        <v>122.047</v>
      </c>
      <c r="K340" s="79">
        <v>102.24299999999999</v>
      </c>
      <c r="L340" s="79">
        <v>47.755000000000003</v>
      </c>
      <c r="M340" s="79">
        <v>11.336</v>
      </c>
      <c r="N340" s="79">
        <v>2.1459999999999999</v>
      </c>
    </row>
    <row r="341" spans="1:14" x14ac:dyDescent="0.3">
      <c r="A341" s="82">
        <v>340</v>
      </c>
      <c r="B341" s="83" t="s">
        <v>323</v>
      </c>
      <c r="C341" s="86" t="s">
        <v>64</v>
      </c>
      <c r="D341" s="88"/>
      <c r="E341" s="88">
        <v>404</v>
      </c>
      <c r="F341" s="88">
        <v>2095</v>
      </c>
      <c r="G341" s="78" t="s">
        <v>340</v>
      </c>
      <c r="H341" s="79">
        <v>19.183</v>
      </c>
      <c r="I341" s="79">
        <v>70.546999999999997</v>
      </c>
      <c r="J341" s="79">
        <v>120.508</v>
      </c>
      <c r="K341" s="79">
        <v>104.102</v>
      </c>
      <c r="L341" s="79">
        <v>48.14</v>
      </c>
      <c r="M341" s="79">
        <v>10.997</v>
      </c>
      <c r="N341" s="79">
        <v>1.843</v>
      </c>
    </row>
    <row r="342" spans="1:14" x14ac:dyDescent="0.3">
      <c r="A342" s="82">
        <v>341</v>
      </c>
      <c r="B342" s="83" t="s">
        <v>323</v>
      </c>
      <c r="C342" s="86" t="s">
        <v>65</v>
      </c>
      <c r="D342" s="88"/>
      <c r="E342" s="88">
        <v>450</v>
      </c>
      <c r="F342" s="88">
        <v>2015</v>
      </c>
      <c r="G342" s="78" t="s">
        <v>324</v>
      </c>
      <c r="H342" s="79">
        <v>109.59</v>
      </c>
      <c r="I342" s="79">
        <v>206.148</v>
      </c>
      <c r="J342" s="79">
        <v>211.95</v>
      </c>
      <c r="K342" s="79">
        <v>149.53200000000001</v>
      </c>
      <c r="L342" s="79">
        <v>92.457999999999998</v>
      </c>
      <c r="M342" s="79">
        <v>42.244</v>
      </c>
      <c r="N342" s="79">
        <v>9.7780000000000005</v>
      </c>
    </row>
    <row r="343" spans="1:14" x14ac:dyDescent="0.3">
      <c r="A343" s="82">
        <v>342</v>
      </c>
      <c r="B343" s="83" t="s">
        <v>323</v>
      </c>
      <c r="C343" s="86" t="s">
        <v>65</v>
      </c>
      <c r="D343" s="88"/>
      <c r="E343" s="88">
        <v>450</v>
      </c>
      <c r="F343" s="88">
        <v>2020</v>
      </c>
      <c r="G343" s="78" t="s">
        <v>325</v>
      </c>
      <c r="H343" s="79">
        <v>99.84</v>
      </c>
      <c r="I343" s="79">
        <v>195.29</v>
      </c>
      <c r="J343" s="79">
        <v>206.541</v>
      </c>
      <c r="K343" s="79">
        <v>140.59700000000001</v>
      </c>
      <c r="L343" s="79">
        <v>82.695999999999998</v>
      </c>
      <c r="M343" s="79">
        <v>36.08</v>
      </c>
      <c r="N343" s="79">
        <v>8.0760000000000005</v>
      </c>
    </row>
    <row r="344" spans="1:14" x14ac:dyDescent="0.3">
      <c r="A344" s="82">
        <v>343</v>
      </c>
      <c r="B344" s="83" t="s">
        <v>323</v>
      </c>
      <c r="C344" s="86" t="s">
        <v>65</v>
      </c>
      <c r="D344" s="88"/>
      <c r="E344" s="88">
        <v>450</v>
      </c>
      <c r="F344" s="88">
        <v>2025</v>
      </c>
      <c r="G344" s="78" t="s">
        <v>326</v>
      </c>
      <c r="H344" s="79">
        <v>90.935000000000002</v>
      </c>
      <c r="I344" s="79">
        <v>185.03399999999999</v>
      </c>
      <c r="J344" s="79">
        <v>201.30199999999999</v>
      </c>
      <c r="K344" s="79">
        <v>132.959</v>
      </c>
      <c r="L344" s="79">
        <v>74.587000000000003</v>
      </c>
      <c r="M344" s="79">
        <v>31.126000000000001</v>
      </c>
      <c r="N344" s="79">
        <v>6.7569999999999997</v>
      </c>
    </row>
    <row r="345" spans="1:14" x14ac:dyDescent="0.3">
      <c r="A345" s="82">
        <v>344</v>
      </c>
      <c r="B345" s="83" t="s">
        <v>323</v>
      </c>
      <c r="C345" s="86" t="s">
        <v>65</v>
      </c>
      <c r="D345" s="88"/>
      <c r="E345" s="88">
        <v>450</v>
      </c>
      <c r="F345" s="88">
        <v>2030</v>
      </c>
      <c r="G345" s="78" t="s">
        <v>327</v>
      </c>
      <c r="H345" s="79">
        <v>82.706000000000003</v>
      </c>
      <c r="I345" s="79">
        <v>175.22399999999999</v>
      </c>
      <c r="J345" s="79">
        <v>196.13300000000001</v>
      </c>
      <c r="K345" s="79">
        <v>126.435</v>
      </c>
      <c r="L345" s="79">
        <v>67.838999999999999</v>
      </c>
      <c r="M345" s="79">
        <v>27.036999999999999</v>
      </c>
      <c r="N345" s="79">
        <v>5.6459999999999999</v>
      </c>
    </row>
    <row r="346" spans="1:14" x14ac:dyDescent="0.3">
      <c r="A346" s="82">
        <v>345</v>
      </c>
      <c r="B346" s="83" t="s">
        <v>323</v>
      </c>
      <c r="C346" s="86" t="s">
        <v>65</v>
      </c>
      <c r="D346" s="88"/>
      <c r="E346" s="88">
        <v>450</v>
      </c>
      <c r="F346" s="88">
        <v>2035</v>
      </c>
      <c r="G346" s="78" t="s">
        <v>328</v>
      </c>
      <c r="H346" s="79">
        <v>75.337999999999994</v>
      </c>
      <c r="I346" s="79">
        <v>166.27799999999999</v>
      </c>
      <c r="J346" s="79">
        <v>191.54900000000001</v>
      </c>
      <c r="K346" s="79">
        <v>121.127</v>
      </c>
      <c r="L346" s="79">
        <v>62.350999999999999</v>
      </c>
      <c r="M346" s="79">
        <v>23.756</v>
      </c>
      <c r="N346" s="79">
        <v>4.7610000000000001</v>
      </c>
    </row>
    <row r="347" spans="1:14" x14ac:dyDescent="0.3">
      <c r="A347" s="82">
        <v>346</v>
      </c>
      <c r="B347" s="83" t="s">
        <v>323</v>
      </c>
      <c r="C347" s="86" t="s">
        <v>65</v>
      </c>
      <c r="D347" s="88"/>
      <c r="E347" s="88">
        <v>450</v>
      </c>
      <c r="F347" s="88">
        <v>2040</v>
      </c>
      <c r="G347" s="78" t="s">
        <v>329</v>
      </c>
      <c r="H347" s="79">
        <v>68.706000000000003</v>
      </c>
      <c r="I347" s="79">
        <v>158.02699999999999</v>
      </c>
      <c r="J347" s="79">
        <v>187.37299999999999</v>
      </c>
      <c r="K347" s="79">
        <v>116.90900000000001</v>
      </c>
      <c r="L347" s="79">
        <v>57.905999999999999</v>
      </c>
      <c r="M347" s="79">
        <v>21.074000000000002</v>
      </c>
      <c r="N347" s="79">
        <v>4.0650000000000004</v>
      </c>
    </row>
    <row r="348" spans="1:14" x14ac:dyDescent="0.3">
      <c r="A348" s="82">
        <v>347</v>
      </c>
      <c r="B348" s="83" t="s">
        <v>323</v>
      </c>
      <c r="C348" s="86" t="s">
        <v>65</v>
      </c>
      <c r="D348" s="88"/>
      <c r="E348" s="88">
        <v>450</v>
      </c>
      <c r="F348" s="88">
        <v>2045</v>
      </c>
      <c r="G348" s="78" t="s">
        <v>330</v>
      </c>
      <c r="H348" s="79">
        <v>62.591999999999999</v>
      </c>
      <c r="I348" s="79">
        <v>150.208</v>
      </c>
      <c r="J348" s="79">
        <v>183.4</v>
      </c>
      <c r="K348" s="79">
        <v>113.503</v>
      </c>
      <c r="L348" s="79">
        <v>54.26</v>
      </c>
      <c r="M348" s="79">
        <v>18.88</v>
      </c>
      <c r="N348" s="79">
        <v>3.4769999999999999</v>
      </c>
    </row>
    <row r="349" spans="1:14" x14ac:dyDescent="0.3">
      <c r="A349" s="82">
        <v>348</v>
      </c>
      <c r="B349" s="83" t="s">
        <v>323</v>
      </c>
      <c r="C349" s="86" t="s">
        <v>65</v>
      </c>
      <c r="D349" s="88"/>
      <c r="E349" s="88">
        <v>450</v>
      </c>
      <c r="F349" s="88">
        <v>2050</v>
      </c>
      <c r="G349" s="78" t="s">
        <v>331</v>
      </c>
      <c r="H349" s="79">
        <v>57.052999999999997</v>
      </c>
      <c r="I349" s="79">
        <v>142.92099999999999</v>
      </c>
      <c r="J349" s="79">
        <v>179.76599999999999</v>
      </c>
      <c r="K349" s="79">
        <v>110.925</v>
      </c>
      <c r="L349" s="79">
        <v>51.325000000000003</v>
      </c>
      <c r="M349" s="79">
        <v>17.094000000000001</v>
      </c>
      <c r="N349" s="79">
        <v>2.996</v>
      </c>
    </row>
    <row r="350" spans="1:14" x14ac:dyDescent="0.3">
      <c r="A350" s="82">
        <v>349</v>
      </c>
      <c r="B350" s="83" t="s">
        <v>323</v>
      </c>
      <c r="C350" s="86" t="s">
        <v>65</v>
      </c>
      <c r="D350" s="88"/>
      <c r="E350" s="88">
        <v>450</v>
      </c>
      <c r="F350" s="88">
        <v>2055</v>
      </c>
      <c r="G350" s="78" t="s">
        <v>332</v>
      </c>
      <c r="H350" s="79">
        <v>51.906999999999996</v>
      </c>
      <c r="I350" s="79">
        <v>135.82599999999999</v>
      </c>
      <c r="J350" s="79">
        <v>176.09800000000001</v>
      </c>
      <c r="K350" s="79">
        <v>108.911</v>
      </c>
      <c r="L350" s="79">
        <v>48.965000000000003</v>
      </c>
      <c r="M350" s="79">
        <v>15.576000000000001</v>
      </c>
      <c r="N350" s="79">
        <v>2.597</v>
      </c>
    </row>
    <row r="351" spans="1:14" x14ac:dyDescent="0.3">
      <c r="A351" s="82">
        <v>350</v>
      </c>
      <c r="B351" s="83" t="s">
        <v>323</v>
      </c>
      <c r="C351" s="86" t="s">
        <v>65</v>
      </c>
      <c r="D351" s="88"/>
      <c r="E351" s="88">
        <v>450</v>
      </c>
      <c r="F351" s="88">
        <v>2060</v>
      </c>
      <c r="G351" s="78" t="s">
        <v>333</v>
      </c>
      <c r="H351" s="79">
        <v>47.212000000000003</v>
      </c>
      <c r="I351" s="79">
        <v>129.12299999999999</v>
      </c>
      <c r="J351" s="79">
        <v>172.61600000000001</v>
      </c>
      <c r="K351" s="79">
        <v>107.54900000000001</v>
      </c>
      <c r="L351" s="79">
        <v>47.113</v>
      </c>
      <c r="M351" s="79">
        <v>14.359</v>
      </c>
      <c r="N351" s="79">
        <v>2.2679999999999998</v>
      </c>
    </row>
    <row r="352" spans="1:14" x14ac:dyDescent="0.3">
      <c r="A352" s="82">
        <v>351</v>
      </c>
      <c r="B352" s="83" t="s">
        <v>323</v>
      </c>
      <c r="C352" s="86" t="s">
        <v>65</v>
      </c>
      <c r="D352" s="88"/>
      <c r="E352" s="88">
        <v>450</v>
      </c>
      <c r="F352" s="88">
        <v>2065</v>
      </c>
      <c r="G352" s="78" t="s">
        <v>334</v>
      </c>
      <c r="H352" s="79">
        <v>42.874000000000002</v>
      </c>
      <c r="I352" s="79">
        <v>122.62</v>
      </c>
      <c r="J352" s="79">
        <v>169.191</v>
      </c>
      <c r="K352" s="79">
        <v>106.709</v>
      </c>
      <c r="L352" s="79">
        <v>45.698</v>
      </c>
      <c r="M352" s="79">
        <v>13.319000000000001</v>
      </c>
      <c r="N352" s="79">
        <v>1.9890000000000001</v>
      </c>
    </row>
    <row r="353" spans="1:14" x14ac:dyDescent="0.3">
      <c r="A353" s="82">
        <v>352</v>
      </c>
      <c r="B353" s="83" t="s">
        <v>323</v>
      </c>
      <c r="C353" s="86" t="s">
        <v>65</v>
      </c>
      <c r="D353" s="88"/>
      <c r="E353" s="88">
        <v>450</v>
      </c>
      <c r="F353" s="88">
        <v>2070</v>
      </c>
      <c r="G353" s="78" t="s">
        <v>335</v>
      </c>
      <c r="H353" s="79">
        <v>38.79</v>
      </c>
      <c r="I353" s="79">
        <v>116.01900000000001</v>
      </c>
      <c r="J353" s="79">
        <v>165.31200000000001</v>
      </c>
      <c r="K353" s="79">
        <v>106.041</v>
      </c>
      <c r="L353" s="79">
        <v>44.55</v>
      </c>
      <c r="M353" s="79">
        <v>12.422000000000001</v>
      </c>
      <c r="N353" s="79">
        <v>1.726</v>
      </c>
    </row>
    <row r="354" spans="1:14" x14ac:dyDescent="0.3">
      <c r="A354" s="82">
        <v>353</v>
      </c>
      <c r="B354" s="83" t="s">
        <v>323</v>
      </c>
      <c r="C354" s="86" t="s">
        <v>65</v>
      </c>
      <c r="D354" s="88"/>
      <c r="E354" s="88">
        <v>450</v>
      </c>
      <c r="F354" s="88">
        <v>2075</v>
      </c>
      <c r="G354" s="78" t="s">
        <v>336</v>
      </c>
      <c r="H354" s="79">
        <v>35.045999999999999</v>
      </c>
      <c r="I354" s="79">
        <v>109.712</v>
      </c>
      <c r="J354" s="79">
        <v>161.55199999999999</v>
      </c>
      <c r="K354" s="79">
        <v>105.884</v>
      </c>
      <c r="L354" s="79">
        <v>43.773000000000003</v>
      </c>
      <c r="M354" s="79">
        <v>11.683</v>
      </c>
      <c r="N354" s="79">
        <v>1.53</v>
      </c>
    </row>
    <row r="355" spans="1:14" x14ac:dyDescent="0.3">
      <c r="A355" s="82">
        <v>354</v>
      </c>
      <c r="B355" s="83" t="s">
        <v>323</v>
      </c>
      <c r="C355" s="86" t="s">
        <v>65</v>
      </c>
      <c r="D355" s="88"/>
      <c r="E355" s="88">
        <v>450</v>
      </c>
      <c r="F355" s="88">
        <v>2080</v>
      </c>
      <c r="G355" s="78" t="s">
        <v>337</v>
      </c>
      <c r="H355" s="79">
        <v>31.585999999999999</v>
      </c>
      <c r="I355" s="79">
        <v>103.47799999999999</v>
      </c>
      <c r="J355" s="79">
        <v>157.61600000000001</v>
      </c>
      <c r="K355" s="79">
        <v>105.991</v>
      </c>
      <c r="L355" s="79">
        <v>43.292000000000002</v>
      </c>
      <c r="M355" s="79">
        <v>11.074</v>
      </c>
      <c r="N355" s="79">
        <v>1.363</v>
      </c>
    </row>
    <row r="356" spans="1:14" x14ac:dyDescent="0.3">
      <c r="A356" s="82">
        <v>355</v>
      </c>
      <c r="B356" s="83" t="s">
        <v>323</v>
      </c>
      <c r="C356" s="86" t="s">
        <v>65</v>
      </c>
      <c r="D356" s="88"/>
      <c r="E356" s="88">
        <v>450</v>
      </c>
      <c r="F356" s="88">
        <v>2085</v>
      </c>
      <c r="G356" s="78" t="s">
        <v>338</v>
      </c>
      <c r="H356" s="79">
        <v>28.401</v>
      </c>
      <c r="I356" s="79">
        <v>97.387</v>
      </c>
      <c r="J356" s="79">
        <v>153.55799999999999</v>
      </c>
      <c r="K356" s="79">
        <v>106.39700000000001</v>
      </c>
      <c r="L356" s="79">
        <v>43.085999999999999</v>
      </c>
      <c r="M356" s="79">
        <v>10.566000000000001</v>
      </c>
      <c r="N356" s="79">
        <v>1.2250000000000001</v>
      </c>
    </row>
    <row r="357" spans="1:14" x14ac:dyDescent="0.3">
      <c r="A357" s="82">
        <v>356</v>
      </c>
      <c r="B357" s="83" t="s">
        <v>323</v>
      </c>
      <c r="C357" s="86" t="s">
        <v>65</v>
      </c>
      <c r="D357" s="88"/>
      <c r="E357" s="88">
        <v>450</v>
      </c>
      <c r="F357" s="88">
        <v>2090</v>
      </c>
      <c r="G357" s="78" t="s">
        <v>339</v>
      </c>
      <c r="H357" s="79">
        <v>25.545999999999999</v>
      </c>
      <c r="I357" s="79">
        <v>91.662999999999997</v>
      </c>
      <c r="J357" s="79">
        <v>149.733</v>
      </c>
      <c r="K357" s="79">
        <v>107.276</v>
      </c>
      <c r="L357" s="79">
        <v>43.237000000000002</v>
      </c>
      <c r="M357" s="79">
        <v>10.16</v>
      </c>
      <c r="N357" s="79">
        <v>1.085</v>
      </c>
    </row>
    <row r="358" spans="1:14" x14ac:dyDescent="0.3">
      <c r="A358" s="82">
        <v>357</v>
      </c>
      <c r="B358" s="83" t="s">
        <v>323</v>
      </c>
      <c r="C358" s="86" t="s">
        <v>65</v>
      </c>
      <c r="D358" s="88"/>
      <c r="E358" s="88">
        <v>450</v>
      </c>
      <c r="F358" s="88">
        <v>2095</v>
      </c>
      <c r="G358" s="78" t="s">
        <v>340</v>
      </c>
      <c r="H358" s="79">
        <v>22.872</v>
      </c>
      <c r="I358" s="79">
        <v>85.918000000000006</v>
      </c>
      <c r="J358" s="79">
        <v>145.52199999999999</v>
      </c>
      <c r="K358" s="79">
        <v>108.17700000000001</v>
      </c>
      <c r="L358" s="79">
        <v>43.542000000000002</v>
      </c>
      <c r="M358" s="79">
        <v>9.8209999999999997</v>
      </c>
      <c r="N358" s="79">
        <v>0.98799999999999999</v>
      </c>
    </row>
    <row r="359" spans="1:14" x14ac:dyDescent="0.3">
      <c r="A359" s="82">
        <v>358</v>
      </c>
      <c r="B359" s="83" t="s">
        <v>323</v>
      </c>
      <c r="C359" s="86" t="s">
        <v>66</v>
      </c>
      <c r="D359" s="88"/>
      <c r="E359" s="88">
        <v>454</v>
      </c>
      <c r="F359" s="88">
        <v>2015</v>
      </c>
      <c r="G359" s="78" t="s">
        <v>324</v>
      </c>
      <c r="H359" s="79">
        <v>140.23500000000001</v>
      </c>
      <c r="I359" s="79">
        <v>221.66800000000001</v>
      </c>
      <c r="J359" s="79">
        <v>196.62899999999999</v>
      </c>
      <c r="K359" s="79">
        <v>162.947</v>
      </c>
      <c r="L359" s="79">
        <v>110.848</v>
      </c>
      <c r="M359" s="79">
        <v>50.59</v>
      </c>
      <c r="N359" s="79">
        <v>15.542999999999999</v>
      </c>
    </row>
    <row r="360" spans="1:14" x14ac:dyDescent="0.3">
      <c r="A360" s="82">
        <v>359</v>
      </c>
      <c r="B360" s="83" t="s">
        <v>323</v>
      </c>
      <c r="C360" s="86" t="s">
        <v>66</v>
      </c>
      <c r="D360" s="88"/>
      <c r="E360" s="88">
        <v>454</v>
      </c>
      <c r="F360" s="88">
        <v>2020</v>
      </c>
      <c r="G360" s="78" t="s">
        <v>325</v>
      </c>
      <c r="H360" s="79">
        <v>135.16399999999999</v>
      </c>
      <c r="I360" s="79">
        <v>205.51</v>
      </c>
      <c r="J360" s="79">
        <v>182.37899999999999</v>
      </c>
      <c r="K360" s="79">
        <v>153.315</v>
      </c>
      <c r="L360" s="79">
        <v>100.248</v>
      </c>
      <c r="M360" s="79">
        <v>42.253</v>
      </c>
      <c r="N360" s="79">
        <v>11.071</v>
      </c>
    </row>
    <row r="361" spans="1:14" x14ac:dyDescent="0.3">
      <c r="A361" s="82">
        <v>360</v>
      </c>
      <c r="B361" s="83" t="s">
        <v>323</v>
      </c>
      <c r="C361" s="86" t="s">
        <v>66</v>
      </c>
      <c r="D361" s="88"/>
      <c r="E361" s="88">
        <v>454</v>
      </c>
      <c r="F361" s="88">
        <v>2025</v>
      </c>
      <c r="G361" s="78" t="s">
        <v>326</v>
      </c>
      <c r="H361" s="79">
        <v>129.29499999999999</v>
      </c>
      <c r="I361" s="79">
        <v>190.607</v>
      </c>
      <c r="J361" s="79">
        <v>169.85400000000001</v>
      </c>
      <c r="K361" s="79">
        <v>144.91499999999999</v>
      </c>
      <c r="L361" s="79">
        <v>91.213999999999999</v>
      </c>
      <c r="M361" s="79">
        <v>35.588000000000001</v>
      </c>
      <c r="N361" s="79">
        <v>7.9870000000000001</v>
      </c>
    </row>
    <row r="362" spans="1:14" x14ac:dyDescent="0.3">
      <c r="A362" s="82">
        <v>361</v>
      </c>
      <c r="B362" s="83" t="s">
        <v>323</v>
      </c>
      <c r="C362" s="86" t="s">
        <v>66</v>
      </c>
      <c r="D362" s="88"/>
      <c r="E362" s="88">
        <v>454</v>
      </c>
      <c r="F362" s="88">
        <v>2030</v>
      </c>
      <c r="G362" s="78" t="s">
        <v>327</v>
      </c>
      <c r="H362" s="79">
        <v>123.05800000000001</v>
      </c>
      <c r="I362" s="79">
        <v>177.292</v>
      </c>
      <c r="J362" s="79">
        <v>159.26400000000001</v>
      </c>
      <c r="K362" s="79">
        <v>137.85</v>
      </c>
      <c r="L362" s="79">
        <v>83.716999999999999</v>
      </c>
      <c r="M362" s="79">
        <v>30.309000000000001</v>
      </c>
      <c r="N362" s="79">
        <v>5.89</v>
      </c>
    </row>
    <row r="363" spans="1:14" x14ac:dyDescent="0.3">
      <c r="A363" s="82">
        <v>362</v>
      </c>
      <c r="B363" s="83" t="s">
        <v>323</v>
      </c>
      <c r="C363" s="86" t="s">
        <v>66</v>
      </c>
      <c r="D363" s="88"/>
      <c r="E363" s="88">
        <v>454</v>
      </c>
      <c r="F363" s="88">
        <v>2035</v>
      </c>
      <c r="G363" s="78" t="s">
        <v>328</v>
      </c>
      <c r="H363" s="79">
        <v>116.636</v>
      </c>
      <c r="I363" s="79">
        <v>165.446</v>
      </c>
      <c r="J363" s="79">
        <v>150.36600000000001</v>
      </c>
      <c r="K363" s="79">
        <v>132.09200000000001</v>
      </c>
      <c r="L363" s="79">
        <v>77.516999999999996</v>
      </c>
      <c r="M363" s="79">
        <v>26.143999999999998</v>
      </c>
      <c r="N363" s="79">
        <v>4.4390000000000001</v>
      </c>
    </row>
    <row r="364" spans="1:14" x14ac:dyDescent="0.3">
      <c r="A364" s="82">
        <v>363</v>
      </c>
      <c r="B364" s="83" t="s">
        <v>323</v>
      </c>
      <c r="C364" s="86" t="s">
        <v>66</v>
      </c>
      <c r="D364" s="88"/>
      <c r="E364" s="88">
        <v>454</v>
      </c>
      <c r="F364" s="88">
        <v>2040</v>
      </c>
      <c r="G364" s="78" t="s">
        <v>329</v>
      </c>
      <c r="H364" s="79">
        <v>110.04300000000001</v>
      </c>
      <c r="I364" s="79">
        <v>154.84700000000001</v>
      </c>
      <c r="J364" s="79">
        <v>142.91800000000001</v>
      </c>
      <c r="K364" s="79">
        <v>127.429</v>
      </c>
      <c r="L364" s="79">
        <v>72.400000000000006</v>
      </c>
      <c r="M364" s="79">
        <v>22.805</v>
      </c>
      <c r="N364" s="79">
        <v>3.3780000000000001</v>
      </c>
    </row>
    <row r="365" spans="1:14" x14ac:dyDescent="0.3">
      <c r="A365" s="82">
        <v>364</v>
      </c>
      <c r="B365" s="83" t="s">
        <v>323</v>
      </c>
      <c r="C365" s="86" t="s">
        <v>66</v>
      </c>
      <c r="D365" s="88"/>
      <c r="E365" s="88">
        <v>454</v>
      </c>
      <c r="F365" s="88">
        <v>2045</v>
      </c>
      <c r="G365" s="78" t="s">
        <v>330</v>
      </c>
      <c r="H365" s="79">
        <v>103.282</v>
      </c>
      <c r="I365" s="79">
        <v>145.261</v>
      </c>
      <c r="J365" s="79">
        <v>136.678</v>
      </c>
      <c r="K365" s="79">
        <v>123.65</v>
      </c>
      <c r="L365" s="79">
        <v>68.153000000000006</v>
      </c>
      <c r="M365" s="79">
        <v>20.129000000000001</v>
      </c>
      <c r="N365" s="79">
        <v>2.6269999999999998</v>
      </c>
    </row>
    <row r="366" spans="1:14" x14ac:dyDescent="0.3">
      <c r="A366" s="82">
        <v>365</v>
      </c>
      <c r="B366" s="83" t="s">
        <v>323</v>
      </c>
      <c r="C366" s="86" t="s">
        <v>66</v>
      </c>
      <c r="D366" s="88"/>
      <c r="E366" s="88">
        <v>454</v>
      </c>
      <c r="F366" s="88">
        <v>2050</v>
      </c>
      <c r="G366" s="78" t="s">
        <v>331</v>
      </c>
      <c r="H366" s="79">
        <v>96.521000000000001</v>
      </c>
      <c r="I366" s="79">
        <v>136.63800000000001</v>
      </c>
      <c r="J366" s="79">
        <v>131.58000000000001</v>
      </c>
      <c r="K366" s="79">
        <v>120.828</v>
      </c>
      <c r="L366" s="79">
        <v>64.72</v>
      </c>
      <c r="M366" s="79">
        <v>17.966000000000001</v>
      </c>
      <c r="N366" s="79">
        <v>2.0870000000000002</v>
      </c>
    </row>
    <row r="367" spans="1:14" x14ac:dyDescent="0.3">
      <c r="A367" s="82">
        <v>366</v>
      </c>
      <c r="B367" s="83" t="s">
        <v>323</v>
      </c>
      <c r="C367" s="86" t="s">
        <v>66</v>
      </c>
      <c r="D367" s="88"/>
      <c r="E367" s="88">
        <v>454</v>
      </c>
      <c r="F367" s="88">
        <v>2055</v>
      </c>
      <c r="G367" s="78" t="s">
        <v>332</v>
      </c>
      <c r="H367" s="79">
        <v>89.641999999999996</v>
      </c>
      <c r="I367" s="79">
        <v>128.636</v>
      </c>
      <c r="J367" s="79">
        <v>127.26</v>
      </c>
      <c r="K367" s="79">
        <v>118.58499999999999</v>
      </c>
      <c r="L367" s="79">
        <v>61.835000000000001</v>
      </c>
      <c r="M367" s="79">
        <v>16.202000000000002</v>
      </c>
      <c r="N367" s="79">
        <v>1.68</v>
      </c>
    </row>
    <row r="368" spans="1:14" x14ac:dyDescent="0.3">
      <c r="A368" s="82">
        <v>367</v>
      </c>
      <c r="B368" s="83" t="s">
        <v>323</v>
      </c>
      <c r="C368" s="86" t="s">
        <v>66</v>
      </c>
      <c r="D368" s="88"/>
      <c r="E368" s="88">
        <v>454</v>
      </c>
      <c r="F368" s="88">
        <v>2060</v>
      </c>
      <c r="G368" s="78" t="s">
        <v>333</v>
      </c>
      <c r="H368" s="79">
        <v>82.813999999999993</v>
      </c>
      <c r="I368" s="79">
        <v>121.313</v>
      </c>
      <c r="J368" s="79">
        <v>123.72799999999999</v>
      </c>
      <c r="K368" s="79">
        <v>117.01900000000001</v>
      </c>
      <c r="L368" s="79">
        <v>59.529000000000003</v>
      </c>
      <c r="M368" s="79">
        <v>14.752000000000001</v>
      </c>
      <c r="N368" s="79">
        <v>1.385</v>
      </c>
    </row>
    <row r="369" spans="1:14" x14ac:dyDescent="0.3">
      <c r="A369" s="82">
        <v>368</v>
      </c>
      <c r="B369" s="83" t="s">
        <v>323</v>
      </c>
      <c r="C369" s="86" t="s">
        <v>66</v>
      </c>
      <c r="D369" s="88"/>
      <c r="E369" s="88">
        <v>454</v>
      </c>
      <c r="F369" s="88">
        <v>2065</v>
      </c>
      <c r="G369" s="78" t="s">
        <v>334</v>
      </c>
      <c r="H369" s="79">
        <v>75.992999999999995</v>
      </c>
      <c r="I369" s="79">
        <v>114.41</v>
      </c>
      <c r="J369" s="79">
        <v>120.747</v>
      </c>
      <c r="K369" s="79">
        <v>115.91800000000001</v>
      </c>
      <c r="L369" s="79">
        <v>57.634</v>
      </c>
      <c r="M369" s="79">
        <v>13.574</v>
      </c>
      <c r="N369" s="79">
        <v>1.1439999999999999</v>
      </c>
    </row>
    <row r="370" spans="1:14" x14ac:dyDescent="0.3">
      <c r="A370" s="82">
        <v>369</v>
      </c>
      <c r="B370" s="83" t="s">
        <v>323</v>
      </c>
      <c r="C370" s="86" t="s">
        <v>66</v>
      </c>
      <c r="D370" s="88"/>
      <c r="E370" s="88">
        <v>454</v>
      </c>
      <c r="F370" s="88">
        <v>2070</v>
      </c>
      <c r="G370" s="78" t="s">
        <v>335</v>
      </c>
      <c r="H370" s="79">
        <v>69.191000000000003</v>
      </c>
      <c r="I370" s="79">
        <v>107.78100000000001</v>
      </c>
      <c r="J370" s="79">
        <v>118.13</v>
      </c>
      <c r="K370" s="79">
        <v>115.084</v>
      </c>
      <c r="L370" s="79">
        <v>56.048999999999999</v>
      </c>
      <c r="M370" s="79">
        <v>12.576000000000001</v>
      </c>
      <c r="N370" s="79">
        <v>0.96899999999999997</v>
      </c>
    </row>
    <row r="371" spans="1:14" x14ac:dyDescent="0.3">
      <c r="A371" s="82">
        <v>370</v>
      </c>
      <c r="B371" s="83" t="s">
        <v>323</v>
      </c>
      <c r="C371" s="86" t="s">
        <v>66</v>
      </c>
      <c r="D371" s="88"/>
      <c r="E371" s="88">
        <v>454</v>
      </c>
      <c r="F371" s="88">
        <v>2075</v>
      </c>
      <c r="G371" s="78" t="s">
        <v>336</v>
      </c>
      <c r="H371" s="79">
        <v>62.554000000000002</v>
      </c>
      <c r="I371" s="79">
        <v>101.452</v>
      </c>
      <c r="J371" s="79">
        <v>115.864</v>
      </c>
      <c r="K371" s="79">
        <v>114.54300000000001</v>
      </c>
      <c r="L371" s="79">
        <v>54.76</v>
      </c>
      <c r="M371" s="79">
        <v>11.750999999999999</v>
      </c>
      <c r="N371" s="79">
        <v>0.83599999999999997</v>
      </c>
    </row>
    <row r="372" spans="1:14" x14ac:dyDescent="0.3">
      <c r="A372" s="82">
        <v>371</v>
      </c>
      <c r="B372" s="83" t="s">
        <v>323</v>
      </c>
      <c r="C372" s="86" t="s">
        <v>66</v>
      </c>
      <c r="D372" s="88"/>
      <c r="E372" s="88">
        <v>454</v>
      </c>
      <c r="F372" s="88">
        <v>2080</v>
      </c>
      <c r="G372" s="78" t="s">
        <v>337</v>
      </c>
      <c r="H372" s="79">
        <v>56.14</v>
      </c>
      <c r="I372" s="79">
        <v>95.423000000000002</v>
      </c>
      <c r="J372" s="79">
        <v>113.928</v>
      </c>
      <c r="K372" s="79">
        <v>114.267</v>
      </c>
      <c r="L372" s="79">
        <v>53.726999999999997</v>
      </c>
      <c r="M372" s="79">
        <v>11.074</v>
      </c>
      <c r="N372" s="79">
        <v>0.72099999999999997</v>
      </c>
    </row>
    <row r="373" spans="1:14" x14ac:dyDescent="0.3">
      <c r="A373" s="82">
        <v>372</v>
      </c>
      <c r="B373" s="83" t="s">
        <v>323</v>
      </c>
      <c r="C373" s="86" t="s">
        <v>66</v>
      </c>
      <c r="D373" s="88"/>
      <c r="E373" s="88">
        <v>454</v>
      </c>
      <c r="F373" s="88">
        <v>2085</v>
      </c>
      <c r="G373" s="78" t="s">
        <v>338</v>
      </c>
      <c r="H373" s="79">
        <v>49.991</v>
      </c>
      <c r="I373" s="79">
        <v>89.563999999999993</v>
      </c>
      <c r="J373" s="79">
        <v>112.16</v>
      </c>
      <c r="K373" s="79">
        <v>114.11199999999999</v>
      </c>
      <c r="L373" s="79">
        <v>52.884</v>
      </c>
      <c r="M373" s="79">
        <v>10.489000000000001</v>
      </c>
      <c r="N373" s="79">
        <v>0.64</v>
      </c>
    </row>
    <row r="374" spans="1:14" x14ac:dyDescent="0.3">
      <c r="A374" s="82">
        <v>373</v>
      </c>
      <c r="B374" s="83" t="s">
        <v>323</v>
      </c>
      <c r="C374" s="86" t="s">
        <v>66</v>
      </c>
      <c r="D374" s="88"/>
      <c r="E374" s="88">
        <v>454</v>
      </c>
      <c r="F374" s="88">
        <v>2090</v>
      </c>
      <c r="G374" s="78" t="s">
        <v>339</v>
      </c>
      <c r="H374" s="79">
        <v>44.356999999999999</v>
      </c>
      <c r="I374" s="79">
        <v>84.242000000000004</v>
      </c>
      <c r="J374" s="79">
        <v>110.983</v>
      </c>
      <c r="K374" s="79">
        <v>114.512</v>
      </c>
      <c r="L374" s="79">
        <v>52.417000000000002</v>
      </c>
      <c r="M374" s="79">
        <v>10.048999999999999</v>
      </c>
      <c r="N374" s="79">
        <v>0.57999999999999996</v>
      </c>
    </row>
    <row r="375" spans="1:14" x14ac:dyDescent="0.3">
      <c r="A375" s="82">
        <v>374</v>
      </c>
      <c r="B375" s="83" t="s">
        <v>323</v>
      </c>
      <c r="C375" s="86" t="s">
        <v>66</v>
      </c>
      <c r="D375" s="88"/>
      <c r="E375" s="88">
        <v>454</v>
      </c>
      <c r="F375" s="88">
        <v>2095</v>
      </c>
      <c r="G375" s="78" t="s">
        <v>340</v>
      </c>
      <c r="H375" s="79">
        <v>39.173999999999999</v>
      </c>
      <c r="I375" s="79">
        <v>79.281999999999996</v>
      </c>
      <c r="J375" s="79">
        <v>110.154</v>
      </c>
      <c r="K375" s="79">
        <v>115.246</v>
      </c>
      <c r="L375" s="79">
        <v>52.204000000000001</v>
      </c>
      <c r="M375" s="79">
        <v>9.7279999999999998</v>
      </c>
      <c r="N375" s="79">
        <v>0.53200000000000003</v>
      </c>
    </row>
    <row r="376" spans="1:14" x14ac:dyDescent="0.3">
      <c r="A376" s="82">
        <v>375</v>
      </c>
      <c r="B376" s="83" t="s">
        <v>323</v>
      </c>
      <c r="C376" s="86" t="s">
        <v>67</v>
      </c>
      <c r="D376" s="88">
        <v>1</v>
      </c>
      <c r="E376" s="88">
        <v>480</v>
      </c>
      <c r="F376" s="88">
        <v>2015</v>
      </c>
      <c r="G376" s="78" t="s">
        <v>324</v>
      </c>
      <c r="H376" s="79">
        <v>26.567</v>
      </c>
      <c r="I376" s="79">
        <v>63.46</v>
      </c>
      <c r="J376" s="79">
        <v>89.198999999999998</v>
      </c>
      <c r="K376" s="79">
        <v>69.509</v>
      </c>
      <c r="L376" s="79">
        <v>30.565999999999999</v>
      </c>
      <c r="M376" s="79">
        <v>6.8920000000000003</v>
      </c>
      <c r="N376" s="79">
        <v>0.48699999999999999</v>
      </c>
    </row>
    <row r="377" spans="1:14" x14ac:dyDescent="0.3">
      <c r="A377" s="82">
        <v>376</v>
      </c>
      <c r="B377" s="83" t="s">
        <v>323</v>
      </c>
      <c r="C377" s="86" t="s">
        <v>67</v>
      </c>
      <c r="D377" s="88">
        <v>1</v>
      </c>
      <c r="E377" s="88">
        <v>480</v>
      </c>
      <c r="F377" s="88">
        <v>2020</v>
      </c>
      <c r="G377" s="78" t="s">
        <v>325</v>
      </c>
      <c r="H377" s="79">
        <v>24.414000000000001</v>
      </c>
      <c r="I377" s="79">
        <v>56.427999999999997</v>
      </c>
      <c r="J377" s="79">
        <v>89.356999999999999</v>
      </c>
      <c r="K377" s="79">
        <v>75.463999999999999</v>
      </c>
      <c r="L377" s="79">
        <v>32.712000000000003</v>
      </c>
      <c r="M377" s="79">
        <v>7.0190000000000001</v>
      </c>
      <c r="N377" s="79">
        <v>0.52600000000000002</v>
      </c>
    </row>
    <row r="378" spans="1:14" x14ac:dyDescent="0.3">
      <c r="A378" s="82">
        <v>377</v>
      </c>
      <c r="B378" s="83" t="s">
        <v>323</v>
      </c>
      <c r="C378" s="86" t="s">
        <v>67</v>
      </c>
      <c r="D378" s="88">
        <v>1</v>
      </c>
      <c r="E378" s="88">
        <v>480</v>
      </c>
      <c r="F378" s="88">
        <v>2025</v>
      </c>
      <c r="G378" s="78" t="s">
        <v>326</v>
      </c>
      <c r="H378" s="79">
        <v>22.760999999999999</v>
      </c>
      <c r="I378" s="79">
        <v>52.25</v>
      </c>
      <c r="J378" s="79">
        <v>92.125</v>
      </c>
      <c r="K378" s="79">
        <v>83.356999999999999</v>
      </c>
      <c r="L378" s="79">
        <v>35.843000000000004</v>
      </c>
      <c r="M378" s="79">
        <v>7.3680000000000003</v>
      </c>
      <c r="N378" s="79">
        <v>0.55600000000000005</v>
      </c>
    </row>
    <row r="379" spans="1:14" x14ac:dyDescent="0.3">
      <c r="A379" s="82">
        <v>378</v>
      </c>
      <c r="B379" s="83" t="s">
        <v>323</v>
      </c>
      <c r="C379" s="86" t="s">
        <v>67</v>
      </c>
      <c r="D379" s="88">
        <v>1</v>
      </c>
      <c r="E379" s="88">
        <v>480</v>
      </c>
      <c r="F379" s="88">
        <v>2030</v>
      </c>
      <c r="G379" s="78" t="s">
        <v>327</v>
      </c>
      <c r="H379" s="79">
        <v>20.988</v>
      </c>
      <c r="I379" s="79">
        <v>48.901000000000003</v>
      </c>
      <c r="J379" s="79">
        <v>94.683999999999997</v>
      </c>
      <c r="K379" s="79">
        <v>90.78</v>
      </c>
      <c r="L379" s="79">
        <v>38.911000000000001</v>
      </c>
      <c r="M379" s="79">
        <v>7.7060000000000004</v>
      </c>
      <c r="N379" s="79">
        <v>0.59</v>
      </c>
    </row>
    <row r="380" spans="1:14" x14ac:dyDescent="0.3">
      <c r="A380" s="82">
        <v>379</v>
      </c>
      <c r="B380" s="83" t="s">
        <v>323</v>
      </c>
      <c r="C380" s="86" t="s">
        <v>67</v>
      </c>
      <c r="D380" s="88">
        <v>1</v>
      </c>
      <c r="E380" s="88">
        <v>480</v>
      </c>
      <c r="F380" s="88">
        <v>2035</v>
      </c>
      <c r="G380" s="78" t="s">
        <v>328</v>
      </c>
      <c r="H380" s="79">
        <v>19.242999999999999</v>
      </c>
      <c r="I380" s="79">
        <v>46.308999999999997</v>
      </c>
      <c r="J380" s="79">
        <v>96.935000000000002</v>
      </c>
      <c r="K380" s="79">
        <v>97.340999999999994</v>
      </c>
      <c r="L380" s="79">
        <v>41.719000000000001</v>
      </c>
      <c r="M380" s="79">
        <v>8.0139999999999993</v>
      </c>
      <c r="N380" s="79">
        <v>0.59899999999999998</v>
      </c>
    </row>
    <row r="381" spans="1:14" x14ac:dyDescent="0.3">
      <c r="A381" s="82">
        <v>380</v>
      </c>
      <c r="B381" s="83" t="s">
        <v>323</v>
      </c>
      <c r="C381" s="86" t="s">
        <v>67</v>
      </c>
      <c r="D381" s="88">
        <v>1</v>
      </c>
      <c r="E381" s="88">
        <v>480</v>
      </c>
      <c r="F381" s="88">
        <v>2040</v>
      </c>
      <c r="G381" s="78" t="s">
        <v>329</v>
      </c>
      <c r="H381" s="79">
        <v>17.591000000000001</v>
      </c>
      <c r="I381" s="79">
        <v>44.451999999999998</v>
      </c>
      <c r="J381" s="79">
        <v>99.06</v>
      </c>
      <c r="K381" s="79">
        <v>103.179</v>
      </c>
      <c r="L381" s="79">
        <v>44.314999999999998</v>
      </c>
      <c r="M381" s="79">
        <v>8.31</v>
      </c>
      <c r="N381" s="79">
        <v>0.61299999999999999</v>
      </c>
    </row>
    <row r="382" spans="1:14" x14ac:dyDescent="0.3">
      <c r="A382" s="82">
        <v>381</v>
      </c>
      <c r="B382" s="83" t="s">
        <v>323</v>
      </c>
      <c r="C382" s="86" t="s">
        <v>67</v>
      </c>
      <c r="D382" s="88">
        <v>1</v>
      </c>
      <c r="E382" s="88">
        <v>480</v>
      </c>
      <c r="F382" s="88">
        <v>2045</v>
      </c>
      <c r="G382" s="78" t="s">
        <v>330</v>
      </c>
      <c r="H382" s="79">
        <v>16.039000000000001</v>
      </c>
      <c r="I382" s="79">
        <v>43.054000000000002</v>
      </c>
      <c r="J382" s="79">
        <v>100.797</v>
      </c>
      <c r="K382" s="79">
        <v>108.044</v>
      </c>
      <c r="L382" s="79">
        <v>46.569000000000003</v>
      </c>
      <c r="M382" s="79">
        <v>8.5649999999999995</v>
      </c>
      <c r="N382" s="79">
        <v>0.61199999999999999</v>
      </c>
    </row>
    <row r="383" spans="1:14" x14ac:dyDescent="0.3">
      <c r="A383" s="82">
        <v>382</v>
      </c>
      <c r="B383" s="83" t="s">
        <v>323</v>
      </c>
      <c r="C383" s="86" t="s">
        <v>67</v>
      </c>
      <c r="D383" s="88">
        <v>1</v>
      </c>
      <c r="E383" s="88">
        <v>480</v>
      </c>
      <c r="F383" s="88">
        <v>2050</v>
      </c>
      <c r="G383" s="78" t="s">
        <v>331</v>
      </c>
      <c r="H383" s="79">
        <v>14.593</v>
      </c>
      <c r="I383" s="79">
        <v>42.137</v>
      </c>
      <c r="J383" s="79">
        <v>102.39700000000001</v>
      </c>
      <c r="K383" s="79">
        <v>112.19799999999999</v>
      </c>
      <c r="L383" s="79">
        <v>48.588999999999999</v>
      </c>
      <c r="M383" s="79">
        <v>8.7970000000000006</v>
      </c>
      <c r="N383" s="79">
        <v>0.60899999999999999</v>
      </c>
    </row>
    <row r="384" spans="1:14" x14ac:dyDescent="0.3">
      <c r="A384" s="82">
        <v>383</v>
      </c>
      <c r="B384" s="83" t="s">
        <v>323</v>
      </c>
      <c r="C384" s="86" t="s">
        <v>67</v>
      </c>
      <c r="D384" s="88">
        <v>1</v>
      </c>
      <c r="E384" s="88">
        <v>480</v>
      </c>
      <c r="F384" s="88">
        <v>2055</v>
      </c>
      <c r="G384" s="78" t="s">
        <v>332</v>
      </c>
      <c r="H384" s="79">
        <v>13.292999999999999</v>
      </c>
      <c r="I384" s="79">
        <v>41.575000000000003</v>
      </c>
      <c r="J384" s="79">
        <v>103.798</v>
      </c>
      <c r="K384" s="79">
        <v>115.664</v>
      </c>
      <c r="L384" s="79">
        <v>50.363999999999997</v>
      </c>
      <c r="M384" s="79">
        <v>9.0180000000000007</v>
      </c>
      <c r="N384" s="79">
        <v>0.60799999999999998</v>
      </c>
    </row>
    <row r="385" spans="1:14" x14ac:dyDescent="0.3">
      <c r="A385" s="82">
        <v>384</v>
      </c>
      <c r="B385" s="83" t="s">
        <v>323</v>
      </c>
      <c r="C385" s="86" t="s">
        <v>67</v>
      </c>
      <c r="D385" s="88">
        <v>1</v>
      </c>
      <c r="E385" s="88">
        <v>480</v>
      </c>
      <c r="F385" s="88">
        <v>2060</v>
      </c>
      <c r="G385" s="78" t="s">
        <v>333</v>
      </c>
      <c r="H385" s="79">
        <v>12.118</v>
      </c>
      <c r="I385" s="79">
        <v>41.279000000000003</v>
      </c>
      <c r="J385" s="79">
        <v>104.94799999999999</v>
      </c>
      <c r="K385" s="79">
        <v>118.381</v>
      </c>
      <c r="L385" s="79">
        <v>51.850999999999999</v>
      </c>
      <c r="M385" s="79">
        <v>9.2010000000000005</v>
      </c>
      <c r="N385" s="79">
        <v>0.60199999999999998</v>
      </c>
    </row>
    <row r="386" spans="1:14" x14ac:dyDescent="0.3">
      <c r="A386" s="82">
        <v>385</v>
      </c>
      <c r="B386" s="83" t="s">
        <v>323</v>
      </c>
      <c r="C386" s="86" t="s">
        <v>67</v>
      </c>
      <c r="D386" s="88">
        <v>1</v>
      </c>
      <c r="E386" s="88">
        <v>480</v>
      </c>
      <c r="F386" s="88">
        <v>2065</v>
      </c>
      <c r="G386" s="78" t="s">
        <v>334</v>
      </c>
      <c r="H386" s="79">
        <v>11.09</v>
      </c>
      <c r="I386" s="79">
        <v>41.238</v>
      </c>
      <c r="J386" s="79">
        <v>106.01300000000001</v>
      </c>
      <c r="K386" s="79">
        <v>120.619</v>
      </c>
      <c r="L386" s="79">
        <v>53.146000000000001</v>
      </c>
      <c r="M386" s="79">
        <v>9.3659999999999997</v>
      </c>
      <c r="N386" s="79">
        <v>0.58799999999999997</v>
      </c>
    </row>
    <row r="387" spans="1:14" x14ac:dyDescent="0.3">
      <c r="A387" s="82">
        <v>386</v>
      </c>
      <c r="B387" s="83" t="s">
        <v>323</v>
      </c>
      <c r="C387" s="86" t="s">
        <v>67</v>
      </c>
      <c r="D387" s="88">
        <v>1</v>
      </c>
      <c r="E387" s="88">
        <v>480</v>
      </c>
      <c r="F387" s="88">
        <v>2070</v>
      </c>
      <c r="G387" s="78" t="s">
        <v>335</v>
      </c>
      <c r="H387" s="79">
        <v>10.186</v>
      </c>
      <c r="I387" s="79">
        <v>41.356000000000002</v>
      </c>
      <c r="J387" s="79">
        <v>106.922</v>
      </c>
      <c r="K387" s="79">
        <v>122.383</v>
      </c>
      <c r="L387" s="79">
        <v>54.23</v>
      </c>
      <c r="M387" s="79">
        <v>9.51</v>
      </c>
      <c r="N387" s="79">
        <v>0.57299999999999995</v>
      </c>
    </row>
    <row r="388" spans="1:14" x14ac:dyDescent="0.3">
      <c r="A388" s="82">
        <v>387</v>
      </c>
      <c r="B388" s="83" t="s">
        <v>323</v>
      </c>
      <c r="C388" s="86" t="s">
        <v>67</v>
      </c>
      <c r="D388" s="88">
        <v>1</v>
      </c>
      <c r="E388" s="88">
        <v>480</v>
      </c>
      <c r="F388" s="88">
        <v>2075</v>
      </c>
      <c r="G388" s="78" t="s">
        <v>336</v>
      </c>
      <c r="H388" s="79">
        <v>9.4179999999999993</v>
      </c>
      <c r="I388" s="79">
        <v>41.631</v>
      </c>
      <c r="J388" s="79">
        <v>107.773</v>
      </c>
      <c r="K388" s="79">
        <v>123.833</v>
      </c>
      <c r="L388" s="79">
        <v>55.183999999999997</v>
      </c>
      <c r="M388" s="79">
        <v>9.641</v>
      </c>
      <c r="N388" s="79">
        <v>0.56000000000000005</v>
      </c>
    </row>
    <row r="389" spans="1:14" x14ac:dyDescent="0.3">
      <c r="A389" s="82">
        <v>388</v>
      </c>
      <c r="B389" s="83" t="s">
        <v>323</v>
      </c>
      <c r="C389" s="86" t="s">
        <v>67</v>
      </c>
      <c r="D389" s="88">
        <v>1</v>
      </c>
      <c r="E389" s="88">
        <v>480</v>
      </c>
      <c r="F389" s="88">
        <v>2080</v>
      </c>
      <c r="G389" s="78" t="s">
        <v>337</v>
      </c>
      <c r="H389" s="79">
        <v>8.7539999999999996</v>
      </c>
      <c r="I389" s="79">
        <v>42.018999999999998</v>
      </c>
      <c r="J389" s="79">
        <v>108.518</v>
      </c>
      <c r="K389" s="79">
        <v>124.982</v>
      </c>
      <c r="L389" s="79">
        <v>56</v>
      </c>
      <c r="M389" s="79">
        <v>9.7669999999999995</v>
      </c>
      <c r="N389" s="79">
        <v>0.54</v>
      </c>
    </row>
    <row r="390" spans="1:14" x14ac:dyDescent="0.3">
      <c r="A390" s="82">
        <v>389</v>
      </c>
      <c r="B390" s="83" t="s">
        <v>323</v>
      </c>
      <c r="C390" s="86" t="s">
        <v>67</v>
      </c>
      <c r="D390" s="88">
        <v>1</v>
      </c>
      <c r="E390" s="88">
        <v>480</v>
      </c>
      <c r="F390" s="88">
        <v>2085</v>
      </c>
      <c r="G390" s="78" t="s">
        <v>338</v>
      </c>
      <c r="H390" s="79">
        <v>8.1839999999999993</v>
      </c>
      <c r="I390" s="79">
        <v>42.457000000000001</v>
      </c>
      <c r="J390" s="79">
        <v>109.092</v>
      </c>
      <c r="K390" s="79">
        <v>125.79900000000001</v>
      </c>
      <c r="L390" s="79">
        <v>56.656999999999996</v>
      </c>
      <c r="M390" s="79">
        <v>9.8620000000000001</v>
      </c>
      <c r="N390" s="79">
        <v>0.52900000000000003</v>
      </c>
    </row>
    <row r="391" spans="1:14" x14ac:dyDescent="0.3">
      <c r="A391" s="82">
        <v>390</v>
      </c>
      <c r="B391" s="83" t="s">
        <v>323</v>
      </c>
      <c r="C391" s="86" t="s">
        <v>67</v>
      </c>
      <c r="D391" s="88">
        <v>1</v>
      </c>
      <c r="E391" s="88">
        <v>480</v>
      </c>
      <c r="F391" s="88">
        <v>2090</v>
      </c>
      <c r="G391" s="78" t="s">
        <v>339</v>
      </c>
      <c r="H391" s="79">
        <v>7.7110000000000003</v>
      </c>
      <c r="I391" s="79">
        <v>42.927999999999997</v>
      </c>
      <c r="J391" s="79">
        <v>109.476</v>
      </c>
      <c r="K391" s="79">
        <v>126.304</v>
      </c>
      <c r="L391" s="79">
        <v>57.143000000000001</v>
      </c>
      <c r="M391" s="79">
        <v>9.9480000000000004</v>
      </c>
      <c r="N391" s="79">
        <v>0.51</v>
      </c>
    </row>
    <row r="392" spans="1:14" x14ac:dyDescent="0.3">
      <c r="A392" s="82">
        <v>391</v>
      </c>
      <c r="B392" s="83" t="s">
        <v>323</v>
      </c>
      <c r="C392" s="86" t="s">
        <v>67</v>
      </c>
      <c r="D392" s="88">
        <v>1</v>
      </c>
      <c r="E392" s="88">
        <v>480</v>
      </c>
      <c r="F392" s="88">
        <v>2095</v>
      </c>
      <c r="G392" s="78" t="s">
        <v>340</v>
      </c>
      <c r="H392" s="79">
        <v>7.3179999999999996</v>
      </c>
      <c r="I392" s="79">
        <v>43.508000000000003</v>
      </c>
      <c r="J392" s="79">
        <v>109.931</v>
      </c>
      <c r="K392" s="79">
        <v>126.831</v>
      </c>
      <c r="L392" s="79">
        <v>57.621000000000002</v>
      </c>
      <c r="M392" s="79">
        <v>10.029</v>
      </c>
      <c r="N392" s="79">
        <v>0.502</v>
      </c>
    </row>
    <row r="393" spans="1:14" x14ac:dyDescent="0.3">
      <c r="A393" s="82">
        <v>392</v>
      </c>
      <c r="B393" s="83" t="s">
        <v>323</v>
      </c>
      <c r="C393" s="86" t="s">
        <v>68</v>
      </c>
      <c r="D393" s="88"/>
      <c r="E393" s="88">
        <v>175</v>
      </c>
      <c r="F393" s="88">
        <v>2015</v>
      </c>
      <c r="G393" s="78" t="s">
        <v>324</v>
      </c>
      <c r="H393" s="79">
        <v>55.826999999999998</v>
      </c>
      <c r="I393" s="79">
        <v>166.26499999999999</v>
      </c>
      <c r="J393" s="79">
        <v>170.72399999999999</v>
      </c>
      <c r="K393" s="79">
        <v>162.50700000000001</v>
      </c>
      <c r="L393" s="79">
        <v>120.371</v>
      </c>
      <c r="M393" s="79">
        <v>56.655000000000001</v>
      </c>
      <c r="N393" s="79">
        <v>13.430999999999999</v>
      </c>
    </row>
    <row r="394" spans="1:14" x14ac:dyDescent="0.3">
      <c r="A394" s="82">
        <v>393</v>
      </c>
      <c r="B394" s="83" t="s">
        <v>323</v>
      </c>
      <c r="C394" s="86" t="s">
        <v>68</v>
      </c>
      <c r="D394" s="88"/>
      <c r="E394" s="88">
        <v>175</v>
      </c>
      <c r="F394" s="88">
        <v>2020</v>
      </c>
      <c r="G394" s="78" t="s">
        <v>325</v>
      </c>
      <c r="H394" s="79">
        <v>50.838000000000001</v>
      </c>
      <c r="I394" s="79">
        <v>152.20599999999999</v>
      </c>
      <c r="J394" s="79">
        <v>157.29400000000001</v>
      </c>
      <c r="K394" s="79">
        <v>149.97399999999999</v>
      </c>
      <c r="L394" s="79">
        <v>110.633</v>
      </c>
      <c r="M394" s="79">
        <v>51.701000000000001</v>
      </c>
      <c r="N394" s="79">
        <v>12.114000000000001</v>
      </c>
    </row>
    <row r="395" spans="1:14" x14ac:dyDescent="0.3">
      <c r="A395" s="82">
        <v>394</v>
      </c>
      <c r="B395" s="83" t="s">
        <v>323</v>
      </c>
      <c r="C395" s="86" t="s">
        <v>68</v>
      </c>
      <c r="D395" s="88"/>
      <c r="E395" s="88">
        <v>175</v>
      </c>
      <c r="F395" s="88">
        <v>2025</v>
      </c>
      <c r="G395" s="78" t="s">
        <v>326</v>
      </c>
      <c r="H395" s="79">
        <v>46.487000000000002</v>
      </c>
      <c r="I395" s="79">
        <v>140.298</v>
      </c>
      <c r="J395" s="79">
        <v>146.56100000000001</v>
      </c>
      <c r="K395" s="79">
        <v>140.114</v>
      </c>
      <c r="L395" s="79">
        <v>102.681</v>
      </c>
      <c r="M395" s="79">
        <v>47.439</v>
      </c>
      <c r="N395" s="79">
        <v>10.9</v>
      </c>
    </row>
    <row r="396" spans="1:14" x14ac:dyDescent="0.3">
      <c r="A396" s="82">
        <v>395</v>
      </c>
      <c r="B396" s="83" t="s">
        <v>323</v>
      </c>
      <c r="C396" s="86" t="s">
        <v>68</v>
      </c>
      <c r="D396" s="88"/>
      <c r="E396" s="88">
        <v>175</v>
      </c>
      <c r="F396" s="88">
        <v>2030</v>
      </c>
      <c r="G396" s="78" t="s">
        <v>327</v>
      </c>
      <c r="H396" s="79">
        <v>42.585999999999999</v>
      </c>
      <c r="I396" s="79">
        <v>129.989</v>
      </c>
      <c r="J396" s="79">
        <v>137.874</v>
      </c>
      <c r="K396" s="79">
        <v>132.32300000000001</v>
      </c>
      <c r="L396" s="79">
        <v>96.075000000000003</v>
      </c>
      <c r="M396" s="79">
        <v>43.646000000000001</v>
      </c>
      <c r="N396" s="79">
        <v>9.7669999999999995</v>
      </c>
    </row>
    <row r="397" spans="1:14" x14ac:dyDescent="0.3">
      <c r="A397" s="82">
        <v>396</v>
      </c>
      <c r="B397" s="83" t="s">
        <v>323</v>
      </c>
      <c r="C397" s="86" t="s">
        <v>68</v>
      </c>
      <c r="D397" s="88"/>
      <c r="E397" s="88">
        <v>175</v>
      </c>
      <c r="F397" s="88">
        <v>2035</v>
      </c>
      <c r="G397" s="78" t="s">
        <v>328</v>
      </c>
      <c r="H397" s="79">
        <v>39.008000000000003</v>
      </c>
      <c r="I397" s="79">
        <v>120.821</v>
      </c>
      <c r="J397" s="79">
        <v>130.672</v>
      </c>
      <c r="K397" s="79">
        <v>126.01900000000001</v>
      </c>
      <c r="L397" s="79">
        <v>90.418999999999997</v>
      </c>
      <c r="M397" s="79">
        <v>40.237000000000002</v>
      </c>
      <c r="N397" s="79">
        <v>8.7439999999999998</v>
      </c>
    </row>
    <row r="398" spans="1:14" x14ac:dyDescent="0.3">
      <c r="A398" s="82">
        <v>397</v>
      </c>
      <c r="B398" s="83" t="s">
        <v>323</v>
      </c>
      <c r="C398" s="86" t="s">
        <v>68</v>
      </c>
      <c r="D398" s="88"/>
      <c r="E398" s="88">
        <v>175</v>
      </c>
      <c r="F398" s="88">
        <v>2040</v>
      </c>
      <c r="G398" s="78" t="s">
        <v>329</v>
      </c>
      <c r="H398" s="79">
        <v>35.703000000000003</v>
      </c>
      <c r="I398" s="79">
        <v>112.548</v>
      </c>
      <c r="J398" s="79">
        <v>124.626</v>
      </c>
      <c r="K398" s="79">
        <v>120.941</v>
      </c>
      <c r="L398" s="79">
        <v>85.527000000000001</v>
      </c>
      <c r="M398" s="79">
        <v>37.097000000000001</v>
      </c>
      <c r="N398" s="79">
        <v>7.758</v>
      </c>
    </row>
    <row r="399" spans="1:14" x14ac:dyDescent="0.3">
      <c r="A399" s="82">
        <v>398</v>
      </c>
      <c r="B399" s="83" t="s">
        <v>323</v>
      </c>
      <c r="C399" s="86" t="s">
        <v>68</v>
      </c>
      <c r="D399" s="88"/>
      <c r="E399" s="88">
        <v>175</v>
      </c>
      <c r="F399" s="88">
        <v>2045</v>
      </c>
      <c r="G399" s="78" t="s">
        <v>330</v>
      </c>
      <c r="H399" s="79">
        <v>32.588999999999999</v>
      </c>
      <c r="I399" s="79">
        <v>104.822</v>
      </c>
      <c r="J399" s="79">
        <v>119.355</v>
      </c>
      <c r="K399" s="79">
        <v>116.654</v>
      </c>
      <c r="L399" s="79">
        <v>81.078000000000003</v>
      </c>
      <c r="M399" s="79">
        <v>34.158999999999999</v>
      </c>
      <c r="N399" s="79">
        <v>6.843</v>
      </c>
    </row>
    <row r="400" spans="1:14" x14ac:dyDescent="0.3">
      <c r="A400" s="82">
        <v>399</v>
      </c>
      <c r="B400" s="83" t="s">
        <v>323</v>
      </c>
      <c r="C400" s="86" t="s">
        <v>68</v>
      </c>
      <c r="D400" s="88"/>
      <c r="E400" s="88">
        <v>175</v>
      </c>
      <c r="F400" s="88">
        <v>2050</v>
      </c>
      <c r="G400" s="78" t="s">
        <v>331</v>
      </c>
      <c r="H400" s="79">
        <v>29.704999999999998</v>
      </c>
      <c r="I400" s="79">
        <v>97.695999999999998</v>
      </c>
      <c r="J400" s="79">
        <v>114.849</v>
      </c>
      <c r="K400" s="79">
        <v>113.152</v>
      </c>
      <c r="L400" s="79">
        <v>77.126999999999995</v>
      </c>
      <c r="M400" s="79">
        <v>31.425000000000001</v>
      </c>
      <c r="N400" s="79">
        <v>6.0060000000000002</v>
      </c>
    </row>
    <row r="401" spans="1:14" x14ac:dyDescent="0.3">
      <c r="A401" s="82">
        <v>400</v>
      </c>
      <c r="B401" s="83" t="s">
        <v>323</v>
      </c>
      <c r="C401" s="86" t="s">
        <v>68</v>
      </c>
      <c r="D401" s="88"/>
      <c r="E401" s="88">
        <v>175</v>
      </c>
      <c r="F401" s="88">
        <v>2055</v>
      </c>
      <c r="G401" s="78" t="s">
        <v>332</v>
      </c>
      <c r="H401" s="79">
        <v>27.036000000000001</v>
      </c>
      <c r="I401" s="79">
        <v>91.113</v>
      </c>
      <c r="J401" s="79">
        <v>110.97199999999999</v>
      </c>
      <c r="K401" s="79">
        <v>110.34099999999999</v>
      </c>
      <c r="L401" s="79">
        <v>73.573999999999998</v>
      </c>
      <c r="M401" s="79">
        <v>28.891999999999999</v>
      </c>
      <c r="N401" s="79">
        <v>5.2320000000000002</v>
      </c>
    </row>
    <row r="402" spans="1:14" x14ac:dyDescent="0.3">
      <c r="A402" s="82">
        <v>401</v>
      </c>
      <c r="B402" s="83" t="s">
        <v>323</v>
      </c>
      <c r="C402" s="86" t="s">
        <v>68</v>
      </c>
      <c r="D402" s="88"/>
      <c r="E402" s="88">
        <v>175</v>
      </c>
      <c r="F402" s="88">
        <v>2060</v>
      </c>
      <c r="G402" s="78" t="s">
        <v>333</v>
      </c>
      <c r="H402" s="79">
        <v>24.553000000000001</v>
      </c>
      <c r="I402" s="79">
        <v>84.995999999999995</v>
      </c>
      <c r="J402" s="79">
        <v>107.592</v>
      </c>
      <c r="K402" s="79">
        <v>108.03</v>
      </c>
      <c r="L402" s="79">
        <v>70.367000000000004</v>
      </c>
      <c r="M402" s="79">
        <v>26.536999999999999</v>
      </c>
      <c r="N402" s="79">
        <v>4.5650000000000004</v>
      </c>
    </row>
    <row r="403" spans="1:14" x14ac:dyDescent="0.3">
      <c r="A403" s="82">
        <v>402</v>
      </c>
      <c r="B403" s="83" t="s">
        <v>323</v>
      </c>
      <c r="C403" s="86" t="s">
        <v>68</v>
      </c>
      <c r="D403" s="88"/>
      <c r="E403" s="88">
        <v>175</v>
      </c>
      <c r="F403" s="88">
        <v>2065</v>
      </c>
      <c r="G403" s="78" t="s">
        <v>334</v>
      </c>
      <c r="H403" s="79">
        <v>22.372</v>
      </c>
      <c r="I403" s="79">
        <v>79.679000000000002</v>
      </c>
      <c r="J403" s="79">
        <v>105.07599999999999</v>
      </c>
      <c r="K403" s="79">
        <v>106.58</v>
      </c>
      <c r="L403" s="79">
        <v>67.721999999999994</v>
      </c>
      <c r="M403" s="79">
        <v>24.478999999999999</v>
      </c>
      <c r="N403" s="79">
        <v>3.972</v>
      </c>
    </row>
    <row r="404" spans="1:14" x14ac:dyDescent="0.3">
      <c r="A404" s="82">
        <v>403</v>
      </c>
      <c r="B404" s="83" t="s">
        <v>323</v>
      </c>
      <c r="C404" s="86" t="s">
        <v>68</v>
      </c>
      <c r="D404" s="88"/>
      <c r="E404" s="88">
        <v>175</v>
      </c>
      <c r="F404" s="88">
        <v>2070</v>
      </c>
      <c r="G404" s="78" t="s">
        <v>335</v>
      </c>
      <c r="H404" s="79">
        <v>20.434000000000001</v>
      </c>
      <c r="I404" s="79">
        <v>74.983000000000004</v>
      </c>
      <c r="J404" s="79">
        <v>103.191</v>
      </c>
      <c r="K404" s="79">
        <v>105.75700000000001</v>
      </c>
      <c r="L404" s="79">
        <v>65.518000000000001</v>
      </c>
      <c r="M404" s="79">
        <v>22.648</v>
      </c>
      <c r="N404" s="79">
        <v>3.4489999999999998</v>
      </c>
    </row>
    <row r="405" spans="1:14" x14ac:dyDescent="0.3">
      <c r="A405" s="82">
        <v>404</v>
      </c>
      <c r="B405" s="83" t="s">
        <v>323</v>
      </c>
      <c r="C405" s="86" t="s">
        <v>68</v>
      </c>
      <c r="D405" s="88"/>
      <c r="E405" s="88">
        <v>175</v>
      </c>
      <c r="F405" s="88">
        <v>2075</v>
      </c>
      <c r="G405" s="78" t="s">
        <v>336</v>
      </c>
      <c r="H405" s="79">
        <v>18.73</v>
      </c>
      <c r="I405" s="79">
        <v>70.905000000000001</v>
      </c>
      <c r="J405" s="79">
        <v>102.008</v>
      </c>
      <c r="K405" s="79">
        <v>105.62</v>
      </c>
      <c r="L405" s="79">
        <v>63.773000000000003</v>
      </c>
      <c r="M405" s="79">
        <v>21.033000000000001</v>
      </c>
      <c r="N405" s="79">
        <v>3.0110000000000001</v>
      </c>
    </row>
    <row r="406" spans="1:14" x14ac:dyDescent="0.3">
      <c r="A406" s="82">
        <v>405</v>
      </c>
      <c r="B406" s="83" t="s">
        <v>323</v>
      </c>
      <c r="C406" s="86" t="s">
        <v>68</v>
      </c>
      <c r="D406" s="88"/>
      <c r="E406" s="88">
        <v>175</v>
      </c>
      <c r="F406" s="88">
        <v>2080</v>
      </c>
      <c r="G406" s="78" t="s">
        <v>337</v>
      </c>
      <c r="H406" s="79">
        <v>17.231999999999999</v>
      </c>
      <c r="I406" s="79">
        <v>67.361999999999995</v>
      </c>
      <c r="J406" s="79">
        <v>101.393</v>
      </c>
      <c r="K406" s="79">
        <v>106.08</v>
      </c>
      <c r="L406" s="79">
        <v>62.43</v>
      </c>
      <c r="M406" s="79">
        <v>19.620999999999999</v>
      </c>
      <c r="N406" s="79">
        <v>2.6219999999999999</v>
      </c>
    </row>
    <row r="407" spans="1:14" x14ac:dyDescent="0.3">
      <c r="A407" s="82">
        <v>406</v>
      </c>
      <c r="B407" s="83" t="s">
        <v>323</v>
      </c>
      <c r="C407" s="86" t="s">
        <v>68</v>
      </c>
      <c r="D407" s="88"/>
      <c r="E407" s="88">
        <v>175</v>
      </c>
      <c r="F407" s="88">
        <v>2085</v>
      </c>
      <c r="G407" s="78" t="s">
        <v>338</v>
      </c>
      <c r="H407" s="79">
        <v>15.896000000000001</v>
      </c>
      <c r="I407" s="79">
        <v>64.247</v>
      </c>
      <c r="J407" s="79">
        <v>101.256</v>
      </c>
      <c r="K407" s="79">
        <v>107.005</v>
      </c>
      <c r="L407" s="79">
        <v>61.393999999999998</v>
      </c>
      <c r="M407" s="79">
        <v>18.36</v>
      </c>
      <c r="N407" s="79">
        <v>2.282</v>
      </c>
    </row>
    <row r="408" spans="1:14" x14ac:dyDescent="0.3">
      <c r="A408" s="82">
        <v>407</v>
      </c>
      <c r="B408" s="83" t="s">
        <v>323</v>
      </c>
      <c r="C408" s="86" t="s">
        <v>68</v>
      </c>
      <c r="D408" s="88"/>
      <c r="E408" s="88">
        <v>175</v>
      </c>
      <c r="F408" s="88">
        <v>2090</v>
      </c>
      <c r="G408" s="78" t="s">
        <v>339</v>
      </c>
      <c r="H408" s="79">
        <v>14.73</v>
      </c>
      <c r="I408" s="79">
        <v>61.625999999999998</v>
      </c>
      <c r="J408" s="79">
        <v>101.676</v>
      </c>
      <c r="K408" s="79">
        <v>108.50700000000001</v>
      </c>
      <c r="L408" s="79">
        <v>60.706000000000003</v>
      </c>
      <c r="M408" s="79">
        <v>17.265999999999998</v>
      </c>
      <c r="N408" s="79">
        <v>2.0089999999999999</v>
      </c>
    </row>
    <row r="409" spans="1:14" x14ac:dyDescent="0.3">
      <c r="A409" s="82">
        <v>408</v>
      </c>
      <c r="B409" s="83" t="s">
        <v>323</v>
      </c>
      <c r="C409" s="86" t="s">
        <v>68</v>
      </c>
      <c r="D409" s="88"/>
      <c r="E409" s="88">
        <v>175</v>
      </c>
      <c r="F409" s="88">
        <v>2095</v>
      </c>
      <c r="G409" s="78" t="s">
        <v>340</v>
      </c>
      <c r="H409" s="79">
        <v>13.691000000000001</v>
      </c>
      <c r="I409" s="79">
        <v>59.279000000000003</v>
      </c>
      <c r="J409" s="79">
        <v>102.378</v>
      </c>
      <c r="K409" s="79">
        <v>110.298</v>
      </c>
      <c r="L409" s="79">
        <v>60.222000000000001</v>
      </c>
      <c r="M409" s="79">
        <v>16.285</v>
      </c>
      <c r="N409" s="79">
        <v>1.7470000000000001</v>
      </c>
    </row>
    <row r="410" spans="1:14" x14ac:dyDescent="0.3">
      <c r="A410" s="82">
        <v>409</v>
      </c>
      <c r="B410" s="83" t="s">
        <v>323</v>
      </c>
      <c r="C410" s="86" t="s">
        <v>69</v>
      </c>
      <c r="D410" s="88"/>
      <c r="E410" s="88">
        <v>508</v>
      </c>
      <c r="F410" s="88">
        <v>2015</v>
      </c>
      <c r="G410" s="78" t="s">
        <v>324</v>
      </c>
      <c r="H410" s="79">
        <v>135.24700000000001</v>
      </c>
      <c r="I410" s="79">
        <v>229.37899999999999</v>
      </c>
      <c r="J410" s="79">
        <v>219.46299999999999</v>
      </c>
      <c r="K410" s="79">
        <v>190.167</v>
      </c>
      <c r="L410" s="79">
        <v>153.06299999999999</v>
      </c>
      <c r="M410" s="79">
        <v>69.948999999999998</v>
      </c>
      <c r="N410" s="79">
        <v>31.312000000000001</v>
      </c>
    </row>
    <row r="411" spans="1:14" x14ac:dyDescent="0.3">
      <c r="A411" s="82">
        <v>410</v>
      </c>
      <c r="B411" s="83" t="s">
        <v>323</v>
      </c>
      <c r="C411" s="86" t="s">
        <v>69</v>
      </c>
      <c r="D411" s="88"/>
      <c r="E411" s="88">
        <v>508</v>
      </c>
      <c r="F411" s="88">
        <v>2020</v>
      </c>
      <c r="G411" s="78" t="s">
        <v>325</v>
      </c>
      <c r="H411" s="79">
        <v>118.32</v>
      </c>
      <c r="I411" s="79">
        <v>215.08500000000001</v>
      </c>
      <c r="J411" s="79">
        <v>207.559</v>
      </c>
      <c r="K411" s="79">
        <v>182.75899999999999</v>
      </c>
      <c r="L411" s="79">
        <v>150.22</v>
      </c>
      <c r="M411" s="79">
        <v>63.058</v>
      </c>
      <c r="N411" s="79">
        <v>29.119</v>
      </c>
    </row>
    <row r="412" spans="1:14" x14ac:dyDescent="0.3">
      <c r="A412" s="82">
        <v>411</v>
      </c>
      <c r="B412" s="83" t="s">
        <v>323</v>
      </c>
      <c r="C412" s="86" t="s">
        <v>69</v>
      </c>
      <c r="D412" s="88"/>
      <c r="E412" s="88">
        <v>508</v>
      </c>
      <c r="F412" s="88">
        <v>2025</v>
      </c>
      <c r="G412" s="78" t="s">
        <v>326</v>
      </c>
      <c r="H412" s="79">
        <v>103.116</v>
      </c>
      <c r="I412" s="79">
        <v>200.65</v>
      </c>
      <c r="J412" s="79">
        <v>195.83799999999999</v>
      </c>
      <c r="K412" s="79">
        <v>175.15</v>
      </c>
      <c r="L412" s="79">
        <v>146.40100000000001</v>
      </c>
      <c r="M412" s="79">
        <v>56.62</v>
      </c>
      <c r="N412" s="79">
        <v>26.785</v>
      </c>
    </row>
    <row r="413" spans="1:14" x14ac:dyDescent="0.3">
      <c r="A413" s="82">
        <v>412</v>
      </c>
      <c r="B413" s="83" t="s">
        <v>323</v>
      </c>
      <c r="C413" s="86" t="s">
        <v>69</v>
      </c>
      <c r="D413" s="88"/>
      <c r="E413" s="88">
        <v>508</v>
      </c>
      <c r="F413" s="88">
        <v>2030</v>
      </c>
      <c r="G413" s="78" t="s">
        <v>327</v>
      </c>
      <c r="H413" s="79">
        <v>89.584000000000003</v>
      </c>
      <c r="I413" s="79">
        <v>186.42500000000001</v>
      </c>
      <c r="J413" s="79">
        <v>184.482</v>
      </c>
      <c r="K413" s="79">
        <v>167.523</v>
      </c>
      <c r="L413" s="79">
        <v>141.828</v>
      </c>
      <c r="M413" s="79">
        <v>50.758000000000003</v>
      </c>
      <c r="N413" s="79">
        <v>24.36</v>
      </c>
    </row>
    <row r="414" spans="1:14" x14ac:dyDescent="0.3">
      <c r="A414" s="82">
        <v>413</v>
      </c>
      <c r="B414" s="83" t="s">
        <v>323</v>
      </c>
      <c r="C414" s="86" t="s">
        <v>69</v>
      </c>
      <c r="D414" s="88"/>
      <c r="E414" s="88">
        <v>508</v>
      </c>
      <c r="F414" s="88">
        <v>2035</v>
      </c>
      <c r="G414" s="78" t="s">
        <v>328</v>
      </c>
      <c r="H414" s="79">
        <v>77.655000000000001</v>
      </c>
      <c r="I414" s="79">
        <v>172.58</v>
      </c>
      <c r="J414" s="79">
        <v>173.596</v>
      </c>
      <c r="K414" s="79">
        <v>160.036</v>
      </c>
      <c r="L414" s="79">
        <v>136.66800000000001</v>
      </c>
      <c r="M414" s="79">
        <v>45.476999999999997</v>
      </c>
      <c r="N414" s="79">
        <v>21.888000000000002</v>
      </c>
    </row>
    <row r="415" spans="1:14" x14ac:dyDescent="0.3">
      <c r="A415" s="82">
        <v>414</v>
      </c>
      <c r="B415" s="83" t="s">
        <v>323</v>
      </c>
      <c r="C415" s="86" t="s">
        <v>69</v>
      </c>
      <c r="D415" s="88"/>
      <c r="E415" s="88">
        <v>508</v>
      </c>
      <c r="F415" s="88">
        <v>2040</v>
      </c>
      <c r="G415" s="78" t="s">
        <v>329</v>
      </c>
      <c r="H415" s="79">
        <v>67.366</v>
      </c>
      <c r="I415" s="79">
        <v>159.67699999999999</v>
      </c>
      <c r="J415" s="79">
        <v>163.648</v>
      </c>
      <c r="K415" s="79">
        <v>153.095</v>
      </c>
      <c r="L415" s="79">
        <v>131.37799999999999</v>
      </c>
      <c r="M415" s="79">
        <v>40.786999999999999</v>
      </c>
      <c r="N415" s="79">
        <v>19.489000000000001</v>
      </c>
    </row>
    <row r="416" spans="1:14" x14ac:dyDescent="0.3">
      <c r="A416" s="82">
        <v>415</v>
      </c>
      <c r="B416" s="83" t="s">
        <v>323</v>
      </c>
      <c r="C416" s="86" t="s">
        <v>69</v>
      </c>
      <c r="D416" s="88"/>
      <c r="E416" s="88">
        <v>508</v>
      </c>
      <c r="F416" s="88">
        <v>2045</v>
      </c>
      <c r="G416" s="78" t="s">
        <v>330</v>
      </c>
      <c r="H416" s="79">
        <v>58.476999999999997</v>
      </c>
      <c r="I416" s="79">
        <v>147.67599999999999</v>
      </c>
      <c r="J416" s="79">
        <v>154.619</v>
      </c>
      <c r="K416" s="79">
        <v>146.74199999999999</v>
      </c>
      <c r="L416" s="79">
        <v>126.05500000000001</v>
      </c>
      <c r="M416" s="79">
        <v>36.649000000000001</v>
      </c>
      <c r="N416" s="79">
        <v>17.242000000000001</v>
      </c>
    </row>
    <row r="417" spans="1:14" x14ac:dyDescent="0.3">
      <c r="A417" s="82">
        <v>416</v>
      </c>
      <c r="B417" s="83" t="s">
        <v>323</v>
      </c>
      <c r="C417" s="86" t="s">
        <v>69</v>
      </c>
      <c r="D417" s="88"/>
      <c r="E417" s="88">
        <v>508</v>
      </c>
      <c r="F417" s="88">
        <v>2050</v>
      </c>
      <c r="G417" s="78" t="s">
        <v>331</v>
      </c>
      <c r="H417" s="79">
        <v>50.945</v>
      </c>
      <c r="I417" s="79">
        <v>136.81</v>
      </c>
      <c r="J417" s="79">
        <v>146.75399999999999</v>
      </c>
      <c r="K417" s="79">
        <v>141.214</v>
      </c>
      <c r="L417" s="79">
        <v>120.92700000000001</v>
      </c>
      <c r="M417" s="79">
        <v>33.042999999999999</v>
      </c>
      <c r="N417" s="79">
        <v>15.186999999999999</v>
      </c>
    </row>
    <row r="418" spans="1:14" x14ac:dyDescent="0.3">
      <c r="A418" s="82">
        <v>417</v>
      </c>
      <c r="B418" s="83" t="s">
        <v>323</v>
      </c>
      <c r="C418" s="86" t="s">
        <v>69</v>
      </c>
      <c r="D418" s="88"/>
      <c r="E418" s="88">
        <v>508</v>
      </c>
      <c r="F418" s="88">
        <v>2055</v>
      </c>
      <c r="G418" s="78" t="s">
        <v>332</v>
      </c>
      <c r="H418" s="79">
        <v>44.564</v>
      </c>
      <c r="I418" s="79">
        <v>127.14400000000001</v>
      </c>
      <c r="J418" s="79">
        <v>140.03700000000001</v>
      </c>
      <c r="K418" s="79">
        <v>136.62100000000001</v>
      </c>
      <c r="L418" s="79">
        <v>116.221</v>
      </c>
      <c r="M418" s="79">
        <v>29.986999999999998</v>
      </c>
      <c r="N418" s="79">
        <v>13.305999999999999</v>
      </c>
    </row>
    <row r="419" spans="1:14" x14ac:dyDescent="0.3">
      <c r="A419" s="82">
        <v>418</v>
      </c>
      <c r="B419" s="83" t="s">
        <v>323</v>
      </c>
      <c r="C419" s="86" t="s">
        <v>69</v>
      </c>
      <c r="D419" s="88"/>
      <c r="E419" s="88">
        <v>508</v>
      </c>
      <c r="F419" s="88">
        <v>2060</v>
      </c>
      <c r="G419" s="78" t="s">
        <v>333</v>
      </c>
      <c r="H419" s="79">
        <v>39.121000000000002</v>
      </c>
      <c r="I419" s="79">
        <v>118.41200000000001</v>
      </c>
      <c r="J419" s="79">
        <v>134.25899999999999</v>
      </c>
      <c r="K419" s="79">
        <v>132.74</v>
      </c>
      <c r="L419" s="79">
        <v>111.762</v>
      </c>
      <c r="M419" s="79">
        <v>27.300999999999998</v>
      </c>
      <c r="N419" s="79">
        <v>11.625</v>
      </c>
    </row>
    <row r="420" spans="1:14" x14ac:dyDescent="0.3">
      <c r="A420" s="82">
        <v>419</v>
      </c>
      <c r="B420" s="83" t="s">
        <v>323</v>
      </c>
      <c r="C420" s="86" t="s">
        <v>69</v>
      </c>
      <c r="D420" s="88"/>
      <c r="E420" s="88">
        <v>508</v>
      </c>
      <c r="F420" s="88">
        <v>2065</v>
      </c>
      <c r="G420" s="78" t="s">
        <v>334</v>
      </c>
      <c r="H420" s="79">
        <v>34.534999999999997</v>
      </c>
      <c r="I420" s="79">
        <v>110.72199999999999</v>
      </c>
      <c r="J420" s="79">
        <v>129.57499999999999</v>
      </c>
      <c r="K420" s="79">
        <v>129.78299999999999</v>
      </c>
      <c r="L420" s="79">
        <v>107.755</v>
      </c>
      <c r="M420" s="79">
        <v>25.04</v>
      </c>
      <c r="N420" s="79">
        <v>10.130000000000001</v>
      </c>
    </row>
    <row r="421" spans="1:14" x14ac:dyDescent="0.3">
      <c r="A421" s="82">
        <v>420</v>
      </c>
      <c r="B421" s="83" t="s">
        <v>323</v>
      </c>
      <c r="C421" s="86" t="s">
        <v>69</v>
      </c>
      <c r="D421" s="88"/>
      <c r="E421" s="88">
        <v>508</v>
      </c>
      <c r="F421" s="88">
        <v>2070</v>
      </c>
      <c r="G421" s="78" t="s">
        <v>335</v>
      </c>
      <c r="H421" s="79">
        <v>30.632999999999999</v>
      </c>
      <c r="I421" s="79">
        <v>103.773</v>
      </c>
      <c r="J421" s="79">
        <v>125.661</v>
      </c>
      <c r="K421" s="79">
        <v>127.47199999999999</v>
      </c>
      <c r="L421" s="79">
        <v>103.983</v>
      </c>
      <c r="M421" s="79">
        <v>23.074999999999999</v>
      </c>
      <c r="N421" s="79">
        <v>8.8030000000000008</v>
      </c>
    </row>
    <row r="422" spans="1:14" x14ac:dyDescent="0.3">
      <c r="A422" s="82">
        <v>421</v>
      </c>
      <c r="B422" s="83" t="s">
        <v>323</v>
      </c>
      <c r="C422" s="86" t="s">
        <v>69</v>
      </c>
      <c r="D422" s="88"/>
      <c r="E422" s="88">
        <v>508</v>
      </c>
      <c r="F422" s="88">
        <v>2075</v>
      </c>
      <c r="G422" s="78" t="s">
        <v>336</v>
      </c>
      <c r="H422" s="79">
        <v>27.294</v>
      </c>
      <c r="I422" s="79">
        <v>97.569000000000003</v>
      </c>
      <c r="J422" s="79">
        <v>122.521</v>
      </c>
      <c r="K422" s="79">
        <v>125.818</v>
      </c>
      <c r="L422" s="79">
        <v>100.515</v>
      </c>
      <c r="M422" s="79">
        <v>21.353000000000002</v>
      </c>
      <c r="N422" s="79">
        <v>7.61</v>
      </c>
    </row>
    <row r="423" spans="1:14" x14ac:dyDescent="0.3">
      <c r="A423" s="82">
        <v>422</v>
      </c>
      <c r="B423" s="83" t="s">
        <v>323</v>
      </c>
      <c r="C423" s="86" t="s">
        <v>69</v>
      </c>
      <c r="D423" s="88"/>
      <c r="E423" s="88">
        <v>508</v>
      </c>
      <c r="F423" s="88">
        <v>2080</v>
      </c>
      <c r="G423" s="78" t="s">
        <v>337</v>
      </c>
      <c r="H423" s="79">
        <v>24.361999999999998</v>
      </c>
      <c r="I423" s="79">
        <v>91.777000000000001</v>
      </c>
      <c r="J423" s="79">
        <v>119.852</v>
      </c>
      <c r="K423" s="79">
        <v>124.547</v>
      </c>
      <c r="L423" s="79">
        <v>97.106999999999999</v>
      </c>
      <c r="M423" s="79">
        <v>19.841000000000001</v>
      </c>
      <c r="N423" s="79">
        <v>6.5540000000000003</v>
      </c>
    </row>
    <row r="424" spans="1:14" x14ac:dyDescent="0.3">
      <c r="A424" s="82">
        <v>423</v>
      </c>
      <c r="B424" s="83" t="s">
        <v>323</v>
      </c>
      <c r="C424" s="86" t="s">
        <v>69</v>
      </c>
      <c r="D424" s="88"/>
      <c r="E424" s="88">
        <v>508</v>
      </c>
      <c r="F424" s="88">
        <v>2085</v>
      </c>
      <c r="G424" s="78" t="s">
        <v>338</v>
      </c>
      <c r="H424" s="79">
        <v>21.824999999999999</v>
      </c>
      <c r="I424" s="79">
        <v>86.387</v>
      </c>
      <c r="J424" s="79">
        <v>117.57599999999999</v>
      </c>
      <c r="K424" s="79">
        <v>123.59</v>
      </c>
      <c r="L424" s="79">
        <v>93.727999999999994</v>
      </c>
      <c r="M424" s="79">
        <v>18.478999999999999</v>
      </c>
      <c r="N424" s="79">
        <v>5.6349999999999998</v>
      </c>
    </row>
    <row r="425" spans="1:14" x14ac:dyDescent="0.3">
      <c r="A425" s="82">
        <v>424</v>
      </c>
      <c r="B425" s="83" t="s">
        <v>323</v>
      </c>
      <c r="C425" s="86" t="s">
        <v>69</v>
      </c>
      <c r="D425" s="88"/>
      <c r="E425" s="88">
        <v>508</v>
      </c>
      <c r="F425" s="88">
        <v>2090</v>
      </c>
      <c r="G425" s="78" t="s">
        <v>339</v>
      </c>
      <c r="H425" s="79">
        <v>19.62</v>
      </c>
      <c r="I425" s="79">
        <v>81.537000000000006</v>
      </c>
      <c r="J425" s="79">
        <v>115.902</v>
      </c>
      <c r="K425" s="79">
        <v>123.22799999999999</v>
      </c>
      <c r="L425" s="79">
        <v>90.602000000000004</v>
      </c>
      <c r="M425" s="79">
        <v>17.295999999999999</v>
      </c>
      <c r="N425" s="79">
        <v>4.8150000000000004</v>
      </c>
    </row>
    <row r="426" spans="1:14" x14ac:dyDescent="0.3">
      <c r="A426" s="82">
        <v>425</v>
      </c>
      <c r="B426" s="83" t="s">
        <v>323</v>
      </c>
      <c r="C426" s="86" t="s">
        <v>69</v>
      </c>
      <c r="D426" s="88"/>
      <c r="E426" s="88">
        <v>508</v>
      </c>
      <c r="F426" s="88">
        <v>2095</v>
      </c>
      <c r="G426" s="78" t="s">
        <v>340</v>
      </c>
      <c r="H426" s="79">
        <v>17.623999999999999</v>
      </c>
      <c r="I426" s="79">
        <v>76.643000000000001</v>
      </c>
      <c r="J426" s="79">
        <v>114.078</v>
      </c>
      <c r="K426" s="79">
        <v>122.577</v>
      </c>
      <c r="L426" s="79">
        <v>87.131</v>
      </c>
      <c r="M426" s="79">
        <v>16.164000000000001</v>
      </c>
      <c r="N426" s="79">
        <v>4.1029999999999998</v>
      </c>
    </row>
    <row r="427" spans="1:14" x14ac:dyDescent="0.3">
      <c r="A427" s="82">
        <v>426</v>
      </c>
      <c r="B427" s="83" t="s">
        <v>323</v>
      </c>
      <c r="C427" s="86" t="s">
        <v>70</v>
      </c>
      <c r="D427" s="88"/>
      <c r="E427" s="88">
        <v>638</v>
      </c>
      <c r="F427" s="88">
        <v>2015</v>
      </c>
      <c r="G427" s="78" t="s">
        <v>324</v>
      </c>
      <c r="H427" s="79">
        <v>46.652999999999999</v>
      </c>
      <c r="I427" s="79">
        <v>100.92100000000001</v>
      </c>
      <c r="J427" s="79">
        <v>126.758</v>
      </c>
      <c r="K427" s="79">
        <v>110.95699999999999</v>
      </c>
      <c r="L427" s="79">
        <v>53.756</v>
      </c>
      <c r="M427" s="79">
        <v>15.055</v>
      </c>
      <c r="N427" s="79">
        <v>0.6</v>
      </c>
    </row>
    <row r="428" spans="1:14" x14ac:dyDescent="0.3">
      <c r="A428" s="82">
        <v>427</v>
      </c>
      <c r="B428" s="83" t="s">
        <v>323</v>
      </c>
      <c r="C428" s="86" t="s">
        <v>70</v>
      </c>
      <c r="D428" s="88"/>
      <c r="E428" s="88">
        <v>638</v>
      </c>
      <c r="F428" s="88">
        <v>2020</v>
      </c>
      <c r="G428" s="78" t="s">
        <v>325</v>
      </c>
      <c r="H428" s="79">
        <v>47.207000000000001</v>
      </c>
      <c r="I428" s="79">
        <v>96.799000000000007</v>
      </c>
      <c r="J428" s="79">
        <v>117.96299999999999</v>
      </c>
      <c r="K428" s="79">
        <v>106.11799999999999</v>
      </c>
      <c r="L428" s="79">
        <v>50.198</v>
      </c>
      <c r="M428" s="79">
        <v>13.452</v>
      </c>
      <c r="N428" s="79">
        <v>0.52300000000000002</v>
      </c>
    </row>
    <row r="429" spans="1:14" x14ac:dyDescent="0.3">
      <c r="A429" s="82">
        <v>428</v>
      </c>
      <c r="B429" s="83" t="s">
        <v>323</v>
      </c>
      <c r="C429" s="86" t="s">
        <v>70</v>
      </c>
      <c r="D429" s="88"/>
      <c r="E429" s="88">
        <v>638</v>
      </c>
      <c r="F429" s="88">
        <v>2025</v>
      </c>
      <c r="G429" s="78" t="s">
        <v>326</v>
      </c>
      <c r="H429" s="79">
        <v>46.860999999999997</v>
      </c>
      <c r="I429" s="79">
        <v>92.819000000000003</v>
      </c>
      <c r="J429" s="79">
        <v>111.49299999999999</v>
      </c>
      <c r="K429" s="79">
        <v>103.176</v>
      </c>
      <c r="L429" s="79">
        <v>47.777999999999999</v>
      </c>
      <c r="M429" s="79">
        <v>12.237</v>
      </c>
      <c r="N429" s="79">
        <v>0.45600000000000002</v>
      </c>
    </row>
    <row r="430" spans="1:14" x14ac:dyDescent="0.3">
      <c r="A430" s="82">
        <v>429</v>
      </c>
      <c r="B430" s="83" t="s">
        <v>323</v>
      </c>
      <c r="C430" s="86" t="s">
        <v>70</v>
      </c>
      <c r="D430" s="88"/>
      <c r="E430" s="88">
        <v>638</v>
      </c>
      <c r="F430" s="88">
        <v>2030</v>
      </c>
      <c r="G430" s="78" t="s">
        <v>327</v>
      </c>
      <c r="H430" s="79">
        <v>45.795000000000002</v>
      </c>
      <c r="I430" s="79">
        <v>88.936999999999998</v>
      </c>
      <c r="J430" s="79">
        <v>106.765</v>
      </c>
      <c r="K430" s="79">
        <v>101.71</v>
      </c>
      <c r="L430" s="79">
        <v>46.235999999999997</v>
      </c>
      <c r="M430" s="79">
        <v>11.292</v>
      </c>
      <c r="N430" s="79">
        <v>0.40500000000000003</v>
      </c>
    </row>
    <row r="431" spans="1:14" x14ac:dyDescent="0.3">
      <c r="A431" s="82">
        <v>430</v>
      </c>
      <c r="B431" s="83" t="s">
        <v>323</v>
      </c>
      <c r="C431" s="86" t="s">
        <v>70</v>
      </c>
      <c r="D431" s="88"/>
      <c r="E431" s="88">
        <v>638</v>
      </c>
      <c r="F431" s="88">
        <v>2035</v>
      </c>
      <c r="G431" s="78" t="s">
        <v>328</v>
      </c>
      <c r="H431" s="79">
        <v>44.34</v>
      </c>
      <c r="I431" s="79">
        <v>85.372</v>
      </c>
      <c r="J431" s="79">
        <v>103.563</v>
      </c>
      <c r="K431" s="79">
        <v>101.447</v>
      </c>
      <c r="L431" s="79">
        <v>45.423000000000002</v>
      </c>
      <c r="M431" s="79">
        <v>10.6</v>
      </c>
      <c r="N431" s="79">
        <v>0.375</v>
      </c>
    </row>
    <row r="432" spans="1:14" x14ac:dyDescent="0.3">
      <c r="A432" s="82">
        <v>431</v>
      </c>
      <c r="B432" s="83" t="s">
        <v>323</v>
      </c>
      <c r="C432" s="86" t="s">
        <v>70</v>
      </c>
      <c r="D432" s="88"/>
      <c r="E432" s="88">
        <v>638</v>
      </c>
      <c r="F432" s="88">
        <v>2040</v>
      </c>
      <c r="G432" s="78" t="s">
        <v>329</v>
      </c>
      <c r="H432" s="79">
        <v>42.579000000000001</v>
      </c>
      <c r="I432" s="79">
        <v>82.072000000000003</v>
      </c>
      <c r="J432" s="79">
        <v>101.471</v>
      </c>
      <c r="K432" s="79">
        <v>101.98</v>
      </c>
      <c r="L432" s="79">
        <v>45.110999999999997</v>
      </c>
      <c r="M432" s="79">
        <v>10.086</v>
      </c>
      <c r="N432" s="79">
        <v>0.36099999999999999</v>
      </c>
    </row>
    <row r="433" spans="1:14" x14ac:dyDescent="0.3">
      <c r="A433" s="82">
        <v>432</v>
      </c>
      <c r="B433" s="83" t="s">
        <v>323</v>
      </c>
      <c r="C433" s="86" t="s">
        <v>70</v>
      </c>
      <c r="D433" s="88"/>
      <c r="E433" s="88">
        <v>638</v>
      </c>
      <c r="F433" s="88">
        <v>2045</v>
      </c>
      <c r="G433" s="78" t="s">
        <v>330</v>
      </c>
      <c r="H433" s="79">
        <v>40.622999999999998</v>
      </c>
      <c r="I433" s="79">
        <v>79.037999999999997</v>
      </c>
      <c r="J433" s="79">
        <v>100.309</v>
      </c>
      <c r="K433" s="79">
        <v>103.20099999999999</v>
      </c>
      <c r="L433" s="79">
        <v>45.228999999999999</v>
      </c>
      <c r="M433" s="79">
        <v>9.7159999999999993</v>
      </c>
      <c r="N433" s="79">
        <v>0.34399999999999997</v>
      </c>
    </row>
    <row r="434" spans="1:14" x14ac:dyDescent="0.3">
      <c r="A434" s="82">
        <v>433</v>
      </c>
      <c r="B434" s="83" t="s">
        <v>323</v>
      </c>
      <c r="C434" s="86" t="s">
        <v>70</v>
      </c>
      <c r="D434" s="88"/>
      <c r="E434" s="88">
        <v>638</v>
      </c>
      <c r="F434" s="88">
        <v>2050</v>
      </c>
      <c r="G434" s="78" t="s">
        <v>331</v>
      </c>
      <c r="H434" s="79">
        <v>38.497999999999998</v>
      </c>
      <c r="I434" s="79">
        <v>76.194000000000003</v>
      </c>
      <c r="J434" s="79">
        <v>99.762</v>
      </c>
      <c r="K434" s="79">
        <v>104.768</v>
      </c>
      <c r="L434" s="79">
        <v>45.609000000000002</v>
      </c>
      <c r="M434" s="79">
        <v>9.4559999999999995</v>
      </c>
      <c r="N434" s="79">
        <v>0.33300000000000002</v>
      </c>
    </row>
    <row r="435" spans="1:14" x14ac:dyDescent="0.3">
      <c r="A435" s="82">
        <v>434</v>
      </c>
      <c r="B435" s="83" t="s">
        <v>323</v>
      </c>
      <c r="C435" s="86" t="s">
        <v>70</v>
      </c>
      <c r="D435" s="88"/>
      <c r="E435" s="88">
        <v>638</v>
      </c>
      <c r="F435" s="88">
        <v>2055</v>
      </c>
      <c r="G435" s="78" t="s">
        <v>332</v>
      </c>
      <c r="H435" s="79">
        <v>36.298999999999999</v>
      </c>
      <c r="I435" s="79">
        <v>73.582999999999998</v>
      </c>
      <c r="J435" s="79">
        <v>99.759</v>
      </c>
      <c r="K435" s="79">
        <v>106.65600000000001</v>
      </c>
      <c r="L435" s="79">
        <v>46.219000000000001</v>
      </c>
      <c r="M435" s="79">
        <v>9.2889999999999997</v>
      </c>
      <c r="N435" s="79">
        <v>0.33500000000000002</v>
      </c>
    </row>
    <row r="436" spans="1:14" x14ac:dyDescent="0.3">
      <c r="A436" s="82">
        <v>435</v>
      </c>
      <c r="B436" s="83" t="s">
        <v>323</v>
      </c>
      <c r="C436" s="86" t="s">
        <v>70</v>
      </c>
      <c r="D436" s="88"/>
      <c r="E436" s="88">
        <v>638</v>
      </c>
      <c r="F436" s="88">
        <v>2060</v>
      </c>
      <c r="G436" s="78" t="s">
        <v>333</v>
      </c>
      <c r="H436" s="79">
        <v>33.996000000000002</v>
      </c>
      <c r="I436" s="79">
        <v>71.06</v>
      </c>
      <c r="J436" s="79">
        <v>100.04</v>
      </c>
      <c r="K436" s="79">
        <v>108.605</v>
      </c>
      <c r="L436" s="79">
        <v>46.93</v>
      </c>
      <c r="M436" s="79">
        <v>9.1720000000000006</v>
      </c>
      <c r="N436" s="79">
        <v>0.33700000000000002</v>
      </c>
    </row>
    <row r="437" spans="1:14" x14ac:dyDescent="0.3">
      <c r="A437" s="82">
        <v>436</v>
      </c>
      <c r="B437" s="83" t="s">
        <v>323</v>
      </c>
      <c r="C437" s="86" t="s">
        <v>70</v>
      </c>
      <c r="D437" s="88"/>
      <c r="E437" s="88">
        <v>638</v>
      </c>
      <c r="F437" s="88">
        <v>2065</v>
      </c>
      <c r="G437" s="78" t="s">
        <v>334</v>
      </c>
      <c r="H437" s="79">
        <v>31.684000000000001</v>
      </c>
      <c r="I437" s="79">
        <v>68.712999999999994</v>
      </c>
      <c r="J437" s="79">
        <v>100.682</v>
      </c>
      <c r="K437" s="79">
        <v>110.74299999999999</v>
      </c>
      <c r="L437" s="79">
        <v>47.798999999999999</v>
      </c>
      <c r="M437" s="79">
        <v>9.1359999999999992</v>
      </c>
      <c r="N437" s="79">
        <v>0.34300000000000003</v>
      </c>
    </row>
    <row r="438" spans="1:14" x14ac:dyDescent="0.3">
      <c r="A438" s="82">
        <v>437</v>
      </c>
      <c r="B438" s="83" t="s">
        <v>323</v>
      </c>
      <c r="C438" s="86" t="s">
        <v>70</v>
      </c>
      <c r="D438" s="88"/>
      <c r="E438" s="88">
        <v>638</v>
      </c>
      <c r="F438" s="88">
        <v>2070</v>
      </c>
      <c r="G438" s="78" t="s">
        <v>335</v>
      </c>
      <c r="H438" s="79">
        <v>29.370999999999999</v>
      </c>
      <c r="I438" s="79">
        <v>66.459000000000003</v>
      </c>
      <c r="J438" s="79">
        <v>101.501</v>
      </c>
      <c r="K438" s="79">
        <v>112.877</v>
      </c>
      <c r="L438" s="79">
        <v>48.72</v>
      </c>
      <c r="M438" s="79">
        <v>9.1219999999999999</v>
      </c>
      <c r="N438" s="79">
        <v>0.35</v>
      </c>
    </row>
    <row r="439" spans="1:14" x14ac:dyDescent="0.3">
      <c r="A439" s="82">
        <v>438</v>
      </c>
      <c r="B439" s="83" t="s">
        <v>323</v>
      </c>
      <c r="C439" s="86" t="s">
        <v>70</v>
      </c>
      <c r="D439" s="88"/>
      <c r="E439" s="88">
        <v>638</v>
      </c>
      <c r="F439" s="88">
        <v>2075</v>
      </c>
      <c r="G439" s="78" t="s">
        <v>336</v>
      </c>
      <c r="H439" s="79">
        <v>27.103999999999999</v>
      </c>
      <c r="I439" s="79">
        <v>64.263000000000005</v>
      </c>
      <c r="J439" s="79">
        <v>102.404</v>
      </c>
      <c r="K439" s="79">
        <v>114.958</v>
      </c>
      <c r="L439" s="79">
        <v>49.667999999999999</v>
      </c>
      <c r="M439" s="79">
        <v>9.1419999999999995</v>
      </c>
      <c r="N439" s="79">
        <v>0.36099999999999999</v>
      </c>
    </row>
    <row r="440" spans="1:14" x14ac:dyDescent="0.3">
      <c r="A440" s="82">
        <v>439</v>
      </c>
      <c r="B440" s="83" t="s">
        <v>323</v>
      </c>
      <c r="C440" s="86" t="s">
        <v>70</v>
      </c>
      <c r="D440" s="88"/>
      <c r="E440" s="88">
        <v>638</v>
      </c>
      <c r="F440" s="88">
        <v>2080</v>
      </c>
      <c r="G440" s="78" t="s">
        <v>337</v>
      </c>
      <c r="H440" s="79">
        <v>24.917000000000002</v>
      </c>
      <c r="I440" s="79">
        <v>62.170999999999999</v>
      </c>
      <c r="J440" s="79">
        <v>103.41</v>
      </c>
      <c r="K440" s="79">
        <v>116.991</v>
      </c>
      <c r="L440" s="79">
        <v>50.65</v>
      </c>
      <c r="M440" s="79">
        <v>9.1929999999999996</v>
      </c>
      <c r="N440" s="79">
        <v>0.36799999999999999</v>
      </c>
    </row>
    <row r="441" spans="1:14" x14ac:dyDescent="0.3">
      <c r="A441" s="82">
        <v>440</v>
      </c>
      <c r="B441" s="83" t="s">
        <v>323</v>
      </c>
      <c r="C441" s="86" t="s">
        <v>70</v>
      </c>
      <c r="D441" s="88"/>
      <c r="E441" s="88">
        <v>638</v>
      </c>
      <c r="F441" s="88">
        <v>2085</v>
      </c>
      <c r="G441" s="78" t="s">
        <v>338</v>
      </c>
      <c r="H441" s="79">
        <v>22.84</v>
      </c>
      <c r="I441" s="79">
        <v>60.140999999999998</v>
      </c>
      <c r="J441" s="79">
        <v>104.438</v>
      </c>
      <c r="K441" s="79">
        <v>118.904</v>
      </c>
      <c r="L441" s="79">
        <v>51.634999999999998</v>
      </c>
      <c r="M441" s="79">
        <v>9.26</v>
      </c>
      <c r="N441" s="79">
        <v>0.38200000000000001</v>
      </c>
    </row>
    <row r="442" spans="1:14" x14ac:dyDescent="0.3">
      <c r="A442" s="82">
        <v>441</v>
      </c>
      <c r="B442" s="83" t="s">
        <v>323</v>
      </c>
      <c r="C442" s="86" t="s">
        <v>70</v>
      </c>
      <c r="D442" s="88"/>
      <c r="E442" s="88">
        <v>638</v>
      </c>
      <c r="F442" s="88">
        <v>2090</v>
      </c>
      <c r="G442" s="78" t="s">
        <v>339</v>
      </c>
      <c r="H442" s="79">
        <v>20.888000000000002</v>
      </c>
      <c r="I442" s="79">
        <v>58.189</v>
      </c>
      <c r="J442" s="79">
        <v>105.441</v>
      </c>
      <c r="K442" s="79">
        <v>120.688</v>
      </c>
      <c r="L442" s="79">
        <v>52.597000000000001</v>
      </c>
      <c r="M442" s="79">
        <v>9.34</v>
      </c>
      <c r="N442" s="79">
        <v>0.39700000000000002</v>
      </c>
    </row>
    <row r="443" spans="1:14" x14ac:dyDescent="0.3">
      <c r="A443" s="82">
        <v>442</v>
      </c>
      <c r="B443" s="83" t="s">
        <v>323</v>
      </c>
      <c r="C443" s="86" t="s">
        <v>70</v>
      </c>
      <c r="D443" s="88"/>
      <c r="E443" s="88">
        <v>638</v>
      </c>
      <c r="F443" s="88">
        <v>2095</v>
      </c>
      <c r="G443" s="78" t="s">
        <v>340</v>
      </c>
      <c r="H443" s="79">
        <v>19.085000000000001</v>
      </c>
      <c r="I443" s="79">
        <v>56.375999999999998</v>
      </c>
      <c r="J443" s="79">
        <v>106.542</v>
      </c>
      <c r="K443" s="79">
        <v>122.458</v>
      </c>
      <c r="L443" s="79">
        <v>53.609000000000002</v>
      </c>
      <c r="M443" s="79">
        <v>9.4380000000000006</v>
      </c>
      <c r="N443" s="79">
        <v>0.41199999999999998</v>
      </c>
    </row>
    <row r="444" spans="1:14" x14ac:dyDescent="0.3">
      <c r="A444" s="82">
        <v>443</v>
      </c>
      <c r="B444" s="83" t="s">
        <v>323</v>
      </c>
      <c r="C444" s="86" t="s">
        <v>71</v>
      </c>
      <c r="D444" s="88"/>
      <c r="E444" s="88">
        <v>646</v>
      </c>
      <c r="F444" s="88">
        <v>2015</v>
      </c>
      <c r="G444" s="78" t="s">
        <v>324</v>
      </c>
      <c r="H444" s="79">
        <v>25.728999999999999</v>
      </c>
      <c r="I444" s="79">
        <v>155.94499999999999</v>
      </c>
      <c r="J444" s="79">
        <v>231.94499999999999</v>
      </c>
      <c r="K444" s="79">
        <v>171.608</v>
      </c>
      <c r="L444" s="79">
        <v>106.235</v>
      </c>
      <c r="M444" s="79">
        <v>54.738999999999997</v>
      </c>
      <c r="N444" s="79">
        <v>10.058999999999999</v>
      </c>
    </row>
    <row r="445" spans="1:14" x14ac:dyDescent="0.3">
      <c r="A445" s="82">
        <v>444</v>
      </c>
      <c r="B445" s="83" t="s">
        <v>323</v>
      </c>
      <c r="C445" s="86" t="s">
        <v>71</v>
      </c>
      <c r="D445" s="88"/>
      <c r="E445" s="88">
        <v>646</v>
      </c>
      <c r="F445" s="88">
        <v>2020</v>
      </c>
      <c r="G445" s="78" t="s">
        <v>325</v>
      </c>
      <c r="H445" s="79">
        <v>21.661000000000001</v>
      </c>
      <c r="I445" s="79">
        <v>141.547</v>
      </c>
      <c r="J445" s="79">
        <v>223.82300000000001</v>
      </c>
      <c r="K445" s="79">
        <v>157.279</v>
      </c>
      <c r="L445" s="79">
        <v>91.766999999999996</v>
      </c>
      <c r="M445" s="79">
        <v>44.387999999999998</v>
      </c>
      <c r="N445" s="79">
        <v>7.415</v>
      </c>
    </row>
    <row r="446" spans="1:14" x14ac:dyDescent="0.3">
      <c r="A446" s="82">
        <v>445</v>
      </c>
      <c r="B446" s="83" t="s">
        <v>323</v>
      </c>
      <c r="C446" s="86" t="s">
        <v>71</v>
      </c>
      <c r="D446" s="88"/>
      <c r="E446" s="88">
        <v>646</v>
      </c>
      <c r="F446" s="88">
        <v>2025</v>
      </c>
      <c r="G446" s="78" t="s">
        <v>326</v>
      </c>
      <c r="H446" s="79">
        <v>18.437999999999999</v>
      </c>
      <c r="I446" s="79">
        <v>129.012</v>
      </c>
      <c r="J446" s="79">
        <v>215.68600000000001</v>
      </c>
      <c r="K446" s="79">
        <v>145.5</v>
      </c>
      <c r="L446" s="79">
        <v>80.343999999999994</v>
      </c>
      <c r="M446" s="79">
        <v>36.453000000000003</v>
      </c>
      <c r="N446" s="79">
        <v>5.5270000000000001</v>
      </c>
    </row>
    <row r="447" spans="1:14" x14ac:dyDescent="0.3">
      <c r="A447" s="82">
        <v>446</v>
      </c>
      <c r="B447" s="83" t="s">
        <v>323</v>
      </c>
      <c r="C447" s="86" t="s">
        <v>71</v>
      </c>
      <c r="D447" s="88"/>
      <c r="E447" s="88">
        <v>646</v>
      </c>
      <c r="F447" s="88">
        <v>2030</v>
      </c>
      <c r="G447" s="78" t="s">
        <v>327</v>
      </c>
      <c r="H447" s="79">
        <v>15.906000000000001</v>
      </c>
      <c r="I447" s="79">
        <v>118.093</v>
      </c>
      <c r="J447" s="79">
        <v>207.74299999999999</v>
      </c>
      <c r="K447" s="79">
        <v>135.977</v>
      </c>
      <c r="L447" s="79">
        <v>71.38</v>
      </c>
      <c r="M447" s="79">
        <v>30.358000000000001</v>
      </c>
      <c r="N447" s="79">
        <v>4.2030000000000003</v>
      </c>
    </row>
    <row r="448" spans="1:14" x14ac:dyDescent="0.3">
      <c r="A448" s="82">
        <v>447</v>
      </c>
      <c r="B448" s="83" t="s">
        <v>323</v>
      </c>
      <c r="C448" s="86" t="s">
        <v>71</v>
      </c>
      <c r="D448" s="88"/>
      <c r="E448" s="88">
        <v>646</v>
      </c>
      <c r="F448" s="88">
        <v>2035</v>
      </c>
      <c r="G448" s="78" t="s">
        <v>328</v>
      </c>
      <c r="H448" s="79">
        <v>13.864000000000001</v>
      </c>
      <c r="I448" s="79">
        <v>108.262</v>
      </c>
      <c r="J448" s="79">
        <v>199.43100000000001</v>
      </c>
      <c r="K448" s="79">
        <v>127.946</v>
      </c>
      <c r="L448" s="79">
        <v>64.135999999999996</v>
      </c>
      <c r="M448" s="79">
        <v>25.57</v>
      </c>
      <c r="N448" s="79">
        <v>3.2109999999999999</v>
      </c>
    </row>
    <row r="449" spans="1:14" x14ac:dyDescent="0.3">
      <c r="A449" s="82">
        <v>448</v>
      </c>
      <c r="B449" s="83" t="s">
        <v>323</v>
      </c>
      <c r="C449" s="86" t="s">
        <v>71</v>
      </c>
      <c r="D449" s="88"/>
      <c r="E449" s="88">
        <v>646</v>
      </c>
      <c r="F449" s="88">
        <v>2040</v>
      </c>
      <c r="G449" s="78" t="s">
        <v>329</v>
      </c>
      <c r="H449" s="79">
        <v>12.193</v>
      </c>
      <c r="I449" s="79">
        <v>99.358999999999995</v>
      </c>
      <c r="J449" s="79">
        <v>190.858</v>
      </c>
      <c r="K449" s="79">
        <v>121.199</v>
      </c>
      <c r="L449" s="79">
        <v>58.281999999999996</v>
      </c>
      <c r="M449" s="79">
        <v>21.748000000000001</v>
      </c>
      <c r="N449" s="79">
        <v>2.5209999999999999</v>
      </c>
    </row>
    <row r="450" spans="1:14" x14ac:dyDescent="0.3">
      <c r="A450" s="82">
        <v>449</v>
      </c>
      <c r="B450" s="83" t="s">
        <v>323</v>
      </c>
      <c r="C450" s="86" t="s">
        <v>71</v>
      </c>
      <c r="D450" s="88"/>
      <c r="E450" s="88">
        <v>646</v>
      </c>
      <c r="F450" s="88">
        <v>2045</v>
      </c>
      <c r="G450" s="78" t="s">
        <v>330</v>
      </c>
      <c r="H450" s="79">
        <v>10.824999999999999</v>
      </c>
      <c r="I450" s="79">
        <v>91.317999999999998</v>
      </c>
      <c r="J450" s="79">
        <v>182.17</v>
      </c>
      <c r="K450" s="79">
        <v>115.58499999999999</v>
      </c>
      <c r="L450" s="79">
        <v>53.57</v>
      </c>
      <c r="M450" s="79">
        <v>18.71</v>
      </c>
      <c r="N450" s="79">
        <v>1.982</v>
      </c>
    </row>
    <row r="451" spans="1:14" x14ac:dyDescent="0.3">
      <c r="A451" s="82">
        <v>450</v>
      </c>
      <c r="B451" s="83" t="s">
        <v>323</v>
      </c>
      <c r="C451" s="86" t="s">
        <v>71</v>
      </c>
      <c r="D451" s="88"/>
      <c r="E451" s="88">
        <v>646</v>
      </c>
      <c r="F451" s="88">
        <v>2050</v>
      </c>
      <c r="G451" s="78" t="s">
        <v>331</v>
      </c>
      <c r="H451" s="79">
        <v>9.7129999999999992</v>
      </c>
      <c r="I451" s="79">
        <v>84.1</v>
      </c>
      <c r="J451" s="79">
        <v>173.607</v>
      </c>
      <c r="K451" s="79">
        <v>111.03100000000001</v>
      </c>
      <c r="L451" s="79">
        <v>49.850999999999999</v>
      </c>
      <c r="M451" s="79">
        <v>16.29</v>
      </c>
      <c r="N451" s="79">
        <v>1.5880000000000001</v>
      </c>
    </row>
    <row r="452" spans="1:14" x14ac:dyDescent="0.3">
      <c r="A452" s="82">
        <v>451</v>
      </c>
      <c r="B452" s="83" t="s">
        <v>323</v>
      </c>
      <c r="C452" s="86" t="s">
        <v>71</v>
      </c>
      <c r="D452" s="88"/>
      <c r="E452" s="88">
        <v>646</v>
      </c>
      <c r="F452" s="88">
        <v>2055</v>
      </c>
      <c r="G452" s="78" t="s">
        <v>332</v>
      </c>
      <c r="H452" s="79">
        <v>8.8109999999999999</v>
      </c>
      <c r="I452" s="79">
        <v>77.664000000000001</v>
      </c>
      <c r="J452" s="79">
        <v>165.29400000000001</v>
      </c>
      <c r="K452" s="79">
        <v>107.408</v>
      </c>
      <c r="L452" s="79">
        <v>46.957999999999998</v>
      </c>
      <c r="M452" s="79">
        <v>14.37</v>
      </c>
      <c r="N452" s="79">
        <v>1.2949999999999999</v>
      </c>
    </row>
    <row r="453" spans="1:14" x14ac:dyDescent="0.3">
      <c r="A453" s="82">
        <v>452</v>
      </c>
      <c r="B453" s="83" t="s">
        <v>323</v>
      </c>
      <c r="C453" s="86" t="s">
        <v>71</v>
      </c>
      <c r="D453" s="88"/>
      <c r="E453" s="88">
        <v>646</v>
      </c>
      <c r="F453" s="88">
        <v>2060</v>
      </c>
      <c r="G453" s="78" t="s">
        <v>333</v>
      </c>
      <c r="H453" s="79">
        <v>8.0839999999999996</v>
      </c>
      <c r="I453" s="79">
        <v>71.906999999999996</v>
      </c>
      <c r="J453" s="79">
        <v>157.244</v>
      </c>
      <c r="K453" s="79">
        <v>104.547</v>
      </c>
      <c r="L453" s="79">
        <v>44.723999999999997</v>
      </c>
      <c r="M453" s="79">
        <v>12.813000000000001</v>
      </c>
      <c r="N453" s="79">
        <v>1.0609999999999999</v>
      </c>
    </row>
    <row r="454" spans="1:14" x14ac:dyDescent="0.3">
      <c r="A454" s="82">
        <v>453</v>
      </c>
      <c r="B454" s="83" t="s">
        <v>323</v>
      </c>
      <c r="C454" s="86" t="s">
        <v>71</v>
      </c>
      <c r="D454" s="88"/>
      <c r="E454" s="88">
        <v>646</v>
      </c>
      <c r="F454" s="88">
        <v>2065</v>
      </c>
      <c r="G454" s="78" t="s">
        <v>334</v>
      </c>
      <c r="H454" s="79">
        <v>7.5309999999999997</v>
      </c>
      <c r="I454" s="79">
        <v>67.152000000000001</v>
      </c>
      <c r="J454" s="79">
        <v>150.40199999999999</v>
      </c>
      <c r="K454" s="79">
        <v>102.896</v>
      </c>
      <c r="L454" s="79">
        <v>43.302999999999997</v>
      </c>
      <c r="M454" s="79">
        <v>11.657999999999999</v>
      </c>
      <c r="N454" s="79">
        <v>0.89800000000000002</v>
      </c>
    </row>
    <row r="455" spans="1:14" x14ac:dyDescent="0.3">
      <c r="A455" s="82">
        <v>454</v>
      </c>
      <c r="B455" s="83" t="s">
        <v>323</v>
      </c>
      <c r="C455" s="86" t="s">
        <v>71</v>
      </c>
      <c r="D455" s="88"/>
      <c r="E455" s="88">
        <v>646</v>
      </c>
      <c r="F455" s="88">
        <v>2070</v>
      </c>
      <c r="G455" s="78" t="s">
        <v>335</v>
      </c>
      <c r="H455" s="79">
        <v>7.109</v>
      </c>
      <c r="I455" s="79">
        <v>63.125999999999998</v>
      </c>
      <c r="J455" s="79">
        <v>144.33500000000001</v>
      </c>
      <c r="K455" s="79">
        <v>102.081</v>
      </c>
      <c r="L455" s="79">
        <v>42.457999999999998</v>
      </c>
      <c r="M455" s="79">
        <v>10.756</v>
      </c>
      <c r="N455" s="79">
        <v>0.77500000000000002</v>
      </c>
    </row>
    <row r="456" spans="1:14" x14ac:dyDescent="0.3">
      <c r="A456" s="82">
        <v>455</v>
      </c>
      <c r="B456" s="83" t="s">
        <v>323</v>
      </c>
      <c r="C456" s="86" t="s">
        <v>71</v>
      </c>
      <c r="D456" s="88"/>
      <c r="E456" s="88">
        <v>646</v>
      </c>
      <c r="F456" s="88">
        <v>2075</v>
      </c>
      <c r="G456" s="78" t="s">
        <v>336</v>
      </c>
      <c r="H456" s="79">
        <v>6.819</v>
      </c>
      <c r="I456" s="79">
        <v>59.895000000000003</v>
      </c>
      <c r="J456" s="79">
        <v>139.40100000000001</v>
      </c>
      <c r="K456" s="79">
        <v>102.235</v>
      </c>
      <c r="L456" s="79">
        <v>42.203000000000003</v>
      </c>
      <c r="M456" s="79">
        <v>10.111000000000001</v>
      </c>
      <c r="N456" s="79">
        <v>0.67600000000000005</v>
      </c>
    </row>
    <row r="457" spans="1:14" x14ac:dyDescent="0.3">
      <c r="A457" s="82">
        <v>456</v>
      </c>
      <c r="B457" s="83" t="s">
        <v>323</v>
      </c>
      <c r="C457" s="86" t="s">
        <v>71</v>
      </c>
      <c r="D457" s="88"/>
      <c r="E457" s="88">
        <v>646</v>
      </c>
      <c r="F457" s="88">
        <v>2080</v>
      </c>
      <c r="G457" s="78" t="s">
        <v>337</v>
      </c>
      <c r="H457" s="79">
        <v>6.6189999999999998</v>
      </c>
      <c r="I457" s="79">
        <v>57.258000000000003</v>
      </c>
      <c r="J457" s="79">
        <v>135.25700000000001</v>
      </c>
      <c r="K457" s="79">
        <v>103.09699999999999</v>
      </c>
      <c r="L457" s="79">
        <v>42.414000000000001</v>
      </c>
      <c r="M457" s="79">
        <v>9.6539999999999999</v>
      </c>
      <c r="N457" s="79">
        <v>0.621</v>
      </c>
    </row>
    <row r="458" spans="1:14" x14ac:dyDescent="0.3">
      <c r="A458" s="82">
        <v>457</v>
      </c>
      <c r="B458" s="83" t="s">
        <v>323</v>
      </c>
      <c r="C458" s="86" t="s">
        <v>71</v>
      </c>
      <c r="D458" s="88"/>
      <c r="E458" s="88">
        <v>646</v>
      </c>
      <c r="F458" s="88">
        <v>2085</v>
      </c>
      <c r="G458" s="78" t="s">
        <v>338</v>
      </c>
      <c r="H458" s="79">
        <v>6.508</v>
      </c>
      <c r="I458" s="79">
        <v>55.103000000000002</v>
      </c>
      <c r="J458" s="79">
        <v>131.84700000000001</v>
      </c>
      <c r="K458" s="79">
        <v>104.598</v>
      </c>
      <c r="L458" s="79">
        <v>43.008000000000003</v>
      </c>
      <c r="M458" s="79">
        <v>9.3539999999999992</v>
      </c>
      <c r="N458" s="79">
        <v>0.56200000000000006</v>
      </c>
    </row>
    <row r="459" spans="1:14" x14ac:dyDescent="0.3">
      <c r="A459" s="82">
        <v>458</v>
      </c>
      <c r="B459" s="83" t="s">
        <v>323</v>
      </c>
      <c r="C459" s="86" t="s">
        <v>71</v>
      </c>
      <c r="D459" s="88"/>
      <c r="E459" s="88">
        <v>646</v>
      </c>
      <c r="F459" s="88">
        <v>2090</v>
      </c>
      <c r="G459" s="78" t="s">
        <v>339</v>
      </c>
      <c r="H459" s="79">
        <v>6.4539999999999997</v>
      </c>
      <c r="I459" s="79">
        <v>53.286999999999999</v>
      </c>
      <c r="J459" s="79">
        <v>128.86699999999999</v>
      </c>
      <c r="K459" s="79">
        <v>106.46899999999999</v>
      </c>
      <c r="L459" s="79">
        <v>43.893999999999998</v>
      </c>
      <c r="M459" s="79">
        <v>9.1590000000000007</v>
      </c>
      <c r="N459" s="79">
        <v>0.53</v>
      </c>
    </row>
    <row r="460" spans="1:14" x14ac:dyDescent="0.3">
      <c r="A460" s="82">
        <v>459</v>
      </c>
      <c r="B460" s="83" t="s">
        <v>323</v>
      </c>
      <c r="C460" s="86" t="s">
        <v>71</v>
      </c>
      <c r="D460" s="88"/>
      <c r="E460" s="88">
        <v>646</v>
      </c>
      <c r="F460" s="88">
        <v>2095</v>
      </c>
      <c r="G460" s="78" t="s">
        <v>340</v>
      </c>
      <c r="H460" s="79">
        <v>6.4580000000000002</v>
      </c>
      <c r="I460" s="79">
        <v>51.826999999999998</v>
      </c>
      <c r="J460" s="79">
        <v>126.437</v>
      </c>
      <c r="K460" s="79">
        <v>108.758</v>
      </c>
      <c r="L460" s="79">
        <v>45.046999999999997</v>
      </c>
      <c r="M460" s="79">
        <v>9.0719999999999992</v>
      </c>
      <c r="N460" s="79">
        <v>0.501</v>
      </c>
    </row>
    <row r="461" spans="1:14" x14ac:dyDescent="0.3">
      <c r="A461" s="82">
        <v>460</v>
      </c>
      <c r="B461" s="83" t="s">
        <v>323</v>
      </c>
      <c r="C461" s="86" t="s">
        <v>72</v>
      </c>
      <c r="D461" s="88"/>
      <c r="E461" s="88">
        <v>690</v>
      </c>
      <c r="F461" s="88">
        <v>2015</v>
      </c>
      <c r="G461" s="78" t="s">
        <v>324</v>
      </c>
      <c r="H461" s="79">
        <v>56.921999999999997</v>
      </c>
      <c r="I461" s="79">
        <v>110.048</v>
      </c>
      <c r="J461" s="79">
        <v>133.26599999999999</v>
      </c>
      <c r="K461" s="79">
        <v>90.561999999999998</v>
      </c>
      <c r="L461" s="79">
        <v>48.518000000000001</v>
      </c>
      <c r="M461" s="79">
        <v>10.986000000000001</v>
      </c>
      <c r="N461" s="79">
        <v>1.038</v>
      </c>
    </row>
    <row r="462" spans="1:14" x14ac:dyDescent="0.3">
      <c r="A462" s="82">
        <v>461</v>
      </c>
      <c r="B462" s="83" t="s">
        <v>323</v>
      </c>
      <c r="C462" s="86" t="s">
        <v>72</v>
      </c>
      <c r="D462" s="88"/>
      <c r="E462" s="88">
        <v>690</v>
      </c>
      <c r="F462" s="88">
        <v>2020</v>
      </c>
      <c r="G462" s="78" t="s">
        <v>325</v>
      </c>
      <c r="H462" s="79">
        <v>52.122999999999998</v>
      </c>
      <c r="I462" s="79">
        <v>100.874</v>
      </c>
      <c r="J462" s="79">
        <v>130.95400000000001</v>
      </c>
      <c r="K462" s="79">
        <v>88.085999999999999</v>
      </c>
      <c r="L462" s="79">
        <v>46.991999999999997</v>
      </c>
      <c r="M462" s="79">
        <v>10.507</v>
      </c>
      <c r="N462" s="79">
        <v>0.90400000000000003</v>
      </c>
    </row>
    <row r="463" spans="1:14" x14ac:dyDescent="0.3">
      <c r="A463" s="82">
        <v>462</v>
      </c>
      <c r="B463" s="83" t="s">
        <v>323</v>
      </c>
      <c r="C463" s="86" t="s">
        <v>72</v>
      </c>
      <c r="D463" s="88"/>
      <c r="E463" s="88">
        <v>690</v>
      </c>
      <c r="F463" s="88">
        <v>2025</v>
      </c>
      <c r="G463" s="78" t="s">
        <v>326</v>
      </c>
      <c r="H463" s="79">
        <v>47.188000000000002</v>
      </c>
      <c r="I463" s="79">
        <v>92.614000000000004</v>
      </c>
      <c r="J463" s="79">
        <v>128.93899999999999</v>
      </c>
      <c r="K463" s="79">
        <v>87</v>
      </c>
      <c r="L463" s="79">
        <v>46.061</v>
      </c>
      <c r="M463" s="79">
        <v>10.129</v>
      </c>
      <c r="N463" s="79">
        <v>0.80900000000000005</v>
      </c>
    </row>
    <row r="464" spans="1:14" x14ac:dyDescent="0.3">
      <c r="A464" s="82">
        <v>463</v>
      </c>
      <c r="B464" s="83" t="s">
        <v>323</v>
      </c>
      <c r="C464" s="86" t="s">
        <v>72</v>
      </c>
      <c r="D464" s="88"/>
      <c r="E464" s="88">
        <v>690</v>
      </c>
      <c r="F464" s="88">
        <v>2030</v>
      </c>
      <c r="G464" s="78" t="s">
        <v>327</v>
      </c>
      <c r="H464" s="79">
        <v>42.521000000000001</v>
      </c>
      <c r="I464" s="79">
        <v>85.424999999999997</v>
      </c>
      <c r="J464" s="79">
        <v>127.455</v>
      </c>
      <c r="K464" s="79">
        <v>87.269000000000005</v>
      </c>
      <c r="L464" s="79">
        <v>45.725000000000001</v>
      </c>
      <c r="M464" s="79">
        <v>9.8710000000000004</v>
      </c>
      <c r="N464" s="79">
        <v>0.71399999999999997</v>
      </c>
    </row>
    <row r="465" spans="1:14" x14ac:dyDescent="0.3">
      <c r="A465" s="82">
        <v>464</v>
      </c>
      <c r="B465" s="83" t="s">
        <v>323</v>
      </c>
      <c r="C465" s="86" t="s">
        <v>72</v>
      </c>
      <c r="D465" s="88"/>
      <c r="E465" s="88">
        <v>690</v>
      </c>
      <c r="F465" s="88">
        <v>2035</v>
      </c>
      <c r="G465" s="78" t="s">
        <v>328</v>
      </c>
      <c r="H465" s="79">
        <v>38.284999999999997</v>
      </c>
      <c r="I465" s="79">
        <v>79.287000000000006</v>
      </c>
      <c r="J465" s="79">
        <v>126.372</v>
      </c>
      <c r="K465" s="79">
        <v>88.453000000000003</v>
      </c>
      <c r="L465" s="79">
        <v>45.816000000000003</v>
      </c>
      <c r="M465" s="79">
        <v>9.6980000000000004</v>
      </c>
      <c r="N465" s="79">
        <v>0.64900000000000002</v>
      </c>
    </row>
    <row r="466" spans="1:14" x14ac:dyDescent="0.3">
      <c r="A466" s="82">
        <v>465</v>
      </c>
      <c r="B466" s="83" t="s">
        <v>323</v>
      </c>
      <c r="C466" s="86" t="s">
        <v>72</v>
      </c>
      <c r="D466" s="88"/>
      <c r="E466" s="88">
        <v>690</v>
      </c>
      <c r="F466" s="88">
        <v>2040</v>
      </c>
      <c r="G466" s="78" t="s">
        <v>329</v>
      </c>
      <c r="H466" s="79">
        <v>34.478999999999999</v>
      </c>
      <c r="I466" s="79">
        <v>74.055000000000007</v>
      </c>
      <c r="J466" s="79">
        <v>125.6</v>
      </c>
      <c r="K466" s="79">
        <v>90.308999999999997</v>
      </c>
      <c r="L466" s="79">
        <v>46.225000000000001</v>
      </c>
      <c r="M466" s="79">
        <v>9.5980000000000008</v>
      </c>
      <c r="N466" s="79">
        <v>0.59399999999999997</v>
      </c>
    </row>
    <row r="467" spans="1:14" x14ac:dyDescent="0.3">
      <c r="A467" s="82">
        <v>466</v>
      </c>
      <c r="B467" s="83" t="s">
        <v>323</v>
      </c>
      <c r="C467" s="86" t="s">
        <v>72</v>
      </c>
      <c r="D467" s="88"/>
      <c r="E467" s="88">
        <v>690</v>
      </c>
      <c r="F467" s="88">
        <v>2045</v>
      </c>
      <c r="G467" s="78" t="s">
        <v>330</v>
      </c>
      <c r="H467" s="79">
        <v>31.111999999999998</v>
      </c>
      <c r="I467" s="79">
        <v>69.659000000000006</v>
      </c>
      <c r="J467" s="79">
        <v>125.11199999999999</v>
      </c>
      <c r="K467" s="79">
        <v>92.656000000000006</v>
      </c>
      <c r="L467" s="79">
        <v>46.872</v>
      </c>
      <c r="M467" s="79">
        <v>9.5489999999999995</v>
      </c>
      <c r="N467" s="79">
        <v>0.56000000000000005</v>
      </c>
    </row>
    <row r="468" spans="1:14" x14ac:dyDescent="0.3">
      <c r="A468" s="82">
        <v>467</v>
      </c>
      <c r="B468" s="83" t="s">
        <v>323</v>
      </c>
      <c r="C468" s="86" t="s">
        <v>72</v>
      </c>
      <c r="D468" s="88"/>
      <c r="E468" s="88">
        <v>690</v>
      </c>
      <c r="F468" s="88">
        <v>2050</v>
      </c>
      <c r="G468" s="78" t="s">
        <v>331</v>
      </c>
      <c r="H468" s="79">
        <v>28.119</v>
      </c>
      <c r="I468" s="79">
        <v>65.912000000000006</v>
      </c>
      <c r="J468" s="79">
        <v>124.69499999999999</v>
      </c>
      <c r="K468" s="79">
        <v>95.224000000000004</v>
      </c>
      <c r="L468" s="79">
        <v>47.642000000000003</v>
      </c>
      <c r="M468" s="79">
        <v>9.5370000000000008</v>
      </c>
      <c r="N468" s="79">
        <v>0.53100000000000003</v>
      </c>
    </row>
    <row r="469" spans="1:14" x14ac:dyDescent="0.3">
      <c r="A469" s="82">
        <v>468</v>
      </c>
      <c r="B469" s="83" t="s">
        <v>323</v>
      </c>
      <c r="C469" s="86" t="s">
        <v>72</v>
      </c>
      <c r="D469" s="88"/>
      <c r="E469" s="88">
        <v>690</v>
      </c>
      <c r="F469" s="88">
        <v>2055</v>
      </c>
      <c r="G469" s="78" t="s">
        <v>332</v>
      </c>
      <c r="H469" s="79">
        <v>25.445</v>
      </c>
      <c r="I469" s="79">
        <v>62.703000000000003</v>
      </c>
      <c r="J469" s="79">
        <v>124.35299999999999</v>
      </c>
      <c r="K469" s="79">
        <v>97.960999999999999</v>
      </c>
      <c r="L469" s="79">
        <v>48.502000000000002</v>
      </c>
      <c r="M469" s="79">
        <v>9.5540000000000003</v>
      </c>
      <c r="N469" s="79">
        <v>0.502</v>
      </c>
    </row>
    <row r="470" spans="1:14" x14ac:dyDescent="0.3">
      <c r="A470" s="82">
        <v>469</v>
      </c>
      <c r="B470" s="83" t="s">
        <v>323</v>
      </c>
      <c r="C470" s="86" t="s">
        <v>72</v>
      </c>
      <c r="D470" s="88"/>
      <c r="E470" s="88">
        <v>690</v>
      </c>
      <c r="F470" s="88">
        <v>2060</v>
      </c>
      <c r="G470" s="78" t="s">
        <v>333</v>
      </c>
      <c r="H470" s="79">
        <v>23.062999999999999</v>
      </c>
      <c r="I470" s="79">
        <v>59.966999999999999</v>
      </c>
      <c r="J470" s="79">
        <v>124.04300000000001</v>
      </c>
      <c r="K470" s="79">
        <v>100.828</v>
      </c>
      <c r="L470" s="79">
        <v>49.436999999999998</v>
      </c>
      <c r="M470" s="79">
        <v>9.59</v>
      </c>
      <c r="N470" s="79">
        <v>0.49199999999999999</v>
      </c>
    </row>
    <row r="471" spans="1:14" x14ac:dyDescent="0.3">
      <c r="A471" s="82">
        <v>470</v>
      </c>
      <c r="B471" s="83" t="s">
        <v>323</v>
      </c>
      <c r="C471" s="86" t="s">
        <v>72</v>
      </c>
      <c r="D471" s="88"/>
      <c r="E471" s="88">
        <v>690</v>
      </c>
      <c r="F471" s="88">
        <v>2065</v>
      </c>
      <c r="G471" s="78" t="s">
        <v>334</v>
      </c>
      <c r="H471" s="79">
        <v>20.960999999999999</v>
      </c>
      <c r="I471" s="79">
        <v>57.634999999999998</v>
      </c>
      <c r="J471" s="79">
        <v>123.747</v>
      </c>
      <c r="K471" s="79">
        <v>103.714</v>
      </c>
      <c r="L471" s="79">
        <v>50.405000000000001</v>
      </c>
      <c r="M471" s="79">
        <v>9.641</v>
      </c>
      <c r="N471" s="79">
        <v>0.47699999999999998</v>
      </c>
    </row>
    <row r="472" spans="1:14" x14ac:dyDescent="0.3">
      <c r="A472" s="82">
        <v>471</v>
      </c>
      <c r="B472" s="83" t="s">
        <v>323</v>
      </c>
      <c r="C472" s="86" t="s">
        <v>72</v>
      </c>
      <c r="D472" s="88"/>
      <c r="E472" s="88">
        <v>690</v>
      </c>
      <c r="F472" s="88">
        <v>2070</v>
      </c>
      <c r="G472" s="78" t="s">
        <v>335</v>
      </c>
      <c r="H472" s="79">
        <v>19.068999999999999</v>
      </c>
      <c r="I472" s="79">
        <v>55.582999999999998</v>
      </c>
      <c r="J472" s="79">
        <v>123.29600000000001</v>
      </c>
      <c r="K472" s="79">
        <v>106.488</v>
      </c>
      <c r="L472" s="79">
        <v>51.331000000000003</v>
      </c>
      <c r="M472" s="79">
        <v>9.7010000000000005</v>
      </c>
      <c r="N472" s="79">
        <v>0.47199999999999998</v>
      </c>
    </row>
    <row r="473" spans="1:14" x14ac:dyDescent="0.3">
      <c r="A473" s="82">
        <v>472</v>
      </c>
      <c r="B473" s="83" t="s">
        <v>323</v>
      </c>
      <c r="C473" s="86" t="s">
        <v>72</v>
      </c>
      <c r="D473" s="88"/>
      <c r="E473" s="88">
        <v>690</v>
      </c>
      <c r="F473" s="88">
        <v>2075</v>
      </c>
      <c r="G473" s="78" t="s">
        <v>336</v>
      </c>
      <c r="H473" s="79">
        <v>17.390999999999998</v>
      </c>
      <c r="I473" s="79">
        <v>53.792999999999999</v>
      </c>
      <c r="J473" s="79">
        <v>122.77500000000001</v>
      </c>
      <c r="K473" s="79">
        <v>109.17100000000001</v>
      </c>
      <c r="L473" s="79">
        <v>52.231999999999999</v>
      </c>
      <c r="M473" s="79">
        <v>9.7539999999999996</v>
      </c>
      <c r="N473" s="79">
        <v>0.46400000000000002</v>
      </c>
    </row>
    <row r="474" spans="1:14" x14ac:dyDescent="0.3">
      <c r="A474" s="82">
        <v>473</v>
      </c>
      <c r="B474" s="83" t="s">
        <v>323</v>
      </c>
      <c r="C474" s="86" t="s">
        <v>72</v>
      </c>
      <c r="D474" s="88"/>
      <c r="E474" s="88">
        <v>690</v>
      </c>
      <c r="F474" s="88">
        <v>2080</v>
      </c>
      <c r="G474" s="78" t="s">
        <v>337</v>
      </c>
      <c r="H474" s="79">
        <v>15.903</v>
      </c>
      <c r="I474" s="79">
        <v>52.261000000000003</v>
      </c>
      <c r="J474" s="79">
        <v>122.22799999999999</v>
      </c>
      <c r="K474" s="79">
        <v>111.854</v>
      </c>
      <c r="L474" s="79">
        <v>53.128</v>
      </c>
      <c r="M474" s="79">
        <v>9.8249999999999993</v>
      </c>
      <c r="N474" s="79">
        <v>0.46100000000000002</v>
      </c>
    </row>
    <row r="475" spans="1:14" x14ac:dyDescent="0.3">
      <c r="A475" s="82">
        <v>474</v>
      </c>
      <c r="B475" s="83" t="s">
        <v>323</v>
      </c>
      <c r="C475" s="86" t="s">
        <v>72</v>
      </c>
      <c r="D475" s="88"/>
      <c r="E475" s="88">
        <v>690</v>
      </c>
      <c r="F475" s="88">
        <v>2085</v>
      </c>
      <c r="G475" s="78" t="s">
        <v>338</v>
      </c>
      <c r="H475" s="79">
        <v>14.577999999999999</v>
      </c>
      <c r="I475" s="79">
        <v>50.887</v>
      </c>
      <c r="J475" s="79">
        <v>121.53</v>
      </c>
      <c r="K475" s="79">
        <v>114.39100000000001</v>
      </c>
      <c r="L475" s="79">
        <v>53.991</v>
      </c>
      <c r="M475" s="79">
        <v>9.8819999999999997</v>
      </c>
      <c r="N475" s="79">
        <v>0.46100000000000002</v>
      </c>
    </row>
    <row r="476" spans="1:14" x14ac:dyDescent="0.3">
      <c r="A476" s="82">
        <v>475</v>
      </c>
      <c r="B476" s="83" t="s">
        <v>323</v>
      </c>
      <c r="C476" s="86" t="s">
        <v>72</v>
      </c>
      <c r="D476" s="88"/>
      <c r="E476" s="88">
        <v>690</v>
      </c>
      <c r="F476" s="88">
        <v>2090</v>
      </c>
      <c r="G476" s="78" t="s">
        <v>339</v>
      </c>
      <c r="H476" s="79">
        <v>13.422000000000001</v>
      </c>
      <c r="I476" s="79">
        <v>49.689</v>
      </c>
      <c r="J476" s="79">
        <v>120.797</v>
      </c>
      <c r="K476" s="79">
        <v>116.866</v>
      </c>
      <c r="L476" s="79">
        <v>54.823</v>
      </c>
      <c r="M476" s="79">
        <v>9.9450000000000003</v>
      </c>
      <c r="N476" s="79">
        <v>0.45800000000000002</v>
      </c>
    </row>
    <row r="477" spans="1:14" x14ac:dyDescent="0.3">
      <c r="A477" s="82">
        <v>476</v>
      </c>
      <c r="B477" s="83" t="s">
        <v>323</v>
      </c>
      <c r="C477" s="86" t="s">
        <v>72</v>
      </c>
      <c r="D477" s="88"/>
      <c r="E477" s="88">
        <v>690</v>
      </c>
      <c r="F477" s="88">
        <v>2095</v>
      </c>
      <c r="G477" s="78" t="s">
        <v>340</v>
      </c>
      <c r="H477" s="79">
        <v>12.388999999999999</v>
      </c>
      <c r="I477" s="79">
        <v>48.593000000000004</v>
      </c>
      <c r="J477" s="79">
        <v>119.90300000000001</v>
      </c>
      <c r="K477" s="79">
        <v>119.15</v>
      </c>
      <c r="L477" s="79">
        <v>55.582000000000001</v>
      </c>
      <c r="M477" s="79">
        <v>9.9979999999999993</v>
      </c>
      <c r="N477" s="79">
        <v>0.46500000000000002</v>
      </c>
    </row>
    <row r="478" spans="1:14" x14ac:dyDescent="0.3">
      <c r="A478" s="82">
        <v>477</v>
      </c>
      <c r="B478" s="83" t="s">
        <v>323</v>
      </c>
      <c r="C478" s="86" t="s">
        <v>73</v>
      </c>
      <c r="D478" s="88"/>
      <c r="E478" s="88">
        <v>706</v>
      </c>
      <c r="F478" s="88">
        <v>2015</v>
      </c>
      <c r="G478" s="78" t="s">
        <v>324</v>
      </c>
      <c r="H478" s="79">
        <v>100.143</v>
      </c>
      <c r="I478" s="79">
        <v>262.81799999999998</v>
      </c>
      <c r="J478" s="79">
        <v>327.714</v>
      </c>
      <c r="K478" s="79">
        <v>242.059</v>
      </c>
      <c r="L478" s="79">
        <v>165.27199999999999</v>
      </c>
      <c r="M478" s="79">
        <v>82.483000000000004</v>
      </c>
      <c r="N478" s="79">
        <v>44.210999999999999</v>
      </c>
    </row>
    <row r="479" spans="1:14" x14ac:dyDescent="0.3">
      <c r="A479" s="82">
        <v>478</v>
      </c>
      <c r="B479" s="83" t="s">
        <v>323</v>
      </c>
      <c r="C479" s="86" t="s">
        <v>73</v>
      </c>
      <c r="D479" s="88"/>
      <c r="E479" s="88">
        <v>706</v>
      </c>
      <c r="F479" s="88">
        <v>2020</v>
      </c>
      <c r="G479" s="78" t="s">
        <v>325</v>
      </c>
      <c r="H479" s="79">
        <v>90.087000000000003</v>
      </c>
      <c r="I479" s="79">
        <v>249.15299999999999</v>
      </c>
      <c r="J479" s="79">
        <v>325.166</v>
      </c>
      <c r="K479" s="79">
        <v>226.23599999999999</v>
      </c>
      <c r="L479" s="79">
        <v>144.358</v>
      </c>
      <c r="M479" s="79">
        <v>64.055000000000007</v>
      </c>
      <c r="N479" s="79">
        <v>33.244999999999997</v>
      </c>
    </row>
    <row r="480" spans="1:14" x14ac:dyDescent="0.3">
      <c r="A480" s="82">
        <v>479</v>
      </c>
      <c r="B480" s="83" t="s">
        <v>323</v>
      </c>
      <c r="C480" s="86" t="s">
        <v>73</v>
      </c>
      <c r="D480" s="88"/>
      <c r="E480" s="88">
        <v>706</v>
      </c>
      <c r="F480" s="88">
        <v>2025</v>
      </c>
      <c r="G480" s="78" t="s">
        <v>326</v>
      </c>
      <c r="H480" s="79">
        <v>80.551000000000002</v>
      </c>
      <c r="I480" s="79">
        <v>234.28</v>
      </c>
      <c r="J480" s="79">
        <v>318.76299999999998</v>
      </c>
      <c r="K480" s="79">
        <v>210.81800000000001</v>
      </c>
      <c r="L480" s="79">
        <v>126.2</v>
      </c>
      <c r="M480" s="79">
        <v>50.02</v>
      </c>
      <c r="N480" s="79">
        <v>24.968</v>
      </c>
    </row>
    <row r="481" spans="1:14" x14ac:dyDescent="0.3">
      <c r="A481" s="82">
        <v>480</v>
      </c>
      <c r="B481" s="83" t="s">
        <v>323</v>
      </c>
      <c r="C481" s="86" t="s">
        <v>73</v>
      </c>
      <c r="D481" s="88"/>
      <c r="E481" s="88">
        <v>706</v>
      </c>
      <c r="F481" s="88">
        <v>2030</v>
      </c>
      <c r="G481" s="78" t="s">
        <v>327</v>
      </c>
      <c r="H481" s="79">
        <v>71.683999999999997</v>
      </c>
      <c r="I481" s="79">
        <v>218.91300000000001</v>
      </c>
      <c r="J481" s="79">
        <v>309.43700000000001</v>
      </c>
      <c r="K481" s="79">
        <v>196.221</v>
      </c>
      <c r="L481" s="79">
        <v>110.67700000000001</v>
      </c>
      <c r="M481" s="79">
        <v>39.399000000000001</v>
      </c>
      <c r="N481" s="79">
        <v>18.869</v>
      </c>
    </row>
    <row r="482" spans="1:14" x14ac:dyDescent="0.3">
      <c r="A482" s="82">
        <v>481</v>
      </c>
      <c r="B482" s="83" t="s">
        <v>323</v>
      </c>
      <c r="C482" s="86" t="s">
        <v>73</v>
      </c>
      <c r="D482" s="88"/>
      <c r="E482" s="88">
        <v>706</v>
      </c>
      <c r="F482" s="88">
        <v>2035</v>
      </c>
      <c r="G482" s="78" t="s">
        <v>328</v>
      </c>
      <c r="H482" s="79">
        <v>63.613999999999997</v>
      </c>
      <c r="I482" s="79">
        <v>203.434</v>
      </c>
      <c r="J482" s="79">
        <v>297.75200000000001</v>
      </c>
      <c r="K482" s="79">
        <v>182.63200000000001</v>
      </c>
      <c r="L482" s="79">
        <v>97.433999999999997</v>
      </c>
      <c r="M482" s="79">
        <v>31.291</v>
      </c>
      <c r="N482" s="79">
        <v>14.282999999999999</v>
      </c>
    </row>
    <row r="483" spans="1:14" x14ac:dyDescent="0.3">
      <c r="A483" s="82">
        <v>482</v>
      </c>
      <c r="B483" s="83" t="s">
        <v>323</v>
      </c>
      <c r="C483" s="86" t="s">
        <v>73</v>
      </c>
      <c r="D483" s="88"/>
      <c r="E483" s="88">
        <v>706</v>
      </c>
      <c r="F483" s="88">
        <v>2040</v>
      </c>
      <c r="G483" s="78" t="s">
        <v>329</v>
      </c>
      <c r="H483" s="79">
        <v>56.447000000000003</v>
      </c>
      <c r="I483" s="79">
        <v>188.80099999999999</v>
      </c>
      <c r="J483" s="79">
        <v>285.27600000000001</v>
      </c>
      <c r="K483" s="79">
        <v>170.66</v>
      </c>
      <c r="L483" s="79">
        <v>86.483999999999995</v>
      </c>
      <c r="M483" s="79">
        <v>25.225000000000001</v>
      </c>
      <c r="N483" s="79">
        <v>10.907</v>
      </c>
    </row>
    <row r="484" spans="1:14" x14ac:dyDescent="0.3">
      <c r="A484" s="82">
        <v>483</v>
      </c>
      <c r="B484" s="83" t="s">
        <v>323</v>
      </c>
      <c r="C484" s="86" t="s">
        <v>73</v>
      </c>
      <c r="D484" s="88"/>
      <c r="E484" s="88">
        <v>706</v>
      </c>
      <c r="F484" s="88">
        <v>2045</v>
      </c>
      <c r="G484" s="78" t="s">
        <v>330</v>
      </c>
      <c r="H484" s="79">
        <v>50.271999999999998</v>
      </c>
      <c r="I484" s="79">
        <v>175.48599999999999</v>
      </c>
      <c r="J484" s="79">
        <v>272.90499999999997</v>
      </c>
      <c r="K484" s="79">
        <v>160.52699999999999</v>
      </c>
      <c r="L484" s="79">
        <v>77.590999999999994</v>
      </c>
      <c r="M484" s="79">
        <v>20.670999999999999</v>
      </c>
      <c r="N484" s="79">
        <v>8.4480000000000004</v>
      </c>
    </row>
    <row r="485" spans="1:14" x14ac:dyDescent="0.3">
      <c r="A485" s="82">
        <v>484</v>
      </c>
      <c r="B485" s="83" t="s">
        <v>323</v>
      </c>
      <c r="C485" s="86" t="s">
        <v>73</v>
      </c>
      <c r="D485" s="88"/>
      <c r="E485" s="88">
        <v>706</v>
      </c>
      <c r="F485" s="88">
        <v>2050</v>
      </c>
      <c r="G485" s="78" t="s">
        <v>331</v>
      </c>
      <c r="H485" s="79">
        <v>44.84</v>
      </c>
      <c r="I485" s="79">
        <v>163.14400000000001</v>
      </c>
      <c r="J485" s="79">
        <v>260.46800000000002</v>
      </c>
      <c r="K485" s="79">
        <v>151.80799999999999</v>
      </c>
      <c r="L485" s="79">
        <v>70.284999999999997</v>
      </c>
      <c r="M485" s="79">
        <v>17.202000000000002</v>
      </c>
      <c r="N485" s="79">
        <v>6.593</v>
      </c>
    </row>
    <row r="486" spans="1:14" x14ac:dyDescent="0.3">
      <c r="A486" s="82">
        <v>485</v>
      </c>
      <c r="B486" s="83" t="s">
        <v>323</v>
      </c>
      <c r="C486" s="86" t="s">
        <v>73</v>
      </c>
      <c r="D486" s="88"/>
      <c r="E486" s="88">
        <v>706</v>
      </c>
      <c r="F486" s="88">
        <v>2055</v>
      </c>
      <c r="G486" s="78" t="s">
        <v>332</v>
      </c>
      <c r="H486" s="79">
        <v>40.195</v>
      </c>
      <c r="I486" s="79">
        <v>152.08500000000001</v>
      </c>
      <c r="J486" s="79">
        <v>248.68799999999999</v>
      </c>
      <c r="K486" s="79">
        <v>144.696</v>
      </c>
      <c r="L486" s="79">
        <v>64.459999999999994</v>
      </c>
      <c r="M486" s="79">
        <v>14.590999999999999</v>
      </c>
      <c r="N486" s="79">
        <v>5.2249999999999996</v>
      </c>
    </row>
    <row r="487" spans="1:14" x14ac:dyDescent="0.3">
      <c r="A487" s="82">
        <v>486</v>
      </c>
      <c r="B487" s="83" t="s">
        <v>323</v>
      </c>
      <c r="C487" s="86" t="s">
        <v>73</v>
      </c>
      <c r="D487" s="88"/>
      <c r="E487" s="88">
        <v>706</v>
      </c>
      <c r="F487" s="88">
        <v>2060</v>
      </c>
      <c r="G487" s="78" t="s">
        <v>333</v>
      </c>
      <c r="H487" s="79">
        <v>36.155999999999999</v>
      </c>
      <c r="I487" s="79">
        <v>142.03200000000001</v>
      </c>
      <c r="J487" s="79">
        <v>237.43199999999999</v>
      </c>
      <c r="K487" s="79">
        <v>138.851</v>
      </c>
      <c r="L487" s="79">
        <v>59.743000000000002</v>
      </c>
      <c r="M487" s="79">
        <v>12.589</v>
      </c>
      <c r="N487" s="79">
        <v>4.1769999999999996</v>
      </c>
    </row>
    <row r="488" spans="1:14" x14ac:dyDescent="0.3">
      <c r="A488" s="82">
        <v>487</v>
      </c>
      <c r="B488" s="83" t="s">
        <v>323</v>
      </c>
      <c r="C488" s="86" t="s">
        <v>73</v>
      </c>
      <c r="D488" s="88"/>
      <c r="E488" s="88">
        <v>706</v>
      </c>
      <c r="F488" s="88">
        <v>2065</v>
      </c>
      <c r="G488" s="78" t="s">
        <v>334</v>
      </c>
      <c r="H488" s="79">
        <v>32.673999999999999</v>
      </c>
      <c r="I488" s="79">
        <v>133.09899999999999</v>
      </c>
      <c r="J488" s="79">
        <v>227.06800000000001</v>
      </c>
      <c r="K488" s="79">
        <v>134.36699999999999</v>
      </c>
      <c r="L488" s="79">
        <v>56.088000000000001</v>
      </c>
      <c r="M488" s="79">
        <v>11.083</v>
      </c>
      <c r="N488" s="79">
        <v>3.4009999999999998</v>
      </c>
    </row>
    <row r="489" spans="1:14" x14ac:dyDescent="0.3">
      <c r="A489" s="82">
        <v>488</v>
      </c>
      <c r="B489" s="83" t="s">
        <v>323</v>
      </c>
      <c r="C489" s="86" t="s">
        <v>73</v>
      </c>
      <c r="D489" s="88"/>
      <c r="E489" s="88">
        <v>706</v>
      </c>
      <c r="F489" s="88">
        <v>2070</v>
      </c>
      <c r="G489" s="78" t="s">
        <v>335</v>
      </c>
      <c r="H489" s="79">
        <v>29.62</v>
      </c>
      <c r="I489" s="79">
        <v>124.849</v>
      </c>
      <c r="J489" s="79">
        <v>217.05099999999999</v>
      </c>
      <c r="K489" s="79">
        <v>130.76900000000001</v>
      </c>
      <c r="L489" s="79">
        <v>53.212000000000003</v>
      </c>
      <c r="M489" s="79">
        <v>9.9149999999999991</v>
      </c>
      <c r="N489" s="79">
        <v>2.7839999999999998</v>
      </c>
    </row>
    <row r="490" spans="1:14" x14ac:dyDescent="0.3">
      <c r="A490" s="82">
        <v>489</v>
      </c>
      <c r="B490" s="83" t="s">
        <v>323</v>
      </c>
      <c r="C490" s="86" t="s">
        <v>73</v>
      </c>
      <c r="D490" s="88"/>
      <c r="E490" s="88">
        <v>706</v>
      </c>
      <c r="F490" s="88">
        <v>2075</v>
      </c>
      <c r="G490" s="78" t="s">
        <v>336</v>
      </c>
      <c r="H490" s="79">
        <v>26.928000000000001</v>
      </c>
      <c r="I490" s="79">
        <v>117.309</v>
      </c>
      <c r="J490" s="79">
        <v>207.66499999999999</v>
      </c>
      <c r="K490" s="79">
        <v>128.09700000000001</v>
      </c>
      <c r="L490" s="79">
        <v>51.03</v>
      </c>
      <c r="M490" s="79">
        <v>9.0239999999999991</v>
      </c>
      <c r="N490" s="79">
        <v>2.327</v>
      </c>
    </row>
    <row r="491" spans="1:14" x14ac:dyDescent="0.3">
      <c r="A491" s="82">
        <v>490</v>
      </c>
      <c r="B491" s="83" t="s">
        <v>323</v>
      </c>
      <c r="C491" s="86" t="s">
        <v>73</v>
      </c>
      <c r="D491" s="88"/>
      <c r="E491" s="88">
        <v>706</v>
      </c>
      <c r="F491" s="88">
        <v>2080</v>
      </c>
      <c r="G491" s="78" t="s">
        <v>337</v>
      </c>
      <c r="H491" s="79">
        <v>24.538</v>
      </c>
      <c r="I491" s="79">
        <v>110.297</v>
      </c>
      <c r="J491" s="79">
        <v>198.68899999999999</v>
      </c>
      <c r="K491" s="79">
        <v>126.116</v>
      </c>
      <c r="L491" s="79">
        <v>49.396999999999998</v>
      </c>
      <c r="M491" s="79">
        <v>8.35</v>
      </c>
      <c r="N491" s="79">
        <v>1.9530000000000001</v>
      </c>
    </row>
    <row r="492" spans="1:14" x14ac:dyDescent="0.3">
      <c r="A492" s="82">
        <v>491</v>
      </c>
      <c r="B492" s="83" t="s">
        <v>323</v>
      </c>
      <c r="C492" s="86" t="s">
        <v>73</v>
      </c>
      <c r="D492" s="88"/>
      <c r="E492" s="88">
        <v>706</v>
      </c>
      <c r="F492" s="88">
        <v>2085</v>
      </c>
      <c r="G492" s="78" t="s">
        <v>338</v>
      </c>
      <c r="H492" s="79">
        <v>22.388999999999999</v>
      </c>
      <c r="I492" s="79">
        <v>103.71</v>
      </c>
      <c r="J492" s="79">
        <v>190.02199999999999</v>
      </c>
      <c r="K492" s="79">
        <v>124.68899999999999</v>
      </c>
      <c r="L492" s="79">
        <v>48.228000000000002</v>
      </c>
      <c r="M492" s="79">
        <v>7.8319999999999999</v>
      </c>
      <c r="N492" s="79">
        <v>1.65</v>
      </c>
    </row>
    <row r="493" spans="1:14" x14ac:dyDescent="0.3">
      <c r="A493" s="82">
        <v>492</v>
      </c>
      <c r="B493" s="83" t="s">
        <v>323</v>
      </c>
      <c r="C493" s="86" t="s">
        <v>73</v>
      </c>
      <c r="D493" s="88"/>
      <c r="E493" s="88">
        <v>706</v>
      </c>
      <c r="F493" s="88">
        <v>2090</v>
      </c>
      <c r="G493" s="78" t="s">
        <v>339</v>
      </c>
      <c r="H493" s="79">
        <v>20.405000000000001</v>
      </c>
      <c r="I493" s="79">
        <v>97.234999999999999</v>
      </c>
      <c r="J493" s="79">
        <v>181.298</v>
      </c>
      <c r="K493" s="79">
        <v>123.47499999999999</v>
      </c>
      <c r="L493" s="79">
        <v>47.387999999999998</v>
      </c>
      <c r="M493" s="79">
        <v>7.4619999999999997</v>
      </c>
      <c r="N493" s="79">
        <v>1.417</v>
      </c>
    </row>
    <row r="494" spans="1:14" x14ac:dyDescent="0.3">
      <c r="A494" s="82">
        <v>493</v>
      </c>
      <c r="B494" s="83" t="s">
        <v>323</v>
      </c>
      <c r="C494" s="86" t="s">
        <v>73</v>
      </c>
      <c r="D494" s="88"/>
      <c r="E494" s="88">
        <v>706</v>
      </c>
      <c r="F494" s="88">
        <v>2095</v>
      </c>
      <c r="G494" s="78" t="s">
        <v>340</v>
      </c>
      <c r="H494" s="79">
        <v>18.635999999999999</v>
      </c>
      <c r="I494" s="79">
        <v>91.25</v>
      </c>
      <c r="J494" s="79">
        <v>173.178</v>
      </c>
      <c r="K494" s="79">
        <v>122.812</v>
      </c>
      <c r="L494" s="79">
        <v>46.957999999999998</v>
      </c>
      <c r="M494" s="79">
        <v>7.2240000000000002</v>
      </c>
      <c r="N494" s="79">
        <v>1.222</v>
      </c>
    </row>
    <row r="495" spans="1:14" x14ac:dyDescent="0.3">
      <c r="A495" s="82">
        <v>494</v>
      </c>
      <c r="B495" s="83" t="s">
        <v>323</v>
      </c>
      <c r="C495" s="86" t="s">
        <v>74</v>
      </c>
      <c r="D495" s="88"/>
      <c r="E495" s="88">
        <v>728</v>
      </c>
      <c r="F495" s="88">
        <v>2015</v>
      </c>
      <c r="G495" s="78" t="s">
        <v>324</v>
      </c>
      <c r="H495" s="79">
        <v>62.04</v>
      </c>
      <c r="I495" s="79">
        <v>205.709</v>
      </c>
      <c r="J495" s="79">
        <v>282.19299999999998</v>
      </c>
      <c r="K495" s="79">
        <v>198.548</v>
      </c>
      <c r="L495" s="79">
        <v>105.914</v>
      </c>
      <c r="M495" s="79">
        <v>60.097999999999999</v>
      </c>
      <c r="N495" s="79">
        <v>32.677999999999997</v>
      </c>
    </row>
    <row r="496" spans="1:14" x14ac:dyDescent="0.3">
      <c r="A496" s="82">
        <v>495</v>
      </c>
      <c r="B496" s="83" t="s">
        <v>323</v>
      </c>
      <c r="C496" s="86" t="s">
        <v>74</v>
      </c>
      <c r="D496" s="88"/>
      <c r="E496" s="88">
        <v>728</v>
      </c>
      <c r="F496" s="88">
        <v>2020</v>
      </c>
      <c r="G496" s="78" t="s">
        <v>325</v>
      </c>
      <c r="H496" s="79">
        <v>49.41</v>
      </c>
      <c r="I496" s="79">
        <v>188.06200000000001</v>
      </c>
      <c r="J496" s="79">
        <v>281.10599999999999</v>
      </c>
      <c r="K496" s="79">
        <v>187.90600000000001</v>
      </c>
      <c r="L496" s="79">
        <v>91.474000000000004</v>
      </c>
      <c r="M496" s="79">
        <v>48.241999999999997</v>
      </c>
      <c r="N496" s="79">
        <v>25.04</v>
      </c>
    </row>
    <row r="497" spans="1:14" x14ac:dyDescent="0.3">
      <c r="A497" s="82">
        <v>496</v>
      </c>
      <c r="B497" s="83" t="s">
        <v>323</v>
      </c>
      <c r="C497" s="86" t="s">
        <v>74</v>
      </c>
      <c r="D497" s="88"/>
      <c r="E497" s="88">
        <v>728</v>
      </c>
      <c r="F497" s="88">
        <v>2025</v>
      </c>
      <c r="G497" s="78" t="s">
        <v>326</v>
      </c>
      <c r="H497" s="79">
        <v>39.543999999999997</v>
      </c>
      <c r="I497" s="79">
        <v>171.3</v>
      </c>
      <c r="J497" s="79">
        <v>276.45699999999999</v>
      </c>
      <c r="K497" s="79">
        <v>177.316</v>
      </c>
      <c r="L497" s="79">
        <v>79.353999999999999</v>
      </c>
      <c r="M497" s="79">
        <v>38.981999999999999</v>
      </c>
      <c r="N497" s="79">
        <v>19.187000000000001</v>
      </c>
    </row>
    <row r="498" spans="1:14" x14ac:dyDescent="0.3">
      <c r="A498" s="82">
        <v>497</v>
      </c>
      <c r="B498" s="83" t="s">
        <v>323</v>
      </c>
      <c r="C498" s="86" t="s">
        <v>74</v>
      </c>
      <c r="D498" s="88"/>
      <c r="E498" s="88">
        <v>728</v>
      </c>
      <c r="F498" s="88">
        <v>2030</v>
      </c>
      <c r="G498" s="78" t="s">
        <v>327</v>
      </c>
      <c r="H498" s="79">
        <v>31.952999999999999</v>
      </c>
      <c r="I498" s="79">
        <v>156.101</v>
      </c>
      <c r="J498" s="79">
        <v>269.60000000000002</v>
      </c>
      <c r="K498" s="79">
        <v>167.49299999999999</v>
      </c>
      <c r="L498" s="79">
        <v>69.448999999999998</v>
      </c>
      <c r="M498" s="79">
        <v>31.797000000000001</v>
      </c>
      <c r="N498" s="79">
        <v>14.787000000000001</v>
      </c>
    </row>
    <row r="499" spans="1:14" x14ac:dyDescent="0.3">
      <c r="A499" s="82">
        <v>498</v>
      </c>
      <c r="B499" s="83" t="s">
        <v>323</v>
      </c>
      <c r="C499" s="86" t="s">
        <v>74</v>
      </c>
      <c r="D499" s="88"/>
      <c r="E499" s="88">
        <v>728</v>
      </c>
      <c r="F499" s="88">
        <v>2035</v>
      </c>
      <c r="G499" s="78" t="s">
        <v>328</v>
      </c>
      <c r="H499" s="79">
        <v>26.13</v>
      </c>
      <c r="I499" s="79">
        <v>142.59800000000001</v>
      </c>
      <c r="J499" s="79">
        <v>261.47399999999999</v>
      </c>
      <c r="K499" s="79">
        <v>158.79</v>
      </c>
      <c r="L499" s="79">
        <v>61.454000000000001</v>
      </c>
      <c r="M499" s="79">
        <v>26.254999999999999</v>
      </c>
      <c r="N499" s="79">
        <v>11.499000000000001</v>
      </c>
    </row>
    <row r="500" spans="1:14" x14ac:dyDescent="0.3">
      <c r="A500" s="82">
        <v>499</v>
      </c>
      <c r="B500" s="83" t="s">
        <v>323</v>
      </c>
      <c r="C500" s="86" t="s">
        <v>74</v>
      </c>
      <c r="D500" s="88"/>
      <c r="E500" s="88">
        <v>728</v>
      </c>
      <c r="F500" s="88">
        <v>2040</v>
      </c>
      <c r="G500" s="78" t="s">
        <v>329</v>
      </c>
      <c r="H500" s="79">
        <v>21.681999999999999</v>
      </c>
      <c r="I500" s="79">
        <v>130.93600000000001</v>
      </c>
      <c r="J500" s="79">
        <v>252.91399999999999</v>
      </c>
      <c r="K500" s="79">
        <v>151.39599999999999</v>
      </c>
      <c r="L500" s="79">
        <v>55.093000000000004</v>
      </c>
      <c r="M500" s="79">
        <v>22.016999999999999</v>
      </c>
      <c r="N500" s="79">
        <v>9.0020000000000007</v>
      </c>
    </row>
    <row r="501" spans="1:14" x14ac:dyDescent="0.3">
      <c r="A501" s="82">
        <v>500</v>
      </c>
      <c r="B501" s="83" t="s">
        <v>323</v>
      </c>
      <c r="C501" s="86" t="s">
        <v>74</v>
      </c>
      <c r="D501" s="88"/>
      <c r="E501" s="88">
        <v>728</v>
      </c>
      <c r="F501" s="88">
        <v>2045</v>
      </c>
      <c r="G501" s="78" t="s">
        <v>330</v>
      </c>
      <c r="H501" s="79">
        <v>18.234000000000002</v>
      </c>
      <c r="I501" s="79">
        <v>120.825</v>
      </c>
      <c r="J501" s="79">
        <v>244.09800000000001</v>
      </c>
      <c r="K501" s="79">
        <v>145.22399999999999</v>
      </c>
      <c r="L501" s="79">
        <v>50.107999999999997</v>
      </c>
      <c r="M501" s="79">
        <v>18.734999999999999</v>
      </c>
      <c r="N501" s="79">
        <v>7.1559999999999997</v>
      </c>
    </row>
    <row r="502" spans="1:14" x14ac:dyDescent="0.3">
      <c r="A502" s="82">
        <v>501</v>
      </c>
      <c r="B502" s="83" t="s">
        <v>323</v>
      </c>
      <c r="C502" s="86" t="s">
        <v>74</v>
      </c>
      <c r="D502" s="88"/>
      <c r="E502" s="88">
        <v>728</v>
      </c>
      <c r="F502" s="88">
        <v>2050</v>
      </c>
      <c r="G502" s="78" t="s">
        <v>331</v>
      </c>
      <c r="H502" s="79">
        <v>15.581</v>
      </c>
      <c r="I502" s="79">
        <v>112.155</v>
      </c>
      <c r="J502" s="79">
        <v>235.42099999999999</v>
      </c>
      <c r="K502" s="79">
        <v>140.24799999999999</v>
      </c>
      <c r="L502" s="79">
        <v>46.234999999999999</v>
      </c>
      <c r="M502" s="79">
        <v>16.227</v>
      </c>
      <c r="N502" s="79">
        <v>5.7329999999999997</v>
      </c>
    </row>
    <row r="503" spans="1:14" x14ac:dyDescent="0.3">
      <c r="A503" s="82">
        <v>502</v>
      </c>
      <c r="B503" s="83" t="s">
        <v>323</v>
      </c>
      <c r="C503" s="86" t="s">
        <v>74</v>
      </c>
      <c r="D503" s="88"/>
      <c r="E503" s="88">
        <v>728</v>
      </c>
      <c r="F503" s="88">
        <v>2055</v>
      </c>
      <c r="G503" s="78" t="s">
        <v>332</v>
      </c>
      <c r="H503" s="79">
        <v>13.521000000000001</v>
      </c>
      <c r="I503" s="79">
        <v>104.661</v>
      </c>
      <c r="J503" s="79">
        <v>226.83199999999999</v>
      </c>
      <c r="K503" s="79">
        <v>136.29</v>
      </c>
      <c r="L503" s="79">
        <v>43.243000000000002</v>
      </c>
      <c r="M503" s="79">
        <v>14.256</v>
      </c>
      <c r="N503" s="79">
        <v>4.657</v>
      </c>
    </row>
    <row r="504" spans="1:14" x14ac:dyDescent="0.3">
      <c r="A504" s="82">
        <v>503</v>
      </c>
      <c r="B504" s="83" t="s">
        <v>323</v>
      </c>
      <c r="C504" s="86" t="s">
        <v>74</v>
      </c>
      <c r="D504" s="88"/>
      <c r="E504" s="88">
        <v>728</v>
      </c>
      <c r="F504" s="88">
        <v>2060</v>
      </c>
      <c r="G504" s="78" t="s">
        <v>333</v>
      </c>
      <c r="H504" s="79">
        <v>11.906000000000001</v>
      </c>
      <c r="I504" s="79">
        <v>98.093999999999994</v>
      </c>
      <c r="J504" s="79">
        <v>218.31800000000001</v>
      </c>
      <c r="K504" s="79">
        <v>133.16300000000001</v>
      </c>
      <c r="L504" s="79">
        <v>41.012999999999998</v>
      </c>
      <c r="M504" s="79">
        <v>12.731</v>
      </c>
      <c r="N504" s="79">
        <v>3.8149999999999999</v>
      </c>
    </row>
    <row r="505" spans="1:14" x14ac:dyDescent="0.3">
      <c r="A505" s="82">
        <v>504</v>
      </c>
      <c r="B505" s="83" t="s">
        <v>323</v>
      </c>
      <c r="C505" s="86" t="s">
        <v>74</v>
      </c>
      <c r="D505" s="88"/>
      <c r="E505" s="88">
        <v>728</v>
      </c>
      <c r="F505" s="88">
        <v>2065</v>
      </c>
      <c r="G505" s="78" t="s">
        <v>334</v>
      </c>
      <c r="H505" s="79">
        <v>10.627000000000001</v>
      </c>
      <c r="I505" s="79">
        <v>92.287000000000006</v>
      </c>
      <c r="J505" s="79">
        <v>209.858</v>
      </c>
      <c r="K505" s="79">
        <v>130.73599999999999</v>
      </c>
      <c r="L505" s="79">
        <v>39.39</v>
      </c>
      <c r="M505" s="79">
        <v>11.497999999999999</v>
      </c>
      <c r="N505" s="79">
        <v>3.1440000000000001</v>
      </c>
    </row>
    <row r="506" spans="1:14" x14ac:dyDescent="0.3">
      <c r="A506" s="82">
        <v>505</v>
      </c>
      <c r="B506" s="83" t="s">
        <v>323</v>
      </c>
      <c r="C506" s="86" t="s">
        <v>74</v>
      </c>
      <c r="D506" s="88"/>
      <c r="E506" s="88">
        <v>728</v>
      </c>
      <c r="F506" s="88">
        <v>2070</v>
      </c>
      <c r="G506" s="78" t="s">
        <v>335</v>
      </c>
      <c r="H506" s="79">
        <v>9.5950000000000006</v>
      </c>
      <c r="I506" s="79">
        <v>87.066000000000003</v>
      </c>
      <c r="J506" s="79">
        <v>201.40899999999999</v>
      </c>
      <c r="K506" s="79">
        <v>128.81200000000001</v>
      </c>
      <c r="L506" s="79">
        <v>38.241</v>
      </c>
      <c r="M506" s="79">
        <v>10.545999999999999</v>
      </c>
      <c r="N506" s="79">
        <v>2.6309999999999998</v>
      </c>
    </row>
    <row r="507" spans="1:14" x14ac:dyDescent="0.3">
      <c r="A507" s="82">
        <v>506</v>
      </c>
      <c r="B507" s="83" t="s">
        <v>323</v>
      </c>
      <c r="C507" s="86" t="s">
        <v>74</v>
      </c>
      <c r="D507" s="88"/>
      <c r="E507" s="88">
        <v>728</v>
      </c>
      <c r="F507" s="88">
        <v>2075</v>
      </c>
      <c r="G507" s="78" t="s">
        <v>336</v>
      </c>
      <c r="H507" s="79">
        <v>8.782</v>
      </c>
      <c r="I507" s="79">
        <v>82.272999999999996</v>
      </c>
      <c r="J507" s="79">
        <v>192.917</v>
      </c>
      <c r="K507" s="79">
        <v>127.25</v>
      </c>
      <c r="L507" s="79">
        <v>37.521999999999998</v>
      </c>
      <c r="M507" s="79">
        <v>9.8040000000000003</v>
      </c>
      <c r="N507" s="79">
        <v>2.2120000000000002</v>
      </c>
    </row>
    <row r="508" spans="1:14" x14ac:dyDescent="0.3">
      <c r="A508" s="82">
        <v>507</v>
      </c>
      <c r="B508" s="83" t="s">
        <v>323</v>
      </c>
      <c r="C508" s="86" t="s">
        <v>74</v>
      </c>
      <c r="D508" s="88"/>
      <c r="E508" s="88">
        <v>728</v>
      </c>
      <c r="F508" s="88">
        <v>2080</v>
      </c>
      <c r="G508" s="78" t="s">
        <v>337</v>
      </c>
      <c r="H508" s="79">
        <v>8.109</v>
      </c>
      <c r="I508" s="79">
        <v>77.83</v>
      </c>
      <c r="J508" s="79">
        <v>184.41</v>
      </c>
      <c r="K508" s="79">
        <v>125.967</v>
      </c>
      <c r="L508" s="79">
        <v>37.17</v>
      </c>
      <c r="M508" s="79">
        <v>9.202</v>
      </c>
      <c r="N508" s="79">
        <v>1.8720000000000001</v>
      </c>
    </row>
    <row r="509" spans="1:14" x14ac:dyDescent="0.3">
      <c r="A509" s="82">
        <v>508</v>
      </c>
      <c r="B509" s="83" t="s">
        <v>323</v>
      </c>
      <c r="C509" s="86" t="s">
        <v>74</v>
      </c>
      <c r="D509" s="88"/>
      <c r="E509" s="88">
        <v>728</v>
      </c>
      <c r="F509" s="88">
        <v>2085</v>
      </c>
      <c r="G509" s="78" t="s">
        <v>338</v>
      </c>
      <c r="H509" s="79">
        <v>7.5839999999999996</v>
      </c>
      <c r="I509" s="79">
        <v>73.867000000000004</v>
      </c>
      <c r="J509" s="79">
        <v>176.42</v>
      </c>
      <c r="K509" s="79">
        <v>125.20099999999999</v>
      </c>
      <c r="L509" s="79">
        <v>37.222000000000001</v>
      </c>
      <c r="M509" s="79">
        <v>8.7680000000000007</v>
      </c>
      <c r="N509" s="79">
        <v>1.5980000000000001</v>
      </c>
    </row>
    <row r="510" spans="1:14" x14ac:dyDescent="0.3">
      <c r="A510" s="82">
        <v>509</v>
      </c>
      <c r="B510" s="83" t="s">
        <v>323</v>
      </c>
      <c r="C510" s="86" t="s">
        <v>74</v>
      </c>
      <c r="D510" s="88"/>
      <c r="E510" s="88">
        <v>728</v>
      </c>
      <c r="F510" s="88">
        <v>2090</v>
      </c>
      <c r="G510" s="78" t="s">
        <v>339</v>
      </c>
      <c r="H510" s="79">
        <v>7.1820000000000004</v>
      </c>
      <c r="I510" s="79">
        <v>70.167000000000002</v>
      </c>
      <c r="J510" s="79">
        <v>168.62100000000001</v>
      </c>
      <c r="K510" s="79">
        <v>124.628</v>
      </c>
      <c r="L510" s="79">
        <v>37.610999999999997</v>
      </c>
      <c r="M510" s="79">
        <v>8.4359999999999999</v>
      </c>
      <c r="N510" s="79">
        <v>1.375</v>
      </c>
    </row>
    <row r="511" spans="1:14" x14ac:dyDescent="0.3">
      <c r="A511" s="82">
        <v>510</v>
      </c>
      <c r="B511" s="83" t="s">
        <v>323</v>
      </c>
      <c r="C511" s="86" t="s">
        <v>74</v>
      </c>
      <c r="D511" s="88"/>
      <c r="E511" s="88">
        <v>728</v>
      </c>
      <c r="F511" s="88">
        <v>2095</v>
      </c>
      <c r="G511" s="78" t="s">
        <v>340</v>
      </c>
      <c r="H511" s="79">
        <v>6.8760000000000003</v>
      </c>
      <c r="I511" s="79">
        <v>66.838999999999999</v>
      </c>
      <c r="J511" s="79">
        <v>161.45500000000001</v>
      </c>
      <c r="K511" s="79">
        <v>124.535</v>
      </c>
      <c r="L511" s="79">
        <v>38.396000000000001</v>
      </c>
      <c r="M511" s="79">
        <v>8.2330000000000005</v>
      </c>
      <c r="N511" s="79">
        <v>1.206</v>
      </c>
    </row>
    <row r="512" spans="1:14" x14ac:dyDescent="0.3">
      <c r="A512" s="82">
        <v>511</v>
      </c>
      <c r="B512" s="83" t="s">
        <v>323</v>
      </c>
      <c r="C512" s="86" t="s">
        <v>75</v>
      </c>
      <c r="D512" s="88"/>
      <c r="E512" s="88">
        <v>800</v>
      </c>
      <c r="F512" s="88">
        <v>2015</v>
      </c>
      <c r="G512" s="78" t="s">
        <v>324</v>
      </c>
      <c r="H512" s="79">
        <v>106.502</v>
      </c>
      <c r="I512" s="79">
        <v>302.46300000000002</v>
      </c>
      <c r="J512" s="79">
        <v>295.02</v>
      </c>
      <c r="K512" s="79">
        <v>202.75800000000001</v>
      </c>
      <c r="L512" s="79">
        <v>119.172</v>
      </c>
      <c r="M512" s="79">
        <v>46.06</v>
      </c>
      <c r="N512" s="79">
        <v>19.204999999999998</v>
      </c>
    </row>
    <row r="513" spans="1:14" x14ac:dyDescent="0.3">
      <c r="A513" s="82">
        <v>512</v>
      </c>
      <c r="B513" s="83" t="s">
        <v>323</v>
      </c>
      <c r="C513" s="86" t="s">
        <v>75</v>
      </c>
      <c r="D513" s="88"/>
      <c r="E513" s="88">
        <v>800</v>
      </c>
      <c r="F513" s="88">
        <v>2020</v>
      </c>
      <c r="G513" s="78" t="s">
        <v>325</v>
      </c>
      <c r="H513" s="79">
        <v>89.38</v>
      </c>
      <c r="I513" s="79">
        <v>285.72699999999998</v>
      </c>
      <c r="J513" s="79">
        <v>284.90300000000002</v>
      </c>
      <c r="K513" s="79">
        <v>186.16200000000001</v>
      </c>
      <c r="L513" s="79">
        <v>104.15600000000001</v>
      </c>
      <c r="M513" s="79">
        <v>38.643000000000001</v>
      </c>
      <c r="N513" s="79">
        <v>15.529</v>
      </c>
    </row>
    <row r="514" spans="1:14" x14ac:dyDescent="0.3">
      <c r="A514" s="82">
        <v>513</v>
      </c>
      <c r="B514" s="83" t="s">
        <v>323</v>
      </c>
      <c r="C514" s="86" t="s">
        <v>75</v>
      </c>
      <c r="D514" s="88"/>
      <c r="E514" s="88">
        <v>800</v>
      </c>
      <c r="F514" s="88">
        <v>2025</v>
      </c>
      <c r="G514" s="78" t="s">
        <v>326</v>
      </c>
      <c r="H514" s="79">
        <v>74.92</v>
      </c>
      <c r="I514" s="79">
        <v>267.77699999999999</v>
      </c>
      <c r="J514" s="79">
        <v>273.13099999999997</v>
      </c>
      <c r="K514" s="79">
        <v>170.93299999999999</v>
      </c>
      <c r="L514" s="79">
        <v>91.268000000000001</v>
      </c>
      <c r="M514" s="79">
        <v>32.558</v>
      </c>
      <c r="N514" s="79">
        <v>12.573</v>
      </c>
    </row>
    <row r="515" spans="1:14" x14ac:dyDescent="0.3">
      <c r="A515" s="82">
        <v>514</v>
      </c>
      <c r="B515" s="83" t="s">
        <v>323</v>
      </c>
      <c r="C515" s="86" t="s">
        <v>75</v>
      </c>
      <c r="D515" s="88"/>
      <c r="E515" s="88">
        <v>800</v>
      </c>
      <c r="F515" s="88">
        <v>2030</v>
      </c>
      <c r="G515" s="78" t="s">
        <v>327</v>
      </c>
      <c r="H515" s="79">
        <v>62.881</v>
      </c>
      <c r="I515" s="79">
        <v>249.53899999999999</v>
      </c>
      <c r="J515" s="79">
        <v>260.47199999999998</v>
      </c>
      <c r="K515" s="79">
        <v>157.26599999999999</v>
      </c>
      <c r="L515" s="79">
        <v>80.372</v>
      </c>
      <c r="M515" s="79">
        <v>27.559000000000001</v>
      </c>
      <c r="N515" s="79">
        <v>10.170999999999999</v>
      </c>
    </row>
    <row r="516" spans="1:14" x14ac:dyDescent="0.3">
      <c r="A516" s="82">
        <v>515</v>
      </c>
      <c r="B516" s="83" t="s">
        <v>323</v>
      </c>
      <c r="C516" s="86" t="s">
        <v>75</v>
      </c>
      <c r="D516" s="88"/>
      <c r="E516" s="88">
        <v>800</v>
      </c>
      <c r="F516" s="88">
        <v>2035</v>
      </c>
      <c r="G516" s="78" t="s">
        <v>328</v>
      </c>
      <c r="H516" s="79">
        <v>53.009</v>
      </c>
      <c r="I516" s="79">
        <v>231.82900000000001</v>
      </c>
      <c r="J516" s="79">
        <v>247.762</v>
      </c>
      <c r="K516" s="79">
        <v>145.38300000000001</v>
      </c>
      <c r="L516" s="79">
        <v>71.316000000000003</v>
      </c>
      <c r="M516" s="79">
        <v>23.518000000000001</v>
      </c>
      <c r="N516" s="79">
        <v>8.2629999999999999</v>
      </c>
    </row>
    <row r="517" spans="1:14" x14ac:dyDescent="0.3">
      <c r="A517" s="82">
        <v>516</v>
      </c>
      <c r="B517" s="83" t="s">
        <v>323</v>
      </c>
      <c r="C517" s="86" t="s">
        <v>75</v>
      </c>
      <c r="D517" s="88"/>
      <c r="E517" s="88">
        <v>800</v>
      </c>
      <c r="F517" s="88">
        <v>2040</v>
      </c>
      <c r="G517" s="78" t="s">
        <v>329</v>
      </c>
      <c r="H517" s="79">
        <v>44.948999999999998</v>
      </c>
      <c r="I517" s="79">
        <v>215.3</v>
      </c>
      <c r="J517" s="79">
        <v>235.79599999999999</v>
      </c>
      <c r="K517" s="79">
        <v>135.37299999999999</v>
      </c>
      <c r="L517" s="79">
        <v>63.948</v>
      </c>
      <c r="M517" s="79">
        <v>20.292000000000002</v>
      </c>
      <c r="N517" s="79">
        <v>6.7619999999999996</v>
      </c>
    </row>
    <row r="518" spans="1:14" x14ac:dyDescent="0.3">
      <c r="A518" s="82">
        <v>517</v>
      </c>
      <c r="B518" s="83" t="s">
        <v>323</v>
      </c>
      <c r="C518" s="86" t="s">
        <v>75</v>
      </c>
      <c r="D518" s="88"/>
      <c r="E518" s="88">
        <v>800</v>
      </c>
      <c r="F518" s="88">
        <v>2045</v>
      </c>
      <c r="G518" s="78" t="s">
        <v>330</v>
      </c>
      <c r="H518" s="79">
        <v>38.399000000000001</v>
      </c>
      <c r="I518" s="79">
        <v>199.94399999999999</v>
      </c>
      <c r="J518" s="79">
        <v>224.584</v>
      </c>
      <c r="K518" s="79">
        <v>127.038</v>
      </c>
      <c r="L518" s="79">
        <v>57.997999999999998</v>
      </c>
      <c r="M518" s="79">
        <v>17.693000000000001</v>
      </c>
      <c r="N518" s="79">
        <v>5.5439999999999996</v>
      </c>
    </row>
    <row r="519" spans="1:14" x14ac:dyDescent="0.3">
      <c r="A519" s="82">
        <v>518</v>
      </c>
      <c r="B519" s="83" t="s">
        <v>323</v>
      </c>
      <c r="C519" s="86" t="s">
        <v>75</v>
      </c>
      <c r="D519" s="88"/>
      <c r="E519" s="88">
        <v>800</v>
      </c>
      <c r="F519" s="88">
        <v>2050</v>
      </c>
      <c r="G519" s="78" t="s">
        <v>331</v>
      </c>
      <c r="H519" s="79">
        <v>33.118000000000002</v>
      </c>
      <c r="I519" s="79">
        <v>186.084</v>
      </c>
      <c r="J519" s="79">
        <v>214.51400000000001</v>
      </c>
      <c r="K519" s="79">
        <v>120.402</v>
      </c>
      <c r="L519" s="79">
        <v>53.244</v>
      </c>
      <c r="M519" s="79">
        <v>15.657999999999999</v>
      </c>
      <c r="N519" s="79">
        <v>4.5999999999999996</v>
      </c>
    </row>
    <row r="520" spans="1:14" x14ac:dyDescent="0.3">
      <c r="A520" s="82">
        <v>519</v>
      </c>
      <c r="B520" s="83" t="s">
        <v>323</v>
      </c>
      <c r="C520" s="86" t="s">
        <v>75</v>
      </c>
      <c r="D520" s="88"/>
      <c r="E520" s="88">
        <v>800</v>
      </c>
      <c r="F520" s="88">
        <v>2055</v>
      </c>
      <c r="G520" s="78" t="s">
        <v>332</v>
      </c>
      <c r="H520" s="79">
        <v>28.823</v>
      </c>
      <c r="I520" s="79">
        <v>173.60499999999999</v>
      </c>
      <c r="J520" s="79">
        <v>205.61799999999999</v>
      </c>
      <c r="K520" s="79">
        <v>115.25</v>
      </c>
      <c r="L520" s="79">
        <v>49.576000000000001</v>
      </c>
      <c r="M520" s="79">
        <v>14.019</v>
      </c>
      <c r="N520" s="79">
        <v>3.8690000000000002</v>
      </c>
    </row>
    <row r="521" spans="1:14" x14ac:dyDescent="0.3">
      <c r="A521" s="82">
        <v>520</v>
      </c>
      <c r="B521" s="83" t="s">
        <v>323</v>
      </c>
      <c r="C521" s="86" t="s">
        <v>75</v>
      </c>
      <c r="D521" s="88"/>
      <c r="E521" s="88">
        <v>800</v>
      </c>
      <c r="F521" s="88">
        <v>2060</v>
      </c>
      <c r="G521" s="78" t="s">
        <v>333</v>
      </c>
      <c r="H521" s="79">
        <v>25.306999999999999</v>
      </c>
      <c r="I521" s="79">
        <v>162.268</v>
      </c>
      <c r="J521" s="79">
        <v>197.69399999999999</v>
      </c>
      <c r="K521" s="79">
        <v>111.381</v>
      </c>
      <c r="L521" s="79">
        <v>46.725999999999999</v>
      </c>
      <c r="M521" s="79">
        <v>12.731999999999999</v>
      </c>
      <c r="N521" s="79">
        <v>3.2719999999999998</v>
      </c>
    </row>
    <row r="522" spans="1:14" x14ac:dyDescent="0.3">
      <c r="A522" s="82">
        <v>521</v>
      </c>
      <c r="B522" s="83" t="s">
        <v>323</v>
      </c>
      <c r="C522" s="86" t="s">
        <v>75</v>
      </c>
      <c r="D522" s="88"/>
      <c r="E522" s="88">
        <v>800</v>
      </c>
      <c r="F522" s="88">
        <v>2065</v>
      </c>
      <c r="G522" s="78" t="s">
        <v>334</v>
      </c>
      <c r="H522" s="79">
        <v>22.417000000000002</v>
      </c>
      <c r="I522" s="79">
        <v>151.85499999999999</v>
      </c>
      <c r="J522" s="79">
        <v>190.524</v>
      </c>
      <c r="K522" s="79">
        <v>108.57599999999999</v>
      </c>
      <c r="L522" s="79">
        <v>44.594000000000001</v>
      </c>
      <c r="M522" s="79">
        <v>11.704000000000001</v>
      </c>
      <c r="N522" s="79">
        <v>2.79</v>
      </c>
    </row>
    <row r="523" spans="1:14" x14ac:dyDescent="0.3">
      <c r="A523" s="82">
        <v>522</v>
      </c>
      <c r="B523" s="83" t="s">
        <v>323</v>
      </c>
      <c r="C523" s="86" t="s">
        <v>75</v>
      </c>
      <c r="D523" s="88"/>
      <c r="E523" s="88">
        <v>800</v>
      </c>
      <c r="F523" s="88">
        <v>2070</v>
      </c>
      <c r="G523" s="78" t="s">
        <v>335</v>
      </c>
      <c r="H523" s="79">
        <v>19.992999999999999</v>
      </c>
      <c r="I523" s="79">
        <v>142.108</v>
      </c>
      <c r="J523" s="79">
        <v>183.82900000000001</v>
      </c>
      <c r="K523" s="79">
        <v>106.6</v>
      </c>
      <c r="L523" s="79">
        <v>43.029000000000003</v>
      </c>
      <c r="M523" s="79">
        <v>10.894</v>
      </c>
      <c r="N523" s="79">
        <v>2.387</v>
      </c>
    </row>
    <row r="524" spans="1:14" x14ac:dyDescent="0.3">
      <c r="A524" s="82">
        <v>523</v>
      </c>
      <c r="B524" s="83" t="s">
        <v>323</v>
      </c>
      <c r="C524" s="86" t="s">
        <v>75</v>
      </c>
      <c r="D524" s="88"/>
      <c r="E524" s="88">
        <v>800</v>
      </c>
      <c r="F524" s="88">
        <v>2075</v>
      </c>
      <c r="G524" s="78" t="s">
        <v>336</v>
      </c>
      <c r="H524" s="79">
        <v>17.945</v>
      </c>
      <c r="I524" s="79">
        <v>132.80199999999999</v>
      </c>
      <c r="J524" s="79">
        <v>177.40199999999999</v>
      </c>
      <c r="K524" s="79">
        <v>105.28</v>
      </c>
      <c r="L524" s="79">
        <v>41.898000000000003</v>
      </c>
      <c r="M524" s="79">
        <v>10.234999999999999</v>
      </c>
      <c r="N524" s="79">
        <v>2.0579999999999998</v>
      </c>
    </row>
    <row r="525" spans="1:14" x14ac:dyDescent="0.3">
      <c r="A525" s="82">
        <v>524</v>
      </c>
      <c r="B525" s="83" t="s">
        <v>323</v>
      </c>
      <c r="C525" s="86" t="s">
        <v>75</v>
      </c>
      <c r="D525" s="88"/>
      <c r="E525" s="88">
        <v>800</v>
      </c>
      <c r="F525" s="88">
        <v>2080</v>
      </c>
      <c r="G525" s="78" t="s">
        <v>337</v>
      </c>
      <c r="H525" s="79">
        <v>16.206</v>
      </c>
      <c r="I525" s="79">
        <v>123.98099999999999</v>
      </c>
      <c r="J525" s="79">
        <v>171.28100000000001</v>
      </c>
      <c r="K525" s="79">
        <v>104.60599999999999</v>
      </c>
      <c r="L525" s="79">
        <v>41.210999999999999</v>
      </c>
      <c r="M525" s="79">
        <v>9.718</v>
      </c>
      <c r="N525" s="79">
        <v>1.7769999999999999</v>
      </c>
    </row>
    <row r="526" spans="1:14" x14ac:dyDescent="0.3">
      <c r="A526" s="82">
        <v>525</v>
      </c>
      <c r="B526" s="83" t="s">
        <v>323</v>
      </c>
      <c r="C526" s="86" t="s">
        <v>75</v>
      </c>
      <c r="D526" s="88"/>
      <c r="E526" s="88">
        <v>800</v>
      </c>
      <c r="F526" s="88">
        <v>2085</v>
      </c>
      <c r="G526" s="78" t="s">
        <v>338</v>
      </c>
      <c r="H526" s="79">
        <v>14.707000000000001</v>
      </c>
      <c r="I526" s="79">
        <v>115.551</v>
      </c>
      <c r="J526" s="79">
        <v>165.36</v>
      </c>
      <c r="K526" s="79">
        <v>104.465</v>
      </c>
      <c r="L526" s="79">
        <v>40.862000000000002</v>
      </c>
      <c r="M526" s="79">
        <v>9.3070000000000004</v>
      </c>
      <c r="N526" s="79">
        <v>1.5680000000000001</v>
      </c>
    </row>
    <row r="527" spans="1:14" x14ac:dyDescent="0.3">
      <c r="A527" s="82">
        <v>526</v>
      </c>
      <c r="B527" s="83" t="s">
        <v>323</v>
      </c>
      <c r="C527" s="86" t="s">
        <v>75</v>
      </c>
      <c r="D527" s="88"/>
      <c r="E527" s="88">
        <v>800</v>
      </c>
      <c r="F527" s="88">
        <v>2090</v>
      </c>
      <c r="G527" s="78" t="s">
        <v>339</v>
      </c>
      <c r="H527" s="79">
        <v>13.427</v>
      </c>
      <c r="I527" s="79">
        <v>107.53700000000001</v>
      </c>
      <c r="J527" s="79">
        <v>159.626</v>
      </c>
      <c r="K527" s="79">
        <v>104.79900000000001</v>
      </c>
      <c r="L527" s="79">
        <v>40.889000000000003</v>
      </c>
      <c r="M527" s="79">
        <v>8.9949999999999992</v>
      </c>
      <c r="N527" s="79">
        <v>1.367</v>
      </c>
    </row>
    <row r="528" spans="1:14" x14ac:dyDescent="0.3">
      <c r="A528" s="82">
        <v>527</v>
      </c>
      <c r="B528" s="83" t="s">
        <v>323</v>
      </c>
      <c r="C528" s="86" t="s">
        <v>75</v>
      </c>
      <c r="D528" s="88"/>
      <c r="E528" s="88">
        <v>800</v>
      </c>
      <c r="F528" s="88">
        <v>2095</v>
      </c>
      <c r="G528" s="78" t="s">
        <v>340</v>
      </c>
      <c r="H528" s="79">
        <v>12.311</v>
      </c>
      <c r="I528" s="79">
        <v>99.808000000000007</v>
      </c>
      <c r="J528" s="79">
        <v>153.95599999999999</v>
      </c>
      <c r="K528" s="79">
        <v>105.495</v>
      </c>
      <c r="L528" s="79">
        <v>41.21</v>
      </c>
      <c r="M528" s="79">
        <v>8.7590000000000003</v>
      </c>
      <c r="N528" s="79">
        <v>1.2010000000000001</v>
      </c>
    </row>
    <row r="529" spans="1:14" x14ac:dyDescent="0.3">
      <c r="A529" s="82">
        <v>528</v>
      </c>
      <c r="B529" s="83" t="s">
        <v>323</v>
      </c>
      <c r="C529" s="86" t="s">
        <v>76</v>
      </c>
      <c r="D529" s="88">
        <v>2</v>
      </c>
      <c r="E529" s="88">
        <v>834</v>
      </c>
      <c r="F529" s="88">
        <v>2015</v>
      </c>
      <c r="G529" s="78" t="s">
        <v>324</v>
      </c>
      <c r="H529" s="79">
        <v>115.066</v>
      </c>
      <c r="I529" s="79">
        <v>249.845</v>
      </c>
      <c r="J529" s="79">
        <v>251.94399999999999</v>
      </c>
      <c r="K529" s="79">
        <v>187.77799999999999</v>
      </c>
      <c r="L529" s="79">
        <v>117.035</v>
      </c>
      <c r="M529" s="79">
        <v>52.24</v>
      </c>
      <c r="N529" s="79">
        <v>10.832000000000001</v>
      </c>
    </row>
    <row r="530" spans="1:14" x14ac:dyDescent="0.3">
      <c r="A530" s="82">
        <v>529</v>
      </c>
      <c r="B530" s="83" t="s">
        <v>323</v>
      </c>
      <c r="C530" s="86" t="s">
        <v>76</v>
      </c>
      <c r="D530" s="88">
        <v>2</v>
      </c>
      <c r="E530" s="88">
        <v>834</v>
      </c>
      <c r="F530" s="88">
        <v>2020</v>
      </c>
      <c r="G530" s="78" t="s">
        <v>325</v>
      </c>
      <c r="H530" s="79">
        <v>107.29</v>
      </c>
      <c r="I530" s="79">
        <v>237.215</v>
      </c>
      <c r="J530" s="79">
        <v>245.73099999999999</v>
      </c>
      <c r="K530" s="79">
        <v>176.066</v>
      </c>
      <c r="L530" s="79">
        <v>104.886</v>
      </c>
      <c r="M530" s="79">
        <v>44.707999999999998</v>
      </c>
      <c r="N530" s="79">
        <v>8.7840000000000007</v>
      </c>
    </row>
    <row r="531" spans="1:14" x14ac:dyDescent="0.3">
      <c r="A531" s="82">
        <v>530</v>
      </c>
      <c r="B531" s="83" t="s">
        <v>323</v>
      </c>
      <c r="C531" s="86" t="s">
        <v>76</v>
      </c>
      <c r="D531" s="88">
        <v>2</v>
      </c>
      <c r="E531" s="88">
        <v>834</v>
      </c>
      <c r="F531" s="88">
        <v>2025</v>
      </c>
      <c r="G531" s="78" t="s">
        <v>326</v>
      </c>
      <c r="H531" s="79">
        <v>99.566999999999993</v>
      </c>
      <c r="I531" s="79">
        <v>224.56700000000001</v>
      </c>
      <c r="J531" s="79">
        <v>238.98699999999999</v>
      </c>
      <c r="K531" s="79">
        <v>165.464</v>
      </c>
      <c r="L531" s="79">
        <v>94.424000000000007</v>
      </c>
      <c r="M531" s="79">
        <v>38.420999999999999</v>
      </c>
      <c r="N531" s="79">
        <v>7.21</v>
      </c>
    </row>
    <row r="532" spans="1:14" x14ac:dyDescent="0.3">
      <c r="A532" s="82">
        <v>531</v>
      </c>
      <c r="B532" s="83" t="s">
        <v>323</v>
      </c>
      <c r="C532" s="86" t="s">
        <v>76</v>
      </c>
      <c r="D532" s="88">
        <v>2</v>
      </c>
      <c r="E532" s="88">
        <v>834</v>
      </c>
      <c r="F532" s="88">
        <v>2030</v>
      </c>
      <c r="G532" s="78" t="s">
        <v>327</v>
      </c>
      <c r="H532" s="79">
        <v>92.037999999999997</v>
      </c>
      <c r="I532" s="79">
        <v>212.018</v>
      </c>
      <c r="J532" s="79">
        <v>231.80600000000001</v>
      </c>
      <c r="K532" s="79">
        <v>155.90600000000001</v>
      </c>
      <c r="L532" s="79">
        <v>85.418000000000006</v>
      </c>
      <c r="M532" s="79">
        <v>33.222999999999999</v>
      </c>
      <c r="N532" s="79">
        <v>5.9509999999999996</v>
      </c>
    </row>
    <row r="533" spans="1:14" x14ac:dyDescent="0.3">
      <c r="A533" s="82">
        <v>532</v>
      </c>
      <c r="B533" s="83" t="s">
        <v>323</v>
      </c>
      <c r="C533" s="86" t="s">
        <v>76</v>
      </c>
      <c r="D533" s="88">
        <v>2</v>
      </c>
      <c r="E533" s="88">
        <v>834</v>
      </c>
      <c r="F533" s="88">
        <v>2035</v>
      </c>
      <c r="G533" s="78" t="s">
        <v>328</v>
      </c>
      <c r="H533" s="79">
        <v>84.787000000000006</v>
      </c>
      <c r="I533" s="79">
        <v>199.779</v>
      </c>
      <c r="J533" s="79">
        <v>224.51599999999999</v>
      </c>
      <c r="K533" s="79">
        <v>147.39400000000001</v>
      </c>
      <c r="L533" s="79">
        <v>77.751999999999995</v>
      </c>
      <c r="M533" s="79">
        <v>28.884</v>
      </c>
      <c r="N533" s="79">
        <v>4.9080000000000004</v>
      </c>
    </row>
    <row r="534" spans="1:14" x14ac:dyDescent="0.3">
      <c r="A534" s="82">
        <v>533</v>
      </c>
      <c r="B534" s="83" t="s">
        <v>323</v>
      </c>
      <c r="C534" s="86" t="s">
        <v>76</v>
      </c>
      <c r="D534" s="88">
        <v>2</v>
      </c>
      <c r="E534" s="88">
        <v>834</v>
      </c>
      <c r="F534" s="88">
        <v>2040</v>
      </c>
      <c r="G534" s="78" t="s">
        <v>329</v>
      </c>
      <c r="H534" s="79">
        <v>78.072000000000003</v>
      </c>
      <c r="I534" s="79">
        <v>188.536</v>
      </c>
      <c r="J534" s="79">
        <v>217.80099999999999</v>
      </c>
      <c r="K534" s="79">
        <v>140.33199999999999</v>
      </c>
      <c r="L534" s="79">
        <v>71.432000000000002</v>
      </c>
      <c r="M534" s="79">
        <v>25.361999999999998</v>
      </c>
      <c r="N534" s="79">
        <v>4.085</v>
      </c>
    </row>
    <row r="535" spans="1:14" x14ac:dyDescent="0.3">
      <c r="A535" s="82">
        <v>534</v>
      </c>
      <c r="B535" s="83" t="s">
        <v>323</v>
      </c>
      <c r="C535" s="86" t="s">
        <v>76</v>
      </c>
      <c r="D535" s="88">
        <v>2</v>
      </c>
      <c r="E535" s="88">
        <v>834</v>
      </c>
      <c r="F535" s="88">
        <v>2045</v>
      </c>
      <c r="G535" s="78" t="s">
        <v>330</v>
      </c>
      <c r="H535" s="79">
        <v>71.795000000000002</v>
      </c>
      <c r="I535" s="79">
        <v>177.92500000000001</v>
      </c>
      <c r="J535" s="79">
        <v>211.31800000000001</v>
      </c>
      <c r="K535" s="79">
        <v>134.31100000000001</v>
      </c>
      <c r="L535" s="79">
        <v>66.084000000000003</v>
      </c>
      <c r="M535" s="79">
        <v>22.497</v>
      </c>
      <c r="N535" s="79">
        <v>3.43</v>
      </c>
    </row>
    <row r="536" spans="1:14" x14ac:dyDescent="0.3">
      <c r="A536" s="82">
        <v>535</v>
      </c>
      <c r="B536" s="83" t="s">
        <v>323</v>
      </c>
      <c r="C536" s="86" t="s">
        <v>76</v>
      </c>
      <c r="D536" s="88">
        <v>2</v>
      </c>
      <c r="E536" s="88">
        <v>834</v>
      </c>
      <c r="F536" s="88">
        <v>2050</v>
      </c>
      <c r="G536" s="78" t="s">
        <v>331</v>
      </c>
      <c r="H536" s="79">
        <v>65.977000000000004</v>
      </c>
      <c r="I536" s="79">
        <v>168.09100000000001</v>
      </c>
      <c r="J536" s="79">
        <v>205.30099999999999</v>
      </c>
      <c r="K536" s="79">
        <v>129.333</v>
      </c>
      <c r="L536" s="79">
        <v>61.709000000000003</v>
      </c>
      <c r="M536" s="79">
        <v>20.114999999999998</v>
      </c>
      <c r="N536" s="79">
        <v>2.9340000000000002</v>
      </c>
    </row>
    <row r="537" spans="1:14" x14ac:dyDescent="0.3">
      <c r="A537" s="82">
        <v>536</v>
      </c>
      <c r="B537" s="83" t="s">
        <v>323</v>
      </c>
      <c r="C537" s="86" t="s">
        <v>76</v>
      </c>
      <c r="D537" s="88">
        <v>2</v>
      </c>
      <c r="E537" s="88">
        <v>834</v>
      </c>
      <c r="F537" s="88">
        <v>2055</v>
      </c>
      <c r="G537" s="78" t="s">
        <v>332</v>
      </c>
      <c r="H537" s="79">
        <v>60.634</v>
      </c>
      <c r="I537" s="79">
        <v>159.018</v>
      </c>
      <c r="J537" s="79">
        <v>199.86099999999999</v>
      </c>
      <c r="K537" s="79">
        <v>125.417</v>
      </c>
      <c r="L537" s="79">
        <v>58.164000000000001</v>
      </c>
      <c r="M537" s="79">
        <v>18.157</v>
      </c>
      <c r="N537" s="79">
        <v>2.4889999999999999</v>
      </c>
    </row>
    <row r="538" spans="1:14" x14ac:dyDescent="0.3">
      <c r="A538" s="82">
        <v>537</v>
      </c>
      <c r="B538" s="83" t="s">
        <v>323</v>
      </c>
      <c r="C538" s="86" t="s">
        <v>76</v>
      </c>
      <c r="D538" s="88">
        <v>2</v>
      </c>
      <c r="E538" s="88">
        <v>834</v>
      </c>
      <c r="F538" s="88">
        <v>2060</v>
      </c>
      <c r="G538" s="78" t="s">
        <v>333</v>
      </c>
      <c r="H538" s="79">
        <v>55.600999999999999</v>
      </c>
      <c r="I538" s="79">
        <v>150.316</v>
      </c>
      <c r="J538" s="79">
        <v>194.465</v>
      </c>
      <c r="K538" s="79">
        <v>122.158</v>
      </c>
      <c r="L538" s="79">
        <v>55.213000000000001</v>
      </c>
      <c r="M538" s="79">
        <v>16.533999999999999</v>
      </c>
      <c r="N538" s="79">
        <v>2.153</v>
      </c>
    </row>
    <row r="539" spans="1:14" x14ac:dyDescent="0.3">
      <c r="A539" s="82">
        <v>538</v>
      </c>
      <c r="B539" s="83" t="s">
        <v>323</v>
      </c>
      <c r="C539" s="86" t="s">
        <v>76</v>
      </c>
      <c r="D539" s="88">
        <v>2</v>
      </c>
      <c r="E539" s="88">
        <v>834</v>
      </c>
      <c r="F539" s="88">
        <v>2065</v>
      </c>
      <c r="G539" s="78" t="s">
        <v>334</v>
      </c>
      <c r="H539" s="79">
        <v>51.005000000000003</v>
      </c>
      <c r="I539" s="79">
        <v>142.37899999999999</v>
      </c>
      <c r="J539" s="79">
        <v>189.756</v>
      </c>
      <c r="K539" s="79">
        <v>119.842</v>
      </c>
      <c r="L539" s="79">
        <v>52.965000000000003</v>
      </c>
      <c r="M539" s="79">
        <v>15.208</v>
      </c>
      <c r="N539" s="79">
        <v>1.885</v>
      </c>
    </row>
    <row r="540" spans="1:14" x14ac:dyDescent="0.3">
      <c r="A540" s="82">
        <v>539</v>
      </c>
      <c r="B540" s="83" t="s">
        <v>323</v>
      </c>
      <c r="C540" s="86" t="s">
        <v>76</v>
      </c>
      <c r="D540" s="88">
        <v>2</v>
      </c>
      <c r="E540" s="88">
        <v>834</v>
      </c>
      <c r="F540" s="88">
        <v>2070</v>
      </c>
      <c r="G540" s="78" t="s">
        <v>335</v>
      </c>
      <c r="H540" s="79">
        <v>46.68</v>
      </c>
      <c r="I540" s="79">
        <v>134.71299999999999</v>
      </c>
      <c r="J540" s="79">
        <v>185.083</v>
      </c>
      <c r="K540" s="79">
        <v>118.081</v>
      </c>
      <c r="L540" s="79">
        <v>51.136000000000003</v>
      </c>
      <c r="M540" s="79">
        <v>14.084</v>
      </c>
      <c r="N540" s="79">
        <v>1.643</v>
      </c>
    </row>
    <row r="541" spans="1:14" x14ac:dyDescent="0.3">
      <c r="A541" s="82">
        <v>540</v>
      </c>
      <c r="B541" s="83" t="s">
        <v>323</v>
      </c>
      <c r="C541" s="86" t="s">
        <v>76</v>
      </c>
      <c r="D541" s="88">
        <v>2</v>
      </c>
      <c r="E541" s="88">
        <v>834</v>
      </c>
      <c r="F541" s="88">
        <v>2075</v>
      </c>
      <c r="G541" s="78" t="s">
        <v>336</v>
      </c>
      <c r="H541" s="79">
        <v>42.643999999999998</v>
      </c>
      <c r="I541" s="79">
        <v>127.422</v>
      </c>
      <c r="J541" s="79">
        <v>180.52699999999999</v>
      </c>
      <c r="K541" s="79">
        <v>116.89100000000001</v>
      </c>
      <c r="L541" s="79">
        <v>49.738999999999997</v>
      </c>
      <c r="M541" s="79">
        <v>13.169</v>
      </c>
      <c r="N541" s="79">
        <v>1.468</v>
      </c>
    </row>
    <row r="542" spans="1:14" x14ac:dyDescent="0.3">
      <c r="A542" s="82">
        <v>541</v>
      </c>
      <c r="B542" s="83" t="s">
        <v>323</v>
      </c>
      <c r="C542" s="86" t="s">
        <v>76</v>
      </c>
      <c r="D542" s="88">
        <v>2</v>
      </c>
      <c r="E542" s="88">
        <v>834</v>
      </c>
      <c r="F542" s="88">
        <v>2080</v>
      </c>
      <c r="G542" s="78" t="s">
        <v>337</v>
      </c>
      <c r="H542" s="79">
        <v>38.880000000000003</v>
      </c>
      <c r="I542" s="79">
        <v>120.398</v>
      </c>
      <c r="J542" s="79">
        <v>176.107</v>
      </c>
      <c r="K542" s="79">
        <v>116.19799999999999</v>
      </c>
      <c r="L542" s="79">
        <v>48.734000000000002</v>
      </c>
      <c r="M542" s="79">
        <v>12.393000000000001</v>
      </c>
      <c r="N542" s="79">
        <v>1.29</v>
      </c>
    </row>
    <row r="543" spans="1:14" x14ac:dyDescent="0.3">
      <c r="A543" s="82">
        <v>542</v>
      </c>
      <c r="B543" s="83" t="s">
        <v>323</v>
      </c>
      <c r="C543" s="86" t="s">
        <v>76</v>
      </c>
      <c r="D543" s="88">
        <v>2</v>
      </c>
      <c r="E543" s="88">
        <v>834</v>
      </c>
      <c r="F543" s="88">
        <v>2085</v>
      </c>
      <c r="G543" s="78" t="s">
        <v>338</v>
      </c>
      <c r="H543" s="79">
        <v>35.381999999999998</v>
      </c>
      <c r="I543" s="79">
        <v>113.73</v>
      </c>
      <c r="J543" s="79">
        <v>171.834</v>
      </c>
      <c r="K543" s="79">
        <v>116.021</v>
      </c>
      <c r="L543" s="79">
        <v>48.094999999999999</v>
      </c>
      <c r="M543" s="79">
        <v>11.768000000000001</v>
      </c>
      <c r="N543" s="79">
        <v>1.17</v>
      </c>
    </row>
    <row r="544" spans="1:14" x14ac:dyDescent="0.3">
      <c r="A544" s="82">
        <v>543</v>
      </c>
      <c r="B544" s="83" t="s">
        <v>323</v>
      </c>
      <c r="C544" s="86" t="s">
        <v>76</v>
      </c>
      <c r="D544" s="88">
        <v>2</v>
      </c>
      <c r="E544" s="88">
        <v>834</v>
      </c>
      <c r="F544" s="88">
        <v>2090</v>
      </c>
      <c r="G544" s="78" t="s">
        <v>339</v>
      </c>
      <c r="H544" s="79">
        <v>32.067</v>
      </c>
      <c r="I544" s="79">
        <v>107.134</v>
      </c>
      <c r="J544" s="79">
        <v>167.358</v>
      </c>
      <c r="K544" s="79">
        <v>116.08199999999999</v>
      </c>
      <c r="L544" s="79">
        <v>47.695999999999998</v>
      </c>
      <c r="M544" s="79">
        <v>11.24</v>
      </c>
      <c r="N544" s="79">
        <v>1.0429999999999999</v>
      </c>
    </row>
    <row r="545" spans="1:14" x14ac:dyDescent="0.3">
      <c r="A545" s="82">
        <v>544</v>
      </c>
      <c r="B545" s="83" t="s">
        <v>323</v>
      </c>
      <c r="C545" s="86" t="s">
        <v>76</v>
      </c>
      <c r="D545" s="88">
        <v>2</v>
      </c>
      <c r="E545" s="88">
        <v>834</v>
      </c>
      <c r="F545" s="88">
        <v>2095</v>
      </c>
      <c r="G545" s="78" t="s">
        <v>340</v>
      </c>
      <c r="H545" s="79">
        <v>28.957000000000001</v>
      </c>
      <c r="I545" s="79">
        <v>100.56399999999999</v>
      </c>
      <c r="J545" s="79">
        <v>162.58500000000001</v>
      </c>
      <c r="K545" s="79">
        <v>116.282</v>
      </c>
      <c r="L545" s="79">
        <v>47.505000000000003</v>
      </c>
      <c r="M545" s="79">
        <v>10.788</v>
      </c>
      <c r="N545" s="79">
        <v>0.95899999999999996</v>
      </c>
    </row>
    <row r="546" spans="1:14" x14ac:dyDescent="0.3">
      <c r="A546" s="82">
        <v>545</v>
      </c>
      <c r="B546" s="83" t="s">
        <v>323</v>
      </c>
      <c r="C546" s="86" t="s">
        <v>77</v>
      </c>
      <c r="D546" s="88"/>
      <c r="E546" s="88">
        <v>894</v>
      </c>
      <c r="F546" s="88">
        <v>2015</v>
      </c>
      <c r="G546" s="78" t="s">
        <v>324</v>
      </c>
      <c r="H546" s="79">
        <v>82.817999999999998</v>
      </c>
      <c r="I546" s="79">
        <v>250.524</v>
      </c>
      <c r="J546" s="79">
        <v>252.35599999999999</v>
      </c>
      <c r="K546" s="79">
        <v>187.65</v>
      </c>
      <c r="L546" s="79">
        <v>129.81399999999999</v>
      </c>
      <c r="M546" s="79">
        <v>61.158000000000001</v>
      </c>
      <c r="N546" s="79">
        <v>15.78</v>
      </c>
    </row>
    <row r="547" spans="1:14" x14ac:dyDescent="0.3">
      <c r="A547" s="82">
        <v>546</v>
      </c>
      <c r="B547" s="83" t="s">
        <v>323</v>
      </c>
      <c r="C547" s="86" t="s">
        <v>77</v>
      </c>
      <c r="D547" s="88"/>
      <c r="E547" s="88">
        <v>894</v>
      </c>
      <c r="F547" s="88">
        <v>2020</v>
      </c>
      <c r="G547" s="78" t="s">
        <v>325</v>
      </c>
      <c r="H547" s="79">
        <v>69.775000000000006</v>
      </c>
      <c r="I547" s="79">
        <v>244.696</v>
      </c>
      <c r="J547" s="79">
        <v>250.589</v>
      </c>
      <c r="K547" s="79">
        <v>175.89400000000001</v>
      </c>
      <c r="L547" s="79">
        <v>116.349</v>
      </c>
      <c r="M547" s="79">
        <v>54.668999999999997</v>
      </c>
      <c r="N547" s="79">
        <v>13.108000000000001</v>
      </c>
    </row>
    <row r="548" spans="1:14" x14ac:dyDescent="0.3">
      <c r="A548" s="82">
        <v>547</v>
      </c>
      <c r="B548" s="83" t="s">
        <v>323</v>
      </c>
      <c r="C548" s="86" t="s">
        <v>77</v>
      </c>
      <c r="D548" s="88"/>
      <c r="E548" s="88">
        <v>894</v>
      </c>
      <c r="F548" s="88">
        <v>2025</v>
      </c>
      <c r="G548" s="78" t="s">
        <v>326</v>
      </c>
      <c r="H548" s="79">
        <v>58.991</v>
      </c>
      <c r="I548" s="79">
        <v>237.72200000000001</v>
      </c>
      <c r="J548" s="79">
        <v>247.70500000000001</v>
      </c>
      <c r="K548" s="79">
        <v>165.27699999999999</v>
      </c>
      <c r="L548" s="79">
        <v>104.721</v>
      </c>
      <c r="M548" s="79">
        <v>48.902999999999999</v>
      </c>
      <c r="N548" s="79">
        <v>10.901</v>
      </c>
    </row>
    <row r="549" spans="1:14" x14ac:dyDescent="0.3">
      <c r="A549" s="82">
        <v>548</v>
      </c>
      <c r="B549" s="83" t="s">
        <v>323</v>
      </c>
      <c r="C549" s="86" t="s">
        <v>77</v>
      </c>
      <c r="D549" s="88"/>
      <c r="E549" s="88">
        <v>894</v>
      </c>
      <c r="F549" s="88">
        <v>2030</v>
      </c>
      <c r="G549" s="78" t="s">
        <v>327</v>
      </c>
      <c r="H549" s="79">
        <v>50.158000000000001</v>
      </c>
      <c r="I549" s="79">
        <v>230.024</v>
      </c>
      <c r="J549" s="79">
        <v>243.98699999999999</v>
      </c>
      <c r="K549" s="79">
        <v>155.79599999999999</v>
      </c>
      <c r="L549" s="79">
        <v>94.754000000000005</v>
      </c>
      <c r="M549" s="79">
        <v>43.893000000000001</v>
      </c>
      <c r="N549" s="79">
        <v>9.0879999999999992</v>
      </c>
    </row>
    <row r="550" spans="1:14" x14ac:dyDescent="0.3">
      <c r="A550" s="82">
        <v>549</v>
      </c>
      <c r="B550" s="83" t="s">
        <v>323</v>
      </c>
      <c r="C550" s="86" t="s">
        <v>77</v>
      </c>
      <c r="D550" s="88"/>
      <c r="E550" s="88">
        <v>894</v>
      </c>
      <c r="F550" s="88">
        <v>2035</v>
      </c>
      <c r="G550" s="78" t="s">
        <v>328</v>
      </c>
      <c r="H550" s="79">
        <v>42.835999999999999</v>
      </c>
      <c r="I550" s="79">
        <v>221.749</v>
      </c>
      <c r="J550" s="79">
        <v>239.63499999999999</v>
      </c>
      <c r="K550" s="79">
        <v>147.524</v>
      </c>
      <c r="L550" s="79">
        <v>86.253</v>
      </c>
      <c r="M550" s="79">
        <v>39.484000000000002</v>
      </c>
      <c r="N550" s="79">
        <v>7.6390000000000002</v>
      </c>
    </row>
    <row r="551" spans="1:14" x14ac:dyDescent="0.3">
      <c r="A551" s="82">
        <v>550</v>
      </c>
      <c r="B551" s="83" t="s">
        <v>323</v>
      </c>
      <c r="C551" s="86" t="s">
        <v>77</v>
      </c>
      <c r="D551" s="88"/>
      <c r="E551" s="88">
        <v>894</v>
      </c>
      <c r="F551" s="88">
        <v>2040</v>
      </c>
      <c r="G551" s="78" t="s">
        <v>329</v>
      </c>
      <c r="H551" s="79">
        <v>36.881999999999998</v>
      </c>
      <c r="I551" s="79">
        <v>213.28700000000001</v>
      </c>
      <c r="J551" s="79">
        <v>234.988</v>
      </c>
      <c r="K551" s="79">
        <v>140.345</v>
      </c>
      <c r="L551" s="79">
        <v>79.058999999999997</v>
      </c>
      <c r="M551" s="79">
        <v>35.701999999999998</v>
      </c>
      <c r="N551" s="79">
        <v>6.4370000000000003</v>
      </c>
    </row>
    <row r="552" spans="1:14" x14ac:dyDescent="0.3">
      <c r="A552" s="82">
        <v>551</v>
      </c>
      <c r="B552" s="83" t="s">
        <v>323</v>
      </c>
      <c r="C552" s="86" t="s">
        <v>77</v>
      </c>
      <c r="D552" s="88"/>
      <c r="E552" s="88">
        <v>894</v>
      </c>
      <c r="F552" s="88">
        <v>2045</v>
      </c>
      <c r="G552" s="78" t="s">
        <v>330</v>
      </c>
      <c r="H552" s="79">
        <v>31.951000000000001</v>
      </c>
      <c r="I552" s="79">
        <v>204.73</v>
      </c>
      <c r="J552" s="79">
        <v>230.166</v>
      </c>
      <c r="K552" s="79">
        <v>134.298</v>
      </c>
      <c r="L552" s="79">
        <v>73.031000000000006</v>
      </c>
      <c r="M552" s="79">
        <v>32.470999999999997</v>
      </c>
      <c r="N552" s="79">
        <v>5.4329999999999998</v>
      </c>
    </row>
    <row r="553" spans="1:14" x14ac:dyDescent="0.3">
      <c r="A553" s="82">
        <v>552</v>
      </c>
      <c r="B553" s="83" t="s">
        <v>323</v>
      </c>
      <c r="C553" s="86" t="s">
        <v>77</v>
      </c>
      <c r="D553" s="88"/>
      <c r="E553" s="88">
        <v>894</v>
      </c>
      <c r="F553" s="88">
        <v>2050</v>
      </c>
      <c r="G553" s="78" t="s">
        <v>331</v>
      </c>
      <c r="H553" s="79">
        <v>27.948</v>
      </c>
      <c r="I553" s="79">
        <v>196.464</v>
      </c>
      <c r="J553" s="79">
        <v>225.54400000000001</v>
      </c>
      <c r="K553" s="79">
        <v>129.41499999999999</v>
      </c>
      <c r="L553" s="79">
        <v>68.099999999999994</v>
      </c>
      <c r="M553" s="79">
        <v>29.678999999999998</v>
      </c>
      <c r="N553" s="79">
        <v>4.6500000000000004</v>
      </c>
    </row>
    <row r="554" spans="1:14" x14ac:dyDescent="0.3">
      <c r="A554" s="82">
        <v>553</v>
      </c>
      <c r="B554" s="83" t="s">
        <v>323</v>
      </c>
      <c r="C554" s="86" t="s">
        <v>77</v>
      </c>
      <c r="D554" s="88"/>
      <c r="E554" s="88">
        <v>894</v>
      </c>
      <c r="F554" s="88">
        <v>2055</v>
      </c>
      <c r="G554" s="78" t="s">
        <v>332</v>
      </c>
      <c r="H554" s="79">
        <v>24.574000000000002</v>
      </c>
      <c r="I554" s="79">
        <v>187.732</v>
      </c>
      <c r="J554" s="79">
        <v>220.28800000000001</v>
      </c>
      <c r="K554" s="79">
        <v>125.101</v>
      </c>
      <c r="L554" s="79">
        <v>63.826000000000001</v>
      </c>
      <c r="M554" s="79">
        <v>27.198</v>
      </c>
      <c r="N554" s="79">
        <v>3.9809999999999999</v>
      </c>
    </row>
    <row r="555" spans="1:14" x14ac:dyDescent="0.3">
      <c r="A555" s="82">
        <v>554</v>
      </c>
      <c r="B555" s="83" t="s">
        <v>323</v>
      </c>
      <c r="C555" s="86" t="s">
        <v>77</v>
      </c>
      <c r="D555" s="88"/>
      <c r="E555" s="88">
        <v>894</v>
      </c>
      <c r="F555" s="88">
        <v>2060</v>
      </c>
      <c r="G555" s="78" t="s">
        <v>333</v>
      </c>
      <c r="H555" s="79">
        <v>21.783000000000001</v>
      </c>
      <c r="I555" s="79">
        <v>179.399</v>
      </c>
      <c r="J555" s="79">
        <v>215.44300000000001</v>
      </c>
      <c r="K555" s="79">
        <v>121.863</v>
      </c>
      <c r="L555" s="79">
        <v>60.384999999999998</v>
      </c>
      <c r="M555" s="79">
        <v>25.088999999999999</v>
      </c>
      <c r="N555" s="79">
        <v>3.4380000000000002</v>
      </c>
    </row>
    <row r="556" spans="1:14" x14ac:dyDescent="0.3">
      <c r="A556" s="82">
        <v>555</v>
      </c>
      <c r="B556" s="83" t="s">
        <v>323</v>
      </c>
      <c r="C556" s="86" t="s">
        <v>77</v>
      </c>
      <c r="D556" s="88"/>
      <c r="E556" s="88">
        <v>894</v>
      </c>
      <c r="F556" s="88">
        <v>2065</v>
      </c>
      <c r="G556" s="78" t="s">
        <v>334</v>
      </c>
      <c r="H556" s="79">
        <v>19.486999999999998</v>
      </c>
      <c r="I556" s="79">
        <v>171.13200000000001</v>
      </c>
      <c r="J556" s="79">
        <v>210.51</v>
      </c>
      <c r="K556" s="79">
        <v>119.34099999999999</v>
      </c>
      <c r="L556" s="79">
        <v>57.579000000000001</v>
      </c>
      <c r="M556" s="79">
        <v>23.27</v>
      </c>
      <c r="N556" s="79">
        <v>2.9609999999999999</v>
      </c>
    </row>
    <row r="557" spans="1:14" x14ac:dyDescent="0.3">
      <c r="A557" s="82">
        <v>556</v>
      </c>
      <c r="B557" s="83" t="s">
        <v>323</v>
      </c>
      <c r="C557" s="86" t="s">
        <v>77</v>
      </c>
      <c r="D557" s="88"/>
      <c r="E557" s="88">
        <v>894</v>
      </c>
      <c r="F557" s="88">
        <v>2070</v>
      </c>
      <c r="G557" s="78" t="s">
        <v>335</v>
      </c>
      <c r="H557" s="79">
        <v>17.555</v>
      </c>
      <c r="I557" s="79">
        <v>162.94999999999999</v>
      </c>
      <c r="J557" s="79">
        <v>205.625</v>
      </c>
      <c r="K557" s="79">
        <v>117.504</v>
      </c>
      <c r="L557" s="79">
        <v>55.338000000000001</v>
      </c>
      <c r="M557" s="79">
        <v>21.667000000000002</v>
      </c>
      <c r="N557" s="79">
        <v>2.601</v>
      </c>
    </row>
    <row r="558" spans="1:14" x14ac:dyDescent="0.3">
      <c r="A558" s="82">
        <v>557</v>
      </c>
      <c r="B558" s="83" t="s">
        <v>323</v>
      </c>
      <c r="C558" s="86" t="s">
        <v>77</v>
      </c>
      <c r="D558" s="88"/>
      <c r="E558" s="88">
        <v>894</v>
      </c>
      <c r="F558" s="88">
        <v>2075</v>
      </c>
      <c r="G558" s="78" t="s">
        <v>336</v>
      </c>
      <c r="H558" s="79">
        <v>15.929</v>
      </c>
      <c r="I558" s="79">
        <v>154.93100000000001</v>
      </c>
      <c r="J558" s="79">
        <v>200.739</v>
      </c>
      <c r="K558" s="79">
        <v>116.33199999999999</v>
      </c>
      <c r="L558" s="79">
        <v>53.581000000000003</v>
      </c>
      <c r="M558" s="79">
        <v>20.283999999999999</v>
      </c>
      <c r="N558" s="79">
        <v>2.2839999999999998</v>
      </c>
    </row>
    <row r="559" spans="1:14" x14ac:dyDescent="0.3">
      <c r="A559" s="82">
        <v>558</v>
      </c>
      <c r="B559" s="83" t="s">
        <v>323</v>
      </c>
      <c r="C559" s="86" t="s">
        <v>77</v>
      </c>
      <c r="D559" s="88"/>
      <c r="E559" s="88">
        <v>894</v>
      </c>
      <c r="F559" s="88">
        <v>2080</v>
      </c>
      <c r="G559" s="78" t="s">
        <v>337</v>
      </c>
      <c r="H559" s="79">
        <v>14.561</v>
      </c>
      <c r="I559" s="79">
        <v>146.84</v>
      </c>
      <c r="J559" s="79">
        <v>195.71</v>
      </c>
      <c r="K559" s="79">
        <v>115.616</v>
      </c>
      <c r="L559" s="79">
        <v>52.210999999999999</v>
      </c>
      <c r="M559" s="79">
        <v>19.038</v>
      </c>
      <c r="N559" s="79">
        <v>2.004</v>
      </c>
    </row>
    <row r="560" spans="1:14" x14ac:dyDescent="0.3">
      <c r="A560" s="82">
        <v>559</v>
      </c>
      <c r="B560" s="83" t="s">
        <v>323</v>
      </c>
      <c r="C560" s="86" t="s">
        <v>77</v>
      </c>
      <c r="D560" s="88"/>
      <c r="E560" s="88">
        <v>894</v>
      </c>
      <c r="F560" s="88">
        <v>2085</v>
      </c>
      <c r="G560" s="78" t="s">
        <v>338</v>
      </c>
      <c r="H560" s="79">
        <v>13.41</v>
      </c>
      <c r="I560" s="79">
        <v>138.79400000000001</v>
      </c>
      <c r="J560" s="79">
        <v>190.51300000000001</v>
      </c>
      <c r="K560" s="79">
        <v>115.348</v>
      </c>
      <c r="L560" s="79">
        <v>51.228999999999999</v>
      </c>
      <c r="M560" s="79">
        <v>17.954000000000001</v>
      </c>
      <c r="N560" s="79">
        <v>1.772</v>
      </c>
    </row>
    <row r="561" spans="1:14" x14ac:dyDescent="0.3">
      <c r="A561" s="82">
        <v>560</v>
      </c>
      <c r="B561" s="83" t="s">
        <v>323</v>
      </c>
      <c r="C561" s="86" t="s">
        <v>77</v>
      </c>
      <c r="D561" s="88"/>
      <c r="E561" s="88">
        <v>894</v>
      </c>
      <c r="F561" s="88">
        <v>2090</v>
      </c>
      <c r="G561" s="78" t="s">
        <v>339</v>
      </c>
      <c r="H561" s="79">
        <v>12.388</v>
      </c>
      <c r="I561" s="79">
        <v>130.77799999999999</v>
      </c>
      <c r="J561" s="79">
        <v>185.22</v>
      </c>
      <c r="K561" s="79">
        <v>115.497</v>
      </c>
      <c r="L561" s="79">
        <v>50.527999999999999</v>
      </c>
      <c r="M561" s="79">
        <v>16.978999999999999</v>
      </c>
      <c r="N561" s="79">
        <v>1.57</v>
      </c>
    </row>
    <row r="562" spans="1:14" x14ac:dyDescent="0.3">
      <c r="A562" s="82">
        <v>561</v>
      </c>
      <c r="B562" s="83" t="s">
        <v>323</v>
      </c>
      <c r="C562" s="86" t="s">
        <v>77</v>
      </c>
      <c r="D562" s="88"/>
      <c r="E562" s="88">
        <v>894</v>
      </c>
      <c r="F562" s="88">
        <v>2095</v>
      </c>
      <c r="G562" s="78" t="s">
        <v>340</v>
      </c>
      <c r="H562" s="79">
        <v>11.531000000000001</v>
      </c>
      <c r="I562" s="79">
        <v>122.75</v>
      </c>
      <c r="J562" s="79">
        <v>179.66399999999999</v>
      </c>
      <c r="K562" s="79">
        <v>115.899</v>
      </c>
      <c r="L562" s="79">
        <v>50.115000000000002</v>
      </c>
      <c r="M562" s="79">
        <v>16.073</v>
      </c>
      <c r="N562" s="79">
        <v>1.4079999999999999</v>
      </c>
    </row>
    <row r="563" spans="1:14" x14ac:dyDescent="0.3">
      <c r="A563" s="82">
        <v>562</v>
      </c>
      <c r="B563" s="83" t="s">
        <v>323</v>
      </c>
      <c r="C563" s="86" t="s">
        <v>78</v>
      </c>
      <c r="D563" s="88"/>
      <c r="E563" s="88">
        <v>716</v>
      </c>
      <c r="F563" s="88">
        <v>2015</v>
      </c>
      <c r="G563" s="78" t="s">
        <v>324</v>
      </c>
      <c r="H563" s="79">
        <v>104.081</v>
      </c>
      <c r="I563" s="79">
        <v>183.834</v>
      </c>
      <c r="J563" s="79">
        <v>172.04499999999999</v>
      </c>
      <c r="K563" s="79">
        <v>136.92099999999999</v>
      </c>
      <c r="L563" s="79">
        <v>93.043999999999997</v>
      </c>
      <c r="M563" s="79">
        <v>29.084</v>
      </c>
      <c r="N563" s="79">
        <v>6.0910000000000002</v>
      </c>
    </row>
    <row r="564" spans="1:14" x14ac:dyDescent="0.3">
      <c r="A564" s="82">
        <v>563</v>
      </c>
      <c r="B564" s="83" t="s">
        <v>323</v>
      </c>
      <c r="C564" s="86" t="s">
        <v>78</v>
      </c>
      <c r="D564" s="88"/>
      <c r="E564" s="88">
        <v>716</v>
      </c>
      <c r="F564" s="88">
        <v>2020</v>
      </c>
      <c r="G564" s="78" t="s">
        <v>325</v>
      </c>
      <c r="H564" s="79">
        <v>96.003</v>
      </c>
      <c r="I564" s="79">
        <v>168.54499999999999</v>
      </c>
      <c r="J564" s="79">
        <v>159.74799999999999</v>
      </c>
      <c r="K564" s="79">
        <v>127.703</v>
      </c>
      <c r="L564" s="79">
        <v>85.465000000000003</v>
      </c>
      <c r="M564" s="79">
        <v>22.77</v>
      </c>
      <c r="N564" s="79">
        <v>4.2060000000000004</v>
      </c>
    </row>
    <row r="565" spans="1:14" x14ac:dyDescent="0.3">
      <c r="A565" s="82">
        <v>564</v>
      </c>
      <c r="B565" s="83" t="s">
        <v>323</v>
      </c>
      <c r="C565" s="86" t="s">
        <v>78</v>
      </c>
      <c r="D565" s="88"/>
      <c r="E565" s="88">
        <v>716</v>
      </c>
      <c r="F565" s="88">
        <v>2025</v>
      </c>
      <c r="G565" s="78" t="s">
        <v>326</v>
      </c>
      <c r="H565" s="79">
        <v>88.417000000000002</v>
      </c>
      <c r="I565" s="79">
        <v>155.399</v>
      </c>
      <c r="J565" s="79">
        <v>149.792</v>
      </c>
      <c r="K565" s="79">
        <v>120.52500000000001</v>
      </c>
      <c r="L565" s="79">
        <v>79.343000000000004</v>
      </c>
      <c r="M565" s="79">
        <v>18.263999999999999</v>
      </c>
      <c r="N565" s="79">
        <v>3</v>
      </c>
    </row>
    <row r="566" spans="1:14" x14ac:dyDescent="0.3">
      <c r="A566" s="82">
        <v>565</v>
      </c>
      <c r="B566" s="83" t="s">
        <v>323</v>
      </c>
      <c r="C566" s="86" t="s">
        <v>78</v>
      </c>
      <c r="D566" s="88"/>
      <c r="E566" s="88">
        <v>716</v>
      </c>
      <c r="F566" s="88">
        <v>2030</v>
      </c>
      <c r="G566" s="78" t="s">
        <v>327</v>
      </c>
      <c r="H566" s="79">
        <v>81.373999999999995</v>
      </c>
      <c r="I566" s="79">
        <v>144.14099999999999</v>
      </c>
      <c r="J566" s="79">
        <v>141.88499999999999</v>
      </c>
      <c r="K566" s="79">
        <v>115.164</v>
      </c>
      <c r="L566" s="79">
        <v>74.510999999999996</v>
      </c>
      <c r="M566" s="79">
        <v>15.010999999999999</v>
      </c>
      <c r="N566" s="79">
        <v>2.194</v>
      </c>
    </row>
    <row r="567" spans="1:14" x14ac:dyDescent="0.3">
      <c r="A567" s="82">
        <v>566</v>
      </c>
      <c r="B567" s="83" t="s">
        <v>323</v>
      </c>
      <c r="C567" s="86" t="s">
        <v>78</v>
      </c>
      <c r="D567" s="88"/>
      <c r="E567" s="88">
        <v>716</v>
      </c>
      <c r="F567" s="88">
        <v>2035</v>
      </c>
      <c r="G567" s="78" t="s">
        <v>328</v>
      </c>
      <c r="H567" s="79">
        <v>74.53</v>
      </c>
      <c r="I567" s="79">
        <v>133.88399999999999</v>
      </c>
      <c r="J567" s="79">
        <v>135.167</v>
      </c>
      <c r="K567" s="79">
        <v>110.884</v>
      </c>
      <c r="L567" s="79">
        <v>70.433000000000007</v>
      </c>
      <c r="M567" s="79">
        <v>12.583</v>
      </c>
      <c r="N567" s="79">
        <v>1.639</v>
      </c>
    </row>
    <row r="568" spans="1:14" x14ac:dyDescent="0.3">
      <c r="A568" s="82">
        <v>567</v>
      </c>
      <c r="B568" s="83" t="s">
        <v>323</v>
      </c>
      <c r="C568" s="86" t="s">
        <v>78</v>
      </c>
      <c r="D568" s="88"/>
      <c r="E568" s="88">
        <v>716</v>
      </c>
      <c r="F568" s="88">
        <v>2040</v>
      </c>
      <c r="G568" s="78" t="s">
        <v>329</v>
      </c>
      <c r="H568" s="79">
        <v>67.97</v>
      </c>
      <c r="I568" s="79">
        <v>124.545</v>
      </c>
      <c r="J568" s="79">
        <v>129.495</v>
      </c>
      <c r="K568" s="79">
        <v>107.621</v>
      </c>
      <c r="L568" s="79">
        <v>67.019000000000005</v>
      </c>
      <c r="M568" s="79">
        <v>10.763</v>
      </c>
      <c r="N568" s="79">
        <v>1.2669999999999999</v>
      </c>
    </row>
    <row r="569" spans="1:14" x14ac:dyDescent="0.3">
      <c r="A569" s="82">
        <v>568</v>
      </c>
      <c r="B569" s="83" t="s">
        <v>323</v>
      </c>
      <c r="C569" s="86" t="s">
        <v>78</v>
      </c>
      <c r="D569" s="88"/>
      <c r="E569" s="88">
        <v>716</v>
      </c>
      <c r="F569" s="88">
        <v>2045</v>
      </c>
      <c r="G569" s="78" t="s">
        <v>330</v>
      </c>
      <c r="H569" s="79">
        <v>61.704999999999998</v>
      </c>
      <c r="I569" s="79">
        <v>115.97199999999999</v>
      </c>
      <c r="J569" s="79">
        <v>124.68300000000001</v>
      </c>
      <c r="K569" s="79">
        <v>105.178</v>
      </c>
      <c r="L569" s="79">
        <v>64.159000000000006</v>
      </c>
      <c r="M569" s="79">
        <v>9.4</v>
      </c>
      <c r="N569" s="79">
        <v>1.0029999999999999</v>
      </c>
    </row>
    <row r="570" spans="1:14" x14ac:dyDescent="0.3">
      <c r="A570" s="82">
        <v>569</v>
      </c>
      <c r="B570" s="83" t="s">
        <v>323</v>
      </c>
      <c r="C570" s="86" t="s">
        <v>78</v>
      </c>
      <c r="D570" s="88"/>
      <c r="E570" s="88">
        <v>716</v>
      </c>
      <c r="F570" s="88">
        <v>2050</v>
      </c>
      <c r="G570" s="78" t="s">
        <v>331</v>
      </c>
      <c r="H570" s="79">
        <v>55.743000000000002</v>
      </c>
      <c r="I570" s="79">
        <v>107.962</v>
      </c>
      <c r="J570" s="79">
        <v>120.476</v>
      </c>
      <c r="K570" s="79">
        <v>103.34099999999999</v>
      </c>
      <c r="L570" s="79">
        <v>61.692999999999998</v>
      </c>
      <c r="M570" s="79">
        <v>8.3520000000000003</v>
      </c>
      <c r="N570" s="79">
        <v>0.79300000000000004</v>
      </c>
    </row>
    <row r="571" spans="1:14" x14ac:dyDescent="0.3">
      <c r="A571" s="82">
        <v>570</v>
      </c>
      <c r="B571" s="83" t="s">
        <v>323</v>
      </c>
      <c r="C571" s="86" t="s">
        <v>78</v>
      </c>
      <c r="D571" s="88"/>
      <c r="E571" s="88">
        <v>716</v>
      </c>
      <c r="F571" s="88">
        <v>2055</v>
      </c>
      <c r="G571" s="78" t="s">
        <v>332</v>
      </c>
      <c r="H571" s="79">
        <v>50.234000000000002</v>
      </c>
      <c r="I571" s="79">
        <v>100.70099999999999</v>
      </c>
      <c r="J571" s="79">
        <v>116.996</v>
      </c>
      <c r="K571" s="79">
        <v>102.208</v>
      </c>
      <c r="L571" s="79">
        <v>59.688000000000002</v>
      </c>
      <c r="M571" s="79">
        <v>7.5869999999999997</v>
      </c>
      <c r="N571" s="79">
        <v>0.66600000000000004</v>
      </c>
    </row>
    <row r="572" spans="1:14" x14ac:dyDescent="0.3">
      <c r="A572" s="82">
        <v>571</v>
      </c>
      <c r="B572" s="83" t="s">
        <v>323</v>
      </c>
      <c r="C572" s="86" t="s">
        <v>78</v>
      </c>
      <c r="D572" s="88"/>
      <c r="E572" s="88">
        <v>716</v>
      </c>
      <c r="F572" s="88">
        <v>2060</v>
      </c>
      <c r="G572" s="78" t="s">
        <v>333</v>
      </c>
      <c r="H572" s="79">
        <v>45.033999999999999</v>
      </c>
      <c r="I572" s="79">
        <v>93.864999999999995</v>
      </c>
      <c r="J572" s="79">
        <v>113.843</v>
      </c>
      <c r="K572" s="79">
        <v>101.38</v>
      </c>
      <c r="L572" s="79">
        <v>57.908000000000001</v>
      </c>
      <c r="M572" s="79">
        <v>7.0119999999999996</v>
      </c>
      <c r="N572" s="79">
        <v>0.55800000000000005</v>
      </c>
    </row>
    <row r="573" spans="1:14" x14ac:dyDescent="0.3">
      <c r="A573" s="82">
        <v>572</v>
      </c>
      <c r="B573" s="83" t="s">
        <v>323</v>
      </c>
      <c r="C573" s="86" t="s">
        <v>78</v>
      </c>
      <c r="D573" s="88"/>
      <c r="E573" s="88">
        <v>716</v>
      </c>
      <c r="F573" s="88">
        <v>2065</v>
      </c>
      <c r="G573" s="78" t="s">
        <v>334</v>
      </c>
      <c r="H573" s="79">
        <v>40.429000000000002</v>
      </c>
      <c r="I573" s="79">
        <v>87.921999999999997</v>
      </c>
      <c r="J573" s="79">
        <v>111.596</v>
      </c>
      <c r="K573" s="79">
        <v>101.371</v>
      </c>
      <c r="L573" s="79">
        <v>56.643999999999998</v>
      </c>
      <c r="M573" s="79">
        <v>6.6319999999999997</v>
      </c>
      <c r="N573" s="79">
        <v>0.48599999999999999</v>
      </c>
    </row>
    <row r="574" spans="1:14" x14ac:dyDescent="0.3">
      <c r="A574" s="82">
        <v>573</v>
      </c>
      <c r="B574" s="83" t="s">
        <v>323</v>
      </c>
      <c r="C574" s="86" t="s">
        <v>78</v>
      </c>
      <c r="D574" s="88"/>
      <c r="E574" s="88">
        <v>716</v>
      </c>
      <c r="F574" s="88">
        <v>2070</v>
      </c>
      <c r="G574" s="78" t="s">
        <v>335</v>
      </c>
      <c r="H574" s="79">
        <v>36.332000000000001</v>
      </c>
      <c r="I574" s="79">
        <v>82.727000000000004</v>
      </c>
      <c r="J574" s="79">
        <v>110.02500000000001</v>
      </c>
      <c r="K574" s="79">
        <v>101.974</v>
      </c>
      <c r="L574" s="79">
        <v>55.787999999999997</v>
      </c>
      <c r="M574" s="79">
        <v>6.3970000000000002</v>
      </c>
      <c r="N574" s="79">
        <v>0.437</v>
      </c>
    </row>
    <row r="575" spans="1:14" x14ac:dyDescent="0.3">
      <c r="A575" s="82">
        <v>574</v>
      </c>
      <c r="B575" s="83" t="s">
        <v>323</v>
      </c>
      <c r="C575" s="86" t="s">
        <v>78</v>
      </c>
      <c r="D575" s="88"/>
      <c r="E575" s="88">
        <v>716</v>
      </c>
      <c r="F575" s="88">
        <v>2075</v>
      </c>
      <c r="G575" s="78" t="s">
        <v>336</v>
      </c>
      <c r="H575" s="79">
        <v>32.609000000000002</v>
      </c>
      <c r="I575" s="79">
        <v>78.051000000000002</v>
      </c>
      <c r="J575" s="79">
        <v>108.89100000000001</v>
      </c>
      <c r="K575" s="79">
        <v>102.93899999999999</v>
      </c>
      <c r="L575" s="79">
        <v>55.189</v>
      </c>
      <c r="M575" s="79">
        <v>6.2649999999999997</v>
      </c>
      <c r="N575" s="79">
        <v>0.39600000000000002</v>
      </c>
    </row>
    <row r="576" spans="1:14" x14ac:dyDescent="0.3">
      <c r="A576" s="82">
        <v>575</v>
      </c>
      <c r="B576" s="83" t="s">
        <v>323</v>
      </c>
      <c r="C576" s="86" t="s">
        <v>78</v>
      </c>
      <c r="D576" s="88"/>
      <c r="E576" s="88">
        <v>716</v>
      </c>
      <c r="F576" s="88">
        <v>2080</v>
      </c>
      <c r="G576" s="78" t="s">
        <v>337</v>
      </c>
      <c r="H576" s="79">
        <v>29.341999999999999</v>
      </c>
      <c r="I576" s="79">
        <v>74.05</v>
      </c>
      <c r="J576" s="79">
        <v>108.414</v>
      </c>
      <c r="K576" s="79">
        <v>104.488</v>
      </c>
      <c r="L576" s="79">
        <v>54.97</v>
      </c>
      <c r="M576" s="79">
        <v>6.2539999999999996</v>
      </c>
      <c r="N576" s="79">
        <v>0.38200000000000001</v>
      </c>
    </row>
    <row r="577" spans="1:14" x14ac:dyDescent="0.3">
      <c r="A577" s="82">
        <v>576</v>
      </c>
      <c r="B577" s="83" t="s">
        <v>323</v>
      </c>
      <c r="C577" s="86" t="s">
        <v>78</v>
      </c>
      <c r="D577" s="88"/>
      <c r="E577" s="88">
        <v>716</v>
      </c>
      <c r="F577" s="88">
        <v>2085</v>
      </c>
      <c r="G577" s="78" t="s">
        <v>338</v>
      </c>
      <c r="H577" s="79">
        <v>26.38</v>
      </c>
      <c r="I577" s="79">
        <v>70.39</v>
      </c>
      <c r="J577" s="79">
        <v>108.176</v>
      </c>
      <c r="K577" s="79">
        <v>106.245</v>
      </c>
      <c r="L577" s="79">
        <v>54.884</v>
      </c>
      <c r="M577" s="79">
        <v>6.3070000000000004</v>
      </c>
      <c r="N577" s="79">
        <v>0.35799999999999998</v>
      </c>
    </row>
    <row r="578" spans="1:14" x14ac:dyDescent="0.3">
      <c r="A578" s="82">
        <v>577</v>
      </c>
      <c r="B578" s="83" t="s">
        <v>323</v>
      </c>
      <c r="C578" s="86" t="s">
        <v>78</v>
      </c>
      <c r="D578" s="88"/>
      <c r="E578" s="88">
        <v>716</v>
      </c>
      <c r="F578" s="88">
        <v>2090</v>
      </c>
      <c r="G578" s="78" t="s">
        <v>339</v>
      </c>
      <c r="H578" s="79">
        <v>23.725999999999999</v>
      </c>
      <c r="I578" s="79">
        <v>67.135000000000005</v>
      </c>
      <c r="J578" s="79">
        <v>108.292</v>
      </c>
      <c r="K578" s="79">
        <v>108.321</v>
      </c>
      <c r="L578" s="79">
        <v>55.021999999999998</v>
      </c>
      <c r="M578" s="79">
        <v>6.4290000000000003</v>
      </c>
      <c r="N578" s="79">
        <v>0.35499999999999998</v>
      </c>
    </row>
    <row r="579" spans="1:14" x14ac:dyDescent="0.3">
      <c r="A579" s="82">
        <v>578</v>
      </c>
      <c r="B579" s="83" t="s">
        <v>323</v>
      </c>
      <c r="C579" s="86" t="s">
        <v>78</v>
      </c>
      <c r="D579" s="88"/>
      <c r="E579" s="88">
        <v>716</v>
      </c>
      <c r="F579" s="88">
        <v>2095</v>
      </c>
      <c r="G579" s="78" t="s">
        <v>340</v>
      </c>
      <c r="H579" s="79">
        <v>21.308</v>
      </c>
      <c r="I579" s="79">
        <v>64.114999999999995</v>
      </c>
      <c r="J579" s="79">
        <v>108.521</v>
      </c>
      <c r="K579" s="79">
        <v>110.47499999999999</v>
      </c>
      <c r="L579" s="79">
        <v>55.234999999999999</v>
      </c>
      <c r="M579" s="79">
        <v>6.6180000000000003</v>
      </c>
      <c r="N579" s="79">
        <v>0.34799999999999998</v>
      </c>
    </row>
    <row r="580" spans="1:14" x14ac:dyDescent="0.3">
      <c r="A580" s="82">
        <v>579</v>
      </c>
      <c r="B580" s="83" t="s">
        <v>323</v>
      </c>
      <c r="C580" s="87" t="s">
        <v>79</v>
      </c>
      <c r="D580" s="88"/>
      <c r="E580" s="88">
        <v>911</v>
      </c>
      <c r="F580" s="88">
        <v>2015</v>
      </c>
      <c r="G580" s="78" t="s">
        <v>324</v>
      </c>
      <c r="H580" s="79">
        <v>129.002302741932</v>
      </c>
      <c r="I580" s="79">
        <v>242.56976296922801</v>
      </c>
      <c r="J580" s="79">
        <v>258.26927698221698</v>
      </c>
      <c r="K580" s="79">
        <v>216.75065152314301</v>
      </c>
      <c r="L580" s="79">
        <v>166.84978763297099</v>
      </c>
      <c r="M580" s="79">
        <v>75.525323514569706</v>
      </c>
      <c r="N580" s="79">
        <v>18.867780895942499</v>
      </c>
    </row>
    <row r="581" spans="1:14" x14ac:dyDescent="0.3">
      <c r="A581" s="82">
        <v>580</v>
      </c>
      <c r="B581" s="83" t="s">
        <v>323</v>
      </c>
      <c r="C581" s="87" t="s">
        <v>79</v>
      </c>
      <c r="D581" s="88"/>
      <c r="E581" s="88">
        <v>911</v>
      </c>
      <c r="F581" s="88">
        <v>2020</v>
      </c>
      <c r="G581" s="78" t="s">
        <v>325</v>
      </c>
      <c r="H581" s="79">
        <v>118.364652727353</v>
      </c>
      <c r="I581" s="79">
        <v>225.18129255513699</v>
      </c>
      <c r="J581" s="79">
        <v>243.118548710939</v>
      </c>
      <c r="K581" s="79">
        <v>198.82347618512401</v>
      </c>
      <c r="L581" s="79">
        <v>155.45223488900399</v>
      </c>
      <c r="M581" s="79">
        <v>67.635430590287797</v>
      </c>
      <c r="N581" s="79">
        <v>16.017243334267398</v>
      </c>
    </row>
    <row r="582" spans="1:14" x14ac:dyDescent="0.3">
      <c r="A582" s="82">
        <v>581</v>
      </c>
      <c r="B582" s="83" t="s">
        <v>323</v>
      </c>
      <c r="C582" s="87" t="s">
        <v>79</v>
      </c>
      <c r="D582" s="88"/>
      <c r="E582" s="88">
        <v>911</v>
      </c>
      <c r="F582" s="88">
        <v>2025</v>
      </c>
      <c r="G582" s="78" t="s">
        <v>326</v>
      </c>
      <c r="H582" s="79">
        <v>107.74117159027701</v>
      </c>
      <c r="I582" s="79">
        <v>207.757062611582</v>
      </c>
      <c r="J582" s="79">
        <v>227.748374259229</v>
      </c>
      <c r="K582" s="79">
        <v>182.22833890546499</v>
      </c>
      <c r="L582" s="79">
        <v>144.40274615957799</v>
      </c>
      <c r="M582" s="79">
        <v>60.5513882259201</v>
      </c>
      <c r="N582" s="79">
        <v>13.754177217573</v>
      </c>
    </row>
    <row r="583" spans="1:14" x14ac:dyDescent="0.3">
      <c r="A583" s="82">
        <v>582</v>
      </c>
      <c r="B583" s="83" t="s">
        <v>323</v>
      </c>
      <c r="C583" s="87" t="s">
        <v>79</v>
      </c>
      <c r="D583" s="88"/>
      <c r="E583" s="88">
        <v>911</v>
      </c>
      <c r="F583" s="88">
        <v>2030</v>
      </c>
      <c r="G583" s="78" t="s">
        <v>327</v>
      </c>
      <c r="H583" s="79">
        <v>97.459614681697403</v>
      </c>
      <c r="I583" s="79">
        <v>190.90059079906999</v>
      </c>
      <c r="J583" s="79">
        <v>212.80412045710099</v>
      </c>
      <c r="K583" s="79">
        <v>167.27456952269199</v>
      </c>
      <c r="L583" s="79">
        <v>133.720175179319</v>
      </c>
      <c r="M583" s="79">
        <v>54.307383757117499</v>
      </c>
      <c r="N583" s="79">
        <v>11.9120281747836</v>
      </c>
    </row>
    <row r="584" spans="1:14" x14ac:dyDescent="0.3">
      <c r="A584" s="82">
        <v>583</v>
      </c>
      <c r="B584" s="83" t="s">
        <v>323</v>
      </c>
      <c r="C584" s="87" t="s">
        <v>79</v>
      </c>
      <c r="D584" s="88"/>
      <c r="E584" s="88">
        <v>911</v>
      </c>
      <c r="F584" s="88">
        <v>2035</v>
      </c>
      <c r="G584" s="78" t="s">
        <v>328</v>
      </c>
      <c r="H584" s="79">
        <v>87.841476631291599</v>
      </c>
      <c r="I584" s="79">
        <v>175.20638935987799</v>
      </c>
      <c r="J584" s="79">
        <v>199.03611893090601</v>
      </c>
      <c r="K584" s="79">
        <v>154.39388951849099</v>
      </c>
      <c r="L584" s="79">
        <v>123.893419432369</v>
      </c>
      <c r="M584" s="79">
        <v>48.801108991743199</v>
      </c>
      <c r="N584" s="79">
        <v>10.420127499665</v>
      </c>
    </row>
    <row r="585" spans="1:14" x14ac:dyDescent="0.3">
      <c r="A585" s="82">
        <v>584</v>
      </c>
      <c r="B585" s="83" t="s">
        <v>323</v>
      </c>
      <c r="C585" s="87" t="s">
        <v>79</v>
      </c>
      <c r="D585" s="88"/>
      <c r="E585" s="88">
        <v>911</v>
      </c>
      <c r="F585" s="88">
        <v>2040</v>
      </c>
      <c r="G585" s="78" t="s">
        <v>329</v>
      </c>
      <c r="H585" s="79">
        <v>78.924835459901402</v>
      </c>
      <c r="I585" s="79">
        <v>160.805882116433</v>
      </c>
      <c r="J585" s="79">
        <v>186.41564399943701</v>
      </c>
      <c r="K585" s="79">
        <v>143.27408819773501</v>
      </c>
      <c r="L585" s="79">
        <v>115.119694394543</v>
      </c>
      <c r="M585" s="79">
        <v>43.924519592232301</v>
      </c>
      <c r="N585" s="79">
        <v>9.1788432069231902</v>
      </c>
    </row>
    <row r="586" spans="1:14" x14ac:dyDescent="0.3">
      <c r="A586" s="82">
        <v>585</v>
      </c>
      <c r="B586" s="83" t="s">
        <v>323</v>
      </c>
      <c r="C586" s="87" t="s">
        <v>79</v>
      </c>
      <c r="D586" s="88"/>
      <c r="E586" s="88">
        <v>911</v>
      </c>
      <c r="F586" s="88">
        <v>2045</v>
      </c>
      <c r="G586" s="78" t="s">
        <v>330</v>
      </c>
      <c r="H586" s="79">
        <v>70.894809605036897</v>
      </c>
      <c r="I586" s="79">
        <v>148.06870867601299</v>
      </c>
      <c r="J586" s="79">
        <v>175.39036207790099</v>
      </c>
      <c r="K586" s="79">
        <v>134.072959408359</v>
      </c>
      <c r="L586" s="79">
        <v>107.511442167167</v>
      </c>
      <c r="M586" s="79">
        <v>39.706107724349202</v>
      </c>
      <c r="N586" s="79">
        <v>8.0809477039752</v>
      </c>
    </row>
    <row r="587" spans="1:14" x14ac:dyDescent="0.3">
      <c r="A587" s="82">
        <v>586</v>
      </c>
      <c r="B587" s="83" t="s">
        <v>323</v>
      </c>
      <c r="C587" s="87" t="s">
        <v>79</v>
      </c>
      <c r="D587" s="88"/>
      <c r="E587" s="88">
        <v>911</v>
      </c>
      <c r="F587" s="88">
        <v>2050</v>
      </c>
      <c r="G587" s="78" t="s">
        <v>331</v>
      </c>
      <c r="H587" s="79">
        <v>63.786245297030497</v>
      </c>
      <c r="I587" s="79">
        <v>136.97590068872401</v>
      </c>
      <c r="J587" s="79">
        <v>166.09658916551001</v>
      </c>
      <c r="K587" s="79">
        <v>126.774896967817</v>
      </c>
      <c r="L587" s="79">
        <v>101.067208142029</v>
      </c>
      <c r="M587" s="79">
        <v>36.097331499034098</v>
      </c>
      <c r="N587" s="79">
        <v>7.0762356504644401</v>
      </c>
    </row>
    <row r="588" spans="1:14" x14ac:dyDescent="0.3">
      <c r="A588" s="82">
        <v>587</v>
      </c>
      <c r="B588" s="83" t="s">
        <v>323</v>
      </c>
      <c r="C588" s="87" t="s">
        <v>79</v>
      </c>
      <c r="D588" s="88"/>
      <c r="E588" s="88">
        <v>911</v>
      </c>
      <c r="F588" s="88">
        <v>2055</v>
      </c>
      <c r="G588" s="78" t="s">
        <v>332</v>
      </c>
      <c r="H588" s="79">
        <v>57.436016845847398</v>
      </c>
      <c r="I588" s="79">
        <v>127.209243303741</v>
      </c>
      <c r="J588" s="79">
        <v>158.18591846099599</v>
      </c>
      <c r="K588" s="79">
        <v>121.020827789564</v>
      </c>
      <c r="L588" s="79">
        <v>95.513359639060297</v>
      </c>
      <c r="M588" s="79">
        <v>33.0257233559051</v>
      </c>
      <c r="N588" s="79">
        <v>6.20278505424527</v>
      </c>
    </row>
    <row r="589" spans="1:14" x14ac:dyDescent="0.3">
      <c r="A589" s="82">
        <v>588</v>
      </c>
      <c r="B589" s="83" t="s">
        <v>323</v>
      </c>
      <c r="C589" s="87" t="s">
        <v>79</v>
      </c>
      <c r="D589" s="88"/>
      <c r="E589" s="88">
        <v>911</v>
      </c>
      <c r="F589" s="88">
        <v>2060</v>
      </c>
      <c r="G589" s="78" t="s">
        <v>333</v>
      </c>
      <c r="H589" s="79">
        <v>51.851998903576501</v>
      </c>
      <c r="I589" s="79">
        <v>118.818784666735</v>
      </c>
      <c r="J589" s="79">
        <v>151.79865192847001</v>
      </c>
      <c r="K589" s="79">
        <v>116.793544716187</v>
      </c>
      <c r="L589" s="79">
        <v>90.881591104006702</v>
      </c>
      <c r="M589" s="79">
        <v>30.424575053611498</v>
      </c>
      <c r="N589" s="79">
        <v>5.4661116380937198</v>
      </c>
    </row>
    <row r="590" spans="1:14" x14ac:dyDescent="0.3">
      <c r="A590" s="82">
        <v>589</v>
      </c>
      <c r="B590" s="83" t="s">
        <v>323</v>
      </c>
      <c r="C590" s="87" t="s">
        <v>79</v>
      </c>
      <c r="D590" s="88"/>
      <c r="E590" s="88">
        <v>911</v>
      </c>
      <c r="F590" s="88">
        <v>2065</v>
      </c>
      <c r="G590" s="78" t="s">
        <v>334</v>
      </c>
      <c r="H590" s="79">
        <v>46.753785043558103</v>
      </c>
      <c r="I590" s="79">
        <v>111.161167326304</v>
      </c>
      <c r="J590" s="79">
        <v>146.11520611838699</v>
      </c>
      <c r="K590" s="79">
        <v>113.53112024877601</v>
      </c>
      <c r="L590" s="79">
        <v>86.771480200845403</v>
      </c>
      <c r="M590" s="79">
        <v>28.1086685142233</v>
      </c>
      <c r="N590" s="79">
        <v>4.8429003700634397</v>
      </c>
    </row>
    <row r="591" spans="1:14" x14ac:dyDescent="0.3">
      <c r="A591" s="82">
        <v>590</v>
      </c>
      <c r="B591" s="83" t="s">
        <v>323</v>
      </c>
      <c r="C591" s="87" t="s">
        <v>79</v>
      </c>
      <c r="D591" s="88"/>
      <c r="E591" s="88">
        <v>911</v>
      </c>
      <c r="F591" s="88">
        <v>2070</v>
      </c>
      <c r="G591" s="78" t="s">
        <v>335</v>
      </c>
      <c r="H591" s="79">
        <v>42.157819848731798</v>
      </c>
      <c r="I591" s="79">
        <v>104.25348833893899</v>
      </c>
      <c r="J591" s="79">
        <v>141.21187976468801</v>
      </c>
      <c r="K591" s="79">
        <v>111.18429024659</v>
      </c>
      <c r="L591" s="79">
        <v>83.198291924118095</v>
      </c>
      <c r="M591" s="79">
        <v>26.0277070208077</v>
      </c>
      <c r="N591" s="79">
        <v>4.2663518221560803</v>
      </c>
    </row>
    <row r="592" spans="1:14" x14ac:dyDescent="0.3">
      <c r="A592" s="82">
        <v>591</v>
      </c>
      <c r="B592" s="83" t="s">
        <v>323</v>
      </c>
      <c r="C592" s="87" t="s">
        <v>79</v>
      </c>
      <c r="D592" s="88"/>
      <c r="E592" s="88">
        <v>911</v>
      </c>
      <c r="F592" s="88">
        <v>2075</v>
      </c>
      <c r="G592" s="78" t="s">
        <v>336</v>
      </c>
      <c r="H592" s="79">
        <v>37.9977230791647</v>
      </c>
      <c r="I592" s="79">
        <v>98.037512523820396</v>
      </c>
      <c r="J592" s="79">
        <v>137.094926960761</v>
      </c>
      <c r="K592" s="79">
        <v>109.722659866364</v>
      </c>
      <c r="L592" s="79">
        <v>80.155742089988294</v>
      </c>
      <c r="M592" s="79">
        <v>24.1917493679071</v>
      </c>
      <c r="N592" s="79">
        <v>3.7530335192806201</v>
      </c>
    </row>
    <row r="593" spans="1:14" x14ac:dyDescent="0.3">
      <c r="A593" s="82">
        <v>592</v>
      </c>
      <c r="B593" s="83" t="s">
        <v>323</v>
      </c>
      <c r="C593" s="87" t="s">
        <v>79</v>
      </c>
      <c r="D593" s="88"/>
      <c r="E593" s="88">
        <v>911</v>
      </c>
      <c r="F593" s="88">
        <v>2080</v>
      </c>
      <c r="G593" s="78" t="s">
        <v>337</v>
      </c>
      <c r="H593" s="79">
        <v>34.193653469744802</v>
      </c>
      <c r="I593" s="79">
        <v>92.250107285100398</v>
      </c>
      <c r="J593" s="79">
        <v>133.39997921151399</v>
      </c>
      <c r="K593" s="79">
        <v>108.84935557488799</v>
      </c>
      <c r="L593" s="79">
        <v>77.4086292113642</v>
      </c>
      <c r="M593" s="79">
        <v>22.525989630215999</v>
      </c>
      <c r="N593" s="79">
        <v>3.3014662529066299</v>
      </c>
    </row>
    <row r="594" spans="1:14" x14ac:dyDescent="0.3">
      <c r="A594" s="82">
        <v>593</v>
      </c>
      <c r="B594" s="83" t="s">
        <v>323</v>
      </c>
      <c r="C594" s="87" t="s">
        <v>79</v>
      </c>
      <c r="D594" s="88"/>
      <c r="E594" s="88">
        <v>911</v>
      </c>
      <c r="F594" s="88">
        <v>2085</v>
      </c>
      <c r="G594" s="78" t="s">
        <v>338</v>
      </c>
      <c r="H594" s="79">
        <v>30.737346273413699</v>
      </c>
      <c r="I594" s="79">
        <v>86.928758311224399</v>
      </c>
      <c r="J594" s="79">
        <v>130.21973392676099</v>
      </c>
      <c r="K594" s="79">
        <v>108.58867906629</v>
      </c>
      <c r="L594" s="79">
        <v>74.967541550203407</v>
      </c>
      <c r="M594" s="79">
        <v>21.035485196865199</v>
      </c>
      <c r="N594" s="79">
        <v>2.8898880253526098</v>
      </c>
    </row>
    <row r="595" spans="1:14" x14ac:dyDescent="0.3">
      <c r="A595" s="82">
        <v>594</v>
      </c>
      <c r="B595" s="83" t="s">
        <v>323</v>
      </c>
      <c r="C595" s="87" t="s">
        <v>79</v>
      </c>
      <c r="D595" s="88"/>
      <c r="E595" s="88">
        <v>911</v>
      </c>
      <c r="F595" s="88">
        <v>2090</v>
      </c>
      <c r="G595" s="78" t="s">
        <v>339</v>
      </c>
      <c r="H595" s="79">
        <v>27.5972850468657</v>
      </c>
      <c r="I595" s="79">
        <v>81.993458809951093</v>
      </c>
      <c r="J595" s="79">
        <v>127.47182377049199</v>
      </c>
      <c r="K595" s="79">
        <v>108.870340482731</v>
      </c>
      <c r="L595" s="79">
        <v>72.797523115497796</v>
      </c>
      <c r="M595" s="79">
        <v>19.670285178737899</v>
      </c>
      <c r="N595" s="79">
        <v>2.5305574833132898</v>
      </c>
    </row>
    <row r="596" spans="1:14" x14ac:dyDescent="0.3">
      <c r="A596" s="82">
        <v>595</v>
      </c>
      <c r="B596" s="83" t="s">
        <v>323</v>
      </c>
      <c r="C596" s="87" t="s">
        <v>79</v>
      </c>
      <c r="D596" s="88"/>
      <c r="E596" s="88">
        <v>911</v>
      </c>
      <c r="F596" s="88">
        <v>2095</v>
      </c>
      <c r="G596" s="78" t="s">
        <v>340</v>
      </c>
      <c r="H596" s="79">
        <v>24.7556213366401</v>
      </c>
      <c r="I596" s="79">
        <v>77.403858359043099</v>
      </c>
      <c r="J596" s="79">
        <v>125.07349376101401</v>
      </c>
      <c r="K596" s="79">
        <v>109.653052348762</v>
      </c>
      <c r="L596" s="79">
        <v>70.851855175883003</v>
      </c>
      <c r="M596" s="79">
        <v>18.424836988138399</v>
      </c>
      <c r="N596" s="79">
        <v>2.2119050501492201</v>
      </c>
    </row>
    <row r="597" spans="1:14" x14ac:dyDescent="0.3">
      <c r="A597" s="82">
        <v>596</v>
      </c>
      <c r="B597" s="83" t="s">
        <v>323</v>
      </c>
      <c r="C597" s="86" t="s">
        <v>80</v>
      </c>
      <c r="D597" s="88"/>
      <c r="E597" s="88">
        <v>24</v>
      </c>
      <c r="F597" s="88">
        <v>2015</v>
      </c>
      <c r="G597" s="78" t="s">
        <v>324</v>
      </c>
      <c r="H597" s="79">
        <v>151.589</v>
      </c>
      <c r="I597" s="79">
        <v>240.18799999999999</v>
      </c>
      <c r="J597" s="79">
        <v>251.64500000000001</v>
      </c>
      <c r="K597" s="79">
        <v>223.73400000000001</v>
      </c>
      <c r="L597" s="79">
        <v>160.29599999999999</v>
      </c>
      <c r="M597" s="79">
        <v>73.665000000000006</v>
      </c>
      <c r="N597" s="79">
        <v>16.722999999999999</v>
      </c>
    </row>
    <row r="598" spans="1:14" x14ac:dyDescent="0.3">
      <c r="A598" s="82">
        <v>597</v>
      </c>
      <c r="B598" s="83" t="s">
        <v>323</v>
      </c>
      <c r="C598" s="86" t="s">
        <v>80</v>
      </c>
      <c r="D598" s="88"/>
      <c r="E598" s="88">
        <v>24</v>
      </c>
      <c r="F598" s="88">
        <v>2020</v>
      </c>
      <c r="G598" s="78" t="s">
        <v>325</v>
      </c>
      <c r="H598" s="79">
        <v>137.82499999999999</v>
      </c>
      <c r="I598" s="79">
        <v>224.91399999999999</v>
      </c>
      <c r="J598" s="79">
        <v>237.45400000000001</v>
      </c>
      <c r="K598" s="79">
        <v>212.96100000000001</v>
      </c>
      <c r="L598" s="79">
        <v>150.84800000000001</v>
      </c>
      <c r="M598" s="79">
        <v>68.938999999999993</v>
      </c>
      <c r="N598" s="79">
        <v>15.539</v>
      </c>
    </row>
    <row r="599" spans="1:14" x14ac:dyDescent="0.3">
      <c r="A599" s="82">
        <v>598</v>
      </c>
      <c r="B599" s="83" t="s">
        <v>323</v>
      </c>
      <c r="C599" s="86" t="s">
        <v>80</v>
      </c>
      <c r="D599" s="88"/>
      <c r="E599" s="88">
        <v>24</v>
      </c>
      <c r="F599" s="88">
        <v>2025</v>
      </c>
      <c r="G599" s="78" t="s">
        <v>326</v>
      </c>
      <c r="H599" s="79">
        <v>124.861</v>
      </c>
      <c r="I599" s="79">
        <v>210.15</v>
      </c>
      <c r="J599" s="79">
        <v>224.01900000000001</v>
      </c>
      <c r="K599" s="79">
        <v>202.64699999999999</v>
      </c>
      <c r="L599" s="79">
        <v>141.86199999999999</v>
      </c>
      <c r="M599" s="79">
        <v>64.281000000000006</v>
      </c>
      <c r="N599" s="79">
        <v>14.32</v>
      </c>
    </row>
    <row r="600" spans="1:14" x14ac:dyDescent="0.3">
      <c r="A600" s="82">
        <v>599</v>
      </c>
      <c r="B600" s="83" t="s">
        <v>323</v>
      </c>
      <c r="C600" s="86" t="s">
        <v>80</v>
      </c>
      <c r="D600" s="88"/>
      <c r="E600" s="88">
        <v>24</v>
      </c>
      <c r="F600" s="88">
        <v>2030</v>
      </c>
      <c r="G600" s="78" t="s">
        <v>327</v>
      </c>
      <c r="H600" s="79">
        <v>112.74299999999999</v>
      </c>
      <c r="I600" s="79">
        <v>196.03700000000001</v>
      </c>
      <c r="J600" s="79">
        <v>211.392</v>
      </c>
      <c r="K600" s="79">
        <v>193.012</v>
      </c>
      <c r="L600" s="79">
        <v>133.39400000000001</v>
      </c>
      <c r="M600" s="79">
        <v>59.792000000000002</v>
      </c>
      <c r="N600" s="79">
        <v>13.13</v>
      </c>
    </row>
    <row r="601" spans="1:14" x14ac:dyDescent="0.3">
      <c r="A601" s="82">
        <v>600</v>
      </c>
      <c r="B601" s="83" t="s">
        <v>323</v>
      </c>
      <c r="C601" s="86" t="s">
        <v>80</v>
      </c>
      <c r="D601" s="88"/>
      <c r="E601" s="88">
        <v>24</v>
      </c>
      <c r="F601" s="88">
        <v>2035</v>
      </c>
      <c r="G601" s="78" t="s">
        <v>328</v>
      </c>
      <c r="H601" s="79">
        <v>101.61</v>
      </c>
      <c r="I601" s="79">
        <v>182.83</v>
      </c>
      <c r="J601" s="79">
        <v>199.928</v>
      </c>
      <c r="K601" s="79">
        <v>184.2</v>
      </c>
      <c r="L601" s="79">
        <v>125.645</v>
      </c>
      <c r="M601" s="79">
        <v>55.557000000000002</v>
      </c>
      <c r="N601" s="79">
        <v>11.97</v>
      </c>
    </row>
    <row r="602" spans="1:14" x14ac:dyDescent="0.3">
      <c r="A602" s="82">
        <v>601</v>
      </c>
      <c r="B602" s="83" t="s">
        <v>323</v>
      </c>
      <c r="C602" s="86" t="s">
        <v>80</v>
      </c>
      <c r="D602" s="88"/>
      <c r="E602" s="88">
        <v>24</v>
      </c>
      <c r="F602" s="88">
        <v>2040</v>
      </c>
      <c r="G602" s="78" t="s">
        <v>329</v>
      </c>
      <c r="H602" s="79">
        <v>91.376000000000005</v>
      </c>
      <c r="I602" s="79">
        <v>170.47300000000001</v>
      </c>
      <c r="J602" s="79">
        <v>189.38900000000001</v>
      </c>
      <c r="K602" s="79">
        <v>176.18100000000001</v>
      </c>
      <c r="L602" s="79">
        <v>118.504</v>
      </c>
      <c r="M602" s="79">
        <v>51.564999999999998</v>
      </c>
      <c r="N602" s="79">
        <v>10.872</v>
      </c>
    </row>
    <row r="603" spans="1:14" x14ac:dyDescent="0.3">
      <c r="A603" s="82">
        <v>602</v>
      </c>
      <c r="B603" s="83" t="s">
        <v>323</v>
      </c>
      <c r="C603" s="86" t="s">
        <v>80</v>
      </c>
      <c r="D603" s="88"/>
      <c r="E603" s="88">
        <v>24</v>
      </c>
      <c r="F603" s="88">
        <v>2045</v>
      </c>
      <c r="G603" s="78" t="s">
        <v>330</v>
      </c>
      <c r="H603" s="79">
        <v>82.091999999999999</v>
      </c>
      <c r="I603" s="79">
        <v>159.02699999999999</v>
      </c>
      <c r="J603" s="79">
        <v>179.88499999999999</v>
      </c>
      <c r="K603" s="79">
        <v>168.94</v>
      </c>
      <c r="L603" s="79">
        <v>112.01300000000001</v>
      </c>
      <c r="M603" s="79">
        <v>47.841000000000001</v>
      </c>
      <c r="N603" s="79">
        <v>9.8219999999999992</v>
      </c>
    </row>
    <row r="604" spans="1:14" x14ac:dyDescent="0.3">
      <c r="A604" s="82">
        <v>603</v>
      </c>
      <c r="B604" s="83" t="s">
        <v>323</v>
      </c>
      <c r="C604" s="86" t="s">
        <v>80</v>
      </c>
      <c r="D604" s="88"/>
      <c r="E604" s="88">
        <v>24</v>
      </c>
      <c r="F604" s="88">
        <v>2050</v>
      </c>
      <c r="G604" s="78" t="s">
        <v>331</v>
      </c>
      <c r="H604" s="79">
        <v>73.768000000000001</v>
      </c>
      <c r="I604" s="79">
        <v>148.57499999999999</v>
      </c>
      <c r="J604" s="79">
        <v>171.499</v>
      </c>
      <c r="K604" s="79">
        <v>162.62799999999999</v>
      </c>
      <c r="L604" s="79">
        <v>106.214</v>
      </c>
      <c r="M604" s="79">
        <v>44.423000000000002</v>
      </c>
      <c r="N604" s="79">
        <v>8.8130000000000006</v>
      </c>
    </row>
    <row r="605" spans="1:14" x14ac:dyDescent="0.3">
      <c r="A605" s="82">
        <v>604</v>
      </c>
      <c r="B605" s="83" t="s">
        <v>323</v>
      </c>
      <c r="C605" s="86" t="s">
        <v>80</v>
      </c>
      <c r="D605" s="88"/>
      <c r="E605" s="88">
        <v>24</v>
      </c>
      <c r="F605" s="88">
        <v>2055</v>
      </c>
      <c r="G605" s="78" t="s">
        <v>332</v>
      </c>
      <c r="H605" s="79">
        <v>66.272000000000006</v>
      </c>
      <c r="I605" s="79">
        <v>139.05099999999999</v>
      </c>
      <c r="J605" s="79">
        <v>164.11</v>
      </c>
      <c r="K605" s="79">
        <v>157.19900000000001</v>
      </c>
      <c r="L605" s="79">
        <v>101.08799999999999</v>
      </c>
      <c r="M605" s="79">
        <v>41.313000000000002</v>
      </c>
      <c r="N605" s="79">
        <v>7.907</v>
      </c>
    </row>
    <row r="606" spans="1:14" x14ac:dyDescent="0.3">
      <c r="A606" s="82">
        <v>605</v>
      </c>
      <c r="B606" s="83" t="s">
        <v>323</v>
      </c>
      <c r="C606" s="86" t="s">
        <v>80</v>
      </c>
      <c r="D606" s="88"/>
      <c r="E606" s="88">
        <v>24</v>
      </c>
      <c r="F606" s="88">
        <v>2060</v>
      </c>
      <c r="G606" s="78" t="s">
        <v>333</v>
      </c>
      <c r="H606" s="79">
        <v>59.594999999999999</v>
      </c>
      <c r="I606" s="79">
        <v>130.47499999999999</v>
      </c>
      <c r="J606" s="79">
        <v>157.76</v>
      </c>
      <c r="K606" s="79">
        <v>152.65799999999999</v>
      </c>
      <c r="L606" s="79">
        <v>96.59</v>
      </c>
      <c r="M606" s="79">
        <v>38.448</v>
      </c>
      <c r="N606" s="79">
        <v>7.0940000000000003</v>
      </c>
    </row>
    <row r="607" spans="1:14" x14ac:dyDescent="0.3">
      <c r="A607" s="82">
        <v>606</v>
      </c>
      <c r="B607" s="83" t="s">
        <v>323</v>
      </c>
      <c r="C607" s="86" t="s">
        <v>80</v>
      </c>
      <c r="D607" s="88"/>
      <c r="E607" s="88">
        <v>24</v>
      </c>
      <c r="F607" s="88">
        <v>2065</v>
      </c>
      <c r="G607" s="78" t="s">
        <v>334</v>
      </c>
      <c r="H607" s="79">
        <v>53.62</v>
      </c>
      <c r="I607" s="79">
        <v>122.684</v>
      </c>
      <c r="J607" s="79">
        <v>152.31100000000001</v>
      </c>
      <c r="K607" s="79">
        <v>148.88800000000001</v>
      </c>
      <c r="L607" s="79">
        <v>92.653000000000006</v>
      </c>
      <c r="M607" s="79">
        <v>35.866999999999997</v>
      </c>
      <c r="N607" s="79">
        <v>6.3570000000000002</v>
      </c>
    </row>
    <row r="608" spans="1:14" x14ac:dyDescent="0.3">
      <c r="A608" s="82">
        <v>607</v>
      </c>
      <c r="B608" s="83" t="s">
        <v>323</v>
      </c>
      <c r="C608" s="86" t="s">
        <v>80</v>
      </c>
      <c r="D608" s="88"/>
      <c r="E608" s="88">
        <v>24</v>
      </c>
      <c r="F608" s="88">
        <v>2070</v>
      </c>
      <c r="G608" s="78" t="s">
        <v>335</v>
      </c>
      <c r="H608" s="79">
        <v>48.255000000000003</v>
      </c>
      <c r="I608" s="79">
        <v>115.482</v>
      </c>
      <c r="J608" s="79">
        <v>147.50899999999999</v>
      </c>
      <c r="K608" s="79">
        <v>145.70099999999999</v>
      </c>
      <c r="L608" s="79">
        <v>89.113</v>
      </c>
      <c r="M608" s="79">
        <v>33.460999999999999</v>
      </c>
      <c r="N608" s="79">
        <v>5.6589999999999998</v>
      </c>
    </row>
    <row r="609" spans="1:14" x14ac:dyDescent="0.3">
      <c r="A609" s="82">
        <v>608</v>
      </c>
      <c r="B609" s="83" t="s">
        <v>323</v>
      </c>
      <c r="C609" s="86" t="s">
        <v>80</v>
      </c>
      <c r="D609" s="88"/>
      <c r="E609" s="88">
        <v>24</v>
      </c>
      <c r="F609" s="88">
        <v>2075</v>
      </c>
      <c r="G609" s="78" t="s">
        <v>336</v>
      </c>
      <c r="H609" s="79">
        <v>43.399000000000001</v>
      </c>
      <c r="I609" s="79">
        <v>108.887</v>
      </c>
      <c r="J609" s="79">
        <v>143.399</v>
      </c>
      <c r="K609" s="79">
        <v>143.11799999999999</v>
      </c>
      <c r="L609" s="79">
        <v>85.983999999999995</v>
      </c>
      <c r="M609" s="79">
        <v>31.245999999999999</v>
      </c>
      <c r="N609" s="79">
        <v>5.0270000000000001</v>
      </c>
    </row>
    <row r="610" spans="1:14" x14ac:dyDescent="0.3">
      <c r="A610" s="82">
        <v>609</v>
      </c>
      <c r="B610" s="83" t="s">
        <v>323</v>
      </c>
      <c r="C610" s="86" t="s">
        <v>80</v>
      </c>
      <c r="D610" s="88"/>
      <c r="E610" s="88">
        <v>24</v>
      </c>
      <c r="F610" s="88">
        <v>2080</v>
      </c>
      <c r="G610" s="78" t="s">
        <v>337</v>
      </c>
      <c r="H610" s="79">
        <v>39.061999999999998</v>
      </c>
      <c r="I610" s="79">
        <v>102.827</v>
      </c>
      <c r="J610" s="79">
        <v>139.88200000000001</v>
      </c>
      <c r="K610" s="79">
        <v>141.10599999999999</v>
      </c>
      <c r="L610" s="79">
        <v>83.224000000000004</v>
      </c>
      <c r="M610" s="79">
        <v>29.195</v>
      </c>
      <c r="N610" s="79">
        <v>4.4640000000000004</v>
      </c>
    </row>
    <row r="611" spans="1:14" x14ac:dyDescent="0.3">
      <c r="A611" s="82">
        <v>610</v>
      </c>
      <c r="B611" s="83" t="s">
        <v>323</v>
      </c>
      <c r="C611" s="86" t="s">
        <v>80</v>
      </c>
      <c r="D611" s="88"/>
      <c r="E611" s="88">
        <v>24</v>
      </c>
      <c r="F611" s="88">
        <v>2085</v>
      </c>
      <c r="G611" s="78" t="s">
        <v>338</v>
      </c>
      <c r="H611" s="79">
        <v>35.073</v>
      </c>
      <c r="I611" s="79">
        <v>97.049000000000007</v>
      </c>
      <c r="J611" s="79">
        <v>136.655</v>
      </c>
      <c r="K611" s="79">
        <v>139.334</v>
      </c>
      <c r="L611" s="79">
        <v>80.674999999999997</v>
      </c>
      <c r="M611" s="79">
        <v>27.266999999999999</v>
      </c>
      <c r="N611" s="79">
        <v>3.9470000000000001</v>
      </c>
    </row>
    <row r="612" spans="1:14" x14ac:dyDescent="0.3">
      <c r="A612" s="82">
        <v>611</v>
      </c>
      <c r="B612" s="83" t="s">
        <v>323</v>
      </c>
      <c r="C612" s="86" t="s">
        <v>80</v>
      </c>
      <c r="D612" s="88"/>
      <c r="E612" s="88">
        <v>24</v>
      </c>
      <c r="F612" s="88">
        <v>2090</v>
      </c>
      <c r="G612" s="78" t="s">
        <v>339</v>
      </c>
      <c r="H612" s="79">
        <v>31.47</v>
      </c>
      <c r="I612" s="79">
        <v>91.602999999999994</v>
      </c>
      <c r="J612" s="79">
        <v>133.779</v>
      </c>
      <c r="K612" s="79">
        <v>137.85499999999999</v>
      </c>
      <c r="L612" s="79">
        <v>78.313000000000002</v>
      </c>
      <c r="M612" s="79">
        <v>25.422000000000001</v>
      </c>
      <c r="N612" s="79">
        <v>3.4580000000000002</v>
      </c>
    </row>
    <row r="613" spans="1:14" x14ac:dyDescent="0.3">
      <c r="A613" s="82">
        <v>612</v>
      </c>
      <c r="B613" s="83" t="s">
        <v>323</v>
      </c>
      <c r="C613" s="86" t="s">
        <v>80</v>
      </c>
      <c r="D613" s="88"/>
      <c r="E613" s="88">
        <v>24</v>
      </c>
      <c r="F613" s="88">
        <v>2095</v>
      </c>
      <c r="G613" s="78" t="s">
        <v>340</v>
      </c>
      <c r="H613" s="79">
        <v>28.175999999999998</v>
      </c>
      <c r="I613" s="79">
        <v>86.364000000000004</v>
      </c>
      <c r="J613" s="79">
        <v>131.04400000000001</v>
      </c>
      <c r="K613" s="79">
        <v>136.51400000000001</v>
      </c>
      <c r="L613" s="79">
        <v>76.051000000000002</v>
      </c>
      <c r="M613" s="79">
        <v>23.701000000000001</v>
      </c>
      <c r="N613" s="79">
        <v>3.03</v>
      </c>
    </row>
    <row r="614" spans="1:14" x14ac:dyDescent="0.3">
      <c r="A614" s="82">
        <v>613</v>
      </c>
      <c r="B614" s="83" t="s">
        <v>323</v>
      </c>
      <c r="C614" s="86" t="s">
        <v>81</v>
      </c>
      <c r="D614" s="88"/>
      <c r="E614" s="88">
        <v>120</v>
      </c>
      <c r="F614" s="88">
        <v>2015</v>
      </c>
      <c r="G614" s="78" t="s">
        <v>324</v>
      </c>
      <c r="H614" s="79">
        <v>105.8</v>
      </c>
      <c r="I614" s="79">
        <v>211.22399999999999</v>
      </c>
      <c r="J614" s="79">
        <v>210.035</v>
      </c>
      <c r="K614" s="79">
        <v>187.84100000000001</v>
      </c>
      <c r="L614" s="79">
        <v>138.59100000000001</v>
      </c>
      <c r="M614" s="79">
        <v>50.539000000000001</v>
      </c>
      <c r="N614" s="79">
        <v>16.57</v>
      </c>
    </row>
    <row r="615" spans="1:14" x14ac:dyDescent="0.3">
      <c r="A615" s="82">
        <v>614</v>
      </c>
      <c r="B615" s="83" t="s">
        <v>323</v>
      </c>
      <c r="C615" s="86" t="s">
        <v>81</v>
      </c>
      <c r="D615" s="88"/>
      <c r="E615" s="88">
        <v>120</v>
      </c>
      <c r="F615" s="88">
        <v>2020</v>
      </c>
      <c r="G615" s="78" t="s">
        <v>325</v>
      </c>
      <c r="H615" s="79">
        <v>92.603999999999999</v>
      </c>
      <c r="I615" s="79">
        <v>194.333</v>
      </c>
      <c r="J615" s="79">
        <v>194.38399999999999</v>
      </c>
      <c r="K615" s="79">
        <v>177.50700000000001</v>
      </c>
      <c r="L615" s="79">
        <v>135.58699999999999</v>
      </c>
      <c r="M615" s="79">
        <v>47.374000000000002</v>
      </c>
      <c r="N615" s="79">
        <v>15.771000000000001</v>
      </c>
    </row>
    <row r="616" spans="1:14" x14ac:dyDescent="0.3">
      <c r="A616" s="82">
        <v>615</v>
      </c>
      <c r="B616" s="83" t="s">
        <v>323</v>
      </c>
      <c r="C616" s="86" t="s">
        <v>81</v>
      </c>
      <c r="D616" s="88"/>
      <c r="E616" s="88">
        <v>120</v>
      </c>
      <c r="F616" s="88">
        <v>2025</v>
      </c>
      <c r="G616" s="78" t="s">
        <v>326</v>
      </c>
      <c r="H616" s="79">
        <v>81.099999999999994</v>
      </c>
      <c r="I616" s="79">
        <v>178.89699999999999</v>
      </c>
      <c r="J616" s="79">
        <v>180.43299999999999</v>
      </c>
      <c r="K616" s="79">
        <v>168.16</v>
      </c>
      <c r="L616" s="79">
        <v>132.279</v>
      </c>
      <c r="M616" s="79">
        <v>44.345999999999997</v>
      </c>
      <c r="N616" s="79">
        <v>14.865</v>
      </c>
    </row>
    <row r="617" spans="1:14" x14ac:dyDescent="0.3">
      <c r="A617" s="82">
        <v>616</v>
      </c>
      <c r="B617" s="83" t="s">
        <v>323</v>
      </c>
      <c r="C617" s="86" t="s">
        <v>81</v>
      </c>
      <c r="D617" s="88"/>
      <c r="E617" s="88">
        <v>120</v>
      </c>
      <c r="F617" s="88">
        <v>2030</v>
      </c>
      <c r="G617" s="78" t="s">
        <v>327</v>
      </c>
      <c r="H617" s="79">
        <v>71.314999999999998</v>
      </c>
      <c r="I617" s="79">
        <v>165.27600000000001</v>
      </c>
      <c r="J617" s="79">
        <v>168.50800000000001</v>
      </c>
      <c r="K617" s="79">
        <v>160.102</v>
      </c>
      <c r="L617" s="79">
        <v>129.124</v>
      </c>
      <c r="M617" s="79">
        <v>41.573999999999998</v>
      </c>
      <c r="N617" s="79">
        <v>13.941000000000001</v>
      </c>
    </row>
    <row r="618" spans="1:14" x14ac:dyDescent="0.3">
      <c r="A618" s="82">
        <v>617</v>
      </c>
      <c r="B618" s="83" t="s">
        <v>323</v>
      </c>
      <c r="C618" s="86" t="s">
        <v>81</v>
      </c>
      <c r="D618" s="88"/>
      <c r="E618" s="88">
        <v>120</v>
      </c>
      <c r="F618" s="88">
        <v>2035</v>
      </c>
      <c r="G618" s="78" t="s">
        <v>328</v>
      </c>
      <c r="H618" s="79">
        <v>62.848999999999997</v>
      </c>
      <c r="I618" s="79">
        <v>153.02500000000001</v>
      </c>
      <c r="J618" s="79">
        <v>158.15100000000001</v>
      </c>
      <c r="K618" s="79">
        <v>153.07400000000001</v>
      </c>
      <c r="L618" s="79">
        <v>125.944</v>
      </c>
      <c r="M618" s="79">
        <v>39.003999999999998</v>
      </c>
      <c r="N618" s="79">
        <v>12.973000000000001</v>
      </c>
    </row>
    <row r="619" spans="1:14" x14ac:dyDescent="0.3">
      <c r="A619" s="82">
        <v>618</v>
      </c>
      <c r="B619" s="83" t="s">
        <v>323</v>
      </c>
      <c r="C619" s="86" t="s">
        <v>81</v>
      </c>
      <c r="D619" s="88"/>
      <c r="E619" s="88">
        <v>120</v>
      </c>
      <c r="F619" s="88">
        <v>2040</v>
      </c>
      <c r="G619" s="78" t="s">
        <v>329</v>
      </c>
      <c r="H619" s="79">
        <v>55.691000000000003</v>
      </c>
      <c r="I619" s="79">
        <v>142.32400000000001</v>
      </c>
      <c r="J619" s="79">
        <v>149.483</v>
      </c>
      <c r="K619" s="79">
        <v>147.28299999999999</v>
      </c>
      <c r="L619" s="79">
        <v>123.00700000000001</v>
      </c>
      <c r="M619" s="79">
        <v>36.734000000000002</v>
      </c>
      <c r="N619" s="79">
        <v>12.058</v>
      </c>
    </row>
    <row r="620" spans="1:14" x14ac:dyDescent="0.3">
      <c r="A620" s="82">
        <v>619</v>
      </c>
      <c r="B620" s="83" t="s">
        <v>323</v>
      </c>
      <c r="C620" s="86" t="s">
        <v>81</v>
      </c>
      <c r="D620" s="88"/>
      <c r="E620" s="88">
        <v>120</v>
      </c>
      <c r="F620" s="88">
        <v>2045</v>
      </c>
      <c r="G620" s="78" t="s">
        <v>330</v>
      </c>
      <c r="H620" s="79">
        <v>49.496000000000002</v>
      </c>
      <c r="I620" s="79">
        <v>132.73699999999999</v>
      </c>
      <c r="J620" s="79">
        <v>142.137</v>
      </c>
      <c r="K620" s="79">
        <v>142.38399999999999</v>
      </c>
      <c r="L620" s="79">
        <v>120.173</v>
      </c>
      <c r="M620" s="79">
        <v>34.603999999999999</v>
      </c>
      <c r="N620" s="79">
        <v>11.109</v>
      </c>
    </row>
    <row r="621" spans="1:14" x14ac:dyDescent="0.3">
      <c r="A621" s="82">
        <v>620</v>
      </c>
      <c r="B621" s="83" t="s">
        <v>323</v>
      </c>
      <c r="C621" s="86" t="s">
        <v>81</v>
      </c>
      <c r="D621" s="88"/>
      <c r="E621" s="88">
        <v>120</v>
      </c>
      <c r="F621" s="88">
        <v>2050</v>
      </c>
      <c r="G621" s="78" t="s">
        <v>331</v>
      </c>
      <c r="H621" s="79">
        <v>44.110999999999997</v>
      </c>
      <c r="I621" s="79">
        <v>124.134</v>
      </c>
      <c r="J621" s="79">
        <v>135.809</v>
      </c>
      <c r="K621" s="79">
        <v>138.19999999999999</v>
      </c>
      <c r="L621" s="79">
        <v>117.33199999999999</v>
      </c>
      <c r="M621" s="79">
        <v>32.640999999999998</v>
      </c>
      <c r="N621" s="79">
        <v>10.193</v>
      </c>
    </row>
    <row r="622" spans="1:14" x14ac:dyDescent="0.3">
      <c r="A622" s="82">
        <v>621</v>
      </c>
      <c r="B622" s="83" t="s">
        <v>323</v>
      </c>
      <c r="C622" s="86" t="s">
        <v>81</v>
      </c>
      <c r="D622" s="88"/>
      <c r="E622" s="88">
        <v>120</v>
      </c>
      <c r="F622" s="88">
        <v>2055</v>
      </c>
      <c r="G622" s="78" t="s">
        <v>332</v>
      </c>
      <c r="H622" s="79">
        <v>39.44</v>
      </c>
      <c r="I622" s="79">
        <v>116.339</v>
      </c>
      <c r="J622" s="79">
        <v>130.40600000000001</v>
      </c>
      <c r="K622" s="79">
        <v>134.71</v>
      </c>
      <c r="L622" s="79">
        <v>114.526</v>
      </c>
      <c r="M622" s="79">
        <v>30.802</v>
      </c>
      <c r="N622" s="79">
        <v>9.2769999999999992</v>
      </c>
    </row>
    <row r="623" spans="1:14" x14ac:dyDescent="0.3">
      <c r="A623" s="82">
        <v>622</v>
      </c>
      <c r="B623" s="83" t="s">
        <v>323</v>
      </c>
      <c r="C623" s="86" t="s">
        <v>81</v>
      </c>
      <c r="D623" s="88"/>
      <c r="E623" s="88">
        <v>120</v>
      </c>
      <c r="F623" s="88">
        <v>2060</v>
      </c>
      <c r="G623" s="78" t="s">
        <v>333</v>
      </c>
      <c r="H623" s="79">
        <v>35.381999999999998</v>
      </c>
      <c r="I623" s="79">
        <v>109.422</v>
      </c>
      <c r="J623" s="79">
        <v>126.001</v>
      </c>
      <c r="K623" s="79">
        <v>132.01400000000001</v>
      </c>
      <c r="L623" s="79">
        <v>111.86799999999999</v>
      </c>
      <c r="M623" s="79">
        <v>29.137</v>
      </c>
      <c r="N623" s="79">
        <v>8.4160000000000004</v>
      </c>
    </row>
    <row r="624" spans="1:14" x14ac:dyDescent="0.3">
      <c r="A624" s="82">
        <v>623</v>
      </c>
      <c r="B624" s="83" t="s">
        <v>323</v>
      </c>
      <c r="C624" s="86" t="s">
        <v>81</v>
      </c>
      <c r="D624" s="88"/>
      <c r="E624" s="88">
        <v>120</v>
      </c>
      <c r="F624" s="88">
        <v>2065</v>
      </c>
      <c r="G624" s="78" t="s">
        <v>334</v>
      </c>
      <c r="H624" s="79">
        <v>31.856999999999999</v>
      </c>
      <c r="I624" s="79">
        <v>103.17700000000001</v>
      </c>
      <c r="J624" s="79">
        <v>122.383</v>
      </c>
      <c r="K624" s="79">
        <v>129.91800000000001</v>
      </c>
      <c r="L624" s="79">
        <v>109.244</v>
      </c>
      <c r="M624" s="79">
        <v>27.565999999999999</v>
      </c>
      <c r="N624" s="79">
        <v>7.6150000000000002</v>
      </c>
    </row>
    <row r="625" spans="1:14" x14ac:dyDescent="0.3">
      <c r="A625" s="82">
        <v>624</v>
      </c>
      <c r="B625" s="83" t="s">
        <v>323</v>
      </c>
      <c r="C625" s="86" t="s">
        <v>81</v>
      </c>
      <c r="D625" s="88"/>
      <c r="E625" s="88">
        <v>120</v>
      </c>
      <c r="F625" s="88">
        <v>2070</v>
      </c>
      <c r="G625" s="78" t="s">
        <v>335</v>
      </c>
      <c r="H625" s="79">
        <v>28.669</v>
      </c>
      <c r="I625" s="79">
        <v>97.192999999999998</v>
      </c>
      <c r="J625" s="79">
        <v>119.05200000000001</v>
      </c>
      <c r="K625" s="79">
        <v>127.941</v>
      </c>
      <c r="L625" s="79">
        <v>106.333</v>
      </c>
      <c r="M625" s="79">
        <v>26.042000000000002</v>
      </c>
      <c r="N625" s="79">
        <v>6.81</v>
      </c>
    </row>
    <row r="626" spans="1:14" x14ac:dyDescent="0.3">
      <c r="A626" s="82">
        <v>625</v>
      </c>
      <c r="B626" s="83" t="s">
        <v>323</v>
      </c>
      <c r="C626" s="86" t="s">
        <v>81</v>
      </c>
      <c r="D626" s="88"/>
      <c r="E626" s="88">
        <v>120</v>
      </c>
      <c r="F626" s="88">
        <v>2075</v>
      </c>
      <c r="G626" s="78" t="s">
        <v>336</v>
      </c>
      <c r="H626" s="79">
        <v>25.832000000000001</v>
      </c>
      <c r="I626" s="79">
        <v>91.591999999999999</v>
      </c>
      <c r="J626" s="79">
        <v>116.185</v>
      </c>
      <c r="K626" s="79">
        <v>126.286</v>
      </c>
      <c r="L626" s="79">
        <v>103.28400000000001</v>
      </c>
      <c r="M626" s="79">
        <v>24.542999999999999</v>
      </c>
      <c r="N626" s="79">
        <v>6.0579999999999998</v>
      </c>
    </row>
    <row r="627" spans="1:14" x14ac:dyDescent="0.3">
      <c r="A627" s="82">
        <v>626</v>
      </c>
      <c r="B627" s="83" t="s">
        <v>323</v>
      </c>
      <c r="C627" s="86" t="s">
        <v>81</v>
      </c>
      <c r="D627" s="88"/>
      <c r="E627" s="88">
        <v>120</v>
      </c>
      <c r="F627" s="88">
        <v>2080</v>
      </c>
      <c r="G627" s="78" t="s">
        <v>337</v>
      </c>
      <c r="H627" s="79">
        <v>23.306999999999999</v>
      </c>
      <c r="I627" s="79">
        <v>86.358000000000004</v>
      </c>
      <c r="J627" s="79">
        <v>113.724</v>
      </c>
      <c r="K627" s="79">
        <v>124.917</v>
      </c>
      <c r="L627" s="79">
        <v>100.11799999999999</v>
      </c>
      <c r="M627" s="79">
        <v>23.13</v>
      </c>
      <c r="N627" s="79">
        <v>5.3460000000000001</v>
      </c>
    </row>
    <row r="628" spans="1:14" x14ac:dyDescent="0.3">
      <c r="A628" s="82">
        <v>627</v>
      </c>
      <c r="B628" s="83" t="s">
        <v>323</v>
      </c>
      <c r="C628" s="86" t="s">
        <v>81</v>
      </c>
      <c r="D628" s="88"/>
      <c r="E628" s="88">
        <v>120</v>
      </c>
      <c r="F628" s="88">
        <v>2085</v>
      </c>
      <c r="G628" s="78" t="s">
        <v>338</v>
      </c>
      <c r="H628" s="79">
        <v>21.059000000000001</v>
      </c>
      <c r="I628" s="79">
        <v>81.475999999999999</v>
      </c>
      <c r="J628" s="79">
        <v>111.654</v>
      </c>
      <c r="K628" s="79">
        <v>123.79600000000001</v>
      </c>
      <c r="L628" s="79">
        <v>96.861000000000004</v>
      </c>
      <c r="M628" s="79">
        <v>21.795999999999999</v>
      </c>
      <c r="N628" s="79">
        <v>4.6779999999999999</v>
      </c>
    </row>
    <row r="629" spans="1:14" x14ac:dyDescent="0.3">
      <c r="A629" s="82">
        <v>628</v>
      </c>
      <c r="B629" s="83" t="s">
        <v>323</v>
      </c>
      <c r="C629" s="86" t="s">
        <v>81</v>
      </c>
      <c r="D629" s="88"/>
      <c r="E629" s="88">
        <v>120</v>
      </c>
      <c r="F629" s="88">
        <v>2090</v>
      </c>
      <c r="G629" s="78" t="s">
        <v>339</v>
      </c>
      <c r="H629" s="79">
        <v>19.029</v>
      </c>
      <c r="I629" s="79">
        <v>76.894000000000005</v>
      </c>
      <c r="J629" s="79">
        <v>109.946</v>
      </c>
      <c r="K629" s="79">
        <v>122.938</v>
      </c>
      <c r="L629" s="79">
        <v>93.518000000000001</v>
      </c>
      <c r="M629" s="79">
        <v>20.49</v>
      </c>
      <c r="N629" s="79">
        <v>4.085</v>
      </c>
    </row>
    <row r="630" spans="1:14" x14ac:dyDescent="0.3">
      <c r="A630" s="82">
        <v>629</v>
      </c>
      <c r="B630" s="83" t="s">
        <v>323</v>
      </c>
      <c r="C630" s="86" t="s">
        <v>81</v>
      </c>
      <c r="D630" s="88"/>
      <c r="E630" s="88">
        <v>120</v>
      </c>
      <c r="F630" s="88">
        <v>2095</v>
      </c>
      <c r="G630" s="78" t="s">
        <v>340</v>
      </c>
      <c r="H630" s="79">
        <v>17.239000000000001</v>
      </c>
      <c r="I630" s="79">
        <v>72.591999999999999</v>
      </c>
      <c r="J630" s="79">
        <v>108.54</v>
      </c>
      <c r="K630" s="79">
        <v>122.298</v>
      </c>
      <c r="L630" s="79">
        <v>90.117000000000004</v>
      </c>
      <c r="M630" s="79">
        <v>19.251999999999999</v>
      </c>
      <c r="N630" s="79">
        <v>3.5419999999999998</v>
      </c>
    </row>
    <row r="631" spans="1:14" x14ac:dyDescent="0.3">
      <c r="A631" s="82">
        <v>630</v>
      </c>
      <c r="B631" s="83" t="s">
        <v>323</v>
      </c>
      <c r="C631" s="86" t="s">
        <v>82</v>
      </c>
      <c r="D631" s="88"/>
      <c r="E631" s="88">
        <v>140</v>
      </c>
      <c r="F631" s="88">
        <v>2015</v>
      </c>
      <c r="G631" s="78" t="s">
        <v>324</v>
      </c>
      <c r="H631" s="79">
        <v>103.80200000000001</v>
      </c>
      <c r="I631" s="79">
        <v>209.68600000000001</v>
      </c>
      <c r="J631" s="79">
        <v>227.46700000000001</v>
      </c>
      <c r="K631" s="79">
        <v>174.37299999999999</v>
      </c>
      <c r="L631" s="79">
        <v>118.38800000000001</v>
      </c>
      <c r="M631" s="79">
        <v>61.518999999999998</v>
      </c>
      <c r="N631" s="79">
        <v>55.585000000000001</v>
      </c>
    </row>
    <row r="632" spans="1:14" x14ac:dyDescent="0.3">
      <c r="A632" s="82">
        <v>631</v>
      </c>
      <c r="B632" s="83" t="s">
        <v>323</v>
      </c>
      <c r="C632" s="86" t="s">
        <v>82</v>
      </c>
      <c r="D632" s="88"/>
      <c r="E632" s="88">
        <v>140</v>
      </c>
      <c r="F632" s="88">
        <v>2020</v>
      </c>
      <c r="G632" s="78" t="s">
        <v>325</v>
      </c>
      <c r="H632" s="79">
        <v>93.373999999999995</v>
      </c>
      <c r="I632" s="79">
        <v>196.244</v>
      </c>
      <c r="J632" s="79">
        <v>218.54300000000001</v>
      </c>
      <c r="K632" s="79">
        <v>162.01900000000001</v>
      </c>
      <c r="L632" s="79">
        <v>106.459</v>
      </c>
      <c r="M632" s="79">
        <v>53.286000000000001</v>
      </c>
      <c r="N632" s="79">
        <v>47.634999999999998</v>
      </c>
    </row>
    <row r="633" spans="1:14" x14ac:dyDescent="0.3">
      <c r="A633" s="82">
        <v>632</v>
      </c>
      <c r="B633" s="83" t="s">
        <v>323</v>
      </c>
      <c r="C633" s="86" t="s">
        <v>82</v>
      </c>
      <c r="D633" s="88"/>
      <c r="E633" s="88">
        <v>140</v>
      </c>
      <c r="F633" s="88">
        <v>2025</v>
      </c>
      <c r="G633" s="78" t="s">
        <v>326</v>
      </c>
      <c r="H633" s="79">
        <v>83.108999999999995</v>
      </c>
      <c r="I633" s="79">
        <v>181.78700000000001</v>
      </c>
      <c r="J633" s="79">
        <v>208.00700000000001</v>
      </c>
      <c r="K633" s="79">
        <v>149.99100000000001</v>
      </c>
      <c r="L633" s="79">
        <v>95.466999999999999</v>
      </c>
      <c r="M633" s="79">
        <v>45.948</v>
      </c>
      <c r="N633" s="79">
        <v>40.210999999999999</v>
      </c>
    </row>
    <row r="634" spans="1:14" x14ac:dyDescent="0.3">
      <c r="A634" s="82">
        <v>633</v>
      </c>
      <c r="B634" s="83" t="s">
        <v>323</v>
      </c>
      <c r="C634" s="86" t="s">
        <v>82</v>
      </c>
      <c r="D634" s="88"/>
      <c r="E634" s="88">
        <v>140</v>
      </c>
      <c r="F634" s="88">
        <v>2030</v>
      </c>
      <c r="G634" s="78" t="s">
        <v>327</v>
      </c>
      <c r="H634" s="79">
        <v>73.540000000000006</v>
      </c>
      <c r="I634" s="79">
        <v>167.56800000000001</v>
      </c>
      <c r="J634" s="79">
        <v>197.15</v>
      </c>
      <c r="K634" s="79">
        <v>139.07599999999999</v>
      </c>
      <c r="L634" s="79">
        <v>85.831000000000003</v>
      </c>
      <c r="M634" s="79">
        <v>39.671999999999997</v>
      </c>
      <c r="N634" s="79">
        <v>33.603000000000002</v>
      </c>
    </row>
    <row r="635" spans="1:14" x14ac:dyDescent="0.3">
      <c r="A635" s="82">
        <v>634</v>
      </c>
      <c r="B635" s="83" t="s">
        <v>323</v>
      </c>
      <c r="C635" s="86" t="s">
        <v>82</v>
      </c>
      <c r="D635" s="88"/>
      <c r="E635" s="88">
        <v>140</v>
      </c>
      <c r="F635" s="88">
        <v>2035</v>
      </c>
      <c r="G635" s="78" t="s">
        <v>328</v>
      </c>
      <c r="H635" s="79">
        <v>64.686999999999998</v>
      </c>
      <c r="I635" s="79">
        <v>153.69499999999999</v>
      </c>
      <c r="J635" s="79">
        <v>186.03899999999999</v>
      </c>
      <c r="K635" s="79">
        <v>129.11799999999999</v>
      </c>
      <c r="L635" s="79">
        <v>77.317999999999998</v>
      </c>
      <c r="M635" s="79">
        <v>34.268999999999998</v>
      </c>
      <c r="N635" s="79">
        <v>27.834</v>
      </c>
    </row>
    <row r="636" spans="1:14" x14ac:dyDescent="0.3">
      <c r="A636" s="82">
        <v>635</v>
      </c>
      <c r="B636" s="83" t="s">
        <v>323</v>
      </c>
      <c r="C636" s="86" t="s">
        <v>82</v>
      </c>
      <c r="D636" s="88"/>
      <c r="E636" s="88">
        <v>140</v>
      </c>
      <c r="F636" s="88">
        <v>2040</v>
      </c>
      <c r="G636" s="78" t="s">
        <v>329</v>
      </c>
      <c r="H636" s="79">
        <v>57.067999999999998</v>
      </c>
      <c r="I636" s="79">
        <v>141.48699999999999</v>
      </c>
      <c r="J636" s="79">
        <v>176.38200000000001</v>
      </c>
      <c r="K636" s="79">
        <v>121.07899999999999</v>
      </c>
      <c r="L636" s="79">
        <v>70.445999999999998</v>
      </c>
      <c r="M636" s="79">
        <v>29.89</v>
      </c>
      <c r="N636" s="79">
        <v>23.027999999999999</v>
      </c>
    </row>
    <row r="637" spans="1:14" x14ac:dyDescent="0.3">
      <c r="A637" s="82">
        <v>636</v>
      </c>
      <c r="B637" s="83" t="s">
        <v>323</v>
      </c>
      <c r="C637" s="86" t="s">
        <v>82</v>
      </c>
      <c r="D637" s="88"/>
      <c r="E637" s="88">
        <v>140</v>
      </c>
      <c r="F637" s="88">
        <v>2045</v>
      </c>
      <c r="G637" s="78" t="s">
        <v>330</v>
      </c>
      <c r="H637" s="79">
        <v>50.536999999999999</v>
      </c>
      <c r="I637" s="79">
        <v>130.79499999999999</v>
      </c>
      <c r="J637" s="79">
        <v>168.05099999999999</v>
      </c>
      <c r="K637" s="79">
        <v>114.752</v>
      </c>
      <c r="L637" s="79">
        <v>64.92</v>
      </c>
      <c r="M637" s="79">
        <v>26.32</v>
      </c>
      <c r="N637" s="79">
        <v>19.065000000000001</v>
      </c>
    </row>
    <row r="638" spans="1:14" x14ac:dyDescent="0.3">
      <c r="A638" s="82">
        <v>637</v>
      </c>
      <c r="B638" s="83" t="s">
        <v>323</v>
      </c>
      <c r="C638" s="86" t="s">
        <v>82</v>
      </c>
      <c r="D638" s="88"/>
      <c r="E638" s="88">
        <v>140</v>
      </c>
      <c r="F638" s="88">
        <v>2050</v>
      </c>
      <c r="G638" s="78" t="s">
        <v>331</v>
      </c>
      <c r="H638" s="79">
        <v>44.91</v>
      </c>
      <c r="I638" s="79">
        <v>121.471</v>
      </c>
      <c r="J638" s="79">
        <v>160.952</v>
      </c>
      <c r="K638" s="79">
        <v>109.898</v>
      </c>
      <c r="L638" s="79">
        <v>60.526000000000003</v>
      </c>
      <c r="M638" s="79">
        <v>23.43</v>
      </c>
      <c r="N638" s="79">
        <v>15.792999999999999</v>
      </c>
    </row>
    <row r="639" spans="1:14" x14ac:dyDescent="0.3">
      <c r="A639" s="82">
        <v>638</v>
      </c>
      <c r="B639" s="83" t="s">
        <v>323</v>
      </c>
      <c r="C639" s="86" t="s">
        <v>82</v>
      </c>
      <c r="D639" s="88"/>
      <c r="E639" s="88">
        <v>140</v>
      </c>
      <c r="F639" s="88">
        <v>2055</v>
      </c>
      <c r="G639" s="78" t="s">
        <v>332</v>
      </c>
      <c r="H639" s="79">
        <v>40.115000000000002</v>
      </c>
      <c r="I639" s="79">
        <v>113.396</v>
      </c>
      <c r="J639" s="79">
        <v>155.101</v>
      </c>
      <c r="K639" s="79">
        <v>106.414</v>
      </c>
      <c r="L639" s="79">
        <v>57.134</v>
      </c>
      <c r="M639" s="79">
        <v>21.085000000000001</v>
      </c>
      <c r="N639" s="79">
        <v>13.115</v>
      </c>
    </row>
    <row r="640" spans="1:14" x14ac:dyDescent="0.3">
      <c r="A640" s="82">
        <v>639</v>
      </c>
      <c r="B640" s="83" t="s">
        <v>323</v>
      </c>
      <c r="C640" s="86" t="s">
        <v>82</v>
      </c>
      <c r="D640" s="88"/>
      <c r="E640" s="88">
        <v>140</v>
      </c>
      <c r="F640" s="88">
        <v>2060</v>
      </c>
      <c r="G640" s="78" t="s">
        <v>333</v>
      </c>
      <c r="H640" s="79">
        <v>35.948</v>
      </c>
      <c r="I640" s="79">
        <v>106.262</v>
      </c>
      <c r="J640" s="79">
        <v>150.136</v>
      </c>
      <c r="K640" s="79">
        <v>104.01600000000001</v>
      </c>
      <c r="L640" s="79">
        <v>54.533000000000001</v>
      </c>
      <c r="M640" s="79">
        <v>19.167000000000002</v>
      </c>
      <c r="N640" s="79">
        <v>10.917999999999999</v>
      </c>
    </row>
    <row r="641" spans="1:14" x14ac:dyDescent="0.3">
      <c r="A641" s="82">
        <v>640</v>
      </c>
      <c r="B641" s="83" t="s">
        <v>323</v>
      </c>
      <c r="C641" s="86" t="s">
        <v>82</v>
      </c>
      <c r="D641" s="88"/>
      <c r="E641" s="88">
        <v>140</v>
      </c>
      <c r="F641" s="88">
        <v>2065</v>
      </c>
      <c r="G641" s="78" t="s">
        <v>334</v>
      </c>
      <c r="H641" s="79">
        <v>32.338000000000001</v>
      </c>
      <c r="I641" s="79">
        <v>99.991</v>
      </c>
      <c r="J641" s="79">
        <v>146.036</v>
      </c>
      <c r="K641" s="79">
        <v>102.624</v>
      </c>
      <c r="L641" s="79">
        <v>52.59</v>
      </c>
      <c r="M641" s="79">
        <v>17.591000000000001</v>
      </c>
      <c r="N641" s="79">
        <v>9.09</v>
      </c>
    </row>
    <row r="642" spans="1:14" x14ac:dyDescent="0.3">
      <c r="A642" s="82">
        <v>641</v>
      </c>
      <c r="B642" s="83" t="s">
        <v>323</v>
      </c>
      <c r="C642" s="86" t="s">
        <v>82</v>
      </c>
      <c r="D642" s="88"/>
      <c r="E642" s="88">
        <v>140</v>
      </c>
      <c r="F642" s="88">
        <v>2070</v>
      </c>
      <c r="G642" s="78" t="s">
        <v>335</v>
      </c>
      <c r="H642" s="79">
        <v>29.09</v>
      </c>
      <c r="I642" s="79">
        <v>94.128</v>
      </c>
      <c r="J642" s="79">
        <v>142.21100000000001</v>
      </c>
      <c r="K642" s="79">
        <v>101.754</v>
      </c>
      <c r="L642" s="79">
        <v>51.072000000000003</v>
      </c>
      <c r="M642" s="79">
        <v>16.256</v>
      </c>
      <c r="N642" s="79">
        <v>7.569</v>
      </c>
    </row>
    <row r="643" spans="1:14" x14ac:dyDescent="0.3">
      <c r="A643" s="82">
        <v>642</v>
      </c>
      <c r="B643" s="83" t="s">
        <v>323</v>
      </c>
      <c r="C643" s="86" t="s">
        <v>82</v>
      </c>
      <c r="D643" s="88"/>
      <c r="E643" s="88">
        <v>140</v>
      </c>
      <c r="F643" s="88">
        <v>2075</v>
      </c>
      <c r="G643" s="78" t="s">
        <v>336</v>
      </c>
      <c r="H643" s="79">
        <v>26.190999999999999</v>
      </c>
      <c r="I643" s="79">
        <v>88.677999999999997</v>
      </c>
      <c r="J643" s="79">
        <v>138.66399999999999</v>
      </c>
      <c r="K643" s="79">
        <v>101.41500000000001</v>
      </c>
      <c r="L643" s="79">
        <v>49.936</v>
      </c>
      <c r="M643" s="79">
        <v>15.1</v>
      </c>
      <c r="N643" s="79">
        <v>6.2960000000000003</v>
      </c>
    </row>
    <row r="644" spans="1:14" x14ac:dyDescent="0.3">
      <c r="A644" s="82">
        <v>643</v>
      </c>
      <c r="B644" s="83" t="s">
        <v>323</v>
      </c>
      <c r="C644" s="86" t="s">
        <v>82</v>
      </c>
      <c r="D644" s="88"/>
      <c r="E644" s="88">
        <v>140</v>
      </c>
      <c r="F644" s="88">
        <v>2080</v>
      </c>
      <c r="G644" s="78" t="s">
        <v>337</v>
      </c>
      <c r="H644" s="79">
        <v>23.663</v>
      </c>
      <c r="I644" s="79">
        <v>83.813000000000002</v>
      </c>
      <c r="J644" s="79">
        <v>135.69800000000001</v>
      </c>
      <c r="K644" s="79">
        <v>101.768</v>
      </c>
      <c r="L644" s="79">
        <v>49.255000000000003</v>
      </c>
      <c r="M644" s="79">
        <v>14.146000000000001</v>
      </c>
      <c r="N644" s="79">
        <v>5.2569999999999997</v>
      </c>
    </row>
    <row r="645" spans="1:14" x14ac:dyDescent="0.3">
      <c r="A645" s="82">
        <v>644</v>
      </c>
      <c r="B645" s="83" t="s">
        <v>323</v>
      </c>
      <c r="C645" s="86" t="s">
        <v>82</v>
      </c>
      <c r="D645" s="88"/>
      <c r="E645" s="88">
        <v>140</v>
      </c>
      <c r="F645" s="88">
        <v>2085</v>
      </c>
      <c r="G645" s="78" t="s">
        <v>338</v>
      </c>
      <c r="H645" s="79">
        <v>21.405000000000001</v>
      </c>
      <c r="I645" s="79">
        <v>79.319999999999993</v>
      </c>
      <c r="J645" s="79">
        <v>133.066</v>
      </c>
      <c r="K645" s="79">
        <v>102.64700000000001</v>
      </c>
      <c r="L645" s="79">
        <v>48.920999999999999</v>
      </c>
      <c r="M645" s="79">
        <v>13.359</v>
      </c>
      <c r="N645" s="79">
        <v>4.3819999999999997</v>
      </c>
    </row>
    <row r="646" spans="1:14" x14ac:dyDescent="0.3">
      <c r="A646" s="82">
        <v>645</v>
      </c>
      <c r="B646" s="83" t="s">
        <v>323</v>
      </c>
      <c r="C646" s="86" t="s">
        <v>82</v>
      </c>
      <c r="D646" s="88"/>
      <c r="E646" s="88">
        <v>140</v>
      </c>
      <c r="F646" s="88">
        <v>2090</v>
      </c>
      <c r="G646" s="78" t="s">
        <v>339</v>
      </c>
      <c r="H646" s="79">
        <v>19.427</v>
      </c>
      <c r="I646" s="79">
        <v>75.245999999999995</v>
      </c>
      <c r="J646" s="79">
        <v>130.846</v>
      </c>
      <c r="K646" s="79">
        <v>104.105</v>
      </c>
      <c r="L646" s="79">
        <v>48.957999999999998</v>
      </c>
      <c r="M646" s="79">
        <v>12.712999999999999</v>
      </c>
      <c r="N646" s="79">
        <v>3.665</v>
      </c>
    </row>
    <row r="647" spans="1:14" x14ac:dyDescent="0.3">
      <c r="A647" s="82">
        <v>646</v>
      </c>
      <c r="B647" s="83" t="s">
        <v>323</v>
      </c>
      <c r="C647" s="86" t="s">
        <v>82</v>
      </c>
      <c r="D647" s="88"/>
      <c r="E647" s="88">
        <v>140</v>
      </c>
      <c r="F647" s="88">
        <v>2095</v>
      </c>
      <c r="G647" s="78" t="s">
        <v>340</v>
      </c>
      <c r="H647" s="79">
        <v>17.611999999999998</v>
      </c>
      <c r="I647" s="79">
        <v>71.299000000000007</v>
      </c>
      <c r="J647" s="79">
        <v>128.57300000000001</v>
      </c>
      <c r="K647" s="79">
        <v>105.768</v>
      </c>
      <c r="L647" s="79">
        <v>49.162999999999997</v>
      </c>
      <c r="M647" s="79">
        <v>12.138999999999999</v>
      </c>
      <c r="N647" s="79">
        <v>3.0659999999999998</v>
      </c>
    </row>
    <row r="648" spans="1:14" x14ac:dyDescent="0.3">
      <c r="A648" s="82">
        <v>647</v>
      </c>
      <c r="B648" s="83" t="s">
        <v>323</v>
      </c>
      <c r="C648" s="86" t="s">
        <v>83</v>
      </c>
      <c r="D648" s="88"/>
      <c r="E648" s="88">
        <v>148</v>
      </c>
      <c r="F648" s="88">
        <v>2015</v>
      </c>
      <c r="G648" s="78" t="s">
        <v>324</v>
      </c>
      <c r="H648" s="79">
        <v>161.09</v>
      </c>
      <c r="I648" s="79">
        <v>258.68599999999998</v>
      </c>
      <c r="J648" s="79">
        <v>254.86</v>
      </c>
      <c r="K648" s="79">
        <v>219.054</v>
      </c>
      <c r="L648" s="79">
        <v>166.15700000000001</v>
      </c>
      <c r="M648" s="79">
        <v>76.677999999999997</v>
      </c>
      <c r="N648" s="79">
        <v>22.934999999999999</v>
      </c>
    </row>
    <row r="649" spans="1:14" x14ac:dyDescent="0.3">
      <c r="A649" s="82">
        <v>648</v>
      </c>
      <c r="B649" s="83" t="s">
        <v>323</v>
      </c>
      <c r="C649" s="86" t="s">
        <v>83</v>
      </c>
      <c r="D649" s="88"/>
      <c r="E649" s="88">
        <v>148</v>
      </c>
      <c r="F649" s="88">
        <v>2020</v>
      </c>
      <c r="G649" s="78" t="s">
        <v>325</v>
      </c>
      <c r="H649" s="79">
        <v>144.536</v>
      </c>
      <c r="I649" s="79">
        <v>233.18299999999999</v>
      </c>
      <c r="J649" s="79">
        <v>232.035</v>
      </c>
      <c r="K649" s="79">
        <v>196.624</v>
      </c>
      <c r="L649" s="79">
        <v>156.559</v>
      </c>
      <c r="M649" s="79">
        <v>75.475999999999999</v>
      </c>
      <c r="N649" s="79">
        <v>23.707000000000001</v>
      </c>
    </row>
    <row r="650" spans="1:14" x14ac:dyDescent="0.3">
      <c r="A650" s="82">
        <v>649</v>
      </c>
      <c r="B650" s="83" t="s">
        <v>323</v>
      </c>
      <c r="C650" s="86" t="s">
        <v>83</v>
      </c>
      <c r="D650" s="88"/>
      <c r="E650" s="88">
        <v>148</v>
      </c>
      <c r="F650" s="88">
        <v>2025</v>
      </c>
      <c r="G650" s="78" t="s">
        <v>326</v>
      </c>
      <c r="H650" s="79">
        <v>129.065</v>
      </c>
      <c r="I650" s="79">
        <v>209.97399999999999</v>
      </c>
      <c r="J650" s="79">
        <v>211.53899999999999</v>
      </c>
      <c r="K650" s="79">
        <v>177.16300000000001</v>
      </c>
      <c r="L650" s="79">
        <v>147.09399999999999</v>
      </c>
      <c r="M650" s="79">
        <v>73.614999999999995</v>
      </c>
      <c r="N650" s="79">
        <v>24.03</v>
      </c>
    </row>
    <row r="651" spans="1:14" x14ac:dyDescent="0.3">
      <c r="A651" s="82">
        <v>650</v>
      </c>
      <c r="B651" s="83" t="s">
        <v>323</v>
      </c>
      <c r="C651" s="86" t="s">
        <v>83</v>
      </c>
      <c r="D651" s="88"/>
      <c r="E651" s="88">
        <v>148</v>
      </c>
      <c r="F651" s="88">
        <v>2030</v>
      </c>
      <c r="G651" s="78" t="s">
        <v>327</v>
      </c>
      <c r="H651" s="79">
        <v>114.727</v>
      </c>
      <c r="I651" s="79">
        <v>188.96600000000001</v>
      </c>
      <c r="J651" s="79">
        <v>193.24799999999999</v>
      </c>
      <c r="K651" s="79">
        <v>160.26300000000001</v>
      </c>
      <c r="L651" s="79">
        <v>137.97200000000001</v>
      </c>
      <c r="M651" s="79">
        <v>71.132000000000005</v>
      </c>
      <c r="N651" s="79">
        <v>23.911999999999999</v>
      </c>
    </row>
    <row r="652" spans="1:14" x14ac:dyDescent="0.3">
      <c r="A652" s="82">
        <v>651</v>
      </c>
      <c r="B652" s="83" t="s">
        <v>323</v>
      </c>
      <c r="C652" s="86" t="s">
        <v>83</v>
      </c>
      <c r="D652" s="88"/>
      <c r="E652" s="88">
        <v>148</v>
      </c>
      <c r="F652" s="88">
        <v>2035</v>
      </c>
      <c r="G652" s="78" t="s">
        <v>328</v>
      </c>
      <c r="H652" s="79">
        <v>101.956</v>
      </c>
      <c r="I652" s="79">
        <v>170.654</v>
      </c>
      <c r="J652" s="79">
        <v>177.57300000000001</v>
      </c>
      <c r="K652" s="79">
        <v>146.24700000000001</v>
      </c>
      <c r="L652" s="79">
        <v>129.67599999999999</v>
      </c>
      <c r="M652" s="79">
        <v>68.427999999999997</v>
      </c>
      <c r="N652" s="79">
        <v>23.425999999999998</v>
      </c>
    </row>
    <row r="653" spans="1:14" x14ac:dyDescent="0.3">
      <c r="A653" s="82">
        <v>652</v>
      </c>
      <c r="B653" s="83" t="s">
        <v>323</v>
      </c>
      <c r="C653" s="86" t="s">
        <v>83</v>
      </c>
      <c r="D653" s="88"/>
      <c r="E653" s="88">
        <v>148</v>
      </c>
      <c r="F653" s="88">
        <v>2040</v>
      </c>
      <c r="G653" s="78" t="s">
        <v>329</v>
      </c>
      <c r="H653" s="79">
        <v>90.572000000000003</v>
      </c>
      <c r="I653" s="79">
        <v>154.60499999999999</v>
      </c>
      <c r="J653" s="79">
        <v>164.12200000000001</v>
      </c>
      <c r="K653" s="79">
        <v>134.553</v>
      </c>
      <c r="L653" s="79">
        <v>122.125</v>
      </c>
      <c r="M653" s="79">
        <v>65.495999999999995</v>
      </c>
      <c r="N653" s="79">
        <v>22.646999999999998</v>
      </c>
    </row>
    <row r="654" spans="1:14" x14ac:dyDescent="0.3">
      <c r="A654" s="82">
        <v>653</v>
      </c>
      <c r="B654" s="83" t="s">
        <v>323</v>
      </c>
      <c r="C654" s="86" t="s">
        <v>83</v>
      </c>
      <c r="D654" s="88"/>
      <c r="E654" s="88">
        <v>148</v>
      </c>
      <c r="F654" s="88">
        <v>2045</v>
      </c>
      <c r="G654" s="78" t="s">
        <v>330</v>
      </c>
      <c r="H654" s="79">
        <v>80.55</v>
      </c>
      <c r="I654" s="79">
        <v>140.81700000000001</v>
      </c>
      <c r="J654" s="79">
        <v>152.85300000000001</v>
      </c>
      <c r="K654" s="79">
        <v>125.06399999999999</v>
      </c>
      <c r="L654" s="79">
        <v>115.461</v>
      </c>
      <c r="M654" s="79">
        <v>62.511000000000003</v>
      </c>
      <c r="N654" s="79">
        <v>21.623999999999999</v>
      </c>
    </row>
    <row r="655" spans="1:14" x14ac:dyDescent="0.3">
      <c r="A655" s="82">
        <v>654</v>
      </c>
      <c r="B655" s="83" t="s">
        <v>323</v>
      </c>
      <c r="C655" s="86" t="s">
        <v>83</v>
      </c>
      <c r="D655" s="88"/>
      <c r="E655" s="88">
        <v>148</v>
      </c>
      <c r="F655" s="88">
        <v>2050</v>
      </c>
      <c r="G655" s="78" t="s">
        <v>331</v>
      </c>
      <c r="H655" s="79">
        <v>71.798000000000002</v>
      </c>
      <c r="I655" s="79">
        <v>129.03100000000001</v>
      </c>
      <c r="J655" s="79">
        <v>143.60900000000001</v>
      </c>
      <c r="K655" s="79">
        <v>117.562</v>
      </c>
      <c r="L655" s="79">
        <v>109.684</v>
      </c>
      <c r="M655" s="79">
        <v>59.554000000000002</v>
      </c>
      <c r="N655" s="79">
        <v>20.422000000000001</v>
      </c>
    </row>
    <row r="656" spans="1:14" x14ac:dyDescent="0.3">
      <c r="A656" s="82">
        <v>655</v>
      </c>
      <c r="B656" s="83" t="s">
        <v>323</v>
      </c>
      <c r="C656" s="86" t="s">
        <v>83</v>
      </c>
      <c r="D656" s="88"/>
      <c r="E656" s="88">
        <v>148</v>
      </c>
      <c r="F656" s="88">
        <v>2055</v>
      </c>
      <c r="G656" s="78" t="s">
        <v>332</v>
      </c>
      <c r="H656" s="79">
        <v>64.212000000000003</v>
      </c>
      <c r="I656" s="79">
        <v>119.08</v>
      </c>
      <c r="J656" s="79">
        <v>136.22800000000001</v>
      </c>
      <c r="K656" s="79">
        <v>111.87</v>
      </c>
      <c r="L656" s="79">
        <v>104.81399999999999</v>
      </c>
      <c r="M656" s="79">
        <v>56.697000000000003</v>
      </c>
      <c r="N656" s="79">
        <v>19.119</v>
      </c>
    </row>
    <row r="657" spans="1:14" x14ac:dyDescent="0.3">
      <c r="A657" s="82">
        <v>656</v>
      </c>
      <c r="B657" s="83" t="s">
        <v>323</v>
      </c>
      <c r="C657" s="86" t="s">
        <v>83</v>
      </c>
      <c r="D657" s="88"/>
      <c r="E657" s="88">
        <v>148</v>
      </c>
      <c r="F657" s="88">
        <v>2060</v>
      </c>
      <c r="G657" s="78" t="s">
        <v>333</v>
      </c>
      <c r="H657" s="79">
        <v>57.517000000000003</v>
      </c>
      <c r="I657" s="79">
        <v>110.51900000000001</v>
      </c>
      <c r="J657" s="79">
        <v>130.29599999999999</v>
      </c>
      <c r="K657" s="79">
        <v>107.599</v>
      </c>
      <c r="L657" s="79">
        <v>100.61</v>
      </c>
      <c r="M657" s="79">
        <v>53.869</v>
      </c>
      <c r="N657" s="79">
        <v>17.690000000000001</v>
      </c>
    </row>
    <row r="658" spans="1:14" x14ac:dyDescent="0.3">
      <c r="A658" s="82">
        <v>657</v>
      </c>
      <c r="B658" s="83" t="s">
        <v>323</v>
      </c>
      <c r="C658" s="86" t="s">
        <v>83</v>
      </c>
      <c r="D658" s="88"/>
      <c r="E658" s="88">
        <v>148</v>
      </c>
      <c r="F658" s="88">
        <v>2065</v>
      </c>
      <c r="G658" s="78" t="s">
        <v>334</v>
      </c>
      <c r="H658" s="79">
        <v>51.536000000000001</v>
      </c>
      <c r="I658" s="79">
        <v>102.977</v>
      </c>
      <c r="J658" s="79">
        <v>125.44199999999999</v>
      </c>
      <c r="K658" s="79">
        <v>104.425</v>
      </c>
      <c r="L658" s="79">
        <v>96.840999999999994</v>
      </c>
      <c r="M658" s="79">
        <v>50.993000000000002</v>
      </c>
      <c r="N658" s="79">
        <v>16.206</v>
      </c>
    </row>
    <row r="659" spans="1:14" x14ac:dyDescent="0.3">
      <c r="A659" s="82">
        <v>658</v>
      </c>
      <c r="B659" s="83" t="s">
        <v>323</v>
      </c>
      <c r="C659" s="86" t="s">
        <v>83</v>
      </c>
      <c r="D659" s="88"/>
      <c r="E659" s="88">
        <v>148</v>
      </c>
      <c r="F659" s="88">
        <v>2070</v>
      </c>
      <c r="G659" s="78" t="s">
        <v>335</v>
      </c>
      <c r="H659" s="79">
        <v>46.164999999999999</v>
      </c>
      <c r="I659" s="79">
        <v>96.207999999999998</v>
      </c>
      <c r="J659" s="79">
        <v>121.383</v>
      </c>
      <c r="K659" s="79">
        <v>102.12</v>
      </c>
      <c r="L659" s="79">
        <v>93.337000000000003</v>
      </c>
      <c r="M659" s="79">
        <v>48.023000000000003</v>
      </c>
      <c r="N659" s="79">
        <v>14.644</v>
      </c>
    </row>
    <row r="660" spans="1:14" x14ac:dyDescent="0.3">
      <c r="A660" s="82">
        <v>659</v>
      </c>
      <c r="B660" s="83" t="s">
        <v>323</v>
      </c>
      <c r="C660" s="86" t="s">
        <v>83</v>
      </c>
      <c r="D660" s="88"/>
      <c r="E660" s="88">
        <v>148</v>
      </c>
      <c r="F660" s="88">
        <v>2075</v>
      </c>
      <c r="G660" s="78" t="s">
        <v>336</v>
      </c>
      <c r="H660" s="79">
        <v>41.338999999999999</v>
      </c>
      <c r="I660" s="79">
        <v>90.227000000000004</v>
      </c>
      <c r="J660" s="79">
        <v>118.206</v>
      </c>
      <c r="K660" s="79">
        <v>100.73399999999999</v>
      </c>
      <c r="L660" s="79">
        <v>90.206999999999994</v>
      </c>
      <c r="M660" s="79">
        <v>45.085999999999999</v>
      </c>
      <c r="N660" s="79">
        <v>13.101000000000001</v>
      </c>
    </row>
    <row r="661" spans="1:14" x14ac:dyDescent="0.3">
      <c r="A661" s="82">
        <v>660</v>
      </c>
      <c r="B661" s="83" t="s">
        <v>323</v>
      </c>
      <c r="C661" s="86" t="s">
        <v>83</v>
      </c>
      <c r="D661" s="88"/>
      <c r="E661" s="88">
        <v>148</v>
      </c>
      <c r="F661" s="88">
        <v>2080</v>
      </c>
      <c r="G661" s="78" t="s">
        <v>337</v>
      </c>
      <c r="H661" s="79">
        <v>36.966000000000001</v>
      </c>
      <c r="I661" s="79">
        <v>84.724999999999994</v>
      </c>
      <c r="J661" s="79">
        <v>115.492</v>
      </c>
      <c r="K661" s="79">
        <v>99.936000000000007</v>
      </c>
      <c r="L661" s="79">
        <v>87.185000000000002</v>
      </c>
      <c r="M661" s="79">
        <v>42.070999999999998</v>
      </c>
      <c r="N661" s="79">
        <v>11.565</v>
      </c>
    </row>
    <row r="662" spans="1:14" x14ac:dyDescent="0.3">
      <c r="A662" s="82">
        <v>661</v>
      </c>
      <c r="B662" s="83" t="s">
        <v>323</v>
      </c>
      <c r="C662" s="86" t="s">
        <v>83</v>
      </c>
      <c r="D662" s="88"/>
      <c r="E662" s="88">
        <v>148</v>
      </c>
      <c r="F662" s="88">
        <v>2085</v>
      </c>
      <c r="G662" s="78" t="s">
        <v>338</v>
      </c>
      <c r="H662" s="79">
        <v>32.973999999999997</v>
      </c>
      <c r="I662" s="79">
        <v>79.623999999999995</v>
      </c>
      <c r="J662" s="79">
        <v>113.203</v>
      </c>
      <c r="K662" s="79">
        <v>99.659000000000006</v>
      </c>
      <c r="L662" s="79">
        <v>84.24</v>
      </c>
      <c r="M662" s="79">
        <v>39.006999999999998</v>
      </c>
      <c r="N662" s="79">
        <v>10.093</v>
      </c>
    </row>
    <row r="663" spans="1:14" x14ac:dyDescent="0.3">
      <c r="A663" s="82">
        <v>662</v>
      </c>
      <c r="B663" s="83" t="s">
        <v>323</v>
      </c>
      <c r="C663" s="86" t="s">
        <v>83</v>
      </c>
      <c r="D663" s="88"/>
      <c r="E663" s="88">
        <v>148</v>
      </c>
      <c r="F663" s="88">
        <v>2090</v>
      </c>
      <c r="G663" s="78" t="s">
        <v>339</v>
      </c>
      <c r="H663" s="79">
        <v>29.401</v>
      </c>
      <c r="I663" s="79">
        <v>75.070999999999998</v>
      </c>
      <c r="J663" s="79">
        <v>111.51300000000001</v>
      </c>
      <c r="K663" s="79">
        <v>100.07899999999999</v>
      </c>
      <c r="L663" s="79">
        <v>81.533000000000001</v>
      </c>
      <c r="M663" s="79">
        <v>36.018000000000001</v>
      </c>
      <c r="N663" s="79">
        <v>8.7050000000000001</v>
      </c>
    </row>
    <row r="664" spans="1:14" x14ac:dyDescent="0.3">
      <c r="A664" s="82">
        <v>663</v>
      </c>
      <c r="B664" s="83" t="s">
        <v>323</v>
      </c>
      <c r="C664" s="86" t="s">
        <v>83</v>
      </c>
      <c r="D664" s="88"/>
      <c r="E664" s="88">
        <v>148</v>
      </c>
      <c r="F664" s="88">
        <v>2095</v>
      </c>
      <c r="G664" s="78" t="s">
        <v>340</v>
      </c>
      <c r="H664" s="79">
        <v>26.135000000000002</v>
      </c>
      <c r="I664" s="79">
        <v>70.751999999999995</v>
      </c>
      <c r="J664" s="79">
        <v>110.035</v>
      </c>
      <c r="K664" s="79">
        <v>100.849</v>
      </c>
      <c r="L664" s="79">
        <v>78.813999999999993</v>
      </c>
      <c r="M664" s="79">
        <v>33.052999999999997</v>
      </c>
      <c r="N664" s="79">
        <v>7.4219999999999997</v>
      </c>
    </row>
    <row r="665" spans="1:14" x14ac:dyDescent="0.3">
      <c r="A665" s="82">
        <v>664</v>
      </c>
      <c r="B665" s="83" t="s">
        <v>323</v>
      </c>
      <c r="C665" s="86" t="s">
        <v>84</v>
      </c>
      <c r="D665" s="88"/>
      <c r="E665" s="88">
        <v>178</v>
      </c>
      <c r="F665" s="88">
        <v>2015</v>
      </c>
      <c r="G665" s="78" t="s">
        <v>324</v>
      </c>
      <c r="H665" s="79">
        <v>111.819</v>
      </c>
      <c r="I665" s="79">
        <v>231.39400000000001</v>
      </c>
      <c r="J665" s="79">
        <v>224.989</v>
      </c>
      <c r="K665" s="79">
        <v>168.97900000000001</v>
      </c>
      <c r="L665" s="79">
        <v>109.018</v>
      </c>
      <c r="M665" s="79">
        <v>51.228999999999999</v>
      </c>
      <c r="N665" s="79">
        <v>14.872</v>
      </c>
    </row>
    <row r="666" spans="1:14" x14ac:dyDescent="0.3">
      <c r="A666" s="82">
        <v>665</v>
      </c>
      <c r="B666" s="83" t="s">
        <v>323</v>
      </c>
      <c r="C666" s="86" t="s">
        <v>84</v>
      </c>
      <c r="D666" s="88"/>
      <c r="E666" s="88">
        <v>178</v>
      </c>
      <c r="F666" s="88">
        <v>2020</v>
      </c>
      <c r="G666" s="78" t="s">
        <v>325</v>
      </c>
      <c r="H666" s="79">
        <v>101.292</v>
      </c>
      <c r="I666" s="79">
        <v>222.58099999999999</v>
      </c>
      <c r="J666" s="79">
        <v>221.673</v>
      </c>
      <c r="K666" s="79">
        <v>156.91</v>
      </c>
      <c r="L666" s="79">
        <v>97.563999999999993</v>
      </c>
      <c r="M666" s="79">
        <v>44.441000000000003</v>
      </c>
      <c r="N666" s="79">
        <v>12.599</v>
      </c>
    </row>
    <row r="667" spans="1:14" x14ac:dyDescent="0.3">
      <c r="A667" s="82">
        <v>666</v>
      </c>
      <c r="B667" s="83" t="s">
        <v>323</v>
      </c>
      <c r="C667" s="86" t="s">
        <v>84</v>
      </c>
      <c r="D667" s="88"/>
      <c r="E667" s="88">
        <v>178</v>
      </c>
      <c r="F667" s="88">
        <v>2025</v>
      </c>
      <c r="G667" s="78" t="s">
        <v>326</v>
      </c>
      <c r="H667" s="79">
        <v>91.584999999999994</v>
      </c>
      <c r="I667" s="79">
        <v>213.39</v>
      </c>
      <c r="J667" s="79">
        <v>217.72</v>
      </c>
      <c r="K667" s="79">
        <v>146.32400000000001</v>
      </c>
      <c r="L667" s="79">
        <v>87.796000000000006</v>
      </c>
      <c r="M667" s="79">
        <v>38.725000000000001</v>
      </c>
      <c r="N667" s="79">
        <v>10.74</v>
      </c>
    </row>
    <row r="668" spans="1:14" x14ac:dyDescent="0.3">
      <c r="A668" s="82">
        <v>667</v>
      </c>
      <c r="B668" s="83" t="s">
        <v>323</v>
      </c>
      <c r="C668" s="86" t="s">
        <v>84</v>
      </c>
      <c r="D668" s="88"/>
      <c r="E668" s="88">
        <v>178</v>
      </c>
      <c r="F668" s="88">
        <v>2030</v>
      </c>
      <c r="G668" s="78" t="s">
        <v>327</v>
      </c>
      <c r="H668" s="79">
        <v>82.826999999999998</v>
      </c>
      <c r="I668" s="79">
        <v>204.30699999999999</v>
      </c>
      <c r="J668" s="79">
        <v>213.63300000000001</v>
      </c>
      <c r="K668" s="79">
        <v>137.23400000000001</v>
      </c>
      <c r="L668" s="79">
        <v>79.593999999999994</v>
      </c>
      <c r="M668" s="79">
        <v>33.981000000000002</v>
      </c>
      <c r="N668" s="79">
        <v>9.1440000000000001</v>
      </c>
    </row>
    <row r="669" spans="1:14" x14ac:dyDescent="0.3">
      <c r="A669" s="82">
        <v>668</v>
      </c>
      <c r="B669" s="83" t="s">
        <v>323</v>
      </c>
      <c r="C669" s="86" t="s">
        <v>84</v>
      </c>
      <c r="D669" s="88"/>
      <c r="E669" s="88">
        <v>178</v>
      </c>
      <c r="F669" s="88">
        <v>2035</v>
      </c>
      <c r="G669" s="78" t="s">
        <v>328</v>
      </c>
      <c r="H669" s="79">
        <v>74.915000000000006</v>
      </c>
      <c r="I669" s="79">
        <v>195.339</v>
      </c>
      <c r="J669" s="79">
        <v>209.387</v>
      </c>
      <c r="K669" s="79">
        <v>129.47800000000001</v>
      </c>
      <c r="L669" s="79">
        <v>72.683999999999997</v>
      </c>
      <c r="M669" s="79">
        <v>29.994</v>
      </c>
      <c r="N669" s="79">
        <v>7.8230000000000004</v>
      </c>
    </row>
    <row r="670" spans="1:14" x14ac:dyDescent="0.3">
      <c r="A670" s="82">
        <v>669</v>
      </c>
      <c r="B670" s="83" t="s">
        <v>323</v>
      </c>
      <c r="C670" s="86" t="s">
        <v>84</v>
      </c>
      <c r="D670" s="88"/>
      <c r="E670" s="88">
        <v>178</v>
      </c>
      <c r="F670" s="88">
        <v>2040</v>
      </c>
      <c r="G670" s="78" t="s">
        <v>329</v>
      </c>
      <c r="H670" s="79">
        <v>67.822000000000003</v>
      </c>
      <c r="I670" s="79">
        <v>186.62700000000001</v>
      </c>
      <c r="J670" s="79">
        <v>205.19399999999999</v>
      </c>
      <c r="K670" s="79">
        <v>123.00700000000001</v>
      </c>
      <c r="L670" s="79">
        <v>66.953999999999994</v>
      </c>
      <c r="M670" s="79">
        <v>26.707999999999998</v>
      </c>
      <c r="N670" s="79">
        <v>6.7279999999999998</v>
      </c>
    </row>
    <row r="671" spans="1:14" x14ac:dyDescent="0.3">
      <c r="A671" s="82">
        <v>670</v>
      </c>
      <c r="B671" s="83" t="s">
        <v>323</v>
      </c>
      <c r="C671" s="86" t="s">
        <v>84</v>
      </c>
      <c r="D671" s="88"/>
      <c r="E671" s="88">
        <v>178</v>
      </c>
      <c r="F671" s="88">
        <v>2045</v>
      </c>
      <c r="G671" s="78" t="s">
        <v>330</v>
      </c>
      <c r="H671" s="79">
        <v>61.54</v>
      </c>
      <c r="I671" s="79">
        <v>178.441</v>
      </c>
      <c r="J671" s="79">
        <v>201.364</v>
      </c>
      <c r="K671" s="79">
        <v>117.819</v>
      </c>
      <c r="L671" s="79">
        <v>62.276000000000003</v>
      </c>
      <c r="M671" s="79">
        <v>23.998000000000001</v>
      </c>
      <c r="N671" s="79">
        <v>5.8019999999999996</v>
      </c>
    </row>
    <row r="672" spans="1:14" x14ac:dyDescent="0.3">
      <c r="A672" s="82">
        <v>671</v>
      </c>
      <c r="B672" s="83" t="s">
        <v>323</v>
      </c>
      <c r="C672" s="86" t="s">
        <v>84</v>
      </c>
      <c r="D672" s="88"/>
      <c r="E672" s="88">
        <v>178</v>
      </c>
      <c r="F672" s="88">
        <v>2050</v>
      </c>
      <c r="G672" s="78" t="s">
        <v>331</v>
      </c>
      <c r="H672" s="79">
        <v>55.901000000000003</v>
      </c>
      <c r="I672" s="79">
        <v>170.50299999999999</v>
      </c>
      <c r="J672" s="79">
        <v>197.529</v>
      </c>
      <c r="K672" s="79">
        <v>113.58799999999999</v>
      </c>
      <c r="L672" s="79">
        <v>58.372</v>
      </c>
      <c r="M672" s="79">
        <v>21.702999999999999</v>
      </c>
      <c r="N672" s="79">
        <v>5.024</v>
      </c>
    </row>
    <row r="673" spans="1:14" x14ac:dyDescent="0.3">
      <c r="A673" s="82">
        <v>672</v>
      </c>
      <c r="B673" s="83" t="s">
        <v>323</v>
      </c>
      <c r="C673" s="86" t="s">
        <v>84</v>
      </c>
      <c r="D673" s="88"/>
      <c r="E673" s="88">
        <v>178</v>
      </c>
      <c r="F673" s="88">
        <v>2055</v>
      </c>
      <c r="G673" s="78" t="s">
        <v>332</v>
      </c>
      <c r="H673" s="79">
        <v>50.749000000000002</v>
      </c>
      <c r="I673" s="79">
        <v>162.65</v>
      </c>
      <c r="J673" s="79">
        <v>193.673</v>
      </c>
      <c r="K673" s="79">
        <v>110.14700000000001</v>
      </c>
      <c r="L673" s="79">
        <v>55.168999999999997</v>
      </c>
      <c r="M673" s="79">
        <v>19.75</v>
      </c>
      <c r="N673" s="79">
        <v>4.3419999999999996</v>
      </c>
    </row>
    <row r="674" spans="1:14" x14ac:dyDescent="0.3">
      <c r="A674" s="82">
        <v>673</v>
      </c>
      <c r="B674" s="83" t="s">
        <v>323</v>
      </c>
      <c r="C674" s="86" t="s">
        <v>84</v>
      </c>
      <c r="D674" s="88"/>
      <c r="E674" s="88">
        <v>178</v>
      </c>
      <c r="F674" s="88">
        <v>2060</v>
      </c>
      <c r="G674" s="78" t="s">
        <v>333</v>
      </c>
      <c r="H674" s="79">
        <v>46.222000000000001</v>
      </c>
      <c r="I674" s="79">
        <v>155.39500000000001</v>
      </c>
      <c r="J674" s="79">
        <v>190.26400000000001</v>
      </c>
      <c r="K674" s="79">
        <v>107.742</v>
      </c>
      <c r="L674" s="79">
        <v>52.665999999999997</v>
      </c>
      <c r="M674" s="79">
        <v>18.164000000000001</v>
      </c>
      <c r="N674" s="79">
        <v>3.8069999999999999</v>
      </c>
    </row>
    <row r="675" spans="1:14" x14ac:dyDescent="0.3">
      <c r="A675" s="82">
        <v>674</v>
      </c>
      <c r="B675" s="83" t="s">
        <v>323</v>
      </c>
      <c r="C675" s="86" t="s">
        <v>84</v>
      </c>
      <c r="D675" s="88"/>
      <c r="E675" s="88">
        <v>178</v>
      </c>
      <c r="F675" s="88">
        <v>2065</v>
      </c>
      <c r="G675" s="78" t="s">
        <v>334</v>
      </c>
      <c r="H675" s="79">
        <v>42.048999999999999</v>
      </c>
      <c r="I675" s="79">
        <v>148.12200000000001</v>
      </c>
      <c r="J675" s="79">
        <v>186.661</v>
      </c>
      <c r="K675" s="79">
        <v>105.91800000000001</v>
      </c>
      <c r="L675" s="79">
        <v>50.628</v>
      </c>
      <c r="M675" s="79">
        <v>16.815000000000001</v>
      </c>
      <c r="N675" s="79">
        <v>3.327</v>
      </c>
    </row>
    <row r="676" spans="1:14" x14ac:dyDescent="0.3">
      <c r="A676" s="82">
        <v>675</v>
      </c>
      <c r="B676" s="83" t="s">
        <v>323</v>
      </c>
      <c r="C676" s="86" t="s">
        <v>84</v>
      </c>
      <c r="D676" s="88"/>
      <c r="E676" s="88">
        <v>178</v>
      </c>
      <c r="F676" s="88">
        <v>2070</v>
      </c>
      <c r="G676" s="78" t="s">
        <v>335</v>
      </c>
      <c r="H676" s="79">
        <v>38.241999999999997</v>
      </c>
      <c r="I676" s="79">
        <v>140.917</v>
      </c>
      <c r="J676" s="79">
        <v>182.947</v>
      </c>
      <c r="K676" s="79">
        <v>104.64700000000001</v>
      </c>
      <c r="L676" s="79">
        <v>49.009</v>
      </c>
      <c r="M676" s="79">
        <v>15.654999999999999</v>
      </c>
      <c r="N676" s="79">
        <v>2.923</v>
      </c>
    </row>
    <row r="677" spans="1:14" x14ac:dyDescent="0.3">
      <c r="A677" s="82">
        <v>676</v>
      </c>
      <c r="B677" s="83" t="s">
        <v>323</v>
      </c>
      <c r="C677" s="86" t="s">
        <v>84</v>
      </c>
      <c r="D677" s="88"/>
      <c r="E677" s="88">
        <v>178</v>
      </c>
      <c r="F677" s="88">
        <v>2075</v>
      </c>
      <c r="G677" s="78" t="s">
        <v>336</v>
      </c>
      <c r="H677" s="79">
        <v>34.755000000000003</v>
      </c>
      <c r="I677" s="79">
        <v>133.81299999999999</v>
      </c>
      <c r="J677" s="79">
        <v>179.161</v>
      </c>
      <c r="K677" s="79">
        <v>103.971</v>
      </c>
      <c r="L677" s="79">
        <v>47.808</v>
      </c>
      <c r="M677" s="79">
        <v>14.648999999999999</v>
      </c>
      <c r="N677" s="79">
        <v>2.5630000000000002</v>
      </c>
    </row>
    <row r="678" spans="1:14" x14ac:dyDescent="0.3">
      <c r="A678" s="82">
        <v>677</v>
      </c>
      <c r="B678" s="83" t="s">
        <v>323</v>
      </c>
      <c r="C678" s="86" t="s">
        <v>84</v>
      </c>
      <c r="D678" s="88"/>
      <c r="E678" s="88">
        <v>178</v>
      </c>
      <c r="F678" s="88">
        <v>2080</v>
      </c>
      <c r="G678" s="78" t="s">
        <v>337</v>
      </c>
      <c r="H678" s="79">
        <v>31.542000000000002</v>
      </c>
      <c r="I678" s="79">
        <v>126.613</v>
      </c>
      <c r="J678" s="79">
        <v>175.01499999999999</v>
      </c>
      <c r="K678" s="79">
        <v>103.621</v>
      </c>
      <c r="L678" s="79">
        <v>46.878</v>
      </c>
      <c r="M678" s="79">
        <v>13.802</v>
      </c>
      <c r="N678" s="79">
        <v>2.2690000000000001</v>
      </c>
    </row>
    <row r="679" spans="1:14" x14ac:dyDescent="0.3">
      <c r="A679" s="82">
        <v>678</v>
      </c>
      <c r="B679" s="83" t="s">
        <v>323</v>
      </c>
      <c r="C679" s="86" t="s">
        <v>84</v>
      </c>
      <c r="D679" s="88"/>
      <c r="E679" s="88">
        <v>178</v>
      </c>
      <c r="F679" s="88">
        <v>2085</v>
      </c>
      <c r="G679" s="78" t="s">
        <v>338</v>
      </c>
      <c r="H679" s="79">
        <v>28.646999999999998</v>
      </c>
      <c r="I679" s="79">
        <v>119.736</v>
      </c>
      <c r="J679" s="79">
        <v>171.071</v>
      </c>
      <c r="K679" s="79">
        <v>103.917</v>
      </c>
      <c r="L679" s="79">
        <v>46.337000000000003</v>
      </c>
      <c r="M679" s="79">
        <v>13.095000000000001</v>
      </c>
      <c r="N679" s="79">
        <v>1.9970000000000001</v>
      </c>
    </row>
    <row r="680" spans="1:14" x14ac:dyDescent="0.3">
      <c r="A680" s="82">
        <v>679</v>
      </c>
      <c r="B680" s="83" t="s">
        <v>323</v>
      </c>
      <c r="C680" s="86" t="s">
        <v>84</v>
      </c>
      <c r="D680" s="88"/>
      <c r="E680" s="88">
        <v>178</v>
      </c>
      <c r="F680" s="88">
        <v>2090</v>
      </c>
      <c r="G680" s="78" t="s">
        <v>339</v>
      </c>
      <c r="H680" s="79">
        <v>25.952999999999999</v>
      </c>
      <c r="I680" s="79">
        <v>112.66800000000001</v>
      </c>
      <c r="J680" s="79">
        <v>166.57499999999999</v>
      </c>
      <c r="K680" s="79">
        <v>104.348</v>
      </c>
      <c r="L680" s="79">
        <v>45.988</v>
      </c>
      <c r="M680" s="79">
        <v>12.457000000000001</v>
      </c>
      <c r="N680" s="79">
        <v>1.7709999999999999</v>
      </c>
    </row>
    <row r="681" spans="1:14" x14ac:dyDescent="0.3">
      <c r="A681" s="82">
        <v>680</v>
      </c>
      <c r="B681" s="83" t="s">
        <v>323</v>
      </c>
      <c r="C681" s="86" t="s">
        <v>84</v>
      </c>
      <c r="D681" s="88"/>
      <c r="E681" s="88">
        <v>178</v>
      </c>
      <c r="F681" s="88">
        <v>2095</v>
      </c>
      <c r="G681" s="78" t="s">
        <v>340</v>
      </c>
      <c r="H681" s="79">
        <v>23.51</v>
      </c>
      <c r="I681" s="79">
        <v>105.89700000000001</v>
      </c>
      <c r="J681" s="79">
        <v>162.27099999999999</v>
      </c>
      <c r="K681" s="79">
        <v>105.345</v>
      </c>
      <c r="L681" s="79">
        <v>45.978000000000002</v>
      </c>
      <c r="M681" s="79">
        <v>11.92</v>
      </c>
      <c r="N681" s="79">
        <v>1.579</v>
      </c>
    </row>
    <row r="682" spans="1:14" x14ac:dyDescent="0.3">
      <c r="A682" s="82">
        <v>681</v>
      </c>
      <c r="B682" s="83" t="s">
        <v>323</v>
      </c>
      <c r="C682" s="86" t="s">
        <v>85</v>
      </c>
      <c r="D682" s="88"/>
      <c r="E682" s="88">
        <v>180</v>
      </c>
      <c r="F682" s="88">
        <v>2015</v>
      </c>
      <c r="G682" s="78" t="s">
        <v>324</v>
      </c>
      <c r="H682" s="79">
        <v>124.22</v>
      </c>
      <c r="I682" s="79">
        <v>255.76499999999999</v>
      </c>
      <c r="J682" s="79">
        <v>284.988</v>
      </c>
      <c r="K682" s="79">
        <v>232.73099999999999</v>
      </c>
      <c r="L682" s="79">
        <v>189.07400000000001</v>
      </c>
      <c r="M682" s="79">
        <v>87.552999999999997</v>
      </c>
      <c r="N682" s="79">
        <v>18.369</v>
      </c>
    </row>
    <row r="683" spans="1:14" x14ac:dyDescent="0.3">
      <c r="A683" s="82">
        <v>682</v>
      </c>
      <c r="B683" s="83" t="s">
        <v>323</v>
      </c>
      <c r="C683" s="86" t="s">
        <v>85</v>
      </c>
      <c r="D683" s="88"/>
      <c r="E683" s="88">
        <v>180</v>
      </c>
      <c r="F683" s="88">
        <v>2020</v>
      </c>
      <c r="G683" s="78" t="s">
        <v>325</v>
      </c>
      <c r="H683" s="79">
        <v>116.363</v>
      </c>
      <c r="I683" s="79">
        <v>237.41900000000001</v>
      </c>
      <c r="J683" s="79">
        <v>268.56799999999998</v>
      </c>
      <c r="K683" s="79">
        <v>208.41300000000001</v>
      </c>
      <c r="L683" s="79">
        <v>173.172</v>
      </c>
      <c r="M683" s="79">
        <v>75.784999999999997</v>
      </c>
      <c r="N683" s="79">
        <v>14</v>
      </c>
    </row>
    <row r="684" spans="1:14" x14ac:dyDescent="0.3">
      <c r="A684" s="82">
        <v>683</v>
      </c>
      <c r="B684" s="83" t="s">
        <v>323</v>
      </c>
      <c r="C684" s="86" t="s">
        <v>85</v>
      </c>
      <c r="D684" s="88"/>
      <c r="E684" s="88">
        <v>180</v>
      </c>
      <c r="F684" s="88">
        <v>2025</v>
      </c>
      <c r="G684" s="78" t="s">
        <v>326</v>
      </c>
      <c r="H684" s="79">
        <v>107.443</v>
      </c>
      <c r="I684" s="79">
        <v>218.10300000000001</v>
      </c>
      <c r="J684" s="79">
        <v>250.87</v>
      </c>
      <c r="K684" s="79">
        <v>186.16300000000001</v>
      </c>
      <c r="L684" s="79">
        <v>157.499</v>
      </c>
      <c r="M684" s="79">
        <v>65.204999999999998</v>
      </c>
      <c r="N684" s="79">
        <v>10.657</v>
      </c>
    </row>
    <row r="685" spans="1:14" x14ac:dyDescent="0.3">
      <c r="A685" s="82">
        <v>684</v>
      </c>
      <c r="B685" s="83" t="s">
        <v>323</v>
      </c>
      <c r="C685" s="86" t="s">
        <v>85</v>
      </c>
      <c r="D685" s="88"/>
      <c r="E685" s="88">
        <v>180</v>
      </c>
      <c r="F685" s="88">
        <v>2030</v>
      </c>
      <c r="G685" s="78" t="s">
        <v>327</v>
      </c>
      <c r="H685" s="79">
        <v>97.941999999999993</v>
      </c>
      <c r="I685" s="79">
        <v>198.75399999999999</v>
      </c>
      <c r="J685" s="79">
        <v>232.77</v>
      </c>
      <c r="K685" s="79">
        <v>166.21700000000001</v>
      </c>
      <c r="L685" s="79">
        <v>142.56</v>
      </c>
      <c r="M685" s="79">
        <v>55.905999999999999</v>
      </c>
      <c r="N685" s="79">
        <v>8.1110000000000007</v>
      </c>
    </row>
    <row r="686" spans="1:14" x14ac:dyDescent="0.3">
      <c r="A686" s="82">
        <v>685</v>
      </c>
      <c r="B686" s="83" t="s">
        <v>323</v>
      </c>
      <c r="C686" s="86" t="s">
        <v>85</v>
      </c>
      <c r="D686" s="88"/>
      <c r="E686" s="88">
        <v>180</v>
      </c>
      <c r="F686" s="88">
        <v>2035</v>
      </c>
      <c r="G686" s="78" t="s">
        <v>328</v>
      </c>
      <c r="H686" s="79">
        <v>88.593999999999994</v>
      </c>
      <c r="I686" s="79">
        <v>180.59700000000001</v>
      </c>
      <c r="J686" s="79">
        <v>215.70599999999999</v>
      </c>
      <c r="K686" s="79">
        <v>149.17500000000001</v>
      </c>
      <c r="L686" s="79">
        <v>129.10599999999999</v>
      </c>
      <c r="M686" s="79">
        <v>48.009</v>
      </c>
      <c r="N686" s="79">
        <v>6.2530000000000001</v>
      </c>
    </row>
    <row r="687" spans="1:14" x14ac:dyDescent="0.3">
      <c r="A687" s="82">
        <v>686</v>
      </c>
      <c r="B687" s="83" t="s">
        <v>323</v>
      </c>
      <c r="C687" s="86" t="s">
        <v>85</v>
      </c>
      <c r="D687" s="88"/>
      <c r="E687" s="88">
        <v>180</v>
      </c>
      <c r="F687" s="88">
        <v>2040</v>
      </c>
      <c r="G687" s="78" t="s">
        <v>329</v>
      </c>
      <c r="H687" s="79">
        <v>79.674000000000007</v>
      </c>
      <c r="I687" s="79">
        <v>163.83500000000001</v>
      </c>
      <c r="J687" s="79">
        <v>199.88300000000001</v>
      </c>
      <c r="K687" s="79">
        <v>134.733</v>
      </c>
      <c r="L687" s="79">
        <v>117.124</v>
      </c>
      <c r="M687" s="79">
        <v>41.341999999999999</v>
      </c>
      <c r="N687" s="79">
        <v>4.8490000000000002</v>
      </c>
    </row>
    <row r="688" spans="1:14" x14ac:dyDescent="0.3">
      <c r="A688" s="82">
        <v>687</v>
      </c>
      <c r="B688" s="83" t="s">
        <v>323</v>
      </c>
      <c r="C688" s="86" t="s">
        <v>85</v>
      </c>
      <c r="D688" s="88"/>
      <c r="E688" s="88">
        <v>180</v>
      </c>
      <c r="F688" s="88">
        <v>2045</v>
      </c>
      <c r="G688" s="78" t="s">
        <v>330</v>
      </c>
      <c r="H688" s="79">
        <v>71.606999999999999</v>
      </c>
      <c r="I688" s="79">
        <v>149.21199999999999</v>
      </c>
      <c r="J688" s="79">
        <v>186.22300000000001</v>
      </c>
      <c r="K688" s="79">
        <v>123.158</v>
      </c>
      <c r="L688" s="79">
        <v>106.98099999999999</v>
      </c>
      <c r="M688" s="79">
        <v>35.895000000000003</v>
      </c>
      <c r="N688" s="79">
        <v>3.8039999999999998</v>
      </c>
    </row>
    <row r="689" spans="1:14" x14ac:dyDescent="0.3">
      <c r="A689" s="82">
        <v>688</v>
      </c>
      <c r="B689" s="83" t="s">
        <v>323</v>
      </c>
      <c r="C689" s="86" t="s">
        <v>85</v>
      </c>
      <c r="D689" s="88"/>
      <c r="E689" s="88">
        <v>180</v>
      </c>
      <c r="F689" s="88">
        <v>2050</v>
      </c>
      <c r="G689" s="78" t="s">
        <v>331</v>
      </c>
      <c r="H689" s="79">
        <v>64.498000000000005</v>
      </c>
      <c r="I689" s="79">
        <v>136.74100000000001</v>
      </c>
      <c r="J689" s="79">
        <v>174.89400000000001</v>
      </c>
      <c r="K689" s="79">
        <v>114.176</v>
      </c>
      <c r="L689" s="79">
        <v>98.691999999999993</v>
      </c>
      <c r="M689" s="79">
        <v>31.501000000000001</v>
      </c>
      <c r="N689" s="79">
        <v>3.0179999999999998</v>
      </c>
    </row>
    <row r="690" spans="1:14" x14ac:dyDescent="0.3">
      <c r="A690" s="82">
        <v>689</v>
      </c>
      <c r="B690" s="83" t="s">
        <v>323</v>
      </c>
      <c r="C690" s="86" t="s">
        <v>85</v>
      </c>
      <c r="D690" s="88"/>
      <c r="E690" s="88">
        <v>180</v>
      </c>
      <c r="F690" s="88">
        <v>2055</v>
      </c>
      <c r="G690" s="78" t="s">
        <v>332</v>
      </c>
      <c r="H690" s="79">
        <v>58.124000000000002</v>
      </c>
      <c r="I690" s="79">
        <v>125.93600000000001</v>
      </c>
      <c r="J690" s="79">
        <v>165.29900000000001</v>
      </c>
      <c r="K690" s="79">
        <v>107.227</v>
      </c>
      <c r="L690" s="79">
        <v>91.77</v>
      </c>
      <c r="M690" s="79">
        <v>27.91</v>
      </c>
      <c r="N690" s="79">
        <v>2.4540000000000002</v>
      </c>
    </row>
    <row r="691" spans="1:14" x14ac:dyDescent="0.3">
      <c r="A691" s="82">
        <v>690</v>
      </c>
      <c r="B691" s="83" t="s">
        <v>323</v>
      </c>
      <c r="C691" s="86" t="s">
        <v>85</v>
      </c>
      <c r="D691" s="88"/>
      <c r="E691" s="88">
        <v>180</v>
      </c>
      <c r="F691" s="88">
        <v>2060</v>
      </c>
      <c r="G691" s="78" t="s">
        <v>333</v>
      </c>
      <c r="H691" s="79">
        <v>52.578000000000003</v>
      </c>
      <c r="I691" s="79">
        <v>116.929</v>
      </c>
      <c r="J691" s="79">
        <v>157.78399999999999</v>
      </c>
      <c r="K691" s="79">
        <v>102.31699999999999</v>
      </c>
      <c r="L691" s="79">
        <v>86.32</v>
      </c>
      <c r="M691" s="79">
        <v>25.027000000000001</v>
      </c>
      <c r="N691" s="79">
        <v>2.0249999999999999</v>
      </c>
    </row>
    <row r="692" spans="1:14" x14ac:dyDescent="0.3">
      <c r="A692" s="82">
        <v>691</v>
      </c>
      <c r="B692" s="83" t="s">
        <v>323</v>
      </c>
      <c r="C692" s="86" t="s">
        <v>85</v>
      </c>
      <c r="D692" s="88"/>
      <c r="E692" s="88">
        <v>180</v>
      </c>
      <c r="F692" s="88">
        <v>2065</v>
      </c>
      <c r="G692" s="78" t="s">
        <v>334</v>
      </c>
      <c r="H692" s="79">
        <v>47.417000000000002</v>
      </c>
      <c r="I692" s="79">
        <v>108.666</v>
      </c>
      <c r="J692" s="79">
        <v>150.97900000000001</v>
      </c>
      <c r="K692" s="79">
        <v>98.5</v>
      </c>
      <c r="L692" s="79">
        <v>81.531999999999996</v>
      </c>
      <c r="M692" s="79">
        <v>22.593</v>
      </c>
      <c r="N692" s="79">
        <v>1.6930000000000001</v>
      </c>
    </row>
    <row r="693" spans="1:14" x14ac:dyDescent="0.3">
      <c r="A693" s="82">
        <v>692</v>
      </c>
      <c r="B693" s="83" t="s">
        <v>323</v>
      </c>
      <c r="C693" s="86" t="s">
        <v>85</v>
      </c>
      <c r="D693" s="88"/>
      <c r="E693" s="88">
        <v>180</v>
      </c>
      <c r="F693" s="88">
        <v>2070</v>
      </c>
      <c r="G693" s="78" t="s">
        <v>335</v>
      </c>
      <c r="H693" s="79">
        <v>42.771999999999998</v>
      </c>
      <c r="I693" s="79">
        <v>101.384</v>
      </c>
      <c r="J693" s="79">
        <v>145.261</v>
      </c>
      <c r="K693" s="79">
        <v>95.9</v>
      </c>
      <c r="L693" s="79">
        <v>77.534999999999997</v>
      </c>
      <c r="M693" s="79">
        <v>20.547000000000001</v>
      </c>
      <c r="N693" s="79">
        <v>1.421</v>
      </c>
    </row>
    <row r="694" spans="1:14" x14ac:dyDescent="0.3">
      <c r="A694" s="82">
        <v>693</v>
      </c>
      <c r="B694" s="83" t="s">
        <v>323</v>
      </c>
      <c r="C694" s="86" t="s">
        <v>85</v>
      </c>
      <c r="D694" s="88"/>
      <c r="E694" s="88">
        <v>180</v>
      </c>
      <c r="F694" s="88">
        <v>2075</v>
      </c>
      <c r="G694" s="78" t="s">
        <v>336</v>
      </c>
      <c r="H694" s="79">
        <v>38.561999999999998</v>
      </c>
      <c r="I694" s="79">
        <v>94.924000000000007</v>
      </c>
      <c r="J694" s="79">
        <v>140.501</v>
      </c>
      <c r="K694" s="79">
        <v>94.415000000000006</v>
      </c>
      <c r="L694" s="79">
        <v>74.25</v>
      </c>
      <c r="M694" s="79">
        <v>18.850999999999999</v>
      </c>
      <c r="N694" s="79">
        <v>1.2170000000000001</v>
      </c>
    </row>
    <row r="695" spans="1:14" x14ac:dyDescent="0.3">
      <c r="A695" s="82">
        <v>694</v>
      </c>
      <c r="B695" s="83" t="s">
        <v>323</v>
      </c>
      <c r="C695" s="86" t="s">
        <v>85</v>
      </c>
      <c r="D695" s="88"/>
      <c r="E695" s="88">
        <v>180</v>
      </c>
      <c r="F695" s="88">
        <v>2080</v>
      </c>
      <c r="G695" s="78" t="s">
        <v>337</v>
      </c>
      <c r="H695" s="79">
        <v>34.652999999999999</v>
      </c>
      <c r="I695" s="79">
        <v>88.881</v>
      </c>
      <c r="J695" s="79">
        <v>136.11000000000001</v>
      </c>
      <c r="K695" s="79">
        <v>93.606999999999999</v>
      </c>
      <c r="L695" s="79">
        <v>71.325999999999993</v>
      </c>
      <c r="M695" s="79">
        <v>17.355</v>
      </c>
      <c r="N695" s="79">
        <v>1.0680000000000001</v>
      </c>
    </row>
    <row r="696" spans="1:14" x14ac:dyDescent="0.3">
      <c r="A696" s="82">
        <v>695</v>
      </c>
      <c r="B696" s="83" t="s">
        <v>323</v>
      </c>
      <c r="C696" s="86" t="s">
        <v>85</v>
      </c>
      <c r="D696" s="88"/>
      <c r="E696" s="88">
        <v>180</v>
      </c>
      <c r="F696" s="88">
        <v>2085</v>
      </c>
      <c r="G696" s="78" t="s">
        <v>338</v>
      </c>
      <c r="H696" s="79">
        <v>31.123000000000001</v>
      </c>
      <c r="I696" s="79">
        <v>83.454999999999998</v>
      </c>
      <c r="J696" s="79">
        <v>132.40100000000001</v>
      </c>
      <c r="K696" s="79">
        <v>93.68</v>
      </c>
      <c r="L696" s="79">
        <v>68.888000000000005</v>
      </c>
      <c r="M696" s="79">
        <v>16.103000000000002</v>
      </c>
      <c r="N696" s="79">
        <v>0.93</v>
      </c>
    </row>
    <row r="697" spans="1:14" x14ac:dyDescent="0.3">
      <c r="A697" s="82">
        <v>696</v>
      </c>
      <c r="B697" s="83" t="s">
        <v>323</v>
      </c>
      <c r="C697" s="86" t="s">
        <v>85</v>
      </c>
      <c r="D697" s="88"/>
      <c r="E697" s="88">
        <v>180</v>
      </c>
      <c r="F697" s="88">
        <v>2090</v>
      </c>
      <c r="G697" s="78" t="s">
        <v>339</v>
      </c>
      <c r="H697" s="79">
        <v>27.899000000000001</v>
      </c>
      <c r="I697" s="79">
        <v>78.488</v>
      </c>
      <c r="J697" s="79">
        <v>129.233</v>
      </c>
      <c r="K697" s="79">
        <v>94.497</v>
      </c>
      <c r="L697" s="79">
        <v>66.858000000000004</v>
      </c>
      <c r="M697" s="79">
        <v>15.035</v>
      </c>
      <c r="N697" s="79">
        <v>0.83</v>
      </c>
    </row>
    <row r="698" spans="1:14" x14ac:dyDescent="0.3">
      <c r="A698" s="82">
        <v>697</v>
      </c>
      <c r="B698" s="83" t="s">
        <v>323</v>
      </c>
      <c r="C698" s="86" t="s">
        <v>85</v>
      </c>
      <c r="D698" s="88"/>
      <c r="E698" s="88">
        <v>180</v>
      </c>
      <c r="F698" s="88">
        <v>2095</v>
      </c>
      <c r="G698" s="78" t="s">
        <v>340</v>
      </c>
      <c r="H698" s="79">
        <v>24.995999999999999</v>
      </c>
      <c r="I698" s="79">
        <v>74.003</v>
      </c>
      <c r="J698" s="79">
        <v>126.59699999999999</v>
      </c>
      <c r="K698" s="79">
        <v>96.105999999999995</v>
      </c>
      <c r="L698" s="79">
        <v>65.207999999999998</v>
      </c>
      <c r="M698" s="79">
        <v>14.122999999999999</v>
      </c>
      <c r="N698" s="79">
        <v>0.747</v>
      </c>
    </row>
    <row r="699" spans="1:14" x14ac:dyDescent="0.3">
      <c r="A699" s="82">
        <v>698</v>
      </c>
      <c r="B699" s="83" t="s">
        <v>323</v>
      </c>
      <c r="C699" s="86" t="s">
        <v>86</v>
      </c>
      <c r="D699" s="88"/>
      <c r="E699" s="88">
        <v>226</v>
      </c>
      <c r="F699" s="88">
        <v>2015</v>
      </c>
      <c r="G699" s="78" t="s">
        <v>324</v>
      </c>
      <c r="H699" s="79">
        <v>155.62200000000001</v>
      </c>
      <c r="I699" s="79">
        <v>211.02099999999999</v>
      </c>
      <c r="J699" s="79">
        <v>201.42099999999999</v>
      </c>
      <c r="K699" s="79">
        <v>157.279</v>
      </c>
      <c r="L699" s="79">
        <v>108.913</v>
      </c>
      <c r="M699" s="79">
        <v>57.484999999999999</v>
      </c>
      <c r="N699" s="79">
        <v>19.119</v>
      </c>
    </row>
    <row r="700" spans="1:14" x14ac:dyDescent="0.3">
      <c r="A700" s="82">
        <v>699</v>
      </c>
      <c r="B700" s="83" t="s">
        <v>323</v>
      </c>
      <c r="C700" s="86" t="s">
        <v>86</v>
      </c>
      <c r="D700" s="88"/>
      <c r="E700" s="88">
        <v>226</v>
      </c>
      <c r="F700" s="88">
        <v>2020</v>
      </c>
      <c r="G700" s="78" t="s">
        <v>325</v>
      </c>
      <c r="H700" s="79">
        <v>143.386</v>
      </c>
      <c r="I700" s="79">
        <v>194.91200000000001</v>
      </c>
      <c r="J700" s="79">
        <v>186.54499999999999</v>
      </c>
      <c r="K700" s="79">
        <v>146.08699999999999</v>
      </c>
      <c r="L700" s="79">
        <v>95.554000000000002</v>
      </c>
      <c r="M700" s="79">
        <v>47.45</v>
      </c>
      <c r="N700" s="79">
        <v>14.566000000000001</v>
      </c>
    </row>
    <row r="701" spans="1:14" x14ac:dyDescent="0.3">
      <c r="A701" s="82">
        <v>700</v>
      </c>
      <c r="B701" s="83" t="s">
        <v>323</v>
      </c>
      <c r="C701" s="86" t="s">
        <v>86</v>
      </c>
      <c r="D701" s="88"/>
      <c r="E701" s="88">
        <v>226</v>
      </c>
      <c r="F701" s="88">
        <v>2025</v>
      </c>
      <c r="G701" s="78" t="s">
        <v>326</v>
      </c>
      <c r="H701" s="79">
        <v>130.89099999999999</v>
      </c>
      <c r="I701" s="79">
        <v>179.38399999999999</v>
      </c>
      <c r="J701" s="79">
        <v>172.833</v>
      </c>
      <c r="K701" s="79">
        <v>136.01</v>
      </c>
      <c r="L701" s="79">
        <v>84.26</v>
      </c>
      <c r="M701" s="79">
        <v>39.401000000000003</v>
      </c>
      <c r="N701" s="79">
        <v>11.180999999999999</v>
      </c>
    </row>
    <row r="702" spans="1:14" x14ac:dyDescent="0.3">
      <c r="A702" s="82">
        <v>701</v>
      </c>
      <c r="B702" s="83" t="s">
        <v>323</v>
      </c>
      <c r="C702" s="86" t="s">
        <v>86</v>
      </c>
      <c r="D702" s="88"/>
      <c r="E702" s="88">
        <v>226</v>
      </c>
      <c r="F702" s="88">
        <v>2030</v>
      </c>
      <c r="G702" s="78" t="s">
        <v>327</v>
      </c>
      <c r="H702" s="79">
        <v>118.762</v>
      </c>
      <c r="I702" s="79">
        <v>165.023</v>
      </c>
      <c r="J702" s="79">
        <v>160.673</v>
      </c>
      <c r="K702" s="79">
        <v>127.26900000000001</v>
      </c>
      <c r="L702" s="79">
        <v>74.957999999999998</v>
      </c>
      <c r="M702" s="79">
        <v>33.011000000000003</v>
      </c>
      <c r="N702" s="79">
        <v>8.6039999999999992</v>
      </c>
    </row>
    <row r="703" spans="1:14" x14ac:dyDescent="0.3">
      <c r="A703" s="82">
        <v>702</v>
      </c>
      <c r="B703" s="83" t="s">
        <v>323</v>
      </c>
      <c r="C703" s="86" t="s">
        <v>86</v>
      </c>
      <c r="D703" s="88"/>
      <c r="E703" s="88">
        <v>226</v>
      </c>
      <c r="F703" s="88">
        <v>2035</v>
      </c>
      <c r="G703" s="78" t="s">
        <v>328</v>
      </c>
      <c r="H703" s="79">
        <v>107.66800000000001</v>
      </c>
      <c r="I703" s="79">
        <v>152.399</v>
      </c>
      <c r="J703" s="79">
        <v>150.613</v>
      </c>
      <c r="K703" s="79">
        <v>120.316</v>
      </c>
      <c r="L703" s="79">
        <v>67.561000000000007</v>
      </c>
      <c r="M703" s="79">
        <v>28.024000000000001</v>
      </c>
      <c r="N703" s="79">
        <v>6.7190000000000003</v>
      </c>
    </row>
    <row r="704" spans="1:14" x14ac:dyDescent="0.3">
      <c r="A704" s="82">
        <v>703</v>
      </c>
      <c r="B704" s="83" t="s">
        <v>323</v>
      </c>
      <c r="C704" s="86" t="s">
        <v>86</v>
      </c>
      <c r="D704" s="88"/>
      <c r="E704" s="88">
        <v>226</v>
      </c>
      <c r="F704" s="88">
        <v>2040</v>
      </c>
      <c r="G704" s="78" t="s">
        <v>329</v>
      </c>
      <c r="H704" s="79">
        <v>97.811000000000007</v>
      </c>
      <c r="I704" s="79">
        <v>141.74600000000001</v>
      </c>
      <c r="J704" s="79">
        <v>142.74199999999999</v>
      </c>
      <c r="K704" s="79">
        <v>115.22</v>
      </c>
      <c r="L704" s="79">
        <v>61.902999999999999</v>
      </c>
      <c r="M704" s="79">
        <v>24.181999999999999</v>
      </c>
      <c r="N704" s="79">
        <v>5.3360000000000003</v>
      </c>
    </row>
    <row r="705" spans="1:14" x14ac:dyDescent="0.3">
      <c r="A705" s="82">
        <v>704</v>
      </c>
      <c r="B705" s="83" t="s">
        <v>323</v>
      </c>
      <c r="C705" s="86" t="s">
        <v>86</v>
      </c>
      <c r="D705" s="88"/>
      <c r="E705" s="88">
        <v>226</v>
      </c>
      <c r="F705" s="88">
        <v>2045</v>
      </c>
      <c r="G705" s="78" t="s">
        <v>330</v>
      </c>
      <c r="H705" s="79">
        <v>88.718000000000004</v>
      </c>
      <c r="I705" s="79">
        <v>132.28299999999999</v>
      </c>
      <c r="J705" s="79">
        <v>136.24199999999999</v>
      </c>
      <c r="K705" s="79">
        <v>111.30800000000001</v>
      </c>
      <c r="L705" s="79">
        <v>57.415999999999997</v>
      </c>
      <c r="M705" s="79">
        <v>21.134</v>
      </c>
      <c r="N705" s="79">
        <v>4.2789999999999999</v>
      </c>
    </row>
    <row r="706" spans="1:14" x14ac:dyDescent="0.3">
      <c r="A706" s="82">
        <v>705</v>
      </c>
      <c r="B706" s="83" t="s">
        <v>323</v>
      </c>
      <c r="C706" s="86" t="s">
        <v>86</v>
      </c>
      <c r="D706" s="88"/>
      <c r="E706" s="88">
        <v>226</v>
      </c>
      <c r="F706" s="88">
        <v>2050</v>
      </c>
      <c r="G706" s="78" t="s">
        <v>331</v>
      </c>
      <c r="H706" s="79">
        <v>80.540000000000006</v>
      </c>
      <c r="I706" s="79">
        <v>124.128</v>
      </c>
      <c r="J706" s="79">
        <v>131.227</v>
      </c>
      <c r="K706" s="79">
        <v>108.691</v>
      </c>
      <c r="L706" s="79">
        <v>54.024999999999999</v>
      </c>
      <c r="M706" s="79">
        <v>18.745000000000001</v>
      </c>
      <c r="N706" s="79">
        <v>3.484</v>
      </c>
    </row>
    <row r="707" spans="1:14" x14ac:dyDescent="0.3">
      <c r="A707" s="82">
        <v>706</v>
      </c>
      <c r="B707" s="83" t="s">
        <v>323</v>
      </c>
      <c r="C707" s="86" t="s">
        <v>86</v>
      </c>
      <c r="D707" s="88"/>
      <c r="E707" s="88">
        <v>226</v>
      </c>
      <c r="F707" s="88">
        <v>2055</v>
      </c>
      <c r="G707" s="78" t="s">
        <v>332</v>
      </c>
      <c r="H707" s="79">
        <v>73.076999999999998</v>
      </c>
      <c r="I707" s="79">
        <v>116.901</v>
      </c>
      <c r="J707" s="79">
        <v>127.29600000000001</v>
      </c>
      <c r="K707" s="79">
        <v>107.03700000000001</v>
      </c>
      <c r="L707" s="79">
        <v>51.459000000000003</v>
      </c>
      <c r="M707" s="79">
        <v>16.856000000000002</v>
      </c>
      <c r="N707" s="79">
        <v>2.8740000000000001</v>
      </c>
    </row>
    <row r="708" spans="1:14" x14ac:dyDescent="0.3">
      <c r="A708" s="82">
        <v>707</v>
      </c>
      <c r="B708" s="83" t="s">
        <v>323</v>
      </c>
      <c r="C708" s="86" t="s">
        <v>86</v>
      </c>
      <c r="D708" s="88"/>
      <c r="E708" s="88">
        <v>226</v>
      </c>
      <c r="F708" s="88">
        <v>2060</v>
      </c>
      <c r="G708" s="78" t="s">
        <v>333</v>
      </c>
      <c r="H708" s="79">
        <v>66.013000000000005</v>
      </c>
      <c r="I708" s="79">
        <v>110.093</v>
      </c>
      <c r="J708" s="79">
        <v>123.886</v>
      </c>
      <c r="K708" s="79">
        <v>105.893</v>
      </c>
      <c r="L708" s="79">
        <v>49.429000000000002</v>
      </c>
      <c r="M708" s="79">
        <v>15.292999999999999</v>
      </c>
      <c r="N708" s="79">
        <v>2.3929999999999998</v>
      </c>
    </row>
    <row r="709" spans="1:14" x14ac:dyDescent="0.3">
      <c r="A709" s="82">
        <v>708</v>
      </c>
      <c r="B709" s="83" t="s">
        <v>323</v>
      </c>
      <c r="C709" s="86" t="s">
        <v>86</v>
      </c>
      <c r="D709" s="88"/>
      <c r="E709" s="88">
        <v>226</v>
      </c>
      <c r="F709" s="88">
        <v>2065</v>
      </c>
      <c r="G709" s="78" t="s">
        <v>334</v>
      </c>
      <c r="H709" s="79">
        <v>59.475999999999999</v>
      </c>
      <c r="I709" s="79">
        <v>103.842</v>
      </c>
      <c r="J709" s="79">
        <v>121.11499999999999</v>
      </c>
      <c r="K709" s="79">
        <v>105.348</v>
      </c>
      <c r="L709" s="79">
        <v>47.918999999999997</v>
      </c>
      <c r="M709" s="79">
        <v>14.025</v>
      </c>
      <c r="N709" s="79">
        <v>2.0150000000000001</v>
      </c>
    </row>
    <row r="710" spans="1:14" x14ac:dyDescent="0.3">
      <c r="A710" s="82">
        <v>709</v>
      </c>
      <c r="B710" s="83" t="s">
        <v>323</v>
      </c>
      <c r="C710" s="86" t="s">
        <v>86</v>
      </c>
      <c r="D710" s="88"/>
      <c r="E710" s="88">
        <v>226</v>
      </c>
      <c r="F710" s="88">
        <v>2070</v>
      </c>
      <c r="G710" s="78" t="s">
        <v>335</v>
      </c>
      <c r="H710" s="79">
        <v>53.274000000000001</v>
      </c>
      <c r="I710" s="79">
        <v>97.777000000000001</v>
      </c>
      <c r="J710" s="79">
        <v>118.54300000000001</v>
      </c>
      <c r="K710" s="79">
        <v>105.018</v>
      </c>
      <c r="L710" s="79">
        <v>46.725000000000001</v>
      </c>
      <c r="M710" s="79">
        <v>12.95</v>
      </c>
      <c r="N710" s="79">
        <v>1.7130000000000001</v>
      </c>
    </row>
    <row r="711" spans="1:14" x14ac:dyDescent="0.3">
      <c r="A711" s="82">
        <v>710</v>
      </c>
      <c r="B711" s="83" t="s">
        <v>323</v>
      </c>
      <c r="C711" s="86" t="s">
        <v>86</v>
      </c>
      <c r="D711" s="88"/>
      <c r="E711" s="88">
        <v>226</v>
      </c>
      <c r="F711" s="88">
        <v>2075</v>
      </c>
      <c r="G711" s="78" t="s">
        <v>336</v>
      </c>
      <c r="H711" s="79">
        <v>47.695999999999998</v>
      </c>
      <c r="I711" s="79">
        <v>92.355000000000004</v>
      </c>
      <c r="J711" s="79">
        <v>116.682</v>
      </c>
      <c r="K711" s="79">
        <v>105.352</v>
      </c>
      <c r="L711" s="79">
        <v>46.03</v>
      </c>
      <c r="M711" s="79">
        <v>12.106</v>
      </c>
      <c r="N711" s="79">
        <v>1.4590000000000001</v>
      </c>
    </row>
    <row r="712" spans="1:14" x14ac:dyDescent="0.3">
      <c r="A712" s="82">
        <v>711</v>
      </c>
      <c r="B712" s="83" t="s">
        <v>323</v>
      </c>
      <c r="C712" s="86" t="s">
        <v>86</v>
      </c>
      <c r="D712" s="88"/>
      <c r="E712" s="88">
        <v>226</v>
      </c>
      <c r="F712" s="88">
        <v>2080</v>
      </c>
      <c r="G712" s="78" t="s">
        <v>337</v>
      </c>
      <c r="H712" s="79">
        <v>42.582000000000001</v>
      </c>
      <c r="I712" s="79">
        <v>87.290999999999997</v>
      </c>
      <c r="J712" s="79">
        <v>115.21</v>
      </c>
      <c r="K712" s="79">
        <v>106.098</v>
      </c>
      <c r="L712" s="79">
        <v>45.686999999999998</v>
      </c>
      <c r="M712" s="79">
        <v>11.422000000000001</v>
      </c>
      <c r="N712" s="79">
        <v>1.27</v>
      </c>
    </row>
    <row r="713" spans="1:14" x14ac:dyDescent="0.3">
      <c r="A713" s="82">
        <v>712</v>
      </c>
      <c r="B713" s="83" t="s">
        <v>323</v>
      </c>
      <c r="C713" s="86" t="s">
        <v>86</v>
      </c>
      <c r="D713" s="88"/>
      <c r="E713" s="88">
        <v>226</v>
      </c>
      <c r="F713" s="88">
        <v>2085</v>
      </c>
      <c r="G713" s="78" t="s">
        <v>338</v>
      </c>
      <c r="H713" s="79">
        <v>37.93</v>
      </c>
      <c r="I713" s="79">
        <v>82.613</v>
      </c>
      <c r="J713" s="79">
        <v>114.16200000000001</v>
      </c>
      <c r="K713" s="79">
        <v>107.24299999999999</v>
      </c>
      <c r="L713" s="79">
        <v>45.670999999999999</v>
      </c>
      <c r="M713" s="79">
        <v>10.882</v>
      </c>
      <c r="N713" s="79">
        <v>1.119</v>
      </c>
    </row>
    <row r="714" spans="1:14" x14ac:dyDescent="0.3">
      <c r="A714" s="82">
        <v>713</v>
      </c>
      <c r="B714" s="83" t="s">
        <v>323</v>
      </c>
      <c r="C714" s="86" t="s">
        <v>86</v>
      </c>
      <c r="D714" s="88"/>
      <c r="E714" s="88">
        <v>226</v>
      </c>
      <c r="F714" s="88">
        <v>2090</v>
      </c>
      <c r="G714" s="78" t="s">
        <v>339</v>
      </c>
      <c r="H714" s="79">
        <v>33.709000000000003</v>
      </c>
      <c r="I714" s="79">
        <v>78.224999999999994</v>
      </c>
      <c r="J714" s="79">
        <v>113.414</v>
      </c>
      <c r="K714" s="79">
        <v>108.712</v>
      </c>
      <c r="L714" s="79">
        <v>45.962000000000003</v>
      </c>
      <c r="M714" s="79">
        <v>10.455</v>
      </c>
      <c r="N714" s="79">
        <v>0.98299999999999998</v>
      </c>
    </row>
    <row r="715" spans="1:14" x14ac:dyDescent="0.3">
      <c r="A715" s="82">
        <v>714</v>
      </c>
      <c r="B715" s="83" t="s">
        <v>323</v>
      </c>
      <c r="C715" s="86" t="s">
        <v>86</v>
      </c>
      <c r="D715" s="88"/>
      <c r="E715" s="88">
        <v>226</v>
      </c>
      <c r="F715" s="88">
        <v>2095</v>
      </c>
      <c r="G715" s="78" t="s">
        <v>340</v>
      </c>
      <c r="H715" s="79">
        <v>29.849</v>
      </c>
      <c r="I715" s="79">
        <v>74.061000000000007</v>
      </c>
      <c r="J715" s="79">
        <v>112.85299999999999</v>
      </c>
      <c r="K715" s="79">
        <v>110.399</v>
      </c>
      <c r="L715" s="79">
        <v>46.484999999999999</v>
      </c>
      <c r="M715" s="79">
        <v>10.135999999999999</v>
      </c>
      <c r="N715" s="79">
        <v>0.877</v>
      </c>
    </row>
    <row r="716" spans="1:14" x14ac:dyDescent="0.3">
      <c r="A716" s="82">
        <v>715</v>
      </c>
      <c r="B716" s="83" t="s">
        <v>323</v>
      </c>
      <c r="C716" s="86" t="s">
        <v>87</v>
      </c>
      <c r="D716" s="88"/>
      <c r="E716" s="88">
        <v>266</v>
      </c>
      <c r="F716" s="88">
        <v>2015</v>
      </c>
      <c r="G716" s="78" t="s">
        <v>324</v>
      </c>
      <c r="H716" s="79">
        <v>95.301000000000002</v>
      </c>
      <c r="I716" s="79">
        <v>147.77699999999999</v>
      </c>
      <c r="J716" s="79">
        <v>172.23699999999999</v>
      </c>
      <c r="K716" s="79">
        <v>151.458</v>
      </c>
      <c r="L716" s="79">
        <v>109.699</v>
      </c>
      <c r="M716" s="79">
        <v>53.13</v>
      </c>
      <c r="N716" s="79">
        <v>6.4779999999999998</v>
      </c>
    </row>
    <row r="717" spans="1:14" x14ac:dyDescent="0.3">
      <c r="A717" s="82">
        <v>716</v>
      </c>
      <c r="B717" s="83" t="s">
        <v>323</v>
      </c>
      <c r="C717" s="86" t="s">
        <v>87</v>
      </c>
      <c r="D717" s="88"/>
      <c r="E717" s="88">
        <v>266</v>
      </c>
      <c r="F717" s="88">
        <v>2020</v>
      </c>
      <c r="G717" s="78" t="s">
        <v>325</v>
      </c>
      <c r="H717" s="79">
        <v>81.831999999999994</v>
      </c>
      <c r="I717" s="79">
        <v>132.268</v>
      </c>
      <c r="J717" s="79">
        <v>163.05699999999999</v>
      </c>
      <c r="K717" s="79">
        <v>140.05099999999999</v>
      </c>
      <c r="L717" s="79">
        <v>106.274</v>
      </c>
      <c r="M717" s="79">
        <v>51.402999999999999</v>
      </c>
      <c r="N717" s="79">
        <v>5.4349999999999996</v>
      </c>
    </row>
    <row r="718" spans="1:14" x14ac:dyDescent="0.3">
      <c r="A718" s="82">
        <v>717</v>
      </c>
      <c r="B718" s="83" t="s">
        <v>323</v>
      </c>
      <c r="C718" s="86" t="s">
        <v>87</v>
      </c>
      <c r="D718" s="88"/>
      <c r="E718" s="88">
        <v>266</v>
      </c>
      <c r="F718" s="88">
        <v>2025</v>
      </c>
      <c r="G718" s="78" t="s">
        <v>326</v>
      </c>
      <c r="H718" s="79">
        <v>70.698999999999998</v>
      </c>
      <c r="I718" s="79">
        <v>119.354</v>
      </c>
      <c r="J718" s="79">
        <v>155.381</v>
      </c>
      <c r="K718" s="79">
        <v>130.89599999999999</v>
      </c>
      <c r="L718" s="79">
        <v>103.26</v>
      </c>
      <c r="M718" s="79">
        <v>49.667999999999999</v>
      </c>
      <c r="N718" s="79">
        <v>4.6020000000000003</v>
      </c>
    </row>
    <row r="719" spans="1:14" x14ac:dyDescent="0.3">
      <c r="A719" s="82">
        <v>718</v>
      </c>
      <c r="B719" s="83" t="s">
        <v>323</v>
      </c>
      <c r="C719" s="86" t="s">
        <v>87</v>
      </c>
      <c r="D719" s="88"/>
      <c r="E719" s="88">
        <v>266</v>
      </c>
      <c r="F719" s="88">
        <v>2030</v>
      </c>
      <c r="G719" s="78" t="s">
        <v>327</v>
      </c>
      <c r="H719" s="79">
        <v>61.375</v>
      </c>
      <c r="I719" s="79">
        <v>108.524</v>
      </c>
      <c r="J719" s="79">
        <v>148.92699999999999</v>
      </c>
      <c r="K719" s="79">
        <v>123.506</v>
      </c>
      <c r="L719" s="79">
        <v>100.607</v>
      </c>
      <c r="M719" s="79">
        <v>47.945</v>
      </c>
      <c r="N719" s="79">
        <v>3.8959999999999999</v>
      </c>
    </row>
    <row r="720" spans="1:14" x14ac:dyDescent="0.3">
      <c r="A720" s="82">
        <v>719</v>
      </c>
      <c r="B720" s="83" t="s">
        <v>323</v>
      </c>
      <c r="C720" s="86" t="s">
        <v>87</v>
      </c>
      <c r="D720" s="88"/>
      <c r="E720" s="88">
        <v>266</v>
      </c>
      <c r="F720" s="88">
        <v>2035</v>
      </c>
      <c r="G720" s="78" t="s">
        <v>328</v>
      </c>
      <c r="H720" s="79">
        <v>53.656999999999996</v>
      </c>
      <c r="I720" s="79">
        <v>99.563999999999993</v>
      </c>
      <c r="J720" s="79">
        <v>143.74299999999999</v>
      </c>
      <c r="K720" s="79">
        <v>117.849</v>
      </c>
      <c r="L720" s="79">
        <v>98.394000000000005</v>
      </c>
      <c r="M720" s="79">
        <v>46.25</v>
      </c>
      <c r="N720" s="79">
        <v>3.343</v>
      </c>
    </row>
    <row r="721" spans="1:14" x14ac:dyDescent="0.3">
      <c r="A721" s="82">
        <v>720</v>
      </c>
      <c r="B721" s="83" t="s">
        <v>323</v>
      </c>
      <c r="C721" s="86" t="s">
        <v>87</v>
      </c>
      <c r="D721" s="88"/>
      <c r="E721" s="88">
        <v>266</v>
      </c>
      <c r="F721" s="88">
        <v>2040</v>
      </c>
      <c r="G721" s="78" t="s">
        <v>329</v>
      </c>
      <c r="H721" s="79">
        <v>47.116</v>
      </c>
      <c r="I721" s="79">
        <v>91.927999999999997</v>
      </c>
      <c r="J721" s="79">
        <v>139.41800000000001</v>
      </c>
      <c r="K721" s="79">
        <v>113.426</v>
      </c>
      <c r="L721" s="79">
        <v>96.385999999999996</v>
      </c>
      <c r="M721" s="79">
        <v>44.533000000000001</v>
      </c>
      <c r="N721" s="79">
        <v>2.8929999999999998</v>
      </c>
    </row>
    <row r="722" spans="1:14" x14ac:dyDescent="0.3">
      <c r="A722" s="82">
        <v>721</v>
      </c>
      <c r="B722" s="83" t="s">
        <v>323</v>
      </c>
      <c r="C722" s="86" t="s">
        <v>87</v>
      </c>
      <c r="D722" s="88"/>
      <c r="E722" s="88">
        <v>266</v>
      </c>
      <c r="F722" s="88">
        <v>2045</v>
      </c>
      <c r="G722" s="78" t="s">
        <v>330</v>
      </c>
      <c r="H722" s="79">
        <v>41.518000000000001</v>
      </c>
      <c r="I722" s="79">
        <v>85.325999999999993</v>
      </c>
      <c r="J722" s="79">
        <v>135.67400000000001</v>
      </c>
      <c r="K722" s="79">
        <v>109.97199999999999</v>
      </c>
      <c r="L722" s="79">
        <v>94.447999999999993</v>
      </c>
      <c r="M722" s="79">
        <v>42.722000000000001</v>
      </c>
      <c r="N722" s="79">
        <v>2.52</v>
      </c>
    </row>
    <row r="723" spans="1:14" x14ac:dyDescent="0.3">
      <c r="A723" s="82">
        <v>722</v>
      </c>
      <c r="B723" s="83" t="s">
        <v>323</v>
      </c>
      <c r="C723" s="86" t="s">
        <v>87</v>
      </c>
      <c r="D723" s="88"/>
      <c r="E723" s="88">
        <v>266</v>
      </c>
      <c r="F723" s="88">
        <v>2050</v>
      </c>
      <c r="G723" s="78" t="s">
        <v>331</v>
      </c>
      <c r="H723" s="79">
        <v>36.637999999999998</v>
      </c>
      <c r="I723" s="79">
        <v>79.450999999999993</v>
      </c>
      <c r="J723" s="79">
        <v>132.197</v>
      </c>
      <c r="K723" s="79">
        <v>107.166</v>
      </c>
      <c r="L723" s="79">
        <v>92.382999999999996</v>
      </c>
      <c r="M723" s="79">
        <v>40.786000000000001</v>
      </c>
      <c r="N723" s="79">
        <v>2.1789999999999998</v>
      </c>
    </row>
    <row r="724" spans="1:14" x14ac:dyDescent="0.3">
      <c r="A724" s="82">
        <v>723</v>
      </c>
      <c r="B724" s="83" t="s">
        <v>323</v>
      </c>
      <c r="C724" s="86" t="s">
        <v>87</v>
      </c>
      <c r="D724" s="88"/>
      <c r="E724" s="88">
        <v>266</v>
      </c>
      <c r="F724" s="88">
        <v>2055</v>
      </c>
      <c r="G724" s="78" t="s">
        <v>332</v>
      </c>
      <c r="H724" s="79">
        <v>32.412999999999997</v>
      </c>
      <c r="I724" s="79">
        <v>74.302000000000007</v>
      </c>
      <c r="J724" s="79">
        <v>129.13300000000001</v>
      </c>
      <c r="K724" s="79">
        <v>105.08199999999999</v>
      </c>
      <c r="L724" s="79">
        <v>90.33</v>
      </c>
      <c r="M724" s="79">
        <v>38.783999999999999</v>
      </c>
      <c r="N724" s="79">
        <v>1.9159999999999999</v>
      </c>
    </row>
    <row r="725" spans="1:14" x14ac:dyDescent="0.3">
      <c r="A725" s="82">
        <v>724</v>
      </c>
      <c r="B725" s="83" t="s">
        <v>323</v>
      </c>
      <c r="C725" s="86" t="s">
        <v>87</v>
      </c>
      <c r="D725" s="88"/>
      <c r="E725" s="88">
        <v>266</v>
      </c>
      <c r="F725" s="88">
        <v>2060</v>
      </c>
      <c r="G725" s="78" t="s">
        <v>333</v>
      </c>
      <c r="H725" s="79">
        <v>28.763000000000002</v>
      </c>
      <c r="I725" s="79">
        <v>69.777000000000001</v>
      </c>
      <c r="J725" s="79">
        <v>126.405</v>
      </c>
      <c r="K725" s="79">
        <v>103.602</v>
      </c>
      <c r="L725" s="79">
        <v>88.256</v>
      </c>
      <c r="M725" s="79">
        <v>36.743000000000002</v>
      </c>
      <c r="N725" s="79">
        <v>1.694</v>
      </c>
    </row>
    <row r="726" spans="1:14" x14ac:dyDescent="0.3">
      <c r="A726" s="82">
        <v>725</v>
      </c>
      <c r="B726" s="83" t="s">
        <v>323</v>
      </c>
      <c r="C726" s="86" t="s">
        <v>87</v>
      </c>
      <c r="D726" s="88"/>
      <c r="E726" s="88">
        <v>266</v>
      </c>
      <c r="F726" s="88">
        <v>2065</v>
      </c>
      <c r="G726" s="78" t="s">
        <v>334</v>
      </c>
      <c r="H726" s="79">
        <v>25.597999999999999</v>
      </c>
      <c r="I726" s="79">
        <v>65.730999999999995</v>
      </c>
      <c r="J726" s="79">
        <v>123.801</v>
      </c>
      <c r="K726" s="79">
        <v>102.501</v>
      </c>
      <c r="L726" s="79">
        <v>86.063999999999993</v>
      </c>
      <c r="M726" s="79">
        <v>34.645000000000003</v>
      </c>
      <c r="N726" s="79">
        <v>1.5</v>
      </c>
    </row>
    <row r="727" spans="1:14" x14ac:dyDescent="0.3">
      <c r="A727" s="82">
        <v>726</v>
      </c>
      <c r="B727" s="83" t="s">
        <v>323</v>
      </c>
      <c r="C727" s="86" t="s">
        <v>87</v>
      </c>
      <c r="D727" s="88"/>
      <c r="E727" s="88">
        <v>266</v>
      </c>
      <c r="F727" s="88">
        <v>2070</v>
      </c>
      <c r="G727" s="78" t="s">
        <v>335</v>
      </c>
      <c r="H727" s="79">
        <v>22.832999999999998</v>
      </c>
      <c r="I727" s="79">
        <v>62.191000000000003</v>
      </c>
      <c r="J727" s="79">
        <v>121.521</v>
      </c>
      <c r="K727" s="79">
        <v>101.907</v>
      </c>
      <c r="L727" s="79">
        <v>83.899000000000001</v>
      </c>
      <c r="M727" s="79">
        <v>32.558999999999997</v>
      </c>
      <c r="N727" s="79">
        <v>1.33</v>
      </c>
    </row>
    <row r="728" spans="1:14" x14ac:dyDescent="0.3">
      <c r="A728" s="82">
        <v>727</v>
      </c>
      <c r="B728" s="83" t="s">
        <v>323</v>
      </c>
      <c r="C728" s="86" t="s">
        <v>87</v>
      </c>
      <c r="D728" s="88"/>
      <c r="E728" s="88">
        <v>266</v>
      </c>
      <c r="F728" s="88">
        <v>2075</v>
      </c>
      <c r="G728" s="78" t="s">
        <v>336</v>
      </c>
      <c r="H728" s="79">
        <v>20.43</v>
      </c>
      <c r="I728" s="79">
        <v>59.033000000000001</v>
      </c>
      <c r="J728" s="79">
        <v>119.355</v>
      </c>
      <c r="K728" s="79">
        <v>101.63500000000001</v>
      </c>
      <c r="L728" s="79">
        <v>81.668000000000006</v>
      </c>
      <c r="M728" s="79">
        <v>30.452000000000002</v>
      </c>
      <c r="N728" s="79">
        <v>1.1870000000000001</v>
      </c>
    </row>
    <row r="729" spans="1:14" x14ac:dyDescent="0.3">
      <c r="A729" s="82">
        <v>728</v>
      </c>
      <c r="B729" s="83" t="s">
        <v>323</v>
      </c>
      <c r="C729" s="86" t="s">
        <v>87</v>
      </c>
      <c r="D729" s="88"/>
      <c r="E729" s="88">
        <v>266</v>
      </c>
      <c r="F729" s="88">
        <v>2080</v>
      </c>
      <c r="G729" s="78" t="s">
        <v>337</v>
      </c>
      <c r="H729" s="79">
        <v>18.375</v>
      </c>
      <c r="I729" s="79">
        <v>56.351999999999997</v>
      </c>
      <c r="J729" s="79">
        <v>117.65600000000001</v>
      </c>
      <c r="K729" s="79">
        <v>101.955</v>
      </c>
      <c r="L729" s="79">
        <v>79.605999999999995</v>
      </c>
      <c r="M729" s="79">
        <v>28.475000000000001</v>
      </c>
      <c r="N729" s="79">
        <v>1.0609999999999999</v>
      </c>
    </row>
    <row r="730" spans="1:14" x14ac:dyDescent="0.3">
      <c r="A730" s="82">
        <v>729</v>
      </c>
      <c r="B730" s="83" t="s">
        <v>323</v>
      </c>
      <c r="C730" s="86" t="s">
        <v>87</v>
      </c>
      <c r="D730" s="88"/>
      <c r="E730" s="88">
        <v>266</v>
      </c>
      <c r="F730" s="88">
        <v>2085</v>
      </c>
      <c r="G730" s="78" t="s">
        <v>338</v>
      </c>
      <c r="H730" s="79">
        <v>16.61</v>
      </c>
      <c r="I730" s="79">
        <v>54.091000000000001</v>
      </c>
      <c r="J730" s="79">
        <v>116.316</v>
      </c>
      <c r="K730" s="79">
        <v>102.791</v>
      </c>
      <c r="L730" s="79">
        <v>77.665000000000006</v>
      </c>
      <c r="M730" s="79">
        <v>26.574999999999999</v>
      </c>
      <c r="N730" s="79">
        <v>0.97199999999999998</v>
      </c>
    </row>
    <row r="731" spans="1:14" x14ac:dyDescent="0.3">
      <c r="A731" s="82">
        <v>730</v>
      </c>
      <c r="B731" s="83" t="s">
        <v>323</v>
      </c>
      <c r="C731" s="86" t="s">
        <v>87</v>
      </c>
      <c r="D731" s="88"/>
      <c r="E731" s="88">
        <v>266</v>
      </c>
      <c r="F731" s="88">
        <v>2090</v>
      </c>
      <c r="G731" s="78" t="s">
        <v>339</v>
      </c>
      <c r="H731" s="79">
        <v>15.103</v>
      </c>
      <c r="I731" s="79">
        <v>52.183</v>
      </c>
      <c r="J731" s="79">
        <v>115.297</v>
      </c>
      <c r="K731" s="79">
        <v>104.027</v>
      </c>
      <c r="L731" s="79">
        <v>75.814999999999998</v>
      </c>
      <c r="M731" s="79">
        <v>24.77</v>
      </c>
      <c r="N731" s="79">
        <v>0.88500000000000001</v>
      </c>
    </row>
    <row r="732" spans="1:14" x14ac:dyDescent="0.3">
      <c r="A732" s="82">
        <v>731</v>
      </c>
      <c r="B732" s="83" t="s">
        <v>323</v>
      </c>
      <c r="C732" s="86" t="s">
        <v>87</v>
      </c>
      <c r="D732" s="88"/>
      <c r="E732" s="88">
        <v>266</v>
      </c>
      <c r="F732" s="88">
        <v>2095</v>
      </c>
      <c r="G732" s="78" t="s">
        <v>340</v>
      </c>
      <c r="H732" s="79">
        <v>13.942</v>
      </c>
      <c r="I732" s="79">
        <v>50.718000000000004</v>
      </c>
      <c r="J732" s="79">
        <v>114.471</v>
      </c>
      <c r="K732" s="79">
        <v>105.13500000000001</v>
      </c>
      <c r="L732" s="79">
        <v>74.260000000000005</v>
      </c>
      <c r="M732" s="79">
        <v>23.242999999999999</v>
      </c>
      <c r="N732" s="79">
        <v>0.81100000000000005</v>
      </c>
    </row>
    <row r="733" spans="1:14" x14ac:dyDescent="0.3">
      <c r="A733" s="82">
        <v>732</v>
      </c>
      <c r="B733" s="83" t="s">
        <v>323</v>
      </c>
      <c r="C733" s="86" t="s">
        <v>88</v>
      </c>
      <c r="D733" s="88"/>
      <c r="E733" s="88">
        <v>678</v>
      </c>
      <c r="F733" s="88">
        <v>2015</v>
      </c>
      <c r="G733" s="78" t="s">
        <v>324</v>
      </c>
      <c r="H733" s="79">
        <v>94.837999999999994</v>
      </c>
      <c r="I733" s="79">
        <v>217.809</v>
      </c>
      <c r="J733" s="79">
        <v>200.50700000000001</v>
      </c>
      <c r="K733" s="79">
        <v>162.48500000000001</v>
      </c>
      <c r="L733" s="79">
        <v>123.05</v>
      </c>
      <c r="M733" s="79">
        <v>66.704999999999998</v>
      </c>
      <c r="N733" s="79">
        <v>6.7060000000000004</v>
      </c>
    </row>
    <row r="734" spans="1:14" x14ac:dyDescent="0.3">
      <c r="A734" s="82">
        <v>733</v>
      </c>
      <c r="B734" s="83" t="s">
        <v>323</v>
      </c>
      <c r="C734" s="86" t="s">
        <v>88</v>
      </c>
      <c r="D734" s="88"/>
      <c r="E734" s="88">
        <v>678</v>
      </c>
      <c r="F734" s="88">
        <v>2020</v>
      </c>
      <c r="G734" s="78" t="s">
        <v>325</v>
      </c>
      <c r="H734" s="79">
        <v>87.941999999999993</v>
      </c>
      <c r="I734" s="79">
        <v>203.64</v>
      </c>
      <c r="J734" s="79">
        <v>182.547</v>
      </c>
      <c r="K734" s="79">
        <v>150.721</v>
      </c>
      <c r="L734" s="79">
        <v>115.878</v>
      </c>
      <c r="M734" s="79">
        <v>68.251999999999995</v>
      </c>
      <c r="N734" s="79">
        <v>6.68</v>
      </c>
    </row>
    <row r="735" spans="1:14" x14ac:dyDescent="0.3">
      <c r="A735" s="82">
        <v>734</v>
      </c>
      <c r="B735" s="83" t="s">
        <v>323</v>
      </c>
      <c r="C735" s="86" t="s">
        <v>88</v>
      </c>
      <c r="D735" s="88"/>
      <c r="E735" s="88">
        <v>678</v>
      </c>
      <c r="F735" s="88">
        <v>2025</v>
      </c>
      <c r="G735" s="78" t="s">
        <v>326</v>
      </c>
      <c r="H735" s="79">
        <v>81.361999999999995</v>
      </c>
      <c r="I735" s="79">
        <v>190.43</v>
      </c>
      <c r="J735" s="79">
        <v>167.114</v>
      </c>
      <c r="K735" s="79">
        <v>140.56800000000001</v>
      </c>
      <c r="L735" s="79">
        <v>109.413</v>
      </c>
      <c r="M735" s="79">
        <v>69.225999999999999</v>
      </c>
      <c r="N735" s="79">
        <v>6.6070000000000002</v>
      </c>
    </row>
    <row r="736" spans="1:14" x14ac:dyDescent="0.3">
      <c r="A736" s="82">
        <v>735</v>
      </c>
      <c r="B736" s="83" t="s">
        <v>323</v>
      </c>
      <c r="C736" s="86" t="s">
        <v>88</v>
      </c>
      <c r="D736" s="88"/>
      <c r="E736" s="88">
        <v>678</v>
      </c>
      <c r="F736" s="88">
        <v>2030</v>
      </c>
      <c r="G736" s="78" t="s">
        <v>327</v>
      </c>
      <c r="H736" s="79">
        <v>75.195999999999998</v>
      </c>
      <c r="I736" s="79">
        <v>178.346</v>
      </c>
      <c r="J736" s="79">
        <v>153.995</v>
      </c>
      <c r="K736" s="79">
        <v>131.96100000000001</v>
      </c>
      <c r="L736" s="79">
        <v>103.639</v>
      </c>
      <c r="M736" s="79">
        <v>69.706999999999994</v>
      </c>
      <c r="N736" s="79">
        <v>6.4960000000000004</v>
      </c>
    </row>
    <row r="737" spans="1:14" x14ac:dyDescent="0.3">
      <c r="A737" s="82">
        <v>736</v>
      </c>
      <c r="B737" s="83" t="s">
        <v>323</v>
      </c>
      <c r="C737" s="86" t="s">
        <v>88</v>
      </c>
      <c r="D737" s="88"/>
      <c r="E737" s="88">
        <v>678</v>
      </c>
      <c r="F737" s="88">
        <v>2035</v>
      </c>
      <c r="G737" s="78" t="s">
        <v>328</v>
      </c>
      <c r="H737" s="79">
        <v>69.518000000000001</v>
      </c>
      <c r="I737" s="79">
        <v>167.38499999999999</v>
      </c>
      <c r="J737" s="79">
        <v>143.05199999999999</v>
      </c>
      <c r="K737" s="79">
        <v>124.82899999999999</v>
      </c>
      <c r="L737" s="79">
        <v>98.62</v>
      </c>
      <c r="M737" s="79">
        <v>69.75</v>
      </c>
      <c r="N737" s="79">
        <v>6.3460000000000001</v>
      </c>
    </row>
    <row r="738" spans="1:14" x14ac:dyDescent="0.3">
      <c r="A738" s="82">
        <v>737</v>
      </c>
      <c r="B738" s="83" t="s">
        <v>323</v>
      </c>
      <c r="C738" s="86" t="s">
        <v>88</v>
      </c>
      <c r="D738" s="88"/>
      <c r="E738" s="88">
        <v>678</v>
      </c>
      <c r="F738" s="88">
        <v>2040</v>
      </c>
      <c r="G738" s="78" t="s">
        <v>329</v>
      </c>
      <c r="H738" s="79">
        <v>64.241</v>
      </c>
      <c r="I738" s="79">
        <v>157.49</v>
      </c>
      <c r="J738" s="79">
        <v>133.92099999999999</v>
      </c>
      <c r="K738" s="79">
        <v>119.035</v>
      </c>
      <c r="L738" s="79">
        <v>94.241</v>
      </c>
      <c r="M738" s="79">
        <v>69.364000000000004</v>
      </c>
      <c r="N738" s="79">
        <v>6.1680000000000001</v>
      </c>
    </row>
    <row r="739" spans="1:14" x14ac:dyDescent="0.3">
      <c r="A739" s="82">
        <v>738</v>
      </c>
      <c r="B739" s="83" t="s">
        <v>323</v>
      </c>
      <c r="C739" s="86" t="s">
        <v>88</v>
      </c>
      <c r="D739" s="88"/>
      <c r="E739" s="88">
        <v>678</v>
      </c>
      <c r="F739" s="88">
        <v>2045</v>
      </c>
      <c r="G739" s="78" t="s">
        <v>330</v>
      </c>
      <c r="H739" s="79">
        <v>59.344000000000001</v>
      </c>
      <c r="I739" s="79">
        <v>148.43600000000001</v>
      </c>
      <c r="J739" s="79">
        <v>126.349</v>
      </c>
      <c r="K739" s="79">
        <v>114.315</v>
      </c>
      <c r="L739" s="79">
        <v>90.429000000000002</v>
      </c>
      <c r="M739" s="79">
        <v>68.551000000000002</v>
      </c>
      <c r="N739" s="79">
        <v>5.9560000000000004</v>
      </c>
    </row>
    <row r="740" spans="1:14" x14ac:dyDescent="0.3">
      <c r="A740" s="82">
        <v>739</v>
      </c>
      <c r="B740" s="83" t="s">
        <v>323</v>
      </c>
      <c r="C740" s="86" t="s">
        <v>88</v>
      </c>
      <c r="D740" s="88"/>
      <c r="E740" s="88">
        <v>678</v>
      </c>
      <c r="F740" s="88">
        <v>2050</v>
      </c>
      <c r="G740" s="78" t="s">
        <v>331</v>
      </c>
      <c r="H740" s="79">
        <v>54.851999999999997</v>
      </c>
      <c r="I740" s="79">
        <v>140.327</v>
      </c>
      <c r="J740" s="79">
        <v>120.232</v>
      </c>
      <c r="K740" s="79">
        <v>110.755</v>
      </c>
      <c r="L740" s="79">
        <v>87.215999999999994</v>
      </c>
      <c r="M740" s="79">
        <v>67.438999999999993</v>
      </c>
      <c r="N740" s="79">
        <v>5.7190000000000003</v>
      </c>
    </row>
    <row r="741" spans="1:14" x14ac:dyDescent="0.3">
      <c r="A741" s="82">
        <v>740</v>
      </c>
      <c r="B741" s="83" t="s">
        <v>323</v>
      </c>
      <c r="C741" s="86" t="s">
        <v>88</v>
      </c>
      <c r="D741" s="88"/>
      <c r="E741" s="88">
        <v>678</v>
      </c>
      <c r="F741" s="88">
        <v>2055</v>
      </c>
      <c r="G741" s="78" t="s">
        <v>332</v>
      </c>
      <c r="H741" s="79">
        <v>50.613999999999997</v>
      </c>
      <c r="I741" s="79">
        <v>132.69399999999999</v>
      </c>
      <c r="J741" s="79">
        <v>115.087</v>
      </c>
      <c r="K741" s="79">
        <v>107.86199999999999</v>
      </c>
      <c r="L741" s="79">
        <v>84.311000000000007</v>
      </c>
      <c r="M741" s="79">
        <v>65.805000000000007</v>
      </c>
      <c r="N741" s="79">
        <v>5.4269999999999996</v>
      </c>
    </row>
    <row r="742" spans="1:14" x14ac:dyDescent="0.3">
      <c r="A742" s="82">
        <v>741</v>
      </c>
      <c r="B742" s="83" t="s">
        <v>323</v>
      </c>
      <c r="C742" s="86" t="s">
        <v>88</v>
      </c>
      <c r="D742" s="88"/>
      <c r="E742" s="88">
        <v>678</v>
      </c>
      <c r="F742" s="88">
        <v>2060</v>
      </c>
      <c r="G742" s="78" t="s">
        <v>333</v>
      </c>
      <c r="H742" s="79">
        <v>46.661999999999999</v>
      </c>
      <c r="I742" s="79">
        <v>125.708</v>
      </c>
      <c r="J742" s="79">
        <v>111.023</v>
      </c>
      <c r="K742" s="79">
        <v>105.87</v>
      </c>
      <c r="L742" s="79">
        <v>81.837000000000003</v>
      </c>
      <c r="M742" s="79">
        <v>63.853000000000002</v>
      </c>
      <c r="N742" s="79">
        <v>5.1470000000000002</v>
      </c>
    </row>
    <row r="743" spans="1:14" x14ac:dyDescent="0.3">
      <c r="A743" s="82">
        <v>742</v>
      </c>
      <c r="B743" s="83" t="s">
        <v>323</v>
      </c>
      <c r="C743" s="86" t="s">
        <v>88</v>
      </c>
      <c r="D743" s="88"/>
      <c r="E743" s="88">
        <v>678</v>
      </c>
      <c r="F743" s="88">
        <v>2065</v>
      </c>
      <c r="G743" s="78" t="s">
        <v>334</v>
      </c>
      <c r="H743" s="79">
        <v>42.997999999999998</v>
      </c>
      <c r="I743" s="79">
        <v>119.232</v>
      </c>
      <c r="J743" s="79">
        <v>107.818</v>
      </c>
      <c r="K743" s="79">
        <v>104.58499999999999</v>
      </c>
      <c r="L743" s="79">
        <v>79.680000000000007</v>
      </c>
      <c r="M743" s="79">
        <v>61.551000000000002</v>
      </c>
      <c r="N743" s="79">
        <v>4.8159999999999998</v>
      </c>
    </row>
    <row r="744" spans="1:14" x14ac:dyDescent="0.3">
      <c r="A744" s="82">
        <v>743</v>
      </c>
      <c r="B744" s="83" t="s">
        <v>323</v>
      </c>
      <c r="C744" s="86" t="s">
        <v>88</v>
      </c>
      <c r="D744" s="88"/>
      <c r="E744" s="88">
        <v>678</v>
      </c>
      <c r="F744" s="88">
        <v>2070</v>
      </c>
      <c r="G744" s="78" t="s">
        <v>335</v>
      </c>
      <c r="H744" s="79">
        <v>39.539000000000001</v>
      </c>
      <c r="I744" s="79">
        <v>113.105</v>
      </c>
      <c r="J744" s="79">
        <v>105.35599999999999</v>
      </c>
      <c r="K744" s="79">
        <v>103.887</v>
      </c>
      <c r="L744" s="79">
        <v>77.805999999999997</v>
      </c>
      <c r="M744" s="79">
        <v>58.923999999999999</v>
      </c>
      <c r="N744" s="79">
        <v>4.5030000000000001</v>
      </c>
    </row>
    <row r="745" spans="1:14" x14ac:dyDescent="0.3">
      <c r="A745" s="82">
        <v>744</v>
      </c>
      <c r="B745" s="83" t="s">
        <v>323</v>
      </c>
      <c r="C745" s="86" t="s">
        <v>88</v>
      </c>
      <c r="D745" s="88"/>
      <c r="E745" s="88">
        <v>678</v>
      </c>
      <c r="F745" s="88">
        <v>2075</v>
      </c>
      <c r="G745" s="78" t="s">
        <v>336</v>
      </c>
      <c r="H745" s="79">
        <v>36.231000000000002</v>
      </c>
      <c r="I745" s="79">
        <v>107.114</v>
      </c>
      <c r="J745" s="79">
        <v>103.34</v>
      </c>
      <c r="K745" s="79">
        <v>103.554</v>
      </c>
      <c r="L745" s="79">
        <v>75.963999999999999</v>
      </c>
      <c r="M745" s="79">
        <v>55.91</v>
      </c>
      <c r="N745" s="79">
        <v>4.1669999999999998</v>
      </c>
    </row>
    <row r="746" spans="1:14" x14ac:dyDescent="0.3">
      <c r="A746" s="82">
        <v>745</v>
      </c>
      <c r="B746" s="83" t="s">
        <v>323</v>
      </c>
      <c r="C746" s="86" t="s">
        <v>88</v>
      </c>
      <c r="D746" s="88"/>
      <c r="E746" s="88">
        <v>678</v>
      </c>
      <c r="F746" s="88">
        <v>2080</v>
      </c>
      <c r="G746" s="78" t="s">
        <v>337</v>
      </c>
      <c r="H746" s="79">
        <v>33.154000000000003</v>
      </c>
      <c r="I746" s="79">
        <v>101.495</v>
      </c>
      <c r="J746" s="79">
        <v>101.97499999999999</v>
      </c>
      <c r="K746" s="79">
        <v>103.80500000000001</v>
      </c>
      <c r="L746" s="79">
        <v>74.378</v>
      </c>
      <c r="M746" s="79">
        <v>52.715000000000003</v>
      </c>
      <c r="N746" s="79">
        <v>3.8180000000000001</v>
      </c>
    </row>
    <row r="747" spans="1:14" x14ac:dyDescent="0.3">
      <c r="A747" s="82">
        <v>746</v>
      </c>
      <c r="B747" s="83" t="s">
        <v>323</v>
      </c>
      <c r="C747" s="86" t="s">
        <v>88</v>
      </c>
      <c r="D747" s="88"/>
      <c r="E747" s="88">
        <v>678</v>
      </c>
      <c r="F747" s="88">
        <v>2085</v>
      </c>
      <c r="G747" s="78" t="s">
        <v>338</v>
      </c>
      <c r="H747" s="79">
        <v>30.17</v>
      </c>
      <c r="I747" s="79">
        <v>95.841999999999999</v>
      </c>
      <c r="J747" s="79">
        <v>100.82599999999999</v>
      </c>
      <c r="K747" s="79">
        <v>104.2</v>
      </c>
      <c r="L747" s="79">
        <v>72.727999999999994</v>
      </c>
      <c r="M747" s="79">
        <v>49.176000000000002</v>
      </c>
      <c r="N747" s="79">
        <v>3.4780000000000002</v>
      </c>
    </row>
    <row r="748" spans="1:14" x14ac:dyDescent="0.3">
      <c r="A748" s="82">
        <v>747</v>
      </c>
      <c r="B748" s="83" t="s">
        <v>323</v>
      </c>
      <c r="C748" s="86" t="s">
        <v>88</v>
      </c>
      <c r="D748" s="88"/>
      <c r="E748" s="88">
        <v>678</v>
      </c>
      <c r="F748" s="88">
        <v>2090</v>
      </c>
      <c r="G748" s="78" t="s">
        <v>339</v>
      </c>
      <c r="H748" s="79">
        <v>27.401</v>
      </c>
      <c r="I748" s="79">
        <v>90.463999999999999</v>
      </c>
      <c r="J748" s="79">
        <v>100.164</v>
      </c>
      <c r="K748" s="79">
        <v>105.006</v>
      </c>
      <c r="L748" s="79">
        <v>71.227000000000004</v>
      </c>
      <c r="M748" s="79">
        <v>45.552999999999997</v>
      </c>
      <c r="N748" s="79">
        <v>3.145</v>
      </c>
    </row>
    <row r="749" spans="1:14" x14ac:dyDescent="0.3">
      <c r="A749" s="82">
        <v>748</v>
      </c>
      <c r="B749" s="83" t="s">
        <v>323</v>
      </c>
      <c r="C749" s="86" t="s">
        <v>88</v>
      </c>
      <c r="D749" s="88"/>
      <c r="E749" s="88">
        <v>678</v>
      </c>
      <c r="F749" s="88">
        <v>2095</v>
      </c>
      <c r="G749" s="78" t="s">
        <v>340</v>
      </c>
      <c r="H749" s="79">
        <v>24.812000000000001</v>
      </c>
      <c r="I749" s="79">
        <v>85.253</v>
      </c>
      <c r="J749" s="79">
        <v>99.813999999999993</v>
      </c>
      <c r="K749" s="79">
        <v>106.101</v>
      </c>
      <c r="L749" s="79">
        <v>69.738</v>
      </c>
      <c r="M749" s="79">
        <v>41.843000000000004</v>
      </c>
      <c r="N749" s="79">
        <v>2.819</v>
      </c>
    </row>
    <row r="750" spans="1:14" x14ac:dyDescent="0.3">
      <c r="A750" s="82">
        <v>749</v>
      </c>
      <c r="B750" s="83" t="s">
        <v>323</v>
      </c>
      <c r="C750" s="87" t="s">
        <v>89</v>
      </c>
      <c r="D750" s="88"/>
      <c r="E750" s="88">
        <v>912</v>
      </c>
      <c r="F750" s="88">
        <v>2015</v>
      </c>
      <c r="G750" s="78" t="s">
        <v>324</v>
      </c>
      <c r="H750" s="79">
        <v>41.636934965903102</v>
      </c>
      <c r="I750" s="79">
        <v>148.471354649099</v>
      </c>
      <c r="J750" s="79">
        <v>164.13287097457399</v>
      </c>
      <c r="K750" s="79">
        <v>132.942218937994</v>
      </c>
      <c r="L750" s="79">
        <v>91.176961448554593</v>
      </c>
      <c r="M750" s="79">
        <v>32.589532128700199</v>
      </c>
      <c r="N750" s="79">
        <v>7.2630513835036004</v>
      </c>
    </row>
    <row r="751" spans="1:14" x14ac:dyDescent="0.3">
      <c r="A751" s="82">
        <v>750</v>
      </c>
      <c r="B751" s="83" t="s">
        <v>323</v>
      </c>
      <c r="C751" s="87" t="s">
        <v>89</v>
      </c>
      <c r="D751" s="88"/>
      <c r="E751" s="88">
        <v>912</v>
      </c>
      <c r="F751" s="88">
        <v>2020</v>
      </c>
      <c r="G751" s="78" t="s">
        <v>325</v>
      </c>
      <c r="H751" s="79">
        <v>36.661827885565103</v>
      </c>
      <c r="I751" s="79">
        <v>143.00487765352301</v>
      </c>
      <c r="J751" s="79">
        <v>156.09077874065801</v>
      </c>
      <c r="K751" s="79">
        <v>126.04710837307699</v>
      </c>
      <c r="L751" s="79">
        <v>86.861579254103503</v>
      </c>
      <c r="M751" s="79">
        <v>29.406966163999702</v>
      </c>
      <c r="N751" s="79">
        <v>6.1430201841725003</v>
      </c>
    </row>
    <row r="752" spans="1:14" x14ac:dyDescent="0.3">
      <c r="A752" s="82">
        <v>751</v>
      </c>
      <c r="B752" s="83" t="s">
        <v>323</v>
      </c>
      <c r="C752" s="87" t="s">
        <v>89</v>
      </c>
      <c r="D752" s="88"/>
      <c r="E752" s="88">
        <v>912</v>
      </c>
      <c r="F752" s="88">
        <v>2025</v>
      </c>
      <c r="G752" s="78" t="s">
        <v>326</v>
      </c>
      <c r="H752" s="79">
        <v>32.260440045651599</v>
      </c>
      <c r="I752" s="79">
        <v>135.96126682072699</v>
      </c>
      <c r="J752" s="79">
        <v>150.03150261107899</v>
      </c>
      <c r="K752" s="79">
        <v>122.47857827107001</v>
      </c>
      <c r="L752" s="79">
        <v>84.633724112666599</v>
      </c>
      <c r="M752" s="79">
        <v>26.596061056887599</v>
      </c>
      <c r="N752" s="79">
        <v>5.23586829257854</v>
      </c>
    </row>
    <row r="753" spans="1:14" x14ac:dyDescent="0.3">
      <c r="A753" s="82">
        <v>752</v>
      </c>
      <c r="B753" s="83" t="s">
        <v>323</v>
      </c>
      <c r="C753" s="87" t="s">
        <v>89</v>
      </c>
      <c r="D753" s="88"/>
      <c r="E753" s="88">
        <v>912</v>
      </c>
      <c r="F753" s="88">
        <v>2030</v>
      </c>
      <c r="G753" s="78" t="s">
        <v>327</v>
      </c>
      <c r="H753" s="79">
        <v>29.054477939092301</v>
      </c>
      <c r="I753" s="79">
        <v>129.727100120541</v>
      </c>
      <c r="J753" s="79">
        <v>143.12579685357301</v>
      </c>
      <c r="K753" s="79">
        <v>119.61576386382301</v>
      </c>
      <c r="L753" s="79">
        <v>84.011623045338098</v>
      </c>
      <c r="M753" s="79">
        <v>24.711202169254499</v>
      </c>
      <c r="N753" s="79">
        <v>4.5248420740178998</v>
      </c>
    </row>
    <row r="754" spans="1:14" x14ac:dyDescent="0.3">
      <c r="A754" s="82">
        <v>753</v>
      </c>
      <c r="B754" s="83" t="s">
        <v>323</v>
      </c>
      <c r="C754" s="87" t="s">
        <v>89</v>
      </c>
      <c r="D754" s="88"/>
      <c r="E754" s="88">
        <v>912</v>
      </c>
      <c r="F754" s="88">
        <v>2035</v>
      </c>
      <c r="G754" s="78" t="s">
        <v>328</v>
      </c>
      <c r="H754" s="79">
        <v>26.3792432618833</v>
      </c>
      <c r="I754" s="79">
        <v>124.646472053639</v>
      </c>
      <c r="J754" s="79">
        <v>136.333514803192</v>
      </c>
      <c r="K754" s="79">
        <v>116.289724847099</v>
      </c>
      <c r="L754" s="79">
        <v>82.922923004894301</v>
      </c>
      <c r="M754" s="79">
        <v>23.521244956131198</v>
      </c>
      <c r="N754" s="79">
        <v>3.9820355896832398</v>
      </c>
    </row>
    <row r="755" spans="1:14" x14ac:dyDescent="0.3">
      <c r="A755" s="82">
        <v>754</v>
      </c>
      <c r="B755" s="83" t="s">
        <v>323</v>
      </c>
      <c r="C755" s="87" t="s">
        <v>89</v>
      </c>
      <c r="D755" s="88"/>
      <c r="E755" s="88">
        <v>912</v>
      </c>
      <c r="F755" s="88">
        <v>2040</v>
      </c>
      <c r="G755" s="78" t="s">
        <v>329</v>
      </c>
      <c r="H755" s="79">
        <v>24.0606327462629</v>
      </c>
      <c r="I755" s="79">
        <v>118.78942613910399</v>
      </c>
      <c r="J755" s="79">
        <v>131.500074611309</v>
      </c>
      <c r="K755" s="79">
        <v>112.569971635706</v>
      </c>
      <c r="L755" s="79">
        <v>81.413762311856701</v>
      </c>
      <c r="M755" s="79">
        <v>22.090311922702401</v>
      </c>
      <c r="N755" s="79">
        <v>3.5507921462863101</v>
      </c>
    </row>
    <row r="756" spans="1:14" x14ac:dyDescent="0.3">
      <c r="A756" s="82">
        <v>755</v>
      </c>
      <c r="B756" s="83" t="s">
        <v>323</v>
      </c>
      <c r="C756" s="87" t="s">
        <v>89</v>
      </c>
      <c r="D756" s="88"/>
      <c r="E756" s="88">
        <v>912</v>
      </c>
      <c r="F756" s="88">
        <v>2045</v>
      </c>
      <c r="G756" s="78" t="s">
        <v>330</v>
      </c>
      <c r="H756" s="79">
        <v>22.056083231967701</v>
      </c>
      <c r="I756" s="79">
        <v>113.458782170658</v>
      </c>
      <c r="J756" s="79">
        <v>128.57991996939799</v>
      </c>
      <c r="K756" s="79">
        <v>110.53909576413101</v>
      </c>
      <c r="L756" s="79">
        <v>78.878779847582294</v>
      </c>
      <c r="M756" s="79">
        <v>20.655255916860099</v>
      </c>
      <c r="N756" s="79">
        <v>3.1498430716608099</v>
      </c>
    </row>
    <row r="757" spans="1:14" x14ac:dyDescent="0.3">
      <c r="A757" s="82">
        <v>756</v>
      </c>
      <c r="B757" s="83" t="s">
        <v>323</v>
      </c>
      <c r="C757" s="87" t="s">
        <v>89</v>
      </c>
      <c r="D757" s="88"/>
      <c r="E757" s="88">
        <v>912</v>
      </c>
      <c r="F757" s="88">
        <v>2050</v>
      </c>
      <c r="G757" s="78" t="s">
        <v>331</v>
      </c>
      <c r="H757" s="79">
        <v>20.2226038269398</v>
      </c>
      <c r="I757" s="79">
        <v>108.734236699165</v>
      </c>
      <c r="J757" s="79">
        <v>126.254599985759</v>
      </c>
      <c r="K757" s="79">
        <v>110.391400831618</v>
      </c>
      <c r="L757" s="79">
        <v>77.024959175683406</v>
      </c>
      <c r="M757" s="79">
        <v>18.980343396148999</v>
      </c>
      <c r="N757" s="79">
        <v>2.76447992027154</v>
      </c>
    </row>
    <row r="758" spans="1:14" x14ac:dyDescent="0.3">
      <c r="A758" s="82">
        <v>757</v>
      </c>
      <c r="B758" s="83" t="s">
        <v>323</v>
      </c>
      <c r="C758" s="87" t="s">
        <v>89</v>
      </c>
      <c r="D758" s="88"/>
      <c r="E758" s="88">
        <v>912</v>
      </c>
      <c r="F758" s="88">
        <v>2055</v>
      </c>
      <c r="G758" s="78" t="s">
        <v>332</v>
      </c>
      <c r="H758" s="79">
        <v>18.447206059971599</v>
      </c>
      <c r="I758" s="79">
        <v>103.999015695228</v>
      </c>
      <c r="J758" s="79">
        <v>123.870545730651</v>
      </c>
      <c r="K758" s="79">
        <v>110.506609760808</v>
      </c>
      <c r="L758" s="79">
        <v>76.770351348680194</v>
      </c>
      <c r="M758" s="79">
        <v>17.675171413346899</v>
      </c>
      <c r="N758" s="79">
        <v>2.4423347764896901</v>
      </c>
    </row>
    <row r="759" spans="1:14" x14ac:dyDescent="0.3">
      <c r="A759" s="82">
        <v>758</v>
      </c>
      <c r="B759" s="83" t="s">
        <v>323</v>
      </c>
      <c r="C759" s="87" t="s">
        <v>89</v>
      </c>
      <c r="D759" s="88"/>
      <c r="E759" s="88">
        <v>912</v>
      </c>
      <c r="F759" s="88">
        <v>2060</v>
      </c>
      <c r="G759" s="78" t="s">
        <v>333</v>
      </c>
      <c r="H759" s="79">
        <v>16.828129697942501</v>
      </c>
      <c r="I759" s="79">
        <v>98.915755678330299</v>
      </c>
      <c r="J759" s="79">
        <v>121.546255953357</v>
      </c>
      <c r="K759" s="79">
        <v>110.590463780696</v>
      </c>
      <c r="L759" s="79">
        <v>76.584001782898696</v>
      </c>
      <c r="M759" s="79">
        <v>17.027183113331699</v>
      </c>
      <c r="N759" s="79">
        <v>2.1888938901578401</v>
      </c>
    </row>
    <row r="760" spans="1:14" x14ac:dyDescent="0.3">
      <c r="A760" s="82">
        <v>759</v>
      </c>
      <c r="B760" s="83" t="s">
        <v>323</v>
      </c>
      <c r="C760" s="87" t="s">
        <v>89</v>
      </c>
      <c r="D760" s="88"/>
      <c r="E760" s="88">
        <v>912</v>
      </c>
      <c r="F760" s="88">
        <v>2065</v>
      </c>
      <c r="G760" s="78" t="s">
        <v>334</v>
      </c>
      <c r="H760" s="79">
        <v>15.4256149567113</v>
      </c>
      <c r="I760" s="79">
        <v>93.513353996889293</v>
      </c>
      <c r="J760" s="79">
        <v>119.389082729846</v>
      </c>
      <c r="K760" s="79">
        <v>110.429866664138</v>
      </c>
      <c r="L760" s="79">
        <v>75.821309673731406</v>
      </c>
      <c r="M760" s="79">
        <v>16.4126651691532</v>
      </c>
      <c r="N760" s="79">
        <v>1.9731493747575399</v>
      </c>
    </row>
    <row r="761" spans="1:14" x14ac:dyDescent="0.3">
      <c r="A761" s="82">
        <v>760</v>
      </c>
      <c r="B761" s="83" t="s">
        <v>323</v>
      </c>
      <c r="C761" s="87" t="s">
        <v>89</v>
      </c>
      <c r="D761" s="88"/>
      <c r="E761" s="88">
        <v>912</v>
      </c>
      <c r="F761" s="88">
        <v>2070</v>
      </c>
      <c r="G761" s="78" t="s">
        <v>335</v>
      </c>
      <c r="H761" s="79">
        <v>14.248652231426</v>
      </c>
      <c r="I761" s="79">
        <v>88.474033979890393</v>
      </c>
      <c r="J761" s="79">
        <v>117.685755076771</v>
      </c>
      <c r="K761" s="79">
        <v>110.535955675525</v>
      </c>
      <c r="L761" s="79">
        <v>74.604717425863598</v>
      </c>
      <c r="M761" s="79">
        <v>15.694970358154601</v>
      </c>
      <c r="N761" s="79">
        <v>1.77552050233728</v>
      </c>
    </row>
    <row r="762" spans="1:14" x14ac:dyDescent="0.3">
      <c r="A762" s="82">
        <v>761</v>
      </c>
      <c r="B762" s="83" t="s">
        <v>323</v>
      </c>
      <c r="C762" s="87" t="s">
        <v>89</v>
      </c>
      <c r="D762" s="88"/>
      <c r="E762" s="88">
        <v>912</v>
      </c>
      <c r="F762" s="88">
        <v>2075</v>
      </c>
      <c r="G762" s="78" t="s">
        <v>336</v>
      </c>
      <c r="H762" s="79">
        <v>13.2426536815539</v>
      </c>
      <c r="I762" s="79">
        <v>83.9897258680802</v>
      </c>
      <c r="J762" s="79">
        <v>116.457150424791</v>
      </c>
      <c r="K762" s="79">
        <v>111.104612331567</v>
      </c>
      <c r="L762" s="79">
        <v>73.577528439946704</v>
      </c>
      <c r="M762" s="79">
        <v>14.945762638420099</v>
      </c>
      <c r="N762" s="79">
        <v>1.6055687469516999</v>
      </c>
    </row>
    <row r="763" spans="1:14" x14ac:dyDescent="0.3">
      <c r="A763" s="82">
        <v>762</v>
      </c>
      <c r="B763" s="83" t="s">
        <v>323</v>
      </c>
      <c r="C763" s="87" t="s">
        <v>89</v>
      </c>
      <c r="D763" s="88"/>
      <c r="E763" s="88">
        <v>912</v>
      </c>
      <c r="F763" s="88">
        <v>2080</v>
      </c>
      <c r="G763" s="78" t="s">
        <v>337</v>
      </c>
      <c r="H763" s="79">
        <v>12.338880184938599</v>
      </c>
      <c r="I763" s="79">
        <v>79.946275444591393</v>
      </c>
      <c r="J763" s="79">
        <v>115.59851279163</v>
      </c>
      <c r="K763" s="79">
        <v>112.031327733765</v>
      </c>
      <c r="L763" s="79">
        <v>72.940673170403599</v>
      </c>
      <c r="M763" s="79">
        <v>14.3666723327452</v>
      </c>
      <c r="N763" s="79">
        <v>1.4604948857089299</v>
      </c>
    </row>
    <row r="764" spans="1:14" x14ac:dyDescent="0.3">
      <c r="A764" s="82">
        <v>763</v>
      </c>
      <c r="B764" s="83" t="s">
        <v>323</v>
      </c>
      <c r="C764" s="87" t="s">
        <v>89</v>
      </c>
      <c r="D764" s="88"/>
      <c r="E764" s="88">
        <v>912</v>
      </c>
      <c r="F764" s="88">
        <v>2085</v>
      </c>
      <c r="G764" s="78" t="s">
        <v>338</v>
      </c>
      <c r="H764" s="79">
        <v>11.5215891478859</v>
      </c>
      <c r="I764" s="79">
        <v>76.062178663612798</v>
      </c>
      <c r="J764" s="79">
        <v>114.86541167916999</v>
      </c>
      <c r="K764" s="79">
        <v>113.090387595986</v>
      </c>
      <c r="L764" s="79">
        <v>72.421039920559295</v>
      </c>
      <c r="M764" s="79">
        <v>13.9554715596101</v>
      </c>
      <c r="N764" s="79">
        <v>1.33231055006156</v>
      </c>
    </row>
    <row r="765" spans="1:14" x14ac:dyDescent="0.3">
      <c r="A765" s="82">
        <v>764</v>
      </c>
      <c r="B765" s="83" t="s">
        <v>323</v>
      </c>
      <c r="C765" s="87" t="s">
        <v>89</v>
      </c>
      <c r="D765" s="88"/>
      <c r="E765" s="88">
        <v>912</v>
      </c>
      <c r="F765" s="88">
        <v>2090</v>
      </c>
      <c r="G765" s="78" t="s">
        <v>339</v>
      </c>
      <c r="H765" s="79">
        <v>10.783472341889301</v>
      </c>
      <c r="I765" s="79">
        <v>72.216348384942407</v>
      </c>
      <c r="J765" s="79">
        <v>114.062106952489</v>
      </c>
      <c r="K765" s="79">
        <v>114.040168015384</v>
      </c>
      <c r="L765" s="79">
        <v>71.714209536533602</v>
      </c>
      <c r="M765" s="79">
        <v>13.599187330509301</v>
      </c>
      <c r="N765" s="79">
        <v>1.2091914785998801</v>
      </c>
    </row>
    <row r="766" spans="1:14" x14ac:dyDescent="0.3">
      <c r="A766" s="82">
        <v>765</v>
      </c>
      <c r="B766" s="83" t="s">
        <v>323</v>
      </c>
      <c r="C766" s="87" t="s">
        <v>89</v>
      </c>
      <c r="D766" s="88"/>
      <c r="E766" s="88">
        <v>912</v>
      </c>
      <c r="F766" s="88">
        <v>2095</v>
      </c>
      <c r="G766" s="78" t="s">
        <v>340</v>
      </c>
      <c r="H766" s="79">
        <v>10.1432567641289</v>
      </c>
      <c r="I766" s="79">
        <v>68.547560017600802</v>
      </c>
      <c r="J766" s="79">
        <v>113.40598611175599</v>
      </c>
      <c r="K766" s="79">
        <v>115.05369133291801</v>
      </c>
      <c r="L766" s="79">
        <v>70.919665807062302</v>
      </c>
      <c r="M766" s="79">
        <v>13.267886655166601</v>
      </c>
      <c r="N766" s="79">
        <v>1.10312371255695</v>
      </c>
    </row>
    <row r="767" spans="1:14" x14ac:dyDescent="0.3">
      <c r="A767" s="82">
        <v>766</v>
      </c>
      <c r="B767" s="83" t="s">
        <v>323</v>
      </c>
      <c r="C767" s="86" t="s">
        <v>90</v>
      </c>
      <c r="D767" s="88"/>
      <c r="E767" s="88">
        <v>12</v>
      </c>
      <c r="F767" s="88">
        <v>2015</v>
      </c>
      <c r="G767" s="78" t="s">
        <v>324</v>
      </c>
      <c r="H767" s="79">
        <v>10.138</v>
      </c>
      <c r="I767" s="79">
        <v>84.123999999999995</v>
      </c>
      <c r="J767" s="79">
        <v>135.41900000000001</v>
      </c>
      <c r="K767" s="79">
        <v>131.328</v>
      </c>
      <c r="L767" s="79">
        <v>117.533</v>
      </c>
      <c r="M767" s="79">
        <v>46.128999999999998</v>
      </c>
      <c r="N767" s="79">
        <v>5.2889999999999997</v>
      </c>
    </row>
    <row r="768" spans="1:14" x14ac:dyDescent="0.3">
      <c r="A768" s="82">
        <v>767</v>
      </c>
      <c r="B768" s="83" t="s">
        <v>323</v>
      </c>
      <c r="C768" s="86" t="s">
        <v>90</v>
      </c>
      <c r="D768" s="88"/>
      <c r="E768" s="88">
        <v>12</v>
      </c>
      <c r="F768" s="88">
        <v>2020</v>
      </c>
      <c r="G768" s="78" t="s">
        <v>325</v>
      </c>
      <c r="H768" s="79">
        <v>9.2070000000000007</v>
      </c>
      <c r="I768" s="79">
        <v>78.078999999999994</v>
      </c>
      <c r="J768" s="79">
        <v>124.158</v>
      </c>
      <c r="K768" s="79">
        <v>119.986</v>
      </c>
      <c r="L768" s="79">
        <v>111.601</v>
      </c>
      <c r="M768" s="79">
        <v>41.389000000000003</v>
      </c>
      <c r="N768" s="79">
        <v>4</v>
      </c>
    </row>
    <row r="769" spans="1:14" x14ac:dyDescent="0.3">
      <c r="A769" s="82">
        <v>768</v>
      </c>
      <c r="B769" s="83" t="s">
        <v>323</v>
      </c>
      <c r="C769" s="86" t="s">
        <v>90</v>
      </c>
      <c r="D769" s="88"/>
      <c r="E769" s="88">
        <v>12</v>
      </c>
      <c r="F769" s="88">
        <v>2025</v>
      </c>
      <c r="G769" s="78" t="s">
        <v>326</v>
      </c>
      <c r="H769" s="79">
        <v>8.5239999999999991</v>
      </c>
      <c r="I769" s="79">
        <v>73.509</v>
      </c>
      <c r="J769" s="79">
        <v>116.247</v>
      </c>
      <c r="K769" s="79">
        <v>112.274</v>
      </c>
      <c r="L769" s="79">
        <v>107.09</v>
      </c>
      <c r="M769" s="79">
        <v>37.523000000000003</v>
      </c>
      <c r="N769" s="79">
        <v>3.093</v>
      </c>
    </row>
    <row r="770" spans="1:14" x14ac:dyDescent="0.3">
      <c r="A770" s="82">
        <v>769</v>
      </c>
      <c r="B770" s="83" t="s">
        <v>323</v>
      </c>
      <c r="C770" s="86" t="s">
        <v>90</v>
      </c>
      <c r="D770" s="88"/>
      <c r="E770" s="88">
        <v>12</v>
      </c>
      <c r="F770" s="88">
        <v>2030</v>
      </c>
      <c r="G770" s="78" t="s">
        <v>327</v>
      </c>
      <c r="H770" s="79">
        <v>8.0109999999999992</v>
      </c>
      <c r="I770" s="79">
        <v>69.798000000000002</v>
      </c>
      <c r="J770" s="79">
        <v>110.503</v>
      </c>
      <c r="K770" s="79">
        <v>106.964</v>
      </c>
      <c r="L770" s="79">
        <v>103.26600000000001</v>
      </c>
      <c r="M770" s="79">
        <v>34.180999999999997</v>
      </c>
      <c r="N770" s="79">
        <v>2.4369999999999998</v>
      </c>
    </row>
    <row r="771" spans="1:14" x14ac:dyDescent="0.3">
      <c r="A771" s="82">
        <v>770</v>
      </c>
      <c r="B771" s="83" t="s">
        <v>323</v>
      </c>
      <c r="C771" s="86" t="s">
        <v>90</v>
      </c>
      <c r="D771" s="88"/>
      <c r="E771" s="88">
        <v>12</v>
      </c>
      <c r="F771" s="88">
        <v>2035</v>
      </c>
      <c r="G771" s="78" t="s">
        <v>328</v>
      </c>
      <c r="H771" s="79">
        <v>7.6369999999999996</v>
      </c>
      <c r="I771" s="79">
        <v>66.863</v>
      </c>
      <c r="J771" s="79">
        <v>106.61799999999999</v>
      </c>
      <c r="K771" s="79">
        <v>103.702</v>
      </c>
      <c r="L771" s="79">
        <v>100.131</v>
      </c>
      <c r="M771" s="79">
        <v>31.332000000000001</v>
      </c>
      <c r="N771" s="79">
        <v>1.9570000000000001</v>
      </c>
    </row>
    <row r="772" spans="1:14" x14ac:dyDescent="0.3">
      <c r="A772" s="82">
        <v>771</v>
      </c>
      <c r="B772" s="83" t="s">
        <v>323</v>
      </c>
      <c r="C772" s="86" t="s">
        <v>90</v>
      </c>
      <c r="D772" s="88"/>
      <c r="E772" s="88">
        <v>12</v>
      </c>
      <c r="F772" s="88">
        <v>2040</v>
      </c>
      <c r="G772" s="78" t="s">
        <v>329</v>
      </c>
      <c r="H772" s="79">
        <v>7.3760000000000003</v>
      </c>
      <c r="I772" s="79">
        <v>64.397999999999996</v>
      </c>
      <c r="J772" s="79">
        <v>103.934</v>
      </c>
      <c r="K772" s="79">
        <v>101.794</v>
      </c>
      <c r="L772" s="79">
        <v>97.34</v>
      </c>
      <c r="M772" s="79">
        <v>28.856999999999999</v>
      </c>
      <c r="N772" s="79">
        <v>1.601</v>
      </c>
    </row>
    <row r="773" spans="1:14" x14ac:dyDescent="0.3">
      <c r="A773" s="82">
        <v>772</v>
      </c>
      <c r="B773" s="83" t="s">
        <v>323</v>
      </c>
      <c r="C773" s="86" t="s">
        <v>90</v>
      </c>
      <c r="D773" s="88"/>
      <c r="E773" s="88">
        <v>12</v>
      </c>
      <c r="F773" s="88">
        <v>2045</v>
      </c>
      <c r="G773" s="78" t="s">
        <v>330</v>
      </c>
      <c r="H773" s="79">
        <v>7.1740000000000004</v>
      </c>
      <c r="I773" s="79">
        <v>62.378999999999998</v>
      </c>
      <c r="J773" s="79">
        <v>102.221</v>
      </c>
      <c r="K773" s="79">
        <v>100.931</v>
      </c>
      <c r="L773" s="79">
        <v>94.905000000000001</v>
      </c>
      <c r="M773" s="79">
        <v>26.741</v>
      </c>
      <c r="N773" s="79">
        <v>1.329</v>
      </c>
    </row>
    <row r="774" spans="1:14" x14ac:dyDescent="0.3">
      <c r="A774" s="82">
        <v>773</v>
      </c>
      <c r="B774" s="83" t="s">
        <v>323</v>
      </c>
      <c r="C774" s="86" t="s">
        <v>90</v>
      </c>
      <c r="D774" s="88"/>
      <c r="E774" s="88">
        <v>12</v>
      </c>
      <c r="F774" s="88">
        <v>2050</v>
      </c>
      <c r="G774" s="78" t="s">
        <v>331</v>
      </c>
      <c r="H774" s="79">
        <v>7.056</v>
      </c>
      <c r="I774" s="79">
        <v>60.697000000000003</v>
      </c>
      <c r="J774" s="79">
        <v>101.215</v>
      </c>
      <c r="K774" s="79">
        <v>100.803</v>
      </c>
      <c r="L774" s="79">
        <v>92.736000000000004</v>
      </c>
      <c r="M774" s="79">
        <v>24.911000000000001</v>
      </c>
      <c r="N774" s="79">
        <v>1.1419999999999999</v>
      </c>
    </row>
    <row r="775" spans="1:14" x14ac:dyDescent="0.3">
      <c r="A775" s="82">
        <v>774</v>
      </c>
      <c r="B775" s="83" t="s">
        <v>323</v>
      </c>
      <c r="C775" s="86" t="s">
        <v>90</v>
      </c>
      <c r="D775" s="88"/>
      <c r="E775" s="88">
        <v>12</v>
      </c>
      <c r="F775" s="88">
        <v>2055</v>
      </c>
      <c r="G775" s="78" t="s">
        <v>332</v>
      </c>
      <c r="H775" s="79">
        <v>6.9550000000000001</v>
      </c>
      <c r="I775" s="79">
        <v>59.274999999999999</v>
      </c>
      <c r="J775" s="79">
        <v>100.68300000000001</v>
      </c>
      <c r="K775" s="79">
        <v>101.13800000000001</v>
      </c>
      <c r="L775" s="79">
        <v>90.774000000000001</v>
      </c>
      <c r="M775" s="79">
        <v>23.355</v>
      </c>
      <c r="N775" s="79">
        <v>1</v>
      </c>
    </row>
    <row r="776" spans="1:14" x14ac:dyDescent="0.3">
      <c r="A776" s="82">
        <v>775</v>
      </c>
      <c r="B776" s="83" t="s">
        <v>323</v>
      </c>
      <c r="C776" s="86" t="s">
        <v>90</v>
      </c>
      <c r="D776" s="88"/>
      <c r="E776" s="88">
        <v>12</v>
      </c>
      <c r="F776" s="88">
        <v>2060</v>
      </c>
      <c r="G776" s="78" t="s">
        <v>333</v>
      </c>
      <c r="H776" s="79">
        <v>6.9050000000000002</v>
      </c>
      <c r="I776" s="79">
        <v>58.106999999999999</v>
      </c>
      <c r="J776" s="79">
        <v>100.544</v>
      </c>
      <c r="K776" s="79">
        <v>101.846</v>
      </c>
      <c r="L776" s="79">
        <v>89.045000000000002</v>
      </c>
      <c r="M776" s="79">
        <v>22.041</v>
      </c>
      <c r="N776" s="79">
        <v>0.89200000000000002</v>
      </c>
    </row>
    <row r="777" spans="1:14" x14ac:dyDescent="0.3">
      <c r="A777" s="82">
        <v>776</v>
      </c>
      <c r="B777" s="83" t="s">
        <v>323</v>
      </c>
      <c r="C777" s="86" t="s">
        <v>90</v>
      </c>
      <c r="D777" s="88"/>
      <c r="E777" s="88">
        <v>12</v>
      </c>
      <c r="F777" s="88">
        <v>2065</v>
      </c>
      <c r="G777" s="78" t="s">
        <v>334</v>
      </c>
      <c r="H777" s="79">
        <v>6.8680000000000003</v>
      </c>
      <c r="I777" s="79">
        <v>57.136000000000003</v>
      </c>
      <c r="J777" s="79">
        <v>100.678</v>
      </c>
      <c r="K777" s="79">
        <v>102.785</v>
      </c>
      <c r="L777" s="79">
        <v>87.507999999999996</v>
      </c>
      <c r="M777" s="79">
        <v>20.931000000000001</v>
      </c>
      <c r="N777" s="79">
        <v>0.81399999999999995</v>
      </c>
    </row>
    <row r="778" spans="1:14" x14ac:dyDescent="0.3">
      <c r="A778" s="82">
        <v>777</v>
      </c>
      <c r="B778" s="83" t="s">
        <v>323</v>
      </c>
      <c r="C778" s="86" t="s">
        <v>90</v>
      </c>
      <c r="D778" s="88"/>
      <c r="E778" s="88">
        <v>12</v>
      </c>
      <c r="F778" s="88">
        <v>2070</v>
      </c>
      <c r="G778" s="78" t="s">
        <v>335</v>
      </c>
      <c r="H778" s="79">
        <v>6.8620000000000001</v>
      </c>
      <c r="I778" s="79">
        <v>56.308</v>
      </c>
      <c r="J778" s="79">
        <v>100.953</v>
      </c>
      <c r="K778" s="79">
        <v>103.813</v>
      </c>
      <c r="L778" s="79">
        <v>86.102999999999994</v>
      </c>
      <c r="M778" s="79">
        <v>19.988</v>
      </c>
      <c r="N778" s="79">
        <v>0.753</v>
      </c>
    </row>
    <row r="779" spans="1:14" x14ac:dyDescent="0.3">
      <c r="A779" s="82">
        <v>778</v>
      </c>
      <c r="B779" s="83" t="s">
        <v>323</v>
      </c>
      <c r="C779" s="86" t="s">
        <v>90</v>
      </c>
      <c r="D779" s="88"/>
      <c r="E779" s="88">
        <v>12</v>
      </c>
      <c r="F779" s="88">
        <v>2075</v>
      </c>
      <c r="G779" s="78" t="s">
        <v>336</v>
      </c>
      <c r="H779" s="79">
        <v>6.8529999999999998</v>
      </c>
      <c r="I779" s="79">
        <v>55.59</v>
      </c>
      <c r="J779" s="79">
        <v>101.27800000000001</v>
      </c>
      <c r="K779" s="79">
        <v>104.831</v>
      </c>
      <c r="L779" s="79">
        <v>84.808999999999997</v>
      </c>
      <c r="M779" s="79">
        <v>19.190000000000001</v>
      </c>
      <c r="N779" s="79">
        <v>0.70899999999999996</v>
      </c>
    </row>
    <row r="780" spans="1:14" x14ac:dyDescent="0.3">
      <c r="A780" s="82">
        <v>779</v>
      </c>
      <c r="B780" s="83" t="s">
        <v>323</v>
      </c>
      <c r="C780" s="86" t="s">
        <v>90</v>
      </c>
      <c r="D780" s="88"/>
      <c r="E780" s="88">
        <v>12</v>
      </c>
      <c r="F780" s="88">
        <v>2080</v>
      </c>
      <c r="G780" s="78" t="s">
        <v>337</v>
      </c>
      <c r="H780" s="79">
        <v>6.86</v>
      </c>
      <c r="I780" s="79">
        <v>54.988</v>
      </c>
      <c r="J780" s="79">
        <v>101.663</v>
      </c>
      <c r="K780" s="79">
        <v>105.83499999999999</v>
      </c>
      <c r="L780" s="79">
        <v>83.656000000000006</v>
      </c>
      <c r="M780" s="79">
        <v>18.521000000000001</v>
      </c>
      <c r="N780" s="79">
        <v>0.67700000000000005</v>
      </c>
    </row>
    <row r="781" spans="1:14" x14ac:dyDescent="0.3">
      <c r="A781" s="82">
        <v>780</v>
      </c>
      <c r="B781" s="83" t="s">
        <v>323</v>
      </c>
      <c r="C781" s="86" t="s">
        <v>90</v>
      </c>
      <c r="D781" s="88"/>
      <c r="E781" s="88">
        <v>12</v>
      </c>
      <c r="F781" s="88">
        <v>2085</v>
      </c>
      <c r="G781" s="78" t="s">
        <v>338</v>
      </c>
      <c r="H781" s="79">
        <v>6.87</v>
      </c>
      <c r="I781" s="79">
        <v>54.484000000000002</v>
      </c>
      <c r="J781" s="79">
        <v>102.108</v>
      </c>
      <c r="K781" s="79">
        <v>106.85</v>
      </c>
      <c r="L781" s="79">
        <v>82.635999999999996</v>
      </c>
      <c r="M781" s="79">
        <v>17.946000000000002</v>
      </c>
      <c r="N781" s="79">
        <v>0.64600000000000002</v>
      </c>
    </row>
    <row r="782" spans="1:14" x14ac:dyDescent="0.3">
      <c r="A782" s="82">
        <v>781</v>
      </c>
      <c r="B782" s="83" t="s">
        <v>323</v>
      </c>
      <c r="C782" s="86" t="s">
        <v>90</v>
      </c>
      <c r="D782" s="88"/>
      <c r="E782" s="88">
        <v>12</v>
      </c>
      <c r="F782" s="88">
        <v>2090</v>
      </c>
      <c r="G782" s="78" t="s">
        <v>339</v>
      </c>
      <c r="H782" s="79">
        <v>6.8879999999999999</v>
      </c>
      <c r="I782" s="79">
        <v>54.084000000000003</v>
      </c>
      <c r="J782" s="79">
        <v>102.622</v>
      </c>
      <c r="K782" s="79">
        <v>107.86499999999999</v>
      </c>
      <c r="L782" s="79">
        <v>81.736000000000004</v>
      </c>
      <c r="M782" s="79">
        <v>17.474</v>
      </c>
      <c r="N782" s="79">
        <v>0.63100000000000001</v>
      </c>
    </row>
    <row r="783" spans="1:14" x14ac:dyDescent="0.3">
      <c r="A783" s="82">
        <v>782</v>
      </c>
      <c r="B783" s="83" t="s">
        <v>323</v>
      </c>
      <c r="C783" s="86" t="s">
        <v>90</v>
      </c>
      <c r="D783" s="88"/>
      <c r="E783" s="88">
        <v>12</v>
      </c>
      <c r="F783" s="88">
        <v>2095</v>
      </c>
      <c r="G783" s="78" t="s">
        <v>340</v>
      </c>
      <c r="H783" s="79">
        <v>6.9089999999999998</v>
      </c>
      <c r="I783" s="79">
        <v>53.709000000000003</v>
      </c>
      <c r="J783" s="79">
        <v>103.07599999999999</v>
      </c>
      <c r="K783" s="79">
        <v>108.774</v>
      </c>
      <c r="L783" s="79">
        <v>80.873000000000005</v>
      </c>
      <c r="M783" s="79">
        <v>17.056000000000001</v>
      </c>
      <c r="N783" s="79">
        <v>0.623</v>
      </c>
    </row>
    <row r="784" spans="1:14" x14ac:dyDescent="0.3">
      <c r="A784" s="82">
        <v>783</v>
      </c>
      <c r="B784" s="83" t="s">
        <v>323</v>
      </c>
      <c r="C784" s="86" t="s">
        <v>91</v>
      </c>
      <c r="D784" s="88"/>
      <c r="E784" s="88">
        <v>818</v>
      </c>
      <c r="F784" s="88">
        <v>2015</v>
      </c>
      <c r="G784" s="78" t="s">
        <v>324</v>
      </c>
      <c r="H784" s="79">
        <v>50.042000000000002</v>
      </c>
      <c r="I784" s="79">
        <v>202.429</v>
      </c>
      <c r="J784" s="79">
        <v>178.24600000000001</v>
      </c>
      <c r="K784" s="79">
        <v>120.29300000000001</v>
      </c>
      <c r="L784" s="79">
        <v>62.149000000000001</v>
      </c>
      <c r="M784" s="79">
        <v>13.893000000000001</v>
      </c>
      <c r="N784" s="79">
        <v>3.8479999999999999</v>
      </c>
    </row>
    <row r="785" spans="1:14" x14ac:dyDescent="0.3">
      <c r="A785" s="82">
        <v>784</v>
      </c>
      <c r="B785" s="83" t="s">
        <v>323</v>
      </c>
      <c r="C785" s="86" t="s">
        <v>91</v>
      </c>
      <c r="D785" s="88"/>
      <c r="E785" s="88">
        <v>818</v>
      </c>
      <c r="F785" s="88">
        <v>2020</v>
      </c>
      <c r="G785" s="78" t="s">
        <v>325</v>
      </c>
      <c r="H785" s="79">
        <v>45.926000000000002</v>
      </c>
      <c r="I785" s="79">
        <v>196.761</v>
      </c>
      <c r="J785" s="79">
        <v>164.298</v>
      </c>
      <c r="K785" s="79">
        <v>111.949</v>
      </c>
      <c r="L785" s="79">
        <v>57.965000000000003</v>
      </c>
      <c r="M785" s="79">
        <v>11.833</v>
      </c>
      <c r="N785" s="79">
        <v>3.7679999999999998</v>
      </c>
    </row>
    <row r="786" spans="1:14" x14ac:dyDescent="0.3">
      <c r="A786" s="82">
        <v>785</v>
      </c>
      <c r="B786" s="83" t="s">
        <v>323</v>
      </c>
      <c r="C786" s="86" t="s">
        <v>91</v>
      </c>
      <c r="D786" s="88"/>
      <c r="E786" s="88">
        <v>818</v>
      </c>
      <c r="F786" s="88">
        <v>2025</v>
      </c>
      <c r="G786" s="78" t="s">
        <v>326</v>
      </c>
      <c r="H786" s="79">
        <v>42.302</v>
      </c>
      <c r="I786" s="79">
        <v>191.267</v>
      </c>
      <c r="J786" s="79">
        <v>153.10499999999999</v>
      </c>
      <c r="K786" s="79">
        <v>105.601</v>
      </c>
      <c r="L786" s="79">
        <v>54.710999999999999</v>
      </c>
      <c r="M786" s="79">
        <v>10.3</v>
      </c>
      <c r="N786" s="79">
        <v>3.6739999999999999</v>
      </c>
    </row>
    <row r="787" spans="1:14" x14ac:dyDescent="0.3">
      <c r="A787" s="82">
        <v>786</v>
      </c>
      <c r="B787" s="83" t="s">
        <v>323</v>
      </c>
      <c r="C787" s="86" t="s">
        <v>91</v>
      </c>
      <c r="D787" s="88"/>
      <c r="E787" s="88">
        <v>818</v>
      </c>
      <c r="F787" s="88">
        <v>2030</v>
      </c>
      <c r="G787" s="78" t="s">
        <v>327</v>
      </c>
      <c r="H787" s="79">
        <v>39.026000000000003</v>
      </c>
      <c r="I787" s="79">
        <v>185.57599999999999</v>
      </c>
      <c r="J787" s="79">
        <v>143.90600000000001</v>
      </c>
      <c r="K787" s="79">
        <v>100.736</v>
      </c>
      <c r="L787" s="79">
        <v>52.180999999999997</v>
      </c>
      <c r="M787" s="79">
        <v>9.1110000000000007</v>
      </c>
      <c r="N787" s="79">
        <v>3.5840000000000001</v>
      </c>
    </row>
    <row r="788" spans="1:14" x14ac:dyDescent="0.3">
      <c r="A788" s="82">
        <v>787</v>
      </c>
      <c r="B788" s="83" t="s">
        <v>323</v>
      </c>
      <c r="C788" s="86" t="s">
        <v>91</v>
      </c>
      <c r="D788" s="88"/>
      <c r="E788" s="88">
        <v>818</v>
      </c>
      <c r="F788" s="88">
        <v>2035</v>
      </c>
      <c r="G788" s="78" t="s">
        <v>328</v>
      </c>
      <c r="H788" s="79">
        <v>36.064999999999998</v>
      </c>
      <c r="I788" s="79">
        <v>179.73</v>
      </c>
      <c r="J788" s="79">
        <v>136.41999999999999</v>
      </c>
      <c r="K788" s="79">
        <v>97.176000000000002</v>
      </c>
      <c r="L788" s="79">
        <v>50.231999999999999</v>
      </c>
      <c r="M788" s="79">
        <v>8.2010000000000005</v>
      </c>
      <c r="N788" s="79">
        <v>3.456</v>
      </c>
    </row>
    <row r="789" spans="1:14" x14ac:dyDescent="0.3">
      <c r="A789" s="82">
        <v>788</v>
      </c>
      <c r="B789" s="83" t="s">
        <v>323</v>
      </c>
      <c r="C789" s="86" t="s">
        <v>91</v>
      </c>
      <c r="D789" s="88"/>
      <c r="E789" s="88">
        <v>818</v>
      </c>
      <c r="F789" s="88">
        <v>2040</v>
      </c>
      <c r="G789" s="78" t="s">
        <v>329</v>
      </c>
      <c r="H789" s="79">
        <v>33.276000000000003</v>
      </c>
      <c r="I789" s="79">
        <v>173.29</v>
      </c>
      <c r="J789" s="79">
        <v>130.018</v>
      </c>
      <c r="K789" s="79">
        <v>94.489000000000004</v>
      </c>
      <c r="L789" s="79">
        <v>48.7</v>
      </c>
      <c r="M789" s="79">
        <v>7.4960000000000004</v>
      </c>
      <c r="N789" s="79">
        <v>3.3109999999999999</v>
      </c>
    </row>
    <row r="790" spans="1:14" x14ac:dyDescent="0.3">
      <c r="A790" s="82">
        <v>789</v>
      </c>
      <c r="B790" s="83" t="s">
        <v>323</v>
      </c>
      <c r="C790" s="86" t="s">
        <v>91</v>
      </c>
      <c r="D790" s="88"/>
      <c r="E790" s="88">
        <v>818</v>
      </c>
      <c r="F790" s="88">
        <v>2045</v>
      </c>
      <c r="G790" s="78" t="s">
        <v>330</v>
      </c>
      <c r="H790" s="79">
        <v>30.709</v>
      </c>
      <c r="I790" s="79">
        <v>166.566</v>
      </c>
      <c r="J790" s="79">
        <v>124.718</v>
      </c>
      <c r="K790" s="79">
        <v>92.7</v>
      </c>
      <c r="L790" s="79">
        <v>47.573</v>
      </c>
      <c r="M790" s="79">
        <v>6.968</v>
      </c>
      <c r="N790" s="79">
        <v>3.1459999999999999</v>
      </c>
    </row>
    <row r="791" spans="1:14" x14ac:dyDescent="0.3">
      <c r="A791" s="82">
        <v>790</v>
      </c>
      <c r="B791" s="83" t="s">
        <v>323</v>
      </c>
      <c r="C791" s="86" t="s">
        <v>91</v>
      </c>
      <c r="D791" s="88"/>
      <c r="E791" s="88">
        <v>818</v>
      </c>
      <c r="F791" s="88">
        <v>2050</v>
      </c>
      <c r="G791" s="78" t="s">
        <v>331</v>
      </c>
      <c r="H791" s="79">
        <v>28.309000000000001</v>
      </c>
      <c r="I791" s="79">
        <v>159.328</v>
      </c>
      <c r="J791" s="79">
        <v>120.172</v>
      </c>
      <c r="K791" s="79">
        <v>91.518000000000001</v>
      </c>
      <c r="L791" s="79">
        <v>46.704000000000001</v>
      </c>
      <c r="M791" s="79">
        <v>6.57</v>
      </c>
      <c r="N791" s="79">
        <v>2.9790000000000001</v>
      </c>
    </row>
    <row r="792" spans="1:14" x14ac:dyDescent="0.3">
      <c r="A792" s="82">
        <v>791</v>
      </c>
      <c r="B792" s="83" t="s">
        <v>323</v>
      </c>
      <c r="C792" s="86" t="s">
        <v>91</v>
      </c>
      <c r="D792" s="88"/>
      <c r="E792" s="88">
        <v>818</v>
      </c>
      <c r="F792" s="88">
        <v>2055</v>
      </c>
      <c r="G792" s="78" t="s">
        <v>332</v>
      </c>
      <c r="H792" s="79">
        <v>26.018999999999998</v>
      </c>
      <c r="I792" s="79">
        <v>151.505</v>
      </c>
      <c r="J792" s="79">
        <v>116.06699999999999</v>
      </c>
      <c r="K792" s="79">
        <v>90.718999999999994</v>
      </c>
      <c r="L792" s="79">
        <v>46.015000000000001</v>
      </c>
      <c r="M792" s="79">
        <v>6.2560000000000002</v>
      </c>
      <c r="N792" s="79">
        <v>2.7989999999999999</v>
      </c>
    </row>
    <row r="793" spans="1:14" x14ac:dyDescent="0.3">
      <c r="A793" s="82">
        <v>792</v>
      </c>
      <c r="B793" s="83" t="s">
        <v>323</v>
      </c>
      <c r="C793" s="86" t="s">
        <v>91</v>
      </c>
      <c r="D793" s="88"/>
      <c r="E793" s="88">
        <v>818</v>
      </c>
      <c r="F793" s="88">
        <v>2060</v>
      </c>
      <c r="G793" s="78" t="s">
        <v>333</v>
      </c>
      <c r="H793" s="79">
        <v>23.972999999999999</v>
      </c>
      <c r="I793" s="79">
        <v>143.96199999999999</v>
      </c>
      <c r="J793" s="79">
        <v>112.93899999999999</v>
      </c>
      <c r="K793" s="79">
        <v>90.724999999999994</v>
      </c>
      <c r="L793" s="79">
        <v>45.688000000000002</v>
      </c>
      <c r="M793" s="79">
        <v>6.0620000000000003</v>
      </c>
      <c r="N793" s="79">
        <v>2.6110000000000002</v>
      </c>
    </row>
    <row r="794" spans="1:14" x14ac:dyDescent="0.3">
      <c r="A794" s="82">
        <v>793</v>
      </c>
      <c r="B794" s="83" t="s">
        <v>323</v>
      </c>
      <c r="C794" s="86" t="s">
        <v>91</v>
      </c>
      <c r="D794" s="88"/>
      <c r="E794" s="88">
        <v>818</v>
      </c>
      <c r="F794" s="88">
        <v>2065</v>
      </c>
      <c r="G794" s="78" t="s">
        <v>334</v>
      </c>
      <c r="H794" s="79">
        <v>22.103000000000002</v>
      </c>
      <c r="I794" s="79">
        <v>136.44999999999999</v>
      </c>
      <c r="J794" s="79">
        <v>110.461</v>
      </c>
      <c r="K794" s="79">
        <v>91.215999999999994</v>
      </c>
      <c r="L794" s="79">
        <v>45.606000000000002</v>
      </c>
      <c r="M794" s="79">
        <v>5.944</v>
      </c>
      <c r="N794" s="79">
        <v>2.44</v>
      </c>
    </row>
    <row r="795" spans="1:14" x14ac:dyDescent="0.3">
      <c r="A795" s="82">
        <v>794</v>
      </c>
      <c r="B795" s="83" t="s">
        <v>323</v>
      </c>
      <c r="C795" s="86" t="s">
        <v>91</v>
      </c>
      <c r="D795" s="88"/>
      <c r="E795" s="88">
        <v>818</v>
      </c>
      <c r="F795" s="88">
        <v>2070</v>
      </c>
      <c r="G795" s="78" t="s">
        <v>335</v>
      </c>
      <c r="H795" s="79">
        <v>20.416</v>
      </c>
      <c r="I795" s="79">
        <v>129.107</v>
      </c>
      <c r="J795" s="79">
        <v>108.598</v>
      </c>
      <c r="K795" s="79">
        <v>92.224000000000004</v>
      </c>
      <c r="L795" s="79">
        <v>45.76</v>
      </c>
      <c r="M795" s="79">
        <v>5.9109999999999996</v>
      </c>
      <c r="N795" s="79">
        <v>2.2639999999999998</v>
      </c>
    </row>
    <row r="796" spans="1:14" x14ac:dyDescent="0.3">
      <c r="A796" s="82">
        <v>795</v>
      </c>
      <c r="B796" s="83" t="s">
        <v>323</v>
      </c>
      <c r="C796" s="86" t="s">
        <v>91</v>
      </c>
      <c r="D796" s="88"/>
      <c r="E796" s="88">
        <v>818</v>
      </c>
      <c r="F796" s="88">
        <v>2075</v>
      </c>
      <c r="G796" s="78" t="s">
        <v>336</v>
      </c>
      <c r="H796" s="79">
        <v>18.890999999999998</v>
      </c>
      <c r="I796" s="79">
        <v>121.98399999999999</v>
      </c>
      <c r="J796" s="79">
        <v>107.29600000000001</v>
      </c>
      <c r="K796" s="79">
        <v>93.683999999999997</v>
      </c>
      <c r="L796" s="79">
        <v>46.13</v>
      </c>
      <c r="M796" s="79">
        <v>5.94</v>
      </c>
      <c r="N796" s="79">
        <v>2.0950000000000002</v>
      </c>
    </row>
    <row r="797" spans="1:14" x14ac:dyDescent="0.3">
      <c r="A797" s="82">
        <v>796</v>
      </c>
      <c r="B797" s="83" t="s">
        <v>323</v>
      </c>
      <c r="C797" s="86" t="s">
        <v>91</v>
      </c>
      <c r="D797" s="88"/>
      <c r="E797" s="88">
        <v>818</v>
      </c>
      <c r="F797" s="88">
        <v>2080</v>
      </c>
      <c r="G797" s="78" t="s">
        <v>337</v>
      </c>
      <c r="H797" s="79">
        <v>17.526</v>
      </c>
      <c r="I797" s="79">
        <v>115.116</v>
      </c>
      <c r="J797" s="79">
        <v>106.53700000000001</v>
      </c>
      <c r="K797" s="79">
        <v>95.608999999999995</v>
      </c>
      <c r="L797" s="79">
        <v>46.704000000000001</v>
      </c>
      <c r="M797" s="79">
        <v>6.0359999999999996</v>
      </c>
      <c r="N797" s="79">
        <v>1.9319999999999999</v>
      </c>
    </row>
    <row r="798" spans="1:14" x14ac:dyDescent="0.3">
      <c r="A798" s="82">
        <v>797</v>
      </c>
      <c r="B798" s="83" t="s">
        <v>323</v>
      </c>
      <c r="C798" s="86" t="s">
        <v>91</v>
      </c>
      <c r="D798" s="88"/>
      <c r="E798" s="88">
        <v>818</v>
      </c>
      <c r="F798" s="88">
        <v>2085</v>
      </c>
      <c r="G798" s="78" t="s">
        <v>338</v>
      </c>
      <c r="H798" s="79">
        <v>16.283000000000001</v>
      </c>
      <c r="I798" s="79">
        <v>108.43</v>
      </c>
      <c r="J798" s="79">
        <v>106.13800000000001</v>
      </c>
      <c r="K798" s="79">
        <v>97.814999999999998</v>
      </c>
      <c r="L798" s="79">
        <v>47.429000000000002</v>
      </c>
      <c r="M798" s="79">
        <v>6.1829999999999998</v>
      </c>
      <c r="N798" s="79">
        <v>1.782</v>
      </c>
    </row>
    <row r="799" spans="1:14" x14ac:dyDescent="0.3">
      <c r="A799" s="82">
        <v>798</v>
      </c>
      <c r="B799" s="83" t="s">
        <v>323</v>
      </c>
      <c r="C799" s="86" t="s">
        <v>91</v>
      </c>
      <c r="D799" s="88"/>
      <c r="E799" s="88">
        <v>818</v>
      </c>
      <c r="F799" s="88">
        <v>2090</v>
      </c>
      <c r="G799" s="78" t="s">
        <v>339</v>
      </c>
      <c r="H799" s="79">
        <v>15.153</v>
      </c>
      <c r="I799" s="79">
        <v>101.96899999999999</v>
      </c>
      <c r="J799" s="79">
        <v>106.10599999999999</v>
      </c>
      <c r="K799" s="79">
        <v>100.34399999999999</v>
      </c>
      <c r="L799" s="79">
        <v>48.295999999999999</v>
      </c>
      <c r="M799" s="79">
        <v>6.3789999999999996</v>
      </c>
      <c r="N799" s="79">
        <v>1.633</v>
      </c>
    </row>
    <row r="800" spans="1:14" x14ac:dyDescent="0.3">
      <c r="A800" s="82">
        <v>799</v>
      </c>
      <c r="B800" s="83" t="s">
        <v>323</v>
      </c>
      <c r="C800" s="86" t="s">
        <v>91</v>
      </c>
      <c r="D800" s="88"/>
      <c r="E800" s="88">
        <v>818</v>
      </c>
      <c r="F800" s="88">
        <v>2095</v>
      </c>
      <c r="G800" s="78" t="s">
        <v>340</v>
      </c>
      <c r="H800" s="79">
        <v>14.121</v>
      </c>
      <c r="I800" s="79">
        <v>95.685000000000002</v>
      </c>
      <c r="J800" s="79">
        <v>106.27</v>
      </c>
      <c r="K800" s="79">
        <v>103.029</v>
      </c>
      <c r="L800" s="79">
        <v>49.234000000000002</v>
      </c>
      <c r="M800" s="79">
        <v>6.61</v>
      </c>
      <c r="N800" s="79">
        <v>1.4910000000000001</v>
      </c>
    </row>
    <row r="801" spans="1:14" x14ac:dyDescent="0.3">
      <c r="A801" s="82">
        <v>800</v>
      </c>
      <c r="B801" s="83" t="s">
        <v>323</v>
      </c>
      <c r="C801" s="86" t="s">
        <v>92</v>
      </c>
      <c r="D801" s="88"/>
      <c r="E801" s="88">
        <v>434</v>
      </c>
      <c r="F801" s="88">
        <v>2015</v>
      </c>
      <c r="G801" s="78" t="s">
        <v>324</v>
      </c>
      <c r="H801" s="79">
        <v>5.6609999999999996</v>
      </c>
      <c r="I801" s="79">
        <v>41.761000000000003</v>
      </c>
      <c r="J801" s="79">
        <v>101.82</v>
      </c>
      <c r="K801" s="79">
        <v>127.654</v>
      </c>
      <c r="L801" s="79">
        <v>108.033</v>
      </c>
      <c r="M801" s="79">
        <v>47.378</v>
      </c>
      <c r="N801" s="79">
        <v>9.2729999999999997</v>
      </c>
    </row>
    <row r="802" spans="1:14" x14ac:dyDescent="0.3">
      <c r="A802" s="82">
        <v>801</v>
      </c>
      <c r="B802" s="83" t="s">
        <v>323</v>
      </c>
      <c r="C802" s="86" t="s">
        <v>92</v>
      </c>
      <c r="D802" s="88"/>
      <c r="E802" s="88">
        <v>434</v>
      </c>
      <c r="F802" s="88">
        <v>2020</v>
      </c>
      <c r="G802" s="78" t="s">
        <v>325</v>
      </c>
      <c r="H802" s="79">
        <v>5.4390000000000001</v>
      </c>
      <c r="I802" s="79">
        <v>39.31</v>
      </c>
      <c r="J802" s="79">
        <v>95.956000000000003</v>
      </c>
      <c r="K802" s="79">
        <v>120.02200000000001</v>
      </c>
      <c r="L802" s="79">
        <v>99.900999999999996</v>
      </c>
      <c r="M802" s="79">
        <v>42.933</v>
      </c>
      <c r="N802" s="79">
        <v>8.1389999999999993</v>
      </c>
    </row>
    <row r="803" spans="1:14" x14ac:dyDescent="0.3">
      <c r="A803" s="82">
        <v>802</v>
      </c>
      <c r="B803" s="83" t="s">
        <v>323</v>
      </c>
      <c r="C803" s="86" t="s">
        <v>92</v>
      </c>
      <c r="D803" s="88"/>
      <c r="E803" s="88">
        <v>434</v>
      </c>
      <c r="F803" s="88">
        <v>2025</v>
      </c>
      <c r="G803" s="78" t="s">
        <v>326</v>
      </c>
      <c r="H803" s="79">
        <v>5.3369999999999997</v>
      </c>
      <c r="I803" s="79">
        <v>37.695</v>
      </c>
      <c r="J803" s="79">
        <v>92.192999999999998</v>
      </c>
      <c r="K803" s="79">
        <v>114.858</v>
      </c>
      <c r="L803" s="79">
        <v>93.075999999999993</v>
      </c>
      <c r="M803" s="79">
        <v>38.756999999999998</v>
      </c>
      <c r="N803" s="79">
        <v>7.0439999999999996</v>
      </c>
    </row>
    <row r="804" spans="1:14" x14ac:dyDescent="0.3">
      <c r="A804" s="82">
        <v>803</v>
      </c>
      <c r="B804" s="83" t="s">
        <v>323</v>
      </c>
      <c r="C804" s="86" t="s">
        <v>92</v>
      </c>
      <c r="D804" s="88"/>
      <c r="E804" s="88">
        <v>434</v>
      </c>
      <c r="F804" s="88">
        <v>2030</v>
      </c>
      <c r="G804" s="78" t="s">
        <v>327</v>
      </c>
      <c r="H804" s="79">
        <v>5.33</v>
      </c>
      <c r="I804" s="79">
        <v>36.777000000000001</v>
      </c>
      <c r="J804" s="79">
        <v>90.159000000000006</v>
      </c>
      <c r="K804" s="79">
        <v>111.71899999999999</v>
      </c>
      <c r="L804" s="79">
        <v>87.424999999999997</v>
      </c>
      <c r="M804" s="79">
        <v>35.018000000000001</v>
      </c>
      <c r="N804" s="79">
        <v>6.0720000000000001</v>
      </c>
    </row>
    <row r="805" spans="1:14" x14ac:dyDescent="0.3">
      <c r="A805" s="82">
        <v>804</v>
      </c>
      <c r="B805" s="83" t="s">
        <v>323</v>
      </c>
      <c r="C805" s="86" t="s">
        <v>92</v>
      </c>
      <c r="D805" s="88"/>
      <c r="E805" s="88">
        <v>434</v>
      </c>
      <c r="F805" s="88">
        <v>2035</v>
      </c>
      <c r="G805" s="78" t="s">
        <v>328</v>
      </c>
      <c r="H805" s="79">
        <v>5.3869999999999996</v>
      </c>
      <c r="I805" s="79">
        <v>36.386000000000003</v>
      </c>
      <c r="J805" s="79">
        <v>89.438000000000002</v>
      </c>
      <c r="K805" s="79">
        <v>110.187</v>
      </c>
      <c r="L805" s="79">
        <v>83.034999999999997</v>
      </c>
      <c r="M805" s="79">
        <v>31.881</v>
      </c>
      <c r="N805" s="79">
        <v>5.2460000000000004</v>
      </c>
    </row>
    <row r="806" spans="1:14" x14ac:dyDescent="0.3">
      <c r="A806" s="82">
        <v>805</v>
      </c>
      <c r="B806" s="83" t="s">
        <v>323</v>
      </c>
      <c r="C806" s="86" t="s">
        <v>92</v>
      </c>
      <c r="D806" s="88"/>
      <c r="E806" s="88">
        <v>434</v>
      </c>
      <c r="F806" s="88">
        <v>2040</v>
      </c>
      <c r="G806" s="78" t="s">
        <v>329</v>
      </c>
      <c r="H806" s="79">
        <v>5.4889999999999999</v>
      </c>
      <c r="I806" s="79">
        <v>36.401000000000003</v>
      </c>
      <c r="J806" s="79">
        <v>89.71</v>
      </c>
      <c r="K806" s="79">
        <v>109.91500000000001</v>
      </c>
      <c r="L806" s="79">
        <v>79.84</v>
      </c>
      <c r="M806" s="79">
        <v>29.346</v>
      </c>
      <c r="N806" s="79">
        <v>4.5789999999999997</v>
      </c>
    </row>
    <row r="807" spans="1:14" x14ac:dyDescent="0.3">
      <c r="A807" s="82">
        <v>806</v>
      </c>
      <c r="B807" s="83" t="s">
        <v>323</v>
      </c>
      <c r="C807" s="86" t="s">
        <v>92</v>
      </c>
      <c r="D807" s="88"/>
      <c r="E807" s="88">
        <v>434</v>
      </c>
      <c r="F807" s="88">
        <v>2045</v>
      </c>
      <c r="G807" s="78" t="s">
        <v>330</v>
      </c>
      <c r="H807" s="79">
        <v>5.61</v>
      </c>
      <c r="I807" s="79">
        <v>36.655999999999999</v>
      </c>
      <c r="J807" s="79">
        <v>90.53</v>
      </c>
      <c r="K807" s="79">
        <v>110.369</v>
      </c>
      <c r="L807" s="79">
        <v>77.468999999999994</v>
      </c>
      <c r="M807" s="79">
        <v>27.28</v>
      </c>
      <c r="N807" s="79">
        <v>4.0259999999999998</v>
      </c>
    </row>
    <row r="808" spans="1:14" x14ac:dyDescent="0.3">
      <c r="A808" s="82">
        <v>807</v>
      </c>
      <c r="B808" s="83" t="s">
        <v>323</v>
      </c>
      <c r="C808" s="86" t="s">
        <v>92</v>
      </c>
      <c r="D808" s="88"/>
      <c r="E808" s="88">
        <v>434</v>
      </c>
      <c r="F808" s="88">
        <v>2050</v>
      </c>
      <c r="G808" s="78" t="s">
        <v>331</v>
      </c>
      <c r="H808" s="79">
        <v>5.742</v>
      </c>
      <c r="I808" s="79">
        <v>37.058999999999997</v>
      </c>
      <c r="J808" s="79">
        <v>91.697999999999993</v>
      </c>
      <c r="K808" s="79">
        <v>111.303</v>
      </c>
      <c r="L808" s="79">
        <v>75.748999999999995</v>
      </c>
      <c r="M808" s="79">
        <v>25.617000000000001</v>
      </c>
      <c r="N808" s="79">
        <v>3.5920000000000001</v>
      </c>
    </row>
    <row r="809" spans="1:14" x14ac:dyDescent="0.3">
      <c r="A809" s="82">
        <v>808</v>
      </c>
      <c r="B809" s="83" t="s">
        <v>323</v>
      </c>
      <c r="C809" s="86" t="s">
        <v>92</v>
      </c>
      <c r="D809" s="88"/>
      <c r="E809" s="88">
        <v>434</v>
      </c>
      <c r="F809" s="88">
        <v>2055</v>
      </c>
      <c r="G809" s="78" t="s">
        <v>332</v>
      </c>
      <c r="H809" s="79">
        <v>5.87</v>
      </c>
      <c r="I809" s="79">
        <v>37.503999999999998</v>
      </c>
      <c r="J809" s="79">
        <v>92.947999999999993</v>
      </c>
      <c r="K809" s="79">
        <v>112.39</v>
      </c>
      <c r="L809" s="79">
        <v>74.417000000000002</v>
      </c>
      <c r="M809" s="79">
        <v>24.263999999999999</v>
      </c>
      <c r="N809" s="79">
        <v>3.2469999999999999</v>
      </c>
    </row>
    <row r="810" spans="1:14" x14ac:dyDescent="0.3">
      <c r="A810" s="82">
        <v>809</v>
      </c>
      <c r="B810" s="83" t="s">
        <v>323</v>
      </c>
      <c r="C810" s="86" t="s">
        <v>92</v>
      </c>
      <c r="D810" s="88"/>
      <c r="E810" s="88">
        <v>434</v>
      </c>
      <c r="F810" s="88">
        <v>2060</v>
      </c>
      <c r="G810" s="78" t="s">
        <v>333</v>
      </c>
      <c r="H810" s="79">
        <v>5.9909999999999997</v>
      </c>
      <c r="I810" s="79">
        <v>37.991</v>
      </c>
      <c r="J810" s="79">
        <v>94.278999999999996</v>
      </c>
      <c r="K810" s="79">
        <v>113.63500000000001</v>
      </c>
      <c r="L810" s="79">
        <v>73.510000000000005</v>
      </c>
      <c r="M810" s="79">
        <v>23.212</v>
      </c>
      <c r="N810" s="79">
        <v>2.9820000000000002</v>
      </c>
    </row>
    <row r="811" spans="1:14" x14ac:dyDescent="0.3">
      <c r="A811" s="82">
        <v>810</v>
      </c>
      <c r="B811" s="83" t="s">
        <v>323</v>
      </c>
      <c r="C811" s="86" t="s">
        <v>92</v>
      </c>
      <c r="D811" s="88"/>
      <c r="E811" s="88">
        <v>434</v>
      </c>
      <c r="F811" s="88">
        <v>2065</v>
      </c>
      <c r="G811" s="78" t="s">
        <v>334</v>
      </c>
      <c r="H811" s="79">
        <v>6.0940000000000003</v>
      </c>
      <c r="I811" s="79">
        <v>38.432000000000002</v>
      </c>
      <c r="J811" s="79">
        <v>95.474000000000004</v>
      </c>
      <c r="K811" s="79">
        <v>114.765</v>
      </c>
      <c r="L811" s="79">
        <v>72.778999999999996</v>
      </c>
      <c r="M811" s="79">
        <v>22.364000000000001</v>
      </c>
      <c r="N811" s="79">
        <v>2.7719999999999998</v>
      </c>
    </row>
    <row r="812" spans="1:14" x14ac:dyDescent="0.3">
      <c r="A812" s="82">
        <v>811</v>
      </c>
      <c r="B812" s="83" t="s">
        <v>323</v>
      </c>
      <c r="C812" s="86" t="s">
        <v>92</v>
      </c>
      <c r="D812" s="88"/>
      <c r="E812" s="88">
        <v>434</v>
      </c>
      <c r="F812" s="88">
        <v>2070</v>
      </c>
      <c r="G812" s="78" t="s">
        <v>335</v>
      </c>
      <c r="H812" s="79">
        <v>6.1859999999999999</v>
      </c>
      <c r="I812" s="79">
        <v>38.823</v>
      </c>
      <c r="J812" s="79">
        <v>96.543000000000006</v>
      </c>
      <c r="K812" s="79">
        <v>115.79</v>
      </c>
      <c r="L812" s="79">
        <v>72.221000000000004</v>
      </c>
      <c r="M812" s="79">
        <v>21.689</v>
      </c>
      <c r="N812" s="79">
        <v>2.6080000000000001</v>
      </c>
    </row>
    <row r="813" spans="1:14" x14ac:dyDescent="0.3">
      <c r="A813" s="82">
        <v>812</v>
      </c>
      <c r="B813" s="83" t="s">
        <v>323</v>
      </c>
      <c r="C813" s="86" t="s">
        <v>92</v>
      </c>
      <c r="D813" s="88"/>
      <c r="E813" s="88">
        <v>434</v>
      </c>
      <c r="F813" s="88">
        <v>2075</v>
      </c>
      <c r="G813" s="78" t="s">
        <v>336</v>
      </c>
      <c r="H813" s="79">
        <v>6.2679999999999998</v>
      </c>
      <c r="I813" s="79">
        <v>39.171999999999997</v>
      </c>
      <c r="J813" s="79">
        <v>97.492000000000004</v>
      </c>
      <c r="K813" s="79">
        <v>116.711</v>
      </c>
      <c r="L813" s="79">
        <v>71.823999999999998</v>
      </c>
      <c r="M813" s="79">
        <v>21.154</v>
      </c>
      <c r="N813" s="79">
        <v>2.4790000000000001</v>
      </c>
    </row>
    <row r="814" spans="1:14" x14ac:dyDescent="0.3">
      <c r="A814" s="82">
        <v>813</v>
      </c>
      <c r="B814" s="83" t="s">
        <v>323</v>
      </c>
      <c r="C814" s="86" t="s">
        <v>92</v>
      </c>
      <c r="D814" s="88"/>
      <c r="E814" s="88">
        <v>434</v>
      </c>
      <c r="F814" s="88">
        <v>2080</v>
      </c>
      <c r="G814" s="78" t="s">
        <v>337</v>
      </c>
      <c r="H814" s="79">
        <v>6.3339999999999996</v>
      </c>
      <c r="I814" s="79">
        <v>39.499000000000002</v>
      </c>
      <c r="J814" s="79">
        <v>98.35</v>
      </c>
      <c r="K814" s="79">
        <v>117.57299999999999</v>
      </c>
      <c r="L814" s="79">
        <v>71.56</v>
      </c>
      <c r="M814" s="79">
        <v>20.734000000000002</v>
      </c>
      <c r="N814" s="79">
        <v>2.37</v>
      </c>
    </row>
    <row r="815" spans="1:14" x14ac:dyDescent="0.3">
      <c r="A815" s="82">
        <v>814</v>
      </c>
      <c r="B815" s="83" t="s">
        <v>323</v>
      </c>
      <c r="C815" s="86" t="s">
        <v>92</v>
      </c>
      <c r="D815" s="88"/>
      <c r="E815" s="88">
        <v>434</v>
      </c>
      <c r="F815" s="88">
        <v>2085</v>
      </c>
      <c r="G815" s="78" t="s">
        <v>338</v>
      </c>
      <c r="H815" s="79">
        <v>6.3890000000000002</v>
      </c>
      <c r="I815" s="79">
        <v>39.749000000000002</v>
      </c>
      <c r="J815" s="79">
        <v>99.019000000000005</v>
      </c>
      <c r="K815" s="79">
        <v>118.22499999999999</v>
      </c>
      <c r="L815" s="79">
        <v>71.293999999999997</v>
      </c>
      <c r="M815" s="79">
        <v>20.364000000000001</v>
      </c>
      <c r="N815" s="79">
        <v>2.2799999999999998</v>
      </c>
    </row>
    <row r="816" spans="1:14" x14ac:dyDescent="0.3">
      <c r="A816" s="82">
        <v>815</v>
      </c>
      <c r="B816" s="83" t="s">
        <v>323</v>
      </c>
      <c r="C816" s="86" t="s">
        <v>92</v>
      </c>
      <c r="D816" s="88"/>
      <c r="E816" s="88">
        <v>434</v>
      </c>
      <c r="F816" s="88">
        <v>2090</v>
      </c>
      <c r="G816" s="78" t="s">
        <v>339</v>
      </c>
      <c r="H816" s="79">
        <v>6.4429999999999996</v>
      </c>
      <c r="I816" s="79">
        <v>40.012999999999998</v>
      </c>
      <c r="J816" s="79">
        <v>99.716999999999999</v>
      </c>
      <c r="K816" s="79">
        <v>118.944</v>
      </c>
      <c r="L816" s="79">
        <v>71.165000000000006</v>
      </c>
      <c r="M816" s="79">
        <v>20.073</v>
      </c>
      <c r="N816" s="79">
        <v>2.2050000000000001</v>
      </c>
    </row>
    <row r="817" spans="1:14" x14ac:dyDescent="0.3">
      <c r="A817" s="82">
        <v>816</v>
      </c>
      <c r="B817" s="83" t="s">
        <v>323</v>
      </c>
      <c r="C817" s="86" t="s">
        <v>92</v>
      </c>
      <c r="D817" s="88"/>
      <c r="E817" s="88">
        <v>434</v>
      </c>
      <c r="F817" s="88">
        <v>2095</v>
      </c>
      <c r="G817" s="78" t="s">
        <v>340</v>
      </c>
      <c r="H817" s="79">
        <v>6.4850000000000003</v>
      </c>
      <c r="I817" s="79">
        <v>40.228999999999999</v>
      </c>
      <c r="J817" s="79">
        <v>100.291</v>
      </c>
      <c r="K817" s="79">
        <v>119.52</v>
      </c>
      <c r="L817" s="79">
        <v>71.024000000000001</v>
      </c>
      <c r="M817" s="79">
        <v>19.808</v>
      </c>
      <c r="N817" s="79">
        <v>2.1429999999999998</v>
      </c>
    </row>
    <row r="818" spans="1:14" x14ac:dyDescent="0.3">
      <c r="A818" s="82">
        <v>817</v>
      </c>
      <c r="B818" s="83" t="s">
        <v>323</v>
      </c>
      <c r="C818" s="86" t="s">
        <v>93</v>
      </c>
      <c r="D818" s="88"/>
      <c r="E818" s="88">
        <v>504</v>
      </c>
      <c r="F818" s="88">
        <v>2015</v>
      </c>
      <c r="G818" s="78" t="s">
        <v>324</v>
      </c>
      <c r="H818" s="79">
        <v>31.094999999999999</v>
      </c>
      <c r="I818" s="79">
        <v>93.963999999999999</v>
      </c>
      <c r="J818" s="79">
        <v>116.916</v>
      </c>
      <c r="K818" s="79">
        <v>112.13500000000001</v>
      </c>
      <c r="L818" s="79">
        <v>80.191999999999993</v>
      </c>
      <c r="M818" s="79">
        <v>38.290999999999997</v>
      </c>
      <c r="N818" s="79">
        <v>12.347</v>
      </c>
    </row>
    <row r="819" spans="1:14" x14ac:dyDescent="0.3">
      <c r="A819" s="82">
        <v>818</v>
      </c>
      <c r="B819" s="83" t="s">
        <v>323</v>
      </c>
      <c r="C819" s="86" t="s">
        <v>93</v>
      </c>
      <c r="D819" s="88"/>
      <c r="E819" s="88">
        <v>504</v>
      </c>
      <c r="F819" s="88">
        <v>2020</v>
      </c>
      <c r="G819" s="78" t="s">
        <v>325</v>
      </c>
      <c r="H819" s="79">
        <v>28.417000000000002</v>
      </c>
      <c r="I819" s="79">
        <v>88.361000000000004</v>
      </c>
      <c r="J819" s="79">
        <v>110.855</v>
      </c>
      <c r="K819" s="79">
        <v>106.727</v>
      </c>
      <c r="L819" s="79">
        <v>75.652000000000001</v>
      </c>
      <c r="M819" s="79">
        <v>35.521999999999998</v>
      </c>
      <c r="N819" s="79">
        <v>11.106</v>
      </c>
    </row>
    <row r="820" spans="1:14" x14ac:dyDescent="0.3">
      <c r="A820" s="82">
        <v>819</v>
      </c>
      <c r="B820" s="83" t="s">
        <v>323</v>
      </c>
      <c r="C820" s="86" t="s">
        <v>93</v>
      </c>
      <c r="D820" s="88"/>
      <c r="E820" s="88">
        <v>504</v>
      </c>
      <c r="F820" s="88">
        <v>2025</v>
      </c>
      <c r="G820" s="78" t="s">
        <v>326</v>
      </c>
      <c r="H820" s="79">
        <v>25.981000000000002</v>
      </c>
      <c r="I820" s="79">
        <v>83.421999999999997</v>
      </c>
      <c r="J820" s="79">
        <v>106.462</v>
      </c>
      <c r="K820" s="79">
        <v>103.16</v>
      </c>
      <c r="L820" s="79">
        <v>72.043000000000006</v>
      </c>
      <c r="M820" s="79">
        <v>32.912999999999997</v>
      </c>
      <c r="N820" s="79">
        <v>9.8390000000000004</v>
      </c>
    </row>
    <row r="821" spans="1:14" x14ac:dyDescent="0.3">
      <c r="A821" s="82">
        <v>820</v>
      </c>
      <c r="B821" s="83" t="s">
        <v>323</v>
      </c>
      <c r="C821" s="86" t="s">
        <v>93</v>
      </c>
      <c r="D821" s="88"/>
      <c r="E821" s="88">
        <v>504</v>
      </c>
      <c r="F821" s="88">
        <v>2030</v>
      </c>
      <c r="G821" s="78" t="s">
        <v>327</v>
      </c>
      <c r="H821" s="79">
        <v>23.728999999999999</v>
      </c>
      <c r="I821" s="79">
        <v>78.938000000000002</v>
      </c>
      <c r="J821" s="79">
        <v>103.34399999999999</v>
      </c>
      <c r="K821" s="79">
        <v>101.053</v>
      </c>
      <c r="L821" s="79">
        <v>69.105999999999995</v>
      </c>
      <c r="M821" s="79">
        <v>30.434999999999999</v>
      </c>
      <c r="N821" s="79">
        <v>8.6150000000000002</v>
      </c>
    </row>
    <row r="822" spans="1:14" x14ac:dyDescent="0.3">
      <c r="A822" s="82">
        <v>821</v>
      </c>
      <c r="B822" s="83" t="s">
        <v>323</v>
      </c>
      <c r="C822" s="86" t="s">
        <v>93</v>
      </c>
      <c r="D822" s="88"/>
      <c r="E822" s="88">
        <v>504</v>
      </c>
      <c r="F822" s="88">
        <v>2035</v>
      </c>
      <c r="G822" s="78" t="s">
        <v>328</v>
      </c>
      <c r="H822" s="79">
        <v>21.672999999999998</v>
      </c>
      <c r="I822" s="79">
        <v>74.870999999999995</v>
      </c>
      <c r="J822" s="79">
        <v>101.21299999999999</v>
      </c>
      <c r="K822" s="79">
        <v>100.069</v>
      </c>
      <c r="L822" s="79">
        <v>66.722999999999999</v>
      </c>
      <c r="M822" s="79">
        <v>28.135999999999999</v>
      </c>
      <c r="N822" s="79">
        <v>7.4950000000000001</v>
      </c>
    </row>
    <row r="823" spans="1:14" x14ac:dyDescent="0.3">
      <c r="A823" s="82">
        <v>822</v>
      </c>
      <c r="B823" s="83" t="s">
        <v>323</v>
      </c>
      <c r="C823" s="86" t="s">
        <v>93</v>
      </c>
      <c r="D823" s="88"/>
      <c r="E823" s="88">
        <v>504</v>
      </c>
      <c r="F823" s="88">
        <v>2040</v>
      </c>
      <c r="G823" s="78" t="s">
        <v>329</v>
      </c>
      <c r="H823" s="79">
        <v>19.84</v>
      </c>
      <c r="I823" s="79">
        <v>71.254000000000005</v>
      </c>
      <c r="J823" s="79">
        <v>99.872</v>
      </c>
      <c r="K823" s="79">
        <v>99.941999999999993</v>
      </c>
      <c r="L823" s="79">
        <v>64.804000000000002</v>
      </c>
      <c r="M823" s="79">
        <v>26.048999999999999</v>
      </c>
      <c r="N823" s="79">
        <v>6.4989999999999997</v>
      </c>
    </row>
    <row r="824" spans="1:14" x14ac:dyDescent="0.3">
      <c r="A824" s="82">
        <v>823</v>
      </c>
      <c r="B824" s="83" t="s">
        <v>323</v>
      </c>
      <c r="C824" s="86" t="s">
        <v>93</v>
      </c>
      <c r="D824" s="88"/>
      <c r="E824" s="88">
        <v>504</v>
      </c>
      <c r="F824" s="88">
        <v>2045</v>
      </c>
      <c r="G824" s="78" t="s">
        <v>330</v>
      </c>
      <c r="H824" s="79">
        <v>18.213999999999999</v>
      </c>
      <c r="I824" s="79">
        <v>68.031000000000006</v>
      </c>
      <c r="J824" s="79">
        <v>99.117999999999995</v>
      </c>
      <c r="K824" s="79">
        <v>100.40900000000001</v>
      </c>
      <c r="L824" s="79">
        <v>63.273000000000003</v>
      </c>
      <c r="M824" s="79">
        <v>24.169</v>
      </c>
      <c r="N824" s="79">
        <v>5.6260000000000003</v>
      </c>
    </row>
    <row r="825" spans="1:14" x14ac:dyDescent="0.3">
      <c r="A825" s="82">
        <v>824</v>
      </c>
      <c r="B825" s="83" t="s">
        <v>323</v>
      </c>
      <c r="C825" s="86" t="s">
        <v>93</v>
      </c>
      <c r="D825" s="88"/>
      <c r="E825" s="88">
        <v>504</v>
      </c>
      <c r="F825" s="88">
        <v>2050</v>
      </c>
      <c r="G825" s="78" t="s">
        <v>331</v>
      </c>
      <c r="H825" s="79">
        <v>16.812000000000001</v>
      </c>
      <c r="I825" s="79">
        <v>65.281000000000006</v>
      </c>
      <c r="J825" s="79">
        <v>99.016000000000005</v>
      </c>
      <c r="K825" s="79">
        <v>101.533</v>
      </c>
      <c r="L825" s="79">
        <v>62.151000000000003</v>
      </c>
      <c r="M825" s="79">
        <v>22.51</v>
      </c>
      <c r="N825" s="79">
        <v>4.8570000000000002</v>
      </c>
    </row>
    <row r="826" spans="1:14" x14ac:dyDescent="0.3">
      <c r="A826" s="82">
        <v>825</v>
      </c>
      <c r="B826" s="83" t="s">
        <v>323</v>
      </c>
      <c r="C826" s="86" t="s">
        <v>93</v>
      </c>
      <c r="D826" s="88"/>
      <c r="E826" s="88">
        <v>504</v>
      </c>
      <c r="F826" s="88">
        <v>2055</v>
      </c>
      <c r="G826" s="78" t="s">
        <v>332</v>
      </c>
      <c r="H826" s="79">
        <v>15.6</v>
      </c>
      <c r="I826" s="79">
        <v>62.918999999999997</v>
      </c>
      <c r="J826" s="79">
        <v>99.384</v>
      </c>
      <c r="K826" s="79">
        <v>103.12</v>
      </c>
      <c r="L826" s="79">
        <v>61.366999999999997</v>
      </c>
      <c r="M826" s="79">
        <v>21.056999999999999</v>
      </c>
      <c r="N826" s="79">
        <v>4.2130000000000001</v>
      </c>
    </row>
    <row r="827" spans="1:14" x14ac:dyDescent="0.3">
      <c r="A827" s="82">
        <v>826</v>
      </c>
      <c r="B827" s="83" t="s">
        <v>323</v>
      </c>
      <c r="C827" s="86" t="s">
        <v>93</v>
      </c>
      <c r="D827" s="88"/>
      <c r="E827" s="88">
        <v>504</v>
      </c>
      <c r="F827" s="88">
        <v>2060</v>
      </c>
      <c r="G827" s="78" t="s">
        <v>333</v>
      </c>
      <c r="H827" s="79">
        <v>14.523</v>
      </c>
      <c r="I827" s="79">
        <v>60.805999999999997</v>
      </c>
      <c r="J827" s="79">
        <v>99.992999999999995</v>
      </c>
      <c r="K827" s="79">
        <v>104.925</v>
      </c>
      <c r="L827" s="79">
        <v>60.783999999999999</v>
      </c>
      <c r="M827" s="79">
        <v>19.748000000000001</v>
      </c>
      <c r="N827" s="79">
        <v>3.641</v>
      </c>
    </row>
    <row r="828" spans="1:14" x14ac:dyDescent="0.3">
      <c r="A828" s="82">
        <v>827</v>
      </c>
      <c r="B828" s="83" t="s">
        <v>323</v>
      </c>
      <c r="C828" s="86" t="s">
        <v>93</v>
      </c>
      <c r="D828" s="88"/>
      <c r="E828" s="88">
        <v>504</v>
      </c>
      <c r="F828" s="88">
        <v>2065</v>
      </c>
      <c r="G828" s="78" t="s">
        <v>334</v>
      </c>
      <c r="H828" s="79">
        <v>13.57</v>
      </c>
      <c r="I828" s="79">
        <v>58.906999999999996</v>
      </c>
      <c r="J828" s="79">
        <v>100.78400000000001</v>
      </c>
      <c r="K828" s="79">
        <v>106.85</v>
      </c>
      <c r="L828" s="79">
        <v>60.326000000000001</v>
      </c>
      <c r="M828" s="79">
        <v>18.568999999999999</v>
      </c>
      <c r="N828" s="79">
        <v>3.1539999999999999</v>
      </c>
    </row>
    <row r="829" spans="1:14" x14ac:dyDescent="0.3">
      <c r="A829" s="82">
        <v>828</v>
      </c>
      <c r="B829" s="83" t="s">
        <v>323</v>
      </c>
      <c r="C829" s="86" t="s">
        <v>93</v>
      </c>
      <c r="D829" s="88"/>
      <c r="E829" s="88">
        <v>504</v>
      </c>
      <c r="F829" s="88">
        <v>2070</v>
      </c>
      <c r="G829" s="78" t="s">
        <v>335</v>
      </c>
      <c r="H829" s="79">
        <v>12.718</v>
      </c>
      <c r="I829" s="79">
        <v>57.213999999999999</v>
      </c>
      <c r="J829" s="79">
        <v>101.75</v>
      </c>
      <c r="K829" s="79">
        <v>108.964</v>
      </c>
      <c r="L829" s="79">
        <v>60.024999999999999</v>
      </c>
      <c r="M829" s="79">
        <v>17.501000000000001</v>
      </c>
      <c r="N829" s="79">
        <v>2.7280000000000002</v>
      </c>
    </row>
    <row r="830" spans="1:14" x14ac:dyDescent="0.3">
      <c r="A830" s="82">
        <v>829</v>
      </c>
      <c r="B830" s="83" t="s">
        <v>323</v>
      </c>
      <c r="C830" s="86" t="s">
        <v>93</v>
      </c>
      <c r="D830" s="88"/>
      <c r="E830" s="88">
        <v>504</v>
      </c>
      <c r="F830" s="88">
        <v>2075</v>
      </c>
      <c r="G830" s="78" t="s">
        <v>336</v>
      </c>
      <c r="H830" s="79">
        <v>11.97</v>
      </c>
      <c r="I830" s="79">
        <v>55.671999999999997</v>
      </c>
      <c r="J830" s="79">
        <v>102.864</v>
      </c>
      <c r="K830" s="79">
        <v>111.19799999999999</v>
      </c>
      <c r="L830" s="79">
        <v>59.838000000000001</v>
      </c>
      <c r="M830" s="79">
        <v>16.533000000000001</v>
      </c>
      <c r="N830" s="79">
        <v>2.3650000000000002</v>
      </c>
    </row>
    <row r="831" spans="1:14" x14ac:dyDescent="0.3">
      <c r="A831" s="82">
        <v>830</v>
      </c>
      <c r="B831" s="83" t="s">
        <v>323</v>
      </c>
      <c r="C831" s="86" t="s">
        <v>93</v>
      </c>
      <c r="D831" s="88"/>
      <c r="E831" s="88">
        <v>504</v>
      </c>
      <c r="F831" s="88">
        <v>2080</v>
      </c>
      <c r="G831" s="78" t="s">
        <v>337</v>
      </c>
      <c r="H831" s="79">
        <v>11.285</v>
      </c>
      <c r="I831" s="79">
        <v>54.203000000000003</v>
      </c>
      <c r="J831" s="79">
        <v>103.92400000000001</v>
      </c>
      <c r="K831" s="79">
        <v>113.318</v>
      </c>
      <c r="L831" s="79">
        <v>59.648000000000003</v>
      </c>
      <c r="M831" s="79">
        <v>15.65</v>
      </c>
      <c r="N831" s="79">
        <v>2.052</v>
      </c>
    </row>
    <row r="832" spans="1:14" x14ac:dyDescent="0.3">
      <c r="A832" s="82">
        <v>831</v>
      </c>
      <c r="B832" s="83" t="s">
        <v>323</v>
      </c>
      <c r="C832" s="86" t="s">
        <v>93</v>
      </c>
      <c r="D832" s="88"/>
      <c r="E832" s="88">
        <v>504</v>
      </c>
      <c r="F832" s="88">
        <v>2085</v>
      </c>
      <c r="G832" s="78" t="s">
        <v>338</v>
      </c>
      <c r="H832" s="79">
        <v>10.673999999999999</v>
      </c>
      <c r="I832" s="79">
        <v>52.853999999999999</v>
      </c>
      <c r="J832" s="79">
        <v>105.008</v>
      </c>
      <c r="K832" s="79">
        <v>115.452</v>
      </c>
      <c r="L832" s="79">
        <v>59.508000000000003</v>
      </c>
      <c r="M832" s="79">
        <v>14.840999999999999</v>
      </c>
      <c r="N832" s="79">
        <v>1.7829999999999999</v>
      </c>
    </row>
    <row r="833" spans="1:14" x14ac:dyDescent="0.3">
      <c r="A833" s="82">
        <v>832</v>
      </c>
      <c r="B833" s="83" t="s">
        <v>323</v>
      </c>
      <c r="C833" s="86" t="s">
        <v>93</v>
      </c>
      <c r="D833" s="88"/>
      <c r="E833" s="88">
        <v>504</v>
      </c>
      <c r="F833" s="88">
        <v>2090</v>
      </c>
      <c r="G833" s="78" t="s">
        <v>339</v>
      </c>
      <c r="H833" s="79">
        <v>10.121</v>
      </c>
      <c r="I833" s="79">
        <v>51.591000000000001</v>
      </c>
      <c r="J833" s="79">
        <v>106.045</v>
      </c>
      <c r="K833" s="79">
        <v>117.5</v>
      </c>
      <c r="L833" s="79">
        <v>59.384</v>
      </c>
      <c r="M833" s="79">
        <v>14.11</v>
      </c>
      <c r="N833" s="79">
        <v>1.5489999999999999</v>
      </c>
    </row>
    <row r="834" spans="1:14" x14ac:dyDescent="0.3">
      <c r="A834" s="82">
        <v>833</v>
      </c>
      <c r="B834" s="83" t="s">
        <v>323</v>
      </c>
      <c r="C834" s="86" t="s">
        <v>93</v>
      </c>
      <c r="D834" s="88"/>
      <c r="E834" s="88">
        <v>504</v>
      </c>
      <c r="F834" s="88">
        <v>2095</v>
      </c>
      <c r="G834" s="78" t="s">
        <v>340</v>
      </c>
      <c r="H834" s="79">
        <v>9.6359999999999992</v>
      </c>
      <c r="I834" s="79">
        <v>50.436</v>
      </c>
      <c r="J834" s="79">
        <v>107.084</v>
      </c>
      <c r="K834" s="79">
        <v>119.502</v>
      </c>
      <c r="L834" s="79">
        <v>59.292000000000002</v>
      </c>
      <c r="M834" s="79">
        <v>13.45</v>
      </c>
      <c r="N834" s="79">
        <v>1.36</v>
      </c>
    </row>
    <row r="835" spans="1:14" x14ac:dyDescent="0.3">
      <c r="A835" s="82">
        <v>834</v>
      </c>
      <c r="B835" s="83" t="s">
        <v>323</v>
      </c>
      <c r="C835" s="86" t="s">
        <v>94</v>
      </c>
      <c r="D835" s="88"/>
      <c r="E835" s="88">
        <v>729</v>
      </c>
      <c r="F835" s="88">
        <v>2015</v>
      </c>
      <c r="G835" s="78" t="s">
        <v>324</v>
      </c>
      <c r="H835" s="79">
        <v>63.993000000000002</v>
      </c>
      <c r="I835" s="79">
        <v>168.90100000000001</v>
      </c>
      <c r="J835" s="79">
        <v>227.94499999999999</v>
      </c>
      <c r="K835" s="79">
        <v>200.857</v>
      </c>
      <c r="L835" s="79">
        <v>148.661</v>
      </c>
      <c r="M835" s="79">
        <v>61.198999999999998</v>
      </c>
      <c r="N835" s="79">
        <v>15.343999999999999</v>
      </c>
    </row>
    <row r="836" spans="1:14" x14ac:dyDescent="0.3">
      <c r="A836" s="82">
        <v>835</v>
      </c>
      <c r="B836" s="83" t="s">
        <v>323</v>
      </c>
      <c r="C836" s="86" t="s">
        <v>94</v>
      </c>
      <c r="D836" s="88"/>
      <c r="E836" s="88">
        <v>729</v>
      </c>
      <c r="F836" s="88">
        <v>2020</v>
      </c>
      <c r="G836" s="78" t="s">
        <v>325</v>
      </c>
      <c r="H836" s="79">
        <v>51.414000000000001</v>
      </c>
      <c r="I836" s="79">
        <v>149.85599999999999</v>
      </c>
      <c r="J836" s="79">
        <v>217.33799999999999</v>
      </c>
      <c r="K836" s="79">
        <v>193.42599999999999</v>
      </c>
      <c r="L836" s="79">
        <v>148.761</v>
      </c>
      <c r="M836" s="79">
        <v>57.11</v>
      </c>
      <c r="N836" s="79">
        <v>11.234999999999999</v>
      </c>
    </row>
    <row r="837" spans="1:14" x14ac:dyDescent="0.3">
      <c r="A837" s="82">
        <v>836</v>
      </c>
      <c r="B837" s="83" t="s">
        <v>323</v>
      </c>
      <c r="C837" s="86" t="s">
        <v>94</v>
      </c>
      <c r="D837" s="88"/>
      <c r="E837" s="88">
        <v>729</v>
      </c>
      <c r="F837" s="88">
        <v>2025</v>
      </c>
      <c r="G837" s="78" t="s">
        <v>326</v>
      </c>
      <c r="H837" s="79">
        <v>41.606999999999999</v>
      </c>
      <c r="I837" s="79">
        <v>133.333</v>
      </c>
      <c r="J837" s="79">
        <v>207.03200000000001</v>
      </c>
      <c r="K837" s="79">
        <v>186.08799999999999</v>
      </c>
      <c r="L837" s="79">
        <v>147.87799999999999</v>
      </c>
      <c r="M837" s="79">
        <v>53.143999999999998</v>
      </c>
      <c r="N837" s="79">
        <v>8.3179999999999996</v>
      </c>
    </row>
    <row r="838" spans="1:14" x14ac:dyDescent="0.3">
      <c r="A838" s="82">
        <v>837</v>
      </c>
      <c r="B838" s="83" t="s">
        <v>323</v>
      </c>
      <c r="C838" s="86" t="s">
        <v>94</v>
      </c>
      <c r="D838" s="88"/>
      <c r="E838" s="88">
        <v>729</v>
      </c>
      <c r="F838" s="88">
        <v>2030</v>
      </c>
      <c r="G838" s="78" t="s">
        <v>327</v>
      </c>
      <c r="H838" s="79">
        <v>33.948</v>
      </c>
      <c r="I838" s="79">
        <v>119.039</v>
      </c>
      <c r="J838" s="79">
        <v>197.113</v>
      </c>
      <c r="K838" s="79">
        <v>178.905</v>
      </c>
      <c r="L838" s="79">
        <v>146.11799999999999</v>
      </c>
      <c r="M838" s="79">
        <v>49.337000000000003</v>
      </c>
      <c r="N838" s="79">
        <v>6.24</v>
      </c>
    </row>
    <row r="839" spans="1:14" x14ac:dyDescent="0.3">
      <c r="A839" s="82">
        <v>838</v>
      </c>
      <c r="B839" s="83" t="s">
        <v>323</v>
      </c>
      <c r="C839" s="86" t="s">
        <v>94</v>
      </c>
      <c r="D839" s="88"/>
      <c r="E839" s="88">
        <v>729</v>
      </c>
      <c r="F839" s="88">
        <v>2035</v>
      </c>
      <c r="G839" s="78" t="s">
        <v>328</v>
      </c>
      <c r="H839" s="79">
        <v>27.984000000000002</v>
      </c>
      <c r="I839" s="79">
        <v>106.83</v>
      </c>
      <c r="J839" s="79">
        <v>187.887</v>
      </c>
      <c r="K839" s="79">
        <v>172.24</v>
      </c>
      <c r="L839" s="79">
        <v>143.79499999999999</v>
      </c>
      <c r="M839" s="79">
        <v>45.823</v>
      </c>
      <c r="N839" s="79">
        <v>4.7210000000000001</v>
      </c>
    </row>
    <row r="840" spans="1:14" x14ac:dyDescent="0.3">
      <c r="A840" s="82">
        <v>839</v>
      </c>
      <c r="B840" s="83" t="s">
        <v>323</v>
      </c>
      <c r="C840" s="86" t="s">
        <v>94</v>
      </c>
      <c r="D840" s="88"/>
      <c r="E840" s="88">
        <v>729</v>
      </c>
      <c r="F840" s="88">
        <v>2040</v>
      </c>
      <c r="G840" s="78" t="s">
        <v>329</v>
      </c>
      <c r="H840" s="79">
        <v>23.366</v>
      </c>
      <c r="I840" s="79">
        <v>96.554000000000002</v>
      </c>
      <c r="J840" s="79">
        <v>179.654</v>
      </c>
      <c r="K840" s="79">
        <v>166.37700000000001</v>
      </c>
      <c r="L840" s="79">
        <v>141.17500000000001</v>
      </c>
      <c r="M840" s="79">
        <v>42.621000000000002</v>
      </c>
      <c r="N840" s="79">
        <v>3.653</v>
      </c>
    </row>
    <row r="841" spans="1:14" x14ac:dyDescent="0.3">
      <c r="A841" s="82">
        <v>840</v>
      </c>
      <c r="B841" s="83" t="s">
        <v>323</v>
      </c>
      <c r="C841" s="86" t="s">
        <v>94</v>
      </c>
      <c r="D841" s="88"/>
      <c r="E841" s="88">
        <v>729</v>
      </c>
      <c r="F841" s="88">
        <v>2045</v>
      </c>
      <c r="G841" s="78" t="s">
        <v>330</v>
      </c>
      <c r="H841" s="79">
        <v>19.742000000000001</v>
      </c>
      <c r="I841" s="79">
        <v>87.912999999999997</v>
      </c>
      <c r="J841" s="79">
        <v>172.37899999999999</v>
      </c>
      <c r="K841" s="79">
        <v>161.249</v>
      </c>
      <c r="L841" s="79">
        <v>138.34</v>
      </c>
      <c r="M841" s="79">
        <v>39.695</v>
      </c>
      <c r="N841" s="79">
        <v>2.8620000000000001</v>
      </c>
    </row>
    <row r="842" spans="1:14" x14ac:dyDescent="0.3">
      <c r="A842" s="82">
        <v>841</v>
      </c>
      <c r="B842" s="83" t="s">
        <v>323</v>
      </c>
      <c r="C842" s="86" t="s">
        <v>94</v>
      </c>
      <c r="D842" s="88"/>
      <c r="E842" s="88">
        <v>729</v>
      </c>
      <c r="F842" s="88">
        <v>2050</v>
      </c>
      <c r="G842" s="78" t="s">
        <v>331</v>
      </c>
      <c r="H842" s="79">
        <v>16.858000000000001</v>
      </c>
      <c r="I842" s="79">
        <v>80.531000000000006</v>
      </c>
      <c r="J842" s="79">
        <v>165.733</v>
      </c>
      <c r="K842" s="79">
        <v>156.60400000000001</v>
      </c>
      <c r="L842" s="79">
        <v>135.20099999999999</v>
      </c>
      <c r="M842" s="79">
        <v>37.009</v>
      </c>
      <c r="N842" s="79">
        <v>2.2639999999999998</v>
      </c>
    </row>
    <row r="843" spans="1:14" x14ac:dyDescent="0.3">
      <c r="A843" s="82">
        <v>842</v>
      </c>
      <c r="B843" s="83" t="s">
        <v>323</v>
      </c>
      <c r="C843" s="86" t="s">
        <v>94</v>
      </c>
      <c r="D843" s="88"/>
      <c r="E843" s="88">
        <v>729</v>
      </c>
      <c r="F843" s="88">
        <v>2055</v>
      </c>
      <c r="G843" s="78" t="s">
        <v>332</v>
      </c>
      <c r="H843" s="79">
        <v>14.609</v>
      </c>
      <c r="I843" s="79">
        <v>74.239999999999995</v>
      </c>
      <c r="J843" s="79">
        <v>159.702</v>
      </c>
      <c r="K843" s="79">
        <v>152.464</v>
      </c>
      <c r="L843" s="79">
        <v>131.73099999999999</v>
      </c>
      <c r="M843" s="79">
        <v>34.521000000000001</v>
      </c>
      <c r="N843" s="79">
        <v>1.833</v>
      </c>
    </row>
    <row r="844" spans="1:14" x14ac:dyDescent="0.3">
      <c r="A844" s="82">
        <v>843</v>
      </c>
      <c r="B844" s="83" t="s">
        <v>323</v>
      </c>
      <c r="C844" s="86" t="s">
        <v>94</v>
      </c>
      <c r="D844" s="88"/>
      <c r="E844" s="88">
        <v>729</v>
      </c>
      <c r="F844" s="88">
        <v>2060</v>
      </c>
      <c r="G844" s="78" t="s">
        <v>333</v>
      </c>
      <c r="H844" s="79">
        <v>12.803000000000001</v>
      </c>
      <c r="I844" s="79">
        <v>68.971999999999994</v>
      </c>
      <c r="J844" s="79">
        <v>154.45599999999999</v>
      </c>
      <c r="K844" s="79">
        <v>148.96799999999999</v>
      </c>
      <c r="L844" s="79">
        <v>128.166</v>
      </c>
      <c r="M844" s="79">
        <v>32.270000000000003</v>
      </c>
      <c r="N844" s="79">
        <v>1.5049999999999999</v>
      </c>
    </row>
    <row r="845" spans="1:14" x14ac:dyDescent="0.3">
      <c r="A845" s="82">
        <v>844</v>
      </c>
      <c r="B845" s="83" t="s">
        <v>323</v>
      </c>
      <c r="C845" s="86" t="s">
        <v>94</v>
      </c>
      <c r="D845" s="88"/>
      <c r="E845" s="88">
        <v>729</v>
      </c>
      <c r="F845" s="88">
        <v>2065</v>
      </c>
      <c r="G845" s="78" t="s">
        <v>334</v>
      </c>
      <c r="H845" s="79">
        <v>11.343</v>
      </c>
      <c r="I845" s="79">
        <v>64.400000000000006</v>
      </c>
      <c r="J845" s="79">
        <v>149.589</v>
      </c>
      <c r="K845" s="79">
        <v>145.76499999999999</v>
      </c>
      <c r="L845" s="79">
        <v>124.32299999999999</v>
      </c>
      <c r="M845" s="79">
        <v>30.155999999999999</v>
      </c>
      <c r="N845" s="79">
        <v>1.264</v>
      </c>
    </row>
    <row r="846" spans="1:14" x14ac:dyDescent="0.3">
      <c r="A846" s="82">
        <v>845</v>
      </c>
      <c r="B846" s="83" t="s">
        <v>323</v>
      </c>
      <c r="C846" s="86" t="s">
        <v>94</v>
      </c>
      <c r="D846" s="88"/>
      <c r="E846" s="88">
        <v>729</v>
      </c>
      <c r="F846" s="88">
        <v>2070</v>
      </c>
      <c r="G846" s="78" t="s">
        <v>335</v>
      </c>
      <c r="H846" s="79">
        <v>10.16</v>
      </c>
      <c r="I846" s="79">
        <v>60.484999999999999</v>
      </c>
      <c r="J846" s="79">
        <v>145.07599999999999</v>
      </c>
      <c r="K846" s="79">
        <v>142.81399999999999</v>
      </c>
      <c r="L846" s="79">
        <v>120.22799999999999</v>
      </c>
      <c r="M846" s="79">
        <v>28.19</v>
      </c>
      <c r="N846" s="79">
        <v>1.0669999999999999</v>
      </c>
    </row>
    <row r="847" spans="1:14" x14ac:dyDescent="0.3">
      <c r="A847" s="82">
        <v>846</v>
      </c>
      <c r="B847" s="83" t="s">
        <v>323</v>
      </c>
      <c r="C847" s="86" t="s">
        <v>94</v>
      </c>
      <c r="D847" s="88"/>
      <c r="E847" s="88">
        <v>729</v>
      </c>
      <c r="F847" s="88">
        <v>2075</v>
      </c>
      <c r="G847" s="78" t="s">
        <v>336</v>
      </c>
      <c r="H847" s="79">
        <v>9.23</v>
      </c>
      <c r="I847" s="79">
        <v>57.113999999999997</v>
      </c>
      <c r="J847" s="79">
        <v>140.935</v>
      </c>
      <c r="K847" s="79">
        <v>140.16</v>
      </c>
      <c r="L847" s="79">
        <v>115.965</v>
      </c>
      <c r="M847" s="79">
        <v>26.367999999999999</v>
      </c>
      <c r="N847" s="79">
        <v>0.90800000000000003</v>
      </c>
    </row>
    <row r="848" spans="1:14" x14ac:dyDescent="0.3">
      <c r="A848" s="82">
        <v>847</v>
      </c>
      <c r="B848" s="83" t="s">
        <v>323</v>
      </c>
      <c r="C848" s="86" t="s">
        <v>94</v>
      </c>
      <c r="D848" s="88"/>
      <c r="E848" s="88">
        <v>729</v>
      </c>
      <c r="F848" s="88">
        <v>2080</v>
      </c>
      <c r="G848" s="78" t="s">
        <v>337</v>
      </c>
      <c r="H848" s="79">
        <v>8.4600000000000009</v>
      </c>
      <c r="I848" s="79">
        <v>54.276000000000003</v>
      </c>
      <c r="J848" s="79">
        <v>137.238</v>
      </c>
      <c r="K848" s="79">
        <v>137.851</v>
      </c>
      <c r="L848" s="79">
        <v>111.691</v>
      </c>
      <c r="M848" s="79">
        <v>24.710999999999999</v>
      </c>
      <c r="N848" s="79">
        <v>0.79300000000000004</v>
      </c>
    </row>
    <row r="849" spans="1:14" x14ac:dyDescent="0.3">
      <c r="A849" s="82">
        <v>848</v>
      </c>
      <c r="B849" s="83" t="s">
        <v>323</v>
      </c>
      <c r="C849" s="86" t="s">
        <v>94</v>
      </c>
      <c r="D849" s="88"/>
      <c r="E849" s="88">
        <v>729</v>
      </c>
      <c r="F849" s="88">
        <v>2085</v>
      </c>
      <c r="G849" s="78" t="s">
        <v>338</v>
      </c>
      <c r="H849" s="79">
        <v>7.8639999999999999</v>
      </c>
      <c r="I849" s="79">
        <v>51.872</v>
      </c>
      <c r="J849" s="79">
        <v>133.87799999999999</v>
      </c>
      <c r="K849" s="79">
        <v>135.803</v>
      </c>
      <c r="L849" s="79">
        <v>107.41500000000001</v>
      </c>
      <c r="M849" s="79">
        <v>23.173999999999999</v>
      </c>
      <c r="N849" s="79">
        <v>0.71399999999999997</v>
      </c>
    </row>
    <row r="850" spans="1:14" x14ac:dyDescent="0.3">
      <c r="A850" s="82">
        <v>849</v>
      </c>
      <c r="B850" s="83" t="s">
        <v>323</v>
      </c>
      <c r="C850" s="86" t="s">
        <v>94</v>
      </c>
      <c r="D850" s="88"/>
      <c r="E850" s="88">
        <v>729</v>
      </c>
      <c r="F850" s="88">
        <v>2090</v>
      </c>
      <c r="G850" s="78" t="s">
        <v>339</v>
      </c>
      <c r="H850" s="79">
        <v>7.3680000000000003</v>
      </c>
      <c r="I850" s="79">
        <v>49.685000000000002</v>
      </c>
      <c r="J850" s="79">
        <v>130.34800000000001</v>
      </c>
      <c r="K850" s="79">
        <v>133.49799999999999</v>
      </c>
      <c r="L850" s="79">
        <v>102.794</v>
      </c>
      <c r="M850" s="79">
        <v>21.684999999999999</v>
      </c>
      <c r="N850" s="79">
        <v>0.64200000000000002</v>
      </c>
    </row>
    <row r="851" spans="1:14" x14ac:dyDescent="0.3">
      <c r="A851" s="82">
        <v>850</v>
      </c>
      <c r="B851" s="83" t="s">
        <v>323</v>
      </c>
      <c r="C851" s="86" t="s">
        <v>94</v>
      </c>
      <c r="D851" s="88"/>
      <c r="E851" s="88">
        <v>729</v>
      </c>
      <c r="F851" s="88">
        <v>2095</v>
      </c>
      <c r="G851" s="78" t="s">
        <v>340</v>
      </c>
      <c r="H851" s="79">
        <v>6.9850000000000003</v>
      </c>
      <c r="I851" s="79">
        <v>47.91</v>
      </c>
      <c r="J851" s="79">
        <v>127.376</v>
      </c>
      <c r="K851" s="79">
        <v>131.66999999999999</v>
      </c>
      <c r="L851" s="79">
        <v>98.457999999999998</v>
      </c>
      <c r="M851" s="79">
        <v>20.367000000000001</v>
      </c>
      <c r="N851" s="79">
        <v>0.59399999999999997</v>
      </c>
    </row>
    <row r="852" spans="1:14" x14ac:dyDescent="0.3">
      <c r="A852" s="82">
        <v>851</v>
      </c>
      <c r="B852" s="83" t="s">
        <v>323</v>
      </c>
      <c r="C852" s="86" t="s">
        <v>95</v>
      </c>
      <c r="D852" s="88"/>
      <c r="E852" s="88">
        <v>788</v>
      </c>
      <c r="F852" s="88">
        <v>2015</v>
      </c>
      <c r="G852" s="78" t="s">
        <v>324</v>
      </c>
      <c r="H852" s="79">
        <v>7.6529999999999996</v>
      </c>
      <c r="I852" s="79">
        <v>57.026000000000003</v>
      </c>
      <c r="J852" s="79">
        <v>129.374</v>
      </c>
      <c r="K852" s="79">
        <v>121.872</v>
      </c>
      <c r="L852" s="79">
        <v>87.962999999999994</v>
      </c>
      <c r="M852" s="79">
        <v>23.344999999999999</v>
      </c>
      <c r="N852" s="79">
        <v>2.2069999999999999</v>
      </c>
    </row>
    <row r="853" spans="1:14" x14ac:dyDescent="0.3">
      <c r="A853" s="82">
        <v>852</v>
      </c>
      <c r="B853" s="83" t="s">
        <v>323</v>
      </c>
      <c r="C853" s="86" t="s">
        <v>95</v>
      </c>
      <c r="D853" s="88"/>
      <c r="E853" s="88">
        <v>788</v>
      </c>
      <c r="F853" s="88">
        <v>2020</v>
      </c>
      <c r="G853" s="78" t="s">
        <v>325</v>
      </c>
      <c r="H853" s="79">
        <v>7.7439999999999998</v>
      </c>
      <c r="I853" s="79">
        <v>54.845999999999997</v>
      </c>
      <c r="J853" s="79">
        <v>126.13200000000001</v>
      </c>
      <c r="K853" s="79">
        <v>113.926</v>
      </c>
      <c r="L853" s="79">
        <v>85.614999999999995</v>
      </c>
      <c r="M853" s="79">
        <v>21.867000000000001</v>
      </c>
      <c r="N853" s="79">
        <v>2.21</v>
      </c>
    </row>
    <row r="854" spans="1:14" x14ac:dyDescent="0.3">
      <c r="A854" s="82">
        <v>853</v>
      </c>
      <c r="B854" s="83" t="s">
        <v>323</v>
      </c>
      <c r="C854" s="86" t="s">
        <v>95</v>
      </c>
      <c r="D854" s="88"/>
      <c r="E854" s="88">
        <v>788</v>
      </c>
      <c r="F854" s="88">
        <v>2025</v>
      </c>
      <c r="G854" s="78" t="s">
        <v>326</v>
      </c>
      <c r="H854" s="79">
        <v>7.8310000000000004</v>
      </c>
      <c r="I854" s="79">
        <v>53.075000000000003</v>
      </c>
      <c r="J854" s="79">
        <v>123.70699999999999</v>
      </c>
      <c r="K854" s="79">
        <v>108.42100000000001</v>
      </c>
      <c r="L854" s="79">
        <v>83.42</v>
      </c>
      <c r="M854" s="79">
        <v>20.495000000000001</v>
      </c>
      <c r="N854" s="79">
        <v>2.1709999999999998</v>
      </c>
    </row>
    <row r="855" spans="1:14" x14ac:dyDescent="0.3">
      <c r="A855" s="82">
        <v>854</v>
      </c>
      <c r="B855" s="83" t="s">
        <v>323</v>
      </c>
      <c r="C855" s="86" t="s">
        <v>95</v>
      </c>
      <c r="D855" s="88"/>
      <c r="E855" s="88">
        <v>788</v>
      </c>
      <c r="F855" s="88">
        <v>2030</v>
      </c>
      <c r="G855" s="78" t="s">
        <v>327</v>
      </c>
      <c r="H855" s="79">
        <v>7.9320000000000004</v>
      </c>
      <c r="I855" s="79">
        <v>51.609000000000002</v>
      </c>
      <c r="J855" s="79">
        <v>121.828</v>
      </c>
      <c r="K855" s="79">
        <v>104.746</v>
      </c>
      <c r="L855" s="79">
        <v>81.358999999999995</v>
      </c>
      <c r="M855" s="79">
        <v>19.247</v>
      </c>
      <c r="N855" s="79">
        <v>2.1190000000000002</v>
      </c>
    </row>
    <row r="856" spans="1:14" x14ac:dyDescent="0.3">
      <c r="A856" s="82">
        <v>855</v>
      </c>
      <c r="B856" s="83" t="s">
        <v>323</v>
      </c>
      <c r="C856" s="86" t="s">
        <v>95</v>
      </c>
      <c r="D856" s="88"/>
      <c r="E856" s="88">
        <v>788</v>
      </c>
      <c r="F856" s="88">
        <v>2035</v>
      </c>
      <c r="G856" s="78" t="s">
        <v>328</v>
      </c>
      <c r="H856" s="79">
        <v>8.0239999999999991</v>
      </c>
      <c r="I856" s="79">
        <v>50.478999999999999</v>
      </c>
      <c r="J856" s="79">
        <v>120.518</v>
      </c>
      <c r="K856" s="79">
        <v>102.55200000000001</v>
      </c>
      <c r="L856" s="79">
        <v>79.585999999999999</v>
      </c>
      <c r="M856" s="79">
        <v>18.157</v>
      </c>
      <c r="N856" s="79">
        <v>2.044</v>
      </c>
    </row>
    <row r="857" spans="1:14" x14ac:dyDescent="0.3">
      <c r="A857" s="82">
        <v>856</v>
      </c>
      <c r="B857" s="83" t="s">
        <v>323</v>
      </c>
      <c r="C857" s="86" t="s">
        <v>95</v>
      </c>
      <c r="D857" s="88"/>
      <c r="E857" s="88">
        <v>788</v>
      </c>
      <c r="F857" s="88">
        <v>2040</v>
      </c>
      <c r="G857" s="78" t="s">
        <v>329</v>
      </c>
      <c r="H857" s="79">
        <v>8.1259999999999994</v>
      </c>
      <c r="I857" s="79">
        <v>49.656999999999996</v>
      </c>
      <c r="J857" s="79">
        <v>119.729</v>
      </c>
      <c r="K857" s="79">
        <v>101.515</v>
      </c>
      <c r="L857" s="79">
        <v>78.135000000000005</v>
      </c>
      <c r="M857" s="79">
        <v>17.248999999999999</v>
      </c>
      <c r="N857" s="79">
        <v>1.9690000000000001</v>
      </c>
    </row>
    <row r="858" spans="1:14" x14ac:dyDescent="0.3">
      <c r="A858" s="82">
        <v>857</v>
      </c>
      <c r="B858" s="83" t="s">
        <v>323</v>
      </c>
      <c r="C858" s="86" t="s">
        <v>95</v>
      </c>
      <c r="D858" s="88"/>
      <c r="E858" s="88">
        <v>788</v>
      </c>
      <c r="F858" s="88">
        <v>2045</v>
      </c>
      <c r="G858" s="78" t="s">
        <v>330</v>
      </c>
      <c r="H858" s="79">
        <v>8.2070000000000007</v>
      </c>
      <c r="I858" s="79">
        <v>49.003999999999998</v>
      </c>
      <c r="J858" s="79">
        <v>119.128</v>
      </c>
      <c r="K858" s="79">
        <v>101.175</v>
      </c>
      <c r="L858" s="79">
        <v>76.822999999999993</v>
      </c>
      <c r="M858" s="79">
        <v>16.477</v>
      </c>
      <c r="N858" s="79">
        <v>1.8859999999999999</v>
      </c>
    </row>
    <row r="859" spans="1:14" x14ac:dyDescent="0.3">
      <c r="A859" s="82">
        <v>858</v>
      </c>
      <c r="B859" s="83" t="s">
        <v>323</v>
      </c>
      <c r="C859" s="86" t="s">
        <v>95</v>
      </c>
      <c r="D859" s="88"/>
      <c r="E859" s="88">
        <v>788</v>
      </c>
      <c r="F859" s="88">
        <v>2050</v>
      </c>
      <c r="G859" s="78" t="s">
        <v>331</v>
      </c>
      <c r="H859" s="79">
        <v>8.2710000000000008</v>
      </c>
      <c r="I859" s="79">
        <v>48.484999999999999</v>
      </c>
      <c r="J859" s="79">
        <v>118.678</v>
      </c>
      <c r="K859" s="79">
        <v>101.274</v>
      </c>
      <c r="L859" s="79">
        <v>75.680000000000007</v>
      </c>
      <c r="M859" s="79">
        <v>15.842000000000001</v>
      </c>
      <c r="N859" s="79">
        <v>1.81</v>
      </c>
    </row>
    <row r="860" spans="1:14" x14ac:dyDescent="0.3">
      <c r="A860" s="82">
        <v>859</v>
      </c>
      <c r="B860" s="83" t="s">
        <v>323</v>
      </c>
      <c r="C860" s="86" t="s">
        <v>95</v>
      </c>
      <c r="D860" s="88"/>
      <c r="E860" s="88">
        <v>788</v>
      </c>
      <c r="F860" s="88">
        <v>2055</v>
      </c>
      <c r="G860" s="78" t="s">
        <v>332</v>
      </c>
      <c r="H860" s="79">
        <v>8.3160000000000007</v>
      </c>
      <c r="I860" s="79">
        <v>48.122</v>
      </c>
      <c r="J860" s="79">
        <v>118.437</v>
      </c>
      <c r="K860" s="79">
        <v>101.756</v>
      </c>
      <c r="L860" s="79">
        <v>74.754000000000005</v>
      </c>
      <c r="M860" s="79">
        <v>15.327999999999999</v>
      </c>
      <c r="N860" s="79">
        <v>1.7470000000000001</v>
      </c>
    </row>
    <row r="861" spans="1:14" x14ac:dyDescent="0.3">
      <c r="A861" s="82">
        <v>860</v>
      </c>
      <c r="B861" s="83" t="s">
        <v>323</v>
      </c>
      <c r="C861" s="86" t="s">
        <v>95</v>
      </c>
      <c r="D861" s="88"/>
      <c r="E861" s="88">
        <v>788</v>
      </c>
      <c r="F861" s="88">
        <v>2060</v>
      </c>
      <c r="G861" s="78" t="s">
        <v>333</v>
      </c>
      <c r="H861" s="79">
        <v>8.3620000000000001</v>
      </c>
      <c r="I861" s="79">
        <v>47.854999999999997</v>
      </c>
      <c r="J861" s="79">
        <v>118.309</v>
      </c>
      <c r="K861" s="79">
        <v>102.44499999999999</v>
      </c>
      <c r="L861" s="79">
        <v>73.980999999999995</v>
      </c>
      <c r="M861" s="79">
        <v>14.907999999999999</v>
      </c>
      <c r="N861" s="79">
        <v>1.68</v>
      </c>
    </row>
    <row r="862" spans="1:14" x14ac:dyDescent="0.3">
      <c r="A862" s="82">
        <v>861</v>
      </c>
      <c r="B862" s="83" t="s">
        <v>323</v>
      </c>
      <c r="C862" s="86" t="s">
        <v>95</v>
      </c>
      <c r="D862" s="88"/>
      <c r="E862" s="88">
        <v>788</v>
      </c>
      <c r="F862" s="88">
        <v>2065</v>
      </c>
      <c r="G862" s="78" t="s">
        <v>334</v>
      </c>
      <c r="H862" s="79">
        <v>8.3960000000000008</v>
      </c>
      <c r="I862" s="79">
        <v>47.695</v>
      </c>
      <c r="J862" s="79">
        <v>118.31699999999999</v>
      </c>
      <c r="K862" s="79">
        <v>103.268</v>
      </c>
      <c r="L862" s="79">
        <v>73.382999999999996</v>
      </c>
      <c r="M862" s="79">
        <v>14.577999999999999</v>
      </c>
      <c r="N862" s="79">
        <v>1.623</v>
      </c>
    </row>
    <row r="863" spans="1:14" x14ac:dyDescent="0.3">
      <c r="A863" s="82">
        <v>862</v>
      </c>
      <c r="B863" s="83" t="s">
        <v>323</v>
      </c>
      <c r="C863" s="86" t="s">
        <v>95</v>
      </c>
      <c r="D863" s="88"/>
      <c r="E863" s="88">
        <v>788</v>
      </c>
      <c r="F863" s="88">
        <v>2070</v>
      </c>
      <c r="G863" s="78" t="s">
        <v>335</v>
      </c>
      <c r="H863" s="79">
        <v>8.4239999999999995</v>
      </c>
      <c r="I863" s="79">
        <v>47.534999999999997</v>
      </c>
      <c r="J863" s="79">
        <v>118.241</v>
      </c>
      <c r="K863" s="79">
        <v>104.03400000000001</v>
      </c>
      <c r="L863" s="79">
        <v>72.792000000000002</v>
      </c>
      <c r="M863" s="79">
        <v>14.287000000000001</v>
      </c>
      <c r="N863" s="79">
        <v>1.5669999999999999</v>
      </c>
    </row>
    <row r="864" spans="1:14" x14ac:dyDescent="0.3">
      <c r="A864" s="82">
        <v>863</v>
      </c>
      <c r="B864" s="83" t="s">
        <v>323</v>
      </c>
      <c r="C864" s="86" t="s">
        <v>95</v>
      </c>
      <c r="D864" s="88"/>
      <c r="E864" s="88">
        <v>788</v>
      </c>
      <c r="F864" s="88">
        <v>2075</v>
      </c>
      <c r="G864" s="78" t="s">
        <v>336</v>
      </c>
      <c r="H864" s="79">
        <v>8.4339999999999993</v>
      </c>
      <c r="I864" s="79">
        <v>47.389000000000003</v>
      </c>
      <c r="J864" s="79">
        <v>118.131</v>
      </c>
      <c r="K864" s="79">
        <v>104.748</v>
      </c>
      <c r="L864" s="79">
        <v>72.251000000000005</v>
      </c>
      <c r="M864" s="79">
        <v>14.05</v>
      </c>
      <c r="N864" s="79">
        <v>1.5169999999999999</v>
      </c>
    </row>
    <row r="865" spans="1:14" x14ac:dyDescent="0.3">
      <c r="A865" s="82">
        <v>864</v>
      </c>
      <c r="B865" s="83" t="s">
        <v>323</v>
      </c>
      <c r="C865" s="86" t="s">
        <v>95</v>
      </c>
      <c r="D865" s="88"/>
      <c r="E865" s="88">
        <v>788</v>
      </c>
      <c r="F865" s="88">
        <v>2080</v>
      </c>
      <c r="G865" s="78" t="s">
        <v>337</v>
      </c>
      <c r="H865" s="79">
        <v>8.4410000000000007</v>
      </c>
      <c r="I865" s="79">
        <v>47.308</v>
      </c>
      <c r="J865" s="79">
        <v>118.108</v>
      </c>
      <c r="K865" s="79">
        <v>105.52</v>
      </c>
      <c r="L865" s="79">
        <v>71.817999999999998</v>
      </c>
      <c r="M865" s="79">
        <v>13.852</v>
      </c>
      <c r="N865" s="79">
        <v>1.4730000000000001</v>
      </c>
    </row>
    <row r="866" spans="1:14" x14ac:dyDescent="0.3">
      <c r="A866" s="82">
        <v>865</v>
      </c>
      <c r="B866" s="83" t="s">
        <v>323</v>
      </c>
      <c r="C866" s="86" t="s">
        <v>95</v>
      </c>
      <c r="D866" s="88"/>
      <c r="E866" s="88">
        <v>788</v>
      </c>
      <c r="F866" s="88">
        <v>2085</v>
      </c>
      <c r="G866" s="78" t="s">
        <v>338</v>
      </c>
      <c r="H866" s="79">
        <v>8.4410000000000007</v>
      </c>
      <c r="I866" s="79">
        <v>47.225000000000001</v>
      </c>
      <c r="J866" s="79">
        <v>118.069</v>
      </c>
      <c r="K866" s="79">
        <v>106.235</v>
      </c>
      <c r="L866" s="79">
        <v>71.415000000000006</v>
      </c>
      <c r="M866" s="79">
        <v>13.689</v>
      </c>
      <c r="N866" s="79">
        <v>1.4259999999999999</v>
      </c>
    </row>
    <row r="867" spans="1:14" x14ac:dyDescent="0.3">
      <c r="A867" s="82">
        <v>866</v>
      </c>
      <c r="B867" s="83" t="s">
        <v>323</v>
      </c>
      <c r="C867" s="86" t="s">
        <v>95</v>
      </c>
      <c r="D867" s="88"/>
      <c r="E867" s="88">
        <v>788</v>
      </c>
      <c r="F867" s="88">
        <v>2090</v>
      </c>
      <c r="G867" s="78" t="s">
        <v>339</v>
      </c>
      <c r="H867" s="79">
        <v>8.4429999999999996</v>
      </c>
      <c r="I867" s="79">
        <v>47.195</v>
      </c>
      <c r="J867" s="79">
        <v>118.101</v>
      </c>
      <c r="K867" s="79">
        <v>106.955</v>
      </c>
      <c r="L867" s="79">
        <v>71.099999999999994</v>
      </c>
      <c r="M867" s="79">
        <v>13.56</v>
      </c>
      <c r="N867" s="79">
        <v>1.3859999999999999</v>
      </c>
    </row>
    <row r="868" spans="1:14" x14ac:dyDescent="0.3">
      <c r="A868" s="82">
        <v>867</v>
      </c>
      <c r="B868" s="83" t="s">
        <v>323</v>
      </c>
      <c r="C868" s="86" t="s">
        <v>95</v>
      </c>
      <c r="D868" s="88"/>
      <c r="E868" s="88">
        <v>788</v>
      </c>
      <c r="F868" s="88">
        <v>2095</v>
      </c>
      <c r="G868" s="78" t="s">
        <v>340</v>
      </c>
      <c r="H868" s="79">
        <v>8.4450000000000003</v>
      </c>
      <c r="I868" s="79">
        <v>47.194000000000003</v>
      </c>
      <c r="J868" s="79">
        <v>118.185</v>
      </c>
      <c r="K868" s="79">
        <v>107.69799999999999</v>
      </c>
      <c r="L868" s="79">
        <v>70.843999999999994</v>
      </c>
      <c r="M868" s="79">
        <v>13.45</v>
      </c>
      <c r="N868" s="79">
        <v>1.3440000000000001</v>
      </c>
    </row>
    <row r="869" spans="1:14" x14ac:dyDescent="0.3">
      <c r="A869" s="82">
        <v>868</v>
      </c>
      <c r="B869" s="83" t="s">
        <v>323</v>
      </c>
      <c r="C869" s="86" t="s">
        <v>96</v>
      </c>
      <c r="D869" s="88"/>
      <c r="E869" s="88">
        <v>732</v>
      </c>
      <c r="F869" s="88">
        <v>2015</v>
      </c>
      <c r="G869" s="78" t="s">
        <v>324</v>
      </c>
      <c r="H869" s="79">
        <v>23.27</v>
      </c>
      <c r="I869" s="79">
        <v>83.039000000000001</v>
      </c>
      <c r="J869" s="79">
        <v>119.185</v>
      </c>
      <c r="K869" s="79">
        <v>116.10299999999999</v>
      </c>
      <c r="L869" s="79">
        <v>86.632000000000005</v>
      </c>
      <c r="M869" s="79">
        <v>41.271000000000001</v>
      </c>
      <c r="N869" s="79">
        <v>13.48</v>
      </c>
    </row>
    <row r="870" spans="1:14" x14ac:dyDescent="0.3">
      <c r="A870" s="82">
        <v>869</v>
      </c>
      <c r="B870" s="83" t="s">
        <v>323</v>
      </c>
      <c r="C870" s="86" t="s">
        <v>96</v>
      </c>
      <c r="D870" s="88"/>
      <c r="E870" s="88">
        <v>732</v>
      </c>
      <c r="F870" s="88">
        <v>2020</v>
      </c>
      <c r="G870" s="78" t="s">
        <v>325</v>
      </c>
      <c r="H870" s="79">
        <v>19.940999999999999</v>
      </c>
      <c r="I870" s="79">
        <v>75.691000000000003</v>
      </c>
      <c r="J870" s="79">
        <v>112.714</v>
      </c>
      <c r="K870" s="79">
        <v>111.14400000000001</v>
      </c>
      <c r="L870" s="79">
        <v>82.685000000000002</v>
      </c>
      <c r="M870" s="79">
        <v>38.298000000000002</v>
      </c>
      <c r="N870" s="79">
        <v>11.907</v>
      </c>
    </row>
    <row r="871" spans="1:14" x14ac:dyDescent="0.3">
      <c r="A871" s="82">
        <v>870</v>
      </c>
      <c r="B871" s="83" t="s">
        <v>323</v>
      </c>
      <c r="C871" s="86" t="s">
        <v>96</v>
      </c>
      <c r="D871" s="88"/>
      <c r="E871" s="88">
        <v>732</v>
      </c>
      <c r="F871" s="88">
        <v>2025</v>
      </c>
      <c r="G871" s="78" t="s">
        <v>326</v>
      </c>
      <c r="H871" s="79">
        <v>17.239999999999998</v>
      </c>
      <c r="I871" s="79">
        <v>69.561000000000007</v>
      </c>
      <c r="J871" s="79">
        <v>107.797</v>
      </c>
      <c r="K871" s="79">
        <v>107.715</v>
      </c>
      <c r="L871" s="79">
        <v>79.278000000000006</v>
      </c>
      <c r="M871" s="79">
        <v>35.359000000000002</v>
      </c>
      <c r="N871" s="79">
        <v>10.31</v>
      </c>
    </row>
    <row r="872" spans="1:14" x14ac:dyDescent="0.3">
      <c r="A872" s="82">
        <v>871</v>
      </c>
      <c r="B872" s="83" t="s">
        <v>323</v>
      </c>
      <c r="C872" s="86" t="s">
        <v>96</v>
      </c>
      <c r="D872" s="88"/>
      <c r="E872" s="88">
        <v>732</v>
      </c>
      <c r="F872" s="88">
        <v>2030</v>
      </c>
      <c r="G872" s="78" t="s">
        <v>327</v>
      </c>
      <c r="H872" s="79">
        <v>15.045</v>
      </c>
      <c r="I872" s="79">
        <v>64.326999999999998</v>
      </c>
      <c r="J872" s="79">
        <v>104.054</v>
      </c>
      <c r="K872" s="79">
        <v>105.476</v>
      </c>
      <c r="L872" s="79">
        <v>76.194000000000003</v>
      </c>
      <c r="M872" s="79">
        <v>32.484999999999999</v>
      </c>
      <c r="N872" s="79">
        <v>8.8190000000000008</v>
      </c>
    </row>
    <row r="873" spans="1:14" x14ac:dyDescent="0.3">
      <c r="A873" s="82">
        <v>872</v>
      </c>
      <c r="B873" s="83" t="s">
        <v>323</v>
      </c>
      <c r="C873" s="86" t="s">
        <v>96</v>
      </c>
      <c r="D873" s="88"/>
      <c r="E873" s="88">
        <v>732</v>
      </c>
      <c r="F873" s="88">
        <v>2035</v>
      </c>
      <c r="G873" s="78" t="s">
        <v>328</v>
      </c>
      <c r="H873" s="79">
        <v>13.256</v>
      </c>
      <c r="I873" s="79">
        <v>59.857999999999997</v>
      </c>
      <c r="J873" s="79">
        <v>101.244</v>
      </c>
      <c r="K873" s="79">
        <v>104.136</v>
      </c>
      <c r="L873" s="79">
        <v>73.382000000000005</v>
      </c>
      <c r="M873" s="79">
        <v>29.742000000000001</v>
      </c>
      <c r="N873" s="79">
        <v>7.4820000000000002</v>
      </c>
    </row>
    <row r="874" spans="1:14" x14ac:dyDescent="0.3">
      <c r="A874" s="82">
        <v>873</v>
      </c>
      <c r="B874" s="83" t="s">
        <v>323</v>
      </c>
      <c r="C874" s="86" t="s">
        <v>96</v>
      </c>
      <c r="D874" s="88"/>
      <c r="E874" s="88">
        <v>732</v>
      </c>
      <c r="F874" s="88">
        <v>2040</v>
      </c>
      <c r="G874" s="78" t="s">
        <v>329</v>
      </c>
      <c r="H874" s="79">
        <v>11.858000000000001</v>
      </c>
      <c r="I874" s="79">
        <v>56.298000000000002</v>
      </c>
      <c r="J874" s="79">
        <v>99.488</v>
      </c>
      <c r="K874" s="79">
        <v>103.776</v>
      </c>
      <c r="L874" s="79">
        <v>71.113</v>
      </c>
      <c r="M874" s="79">
        <v>27.329000000000001</v>
      </c>
      <c r="N874" s="79">
        <v>6.3579999999999997</v>
      </c>
    </row>
    <row r="875" spans="1:14" x14ac:dyDescent="0.3">
      <c r="A875" s="82">
        <v>874</v>
      </c>
      <c r="B875" s="83" t="s">
        <v>323</v>
      </c>
      <c r="C875" s="86" t="s">
        <v>96</v>
      </c>
      <c r="D875" s="88"/>
      <c r="E875" s="88">
        <v>732</v>
      </c>
      <c r="F875" s="88">
        <v>2045</v>
      </c>
      <c r="G875" s="78" t="s">
        <v>330</v>
      </c>
      <c r="H875" s="79">
        <v>10.763</v>
      </c>
      <c r="I875" s="79">
        <v>53.436</v>
      </c>
      <c r="J875" s="79">
        <v>98.376999999999995</v>
      </c>
      <c r="K875" s="79">
        <v>103.941</v>
      </c>
      <c r="L875" s="79">
        <v>69.203000000000003</v>
      </c>
      <c r="M875" s="79">
        <v>25.209</v>
      </c>
      <c r="N875" s="79">
        <v>5.4109999999999996</v>
      </c>
    </row>
    <row r="876" spans="1:14" x14ac:dyDescent="0.3">
      <c r="A876" s="82">
        <v>875</v>
      </c>
      <c r="B876" s="83" t="s">
        <v>323</v>
      </c>
      <c r="C876" s="86" t="s">
        <v>96</v>
      </c>
      <c r="D876" s="88"/>
      <c r="E876" s="88">
        <v>732</v>
      </c>
      <c r="F876" s="88">
        <v>2050</v>
      </c>
      <c r="G876" s="78" t="s">
        <v>331</v>
      </c>
      <c r="H876" s="79">
        <v>9.9529999999999994</v>
      </c>
      <c r="I876" s="79">
        <v>51.314</v>
      </c>
      <c r="J876" s="79">
        <v>97.988</v>
      </c>
      <c r="K876" s="79">
        <v>104.693</v>
      </c>
      <c r="L876" s="79">
        <v>67.808000000000007</v>
      </c>
      <c r="M876" s="79">
        <v>23.454999999999998</v>
      </c>
      <c r="N876" s="79">
        <v>4.649</v>
      </c>
    </row>
    <row r="877" spans="1:14" x14ac:dyDescent="0.3">
      <c r="A877" s="82">
        <v>876</v>
      </c>
      <c r="B877" s="83" t="s">
        <v>323</v>
      </c>
      <c r="C877" s="86" t="s">
        <v>96</v>
      </c>
      <c r="D877" s="88"/>
      <c r="E877" s="88">
        <v>732</v>
      </c>
      <c r="F877" s="88">
        <v>2055</v>
      </c>
      <c r="G877" s="78" t="s">
        <v>332</v>
      </c>
      <c r="H877" s="79">
        <v>9.3379999999999992</v>
      </c>
      <c r="I877" s="79">
        <v>49.664000000000001</v>
      </c>
      <c r="J877" s="79">
        <v>97.911000000000001</v>
      </c>
      <c r="K877" s="79">
        <v>105.598</v>
      </c>
      <c r="L877" s="79">
        <v>66.659000000000006</v>
      </c>
      <c r="M877" s="79">
        <v>21.975000000000001</v>
      </c>
      <c r="N877" s="79">
        <v>4.0350000000000001</v>
      </c>
    </row>
    <row r="878" spans="1:14" x14ac:dyDescent="0.3">
      <c r="A878" s="82">
        <v>877</v>
      </c>
      <c r="B878" s="83" t="s">
        <v>323</v>
      </c>
      <c r="C878" s="86" t="s">
        <v>96</v>
      </c>
      <c r="D878" s="88"/>
      <c r="E878" s="88">
        <v>732</v>
      </c>
      <c r="F878" s="88">
        <v>2060</v>
      </c>
      <c r="G878" s="78" t="s">
        <v>333</v>
      </c>
      <c r="H878" s="79">
        <v>8.8989999999999991</v>
      </c>
      <c r="I878" s="79">
        <v>48.546999999999997</v>
      </c>
      <c r="J878" s="79">
        <v>98.302999999999997</v>
      </c>
      <c r="K878" s="79">
        <v>106.85599999999999</v>
      </c>
      <c r="L878" s="79">
        <v>65.911000000000001</v>
      </c>
      <c r="M878" s="79">
        <v>20.794</v>
      </c>
      <c r="N878" s="79">
        <v>3.55</v>
      </c>
    </row>
    <row r="879" spans="1:14" x14ac:dyDescent="0.3">
      <c r="A879" s="82">
        <v>878</v>
      </c>
      <c r="B879" s="83" t="s">
        <v>323</v>
      </c>
      <c r="C879" s="86" t="s">
        <v>96</v>
      </c>
      <c r="D879" s="88"/>
      <c r="E879" s="88">
        <v>732</v>
      </c>
      <c r="F879" s="88">
        <v>2065</v>
      </c>
      <c r="G879" s="78" t="s">
        <v>334</v>
      </c>
      <c r="H879" s="79">
        <v>8.59</v>
      </c>
      <c r="I879" s="79">
        <v>47.758000000000003</v>
      </c>
      <c r="J879" s="79">
        <v>98.917000000000002</v>
      </c>
      <c r="K879" s="79">
        <v>108.224</v>
      </c>
      <c r="L879" s="79">
        <v>65.384</v>
      </c>
      <c r="M879" s="79">
        <v>19.835999999999999</v>
      </c>
      <c r="N879" s="79">
        <v>3.1709999999999998</v>
      </c>
    </row>
    <row r="880" spans="1:14" x14ac:dyDescent="0.3">
      <c r="A880" s="82">
        <v>879</v>
      </c>
      <c r="B880" s="83" t="s">
        <v>323</v>
      </c>
      <c r="C880" s="86" t="s">
        <v>96</v>
      </c>
      <c r="D880" s="88"/>
      <c r="E880" s="88">
        <v>732</v>
      </c>
      <c r="F880" s="88">
        <v>2070</v>
      </c>
      <c r="G880" s="78" t="s">
        <v>335</v>
      </c>
      <c r="H880" s="79">
        <v>8.3659999999999997</v>
      </c>
      <c r="I880" s="79">
        <v>47.192</v>
      </c>
      <c r="J880" s="79">
        <v>99.548000000000002</v>
      </c>
      <c r="K880" s="79">
        <v>109.482</v>
      </c>
      <c r="L880" s="79">
        <v>64.984999999999999</v>
      </c>
      <c r="M880" s="79">
        <v>19.055</v>
      </c>
      <c r="N880" s="79">
        <v>2.8719999999999999</v>
      </c>
    </row>
    <row r="881" spans="1:14" x14ac:dyDescent="0.3">
      <c r="A881" s="82">
        <v>880</v>
      </c>
      <c r="B881" s="83" t="s">
        <v>323</v>
      </c>
      <c r="C881" s="86" t="s">
        <v>96</v>
      </c>
      <c r="D881" s="88"/>
      <c r="E881" s="88">
        <v>732</v>
      </c>
      <c r="F881" s="88">
        <v>2075</v>
      </c>
      <c r="G881" s="78" t="s">
        <v>336</v>
      </c>
      <c r="H881" s="79">
        <v>8.2159999999999993</v>
      </c>
      <c r="I881" s="79">
        <v>46.859000000000002</v>
      </c>
      <c r="J881" s="79">
        <v>100.31100000000001</v>
      </c>
      <c r="K881" s="79">
        <v>110.777</v>
      </c>
      <c r="L881" s="79">
        <v>64.766000000000005</v>
      </c>
      <c r="M881" s="79">
        <v>18.437999999999999</v>
      </c>
      <c r="N881" s="79">
        <v>2.633</v>
      </c>
    </row>
    <row r="882" spans="1:14" x14ac:dyDescent="0.3">
      <c r="A882" s="82">
        <v>881</v>
      </c>
      <c r="B882" s="83" t="s">
        <v>323</v>
      </c>
      <c r="C882" s="86" t="s">
        <v>96</v>
      </c>
      <c r="D882" s="88"/>
      <c r="E882" s="88">
        <v>732</v>
      </c>
      <c r="F882" s="88">
        <v>2080</v>
      </c>
      <c r="G882" s="78" t="s">
        <v>337</v>
      </c>
      <c r="H882" s="79">
        <v>8.1150000000000002</v>
      </c>
      <c r="I882" s="79">
        <v>46.627000000000002</v>
      </c>
      <c r="J882" s="79">
        <v>101.008</v>
      </c>
      <c r="K882" s="79">
        <v>111.922</v>
      </c>
      <c r="L882" s="79">
        <v>64.594999999999999</v>
      </c>
      <c r="M882" s="79">
        <v>17.933</v>
      </c>
      <c r="N882" s="79">
        <v>2.44</v>
      </c>
    </row>
    <row r="883" spans="1:14" x14ac:dyDescent="0.3">
      <c r="A883" s="82">
        <v>882</v>
      </c>
      <c r="B883" s="83" t="s">
        <v>323</v>
      </c>
      <c r="C883" s="86" t="s">
        <v>96</v>
      </c>
      <c r="D883" s="88"/>
      <c r="E883" s="88">
        <v>732</v>
      </c>
      <c r="F883" s="88">
        <v>2085</v>
      </c>
      <c r="G883" s="78" t="s">
        <v>338</v>
      </c>
      <c r="H883" s="79">
        <v>8.0489999999999995</v>
      </c>
      <c r="I883" s="79">
        <v>46.517000000000003</v>
      </c>
      <c r="J883" s="79">
        <v>101.732</v>
      </c>
      <c r="K883" s="79">
        <v>113.029</v>
      </c>
      <c r="L883" s="79">
        <v>64.513999999999996</v>
      </c>
      <c r="M883" s="79">
        <v>17.527000000000001</v>
      </c>
      <c r="N883" s="79">
        <v>2.2919999999999998</v>
      </c>
    </row>
    <row r="884" spans="1:14" x14ac:dyDescent="0.3">
      <c r="A884" s="82">
        <v>883</v>
      </c>
      <c r="B884" s="83" t="s">
        <v>323</v>
      </c>
      <c r="C884" s="86" t="s">
        <v>96</v>
      </c>
      <c r="D884" s="88"/>
      <c r="E884" s="88">
        <v>732</v>
      </c>
      <c r="F884" s="88">
        <v>2090</v>
      </c>
      <c r="G884" s="78" t="s">
        <v>339</v>
      </c>
      <c r="H884" s="79">
        <v>8.0050000000000008</v>
      </c>
      <c r="I884" s="79">
        <v>46.441000000000003</v>
      </c>
      <c r="J884" s="79">
        <v>102.348</v>
      </c>
      <c r="K884" s="79">
        <v>113.94799999999999</v>
      </c>
      <c r="L884" s="79">
        <v>64.432000000000002</v>
      </c>
      <c r="M884" s="79">
        <v>17.18</v>
      </c>
      <c r="N884" s="79">
        <v>2.1659999999999999</v>
      </c>
    </row>
    <row r="885" spans="1:14" x14ac:dyDescent="0.3">
      <c r="A885" s="82">
        <v>884</v>
      </c>
      <c r="B885" s="83" t="s">
        <v>323</v>
      </c>
      <c r="C885" s="86" t="s">
        <v>96</v>
      </c>
      <c r="D885" s="88"/>
      <c r="E885" s="88">
        <v>732</v>
      </c>
      <c r="F885" s="88">
        <v>2095</v>
      </c>
      <c r="G885" s="78" t="s">
        <v>340</v>
      </c>
      <c r="H885" s="79">
        <v>7.984</v>
      </c>
      <c r="I885" s="79">
        <v>46.444000000000003</v>
      </c>
      <c r="J885" s="79">
        <v>102.976</v>
      </c>
      <c r="K885" s="79">
        <v>114.848</v>
      </c>
      <c r="L885" s="79">
        <v>64.421999999999997</v>
      </c>
      <c r="M885" s="79">
        <v>16.902999999999999</v>
      </c>
      <c r="N885" s="79">
        <v>2.0630000000000002</v>
      </c>
    </row>
    <row r="886" spans="1:14" x14ac:dyDescent="0.3">
      <c r="A886" s="82">
        <v>885</v>
      </c>
      <c r="B886" s="83" t="s">
        <v>323</v>
      </c>
      <c r="C886" s="87" t="s">
        <v>97</v>
      </c>
      <c r="D886" s="88"/>
      <c r="E886" s="88">
        <v>913</v>
      </c>
      <c r="F886" s="88">
        <v>2015</v>
      </c>
      <c r="G886" s="78" t="s">
        <v>324</v>
      </c>
      <c r="H886" s="79">
        <v>46.476882818453802</v>
      </c>
      <c r="I886" s="79">
        <v>131.15789374877599</v>
      </c>
      <c r="J886" s="79">
        <v>135.48818803728</v>
      </c>
      <c r="K886" s="79">
        <v>96.921688668650603</v>
      </c>
      <c r="L886" s="79">
        <v>60.501863888135397</v>
      </c>
      <c r="M886" s="79">
        <v>22.515701103407601</v>
      </c>
      <c r="N886" s="79">
        <v>5.5972439784281196</v>
      </c>
    </row>
    <row r="887" spans="1:14" x14ac:dyDescent="0.3">
      <c r="A887" s="82">
        <v>886</v>
      </c>
      <c r="B887" s="83" t="s">
        <v>323</v>
      </c>
      <c r="C887" s="87" t="s">
        <v>97</v>
      </c>
      <c r="D887" s="88"/>
      <c r="E887" s="88">
        <v>913</v>
      </c>
      <c r="F887" s="88">
        <v>2020</v>
      </c>
      <c r="G887" s="78" t="s">
        <v>325</v>
      </c>
      <c r="H887" s="79">
        <v>39.913453245821302</v>
      </c>
      <c r="I887" s="79">
        <v>125.142488734187</v>
      </c>
      <c r="J887" s="79">
        <v>131.89859928049401</v>
      </c>
      <c r="K887" s="79">
        <v>93.690403866181597</v>
      </c>
      <c r="L887" s="79">
        <v>57.267638675147701</v>
      </c>
      <c r="M887" s="79">
        <v>20.6081404234092</v>
      </c>
      <c r="N887" s="79">
        <v>4.6700767250051403</v>
      </c>
    </row>
    <row r="888" spans="1:14" x14ac:dyDescent="0.3">
      <c r="A888" s="82">
        <v>887</v>
      </c>
      <c r="B888" s="83" t="s">
        <v>323</v>
      </c>
      <c r="C888" s="87" t="s">
        <v>97</v>
      </c>
      <c r="D888" s="88"/>
      <c r="E888" s="88">
        <v>913</v>
      </c>
      <c r="F888" s="88">
        <v>2025</v>
      </c>
      <c r="G888" s="78" t="s">
        <v>326</v>
      </c>
      <c r="H888" s="79">
        <v>34.606498093786598</v>
      </c>
      <c r="I888" s="79">
        <v>119.052811673741</v>
      </c>
      <c r="J888" s="79">
        <v>128.87879632341</v>
      </c>
      <c r="K888" s="79">
        <v>91.710317723485801</v>
      </c>
      <c r="L888" s="79">
        <v>54.831532194183602</v>
      </c>
      <c r="M888" s="79">
        <v>18.909638916611001</v>
      </c>
      <c r="N888" s="79">
        <v>3.9020575435087301</v>
      </c>
    </row>
    <row r="889" spans="1:14" x14ac:dyDescent="0.3">
      <c r="A889" s="82">
        <v>888</v>
      </c>
      <c r="B889" s="83" t="s">
        <v>323</v>
      </c>
      <c r="C889" s="87" t="s">
        <v>97</v>
      </c>
      <c r="D889" s="88"/>
      <c r="E889" s="88">
        <v>913</v>
      </c>
      <c r="F889" s="88">
        <v>2030</v>
      </c>
      <c r="G889" s="78" t="s">
        <v>327</v>
      </c>
      <c r="H889" s="79">
        <v>30.245787510781501</v>
      </c>
      <c r="I889" s="79">
        <v>112.825259056993</v>
      </c>
      <c r="J889" s="79">
        <v>126.175399286312</v>
      </c>
      <c r="K889" s="79">
        <v>90.644658763343898</v>
      </c>
      <c r="L889" s="79">
        <v>52.919047218954802</v>
      </c>
      <c r="M889" s="79">
        <v>17.407375930872199</v>
      </c>
      <c r="N889" s="79">
        <v>3.2441509545042302</v>
      </c>
    </row>
    <row r="890" spans="1:14" x14ac:dyDescent="0.3">
      <c r="A890" s="82">
        <v>889</v>
      </c>
      <c r="B890" s="83" t="s">
        <v>323</v>
      </c>
      <c r="C890" s="87" t="s">
        <v>97</v>
      </c>
      <c r="D890" s="88"/>
      <c r="E890" s="88">
        <v>913</v>
      </c>
      <c r="F890" s="88">
        <v>2035</v>
      </c>
      <c r="G890" s="78" t="s">
        <v>328</v>
      </c>
      <c r="H890" s="79">
        <v>26.589410595487699</v>
      </c>
      <c r="I890" s="79">
        <v>106.654392305371</v>
      </c>
      <c r="J890" s="79">
        <v>123.78048550132399</v>
      </c>
      <c r="K890" s="79">
        <v>90.427680051305401</v>
      </c>
      <c r="L890" s="79">
        <v>51.459382057696203</v>
      </c>
      <c r="M890" s="79">
        <v>16.1277980373319</v>
      </c>
      <c r="N890" s="79">
        <v>2.7004236556299501</v>
      </c>
    </row>
    <row r="891" spans="1:14" x14ac:dyDescent="0.3">
      <c r="A891" s="82">
        <v>890</v>
      </c>
      <c r="B891" s="83" t="s">
        <v>323</v>
      </c>
      <c r="C891" s="87" t="s">
        <v>97</v>
      </c>
      <c r="D891" s="88"/>
      <c r="E891" s="88">
        <v>913</v>
      </c>
      <c r="F891" s="88">
        <v>2040</v>
      </c>
      <c r="G891" s="78" t="s">
        <v>329</v>
      </c>
      <c r="H891" s="79">
        <v>23.516491573355701</v>
      </c>
      <c r="I891" s="79">
        <v>100.731048726674</v>
      </c>
      <c r="J891" s="79">
        <v>121.72597700279699</v>
      </c>
      <c r="K891" s="79">
        <v>90.954237850703706</v>
      </c>
      <c r="L891" s="79">
        <v>50.431583252384797</v>
      </c>
      <c r="M891" s="79">
        <v>15.026196701841901</v>
      </c>
      <c r="N891" s="79">
        <v>2.2668102189875499</v>
      </c>
    </row>
    <row r="892" spans="1:14" x14ac:dyDescent="0.3">
      <c r="A892" s="82">
        <v>891</v>
      </c>
      <c r="B892" s="83" t="s">
        <v>323</v>
      </c>
      <c r="C892" s="87" t="s">
        <v>97</v>
      </c>
      <c r="D892" s="88"/>
      <c r="E892" s="88">
        <v>913</v>
      </c>
      <c r="F892" s="88">
        <v>2045</v>
      </c>
      <c r="G892" s="78" t="s">
        <v>330</v>
      </c>
      <c r="H892" s="79">
        <v>20.929623013806602</v>
      </c>
      <c r="I892" s="79">
        <v>95.066418836881695</v>
      </c>
      <c r="J892" s="79">
        <v>119.88840216874</v>
      </c>
      <c r="K892" s="79">
        <v>91.890497194947997</v>
      </c>
      <c r="L892" s="79">
        <v>49.710633722949403</v>
      </c>
      <c r="M892" s="79">
        <v>14.064452864446601</v>
      </c>
      <c r="N892" s="79">
        <v>1.91170587217194</v>
      </c>
    </row>
    <row r="893" spans="1:14" x14ac:dyDescent="0.3">
      <c r="A893" s="82">
        <v>892</v>
      </c>
      <c r="B893" s="83" t="s">
        <v>323</v>
      </c>
      <c r="C893" s="87" t="s">
        <v>97</v>
      </c>
      <c r="D893" s="88"/>
      <c r="E893" s="88">
        <v>913</v>
      </c>
      <c r="F893" s="88">
        <v>2050</v>
      </c>
      <c r="G893" s="78" t="s">
        <v>331</v>
      </c>
      <c r="H893" s="79">
        <v>18.7854244829912</v>
      </c>
      <c r="I893" s="79">
        <v>89.900152109559201</v>
      </c>
      <c r="J893" s="79">
        <v>118.463734106103</v>
      </c>
      <c r="K893" s="79">
        <v>93.292478739132406</v>
      </c>
      <c r="L893" s="79">
        <v>49.327031339824302</v>
      </c>
      <c r="M893" s="79">
        <v>13.3031895897834</v>
      </c>
      <c r="N893" s="79">
        <v>1.6416229571907199</v>
      </c>
    </row>
    <row r="894" spans="1:14" x14ac:dyDescent="0.3">
      <c r="A894" s="82">
        <v>893</v>
      </c>
      <c r="B894" s="83" t="s">
        <v>323</v>
      </c>
      <c r="C894" s="87" t="s">
        <v>97</v>
      </c>
      <c r="D894" s="88"/>
      <c r="E894" s="88">
        <v>913</v>
      </c>
      <c r="F894" s="88">
        <v>2055</v>
      </c>
      <c r="G894" s="78" t="s">
        <v>332</v>
      </c>
      <c r="H894" s="79">
        <v>16.9877230214564</v>
      </c>
      <c r="I894" s="79">
        <v>85.119668107032794</v>
      </c>
      <c r="J894" s="79">
        <v>117.317542695814</v>
      </c>
      <c r="K894" s="79">
        <v>95.028692298495102</v>
      </c>
      <c r="L894" s="79">
        <v>49.1711614647622</v>
      </c>
      <c r="M894" s="79">
        <v>12.671019760492999</v>
      </c>
      <c r="N894" s="79">
        <v>1.4110010895431799</v>
      </c>
    </row>
    <row r="895" spans="1:14" x14ac:dyDescent="0.3">
      <c r="A895" s="82">
        <v>894</v>
      </c>
      <c r="B895" s="83" t="s">
        <v>323</v>
      </c>
      <c r="C895" s="87" t="s">
        <v>97</v>
      </c>
      <c r="D895" s="88"/>
      <c r="E895" s="88">
        <v>913</v>
      </c>
      <c r="F895" s="88">
        <v>2060</v>
      </c>
      <c r="G895" s="78" t="s">
        <v>333</v>
      </c>
      <c r="H895" s="79">
        <v>15.4796479130999</v>
      </c>
      <c r="I895" s="79">
        <v>80.815004576269203</v>
      </c>
      <c r="J895" s="79">
        <v>116.527866158911</v>
      </c>
      <c r="K895" s="79">
        <v>97.107524351555995</v>
      </c>
      <c r="L895" s="79">
        <v>49.299029444821997</v>
      </c>
      <c r="M895" s="79">
        <v>12.148001104650801</v>
      </c>
      <c r="N895" s="79">
        <v>1.23122183999907</v>
      </c>
    </row>
    <row r="896" spans="1:14" x14ac:dyDescent="0.3">
      <c r="A896" s="82">
        <v>895</v>
      </c>
      <c r="B896" s="83" t="s">
        <v>323</v>
      </c>
      <c r="C896" s="87" t="s">
        <v>97</v>
      </c>
      <c r="D896" s="88"/>
      <c r="E896" s="88">
        <v>913</v>
      </c>
      <c r="F896" s="88">
        <v>2065</v>
      </c>
      <c r="G896" s="78" t="s">
        <v>334</v>
      </c>
      <c r="H896" s="79">
        <v>14.195149771335499</v>
      </c>
      <c r="I896" s="79">
        <v>76.849677339058005</v>
      </c>
      <c r="J896" s="79">
        <v>115.929383100557</v>
      </c>
      <c r="K896" s="79">
        <v>99.409207002765797</v>
      </c>
      <c r="L896" s="79">
        <v>49.593914605539403</v>
      </c>
      <c r="M896" s="79">
        <v>11.714243937283801</v>
      </c>
      <c r="N896" s="79">
        <v>1.0864822193252901</v>
      </c>
    </row>
    <row r="897" spans="1:14" x14ac:dyDescent="0.3">
      <c r="A897" s="82">
        <v>896</v>
      </c>
      <c r="B897" s="83" t="s">
        <v>323</v>
      </c>
      <c r="C897" s="87" t="s">
        <v>97</v>
      </c>
      <c r="D897" s="88"/>
      <c r="E897" s="88">
        <v>913</v>
      </c>
      <c r="F897" s="88">
        <v>2070</v>
      </c>
      <c r="G897" s="78" t="s">
        <v>335</v>
      </c>
      <c r="H897" s="79">
        <v>13.090129668852599</v>
      </c>
      <c r="I897" s="79">
        <v>73.132951744282494</v>
      </c>
      <c r="J897" s="79">
        <v>115.379016671038</v>
      </c>
      <c r="K897" s="79">
        <v>101.745566920616</v>
      </c>
      <c r="L897" s="79">
        <v>49.981838041869501</v>
      </c>
      <c r="M897" s="79">
        <v>11.349180304779001</v>
      </c>
      <c r="N897" s="79">
        <v>0.96907619417526103</v>
      </c>
    </row>
    <row r="898" spans="1:14" x14ac:dyDescent="0.3">
      <c r="A898" s="82">
        <v>897</v>
      </c>
      <c r="B898" s="83" t="s">
        <v>323</v>
      </c>
      <c r="C898" s="87" t="s">
        <v>97</v>
      </c>
      <c r="D898" s="88"/>
      <c r="E898" s="88">
        <v>913</v>
      </c>
      <c r="F898" s="88">
        <v>2075</v>
      </c>
      <c r="G898" s="78" t="s">
        <v>336</v>
      </c>
      <c r="H898" s="79">
        <v>12.146324518974801</v>
      </c>
      <c r="I898" s="79">
        <v>69.776430743604294</v>
      </c>
      <c r="J898" s="79">
        <v>115.074952772392</v>
      </c>
      <c r="K898" s="79">
        <v>104.291180316753</v>
      </c>
      <c r="L898" s="79">
        <v>50.528521728296198</v>
      </c>
      <c r="M898" s="79">
        <v>11.0697653778284</v>
      </c>
      <c r="N898" s="79">
        <v>0.86937746352053602</v>
      </c>
    </row>
    <row r="899" spans="1:14" x14ac:dyDescent="0.3">
      <c r="A899" s="82">
        <v>898</v>
      </c>
      <c r="B899" s="83" t="s">
        <v>323</v>
      </c>
      <c r="C899" s="87" t="s">
        <v>97</v>
      </c>
      <c r="D899" s="88"/>
      <c r="E899" s="88">
        <v>913</v>
      </c>
      <c r="F899" s="88">
        <v>2080</v>
      </c>
      <c r="G899" s="78" t="s">
        <v>337</v>
      </c>
      <c r="H899" s="79">
        <v>11.3298009531219</v>
      </c>
      <c r="I899" s="79">
        <v>66.612174096429499</v>
      </c>
      <c r="J899" s="79">
        <v>114.747168374826</v>
      </c>
      <c r="K899" s="79">
        <v>106.81259857924</v>
      </c>
      <c r="L899" s="79">
        <v>51.124656460582003</v>
      </c>
      <c r="M899" s="79">
        <v>10.832777924902199</v>
      </c>
      <c r="N899" s="79">
        <v>0.79194251827680395</v>
      </c>
    </row>
    <row r="900" spans="1:14" x14ac:dyDescent="0.3">
      <c r="A900" s="82">
        <v>899</v>
      </c>
      <c r="B900" s="83" t="s">
        <v>323</v>
      </c>
      <c r="C900" s="87" t="s">
        <v>97</v>
      </c>
      <c r="D900" s="88"/>
      <c r="E900" s="88">
        <v>913</v>
      </c>
      <c r="F900" s="88">
        <v>2085</v>
      </c>
      <c r="G900" s="78" t="s">
        <v>338</v>
      </c>
      <c r="H900" s="79">
        <v>10.6291054999162</v>
      </c>
      <c r="I900" s="79">
        <v>63.675315825713398</v>
      </c>
      <c r="J900" s="79">
        <v>114.480349546472</v>
      </c>
      <c r="K900" s="79">
        <v>109.36904356465099</v>
      </c>
      <c r="L900" s="79">
        <v>51.791128978939497</v>
      </c>
      <c r="M900" s="79">
        <v>10.638897902279799</v>
      </c>
      <c r="N900" s="79">
        <v>0.71965432703362098</v>
      </c>
    </row>
    <row r="901" spans="1:14" x14ac:dyDescent="0.3">
      <c r="A901" s="82">
        <v>900</v>
      </c>
      <c r="B901" s="83" t="s">
        <v>323</v>
      </c>
      <c r="C901" s="87" t="s">
        <v>97</v>
      </c>
      <c r="D901" s="88"/>
      <c r="E901" s="88">
        <v>913</v>
      </c>
      <c r="F901" s="88">
        <v>2090</v>
      </c>
      <c r="G901" s="78" t="s">
        <v>339</v>
      </c>
      <c r="H901" s="79">
        <v>10.0323458667065</v>
      </c>
      <c r="I901" s="79">
        <v>60.966091061691102</v>
      </c>
      <c r="J901" s="79">
        <v>114.254523677607</v>
      </c>
      <c r="K901" s="79">
        <v>111.93999721028101</v>
      </c>
      <c r="L901" s="79">
        <v>52.516640775954897</v>
      </c>
      <c r="M901" s="79">
        <v>10.4906301428758</v>
      </c>
      <c r="N901" s="79">
        <v>0.67028989149761997</v>
      </c>
    </row>
    <row r="902" spans="1:14" x14ac:dyDescent="0.3">
      <c r="A902" s="82">
        <v>901</v>
      </c>
      <c r="B902" s="83" t="s">
        <v>323</v>
      </c>
      <c r="C902" s="87" t="s">
        <v>97</v>
      </c>
      <c r="D902" s="88"/>
      <c r="E902" s="88">
        <v>913</v>
      </c>
      <c r="F902" s="88">
        <v>2095</v>
      </c>
      <c r="G902" s="78" t="s">
        <v>340</v>
      </c>
      <c r="H902" s="79">
        <v>9.5159167505443403</v>
      </c>
      <c r="I902" s="79">
        <v>58.460435869823499</v>
      </c>
      <c r="J902" s="79">
        <v>114.044310804406</v>
      </c>
      <c r="K902" s="79">
        <v>114.495087628813</v>
      </c>
      <c r="L902" s="79">
        <v>53.279941803326103</v>
      </c>
      <c r="M902" s="79">
        <v>10.3695514331702</v>
      </c>
      <c r="N902" s="79">
        <v>0.63125428363911196</v>
      </c>
    </row>
    <row r="903" spans="1:14" x14ac:dyDescent="0.3">
      <c r="A903" s="82">
        <v>902</v>
      </c>
      <c r="B903" s="83" t="s">
        <v>323</v>
      </c>
      <c r="C903" s="86" t="s">
        <v>98</v>
      </c>
      <c r="D903" s="88"/>
      <c r="E903" s="88">
        <v>72</v>
      </c>
      <c r="F903" s="88">
        <v>2015</v>
      </c>
      <c r="G903" s="78" t="s">
        <v>324</v>
      </c>
      <c r="H903" s="79">
        <v>29.981999999999999</v>
      </c>
      <c r="I903" s="79">
        <v>127.45699999999999</v>
      </c>
      <c r="J903" s="79">
        <v>129.56700000000001</v>
      </c>
      <c r="K903" s="79">
        <v>109.093</v>
      </c>
      <c r="L903" s="79">
        <v>81.784999999999997</v>
      </c>
      <c r="M903" s="79">
        <v>40.363999999999997</v>
      </c>
      <c r="N903" s="79">
        <v>12.032</v>
      </c>
    </row>
    <row r="904" spans="1:14" x14ac:dyDescent="0.3">
      <c r="A904" s="82">
        <v>903</v>
      </c>
      <c r="B904" s="83" t="s">
        <v>323</v>
      </c>
      <c r="C904" s="86" t="s">
        <v>98</v>
      </c>
      <c r="D904" s="88"/>
      <c r="E904" s="88">
        <v>72</v>
      </c>
      <c r="F904" s="88">
        <v>2020</v>
      </c>
      <c r="G904" s="78" t="s">
        <v>325</v>
      </c>
      <c r="H904" s="79">
        <v>23.725000000000001</v>
      </c>
      <c r="I904" s="79">
        <v>119.06699999999999</v>
      </c>
      <c r="J904" s="79">
        <v>124.64400000000001</v>
      </c>
      <c r="K904" s="79">
        <v>104.09399999999999</v>
      </c>
      <c r="L904" s="79">
        <v>75.855000000000004</v>
      </c>
      <c r="M904" s="79">
        <v>36.628</v>
      </c>
      <c r="N904" s="79">
        <v>10.327</v>
      </c>
    </row>
    <row r="905" spans="1:14" x14ac:dyDescent="0.3">
      <c r="A905" s="82">
        <v>904</v>
      </c>
      <c r="B905" s="83" t="s">
        <v>323</v>
      </c>
      <c r="C905" s="86" t="s">
        <v>98</v>
      </c>
      <c r="D905" s="88"/>
      <c r="E905" s="88">
        <v>72</v>
      </c>
      <c r="F905" s="88">
        <v>2025</v>
      </c>
      <c r="G905" s="78" t="s">
        <v>326</v>
      </c>
      <c r="H905" s="79">
        <v>19.158999999999999</v>
      </c>
      <c r="I905" s="79">
        <v>111.538</v>
      </c>
      <c r="J905" s="79">
        <v>120.926</v>
      </c>
      <c r="K905" s="79">
        <v>100.73699999999999</v>
      </c>
      <c r="L905" s="79">
        <v>71.192999999999998</v>
      </c>
      <c r="M905" s="79">
        <v>33.340000000000003</v>
      </c>
      <c r="N905" s="79">
        <v>8.8070000000000004</v>
      </c>
    </row>
    <row r="906" spans="1:14" x14ac:dyDescent="0.3">
      <c r="A906" s="82">
        <v>905</v>
      </c>
      <c r="B906" s="83" t="s">
        <v>323</v>
      </c>
      <c r="C906" s="86" t="s">
        <v>98</v>
      </c>
      <c r="D906" s="88"/>
      <c r="E906" s="88">
        <v>72</v>
      </c>
      <c r="F906" s="88">
        <v>2030</v>
      </c>
      <c r="G906" s="78" t="s">
        <v>327</v>
      </c>
      <c r="H906" s="79">
        <v>15.73</v>
      </c>
      <c r="I906" s="79">
        <v>104.31399999999999</v>
      </c>
      <c r="J906" s="79">
        <v>117.736</v>
      </c>
      <c r="K906" s="79">
        <v>98.423000000000002</v>
      </c>
      <c r="L906" s="79">
        <v>67.262</v>
      </c>
      <c r="M906" s="79">
        <v>30.321999999999999</v>
      </c>
      <c r="N906" s="79">
        <v>7.4530000000000003</v>
      </c>
    </row>
    <row r="907" spans="1:14" x14ac:dyDescent="0.3">
      <c r="A907" s="82">
        <v>906</v>
      </c>
      <c r="B907" s="83" t="s">
        <v>323</v>
      </c>
      <c r="C907" s="86" t="s">
        <v>98</v>
      </c>
      <c r="D907" s="88"/>
      <c r="E907" s="88">
        <v>72</v>
      </c>
      <c r="F907" s="88">
        <v>2035</v>
      </c>
      <c r="G907" s="78" t="s">
        <v>328</v>
      </c>
      <c r="H907" s="79">
        <v>13.138999999999999</v>
      </c>
      <c r="I907" s="79">
        <v>97.418000000000006</v>
      </c>
      <c r="J907" s="79">
        <v>114.991</v>
      </c>
      <c r="K907" s="79">
        <v>96.963999999999999</v>
      </c>
      <c r="L907" s="79">
        <v>63.954000000000001</v>
      </c>
      <c r="M907" s="79">
        <v>27.559000000000001</v>
      </c>
      <c r="N907" s="79">
        <v>6.2750000000000004</v>
      </c>
    </row>
    <row r="908" spans="1:14" x14ac:dyDescent="0.3">
      <c r="A908" s="82">
        <v>907</v>
      </c>
      <c r="B908" s="83" t="s">
        <v>323</v>
      </c>
      <c r="C908" s="86" t="s">
        <v>98</v>
      </c>
      <c r="D908" s="88"/>
      <c r="E908" s="88">
        <v>72</v>
      </c>
      <c r="F908" s="88">
        <v>2040</v>
      </c>
      <c r="G908" s="78" t="s">
        <v>329</v>
      </c>
      <c r="H908" s="79">
        <v>11.196999999999999</v>
      </c>
      <c r="I908" s="79">
        <v>91.195999999999998</v>
      </c>
      <c r="J908" s="79">
        <v>112.941</v>
      </c>
      <c r="K908" s="79">
        <v>96.504000000000005</v>
      </c>
      <c r="L908" s="79">
        <v>61.363999999999997</v>
      </c>
      <c r="M908" s="79">
        <v>25.15</v>
      </c>
      <c r="N908" s="79">
        <v>5.2880000000000003</v>
      </c>
    </row>
    <row r="909" spans="1:14" x14ac:dyDescent="0.3">
      <c r="A909" s="82">
        <v>908</v>
      </c>
      <c r="B909" s="83" t="s">
        <v>323</v>
      </c>
      <c r="C909" s="86" t="s">
        <v>98</v>
      </c>
      <c r="D909" s="88"/>
      <c r="E909" s="88">
        <v>72</v>
      </c>
      <c r="F909" s="88">
        <v>2045</v>
      </c>
      <c r="G909" s="78" t="s">
        <v>330</v>
      </c>
      <c r="H909" s="79">
        <v>9.7319999999999993</v>
      </c>
      <c r="I909" s="79">
        <v>85.531000000000006</v>
      </c>
      <c r="J909" s="79">
        <v>111.339</v>
      </c>
      <c r="K909" s="79">
        <v>96.686999999999998</v>
      </c>
      <c r="L909" s="79">
        <v>59.307000000000002</v>
      </c>
      <c r="M909" s="79">
        <v>23.024999999999999</v>
      </c>
      <c r="N909" s="79">
        <v>4.4589999999999996</v>
      </c>
    </row>
    <row r="910" spans="1:14" x14ac:dyDescent="0.3">
      <c r="A910" s="82">
        <v>909</v>
      </c>
      <c r="B910" s="83" t="s">
        <v>323</v>
      </c>
      <c r="C910" s="86" t="s">
        <v>98</v>
      </c>
      <c r="D910" s="88"/>
      <c r="E910" s="88">
        <v>72</v>
      </c>
      <c r="F910" s="88">
        <v>2050</v>
      </c>
      <c r="G910" s="78" t="s">
        <v>331</v>
      </c>
      <c r="H910" s="79">
        <v>8.6349999999999998</v>
      </c>
      <c r="I910" s="79">
        <v>80.5</v>
      </c>
      <c r="J910" s="79">
        <v>110.223</v>
      </c>
      <c r="K910" s="79">
        <v>97.49</v>
      </c>
      <c r="L910" s="79">
        <v>57.759</v>
      </c>
      <c r="M910" s="79">
        <v>21.187999999999999</v>
      </c>
      <c r="N910" s="79">
        <v>3.7650000000000001</v>
      </c>
    </row>
    <row r="911" spans="1:14" x14ac:dyDescent="0.3">
      <c r="A911" s="82">
        <v>910</v>
      </c>
      <c r="B911" s="83" t="s">
        <v>323</v>
      </c>
      <c r="C911" s="86" t="s">
        <v>98</v>
      </c>
      <c r="D911" s="88"/>
      <c r="E911" s="88">
        <v>72</v>
      </c>
      <c r="F911" s="88">
        <v>2055</v>
      </c>
      <c r="G911" s="78" t="s">
        <v>332</v>
      </c>
      <c r="H911" s="79">
        <v>7.8490000000000002</v>
      </c>
      <c r="I911" s="79">
        <v>76.12</v>
      </c>
      <c r="J911" s="79">
        <v>109.645</v>
      </c>
      <c r="K911" s="79">
        <v>98.879000000000005</v>
      </c>
      <c r="L911" s="79">
        <v>56.697000000000003</v>
      </c>
      <c r="M911" s="79">
        <v>19.623000000000001</v>
      </c>
      <c r="N911" s="79">
        <v>3.2069999999999999</v>
      </c>
    </row>
    <row r="912" spans="1:14" x14ac:dyDescent="0.3">
      <c r="A912" s="82">
        <v>911</v>
      </c>
      <c r="B912" s="83" t="s">
        <v>323</v>
      </c>
      <c r="C912" s="86" t="s">
        <v>98</v>
      </c>
      <c r="D912" s="88"/>
      <c r="E912" s="88">
        <v>72</v>
      </c>
      <c r="F912" s="88">
        <v>2060</v>
      </c>
      <c r="G912" s="78" t="s">
        <v>333</v>
      </c>
      <c r="H912" s="79">
        <v>7.2619999999999996</v>
      </c>
      <c r="I912" s="79">
        <v>72.224999999999994</v>
      </c>
      <c r="J912" s="79">
        <v>109.348</v>
      </c>
      <c r="K912" s="79">
        <v>100.592</v>
      </c>
      <c r="L912" s="79">
        <v>55.975000000000001</v>
      </c>
      <c r="M912" s="79">
        <v>18.268000000000001</v>
      </c>
      <c r="N912" s="79">
        <v>2.73</v>
      </c>
    </row>
    <row r="913" spans="1:14" x14ac:dyDescent="0.3">
      <c r="A913" s="82">
        <v>912</v>
      </c>
      <c r="B913" s="83" t="s">
        <v>323</v>
      </c>
      <c r="C913" s="86" t="s">
        <v>98</v>
      </c>
      <c r="D913" s="88"/>
      <c r="E913" s="88">
        <v>72</v>
      </c>
      <c r="F913" s="88">
        <v>2065</v>
      </c>
      <c r="G913" s="78" t="s">
        <v>334</v>
      </c>
      <c r="H913" s="79">
        <v>6.851</v>
      </c>
      <c r="I913" s="79">
        <v>68.790999999999997</v>
      </c>
      <c r="J913" s="79">
        <v>109.372</v>
      </c>
      <c r="K913" s="79">
        <v>102.666</v>
      </c>
      <c r="L913" s="79">
        <v>55.564</v>
      </c>
      <c r="M913" s="79">
        <v>17.100000000000001</v>
      </c>
      <c r="N913" s="79">
        <v>2.3359999999999999</v>
      </c>
    </row>
    <row r="914" spans="1:14" x14ac:dyDescent="0.3">
      <c r="A914" s="82">
        <v>913</v>
      </c>
      <c r="B914" s="83" t="s">
        <v>323</v>
      </c>
      <c r="C914" s="86" t="s">
        <v>98</v>
      </c>
      <c r="D914" s="88"/>
      <c r="E914" s="88">
        <v>72</v>
      </c>
      <c r="F914" s="88">
        <v>2070</v>
      </c>
      <c r="G914" s="78" t="s">
        <v>335</v>
      </c>
      <c r="H914" s="79">
        <v>6.569</v>
      </c>
      <c r="I914" s="79">
        <v>65.760000000000005</v>
      </c>
      <c r="J914" s="79">
        <v>109.64700000000001</v>
      </c>
      <c r="K914" s="79">
        <v>105.014</v>
      </c>
      <c r="L914" s="79">
        <v>55.417000000000002</v>
      </c>
      <c r="M914" s="79">
        <v>16.097999999999999</v>
      </c>
      <c r="N914" s="79">
        <v>2.0150000000000001</v>
      </c>
    </row>
    <row r="915" spans="1:14" x14ac:dyDescent="0.3">
      <c r="A915" s="82">
        <v>914</v>
      </c>
      <c r="B915" s="83" t="s">
        <v>323</v>
      </c>
      <c r="C915" s="86" t="s">
        <v>98</v>
      </c>
      <c r="D915" s="88"/>
      <c r="E915" s="88">
        <v>72</v>
      </c>
      <c r="F915" s="88">
        <v>2075</v>
      </c>
      <c r="G915" s="78" t="s">
        <v>336</v>
      </c>
      <c r="H915" s="79">
        <v>6.3920000000000003</v>
      </c>
      <c r="I915" s="79">
        <v>63.072000000000003</v>
      </c>
      <c r="J915" s="79">
        <v>110.14700000000001</v>
      </c>
      <c r="K915" s="79">
        <v>107.611</v>
      </c>
      <c r="L915" s="79">
        <v>55.503</v>
      </c>
      <c r="M915" s="79">
        <v>15.227</v>
      </c>
      <c r="N915" s="79">
        <v>1.748</v>
      </c>
    </row>
    <row r="916" spans="1:14" x14ac:dyDescent="0.3">
      <c r="A916" s="82">
        <v>915</v>
      </c>
      <c r="B916" s="83" t="s">
        <v>323</v>
      </c>
      <c r="C916" s="86" t="s">
        <v>98</v>
      </c>
      <c r="D916" s="88"/>
      <c r="E916" s="88">
        <v>72</v>
      </c>
      <c r="F916" s="88">
        <v>2080</v>
      </c>
      <c r="G916" s="78" t="s">
        <v>337</v>
      </c>
      <c r="H916" s="79">
        <v>6.2949999999999999</v>
      </c>
      <c r="I916" s="79">
        <v>60.552999999999997</v>
      </c>
      <c r="J916" s="79">
        <v>110.54600000000001</v>
      </c>
      <c r="K916" s="79">
        <v>110.11</v>
      </c>
      <c r="L916" s="79">
        <v>55.63</v>
      </c>
      <c r="M916" s="79">
        <v>14.446999999999999</v>
      </c>
      <c r="N916" s="79">
        <v>1.5189999999999999</v>
      </c>
    </row>
    <row r="917" spans="1:14" x14ac:dyDescent="0.3">
      <c r="A917" s="82">
        <v>916</v>
      </c>
      <c r="B917" s="83" t="s">
        <v>323</v>
      </c>
      <c r="C917" s="86" t="s">
        <v>98</v>
      </c>
      <c r="D917" s="88"/>
      <c r="E917" s="88">
        <v>72</v>
      </c>
      <c r="F917" s="88">
        <v>2085</v>
      </c>
      <c r="G917" s="78" t="s">
        <v>338</v>
      </c>
      <c r="H917" s="79">
        <v>6.2469999999999999</v>
      </c>
      <c r="I917" s="79">
        <v>58.243000000000002</v>
      </c>
      <c r="J917" s="79">
        <v>110.889</v>
      </c>
      <c r="K917" s="79">
        <v>112.52200000000001</v>
      </c>
      <c r="L917" s="79">
        <v>55.811</v>
      </c>
      <c r="M917" s="79">
        <v>13.757</v>
      </c>
      <c r="N917" s="79">
        <v>1.331</v>
      </c>
    </row>
    <row r="918" spans="1:14" x14ac:dyDescent="0.3">
      <c r="A918" s="82">
        <v>917</v>
      </c>
      <c r="B918" s="83" t="s">
        <v>323</v>
      </c>
      <c r="C918" s="86" t="s">
        <v>98</v>
      </c>
      <c r="D918" s="88"/>
      <c r="E918" s="88">
        <v>72</v>
      </c>
      <c r="F918" s="88">
        <v>2090</v>
      </c>
      <c r="G918" s="78" t="s">
        <v>339</v>
      </c>
      <c r="H918" s="79">
        <v>6.2670000000000003</v>
      </c>
      <c r="I918" s="79">
        <v>56.137999999999998</v>
      </c>
      <c r="J918" s="79">
        <v>111.23</v>
      </c>
      <c r="K918" s="79">
        <v>114.913</v>
      </c>
      <c r="L918" s="79">
        <v>56.066000000000003</v>
      </c>
      <c r="M918" s="79">
        <v>13.151999999999999</v>
      </c>
      <c r="N918" s="79">
        <v>1.1739999999999999</v>
      </c>
    </row>
    <row r="919" spans="1:14" x14ac:dyDescent="0.3">
      <c r="A919" s="82">
        <v>918</v>
      </c>
      <c r="B919" s="83" t="s">
        <v>323</v>
      </c>
      <c r="C919" s="86" t="s">
        <v>98</v>
      </c>
      <c r="D919" s="88"/>
      <c r="E919" s="88">
        <v>72</v>
      </c>
      <c r="F919" s="88">
        <v>2095</v>
      </c>
      <c r="G919" s="78" t="s">
        <v>340</v>
      </c>
      <c r="H919" s="79">
        <v>6.3120000000000003</v>
      </c>
      <c r="I919" s="79">
        <v>54.253999999999998</v>
      </c>
      <c r="J919" s="79">
        <v>111.587</v>
      </c>
      <c r="K919" s="79">
        <v>117.253</v>
      </c>
      <c r="L919" s="79">
        <v>56.371000000000002</v>
      </c>
      <c r="M919" s="79">
        <v>12.621</v>
      </c>
      <c r="N919" s="79">
        <v>1.042</v>
      </c>
    </row>
    <row r="920" spans="1:14" x14ac:dyDescent="0.3">
      <c r="A920" s="82">
        <v>919</v>
      </c>
      <c r="B920" s="83" t="s">
        <v>323</v>
      </c>
      <c r="C920" s="86" t="s">
        <v>99</v>
      </c>
      <c r="D920" s="88"/>
      <c r="E920" s="88">
        <v>426</v>
      </c>
      <c r="F920" s="88">
        <v>2015</v>
      </c>
      <c r="G920" s="78" t="s">
        <v>324</v>
      </c>
      <c r="H920" s="79">
        <v>89.518000000000001</v>
      </c>
      <c r="I920" s="79">
        <v>164.30600000000001</v>
      </c>
      <c r="J920" s="79">
        <v>134.62</v>
      </c>
      <c r="K920" s="79">
        <v>102.553</v>
      </c>
      <c r="L920" s="79">
        <v>66.611000000000004</v>
      </c>
      <c r="M920" s="79">
        <v>40.552</v>
      </c>
      <c r="N920" s="79">
        <v>4.5199999999999996</v>
      </c>
    </row>
    <row r="921" spans="1:14" x14ac:dyDescent="0.3">
      <c r="A921" s="82">
        <v>920</v>
      </c>
      <c r="B921" s="83" t="s">
        <v>323</v>
      </c>
      <c r="C921" s="86" t="s">
        <v>99</v>
      </c>
      <c r="D921" s="88"/>
      <c r="E921" s="88">
        <v>426</v>
      </c>
      <c r="F921" s="88">
        <v>2020</v>
      </c>
      <c r="G921" s="78" t="s">
        <v>325</v>
      </c>
      <c r="H921" s="79">
        <v>87.656000000000006</v>
      </c>
      <c r="I921" s="79">
        <v>154.672</v>
      </c>
      <c r="J921" s="79">
        <v>125.52200000000001</v>
      </c>
      <c r="K921" s="79">
        <v>95.251999999999995</v>
      </c>
      <c r="L921" s="79">
        <v>58.061</v>
      </c>
      <c r="M921" s="79">
        <v>37.314999999999998</v>
      </c>
      <c r="N921" s="79">
        <v>3.4220000000000002</v>
      </c>
    </row>
    <row r="922" spans="1:14" x14ac:dyDescent="0.3">
      <c r="A922" s="82">
        <v>921</v>
      </c>
      <c r="B922" s="83" t="s">
        <v>323</v>
      </c>
      <c r="C922" s="86" t="s">
        <v>99</v>
      </c>
      <c r="D922" s="88"/>
      <c r="E922" s="88">
        <v>426</v>
      </c>
      <c r="F922" s="88">
        <v>2025</v>
      </c>
      <c r="G922" s="78" t="s">
        <v>326</v>
      </c>
      <c r="H922" s="79">
        <v>85.167000000000002</v>
      </c>
      <c r="I922" s="79">
        <v>146.18199999999999</v>
      </c>
      <c r="J922" s="79">
        <v>118.56100000000001</v>
      </c>
      <c r="K922" s="79">
        <v>89.995000000000005</v>
      </c>
      <c r="L922" s="79">
        <v>51.655999999999999</v>
      </c>
      <c r="M922" s="79">
        <v>34.505000000000003</v>
      </c>
      <c r="N922" s="79">
        <v>2.6539999999999999</v>
      </c>
    </row>
    <row r="923" spans="1:14" x14ac:dyDescent="0.3">
      <c r="A923" s="82">
        <v>922</v>
      </c>
      <c r="B923" s="83" t="s">
        <v>323</v>
      </c>
      <c r="C923" s="86" t="s">
        <v>99</v>
      </c>
      <c r="D923" s="88"/>
      <c r="E923" s="88">
        <v>426</v>
      </c>
      <c r="F923" s="88">
        <v>2030</v>
      </c>
      <c r="G923" s="78" t="s">
        <v>327</v>
      </c>
      <c r="H923" s="79">
        <v>82.204999999999998</v>
      </c>
      <c r="I923" s="79">
        <v>138.71100000000001</v>
      </c>
      <c r="J923" s="79">
        <v>113.45099999999999</v>
      </c>
      <c r="K923" s="79">
        <v>86.552999999999997</v>
      </c>
      <c r="L923" s="79">
        <v>46.976999999999997</v>
      </c>
      <c r="M923" s="79">
        <v>32.119</v>
      </c>
      <c r="N923" s="79">
        <v>2.1040000000000001</v>
      </c>
    </row>
    <row r="924" spans="1:14" x14ac:dyDescent="0.3">
      <c r="A924" s="82">
        <v>923</v>
      </c>
      <c r="B924" s="83" t="s">
        <v>323</v>
      </c>
      <c r="C924" s="86" t="s">
        <v>99</v>
      </c>
      <c r="D924" s="88"/>
      <c r="E924" s="88">
        <v>426</v>
      </c>
      <c r="F924" s="88">
        <v>2035</v>
      </c>
      <c r="G924" s="78" t="s">
        <v>328</v>
      </c>
      <c r="H924" s="79">
        <v>78.563999999999993</v>
      </c>
      <c r="I924" s="79">
        <v>131.59700000000001</v>
      </c>
      <c r="J924" s="79">
        <v>109.52</v>
      </c>
      <c r="K924" s="79">
        <v>84.337999999999994</v>
      </c>
      <c r="L924" s="79">
        <v>43.454999999999998</v>
      </c>
      <c r="M924" s="79">
        <v>29.934999999999999</v>
      </c>
      <c r="N924" s="79">
        <v>1.6910000000000001</v>
      </c>
    </row>
    <row r="925" spans="1:14" x14ac:dyDescent="0.3">
      <c r="A925" s="82">
        <v>924</v>
      </c>
      <c r="B925" s="83" t="s">
        <v>323</v>
      </c>
      <c r="C925" s="86" t="s">
        <v>99</v>
      </c>
      <c r="D925" s="88"/>
      <c r="E925" s="88">
        <v>426</v>
      </c>
      <c r="F925" s="88">
        <v>2040</v>
      </c>
      <c r="G925" s="78" t="s">
        <v>329</v>
      </c>
      <c r="H925" s="79">
        <v>74.533000000000001</v>
      </c>
      <c r="I925" s="79">
        <v>124.93300000000001</v>
      </c>
      <c r="J925" s="79">
        <v>106.63200000000001</v>
      </c>
      <c r="K925" s="79">
        <v>83.266999999999996</v>
      </c>
      <c r="L925" s="79">
        <v>40.926000000000002</v>
      </c>
      <c r="M925" s="79">
        <v>27.975999999999999</v>
      </c>
      <c r="N925" s="79">
        <v>1.393</v>
      </c>
    </row>
    <row r="926" spans="1:14" x14ac:dyDescent="0.3">
      <c r="A926" s="82">
        <v>925</v>
      </c>
      <c r="B926" s="83" t="s">
        <v>323</v>
      </c>
      <c r="C926" s="86" t="s">
        <v>99</v>
      </c>
      <c r="D926" s="88"/>
      <c r="E926" s="88">
        <v>426</v>
      </c>
      <c r="F926" s="88">
        <v>2045</v>
      </c>
      <c r="G926" s="78" t="s">
        <v>330</v>
      </c>
      <c r="H926" s="79">
        <v>70.031000000000006</v>
      </c>
      <c r="I926" s="79">
        <v>118.309</v>
      </c>
      <c r="J926" s="79">
        <v>104.322</v>
      </c>
      <c r="K926" s="79">
        <v>82.903999999999996</v>
      </c>
      <c r="L926" s="79">
        <v>39.091000000000001</v>
      </c>
      <c r="M926" s="79">
        <v>26.140999999999998</v>
      </c>
      <c r="N926" s="79">
        <v>1.1619999999999999</v>
      </c>
    </row>
    <row r="927" spans="1:14" x14ac:dyDescent="0.3">
      <c r="A927" s="82">
        <v>926</v>
      </c>
      <c r="B927" s="83" t="s">
        <v>323</v>
      </c>
      <c r="C927" s="86" t="s">
        <v>99</v>
      </c>
      <c r="D927" s="88"/>
      <c r="E927" s="88">
        <v>426</v>
      </c>
      <c r="F927" s="88">
        <v>2050</v>
      </c>
      <c r="G927" s="78" t="s">
        <v>331</v>
      </c>
      <c r="H927" s="79">
        <v>65.406999999999996</v>
      </c>
      <c r="I927" s="79">
        <v>112.131</v>
      </c>
      <c r="J927" s="79">
        <v>102.77500000000001</v>
      </c>
      <c r="K927" s="79">
        <v>83.341999999999999</v>
      </c>
      <c r="L927" s="79">
        <v>37.914999999999999</v>
      </c>
      <c r="M927" s="79">
        <v>24.475999999999999</v>
      </c>
      <c r="N927" s="79">
        <v>0.97399999999999998</v>
      </c>
    </row>
    <row r="928" spans="1:14" x14ac:dyDescent="0.3">
      <c r="A928" s="82">
        <v>927</v>
      </c>
      <c r="B928" s="83" t="s">
        <v>323</v>
      </c>
      <c r="C928" s="86" t="s">
        <v>99</v>
      </c>
      <c r="D928" s="88"/>
      <c r="E928" s="88">
        <v>426</v>
      </c>
      <c r="F928" s="88">
        <v>2055</v>
      </c>
      <c r="G928" s="78" t="s">
        <v>332</v>
      </c>
      <c r="H928" s="79">
        <v>60.701999999999998</v>
      </c>
      <c r="I928" s="79">
        <v>106.277</v>
      </c>
      <c r="J928" s="79">
        <v>101.738</v>
      </c>
      <c r="K928" s="79">
        <v>84.33</v>
      </c>
      <c r="L928" s="79">
        <v>37.226999999999997</v>
      </c>
      <c r="M928" s="79">
        <v>22.960999999999999</v>
      </c>
      <c r="N928" s="79">
        <v>0.84499999999999997</v>
      </c>
    </row>
    <row r="929" spans="1:14" x14ac:dyDescent="0.3">
      <c r="A929" s="82">
        <v>928</v>
      </c>
      <c r="B929" s="83" t="s">
        <v>323</v>
      </c>
      <c r="C929" s="86" t="s">
        <v>99</v>
      </c>
      <c r="D929" s="88"/>
      <c r="E929" s="88">
        <v>426</v>
      </c>
      <c r="F929" s="88">
        <v>2060</v>
      </c>
      <c r="G929" s="78" t="s">
        <v>333</v>
      </c>
      <c r="H929" s="79">
        <v>55.896000000000001</v>
      </c>
      <c r="I929" s="79">
        <v>100.54300000000001</v>
      </c>
      <c r="J929" s="79">
        <v>100.929</v>
      </c>
      <c r="K929" s="79">
        <v>85.606999999999999</v>
      </c>
      <c r="L929" s="79">
        <v>36.893000000000001</v>
      </c>
      <c r="M929" s="79">
        <v>21.552</v>
      </c>
      <c r="N929" s="79">
        <v>0.74</v>
      </c>
    </row>
    <row r="930" spans="1:14" x14ac:dyDescent="0.3">
      <c r="A930" s="82">
        <v>929</v>
      </c>
      <c r="B930" s="83" t="s">
        <v>323</v>
      </c>
      <c r="C930" s="86" t="s">
        <v>99</v>
      </c>
      <c r="D930" s="88"/>
      <c r="E930" s="88">
        <v>426</v>
      </c>
      <c r="F930" s="88">
        <v>2065</v>
      </c>
      <c r="G930" s="78" t="s">
        <v>334</v>
      </c>
      <c r="H930" s="79">
        <v>51.332999999999998</v>
      </c>
      <c r="I930" s="79">
        <v>95.42</v>
      </c>
      <c r="J930" s="79">
        <v>100.768</v>
      </c>
      <c r="K930" s="79">
        <v>87.504000000000005</v>
      </c>
      <c r="L930" s="79">
        <v>36.993000000000002</v>
      </c>
      <c r="M930" s="79">
        <v>20.321999999999999</v>
      </c>
      <c r="N930" s="79">
        <v>0.66</v>
      </c>
    </row>
    <row r="931" spans="1:14" x14ac:dyDescent="0.3">
      <c r="A931" s="82">
        <v>930</v>
      </c>
      <c r="B931" s="83" t="s">
        <v>323</v>
      </c>
      <c r="C931" s="86" t="s">
        <v>99</v>
      </c>
      <c r="D931" s="88"/>
      <c r="E931" s="88">
        <v>426</v>
      </c>
      <c r="F931" s="88">
        <v>2070</v>
      </c>
      <c r="G931" s="78" t="s">
        <v>335</v>
      </c>
      <c r="H931" s="79">
        <v>46.908999999999999</v>
      </c>
      <c r="I931" s="79">
        <v>90.6</v>
      </c>
      <c r="J931" s="79">
        <v>100.92700000000001</v>
      </c>
      <c r="K931" s="79">
        <v>89.71</v>
      </c>
      <c r="L931" s="79">
        <v>37.398000000000003</v>
      </c>
      <c r="M931" s="79">
        <v>19.202999999999999</v>
      </c>
      <c r="N931" s="79">
        <v>0.59299999999999997</v>
      </c>
    </row>
    <row r="932" spans="1:14" x14ac:dyDescent="0.3">
      <c r="A932" s="82">
        <v>931</v>
      </c>
      <c r="B932" s="83" t="s">
        <v>323</v>
      </c>
      <c r="C932" s="86" t="s">
        <v>99</v>
      </c>
      <c r="D932" s="88"/>
      <c r="E932" s="88">
        <v>426</v>
      </c>
      <c r="F932" s="88">
        <v>2075</v>
      </c>
      <c r="G932" s="78" t="s">
        <v>336</v>
      </c>
      <c r="H932" s="79">
        <v>42.661999999999999</v>
      </c>
      <c r="I932" s="79">
        <v>86.052000000000007</v>
      </c>
      <c r="J932" s="79">
        <v>101.33499999999999</v>
      </c>
      <c r="K932" s="79">
        <v>92.188999999999993</v>
      </c>
      <c r="L932" s="79">
        <v>38.052999999999997</v>
      </c>
      <c r="M932" s="79">
        <v>18.183</v>
      </c>
      <c r="N932" s="79">
        <v>0.54600000000000004</v>
      </c>
    </row>
    <row r="933" spans="1:14" x14ac:dyDescent="0.3">
      <c r="A933" s="82">
        <v>932</v>
      </c>
      <c r="B933" s="83" t="s">
        <v>323</v>
      </c>
      <c r="C933" s="86" t="s">
        <v>99</v>
      </c>
      <c r="D933" s="88"/>
      <c r="E933" s="88">
        <v>426</v>
      </c>
      <c r="F933" s="88">
        <v>2080</v>
      </c>
      <c r="G933" s="78" t="s">
        <v>337</v>
      </c>
      <c r="H933" s="79">
        <v>38.673000000000002</v>
      </c>
      <c r="I933" s="79">
        <v>81.87</v>
      </c>
      <c r="J933" s="79">
        <v>102.108</v>
      </c>
      <c r="K933" s="79">
        <v>95.049000000000007</v>
      </c>
      <c r="L933" s="79">
        <v>39.006999999999998</v>
      </c>
      <c r="M933" s="79">
        <v>17.28</v>
      </c>
      <c r="N933" s="79">
        <v>0.51300000000000001</v>
      </c>
    </row>
    <row r="934" spans="1:14" x14ac:dyDescent="0.3">
      <c r="A934" s="82">
        <v>933</v>
      </c>
      <c r="B934" s="83" t="s">
        <v>323</v>
      </c>
      <c r="C934" s="86" t="s">
        <v>99</v>
      </c>
      <c r="D934" s="88"/>
      <c r="E934" s="88">
        <v>426</v>
      </c>
      <c r="F934" s="88">
        <v>2085</v>
      </c>
      <c r="G934" s="78" t="s">
        <v>338</v>
      </c>
      <c r="H934" s="79">
        <v>34.884999999999998</v>
      </c>
      <c r="I934" s="79">
        <v>77.881</v>
      </c>
      <c r="J934" s="79">
        <v>102.97499999999999</v>
      </c>
      <c r="K934" s="79">
        <v>98.052999999999997</v>
      </c>
      <c r="L934" s="79">
        <v>40.143999999999998</v>
      </c>
      <c r="M934" s="79">
        <v>16.445</v>
      </c>
      <c r="N934" s="79">
        <v>0.497</v>
      </c>
    </row>
    <row r="935" spans="1:14" x14ac:dyDescent="0.3">
      <c r="A935" s="82">
        <v>934</v>
      </c>
      <c r="B935" s="83" t="s">
        <v>323</v>
      </c>
      <c r="C935" s="86" t="s">
        <v>99</v>
      </c>
      <c r="D935" s="88"/>
      <c r="E935" s="88">
        <v>426</v>
      </c>
      <c r="F935" s="88">
        <v>2090</v>
      </c>
      <c r="G935" s="78" t="s">
        <v>339</v>
      </c>
      <c r="H935" s="79">
        <v>31.364999999999998</v>
      </c>
      <c r="I935" s="79">
        <v>74.138999999999996</v>
      </c>
      <c r="J935" s="79">
        <v>104.03</v>
      </c>
      <c r="K935" s="79">
        <v>101.252</v>
      </c>
      <c r="L935" s="79">
        <v>41.488999999999997</v>
      </c>
      <c r="M935" s="79">
        <v>15.677</v>
      </c>
      <c r="N935" s="79">
        <v>0.46800000000000003</v>
      </c>
    </row>
    <row r="936" spans="1:14" x14ac:dyDescent="0.3">
      <c r="A936" s="82">
        <v>935</v>
      </c>
      <c r="B936" s="83" t="s">
        <v>323</v>
      </c>
      <c r="C936" s="86" t="s">
        <v>99</v>
      </c>
      <c r="D936" s="88"/>
      <c r="E936" s="88">
        <v>426</v>
      </c>
      <c r="F936" s="88">
        <v>2095</v>
      </c>
      <c r="G936" s="78" t="s">
        <v>340</v>
      </c>
      <c r="H936" s="79">
        <v>28.071999999999999</v>
      </c>
      <c r="I936" s="79">
        <v>70.540999999999997</v>
      </c>
      <c r="J936" s="79">
        <v>105.036</v>
      </c>
      <c r="K936" s="79">
        <v>104.41</v>
      </c>
      <c r="L936" s="79">
        <v>42.938000000000002</v>
      </c>
      <c r="M936" s="79">
        <v>14.961</v>
      </c>
      <c r="N936" s="79">
        <v>0.46200000000000002</v>
      </c>
    </row>
    <row r="937" spans="1:14" x14ac:dyDescent="0.3">
      <c r="A937" s="82">
        <v>936</v>
      </c>
      <c r="B937" s="83" t="s">
        <v>323</v>
      </c>
      <c r="C937" s="86" t="s">
        <v>100</v>
      </c>
      <c r="D937" s="88"/>
      <c r="E937" s="88">
        <v>516</v>
      </c>
      <c r="F937" s="88">
        <v>2015</v>
      </c>
      <c r="G937" s="78" t="s">
        <v>324</v>
      </c>
      <c r="H937" s="79">
        <v>73.81</v>
      </c>
      <c r="I937" s="79">
        <v>156.505</v>
      </c>
      <c r="J937" s="79">
        <v>158.57900000000001</v>
      </c>
      <c r="K937" s="79">
        <v>139.06299999999999</v>
      </c>
      <c r="L937" s="79">
        <v>95.709000000000003</v>
      </c>
      <c r="M937" s="79">
        <v>33.030999999999999</v>
      </c>
      <c r="N937" s="79">
        <v>5.5030000000000001</v>
      </c>
    </row>
    <row r="938" spans="1:14" x14ac:dyDescent="0.3">
      <c r="A938" s="82">
        <v>937</v>
      </c>
      <c r="B938" s="83" t="s">
        <v>323</v>
      </c>
      <c r="C938" s="86" t="s">
        <v>100</v>
      </c>
      <c r="D938" s="88"/>
      <c r="E938" s="88">
        <v>516</v>
      </c>
      <c r="F938" s="88">
        <v>2020</v>
      </c>
      <c r="G938" s="78" t="s">
        <v>325</v>
      </c>
      <c r="H938" s="79">
        <v>68.238</v>
      </c>
      <c r="I938" s="79">
        <v>147.523</v>
      </c>
      <c r="J938" s="79">
        <v>151.18899999999999</v>
      </c>
      <c r="K938" s="79">
        <v>131.45599999999999</v>
      </c>
      <c r="L938" s="79">
        <v>86.100999999999999</v>
      </c>
      <c r="M938" s="79">
        <v>27.146999999999998</v>
      </c>
      <c r="N938" s="79">
        <v>3.5059999999999998</v>
      </c>
    </row>
    <row r="939" spans="1:14" x14ac:dyDescent="0.3">
      <c r="A939" s="82">
        <v>938</v>
      </c>
      <c r="B939" s="83" t="s">
        <v>323</v>
      </c>
      <c r="C939" s="86" t="s">
        <v>100</v>
      </c>
      <c r="D939" s="88"/>
      <c r="E939" s="88">
        <v>516</v>
      </c>
      <c r="F939" s="88">
        <v>2025</v>
      </c>
      <c r="G939" s="78" t="s">
        <v>326</v>
      </c>
      <c r="H939" s="79">
        <v>63.036999999999999</v>
      </c>
      <c r="I939" s="79">
        <v>139.43</v>
      </c>
      <c r="J939" s="79">
        <v>145.06</v>
      </c>
      <c r="K939" s="79">
        <v>125.464</v>
      </c>
      <c r="L939" s="79">
        <v>78.391999999999996</v>
      </c>
      <c r="M939" s="79">
        <v>22.68</v>
      </c>
      <c r="N939" s="79">
        <v>2.3170000000000002</v>
      </c>
    </row>
    <row r="940" spans="1:14" x14ac:dyDescent="0.3">
      <c r="A940" s="82">
        <v>939</v>
      </c>
      <c r="B940" s="83" t="s">
        <v>323</v>
      </c>
      <c r="C940" s="86" t="s">
        <v>100</v>
      </c>
      <c r="D940" s="88"/>
      <c r="E940" s="88">
        <v>516</v>
      </c>
      <c r="F940" s="88">
        <v>2030</v>
      </c>
      <c r="G940" s="78" t="s">
        <v>327</v>
      </c>
      <c r="H940" s="79">
        <v>58.085000000000001</v>
      </c>
      <c r="I940" s="79">
        <v>131.898</v>
      </c>
      <c r="J940" s="79">
        <v>139.85</v>
      </c>
      <c r="K940" s="79">
        <v>120.696</v>
      </c>
      <c r="L940" s="79">
        <v>72.123999999999995</v>
      </c>
      <c r="M940" s="79">
        <v>19.251000000000001</v>
      </c>
      <c r="N940" s="79">
        <v>1.5760000000000001</v>
      </c>
    </row>
    <row r="941" spans="1:14" x14ac:dyDescent="0.3">
      <c r="A941" s="82">
        <v>940</v>
      </c>
      <c r="B941" s="83" t="s">
        <v>323</v>
      </c>
      <c r="C941" s="86" t="s">
        <v>100</v>
      </c>
      <c r="D941" s="88"/>
      <c r="E941" s="88">
        <v>516</v>
      </c>
      <c r="F941" s="88">
        <v>2035</v>
      </c>
      <c r="G941" s="78" t="s">
        <v>328</v>
      </c>
      <c r="H941" s="79">
        <v>53.378999999999998</v>
      </c>
      <c r="I941" s="79">
        <v>124.82</v>
      </c>
      <c r="J941" s="79">
        <v>135.41499999999999</v>
      </c>
      <c r="K941" s="79">
        <v>116.93600000000001</v>
      </c>
      <c r="L941" s="79">
        <v>67.024000000000001</v>
      </c>
      <c r="M941" s="79">
        <v>16.588000000000001</v>
      </c>
      <c r="N941" s="79">
        <v>1.1180000000000001</v>
      </c>
    </row>
    <row r="942" spans="1:14" x14ac:dyDescent="0.3">
      <c r="A942" s="82">
        <v>941</v>
      </c>
      <c r="B942" s="83" t="s">
        <v>323</v>
      </c>
      <c r="C942" s="86" t="s">
        <v>100</v>
      </c>
      <c r="D942" s="88"/>
      <c r="E942" s="88">
        <v>516</v>
      </c>
      <c r="F942" s="88">
        <v>2040</v>
      </c>
      <c r="G942" s="78" t="s">
        <v>329</v>
      </c>
      <c r="H942" s="79">
        <v>48.935000000000002</v>
      </c>
      <c r="I942" s="79">
        <v>118.155</v>
      </c>
      <c r="J942" s="79">
        <v>131.649</v>
      </c>
      <c r="K942" s="79">
        <v>114.104</v>
      </c>
      <c r="L942" s="79">
        <v>62.890999999999998</v>
      </c>
      <c r="M942" s="79">
        <v>14.506</v>
      </c>
      <c r="N942" s="79">
        <v>0.82</v>
      </c>
    </row>
    <row r="943" spans="1:14" x14ac:dyDescent="0.3">
      <c r="A943" s="82">
        <v>942</v>
      </c>
      <c r="B943" s="83" t="s">
        <v>323</v>
      </c>
      <c r="C943" s="86" t="s">
        <v>100</v>
      </c>
      <c r="D943" s="88"/>
      <c r="E943" s="88">
        <v>516</v>
      </c>
      <c r="F943" s="88">
        <v>2045</v>
      </c>
      <c r="G943" s="78" t="s">
        <v>330</v>
      </c>
      <c r="H943" s="79">
        <v>44.664999999999999</v>
      </c>
      <c r="I943" s="79">
        <v>111.625</v>
      </c>
      <c r="J943" s="79">
        <v>128.172</v>
      </c>
      <c r="K943" s="79">
        <v>111.798</v>
      </c>
      <c r="L943" s="79">
        <v>59.420999999999999</v>
      </c>
      <c r="M943" s="79">
        <v>12.855</v>
      </c>
      <c r="N943" s="79">
        <v>0.624</v>
      </c>
    </row>
    <row r="944" spans="1:14" x14ac:dyDescent="0.3">
      <c r="A944" s="82">
        <v>943</v>
      </c>
      <c r="B944" s="83" t="s">
        <v>323</v>
      </c>
      <c r="C944" s="86" t="s">
        <v>100</v>
      </c>
      <c r="D944" s="88"/>
      <c r="E944" s="88">
        <v>516</v>
      </c>
      <c r="F944" s="88">
        <v>2050</v>
      </c>
      <c r="G944" s="78" t="s">
        <v>331</v>
      </c>
      <c r="H944" s="79">
        <v>40.619</v>
      </c>
      <c r="I944" s="79">
        <v>105.32299999999999</v>
      </c>
      <c r="J944" s="79">
        <v>125.01</v>
      </c>
      <c r="K944" s="79">
        <v>110.02500000000001</v>
      </c>
      <c r="L944" s="79">
        <v>56.561</v>
      </c>
      <c r="M944" s="79">
        <v>11.541</v>
      </c>
      <c r="N944" s="79">
        <v>0.48099999999999998</v>
      </c>
    </row>
    <row r="945" spans="1:14" x14ac:dyDescent="0.3">
      <c r="A945" s="82">
        <v>944</v>
      </c>
      <c r="B945" s="83" t="s">
        <v>323</v>
      </c>
      <c r="C945" s="86" t="s">
        <v>100</v>
      </c>
      <c r="D945" s="88"/>
      <c r="E945" s="88">
        <v>516</v>
      </c>
      <c r="F945" s="88">
        <v>2055</v>
      </c>
      <c r="G945" s="78" t="s">
        <v>332</v>
      </c>
      <c r="H945" s="79">
        <v>36.860999999999997</v>
      </c>
      <c r="I945" s="79">
        <v>99.302999999999997</v>
      </c>
      <c r="J945" s="79">
        <v>122.18600000000001</v>
      </c>
      <c r="K945" s="79">
        <v>108.74299999999999</v>
      </c>
      <c r="L945" s="79">
        <v>54.246000000000002</v>
      </c>
      <c r="M945" s="79">
        <v>10.499000000000001</v>
      </c>
      <c r="N945" s="79">
        <v>0.40200000000000002</v>
      </c>
    </row>
    <row r="946" spans="1:14" x14ac:dyDescent="0.3">
      <c r="A946" s="82">
        <v>945</v>
      </c>
      <c r="B946" s="83" t="s">
        <v>323</v>
      </c>
      <c r="C946" s="86" t="s">
        <v>100</v>
      </c>
      <c r="D946" s="88"/>
      <c r="E946" s="88">
        <v>516</v>
      </c>
      <c r="F946" s="88">
        <v>2060</v>
      </c>
      <c r="G946" s="78" t="s">
        <v>333</v>
      </c>
      <c r="H946" s="79">
        <v>33.393999999999998</v>
      </c>
      <c r="I946" s="79">
        <v>93.659000000000006</v>
      </c>
      <c r="J946" s="79">
        <v>119.717</v>
      </c>
      <c r="K946" s="79">
        <v>107.91200000000001</v>
      </c>
      <c r="L946" s="79">
        <v>52.423000000000002</v>
      </c>
      <c r="M946" s="79">
        <v>9.6850000000000005</v>
      </c>
      <c r="N946" s="79">
        <v>0.33</v>
      </c>
    </row>
    <row r="947" spans="1:14" x14ac:dyDescent="0.3">
      <c r="A947" s="82">
        <v>946</v>
      </c>
      <c r="B947" s="83" t="s">
        <v>323</v>
      </c>
      <c r="C947" s="86" t="s">
        <v>100</v>
      </c>
      <c r="D947" s="88"/>
      <c r="E947" s="88">
        <v>516</v>
      </c>
      <c r="F947" s="88">
        <v>2065</v>
      </c>
      <c r="G947" s="78" t="s">
        <v>334</v>
      </c>
      <c r="H947" s="79">
        <v>30.231000000000002</v>
      </c>
      <c r="I947" s="79">
        <v>88.4</v>
      </c>
      <c r="J947" s="79">
        <v>117.625</v>
      </c>
      <c r="K947" s="79">
        <v>107.54300000000001</v>
      </c>
      <c r="L947" s="79">
        <v>51.04</v>
      </c>
      <c r="M947" s="79">
        <v>9.0660000000000007</v>
      </c>
      <c r="N947" s="79">
        <v>0.29499999999999998</v>
      </c>
    </row>
    <row r="948" spans="1:14" x14ac:dyDescent="0.3">
      <c r="A948" s="82">
        <v>947</v>
      </c>
      <c r="B948" s="83" t="s">
        <v>323</v>
      </c>
      <c r="C948" s="86" t="s">
        <v>100</v>
      </c>
      <c r="D948" s="88"/>
      <c r="E948" s="88">
        <v>516</v>
      </c>
      <c r="F948" s="88">
        <v>2070</v>
      </c>
      <c r="G948" s="78" t="s">
        <v>335</v>
      </c>
      <c r="H948" s="79">
        <v>27.405000000000001</v>
      </c>
      <c r="I948" s="79">
        <v>83.622</v>
      </c>
      <c r="J948" s="79">
        <v>116.009</v>
      </c>
      <c r="K948" s="79">
        <v>107.72799999999999</v>
      </c>
      <c r="L948" s="79">
        <v>50.116999999999997</v>
      </c>
      <c r="M948" s="79">
        <v>8.6069999999999993</v>
      </c>
      <c r="N948" s="79">
        <v>0.27200000000000002</v>
      </c>
    </row>
    <row r="949" spans="1:14" x14ac:dyDescent="0.3">
      <c r="A949" s="82">
        <v>948</v>
      </c>
      <c r="B949" s="83" t="s">
        <v>323</v>
      </c>
      <c r="C949" s="86" t="s">
        <v>100</v>
      </c>
      <c r="D949" s="88"/>
      <c r="E949" s="88">
        <v>516</v>
      </c>
      <c r="F949" s="88">
        <v>2075</v>
      </c>
      <c r="G949" s="78" t="s">
        <v>336</v>
      </c>
      <c r="H949" s="79">
        <v>24.893000000000001</v>
      </c>
      <c r="I949" s="79">
        <v>79.378</v>
      </c>
      <c r="J949" s="79">
        <v>114.941</v>
      </c>
      <c r="K949" s="79">
        <v>108.462</v>
      </c>
      <c r="L949" s="79">
        <v>49.627000000000002</v>
      </c>
      <c r="M949" s="79">
        <v>8.3000000000000007</v>
      </c>
      <c r="N949" s="79">
        <v>0.25900000000000001</v>
      </c>
    </row>
    <row r="950" spans="1:14" x14ac:dyDescent="0.3">
      <c r="A950" s="82">
        <v>949</v>
      </c>
      <c r="B950" s="83" t="s">
        <v>323</v>
      </c>
      <c r="C950" s="86" t="s">
        <v>100</v>
      </c>
      <c r="D950" s="88"/>
      <c r="E950" s="88">
        <v>516</v>
      </c>
      <c r="F950" s="88">
        <v>2080</v>
      </c>
      <c r="G950" s="78" t="s">
        <v>337</v>
      </c>
      <c r="H950" s="79">
        <v>22.603999999999999</v>
      </c>
      <c r="I950" s="79">
        <v>75.393000000000001</v>
      </c>
      <c r="J950" s="79">
        <v>114</v>
      </c>
      <c r="K950" s="79">
        <v>109.361</v>
      </c>
      <c r="L950" s="79">
        <v>49.374000000000002</v>
      </c>
      <c r="M950" s="79">
        <v>8.0820000000000007</v>
      </c>
      <c r="N950" s="79">
        <v>0.246</v>
      </c>
    </row>
    <row r="951" spans="1:14" x14ac:dyDescent="0.3">
      <c r="A951" s="82">
        <v>950</v>
      </c>
      <c r="B951" s="83" t="s">
        <v>323</v>
      </c>
      <c r="C951" s="86" t="s">
        <v>100</v>
      </c>
      <c r="D951" s="88"/>
      <c r="E951" s="88">
        <v>516</v>
      </c>
      <c r="F951" s="88">
        <v>2085</v>
      </c>
      <c r="G951" s="78" t="s">
        <v>338</v>
      </c>
      <c r="H951" s="79">
        <v>20.562999999999999</v>
      </c>
      <c r="I951" s="79">
        <v>71.778999999999996</v>
      </c>
      <c r="J951" s="79">
        <v>113.405</v>
      </c>
      <c r="K951" s="79">
        <v>110.61499999999999</v>
      </c>
      <c r="L951" s="79">
        <v>49.420999999999999</v>
      </c>
      <c r="M951" s="79">
        <v>7.97</v>
      </c>
      <c r="N951" s="79">
        <v>0.247</v>
      </c>
    </row>
    <row r="952" spans="1:14" x14ac:dyDescent="0.3">
      <c r="A952" s="82">
        <v>951</v>
      </c>
      <c r="B952" s="83" t="s">
        <v>323</v>
      </c>
      <c r="C952" s="86" t="s">
        <v>100</v>
      </c>
      <c r="D952" s="88"/>
      <c r="E952" s="88">
        <v>516</v>
      </c>
      <c r="F952" s="88">
        <v>2090</v>
      </c>
      <c r="G952" s="78" t="s">
        <v>339</v>
      </c>
      <c r="H952" s="79">
        <v>18.742999999999999</v>
      </c>
      <c r="I952" s="79">
        <v>68.507000000000005</v>
      </c>
      <c r="J952" s="79">
        <v>113.121</v>
      </c>
      <c r="K952" s="79">
        <v>112.191</v>
      </c>
      <c r="L952" s="79">
        <v>49.726999999999997</v>
      </c>
      <c r="M952" s="79">
        <v>7.9459999999999997</v>
      </c>
      <c r="N952" s="79">
        <v>0.245</v>
      </c>
    </row>
    <row r="953" spans="1:14" x14ac:dyDescent="0.3">
      <c r="A953" s="82">
        <v>952</v>
      </c>
      <c r="B953" s="83" t="s">
        <v>323</v>
      </c>
      <c r="C953" s="86" t="s">
        <v>100</v>
      </c>
      <c r="D953" s="88"/>
      <c r="E953" s="88">
        <v>516</v>
      </c>
      <c r="F953" s="88">
        <v>2095</v>
      </c>
      <c r="G953" s="78" t="s">
        <v>340</v>
      </c>
      <c r="H953" s="79">
        <v>17.091999999999999</v>
      </c>
      <c r="I953" s="79">
        <v>65.466999999999999</v>
      </c>
      <c r="J953" s="79">
        <v>112.94799999999999</v>
      </c>
      <c r="K953" s="79">
        <v>113.9</v>
      </c>
      <c r="L953" s="79">
        <v>50.225000000000001</v>
      </c>
      <c r="M953" s="79">
        <v>7.9829999999999997</v>
      </c>
      <c r="N953" s="79">
        <v>0.26500000000000001</v>
      </c>
    </row>
    <row r="954" spans="1:14" x14ac:dyDescent="0.3">
      <c r="A954" s="82">
        <v>953</v>
      </c>
      <c r="B954" s="83" t="s">
        <v>323</v>
      </c>
      <c r="C954" s="86" t="s">
        <v>101</v>
      </c>
      <c r="D954" s="88"/>
      <c r="E954" s="88">
        <v>710</v>
      </c>
      <c r="F954" s="88">
        <v>2015</v>
      </c>
      <c r="G954" s="78" t="s">
        <v>324</v>
      </c>
      <c r="H954" s="79">
        <v>42.78</v>
      </c>
      <c r="I954" s="79">
        <v>127.598</v>
      </c>
      <c r="J954" s="79">
        <v>134.17400000000001</v>
      </c>
      <c r="K954" s="79">
        <v>94.087000000000003</v>
      </c>
      <c r="L954" s="79">
        <v>57.901000000000003</v>
      </c>
      <c r="M954" s="79">
        <v>20.9</v>
      </c>
      <c r="N954" s="79">
        <v>5.34</v>
      </c>
    </row>
    <row r="955" spans="1:14" x14ac:dyDescent="0.3">
      <c r="A955" s="82">
        <v>954</v>
      </c>
      <c r="B955" s="83" t="s">
        <v>323</v>
      </c>
      <c r="C955" s="86" t="s">
        <v>101</v>
      </c>
      <c r="D955" s="88"/>
      <c r="E955" s="88">
        <v>710</v>
      </c>
      <c r="F955" s="88">
        <v>2020</v>
      </c>
      <c r="G955" s="78" t="s">
        <v>325</v>
      </c>
      <c r="H955" s="79">
        <v>35.975000000000001</v>
      </c>
      <c r="I955" s="79">
        <v>122.095</v>
      </c>
      <c r="J955" s="79">
        <v>131.01300000000001</v>
      </c>
      <c r="K955" s="79">
        <v>91.206999999999994</v>
      </c>
      <c r="L955" s="79">
        <v>55.26</v>
      </c>
      <c r="M955" s="79">
        <v>19.141999999999999</v>
      </c>
      <c r="N955" s="79">
        <v>4.468</v>
      </c>
    </row>
    <row r="956" spans="1:14" x14ac:dyDescent="0.3">
      <c r="A956" s="82">
        <v>955</v>
      </c>
      <c r="B956" s="83" t="s">
        <v>323</v>
      </c>
      <c r="C956" s="86" t="s">
        <v>101</v>
      </c>
      <c r="D956" s="88"/>
      <c r="E956" s="88">
        <v>710</v>
      </c>
      <c r="F956" s="88">
        <v>2025</v>
      </c>
      <c r="G956" s="78" t="s">
        <v>326</v>
      </c>
      <c r="H956" s="79">
        <v>30.399000000000001</v>
      </c>
      <c r="I956" s="79">
        <v>116.372</v>
      </c>
      <c r="J956" s="79">
        <v>128.37100000000001</v>
      </c>
      <c r="K956" s="79">
        <v>89.58</v>
      </c>
      <c r="L956" s="79">
        <v>53.271999999999998</v>
      </c>
      <c r="M956" s="79">
        <v>17.631</v>
      </c>
      <c r="N956" s="79">
        <v>3.7349999999999999</v>
      </c>
    </row>
    <row r="957" spans="1:14" x14ac:dyDescent="0.3">
      <c r="A957" s="82">
        <v>956</v>
      </c>
      <c r="B957" s="83" t="s">
        <v>323</v>
      </c>
      <c r="C957" s="86" t="s">
        <v>101</v>
      </c>
      <c r="D957" s="88"/>
      <c r="E957" s="88">
        <v>710</v>
      </c>
      <c r="F957" s="88">
        <v>2030</v>
      </c>
      <c r="G957" s="78" t="s">
        <v>327</v>
      </c>
      <c r="H957" s="79">
        <v>25.783999999999999</v>
      </c>
      <c r="I957" s="79">
        <v>110.28400000000001</v>
      </c>
      <c r="J957" s="79">
        <v>125.913</v>
      </c>
      <c r="K957" s="79">
        <v>88.918000000000006</v>
      </c>
      <c r="L957" s="79">
        <v>51.75</v>
      </c>
      <c r="M957" s="79">
        <v>16.292000000000002</v>
      </c>
      <c r="N957" s="79">
        <v>3.1190000000000002</v>
      </c>
    </row>
    <row r="958" spans="1:14" x14ac:dyDescent="0.3">
      <c r="A958" s="82">
        <v>957</v>
      </c>
      <c r="B958" s="83" t="s">
        <v>323</v>
      </c>
      <c r="C958" s="86" t="s">
        <v>101</v>
      </c>
      <c r="D958" s="88"/>
      <c r="E958" s="88">
        <v>710</v>
      </c>
      <c r="F958" s="88">
        <v>2035</v>
      </c>
      <c r="G958" s="78" t="s">
        <v>328</v>
      </c>
      <c r="H958" s="79">
        <v>22.023</v>
      </c>
      <c r="I958" s="79">
        <v>104.15900000000001</v>
      </c>
      <c r="J958" s="79">
        <v>123.70099999999999</v>
      </c>
      <c r="K958" s="79">
        <v>89.072999999999993</v>
      </c>
      <c r="L958" s="79">
        <v>50.67</v>
      </c>
      <c r="M958" s="79">
        <v>15.138999999999999</v>
      </c>
      <c r="N958" s="79">
        <v>2.6150000000000002</v>
      </c>
    </row>
    <row r="959" spans="1:14" x14ac:dyDescent="0.3">
      <c r="A959" s="82">
        <v>958</v>
      </c>
      <c r="B959" s="83" t="s">
        <v>323</v>
      </c>
      <c r="C959" s="86" t="s">
        <v>101</v>
      </c>
      <c r="D959" s="88"/>
      <c r="E959" s="88">
        <v>710</v>
      </c>
      <c r="F959" s="88">
        <v>2040</v>
      </c>
      <c r="G959" s="78" t="s">
        <v>329</v>
      </c>
      <c r="H959" s="79">
        <v>18.989999999999998</v>
      </c>
      <c r="I959" s="79">
        <v>98.284000000000006</v>
      </c>
      <c r="J959" s="79">
        <v>121.79600000000001</v>
      </c>
      <c r="K959" s="79">
        <v>89.897000000000006</v>
      </c>
      <c r="L959" s="79">
        <v>49.956000000000003</v>
      </c>
      <c r="M959" s="79">
        <v>14.167</v>
      </c>
      <c r="N959" s="79">
        <v>2.21</v>
      </c>
    </row>
    <row r="960" spans="1:14" x14ac:dyDescent="0.3">
      <c r="A960" s="82">
        <v>959</v>
      </c>
      <c r="B960" s="83" t="s">
        <v>323</v>
      </c>
      <c r="C960" s="86" t="s">
        <v>101</v>
      </c>
      <c r="D960" s="88"/>
      <c r="E960" s="88">
        <v>710</v>
      </c>
      <c r="F960" s="88">
        <v>2045</v>
      </c>
      <c r="G960" s="78" t="s">
        <v>330</v>
      </c>
      <c r="H960" s="79">
        <v>16.538</v>
      </c>
      <c r="I960" s="79">
        <v>92.709000000000003</v>
      </c>
      <c r="J960" s="79">
        <v>120.081</v>
      </c>
      <c r="K960" s="79">
        <v>91.114999999999995</v>
      </c>
      <c r="L960" s="79">
        <v>49.494999999999997</v>
      </c>
      <c r="M960" s="79">
        <v>13.33</v>
      </c>
      <c r="N960" s="79">
        <v>1.8720000000000001</v>
      </c>
    </row>
    <row r="961" spans="1:14" x14ac:dyDescent="0.3">
      <c r="A961" s="82">
        <v>960</v>
      </c>
      <c r="B961" s="83" t="s">
        <v>323</v>
      </c>
      <c r="C961" s="86" t="s">
        <v>101</v>
      </c>
      <c r="D961" s="88"/>
      <c r="E961" s="88">
        <v>710</v>
      </c>
      <c r="F961" s="88">
        <v>2050</v>
      </c>
      <c r="G961" s="78" t="s">
        <v>331</v>
      </c>
      <c r="H961" s="79">
        <v>14.586</v>
      </c>
      <c r="I961" s="79">
        <v>87.664000000000001</v>
      </c>
      <c r="J961" s="79">
        <v>118.78</v>
      </c>
      <c r="K961" s="79">
        <v>92.808999999999997</v>
      </c>
      <c r="L961" s="79">
        <v>49.363999999999997</v>
      </c>
      <c r="M961" s="79">
        <v>12.661</v>
      </c>
      <c r="N961" s="79">
        <v>1.6160000000000001</v>
      </c>
    </row>
    <row r="962" spans="1:14" x14ac:dyDescent="0.3">
      <c r="A962" s="82">
        <v>961</v>
      </c>
      <c r="B962" s="83" t="s">
        <v>323</v>
      </c>
      <c r="C962" s="86" t="s">
        <v>101</v>
      </c>
      <c r="D962" s="88"/>
      <c r="E962" s="88">
        <v>710</v>
      </c>
      <c r="F962" s="88">
        <v>2055</v>
      </c>
      <c r="G962" s="78" t="s">
        <v>332</v>
      </c>
      <c r="H962" s="79">
        <v>13.026</v>
      </c>
      <c r="I962" s="79">
        <v>83.004999999999995</v>
      </c>
      <c r="J962" s="79">
        <v>117.74299999999999</v>
      </c>
      <c r="K962" s="79">
        <v>94.808000000000007</v>
      </c>
      <c r="L962" s="79">
        <v>49.436</v>
      </c>
      <c r="M962" s="79">
        <v>12.109</v>
      </c>
      <c r="N962" s="79">
        <v>1.393</v>
      </c>
    </row>
    <row r="963" spans="1:14" x14ac:dyDescent="0.3">
      <c r="A963" s="82">
        <v>962</v>
      </c>
      <c r="B963" s="83" t="s">
        <v>323</v>
      </c>
      <c r="C963" s="86" t="s">
        <v>101</v>
      </c>
      <c r="D963" s="88"/>
      <c r="E963" s="88">
        <v>710</v>
      </c>
      <c r="F963" s="88">
        <v>2060</v>
      </c>
      <c r="G963" s="78" t="s">
        <v>333</v>
      </c>
      <c r="H963" s="79">
        <v>11.798999999999999</v>
      </c>
      <c r="I963" s="79">
        <v>78.855000000000004</v>
      </c>
      <c r="J963" s="79">
        <v>117.086</v>
      </c>
      <c r="K963" s="79">
        <v>97.156000000000006</v>
      </c>
      <c r="L963" s="79">
        <v>49.765999999999998</v>
      </c>
      <c r="M963" s="79">
        <v>11.673999999999999</v>
      </c>
      <c r="N963" s="79">
        <v>1.224</v>
      </c>
    </row>
    <row r="964" spans="1:14" x14ac:dyDescent="0.3">
      <c r="A964" s="82">
        <v>963</v>
      </c>
      <c r="B964" s="83" t="s">
        <v>323</v>
      </c>
      <c r="C964" s="86" t="s">
        <v>101</v>
      </c>
      <c r="D964" s="88"/>
      <c r="E964" s="88">
        <v>710</v>
      </c>
      <c r="F964" s="88">
        <v>2065</v>
      </c>
      <c r="G964" s="78" t="s">
        <v>334</v>
      </c>
      <c r="H964" s="79">
        <v>10.808</v>
      </c>
      <c r="I964" s="79">
        <v>75.025999999999996</v>
      </c>
      <c r="J964" s="79">
        <v>116.57899999999999</v>
      </c>
      <c r="K964" s="79">
        <v>99.691000000000003</v>
      </c>
      <c r="L964" s="79">
        <v>50.226999999999997</v>
      </c>
      <c r="M964" s="79">
        <v>11.321999999999999</v>
      </c>
      <c r="N964" s="79">
        <v>1.087</v>
      </c>
    </row>
    <row r="965" spans="1:14" x14ac:dyDescent="0.3">
      <c r="A965" s="82">
        <v>964</v>
      </c>
      <c r="B965" s="83" t="s">
        <v>323</v>
      </c>
      <c r="C965" s="86" t="s">
        <v>101</v>
      </c>
      <c r="D965" s="88"/>
      <c r="E965" s="88">
        <v>710</v>
      </c>
      <c r="F965" s="88">
        <v>2070</v>
      </c>
      <c r="G965" s="78" t="s">
        <v>335</v>
      </c>
      <c r="H965" s="79">
        <v>10.003</v>
      </c>
      <c r="I965" s="79">
        <v>71.423000000000002</v>
      </c>
      <c r="J965" s="79">
        <v>116.062</v>
      </c>
      <c r="K965" s="79">
        <v>102.193</v>
      </c>
      <c r="L965" s="79">
        <v>50.738999999999997</v>
      </c>
      <c r="M965" s="79">
        <v>11.025</v>
      </c>
      <c r="N965" s="79">
        <v>0.97499999999999998</v>
      </c>
    </row>
    <row r="966" spans="1:14" x14ac:dyDescent="0.3">
      <c r="A966" s="82">
        <v>965</v>
      </c>
      <c r="B966" s="83" t="s">
        <v>323</v>
      </c>
      <c r="C966" s="86" t="s">
        <v>101</v>
      </c>
      <c r="D966" s="88"/>
      <c r="E966" s="88">
        <v>710</v>
      </c>
      <c r="F966" s="88">
        <v>2075</v>
      </c>
      <c r="G966" s="78" t="s">
        <v>336</v>
      </c>
      <c r="H966" s="79">
        <v>9.3629999999999995</v>
      </c>
      <c r="I966" s="79">
        <v>68.177999999999997</v>
      </c>
      <c r="J966" s="79">
        <v>115.768</v>
      </c>
      <c r="K966" s="79">
        <v>104.869</v>
      </c>
      <c r="L966" s="79">
        <v>51.378999999999998</v>
      </c>
      <c r="M966" s="79">
        <v>10.805</v>
      </c>
      <c r="N966" s="79">
        <v>0.878</v>
      </c>
    </row>
    <row r="967" spans="1:14" x14ac:dyDescent="0.3">
      <c r="A967" s="82">
        <v>966</v>
      </c>
      <c r="B967" s="83" t="s">
        <v>323</v>
      </c>
      <c r="C967" s="86" t="s">
        <v>101</v>
      </c>
      <c r="D967" s="88"/>
      <c r="E967" s="88">
        <v>710</v>
      </c>
      <c r="F967" s="88">
        <v>2080</v>
      </c>
      <c r="G967" s="78" t="s">
        <v>337</v>
      </c>
      <c r="H967" s="79">
        <v>8.8469999999999995</v>
      </c>
      <c r="I967" s="79">
        <v>65.120999999999995</v>
      </c>
      <c r="J967" s="79">
        <v>115.423</v>
      </c>
      <c r="K967" s="79">
        <v>107.488</v>
      </c>
      <c r="L967" s="79">
        <v>52.037999999999997</v>
      </c>
      <c r="M967" s="79">
        <v>10.619</v>
      </c>
      <c r="N967" s="79">
        <v>0.80400000000000005</v>
      </c>
    </row>
    <row r="968" spans="1:14" x14ac:dyDescent="0.3">
      <c r="A968" s="82">
        <v>967</v>
      </c>
      <c r="B968" s="83" t="s">
        <v>323</v>
      </c>
      <c r="C968" s="86" t="s">
        <v>101</v>
      </c>
      <c r="D968" s="88"/>
      <c r="E968" s="88">
        <v>710</v>
      </c>
      <c r="F968" s="88">
        <v>2085</v>
      </c>
      <c r="G968" s="78" t="s">
        <v>338</v>
      </c>
      <c r="H968" s="79">
        <v>8.4320000000000004</v>
      </c>
      <c r="I968" s="79">
        <v>62.283999999999999</v>
      </c>
      <c r="J968" s="79">
        <v>115.11199999999999</v>
      </c>
      <c r="K968" s="79">
        <v>110.113</v>
      </c>
      <c r="L968" s="79">
        <v>52.738999999999997</v>
      </c>
      <c r="M968" s="79">
        <v>10.468999999999999</v>
      </c>
      <c r="N968" s="79">
        <v>0.73099999999999998</v>
      </c>
    </row>
    <row r="969" spans="1:14" x14ac:dyDescent="0.3">
      <c r="A969" s="82">
        <v>968</v>
      </c>
      <c r="B969" s="83" t="s">
        <v>323</v>
      </c>
      <c r="C969" s="86" t="s">
        <v>101</v>
      </c>
      <c r="D969" s="88"/>
      <c r="E969" s="88">
        <v>710</v>
      </c>
      <c r="F969" s="88">
        <v>2090</v>
      </c>
      <c r="G969" s="78" t="s">
        <v>339</v>
      </c>
      <c r="H969" s="79">
        <v>8.1029999999999998</v>
      </c>
      <c r="I969" s="79">
        <v>59.667999999999999</v>
      </c>
      <c r="J969" s="79">
        <v>114.816</v>
      </c>
      <c r="K969" s="79">
        <v>112.718</v>
      </c>
      <c r="L969" s="79">
        <v>53.472000000000001</v>
      </c>
      <c r="M969" s="79">
        <v>10.359</v>
      </c>
      <c r="N969" s="79">
        <v>0.68400000000000005</v>
      </c>
    </row>
    <row r="970" spans="1:14" x14ac:dyDescent="0.3">
      <c r="A970" s="82">
        <v>969</v>
      </c>
      <c r="B970" s="83" t="s">
        <v>323</v>
      </c>
      <c r="C970" s="86" t="s">
        <v>101</v>
      </c>
      <c r="D970" s="88"/>
      <c r="E970" s="88">
        <v>710</v>
      </c>
      <c r="F970" s="88">
        <v>2095</v>
      </c>
      <c r="G970" s="78" t="s">
        <v>340</v>
      </c>
      <c r="H970" s="79">
        <v>7.8390000000000004</v>
      </c>
      <c r="I970" s="79">
        <v>57.256</v>
      </c>
      <c r="J970" s="79">
        <v>114.53400000000001</v>
      </c>
      <c r="K970" s="79">
        <v>115.29600000000001</v>
      </c>
      <c r="L970" s="79">
        <v>54.220999999999997</v>
      </c>
      <c r="M970" s="79">
        <v>10.269</v>
      </c>
      <c r="N970" s="79">
        <v>0.64500000000000002</v>
      </c>
    </row>
    <row r="971" spans="1:14" x14ac:dyDescent="0.3">
      <c r="A971" s="82">
        <v>970</v>
      </c>
      <c r="B971" s="83" t="s">
        <v>323</v>
      </c>
      <c r="C971" s="86" t="s">
        <v>102</v>
      </c>
      <c r="D971" s="88"/>
      <c r="E971" s="88">
        <v>748</v>
      </c>
      <c r="F971" s="88">
        <v>2015</v>
      </c>
      <c r="G971" s="78" t="s">
        <v>324</v>
      </c>
      <c r="H971" s="79">
        <v>76.98</v>
      </c>
      <c r="I971" s="79">
        <v>161.51900000000001</v>
      </c>
      <c r="J971" s="79">
        <v>154.767</v>
      </c>
      <c r="K971" s="79">
        <v>112.239</v>
      </c>
      <c r="L971" s="79">
        <v>65.302999999999997</v>
      </c>
      <c r="M971" s="79">
        <v>22.709</v>
      </c>
      <c r="N971" s="79">
        <v>9.2829999999999995</v>
      </c>
    </row>
    <row r="972" spans="1:14" x14ac:dyDescent="0.3">
      <c r="A972" s="82">
        <v>971</v>
      </c>
      <c r="B972" s="83" t="s">
        <v>323</v>
      </c>
      <c r="C972" s="86" t="s">
        <v>102</v>
      </c>
      <c r="D972" s="88"/>
      <c r="E972" s="88">
        <v>748</v>
      </c>
      <c r="F972" s="88">
        <v>2020</v>
      </c>
      <c r="G972" s="78" t="s">
        <v>325</v>
      </c>
      <c r="H972" s="79">
        <v>69.911000000000001</v>
      </c>
      <c r="I972" s="79">
        <v>151.28100000000001</v>
      </c>
      <c r="J972" s="79">
        <v>149.566</v>
      </c>
      <c r="K972" s="79">
        <v>102.752</v>
      </c>
      <c r="L972" s="79">
        <v>57.075000000000003</v>
      </c>
      <c r="M972" s="79">
        <v>19.103000000000002</v>
      </c>
      <c r="N972" s="79">
        <v>7.4320000000000004</v>
      </c>
    </row>
    <row r="973" spans="1:14" x14ac:dyDescent="0.3">
      <c r="A973" s="82">
        <v>972</v>
      </c>
      <c r="B973" s="83" t="s">
        <v>323</v>
      </c>
      <c r="C973" s="86" t="s">
        <v>102</v>
      </c>
      <c r="D973" s="88"/>
      <c r="E973" s="88">
        <v>748</v>
      </c>
      <c r="F973" s="88">
        <v>2025</v>
      </c>
      <c r="G973" s="78" t="s">
        <v>326</v>
      </c>
      <c r="H973" s="79">
        <v>63.414999999999999</v>
      </c>
      <c r="I973" s="79">
        <v>142.1</v>
      </c>
      <c r="J973" s="79">
        <v>145.435</v>
      </c>
      <c r="K973" s="79">
        <v>95.831999999999994</v>
      </c>
      <c r="L973" s="79">
        <v>50.948999999999998</v>
      </c>
      <c r="M973" s="79">
        <v>16.382999999999999</v>
      </c>
      <c r="N973" s="79">
        <v>5.9859999999999998</v>
      </c>
    </row>
    <row r="974" spans="1:14" x14ac:dyDescent="0.3">
      <c r="A974" s="82">
        <v>973</v>
      </c>
      <c r="B974" s="83" t="s">
        <v>323</v>
      </c>
      <c r="C974" s="86" t="s">
        <v>102</v>
      </c>
      <c r="D974" s="88"/>
      <c r="E974" s="88">
        <v>748</v>
      </c>
      <c r="F974" s="88">
        <v>2030</v>
      </c>
      <c r="G974" s="78" t="s">
        <v>327</v>
      </c>
      <c r="H974" s="79">
        <v>57.377000000000002</v>
      </c>
      <c r="I974" s="79">
        <v>133.63900000000001</v>
      </c>
      <c r="J974" s="79">
        <v>142.03399999999999</v>
      </c>
      <c r="K974" s="79">
        <v>90.894000000000005</v>
      </c>
      <c r="L974" s="79">
        <v>46.402000000000001</v>
      </c>
      <c r="M974" s="79">
        <v>14.318</v>
      </c>
      <c r="N974" s="79">
        <v>4.8559999999999999</v>
      </c>
    </row>
    <row r="975" spans="1:14" x14ac:dyDescent="0.3">
      <c r="A975" s="82">
        <v>974</v>
      </c>
      <c r="B975" s="83" t="s">
        <v>323</v>
      </c>
      <c r="C975" s="86" t="s">
        <v>102</v>
      </c>
      <c r="D975" s="88"/>
      <c r="E975" s="88">
        <v>748</v>
      </c>
      <c r="F975" s="88">
        <v>2035</v>
      </c>
      <c r="G975" s="78" t="s">
        <v>328</v>
      </c>
      <c r="H975" s="79">
        <v>51.792999999999999</v>
      </c>
      <c r="I975" s="79">
        <v>125.74299999999999</v>
      </c>
      <c r="J975" s="79">
        <v>139.18899999999999</v>
      </c>
      <c r="K975" s="79">
        <v>87.628</v>
      </c>
      <c r="L975" s="79">
        <v>43.085999999999999</v>
      </c>
      <c r="M975" s="79">
        <v>12.708</v>
      </c>
      <c r="N975" s="79">
        <v>3.9729999999999999</v>
      </c>
    </row>
    <row r="976" spans="1:14" x14ac:dyDescent="0.3">
      <c r="A976" s="82">
        <v>975</v>
      </c>
      <c r="B976" s="83" t="s">
        <v>323</v>
      </c>
      <c r="C976" s="86" t="s">
        <v>102</v>
      </c>
      <c r="D976" s="88"/>
      <c r="E976" s="88">
        <v>748</v>
      </c>
      <c r="F976" s="88">
        <v>2040</v>
      </c>
      <c r="G976" s="78" t="s">
        <v>329</v>
      </c>
      <c r="H976" s="79">
        <v>46.531999999999996</v>
      </c>
      <c r="I976" s="79">
        <v>117.99</v>
      </c>
      <c r="J976" s="79">
        <v>136.37</v>
      </c>
      <c r="K976" s="79">
        <v>85.471000000000004</v>
      </c>
      <c r="L976" s="79">
        <v>40.646999999999998</v>
      </c>
      <c r="M976" s="79">
        <v>11.454000000000001</v>
      </c>
      <c r="N976" s="79">
        <v>3.2559999999999998</v>
      </c>
    </row>
    <row r="977" spans="1:14" x14ac:dyDescent="0.3">
      <c r="A977" s="82">
        <v>976</v>
      </c>
      <c r="B977" s="83" t="s">
        <v>323</v>
      </c>
      <c r="C977" s="86" t="s">
        <v>102</v>
      </c>
      <c r="D977" s="88"/>
      <c r="E977" s="88">
        <v>748</v>
      </c>
      <c r="F977" s="88">
        <v>2045</v>
      </c>
      <c r="G977" s="78" t="s">
        <v>330</v>
      </c>
      <c r="H977" s="79">
        <v>41.713000000000001</v>
      </c>
      <c r="I977" s="79">
        <v>110.629</v>
      </c>
      <c r="J977" s="79">
        <v>133.756</v>
      </c>
      <c r="K977" s="79">
        <v>84.364999999999995</v>
      </c>
      <c r="L977" s="79">
        <v>38.962000000000003</v>
      </c>
      <c r="M977" s="79">
        <v>10.455</v>
      </c>
      <c r="N977" s="79">
        <v>2.7</v>
      </c>
    </row>
    <row r="978" spans="1:14" x14ac:dyDescent="0.3">
      <c r="A978" s="82">
        <v>977</v>
      </c>
      <c r="B978" s="83" t="s">
        <v>323</v>
      </c>
      <c r="C978" s="86" t="s">
        <v>102</v>
      </c>
      <c r="D978" s="88"/>
      <c r="E978" s="88">
        <v>748</v>
      </c>
      <c r="F978" s="88">
        <v>2050</v>
      </c>
      <c r="G978" s="78" t="s">
        <v>331</v>
      </c>
      <c r="H978" s="79">
        <v>37.347000000000001</v>
      </c>
      <c r="I978" s="79">
        <v>103.708</v>
      </c>
      <c r="J978" s="79">
        <v>131.30799999999999</v>
      </c>
      <c r="K978" s="79">
        <v>84.096000000000004</v>
      </c>
      <c r="L978" s="79">
        <v>37.896000000000001</v>
      </c>
      <c r="M978" s="79">
        <v>9.69</v>
      </c>
      <c r="N978" s="79">
        <v>2.2549999999999999</v>
      </c>
    </row>
    <row r="979" spans="1:14" x14ac:dyDescent="0.3">
      <c r="A979" s="82">
        <v>978</v>
      </c>
      <c r="B979" s="83" t="s">
        <v>323</v>
      </c>
      <c r="C979" s="86" t="s">
        <v>102</v>
      </c>
      <c r="D979" s="88"/>
      <c r="E979" s="88">
        <v>748</v>
      </c>
      <c r="F979" s="88">
        <v>2055</v>
      </c>
      <c r="G979" s="78" t="s">
        <v>332</v>
      </c>
      <c r="H979" s="79">
        <v>33.451999999999998</v>
      </c>
      <c r="I979" s="79">
        <v>97.34</v>
      </c>
      <c r="J979" s="79">
        <v>129.11799999999999</v>
      </c>
      <c r="K979" s="79">
        <v>84.534000000000006</v>
      </c>
      <c r="L979" s="79">
        <v>37.334000000000003</v>
      </c>
      <c r="M979" s="79">
        <v>9.1210000000000004</v>
      </c>
      <c r="N979" s="79">
        <v>1.901</v>
      </c>
    </row>
    <row r="980" spans="1:14" x14ac:dyDescent="0.3">
      <c r="A980" s="82">
        <v>979</v>
      </c>
      <c r="B980" s="83" t="s">
        <v>323</v>
      </c>
      <c r="C980" s="86" t="s">
        <v>102</v>
      </c>
      <c r="D980" s="88"/>
      <c r="E980" s="88">
        <v>748</v>
      </c>
      <c r="F980" s="88">
        <v>2060</v>
      </c>
      <c r="G980" s="78" t="s">
        <v>333</v>
      </c>
      <c r="H980" s="79">
        <v>30.032</v>
      </c>
      <c r="I980" s="79">
        <v>91.596000000000004</v>
      </c>
      <c r="J980" s="79">
        <v>127.271</v>
      </c>
      <c r="K980" s="79">
        <v>85.634</v>
      </c>
      <c r="L980" s="79">
        <v>37.234999999999999</v>
      </c>
      <c r="M980" s="79">
        <v>8.7119999999999997</v>
      </c>
      <c r="N980" s="79">
        <v>1.62</v>
      </c>
    </row>
    <row r="981" spans="1:14" x14ac:dyDescent="0.3">
      <c r="A981" s="82">
        <v>980</v>
      </c>
      <c r="B981" s="83" t="s">
        <v>323</v>
      </c>
      <c r="C981" s="86" t="s">
        <v>102</v>
      </c>
      <c r="D981" s="88"/>
      <c r="E981" s="88">
        <v>748</v>
      </c>
      <c r="F981" s="88">
        <v>2065</v>
      </c>
      <c r="G981" s="78" t="s">
        <v>334</v>
      </c>
      <c r="H981" s="79">
        <v>27.026</v>
      </c>
      <c r="I981" s="79">
        <v>86.436000000000007</v>
      </c>
      <c r="J981" s="79">
        <v>125.79</v>
      </c>
      <c r="K981" s="79">
        <v>87.308000000000007</v>
      </c>
      <c r="L981" s="79">
        <v>37.524999999999999</v>
      </c>
      <c r="M981" s="79">
        <v>8.42</v>
      </c>
      <c r="N981" s="79">
        <v>1.395</v>
      </c>
    </row>
    <row r="982" spans="1:14" x14ac:dyDescent="0.3">
      <c r="A982" s="82">
        <v>981</v>
      </c>
      <c r="B982" s="83" t="s">
        <v>323</v>
      </c>
      <c r="C982" s="86" t="s">
        <v>102</v>
      </c>
      <c r="D982" s="88"/>
      <c r="E982" s="88">
        <v>748</v>
      </c>
      <c r="F982" s="88">
        <v>2070</v>
      </c>
      <c r="G982" s="78" t="s">
        <v>335</v>
      </c>
      <c r="H982" s="79">
        <v>24.364999999999998</v>
      </c>
      <c r="I982" s="79">
        <v>81.760999999999996</v>
      </c>
      <c r="J982" s="79">
        <v>124.559</v>
      </c>
      <c r="K982" s="79">
        <v>89.462000000000003</v>
      </c>
      <c r="L982" s="79">
        <v>38.15</v>
      </c>
      <c r="M982" s="79">
        <v>8.2460000000000004</v>
      </c>
      <c r="N982" s="79">
        <v>1.2170000000000001</v>
      </c>
    </row>
    <row r="983" spans="1:14" x14ac:dyDescent="0.3">
      <c r="A983" s="82">
        <v>982</v>
      </c>
      <c r="B983" s="83" t="s">
        <v>323</v>
      </c>
      <c r="C983" s="86" t="s">
        <v>102</v>
      </c>
      <c r="D983" s="88"/>
      <c r="E983" s="88">
        <v>748</v>
      </c>
      <c r="F983" s="88">
        <v>2075</v>
      </c>
      <c r="G983" s="78" t="s">
        <v>336</v>
      </c>
      <c r="H983" s="79">
        <v>22.055</v>
      </c>
      <c r="I983" s="79">
        <v>77.581999999999994</v>
      </c>
      <c r="J983" s="79">
        <v>123.666</v>
      </c>
      <c r="K983" s="79">
        <v>92.117000000000004</v>
      </c>
      <c r="L983" s="79">
        <v>39.097000000000001</v>
      </c>
      <c r="M983" s="79">
        <v>8.1660000000000004</v>
      </c>
      <c r="N983" s="79">
        <v>1.077</v>
      </c>
    </row>
    <row r="984" spans="1:14" x14ac:dyDescent="0.3">
      <c r="A984" s="82">
        <v>983</v>
      </c>
      <c r="B984" s="83" t="s">
        <v>323</v>
      </c>
      <c r="C984" s="86" t="s">
        <v>102</v>
      </c>
      <c r="D984" s="88"/>
      <c r="E984" s="88">
        <v>748</v>
      </c>
      <c r="F984" s="88">
        <v>2080</v>
      </c>
      <c r="G984" s="78" t="s">
        <v>337</v>
      </c>
      <c r="H984" s="79">
        <v>19.963000000000001</v>
      </c>
      <c r="I984" s="79">
        <v>73.632000000000005</v>
      </c>
      <c r="J984" s="79">
        <v>122.693</v>
      </c>
      <c r="K984" s="79">
        <v>94.924999999999997</v>
      </c>
      <c r="L984" s="79">
        <v>40.207000000000001</v>
      </c>
      <c r="M984" s="79">
        <v>8.1449999999999996</v>
      </c>
      <c r="N984" s="79">
        <v>0.95499999999999996</v>
      </c>
    </row>
    <row r="985" spans="1:14" x14ac:dyDescent="0.3">
      <c r="A985" s="82">
        <v>984</v>
      </c>
      <c r="B985" s="83" t="s">
        <v>323</v>
      </c>
      <c r="C985" s="86" t="s">
        <v>102</v>
      </c>
      <c r="D985" s="88"/>
      <c r="E985" s="88">
        <v>748</v>
      </c>
      <c r="F985" s="88">
        <v>2085</v>
      </c>
      <c r="G985" s="78" t="s">
        <v>338</v>
      </c>
      <c r="H985" s="79">
        <v>18.132000000000001</v>
      </c>
      <c r="I985" s="79">
        <v>70.084000000000003</v>
      </c>
      <c r="J985" s="79">
        <v>121.92100000000001</v>
      </c>
      <c r="K985" s="79">
        <v>98.025000000000006</v>
      </c>
      <c r="L985" s="79">
        <v>41.533999999999999</v>
      </c>
      <c r="M985" s="79">
        <v>8.1829999999999998</v>
      </c>
      <c r="N985" s="79">
        <v>0.86099999999999999</v>
      </c>
    </row>
    <row r="986" spans="1:14" x14ac:dyDescent="0.3">
      <c r="A986" s="82">
        <v>985</v>
      </c>
      <c r="B986" s="83" t="s">
        <v>323</v>
      </c>
      <c r="C986" s="86" t="s">
        <v>102</v>
      </c>
      <c r="D986" s="88"/>
      <c r="E986" s="88">
        <v>748</v>
      </c>
      <c r="F986" s="88">
        <v>2090</v>
      </c>
      <c r="G986" s="78" t="s">
        <v>339</v>
      </c>
      <c r="H986" s="79">
        <v>16.491</v>
      </c>
      <c r="I986" s="79">
        <v>66.734999999999999</v>
      </c>
      <c r="J986" s="79">
        <v>121.081</v>
      </c>
      <c r="K986" s="79">
        <v>101.20399999999999</v>
      </c>
      <c r="L986" s="79">
        <v>42.972000000000001</v>
      </c>
      <c r="M986" s="79">
        <v>8.2669999999999995</v>
      </c>
      <c r="N986" s="79">
        <v>0.79</v>
      </c>
    </row>
    <row r="987" spans="1:14" x14ac:dyDescent="0.3">
      <c r="A987" s="82">
        <v>986</v>
      </c>
      <c r="B987" s="83" t="s">
        <v>323</v>
      </c>
      <c r="C987" s="86" t="s">
        <v>102</v>
      </c>
      <c r="D987" s="88"/>
      <c r="E987" s="88">
        <v>748</v>
      </c>
      <c r="F987" s="88">
        <v>2095</v>
      </c>
      <c r="G987" s="78" t="s">
        <v>340</v>
      </c>
      <c r="H987" s="79">
        <v>15.035</v>
      </c>
      <c r="I987" s="79">
        <v>63.621000000000002</v>
      </c>
      <c r="J987" s="79">
        <v>120.19</v>
      </c>
      <c r="K987" s="79">
        <v>104.40600000000001</v>
      </c>
      <c r="L987" s="79">
        <v>44.51</v>
      </c>
      <c r="M987" s="79">
        <v>8.3940000000000001</v>
      </c>
      <c r="N987" s="79">
        <v>0.72399999999999998</v>
      </c>
    </row>
    <row r="988" spans="1:14" x14ac:dyDescent="0.3">
      <c r="A988" s="82">
        <v>987</v>
      </c>
      <c r="B988" s="83" t="s">
        <v>323</v>
      </c>
      <c r="C988" s="87" t="s">
        <v>103</v>
      </c>
      <c r="D988" s="88">
        <v>3</v>
      </c>
      <c r="E988" s="88">
        <v>914</v>
      </c>
      <c r="F988" s="88">
        <v>2015</v>
      </c>
      <c r="G988" s="78" t="s">
        <v>324</v>
      </c>
      <c r="H988" s="79">
        <v>112.24181608733601</v>
      </c>
      <c r="I988" s="79">
        <v>219.762619121668</v>
      </c>
      <c r="J988" s="79">
        <v>239.04885454676301</v>
      </c>
      <c r="K988" s="79">
        <v>207.777246044138</v>
      </c>
      <c r="L988" s="79">
        <v>157.691808566508</v>
      </c>
      <c r="M988" s="79">
        <v>75.511981833038305</v>
      </c>
      <c r="N988" s="79">
        <v>28.478565058249</v>
      </c>
    </row>
    <row r="989" spans="1:14" x14ac:dyDescent="0.3">
      <c r="A989" s="82">
        <v>988</v>
      </c>
      <c r="B989" s="83" t="s">
        <v>323</v>
      </c>
      <c r="C989" s="87" t="s">
        <v>103</v>
      </c>
      <c r="D989" s="88">
        <v>3</v>
      </c>
      <c r="E989" s="88">
        <v>914</v>
      </c>
      <c r="F989" s="88">
        <v>2020</v>
      </c>
      <c r="G989" s="78" t="s">
        <v>325</v>
      </c>
      <c r="H989" s="79">
        <v>103.548685100466</v>
      </c>
      <c r="I989" s="79">
        <v>208.35670331698401</v>
      </c>
      <c r="J989" s="79">
        <v>225.67889506110501</v>
      </c>
      <c r="K989" s="79">
        <v>194.14659549212999</v>
      </c>
      <c r="L989" s="79">
        <v>149.08743738732301</v>
      </c>
      <c r="M989" s="79">
        <v>68.220935939986603</v>
      </c>
      <c r="N989" s="79">
        <v>26.021288307073402</v>
      </c>
    </row>
    <row r="990" spans="1:14" x14ac:dyDescent="0.3">
      <c r="A990" s="82">
        <v>989</v>
      </c>
      <c r="B990" s="83" t="s">
        <v>323</v>
      </c>
      <c r="C990" s="87" t="s">
        <v>103</v>
      </c>
      <c r="D990" s="88">
        <v>3</v>
      </c>
      <c r="E990" s="88">
        <v>914</v>
      </c>
      <c r="F990" s="88">
        <v>2025</v>
      </c>
      <c r="G990" s="78" t="s">
        <v>326</v>
      </c>
      <c r="H990" s="79">
        <v>94.786862592444294</v>
      </c>
      <c r="I990" s="79">
        <v>196.41012684864901</v>
      </c>
      <c r="J990" s="79">
        <v>212.816890517216</v>
      </c>
      <c r="K990" s="79">
        <v>181.64933030466699</v>
      </c>
      <c r="L990" s="79">
        <v>140.624969581985</v>
      </c>
      <c r="M990" s="79">
        <v>61.5905994314842</v>
      </c>
      <c r="N990" s="79">
        <v>23.558045690283599</v>
      </c>
    </row>
    <row r="991" spans="1:14" x14ac:dyDescent="0.3">
      <c r="A991" s="82">
        <v>990</v>
      </c>
      <c r="B991" s="83" t="s">
        <v>323</v>
      </c>
      <c r="C991" s="87" t="s">
        <v>103</v>
      </c>
      <c r="D991" s="88">
        <v>3</v>
      </c>
      <c r="E991" s="88">
        <v>914</v>
      </c>
      <c r="F991" s="88">
        <v>2030</v>
      </c>
      <c r="G991" s="78" t="s">
        <v>327</v>
      </c>
      <c r="H991" s="79">
        <v>86.514443269557603</v>
      </c>
      <c r="I991" s="79">
        <v>184.35358360355301</v>
      </c>
      <c r="J991" s="79">
        <v>200.56690372416901</v>
      </c>
      <c r="K991" s="79">
        <v>170.38893782622799</v>
      </c>
      <c r="L991" s="79">
        <v>132.66384522322599</v>
      </c>
      <c r="M991" s="79">
        <v>55.647418503174002</v>
      </c>
      <c r="N991" s="79">
        <v>21.1998112353666</v>
      </c>
    </row>
    <row r="992" spans="1:14" x14ac:dyDescent="0.3">
      <c r="A992" s="82">
        <v>991</v>
      </c>
      <c r="B992" s="83" t="s">
        <v>323</v>
      </c>
      <c r="C992" s="87" t="s">
        <v>103</v>
      </c>
      <c r="D992" s="88">
        <v>3</v>
      </c>
      <c r="E992" s="88">
        <v>914</v>
      </c>
      <c r="F992" s="88">
        <v>2035</v>
      </c>
      <c r="G992" s="78" t="s">
        <v>328</v>
      </c>
      <c r="H992" s="79">
        <v>78.881812693280395</v>
      </c>
      <c r="I992" s="79">
        <v>172.86334380871801</v>
      </c>
      <c r="J992" s="79">
        <v>189.03768630570301</v>
      </c>
      <c r="K992" s="79">
        <v>160.264326847999</v>
      </c>
      <c r="L992" s="79">
        <v>125.39109481134101</v>
      </c>
      <c r="M992" s="79">
        <v>50.404721678137399</v>
      </c>
      <c r="N992" s="79">
        <v>19.0459101524328</v>
      </c>
    </row>
    <row r="993" spans="1:14" x14ac:dyDescent="0.3">
      <c r="A993" s="82">
        <v>992</v>
      </c>
      <c r="B993" s="83" t="s">
        <v>323</v>
      </c>
      <c r="C993" s="87" t="s">
        <v>103</v>
      </c>
      <c r="D993" s="88">
        <v>3</v>
      </c>
      <c r="E993" s="88">
        <v>914</v>
      </c>
      <c r="F993" s="88">
        <v>2040</v>
      </c>
      <c r="G993" s="78" t="s">
        <v>329</v>
      </c>
      <c r="H993" s="79">
        <v>71.744431689429604</v>
      </c>
      <c r="I993" s="79">
        <v>162.11524186133801</v>
      </c>
      <c r="J993" s="79">
        <v>178.59907387958401</v>
      </c>
      <c r="K993" s="79">
        <v>151.34918804300801</v>
      </c>
      <c r="L993" s="79">
        <v>118.595798409379</v>
      </c>
      <c r="M993" s="79">
        <v>45.791025711491201</v>
      </c>
      <c r="N993" s="79">
        <v>17.081788275243099</v>
      </c>
    </row>
    <row r="994" spans="1:14" x14ac:dyDescent="0.3">
      <c r="A994" s="82">
        <v>993</v>
      </c>
      <c r="B994" s="83" t="s">
        <v>323</v>
      </c>
      <c r="C994" s="87" t="s">
        <v>103</v>
      </c>
      <c r="D994" s="88">
        <v>3</v>
      </c>
      <c r="E994" s="88">
        <v>914</v>
      </c>
      <c r="F994" s="88">
        <v>2045</v>
      </c>
      <c r="G994" s="78" t="s">
        <v>330</v>
      </c>
      <c r="H994" s="79">
        <v>65.079021805474596</v>
      </c>
      <c r="I994" s="79">
        <v>152.00324574139401</v>
      </c>
      <c r="J994" s="79">
        <v>169.30877673285099</v>
      </c>
      <c r="K994" s="79">
        <v>143.55715400599499</v>
      </c>
      <c r="L994" s="79">
        <v>112.32338954404599</v>
      </c>
      <c r="M994" s="79">
        <v>41.657199513202897</v>
      </c>
      <c r="N994" s="79">
        <v>15.262934325037801</v>
      </c>
    </row>
    <row r="995" spans="1:14" x14ac:dyDescent="0.3">
      <c r="A995" s="82">
        <v>994</v>
      </c>
      <c r="B995" s="83" t="s">
        <v>323</v>
      </c>
      <c r="C995" s="87" t="s">
        <v>103</v>
      </c>
      <c r="D995" s="88">
        <v>3</v>
      </c>
      <c r="E995" s="88">
        <v>914</v>
      </c>
      <c r="F995" s="88">
        <v>2050</v>
      </c>
      <c r="G995" s="78" t="s">
        <v>331</v>
      </c>
      <c r="H995" s="79">
        <v>58.977616476768802</v>
      </c>
      <c r="I995" s="79">
        <v>142.59639328884001</v>
      </c>
      <c r="J995" s="79">
        <v>161.12265343440899</v>
      </c>
      <c r="K995" s="79">
        <v>136.919367193493</v>
      </c>
      <c r="L995" s="79">
        <v>106.695071058472</v>
      </c>
      <c r="M995" s="79">
        <v>37.996363980507098</v>
      </c>
      <c r="N995" s="79">
        <v>13.5560280263298</v>
      </c>
    </row>
    <row r="996" spans="1:14" x14ac:dyDescent="0.3">
      <c r="A996" s="82">
        <v>995</v>
      </c>
      <c r="B996" s="83" t="s">
        <v>323</v>
      </c>
      <c r="C996" s="87" t="s">
        <v>103</v>
      </c>
      <c r="D996" s="88">
        <v>3</v>
      </c>
      <c r="E996" s="88">
        <v>914</v>
      </c>
      <c r="F996" s="88">
        <v>2055</v>
      </c>
      <c r="G996" s="78" t="s">
        <v>332</v>
      </c>
      <c r="H996" s="79">
        <v>53.382180966939003</v>
      </c>
      <c r="I996" s="79">
        <v>133.74317909342</v>
      </c>
      <c r="J996" s="79">
        <v>153.773652346479</v>
      </c>
      <c r="K996" s="79">
        <v>131.26209219090799</v>
      </c>
      <c r="L996" s="79">
        <v>101.52262892039199</v>
      </c>
      <c r="M996" s="79">
        <v>34.773276238251498</v>
      </c>
      <c r="N996" s="79">
        <v>11.989761530700401</v>
      </c>
    </row>
    <row r="997" spans="1:14" x14ac:dyDescent="0.3">
      <c r="A997" s="82">
        <v>996</v>
      </c>
      <c r="B997" s="83" t="s">
        <v>323</v>
      </c>
      <c r="C997" s="87" t="s">
        <v>103</v>
      </c>
      <c r="D997" s="88">
        <v>3</v>
      </c>
      <c r="E997" s="88">
        <v>914</v>
      </c>
      <c r="F997" s="88">
        <v>2060</v>
      </c>
      <c r="G997" s="78" t="s">
        <v>333</v>
      </c>
      <c r="H997" s="79">
        <v>48.409996835857598</v>
      </c>
      <c r="I997" s="79">
        <v>125.845958370912</v>
      </c>
      <c r="J997" s="79">
        <v>147.65944536510099</v>
      </c>
      <c r="K997" s="79">
        <v>126.822733629691</v>
      </c>
      <c r="L997" s="79">
        <v>97.096354363183906</v>
      </c>
      <c r="M997" s="79">
        <v>32.000799471763301</v>
      </c>
      <c r="N997" s="79">
        <v>10.5893613165339</v>
      </c>
    </row>
    <row r="998" spans="1:14" x14ac:dyDescent="0.3">
      <c r="A998" s="82">
        <v>997</v>
      </c>
      <c r="B998" s="83" t="s">
        <v>323</v>
      </c>
      <c r="C998" s="87" t="s">
        <v>103</v>
      </c>
      <c r="D998" s="88">
        <v>3</v>
      </c>
      <c r="E998" s="88">
        <v>914</v>
      </c>
      <c r="F998" s="88">
        <v>2065</v>
      </c>
      <c r="G998" s="78" t="s">
        <v>334</v>
      </c>
      <c r="H998" s="79">
        <v>43.907223458892602</v>
      </c>
      <c r="I998" s="79">
        <v>118.599041052744</v>
      </c>
      <c r="J998" s="79">
        <v>142.40513839979599</v>
      </c>
      <c r="K998" s="79">
        <v>123.299930371862</v>
      </c>
      <c r="L998" s="79">
        <v>93.187298867757804</v>
      </c>
      <c r="M998" s="79">
        <v>29.537581340600202</v>
      </c>
      <c r="N998" s="79">
        <v>9.3353975913064495</v>
      </c>
    </row>
    <row r="999" spans="1:14" x14ac:dyDescent="0.3">
      <c r="A999" s="82">
        <v>998</v>
      </c>
      <c r="B999" s="83" t="s">
        <v>323</v>
      </c>
      <c r="C999" s="87" t="s">
        <v>103</v>
      </c>
      <c r="D999" s="88">
        <v>3</v>
      </c>
      <c r="E999" s="88">
        <v>914</v>
      </c>
      <c r="F999" s="88">
        <v>2070</v>
      </c>
      <c r="G999" s="78" t="s">
        <v>335</v>
      </c>
      <c r="H999" s="79">
        <v>39.812130534894102</v>
      </c>
      <c r="I999" s="79">
        <v>111.856625940334</v>
      </c>
      <c r="J999" s="79">
        <v>137.80208678623299</v>
      </c>
      <c r="K999" s="79">
        <v>120.474837764935</v>
      </c>
      <c r="L999" s="79">
        <v>89.624958474797097</v>
      </c>
      <c r="M999" s="79">
        <v>27.3122437037926</v>
      </c>
      <c r="N999" s="79">
        <v>8.1861058701798708</v>
      </c>
    </row>
    <row r="1000" spans="1:14" x14ac:dyDescent="0.3">
      <c r="A1000" s="82">
        <v>999</v>
      </c>
      <c r="B1000" s="83" t="s">
        <v>323</v>
      </c>
      <c r="C1000" s="87" t="s">
        <v>103</v>
      </c>
      <c r="D1000" s="88">
        <v>3</v>
      </c>
      <c r="E1000" s="88">
        <v>914</v>
      </c>
      <c r="F1000" s="88">
        <v>2075</v>
      </c>
      <c r="G1000" s="78" t="s">
        <v>336</v>
      </c>
      <c r="H1000" s="79">
        <v>36.050550202203198</v>
      </c>
      <c r="I1000" s="79">
        <v>105.536294063499</v>
      </c>
      <c r="J1000" s="79">
        <v>133.79825483582499</v>
      </c>
      <c r="K1000" s="79">
        <v>118.287593436134</v>
      </c>
      <c r="L1000" s="79">
        <v>86.353639471104202</v>
      </c>
      <c r="M1000" s="79">
        <v>25.314098712717499</v>
      </c>
      <c r="N1000" s="79">
        <v>7.1367007623874699</v>
      </c>
    </row>
    <row r="1001" spans="1:14" x14ac:dyDescent="0.3">
      <c r="A1001" s="82">
        <v>1000</v>
      </c>
      <c r="B1001" s="83" t="s">
        <v>323</v>
      </c>
      <c r="C1001" s="87" t="s">
        <v>103</v>
      </c>
      <c r="D1001" s="88">
        <v>3</v>
      </c>
      <c r="E1001" s="88">
        <v>914</v>
      </c>
      <c r="F1001" s="88">
        <v>2080</v>
      </c>
      <c r="G1001" s="78" t="s">
        <v>337</v>
      </c>
      <c r="H1001" s="79">
        <v>32.601065175830598</v>
      </c>
      <c r="I1001" s="79">
        <v>99.614278415308107</v>
      </c>
      <c r="J1001" s="79">
        <v>130.36852426795801</v>
      </c>
      <c r="K1001" s="79">
        <v>116.72440716083</v>
      </c>
      <c r="L1001" s="79">
        <v>83.386924082077996</v>
      </c>
      <c r="M1001" s="79">
        <v>23.509691613251999</v>
      </c>
      <c r="N1001" s="79">
        <v>6.2011767014217698</v>
      </c>
    </row>
    <row r="1002" spans="1:14" x14ac:dyDescent="0.3">
      <c r="A1002" s="82">
        <v>1001</v>
      </c>
      <c r="B1002" s="83" t="s">
        <v>323</v>
      </c>
      <c r="C1002" s="87" t="s">
        <v>103</v>
      </c>
      <c r="D1002" s="88">
        <v>3</v>
      </c>
      <c r="E1002" s="88">
        <v>914</v>
      </c>
      <c r="F1002" s="88">
        <v>2085</v>
      </c>
      <c r="G1002" s="78" t="s">
        <v>338</v>
      </c>
      <c r="H1002" s="79">
        <v>29.479038852770199</v>
      </c>
      <c r="I1002" s="79">
        <v>94.098358019117796</v>
      </c>
      <c r="J1002" s="79">
        <v>127.463401807015</v>
      </c>
      <c r="K1002" s="79">
        <v>115.746211348128</v>
      </c>
      <c r="L1002" s="79">
        <v>80.714338213189095</v>
      </c>
      <c r="M1002" s="79">
        <v>21.889425158049502</v>
      </c>
      <c r="N1002" s="79">
        <v>5.3521165225317899</v>
      </c>
    </row>
    <row r="1003" spans="1:14" x14ac:dyDescent="0.3">
      <c r="A1003" s="82">
        <v>1002</v>
      </c>
      <c r="B1003" s="83" t="s">
        <v>323</v>
      </c>
      <c r="C1003" s="87" t="s">
        <v>103</v>
      </c>
      <c r="D1003" s="88">
        <v>3</v>
      </c>
      <c r="E1003" s="88">
        <v>914</v>
      </c>
      <c r="F1003" s="88">
        <v>2090</v>
      </c>
      <c r="G1003" s="78" t="s">
        <v>339</v>
      </c>
      <c r="H1003" s="79">
        <v>26.595285120911999</v>
      </c>
      <c r="I1003" s="79">
        <v>88.761898911774196</v>
      </c>
      <c r="J1003" s="79">
        <v>124.810404355705</v>
      </c>
      <c r="K1003" s="79">
        <v>115.136118845445</v>
      </c>
      <c r="L1003" s="79">
        <v>78.138659292797399</v>
      </c>
      <c r="M1003" s="79">
        <v>20.391982153894698</v>
      </c>
      <c r="N1003" s="79">
        <v>4.5980838636209302</v>
      </c>
    </row>
    <row r="1004" spans="1:14" x14ac:dyDescent="0.3">
      <c r="A1004" s="82">
        <v>1003</v>
      </c>
      <c r="B1004" s="83" t="s">
        <v>323</v>
      </c>
      <c r="C1004" s="87" t="s">
        <v>103</v>
      </c>
      <c r="D1004" s="88">
        <v>3</v>
      </c>
      <c r="E1004" s="88">
        <v>914</v>
      </c>
      <c r="F1004" s="88">
        <v>2095</v>
      </c>
      <c r="G1004" s="78" t="s">
        <v>340</v>
      </c>
      <c r="H1004" s="79">
        <v>23.966042163983001</v>
      </c>
      <c r="I1004" s="79">
        <v>83.691773309515895</v>
      </c>
      <c r="J1004" s="79">
        <v>122.510442147259</v>
      </c>
      <c r="K1004" s="79">
        <v>114.95058509849299</v>
      </c>
      <c r="L1004" s="79">
        <v>75.725179545739195</v>
      </c>
      <c r="M1004" s="79">
        <v>19.011541691146402</v>
      </c>
      <c r="N1004" s="79">
        <v>3.93321910070215</v>
      </c>
    </row>
    <row r="1005" spans="1:14" x14ac:dyDescent="0.3">
      <c r="A1005" s="82">
        <v>1004</v>
      </c>
      <c r="B1005" s="83" t="s">
        <v>323</v>
      </c>
      <c r="C1005" s="86" t="s">
        <v>104</v>
      </c>
      <c r="D1005" s="88"/>
      <c r="E1005" s="88">
        <v>204</v>
      </c>
      <c r="F1005" s="88">
        <v>2015</v>
      </c>
      <c r="G1005" s="78" t="s">
        <v>324</v>
      </c>
      <c r="H1005" s="79">
        <v>86.096000000000004</v>
      </c>
      <c r="I1005" s="79">
        <v>227.93600000000001</v>
      </c>
      <c r="J1005" s="79">
        <v>267.22500000000002</v>
      </c>
      <c r="K1005" s="79">
        <v>205.01</v>
      </c>
      <c r="L1005" s="79">
        <v>119.672</v>
      </c>
      <c r="M1005" s="79">
        <v>50.719000000000001</v>
      </c>
      <c r="N1005" s="79">
        <v>16.841999999999999</v>
      </c>
    </row>
    <row r="1006" spans="1:14" x14ac:dyDescent="0.3">
      <c r="A1006" s="82">
        <v>1005</v>
      </c>
      <c r="B1006" s="83" t="s">
        <v>323</v>
      </c>
      <c r="C1006" s="86" t="s">
        <v>104</v>
      </c>
      <c r="D1006" s="88"/>
      <c r="E1006" s="88">
        <v>204</v>
      </c>
      <c r="F1006" s="88">
        <v>2020</v>
      </c>
      <c r="G1006" s="78" t="s">
        <v>325</v>
      </c>
      <c r="H1006" s="79">
        <v>76.795000000000002</v>
      </c>
      <c r="I1006" s="79">
        <v>214.268</v>
      </c>
      <c r="J1006" s="79">
        <v>259.85300000000001</v>
      </c>
      <c r="K1006" s="79">
        <v>193.001</v>
      </c>
      <c r="L1006" s="79">
        <v>106.916</v>
      </c>
      <c r="M1006" s="79">
        <v>43.188000000000002</v>
      </c>
      <c r="N1006" s="79">
        <v>14.039</v>
      </c>
    </row>
    <row r="1007" spans="1:14" x14ac:dyDescent="0.3">
      <c r="A1007" s="82">
        <v>1006</v>
      </c>
      <c r="B1007" s="83" t="s">
        <v>323</v>
      </c>
      <c r="C1007" s="86" t="s">
        <v>104</v>
      </c>
      <c r="D1007" s="88"/>
      <c r="E1007" s="88">
        <v>204</v>
      </c>
      <c r="F1007" s="88">
        <v>2025</v>
      </c>
      <c r="G1007" s="78" t="s">
        <v>326</v>
      </c>
      <c r="H1007" s="79">
        <v>68.495999999999995</v>
      </c>
      <c r="I1007" s="79">
        <v>201.185</v>
      </c>
      <c r="J1007" s="79">
        <v>252.04599999999999</v>
      </c>
      <c r="K1007" s="79">
        <v>182.09899999999999</v>
      </c>
      <c r="L1007" s="79">
        <v>96.06</v>
      </c>
      <c r="M1007" s="79">
        <v>37.027999999999999</v>
      </c>
      <c r="N1007" s="79">
        <v>11.686</v>
      </c>
    </row>
    <row r="1008" spans="1:14" x14ac:dyDescent="0.3">
      <c r="A1008" s="82">
        <v>1007</v>
      </c>
      <c r="B1008" s="83" t="s">
        <v>323</v>
      </c>
      <c r="C1008" s="86" t="s">
        <v>104</v>
      </c>
      <c r="D1008" s="88"/>
      <c r="E1008" s="88">
        <v>204</v>
      </c>
      <c r="F1008" s="88">
        <v>2030</v>
      </c>
      <c r="G1008" s="78" t="s">
        <v>327</v>
      </c>
      <c r="H1008" s="79">
        <v>61.107999999999997</v>
      </c>
      <c r="I1008" s="79">
        <v>188.60599999999999</v>
      </c>
      <c r="J1008" s="79">
        <v>243.88399999999999</v>
      </c>
      <c r="K1008" s="79">
        <v>172.21100000000001</v>
      </c>
      <c r="L1008" s="79">
        <v>86.813000000000002</v>
      </c>
      <c r="M1008" s="79">
        <v>31.931999999999999</v>
      </c>
      <c r="N1008" s="79">
        <v>9.7859999999999996</v>
      </c>
    </row>
    <row r="1009" spans="1:14" x14ac:dyDescent="0.3">
      <c r="A1009" s="82">
        <v>1008</v>
      </c>
      <c r="B1009" s="83" t="s">
        <v>323</v>
      </c>
      <c r="C1009" s="86" t="s">
        <v>104</v>
      </c>
      <c r="D1009" s="88"/>
      <c r="E1009" s="88">
        <v>204</v>
      </c>
      <c r="F1009" s="88">
        <v>2035</v>
      </c>
      <c r="G1009" s="78" t="s">
        <v>328</v>
      </c>
      <c r="H1009" s="79">
        <v>54.677999999999997</v>
      </c>
      <c r="I1009" s="79">
        <v>177.06</v>
      </c>
      <c r="J1009" s="79">
        <v>236.10599999999999</v>
      </c>
      <c r="K1009" s="79">
        <v>163.67500000000001</v>
      </c>
      <c r="L1009" s="79">
        <v>79.081999999999994</v>
      </c>
      <c r="M1009" s="79">
        <v>27.786999999999999</v>
      </c>
      <c r="N1009" s="79">
        <v>8.2119999999999997</v>
      </c>
    </row>
    <row r="1010" spans="1:14" x14ac:dyDescent="0.3">
      <c r="A1010" s="82">
        <v>1009</v>
      </c>
      <c r="B1010" s="83" t="s">
        <v>323</v>
      </c>
      <c r="C1010" s="86" t="s">
        <v>104</v>
      </c>
      <c r="D1010" s="88"/>
      <c r="E1010" s="88">
        <v>204</v>
      </c>
      <c r="F1010" s="88">
        <v>2040</v>
      </c>
      <c r="G1010" s="78" t="s">
        <v>329</v>
      </c>
      <c r="H1010" s="79">
        <v>49.052</v>
      </c>
      <c r="I1010" s="79">
        <v>166.30199999999999</v>
      </c>
      <c r="J1010" s="79">
        <v>228.49600000000001</v>
      </c>
      <c r="K1010" s="79">
        <v>156.22900000000001</v>
      </c>
      <c r="L1010" s="79">
        <v>72.542000000000002</v>
      </c>
      <c r="M1010" s="79">
        <v>24.385000000000002</v>
      </c>
      <c r="N1010" s="79">
        <v>6.9340000000000002</v>
      </c>
    </row>
    <row r="1011" spans="1:14" x14ac:dyDescent="0.3">
      <c r="A1011" s="82">
        <v>1010</v>
      </c>
      <c r="B1011" s="83" t="s">
        <v>323</v>
      </c>
      <c r="C1011" s="86" t="s">
        <v>104</v>
      </c>
      <c r="D1011" s="88"/>
      <c r="E1011" s="88">
        <v>204</v>
      </c>
      <c r="F1011" s="88">
        <v>2045</v>
      </c>
      <c r="G1011" s="78" t="s">
        <v>330</v>
      </c>
      <c r="H1011" s="79">
        <v>44.093000000000004</v>
      </c>
      <c r="I1011" s="79">
        <v>156.42500000000001</v>
      </c>
      <c r="J1011" s="79">
        <v>221.27099999999999</v>
      </c>
      <c r="K1011" s="79">
        <v>149.84200000000001</v>
      </c>
      <c r="L1011" s="79">
        <v>67.152000000000001</v>
      </c>
      <c r="M1011" s="79">
        <v>21.600999999999999</v>
      </c>
      <c r="N1011" s="79">
        <v>5.8760000000000003</v>
      </c>
    </row>
    <row r="1012" spans="1:14" x14ac:dyDescent="0.3">
      <c r="A1012" s="82">
        <v>1011</v>
      </c>
      <c r="B1012" s="83" t="s">
        <v>323</v>
      </c>
      <c r="C1012" s="86" t="s">
        <v>104</v>
      </c>
      <c r="D1012" s="88"/>
      <c r="E1012" s="88">
        <v>204</v>
      </c>
      <c r="F1012" s="88">
        <v>2050</v>
      </c>
      <c r="G1012" s="78" t="s">
        <v>331</v>
      </c>
      <c r="H1012" s="79">
        <v>39.792999999999999</v>
      </c>
      <c r="I1012" s="79">
        <v>147.43</v>
      </c>
      <c r="J1012" s="79">
        <v>214.62</v>
      </c>
      <c r="K1012" s="79">
        <v>144.541</v>
      </c>
      <c r="L1012" s="79">
        <v>62.704999999999998</v>
      </c>
      <c r="M1012" s="79">
        <v>19.32</v>
      </c>
      <c r="N1012" s="79">
        <v>5.0110000000000001</v>
      </c>
    </row>
    <row r="1013" spans="1:14" x14ac:dyDescent="0.3">
      <c r="A1013" s="82">
        <v>1012</v>
      </c>
      <c r="B1013" s="83" t="s">
        <v>323</v>
      </c>
      <c r="C1013" s="86" t="s">
        <v>104</v>
      </c>
      <c r="D1013" s="88"/>
      <c r="E1013" s="88">
        <v>204</v>
      </c>
      <c r="F1013" s="88">
        <v>2055</v>
      </c>
      <c r="G1013" s="78" t="s">
        <v>332</v>
      </c>
      <c r="H1013" s="79">
        <v>36.015000000000001</v>
      </c>
      <c r="I1013" s="79">
        <v>139.06800000000001</v>
      </c>
      <c r="J1013" s="79">
        <v>208.18</v>
      </c>
      <c r="K1013" s="79">
        <v>140.065</v>
      </c>
      <c r="L1013" s="79">
        <v>59.03</v>
      </c>
      <c r="M1013" s="79">
        <v>17.445</v>
      </c>
      <c r="N1013" s="79">
        <v>4.2770000000000001</v>
      </c>
    </row>
    <row r="1014" spans="1:14" x14ac:dyDescent="0.3">
      <c r="A1014" s="82">
        <v>1013</v>
      </c>
      <c r="B1014" s="83" t="s">
        <v>323</v>
      </c>
      <c r="C1014" s="86" t="s">
        <v>104</v>
      </c>
      <c r="D1014" s="88"/>
      <c r="E1014" s="88">
        <v>204</v>
      </c>
      <c r="F1014" s="88">
        <v>2060</v>
      </c>
      <c r="G1014" s="78" t="s">
        <v>333</v>
      </c>
      <c r="H1014" s="79">
        <v>32.712000000000003</v>
      </c>
      <c r="I1014" s="79">
        <v>131.554</v>
      </c>
      <c r="J1014" s="79">
        <v>202.44499999999999</v>
      </c>
      <c r="K1014" s="79">
        <v>136.59200000000001</v>
      </c>
      <c r="L1014" s="79">
        <v>56.13</v>
      </c>
      <c r="M1014" s="79">
        <v>15.895</v>
      </c>
      <c r="N1014" s="79">
        <v>3.7120000000000002</v>
      </c>
    </row>
    <row r="1015" spans="1:14" x14ac:dyDescent="0.3">
      <c r="A1015" s="82">
        <v>1014</v>
      </c>
      <c r="B1015" s="83" t="s">
        <v>323</v>
      </c>
      <c r="C1015" s="86" t="s">
        <v>104</v>
      </c>
      <c r="D1015" s="88"/>
      <c r="E1015" s="88">
        <v>204</v>
      </c>
      <c r="F1015" s="88">
        <v>2065</v>
      </c>
      <c r="G1015" s="78" t="s">
        <v>334</v>
      </c>
      <c r="H1015" s="79">
        <v>29.736000000000001</v>
      </c>
      <c r="I1015" s="79">
        <v>124.19499999999999</v>
      </c>
      <c r="J1015" s="79">
        <v>196.43199999999999</v>
      </c>
      <c r="K1015" s="79">
        <v>133.452</v>
      </c>
      <c r="L1015" s="79">
        <v>53.656999999999996</v>
      </c>
      <c r="M1015" s="79">
        <v>14.598000000000001</v>
      </c>
      <c r="N1015" s="79">
        <v>3.21</v>
      </c>
    </row>
    <row r="1016" spans="1:14" x14ac:dyDescent="0.3">
      <c r="A1016" s="82">
        <v>1015</v>
      </c>
      <c r="B1016" s="83" t="s">
        <v>323</v>
      </c>
      <c r="C1016" s="86" t="s">
        <v>104</v>
      </c>
      <c r="D1016" s="88"/>
      <c r="E1016" s="88">
        <v>204</v>
      </c>
      <c r="F1016" s="88">
        <v>2070</v>
      </c>
      <c r="G1016" s="78" t="s">
        <v>335</v>
      </c>
      <c r="H1016" s="79">
        <v>27.085000000000001</v>
      </c>
      <c r="I1016" s="79">
        <v>117.42400000000001</v>
      </c>
      <c r="J1016" s="79">
        <v>190.81700000000001</v>
      </c>
      <c r="K1016" s="79">
        <v>131.02000000000001</v>
      </c>
      <c r="L1016" s="79">
        <v>51.743000000000002</v>
      </c>
      <c r="M1016" s="79">
        <v>13.532</v>
      </c>
      <c r="N1016" s="79">
        <v>2.7789999999999999</v>
      </c>
    </row>
    <row r="1017" spans="1:14" x14ac:dyDescent="0.3">
      <c r="A1017" s="82">
        <v>1016</v>
      </c>
      <c r="B1017" s="83" t="s">
        <v>323</v>
      </c>
      <c r="C1017" s="86" t="s">
        <v>104</v>
      </c>
      <c r="D1017" s="88"/>
      <c r="E1017" s="88">
        <v>204</v>
      </c>
      <c r="F1017" s="88">
        <v>2075</v>
      </c>
      <c r="G1017" s="78" t="s">
        <v>336</v>
      </c>
      <c r="H1017" s="79">
        <v>24.716000000000001</v>
      </c>
      <c r="I1017" s="79">
        <v>110.94499999999999</v>
      </c>
      <c r="J1017" s="79">
        <v>185.196</v>
      </c>
      <c r="K1017" s="79">
        <v>129.03100000000001</v>
      </c>
      <c r="L1017" s="79">
        <v>50.195</v>
      </c>
      <c r="M1017" s="79">
        <v>12.641</v>
      </c>
      <c r="N1017" s="79">
        <v>2.4159999999999999</v>
      </c>
    </row>
    <row r="1018" spans="1:14" x14ac:dyDescent="0.3">
      <c r="A1018" s="82">
        <v>1017</v>
      </c>
      <c r="B1018" s="83" t="s">
        <v>323</v>
      </c>
      <c r="C1018" s="86" t="s">
        <v>104</v>
      </c>
      <c r="D1018" s="88"/>
      <c r="E1018" s="88">
        <v>204</v>
      </c>
      <c r="F1018" s="88">
        <v>2080</v>
      </c>
      <c r="G1018" s="78" t="s">
        <v>337</v>
      </c>
      <c r="H1018" s="79">
        <v>22.593</v>
      </c>
      <c r="I1018" s="79">
        <v>104.876</v>
      </c>
      <c r="J1018" s="79">
        <v>179.815</v>
      </c>
      <c r="K1018" s="79">
        <v>127.554</v>
      </c>
      <c r="L1018" s="79">
        <v>49.103999999999999</v>
      </c>
      <c r="M1018" s="79">
        <v>11.901999999999999</v>
      </c>
      <c r="N1018" s="79">
        <v>2.1160000000000001</v>
      </c>
    </row>
    <row r="1019" spans="1:14" x14ac:dyDescent="0.3">
      <c r="A1019" s="82">
        <v>1018</v>
      </c>
      <c r="B1019" s="83" t="s">
        <v>323</v>
      </c>
      <c r="C1019" s="86" t="s">
        <v>104</v>
      </c>
      <c r="D1019" s="88"/>
      <c r="E1019" s="88">
        <v>204</v>
      </c>
      <c r="F1019" s="88">
        <v>2085</v>
      </c>
      <c r="G1019" s="78" t="s">
        <v>338</v>
      </c>
      <c r="H1019" s="79">
        <v>20.635000000000002</v>
      </c>
      <c r="I1019" s="79">
        <v>98.861999999999995</v>
      </c>
      <c r="J1019" s="79">
        <v>174.08</v>
      </c>
      <c r="K1019" s="79">
        <v>126.184</v>
      </c>
      <c r="L1019" s="79">
        <v>48.223999999999997</v>
      </c>
      <c r="M1019" s="79">
        <v>11.266999999999999</v>
      </c>
      <c r="N1019" s="79">
        <v>1.8480000000000001</v>
      </c>
    </row>
    <row r="1020" spans="1:14" x14ac:dyDescent="0.3">
      <c r="A1020" s="82">
        <v>1019</v>
      </c>
      <c r="B1020" s="83" t="s">
        <v>323</v>
      </c>
      <c r="C1020" s="86" t="s">
        <v>104</v>
      </c>
      <c r="D1020" s="88"/>
      <c r="E1020" s="88">
        <v>204</v>
      </c>
      <c r="F1020" s="88">
        <v>2090</v>
      </c>
      <c r="G1020" s="78" t="s">
        <v>339</v>
      </c>
      <c r="H1020" s="79">
        <v>18.831</v>
      </c>
      <c r="I1020" s="79">
        <v>92.988</v>
      </c>
      <c r="J1020" s="79">
        <v>168.2</v>
      </c>
      <c r="K1020" s="79">
        <v>124.983</v>
      </c>
      <c r="L1020" s="79">
        <v>47.575000000000003</v>
      </c>
      <c r="M1020" s="79">
        <v>10.726000000000001</v>
      </c>
      <c r="N1020" s="79">
        <v>1.637</v>
      </c>
    </row>
    <row r="1021" spans="1:14" x14ac:dyDescent="0.3">
      <c r="A1021" s="82">
        <v>1020</v>
      </c>
      <c r="B1021" s="83" t="s">
        <v>323</v>
      </c>
      <c r="C1021" s="86" t="s">
        <v>104</v>
      </c>
      <c r="D1021" s="88"/>
      <c r="E1021" s="88">
        <v>204</v>
      </c>
      <c r="F1021" s="88">
        <v>2095</v>
      </c>
      <c r="G1021" s="78" t="s">
        <v>340</v>
      </c>
      <c r="H1021" s="79">
        <v>17.241</v>
      </c>
      <c r="I1021" s="79">
        <v>87.486000000000004</v>
      </c>
      <c r="J1021" s="79">
        <v>162.54300000000001</v>
      </c>
      <c r="K1021" s="79">
        <v>124.194</v>
      </c>
      <c r="L1021" s="79">
        <v>47.295999999999999</v>
      </c>
      <c r="M1021" s="79">
        <v>10.303000000000001</v>
      </c>
      <c r="N1021" s="79">
        <v>1.4370000000000001</v>
      </c>
    </row>
    <row r="1022" spans="1:14" x14ac:dyDescent="0.3">
      <c r="A1022" s="82">
        <v>1021</v>
      </c>
      <c r="B1022" s="83" t="s">
        <v>323</v>
      </c>
      <c r="C1022" s="86" t="s">
        <v>105</v>
      </c>
      <c r="D1022" s="88"/>
      <c r="E1022" s="88">
        <v>854</v>
      </c>
      <c r="F1022" s="88">
        <v>2015</v>
      </c>
      <c r="G1022" s="78" t="s">
        <v>324</v>
      </c>
      <c r="H1022" s="79">
        <v>104.32899999999999</v>
      </c>
      <c r="I1022" s="79">
        <v>232.79300000000001</v>
      </c>
      <c r="J1022" s="79">
        <v>254.869</v>
      </c>
      <c r="K1022" s="79">
        <v>211.94300000000001</v>
      </c>
      <c r="L1022" s="79">
        <v>153.553</v>
      </c>
      <c r="M1022" s="79">
        <v>70.305000000000007</v>
      </c>
      <c r="N1022" s="79">
        <v>18.507999999999999</v>
      </c>
    </row>
    <row r="1023" spans="1:14" x14ac:dyDescent="0.3">
      <c r="A1023" s="82">
        <v>1022</v>
      </c>
      <c r="B1023" s="83" t="s">
        <v>323</v>
      </c>
      <c r="C1023" s="86" t="s">
        <v>105</v>
      </c>
      <c r="D1023" s="88"/>
      <c r="E1023" s="88">
        <v>854</v>
      </c>
      <c r="F1023" s="88">
        <v>2020</v>
      </c>
      <c r="G1023" s="78" t="s">
        <v>325</v>
      </c>
      <c r="H1023" s="79">
        <v>93.727000000000004</v>
      </c>
      <c r="I1023" s="79">
        <v>216.661</v>
      </c>
      <c r="J1023" s="79">
        <v>243.82599999999999</v>
      </c>
      <c r="K1023" s="79">
        <v>198.06</v>
      </c>
      <c r="L1023" s="79">
        <v>140.25800000000001</v>
      </c>
      <c r="M1023" s="79">
        <v>59.61</v>
      </c>
      <c r="N1023" s="79">
        <v>14.598000000000001</v>
      </c>
    </row>
    <row r="1024" spans="1:14" x14ac:dyDescent="0.3">
      <c r="A1024" s="82">
        <v>1023</v>
      </c>
      <c r="B1024" s="83" t="s">
        <v>323</v>
      </c>
      <c r="C1024" s="86" t="s">
        <v>105</v>
      </c>
      <c r="D1024" s="88"/>
      <c r="E1024" s="88">
        <v>854</v>
      </c>
      <c r="F1024" s="88">
        <v>2025</v>
      </c>
      <c r="G1024" s="78" t="s">
        <v>326</v>
      </c>
      <c r="H1024" s="79">
        <v>83.936000000000007</v>
      </c>
      <c r="I1024" s="79">
        <v>201.03</v>
      </c>
      <c r="J1024" s="79">
        <v>232.583</v>
      </c>
      <c r="K1024" s="79">
        <v>185.21</v>
      </c>
      <c r="L1024" s="79">
        <v>128.21700000000001</v>
      </c>
      <c r="M1024" s="79">
        <v>50.749000000000002</v>
      </c>
      <c r="N1024" s="79">
        <v>11.595000000000001</v>
      </c>
    </row>
    <row r="1025" spans="1:14" x14ac:dyDescent="0.3">
      <c r="A1025" s="82">
        <v>1024</v>
      </c>
      <c r="B1025" s="83" t="s">
        <v>323</v>
      </c>
      <c r="C1025" s="86" t="s">
        <v>105</v>
      </c>
      <c r="D1025" s="88"/>
      <c r="E1025" s="88">
        <v>854</v>
      </c>
      <c r="F1025" s="88">
        <v>2030</v>
      </c>
      <c r="G1025" s="78" t="s">
        <v>327</v>
      </c>
      <c r="H1025" s="79">
        <v>74.903000000000006</v>
      </c>
      <c r="I1025" s="79">
        <v>185.99199999999999</v>
      </c>
      <c r="J1025" s="79">
        <v>221.21799999999999</v>
      </c>
      <c r="K1025" s="79">
        <v>173.33099999999999</v>
      </c>
      <c r="L1025" s="79">
        <v>117.336</v>
      </c>
      <c r="M1025" s="79">
        <v>43.332000000000001</v>
      </c>
      <c r="N1025" s="79">
        <v>9.2279999999999998</v>
      </c>
    </row>
    <row r="1026" spans="1:14" x14ac:dyDescent="0.3">
      <c r="A1026" s="82">
        <v>1025</v>
      </c>
      <c r="B1026" s="83" t="s">
        <v>323</v>
      </c>
      <c r="C1026" s="86" t="s">
        <v>105</v>
      </c>
      <c r="D1026" s="88"/>
      <c r="E1026" s="88">
        <v>854</v>
      </c>
      <c r="F1026" s="88">
        <v>2035</v>
      </c>
      <c r="G1026" s="78" t="s">
        <v>328</v>
      </c>
      <c r="H1026" s="79">
        <v>66.822000000000003</v>
      </c>
      <c r="I1026" s="79">
        <v>172.083</v>
      </c>
      <c r="J1026" s="79">
        <v>210.483</v>
      </c>
      <c r="K1026" s="79">
        <v>162.845</v>
      </c>
      <c r="L1026" s="79">
        <v>107.777</v>
      </c>
      <c r="M1026" s="79">
        <v>37.244999999999997</v>
      </c>
      <c r="N1026" s="79">
        <v>7.4249999999999998</v>
      </c>
    </row>
    <row r="1027" spans="1:14" x14ac:dyDescent="0.3">
      <c r="A1027" s="82">
        <v>1026</v>
      </c>
      <c r="B1027" s="83" t="s">
        <v>323</v>
      </c>
      <c r="C1027" s="86" t="s">
        <v>105</v>
      </c>
      <c r="D1027" s="88"/>
      <c r="E1027" s="88">
        <v>854</v>
      </c>
      <c r="F1027" s="88">
        <v>2040</v>
      </c>
      <c r="G1027" s="78" t="s">
        <v>329</v>
      </c>
      <c r="H1027" s="79">
        <v>59.631999999999998</v>
      </c>
      <c r="I1027" s="79">
        <v>159.327</v>
      </c>
      <c r="J1027" s="79">
        <v>200.47</v>
      </c>
      <c r="K1027" s="79">
        <v>153.67500000000001</v>
      </c>
      <c r="L1027" s="79">
        <v>99.453000000000003</v>
      </c>
      <c r="M1027" s="79">
        <v>32.258000000000003</v>
      </c>
      <c r="N1027" s="79">
        <v>5.9850000000000003</v>
      </c>
    </row>
    <row r="1028" spans="1:14" x14ac:dyDescent="0.3">
      <c r="A1028" s="82">
        <v>1027</v>
      </c>
      <c r="B1028" s="83" t="s">
        <v>323</v>
      </c>
      <c r="C1028" s="86" t="s">
        <v>105</v>
      </c>
      <c r="D1028" s="88"/>
      <c r="E1028" s="88">
        <v>854</v>
      </c>
      <c r="F1028" s="88">
        <v>2045</v>
      </c>
      <c r="G1028" s="78" t="s">
        <v>330</v>
      </c>
      <c r="H1028" s="79">
        <v>53.311999999999998</v>
      </c>
      <c r="I1028" s="79">
        <v>147.834</v>
      </c>
      <c r="J1028" s="79">
        <v>191.363</v>
      </c>
      <c r="K1028" s="79">
        <v>145.857</v>
      </c>
      <c r="L1028" s="79">
        <v>92.34</v>
      </c>
      <c r="M1028" s="79">
        <v>28.189</v>
      </c>
      <c r="N1028" s="79">
        <v>4.8650000000000002</v>
      </c>
    </row>
    <row r="1029" spans="1:14" x14ac:dyDescent="0.3">
      <c r="A1029" s="82">
        <v>1028</v>
      </c>
      <c r="B1029" s="83" t="s">
        <v>323</v>
      </c>
      <c r="C1029" s="86" t="s">
        <v>105</v>
      </c>
      <c r="D1029" s="88"/>
      <c r="E1029" s="88">
        <v>854</v>
      </c>
      <c r="F1029" s="88">
        <v>2050</v>
      </c>
      <c r="G1029" s="78" t="s">
        <v>331</v>
      </c>
      <c r="H1029" s="79">
        <v>47.841000000000001</v>
      </c>
      <c r="I1029" s="79">
        <v>137.797</v>
      </c>
      <c r="J1029" s="79">
        <v>183.57900000000001</v>
      </c>
      <c r="K1029" s="79">
        <v>139.607</v>
      </c>
      <c r="L1029" s="79">
        <v>86.474000000000004</v>
      </c>
      <c r="M1029" s="79">
        <v>24.893999999999998</v>
      </c>
      <c r="N1029" s="79">
        <v>4.008</v>
      </c>
    </row>
    <row r="1030" spans="1:14" x14ac:dyDescent="0.3">
      <c r="A1030" s="82">
        <v>1029</v>
      </c>
      <c r="B1030" s="83" t="s">
        <v>323</v>
      </c>
      <c r="C1030" s="86" t="s">
        <v>105</v>
      </c>
      <c r="D1030" s="88"/>
      <c r="E1030" s="88">
        <v>854</v>
      </c>
      <c r="F1030" s="88">
        <v>2055</v>
      </c>
      <c r="G1030" s="78" t="s">
        <v>332</v>
      </c>
      <c r="H1030" s="79">
        <v>42.972000000000001</v>
      </c>
      <c r="I1030" s="79">
        <v>128.52000000000001</v>
      </c>
      <c r="J1030" s="79">
        <v>176.297</v>
      </c>
      <c r="K1030" s="79">
        <v>134.191</v>
      </c>
      <c r="L1030" s="79">
        <v>81.337999999999994</v>
      </c>
      <c r="M1030" s="79">
        <v>22.163</v>
      </c>
      <c r="N1030" s="79">
        <v>3.339</v>
      </c>
    </row>
    <row r="1031" spans="1:14" x14ac:dyDescent="0.3">
      <c r="A1031" s="82">
        <v>1030</v>
      </c>
      <c r="B1031" s="83" t="s">
        <v>323</v>
      </c>
      <c r="C1031" s="86" t="s">
        <v>105</v>
      </c>
      <c r="D1031" s="88"/>
      <c r="E1031" s="88">
        <v>854</v>
      </c>
      <c r="F1031" s="88">
        <v>2060</v>
      </c>
      <c r="G1031" s="78" t="s">
        <v>333</v>
      </c>
      <c r="H1031" s="79">
        <v>38.771000000000001</v>
      </c>
      <c r="I1031" s="79">
        <v>120.46</v>
      </c>
      <c r="J1031" s="79">
        <v>170.208</v>
      </c>
      <c r="K1031" s="79">
        <v>130.09899999999999</v>
      </c>
      <c r="L1031" s="79">
        <v>77.185000000000002</v>
      </c>
      <c r="M1031" s="79">
        <v>19.951000000000001</v>
      </c>
      <c r="N1031" s="79">
        <v>2.786</v>
      </c>
    </row>
    <row r="1032" spans="1:14" x14ac:dyDescent="0.3">
      <c r="A1032" s="82">
        <v>1031</v>
      </c>
      <c r="B1032" s="83" t="s">
        <v>323</v>
      </c>
      <c r="C1032" s="86" t="s">
        <v>105</v>
      </c>
      <c r="D1032" s="88"/>
      <c r="E1032" s="88">
        <v>854</v>
      </c>
      <c r="F1032" s="88">
        <v>2065</v>
      </c>
      <c r="G1032" s="78" t="s">
        <v>334</v>
      </c>
      <c r="H1032" s="79">
        <v>35.031999999999996</v>
      </c>
      <c r="I1032" s="79">
        <v>113.19</v>
      </c>
      <c r="J1032" s="79">
        <v>164.82400000000001</v>
      </c>
      <c r="K1032" s="79">
        <v>126.908</v>
      </c>
      <c r="L1032" s="79">
        <v>73.718000000000004</v>
      </c>
      <c r="M1032" s="79">
        <v>18.131</v>
      </c>
      <c r="N1032" s="79">
        <v>2.3769999999999998</v>
      </c>
    </row>
    <row r="1033" spans="1:14" x14ac:dyDescent="0.3">
      <c r="A1033" s="82">
        <v>1032</v>
      </c>
      <c r="B1033" s="83" t="s">
        <v>323</v>
      </c>
      <c r="C1033" s="86" t="s">
        <v>105</v>
      </c>
      <c r="D1033" s="88"/>
      <c r="E1033" s="88">
        <v>854</v>
      </c>
      <c r="F1033" s="88">
        <v>2070</v>
      </c>
      <c r="G1033" s="78" t="s">
        <v>335</v>
      </c>
      <c r="H1033" s="79">
        <v>31.709</v>
      </c>
      <c r="I1033" s="79">
        <v>106.42700000000001</v>
      </c>
      <c r="J1033" s="79">
        <v>159.80099999999999</v>
      </c>
      <c r="K1033" s="79">
        <v>124.33799999999999</v>
      </c>
      <c r="L1033" s="79">
        <v>70.718000000000004</v>
      </c>
      <c r="M1033" s="79">
        <v>16.600999999999999</v>
      </c>
      <c r="N1033" s="79">
        <v>2.0259999999999998</v>
      </c>
    </row>
    <row r="1034" spans="1:14" x14ac:dyDescent="0.3">
      <c r="A1034" s="82">
        <v>1033</v>
      </c>
      <c r="B1034" s="83" t="s">
        <v>323</v>
      </c>
      <c r="C1034" s="86" t="s">
        <v>105</v>
      </c>
      <c r="D1034" s="88"/>
      <c r="E1034" s="88">
        <v>854</v>
      </c>
      <c r="F1034" s="88">
        <v>2075</v>
      </c>
      <c r="G1034" s="78" t="s">
        <v>336</v>
      </c>
      <c r="H1034" s="79">
        <v>28.687999999999999</v>
      </c>
      <c r="I1034" s="79">
        <v>100.16200000000001</v>
      </c>
      <c r="J1034" s="79">
        <v>155.16399999999999</v>
      </c>
      <c r="K1034" s="79">
        <v>122.34699999999999</v>
      </c>
      <c r="L1034" s="79">
        <v>68.162000000000006</v>
      </c>
      <c r="M1034" s="79">
        <v>15.311999999999999</v>
      </c>
      <c r="N1034" s="79">
        <v>1.7450000000000001</v>
      </c>
    </row>
    <row r="1035" spans="1:14" x14ac:dyDescent="0.3">
      <c r="A1035" s="82">
        <v>1034</v>
      </c>
      <c r="B1035" s="83" t="s">
        <v>323</v>
      </c>
      <c r="C1035" s="86" t="s">
        <v>105</v>
      </c>
      <c r="D1035" s="88"/>
      <c r="E1035" s="88">
        <v>854</v>
      </c>
      <c r="F1035" s="88">
        <v>2080</v>
      </c>
      <c r="G1035" s="78" t="s">
        <v>337</v>
      </c>
      <c r="H1035" s="79">
        <v>25.969000000000001</v>
      </c>
      <c r="I1035" s="79">
        <v>94.257000000000005</v>
      </c>
      <c r="J1035" s="79">
        <v>150.745</v>
      </c>
      <c r="K1035" s="79">
        <v>120.804</v>
      </c>
      <c r="L1035" s="79">
        <v>65.962000000000003</v>
      </c>
      <c r="M1035" s="79">
        <v>14.228</v>
      </c>
      <c r="N1035" s="79">
        <v>1.5149999999999999</v>
      </c>
    </row>
    <row r="1036" spans="1:14" x14ac:dyDescent="0.3">
      <c r="A1036" s="82">
        <v>1035</v>
      </c>
      <c r="B1036" s="83" t="s">
        <v>323</v>
      </c>
      <c r="C1036" s="86" t="s">
        <v>105</v>
      </c>
      <c r="D1036" s="88"/>
      <c r="E1036" s="88">
        <v>854</v>
      </c>
      <c r="F1036" s="88">
        <v>2085</v>
      </c>
      <c r="G1036" s="78" t="s">
        <v>338</v>
      </c>
      <c r="H1036" s="79">
        <v>23.43</v>
      </c>
      <c r="I1036" s="79">
        <v>88.444999999999993</v>
      </c>
      <c r="J1036" s="79">
        <v>146.13900000000001</v>
      </c>
      <c r="K1036" s="79">
        <v>119.355</v>
      </c>
      <c r="L1036" s="79">
        <v>63.884</v>
      </c>
      <c r="M1036" s="79">
        <v>13.265000000000001</v>
      </c>
      <c r="N1036" s="79">
        <v>1.3220000000000001</v>
      </c>
    </row>
    <row r="1037" spans="1:14" x14ac:dyDescent="0.3">
      <c r="A1037" s="82">
        <v>1036</v>
      </c>
      <c r="B1037" s="83" t="s">
        <v>323</v>
      </c>
      <c r="C1037" s="86" t="s">
        <v>105</v>
      </c>
      <c r="D1037" s="88"/>
      <c r="E1037" s="88">
        <v>854</v>
      </c>
      <c r="F1037" s="88">
        <v>2090</v>
      </c>
      <c r="G1037" s="78" t="s">
        <v>339</v>
      </c>
      <c r="H1037" s="79">
        <v>21.172000000000001</v>
      </c>
      <c r="I1037" s="79">
        <v>83.113</v>
      </c>
      <c r="J1037" s="79">
        <v>141.95099999999999</v>
      </c>
      <c r="K1037" s="79">
        <v>118.461</v>
      </c>
      <c r="L1037" s="79">
        <v>62.201999999999998</v>
      </c>
      <c r="M1037" s="79">
        <v>12.471</v>
      </c>
      <c r="N1037" s="79">
        <v>1.1499999999999999</v>
      </c>
    </row>
    <row r="1038" spans="1:14" x14ac:dyDescent="0.3">
      <c r="A1038" s="82">
        <v>1037</v>
      </c>
      <c r="B1038" s="83" t="s">
        <v>323</v>
      </c>
      <c r="C1038" s="86" t="s">
        <v>105</v>
      </c>
      <c r="D1038" s="88"/>
      <c r="E1038" s="88">
        <v>854</v>
      </c>
      <c r="F1038" s="88">
        <v>2095</v>
      </c>
      <c r="G1038" s="78" t="s">
        <v>340</v>
      </c>
      <c r="H1038" s="79">
        <v>19.157</v>
      </c>
      <c r="I1038" s="79">
        <v>78.16</v>
      </c>
      <c r="J1038" s="79">
        <v>138.065</v>
      </c>
      <c r="K1038" s="79">
        <v>118.024</v>
      </c>
      <c r="L1038" s="79">
        <v>60.802</v>
      </c>
      <c r="M1038" s="79">
        <v>11.807</v>
      </c>
      <c r="N1038" s="79">
        <v>1.0249999999999999</v>
      </c>
    </row>
    <row r="1039" spans="1:14" x14ac:dyDescent="0.3">
      <c r="A1039" s="82">
        <v>1038</v>
      </c>
      <c r="B1039" s="83" t="s">
        <v>323</v>
      </c>
      <c r="C1039" s="86" t="s">
        <v>106</v>
      </c>
      <c r="D1039" s="88"/>
      <c r="E1039" s="88">
        <v>132</v>
      </c>
      <c r="F1039" s="88">
        <v>2015</v>
      </c>
      <c r="G1039" s="78" t="s">
        <v>324</v>
      </c>
      <c r="H1039" s="79">
        <v>73.759</v>
      </c>
      <c r="I1039" s="79">
        <v>116.005</v>
      </c>
      <c r="J1039" s="79">
        <v>119.97799999999999</v>
      </c>
      <c r="K1039" s="79">
        <v>73.951999999999998</v>
      </c>
      <c r="L1039" s="79">
        <v>46.48</v>
      </c>
      <c r="M1039" s="79">
        <v>24.794</v>
      </c>
      <c r="N1039" s="79">
        <v>2.7320000000000002</v>
      </c>
    </row>
    <row r="1040" spans="1:14" x14ac:dyDescent="0.3">
      <c r="A1040" s="82">
        <v>1039</v>
      </c>
      <c r="B1040" s="83" t="s">
        <v>323</v>
      </c>
      <c r="C1040" s="86" t="s">
        <v>106</v>
      </c>
      <c r="D1040" s="88"/>
      <c r="E1040" s="88">
        <v>132</v>
      </c>
      <c r="F1040" s="88">
        <v>2020</v>
      </c>
      <c r="G1040" s="78" t="s">
        <v>325</v>
      </c>
      <c r="H1040" s="79">
        <v>68.396000000000001</v>
      </c>
      <c r="I1040" s="79">
        <v>107.80800000000001</v>
      </c>
      <c r="J1040" s="79">
        <v>116.401</v>
      </c>
      <c r="K1040" s="79">
        <v>68.998000000000005</v>
      </c>
      <c r="L1040" s="79">
        <v>41.573999999999998</v>
      </c>
      <c r="M1040" s="79">
        <v>21.530999999999999</v>
      </c>
      <c r="N1040" s="79">
        <v>2.3319999999999999</v>
      </c>
    </row>
    <row r="1041" spans="1:14" x14ac:dyDescent="0.3">
      <c r="A1041" s="82">
        <v>1040</v>
      </c>
      <c r="B1041" s="83" t="s">
        <v>323</v>
      </c>
      <c r="C1041" s="86" t="s">
        <v>106</v>
      </c>
      <c r="D1041" s="88"/>
      <c r="E1041" s="88">
        <v>132</v>
      </c>
      <c r="F1041" s="88">
        <v>2025</v>
      </c>
      <c r="G1041" s="78" t="s">
        <v>326</v>
      </c>
      <c r="H1041" s="79">
        <v>62.569000000000003</v>
      </c>
      <c r="I1041" s="79">
        <v>100.458</v>
      </c>
      <c r="J1041" s="79">
        <v>114.126</v>
      </c>
      <c r="K1041" s="79">
        <v>66.671000000000006</v>
      </c>
      <c r="L1041" s="79">
        <v>38.44</v>
      </c>
      <c r="M1041" s="79">
        <v>18.975999999999999</v>
      </c>
      <c r="N1041" s="79">
        <v>2</v>
      </c>
    </row>
    <row r="1042" spans="1:14" x14ac:dyDescent="0.3">
      <c r="A1042" s="82">
        <v>1041</v>
      </c>
      <c r="B1042" s="83" t="s">
        <v>323</v>
      </c>
      <c r="C1042" s="86" t="s">
        <v>106</v>
      </c>
      <c r="D1042" s="88"/>
      <c r="E1042" s="88">
        <v>132</v>
      </c>
      <c r="F1042" s="88">
        <v>2030</v>
      </c>
      <c r="G1042" s="78" t="s">
        <v>327</v>
      </c>
      <c r="H1042" s="79">
        <v>56.704000000000001</v>
      </c>
      <c r="I1042" s="79">
        <v>93.76</v>
      </c>
      <c r="J1042" s="79">
        <v>112.681</v>
      </c>
      <c r="K1042" s="79">
        <v>66.375</v>
      </c>
      <c r="L1042" s="79">
        <v>36.61</v>
      </c>
      <c r="M1042" s="79">
        <v>16.937999999999999</v>
      </c>
      <c r="N1042" s="79">
        <v>1.732</v>
      </c>
    </row>
    <row r="1043" spans="1:14" x14ac:dyDescent="0.3">
      <c r="A1043" s="82">
        <v>1042</v>
      </c>
      <c r="B1043" s="83" t="s">
        <v>323</v>
      </c>
      <c r="C1043" s="86" t="s">
        <v>106</v>
      </c>
      <c r="D1043" s="88"/>
      <c r="E1043" s="88">
        <v>132</v>
      </c>
      <c r="F1043" s="88">
        <v>2035</v>
      </c>
      <c r="G1043" s="78" t="s">
        <v>328</v>
      </c>
      <c r="H1043" s="79">
        <v>51.14</v>
      </c>
      <c r="I1043" s="79">
        <v>87.762</v>
      </c>
      <c r="J1043" s="79">
        <v>111.83199999999999</v>
      </c>
      <c r="K1043" s="79">
        <v>67.488</v>
      </c>
      <c r="L1043" s="79">
        <v>35.712000000000003</v>
      </c>
      <c r="M1043" s="79">
        <v>15.321</v>
      </c>
      <c r="N1043" s="79">
        <v>1.5049999999999999</v>
      </c>
    </row>
    <row r="1044" spans="1:14" x14ac:dyDescent="0.3">
      <c r="A1044" s="82">
        <v>1043</v>
      </c>
      <c r="B1044" s="83" t="s">
        <v>323</v>
      </c>
      <c r="C1044" s="86" t="s">
        <v>106</v>
      </c>
      <c r="D1044" s="88"/>
      <c r="E1044" s="88">
        <v>132</v>
      </c>
      <c r="F1044" s="88">
        <v>2040</v>
      </c>
      <c r="G1044" s="78" t="s">
        <v>329</v>
      </c>
      <c r="H1044" s="79">
        <v>45.991999999999997</v>
      </c>
      <c r="I1044" s="79">
        <v>82.441999999999993</v>
      </c>
      <c r="J1044" s="79">
        <v>111.351</v>
      </c>
      <c r="K1044" s="79">
        <v>69.543999999999997</v>
      </c>
      <c r="L1044" s="79">
        <v>35.485999999999997</v>
      </c>
      <c r="M1044" s="79">
        <v>14.042999999999999</v>
      </c>
      <c r="N1044" s="79">
        <v>1.3220000000000001</v>
      </c>
    </row>
    <row r="1045" spans="1:14" x14ac:dyDescent="0.3">
      <c r="A1045" s="82">
        <v>1044</v>
      </c>
      <c r="B1045" s="83" t="s">
        <v>323</v>
      </c>
      <c r="C1045" s="86" t="s">
        <v>106</v>
      </c>
      <c r="D1045" s="88"/>
      <c r="E1045" s="88">
        <v>132</v>
      </c>
      <c r="F1045" s="88">
        <v>2045</v>
      </c>
      <c r="G1045" s="78" t="s">
        <v>330</v>
      </c>
      <c r="H1045" s="79">
        <v>41.348999999999997</v>
      </c>
      <c r="I1045" s="79">
        <v>77.872</v>
      </c>
      <c r="J1045" s="79">
        <v>111.304</v>
      </c>
      <c r="K1045" s="79">
        <v>72.256</v>
      </c>
      <c r="L1045" s="79">
        <v>35.774999999999999</v>
      </c>
      <c r="M1045" s="79">
        <v>13.053000000000001</v>
      </c>
      <c r="N1045" s="79">
        <v>1.171</v>
      </c>
    </row>
    <row r="1046" spans="1:14" x14ac:dyDescent="0.3">
      <c r="A1046" s="82">
        <v>1045</v>
      </c>
      <c r="B1046" s="83" t="s">
        <v>323</v>
      </c>
      <c r="C1046" s="86" t="s">
        <v>106</v>
      </c>
      <c r="D1046" s="88"/>
      <c r="E1046" s="88">
        <v>132</v>
      </c>
      <c r="F1046" s="88">
        <v>2050</v>
      </c>
      <c r="G1046" s="78" t="s">
        <v>331</v>
      </c>
      <c r="H1046" s="79">
        <v>37.145000000000003</v>
      </c>
      <c r="I1046" s="79">
        <v>73.918000000000006</v>
      </c>
      <c r="J1046" s="79">
        <v>111.586</v>
      </c>
      <c r="K1046" s="79">
        <v>75.543000000000006</v>
      </c>
      <c r="L1046" s="79">
        <v>36.484999999999999</v>
      </c>
      <c r="M1046" s="79">
        <v>12.292</v>
      </c>
      <c r="N1046" s="79">
        <v>1.0509999999999999</v>
      </c>
    </row>
    <row r="1047" spans="1:14" x14ac:dyDescent="0.3">
      <c r="A1047" s="82">
        <v>1046</v>
      </c>
      <c r="B1047" s="83" t="s">
        <v>323</v>
      </c>
      <c r="C1047" s="86" t="s">
        <v>106</v>
      </c>
      <c r="D1047" s="88"/>
      <c r="E1047" s="88">
        <v>132</v>
      </c>
      <c r="F1047" s="88">
        <v>2055</v>
      </c>
      <c r="G1047" s="78" t="s">
        <v>332</v>
      </c>
      <c r="H1047" s="79">
        <v>33.390999999999998</v>
      </c>
      <c r="I1047" s="79">
        <v>70.567999999999998</v>
      </c>
      <c r="J1047" s="79">
        <v>112.26900000000001</v>
      </c>
      <c r="K1047" s="79">
        <v>79.341999999999999</v>
      </c>
      <c r="L1047" s="79">
        <v>37.558</v>
      </c>
      <c r="M1047" s="79">
        <v>11.734</v>
      </c>
      <c r="N1047" s="79">
        <v>0.95799999999999996</v>
      </c>
    </row>
    <row r="1048" spans="1:14" x14ac:dyDescent="0.3">
      <c r="A1048" s="82">
        <v>1047</v>
      </c>
      <c r="B1048" s="83" t="s">
        <v>323</v>
      </c>
      <c r="C1048" s="86" t="s">
        <v>106</v>
      </c>
      <c r="D1048" s="88"/>
      <c r="E1048" s="88">
        <v>132</v>
      </c>
      <c r="F1048" s="88">
        <v>2060</v>
      </c>
      <c r="G1048" s="78" t="s">
        <v>333</v>
      </c>
      <c r="H1048" s="79">
        <v>29.97</v>
      </c>
      <c r="I1048" s="79">
        <v>67.584999999999994</v>
      </c>
      <c r="J1048" s="79">
        <v>113.07</v>
      </c>
      <c r="K1048" s="79">
        <v>83.495000000000005</v>
      </c>
      <c r="L1048" s="79">
        <v>38.9</v>
      </c>
      <c r="M1048" s="79">
        <v>11.307</v>
      </c>
      <c r="N1048" s="79">
        <v>0.873</v>
      </c>
    </row>
    <row r="1049" spans="1:14" x14ac:dyDescent="0.3">
      <c r="A1049" s="82">
        <v>1048</v>
      </c>
      <c r="B1049" s="83" t="s">
        <v>323</v>
      </c>
      <c r="C1049" s="86" t="s">
        <v>106</v>
      </c>
      <c r="D1049" s="88"/>
      <c r="E1049" s="88">
        <v>132</v>
      </c>
      <c r="F1049" s="88">
        <v>2065</v>
      </c>
      <c r="G1049" s="78" t="s">
        <v>334</v>
      </c>
      <c r="H1049" s="79">
        <v>26.802</v>
      </c>
      <c r="I1049" s="79">
        <v>64.787999999999997</v>
      </c>
      <c r="J1049" s="79">
        <v>113.682</v>
      </c>
      <c r="K1049" s="79">
        <v>87.67</v>
      </c>
      <c r="L1049" s="79">
        <v>40.347000000000001</v>
      </c>
      <c r="M1049" s="79">
        <v>10.977</v>
      </c>
      <c r="N1049" s="79">
        <v>0.81399999999999995</v>
      </c>
    </row>
    <row r="1050" spans="1:14" x14ac:dyDescent="0.3">
      <c r="A1050" s="82">
        <v>1049</v>
      </c>
      <c r="B1050" s="83" t="s">
        <v>323</v>
      </c>
      <c r="C1050" s="86" t="s">
        <v>106</v>
      </c>
      <c r="D1050" s="88"/>
      <c r="E1050" s="88">
        <v>132</v>
      </c>
      <c r="F1050" s="88">
        <v>2070</v>
      </c>
      <c r="G1050" s="78" t="s">
        <v>335</v>
      </c>
      <c r="H1050" s="79">
        <v>23.91</v>
      </c>
      <c r="I1050" s="79">
        <v>62.173000000000002</v>
      </c>
      <c r="J1050" s="79">
        <v>114.2</v>
      </c>
      <c r="K1050" s="79">
        <v>91.983999999999995</v>
      </c>
      <c r="L1050" s="79">
        <v>41.933999999999997</v>
      </c>
      <c r="M1050" s="79">
        <v>10.709</v>
      </c>
      <c r="N1050" s="79">
        <v>0.75</v>
      </c>
    </row>
    <row r="1051" spans="1:14" x14ac:dyDescent="0.3">
      <c r="A1051" s="82">
        <v>1050</v>
      </c>
      <c r="B1051" s="83" t="s">
        <v>323</v>
      </c>
      <c r="C1051" s="86" t="s">
        <v>106</v>
      </c>
      <c r="D1051" s="88"/>
      <c r="E1051" s="88">
        <v>132</v>
      </c>
      <c r="F1051" s="88">
        <v>2075</v>
      </c>
      <c r="G1051" s="78" t="s">
        <v>336</v>
      </c>
      <c r="H1051" s="79">
        <v>21.326000000000001</v>
      </c>
      <c r="I1051" s="79">
        <v>59.776000000000003</v>
      </c>
      <c r="J1051" s="79">
        <v>114.68600000000001</v>
      </c>
      <c r="K1051" s="79">
        <v>96.436999999999998</v>
      </c>
      <c r="L1051" s="79">
        <v>43.655999999999999</v>
      </c>
      <c r="M1051" s="79">
        <v>10.518000000000001</v>
      </c>
      <c r="N1051" s="79">
        <v>0.70099999999999996</v>
      </c>
    </row>
    <row r="1052" spans="1:14" x14ac:dyDescent="0.3">
      <c r="A1052" s="82">
        <v>1051</v>
      </c>
      <c r="B1052" s="83" t="s">
        <v>323</v>
      </c>
      <c r="C1052" s="86" t="s">
        <v>106</v>
      </c>
      <c r="D1052" s="88"/>
      <c r="E1052" s="88">
        <v>132</v>
      </c>
      <c r="F1052" s="88">
        <v>2080</v>
      </c>
      <c r="G1052" s="78" t="s">
        <v>337</v>
      </c>
      <c r="H1052" s="79">
        <v>18.974</v>
      </c>
      <c r="I1052" s="79">
        <v>57.424999999999997</v>
      </c>
      <c r="J1052" s="79">
        <v>114.80200000000001</v>
      </c>
      <c r="K1052" s="79">
        <v>100.73099999999999</v>
      </c>
      <c r="L1052" s="79">
        <v>45.386000000000003</v>
      </c>
      <c r="M1052" s="79">
        <v>10.356999999999999</v>
      </c>
      <c r="N1052" s="79">
        <v>0.66500000000000004</v>
      </c>
    </row>
    <row r="1053" spans="1:14" x14ac:dyDescent="0.3">
      <c r="A1053" s="82">
        <v>1052</v>
      </c>
      <c r="B1053" s="83" t="s">
        <v>323</v>
      </c>
      <c r="C1053" s="86" t="s">
        <v>106</v>
      </c>
      <c r="D1053" s="88"/>
      <c r="E1053" s="88">
        <v>132</v>
      </c>
      <c r="F1053" s="88">
        <v>2085</v>
      </c>
      <c r="G1053" s="78" t="s">
        <v>338</v>
      </c>
      <c r="H1053" s="79">
        <v>16.908000000000001</v>
      </c>
      <c r="I1053" s="79">
        <v>55.216000000000001</v>
      </c>
      <c r="J1053" s="79">
        <v>114.739</v>
      </c>
      <c r="K1053" s="79">
        <v>105.004</v>
      </c>
      <c r="L1053" s="79">
        <v>47.171999999999997</v>
      </c>
      <c r="M1053" s="79">
        <v>10.231</v>
      </c>
      <c r="N1053" s="79">
        <v>0.63</v>
      </c>
    </row>
    <row r="1054" spans="1:14" x14ac:dyDescent="0.3">
      <c r="A1054" s="82">
        <v>1053</v>
      </c>
      <c r="B1054" s="83" t="s">
        <v>323</v>
      </c>
      <c r="C1054" s="86" t="s">
        <v>106</v>
      </c>
      <c r="D1054" s="88"/>
      <c r="E1054" s="88">
        <v>132</v>
      </c>
      <c r="F1054" s="88">
        <v>2090</v>
      </c>
      <c r="G1054" s="78" t="s">
        <v>339</v>
      </c>
      <c r="H1054" s="79">
        <v>15.090999999999999</v>
      </c>
      <c r="I1054" s="79">
        <v>53.104999999999997</v>
      </c>
      <c r="J1054" s="79">
        <v>114.396</v>
      </c>
      <c r="K1054" s="79">
        <v>109.07299999999999</v>
      </c>
      <c r="L1054" s="79">
        <v>48.957999999999998</v>
      </c>
      <c r="M1054" s="79">
        <v>10.122999999999999</v>
      </c>
      <c r="N1054" s="79">
        <v>0.59399999999999997</v>
      </c>
    </row>
    <row r="1055" spans="1:14" x14ac:dyDescent="0.3">
      <c r="A1055" s="82">
        <v>1054</v>
      </c>
      <c r="B1055" s="83" t="s">
        <v>323</v>
      </c>
      <c r="C1055" s="86" t="s">
        <v>106</v>
      </c>
      <c r="D1055" s="88"/>
      <c r="E1055" s="88">
        <v>132</v>
      </c>
      <c r="F1055" s="88">
        <v>2095</v>
      </c>
      <c r="G1055" s="78" t="s">
        <v>340</v>
      </c>
      <c r="H1055" s="79">
        <v>13.542</v>
      </c>
      <c r="I1055" s="79">
        <v>51.140999999999998</v>
      </c>
      <c r="J1055" s="79">
        <v>113.848</v>
      </c>
      <c r="K1055" s="79">
        <v>112.937</v>
      </c>
      <c r="L1055" s="79">
        <v>50.741999999999997</v>
      </c>
      <c r="M1055" s="79">
        <v>10.042</v>
      </c>
      <c r="N1055" s="79">
        <v>0.56799999999999995</v>
      </c>
    </row>
    <row r="1056" spans="1:14" x14ac:dyDescent="0.3">
      <c r="A1056" s="82">
        <v>1055</v>
      </c>
      <c r="B1056" s="83" t="s">
        <v>323</v>
      </c>
      <c r="C1056" s="86" t="s">
        <v>107</v>
      </c>
      <c r="D1056" s="88"/>
      <c r="E1056" s="88">
        <v>384</v>
      </c>
      <c r="F1056" s="88">
        <v>2015</v>
      </c>
      <c r="G1056" s="78" t="s">
        <v>324</v>
      </c>
      <c r="H1056" s="79">
        <v>132.71100000000001</v>
      </c>
      <c r="I1056" s="79">
        <v>220.886</v>
      </c>
      <c r="J1056" s="79">
        <v>215.334</v>
      </c>
      <c r="K1056" s="79">
        <v>162.81200000000001</v>
      </c>
      <c r="L1056" s="79">
        <v>131.46899999999999</v>
      </c>
      <c r="M1056" s="79">
        <v>74.096999999999994</v>
      </c>
      <c r="N1056" s="79">
        <v>24.991</v>
      </c>
    </row>
    <row r="1057" spans="1:14" x14ac:dyDescent="0.3">
      <c r="A1057" s="82">
        <v>1056</v>
      </c>
      <c r="B1057" s="83" t="s">
        <v>323</v>
      </c>
      <c r="C1057" s="86" t="s">
        <v>107</v>
      </c>
      <c r="D1057" s="88"/>
      <c r="E1057" s="88">
        <v>384</v>
      </c>
      <c r="F1057" s="88">
        <v>2020</v>
      </c>
      <c r="G1057" s="78" t="s">
        <v>325</v>
      </c>
      <c r="H1057" s="79">
        <v>128.65100000000001</v>
      </c>
      <c r="I1057" s="79">
        <v>211.495</v>
      </c>
      <c r="J1057" s="79">
        <v>201.02799999999999</v>
      </c>
      <c r="K1057" s="79">
        <v>145.65700000000001</v>
      </c>
      <c r="L1057" s="79">
        <v>120.974</v>
      </c>
      <c r="M1057" s="79">
        <v>70.959000000000003</v>
      </c>
      <c r="N1057" s="79">
        <v>24.376000000000001</v>
      </c>
    </row>
    <row r="1058" spans="1:14" x14ac:dyDescent="0.3">
      <c r="A1058" s="82">
        <v>1057</v>
      </c>
      <c r="B1058" s="83" t="s">
        <v>323</v>
      </c>
      <c r="C1058" s="86" t="s">
        <v>107</v>
      </c>
      <c r="D1058" s="88"/>
      <c r="E1058" s="88">
        <v>384</v>
      </c>
      <c r="F1058" s="88">
        <v>2025</v>
      </c>
      <c r="G1058" s="78" t="s">
        <v>326</v>
      </c>
      <c r="H1058" s="79">
        <v>124.045</v>
      </c>
      <c r="I1058" s="79">
        <v>202.37799999999999</v>
      </c>
      <c r="J1058" s="79">
        <v>188.54400000000001</v>
      </c>
      <c r="K1058" s="79">
        <v>131.53100000000001</v>
      </c>
      <c r="L1058" s="79">
        <v>111.884</v>
      </c>
      <c r="M1058" s="79">
        <v>67.831000000000003</v>
      </c>
      <c r="N1058" s="79">
        <v>23.606999999999999</v>
      </c>
    </row>
    <row r="1059" spans="1:14" x14ac:dyDescent="0.3">
      <c r="A1059" s="82">
        <v>1058</v>
      </c>
      <c r="B1059" s="83" t="s">
        <v>323</v>
      </c>
      <c r="C1059" s="86" t="s">
        <v>107</v>
      </c>
      <c r="D1059" s="88"/>
      <c r="E1059" s="88">
        <v>384</v>
      </c>
      <c r="F1059" s="88">
        <v>2030</v>
      </c>
      <c r="G1059" s="78" t="s">
        <v>327</v>
      </c>
      <c r="H1059" s="79">
        <v>119.33199999999999</v>
      </c>
      <c r="I1059" s="79">
        <v>194.02199999999999</v>
      </c>
      <c r="J1059" s="79">
        <v>177.96600000000001</v>
      </c>
      <c r="K1059" s="79">
        <v>120.111</v>
      </c>
      <c r="L1059" s="79">
        <v>104.21599999999999</v>
      </c>
      <c r="M1059" s="79">
        <v>64.873999999999995</v>
      </c>
      <c r="N1059" s="79">
        <v>22.699000000000002</v>
      </c>
    </row>
    <row r="1060" spans="1:14" x14ac:dyDescent="0.3">
      <c r="A1060" s="82">
        <v>1059</v>
      </c>
      <c r="B1060" s="83" t="s">
        <v>323</v>
      </c>
      <c r="C1060" s="86" t="s">
        <v>107</v>
      </c>
      <c r="D1060" s="88"/>
      <c r="E1060" s="88">
        <v>384</v>
      </c>
      <c r="F1060" s="88">
        <v>2035</v>
      </c>
      <c r="G1060" s="78" t="s">
        <v>328</v>
      </c>
      <c r="H1060" s="79">
        <v>114.21</v>
      </c>
      <c r="I1060" s="79">
        <v>185.92599999999999</v>
      </c>
      <c r="J1060" s="79">
        <v>168.74700000000001</v>
      </c>
      <c r="K1060" s="79">
        <v>110.696</v>
      </c>
      <c r="L1060" s="79">
        <v>97.602999999999994</v>
      </c>
      <c r="M1060" s="79">
        <v>61.978000000000002</v>
      </c>
      <c r="N1060" s="79">
        <v>21.62</v>
      </c>
    </row>
    <row r="1061" spans="1:14" x14ac:dyDescent="0.3">
      <c r="A1061" s="82">
        <v>1060</v>
      </c>
      <c r="B1061" s="83" t="s">
        <v>323</v>
      </c>
      <c r="C1061" s="86" t="s">
        <v>107</v>
      </c>
      <c r="D1061" s="88"/>
      <c r="E1061" s="88">
        <v>384</v>
      </c>
      <c r="F1061" s="88">
        <v>2040</v>
      </c>
      <c r="G1061" s="78" t="s">
        <v>329</v>
      </c>
      <c r="H1061" s="79">
        <v>108.973</v>
      </c>
      <c r="I1061" s="79">
        <v>178.39400000000001</v>
      </c>
      <c r="J1061" s="79">
        <v>161.06200000000001</v>
      </c>
      <c r="K1061" s="79">
        <v>103.194</v>
      </c>
      <c r="L1061" s="79">
        <v>92.04</v>
      </c>
      <c r="M1061" s="79">
        <v>59.220999999999997</v>
      </c>
      <c r="N1061" s="79">
        <v>20.456</v>
      </c>
    </row>
    <row r="1062" spans="1:14" x14ac:dyDescent="0.3">
      <c r="A1062" s="82">
        <v>1061</v>
      </c>
      <c r="B1062" s="83" t="s">
        <v>323</v>
      </c>
      <c r="C1062" s="86" t="s">
        <v>107</v>
      </c>
      <c r="D1062" s="88"/>
      <c r="E1062" s="88">
        <v>384</v>
      </c>
      <c r="F1062" s="88">
        <v>2045</v>
      </c>
      <c r="G1062" s="78" t="s">
        <v>330</v>
      </c>
      <c r="H1062" s="79">
        <v>103.626</v>
      </c>
      <c r="I1062" s="79">
        <v>171.304</v>
      </c>
      <c r="J1062" s="79">
        <v>154.54300000000001</v>
      </c>
      <c r="K1062" s="79">
        <v>97.253</v>
      </c>
      <c r="L1062" s="79">
        <v>87.301000000000002</v>
      </c>
      <c r="M1062" s="79">
        <v>56.517000000000003</v>
      </c>
      <c r="N1062" s="79">
        <v>19.216000000000001</v>
      </c>
    </row>
    <row r="1063" spans="1:14" x14ac:dyDescent="0.3">
      <c r="A1063" s="82">
        <v>1062</v>
      </c>
      <c r="B1063" s="83" t="s">
        <v>323</v>
      </c>
      <c r="C1063" s="86" t="s">
        <v>107</v>
      </c>
      <c r="D1063" s="88"/>
      <c r="E1063" s="88">
        <v>384</v>
      </c>
      <c r="F1063" s="88">
        <v>2050</v>
      </c>
      <c r="G1063" s="78" t="s">
        <v>331</v>
      </c>
      <c r="H1063" s="79">
        <v>97.980999999999995</v>
      </c>
      <c r="I1063" s="79">
        <v>164.29499999999999</v>
      </c>
      <c r="J1063" s="79">
        <v>148.83500000000001</v>
      </c>
      <c r="K1063" s="79">
        <v>92.436999999999998</v>
      </c>
      <c r="L1063" s="79">
        <v>83.177999999999997</v>
      </c>
      <c r="M1063" s="79">
        <v>53.856000000000002</v>
      </c>
      <c r="N1063" s="79">
        <v>17.878</v>
      </c>
    </row>
    <row r="1064" spans="1:14" x14ac:dyDescent="0.3">
      <c r="A1064" s="82">
        <v>1063</v>
      </c>
      <c r="B1064" s="83" t="s">
        <v>323</v>
      </c>
      <c r="C1064" s="86" t="s">
        <v>107</v>
      </c>
      <c r="D1064" s="88"/>
      <c r="E1064" s="88">
        <v>384</v>
      </c>
      <c r="F1064" s="88">
        <v>2055</v>
      </c>
      <c r="G1064" s="78" t="s">
        <v>332</v>
      </c>
      <c r="H1064" s="79">
        <v>92.403999999999996</v>
      </c>
      <c r="I1064" s="79">
        <v>157.83099999999999</v>
      </c>
      <c r="J1064" s="79">
        <v>144.303</v>
      </c>
      <c r="K1064" s="79">
        <v>88.950999999999993</v>
      </c>
      <c r="L1064" s="79">
        <v>79.837000000000003</v>
      </c>
      <c r="M1064" s="79">
        <v>51.356000000000002</v>
      </c>
      <c r="N1064" s="79">
        <v>16.538</v>
      </c>
    </row>
    <row r="1065" spans="1:14" x14ac:dyDescent="0.3">
      <c r="A1065" s="82">
        <v>1064</v>
      </c>
      <c r="B1065" s="83" t="s">
        <v>323</v>
      </c>
      <c r="C1065" s="86" t="s">
        <v>107</v>
      </c>
      <c r="D1065" s="88"/>
      <c r="E1065" s="88">
        <v>384</v>
      </c>
      <c r="F1065" s="88">
        <v>2060</v>
      </c>
      <c r="G1065" s="78" t="s">
        <v>333</v>
      </c>
      <c r="H1065" s="79">
        <v>86.694999999999993</v>
      </c>
      <c r="I1065" s="79">
        <v>151.51300000000001</v>
      </c>
      <c r="J1065" s="79">
        <v>140.458</v>
      </c>
      <c r="K1065" s="79">
        <v>86.369</v>
      </c>
      <c r="L1065" s="79">
        <v>76.962000000000003</v>
      </c>
      <c r="M1065" s="79">
        <v>48.847999999999999</v>
      </c>
      <c r="N1065" s="79">
        <v>15.175000000000001</v>
      </c>
    </row>
    <row r="1066" spans="1:14" x14ac:dyDescent="0.3">
      <c r="A1066" s="82">
        <v>1065</v>
      </c>
      <c r="B1066" s="83" t="s">
        <v>323</v>
      </c>
      <c r="C1066" s="86" t="s">
        <v>107</v>
      </c>
      <c r="D1066" s="88"/>
      <c r="E1066" s="88">
        <v>384</v>
      </c>
      <c r="F1066" s="88">
        <v>2065</v>
      </c>
      <c r="G1066" s="78" t="s">
        <v>334</v>
      </c>
      <c r="H1066" s="79">
        <v>80.935000000000002</v>
      </c>
      <c r="I1066" s="79">
        <v>145.34800000000001</v>
      </c>
      <c r="J1066" s="79">
        <v>137.29</v>
      </c>
      <c r="K1066" s="79">
        <v>84.655000000000001</v>
      </c>
      <c r="L1066" s="79">
        <v>74.557000000000002</v>
      </c>
      <c r="M1066" s="79">
        <v>46.396999999999998</v>
      </c>
      <c r="N1066" s="79">
        <v>13.818</v>
      </c>
    </row>
    <row r="1067" spans="1:14" x14ac:dyDescent="0.3">
      <c r="A1067" s="82">
        <v>1066</v>
      </c>
      <c r="B1067" s="83" t="s">
        <v>323</v>
      </c>
      <c r="C1067" s="86" t="s">
        <v>107</v>
      </c>
      <c r="D1067" s="88"/>
      <c r="E1067" s="88">
        <v>384</v>
      </c>
      <c r="F1067" s="88">
        <v>2070</v>
      </c>
      <c r="G1067" s="78" t="s">
        <v>335</v>
      </c>
      <c r="H1067" s="79">
        <v>75.054000000000002</v>
      </c>
      <c r="I1067" s="79">
        <v>139.04</v>
      </c>
      <c r="J1067" s="79">
        <v>134.46899999999999</v>
      </c>
      <c r="K1067" s="79">
        <v>83.614000000000004</v>
      </c>
      <c r="L1067" s="79">
        <v>72.427999999999997</v>
      </c>
      <c r="M1067" s="79">
        <v>43.917000000000002</v>
      </c>
      <c r="N1067" s="79">
        <v>12.458</v>
      </c>
    </row>
    <row r="1068" spans="1:14" x14ac:dyDescent="0.3">
      <c r="A1068" s="82">
        <v>1067</v>
      </c>
      <c r="B1068" s="83" t="s">
        <v>323</v>
      </c>
      <c r="C1068" s="86" t="s">
        <v>107</v>
      </c>
      <c r="D1068" s="88"/>
      <c r="E1068" s="88">
        <v>384</v>
      </c>
      <c r="F1068" s="88">
        <v>2075</v>
      </c>
      <c r="G1068" s="78" t="s">
        <v>336</v>
      </c>
      <c r="H1068" s="79">
        <v>69.281000000000006</v>
      </c>
      <c r="I1068" s="79">
        <v>132.97999999999999</v>
      </c>
      <c r="J1068" s="79">
        <v>132.303</v>
      </c>
      <c r="K1068" s="79">
        <v>83.349000000000004</v>
      </c>
      <c r="L1068" s="79">
        <v>70.715000000000003</v>
      </c>
      <c r="M1068" s="79">
        <v>41.506999999999998</v>
      </c>
      <c r="N1068" s="79">
        <v>11.145</v>
      </c>
    </row>
    <row r="1069" spans="1:14" x14ac:dyDescent="0.3">
      <c r="A1069" s="82">
        <v>1068</v>
      </c>
      <c r="B1069" s="83" t="s">
        <v>323</v>
      </c>
      <c r="C1069" s="86" t="s">
        <v>107</v>
      </c>
      <c r="D1069" s="88"/>
      <c r="E1069" s="88">
        <v>384</v>
      </c>
      <c r="F1069" s="88">
        <v>2080</v>
      </c>
      <c r="G1069" s="78" t="s">
        <v>337</v>
      </c>
      <c r="H1069" s="79">
        <v>63.466000000000001</v>
      </c>
      <c r="I1069" s="79">
        <v>126.72799999999999</v>
      </c>
      <c r="J1069" s="79">
        <v>130.321</v>
      </c>
      <c r="K1069" s="79">
        <v>83.64</v>
      </c>
      <c r="L1069" s="79">
        <v>69.168000000000006</v>
      </c>
      <c r="M1069" s="79">
        <v>39.042000000000002</v>
      </c>
      <c r="N1069" s="79">
        <v>9.875</v>
      </c>
    </row>
    <row r="1070" spans="1:14" x14ac:dyDescent="0.3">
      <c r="A1070" s="82">
        <v>1069</v>
      </c>
      <c r="B1070" s="83" t="s">
        <v>323</v>
      </c>
      <c r="C1070" s="86" t="s">
        <v>107</v>
      </c>
      <c r="D1070" s="88"/>
      <c r="E1070" s="88">
        <v>384</v>
      </c>
      <c r="F1070" s="88">
        <v>2085</v>
      </c>
      <c r="G1070" s="78" t="s">
        <v>338</v>
      </c>
      <c r="H1070" s="79">
        <v>57.866</v>
      </c>
      <c r="I1070" s="79">
        <v>120.705</v>
      </c>
      <c r="J1070" s="79">
        <v>128.846</v>
      </c>
      <c r="K1070" s="79">
        <v>84.641000000000005</v>
      </c>
      <c r="L1070" s="79">
        <v>67.963999999999999</v>
      </c>
      <c r="M1070" s="79">
        <v>36.68</v>
      </c>
      <c r="N1070" s="79">
        <v>8.6980000000000004</v>
      </c>
    </row>
    <row r="1071" spans="1:14" x14ac:dyDescent="0.3">
      <c r="A1071" s="82">
        <v>1070</v>
      </c>
      <c r="B1071" s="83" t="s">
        <v>323</v>
      </c>
      <c r="C1071" s="86" t="s">
        <v>107</v>
      </c>
      <c r="D1071" s="88"/>
      <c r="E1071" s="88">
        <v>384</v>
      </c>
      <c r="F1071" s="88">
        <v>2090</v>
      </c>
      <c r="G1071" s="78" t="s">
        <v>339</v>
      </c>
      <c r="H1071" s="79">
        <v>52.246000000000002</v>
      </c>
      <c r="I1071" s="79">
        <v>114.252</v>
      </c>
      <c r="J1071" s="79">
        <v>127.142</v>
      </c>
      <c r="K1071" s="79">
        <v>85.912000000000006</v>
      </c>
      <c r="L1071" s="79">
        <v>66.715999999999994</v>
      </c>
      <c r="M1071" s="79">
        <v>34.222000000000001</v>
      </c>
      <c r="N1071" s="79">
        <v>7.57</v>
      </c>
    </row>
    <row r="1072" spans="1:14" x14ac:dyDescent="0.3">
      <c r="A1072" s="82">
        <v>1071</v>
      </c>
      <c r="B1072" s="83" t="s">
        <v>323</v>
      </c>
      <c r="C1072" s="86" t="s">
        <v>107</v>
      </c>
      <c r="D1072" s="88"/>
      <c r="E1072" s="88">
        <v>384</v>
      </c>
      <c r="F1072" s="88">
        <v>2095</v>
      </c>
      <c r="G1072" s="78" t="s">
        <v>340</v>
      </c>
      <c r="H1072" s="79">
        <v>46.898000000000003</v>
      </c>
      <c r="I1072" s="79">
        <v>107.922</v>
      </c>
      <c r="J1072" s="79">
        <v>125.768</v>
      </c>
      <c r="K1072" s="79">
        <v>87.763999999999996</v>
      </c>
      <c r="L1072" s="79">
        <v>65.694999999999993</v>
      </c>
      <c r="M1072" s="79">
        <v>31.829000000000001</v>
      </c>
      <c r="N1072" s="79">
        <v>6.524</v>
      </c>
    </row>
    <row r="1073" spans="1:14" x14ac:dyDescent="0.3">
      <c r="A1073" s="82">
        <v>1072</v>
      </c>
      <c r="B1073" s="83" t="s">
        <v>323</v>
      </c>
      <c r="C1073" s="86" t="s">
        <v>108</v>
      </c>
      <c r="D1073" s="88"/>
      <c r="E1073" s="88">
        <v>270</v>
      </c>
      <c r="F1073" s="88">
        <v>2015</v>
      </c>
      <c r="G1073" s="78" t="s">
        <v>324</v>
      </c>
      <c r="H1073" s="79">
        <v>79.198999999999998</v>
      </c>
      <c r="I1073" s="79">
        <v>202.857</v>
      </c>
      <c r="J1073" s="79">
        <v>251.86</v>
      </c>
      <c r="K1073" s="79">
        <v>226.14099999999999</v>
      </c>
      <c r="L1073" s="79">
        <v>189.22200000000001</v>
      </c>
      <c r="M1073" s="79">
        <v>83.783000000000001</v>
      </c>
      <c r="N1073" s="79">
        <v>30.558</v>
      </c>
    </row>
    <row r="1074" spans="1:14" x14ac:dyDescent="0.3">
      <c r="A1074" s="82">
        <v>1073</v>
      </c>
      <c r="B1074" s="83" t="s">
        <v>323</v>
      </c>
      <c r="C1074" s="86" t="s">
        <v>108</v>
      </c>
      <c r="D1074" s="88"/>
      <c r="E1074" s="88">
        <v>270</v>
      </c>
      <c r="F1074" s="88">
        <v>2020</v>
      </c>
      <c r="G1074" s="78" t="s">
        <v>325</v>
      </c>
      <c r="H1074" s="79">
        <v>66.626000000000005</v>
      </c>
      <c r="I1074" s="79">
        <v>182.768</v>
      </c>
      <c r="J1074" s="79">
        <v>235.643</v>
      </c>
      <c r="K1074" s="79">
        <v>214.10400000000001</v>
      </c>
      <c r="L1074" s="79">
        <v>185.81</v>
      </c>
      <c r="M1074" s="79">
        <v>78.108000000000004</v>
      </c>
      <c r="N1074" s="79">
        <v>27.661000000000001</v>
      </c>
    </row>
    <row r="1075" spans="1:14" x14ac:dyDescent="0.3">
      <c r="A1075" s="82">
        <v>1074</v>
      </c>
      <c r="B1075" s="83" t="s">
        <v>323</v>
      </c>
      <c r="C1075" s="86" t="s">
        <v>108</v>
      </c>
      <c r="D1075" s="88"/>
      <c r="E1075" s="88">
        <v>270</v>
      </c>
      <c r="F1075" s="88">
        <v>2025</v>
      </c>
      <c r="G1075" s="78" t="s">
        <v>326</v>
      </c>
      <c r="H1075" s="79">
        <v>55.545999999999999</v>
      </c>
      <c r="I1075" s="79">
        <v>162.81800000000001</v>
      </c>
      <c r="J1075" s="79">
        <v>217.98</v>
      </c>
      <c r="K1075" s="79">
        <v>200.423</v>
      </c>
      <c r="L1075" s="79">
        <v>179.19900000000001</v>
      </c>
      <c r="M1075" s="79">
        <v>71.644000000000005</v>
      </c>
      <c r="N1075" s="79">
        <v>24.49</v>
      </c>
    </row>
    <row r="1076" spans="1:14" x14ac:dyDescent="0.3">
      <c r="A1076" s="82">
        <v>1075</v>
      </c>
      <c r="B1076" s="83" t="s">
        <v>323</v>
      </c>
      <c r="C1076" s="86" t="s">
        <v>108</v>
      </c>
      <c r="D1076" s="88"/>
      <c r="E1076" s="88">
        <v>270</v>
      </c>
      <c r="F1076" s="88">
        <v>2030</v>
      </c>
      <c r="G1076" s="78" t="s">
        <v>327</v>
      </c>
      <c r="H1076" s="79">
        <v>46.088000000000001</v>
      </c>
      <c r="I1076" s="79">
        <v>144.03800000000001</v>
      </c>
      <c r="J1076" s="79">
        <v>200.15700000000001</v>
      </c>
      <c r="K1076" s="79">
        <v>186.21799999999999</v>
      </c>
      <c r="L1076" s="79">
        <v>170.47300000000001</v>
      </c>
      <c r="M1076" s="79">
        <v>64.882999999999996</v>
      </c>
      <c r="N1076" s="79">
        <v>21.303000000000001</v>
      </c>
    </row>
    <row r="1077" spans="1:14" x14ac:dyDescent="0.3">
      <c r="A1077" s="82">
        <v>1076</v>
      </c>
      <c r="B1077" s="83" t="s">
        <v>323</v>
      </c>
      <c r="C1077" s="86" t="s">
        <v>108</v>
      </c>
      <c r="D1077" s="88"/>
      <c r="E1077" s="88">
        <v>270</v>
      </c>
      <c r="F1077" s="88">
        <v>2035</v>
      </c>
      <c r="G1077" s="78" t="s">
        <v>328</v>
      </c>
      <c r="H1077" s="79">
        <v>38.200000000000003</v>
      </c>
      <c r="I1077" s="79">
        <v>126.967</v>
      </c>
      <c r="J1077" s="79">
        <v>183.054</v>
      </c>
      <c r="K1077" s="79">
        <v>172.37200000000001</v>
      </c>
      <c r="L1077" s="79">
        <v>160.50700000000001</v>
      </c>
      <c r="M1077" s="79">
        <v>58.277999999999999</v>
      </c>
      <c r="N1077" s="79">
        <v>18.282</v>
      </c>
    </row>
    <row r="1078" spans="1:14" x14ac:dyDescent="0.3">
      <c r="A1078" s="82">
        <v>1077</v>
      </c>
      <c r="B1078" s="83" t="s">
        <v>323</v>
      </c>
      <c r="C1078" s="86" t="s">
        <v>108</v>
      </c>
      <c r="D1078" s="88"/>
      <c r="E1078" s="88">
        <v>270</v>
      </c>
      <c r="F1078" s="88">
        <v>2040</v>
      </c>
      <c r="G1078" s="78" t="s">
        <v>329</v>
      </c>
      <c r="H1078" s="79">
        <v>31.751000000000001</v>
      </c>
      <c r="I1078" s="79">
        <v>111.89400000000001</v>
      </c>
      <c r="J1078" s="79">
        <v>167.35300000000001</v>
      </c>
      <c r="K1078" s="79">
        <v>159.47300000000001</v>
      </c>
      <c r="L1078" s="79">
        <v>150.12</v>
      </c>
      <c r="M1078" s="79">
        <v>52.031999999999996</v>
      </c>
      <c r="N1078" s="79">
        <v>15.497</v>
      </c>
    </row>
    <row r="1079" spans="1:14" x14ac:dyDescent="0.3">
      <c r="A1079" s="82">
        <v>1078</v>
      </c>
      <c r="B1079" s="83" t="s">
        <v>323</v>
      </c>
      <c r="C1079" s="86" t="s">
        <v>108</v>
      </c>
      <c r="D1079" s="88"/>
      <c r="E1079" s="88">
        <v>270</v>
      </c>
      <c r="F1079" s="88">
        <v>2045</v>
      </c>
      <c r="G1079" s="78" t="s">
        <v>330</v>
      </c>
      <c r="H1079" s="79">
        <v>26.579000000000001</v>
      </c>
      <c r="I1079" s="79">
        <v>99.087999999999994</v>
      </c>
      <c r="J1079" s="79">
        <v>153.65700000000001</v>
      </c>
      <c r="K1079" s="79">
        <v>148.18100000000001</v>
      </c>
      <c r="L1079" s="79">
        <v>140.19499999999999</v>
      </c>
      <c r="M1079" s="79">
        <v>46.470999999999997</v>
      </c>
      <c r="N1079" s="79">
        <v>13.129</v>
      </c>
    </row>
    <row r="1080" spans="1:14" x14ac:dyDescent="0.3">
      <c r="A1080" s="82">
        <v>1079</v>
      </c>
      <c r="B1080" s="83" t="s">
        <v>323</v>
      </c>
      <c r="C1080" s="86" t="s">
        <v>108</v>
      </c>
      <c r="D1080" s="88"/>
      <c r="E1080" s="88">
        <v>270</v>
      </c>
      <c r="F1080" s="88">
        <v>2050</v>
      </c>
      <c r="G1080" s="78" t="s">
        <v>331</v>
      </c>
      <c r="H1080" s="79">
        <v>22.533000000000001</v>
      </c>
      <c r="I1080" s="79">
        <v>88.606999999999999</v>
      </c>
      <c r="J1080" s="79">
        <v>142.39699999999999</v>
      </c>
      <c r="K1080" s="79">
        <v>138.96600000000001</v>
      </c>
      <c r="L1080" s="79">
        <v>131.33199999999999</v>
      </c>
      <c r="M1080" s="79">
        <v>41.656999999999996</v>
      </c>
      <c r="N1080" s="79">
        <v>11.087999999999999</v>
      </c>
    </row>
    <row r="1081" spans="1:14" x14ac:dyDescent="0.3">
      <c r="A1081" s="82">
        <v>1080</v>
      </c>
      <c r="B1081" s="83" t="s">
        <v>323</v>
      </c>
      <c r="C1081" s="86" t="s">
        <v>108</v>
      </c>
      <c r="D1081" s="88"/>
      <c r="E1081" s="88">
        <v>270</v>
      </c>
      <c r="F1081" s="88">
        <v>2055</v>
      </c>
      <c r="G1081" s="78" t="s">
        <v>332</v>
      </c>
      <c r="H1081" s="79">
        <v>19.382000000000001</v>
      </c>
      <c r="I1081" s="79">
        <v>80.2</v>
      </c>
      <c r="J1081" s="79">
        <v>133.48699999999999</v>
      </c>
      <c r="K1081" s="79">
        <v>131.827</v>
      </c>
      <c r="L1081" s="79">
        <v>123.764</v>
      </c>
      <c r="M1081" s="79">
        <v>37.633000000000003</v>
      </c>
      <c r="N1081" s="79">
        <v>9.407</v>
      </c>
    </row>
    <row r="1082" spans="1:14" x14ac:dyDescent="0.3">
      <c r="A1082" s="82">
        <v>1081</v>
      </c>
      <c r="B1082" s="83" t="s">
        <v>323</v>
      </c>
      <c r="C1082" s="86" t="s">
        <v>108</v>
      </c>
      <c r="D1082" s="88"/>
      <c r="E1082" s="88">
        <v>270</v>
      </c>
      <c r="F1082" s="88">
        <v>2060</v>
      </c>
      <c r="G1082" s="78" t="s">
        <v>333</v>
      </c>
      <c r="H1082" s="79">
        <v>16.917000000000002</v>
      </c>
      <c r="I1082" s="79">
        <v>73.385999999999996</v>
      </c>
      <c r="J1082" s="79">
        <v>126.41200000000001</v>
      </c>
      <c r="K1082" s="79">
        <v>126.33799999999999</v>
      </c>
      <c r="L1082" s="79">
        <v>117.173</v>
      </c>
      <c r="M1082" s="79">
        <v>34.195</v>
      </c>
      <c r="N1082" s="79">
        <v>7.9989999999999997</v>
      </c>
    </row>
    <row r="1083" spans="1:14" x14ac:dyDescent="0.3">
      <c r="A1083" s="82">
        <v>1082</v>
      </c>
      <c r="B1083" s="83" t="s">
        <v>323</v>
      </c>
      <c r="C1083" s="86" t="s">
        <v>108</v>
      </c>
      <c r="D1083" s="88"/>
      <c r="E1083" s="88">
        <v>270</v>
      </c>
      <c r="F1083" s="88">
        <v>2065</v>
      </c>
      <c r="G1083" s="78" t="s">
        <v>334</v>
      </c>
      <c r="H1083" s="79">
        <v>14.978</v>
      </c>
      <c r="I1083" s="79">
        <v>67.938000000000002</v>
      </c>
      <c r="J1083" s="79">
        <v>120.955</v>
      </c>
      <c r="K1083" s="79">
        <v>122.264</v>
      </c>
      <c r="L1083" s="79">
        <v>111.535</v>
      </c>
      <c r="M1083" s="79">
        <v>31.288</v>
      </c>
      <c r="N1083" s="79">
        <v>6.8419999999999996</v>
      </c>
    </row>
    <row r="1084" spans="1:14" x14ac:dyDescent="0.3">
      <c r="A1084" s="82">
        <v>1083</v>
      </c>
      <c r="B1084" s="83" t="s">
        <v>323</v>
      </c>
      <c r="C1084" s="86" t="s">
        <v>108</v>
      </c>
      <c r="D1084" s="88"/>
      <c r="E1084" s="88">
        <v>270</v>
      </c>
      <c r="F1084" s="88">
        <v>2070</v>
      </c>
      <c r="G1084" s="78" t="s">
        <v>335</v>
      </c>
      <c r="H1084" s="79">
        <v>13.414</v>
      </c>
      <c r="I1084" s="79">
        <v>63.395000000000003</v>
      </c>
      <c r="J1084" s="79">
        <v>116.532</v>
      </c>
      <c r="K1084" s="79">
        <v>119.117</v>
      </c>
      <c r="L1084" s="79">
        <v>106.416</v>
      </c>
      <c r="M1084" s="79">
        <v>28.736000000000001</v>
      </c>
      <c r="N1084" s="79">
        <v>5.85</v>
      </c>
    </row>
    <row r="1085" spans="1:14" x14ac:dyDescent="0.3">
      <c r="A1085" s="82">
        <v>1084</v>
      </c>
      <c r="B1085" s="83" t="s">
        <v>323</v>
      </c>
      <c r="C1085" s="86" t="s">
        <v>108</v>
      </c>
      <c r="D1085" s="88"/>
      <c r="E1085" s="88">
        <v>270</v>
      </c>
      <c r="F1085" s="88">
        <v>2075</v>
      </c>
      <c r="G1085" s="78" t="s">
        <v>336</v>
      </c>
      <c r="H1085" s="79">
        <v>12.167</v>
      </c>
      <c r="I1085" s="79">
        <v>59.654000000000003</v>
      </c>
      <c r="J1085" s="79">
        <v>113</v>
      </c>
      <c r="K1085" s="79">
        <v>116.721</v>
      </c>
      <c r="L1085" s="79">
        <v>101.768</v>
      </c>
      <c r="M1085" s="79">
        <v>26.515999999999998</v>
      </c>
      <c r="N1085" s="79">
        <v>5.0140000000000002</v>
      </c>
    </row>
    <row r="1086" spans="1:14" x14ac:dyDescent="0.3">
      <c r="A1086" s="82">
        <v>1085</v>
      </c>
      <c r="B1086" s="83" t="s">
        <v>323</v>
      </c>
      <c r="C1086" s="86" t="s">
        <v>108</v>
      </c>
      <c r="D1086" s="88"/>
      <c r="E1086" s="88">
        <v>270</v>
      </c>
      <c r="F1086" s="88">
        <v>2080</v>
      </c>
      <c r="G1086" s="78" t="s">
        <v>337</v>
      </c>
      <c r="H1086" s="79">
        <v>11.16</v>
      </c>
      <c r="I1086" s="79">
        <v>56.587000000000003</v>
      </c>
      <c r="J1086" s="79">
        <v>110.25700000000001</v>
      </c>
      <c r="K1086" s="79">
        <v>115.02800000000001</v>
      </c>
      <c r="L1086" s="79">
        <v>97.623999999999995</v>
      </c>
      <c r="M1086" s="79">
        <v>24.587</v>
      </c>
      <c r="N1086" s="79">
        <v>4.3170000000000002</v>
      </c>
    </row>
    <row r="1087" spans="1:14" x14ac:dyDescent="0.3">
      <c r="A1087" s="82">
        <v>1086</v>
      </c>
      <c r="B1087" s="83" t="s">
        <v>323</v>
      </c>
      <c r="C1087" s="86" t="s">
        <v>108</v>
      </c>
      <c r="D1087" s="88"/>
      <c r="E1087" s="88">
        <v>270</v>
      </c>
      <c r="F1087" s="88">
        <v>2085</v>
      </c>
      <c r="G1087" s="78" t="s">
        <v>338</v>
      </c>
      <c r="H1087" s="79">
        <v>10.385999999999999</v>
      </c>
      <c r="I1087" s="79">
        <v>54.158000000000001</v>
      </c>
      <c r="J1087" s="79">
        <v>108.285</v>
      </c>
      <c r="K1087" s="79">
        <v>113.99299999999999</v>
      </c>
      <c r="L1087" s="79">
        <v>93.977999999999994</v>
      </c>
      <c r="M1087" s="79">
        <v>22.923999999999999</v>
      </c>
      <c r="N1087" s="79">
        <v>3.7360000000000002</v>
      </c>
    </row>
    <row r="1088" spans="1:14" x14ac:dyDescent="0.3">
      <c r="A1088" s="82">
        <v>1087</v>
      </c>
      <c r="B1088" s="83" t="s">
        <v>323</v>
      </c>
      <c r="C1088" s="86" t="s">
        <v>108</v>
      </c>
      <c r="D1088" s="88"/>
      <c r="E1088" s="88">
        <v>270</v>
      </c>
      <c r="F1088" s="88">
        <v>2090</v>
      </c>
      <c r="G1088" s="78" t="s">
        <v>339</v>
      </c>
      <c r="H1088" s="79">
        <v>9.7260000000000009</v>
      </c>
      <c r="I1088" s="79">
        <v>52.005000000000003</v>
      </c>
      <c r="J1088" s="79">
        <v>106.479</v>
      </c>
      <c r="K1088" s="79">
        <v>113.07</v>
      </c>
      <c r="L1088" s="79">
        <v>90.388999999999996</v>
      </c>
      <c r="M1088" s="79">
        <v>21.417000000000002</v>
      </c>
      <c r="N1088" s="79">
        <v>3.234</v>
      </c>
    </row>
    <row r="1089" spans="1:14" x14ac:dyDescent="0.3">
      <c r="A1089" s="82">
        <v>1088</v>
      </c>
      <c r="B1089" s="83" t="s">
        <v>323</v>
      </c>
      <c r="C1089" s="86" t="s">
        <v>108</v>
      </c>
      <c r="D1089" s="88"/>
      <c r="E1089" s="88">
        <v>270</v>
      </c>
      <c r="F1089" s="88">
        <v>2095</v>
      </c>
      <c r="G1089" s="78" t="s">
        <v>340</v>
      </c>
      <c r="H1089" s="79">
        <v>9.2200000000000006</v>
      </c>
      <c r="I1089" s="79">
        <v>50.390999999999998</v>
      </c>
      <c r="J1089" s="79">
        <v>105.42700000000001</v>
      </c>
      <c r="K1089" s="79">
        <v>112.82899999999999</v>
      </c>
      <c r="L1089" s="79">
        <v>87.36</v>
      </c>
      <c r="M1089" s="79">
        <v>20.143000000000001</v>
      </c>
      <c r="N1089" s="79">
        <v>2.83</v>
      </c>
    </row>
    <row r="1090" spans="1:14" x14ac:dyDescent="0.3">
      <c r="A1090" s="82">
        <v>1089</v>
      </c>
      <c r="B1090" s="83" t="s">
        <v>323</v>
      </c>
      <c r="C1090" s="86" t="s">
        <v>109</v>
      </c>
      <c r="D1090" s="88"/>
      <c r="E1090" s="88">
        <v>288</v>
      </c>
      <c r="F1090" s="88">
        <v>2015</v>
      </c>
      <c r="G1090" s="78" t="s">
        <v>324</v>
      </c>
      <c r="H1090" s="79">
        <v>66.611000000000004</v>
      </c>
      <c r="I1090" s="79">
        <v>148.01599999999999</v>
      </c>
      <c r="J1090" s="79">
        <v>191.393</v>
      </c>
      <c r="K1090" s="79">
        <v>187.345</v>
      </c>
      <c r="L1090" s="79">
        <v>122.337</v>
      </c>
      <c r="M1090" s="79">
        <v>45.347000000000001</v>
      </c>
      <c r="N1090" s="79">
        <v>17.510999999999999</v>
      </c>
    </row>
    <row r="1091" spans="1:14" x14ac:dyDescent="0.3">
      <c r="A1091" s="82">
        <v>1090</v>
      </c>
      <c r="B1091" s="83" t="s">
        <v>323</v>
      </c>
      <c r="C1091" s="86" t="s">
        <v>109</v>
      </c>
      <c r="D1091" s="88"/>
      <c r="E1091" s="88">
        <v>288</v>
      </c>
      <c r="F1091" s="88">
        <v>2020</v>
      </c>
      <c r="G1091" s="78" t="s">
        <v>325</v>
      </c>
      <c r="H1091" s="79">
        <v>61.679000000000002</v>
      </c>
      <c r="I1091" s="79">
        <v>135.38499999999999</v>
      </c>
      <c r="J1091" s="79">
        <v>181.17599999999999</v>
      </c>
      <c r="K1091" s="79">
        <v>182.346</v>
      </c>
      <c r="L1091" s="79">
        <v>114.501</v>
      </c>
      <c r="M1091" s="79">
        <v>37.070999999999998</v>
      </c>
      <c r="N1091" s="79">
        <v>15.002000000000001</v>
      </c>
    </row>
    <row r="1092" spans="1:14" x14ac:dyDescent="0.3">
      <c r="A1092" s="82">
        <v>1091</v>
      </c>
      <c r="B1092" s="83" t="s">
        <v>323</v>
      </c>
      <c r="C1092" s="86" t="s">
        <v>109</v>
      </c>
      <c r="D1092" s="88"/>
      <c r="E1092" s="88">
        <v>288</v>
      </c>
      <c r="F1092" s="88">
        <v>2025</v>
      </c>
      <c r="G1092" s="78" t="s">
        <v>326</v>
      </c>
      <c r="H1092" s="79">
        <v>57.137999999999998</v>
      </c>
      <c r="I1092" s="79">
        <v>124.417</v>
      </c>
      <c r="J1092" s="79">
        <v>172.28</v>
      </c>
      <c r="K1092" s="79">
        <v>177.887</v>
      </c>
      <c r="L1092" s="79">
        <v>107.664</v>
      </c>
      <c r="M1092" s="79">
        <v>30.686</v>
      </c>
      <c r="N1092" s="79">
        <v>12.888</v>
      </c>
    </row>
    <row r="1093" spans="1:14" x14ac:dyDescent="0.3">
      <c r="A1093" s="82">
        <v>1092</v>
      </c>
      <c r="B1093" s="83" t="s">
        <v>323</v>
      </c>
      <c r="C1093" s="86" t="s">
        <v>109</v>
      </c>
      <c r="D1093" s="88"/>
      <c r="E1093" s="88">
        <v>288</v>
      </c>
      <c r="F1093" s="88">
        <v>2030</v>
      </c>
      <c r="G1093" s="78" t="s">
        <v>327</v>
      </c>
      <c r="H1093" s="79">
        <v>52.968000000000004</v>
      </c>
      <c r="I1093" s="79">
        <v>114.97199999999999</v>
      </c>
      <c r="J1093" s="79">
        <v>164.59899999999999</v>
      </c>
      <c r="K1093" s="79">
        <v>173.953</v>
      </c>
      <c r="L1093" s="79">
        <v>101.742</v>
      </c>
      <c r="M1093" s="79">
        <v>25.777000000000001</v>
      </c>
      <c r="N1093" s="79">
        <v>11.089</v>
      </c>
    </row>
    <row r="1094" spans="1:14" x14ac:dyDescent="0.3">
      <c r="A1094" s="82">
        <v>1093</v>
      </c>
      <c r="B1094" s="83" t="s">
        <v>323</v>
      </c>
      <c r="C1094" s="86" t="s">
        <v>109</v>
      </c>
      <c r="D1094" s="88"/>
      <c r="E1094" s="88">
        <v>288</v>
      </c>
      <c r="F1094" s="88">
        <v>2035</v>
      </c>
      <c r="G1094" s="78" t="s">
        <v>328</v>
      </c>
      <c r="H1094" s="79">
        <v>49.027999999999999</v>
      </c>
      <c r="I1094" s="79">
        <v>106.61799999999999</v>
      </c>
      <c r="J1094" s="79">
        <v>157.71199999999999</v>
      </c>
      <c r="K1094" s="79">
        <v>170.24799999999999</v>
      </c>
      <c r="L1094" s="79">
        <v>96.460999999999999</v>
      </c>
      <c r="M1094" s="79">
        <v>21.878</v>
      </c>
      <c r="N1094" s="79">
        <v>9.5150000000000006</v>
      </c>
    </row>
    <row r="1095" spans="1:14" x14ac:dyDescent="0.3">
      <c r="A1095" s="82">
        <v>1094</v>
      </c>
      <c r="B1095" s="83" t="s">
        <v>323</v>
      </c>
      <c r="C1095" s="86" t="s">
        <v>109</v>
      </c>
      <c r="D1095" s="88"/>
      <c r="E1095" s="88">
        <v>288</v>
      </c>
      <c r="F1095" s="88">
        <v>2040</v>
      </c>
      <c r="G1095" s="78" t="s">
        <v>329</v>
      </c>
      <c r="H1095" s="79">
        <v>45.454999999999998</v>
      </c>
      <c r="I1095" s="79">
        <v>99.42</v>
      </c>
      <c r="J1095" s="79">
        <v>151.904</v>
      </c>
      <c r="K1095" s="79">
        <v>167.136</v>
      </c>
      <c r="L1095" s="79">
        <v>91.947000000000003</v>
      </c>
      <c r="M1095" s="79">
        <v>18.838999999999999</v>
      </c>
      <c r="N1095" s="79">
        <v>8.2189999999999994</v>
      </c>
    </row>
    <row r="1096" spans="1:14" x14ac:dyDescent="0.3">
      <c r="A1096" s="82">
        <v>1095</v>
      </c>
      <c r="B1096" s="83" t="s">
        <v>323</v>
      </c>
      <c r="C1096" s="86" t="s">
        <v>109</v>
      </c>
      <c r="D1096" s="88"/>
      <c r="E1096" s="88">
        <v>288</v>
      </c>
      <c r="F1096" s="88">
        <v>2045</v>
      </c>
      <c r="G1096" s="78" t="s">
        <v>330</v>
      </c>
      <c r="H1096" s="79">
        <v>42.121000000000002</v>
      </c>
      <c r="I1096" s="79">
        <v>93.064999999999998</v>
      </c>
      <c r="J1096" s="79">
        <v>146.78</v>
      </c>
      <c r="K1096" s="79">
        <v>164.26900000000001</v>
      </c>
      <c r="L1096" s="79">
        <v>87.950999999999993</v>
      </c>
      <c r="M1096" s="79">
        <v>16.440000000000001</v>
      </c>
      <c r="N1096" s="79">
        <v>7.0940000000000003</v>
      </c>
    </row>
    <row r="1097" spans="1:14" x14ac:dyDescent="0.3">
      <c r="A1097" s="82">
        <v>1096</v>
      </c>
      <c r="B1097" s="83" t="s">
        <v>323</v>
      </c>
      <c r="C1097" s="86" t="s">
        <v>109</v>
      </c>
      <c r="D1097" s="88"/>
      <c r="E1097" s="88">
        <v>288</v>
      </c>
      <c r="F1097" s="88">
        <v>2050</v>
      </c>
      <c r="G1097" s="78" t="s">
        <v>331</v>
      </c>
      <c r="H1097" s="79">
        <v>38.939</v>
      </c>
      <c r="I1097" s="79">
        <v>87.328999999999994</v>
      </c>
      <c r="J1097" s="79">
        <v>142.143</v>
      </c>
      <c r="K1097" s="79">
        <v>161.48400000000001</v>
      </c>
      <c r="L1097" s="79">
        <v>84.35</v>
      </c>
      <c r="M1097" s="79">
        <v>14.5</v>
      </c>
      <c r="N1097" s="79">
        <v>6.1349999999999998</v>
      </c>
    </row>
    <row r="1098" spans="1:14" x14ac:dyDescent="0.3">
      <c r="A1098" s="82">
        <v>1097</v>
      </c>
      <c r="B1098" s="83" t="s">
        <v>323</v>
      </c>
      <c r="C1098" s="86" t="s">
        <v>109</v>
      </c>
      <c r="D1098" s="88"/>
      <c r="E1098" s="88">
        <v>288</v>
      </c>
      <c r="F1098" s="88">
        <v>2055</v>
      </c>
      <c r="G1098" s="78" t="s">
        <v>332</v>
      </c>
      <c r="H1098" s="79">
        <v>35.963000000000001</v>
      </c>
      <c r="I1098" s="79">
        <v>82.213999999999999</v>
      </c>
      <c r="J1098" s="79">
        <v>137.995</v>
      </c>
      <c r="K1098" s="79">
        <v>158.84700000000001</v>
      </c>
      <c r="L1098" s="79">
        <v>81.113</v>
      </c>
      <c r="M1098" s="79">
        <v>12.926</v>
      </c>
      <c r="N1098" s="79">
        <v>5.282</v>
      </c>
    </row>
    <row r="1099" spans="1:14" x14ac:dyDescent="0.3">
      <c r="A1099" s="82">
        <v>1098</v>
      </c>
      <c r="B1099" s="83" t="s">
        <v>323</v>
      </c>
      <c r="C1099" s="86" t="s">
        <v>109</v>
      </c>
      <c r="D1099" s="88"/>
      <c r="E1099" s="88">
        <v>288</v>
      </c>
      <c r="F1099" s="88">
        <v>2060</v>
      </c>
      <c r="G1099" s="78" t="s">
        <v>333</v>
      </c>
      <c r="H1099" s="79">
        <v>33.155999999999999</v>
      </c>
      <c r="I1099" s="79">
        <v>77.599000000000004</v>
      </c>
      <c r="J1099" s="79">
        <v>134.255</v>
      </c>
      <c r="K1099" s="79">
        <v>156.29</v>
      </c>
      <c r="L1099" s="79">
        <v>78.179000000000002</v>
      </c>
      <c r="M1099" s="79">
        <v>11.685</v>
      </c>
      <c r="N1099" s="79">
        <v>4.5759999999999996</v>
      </c>
    </row>
    <row r="1100" spans="1:14" x14ac:dyDescent="0.3">
      <c r="A1100" s="82">
        <v>1099</v>
      </c>
      <c r="B1100" s="83" t="s">
        <v>323</v>
      </c>
      <c r="C1100" s="86" t="s">
        <v>109</v>
      </c>
      <c r="D1100" s="88"/>
      <c r="E1100" s="88">
        <v>288</v>
      </c>
      <c r="F1100" s="88">
        <v>2065</v>
      </c>
      <c r="G1100" s="78" t="s">
        <v>334</v>
      </c>
      <c r="H1100" s="79">
        <v>30.478999999999999</v>
      </c>
      <c r="I1100" s="79">
        <v>73.323999999999998</v>
      </c>
      <c r="J1100" s="79">
        <v>130.71600000000001</v>
      </c>
      <c r="K1100" s="79">
        <v>153.60499999999999</v>
      </c>
      <c r="L1100" s="79">
        <v>75.442999999999998</v>
      </c>
      <c r="M1100" s="79">
        <v>10.657999999999999</v>
      </c>
      <c r="N1100" s="79">
        <v>3.9550000000000001</v>
      </c>
    </row>
    <row r="1101" spans="1:14" x14ac:dyDescent="0.3">
      <c r="A1101" s="82">
        <v>1100</v>
      </c>
      <c r="B1101" s="83" t="s">
        <v>323</v>
      </c>
      <c r="C1101" s="86" t="s">
        <v>109</v>
      </c>
      <c r="D1101" s="88"/>
      <c r="E1101" s="88">
        <v>288</v>
      </c>
      <c r="F1101" s="88">
        <v>2070</v>
      </c>
      <c r="G1101" s="78" t="s">
        <v>335</v>
      </c>
      <c r="H1101" s="79">
        <v>27.93</v>
      </c>
      <c r="I1101" s="79">
        <v>69.382999999999996</v>
      </c>
      <c r="J1101" s="79">
        <v>127.376</v>
      </c>
      <c r="K1101" s="79">
        <v>150.84700000000001</v>
      </c>
      <c r="L1101" s="79">
        <v>72.873000000000005</v>
      </c>
      <c r="M1101" s="79">
        <v>9.8190000000000008</v>
      </c>
      <c r="N1101" s="79">
        <v>3.4119999999999999</v>
      </c>
    </row>
    <row r="1102" spans="1:14" x14ac:dyDescent="0.3">
      <c r="A1102" s="82">
        <v>1101</v>
      </c>
      <c r="B1102" s="83" t="s">
        <v>323</v>
      </c>
      <c r="C1102" s="86" t="s">
        <v>109</v>
      </c>
      <c r="D1102" s="88"/>
      <c r="E1102" s="88">
        <v>288</v>
      </c>
      <c r="F1102" s="88">
        <v>2075</v>
      </c>
      <c r="G1102" s="78" t="s">
        <v>336</v>
      </c>
      <c r="H1102" s="79">
        <v>25.568000000000001</v>
      </c>
      <c r="I1102" s="79">
        <v>65.819000000000003</v>
      </c>
      <c r="J1102" s="79">
        <v>124.336</v>
      </c>
      <c r="K1102" s="79">
        <v>148.149</v>
      </c>
      <c r="L1102" s="79">
        <v>70.555999999999997</v>
      </c>
      <c r="M1102" s="79">
        <v>9.1630000000000003</v>
      </c>
      <c r="N1102" s="79">
        <v>2.9289999999999998</v>
      </c>
    </row>
    <row r="1103" spans="1:14" x14ac:dyDescent="0.3">
      <c r="A1103" s="82">
        <v>1102</v>
      </c>
      <c r="B1103" s="83" t="s">
        <v>323</v>
      </c>
      <c r="C1103" s="86" t="s">
        <v>109</v>
      </c>
      <c r="D1103" s="88"/>
      <c r="E1103" s="88">
        <v>288</v>
      </c>
      <c r="F1103" s="88">
        <v>2080</v>
      </c>
      <c r="G1103" s="78" t="s">
        <v>337</v>
      </c>
      <c r="H1103" s="79">
        <v>23.396999999999998</v>
      </c>
      <c r="I1103" s="79">
        <v>62.676000000000002</v>
      </c>
      <c r="J1103" s="79">
        <v>121.77800000000001</v>
      </c>
      <c r="K1103" s="79">
        <v>145.76400000000001</v>
      </c>
      <c r="L1103" s="79">
        <v>68.531000000000006</v>
      </c>
      <c r="M1103" s="79">
        <v>8.6549999999999994</v>
      </c>
      <c r="N1103" s="79">
        <v>2.5390000000000001</v>
      </c>
    </row>
    <row r="1104" spans="1:14" x14ac:dyDescent="0.3">
      <c r="A1104" s="82">
        <v>1103</v>
      </c>
      <c r="B1104" s="83" t="s">
        <v>323</v>
      </c>
      <c r="C1104" s="86" t="s">
        <v>109</v>
      </c>
      <c r="D1104" s="88"/>
      <c r="E1104" s="88">
        <v>288</v>
      </c>
      <c r="F1104" s="88">
        <v>2085</v>
      </c>
      <c r="G1104" s="78" t="s">
        <v>338</v>
      </c>
      <c r="H1104" s="79">
        <v>21.359000000000002</v>
      </c>
      <c r="I1104" s="79">
        <v>59.783000000000001</v>
      </c>
      <c r="J1104" s="79">
        <v>119.393</v>
      </c>
      <c r="K1104" s="79">
        <v>143.316</v>
      </c>
      <c r="L1104" s="79">
        <v>66.644000000000005</v>
      </c>
      <c r="M1104" s="79">
        <v>8.2680000000000007</v>
      </c>
      <c r="N1104" s="79">
        <v>2.1970000000000001</v>
      </c>
    </row>
    <row r="1105" spans="1:14" x14ac:dyDescent="0.3">
      <c r="A1105" s="82">
        <v>1104</v>
      </c>
      <c r="B1105" s="83" t="s">
        <v>323</v>
      </c>
      <c r="C1105" s="86" t="s">
        <v>109</v>
      </c>
      <c r="D1105" s="88"/>
      <c r="E1105" s="88">
        <v>288</v>
      </c>
      <c r="F1105" s="88">
        <v>2090</v>
      </c>
      <c r="G1105" s="78" t="s">
        <v>339</v>
      </c>
      <c r="H1105" s="79">
        <v>19.507000000000001</v>
      </c>
      <c r="I1105" s="79">
        <v>57.216000000000001</v>
      </c>
      <c r="J1105" s="79">
        <v>117.398</v>
      </c>
      <c r="K1105" s="79">
        <v>141.17599999999999</v>
      </c>
      <c r="L1105" s="79">
        <v>65.043999999999997</v>
      </c>
      <c r="M1105" s="79">
        <v>7.9829999999999997</v>
      </c>
      <c r="N1105" s="79">
        <v>1.9159999999999999</v>
      </c>
    </row>
    <row r="1106" spans="1:14" x14ac:dyDescent="0.3">
      <c r="A1106" s="82">
        <v>1105</v>
      </c>
      <c r="B1106" s="83" t="s">
        <v>323</v>
      </c>
      <c r="C1106" s="86" t="s">
        <v>109</v>
      </c>
      <c r="D1106" s="88"/>
      <c r="E1106" s="88">
        <v>288</v>
      </c>
      <c r="F1106" s="88">
        <v>2095</v>
      </c>
      <c r="G1106" s="78" t="s">
        <v>340</v>
      </c>
      <c r="H1106" s="79">
        <v>17.827000000000002</v>
      </c>
      <c r="I1106" s="79">
        <v>55.024000000000001</v>
      </c>
      <c r="J1106" s="79">
        <v>115.873</v>
      </c>
      <c r="K1106" s="79">
        <v>139.38800000000001</v>
      </c>
      <c r="L1106" s="79">
        <v>63.731999999999999</v>
      </c>
      <c r="M1106" s="79">
        <v>7.8339999999999996</v>
      </c>
      <c r="N1106" s="79">
        <v>1.6619999999999999</v>
      </c>
    </row>
    <row r="1107" spans="1:14" x14ac:dyDescent="0.3">
      <c r="A1107" s="82">
        <v>1106</v>
      </c>
      <c r="B1107" s="83" t="s">
        <v>323</v>
      </c>
      <c r="C1107" s="86" t="s">
        <v>110</v>
      </c>
      <c r="D1107" s="88"/>
      <c r="E1107" s="88">
        <v>324</v>
      </c>
      <c r="F1107" s="88">
        <v>2015</v>
      </c>
      <c r="G1107" s="78" t="s">
        <v>324</v>
      </c>
      <c r="H1107" s="79">
        <v>135.29400000000001</v>
      </c>
      <c r="I1107" s="79">
        <v>190.01300000000001</v>
      </c>
      <c r="J1107" s="79">
        <v>208.636</v>
      </c>
      <c r="K1107" s="79">
        <v>187.53100000000001</v>
      </c>
      <c r="L1107" s="79">
        <v>130.46899999999999</v>
      </c>
      <c r="M1107" s="79">
        <v>68.415000000000006</v>
      </c>
      <c r="N1107" s="79">
        <v>27.321999999999999</v>
      </c>
    </row>
    <row r="1108" spans="1:14" x14ac:dyDescent="0.3">
      <c r="A1108" s="82">
        <v>1107</v>
      </c>
      <c r="B1108" s="83" t="s">
        <v>323</v>
      </c>
      <c r="C1108" s="86" t="s">
        <v>110</v>
      </c>
      <c r="D1108" s="88"/>
      <c r="E1108" s="88">
        <v>324</v>
      </c>
      <c r="F1108" s="88">
        <v>2020</v>
      </c>
      <c r="G1108" s="78" t="s">
        <v>325</v>
      </c>
      <c r="H1108" s="79">
        <v>124.718</v>
      </c>
      <c r="I1108" s="79">
        <v>172.739</v>
      </c>
      <c r="J1108" s="79">
        <v>193.66900000000001</v>
      </c>
      <c r="K1108" s="79">
        <v>174.89</v>
      </c>
      <c r="L1108" s="79">
        <v>119.892</v>
      </c>
      <c r="M1108" s="79">
        <v>61.755000000000003</v>
      </c>
      <c r="N1108" s="79">
        <v>26.577000000000002</v>
      </c>
    </row>
    <row r="1109" spans="1:14" x14ac:dyDescent="0.3">
      <c r="A1109" s="82">
        <v>1108</v>
      </c>
      <c r="B1109" s="83" t="s">
        <v>323</v>
      </c>
      <c r="C1109" s="86" t="s">
        <v>110</v>
      </c>
      <c r="D1109" s="88"/>
      <c r="E1109" s="88">
        <v>324</v>
      </c>
      <c r="F1109" s="88">
        <v>2025</v>
      </c>
      <c r="G1109" s="78" t="s">
        <v>326</v>
      </c>
      <c r="H1109" s="79">
        <v>114.437</v>
      </c>
      <c r="I1109" s="79">
        <v>157.191</v>
      </c>
      <c r="J1109" s="79">
        <v>180.251</v>
      </c>
      <c r="K1109" s="79">
        <v>163.625</v>
      </c>
      <c r="L1109" s="79">
        <v>110.425</v>
      </c>
      <c r="M1109" s="79">
        <v>55.732999999999997</v>
      </c>
      <c r="N1109" s="79">
        <v>25.498000000000001</v>
      </c>
    </row>
    <row r="1110" spans="1:14" x14ac:dyDescent="0.3">
      <c r="A1110" s="82">
        <v>1109</v>
      </c>
      <c r="B1110" s="83" t="s">
        <v>323</v>
      </c>
      <c r="C1110" s="86" t="s">
        <v>110</v>
      </c>
      <c r="D1110" s="88"/>
      <c r="E1110" s="88">
        <v>324</v>
      </c>
      <c r="F1110" s="88">
        <v>2030</v>
      </c>
      <c r="G1110" s="78" t="s">
        <v>327</v>
      </c>
      <c r="H1110" s="79">
        <v>104.735</v>
      </c>
      <c r="I1110" s="79">
        <v>143.458</v>
      </c>
      <c r="J1110" s="79">
        <v>168.446</v>
      </c>
      <c r="K1110" s="79">
        <v>153.83000000000001</v>
      </c>
      <c r="L1110" s="79">
        <v>102.16500000000001</v>
      </c>
      <c r="M1110" s="79">
        <v>50.417000000000002</v>
      </c>
      <c r="N1110" s="79">
        <v>24.189</v>
      </c>
    </row>
    <row r="1111" spans="1:14" x14ac:dyDescent="0.3">
      <c r="A1111" s="82">
        <v>1110</v>
      </c>
      <c r="B1111" s="83" t="s">
        <v>323</v>
      </c>
      <c r="C1111" s="86" t="s">
        <v>110</v>
      </c>
      <c r="D1111" s="88"/>
      <c r="E1111" s="88">
        <v>324</v>
      </c>
      <c r="F1111" s="88">
        <v>2035</v>
      </c>
      <c r="G1111" s="78" t="s">
        <v>328</v>
      </c>
      <c r="H1111" s="79">
        <v>95.680999999999997</v>
      </c>
      <c r="I1111" s="79">
        <v>131.499</v>
      </c>
      <c r="J1111" s="79">
        <v>158.30099999999999</v>
      </c>
      <c r="K1111" s="79">
        <v>145.48699999999999</v>
      </c>
      <c r="L1111" s="79">
        <v>95.082999999999998</v>
      </c>
      <c r="M1111" s="79">
        <v>45.756999999999998</v>
      </c>
      <c r="N1111" s="79">
        <v>22.712</v>
      </c>
    </row>
    <row r="1112" spans="1:14" x14ac:dyDescent="0.3">
      <c r="A1112" s="82">
        <v>1111</v>
      </c>
      <c r="B1112" s="83" t="s">
        <v>323</v>
      </c>
      <c r="C1112" s="86" t="s">
        <v>110</v>
      </c>
      <c r="D1112" s="88"/>
      <c r="E1112" s="88">
        <v>324</v>
      </c>
      <c r="F1112" s="88">
        <v>2040</v>
      </c>
      <c r="G1112" s="78" t="s">
        <v>329</v>
      </c>
      <c r="H1112" s="79">
        <v>87.52</v>
      </c>
      <c r="I1112" s="79">
        <v>121.40300000000001</v>
      </c>
      <c r="J1112" s="79">
        <v>150.03800000000001</v>
      </c>
      <c r="K1112" s="79">
        <v>138.87</v>
      </c>
      <c r="L1112" s="79">
        <v>89.256</v>
      </c>
      <c r="M1112" s="79">
        <v>41.786999999999999</v>
      </c>
      <c r="N1112" s="79">
        <v>21.206</v>
      </c>
    </row>
    <row r="1113" spans="1:14" x14ac:dyDescent="0.3">
      <c r="A1113" s="82">
        <v>1112</v>
      </c>
      <c r="B1113" s="83" t="s">
        <v>323</v>
      </c>
      <c r="C1113" s="86" t="s">
        <v>110</v>
      </c>
      <c r="D1113" s="88"/>
      <c r="E1113" s="88">
        <v>324</v>
      </c>
      <c r="F1113" s="88">
        <v>2045</v>
      </c>
      <c r="G1113" s="78" t="s">
        <v>330</v>
      </c>
      <c r="H1113" s="79">
        <v>80.08</v>
      </c>
      <c r="I1113" s="79">
        <v>112.753</v>
      </c>
      <c r="J1113" s="79">
        <v>143.22900000000001</v>
      </c>
      <c r="K1113" s="79">
        <v>133.62</v>
      </c>
      <c r="L1113" s="79">
        <v>84.406999999999996</v>
      </c>
      <c r="M1113" s="79">
        <v>38.347000000000001</v>
      </c>
      <c r="N1113" s="79">
        <v>19.623999999999999</v>
      </c>
    </row>
    <row r="1114" spans="1:14" x14ac:dyDescent="0.3">
      <c r="A1114" s="82">
        <v>1113</v>
      </c>
      <c r="B1114" s="83" t="s">
        <v>323</v>
      </c>
      <c r="C1114" s="86" t="s">
        <v>110</v>
      </c>
      <c r="D1114" s="88"/>
      <c r="E1114" s="88">
        <v>324</v>
      </c>
      <c r="F1114" s="88">
        <v>2050</v>
      </c>
      <c r="G1114" s="78" t="s">
        <v>331</v>
      </c>
      <c r="H1114" s="79">
        <v>73.141999999999996</v>
      </c>
      <c r="I1114" s="79">
        <v>105.157</v>
      </c>
      <c r="J1114" s="79">
        <v>137.45500000000001</v>
      </c>
      <c r="K1114" s="79">
        <v>129.29599999999999</v>
      </c>
      <c r="L1114" s="79">
        <v>80.265000000000001</v>
      </c>
      <c r="M1114" s="79">
        <v>35.307000000000002</v>
      </c>
      <c r="N1114" s="79">
        <v>18.018000000000001</v>
      </c>
    </row>
    <row r="1115" spans="1:14" x14ac:dyDescent="0.3">
      <c r="A1115" s="82">
        <v>1114</v>
      </c>
      <c r="B1115" s="83" t="s">
        <v>323</v>
      </c>
      <c r="C1115" s="86" t="s">
        <v>110</v>
      </c>
      <c r="D1115" s="88"/>
      <c r="E1115" s="88">
        <v>324</v>
      </c>
      <c r="F1115" s="88">
        <v>2055</v>
      </c>
      <c r="G1115" s="78" t="s">
        <v>332</v>
      </c>
      <c r="H1115" s="79">
        <v>66.825000000000003</v>
      </c>
      <c r="I1115" s="79">
        <v>98.628</v>
      </c>
      <c r="J1115" s="79">
        <v>132.852</v>
      </c>
      <c r="K1115" s="79">
        <v>126.089</v>
      </c>
      <c r="L1115" s="79">
        <v>76.873999999999995</v>
      </c>
      <c r="M1115" s="79">
        <v>32.655999999999999</v>
      </c>
      <c r="N1115" s="79">
        <v>16.416</v>
      </c>
    </row>
    <row r="1116" spans="1:14" x14ac:dyDescent="0.3">
      <c r="A1116" s="82">
        <v>1115</v>
      </c>
      <c r="B1116" s="83" t="s">
        <v>323</v>
      </c>
      <c r="C1116" s="86" t="s">
        <v>110</v>
      </c>
      <c r="D1116" s="88"/>
      <c r="E1116" s="88">
        <v>324</v>
      </c>
      <c r="F1116" s="88">
        <v>2060</v>
      </c>
      <c r="G1116" s="78" t="s">
        <v>333</v>
      </c>
      <c r="H1116" s="79">
        <v>60.923000000000002</v>
      </c>
      <c r="I1116" s="79">
        <v>92.831000000000003</v>
      </c>
      <c r="J1116" s="79">
        <v>128.99700000000001</v>
      </c>
      <c r="K1116" s="79">
        <v>123.611</v>
      </c>
      <c r="L1116" s="79">
        <v>73.992000000000004</v>
      </c>
      <c r="M1116" s="79">
        <v>30.295999999999999</v>
      </c>
      <c r="N1116" s="79">
        <v>14.83</v>
      </c>
    </row>
    <row r="1117" spans="1:14" x14ac:dyDescent="0.3">
      <c r="A1117" s="82">
        <v>1116</v>
      </c>
      <c r="B1117" s="83" t="s">
        <v>323</v>
      </c>
      <c r="C1117" s="86" t="s">
        <v>110</v>
      </c>
      <c r="D1117" s="88"/>
      <c r="E1117" s="88">
        <v>324</v>
      </c>
      <c r="F1117" s="88">
        <v>2065</v>
      </c>
      <c r="G1117" s="78" t="s">
        <v>334</v>
      </c>
      <c r="H1117" s="79">
        <v>55.427</v>
      </c>
      <c r="I1117" s="79">
        <v>87.698999999999998</v>
      </c>
      <c r="J1117" s="79">
        <v>125.854</v>
      </c>
      <c r="K1117" s="79">
        <v>121.813</v>
      </c>
      <c r="L1117" s="79">
        <v>71.570999999999998</v>
      </c>
      <c r="M1117" s="79">
        <v>28.184999999999999</v>
      </c>
      <c r="N1117" s="79">
        <v>13.291</v>
      </c>
    </row>
    <row r="1118" spans="1:14" x14ac:dyDescent="0.3">
      <c r="A1118" s="82">
        <v>1117</v>
      </c>
      <c r="B1118" s="83" t="s">
        <v>323</v>
      </c>
      <c r="C1118" s="86" t="s">
        <v>110</v>
      </c>
      <c r="D1118" s="88"/>
      <c r="E1118" s="88">
        <v>324</v>
      </c>
      <c r="F1118" s="88">
        <v>2070</v>
      </c>
      <c r="G1118" s="78" t="s">
        <v>335</v>
      </c>
      <c r="H1118" s="79">
        <v>50.253</v>
      </c>
      <c r="I1118" s="79">
        <v>82.966999999999999</v>
      </c>
      <c r="J1118" s="79">
        <v>123.119</v>
      </c>
      <c r="K1118" s="79">
        <v>120.422</v>
      </c>
      <c r="L1118" s="79">
        <v>69.453000000000003</v>
      </c>
      <c r="M1118" s="79">
        <v>26.216000000000001</v>
      </c>
      <c r="N1118" s="79">
        <v>11.81</v>
      </c>
    </row>
    <row r="1119" spans="1:14" x14ac:dyDescent="0.3">
      <c r="A1119" s="82">
        <v>1118</v>
      </c>
      <c r="B1119" s="83" t="s">
        <v>323</v>
      </c>
      <c r="C1119" s="86" t="s">
        <v>110</v>
      </c>
      <c r="D1119" s="88"/>
      <c r="E1119" s="88">
        <v>324</v>
      </c>
      <c r="F1119" s="88">
        <v>2075</v>
      </c>
      <c r="G1119" s="78" t="s">
        <v>336</v>
      </c>
      <c r="H1119" s="79">
        <v>45.439</v>
      </c>
      <c r="I1119" s="79">
        <v>78.706000000000003</v>
      </c>
      <c r="J1119" s="79">
        <v>120.871</v>
      </c>
      <c r="K1119" s="79">
        <v>119.55</v>
      </c>
      <c r="L1119" s="79">
        <v>67.641999999999996</v>
      </c>
      <c r="M1119" s="79">
        <v>24.436</v>
      </c>
      <c r="N1119" s="79">
        <v>10.396000000000001</v>
      </c>
    </row>
    <row r="1120" spans="1:14" x14ac:dyDescent="0.3">
      <c r="A1120" s="82">
        <v>1119</v>
      </c>
      <c r="B1120" s="83" t="s">
        <v>323</v>
      </c>
      <c r="C1120" s="86" t="s">
        <v>110</v>
      </c>
      <c r="D1120" s="88"/>
      <c r="E1120" s="88">
        <v>324</v>
      </c>
      <c r="F1120" s="88">
        <v>2080</v>
      </c>
      <c r="G1120" s="78" t="s">
        <v>337</v>
      </c>
      <c r="H1120" s="79">
        <v>40.859000000000002</v>
      </c>
      <c r="I1120" s="79">
        <v>74.635999999999996</v>
      </c>
      <c r="J1120" s="79">
        <v>118.758</v>
      </c>
      <c r="K1120" s="79">
        <v>118.78100000000001</v>
      </c>
      <c r="L1120" s="79">
        <v>65.962000000000003</v>
      </c>
      <c r="M1120" s="79">
        <v>22.766999999999999</v>
      </c>
      <c r="N1120" s="79">
        <v>9.0570000000000004</v>
      </c>
    </row>
    <row r="1121" spans="1:14" x14ac:dyDescent="0.3">
      <c r="A1121" s="82">
        <v>1120</v>
      </c>
      <c r="B1121" s="83" t="s">
        <v>323</v>
      </c>
      <c r="C1121" s="86" t="s">
        <v>110</v>
      </c>
      <c r="D1121" s="88"/>
      <c r="E1121" s="88">
        <v>324</v>
      </c>
      <c r="F1121" s="88">
        <v>2085</v>
      </c>
      <c r="G1121" s="78" t="s">
        <v>338</v>
      </c>
      <c r="H1121" s="79">
        <v>36.631</v>
      </c>
      <c r="I1121" s="79">
        <v>70.900999999999996</v>
      </c>
      <c r="J1121" s="79">
        <v>116.973</v>
      </c>
      <c r="K1121" s="79">
        <v>118.395</v>
      </c>
      <c r="L1121" s="79">
        <v>64.498999999999995</v>
      </c>
      <c r="M1121" s="79">
        <v>21.215</v>
      </c>
      <c r="N1121" s="79">
        <v>7.8259999999999996</v>
      </c>
    </row>
    <row r="1122" spans="1:14" x14ac:dyDescent="0.3">
      <c r="A1122" s="82">
        <v>1121</v>
      </c>
      <c r="B1122" s="83" t="s">
        <v>323</v>
      </c>
      <c r="C1122" s="86" t="s">
        <v>110</v>
      </c>
      <c r="D1122" s="88"/>
      <c r="E1122" s="88">
        <v>324</v>
      </c>
      <c r="F1122" s="88">
        <v>2090</v>
      </c>
      <c r="G1122" s="78" t="s">
        <v>339</v>
      </c>
      <c r="H1122" s="79">
        <v>32.673000000000002</v>
      </c>
      <c r="I1122" s="79">
        <v>67.337000000000003</v>
      </c>
      <c r="J1122" s="79">
        <v>115.27500000000001</v>
      </c>
      <c r="K1122" s="79">
        <v>118.07</v>
      </c>
      <c r="L1122" s="79">
        <v>63.13</v>
      </c>
      <c r="M1122" s="79">
        <v>19.768000000000001</v>
      </c>
      <c r="N1122" s="79">
        <v>6.6870000000000003</v>
      </c>
    </row>
    <row r="1123" spans="1:14" x14ac:dyDescent="0.3">
      <c r="A1123" s="82">
        <v>1122</v>
      </c>
      <c r="B1123" s="83" t="s">
        <v>323</v>
      </c>
      <c r="C1123" s="86" t="s">
        <v>110</v>
      </c>
      <c r="D1123" s="88"/>
      <c r="E1123" s="88">
        <v>324</v>
      </c>
      <c r="F1123" s="88">
        <v>2095</v>
      </c>
      <c r="G1123" s="78" t="s">
        <v>340</v>
      </c>
      <c r="H1123" s="79">
        <v>29.097000000000001</v>
      </c>
      <c r="I1123" s="79">
        <v>64.117000000000004</v>
      </c>
      <c r="J1123" s="79">
        <v>113.999</v>
      </c>
      <c r="K1123" s="79">
        <v>118.196</v>
      </c>
      <c r="L1123" s="79">
        <v>62.009</v>
      </c>
      <c r="M1123" s="79">
        <v>18.446999999999999</v>
      </c>
      <c r="N1123" s="79">
        <v>5.6749999999999998</v>
      </c>
    </row>
    <row r="1124" spans="1:14" x14ac:dyDescent="0.3">
      <c r="A1124" s="82">
        <v>1123</v>
      </c>
      <c r="B1124" s="83" t="s">
        <v>323</v>
      </c>
      <c r="C1124" s="86" t="s">
        <v>111</v>
      </c>
      <c r="D1124" s="88"/>
      <c r="E1124" s="88">
        <v>624</v>
      </c>
      <c r="F1124" s="88">
        <v>2015</v>
      </c>
      <c r="G1124" s="78" t="s">
        <v>324</v>
      </c>
      <c r="H1124" s="79">
        <v>84.481999999999999</v>
      </c>
      <c r="I1124" s="79">
        <v>195.178</v>
      </c>
      <c r="J1124" s="79">
        <v>236.53899999999999</v>
      </c>
      <c r="K1124" s="79">
        <v>186.25</v>
      </c>
      <c r="L1124" s="79">
        <v>130.97900000000001</v>
      </c>
      <c r="M1124" s="79">
        <v>49.603000000000002</v>
      </c>
      <c r="N1124" s="79">
        <v>19.669</v>
      </c>
    </row>
    <row r="1125" spans="1:14" x14ac:dyDescent="0.3">
      <c r="A1125" s="82">
        <v>1124</v>
      </c>
      <c r="B1125" s="83" t="s">
        <v>323</v>
      </c>
      <c r="C1125" s="86" t="s">
        <v>111</v>
      </c>
      <c r="D1125" s="88"/>
      <c r="E1125" s="88">
        <v>624</v>
      </c>
      <c r="F1125" s="88">
        <v>2020</v>
      </c>
      <c r="G1125" s="78" t="s">
        <v>325</v>
      </c>
      <c r="H1125" s="79">
        <v>72.902000000000001</v>
      </c>
      <c r="I1125" s="79">
        <v>182.15600000000001</v>
      </c>
      <c r="J1125" s="79">
        <v>227.71</v>
      </c>
      <c r="K1125" s="79">
        <v>172.87</v>
      </c>
      <c r="L1125" s="79">
        <v>120.84</v>
      </c>
      <c r="M1125" s="79">
        <v>40.319000000000003</v>
      </c>
      <c r="N1125" s="79">
        <v>16.763000000000002</v>
      </c>
    </row>
    <row r="1126" spans="1:14" x14ac:dyDescent="0.3">
      <c r="A1126" s="82">
        <v>1125</v>
      </c>
      <c r="B1126" s="83" t="s">
        <v>323</v>
      </c>
      <c r="C1126" s="86" t="s">
        <v>111</v>
      </c>
      <c r="D1126" s="88"/>
      <c r="E1126" s="88">
        <v>624</v>
      </c>
      <c r="F1126" s="88">
        <v>2025</v>
      </c>
      <c r="G1126" s="78" t="s">
        <v>326</v>
      </c>
      <c r="H1126" s="79">
        <v>62.918999999999997</v>
      </c>
      <c r="I1126" s="79">
        <v>169.60400000000001</v>
      </c>
      <c r="J1126" s="79">
        <v>218.446</v>
      </c>
      <c r="K1126" s="79">
        <v>160.71100000000001</v>
      </c>
      <c r="L1126" s="79">
        <v>111.539</v>
      </c>
      <c r="M1126" s="79">
        <v>33.046999999999997</v>
      </c>
      <c r="N1126" s="79">
        <v>14.254</v>
      </c>
    </row>
    <row r="1127" spans="1:14" x14ac:dyDescent="0.3">
      <c r="A1127" s="82">
        <v>1126</v>
      </c>
      <c r="B1127" s="83" t="s">
        <v>323</v>
      </c>
      <c r="C1127" s="86" t="s">
        <v>111</v>
      </c>
      <c r="D1127" s="88"/>
      <c r="E1127" s="88">
        <v>624</v>
      </c>
      <c r="F1127" s="88">
        <v>2030</v>
      </c>
      <c r="G1127" s="78" t="s">
        <v>327</v>
      </c>
      <c r="H1127" s="79">
        <v>54.567999999999998</v>
      </c>
      <c r="I1127" s="79">
        <v>158.245</v>
      </c>
      <c r="J1127" s="79">
        <v>209.91900000000001</v>
      </c>
      <c r="K1127" s="79">
        <v>150.51599999999999</v>
      </c>
      <c r="L1127" s="79">
        <v>103.59099999999999</v>
      </c>
      <c r="M1127" s="79">
        <v>27.46</v>
      </c>
      <c r="N1127" s="79">
        <v>12.121</v>
      </c>
    </row>
    <row r="1128" spans="1:14" x14ac:dyDescent="0.3">
      <c r="A1128" s="82">
        <v>1127</v>
      </c>
      <c r="B1128" s="83" t="s">
        <v>323</v>
      </c>
      <c r="C1128" s="86" t="s">
        <v>111</v>
      </c>
      <c r="D1128" s="88"/>
      <c r="E1128" s="88">
        <v>624</v>
      </c>
      <c r="F1128" s="88">
        <v>2035</v>
      </c>
      <c r="G1128" s="78" t="s">
        <v>328</v>
      </c>
      <c r="H1128" s="79">
        <v>47.613</v>
      </c>
      <c r="I1128" s="79">
        <v>148.01599999999999</v>
      </c>
      <c r="J1128" s="79">
        <v>202.12799999999999</v>
      </c>
      <c r="K1128" s="79">
        <v>141.97300000000001</v>
      </c>
      <c r="L1128" s="79">
        <v>96.766000000000005</v>
      </c>
      <c r="M1128" s="79">
        <v>23.113</v>
      </c>
      <c r="N1128" s="79">
        <v>10.371</v>
      </c>
    </row>
    <row r="1129" spans="1:14" x14ac:dyDescent="0.3">
      <c r="A1129" s="82">
        <v>1128</v>
      </c>
      <c r="B1129" s="83" t="s">
        <v>323</v>
      </c>
      <c r="C1129" s="86" t="s">
        <v>111</v>
      </c>
      <c r="D1129" s="88"/>
      <c r="E1129" s="88">
        <v>624</v>
      </c>
      <c r="F1129" s="88">
        <v>2040</v>
      </c>
      <c r="G1129" s="78" t="s">
        <v>329</v>
      </c>
      <c r="H1129" s="79">
        <v>41.779000000000003</v>
      </c>
      <c r="I1129" s="79">
        <v>138.78399999999999</v>
      </c>
      <c r="J1129" s="79">
        <v>194.953</v>
      </c>
      <c r="K1129" s="79">
        <v>134.82900000000001</v>
      </c>
      <c r="L1129" s="79">
        <v>90.896000000000001</v>
      </c>
      <c r="M1129" s="79">
        <v>19.718</v>
      </c>
      <c r="N1129" s="79">
        <v>8.8610000000000007</v>
      </c>
    </row>
    <row r="1130" spans="1:14" x14ac:dyDescent="0.3">
      <c r="A1130" s="82">
        <v>1129</v>
      </c>
      <c r="B1130" s="83" t="s">
        <v>323</v>
      </c>
      <c r="C1130" s="86" t="s">
        <v>111</v>
      </c>
      <c r="D1130" s="88"/>
      <c r="E1130" s="88">
        <v>624</v>
      </c>
      <c r="F1130" s="88">
        <v>2045</v>
      </c>
      <c r="G1130" s="78" t="s">
        <v>330</v>
      </c>
      <c r="H1130" s="79">
        <v>36.914999999999999</v>
      </c>
      <c r="I1130" s="79">
        <v>130.625</v>
      </c>
      <c r="J1130" s="79">
        <v>188.71299999999999</v>
      </c>
      <c r="K1130" s="79">
        <v>129.15899999999999</v>
      </c>
      <c r="L1130" s="79">
        <v>85.995999999999995</v>
      </c>
      <c r="M1130" s="79">
        <v>17.059999999999999</v>
      </c>
      <c r="N1130" s="79">
        <v>7.6120000000000001</v>
      </c>
    </row>
    <row r="1131" spans="1:14" x14ac:dyDescent="0.3">
      <c r="A1131" s="82">
        <v>1130</v>
      </c>
      <c r="B1131" s="83" t="s">
        <v>323</v>
      </c>
      <c r="C1131" s="86" t="s">
        <v>111</v>
      </c>
      <c r="D1131" s="88"/>
      <c r="E1131" s="88">
        <v>624</v>
      </c>
      <c r="F1131" s="88">
        <v>2050</v>
      </c>
      <c r="G1131" s="78" t="s">
        <v>331</v>
      </c>
      <c r="H1131" s="79">
        <v>32.738999999999997</v>
      </c>
      <c r="I1131" s="79">
        <v>123.08</v>
      </c>
      <c r="J1131" s="79">
        <v>182.77699999999999</v>
      </c>
      <c r="K1131" s="79">
        <v>124.399</v>
      </c>
      <c r="L1131" s="79">
        <v>81.728999999999999</v>
      </c>
      <c r="M1131" s="79">
        <v>14.976000000000001</v>
      </c>
      <c r="N1131" s="79">
        <v>6.54</v>
      </c>
    </row>
    <row r="1132" spans="1:14" x14ac:dyDescent="0.3">
      <c r="A1132" s="82">
        <v>1131</v>
      </c>
      <c r="B1132" s="83" t="s">
        <v>323</v>
      </c>
      <c r="C1132" s="86" t="s">
        <v>111</v>
      </c>
      <c r="D1132" s="88"/>
      <c r="E1132" s="88">
        <v>624</v>
      </c>
      <c r="F1132" s="88">
        <v>2055</v>
      </c>
      <c r="G1132" s="78" t="s">
        <v>332</v>
      </c>
      <c r="H1132" s="79">
        <v>29.167000000000002</v>
      </c>
      <c r="I1132" s="79">
        <v>116.105</v>
      </c>
      <c r="J1132" s="79">
        <v>177.23099999999999</v>
      </c>
      <c r="K1132" s="79">
        <v>120.539</v>
      </c>
      <c r="L1132" s="79">
        <v>78.045000000000002</v>
      </c>
      <c r="M1132" s="79">
        <v>13.305999999999999</v>
      </c>
      <c r="N1132" s="79">
        <v>5.6269999999999998</v>
      </c>
    </row>
    <row r="1133" spans="1:14" x14ac:dyDescent="0.3">
      <c r="A1133" s="82">
        <v>1132</v>
      </c>
      <c r="B1133" s="83" t="s">
        <v>323</v>
      </c>
      <c r="C1133" s="86" t="s">
        <v>111</v>
      </c>
      <c r="D1133" s="88"/>
      <c r="E1133" s="88">
        <v>624</v>
      </c>
      <c r="F1133" s="88">
        <v>2060</v>
      </c>
      <c r="G1133" s="78" t="s">
        <v>333</v>
      </c>
      <c r="H1133" s="79">
        <v>26.141999999999999</v>
      </c>
      <c r="I1133" s="79">
        <v>109.739</v>
      </c>
      <c r="J1133" s="79">
        <v>172.16300000000001</v>
      </c>
      <c r="K1133" s="79">
        <v>117.572</v>
      </c>
      <c r="L1133" s="79">
        <v>74.899000000000001</v>
      </c>
      <c r="M1133" s="79">
        <v>11.977</v>
      </c>
      <c r="N1133" s="79">
        <v>4.8680000000000003</v>
      </c>
    </row>
    <row r="1134" spans="1:14" x14ac:dyDescent="0.3">
      <c r="A1134" s="82">
        <v>1133</v>
      </c>
      <c r="B1134" s="83" t="s">
        <v>323</v>
      </c>
      <c r="C1134" s="86" t="s">
        <v>111</v>
      </c>
      <c r="D1134" s="88"/>
      <c r="E1134" s="88">
        <v>624</v>
      </c>
      <c r="F1134" s="88">
        <v>2065</v>
      </c>
      <c r="G1134" s="78" t="s">
        <v>334</v>
      </c>
      <c r="H1134" s="79">
        <v>23.478000000000002</v>
      </c>
      <c r="I1134" s="79">
        <v>103.625</v>
      </c>
      <c r="J1134" s="79">
        <v>167.03</v>
      </c>
      <c r="K1134" s="79">
        <v>115.06100000000001</v>
      </c>
      <c r="L1134" s="79">
        <v>72.066999999999993</v>
      </c>
      <c r="M1134" s="79">
        <v>10.91</v>
      </c>
      <c r="N1134" s="79">
        <v>4.1890000000000001</v>
      </c>
    </row>
    <row r="1135" spans="1:14" x14ac:dyDescent="0.3">
      <c r="A1135" s="82">
        <v>1134</v>
      </c>
      <c r="B1135" s="83" t="s">
        <v>323</v>
      </c>
      <c r="C1135" s="86" t="s">
        <v>111</v>
      </c>
      <c r="D1135" s="88"/>
      <c r="E1135" s="88">
        <v>624</v>
      </c>
      <c r="F1135" s="88">
        <v>2070</v>
      </c>
      <c r="G1135" s="78" t="s">
        <v>335</v>
      </c>
      <c r="H1135" s="79">
        <v>21.177</v>
      </c>
      <c r="I1135" s="79">
        <v>98.007000000000005</v>
      </c>
      <c r="J1135" s="79">
        <v>162.34100000000001</v>
      </c>
      <c r="K1135" s="79">
        <v>113.279</v>
      </c>
      <c r="L1135" s="79">
        <v>69.676000000000002</v>
      </c>
      <c r="M1135" s="79">
        <v>10.055999999999999</v>
      </c>
      <c r="N1135" s="79">
        <v>3.6240000000000001</v>
      </c>
    </row>
    <row r="1136" spans="1:14" x14ac:dyDescent="0.3">
      <c r="A1136" s="82">
        <v>1135</v>
      </c>
      <c r="B1136" s="83" t="s">
        <v>323</v>
      </c>
      <c r="C1136" s="86" t="s">
        <v>111</v>
      </c>
      <c r="D1136" s="88"/>
      <c r="E1136" s="88">
        <v>624</v>
      </c>
      <c r="F1136" s="88">
        <v>2075</v>
      </c>
      <c r="G1136" s="78" t="s">
        <v>336</v>
      </c>
      <c r="H1136" s="79">
        <v>19.140999999999998</v>
      </c>
      <c r="I1136" s="79">
        <v>92.512</v>
      </c>
      <c r="J1136" s="79">
        <v>157.44499999999999</v>
      </c>
      <c r="K1136" s="79">
        <v>111.777</v>
      </c>
      <c r="L1136" s="79">
        <v>67.421999999999997</v>
      </c>
      <c r="M1136" s="79">
        <v>9.3539999999999992</v>
      </c>
      <c r="N1136" s="79">
        <v>3.129</v>
      </c>
    </row>
    <row r="1137" spans="1:14" x14ac:dyDescent="0.3">
      <c r="A1137" s="82">
        <v>1136</v>
      </c>
      <c r="B1137" s="83" t="s">
        <v>323</v>
      </c>
      <c r="C1137" s="86" t="s">
        <v>111</v>
      </c>
      <c r="D1137" s="88"/>
      <c r="E1137" s="88">
        <v>624</v>
      </c>
      <c r="F1137" s="88">
        <v>2080</v>
      </c>
      <c r="G1137" s="78" t="s">
        <v>337</v>
      </c>
      <c r="H1137" s="79">
        <v>17.353999999999999</v>
      </c>
      <c r="I1137" s="79">
        <v>87.305999999999997</v>
      </c>
      <c r="J1137" s="79">
        <v>152.71799999999999</v>
      </c>
      <c r="K1137" s="79">
        <v>110.72199999999999</v>
      </c>
      <c r="L1137" s="79">
        <v>65.460999999999999</v>
      </c>
      <c r="M1137" s="79">
        <v>8.8170000000000002</v>
      </c>
      <c r="N1137" s="79">
        <v>2.702</v>
      </c>
    </row>
    <row r="1138" spans="1:14" x14ac:dyDescent="0.3">
      <c r="A1138" s="82">
        <v>1137</v>
      </c>
      <c r="B1138" s="83" t="s">
        <v>323</v>
      </c>
      <c r="C1138" s="86" t="s">
        <v>111</v>
      </c>
      <c r="D1138" s="88"/>
      <c r="E1138" s="88">
        <v>624</v>
      </c>
      <c r="F1138" s="88">
        <v>2085</v>
      </c>
      <c r="G1138" s="78" t="s">
        <v>338</v>
      </c>
      <c r="H1138" s="79">
        <v>15.78</v>
      </c>
      <c r="I1138" s="79">
        <v>82.320999999999998</v>
      </c>
      <c r="J1138" s="79">
        <v>148.018</v>
      </c>
      <c r="K1138" s="79">
        <v>110.02800000000001</v>
      </c>
      <c r="L1138" s="79">
        <v>63.695</v>
      </c>
      <c r="M1138" s="79">
        <v>8.4</v>
      </c>
      <c r="N1138" s="79">
        <v>2.3380000000000001</v>
      </c>
    </row>
    <row r="1139" spans="1:14" x14ac:dyDescent="0.3">
      <c r="A1139" s="82">
        <v>1138</v>
      </c>
      <c r="B1139" s="83" t="s">
        <v>323</v>
      </c>
      <c r="C1139" s="86" t="s">
        <v>111</v>
      </c>
      <c r="D1139" s="88"/>
      <c r="E1139" s="88">
        <v>624</v>
      </c>
      <c r="F1139" s="88">
        <v>2090</v>
      </c>
      <c r="G1139" s="78" t="s">
        <v>339</v>
      </c>
      <c r="H1139" s="79">
        <v>14.407999999999999</v>
      </c>
      <c r="I1139" s="79">
        <v>77.733999999999995</v>
      </c>
      <c r="J1139" s="79">
        <v>143.71100000000001</v>
      </c>
      <c r="K1139" s="79">
        <v>109.88200000000001</v>
      </c>
      <c r="L1139" s="79">
        <v>62.250999999999998</v>
      </c>
      <c r="M1139" s="79">
        <v>8.09</v>
      </c>
      <c r="N1139" s="79">
        <v>2.024</v>
      </c>
    </row>
    <row r="1140" spans="1:14" x14ac:dyDescent="0.3">
      <c r="A1140" s="82">
        <v>1139</v>
      </c>
      <c r="B1140" s="83" t="s">
        <v>323</v>
      </c>
      <c r="C1140" s="86" t="s">
        <v>111</v>
      </c>
      <c r="D1140" s="88"/>
      <c r="E1140" s="88">
        <v>624</v>
      </c>
      <c r="F1140" s="88">
        <v>2095</v>
      </c>
      <c r="G1140" s="78" t="s">
        <v>340</v>
      </c>
      <c r="H1140" s="79">
        <v>13.211</v>
      </c>
      <c r="I1140" s="79">
        <v>73.48</v>
      </c>
      <c r="J1140" s="79">
        <v>139.69999999999999</v>
      </c>
      <c r="K1140" s="79">
        <v>110.251</v>
      </c>
      <c r="L1140" s="79">
        <v>61.075000000000003</v>
      </c>
      <c r="M1140" s="79">
        <v>7.907</v>
      </c>
      <c r="N1140" s="79">
        <v>1.756</v>
      </c>
    </row>
    <row r="1141" spans="1:14" x14ac:dyDescent="0.3">
      <c r="A1141" s="82">
        <v>1140</v>
      </c>
      <c r="B1141" s="83" t="s">
        <v>323</v>
      </c>
      <c r="C1141" s="86" t="s">
        <v>112</v>
      </c>
      <c r="D1141" s="88"/>
      <c r="E1141" s="88">
        <v>430</v>
      </c>
      <c r="F1141" s="88">
        <v>2015</v>
      </c>
      <c r="G1141" s="78" t="s">
        <v>324</v>
      </c>
      <c r="H1141" s="79">
        <v>127.46</v>
      </c>
      <c r="I1141" s="79">
        <v>203.732</v>
      </c>
      <c r="J1141" s="79">
        <v>192.11799999999999</v>
      </c>
      <c r="K1141" s="79">
        <v>178.38900000000001</v>
      </c>
      <c r="L1141" s="79">
        <v>118.508</v>
      </c>
      <c r="M1141" s="79">
        <v>62.640999999999998</v>
      </c>
      <c r="N1141" s="79">
        <v>13.272</v>
      </c>
    </row>
    <row r="1142" spans="1:14" x14ac:dyDescent="0.3">
      <c r="A1142" s="82">
        <v>1141</v>
      </c>
      <c r="B1142" s="83" t="s">
        <v>323</v>
      </c>
      <c r="C1142" s="86" t="s">
        <v>112</v>
      </c>
      <c r="D1142" s="88"/>
      <c r="E1142" s="88">
        <v>430</v>
      </c>
      <c r="F1142" s="88">
        <v>2020</v>
      </c>
      <c r="G1142" s="78" t="s">
        <v>325</v>
      </c>
      <c r="H1142" s="79">
        <v>120.43</v>
      </c>
      <c r="I1142" s="79">
        <v>190.32599999999999</v>
      </c>
      <c r="J1142" s="79">
        <v>180.12100000000001</v>
      </c>
      <c r="K1142" s="79">
        <v>170.09899999999999</v>
      </c>
      <c r="L1142" s="79">
        <v>107.07899999999999</v>
      </c>
      <c r="M1142" s="79">
        <v>55.021000000000001</v>
      </c>
      <c r="N1142" s="79">
        <v>9.3640000000000008</v>
      </c>
    </row>
    <row r="1143" spans="1:14" x14ac:dyDescent="0.3">
      <c r="A1143" s="82">
        <v>1142</v>
      </c>
      <c r="B1143" s="83" t="s">
        <v>323</v>
      </c>
      <c r="C1143" s="86" t="s">
        <v>112</v>
      </c>
      <c r="D1143" s="88"/>
      <c r="E1143" s="88">
        <v>430</v>
      </c>
      <c r="F1143" s="88">
        <v>2025</v>
      </c>
      <c r="G1143" s="78" t="s">
        <v>326</v>
      </c>
      <c r="H1143" s="79">
        <v>113.16500000000001</v>
      </c>
      <c r="I1143" s="79">
        <v>177.76</v>
      </c>
      <c r="J1143" s="79">
        <v>169.34100000000001</v>
      </c>
      <c r="K1143" s="79">
        <v>162.52600000000001</v>
      </c>
      <c r="L1143" s="79">
        <v>97.265000000000001</v>
      </c>
      <c r="M1143" s="79">
        <v>48.476999999999997</v>
      </c>
      <c r="N1143" s="79">
        <v>6.7060000000000004</v>
      </c>
    </row>
    <row r="1144" spans="1:14" x14ac:dyDescent="0.3">
      <c r="A1144" s="82">
        <v>1143</v>
      </c>
      <c r="B1144" s="83" t="s">
        <v>323</v>
      </c>
      <c r="C1144" s="86" t="s">
        <v>112</v>
      </c>
      <c r="D1144" s="88"/>
      <c r="E1144" s="88">
        <v>430</v>
      </c>
      <c r="F1144" s="88">
        <v>2030</v>
      </c>
      <c r="G1144" s="78" t="s">
        <v>327</v>
      </c>
      <c r="H1144" s="79">
        <v>105.946</v>
      </c>
      <c r="I1144" s="79">
        <v>166.209</v>
      </c>
      <c r="J1144" s="79">
        <v>159.89699999999999</v>
      </c>
      <c r="K1144" s="79">
        <v>155.875</v>
      </c>
      <c r="L1144" s="79">
        <v>88.971000000000004</v>
      </c>
      <c r="M1144" s="79">
        <v>42.942999999999998</v>
      </c>
      <c r="N1144" s="79">
        <v>4.899</v>
      </c>
    </row>
    <row r="1145" spans="1:14" x14ac:dyDescent="0.3">
      <c r="A1145" s="82">
        <v>1144</v>
      </c>
      <c r="B1145" s="83" t="s">
        <v>323</v>
      </c>
      <c r="C1145" s="86" t="s">
        <v>112</v>
      </c>
      <c r="D1145" s="88"/>
      <c r="E1145" s="88">
        <v>430</v>
      </c>
      <c r="F1145" s="88">
        <v>2035</v>
      </c>
      <c r="G1145" s="78" t="s">
        <v>328</v>
      </c>
      <c r="H1145" s="79">
        <v>98.953000000000003</v>
      </c>
      <c r="I1145" s="79">
        <v>155.85900000000001</v>
      </c>
      <c r="J1145" s="79">
        <v>151.86799999999999</v>
      </c>
      <c r="K1145" s="79">
        <v>150.28200000000001</v>
      </c>
      <c r="L1145" s="79">
        <v>82.08</v>
      </c>
      <c r="M1145" s="79">
        <v>38.295000000000002</v>
      </c>
      <c r="N1145" s="79">
        <v>3.6230000000000002</v>
      </c>
    </row>
    <row r="1146" spans="1:14" x14ac:dyDescent="0.3">
      <c r="A1146" s="82">
        <v>1145</v>
      </c>
      <c r="B1146" s="83" t="s">
        <v>323</v>
      </c>
      <c r="C1146" s="86" t="s">
        <v>112</v>
      </c>
      <c r="D1146" s="88"/>
      <c r="E1146" s="88">
        <v>430</v>
      </c>
      <c r="F1146" s="88">
        <v>2040</v>
      </c>
      <c r="G1146" s="78" t="s">
        <v>329</v>
      </c>
      <c r="H1146" s="79">
        <v>92.231999999999999</v>
      </c>
      <c r="I1146" s="79">
        <v>146.596</v>
      </c>
      <c r="J1146" s="79">
        <v>145.13</v>
      </c>
      <c r="K1146" s="79">
        <v>145.625</v>
      </c>
      <c r="L1146" s="79">
        <v>76.355000000000004</v>
      </c>
      <c r="M1146" s="79">
        <v>34.39</v>
      </c>
      <c r="N1146" s="79">
        <v>2.7719999999999998</v>
      </c>
    </row>
    <row r="1147" spans="1:14" x14ac:dyDescent="0.3">
      <c r="A1147" s="82">
        <v>1146</v>
      </c>
      <c r="B1147" s="83" t="s">
        <v>323</v>
      </c>
      <c r="C1147" s="86" t="s">
        <v>112</v>
      </c>
      <c r="D1147" s="88"/>
      <c r="E1147" s="88">
        <v>430</v>
      </c>
      <c r="F1147" s="88">
        <v>2045</v>
      </c>
      <c r="G1147" s="78" t="s">
        <v>330</v>
      </c>
      <c r="H1147" s="79">
        <v>85.792000000000002</v>
      </c>
      <c r="I1147" s="79">
        <v>138.251</v>
      </c>
      <c r="J1147" s="79">
        <v>139.49</v>
      </c>
      <c r="K1147" s="79">
        <v>141.858</v>
      </c>
      <c r="L1147" s="79">
        <v>71.620999999999995</v>
      </c>
      <c r="M1147" s="79">
        <v>31.106000000000002</v>
      </c>
      <c r="N1147" s="79">
        <v>2.1419999999999999</v>
      </c>
    </row>
    <row r="1148" spans="1:14" x14ac:dyDescent="0.3">
      <c r="A1148" s="82">
        <v>1147</v>
      </c>
      <c r="B1148" s="83" t="s">
        <v>323</v>
      </c>
      <c r="C1148" s="86" t="s">
        <v>112</v>
      </c>
      <c r="D1148" s="88"/>
      <c r="E1148" s="88">
        <v>430</v>
      </c>
      <c r="F1148" s="88">
        <v>2050</v>
      </c>
      <c r="G1148" s="78" t="s">
        <v>331</v>
      </c>
      <c r="H1148" s="79">
        <v>79.566999999999993</v>
      </c>
      <c r="I1148" s="79">
        <v>130.655</v>
      </c>
      <c r="J1148" s="79">
        <v>134.77099999999999</v>
      </c>
      <c r="K1148" s="79">
        <v>138.78399999999999</v>
      </c>
      <c r="L1148" s="79">
        <v>67.710999999999999</v>
      </c>
      <c r="M1148" s="79">
        <v>28.294</v>
      </c>
      <c r="N1148" s="79">
        <v>1.698</v>
      </c>
    </row>
    <row r="1149" spans="1:14" x14ac:dyDescent="0.3">
      <c r="A1149" s="82">
        <v>1148</v>
      </c>
      <c r="B1149" s="83" t="s">
        <v>323</v>
      </c>
      <c r="C1149" s="86" t="s">
        <v>112</v>
      </c>
      <c r="D1149" s="88"/>
      <c r="E1149" s="88">
        <v>430</v>
      </c>
      <c r="F1149" s="88">
        <v>2055</v>
      </c>
      <c r="G1149" s="78" t="s">
        <v>332</v>
      </c>
      <c r="H1149" s="79">
        <v>73.48</v>
      </c>
      <c r="I1149" s="79">
        <v>123.517</v>
      </c>
      <c r="J1149" s="79">
        <v>130.66200000000001</v>
      </c>
      <c r="K1149" s="79">
        <v>136.17699999999999</v>
      </c>
      <c r="L1149" s="79">
        <v>64.42</v>
      </c>
      <c r="M1149" s="79">
        <v>25.863</v>
      </c>
      <c r="N1149" s="79">
        <v>1.361</v>
      </c>
    </row>
    <row r="1150" spans="1:14" x14ac:dyDescent="0.3">
      <c r="A1150" s="82">
        <v>1149</v>
      </c>
      <c r="B1150" s="83" t="s">
        <v>323</v>
      </c>
      <c r="C1150" s="86" t="s">
        <v>112</v>
      </c>
      <c r="D1150" s="88"/>
      <c r="E1150" s="88">
        <v>430</v>
      </c>
      <c r="F1150" s="88">
        <v>2060</v>
      </c>
      <c r="G1150" s="78" t="s">
        <v>333</v>
      </c>
      <c r="H1150" s="79">
        <v>67.751999999999995</v>
      </c>
      <c r="I1150" s="79">
        <v>117.16800000000001</v>
      </c>
      <c r="J1150" s="79">
        <v>127.491</v>
      </c>
      <c r="K1150" s="79">
        <v>134.36799999999999</v>
      </c>
      <c r="L1150" s="79">
        <v>61.835999999999999</v>
      </c>
      <c r="M1150" s="79">
        <v>23.795000000000002</v>
      </c>
      <c r="N1150" s="79">
        <v>1.1100000000000001</v>
      </c>
    </row>
    <row r="1151" spans="1:14" x14ac:dyDescent="0.3">
      <c r="A1151" s="82">
        <v>1150</v>
      </c>
      <c r="B1151" s="83" t="s">
        <v>323</v>
      </c>
      <c r="C1151" s="86" t="s">
        <v>112</v>
      </c>
      <c r="D1151" s="88"/>
      <c r="E1151" s="88">
        <v>430</v>
      </c>
      <c r="F1151" s="88">
        <v>2065</v>
      </c>
      <c r="G1151" s="78" t="s">
        <v>334</v>
      </c>
      <c r="H1151" s="79">
        <v>62.087000000000003</v>
      </c>
      <c r="I1151" s="79">
        <v>110.986</v>
      </c>
      <c r="J1151" s="79">
        <v>124.599</v>
      </c>
      <c r="K1151" s="79">
        <v>132.71299999999999</v>
      </c>
      <c r="L1151" s="79">
        <v>59.598999999999997</v>
      </c>
      <c r="M1151" s="79">
        <v>21.978000000000002</v>
      </c>
      <c r="N1151" s="79">
        <v>0.91800000000000004</v>
      </c>
    </row>
    <row r="1152" spans="1:14" x14ac:dyDescent="0.3">
      <c r="A1152" s="82">
        <v>1151</v>
      </c>
      <c r="B1152" s="83" t="s">
        <v>323</v>
      </c>
      <c r="C1152" s="86" t="s">
        <v>112</v>
      </c>
      <c r="D1152" s="88"/>
      <c r="E1152" s="88">
        <v>430</v>
      </c>
      <c r="F1152" s="88">
        <v>2070</v>
      </c>
      <c r="G1152" s="78" t="s">
        <v>335</v>
      </c>
      <c r="H1152" s="79">
        <v>56.609000000000002</v>
      </c>
      <c r="I1152" s="79">
        <v>105.063</v>
      </c>
      <c r="J1152" s="79">
        <v>122.047</v>
      </c>
      <c r="K1152" s="79">
        <v>131.28899999999999</v>
      </c>
      <c r="L1152" s="79">
        <v>57.738999999999997</v>
      </c>
      <c r="M1152" s="79">
        <v>20.367999999999999</v>
      </c>
      <c r="N1152" s="79">
        <v>0.78500000000000003</v>
      </c>
    </row>
    <row r="1153" spans="1:14" x14ac:dyDescent="0.3">
      <c r="A1153" s="82">
        <v>1152</v>
      </c>
      <c r="B1153" s="83" t="s">
        <v>323</v>
      </c>
      <c r="C1153" s="86" t="s">
        <v>112</v>
      </c>
      <c r="D1153" s="88"/>
      <c r="E1153" s="88">
        <v>430</v>
      </c>
      <c r="F1153" s="88">
        <v>2075</v>
      </c>
      <c r="G1153" s="78" t="s">
        <v>336</v>
      </c>
      <c r="H1153" s="79">
        <v>51.344000000000001</v>
      </c>
      <c r="I1153" s="79">
        <v>99.424999999999997</v>
      </c>
      <c r="J1153" s="79">
        <v>119.864</v>
      </c>
      <c r="K1153" s="79">
        <v>130.11000000000001</v>
      </c>
      <c r="L1153" s="79">
        <v>56.195999999999998</v>
      </c>
      <c r="M1153" s="79">
        <v>18.928999999999998</v>
      </c>
      <c r="N1153" s="79">
        <v>0.67200000000000004</v>
      </c>
    </row>
    <row r="1154" spans="1:14" x14ac:dyDescent="0.3">
      <c r="A1154" s="82">
        <v>1153</v>
      </c>
      <c r="B1154" s="83" t="s">
        <v>323</v>
      </c>
      <c r="C1154" s="86" t="s">
        <v>112</v>
      </c>
      <c r="D1154" s="88"/>
      <c r="E1154" s="88">
        <v>430</v>
      </c>
      <c r="F1154" s="88">
        <v>2080</v>
      </c>
      <c r="G1154" s="78" t="s">
        <v>337</v>
      </c>
      <c r="H1154" s="79">
        <v>46.287999999999997</v>
      </c>
      <c r="I1154" s="79">
        <v>93.882000000000005</v>
      </c>
      <c r="J1154" s="79">
        <v>117.8</v>
      </c>
      <c r="K1154" s="79">
        <v>128.99</v>
      </c>
      <c r="L1154" s="79">
        <v>54.905999999999999</v>
      </c>
      <c r="M1154" s="79">
        <v>17.635999999999999</v>
      </c>
      <c r="N1154" s="79">
        <v>0.59799999999999998</v>
      </c>
    </row>
    <row r="1155" spans="1:14" x14ac:dyDescent="0.3">
      <c r="A1155" s="82">
        <v>1154</v>
      </c>
      <c r="B1155" s="83" t="s">
        <v>323</v>
      </c>
      <c r="C1155" s="86" t="s">
        <v>112</v>
      </c>
      <c r="D1155" s="88"/>
      <c r="E1155" s="88">
        <v>430</v>
      </c>
      <c r="F1155" s="88">
        <v>2085</v>
      </c>
      <c r="G1155" s="78" t="s">
        <v>338</v>
      </c>
      <c r="H1155" s="79">
        <v>41.548000000000002</v>
      </c>
      <c r="I1155" s="79">
        <v>88.626999999999995</v>
      </c>
      <c r="J1155" s="79">
        <v>116.05500000000001</v>
      </c>
      <c r="K1155" s="79">
        <v>128.09200000000001</v>
      </c>
      <c r="L1155" s="79">
        <v>53.912999999999997</v>
      </c>
      <c r="M1155" s="79">
        <v>16.510999999999999</v>
      </c>
      <c r="N1155" s="79">
        <v>0.53400000000000003</v>
      </c>
    </row>
    <row r="1156" spans="1:14" x14ac:dyDescent="0.3">
      <c r="A1156" s="82">
        <v>1155</v>
      </c>
      <c r="B1156" s="83" t="s">
        <v>323</v>
      </c>
      <c r="C1156" s="86" t="s">
        <v>112</v>
      </c>
      <c r="D1156" s="88"/>
      <c r="E1156" s="88">
        <v>430</v>
      </c>
      <c r="F1156" s="88">
        <v>2090</v>
      </c>
      <c r="G1156" s="78" t="s">
        <v>339</v>
      </c>
      <c r="H1156" s="79">
        <v>37.058999999999997</v>
      </c>
      <c r="I1156" s="79">
        <v>83.495000000000005</v>
      </c>
      <c r="J1156" s="79">
        <v>114.41500000000001</v>
      </c>
      <c r="K1156" s="79">
        <v>127.17700000000001</v>
      </c>
      <c r="L1156" s="79">
        <v>53.088999999999999</v>
      </c>
      <c r="M1156" s="79">
        <v>15.462</v>
      </c>
      <c r="N1156" s="79">
        <v>0.48299999999999998</v>
      </c>
    </row>
    <row r="1157" spans="1:14" x14ac:dyDescent="0.3">
      <c r="A1157" s="82">
        <v>1156</v>
      </c>
      <c r="B1157" s="83" t="s">
        <v>323</v>
      </c>
      <c r="C1157" s="86" t="s">
        <v>112</v>
      </c>
      <c r="D1157" s="88"/>
      <c r="E1157" s="88">
        <v>430</v>
      </c>
      <c r="F1157" s="88">
        <v>2095</v>
      </c>
      <c r="G1157" s="78" t="s">
        <v>340</v>
      </c>
      <c r="H1157" s="79">
        <v>32.951000000000001</v>
      </c>
      <c r="I1157" s="79">
        <v>78.716999999999999</v>
      </c>
      <c r="J1157" s="79">
        <v>113.173</v>
      </c>
      <c r="K1157" s="79">
        <v>126.639</v>
      </c>
      <c r="L1157" s="79">
        <v>52.615000000000002</v>
      </c>
      <c r="M1157" s="79">
        <v>14.571999999999999</v>
      </c>
      <c r="N1157" s="79">
        <v>0.45300000000000001</v>
      </c>
    </row>
    <row r="1158" spans="1:14" x14ac:dyDescent="0.3">
      <c r="A1158" s="82">
        <v>1157</v>
      </c>
      <c r="B1158" s="83" t="s">
        <v>323</v>
      </c>
      <c r="C1158" s="86" t="s">
        <v>113</v>
      </c>
      <c r="D1158" s="88"/>
      <c r="E1158" s="88">
        <v>466</v>
      </c>
      <c r="F1158" s="88">
        <v>2015</v>
      </c>
      <c r="G1158" s="78" t="s">
        <v>324</v>
      </c>
      <c r="H1158" s="79">
        <v>169.12700000000001</v>
      </c>
      <c r="I1158" s="79">
        <v>243.75899999999999</v>
      </c>
      <c r="J1158" s="79">
        <v>271.02199999999999</v>
      </c>
      <c r="K1158" s="79">
        <v>223.16499999999999</v>
      </c>
      <c r="L1158" s="79">
        <v>155.602</v>
      </c>
      <c r="M1158" s="79">
        <v>82.414000000000001</v>
      </c>
      <c r="N1158" s="79">
        <v>39.210999999999999</v>
      </c>
    </row>
    <row r="1159" spans="1:14" x14ac:dyDescent="0.3">
      <c r="A1159" s="82">
        <v>1158</v>
      </c>
      <c r="B1159" s="83" t="s">
        <v>323</v>
      </c>
      <c r="C1159" s="86" t="s">
        <v>113</v>
      </c>
      <c r="D1159" s="88"/>
      <c r="E1159" s="88">
        <v>466</v>
      </c>
      <c r="F1159" s="88">
        <v>2020</v>
      </c>
      <c r="G1159" s="78" t="s">
        <v>325</v>
      </c>
      <c r="H1159" s="79">
        <v>157.11699999999999</v>
      </c>
      <c r="I1159" s="79">
        <v>222.791</v>
      </c>
      <c r="J1159" s="79">
        <v>255.411</v>
      </c>
      <c r="K1159" s="79">
        <v>205.76599999999999</v>
      </c>
      <c r="L1159" s="79">
        <v>139.30500000000001</v>
      </c>
      <c r="M1159" s="79">
        <v>73.16</v>
      </c>
      <c r="N1159" s="79">
        <v>39.229999999999997</v>
      </c>
    </row>
    <row r="1160" spans="1:14" x14ac:dyDescent="0.3">
      <c r="A1160" s="82">
        <v>1159</v>
      </c>
      <c r="B1160" s="83" t="s">
        <v>323</v>
      </c>
      <c r="C1160" s="86" t="s">
        <v>113</v>
      </c>
      <c r="D1160" s="88"/>
      <c r="E1160" s="88">
        <v>466</v>
      </c>
      <c r="F1160" s="88">
        <v>2025</v>
      </c>
      <c r="G1160" s="78" t="s">
        <v>326</v>
      </c>
      <c r="H1160" s="79">
        <v>144.208</v>
      </c>
      <c r="I1160" s="79">
        <v>202.417</v>
      </c>
      <c r="J1160" s="79">
        <v>239.261</v>
      </c>
      <c r="K1160" s="79">
        <v>189.26300000000001</v>
      </c>
      <c r="L1160" s="79">
        <v>124.47799999999999</v>
      </c>
      <c r="M1160" s="79">
        <v>64.635000000000005</v>
      </c>
      <c r="N1160" s="79">
        <v>38.317999999999998</v>
      </c>
    </row>
    <row r="1161" spans="1:14" x14ac:dyDescent="0.3">
      <c r="A1161" s="82">
        <v>1160</v>
      </c>
      <c r="B1161" s="83" t="s">
        <v>323</v>
      </c>
      <c r="C1161" s="86" t="s">
        <v>113</v>
      </c>
      <c r="D1161" s="88"/>
      <c r="E1161" s="88">
        <v>466</v>
      </c>
      <c r="F1161" s="88">
        <v>2030</v>
      </c>
      <c r="G1161" s="78" t="s">
        <v>327</v>
      </c>
      <c r="H1161" s="79">
        <v>130.934</v>
      </c>
      <c r="I1161" s="79">
        <v>182.97399999999999</v>
      </c>
      <c r="J1161" s="79">
        <v>223.113</v>
      </c>
      <c r="K1161" s="79">
        <v>173.892</v>
      </c>
      <c r="L1161" s="79">
        <v>111.148</v>
      </c>
      <c r="M1161" s="79">
        <v>56.866</v>
      </c>
      <c r="N1161" s="79">
        <v>36.613</v>
      </c>
    </row>
    <row r="1162" spans="1:14" x14ac:dyDescent="0.3">
      <c r="A1162" s="82">
        <v>1161</v>
      </c>
      <c r="B1162" s="83" t="s">
        <v>323</v>
      </c>
      <c r="C1162" s="86" t="s">
        <v>113</v>
      </c>
      <c r="D1162" s="88"/>
      <c r="E1162" s="88">
        <v>466</v>
      </c>
      <c r="F1162" s="88">
        <v>2035</v>
      </c>
      <c r="G1162" s="78" t="s">
        <v>328</v>
      </c>
      <c r="H1162" s="79">
        <v>117.958</v>
      </c>
      <c r="I1162" s="79">
        <v>165.124</v>
      </c>
      <c r="J1162" s="79">
        <v>207.733</v>
      </c>
      <c r="K1162" s="79">
        <v>160.04900000000001</v>
      </c>
      <c r="L1162" s="79">
        <v>99.525999999999996</v>
      </c>
      <c r="M1162" s="79">
        <v>50.003999999999998</v>
      </c>
      <c r="N1162" s="79">
        <v>34.386000000000003</v>
      </c>
    </row>
    <row r="1163" spans="1:14" x14ac:dyDescent="0.3">
      <c r="A1163" s="82">
        <v>1162</v>
      </c>
      <c r="B1163" s="83" t="s">
        <v>323</v>
      </c>
      <c r="C1163" s="86" t="s">
        <v>113</v>
      </c>
      <c r="D1163" s="88"/>
      <c r="E1163" s="88">
        <v>466</v>
      </c>
      <c r="F1163" s="88">
        <v>2040</v>
      </c>
      <c r="G1163" s="78" t="s">
        <v>329</v>
      </c>
      <c r="H1163" s="79">
        <v>105.663</v>
      </c>
      <c r="I1163" s="79">
        <v>149.03399999999999</v>
      </c>
      <c r="J1163" s="79">
        <v>193.523</v>
      </c>
      <c r="K1163" s="79">
        <v>147.91499999999999</v>
      </c>
      <c r="L1163" s="79">
        <v>89.513000000000005</v>
      </c>
      <c r="M1163" s="79">
        <v>44.024999999999999</v>
      </c>
      <c r="N1163" s="79">
        <v>31.766999999999999</v>
      </c>
    </row>
    <row r="1164" spans="1:14" x14ac:dyDescent="0.3">
      <c r="A1164" s="82">
        <v>1163</v>
      </c>
      <c r="B1164" s="83" t="s">
        <v>323</v>
      </c>
      <c r="C1164" s="86" t="s">
        <v>113</v>
      </c>
      <c r="D1164" s="88"/>
      <c r="E1164" s="88">
        <v>466</v>
      </c>
      <c r="F1164" s="88">
        <v>2045</v>
      </c>
      <c r="G1164" s="78" t="s">
        <v>330</v>
      </c>
      <c r="H1164" s="79">
        <v>94.424000000000007</v>
      </c>
      <c r="I1164" s="79">
        <v>135.036</v>
      </c>
      <c r="J1164" s="79">
        <v>180.99600000000001</v>
      </c>
      <c r="K1164" s="79">
        <v>137.73500000000001</v>
      </c>
      <c r="L1164" s="79">
        <v>81.216999999999999</v>
      </c>
      <c r="M1164" s="79">
        <v>38.923999999999999</v>
      </c>
      <c r="N1164" s="79">
        <v>28.988</v>
      </c>
    </row>
    <row r="1165" spans="1:14" x14ac:dyDescent="0.3">
      <c r="A1165" s="82">
        <v>1164</v>
      </c>
      <c r="B1165" s="83" t="s">
        <v>323</v>
      </c>
      <c r="C1165" s="86" t="s">
        <v>113</v>
      </c>
      <c r="D1165" s="88"/>
      <c r="E1165" s="88">
        <v>466</v>
      </c>
      <c r="F1165" s="88">
        <v>2050</v>
      </c>
      <c r="G1165" s="78" t="s">
        <v>331</v>
      </c>
      <c r="H1165" s="79">
        <v>84.516000000000005</v>
      </c>
      <c r="I1165" s="79">
        <v>123.242</v>
      </c>
      <c r="J1165" s="79">
        <v>170.62799999999999</v>
      </c>
      <c r="K1165" s="79">
        <v>129.685</v>
      </c>
      <c r="L1165" s="79">
        <v>74.546000000000006</v>
      </c>
      <c r="M1165" s="79">
        <v>34.756</v>
      </c>
      <c r="N1165" s="79">
        <v>26.266999999999999</v>
      </c>
    </row>
    <row r="1166" spans="1:14" x14ac:dyDescent="0.3">
      <c r="A1166" s="82">
        <v>1165</v>
      </c>
      <c r="B1166" s="83" t="s">
        <v>323</v>
      </c>
      <c r="C1166" s="86" t="s">
        <v>113</v>
      </c>
      <c r="D1166" s="88"/>
      <c r="E1166" s="88">
        <v>466</v>
      </c>
      <c r="F1166" s="88">
        <v>2055</v>
      </c>
      <c r="G1166" s="78" t="s">
        <v>332</v>
      </c>
      <c r="H1166" s="79">
        <v>75.66</v>
      </c>
      <c r="I1166" s="79">
        <v>113.157</v>
      </c>
      <c r="J1166" s="79">
        <v>161.83199999999999</v>
      </c>
      <c r="K1166" s="79">
        <v>123.322</v>
      </c>
      <c r="L1166" s="79">
        <v>69.16</v>
      </c>
      <c r="M1166" s="79">
        <v>31.213999999999999</v>
      </c>
      <c r="N1166" s="79">
        <v>23.594999999999999</v>
      </c>
    </row>
    <row r="1167" spans="1:14" x14ac:dyDescent="0.3">
      <c r="A1167" s="82">
        <v>1166</v>
      </c>
      <c r="B1167" s="83" t="s">
        <v>323</v>
      </c>
      <c r="C1167" s="86" t="s">
        <v>113</v>
      </c>
      <c r="D1167" s="88"/>
      <c r="E1167" s="88">
        <v>466</v>
      </c>
      <c r="F1167" s="88">
        <v>2060</v>
      </c>
      <c r="G1167" s="78" t="s">
        <v>333</v>
      </c>
      <c r="H1167" s="79">
        <v>67.983999999999995</v>
      </c>
      <c r="I1167" s="79">
        <v>104.884</v>
      </c>
      <c r="J1167" s="79">
        <v>155.00200000000001</v>
      </c>
      <c r="K1167" s="79">
        <v>118.801</v>
      </c>
      <c r="L1167" s="79">
        <v>65.076999999999998</v>
      </c>
      <c r="M1167" s="79">
        <v>28.355</v>
      </c>
      <c r="N1167" s="79">
        <v>21.077000000000002</v>
      </c>
    </row>
    <row r="1168" spans="1:14" x14ac:dyDescent="0.3">
      <c r="A1168" s="82">
        <v>1167</v>
      </c>
      <c r="B1168" s="83" t="s">
        <v>323</v>
      </c>
      <c r="C1168" s="86" t="s">
        <v>113</v>
      </c>
      <c r="D1168" s="88"/>
      <c r="E1168" s="88">
        <v>466</v>
      </c>
      <c r="F1168" s="88">
        <v>2065</v>
      </c>
      <c r="G1168" s="78" t="s">
        <v>334</v>
      </c>
      <c r="H1168" s="79">
        <v>61.033999999999999</v>
      </c>
      <c r="I1168" s="79">
        <v>97.688000000000002</v>
      </c>
      <c r="J1168" s="79">
        <v>149.239</v>
      </c>
      <c r="K1168" s="79">
        <v>115.414</v>
      </c>
      <c r="L1168" s="79">
        <v>61.807000000000002</v>
      </c>
      <c r="M1168" s="79">
        <v>25.884</v>
      </c>
      <c r="N1168" s="79">
        <v>18.673999999999999</v>
      </c>
    </row>
    <row r="1169" spans="1:14" x14ac:dyDescent="0.3">
      <c r="A1169" s="82">
        <v>1168</v>
      </c>
      <c r="B1169" s="83" t="s">
        <v>323</v>
      </c>
      <c r="C1169" s="86" t="s">
        <v>113</v>
      </c>
      <c r="D1169" s="88"/>
      <c r="E1169" s="88">
        <v>466</v>
      </c>
      <c r="F1169" s="88">
        <v>2070</v>
      </c>
      <c r="G1169" s="78" t="s">
        <v>335</v>
      </c>
      <c r="H1169" s="79">
        <v>54.68</v>
      </c>
      <c r="I1169" s="79">
        <v>91.302000000000007</v>
      </c>
      <c r="J1169" s="79">
        <v>144.24</v>
      </c>
      <c r="K1169" s="79">
        <v>112.91200000000001</v>
      </c>
      <c r="L1169" s="79">
        <v>59.165999999999997</v>
      </c>
      <c r="M1169" s="79">
        <v>23.751000000000001</v>
      </c>
      <c r="N1169" s="79">
        <v>16.388999999999999</v>
      </c>
    </row>
    <row r="1170" spans="1:14" x14ac:dyDescent="0.3">
      <c r="A1170" s="82">
        <v>1169</v>
      </c>
      <c r="B1170" s="83" t="s">
        <v>323</v>
      </c>
      <c r="C1170" s="86" t="s">
        <v>113</v>
      </c>
      <c r="D1170" s="88"/>
      <c r="E1170" s="88">
        <v>466</v>
      </c>
      <c r="F1170" s="88">
        <v>2075</v>
      </c>
      <c r="G1170" s="78" t="s">
        <v>336</v>
      </c>
      <c r="H1170" s="79">
        <v>48.970999999999997</v>
      </c>
      <c r="I1170" s="79">
        <v>85.757000000000005</v>
      </c>
      <c r="J1170" s="79">
        <v>140.12299999999999</v>
      </c>
      <c r="K1170" s="79">
        <v>111.367</v>
      </c>
      <c r="L1170" s="79">
        <v>57.167999999999999</v>
      </c>
      <c r="M1170" s="79">
        <v>21.931999999999999</v>
      </c>
      <c r="N1170" s="79">
        <v>14.282</v>
      </c>
    </row>
    <row r="1171" spans="1:14" x14ac:dyDescent="0.3">
      <c r="A1171" s="82">
        <v>1170</v>
      </c>
      <c r="B1171" s="83" t="s">
        <v>323</v>
      </c>
      <c r="C1171" s="86" t="s">
        <v>113</v>
      </c>
      <c r="D1171" s="88"/>
      <c r="E1171" s="88">
        <v>466</v>
      </c>
      <c r="F1171" s="88">
        <v>2080</v>
      </c>
      <c r="G1171" s="78" t="s">
        <v>337</v>
      </c>
      <c r="H1171" s="79">
        <v>43.655000000000001</v>
      </c>
      <c r="I1171" s="79">
        <v>80.582999999999998</v>
      </c>
      <c r="J1171" s="79">
        <v>136.232</v>
      </c>
      <c r="K1171" s="79">
        <v>110.254</v>
      </c>
      <c r="L1171" s="79">
        <v>55.500999999999998</v>
      </c>
      <c r="M1171" s="79">
        <v>20.27</v>
      </c>
      <c r="N1171" s="79">
        <v>12.305</v>
      </c>
    </row>
    <row r="1172" spans="1:14" x14ac:dyDescent="0.3">
      <c r="A1172" s="82">
        <v>1171</v>
      </c>
      <c r="B1172" s="83" t="s">
        <v>323</v>
      </c>
      <c r="C1172" s="86" t="s">
        <v>113</v>
      </c>
      <c r="D1172" s="88"/>
      <c r="E1172" s="88">
        <v>466</v>
      </c>
      <c r="F1172" s="88">
        <v>2085</v>
      </c>
      <c r="G1172" s="78" t="s">
        <v>338</v>
      </c>
      <c r="H1172" s="79">
        <v>38.856999999999999</v>
      </c>
      <c r="I1172" s="79">
        <v>75.974999999999994</v>
      </c>
      <c r="J1172" s="79">
        <v>132.899</v>
      </c>
      <c r="K1172" s="79">
        <v>109.806</v>
      </c>
      <c r="L1172" s="79">
        <v>54.298999999999999</v>
      </c>
      <c r="M1172" s="79">
        <v>18.835000000000001</v>
      </c>
      <c r="N1172" s="79">
        <v>10.509</v>
      </c>
    </row>
    <row r="1173" spans="1:14" x14ac:dyDescent="0.3">
      <c r="A1173" s="82">
        <v>1172</v>
      </c>
      <c r="B1173" s="83" t="s">
        <v>323</v>
      </c>
      <c r="C1173" s="86" t="s">
        <v>113</v>
      </c>
      <c r="D1173" s="88"/>
      <c r="E1173" s="88">
        <v>466</v>
      </c>
      <c r="F1173" s="88">
        <v>2090</v>
      </c>
      <c r="G1173" s="78" t="s">
        <v>339</v>
      </c>
      <c r="H1173" s="79">
        <v>34.531999999999996</v>
      </c>
      <c r="I1173" s="79">
        <v>71.847999999999999</v>
      </c>
      <c r="J1173" s="79">
        <v>130.06800000000001</v>
      </c>
      <c r="K1173" s="79">
        <v>110.005</v>
      </c>
      <c r="L1173" s="79">
        <v>53.485999999999997</v>
      </c>
      <c r="M1173" s="79">
        <v>17.564</v>
      </c>
      <c r="N1173" s="79">
        <v>8.9169999999999998</v>
      </c>
    </row>
    <row r="1174" spans="1:14" x14ac:dyDescent="0.3">
      <c r="A1174" s="82">
        <v>1173</v>
      </c>
      <c r="B1174" s="83" t="s">
        <v>323</v>
      </c>
      <c r="C1174" s="86" t="s">
        <v>113</v>
      </c>
      <c r="D1174" s="88"/>
      <c r="E1174" s="88">
        <v>466</v>
      </c>
      <c r="F1174" s="88">
        <v>2095</v>
      </c>
      <c r="G1174" s="78" t="s">
        <v>340</v>
      </c>
      <c r="H1174" s="79">
        <v>30.605</v>
      </c>
      <c r="I1174" s="79">
        <v>68.039000000000001</v>
      </c>
      <c r="J1174" s="79">
        <v>127.48699999999999</v>
      </c>
      <c r="K1174" s="79">
        <v>110.60599999999999</v>
      </c>
      <c r="L1174" s="79">
        <v>52.973999999999997</v>
      </c>
      <c r="M1174" s="79">
        <v>16.434000000000001</v>
      </c>
      <c r="N1174" s="79">
        <v>7.4950000000000001</v>
      </c>
    </row>
    <row r="1175" spans="1:14" x14ac:dyDescent="0.3">
      <c r="A1175" s="82">
        <v>1174</v>
      </c>
      <c r="B1175" s="83" t="s">
        <v>323</v>
      </c>
      <c r="C1175" s="86" t="s">
        <v>114</v>
      </c>
      <c r="D1175" s="88"/>
      <c r="E1175" s="88">
        <v>478</v>
      </c>
      <c r="F1175" s="88">
        <v>2015</v>
      </c>
      <c r="G1175" s="78" t="s">
        <v>324</v>
      </c>
      <c r="H1175" s="79">
        <v>79.221000000000004</v>
      </c>
      <c r="I1175" s="79">
        <v>167.364</v>
      </c>
      <c r="J1175" s="79">
        <v>208.155</v>
      </c>
      <c r="K1175" s="79">
        <v>197.768</v>
      </c>
      <c r="L1175" s="79">
        <v>156.13399999999999</v>
      </c>
      <c r="M1175" s="79">
        <v>77.784000000000006</v>
      </c>
      <c r="N1175" s="79">
        <v>28.774000000000001</v>
      </c>
    </row>
    <row r="1176" spans="1:14" x14ac:dyDescent="0.3">
      <c r="A1176" s="82">
        <v>1175</v>
      </c>
      <c r="B1176" s="83" t="s">
        <v>323</v>
      </c>
      <c r="C1176" s="86" t="s">
        <v>114</v>
      </c>
      <c r="D1176" s="88"/>
      <c r="E1176" s="88">
        <v>478</v>
      </c>
      <c r="F1176" s="88">
        <v>2020</v>
      </c>
      <c r="G1176" s="78" t="s">
        <v>325</v>
      </c>
      <c r="H1176" s="79">
        <v>73.159000000000006</v>
      </c>
      <c r="I1176" s="79">
        <v>157.64400000000001</v>
      </c>
      <c r="J1176" s="79">
        <v>197.85900000000001</v>
      </c>
      <c r="K1176" s="79">
        <v>187.21299999999999</v>
      </c>
      <c r="L1176" s="79">
        <v>147.33099999999999</v>
      </c>
      <c r="M1176" s="79">
        <v>70.094999999999999</v>
      </c>
      <c r="N1176" s="79">
        <v>25.318999999999999</v>
      </c>
    </row>
    <row r="1177" spans="1:14" x14ac:dyDescent="0.3">
      <c r="A1177" s="82">
        <v>1176</v>
      </c>
      <c r="B1177" s="83" t="s">
        <v>323</v>
      </c>
      <c r="C1177" s="86" t="s">
        <v>114</v>
      </c>
      <c r="D1177" s="88"/>
      <c r="E1177" s="88">
        <v>478</v>
      </c>
      <c r="F1177" s="88">
        <v>2025</v>
      </c>
      <c r="G1177" s="78" t="s">
        <v>326</v>
      </c>
      <c r="H1177" s="79">
        <v>67.41</v>
      </c>
      <c r="I1177" s="79">
        <v>148.41300000000001</v>
      </c>
      <c r="J1177" s="79">
        <v>188.27699999999999</v>
      </c>
      <c r="K1177" s="79">
        <v>177.595</v>
      </c>
      <c r="L1177" s="79">
        <v>139.06899999999999</v>
      </c>
      <c r="M1177" s="79">
        <v>63.195</v>
      </c>
      <c r="N1177" s="79">
        <v>22.201000000000001</v>
      </c>
    </row>
    <row r="1178" spans="1:14" x14ac:dyDescent="0.3">
      <c r="A1178" s="82">
        <v>1177</v>
      </c>
      <c r="B1178" s="83" t="s">
        <v>323</v>
      </c>
      <c r="C1178" s="86" t="s">
        <v>114</v>
      </c>
      <c r="D1178" s="88"/>
      <c r="E1178" s="88">
        <v>478</v>
      </c>
      <c r="F1178" s="88">
        <v>2030</v>
      </c>
      <c r="G1178" s="78" t="s">
        <v>327</v>
      </c>
      <c r="H1178" s="79">
        <v>62.067999999999998</v>
      </c>
      <c r="I1178" s="79">
        <v>139.911</v>
      </c>
      <c r="J1178" s="79">
        <v>179.60300000000001</v>
      </c>
      <c r="K1178" s="79">
        <v>169.08600000000001</v>
      </c>
      <c r="L1178" s="79">
        <v>131.53399999999999</v>
      </c>
      <c r="M1178" s="79">
        <v>57.128</v>
      </c>
      <c r="N1178" s="79">
        <v>19.41</v>
      </c>
    </row>
    <row r="1179" spans="1:14" x14ac:dyDescent="0.3">
      <c r="A1179" s="82">
        <v>1178</v>
      </c>
      <c r="B1179" s="83" t="s">
        <v>323</v>
      </c>
      <c r="C1179" s="86" t="s">
        <v>114</v>
      </c>
      <c r="D1179" s="88"/>
      <c r="E1179" s="88">
        <v>478</v>
      </c>
      <c r="F1179" s="88">
        <v>2035</v>
      </c>
      <c r="G1179" s="78" t="s">
        <v>328</v>
      </c>
      <c r="H1179" s="79">
        <v>57.204000000000001</v>
      </c>
      <c r="I1179" s="79">
        <v>132.179</v>
      </c>
      <c r="J1179" s="79">
        <v>172.029</v>
      </c>
      <c r="K1179" s="79">
        <v>161.79900000000001</v>
      </c>
      <c r="L1179" s="79">
        <v>124.839</v>
      </c>
      <c r="M1179" s="79">
        <v>51.820999999999998</v>
      </c>
      <c r="N1179" s="79">
        <v>16.989000000000001</v>
      </c>
    </row>
    <row r="1180" spans="1:14" x14ac:dyDescent="0.3">
      <c r="A1180" s="82">
        <v>1179</v>
      </c>
      <c r="B1180" s="83" t="s">
        <v>323</v>
      </c>
      <c r="C1180" s="86" t="s">
        <v>114</v>
      </c>
      <c r="D1180" s="88"/>
      <c r="E1180" s="88">
        <v>478</v>
      </c>
      <c r="F1180" s="88">
        <v>2040</v>
      </c>
      <c r="G1180" s="78" t="s">
        <v>329</v>
      </c>
      <c r="H1180" s="79">
        <v>52.722000000000001</v>
      </c>
      <c r="I1180" s="79">
        <v>125.104</v>
      </c>
      <c r="J1180" s="79">
        <v>165.27099999999999</v>
      </c>
      <c r="K1180" s="79">
        <v>155.483</v>
      </c>
      <c r="L1180" s="79">
        <v>118.779</v>
      </c>
      <c r="M1180" s="79">
        <v>47.145000000000003</v>
      </c>
      <c r="N1180" s="79">
        <v>14.816000000000001</v>
      </c>
    </row>
    <row r="1181" spans="1:14" x14ac:dyDescent="0.3">
      <c r="A1181" s="82">
        <v>1180</v>
      </c>
      <c r="B1181" s="83" t="s">
        <v>323</v>
      </c>
      <c r="C1181" s="86" t="s">
        <v>114</v>
      </c>
      <c r="D1181" s="88"/>
      <c r="E1181" s="88">
        <v>478</v>
      </c>
      <c r="F1181" s="88">
        <v>2045</v>
      </c>
      <c r="G1181" s="78" t="s">
        <v>330</v>
      </c>
      <c r="H1181" s="79">
        <v>48.591000000000001</v>
      </c>
      <c r="I1181" s="79">
        <v>118.578</v>
      </c>
      <c r="J1181" s="79">
        <v>159.309</v>
      </c>
      <c r="K1181" s="79">
        <v>150.06700000000001</v>
      </c>
      <c r="L1181" s="79">
        <v>113.30800000000001</v>
      </c>
      <c r="M1181" s="79">
        <v>43.030999999999999</v>
      </c>
      <c r="N1181" s="79">
        <v>12.916</v>
      </c>
    </row>
    <row r="1182" spans="1:14" x14ac:dyDescent="0.3">
      <c r="A1182" s="82">
        <v>1181</v>
      </c>
      <c r="B1182" s="83" t="s">
        <v>323</v>
      </c>
      <c r="C1182" s="86" t="s">
        <v>114</v>
      </c>
      <c r="D1182" s="88"/>
      <c r="E1182" s="88">
        <v>478</v>
      </c>
      <c r="F1182" s="88">
        <v>2050</v>
      </c>
      <c r="G1182" s="78" t="s">
        <v>331</v>
      </c>
      <c r="H1182" s="79">
        <v>44.826000000000001</v>
      </c>
      <c r="I1182" s="79">
        <v>112.68600000000001</v>
      </c>
      <c r="J1182" s="79">
        <v>154.16499999999999</v>
      </c>
      <c r="K1182" s="79">
        <v>145.53</v>
      </c>
      <c r="L1182" s="79">
        <v>108.476</v>
      </c>
      <c r="M1182" s="79">
        <v>39.414999999999999</v>
      </c>
      <c r="N1182" s="79">
        <v>11.242000000000001</v>
      </c>
    </row>
    <row r="1183" spans="1:14" x14ac:dyDescent="0.3">
      <c r="A1183" s="82">
        <v>1182</v>
      </c>
      <c r="B1183" s="83" t="s">
        <v>323</v>
      </c>
      <c r="C1183" s="86" t="s">
        <v>114</v>
      </c>
      <c r="D1183" s="88"/>
      <c r="E1183" s="88">
        <v>478</v>
      </c>
      <c r="F1183" s="88">
        <v>2055</v>
      </c>
      <c r="G1183" s="78" t="s">
        <v>332</v>
      </c>
      <c r="H1183" s="79">
        <v>41.395000000000003</v>
      </c>
      <c r="I1183" s="79">
        <v>107.36</v>
      </c>
      <c r="J1183" s="79">
        <v>149.75299999999999</v>
      </c>
      <c r="K1183" s="79">
        <v>141.875</v>
      </c>
      <c r="L1183" s="79">
        <v>104.194</v>
      </c>
      <c r="M1183" s="79">
        <v>36.232999999999997</v>
      </c>
      <c r="N1183" s="79">
        <v>9.81</v>
      </c>
    </row>
    <row r="1184" spans="1:14" x14ac:dyDescent="0.3">
      <c r="A1184" s="82">
        <v>1183</v>
      </c>
      <c r="B1184" s="83" t="s">
        <v>323</v>
      </c>
      <c r="C1184" s="86" t="s">
        <v>114</v>
      </c>
      <c r="D1184" s="88"/>
      <c r="E1184" s="88">
        <v>478</v>
      </c>
      <c r="F1184" s="88">
        <v>2060</v>
      </c>
      <c r="G1184" s="78" t="s">
        <v>333</v>
      </c>
      <c r="H1184" s="79">
        <v>38.203000000000003</v>
      </c>
      <c r="I1184" s="79">
        <v>102.4</v>
      </c>
      <c r="J1184" s="79">
        <v>145.898</v>
      </c>
      <c r="K1184" s="79">
        <v>138.821</v>
      </c>
      <c r="L1184" s="79">
        <v>100.306</v>
      </c>
      <c r="M1184" s="79">
        <v>33.396000000000001</v>
      </c>
      <c r="N1184" s="79">
        <v>8.5359999999999996</v>
      </c>
    </row>
    <row r="1185" spans="1:14" x14ac:dyDescent="0.3">
      <c r="A1185" s="82">
        <v>1184</v>
      </c>
      <c r="B1185" s="83" t="s">
        <v>323</v>
      </c>
      <c r="C1185" s="86" t="s">
        <v>114</v>
      </c>
      <c r="D1185" s="88"/>
      <c r="E1185" s="88">
        <v>478</v>
      </c>
      <c r="F1185" s="88">
        <v>2065</v>
      </c>
      <c r="G1185" s="78" t="s">
        <v>334</v>
      </c>
      <c r="H1185" s="79">
        <v>35.215000000000003</v>
      </c>
      <c r="I1185" s="79">
        <v>97.653999999999996</v>
      </c>
      <c r="J1185" s="79">
        <v>142.316</v>
      </c>
      <c r="K1185" s="79">
        <v>136.12899999999999</v>
      </c>
      <c r="L1185" s="79">
        <v>96.617000000000004</v>
      </c>
      <c r="M1185" s="79">
        <v>30.829000000000001</v>
      </c>
      <c r="N1185" s="79">
        <v>7.4</v>
      </c>
    </row>
    <row r="1186" spans="1:14" x14ac:dyDescent="0.3">
      <c r="A1186" s="82">
        <v>1185</v>
      </c>
      <c r="B1186" s="83" t="s">
        <v>323</v>
      </c>
      <c r="C1186" s="86" t="s">
        <v>114</v>
      </c>
      <c r="D1186" s="88"/>
      <c r="E1186" s="88">
        <v>478</v>
      </c>
      <c r="F1186" s="88">
        <v>2070</v>
      </c>
      <c r="G1186" s="78" t="s">
        <v>335</v>
      </c>
      <c r="H1186" s="79">
        <v>32.387</v>
      </c>
      <c r="I1186" s="79">
        <v>93.144999999999996</v>
      </c>
      <c r="J1186" s="79">
        <v>139.02500000000001</v>
      </c>
      <c r="K1186" s="79">
        <v>133.828</v>
      </c>
      <c r="L1186" s="79">
        <v>93.182000000000002</v>
      </c>
      <c r="M1186" s="79">
        <v>28.491</v>
      </c>
      <c r="N1186" s="79">
        <v>6.4020000000000001</v>
      </c>
    </row>
    <row r="1187" spans="1:14" x14ac:dyDescent="0.3">
      <c r="A1187" s="82">
        <v>1186</v>
      </c>
      <c r="B1187" s="83" t="s">
        <v>323</v>
      </c>
      <c r="C1187" s="86" t="s">
        <v>114</v>
      </c>
      <c r="D1187" s="88"/>
      <c r="E1187" s="88">
        <v>478</v>
      </c>
      <c r="F1187" s="88">
        <v>2075</v>
      </c>
      <c r="G1187" s="78" t="s">
        <v>336</v>
      </c>
      <c r="H1187" s="79">
        <v>29.812000000000001</v>
      </c>
      <c r="I1187" s="79">
        <v>88.972999999999999</v>
      </c>
      <c r="J1187" s="79">
        <v>136.27799999999999</v>
      </c>
      <c r="K1187" s="79">
        <v>132.13800000000001</v>
      </c>
      <c r="L1187" s="79">
        <v>90.093000000000004</v>
      </c>
      <c r="M1187" s="79">
        <v>26.41</v>
      </c>
      <c r="N1187" s="79">
        <v>5.5359999999999996</v>
      </c>
    </row>
    <row r="1188" spans="1:14" x14ac:dyDescent="0.3">
      <c r="A1188" s="82">
        <v>1187</v>
      </c>
      <c r="B1188" s="83" t="s">
        <v>323</v>
      </c>
      <c r="C1188" s="86" t="s">
        <v>114</v>
      </c>
      <c r="D1188" s="88"/>
      <c r="E1188" s="88">
        <v>478</v>
      </c>
      <c r="F1188" s="88">
        <v>2080</v>
      </c>
      <c r="G1188" s="78" t="s">
        <v>337</v>
      </c>
      <c r="H1188" s="79">
        <v>27.422000000000001</v>
      </c>
      <c r="I1188" s="79">
        <v>85.051000000000002</v>
      </c>
      <c r="J1188" s="79">
        <v>133.81899999999999</v>
      </c>
      <c r="K1188" s="79">
        <v>130.81700000000001</v>
      </c>
      <c r="L1188" s="79">
        <v>87.233000000000004</v>
      </c>
      <c r="M1188" s="79">
        <v>24.53</v>
      </c>
      <c r="N1188" s="79">
        <v>4.7880000000000003</v>
      </c>
    </row>
    <row r="1189" spans="1:14" x14ac:dyDescent="0.3">
      <c r="A1189" s="82">
        <v>1188</v>
      </c>
      <c r="B1189" s="83" t="s">
        <v>323</v>
      </c>
      <c r="C1189" s="86" t="s">
        <v>114</v>
      </c>
      <c r="D1189" s="88"/>
      <c r="E1189" s="88">
        <v>478</v>
      </c>
      <c r="F1189" s="88">
        <v>2085</v>
      </c>
      <c r="G1189" s="78" t="s">
        <v>338</v>
      </c>
      <c r="H1189" s="79">
        <v>25.07</v>
      </c>
      <c r="I1189" s="79">
        <v>80.960999999999999</v>
      </c>
      <c r="J1189" s="79">
        <v>131.06299999999999</v>
      </c>
      <c r="K1189" s="79">
        <v>129.297</v>
      </c>
      <c r="L1189" s="79">
        <v>84.198999999999998</v>
      </c>
      <c r="M1189" s="79">
        <v>22.725000000000001</v>
      </c>
      <c r="N1189" s="79">
        <v>4.125</v>
      </c>
    </row>
    <row r="1190" spans="1:14" x14ac:dyDescent="0.3">
      <c r="A1190" s="82">
        <v>1189</v>
      </c>
      <c r="B1190" s="83" t="s">
        <v>323</v>
      </c>
      <c r="C1190" s="86" t="s">
        <v>114</v>
      </c>
      <c r="D1190" s="88"/>
      <c r="E1190" s="88">
        <v>478</v>
      </c>
      <c r="F1190" s="88">
        <v>2090</v>
      </c>
      <c r="G1190" s="78" t="s">
        <v>339</v>
      </c>
      <c r="H1190" s="79">
        <v>22.945</v>
      </c>
      <c r="I1190" s="79">
        <v>77.209000000000003</v>
      </c>
      <c r="J1190" s="79">
        <v>128.774</v>
      </c>
      <c r="K1190" s="79">
        <v>128.30699999999999</v>
      </c>
      <c r="L1190" s="79">
        <v>81.495000000000005</v>
      </c>
      <c r="M1190" s="79">
        <v>21.11</v>
      </c>
      <c r="N1190" s="79">
        <v>3.54</v>
      </c>
    </row>
    <row r="1191" spans="1:14" x14ac:dyDescent="0.3">
      <c r="A1191" s="82">
        <v>1190</v>
      </c>
      <c r="B1191" s="83" t="s">
        <v>323</v>
      </c>
      <c r="C1191" s="86" t="s">
        <v>114</v>
      </c>
      <c r="D1191" s="88"/>
      <c r="E1191" s="88">
        <v>478</v>
      </c>
      <c r="F1191" s="88">
        <v>2095</v>
      </c>
      <c r="G1191" s="78" t="s">
        <v>340</v>
      </c>
      <c r="H1191" s="79">
        <v>20.93</v>
      </c>
      <c r="I1191" s="79">
        <v>73.481999999999999</v>
      </c>
      <c r="J1191" s="79">
        <v>126.44799999999999</v>
      </c>
      <c r="K1191" s="79">
        <v>127.343</v>
      </c>
      <c r="L1191" s="79">
        <v>78.783000000000001</v>
      </c>
      <c r="M1191" s="79">
        <v>19.617000000000001</v>
      </c>
      <c r="N1191" s="79">
        <v>3.0169999999999999</v>
      </c>
    </row>
    <row r="1192" spans="1:14" x14ac:dyDescent="0.3">
      <c r="A1192" s="82">
        <v>1191</v>
      </c>
      <c r="B1192" s="83" t="s">
        <v>323</v>
      </c>
      <c r="C1192" s="86" t="s">
        <v>115</v>
      </c>
      <c r="D1192" s="88"/>
      <c r="E1192" s="88">
        <v>562</v>
      </c>
      <c r="F1192" s="88">
        <v>2015</v>
      </c>
      <c r="G1192" s="78" t="s">
        <v>324</v>
      </c>
      <c r="H1192" s="79">
        <v>191.98400000000001</v>
      </c>
      <c r="I1192" s="79">
        <v>316.24400000000003</v>
      </c>
      <c r="J1192" s="79">
        <v>306.702</v>
      </c>
      <c r="K1192" s="79">
        <v>270.80900000000003</v>
      </c>
      <c r="L1192" s="79">
        <v>206.733</v>
      </c>
      <c r="M1192" s="79">
        <v>90.984999999999999</v>
      </c>
      <c r="N1192" s="79">
        <v>47.122999999999998</v>
      </c>
    </row>
    <row r="1193" spans="1:14" x14ac:dyDescent="0.3">
      <c r="A1193" s="82">
        <v>1192</v>
      </c>
      <c r="B1193" s="83" t="s">
        <v>323</v>
      </c>
      <c r="C1193" s="86" t="s">
        <v>115</v>
      </c>
      <c r="D1193" s="88"/>
      <c r="E1193" s="88">
        <v>562</v>
      </c>
      <c r="F1193" s="88">
        <v>2020</v>
      </c>
      <c r="G1193" s="78" t="s">
        <v>325</v>
      </c>
      <c r="H1193" s="79">
        <v>179.41399999999999</v>
      </c>
      <c r="I1193" s="79">
        <v>304.22300000000001</v>
      </c>
      <c r="J1193" s="79">
        <v>294.613</v>
      </c>
      <c r="K1193" s="79">
        <v>260.55500000000001</v>
      </c>
      <c r="L1193" s="79">
        <v>198.02</v>
      </c>
      <c r="M1193" s="79">
        <v>82.846999999999994</v>
      </c>
      <c r="N1193" s="79">
        <v>45.347999999999999</v>
      </c>
    </row>
    <row r="1194" spans="1:14" x14ac:dyDescent="0.3">
      <c r="A1194" s="82">
        <v>1193</v>
      </c>
      <c r="B1194" s="83" t="s">
        <v>323</v>
      </c>
      <c r="C1194" s="86" t="s">
        <v>115</v>
      </c>
      <c r="D1194" s="88"/>
      <c r="E1194" s="88">
        <v>562</v>
      </c>
      <c r="F1194" s="88">
        <v>2025</v>
      </c>
      <c r="G1194" s="78" t="s">
        <v>326</v>
      </c>
      <c r="H1194" s="79">
        <v>165.2</v>
      </c>
      <c r="I1194" s="79">
        <v>288.70100000000002</v>
      </c>
      <c r="J1194" s="79">
        <v>279.93700000000001</v>
      </c>
      <c r="K1194" s="79">
        <v>248.19900000000001</v>
      </c>
      <c r="L1194" s="79">
        <v>187.50399999999999</v>
      </c>
      <c r="M1194" s="79">
        <v>74.709999999999994</v>
      </c>
      <c r="N1194" s="79">
        <v>42.728999999999999</v>
      </c>
    </row>
    <row r="1195" spans="1:14" x14ac:dyDescent="0.3">
      <c r="A1195" s="82">
        <v>1194</v>
      </c>
      <c r="B1195" s="83" t="s">
        <v>323</v>
      </c>
      <c r="C1195" s="86" t="s">
        <v>115</v>
      </c>
      <c r="D1195" s="88"/>
      <c r="E1195" s="88">
        <v>562</v>
      </c>
      <c r="F1195" s="88">
        <v>2030</v>
      </c>
      <c r="G1195" s="78" t="s">
        <v>327</v>
      </c>
      <c r="H1195" s="79">
        <v>150.404</v>
      </c>
      <c r="I1195" s="79">
        <v>271.32100000000003</v>
      </c>
      <c r="J1195" s="79">
        <v>264.33800000000002</v>
      </c>
      <c r="K1195" s="79">
        <v>235.10499999999999</v>
      </c>
      <c r="L1195" s="79">
        <v>176.31399999999999</v>
      </c>
      <c r="M1195" s="79">
        <v>66.930000000000007</v>
      </c>
      <c r="N1195" s="79">
        <v>39.588000000000001</v>
      </c>
    </row>
    <row r="1196" spans="1:14" x14ac:dyDescent="0.3">
      <c r="A1196" s="82">
        <v>1195</v>
      </c>
      <c r="B1196" s="83" t="s">
        <v>323</v>
      </c>
      <c r="C1196" s="86" t="s">
        <v>115</v>
      </c>
      <c r="D1196" s="88"/>
      <c r="E1196" s="88">
        <v>562</v>
      </c>
      <c r="F1196" s="88">
        <v>2035</v>
      </c>
      <c r="G1196" s="78" t="s">
        <v>328</v>
      </c>
      <c r="H1196" s="79">
        <v>135.733</v>
      </c>
      <c r="I1196" s="79">
        <v>253.16300000000001</v>
      </c>
      <c r="J1196" s="79">
        <v>248.50299999999999</v>
      </c>
      <c r="K1196" s="79">
        <v>221.94300000000001</v>
      </c>
      <c r="L1196" s="79">
        <v>165.00299999999999</v>
      </c>
      <c r="M1196" s="79">
        <v>59.750999999999998</v>
      </c>
      <c r="N1196" s="79">
        <v>36.103999999999999</v>
      </c>
    </row>
    <row r="1197" spans="1:14" x14ac:dyDescent="0.3">
      <c r="A1197" s="82">
        <v>1196</v>
      </c>
      <c r="B1197" s="83" t="s">
        <v>323</v>
      </c>
      <c r="C1197" s="86" t="s">
        <v>115</v>
      </c>
      <c r="D1197" s="88"/>
      <c r="E1197" s="88">
        <v>562</v>
      </c>
      <c r="F1197" s="88">
        <v>2040</v>
      </c>
      <c r="G1197" s="78" t="s">
        <v>329</v>
      </c>
      <c r="H1197" s="79">
        <v>121.566</v>
      </c>
      <c r="I1197" s="79">
        <v>234.77699999999999</v>
      </c>
      <c r="J1197" s="79">
        <v>232.92</v>
      </c>
      <c r="K1197" s="79">
        <v>209.05799999999999</v>
      </c>
      <c r="L1197" s="79">
        <v>153.834</v>
      </c>
      <c r="M1197" s="79">
        <v>53.191000000000003</v>
      </c>
      <c r="N1197" s="79">
        <v>32.454000000000001</v>
      </c>
    </row>
    <row r="1198" spans="1:14" x14ac:dyDescent="0.3">
      <c r="A1198" s="82">
        <v>1197</v>
      </c>
      <c r="B1198" s="83" t="s">
        <v>323</v>
      </c>
      <c r="C1198" s="86" t="s">
        <v>115</v>
      </c>
      <c r="D1198" s="88"/>
      <c r="E1198" s="88">
        <v>562</v>
      </c>
      <c r="F1198" s="88">
        <v>2045</v>
      </c>
      <c r="G1198" s="78" t="s">
        <v>330</v>
      </c>
      <c r="H1198" s="79">
        <v>108.13</v>
      </c>
      <c r="I1198" s="79">
        <v>216.57499999999999</v>
      </c>
      <c r="J1198" s="79">
        <v>217.86</v>
      </c>
      <c r="K1198" s="79">
        <v>196.68100000000001</v>
      </c>
      <c r="L1198" s="79">
        <v>143.023</v>
      </c>
      <c r="M1198" s="79">
        <v>47.283999999999999</v>
      </c>
      <c r="N1198" s="79">
        <v>28.827000000000002</v>
      </c>
    </row>
    <row r="1199" spans="1:14" x14ac:dyDescent="0.3">
      <c r="A1199" s="82">
        <v>1198</v>
      </c>
      <c r="B1199" s="83" t="s">
        <v>323</v>
      </c>
      <c r="C1199" s="86" t="s">
        <v>115</v>
      </c>
      <c r="D1199" s="88"/>
      <c r="E1199" s="88">
        <v>562</v>
      </c>
      <c r="F1199" s="88">
        <v>2050</v>
      </c>
      <c r="G1199" s="78" t="s">
        <v>331</v>
      </c>
      <c r="H1199" s="79">
        <v>95.692999999999998</v>
      </c>
      <c r="I1199" s="79">
        <v>199.083</v>
      </c>
      <c r="J1199" s="79">
        <v>203.65100000000001</v>
      </c>
      <c r="K1199" s="79">
        <v>185.06800000000001</v>
      </c>
      <c r="L1199" s="79">
        <v>132.80699999999999</v>
      </c>
      <c r="M1199" s="79">
        <v>42.01</v>
      </c>
      <c r="N1199" s="79">
        <v>25.308</v>
      </c>
    </row>
    <row r="1200" spans="1:14" x14ac:dyDescent="0.3">
      <c r="A1200" s="82">
        <v>1199</v>
      </c>
      <c r="B1200" s="83" t="s">
        <v>323</v>
      </c>
      <c r="C1200" s="86" t="s">
        <v>115</v>
      </c>
      <c r="D1200" s="88"/>
      <c r="E1200" s="88">
        <v>562</v>
      </c>
      <c r="F1200" s="88">
        <v>2055</v>
      </c>
      <c r="G1200" s="78" t="s">
        <v>332</v>
      </c>
      <c r="H1200" s="79">
        <v>84.388999999999996</v>
      </c>
      <c r="I1200" s="79">
        <v>182.666</v>
      </c>
      <c r="J1200" s="79">
        <v>190.596</v>
      </c>
      <c r="K1200" s="79">
        <v>174.49100000000001</v>
      </c>
      <c r="L1200" s="79">
        <v>123.429</v>
      </c>
      <c r="M1200" s="79">
        <v>37.418999999999997</v>
      </c>
      <c r="N1200" s="79">
        <v>22.03</v>
      </c>
    </row>
    <row r="1201" spans="1:14" x14ac:dyDescent="0.3">
      <c r="A1201" s="82">
        <v>1200</v>
      </c>
      <c r="B1201" s="83" t="s">
        <v>323</v>
      </c>
      <c r="C1201" s="86" t="s">
        <v>115</v>
      </c>
      <c r="D1201" s="88"/>
      <c r="E1201" s="88">
        <v>562</v>
      </c>
      <c r="F1201" s="88">
        <v>2060</v>
      </c>
      <c r="G1201" s="78" t="s">
        <v>333</v>
      </c>
      <c r="H1201" s="79">
        <v>74.257000000000005</v>
      </c>
      <c r="I1201" s="79">
        <v>167.53700000000001</v>
      </c>
      <c r="J1201" s="79">
        <v>178.857</v>
      </c>
      <c r="K1201" s="79">
        <v>165.09</v>
      </c>
      <c r="L1201" s="79">
        <v>114.94</v>
      </c>
      <c r="M1201" s="79">
        <v>33.414999999999999</v>
      </c>
      <c r="N1201" s="79">
        <v>19.024000000000001</v>
      </c>
    </row>
    <row r="1202" spans="1:14" x14ac:dyDescent="0.3">
      <c r="A1202" s="82">
        <v>1201</v>
      </c>
      <c r="B1202" s="83" t="s">
        <v>323</v>
      </c>
      <c r="C1202" s="86" t="s">
        <v>115</v>
      </c>
      <c r="D1202" s="88"/>
      <c r="E1202" s="88">
        <v>562</v>
      </c>
      <c r="F1202" s="88">
        <v>2065</v>
      </c>
      <c r="G1202" s="78" t="s">
        <v>334</v>
      </c>
      <c r="H1202" s="79">
        <v>65.213999999999999</v>
      </c>
      <c r="I1202" s="79">
        <v>153.55199999999999</v>
      </c>
      <c r="J1202" s="79">
        <v>168.21899999999999</v>
      </c>
      <c r="K1202" s="79">
        <v>156.68199999999999</v>
      </c>
      <c r="L1202" s="79">
        <v>107.215</v>
      </c>
      <c r="M1202" s="79">
        <v>29.927</v>
      </c>
      <c r="N1202" s="79">
        <v>16.291</v>
      </c>
    </row>
    <row r="1203" spans="1:14" x14ac:dyDescent="0.3">
      <c r="A1203" s="82">
        <v>1202</v>
      </c>
      <c r="B1203" s="83" t="s">
        <v>323</v>
      </c>
      <c r="C1203" s="86" t="s">
        <v>115</v>
      </c>
      <c r="D1203" s="88"/>
      <c r="E1203" s="88">
        <v>562</v>
      </c>
      <c r="F1203" s="88">
        <v>2070</v>
      </c>
      <c r="G1203" s="78" t="s">
        <v>335</v>
      </c>
      <c r="H1203" s="79">
        <v>57.551000000000002</v>
      </c>
      <c r="I1203" s="79">
        <v>141.62299999999999</v>
      </c>
      <c r="J1203" s="79">
        <v>159.68</v>
      </c>
      <c r="K1203" s="79">
        <v>150.16999999999999</v>
      </c>
      <c r="L1203" s="79">
        <v>100.873</v>
      </c>
      <c r="M1203" s="79">
        <v>27.073</v>
      </c>
      <c r="N1203" s="79">
        <v>13.95</v>
      </c>
    </row>
    <row r="1204" spans="1:14" x14ac:dyDescent="0.3">
      <c r="A1204" s="82">
        <v>1203</v>
      </c>
      <c r="B1204" s="83" t="s">
        <v>323</v>
      </c>
      <c r="C1204" s="86" t="s">
        <v>115</v>
      </c>
      <c r="D1204" s="88"/>
      <c r="E1204" s="88">
        <v>562</v>
      </c>
      <c r="F1204" s="88">
        <v>2075</v>
      </c>
      <c r="G1204" s="78" t="s">
        <v>336</v>
      </c>
      <c r="H1204" s="79">
        <v>50.656999999999996</v>
      </c>
      <c r="I1204" s="79">
        <v>130.488</v>
      </c>
      <c r="J1204" s="79">
        <v>151.88</v>
      </c>
      <c r="K1204" s="79">
        <v>144.32599999999999</v>
      </c>
      <c r="L1204" s="79">
        <v>95.055999999999997</v>
      </c>
      <c r="M1204" s="79">
        <v>24.545999999999999</v>
      </c>
      <c r="N1204" s="79">
        <v>11.847</v>
      </c>
    </row>
    <row r="1205" spans="1:14" x14ac:dyDescent="0.3">
      <c r="A1205" s="82">
        <v>1204</v>
      </c>
      <c r="B1205" s="83" t="s">
        <v>323</v>
      </c>
      <c r="C1205" s="86" t="s">
        <v>115</v>
      </c>
      <c r="D1205" s="88"/>
      <c r="E1205" s="88">
        <v>562</v>
      </c>
      <c r="F1205" s="88">
        <v>2080</v>
      </c>
      <c r="G1205" s="78" t="s">
        <v>337</v>
      </c>
      <c r="H1205" s="79">
        <v>44.737000000000002</v>
      </c>
      <c r="I1205" s="79">
        <v>120.831</v>
      </c>
      <c r="J1205" s="79">
        <v>145.60900000000001</v>
      </c>
      <c r="K1205" s="79">
        <v>139.91</v>
      </c>
      <c r="L1205" s="79">
        <v>90.239000000000004</v>
      </c>
      <c r="M1205" s="79">
        <v>22.449000000000002</v>
      </c>
      <c r="N1205" s="79">
        <v>10.065</v>
      </c>
    </row>
    <row r="1206" spans="1:14" x14ac:dyDescent="0.3">
      <c r="A1206" s="82">
        <v>1205</v>
      </c>
      <c r="B1206" s="83" t="s">
        <v>323</v>
      </c>
      <c r="C1206" s="86" t="s">
        <v>115</v>
      </c>
      <c r="D1206" s="88"/>
      <c r="E1206" s="88">
        <v>562</v>
      </c>
      <c r="F1206" s="88">
        <v>2085</v>
      </c>
      <c r="G1206" s="78" t="s">
        <v>338</v>
      </c>
      <c r="H1206" s="79">
        <v>39.56</v>
      </c>
      <c r="I1206" s="79">
        <v>112.17400000000001</v>
      </c>
      <c r="J1206" s="79">
        <v>140.37799999999999</v>
      </c>
      <c r="K1206" s="79">
        <v>136.47900000000001</v>
      </c>
      <c r="L1206" s="79">
        <v>86.090999999999994</v>
      </c>
      <c r="M1206" s="79">
        <v>20.672000000000001</v>
      </c>
      <c r="N1206" s="79">
        <v>8.5060000000000002</v>
      </c>
    </row>
    <row r="1207" spans="1:14" x14ac:dyDescent="0.3">
      <c r="A1207" s="82">
        <v>1206</v>
      </c>
      <c r="B1207" s="83" t="s">
        <v>323</v>
      </c>
      <c r="C1207" s="86" t="s">
        <v>115</v>
      </c>
      <c r="D1207" s="88"/>
      <c r="E1207" s="88">
        <v>562</v>
      </c>
      <c r="F1207" s="88">
        <v>2090</v>
      </c>
      <c r="G1207" s="78" t="s">
        <v>339</v>
      </c>
      <c r="H1207" s="79">
        <v>34.996000000000002</v>
      </c>
      <c r="I1207" s="79">
        <v>104.30500000000001</v>
      </c>
      <c r="J1207" s="79">
        <v>135.93</v>
      </c>
      <c r="K1207" s="79">
        <v>133.78700000000001</v>
      </c>
      <c r="L1207" s="79">
        <v>82.465000000000003</v>
      </c>
      <c r="M1207" s="79">
        <v>19.116</v>
      </c>
      <c r="N1207" s="79">
        <v>7.1609999999999996</v>
      </c>
    </row>
    <row r="1208" spans="1:14" x14ac:dyDescent="0.3">
      <c r="A1208" s="82">
        <v>1207</v>
      </c>
      <c r="B1208" s="83" t="s">
        <v>323</v>
      </c>
      <c r="C1208" s="86" t="s">
        <v>115</v>
      </c>
      <c r="D1208" s="88"/>
      <c r="E1208" s="88">
        <v>562</v>
      </c>
      <c r="F1208" s="88">
        <v>2095</v>
      </c>
      <c r="G1208" s="78" t="s">
        <v>340</v>
      </c>
      <c r="H1208" s="79">
        <v>30.963999999999999</v>
      </c>
      <c r="I1208" s="79">
        <v>97.113</v>
      </c>
      <c r="J1208" s="79">
        <v>132.18199999999999</v>
      </c>
      <c r="K1208" s="79">
        <v>131.78100000000001</v>
      </c>
      <c r="L1208" s="79">
        <v>79.27</v>
      </c>
      <c r="M1208" s="79">
        <v>17.774999999999999</v>
      </c>
      <c r="N1208" s="79">
        <v>6.0149999999999997</v>
      </c>
    </row>
    <row r="1209" spans="1:14" x14ac:dyDescent="0.3">
      <c r="A1209" s="82">
        <v>1208</v>
      </c>
      <c r="B1209" s="83" t="s">
        <v>323</v>
      </c>
      <c r="C1209" s="86" t="s">
        <v>116</v>
      </c>
      <c r="D1209" s="88"/>
      <c r="E1209" s="88">
        <v>566</v>
      </c>
      <c r="F1209" s="88">
        <v>2015</v>
      </c>
      <c r="G1209" s="78" t="s">
        <v>324</v>
      </c>
      <c r="H1209" s="79">
        <v>107.33</v>
      </c>
      <c r="I1209" s="79">
        <v>226.04499999999999</v>
      </c>
      <c r="J1209" s="79">
        <v>245.05799999999999</v>
      </c>
      <c r="K1209" s="79">
        <v>216.79400000000001</v>
      </c>
      <c r="L1209" s="79">
        <v>172.68899999999999</v>
      </c>
      <c r="M1209" s="79">
        <v>83.516999999999996</v>
      </c>
      <c r="N1209" s="79">
        <v>31.927</v>
      </c>
    </row>
    <row r="1210" spans="1:14" x14ac:dyDescent="0.3">
      <c r="A1210" s="82">
        <v>1209</v>
      </c>
      <c r="B1210" s="83" t="s">
        <v>323</v>
      </c>
      <c r="C1210" s="86" t="s">
        <v>116</v>
      </c>
      <c r="D1210" s="88"/>
      <c r="E1210" s="88">
        <v>566</v>
      </c>
      <c r="F1210" s="88">
        <v>2020</v>
      </c>
      <c r="G1210" s="78" t="s">
        <v>325</v>
      </c>
      <c r="H1210" s="79">
        <v>97.593000000000004</v>
      </c>
      <c r="I1210" s="79">
        <v>215.197</v>
      </c>
      <c r="J1210" s="79">
        <v>229.51900000000001</v>
      </c>
      <c r="K1210" s="79">
        <v>201.55500000000001</v>
      </c>
      <c r="L1210" s="79">
        <v>166.44</v>
      </c>
      <c r="M1210" s="79">
        <v>76.424999999999997</v>
      </c>
      <c r="N1210" s="79">
        <v>29.071000000000002</v>
      </c>
    </row>
    <row r="1211" spans="1:14" x14ac:dyDescent="0.3">
      <c r="A1211" s="82">
        <v>1210</v>
      </c>
      <c r="B1211" s="83" t="s">
        <v>323</v>
      </c>
      <c r="C1211" s="86" t="s">
        <v>116</v>
      </c>
      <c r="D1211" s="88"/>
      <c r="E1211" s="88">
        <v>566</v>
      </c>
      <c r="F1211" s="88">
        <v>2025</v>
      </c>
      <c r="G1211" s="78" t="s">
        <v>326</v>
      </c>
      <c r="H1211" s="79">
        <v>88.135000000000005</v>
      </c>
      <c r="I1211" s="79">
        <v>203.36500000000001</v>
      </c>
      <c r="J1211" s="79">
        <v>214.297</v>
      </c>
      <c r="K1211" s="79">
        <v>187.16300000000001</v>
      </c>
      <c r="L1211" s="79">
        <v>159.422</v>
      </c>
      <c r="M1211" s="79">
        <v>69.608999999999995</v>
      </c>
      <c r="N1211" s="79">
        <v>26.129000000000001</v>
      </c>
    </row>
    <row r="1212" spans="1:14" x14ac:dyDescent="0.3">
      <c r="A1212" s="82">
        <v>1211</v>
      </c>
      <c r="B1212" s="83" t="s">
        <v>323</v>
      </c>
      <c r="C1212" s="86" t="s">
        <v>116</v>
      </c>
      <c r="D1212" s="88"/>
      <c r="E1212" s="88">
        <v>566</v>
      </c>
      <c r="F1212" s="88">
        <v>2030</v>
      </c>
      <c r="G1212" s="78" t="s">
        <v>327</v>
      </c>
      <c r="H1212" s="79">
        <v>79.171000000000006</v>
      </c>
      <c r="I1212" s="79">
        <v>191.19900000000001</v>
      </c>
      <c r="J1212" s="79">
        <v>199.874</v>
      </c>
      <c r="K1212" s="79">
        <v>173.893</v>
      </c>
      <c r="L1212" s="79">
        <v>151.97</v>
      </c>
      <c r="M1212" s="79">
        <v>63.118000000000002</v>
      </c>
      <c r="N1212" s="79">
        <v>23.254999999999999</v>
      </c>
    </row>
    <row r="1213" spans="1:14" x14ac:dyDescent="0.3">
      <c r="A1213" s="82">
        <v>1212</v>
      </c>
      <c r="B1213" s="83" t="s">
        <v>323</v>
      </c>
      <c r="C1213" s="86" t="s">
        <v>116</v>
      </c>
      <c r="D1213" s="88"/>
      <c r="E1213" s="88">
        <v>566</v>
      </c>
      <c r="F1213" s="88">
        <v>2035</v>
      </c>
      <c r="G1213" s="78" t="s">
        <v>328</v>
      </c>
      <c r="H1213" s="79">
        <v>70.888000000000005</v>
      </c>
      <c r="I1213" s="79">
        <v>179.06200000000001</v>
      </c>
      <c r="J1213" s="79">
        <v>186.46899999999999</v>
      </c>
      <c r="K1213" s="79">
        <v>161.851</v>
      </c>
      <c r="L1213" s="79">
        <v>144.40899999999999</v>
      </c>
      <c r="M1213" s="79">
        <v>57.131</v>
      </c>
      <c r="N1213" s="79">
        <v>20.55</v>
      </c>
    </row>
    <row r="1214" spans="1:14" x14ac:dyDescent="0.3">
      <c r="A1214" s="82">
        <v>1213</v>
      </c>
      <c r="B1214" s="83" t="s">
        <v>323</v>
      </c>
      <c r="C1214" s="86" t="s">
        <v>116</v>
      </c>
      <c r="D1214" s="88"/>
      <c r="E1214" s="88">
        <v>566</v>
      </c>
      <c r="F1214" s="88">
        <v>2040</v>
      </c>
      <c r="G1214" s="78" t="s">
        <v>329</v>
      </c>
      <c r="H1214" s="79">
        <v>63.353999999999999</v>
      </c>
      <c r="I1214" s="79">
        <v>167.31800000000001</v>
      </c>
      <c r="J1214" s="79">
        <v>174.33699999999999</v>
      </c>
      <c r="K1214" s="79">
        <v>151.251</v>
      </c>
      <c r="L1214" s="79">
        <v>136.999</v>
      </c>
      <c r="M1214" s="79">
        <v>51.664999999999999</v>
      </c>
      <c r="N1214" s="79">
        <v>18.036000000000001</v>
      </c>
    </row>
    <row r="1215" spans="1:14" x14ac:dyDescent="0.3">
      <c r="A1215" s="82">
        <v>1214</v>
      </c>
      <c r="B1215" s="83" t="s">
        <v>323</v>
      </c>
      <c r="C1215" s="86" t="s">
        <v>116</v>
      </c>
      <c r="D1215" s="88"/>
      <c r="E1215" s="88">
        <v>566</v>
      </c>
      <c r="F1215" s="88">
        <v>2045</v>
      </c>
      <c r="G1215" s="78" t="s">
        <v>330</v>
      </c>
      <c r="H1215" s="79">
        <v>56.569000000000003</v>
      </c>
      <c r="I1215" s="79">
        <v>156.221</v>
      </c>
      <c r="J1215" s="79">
        <v>163.54300000000001</v>
      </c>
      <c r="K1215" s="79">
        <v>142.03299999999999</v>
      </c>
      <c r="L1215" s="79">
        <v>129.96299999999999</v>
      </c>
      <c r="M1215" s="79">
        <v>46.773000000000003</v>
      </c>
      <c r="N1215" s="79">
        <v>15.738</v>
      </c>
    </row>
    <row r="1216" spans="1:14" x14ac:dyDescent="0.3">
      <c r="A1216" s="82">
        <v>1215</v>
      </c>
      <c r="B1216" s="83" t="s">
        <v>323</v>
      </c>
      <c r="C1216" s="86" t="s">
        <v>116</v>
      </c>
      <c r="D1216" s="88"/>
      <c r="E1216" s="88">
        <v>566</v>
      </c>
      <c r="F1216" s="88">
        <v>2050</v>
      </c>
      <c r="G1216" s="78" t="s">
        <v>331</v>
      </c>
      <c r="H1216" s="79">
        <v>50.607999999999997</v>
      </c>
      <c r="I1216" s="79">
        <v>146.029</v>
      </c>
      <c r="J1216" s="79">
        <v>154.191</v>
      </c>
      <c r="K1216" s="79">
        <v>134.28399999999999</v>
      </c>
      <c r="L1216" s="79">
        <v>123.49</v>
      </c>
      <c r="M1216" s="79">
        <v>42.439</v>
      </c>
      <c r="N1216" s="79">
        <v>13.659000000000001</v>
      </c>
    </row>
    <row r="1217" spans="1:14" x14ac:dyDescent="0.3">
      <c r="A1217" s="82">
        <v>1216</v>
      </c>
      <c r="B1217" s="83" t="s">
        <v>323</v>
      </c>
      <c r="C1217" s="86" t="s">
        <v>116</v>
      </c>
      <c r="D1217" s="88"/>
      <c r="E1217" s="88">
        <v>566</v>
      </c>
      <c r="F1217" s="88">
        <v>2055</v>
      </c>
      <c r="G1217" s="78" t="s">
        <v>332</v>
      </c>
      <c r="H1217" s="79">
        <v>45.256999999999998</v>
      </c>
      <c r="I1217" s="79">
        <v>136.44499999999999</v>
      </c>
      <c r="J1217" s="79">
        <v>145.934</v>
      </c>
      <c r="K1217" s="79">
        <v>127.69</v>
      </c>
      <c r="L1217" s="79">
        <v>117.396</v>
      </c>
      <c r="M1217" s="79">
        <v>38.552</v>
      </c>
      <c r="N1217" s="79">
        <v>11.846</v>
      </c>
    </row>
    <row r="1218" spans="1:14" x14ac:dyDescent="0.3">
      <c r="A1218" s="82">
        <v>1217</v>
      </c>
      <c r="B1218" s="83" t="s">
        <v>323</v>
      </c>
      <c r="C1218" s="86" t="s">
        <v>116</v>
      </c>
      <c r="D1218" s="88"/>
      <c r="E1218" s="88">
        <v>566</v>
      </c>
      <c r="F1218" s="88">
        <v>2060</v>
      </c>
      <c r="G1218" s="78" t="s">
        <v>333</v>
      </c>
      <c r="H1218" s="79">
        <v>40.688000000000002</v>
      </c>
      <c r="I1218" s="79">
        <v>128.11500000000001</v>
      </c>
      <c r="J1218" s="79">
        <v>139.374</v>
      </c>
      <c r="K1218" s="79">
        <v>122.68300000000001</v>
      </c>
      <c r="L1218" s="79">
        <v>112.2</v>
      </c>
      <c r="M1218" s="79">
        <v>35.255000000000003</v>
      </c>
      <c r="N1218" s="79">
        <v>10.265000000000001</v>
      </c>
    </row>
    <row r="1219" spans="1:14" x14ac:dyDescent="0.3">
      <c r="A1219" s="82">
        <v>1218</v>
      </c>
      <c r="B1219" s="83" t="s">
        <v>323</v>
      </c>
      <c r="C1219" s="86" t="s">
        <v>116</v>
      </c>
      <c r="D1219" s="88"/>
      <c r="E1219" s="88">
        <v>566</v>
      </c>
      <c r="F1219" s="88">
        <v>2065</v>
      </c>
      <c r="G1219" s="78" t="s">
        <v>334</v>
      </c>
      <c r="H1219" s="79">
        <v>36.700000000000003</v>
      </c>
      <c r="I1219" s="79">
        <v>120.65</v>
      </c>
      <c r="J1219" s="79">
        <v>134.06100000000001</v>
      </c>
      <c r="K1219" s="79">
        <v>118.93899999999999</v>
      </c>
      <c r="L1219" s="79">
        <v>107.64</v>
      </c>
      <c r="M1219" s="79">
        <v>32.377000000000002</v>
      </c>
      <c r="N1219" s="79">
        <v>8.8930000000000007</v>
      </c>
    </row>
    <row r="1220" spans="1:14" x14ac:dyDescent="0.3">
      <c r="A1220" s="82">
        <v>1219</v>
      </c>
      <c r="B1220" s="83" t="s">
        <v>323</v>
      </c>
      <c r="C1220" s="86" t="s">
        <v>116</v>
      </c>
      <c r="D1220" s="88"/>
      <c r="E1220" s="88">
        <v>566</v>
      </c>
      <c r="F1220" s="88">
        <v>2070</v>
      </c>
      <c r="G1220" s="78" t="s">
        <v>335</v>
      </c>
      <c r="H1220" s="79">
        <v>33.125</v>
      </c>
      <c r="I1220" s="79">
        <v>113.625</v>
      </c>
      <c r="J1220" s="79">
        <v>129.441</v>
      </c>
      <c r="K1220" s="79">
        <v>115.92100000000001</v>
      </c>
      <c r="L1220" s="79">
        <v>103.351</v>
      </c>
      <c r="M1220" s="79">
        <v>29.783000000000001</v>
      </c>
      <c r="N1220" s="79">
        <v>7.6740000000000004</v>
      </c>
    </row>
    <row r="1221" spans="1:14" x14ac:dyDescent="0.3">
      <c r="A1221" s="82">
        <v>1220</v>
      </c>
      <c r="B1221" s="83" t="s">
        <v>323</v>
      </c>
      <c r="C1221" s="86" t="s">
        <v>116</v>
      </c>
      <c r="D1221" s="88"/>
      <c r="E1221" s="88">
        <v>566</v>
      </c>
      <c r="F1221" s="88">
        <v>2075</v>
      </c>
      <c r="G1221" s="78" t="s">
        <v>336</v>
      </c>
      <c r="H1221" s="79">
        <v>29.925000000000001</v>
      </c>
      <c r="I1221" s="79">
        <v>107.08499999999999</v>
      </c>
      <c r="J1221" s="79">
        <v>125.577</v>
      </c>
      <c r="K1221" s="79">
        <v>113.706</v>
      </c>
      <c r="L1221" s="79">
        <v>99.352999999999994</v>
      </c>
      <c r="M1221" s="79">
        <v>27.468</v>
      </c>
      <c r="N1221" s="79">
        <v>6.6059999999999999</v>
      </c>
    </row>
    <row r="1222" spans="1:14" x14ac:dyDescent="0.3">
      <c r="A1222" s="82">
        <v>1221</v>
      </c>
      <c r="B1222" s="83" t="s">
        <v>323</v>
      </c>
      <c r="C1222" s="86" t="s">
        <v>116</v>
      </c>
      <c r="D1222" s="88"/>
      <c r="E1222" s="88">
        <v>566</v>
      </c>
      <c r="F1222" s="88">
        <v>2080</v>
      </c>
      <c r="G1222" s="78" t="s">
        <v>337</v>
      </c>
      <c r="H1222" s="79">
        <v>27.062000000000001</v>
      </c>
      <c r="I1222" s="79">
        <v>100.96599999999999</v>
      </c>
      <c r="J1222" s="79">
        <v>122.38500000000001</v>
      </c>
      <c r="K1222" s="79">
        <v>112.21599999999999</v>
      </c>
      <c r="L1222" s="79">
        <v>95.650999999999996</v>
      </c>
      <c r="M1222" s="79">
        <v>25.388999999999999</v>
      </c>
      <c r="N1222" s="79">
        <v>5.6909999999999998</v>
      </c>
    </row>
    <row r="1223" spans="1:14" x14ac:dyDescent="0.3">
      <c r="A1223" s="82">
        <v>1222</v>
      </c>
      <c r="B1223" s="83" t="s">
        <v>323</v>
      </c>
      <c r="C1223" s="86" t="s">
        <v>116</v>
      </c>
      <c r="D1223" s="88"/>
      <c r="E1223" s="88">
        <v>566</v>
      </c>
      <c r="F1223" s="88">
        <v>2085</v>
      </c>
      <c r="G1223" s="78" t="s">
        <v>338</v>
      </c>
      <c r="H1223" s="79">
        <v>24.547000000000001</v>
      </c>
      <c r="I1223" s="79">
        <v>95.382000000000005</v>
      </c>
      <c r="J1223" s="79">
        <v>119.944</v>
      </c>
      <c r="K1223" s="79">
        <v>111.52</v>
      </c>
      <c r="L1223" s="79">
        <v>92.313000000000002</v>
      </c>
      <c r="M1223" s="79">
        <v>23.541</v>
      </c>
      <c r="N1223" s="79">
        <v>4.8730000000000002</v>
      </c>
    </row>
    <row r="1224" spans="1:14" x14ac:dyDescent="0.3">
      <c r="A1224" s="82">
        <v>1223</v>
      </c>
      <c r="B1224" s="83" t="s">
        <v>323</v>
      </c>
      <c r="C1224" s="86" t="s">
        <v>116</v>
      </c>
      <c r="D1224" s="88"/>
      <c r="E1224" s="88">
        <v>566</v>
      </c>
      <c r="F1224" s="88">
        <v>2090</v>
      </c>
      <c r="G1224" s="78" t="s">
        <v>339</v>
      </c>
      <c r="H1224" s="79">
        <v>22.222000000000001</v>
      </c>
      <c r="I1224" s="79">
        <v>89.888000000000005</v>
      </c>
      <c r="J1224" s="79">
        <v>117.72199999999999</v>
      </c>
      <c r="K1224" s="79">
        <v>111.14700000000001</v>
      </c>
      <c r="L1224" s="79">
        <v>88.947999999999993</v>
      </c>
      <c r="M1224" s="79">
        <v>21.83</v>
      </c>
      <c r="N1224" s="79">
        <v>4.1630000000000003</v>
      </c>
    </row>
    <row r="1225" spans="1:14" x14ac:dyDescent="0.3">
      <c r="A1225" s="82">
        <v>1224</v>
      </c>
      <c r="B1225" s="83" t="s">
        <v>323</v>
      </c>
      <c r="C1225" s="86" t="s">
        <v>116</v>
      </c>
      <c r="D1225" s="88"/>
      <c r="E1225" s="88">
        <v>566</v>
      </c>
      <c r="F1225" s="88">
        <v>2095</v>
      </c>
      <c r="G1225" s="78" t="s">
        <v>340</v>
      </c>
      <c r="H1225" s="79">
        <v>20.111000000000001</v>
      </c>
      <c r="I1225" s="79">
        <v>84.613</v>
      </c>
      <c r="J1225" s="79">
        <v>115.84699999999999</v>
      </c>
      <c r="K1225" s="79">
        <v>111.188</v>
      </c>
      <c r="L1225" s="79">
        <v>85.659000000000006</v>
      </c>
      <c r="M1225" s="79">
        <v>20.234999999999999</v>
      </c>
      <c r="N1225" s="79">
        <v>3.5470000000000002</v>
      </c>
    </row>
    <row r="1226" spans="1:14" x14ac:dyDescent="0.3">
      <c r="A1226" s="82">
        <v>1225</v>
      </c>
      <c r="B1226" s="83" t="s">
        <v>323</v>
      </c>
      <c r="C1226" s="86" t="s">
        <v>117</v>
      </c>
      <c r="D1226" s="88"/>
      <c r="E1226" s="88">
        <v>686</v>
      </c>
      <c r="F1226" s="88">
        <v>2015</v>
      </c>
      <c r="G1226" s="78" t="s">
        <v>324</v>
      </c>
      <c r="H1226" s="79">
        <v>72.683999999999997</v>
      </c>
      <c r="I1226" s="79">
        <v>180.102</v>
      </c>
      <c r="J1226" s="79">
        <v>220.589</v>
      </c>
      <c r="K1226" s="79">
        <v>199.89</v>
      </c>
      <c r="L1226" s="79">
        <v>152.19</v>
      </c>
      <c r="M1226" s="79">
        <v>82.034000000000006</v>
      </c>
      <c r="N1226" s="79">
        <v>21.991</v>
      </c>
    </row>
    <row r="1227" spans="1:14" x14ac:dyDescent="0.3">
      <c r="A1227" s="82">
        <v>1226</v>
      </c>
      <c r="B1227" s="83" t="s">
        <v>323</v>
      </c>
      <c r="C1227" s="86" t="s">
        <v>117</v>
      </c>
      <c r="D1227" s="88"/>
      <c r="E1227" s="88">
        <v>686</v>
      </c>
      <c r="F1227" s="88">
        <v>2020</v>
      </c>
      <c r="G1227" s="78" t="s">
        <v>325</v>
      </c>
      <c r="H1227" s="79">
        <v>63.381</v>
      </c>
      <c r="I1227" s="79">
        <v>166.47300000000001</v>
      </c>
      <c r="J1227" s="79">
        <v>208.36099999999999</v>
      </c>
      <c r="K1227" s="79">
        <v>187.43899999999999</v>
      </c>
      <c r="L1227" s="79">
        <v>142.59800000000001</v>
      </c>
      <c r="M1227" s="79">
        <v>76.963999999999999</v>
      </c>
      <c r="N1227" s="79">
        <v>21.103999999999999</v>
      </c>
    </row>
    <row r="1228" spans="1:14" x14ac:dyDescent="0.3">
      <c r="A1228" s="82">
        <v>1227</v>
      </c>
      <c r="B1228" s="83" t="s">
        <v>323</v>
      </c>
      <c r="C1228" s="86" t="s">
        <v>117</v>
      </c>
      <c r="D1228" s="88"/>
      <c r="E1228" s="88">
        <v>686</v>
      </c>
      <c r="F1228" s="88">
        <v>2025</v>
      </c>
      <c r="G1228" s="78" t="s">
        <v>326</v>
      </c>
      <c r="H1228" s="79">
        <v>55.552</v>
      </c>
      <c r="I1228" s="79">
        <v>154.392</v>
      </c>
      <c r="J1228" s="79">
        <v>197.511</v>
      </c>
      <c r="K1228" s="79">
        <v>176.68899999999999</v>
      </c>
      <c r="L1228" s="79">
        <v>134.04900000000001</v>
      </c>
      <c r="M1228" s="79">
        <v>72.167000000000002</v>
      </c>
      <c r="N1228" s="79">
        <v>20.100000000000001</v>
      </c>
    </row>
    <row r="1229" spans="1:14" x14ac:dyDescent="0.3">
      <c r="A1229" s="82">
        <v>1228</v>
      </c>
      <c r="B1229" s="83" t="s">
        <v>323</v>
      </c>
      <c r="C1229" s="86" t="s">
        <v>117</v>
      </c>
      <c r="D1229" s="88"/>
      <c r="E1229" s="88">
        <v>686</v>
      </c>
      <c r="F1229" s="88">
        <v>2030</v>
      </c>
      <c r="G1229" s="78" t="s">
        <v>327</v>
      </c>
      <c r="H1229" s="79">
        <v>48.921999999999997</v>
      </c>
      <c r="I1229" s="79">
        <v>143.624</v>
      </c>
      <c r="J1229" s="79">
        <v>187.88800000000001</v>
      </c>
      <c r="K1229" s="79">
        <v>167.404</v>
      </c>
      <c r="L1229" s="79">
        <v>126.464</v>
      </c>
      <c r="M1229" s="79">
        <v>67.664000000000001</v>
      </c>
      <c r="N1229" s="79">
        <v>18.994</v>
      </c>
    </row>
    <row r="1230" spans="1:14" x14ac:dyDescent="0.3">
      <c r="A1230" s="82">
        <v>1229</v>
      </c>
      <c r="B1230" s="83" t="s">
        <v>323</v>
      </c>
      <c r="C1230" s="86" t="s">
        <v>117</v>
      </c>
      <c r="D1230" s="88"/>
      <c r="E1230" s="88">
        <v>686</v>
      </c>
      <c r="F1230" s="88">
        <v>2035</v>
      </c>
      <c r="G1230" s="78" t="s">
        <v>328</v>
      </c>
      <c r="H1230" s="79">
        <v>43.308999999999997</v>
      </c>
      <c r="I1230" s="79">
        <v>134.04599999999999</v>
      </c>
      <c r="J1230" s="79">
        <v>179.46299999999999</v>
      </c>
      <c r="K1230" s="79">
        <v>159.45099999999999</v>
      </c>
      <c r="L1230" s="79">
        <v>119.70699999999999</v>
      </c>
      <c r="M1230" s="79">
        <v>63.472000000000001</v>
      </c>
      <c r="N1230" s="79">
        <v>17.832000000000001</v>
      </c>
    </row>
    <row r="1231" spans="1:14" x14ac:dyDescent="0.3">
      <c r="A1231" s="82">
        <v>1230</v>
      </c>
      <c r="B1231" s="83" t="s">
        <v>323</v>
      </c>
      <c r="C1231" s="86" t="s">
        <v>117</v>
      </c>
      <c r="D1231" s="88"/>
      <c r="E1231" s="88">
        <v>686</v>
      </c>
      <c r="F1231" s="88">
        <v>2040</v>
      </c>
      <c r="G1231" s="78" t="s">
        <v>329</v>
      </c>
      <c r="H1231" s="79">
        <v>38.517000000000003</v>
      </c>
      <c r="I1231" s="79">
        <v>125.515</v>
      </c>
      <c r="J1231" s="79">
        <v>172.08199999999999</v>
      </c>
      <c r="K1231" s="79">
        <v>152.75700000000001</v>
      </c>
      <c r="L1231" s="79">
        <v>113.771</v>
      </c>
      <c r="M1231" s="79">
        <v>59.54</v>
      </c>
      <c r="N1231" s="79">
        <v>16.638000000000002</v>
      </c>
    </row>
    <row r="1232" spans="1:14" x14ac:dyDescent="0.3">
      <c r="A1232" s="82">
        <v>1231</v>
      </c>
      <c r="B1232" s="83" t="s">
        <v>323</v>
      </c>
      <c r="C1232" s="86" t="s">
        <v>117</v>
      </c>
      <c r="D1232" s="88"/>
      <c r="E1232" s="88">
        <v>686</v>
      </c>
      <c r="F1232" s="88">
        <v>2045</v>
      </c>
      <c r="G1232" s="78" t="s">
        <v>330</v>
      </c>
      <c r="H1232" s="79">
        <v>34.472999999999999</v>
      </c>
      <c r="I1232" s="79">
        <v>118.038</v>
      </c>
      <c r="J1232" s="79">
        <v>165.8</v>
      </c>
      <c r="K1232" s="79">
        <v>147.22499999999999</v>
      </c>
      <c r="L1232" s="79">
        <v>108.595</v>
      </c>
      <c r="M1232" s="79">
        <v>55.875999999999998</v>
      </c>
      <c r="N1232" s="79">
        <v>15.413</v>
      </c>
    </row>
    <row r="1233" spans="1:14" x14ac:dyDescent="0.3">
      <c r="A1233" s="82">
        <v>1232</v>
      </c>
      <c r="B1233" s="83" t="s">
        <v>323</v>
      </c>
      <c r="C1233" s="86" t="s">
        <v>117</v>
      </c>
      <c r="D1233" s="88"/>
      <c r="E1233" s="88">
        <v>686</v>
      </c>
      <c r="F1233" s="88">
        <v>2050</v>
      </c>
      <c r="G1233" s="78" t="s">
        <v>331</v>
      </c>
      <c r="H1233" s="79">
        <v>30.966999999999999</v>
      </c>
      <c r="I1233" s="79">
        <v>111.217</v>
      </c>
      <c r="J1233" s="79">
        <v>160.143</v>
      </c>
      <c r="K1233" s="79">
        <v>142.45400000000001</v>
      </c>
      <c r="L1233" s="79">
        <v>103.914</v>
      </c>
      <c r="M1233" s="79">
        <v>52.402999999999999</v>
      </c>
      <c r="N1233" s="79">
        <v>14.182</v>
      </c>
    </row>
    <row r="1234" spans="1:14" x14ac:dyDescent="0.3">
      <c r="A1234" s="82">
        <v>1233</v>
      </c>
      <c r="B1234" s="83" t="s">
        <v>323</v>
      </c>
      <c r="C1234" s="86" t="s">
        <v>117</v>
      </c>
      <c r="D1234" s="88"/>
      <c r="E1234" s="88">
        <v>686</v>
      </c>
      <c r="F1234" s="88">
        <v>2055</v>
      </c>
      <c r="G1234" s="78" t="s">
        <v>332</v>
      </c>
      <c r="H1234" s="79">
        <v>27.936</v>
      </c>
      <c r="I1234" s="79">
        <v>105.05200000000001</v>
      </c>
      <c r="J1234" s="79">
        <v>155.10599999999999</v>
      </c>
      <c r="K1234" s="79">
        <v>138.459</v>
      </c>
      <c r="L1234" s="79">
        <v>99.674999999999997</v>
      </c>
      <c r="M1234" s="79">
        <v>49.09</v>
      </c>
      <c r="N1234" s="79">
        <v>12.942</v>
      </c>
    </row>
    <row r="1235" spans="1:14" x14ac:dyDescent="0.3">
      <c r="A1235" s="82">
        <v>1234</v>
      </c>
      <c r="B1235" s="83" t="s">
        <v>323</v>
      </c>
      <c r="C1235" s="86" t="s">
        <v>117</v>
      </c>
      <c r="D1235" s="88"/>
      <c r="E1235" s="88">
        <v>686</v>
      </c>
      <c r="F1235" s="88">
        <v>2060</v>
      </c>
      <c r="G1235" s="78" t="s">
        <v>333</v>
      </c>
      <c r="H1235" s="79">
        <v>25.305</v>
      </c>
      <c r="I1235" s="79">
        <v>99.451999999999998</v>
      </c>
      <c r="J1235" s="79">
        <v>150.71100000000001</v>
      </c>
      <c r="K1235" s="79">
        <v>135.161</v>
      </c>
      <c r="L1235" s="79">
        <v>95.903999999999996</v>
      </c>
      <c r="M1235" s="79">
        <v>45.972000000000001</v>
      </c>
      <c r="N1235" s="79">
        <v>11.734999999999999</v>
      </c>
    </row>
    <row r="1236" spans="1:14" x14ac:dyDescent="0.3">
      <c r="A1236" s="82">
        <v>1235</v>
      </c>
      <c r="B1236" s="83" t="s">
        <v>323</v>
      </c>
      <c r="C1236" s="86" t="s">
        <v>117</v>
      </c>
      <c r="D1236" s="88"/>
      <c r="E1236" s="88">
        <v>686</v>
      </c>
      <c r="F1236" s="88">
        <v>2065</v>
      </c>
      <c r="G1236" s="78" t="s">
        <v>334</v>
      </c>
      <c r="H1236" s="79">
        <v>22.99</v>
      </c>
      <c r="I1236" s="79">
        <v>94.304000000000002</v>
      </c>
      <c r="J1236" s="79">
        <v>146.767</v>
      </c>
      <c r="K1236" s="79">
        <v>132.429</v>
      </c>
      <c r="L1236" s="79">
        <v>92.438000000000002</v>
      </c>
      <c r="M1236" s="79">
        <v>42.97</v>
      </c>
      <c r="N1236" s="79">
        <v>10.561999999999999</v>
      </c>
    </row>
    <row r="1237" spans="1:14" x14ac:dyDescent="0.3">
      <c r="A1237" s="82">
        <v>1236</v>
      </c>
      <c r="B1237" s="83" t="s">
        <v>323</v>
      </c>
      <c r="C1237" s="86" t="s">
        <v>117</v>
      </c>
      <c r="D1237" s="88"/>
      <c r="E1237" s="88">
        <v>686</v>
      </c>
      <c r="F1237" s="88">
        <v>2070</v>
      </c>
      <c r="G1237" s="78" t="s">
        <v>335</v>
      </c>
      <c r="H1237" s="79">
        <v>20.943000000000001</v>
      </c>
      <c r="I1237" s="79">
        <v>89.412999999999997</v>
      </c>
      <c r="J1237" s="79">
        <v>142.95699999999999</v>
      </c>
      <c r="K1237" s="79">
        <v>129.999</v>
      </c>
      <c r="L1237" s="79">
        <v>89.126000000000005</v>
      </c>
      <c r="M1237" s="79">
        <v>40.027000000000001</v>
      </c>
      <c r="N1237" s="79">
        <v>9.4149999999999991</v>
      </c>
    </row>
    <row r="1238" spans="1:14" x14ac:dyDescent="0.3">
      <c r="A1238" s="82">
        <v>1237</v>
      </c>
      <c r="B1238" s="83" t="s">
        <v>323</v>
      </c>
      <c r="C1238" s="86" t="s">
        <v>117</v>
      </c>
      <c r="D1238" s="88"/>
      <c r="E1238" s="88">
        <v>686</v>
      </c>
      <c r="F1238" s="88">
        <v>2075</v>
      </c>
      <c r="G1238" s="78" t="s">
        <v>336</v>
      </c>
      <c r="H1238" s="79">
        <v>19.143999999999998</v>
      </c>
      <c r="I1238" s="79">
        <v>84.896000000000001</v>
      </c>
      <c r="J1238" s="79">
        <v>139.535</v>
      </c>
      <c r="K1238" s="79">
        <v>128.03100000000001</v>
      </c>
      <c r="L1238" s="79">
        <v>86.082999999999998</v>
      </c>
      <c r="M1238" s="79">
        <v>37.237000000000002</v>
      </c>
      <c r="N1238" s="79">
        <v>8.3339999999999996</v>
      </c>
    </row>
    <row r="1239" spans="1:14" x14ac:dyDescent="0.3">
      <c r="A1239" s="82">
        <v>1238</v>
      </c>
      <c r="B1239" s="83" t="s">
        <v>323</v>
      </c>
      <c r="C1239" s="86" t="s">
        <v>117</v>
      </c>
      <c r="D1239" s="88"/>
      <c r="E1239" s="88">
        <v>686</v>
      </c>
      <c r="F1239" s="88">
        <v>2080</v>
      </c>
      <c r="G1239" s="78" t="s">
        <v>337</v>
      </c>
      <c r="H1239" s="79">
        <v>17.542999999999999</v>
      </c>
      <c r="I1239" s="79">
        <v>80.682000000000002</v>
      </c>
      <c r="J1239" s="79">
        <v>136.40799999999999</v>
      </c>
      <c r="K1239" s="79">
        <v>126.45</v>
      </c>
      <c r="L1239" s="79">
        <v>83.24</v>
      </c>
      <c r="M1239" s="79">
        <v>34.579000000000001</v>
      </c>
      <c r="N1239" s="79">
        <v>7.3179999999999996</v>
      </c>
    </row>
    <row r="1240" spans="1:14" x14ac:dyDescent="0.3">
      <c r="A1240" s="82">
        <v>1239</v>
      </c>
      <c r="B1240" s="83" t="s">
        <v>323</v>
      </c>
      <c r="C1240" s="86" t="s">
        <v>117</v>
      </c>
      <c r="D1240" s="88"/>
      <c r="E1240" s="88">
        <v>686</v>
      </c>
      <c r="F1240" s="88">
        <v>2085</v>
      </c>
      <c r="G1240" s="78" t="s">
        <v>338</v>
      </c>
      <c r="H1240" s="79">
        <v>16.065000000000001</v>
      </c>
      <c r="I1240" s="79">
        <v>76.480999999999995</v>
      </c>
      <c r="J1240" s="79">
        <v>133.1</v>
      </c>
      <c r="K1240" s="79">
        <v>124.807</v>
      </c>
      <c r="L1240" s="79">
        <v>80.322999999999993</v>
      </c>
      <c r="M1240" s="79">
        <v>31.904</v>
      </c>
      <c r="N1240" s="79">
        <v>6.36</v>
      </c>
    </row>
    <row r="1241" spans="1:14" x14ac:dyDescent="0.3">
      <c r="A1241" s="82">
        <v>1240</v>
      </c>
      <c r="B1241" s="83" t="s">
        <v>323</v>
      </c>
      <c r="C1241" s="86" t="s">
        <v>117</v>
      </c>
      <c r="D1241" s="88"/>
      <c r="E1241" s="88">
        <v>686</v>
      </c>
      <c r="F1241" s="88">
        <v>2090</v>
      </c>
      <c r="G1241" s="78" t="s">
        <v>339</v>
      </c>
      <c r="H1241" s="79">
        <v>14.77</v>
      </c>
      <c r="I1241" s="79">
        <v>72.641000000000005</v>
      </c>
      <c r="J1241" s="79">
        <v>130.15100000000001</v>
      </c>
      <c r="K1241" s="79">
        <v>123.599</v>
      </c>
      <c r="L1241" s="79">
        <v>77.668999999999997</v>
      </c>
      <c r="M1241" s="79">
        <v>29.44</v>
      </c>
      <c r="N1241" s="79">
        <v>5.49</v>
      </c>
    </row>
    <row r="1242" spans="1:14" x14ac:dyDescent="0.3">
      <c r="A1242" s="82">
        <v>1241</v>
      </c>
      <c r="B1242" s="83" t="s">
        <v>323</v>
      </c>
      <c r="C1242" s="86" t="s">
        <v>117</v>
      </c>
      <c r="D1242" s="88"/>
      <c r="E1242" s="88">
        <v>686</v>
      </c>
      <c r="F1242" s="88">
        <v>2095</v>
      </c>
      <c r="G1242" s="78" t="s">
        <v>340</v>
      </c>
      <c r="H1242" s="79">
        <v>13.590999999999999</v>
      </c>
      <c r="I1242" s="79">
        <v>68.914000000000001</v>
      </c>
      <c r="J1242" s="79">
        <v>127.248</v>
      </c>
      <c r="K1242" s="79">
        <v>122.55</v>
      </c>
      <c r="L1242" s="79">
        <v>75.087000000000003</v>
      </c>
      <c r="M1242" s="79">
        <v>27.042000000000002</v>
      </c>
      <c r="N1242" s="79">
        <v>4.7080000000000002</v>
      </c>
    </row>
    <row r="1243" spans="1:14" x14ac:dyDescent="0.3">
      <c r="A1243" s="82">
        <v>1242</v>
      </c>
      <c r="B1243" s="83" t="s">
        <v>323</v>
      </c>
      <c r="C1243" s="86" t="s">
        <v>118</v>
      </c>
      <c r="D1243" s="88"/>
      <c r="E1243" s="88">
        <v>694</v>
      </c>
      <c r="F1243" s="88">
        <v>2015</v>
      </c>
      <c r="G1243" s="78" t="s">
        <v>324</v>
      </c>
      <c r="H1243" s="79">
        <v>112.828</v>
      </c>
      <c r="I1243" s="79">
        <v>198.45599999999999</v>
      </c>
      <c r="J1243" s="79">
        <v>203.458</v>
      </c>
      <c r="K1243" s="79">
        <v>160.648</v>
      </c>
      <c r="L1243" s="79">
        <v>114.167</v>
      </c>
      <c r="M1243" s="79">
        <v>49.417999999999999</v>
      </c>
      <c r="N1243" s="79">
        <v>24.824999999999999</v>
      </c>
    </row>
    <row r="1244" spans="1:14" x14ac:dyDescent="0.3">
      <c r="A1244" s="82">
        <v>1243</v>
      </c>
      <c r="B1244" s="83" t="s">
        <v>323</v>
      </c>
      <c r="C1244" s="86" t="s">
        <v>118</v>
      </c>
      <c r="D1244" s="88"/>
      <c r="E1244" s="88">
        <v>694</v>
      </c>
      <c r="F1244" s="88">
        <v>2020</v>
      </c>
      <c r="G1244" s="78" t="s">
        <v>325</v>
      </c>
      <c r="H1244" s="79">
        <v>99.799000000000007</v>
      </c>
      <c r="I1244" s="79">
        <v>182.84399999999999</v>
      </c>
      <c r="J1244" s="79">
        <v>188.89400000000001</v>
      </c>
      <c r="K1244" s="79">
        <v>144.185</v>
      </c>
      <c r="L1244" s="79">
        <v>98.177999999999997</v>
      </c>
      <c r="M1244" s="79">
        <v>37.896000000000001</v>
      </c>
      <c r="N1244" s="79">
        <v>19.923999999999999</v>
      </c>
    </row>
    <row r="1245" spans="1:14" x14ac:dyDescent="0.3">
      <c r="A1245" s="82">
        <v>1244</v>
      </c>
      <c r="B1245" s="83" t="s">
        <v>323</v>
      </c>
      <c r="C1245" s="86" t="s">
        <v>118</v>
      </c>
      <c r="D1245" s="88"/>
      <c r="E1245" s="88">
        <v>694</v>
      </c>
      <c r="F1245" s="88">
        <v>2025</v>
      </c>
      <c r="G1245" s="78" t="s">
        <v>326</v>
      </c>
      <c r="H1245" s="79">
        <v>88.066000000000003</v>
      </c>
      <c r="I1245" s="79">
        <v>168.36600000000001</v>
      </c>
      <c r="J1245" s="79">
        <v>175.99299999999999</v>
      </c>
      <c r="K1245" s="79">
        <v>130.68600000000001</v>
      </c>
      <c r="L1245" s="79">
        <v>85.36</v>
      </c>
      <c r="M1245" s="79">
        <v>29.538</v>
      </c>
      <c r="N1245" s="79">
        <v>16.010999999999999</v>
      </c>
    </row>
    <row r="1246" spans="1:14" x14ac:dyDescent="0.3">
      <c r="A1246" s="82">
        <v>1245</v>
      </c>
      <c r="B1246" s="83" t="s">
        <v>323</v>
      </c>
      <c r="C1246" s="86" t="s">
        <v>118</v>
      </c>
      <c r="D1246" s="88"/>
      <c r="E1246" s="88">
        <v>694</v>
      </c>
      <c r="F1246" s="88">
        <v>2030</v>
      </c>
      <c r="G1246" s="78" t="s">
        <v>327</v>
      </c>
      <c r="H1246" s="79">
        <v>77.757999999999996</v>
      </c>
      <c r="I1246" s="79">
        <v>155.38399999999999</v>
      </c>
      <c r="J1246" s="79">
        <v>164.92400000000001</v>
      </c>
      <c r="K1246" s="79">
        <v>119.92100000000001</v>
      </c>
      <c r="L1246" s="79">
        <v>75.245000000000005</v>
      </c>
      <c r="M1246" s="79">
        <v>23.5</v>
      </c>
      <c r="N1246" s="79">
        <v>12.907999999999999</v>
      </c>
    </row>
    <row r="1247" spans="1:14" x14ac:dyDescent="0.3">
      <c r="A1247" s="82">
        <v>1246</v>
      </c>
      <c r="B1247" s="83" t="s">
        <v>323</v>
      </c>
      <c r="C1247" s="86" t="s">
        <v>118</v>
      </c>
      <c r="D1247" s="88"/>
      <c r="E1247" s="88">
        <v>694</v>
      </c>
      <c r="F1247" s="88">
        <v>2035</v>
      </c>
      <c r="G1247" s="78" t="s">
        <v>328</v>
      </c>
      <c r="H1247" s="79">
        <v>69.137</v>
      </c>
      <c r="I1247" s="79">
        <v>144.54499999999999</v>
      </c>
      <c r="J1247" s="79">
        <v>156.33500000000001</v>
      </c>
      <c r="K1247" s="79">
        <v>112.06699999999999</v>
      </c>
      <c r="L1247" s="79">
        <v>67.66</v>
      </c>
      <c r="M1247" s="79">
        <v>19.178999999999998</v>
      </c>
      <c r="N1247" s="79">
        <v>10.516999999999999</v>
      </c>
    </row>
    <row r="1248" spans="1:14" x14ac:dyDescent="0.3">
      <c r="A1248" s="82">
        <v>1247</v>
      </c>
      <c r="B1248" s="83" t="s">
        <v>323</v>
      </c>
      <c r="C1248" s="86" t="s">
        <v>118</v>
      </c>
      <c r="D1248" s="88"/>
      <c r="E1248" s="88">
        <v>694</v>
      </c>
      <c r="F1248" s="88">
        <v>2040</v>
      </c>
      <c r="G1248" s="78" t="s">
        <v>329</v>
      </c>
      <c r="H1248" s="79">
        <v>61.676000000000002</v>
      </c>
      <c r="I1248" s="79">
        <v>135.124</v>
      </c>
      <c r="J1248" s="79">
        <v>149.44999999999999</v>
      </c>
      <c r="K1248" s="79">
        <v>106.271</v>
      </c>
      <c r="L1248" s="79">
        <v>61.832999999999998</v>
      </c>
      <c r="M1248" s="79">
        <v>16.007999999999999</v>
      </c>
      <c r="N1248" s="79">
        <v>8.6180000000000003</v>
      </c>
    </row>
    <row r="1249" spans="1:14" x14ac:dyDescent="0.3">
      <c r="A1249" s="82">
        <v>1248</v>
      </c>
      <c r="B1249" s="83" t="s">
        <v>323</v>
      </c>
      <c r="C1249" s="86" t="s">
        <v>118</v>
      </c>
      <c r="D1249" s="88"/>
      <c r="E1249" s="88">
        <v>694</v>
      </c>
      <c r="F1249" s="88">
        <v>2045</v>
      </c>
      <c r="G1249" s="78" t="s">
        <v>330</v>
      </c>
      <c r="H1249" s="79">
        <v>55.212000000000003</v>
      </c>
      <c r="I1249" s="79">
        <v>126.85</v>
      </c>
      <c r="J1249" s="79">
        <v>143.91800000000001</v>
      </c>
      <c r="K1249" s="79">
        <v>102.16500000000001</v>
      </c>
      <c r="L1249" s="79">
        <v>57.384</v>
      </c>
      <c r="M1249" s="79">
        <v>13.662000000000001</v>
      </c>
      <c r="N1249" s="79">
        <v>7.1289999999999996</v>
      </c>
    </row>
    <row r="1250" spans="1:14" x14ac:dyDescent="0.3">
      <c r="A1250" s="82">
        <v>1249</v>
      </c>
      <c r="B1250" s="83" t="s">
        <v>323</v>
      </c>
      <c r="C1250" s="86" t="s">
        <v>118</v>
      </c>
      <c r="D1250" s="88"/>
      <c r="E1250" s="88">
        <v>694</v>
      </c>
      <c r="F1250" s="88">
        <v>2050</v>
      </c>
      <c r="G1250" s="78" t="s">
        <v>331</v>
      </c>
      <c r="H1250" s="79">
        <v>49.542000000000002</v>
      </c>
      <c r="I1250" s="79">
        <v>119.458</v>
      </c>
      <c r="J1250" s="79">
        <v>139.45099999999999</v>
      </c>
      <c r="K1250" s="79">
        <v>99.400999999999996</v>
      </c>
      <c r="L1250" s="79">
        <v>53.999000000000002</v>
      </c>
      <c r="M1250" s="79">
        <v>11.914999999999999</v>
      </c>
      <c r="N1250" s="79">
        <v>5.9340000000000002</v>
      </c>
    </row>
    <row r="1251" spans="1:14" x14ac:dyDescent="0.3">
      <c r="A1251" s="82">
        <v>1250</v>
      </c>
      <c r="B1251" s="83" t="s">
        <v>323</v>
      </c>
      <c r="C1251" s="86" t="s">
        <v>118</v>
      </c>
      <c r="D1251" s="88"/>
      <c r="E1251" s="88">
        <v>694</v>
      </c>
      <c r="F1251" s="88">
        <v>2055</v>
      </c>
      <c r="G1251" s="78" t="s">
        <v>332</v>
      </c>
      <c r="H1251" s="79">
        <v>44.338000000000001</v>
      </c>
      <c r="I1251" s="79">
        <v>112.286</v>
      </c>
      <c r="J1251" s="79">
        <v>135.25700000000001</v>
      </c>
      <c r="K1251" s="79">
        <v>97.33</v>
      </c>
      <c r="L1251" s="79">
        <v>51.264000000000003</v>
      </c>
      <c r="M1251" s="79">
        <v>10.542</v>
      </c>
      <c r="N1251" s="79">
        <v>4.9429999999999996</v>
      </c>
    </row>
    <row r="1252" spans="1:14" x14ac:dyDescent="0.3">
      <c r="A1252" s="82">
        <v>1251</v>
      </c>
      <c r="B1252" s="83" t="s">
        <v>323</v>
      </c>
      <c r="C1252" s="86" t="s">
        <v>118</v>
      </c>
      <c r="D1252" s="88"/>
      <c r="E1252" s="88">
        <v>694</v>
      </c>
      <c r="F1252" s="88">
        <v>2060</v>
      </c>
      <c r="G1252" s="78" t="s">
        <v>333</v>
      </c>
      <c r="H1252" s="79">
        <v>39.759</v>
      </c>
      <c r="I1252" s="79">
        <v>105.813</v>
      </c>
      <c r="J1252" s="79">
        <v>131.84100000000001</v>
      </c>
      <c r="K1252" s="79">
        <v>96.221999999999994</v>
      </c>
      <c r="L1252" s="79">
        <v>49.262999999999998</v>
      </c>
      <c r="M1252" s="79">
        <v>9.5299999999999994</v>
      </c>
      <c r="N1252" s="79">
        <v>4.1520000000000001</v>
      </c>
    </row>
    <row r="1253" spans="1:14" x14ac:dyDescent="0.3">
      <c r="A1253" s="82">
        <v>1252</v>
      </c>
      <c r="B1253" s="83" t="s">
        <v>323</v>
      </c>
      <c r="C1253" s="86" t="s">
        <v>118</v>
      </c>
      <c r="D1253" s="88"/>
      <c r="E1253" s="88">
        <v>694</v>
      </c>
      <c r="F1253" s="88">
        <v>2065</v>
      </c>
      <c r="G1253" s="78" t="s">
        <v>334</v>
      </c>
      <c r="H1253" s="79">
        <v>35.640999999999998</v>
      </c>
      <c r="I1253" s="79">
        <v>99.692999999999998</v>
      </c>
      <c r="J1253" s="79">
        <v>128.804</v>
      </c>
      <c r="K1253" s="79">
        <v>95.75</v>
      </c>
      <c r="L1253" s="79">
        <v>47.764000000000003</v>
      </c>
      <c r="M1253" s="79">
        <v>8.7590000000000003</v>
      </c>
      <c r="N1253" s="79">
        <v>3.4889999999999999</v>
      </c>
    </row>
    <row r="1254" spans="1:14" x14ac:dyDescent="0.3">
      <c r="A1254" s="82">
        <v>1253</v>
      </c>
      <c r="B1254" s="83" t="s">
        <v>323</v>
      </c>
      <c r="C1254" s="86" t="s">
        <v>118</v>
      </c>
      <c r="D1254" s="88"/>
      <c r="E1254" s="88">
        <v>694</v>
      </c>
      <c r="F1254" s="88">
        <v>2070</v>
      </c>
      <c r="G1254" s="78" t="s">
        <v>335</v>
      </c>
      <c r="H1254" s="79">
        <v>31.983000000000001</v>
      </c>
      <c r="I1254" s="79">
        <v>94.078000000000003</v>
      </c>
      <c r="J1254" s="79">
        <v>126.24299999999999</v>
      </c>
      <c r="K1254" s="79">
        <v>95.924999999999997</v>
      </c>
      <c r="L1254" s="79">
        <v>46.762999999999998</v>
      </c>
      <c r="M1254" s="79">
        <v>8.1989999999999998</v>
      </c>
      <c r="N1254" s="79">
        <v>2.9489999999999998</v>
      </c>
    </row>
    <row r="1255" spans="1:14" x14ac:dyDescent="0.3">
      <c r="A1255" s="82">
        <v>1254</v>
      </c>
      <c r="B1255" s="83" t="s">
        <v>323</v>
      </c>
      <c r="C1255" s="86" t="s">
        <v>118</v>
      </c>
      <c r="D1255" s="88"/>
      <c r="E1255" s="88">
        <v>694</v>
      </c>
      <c r="F1255" s="88">
        <v>2075</v>
      </c>
      <c r="G1255" s="78" t="s">
        <v>336</v>
      </c>
      <c r="H1255" s="79">
        <v>28.718</v>
      </c>
      <c r="I1255" s="79">
        <v>88.832999999999998</v>
      </c>
      <c r="J1255" s="79">
        <v>124.044</v>
      </c>
      <c r="K1255" s="79">
        <v>96.596000000000004</v>
      </c>
      <c r="L1255" s="79">
        <v>46.149000000000001</v>
      </c>
      <c r="M1255" s="79">
        <v>7.7939999999999996</v>
      </c>
      <c r="N1255" s="79">
        <v>2.5059999999999998</v>
      </c>
    </row>
    <row r="1256" spans="1:14" x14ac:dyDescent="0.3">
      <c r="A1256" s="82">
        <v>1255</v>
      </c>
      <c r="B1256" s="83" t="s">
        <v>323</v>
      </c>
      <c r="C1256" s="86" t="s">
        <v>118</v>
      </c>
      <c r="D1256" s="88"/>
      <c r="E1256" s="88">
        <v>694</v>
      </c>
      <c r="F1256" s="88">
        <v>2080</v>
      </c>
      <c r="G1256" s="78" t="s">
        <v>337</v>
      </c>
      <c r="H1256" s="79">
        <v>25.838000000000001</v>
      </c>
      <c r="I1256" s="79">
        <v>84.049000000000007</v>
      </c>
      <c r="J1256" s="79">
        <v>122.297</v>
      </c>
      <c r="K1256" s="79">
        <v>97.84</v>
      </c>
      <c r="L1256" s="79">
        <v>45.948</v>
      </c>
      <c r="M1256" s="79">
        <v>7.524</v>
      </c>
      <c r="N1256" s="79">
        <v>2.1440000000000001</v>
      </c>
    </row>
    <row r="1257" spans="1:14" x14ac:dyDescent="0.3">
      <c r="A1257" s="82">
        <v>1256</v>
      </c>
      <c r="B1257" s="83" t="s">
        <v>323</v>
      </c>
      <c r="C1257" s="86" t="s">
        <v>118</v>
      </c>
      <c r="D1257" s="88"/>
      <c r="E1257" s="88">
        <v>694</v>
      </c>
      <c r="F1257" s="88">
        <v>2085</v>
      </c>
      <c r="G1257" s="78" t="s">
        <v>338</v>
      </c>
      <c r="H1257" s="79">
        <v>23.277000000000001</v>
      </c>
      <c r="I1257" s="79">
        <v>79.650000000000006</v>
      </c>
      <c r="J1257" s="79">
        <v>120.92400000000001</v>
      </c>
      <c r="K1257" s="79">
        <v>99.555999999999997</v>
      </c>
      <c r="L1257" s="79">
        <v>46.076000000000001</v>
      </c>
      <c r="M1257" s="79">
        <v>7.3810000000000002</v>
      </c>
      <c r="N1257" s="79">
        <v>1.8560000000000001</v>
      </c>
    </row>
    <row r="1258" spans="1:14" x14ac:dyDescent="0.3">
      <c r="A1258" s="82">
        <v>1257</v>
      </c>
      <c r="B1258" s="83" t="s">
        <v>323</v>
      </c>
      <c r="C1258" s="86" t="s">
        <v>118</v>
      </c>
      <c r="D1258" s="88"/>
      <c r="E1258" s="88">
        <v>694</v>
      </c>
      <c r="F1258" s="88">
        <v>2090</v>
      </c>
      <c r="G1258" s="78" t="s">
        <v>339</v>
      </c>
      <c r="H1258" s="79">
        <v>20.984999999999999</v>
      </c>
      <c r="I1258" s="79">
        <v>75.471000000000004</v>
      </c>
      <c r="J1258" s="79">
        <v>119.66800000000001</v>
      </c>
      <c r="K1258" s="79">
        <v>101.518</v>
      </c>
      <c r="L1258" s="79">
        <v>46.423999999999999</v>
      </c>
      <c r="M1258" s="79">
        <v>7.33</v>
      </c>
      <c r="N1258" s="79">
        <v>1.6040000000000001</v>
      </c>
    </row>
    <row r="1259" spans="1:14" x14ac:dyDescent="0.3">
      <c r="A1259" s="82">
        <v>1258</v>
      </c>
      <c r="B1259" s="83" t="s">
        <v>323</v>
      </c>
      <c r="C1259" s="86" t="s">
        <v>118</v>
      </c>
      <c r="D1259" s="88"/>
      <c r="E1259" s="88">
        <v>694</v>
      </c>
      <c r="F1259" s="88">
        <v>2095</v>
      </c>
      <c r="G1259" s="78" t="s">
        <v>340</v>
      </c>
      <c r="H1259" s="79">
        <v>18.940000000000001</v>
      </c>
      <c r="I1259" s="79">
        <v>71.584000000000003</v>
      </c>
      <c r="J1259" s="79">
        <v>118.667</v>
      </c>
      <c r="K1259" s="79">
        <v>103.858</v>
      </c>
      <c r="L1259" s="79">
        <v>47.052999999999997</v>
      </c>
      <c r="M1259" s="79">
        <v>7.351</v>
      </c>
      <c r="N1259" s="79">
        <v>1.387</v>
      </c>
    </row>
    <row r="1260" spans="1:14" x14ac:dyDescent="0.3">
      <c r="A1260" s="82">
        <v>1259</v>
      </c>
      <c r="B1260" s="83" t="s">
        <v>323</v>
      </c>
      <c r="C1260" s="86" t="s">
        <v>119</v>
      </c>
      <c r="D1260" s="88"/>
      <c r="E1260" s="88">
        <v>768</v>
      </c>
      <c r="F1260" s="88">
        <v>2015</v>
      </c>
      <c r="G1260" s="78" t="s">
        <v>324</v>
      </c>
      <c r="H1260" s="79">
        <v>89.090999999999994</v>
      </c>
      <c r="I1260" s="79">
        <v>198.55699999999999</v>
      </c>
      <c r="J1260" s="79">
        <v>227.184</v>
      </c>
      <c r="K1260" s="79">
        <v>167.14599999999999</v>
      </c>
      <c r="L1260" s="79">
        <v>119.476</v>
      </c>
      <c r="M1260" s="79">
        <v>56.225999999999999</v>
      </c>
      <c r="N1260" s="79">
        <v>12.62</v>
      </c>
    </row>
    <row r="1261" spans="1:14" x14ac:dyDescent="0.3">
      <c r="A1261" s="82">
        <v>1260</v>
      </c>
      <c r="B1261" s="83" t="s">
        <v>323</v>
      </c>
      <c r="C1261" s="86" t="s">
        <v>119</v>
      </c>
      <c r="D1261" s="88"/>
      <c r="E1261" s="88">
        <v>768</v>
      </c>
      <c r="F1261" s="88">
        <v>2020</v>
      </c>
      <c r="G1261" s="78" t="s">
        <v>325</v>
      </c>
      <c r="H1261" s="79">
        <v>85.945999999999998</v>
      </c>
      <c r="I1261" s="79">
        <v>187.53700000000001</v>
      </c>
      <c r="J1261" s="79">
        <v>215.55699999999999</v>
      </c>
      <c r="K1261" s="79">
        <v>154.01</v>
      </c>
      <c r="L1261" s="79">
        <v>107.52</v>
      </c>
      <c r="M1261" s="79">
        <v>49.552</v>
      </c>
      <c r="N1261" s="79">
        <v>9.718</v>
      </c>
    </row>
    <row r="1262" spans="1:14" x14ac:dyDescent="0.3">
      <c r="A1262" s="82">
        <v>1261</v>
      </c>
      <c r="B1262" s="83" t="s">
        <v>323</v>
      </c>
      <c r="C1262" s="86" t="s">
        <v>119</v>
      </c>
      <c r="D1262" s="88"/>
      <c r="E1262" s="88">
        <v>768</v>
      </c>
      <c r="F1262" s="88">
        <v>2025</v>
      </c>
      <c r="G1262" s="78" t="s">
        <v>326</v>
      </c>
      <c r="H1262" s="79">
        <v>82.584000000000003</v>
      </c>
      <c r="I1262" s="79">
        <v>177.279</v>
      </c>
      <c r="J1262" s="79">
        <v>205.214</v>
      </c>
      <c r="K1262" s="79">
        <v>142.994</v>
      </c>
      <c r="L1262" s="79">
        <v>97.534999999999997</v>
      </c>
      <c r="M1262" s="79">
        <v>43.869</v>
      </c>
      <c r="N1262" s="79">
        <v>7.5250000000000004</v>
      </c>
    </row>
    <row r="1263" spans="1:14" x14ac:dyDescent="0.3">
      <c r="A1263" s="82">
        <v>1262</v>
      </c>
      <c r="B1263" s="83" t="s">
        <v>323</v>
      </c>
      <c r="C1263" s="86" t="s">
        <v>119</v>
      </c>
      <c r="D1263" s="88"/>
      <c r="E1263" s="88">
        <v>768</v>
      </c>
      <c r="F1263" s="88">
        <v>2030</v>
      </c>
      <c r="G1263" s="78" t="s">
        <v>327</v>
      </c>
      <c r="H1263" s="79">
        <v>78.971999999999994</v>
      </c>
      <c r="I1263" s="79">
        <v>167.62100000000001</v>
      </c>
      <c r="J1263" s="79">
        <v>195.73400000000001</v>
      </c>
      <c r="K1263" s="79">
        <v>133.61600000000001</v>
      </c>
      <c r="L1263" s="79">
        <v>89.016999999999996</v>
      </c>
      <c r="M1263" s="79">
        <v>39.067999999999998</v>
      </c>
      <c r="N1263" s="79">
        <v>5.8920000000000003</v>
      </c>
    </row>
    <row r="1264" spans="1:14" x14ac:dyDescent="0.3">
      <c r="A1264" s="82">
        <v>1263</v>
      </c>
      <c r="B1264" s="83" t="s">
        <v>323</v>
      </c>
      <c r="C1264" s="86" t="s">
        <v>119</v>
      </c>
      <c r="D1264" s="88"/>
      <c r="E1264" s="88">
        <v>768</v>
      </c>
      <c r="F1264" s="88">
        <v>2035</v>
      </c>
      <c r="G1264" s="78" t="s">
        <v>328</v>
      </c>
      <c r="H1264" s="79">
        <v>75.37</v>
      </c>
      <c r="I1264" s="79">
        <v>158.95099999999999</v>
      </c>
      <c r="J1264" s="79">
        <v>187.654</v>
      </c>
      <c r="K1264" s="79">
        <v>126.069</v>
      </c>
      <c r="L1264" s="79">
        <v>82.055000000000007</v>
      </c>
      <c r="M1264" s="79">
        <v>35.058999999999997</v>
      </c>
      <c r="N1264" s="79">
        <v>4.702</v>
      </c>
    </row>
    <row r="1265" spans="1:14" x14ac:dyDescent="0.3">
      <c r="A1265" s="82">
        <v>1264</v>
      </c>
      <c r="B1265" s="83" t="s">
        <v>323</v>
      </c>
      <c r="C1265" s="86" t="s">
        <v>119</v>
      </c>
      <c r="D1265" s="88"/>
      <c r="E1265" s="88">
        <v>768</v>
      </c>
      <c r="F1265" s="88">
        <v>2040</v>
      </c>
      <c r="G1265" s="78" t="s">
        <v>329</v>
      </c>
      <c r="H1265" s="79">
        <v>71.781999999999996</v>
      </c>
      <c r="I1265" s="79">
        <v>151.09399999999999</v>
      </c>
      <c r="J1265" s="79">
        <v>180.75700000000001</v>
      </c>
      <c r="K1265" s="79">
        <v>120.038</v>
      </c>
      <c r="L1265" s="79">
        <v>76.344999999999999</v>
      </c>
      <c r="M1265" s="79">
        <v>31.696999999999999</v>
      </c>
      <c r="N1265" s="79">
        <v>3.7869999999999999</v>
      </c>
    </row>
    <row r="1266" spans="1:14" x14ac:dyDescent="0.3">
      <c r="A1266" s="82">
        <v>1265</v>
      </c>
      <c r="B1266" s="83" t="s">
        <v>323</v>
      </c>
      <c r="C1266" s="86" t="s">
        <v>119</v>
      </c>
      <c r="D1266" s="88"/>
      <c r="E1266" s="88">
        <v>768</v>
      </c>
      <c r="F1266" s="88">
        <v>2045</v>
      </c>
      <c r="G1266" s="78" t="s">
        <v>330</v>
      </c>
      <c r="H1266" s="79">
        <v>67.997</v>
      </c>
      <c r="I1266" s="79">
        <v>143.60300000000001</v>
      </c>
      <c r="J1266" s="79">
        <v>174.459</v>
      </c>
      <c r="K1266" s="79">
        <v>115.014</v>
      </c>
      <c r="L1266" s="79">
        <v>71.471999999999994</v>
      </c>
      <c r="M1266" s="79">
        <v>28.788</v>
      </c>
      <c r="N1266" s="79">
        <v>3.1070000000000002</v>
      </c>
    </row>
    <row r="1267" spans="1:14" x14ac:dyDescent="0.3">
      <c r="A1267" s="82">
        <v>1266</v>
      </c>
      <c r="B1267" s="83" t="s">
        <v>323</v>
      </c>
      <c r="C1267" s="86" t="s">
        <v>119</v>
      </c>
      <c r="D1267" s="88"/>
      <c r="E1267" s="88">
        <v>768</v>
      </c>
      <c r="F1267" s="88">
        <v>2050</v>
      </c>
      <c r="G1267" s="78" t="s">
        <v>331</v>
      </c>
      <c r="H1267" s="79">
        <v>64.245999999999995</v>
      </c>
      <c r="I1267" s="79">
        <v>136.75399999999999</v>
      </c>
      <c r="J1267" s="79">
        <v>169.072</v>
      </c>
      <c r="K1267" s="79">
        <v>111.164</v>
      </c>
      <c r="L1267" s="79">
        <v>67.510000000000005</v>
      </c>
      <c r="M1267" s="79">
        <v>26.329000000000001</v>
      </c>
      <c r="N1267" s="79">
        <v>2.5649999999999999</v>
      </c>
    </row>
    <row r="1268" spans="1:14" x14ac:dyDescent="0.3">
      <c r="A1268" s="82">
        <v>1267</v>
      </c>
      <c r="B1268" s="83" t="s">
        <v>323</v>
      </c>
      <c r="C1268" s="86" t="s">
        <v>119</v>
      </c>
      <c r="D1268" s="88"/>
      <c r="E1268" s="88">
        <v>768</v>
      </c>
      <c r="F1268" s="88">
        <v>2055</v>
      </c>
      <c r="G1268" s="78" t="s">
        <v>332</v>
      </c>
      <c r="H1268" s="79">
        <v>60.289000000000001</v>
      </c>
      <c r="I1268" s="79">
        <v>129.899</v>
      </c>
      <c r="J1268" s="79">
        <v>163.768</v>
      </c>
      <c r="K1268" s="79">
        <v>107.869</v>
      </c>
      <c r="L1268" s="79">
        <v>64.043999999999997</v>
      </c>
      <c r="M1268" s="79">
        <v>24.145</v>
      </c>
      <c r="N1268" s="79">
        <v>2.1259999999999999</v>
      </c>
    </row>
    <row r="1269" spans="1:14" x14ac:dyDescent="0.3">
      <c r="A1269" s="82">
        <v>1268</v>
      </c>
      <c r="B1269" s="83" t="s">
        <v>323</v>
      </c>
      <c r="C1269" s="86" t="s">
        <v>119</v>
      </c>
      <c r="D1269" s="88"/>
      <c r="E1269" s="88">
        <v>768</v>
      </c>
      <c r="F1269" s="88">
        <v>2060</v>
      </c>
      <c r="G1269" s="78" t="s">
        <v>333</v>
      </c>
      <c r="H1269" s="79">
        <v>56.402999999999999</v>
      </c>
      <c r="I1269" s="79">
        <v>123.663</v>
      </c>
      <c r="J1269" s="79">
        <v>159.339</v>
      </c>
      <c r="K1269" s="79">
        <v>105.58799999999999</v>
      </c>
      <c r="L1269" s="79">
        <v>61.287999999999997</v>
      </c>
      <c r="M1269" s="79">
        <v>22.300999999999998</v>
      </c>
      <c r="N1269" s="79">
        <v>1.798</v>
      </c>
    </row>
    <row r="1270" spans="1:14" x14ac:dyDescent="0.3">
      <c r="A1270" s="82">
        <v>1269</v>
      </c>
      <c r="B1270" s="83" t="s">
        <v>323</v>
      </c>
      <c r="C1270" s="86" t="s">
        <v>119</v>
      </c>
      <c r="D1270" s="88"/>
      <c r="E1270" s="88">
        <v>768</v>
      </c>
      <c r="F1270" s="88">
        <v>2065</v>
      </c>
      <c r="G1270" s="78" t="s">
        <v>334</v>
      </c>
      <c r="H1270" s="79">
        <v>52.438000000000002</v>
      </c>
      <c r="I1270" s="79">
        <v>117.464</v>
      </c>
      <c r="J1270" s="79">
        <v>155.035</v>
      </c>
      <c r="K1270" s="79">
        <v>103.8</v>
      </c>
      <c r="L1270" s="79">
        <v>58.929000000000002</v>
      </c>
      <c r="M1270" s="79">
        <v>20.664000000000001</v>
      </c>
      <c r="N1270" s="79">
        <v>1.55</v>
      </c>
    </row>
    <row r="1271" spans="1:14" x14ac:dyDescent="0.3">
      <c r="A1271" s="82">
        <v>1270</v>
      </c>
      <c r="B1271" s="83" t="s">
        <v>323</v>
      </c>
      <c r="C1271" s="86" t="s">
        <v>119</v>
      </c>
      <c r="D1271" s="88"/>
      <c r="E1271" s="88">
        <v>768</v>
      </c>
      <c r="F1271" s="88">
        <v>2070</v>
      </c>
      <c r="G1271" s="78" t="s">
        <v>335</v>
      </c>
      <c r="H1271" s="79">
        <v>48.454000000000001</v>
      </c>
      <c r="I1271" s="79">
        <v>111.414</v>
      </c>
      <c r="J1271" s="79">
        <v>150.92699999999999</v>
      </c>
      <c r="K1271" s="79">
        <v>102.512</v>
      </c>
      <c r="L1271" s="79">
        <v>56.954000000000001</v>
      </c>
      <c r="M1271" s="79">
        <v>19.199000000000002</v>
      </c>
      <c r="N1271" s="79">
        <v>1.32</v>
      </c>
    </row>
    <row r="1272" spans="1:14" x14ac:dyDescent="0.3">
      <c r="A1272" s="82">
        <v>1271</v>
      </c>
      <c r="B1272" s="83" t="s">
        <v>323</v>
      </c>
      <c r="C1272" s="86" t="s">
        <v>119</v>
      </c>
      <c r="D1272" s="88"/>
      <c r="E1272" s="88">
        <v>768</v>
      </c>
      <c r="F1272" s="88">
        <v>2075</v>
      </c>
      <c r="G1272" s="78" t="s">
        <v>336</v>
      </c>
      <c r="H1272" s="79">
        <v>44.58</v>
      </c>
      <c r="I1272" s="79">
        <v>105.613</v>
      </c>
      <c r="J1272" s="79">
        <v>147.19</v>
      </c>
      <c r="K1272" s="79">
        <v>101.834</v>
      </c>
      <c r="L1272" s="79">
        <v>55.378999999999998</v>
      </c>
      <c r="M1272" s="79">
        <v>17.908000000000001</v>
      </c>
      <c r="N1272" s="79">
        <v>1.1559999999999999</v>
      </c>
    </row>
    <row r="1273" spans="1:14" x14ac:dyDescent="0.3">
      <c r="A1273" s="82">
        <v>1272</v>
      </c>
      <c r="B1273" s="83" t="s">
        <v>323</v>
      </c>
      <c r="C1273" s="86" t="s">
        <v>119</v>
      </c>
      <c r="D1273" s="88"/>
      <c r="E1273" s="88">
        <v>768</v>
      </c>
      <c r="F1273" s="88">
        <v>2080</v>
      </c>
      <c r="G1273" s="78" t="s">
        <v>337</v>
      </c>
      <c r="H1273" s="79">
        <v>40.789000000000001</v>
      </c>
      <c r="I1273" s="79">
        <v>99.977000000000004</v>
      </c>
      <c r="J1273" s="79">
        <v>143.637</v>
      </c>
      <c r="K1273" s="79">
        <v>101.616</v>
      </c>
      <c r="L1273" s="79">
        <v>54.115000000000002</v>
      </c>
      <c r="M1273" s="79">
        <v>16.779</v>
      </c>
      <c r="N1273" s="79">
        <v>1.0069999999999999</v>
      </c>
    </row>
    <row r="1274" spans="1:14" x14ac:dyDescent="0.3">
      <c r="A1274" s="82">
        <v>1273</v>
      </c>
      <c r="B1274" s="83" t="s">
        <v>323</v>
      </c>
      <c r="C1274" s="86" t="s">
        <v>119</v>
      </c>
      <c r="D1274" s="88"/>
      <c r="E1274" s="88">
        <v>768</v>
      </c>
      <c r="F1274" s="88">
        <v>2085</v>
      </c>
      <c r="G1274" s="78" t="s">
        <v>338</v>
      </c>
      <c r="H1274" s="79">
        <v>36.975999999999999</v>
      </c>
      <c r="I1274" s="79">
        <v>94.165000000000006</v>
      </c>
      <c r="J1274" s="79">
        <v>139.78700000000001</v>
      </c>
      <c r="K1274" s="79">
        <v>101.499</v>
      </c>
      <c r="L1274" s="79">
        <v>52.968000000000004</v>
      </c>
      <c r="M1274" s="79">
        <v>15.728</v>
      </c>
      <c r="N1274" s="79">
        <v>0.89700000000000002</v>
      </c>
    </row>
    <row r="1275" spans="1:14" x14ac:dyDescent="0.3">
      <c r="A1275" s="82">
        <v>1274</v>
      </c>
      <c r="B1275" s="83" t="s">
        <v>323</v>
      </c>
      <c r="C1275" s="86" t="s">
        <v>119</v>
      </c>
      <c r="D1275" s="88"/>
      <c r="E1275" s="88">
        <v>768</v>
      </c>
      <c r="F1275" s="88">
        <v>2090</v>
      </c>
      <c r="G1275" s="78" t="s">
        <v>339</v>
      </c>
      <c r="H1275" s="79">
        <v>33.433</v>
      </c>
      <c r="I1275" s="79">
        <v>88.78</v>
      </c>
      <c r="J1275" s="79">
        <v>136.43100000000001</v>
      </c>
      <c r="K1275" s="79">
        <v>102.017</v>
      </c>
      <c r="L1275" s="79">
        <v>52.223999999999997</v>
      </c>
      <c r="M1275" s="79">
        <v>14.821999999999999</v>
      </c>
      <c r="N1275" s="79">
        <v>0.79300000000000004</v>
      </c>
    </row>
    <row r="1276" spans="1:14" x14ac:dyDescent="0.3">
      <c r="A1276" s="82">
        <v>1275</v>
      </c>
      <c r="B1276" s="83" t="s">
        <v>323</v>
      </c>
      <c r="C1276" s="86" t="s">
        <v>119</v>
      </c>
      <c r="D1276" s="88"/>
      <c r="E1276" s="88">
        <v>768</v>
      </c>
      <c r="F1276" s="88">
        <v>2095</v>
      </c>
      <c r="G1276" s="78" t="s">
        <v>340</v>
      </c>
      <c r="H1276" s="79">
        <v>30.081</v>
      </c>
      <c r="I1276" s="79">
        <v>83.622</v>
      </c>
      <c r="J1276" s="79">
        <v>133.29400000000001</v>
      </c>
      <c r="K1276" s="79">
        <v>102.967</v>
      </c>
      <c r="L1276" s="79">
        <v>51.737000000000002</v>
      </c>
      <c r="M1276" s="79">
        <v>14.013999999999999</v>
      </c>
      <c r="N1276" s="79">
        <v>0.72499999999999998</v>
      </c>
    </row>
    <row r="1277" spans="1:14" x14ac:dyDescent="0.3">
      <c r="A1277" s="82">
        <v>1276</v>
      </c>
      <c r="B1277" s="83" t="s">
        <v>323</v>
      </c>
      <c r="C1277" s="84" t="s">
        <v>120</v>
      </c>
      <c r="D1277" s="88"/>
      <c r="E1277" s="88">
        <v>935</v>
      </c>
      <c r="F1277" s="88">
        <v>2015</v>
      </c>
      <c r="G1277" s="78" t="s">
        <v>324</v>
      </c>
      <c r="H1277" s="79">
        <v>27.6497645160871</v>
      </c>
      <c r="I1277" s="79">
        <v>141.19984968466201</v>
      </c>
      <c r="J1277" s="79">
        <v>135.415406934949</v>
      </c>
      <c r="K1277" s="79">
        <v>77.717579430977807</v>
      </c>
      <c r="L1277" s="79">
        <v>34.475915169371099</v>
      </c>
      <c r="M1277" s="79">
        <v>11.2594495984498</v>
      </c>
      <c r="N1277" s="79">
        <v>2.3231004369613499</v>
      </c>
    </row>
    <row r="1278" spans="1:14" x14ac:dyDescent="0.3">
      <c r="A1278" s="82">
        <v>1277</v>
      </c>
      <c r="B1278" s="83" t="s">
        <v>323</v>
      </c>
      <c r="C1278" s="84" t="s">
        <v>120</v>
      </c>
      <c r="D1278" s="88"/>
      <c r="E1278" s="88">
        <v>935</v>
      </c>
      <c r="F1278" s="88">
        <v>2020</v>
      </c>
      <c r="G1278" s="78" t="s">
        <v>325</v>
      </c>
      <c r="H1278" s="79">
        <v>24.270679741227099</v>
      </c>
      <c r="I1278" s="79">
        <v>132.25486742287401</v>
      </c>
      <c r="J1278" s="79">
        <v>133.00030014373601</v>
      </c>
      <c r="K1278" s="79">
        <v>81.798836521588299</v>
      </c>
      <c r="L1278" s="79">
        <v>35.739437759650002</v>
      </c>
      <c r="M1278" s="79">
        <v>11.5104194122374</v>
      </c>
      <c r="N1278" s="79">
        <v>2.1610746173091702</v>
      </c>
    </row>
    <row r="1279" spans="1:14" x14ac:dyDescent="0.3">
      <c r="A1279" s="82">
        <v>1278</v>
      </c>
      <c r="B1279" s="83" t="s">
        <v>323</v>
      </c>
      <c r="C1279" s="84" t="s">
        <v>120</v>
      </c>
      <c r="D1279" s="88"/>
      <c r="E1279" s="88">
        <v>935</v>
      </c>
      <c r="F1279" s="88">
        <v>2025</v>
      </c>
      <c r="G1279" s="78" t="s">
        <v>326</v>
      </c>
      <c r="H1279" s="79">
        <v>21.7954296329718</v>
      </c>
      <c r="I1279" s="79">
        <v>123.67633496095399</v>
      </c>
      <c r="J1279" s="79">
        <v>130.64399710111201</v>
      </c>
      <c r="K1279" s="79">
        <v>84.497378620497997</v>
      </c>
      <c r="L1279" s="79">
        <v>36.868964679223801</v>
      </c>
      <c r="M1279" s="79">
        <v>11.684915097942101</v>
      </c>
      <c r="N1279" s="79">
        <v>2.0023953372948</v>
      </c>
    </row>
    <row r="1280" spans="1:14" x14ac:dyDescent="0.3">
      <c r="A1280" s="82">
        <v>1279</v>
      </c>
      <c r="B1280" s="83" t="s">
        <v>323</v>
      </c>
      <c r="C1280" s="84" t="s">
        <v>120</v>
      </c>
      <c r="D1280" s="88"/>
      <c r="E1280" s="88">
        <v>935</v>
      </c>
      <c r="F1280" s="88">
        <v>2030</v>
      </c>
      <c r="G1280" s="78" t="s">
        <v>327</v>
      </c>
      <c r="H1280" s="79">
        <v>19.937493102462099</v>
      </c>
      <c r="I1280" s="79">
        <v>114.571908970504</v>
      </c>
      <c r="J1280" s="79">
        <v>128.123936841946</v>
      </c>
      <c r="K1280" s="79">
        <v>86.182409285337201</v>
      </c>
      <c r="L1280" s="79">
        <v>37.759628413761199</v>
      </c>
      <c r="M1280" s="79">
        <v>11.8494691187234</v>
      </c>
      <c r="N1280" s="79">
        <v>1.7794926500855099</v>
      </c>
    </row>
    <row r="1281" spans="1:14" x14ac:dyDescent="0.3">
      <c r="A1281" s="82">
        <v>1280</v>
      </c>
      <c r="B1281" s="83" t="s">
        <v>323</v>
      </c>
      <c r="C1281" s="84" t="s">
        <v>120</v>
      </c>
      <c r="D1281" s="88"/>
      <c r="E1281" s="88">
        <v>935</v>
      </c>
      <c r="F1281" s="88">
        <v>2035</v>
      </c>
      <c r="G1281" s="78" t="s">
        <v>328</v>
      </c>
      <c r="H1281" s="79">
        <v>18.4790146707658</v>
      </c>
      <c r="I1281" s="79">
        <v>106.787018869268</v>
      </c>
      <c r="J1281" s="79">
        <v>125.66877933683</v>
      </c>
      <c r="K1281" s="79">
        <v>88.377169450186301</v>
      </c>
      <c r="L1281" s="79">
        <v>38.130430312892003</v>
      </c>
      <c r="M1281" s="79">
        <v>11.502642952988399</v>
      </c>
      <c r="N1281" s="79">
        <v>1.6446348443402401</v>
      </c>
    </row>
    <row r="1282" spans="1:14" x14ac:dyDescent="0.3">
      <c r="A1282" s="82">
        <v>1281</v>
      </c>
      <c r="B1282" s="83" t="s">
        <v>323</v>
      </c>
      <c r="C1282" s="84" t="s">
        <v>120</v>
      </c>
      <c r="D1282" s="88"/>
      <c r="E1282" s="88">
        <v>935</v>
      </c>
      <c r="F1282" s="88">
        <v>2040</v>
      </c>
      <c r="G1282" s="78" t="s">
        <v>329</v>
      </c>
      <c r="H1282" s="79">
        <v>17.290961220359399</v>
      </c>
      <c r="I1282" s="79">
        <v>100.75822691950999</v>
      </c>
      <c r="J1282" s="79">
        <v>123.58335881953199</v>
      </c>
      <c r="K1282" s="79">
        <v>91.322471553654196</v>
      </c>
      <c r="L1282" s="79">
        <v>38.900838318214802</v>
      </c>
      <c r="M1282" s="79">
        <v>11.1526212595318</v>
      </c>
      <c r="N1282" s="79">
        <v>1.5802680143318899</v>
      </c>
    </row>
    <row r="1283" spans="1:14" x14ac:dyDescent="0.3">
      <c r="A1283" s="82">
        <v>1282</v>
      </c>
      <c r="B1283" s="83" t="s">
        <v>323</v>
      </c>
      <c r="C1283" s="84" t="s">
        <v>120</v>
      </c>
      <c r="D1283" s="88"/>
      <c r="E1283" s="88">
        <v>935</v>
      </c>
      <c r="F1283" s="88">
        <v>2045</v>
      </c>
      <c r="G1283" s="78" t="s">
        <v>330</v>
      </c>
      <c r="H1283" s="79">
        <v>16.270142399169</v>
      </c>
      <c r="I1283" s="79">
        <v>95.417420184560697</v>
      </c>
      <c r="J1283" s="79">
        <v>122.14187512275301</v>
      </c>
      <c r="K1283" s="79">
        <v>94.036747963071306</v>
      </c>
      <c r="L1283" s="79">
        <v>40.212019176102302</v>
      </c>
      <c r="M1283" s="79">
        <v>11.0188848159309</v>
      </c>
      <c r="N1283" s="79">
        <v>1.4875773855393499</v>
      </c>
    </row>
    <row r="1284" spans="1:14" x14ac:dyDescent="0.3">
      <c r="A1284" s="82">
        <v>1283</v>
      </c>
      <c r="B1284" s="83" t="s">
        <v>323</v>
      </c>
      <c r="C1284" s="84" t="s">
        <v>120</v>
      </c>
      <c r="D1284" s="88"/>
      <c r="E1284" s="88">
        <v>935</v>
      </c>
      <c r="F1284" s="88">
        <v>2050</v>
      </c>
      <c r="G1284" s="78" t="s">
        <v>331</v>
      </c>
      <c r="H1284" s="79">
        <v>15.354880597612601</v>
      </c>
      <c r="I1284" s="79">
        <v>90.228729476324801</v>
      </c>
      <c r="J1284" s="79">
        <v>120.850799374201</v>
      </c>
      <c r="K1284" s="79">
        <v>96.249920684102193</v>
      </c>
      <c r="L1284" s="79">
        <v>41.3774114710844</v>
      </c>
      <c r="M1284" s="79">
        <v>10.9567792047184</v>
      </c>
      <c r="N1284" s="79">
        <v>1.37443284698358</v>
      </c>
    </row>
    <row r="1285" spans="1:14" x14ac:dyDescent="0.3">
      <c r="A1285" s="82">
        <v>1284</v>
      </c>
      <c r="B1285" s="83" t="s">
        <v>323</v>
      </c>
      <c r="C1285" s="84" t="s">
        <v>120</v>
      </c>
      <c r="D1285" s="88"/>
      <c r="E1285" s="88">
        <v>935</v>
      </c>
      <c r="F1285" s="88">
        <v>2055</v>
      </c>
      <c r="G1285" s="78" t="s">
        <v>332</v>
      </c>
      <c r="H1285" s="79">
        <v>14.503401862389801</v>
      </c>
      <c r="I1285" s="79">
        <v>85.158286414706197</v>
      </c>
      <c r="J1285" s="79">
        <v>119.68841978167799</v>
      </c>
      <c r="K1285" s="79">
        <v>98.481131884048395</v>
      </c>
      <c r="L1285" s="79">
        <v>42.174662630394202</v>
      </c>
      <c r="M1285" s="79">
        <v>10.7097906776585</v>
      </c>
      <c r="N1285" s="79">
        <v>1.2718210043251901</v>
      </c>
    </row>
    <row r="1286" spans="1:14" x14ac:dyDescent="0.3">
      <c r="A1286" s="82">
        <v>1285</v>
      </c>
      <c r="B1286" s="83" t="s">
        <v>323</v>
      </c>
      <c r="C1286" s="84" t="s">
        <v>120</v>
      </c>
      <c r="D1286" s="88"/>
      <c r="E1286" s="88">
        <v>935</v>
      </c>
      <c r="F1286" s="88">
        <v>2060</v>
      </c>
      <c r="G1286" s="78" t="s">
        <v>333</v>
      </c>
      <c r="H1286" s="79">
        <v>13.729490483089201</v>
      </c>
      <c r="I1286" s="79">
        <v>80.464082995220906</v>
      </c>
      <c r="J1286" s="79">
        <v>118.761415445606</v>
      </c>
      <c r="K1286" s="79">
        <v>100.999039724605</v>
      </c>
      <c r="L1286" s="79">
        <v>43.076053472944302</v>
      </c>
      <c r="M1286" s="79">
        <v>10.2800536341003</v>
      </c>
      <c r="N1286" s="79">
        <v>1.1868447691975901</v>
      </c>
    </row>
    <row r="1287" spans="1:14" x14ac:dyDescent="0.3">
      <c r="A1287" s="82">
        <v>1286</v>
      </c>
      <c r="B1287" s="83" t="s">
        <v>323</v>
      </c>
      <c r="C1287" s="84" t="s">
        <v>120</v>
      </c>
      <c r="D1287" s="88"/>
      <c r="E1287" s="88">
        <v>935</v>
      </c>
      <c r="F1287" s="88">
        <v>2065</v>
      </c>
      <c r="G1287" s="78" t="s">
        <v>334</v>
      </c>
      <c r="H1287" s="79">
        <v>13.0336605360514</v>
      </c>
      <c r="I1287" s="79">
        <v>76.193474419301396</v>
      </c>
      <c r="J1287" s="79">
        <v>117.928629501185</v>
      </c>
      <c r="K1287" s="79">
        <v>103.742155598845</v>
      </c>
      <c r="L1287" s="79">
        <v>44.137223989950002</v>
      </c>
      <c r="M1287" s="79">
        <v>9.8915587570685108</v>
      </c>
      <c r="N1287" s="79">
        <v>1.11142630245239</v>
      </c>
    </row>
    <row r="1288" spans="1:14" x14ac:dyDescent="0.3">
      <c r="A1288" s="82">
        <v>1287</v>
      </c>
      <c r="B1288" s="83" t="s">
        <v>323</v>
      </c>
      <c r="C1288" s="84" t="s">
        <v>120</v>
      </c>
      <c r="D1288" s="88"/>
      <c r="E1288" s="88">
        <v>935</v>
      </c>
      <c r="F1288" s="88">
        <v>2070</v>
      </c>
      <c r="G1288" s="78" t="s">
        <v>335</v>
      </c>
      <c r="H1288" s="79">
        <v>12.421116727687799</v>
      </c>
      <c r="I1288" s="79">
        <v>72.393467784488195</v>
      </c>
      <c r="J1288" s="79">
        <v>117.19201272323301</v>
      </c>
      <c r="K1288" s="79">
        <v>106.579110399447</v>
      </c>
      <c r="L1288" s="79">
        <v>45.368116421151498</v>
      </c>
      <c r="M1288" s="79">
        <v>9.6236773232466106</v>
      </c>
      <c r="N1288" s="79">
        <v>1.03815862569027</v>
      </c>
    </row>
    <row r="1289" spans="1:14" x14ac:dyDescent="0.3">
      <c r="A1289" s="82">
        <v>1288</v>
      </c>
      <c r="B1289" s="83" t="s">
        <v>323</v>
      </c>
      <c r="C1289" s="84" t="s">
        <v>120</v>
      </c>
      <c r="D1289" s="88"/>
      <c r="E1289" s="88">
        <v>935</v>
      </c>
      <c r="F1289" s="88">
        <v>2075</v>
      </c>
      <c r="G1289" s="78" t="s">
        <v>336</v>
      </c>
      <c r="H1289" s="79">
        <v>11.8693223019666</v>
      </c>
      <c r="I1289" s="79">
        <v>68.940776424165605</v>
      </c>
      <c r="J1289" s="79">
        <v>116.504213980931</v>
      </c>
      <c r="K1289" s="79">
        <v>109.30638683734</v>
      </c>
      <c r="L1289" s="79">
        <v>46.666798343809802</v>
      </c>
      <c r="M1289" s="79">
        <v>9.4600536750301902</v>
      </c>
      <c r="N1289" s="79">
        <v>0.964939939914915</v>
      </c>
    </row>
    <row r="1290" spans="1:14" x14ac:dyDescent="0.3">
      <c r="A1290" s="82">
        <v>1289</v>
      </c>
      <c r="B1290" s="83" t="s">
        <v>323</v>
      </c>
      <c r="C1290" s="84" t="s">
        <v>120</v>
      </c>
      <c r="D1290" s="88"/>
      <c r="E1290" s="88">
        <v>935</v>
      </c>
      <c r="F1290" s="88">
        <v>2080</v>
      </c>
      <c r="G1290" s="78" t="s">
        <v>337</v>
      </c>
      <c r="H1290" s="79">
        <v>11.352698589480299</v>
      </c>
      <c r="I1290" s="79">
        <v>65.744560868297697</v>
      </c>
      <c r="J1290" s="79">
        <v>115.89351914942399</v>
      </c>
      <c r="K1290" s="79">
        <v>111.937708629813</v>
      </c>
      <c r="L1290" s="79">
        <v>47.988368061299298</v>
      </c>
      <c r="M1290" s="79">
        <v>9.3670317698016898</v>
      </c>
      <c r="N1290" s="79">
        <v>0.90143872407403403</v>
      </c>
    </row>
    <row r="1291" spans="1:14" x14ac:dyDescent="0.3">
      <c r="A1291" s="82">
        <v>1290</v>
      </c>
      <c r="B1291" s="83" t="s">
        <v>323</v>
      </c>
      <c r="C1291" s="84" t="s">
        <v>120</v>
      </c>
      <c r="D1291" s="88"/>
      <c r="E1291" s="88">
        <v>935</v>
      </c>
      <c r="F1291" s="88">
        <v>2085</v>
      </c>
      <c r="G1291" s="78" t="s">
        <v>338</v>
      </c>
      <c r="H1291" s="79">
        <v>10.8606076441047</v>
      </c>
      <c r="I1291" s="79">
        <v>62.658753069954699</v>
      </c>
      <c r="J1291" s="79">
        <v>115.18764163145001</v>
      </c>
      <c r="K1291" s="79">
        <v>114.40448845336699</v>
      </c>
      <c r="L1291" s="79">
        <v>49.292547868463799</v>
      </c>
      <c r="M1291" s="79">
        <v>9.3293386810658596</v>
      </c>
      <c r="N1291" s="79">
        <v>0.83649092988600604</v>
      </c>
    </row>
    <row r="1292" spans="1:14" x14ac:dyDescent="0.3">
      <c r="A1292" s="82">
        <v>1291</v>
      </c>
      <c r="B1292" s="83" t="s">
        <v>323</v>
      </c>
      <c r="C1292" s="84" t="s">
        <v>120</v>
      </c>
      <c r="D1292" s="88"/>
      <c r="E1292" s="88">
        <v>935</v>
      </c>
      <c r="F1292" s="88">
        <v>2090</v>
      </c>
      <c r="G1292" s="78" t="s">
        <v>339</v>
      </c>
      <c r="H1292" s="79">
        <v>10.3987222629945</v>
      </c>
      <c r="I1292" s="79">
        <v>59.751485517558699</v>
      </c>
      <c r="J1292" s="79">
        <v>114.461499340819</v>
      </c>
      <c r="K1292" s="79">
        <v>116.789987480929</v>
      </c>
      <c r="L1292" s="79">
        <v>50.631706571532298</v>
      </c>
      <c r="M1292" s="79">
        <v>9.3434063611510805</v>
      </c>
      <c r="N1292" s="79">
        <v>0.78030436847079998</v>
      </c>
    </row>
    <row r="1293" spans="1:14" x14ac:dyDescent="0.3">
      <c r="A1293" s="82">
        <v>1292</v>
      </c>
      <c r="B1293" s="83" t="s">
        <v>323</v>
      </c>
      <c r="C1293" s="84" t="s">
        <v>120</v>
      </c>
      <c r="D1293" s="88"/>
      <c r="E1293" s="88">
        <v>935</v>
      </c>
      <c r="F1293" s="88">
        <v>2095</v>
      </c>
      <c r="G1293" s="78" t="s">
        <v>340</v>
      </c>
      <c r="H1293" s="79">
        <v>9.9882182278351603</v>
      </c>
      <c r="I1293" s="79">
        <v>57.090343747559103</v>
      </c>
      <c r="J1293" s="79">
        <v>113.76039054719</v>
      </c>
      <c r="K1293" s="79">
        <v>119.092886320727</v>
      </c>
      <c r="L1293" s="79">
        <v>52.0298141152726</v>
      </c>
      <c r="M1293" s="79">
        <v>9.4115763019049101</v>
      </c>
      <c r="N1293" s="79">
        <v>0.73441404163942303</v>
      </c>
    </row>
    <row r="1294" spans="1:14" x14ac:dyDescent="0.3">
      <c r="A1294" s="82">
        <v>1293</v>
      </c>
      <c r="B1294" s="83" t="s">
        <v>323</v>
      </c>
      <c r="C1294" s="87" t="s">
        <v>121</v>
      </c>
      <c r="D1294" s="88"/>
      <c r="E1294" s="88">
        <v>906</v>
      </c>
      <c r="F1294" s="88">
        <v>2015</v>
      </c>
      <c r="G1294" s="78" t="s">
        <v>324</v>
      </c>
      <c r="H1294" s="79">
        <v>5.9477311481742401</v>
      </c>
      <c r="I1294" s="79">
        <v>106.17152365258499</v>
      </c>
      <c r="J1294" s="79">
        <v>116.36646568118501</v>
      </c>
      <c r="K1294" s="79">
        <v>60.360552971304799</v>
      </c>
      <c r="L1294" s="79">
        <v>24.454232457218598</v>
      </c>
      <c r="M1294" s="79">
        <v>8.9784342184222492</v>
      </c>
      <c r="N1294" s="79">
        <v>0.91772370946999904</v>
      </c>
    </row>
    <row r="1295" spans="1:14" x14ac:dyDescent="0.3">
      <c r="A1295" s="82">
        <v>1294</v>
      </c>
      <c r="B1295" s="83" t="s">
        <v>323</v>
      </c>
      <c r="C1295" s="87" t="s">
        <v>121</v>
      </c>
      <c r="D1295" s="88"/>
      <c r="E1295" s="88">
        <v>906</v>
      </c>
      <c r="F1295" s="88">
        <v>2020</v>
      </c>
      <c r="G1295" s="78" t="s">
        <v>325</v>
      </c>
      <c r="H1295" s="79">
        <v>5.7402938247260904</v>
      </c>
      <c r="I1295" s="79">
        <v>90.821509393313903</v>
      </c>
      <c r="J1295" s="79">
        <v>113.593170530714</v>
      </c>
      <c r="K1295" s="79">
        <v>72.565138728718594</v>
      </c>
      <c r="L1295" s="79">
        <v>31.688777421546401</v>
      </c>
      <c r="M1295" s="79">
        <v>11.943610322846499</v>
      </c>
      <c r="N1295" s="79">
        <v>0.84638971744857705</v>
      </c>
    </row>
    <row r="1296" spans="1:14" x14ac:dyDescent="0.3">
      <c r="A1296" s="82">
        <v>1295</v>
      </c>
      <c r="B1296" s="83" t="s">
        <v>323</v>
      </c>
      <c r="C1296" s="87" t="s">
        <v>121</v>
      </c>
      <c r="D1296" s="88"/>
      <c r="E1296" s="88">
        <v>906</v>
      </c>
      <c r="F1296" s="88">
        <v>2025</v>
      </c>
      <c r="G1296" s="78" t="s">
        <v>326</v>
      </c>
      <c r="H1296" s="79">
        <v>5.6561919641373999</v>
      </c>
      <c r="I1296" s="79">
        <v>80.537678886390296</v>
      </c>
      <c r="J1296" s="79">
        <v>111.586248486814</v>
      </c>
      <c r="K1296" s="79">
        <v>83.276010913756707</v>
      </c>
      <c r="L1296" s="79">
        <v>37.838459561290598</v>
      </c>
      <c r="M1296" s="79">
        <v>14.450615805569701</v>
      </c>
      <c r="N1296" s="79">
        <v>0.79201822482082695</v>
      </c>
    </row>
    <row r="1297" spans="1:14" x14ac:dyDescent="0.3">
      <c r="A1297" s="82">
        <v>1296</v>
      </c>
      <c r="B1297" s="83" t="s">
        <v>323</v>
      </c>
      <c r="C1297" s="87" t="s">
        <v>121</v>
      </c>
      <c r="D1297" s="88"/>
      <c r="E1297" s="88">
        <v>906</v>
      </c>
      <c r="F1297" s="88">
        <v>2030</v>
      </c>
      <c r="G1297" s="78" t="s">
        <v>327</v>
      </c>
      <c r="H1297" s="79">
        <v>5.6172907799912402</v>
      </c>
      <c r="I1297" s="79">
        <v>72.323356303185307</v>
      </c>
      <c r="J1297" s="79">
        <v>110.36938935624801</v>
      </c>
      <c r="K1297" s="79">
        <v>91.202382914794995</v>
      </c>
      <c r="L1297" s="79">
        <v>43.830955084948698</v>
      </c>
      <c r="M1297" s="79">
        <v>16.4585054908367</v>
      </c>
      <c r="N1297" s="79">
        <v>0.761463932424988</v>
      </c>
    </row>
    <row r="1298" spans="1:14" x14ac:dyDescent="0.3">
      <c r="A1298" s="82">
        <v>1297</v>
      </c>
      <c r="B1298" s="83" t="s">
        <v>323</v>
      </c>
      <c r="C1298" s="87" t="s">
        <v>121</v>
      </c>
      <c r="D1298" s="88"/>
      <c r="E1298" s="88">
        <v>906</v>
      </c>
      <c r="F1298" s="88">
        <v>2035</v>
      </c>
      <c r="G1298" s="78" t="s">
        <v>328</v>
      </c>
      <c r="H1298" s="79">
        <v>5.5920496113756002</v>
      </c>
      <c r="I1298" s="79">
        <v>65.658148647817299</v>
      </c>
      <c r="J1298" s="79">
        <v>109.335306380597</v>
      </c>
      <c r="K1298" s="79">
        <v>96.887314982019703</v>
      </c>
      <c r="L1298" s="79">
        <v>47.944195339160302</v>
      </c>
      <c r="M1298" s="79">
        <v>17.911732401710001</v>
      </c>
      <c r="N1298" s="79">
        <v>0.72254072279446502</v>
      </c>
    </row>
    <row r="1299" spans="1:14" x14ac:dyDescent="0.3">
      <c r="A1299" s="82">
        <v>1298</v>
      </c>
      <c r="B1299" s="83" t="s">
        <v>323</v>
      </c>
      <c r="C1299" s="87" t="s">
        <v>121</v>
      </c>
      <c r="D1299" s="88"/>
      <c r="E1299" s="88">
        <v>906</v>
      </c>
      <c r="F1299" s="88">
        <v>2040</v>
      </c>
      <c r="G1299" s="78" t="s">
        <v>329</v>
      </c>
      <c r="H1299" s="79">
        <v>5.6024725356814997</v>
      </c>
      <c r="I1299" s="79">
        <v>60.237675467085801</v>
      </c>
      <c r="J1299" s="79">
        <v>108.349379717299</v>
      </c>
      <c r="K1299" s="79">
        <v>101.55765770521801</v>
      </c>
      <c r="L1299" s="79">
        <v>50.551848570299299</v>
      </c>
      <c r="M1299" s="79">
        <v>18.884032339634</v>
      </c>
      <c r="N1299" s="79">
        <v>0.67482409920050401</v>
      </c>
    </row>
    <row r="1300" spans="1:14" x14ac:dyDescent="0.3">
      <c r="A1300" s="82">
        <v>1299</v>
      </c>
      <c r="B1300" s="83" t="s">
        <v>323</v>
      </c>
      <c r="C1300" s="87" t="s">
        <v>121</v>
      </c>
      <c r="D1300" s="88"/>
      <c r="E1300" s="88">
        <v>906</v>
      </c>
      <c r="F1300" s="88">
        <v>2045</v>
      </c>
      <c r="G1300" s="78" t="s">
        <v>330</v>
      </c>
      <c r="H1300" s="79">
        <v>5.6615954736619596</v>
      </c>
      <c r="I1300" s="79">
        <v>56.123182653000796</v>
      </c>
      <c r="J1300" s="79">
        <v>107.507122581779</v>
      </c>
      <c r="K1300" s="79">
        <v>105.728489042248</v>
      </c>
      <c r="L1300" s="79">
        <v>52.701410098724502</v>
      </c>
      <c r="M1300" s="79">
        <v>19.320229836026801</v>
      </c>
      <c r="N1300" s="79">
        <v>0.64365667765845702</v>
      </c>
    </row>
    <row r="1301" spans="1:14" x14ac:dyDescent="0.3">
      <c r="A1301" s="82">
        <v>1300</v>
      </c>
      <c r="B1301" s="83" t="s">
        <v>323</v>
      </c>
      <c r="C1301" s="87" t="s">
        <v>121</v>
      </c>
      <c r="D1301" s="88"/>
      <c r="E1301" s="88">
        <v>906</v>
      </c>
      <c r="F1301" s="88">
        <v>2050</v>
      </c>
      <c r="G1301" s="78" t="s">
        <v>331</v>
      </c>
      <c r="H1301" s="79">
        <v>5.7497062174564402</v>
      </c>
      <c r="I1301" s="79">
        <v>53.081281811329397</v>
      </c>
      <c r="J1301" s="79">
        <v>106.897459735184</v>
      </c>
      <c r="K1301" s="79">
        <v>109.58307981847</v>
      </c>
      <c r="L1301" s="79">
        <v>54.688423909912203</v>
      </c>
      <c r="M1301" s="79">
        <v>19.115312772426702</v>
      </c>
      <c r="N1301" s="79">
        <v>0.62448293660655696</v>
      </c>
    </row>
    <row r="1302" spans="1:14" x14ac:dyDescent="0.3">
      <c r="A1302" s="82">
        <v>1301</v>
      </c>
      <c r="B1302" s="83" t="s">
        <v>323</v>
      </c>
      <c r="C1302" s="87" t="s">
        <v>121</v>
      </c>
      <c r="D1302" s="88"/>
      <c r="E1302" s="88">
        <v>906</v>
      </c>
      <c r="F1302" s="88">
        <v>2055</v>
      </c>
      <c r="G1302" s="78" t="s">
        <v>332</v>
      </c>
      <c r="H1302" s="79">
        <v>5.8561884479214203</v>
      </c>
      <c r="I1302" s="79">
        <v>50.887516740120802</v>
      </c>
      <c r="J1302" s="79">
        <v>106.664579814693</v>
      </c>
      <c r="K1302" s="79">
        <v>113.00027507977801</v>
      </c>
      <c r="L1302" s="79">
        <v>56.584211688608001</v>
      </c>
      <c r="M1302" s="79">
        <v>18.354221285008201</v>
      </c>
      <c r="N1302" s="79">
        <v>0.60259773496202096</v>
      </c>
    </row>
    <row r="1303" spans="1:14" x14ac:dyDescent="0.3">
      <c r="A1303" s="82">
        <v>1302</v>
      </c>
      <c r="B1303" s="83" t="s">
        <v>323</v>
      </c>
      <c r="C1303" s="87" t="s">
        <v>121</v>
      </c>
      <c r="D1303" s="88"/>
      <c r="E1303" s="88">
        <v>906</v>
      </c>
      <c r="F1303" s="88">
        <v>2060</v>
      </c>
      <c r="G1303" s="78" t="s">
        <v>333</v>
      </c>
      <c r="H1303" s="79">
        <v>5.9652653640414401</v>
      </c>
      <c r="I1303" s="79">
        <v>49.253670659436999</v>
      </c>
      <c r="J1303" s="79">
        <v>106.928774681655</v>
      </c>
      <c r="K1303" s="79">
        <v>115.999257024881</v>
      </c>
      <c r="L1303" s="79">
        <v>58.293929580845898</v>
      </c>
      <c r="M1303" s="79">
        <v>17.285120128281498</v>
      </c>
      <c r="N1303" s="79">
        <v>0.58791261863375099</v>
      </c>
    </row>
    <row r="1304" spans="1:14" x14ac:dyDescent="0.3">
      <c r="A1304" s="82">
        <v>1303</v>
      </c>
      <c r="B1304" s="83" t="s">
        <v>323</v>
      </c>
      <c r="C1304" s="87" t="s">
        <v>121</v>
      </c>
      <c r="D1304" s="88"/>
      <c r="E1304" s="88">
        <v>906</v>
      </c>
      <c r="F1304" s="88">
        <v>2065</v>
      </c>
      <c r="G1304" s="78" t="s">
        <v>334</v>
      </c>
      <c r="H1304" s="79">
        <v>6.05757451199824</v>
      </c>
      <c r="I1304" s="79">
        <v>47.784422781728701</v>
      </c>
      <c r="J1304" s="79">
        <v>107.280279638629</v>
      </c>
      <c r="K1304" s="79">
        <v>118.52058601791499</v>
      </c>
      <c r="L1304" s="79">
        <v>59.6141673236231</v>
      </c>
      <c r="M1304" s="79">
        <v>16.1009491250928</v>
      </c>
      <c r="N1304" s="79">
        <v>0.570404113245502</v>
      </c>
    </row>
    <row r="1305" spans="1:14" x14ac:dyDescent="0.3">
      <c r="A1305" s="82">
        <v>1304</v>
      </c>
      <c r="B1305" s="83" t="s">
        <v>323</v>
      </c>
      <c r="C1305" s="87" t="s">
        <v>121</v>
      </c>
      <c r="D1305" s="88"/>
      <c r="E1305" s="88">
        <v>906</v>
      </c>
      <c r="F1305" s="88">
        <v>2070</v>
      </c>
      <c r="G1305" s="78" t="s">
        <v>335</v>
      </c>
      <c r="H1305" s="79">
        <v>6.1558555850698804</v>
      </c>
      <c r="I1305" s="79">
        <v>46.423268636501099</v>
      </c>
      <c r="J1305" s="79">
        <v>107.481980114552</v>
      </c>
      <c r="K1305" s="79">
        <v>120.828973810509</v>
      </c>
      <c r="L1305" s="79">
        <v>60.522426089511903</v>
      </c>
      <c r="M1305" s="79">
        <v>14.977611678410501</v>
      </c>
      <c r="N1305" s="79">
        <v>0.55217789285741403</v>
      </c>
    </row>
    <row r="1306" spans="1:14" x14ac:dyDescent="0.3">
      <c r="A1306" s="82">
        <v>1305</v>
      </c>
      <c r="B1306" s="83" t="s">
        <v>323</v>
      </c>
      <c r="C1306" s="87" t="s">
        <v>121</v>
      </c>
      <c r="D1306" s="88"/>
      <c r="E1306" s="88">
        <v>906</v>
      </c>
      <c r="F1306" s="88">
        <v>2075</v>
      </c>
      <c r="G1306" s="78" t="s">
        <v>336</v>
      </c>
      <c r="H1306" s="79">
        <v>6.2544463930346499</v>
      </c>
      <c r="I1306" s="79">
        <v>45.138508063413902</v>
      </c>
      <c r="J1306" s="79">
        <v>107.359690784816</v>
      </c>
      <c r="K1306" s="79">
        <v>122.96889346786401</v>
      </c>
      <c r="L1306" s="79">
        <v>61.1477513207588</v>
      </c>
      <c r="M1306" s="79">
        <v>13.9694127613857</v>
      </c>
      <c r="N1306" s="79">
        <v>0.53480769300037101</v>
      </c>
    </row>
    <row r="1307" spans="1:14" x14ac:dyDescent="0.3">
      <c r="A1307" s="82">
        <v>1306</v>
      </c>
      <c r="B1307" s="83" t="s">
        <v>323</v>
      </c>
      <c r="C1307" s="87" t="s">
        <v>121</v>
      </c>
      <c r="D1307" s="88"/>
      <c r="E1307" s="88">
        <v>906</v>
      </c>
      <c r="F1307" s="88">
        <v>2080</v>
      </c>
      <c r="G1307" s="78" t="s">
        <v>337</v>
      </c>
      <c r="H1307" s="79">
        <v>6.3713554089780597</v>
      </c>
      <c r="I1307" s="79">
        <v>43.989012852764802</v>
      </c>
      <c r="J1307" s="79">
        <v>107.05656869778601</v>
      </c>
      <c r="K1307" s="79">
        <v>125.049274856342</v>
      </c>
      <c r="L1307" s="79">
        <v>61.736456422613202</v>
      </c>
      <c r="M1307" s="79">
        <v>13.113139411352799</v>
      </c>
      <c r="N1307" s="79">
        <v>0.52109139428694295</v>
      </c>
    </row>
    <row r="1308" spans="1:14" x14ac:dyDescent="0.3">
      <c r="A1308" s="82">
        <v>1307</v>
      </c>
      <c r="B1308" s="83" t="s">
        <v>323</v>
      </c>
      <c r="C1308" s="87" t="s">
        <v>121</v>
      </c>
      <c r="D1308" s="88"/>
      <c r="E1308" s="88">
        <v>906</v>
      </c>
      <c r="F1308" s="88">
        <v>2085</v>
      </c>
      <c r="G1308" s="78" t="s">
        <v>338</v>
      </c>
      <c r="H1308" s="79">
        <v>6.5123624610569797</v>
      </c>
      <c r="I1308" s="79">
        <v>43.035795577960499</v>
      </c>
      <c r="J1308" s="79">
        <v>106.76510911046</v>
      </c>
      <c r="K1308" s="79">
        <v>127.04484586529</v>
      </c>
      <c r="L1308" s="79">
        <v>62.3420984761851</v>
      </c>
      <c r="M1308" s="79">
        <v>12.423640474390799</v>
      </c>
      <c r="N1308" s="79">
        <v>0.50764139296291799</v>
      </c>
    </row>
    <row r="1309" spans="1:14" x14ac:dyDescent="0.3">
      <c r="A1309" s="82">
        <v>1308</v>
      </c>
      <c r="B1309" s="83" t="s">
        <v>323</v>
      </c>
      <c r="C1309" s="87" t="s">
        <v>121</v>
      </c>
      <c r="D1309" s="88"/>
      <c r="E1309" s="88">
        <v>906</v>
      </c>
      <c r="F1309" s="88">
        <v>2090</v>
      </c>
      <c r="G1309" s="78" t="s">
        <v>339</v>
      </c>
      <c r="H1309" s="79">
        <v>6.6631353755879701</v>
      </c>
      <c r="I1309" s="79">
        <v>42.224082741419203</v>
      </c>
      <c r="J1309" s="79">
        <v>106.53607709706201</v>
      </c>
      <c r="K1309" s="79">
        <v>128.87122316439601</v>
      </c>
      <c r="L1309" s="79">
        <v>62.908412998505803</v>
      </c>
      <c r="M1309" s="79">
        <v>11.912897962517</v>
      </c>
      <c r="N1309" s="79">
        <v>0.49388053688699801</v>
      </c>
    </row>
    <row r="1310" spans="1:14" x14ac:dyDescent="0.3">
      <c r="A1310" s="82">
        <v>1309</v>
      </c>
      <c r="B1310" s="83" t="s">
        <v>323</v>
      </c>
      <c r="C1310" s="87" t="s">
        <v>121</v>
      </c>
      <c r="D1310" s="88"/>
      <c r="E1310" s="88">
        <v>906</v>
      </c>
      <c r="F1310" s="88">
        <v>2095</v>
      </c>
      <c r="G1310" s="78" t="s">
        <v>340</v>
      </c>
      <c r="H1310" s="79">
        <v>6.8302631689003999</v>
      </c>
      <c r="I1310" s="79">
        <v>41.470810027121402</v>
      </c>
      <c r="J1310" s="79">
        <v>106.350381039029</v>
      </c>
      <c r="K1310" s="79">
        <v>130.478551063221</v>
      </c>
      <c r="L1310" s="79">
        <v>63.3200230951145</v>
      </c>
      <c r="M1310" s="79">
        <v>11.5372472830182</v>
      </c>
      <c r="N1310" s="79">
        <v>0.48900377337895401</v>
      </c>
    </row>
    <row r="1311" spans="1:14" x14ac:dyDescent="0.3">
      <c r="A1311" s="82">
        <v>1310</v>
      </c>
      <c r="B1311" s="83" t="s">
        <v>323</v>
      </c>
      <c r="C1311" s="86" t="s">
        <v>122</v>
      </c>
      <c r="D1311" s="88">
        <v>4</v>
      </c>
      <c r="E1311" s="88">
        <v>156</v>
      </c>
      <c r="F1311" s="88">
        <v>2015</v>
      </c>
      <c r="G1311" s="78" t="s">
        <v>324</v>
      </c>
      <c r="H1311" s="79">
        <v>6.4080000000000004</v>
      </c>
      <c r="I1311" s="79">
        <v>118.26900000000001</v>
      </c>
      <c r="J1311" s="79">
        <v>119.78</v>
      </c>
      <c r="K1311" s="79">
        <v>53.478999999999999</v>
      </c>
      <c r="L1311" s="79">
        <v>19.143000000000001</v>
      </c>
      <c r="M1311" s="79">
        <v>8.8710000000000004</v>
      </c>
      <c r="N1311" s="79">
        <v>1.01</v>
      </c>
    </row>
    <row r="1312" spans="1:14" x14ac:dyDescent="0.3">
      <c r="A1312" s="82">
        <v>1311</v>
      </c>
      <c r="B1312" s="83" t="s">
        <v>323</v>
      </c>
      <c r="C1312" s="86" t="s">
        <v>122</v>
      </c>
      <c r="D1312" s="88">
        <v>4</v>
      </c>
      <c r="E1312" s="88">
        <v>156</v>
      </c>
      <c r="F1312" s="88">
        <v>2020</v>
      </c>
      <c r="G1312" s="78" t="s">
        <v>325</v>
      </c>
      <c r="H1312" s="79">
        <v>6.1520000000000001</v>
      </c>
      <c r="I1312" s="79">
        <v>101.544</v>
      </c>
      <c r="J1312" s="79">
        <v>118.28</v>
      </c>
      <c r="K1312" s="79">
        <v>66.617999999999995</v>
      </c>
      <c r="L1312" s="79">
        <v>27.216000000000001</v>
      </c>
      <c r="M1312" s="79">
        <v>11.975</v>
      </c>
      <c r="N1312" s="79">
        <v>0.93500000000000005</v>
      </c>
    </row>
    <row r="1313" spans="1:14" x14ac:dyDescent="0.3">
      <c r="A1313" s="82">
        <v>1312</v>
      </c>
      <c r="B1313" s="83" t="s">
        <v>323</v>
      </c>
      <c r="C1313" s="86" t="s">
        <v>122</v>
      </c>
      <c r="D1313" s="88">
        <v>4</v>
      </c>
      <c r="E1313" s="88">
        <v>156</v>
      </c>
      <c r="F1313" s="88">
        <v>2025</v>
      </c>
      <c r="G1313" s="78" t="s">
        <v>326</v>
      </c>
      <c r="H1313" s="79">
        <v>6.0220000000000002</v>
      </c>
      <c r="I1313" s="79">
        <v>88.956999999999994</v>
      </c>
      <c r="J1313" s="79">
        <v>116.67400000000001</v>
      </c>
      <c r="K1313" s="79">
        <v>76.712000000000003</v>
      </c>
      <c r="L1313" s="79">
        <v>33.505000000000003</v>
      </c>
      <c r="M1313" s="79">
        <v>14.58</v>
      </c>
      <c r="N1313" s="79">
        <v>0.87</v>
      </c>
    </row>
    <row r="1314" spans="1:14" x14ac:dyDescent="0.3">
      <c r="A1314" s="82">
        <v>1313</v>
      </c>
      <c r="B1314" s="83" t="s">
        <v>323</v>
      </c>
      <c r="C1314" s="86" t="s">
        <v>122</v>
      </c>
      <c r="D1314" s="88">
        <v>4</v>
      </c>
      <c r="E1314" s="88">
        <v>156</v>
      </c>
      <c r="F1314" s="88">
        <v>2030</v>
      </c>
      <c r="G1314" s="78" t="s">
        <v>327</v>
      </c>
      <c r="H1314" s="79">
        <v>5.98</v>
      </c>
      <c r="I1314" s="79">
        <v>79.05</v>
      </c>
      <c r="J1314" s="79">
        <v>115.03700000000001</v>
      </c>
      <c r="K1314" s="79">
        <v>84.938999999999993</v>
      </c>
      <c r="L1314" s="79">
        <v>38.601999999999997</v>
      </c>
      <c r="M1314" s="79">
        <v>16.672999999999998</v>
      </c>
      <c r="N1314" s="79">
        <v>0.81899999999999995</v>
      </c>
    </row>
    <row r="1315" spans="1:14" x14ac:dyDescent="0.3">
      <c r="A1315" s="82">
        <v>1314</v>
      </c>
      <c r="B1315" s="83" t="s">
        <v>323</v>
      </c>
      <c r="C1315" s="86" t="s">
        <v>122</v>
      </c>
      <c r="D1315" s="88">
        <v>4</v>
      </c>
      <c r="E1315" s="88">
        <v>156</v>
      </c>
      <c r="F1315" s="88">
        <v>2035</v>
      </c>
      <c r="G1315" s="78" t="s">
        <v>328</v>
      </c>
      <c r="H1315" s="79">
        <v>5.9829999999999997</v>
      </c>
      <c r="I1315" s="79">
        <v>71.494</v>
      </c>
      <c r="J1315" s="79">
        <v>113.723</v>
      </c>
      <c r="K1315" s="79">
        <v>91.587000000000003</v>
      </c>
      <c r="L1315" s="79">
        <v>42.648000000000003</v>
      </c>
      <c r="M1315" s="79">
        <v>18.253</v>
      </c>
      <c r="N1315" s="79">
        <v>0.77200000000000002</v>
      </c>
    </row>
    <row r="1316" spans="1:14" x14ac:dyDescent="0.3">
      <c r="A1316" s="82">
        <v>1315</v>
      </c>
      <c r="B1316" s="83" t="s">
        <v>323</v>
      </c>
      <c r="C1316" s="86" t="s">
        <v>122</v>
      </c>
      <c r="D1316" s="88">
        <v>4</v>
      </c>
      <c r="E1316" s="88">
        <v>156</v>
      </c>
      <c r="F1316" s="88">
        <v>2040</v>
      </c>
      <c r="G1316" s="78" t="s">
        <v>329</v>
      </c>
      <c r="H1316" s="79">
        <v>6.0220000000000002</v>
      </c>
      <c r="I1316" s="79">
        <v>65.703000000000003</v>
      </c>
      <c r="J1316" s="79">
        <v>112.733</v>
      </c>
      <c r="K1316" s="79">
        <v>96.981999999999999</v>
      </c>
      <c r="L1316" s="79">
        <v>45.832000000000001</v>
      </c>
      <c r="M1316" s="79">
        <v>19.239000000000001</v>
      </c>
      <c r="N1316" s="79">
        <v>0.72899999999999998</v>
      </c>
    </row>
    <row r="1317" spans="1:14" x14ac:dyDescent="0.3">
      <c r="A1317" s="82">
        <v>1316</v>
      </c>
      <c r="B1317" s="83" t="s">
        <v>323</v>
      </c>
      <c r="C1317" s="86" t="s">
        <v>122</v>
      </c>
      <c r="D1317" s="88">
        <v>4</v>
      </c>
      <c r="E1317" s="88">
        <v>156</v>
      </c>
      <c r="F1317" s="88">
        <v>2045</v>
      </c>
      <c r="G1317" s="78" t="s">
        <v>330</v>
      </c>
      <c r="H1317" s="79">
        <v>6.0949999999999998</v>
      </c>
      <c r="I1317" s="79">
        <v>61.332999999999998</v>
      </c>
      <c r="J1317" s="79">
        <v>112.14700000000001</v>
      </c>
      <c r="K1317" s="79">
        <v>101.447</v>
      </c>
      <c r="L1317" s="79">
        <v>48.356999999999999</v>
      </c>
      <c r="M1317" s="79">
        <v>19.585000000000001</v>
      </c>
      <c r="N1317" s="79">
        <v>0.69599999999999995</v>
      </c>
    </row>
    <row r="1318" spans="1:14" x14ac:dyDescent="0.3">
      <c r="A1318" s="82">
        <v>1317</v>
      </c>
      <c r="B1318" s="83" t="s">
        <v>323</v>
      </c>
      <c r="C1318" s="86" t="s">
        <v>122</v>
      </c>
      <c r="D1318" s="88">
        <v>4</v>
      </c>
      <c r="E1318" s="88">
        <v>156</v>
      </c>
      <c r="F1318" s="88">
        <v>2050</v>
      </c>
      <c r="G1318" s="78" t="s">
        <v>331</v>
      </c>
      <c r="H1318" s="79">
        <v>6.1740000000000004</v>
      </c>
      <c r="I1318" s="79">
        <v>57.921999999999997</v>
      </c>
      <c r="J1318" s="79">
        <v>111.819</v>
      </c>
      <c r="K1318" s="79">
        <v>105.30500000000001</v>
      </c>
      <c r="L1318" s="79">
        <v>50.412999999999997</v>
      </c>
      <c r="M1318" s="79">
        <v>19.259</v>
      </c>
      <c r="N1318" s="79">
        <v>0.66800000000000004</v>
      </c>
    </row>
    <row r="1319" spans="1:14" x14ac:dyDescent="0.3">
      <c r="A1319" s="82">
        <v>1318</v>
      </c>
      <c r="B1319" s="83" t="s">
        <v>323</v>
      </c>
      <c r="C1319" s="86" t="s">
        <v>122</v>
      </c>
      <c r="D1319" s="88">
        <v>4</v>
      </c>
      <c r="E1319" s="88">
        <v>156</v>
      </c>
      <c r="F1319" s="88">
        <v>2055</v>
      </c>
      <c r="G1319" s="78" t="s">
        <v>332</v>
      </c>
      <c r="H1319" s="79">
        <v>6.2679999999999998</v>
      </c>
      <c r="I1319" s="79">
        <v>55.231000000000002</v>
      </c>
      <c r="J1319" s="79">
        <v>111.715</v>
      </c>
      <c r="K1319" s="79">
        <v>108.745</v>
      </c>
      <c r="L1319" s="79">
        <v>52.13</v>
      </c>
      <c r="M1319" s="79">
        <v>18.352</v>
      </c>
      <c r="N1319" s="79">
        <v>0.63900000000000001</v>
      </c>
    </row>
    <row r="1320" spans="1:14" x14ac:dyDescent="0.3">
      <c r="A1320" s="82">
        <v>1319</v>
      </c>
      <c r="B1320" s="83" t="s">
        <v>323</v>
      </c>
      <c r="C1320" s="86" t="s">
        <v>122</v>
      </c>
      <c r="D1320" s="88">
        <v>4</v>
      </c>
      <c r="E1320" s="88">
        <v>156</v>
      </c>
      <c r="F1320" s="88">
        <v>2060</v>
      </c>
      <c r="G1320" s="78" t="s">
        <v>333</v>
      </c>
      <c r="H1320" s="79">
        <v>6.3810000000000002</v>
      </c>
      <c r="I1320" s="79">
        <v>53.140999999999998</v>
      </c>
      <c r="J1320" s="79">
        <v>111.872</v>
      </c>
      <c r="K1320" s="79">
        <v>111.961</v>
      </c>
      <c r="L1320" s="79">
        <v>53.622999999999998</v>
      </c>
      <c r="M1320" s="79">
        <v>17.100999999999999</v>
      </c>
      <c r="N1320" s="79">
        <v>0.621</v>
      </c>
    </row>
    <row r="1321" spans="1:14" x14ac:dyDescent="0.3">
      <c r="A1321" s="82">
        <v>1320</v>
      </c>
      <c r="B1321" s="83" t="s">
        <v>323</v>
      </c>
      <c r="C1321" s="86" t="s">
        <v>122</v>
      </c>
      <c r="D1321" s="88">
        <v>4</v>
      </c>
      <c r="E1321" s="88">
        <v>156</v>
      </c>
      <c r="F1321" s="88">
        <v>2065</v>
      </c>
      <c r="G1321" s="78" t="s">
        <v>334</v>
      </c>
      <c r="H1321" s="79">
        <v>6.4930000000000003</v>
      </c>
      <c r="I1321" s="79">
        <v>51.381999999999998</v>
      </c>
      <c r="J1321" s="79">
        <v>112.041</v>
      </c>
      <c r="K1321" s="79">
        <v>114.90300000000001</v>
      </c>
      <c r="L1321" s="79">
        <v>54.866999999999997</v>
      </c>
      <c r="M1321" s="79">
        <v>15.692</v>
      </c>
      <c r="N1321" s="79">
        <v>0.60199999999999998</v>
      </c>
    </row>
    <row r="1322" spans="1:14" x14ac:dyDescent="0.3">
      <c r="A1322" s="82">
        <v>1321</v>
      </c>
      <c r="B1322" s="83" t="s">
        <v>323</v>
      </c>
      <c r="C1322" s="86" t="s">
        <v>122</v>
      </c>
      <c r="D1322" s="88">
        <v>4</v>
      </c>
      <c r="E1322" s="88">
        <v>156</v>
      </c>
      <c r="F1322" s="88">
        <v>2070</v>
      </c>
      <c r="G1322" s="78" t="s">
        <v>335</v>
      </c>
      <c r="H1322" s="79">
        <v>6.62</v>
      </c>
      <c r="I1322" s="79">
        <v>49.892000000000003</v>
      </c>
      <c r="J1322" s="79">
        <v>112.223</v>
      </c>
      <c r="K1322" s="79">
        <v>117.68600000000001</v>
      </c>
      <c r="L1322" s="79">
        <v>55.918999999999997</v>
      </c>
      <c r="M1322" s="79">
        <v>14.337999999999999</v>
      </c>
      <c r="N1322" s="79">
        <v>0.58199999999999996</v>
      </c>
    </row>
    <row r="1323" spans="1:14" x14ac:dyDescent="0.3">
      <c r="A1323" s="82">
        <v>1322</v>
      </c>
      <c r="B1323" s="83" t="s">
        <v>323</v>
      </c>
      <c r="C1323" s="86" t="s">
        <v>122</v>
      </c>
      <c r="D1323" s="88">
        <v>4</v>
      </c>
      <c r="E1323" s="88">
        <v>156</v>
      </c>
      <c r="F1323" s="88">
        <v>2075</v>
      </c>
      <c r="G1323" s="78" t="s">
        <v>336</v>
      </c>
      <c r="H1323" s="79">
        <v>6.742</v>
      </c>
      <c r="I1323" s="79">
        <v>48.526000000000003</v>
      </c>
      <c r="J1323" s="79">
        <v>112.224</v>
      </c>
      <c r="K1323" s="79">
        <v>120.128</v>
      </c>
      <c r="L1323" s="79">
        <v>56.712000000000003</v>
      </c>
      <c r="M1323" s="79">
        <v>13.125999999999999</v>
      </c>
      <c r="N1323" s="79">
        <v>0.56200000000000006</v>
      </c>
    </row>
    <row r="1324" spans="1:14" x14ac:dyDescent="0.3">
      <c r="A1324" s="82">
        <v>1323</v>
      </c>
      <c r="B1324" s="83" t="s">
        <v>323</v>
      </c>
      <c r="C1324" s="86" t="s">
        <v>122</v>
      </c>
      <c r="D1324" s="88">
        <v>4</v>
      </c>
      <c r="E1324" s="88">
        <v>156</v>
      </c>
      <c r="F1324" s="88">
        <v>2080</v>
      </c>
      <c r="G1324" s="78" t="s">
        <v>337</v>
      </c>
      <c r="H1324" s="79">
        <v>6.8719999999999999</v>
      </c>
      <c r="I1324" s="79">
        <v>47.268000000000001</v>
      </c>
      <c r="J1324" s="79">
        <v>112.108</v>
      </c>
      <c r="K1324" s="79">
        <v>122.399</v>
      </c>
      <c r="L1324" s="79">
        <v>57.332000000000001</v>
      </c>
      <c r="M1324" s="79">
        <v>12.116</v>
      </c>
      <c r="N1324" s="79">
        <v>0.54500000000000004</v>
      </c>
    </row>
    <row r="1325" spans="1:14" x14ac:dyDescent="0.3">
      <c r="A1325" s="82">
        <v>1324</v>
      </c>
      <c r="B1325" s="83" t="s">
        <v>323</v>
      </c>
      <c r="C1325" s="86" t="s">
        <v>122</v>
      </c>
      <c r="D1325" s="88">
        <v>4</v>
      </c>
      <c r="E1325" s="88">
        <v>156</v>
      </c>
      <c r="F1325" s="88">
        <v>2085</v>
      </c>
      <c r="G1325" s="78" t="s">
        <v>338</v>
      </c>
      <c r="H1325" s="79">
        <v>7.0179999999999998</v>
      </c>
      <c r="I1325" s="79">
        <v>46.142000000000003</v>
      </c>
      <c r="J1325" s="79">
        <v>111.95</v>
      </c>
      <c r="K1325" s="79">
        <v>124.559</v>
      </c>
      <c r="L1325" s="79">
        <v>57.805</v>
      </c>
      <c r="M1325" s="79">
        <v>11.298</v>
      </c>
      <c r="N1325" s="79">
        <v>0.52800000000000002</v>
      </c>
    </row>
    <row r="1326" spans="1:14" x14ac:dyDescent="0.3">
      <c r="A1326" s="82">
        <v>1325</v>
      </c>
      <c r="B1326" s="83" t="s">
        <v>323</v>
      </c>
      <c r="C1326" s="86" t="s">
        <v>122</v>
      </c>
      <c r="D1326" s="88">
        <v>4</v>
      </c>
      <c r="E1326" s="88">
        <v>156</v>
      </c>
      <c r="F1326" s="88">
        <v>2090</v>
      </c>
      <c r="G1326" s="78" t="s">
        <v>339</v>
      </c>
      <c r="H1326" s="79">
        <v>7.1740000000000004</v>
      </c>
      <c r="I1326" s="79">
        <v>45.106999999999999</v>
      </c>
      <c r="J1326" s="79">
        <v>111.706</v>
      </c>
      <c r="K1326" s="79">
        <v>126.58199999999999</v>
      </c>
      <c r="L1326" s="79">
        <v>58.158999999999999</v>
      </c>
      <c r="M1326" s="79">
        <v>10.661</v>
      </c>
      <c r="N1326" s="79">
        <v>0.51100000000000001</v>
      </c>
    </row>
    <row r="1327" spans="1:14" x14ac:dyDescent="0.3">
      <c r="A1327" s="82">
        <v>1326</v>
      </c>
      <c r="B1327" s="83" t="s">
        <v>323</v>
      </c>
      <c r="C1327" s="86" t="s">
        <v>122</v>
      </c>
      <c r="D1327" s="88">
        <v>4</v>
      </c>
      <c r="E1327" s="88">
        <v>156</v>
      </c>
      <c r="F1327" s="88">
        <v>2095</v>
      </c>
      <c r="G1327" s="78" t="s">
        <v>340</v>
      </c>
      <c r="H1327" s="79">
        <v>7.3540000000000001</v>
      </c>
      <c r="I1327" s="79">
        <v>44.158000000000001</v>
      </c>
      <c r="J1327" s="79">
        <v>111.387</v>
      </c>
      <c r="K1327" s="79">
        <v>128.47399999999999</v>
      </c>
      <c r="L1327" s="79">
        <v>58.396999999999998</v>
      </c>
      <c r="M1327" s="79">
        <v>10.164999999999999</v>
      </c>
      <c r="N1327" s="79">
        <v>0.505</v>
      </c>
    </row>
    <row r="1328" spans="1:14" x14ac:dyDescent="0.3">
      <c r="A1328" s="82">
        <v>1327</v>
      </c>
      <c r="B1328" s="83" t="s">
        <v>323</v>
      </c>
      <c r="C1328" s="86" t="s">
        <v>123</v>
      </c>
      <c r="D1328" s="88">
        <v>5</v>
      </c>
      <c r="E1328" s="88">
        <v>344</v>
      </c>
      <c r="F1328" s="88">
        <v>2015</v>
      </c>
      <c r="G1328" s="78" t="s">
        <v>324</v>
      </c>
      <c r="H1328" s="79">
        <v>2.7050000000000001</v>
      </c>
      <c r="I1328" s="79">
        <v>19.384</v>
      </c>
      <c r="J1328" s="79">
        <v>60.136000000000003</v>
      </c>
      <c r="K1328" s="79">
        <v>102.339</v>
      </c>
      <c r="L1328" s="79">
        <v>66.766999999999996</v>
      </c>
      <c r="M1328" s="79">
        <v>13.119</v>
      </c>
      <c r="N1328" s="79">
        <v>0.79</v>
      </c>
    </row>
    <row r="1329" spans="1:14" x14ac:dyDescent="0.3">
      <c r="A1329" s="82">
        <v>1328</v>
      </c>
      <c r="B1329" s="83" t="s">
        <v>323</v>
      </c>
      <c r="C1329" s="86" t="s">
        <v>123</v>
      </c>
      <c r="D1329" s="88">
        <v>5</v>
      </c>
      <c r="E1329" s="88">
        <v>344</v>
      </c>
      <c r="F1329" s="88">
        <v>2020</v>
      </c>
      <c r="G1329" s="78" t="s">
        <v>325</v>
      </c>
      <c r="H1329" s="79">
        <v>2.5089999999999999</v>
      </c>
      <c r="I1329" s="79">
        <v>17.513000000000002</v>
      </c>
      <c r="J1329" s="79">
        <v>59.709000000000003</v>
      </c>
      <c r="K1329" s="79">
        <v>111.06399999999999</v>
      </c>
      <c r="L1329" s="79">
        <v>77.12</v>
      </c>
      <c r="M1329" s="79">
        <v>15.731</v>
      </c>
      <c r="N1329" s="79">
        <v>0.83399999999999996</v>
      </c>
    </row>
    <row r="1330" spans="1:14" x14ac:dyDescent="0.3">
      <c r="A1330" s="82">
        <v>1329</v>
      </c>
      <c r="B1330" s="83" t="s">
        <v>323</v>
      </c>
      <c r="C1330" s="86" t="s">
        <v>123</v>
      </c>
      <c r="D1330" s="88">
        <v>5</v>
      </c>
      <c r="E1330" s="88">
        <v>344</v>
      </c>
      <c r="F1330" s="88">
        <v>2025</v>
      </c>
      <c r="G1330" s="78" t="s">
        <v>326</v>
      </c>
      <c r="H1330" s="79">
        <v>2.42</v>
      </c>
      <c r="I1330" s="79">
        <v>16.506</v>
      </c>
      <c r="J1330" s="79">
        <v>59.765000000000001</v>
      </c>
      <c r="K1330" s="79">
        <v>117.621</v>
      </c>
      <c r="L1330" s="79">
        <v>84.881</v>
      </c>
      <c r="M1330" s="79">
        <v>17.84</v>
      </c>
      <c r="N1330" s="79">
        <v>0.86699999999999999</v>
      </c>
    </row>
    <row r="1331" spans="1:14" x14ac:dyDescent="0.3">
      <c r="A1331" s="82">
        <v>1330</v>
      </c>
      <c r="B1331" s="83" t="s">
        <v>323</v>
      </c>
      <c r="C1331" s="86" t="s">
        <v>123</v>
      </c>
      <c r="D1331" s="88">
        <v>5</v>
      </c>
      <c r="E1331" s="88">
        <v>344</v>
      </c>
      <c r="F1331" s="88">
        <v>2030</v>
      </c>
      <c r="G1331" s="78" t="s">
        <v>327</v>
      </c>
      <c r="H1331" s="79">
        <v>2.3839999999999999</v>
      </c>
      <c r="I1331" s="79">
        <v>16.042999999999999</v>
      </c>
      <c r="J1331" s="79">
        <v>60.161999999999999</v>
      </c>
      <c r="K1331" s="79">
        <v>122.571</v>
      </c>
      <c r="L1331" s="79">
        <v>90.475999999999999</v>
      </c>
      <c r="M1331" s="79">
        <v>19.475000000000001</v>
      </c>
      <c r="N1331" s="79">
        <v>0.88900000000000001</v>
      </c>
    </row>
    <row r="1332" spans="1:14" x14ac:dyDescent="0.3">
      <c r="A1332" s="82">
        <v>1331</v>
      </c>
      <c r="B1332" s="83" t="s">
        <v>323</v>
      </c>
      <c r="C1332" s="86" t="s">
        <v>123</v>
      </c>
      <c r="D1332" s="88">
        <v>5</v>
      </c>
      <c r="E1332" s="88">
        <v>344</v>
      </c>
      <c r="F1332" s="88">
        <v>2035</v>
      </c>
      <c r="G1332" s="78" t="s">
        <v>328</v>
      </c>
      <c r="H1332" s="79">
        <v>2.3809999999999998</v>
      </c>
      <c r="I1332" s="79">
        <v>15.888999999999999</v>
      </c>
      <c r="J1332" s="79">
        <v>60.86</v>
      </c>
      <c r="K1332" s="79">
        <v>126.51600000000001</v>
      </c>
      <c r="L1332" s="79">
        <v>94.480999999999995</v>
      </c>
      <c r="M1332" s="79">
        <v>20.731999999999999</v>
      </c>
      <c r="N1332" s="79">
        <v>0.90100000000000002</v>
      </c>
    </row>
    <row r="1333" spans="1:14" x14ac:dyDescent="0.3">
      <c r="A1333" s="82">
        <v>1332</v>
      </c>
      <c r="B1333" s="83" t="s">
        <v>323</v>
      </c>
      <c r="C1333" s="86" t="s">
        <v>123</v>
      </c>
      <c r="D1333" s="88">
        <v>5</v>
      </c>
      <c r="E1333" s="88">
        <v>344</v>
      </c>
      <c r="F1333" s="88">
        <v>2040</v>
      </c>
      <c r="G1333" s="78" t="s">
        <v>329</v>
      </c>
      <c r="H1333" s="79">
        <v>2.3969999999999998</v>
      </c>
      <c r="I1333" s="79">
        <v>15.95</v>
      </c>
      <c r="J1333" s="79">
        <v>61.743000000000002</v>
      </c>
      <c r="K1333" s="79">
        <v>129.768</v>
      </c>
      <c r="L1333" s="79">
        <v>97.32</v>
      </c>
      <c r="M1333" s="79">
        <v>21.652000000000001</v>
      </c>
      <c r="N1333" s="79">
        <v>0.91</v>
      </c>
    </row>
    <row r="1334" spans="1:14" x14ac:dyDescent="0.3">
      <c r="A1334" s="82">
        <v>1333</v>
      </c>
      <c r="B1334" s="83" t="s">
        <v>323</v>
      </c>
      <c r="C1334" s="86" t="s">
        <v>123</v>
      </c>
      <c r="D1334" s="88">
        <v>5</v>
      </c>
      <c r="E1334" s="88">
        <v>344</v>
      </c>
      <c r="F1334" s="88">
        <v>2045</v>
      </c>
      <c r="G1334" s="78" t="s">
        <v>330</v>
      </c>
      <c r="H1334" s="79">
        <v>2.4319999999999999</v>
      </c>
      <c r="I1334" s="79">
        <v>16.114000000000001</v>
      </c>
      <c r="J1334" s="79">
        <v>62.786999999999999</v>
      </c>
      <c r="K1334" s="79">
        <v>132.56100000000001</v>
      </c>
      <c r="L1334" s="79">
        <v>99.274000000000001</v>
      </c>
      <c r="M1334" s="79">
        <v>22.303999999999998</v>
      </c>
      <c r="N1334" s="79">
        <v>0.92800000000000005</v>
      </c>
    </row>
    <row r="1335" spans="1:14" x14ac:dyDescent="0.3">
      <c r="A1335" s="82">
        <v>1334</v>
      </c>
      <c r="B1335" s="83" t="s">
        <v>323</v>
      </c>
      <c r="C1335" s="86" t="s">
        <v>123</v>
      </c>
      <c r="D1335" s="88">
        <v>5</v>
      </c>
      <c r="E1335" s="88">
        <v>344</v>
      </c>
      <c r="F1335" s="88">
        <v>2050</v>
      </c>
      <c r="G1335" s="78" t="s">
        <v>331</v>
      </c>
      <c r="H1335" s="79">
        <v>2.468</v>
      </c>
      <c r="I1335" s="79">
        <v>16.353999999999999</v>
      </c>
      <c r="J1335" s="79">
        <v>63.72</v>
      </c>
      <c r="K1335" s="79">
        <v>134.53100000000001</v>
      </c>
      <c r="L1335" s="79">
        <v>100.749</v>
      </c>
      <c r="M1335" s="79">
        <v>22.635999999999999</v>
      </c>
      <c r="N1335" s="79">
        <v>0.94199999999999995</v>
      </c>
    </row>
    <row r="1336" spans="1:14" x14ac:dyDescent="0.3">
      <c r="A1336" s="82">
        <v>1335</v>
      </c>
      <c r="B1336" s="83" t="s">
        <v>323</v>
      </c>
      <c r="C1336" s="86" t="s">
        <v>123</v>
      </c>
      <c r="D1336" s="88">
        <v>5</v>
      </c>
      <c r="E1336" s="88">
        <v>344</v>
      </c>
      <c r="F1336" s="88">
        <v>2055</v>
      </c>
      <c r="G1336" s="78" t="s">
        <v>332</v>
      </c>
      <c r="H1336" s="79">
        <v>2.5</v>
      </c>
      <c r="I1336" s="79">
        <v>16.564</v>
      </c>
      <c r="J1336" s="79">
        <v>64.542000000000002</v>
      </c>
      <c r="K1336" s="79">
        <v>136.26499999999999</v>
      </c>
      <c r="L1336" s="79">
        <v>102.048</v>
      </c>
      <c r="M1336" s="79">
        <v>22.927</v>
      </c>
      <c r="N1336" s="79">
        <v>0.95399999999999996</v>
      </c>
    </row>
    <row r="1337" spans="1:14" x14ac:dyDescent="0.3">
      <c r="A1337" s="82">
        <v>1336</v>
      </c>
      <c r="B1337" s="83" t="s">
        <v>323</v>
      </c>
      <c r="C1337" s="86" t="s">
        <v>123</v>
      </c>
      <c r="D1337" s="88">
        <v>5</v>
      </c>
      <c r="E1337" s="88">
        <v>344</v>
      </c>
      <c r="F1337" s="88">
        <v>2060</v>
      </c>
      <c r="G1337" s="78" t="s">
        <v>333</v>
      </c>
      <c r="H1337" s="79">
        <v>2.5270000000000001</v>
      </c>
      <c r="I1337" s="79">
        <v>16.741</v>
      </c>
      <c r="J1337" s="79">
        <v>65.231999999999999</v>
      </c>
      <c r="K1337" s="79">
        <v>137.72399999999999</v>
      </c>
      <c r="L1337" s="79">
        <v>103.139</v>
      </c>
      <c r="M1337" s="79">
        <v>23.172000000000001</v>
      </c>
      <c r="N1337" s="79">
        <v>0.96499999999999997</v>
      </c>
    </row>
    <row r="1338" spans="1:14" x14ac:dyDescent="0.3">
      <c r="A1338" s="82">
        <v>1337</v>
      </c>
      <c r="B1338" s="83" t="s">
        <v>323</v>
      </c>
      <c r="C1338" s="86" t="s">
        <v>123</v>
      </c>
      <c r="D1338" s="88">
        <v>5</v>
      </c>
      <c r="E1338" s="88">
        <v>344</v>
      </c>
      <c r="F1338" s="88">
        <v>2065</v>
      </c>
      <c r="G1338" s="78" t="s">
        <v>334</v>
      </c>
      <c r="H1338" s="79">
        <v>2.5459999999999998</v>
      </c>
      <c r="I1338" s="79">
        <v>16.869</v>
      </c>
      <c r="J1338" s="79">
        <v>65.727999999999994</v>
      </c>
      <c r="K1338" s="79">
        <v>138.77199999999999</v>
      </c>
      <c r="L1338" s="79">
        <v>103.92400000000001</v>
      </c>
      <c r="M1338" s="79">
        <v>23.349</v>
      </c>
      <c r="N1338" s="79">
        <v>0.97199999999999998</v>
      </c>
    </row>
    <row r="1339" spans="1:14" x14ac:dyDescent="0.3">
      <c r="A1339" s="82">
        <v>1338</v>
      </c>
      <c r="B1339" s="83" t="s">
        <v>323</v>
      </c>
      <c r="C1339" s="86" t="s">
        <v>123</v>
      </c>
      <c r="D1339" s="88">
        <v>5</v>
      </c>
      <c r="E1339" s="88">
        <v>344</v>
      </c>
      <c r="F1339" s="88">
        <v>2070</v>
      </c>
      <c r="G1339" s="78" t="s">
        <v>335</v>
      </c>
      <c r="H1339" s="79">
        <v>2.5649999999999999</v>
      </c>
      <c r="I1339" s="79">
        <v>16.991</v>
      </c>
      <c r="J1339" s="79">
        <v>66.206000000000003</v>
      </c>
      <c r="K1339" s="79">
        <v>139.78100000000001</v>
      </c>
      <c r="L1339" s="79">
        <v>104.68</v>
      </c>
      <c r="M1339" s="79">
        <v>23.518000000000001</v>
      </c>
      <c r="N1339" s="79">
        <v>0.97899999999999998</v>
      </c>
    </row>
    <row r="1340" spans="1:14" x14ac:dyDescent="0.3">
      <c r="A1340" s="82">
        <v>1339</v>
      </c>
      <c r="B1340" s="83" t="s">
        <v>323</v>
      </c>
      <c r="C1340" s="86" t="s">
        <v>123</v>
      </c>
      <c r="D1340" s="88">
        <v>5</v>
      </c>
      <c r="E1340" s="88">
        <v>344</v>
      </c>
      <c r="F1340" s="88">
        <v>2075</v>
      </c>
      <c r="G1340" s="78" t="s">
        <v>336</v>
      </c>
      <c r="H1340" s="79">
        <v>2.58</v>
      </c>
      <c r="I1340" s="79">
        <v>17.091000000000001</v>
      </c>
      <c r="J1340" s="79">
        <v>66.593999999999994</v>
      </c>
      <c r="K1340" s="79">
        <v>140.6</v>
      </c>
      <c r="L1340" s="79">
        <v>105.294</v>
      </c>
      <c r="M1340" s="79">
        <v>23.655999999999999</v>
      </c>
      <c r="N1340" s="79">
        <v>0.98499999999999999</v>
      </c>
    </row>
    <row r="1341" spans="1:14" x14ac:dyDescent="0.3">
      <c r="A1341" s="82">
        <v>1340</v>
      </c>
      <c r="B1341" s="83" t="s">
        <v>323</v>
      </c>
      <c r="C1341" s="86" t="s">
        <v>123</v>
      </c>
      <c r="D1341" s="88">
        <v>5</v>
      </c>
      <c r="E1341" s="88">
        <v>344</v>
      </c>
      <c r="F1341" s="88">
        <v>2080</v>
      </c>
      <c r="G1341" s="78" t="s">
        <v>337</v>
      </c>
      <c r="H1341" s="79">
        <v>2.5920000000000001</v>
      </c>
      <c r="I1341" s="79">
        <v>17.170000000000002</v>
      </c>
      <c r="J1341" s="79">
        <v>66.905000000000001</v>
      </c>
      <c r="K1341" s="79">
        <v>141.25399999999999</v>
      </c>
      <c r="L1341" s="79">
        <v>105.783</v>
      </c>
      <c r="M1341" s="79">
        <v>23.766999999999999</v>
      </c>
      <c r="N1341" s="79">
        <v>0.98899999999999999</v>
      </c>
    </row>
    <row r="1342" spans="1:14" x14ac:dyDescent="0.3">
      <c r="A1342" s="82">
        <v>1341</v>
      </c>
      <c r="B1342" s="83" t="s">
        <v>323</v>
      </c>
      <c r="C1342" s="86" t="s">
        <v>123</v>
      </c>
      <c r="D1342" s="88">
        <v>5</v>
      </c>
      <c r="E1342" s="88">
        <v>344</v>
      </c>
      <c r="F1342" s="88">
        <v>2085</v>
      </c>
      <c r="G1342" s="78" t="s">
        <v>338</v>
      </c>
      <c r="H1342" s="79">
        <v>2.6</v>
      </c>
      <c r="I1342" s="79">
        <v>17.222999999999999</v>
      </c>
      <c r="J1342" s="79">
        <v>67.11</v>
      </c>
      <c r="K1342" s="79">
        <v>141.68700000000001</v>
      </c>
      <c r="L1342" s="79">
        <v>106.108</v>
      </c>
      <c r="M1342" s="79">
        <v>23.84</v>
      </c>
      <c r="N1342" s="79">
        <v>0.99199999999999999</v>
      </c>
    </row>
    <row r="1343" spans="1:14" x14ac:dyDescent="0.3">
      <c r="A1343" s="82">
        <v>1342</v>
      </c>
      <c r="B1343" s="83" t="s">
        <v>323</v>
      </c>
      <c r="C1343" s="86" t="s">
        <v>123</v>
      </c>
      <c r="D1343" s="88">
        <v>5</v>
      </c>
      <c r="E1343" s="88">
        <v>344</v>
      </c>
      <c r="F1343" s="88">
        <v>2090</v>
      </c>
      <c r="G1343" s="78" t="s">
        <v>339</v>
      </c>
      <c r="H1343" s="79">
        <v>2.61</v>
      </c>
      <c r="I1343" s="79">
        <v>17.288</v>
      </c>
      <c r="J1343" s="79">
        <v>67.363</v>
      </c>
      <c r="K1343" s="79">
        <v>142.22399999999999</v>
      </c>
      <c r="L1343" s="79">
        <v>106.509</v>
      </c>
      <c r="M1343" s="79">
        <v>23.93</v>
      </c>
      <c r="N1343" s="79">
        <v>0.996</v>
      </c>
    </row>
    <row r="1344" spans="1:14" x14ac:dyDescent="0.3">
      <c r="A1344" s="82">
        <v>1343</v>
      </c>
      <c r="B1344" s="83" t="s">
        <v>323</v>
      </c>
      <c r="C1344" s="86" t="s">
        <v>123</v>
      </c>
      <c r="D1344" s="88">
        <v>5</v>
      </c>
      <c r="E1344" s="88">
        <v>344</v>
      </c>
      <c r="F1344" s="88">
        <v>2095</v>
      </c>
      <c r="G1344" s="78" t="s">
        <v>340</v>
      </c>
      <c r="H1344" s="79">
        <v>2.617</v>
      </c>
      <c r="I1344" s="79">
        <v>17.335000000000001</v>
      </c>
      <c r="J1344" s="79">
        <v>67.546000000000006</v>
      </c>
      <c r="K1344" s="79">
        <v>142.61000000000001</v>
      </c>
      <c r="L1344" s="79">
        <v>106.79900000000001</v>
      </c>
      <c r="M1344" s="79">
        <v>23.994</v>
      </c>
      <c r="N1344" s="79">
        <v>0.999</v>
      </c>
    </row>
    <row r="1345" spans="1:14" x14ac:dyDescent="0.3">
      <c r="A1345" s="82">
        <v>1344</v>
      </c>
      <c r="B1345" s="83" t="s">
        <v>323</v>
      </c>
      <c r="C1345" s="86" t="s">
        <v>124</v>
      </c>
      <c r="D1345" s="88">
        <v>6</v>
      </c>
      <c r="E1345" s="88">
        <v>446</v>
      </c>
      <c r="F1345" s="88">
        <v>2015</v>
      </c>
      <c r="G1345" s="78" t="s">
        <v>324</v>
      </c>
      <c r="H1345" s="79">
        <v>2.5230000000000001</v>
      </c>
      <c r="I1345" s="79">
        <v>44.41</v>
      </c>
      <c r="J1345" s="79">
        <v>82.88</v>
      </c>
      <c r="K1345" s="79">
        <v>69.822000000000003</v>
      </c>
      <c r="L1345" s="79">
        <v>48.344999999999999</v>
      </c>
      <c r="M1345" s="79">
        <v>21.116</v>
      </c>
      <c r="N1345" s="79">
        <v>0.40400000000000003</v>
      </c>
    </row>
    <row r="1346" spans="1:14" x14ac:dyDescent="0.3">
      <c r="A1346" s="82">
        <v>1345</v>
      </c>
      <c r="B1346" s="83" t="s">
        <v>323</v>
      </c>
      <c r="C1346" s="86" t="s">
        <v>124</v>
      </c>
      <c r="D1346" s="88">
        <v>6</v>
      </c>
      <c r="E1346" s="88">
        <v>446</v>
      </c>
      <c r="F1346" s="88">
        <v>2020</v>
      </c>
      <c r="G1346" s="78" t="s">
        <v>325</v>
      </c>
      <c r="H1346" s="79">
        <v>2.2330000000000001</v>
      </c>
      <c r="I1346" s="79">
        <v>47.12</v>
      </c>
      <c r="J1346" s="79">
        <v>86.468000000000004</v>
      </c>
      <c r="K1346" s="79">
        <v>72.619</v>
      </c>
      <c r="L1346" s="79">
        <v>55.906999999999996</v>
      </c>
      <c r="M1346" s="79">
        <v>28.167000000000002</v>
      </c>
      <c r="N1346" s="79">
        <v>0.46600000000000003</v>
      </c>
    </row>
    <row r="1347" spans="1:14" x14ac:dyDescent="0.3">
      <c r="A1347" s="82">
        <v>1346</v>
      </c>
      <c r="B1347" s="83" t="s">
        <v>323</v>
      </c>
      <c r="C1347" s="86" t="s">
        <v>124</v>
      </c>
      <c r="D1347" s="88">
        <v>6</v>
      </c>
      <c r="E1347" s="88">
        <v>446</v>
      </c>
      <c r="F1347" s="88">
        <v>2025</v>
      </c>
      <c r="G1347" s="78" t="s">
        <v>326</v>
      </c>
      <c r="H1347" s="79">
        <v>2.0910000000000002</v>
      </c>
      <c r="I1347" s="79">
        <v>48.795999999999999</v>
      </c>
      <c r="J1347" s="79">
        <v>88.918000000000006</v>
      </c>
      <c r="K1347" s="79">
        <v>74.89</v>
      </c>
      <c r="L1347" s="79">
        <v>61.506999999999998</v>
      </c>
      <c r="M1347" s="79">
        <v>33.97</v>
      </c>
      <c r="N1347" s="79">
        <v>0.52800000000000002</v>
      </c>
    </row>
    <row r="1348" spans="1:14" x14ac:dyDescent="0.3">
      <c r="A1348" s="82">
        <v>1347</v>
      </c>
      <c r="B1348" s="83" t="s">
        <v>323</v>
      </c>
      <c r="C1348" s="86" t="s">
        <v>124</v>
      </c>
      <c r="D1348" s="88">
        <v>6</v>
      </c>
      <c r="E1348" s="88">
        <v>446</v>
      </c>
      <c r="F1348" s="88">
        <v>2030</v>
      </c>
      <c r="G1348" s="78" t="s">
        <v>327</v>
      </c>
      <c r="H1348" s="79">
        <v>2.036</v>
      </c>
      <c r="I1348" s="79">
        <v>49.993000000000002</v>
      </c>
      <c r="J1348" s="79">
        <v>90.852999999999994</v>
      </c>
      <c r="K1348" s="79">
        <v>76.790000000000006</v>
      </c>
      <c r="L1348" s="79">
        <v>65.552000000000007</v>
      </c>
      <c r="M1348" s="79">
        <v>38.411999999999999</v>
      </c>
      <c r="N1348" s="79">
        <v>0.56399999999999995</v>
      </c>
    </row>
    <row r="1349" spans="1:14" x14ac:dyDescent="0.3">
      <c r="A1349" s="82">
        <v>1348</v>
      </c>
      <c r="B1349" s="83" t="s">
        <v>323</v>
      </c>
      <c r="C1349" s="86" t="s">
        <v>124</v>
      </c>
      <c r="D1349" s="88">
        <v>6</v>
      </c>
      <c r="E1349" s="88">
        <v>446</v>
      </c>
      <c r="F1349" s="88">
        <v>2035</v>
      </c>
      <c r="G1349" s="78" t="s">
        <v>328</v>
      </c>
      <c r="H1349" s="79">
        <v>2.0270000000000001</v>
      </c>
      <c r="I1349" s="79">
        <v>50.926000000000002</v>
      </c>
      <c r="J1349" s="79">
        <v>92.540999999999997</v>
      </c>
      <c r="K1349" s="79">
        <v>78.474000000000004</v>
      </c>
      <c r="L1349" s="79">
        <v>68.488</v>
      </c>
      <c r="M1349" s="79">
        <v>41.469000000000001</v>
      </c>
      <c r="N1349" s="79">
        <v>0.59499999999999997</v>
      </c>
    </row>
    <row r="1350" spans="1:14" x14ac:dyDescent="0.3">
      <c r="A1350" s="82">
        <v>1349</v>
      </c>
      <c r="B1350" s="83" t="s">
        <v>323</v>
      </c>
      <c r="C1350" s="86" t="s">
        <v>124</v>
      </c>
      <c r="D1350" s="88">
        <v>6</v>
      </c>
      <c r="E1350" s="88">
        <v>446</v>
      </c>
      <c r="F1350" s="88">
        <v>2040</v>
      </c>
      <c r="G1350" s="78" t="s">
        <v>329</v>
      </c>
      <c r="H1350" s="79">
        <v>2.0329999999999999</v>
      </c>
      <c r="I1350" s="79">
        <v>51.753999999999998</v>
      </c>
      <c r="J1350" s="79">
        <v>94.064999999999998</v>
      </c>
      <c r="K1350" s="79">
        <v>79.944999999999993</v>
      </c>
      <c r="L1350" s="79">
        <v>70.616</v>
      </c>
      <c r="M1350" s="79">
        <v>43.293999999999997</v>
      </c>
      <c r="N1350" s="79">
        <v>0.61299999999999999</v>
      </c>
    </row>
    <row r="1351" spans="1:14" x14ac:dyDescent="0.3">
      <c r="A1351" s="82">
        <v>1350</v>
      </c>
      <c r="B1351" s="83" t="s">
        <v>323</v>
      </c>
      <c r="C1351" s="86" t="s">
        <v>124</v>
      </c>
      <c r="D1351" s="88">
        <v>6</v>
      </c>
      <c r="E1351" s="88">
        <v>446</v>
      </c>
      <c r="F1351" s="88">
        <v>2045</v>
      </c>
      <c r="G1351" s="78" t="s">
        <v>330</v>
      </c>
      <c r="H1351" s="79">
        <v>2.0499999999999998</v>
      </c>
      <c r="I1351" s="79">
        <v>52.548000000000002</v>
      </c>
      <c r="J1351" s="79">
        <v>95.637</v>
      </c>
      <c r="K1351" s="79">
        <v>81.447999999999993</v>
      </c>
      <c r="L1351" s="79">
        <v>72.290999999999997</v>
      </c>
      <c r="M1351" s="79">
        <v>44.091000000000001</v>
      </c>
      <c r="N1351" s="79">
        <v>0.63500000000000001</v>
      </c>
    </row>
    <row r="1352" spans="1:14" x14ac:dyDescent="0.3">
      <c r="A1352" s="82">
        <v>1351</v>
      </c>
      <c r="B1352" s="83" t="s">
        <v>323</v>
      </c>
      <c r="C1352" s="86" t="s">
        <v>124</v>
      </c>
      <c r="D1352" s="88">
        <v>6</v>
      </c>
      <c r="E1352" s="88">
        <v>446</v>
      </c>
      <c r="F1352" s="88">
        <v>2050</v>
      </c>
      <c r="G1352" s="78" t="s">
        <v>331</v>
      </c>
      <c r="H1352" s="79">
        <v>2.0779999999999998</v>
      </c>
      <c r="I1352" s="79">
        <v>53.255000000000003</v>
      </c>
      <c r="J1352" s="79">
        <v>96.927000000000007</v>
      </c>
      <c r="K1352" s="79">
        <v>82.546000000000006</v>
      </c>
      <c r="L1352" s="79">
        <v>73.266000000000005</v>
      </c>
      <c r="M1352" s="79">
        <v>44.685000000000002</v>
      </c>
      <c r="N1352" s="79">
        <v>0.64300000000000002</v>
      </c>
    </row>
    <row r="1353" spans="1:14" x14ac:dyDescent="0.3">
      <c r="A1353" s="82">
        <v>1352</v>
      </c>
      <c r="B1353" s="83" t="s">
        <v>323</v>
      </c>
      <c r="C1353" s="86" t="s">
        <v>124</v>
      </c>
      <c r="D1353" s="88">
        <v>6</v>
      </c>
      <c r="E1353" s="88">
        <v>446</v>
      </c>
      <c r="F1353" s="88">
        <v>2055</v>
      </c>
      <c r="G1353" s="78" t="s">
        <v>332</v>
      </c>
      <c r="H1353" s="79">
        <v>2.1</v>
      </c>
      <c r="I1353" s="79">
        <v>53.825000000000003</v>
      </c>
      <c r="J1353" s="79">
        <v>97.962999999999994</v>
      </c>
      <c r="K1353" s="79">
        <v>83.43</v>
      </c>
      <c r="L1353" s="79">
        <v>74.049000000000007</v>
      </c>
      <c r="M1353" s="79">
        <v>45.162999999999997</v>
      </c>
      <c r="N1353" s="79">
        <v>0.65</v>
      </c>
    </row>
    <row r="1354" spans="1:14" x14ac:dyDescent="0.3">
      <c r="A1354" s="82">
        <v>1353</v>
      </c>
      <c r="B1354" s="83" t="s">
        <v>323</v>
      </c>
      <c r="C1354" s="86" t="s">
        <v>124</v>
      </c>
      <c r="D1354" s="88">
        <v>6</v>
      </c>
      <c r="E1354" s="88">
        <v>446</v>
      </c>
      <c r="F1354" s="88">
        <v>2060</v>
      </c>
      <c r="G1354" s="78" t="s">
        <v>333</v>
      </c>
      <c r="H1354" s="79">
        <v>2.1190000000000002</v>
      </c>
      <c r="I1354" s="79">
        <v>54.295000000000002</v>
      </c>
      <c r="J1354" s="79">
        <v>98.819000000000003</v>
      </c>
      <c r="K1354" s="79">
        <v>84.158000000000001</v>
      </c>
      <c r="L1354" s="79">
        <v>74.695999999999998</v>
      </c>
      <c r="M1354" s="79">
        <v>45.557000000000002</v>
      </c>
      <c r="N1354" s="79">
        <v>0.65600000000000003</v>
      </c>
    </row>
    <row r="1355" spans="1:14" x14ac:dyDescent="0.3">
      <c r="A1355" s="82">
        <v>1354</v>
      </c>
      <c r="B1355" s="83" t="s">
        <v>323</v>
      </c>
      <c r="C1355" s="86" t="s">
        <v>124</v>
      </c>
      <c r="D1355" s="88">
        <v>6</v>
      </c>
      <c r="E1355" s="88">
        <v>446</v>
      </c>
      <c r="F1355" s="88">
        <v>2065</v>
      </c>
      <c r="G1355" s="78" t="s">
        <v>334</v>
      </c>
      <c r="H1355" s="79">
        <v>2.1309999999999998</v>
      </c>
      <c r="I1355" s="79">
        <v>54.615000000000002</v>
      </c>
      <c r="J1355" s="79">
        <v>99.4</v>
      </c>
      <c r="K1355" s="79">
        <v>84.653000000000006</v>
      </c>
      <c r="L1355" s="79">
        <v>75.135999999999996</v>
      </c>
      <c r="M1355" s="79">
        <v>45.825000000000003</v>
      </c>
      <c r="N1355" s="79">
        <v>0.66</v>
      </c>
    </row>
    <row r="1356" spans="1:14" x14ac:dyDescent="0.3">
      <c r="A1356" s="82">
        <v>1355</v>
      </c>
      <c r="B1356" s="83" t="s">
        <v>323</v>
      </c>
      <c r="C1356" s="86" t="s">
        <v>124</v>
      </c>
      <c r="D1356" s="88">
        <v>6</v>
      </c>
      <c r="E1356" s="88">
        <v>446</v>
      </c>
      <c r="F1356" s="88">
        <v>2070</v>
      </c>
      <c r="G1356" s="78" t="s">
        <v>335</v>
      </c>
      <c r="H1356" s="79">
        <v>2.141</v>
      </c>
      <c r="I1356" s="79">
        <v>54.868000000000002</v>
      </c>
      <c r="J1356" s="79">
        <v>99.861000000000004</v>
      </c>
      <c r="K1356" s="79">
        <v>85.045000000000002</v>
      </c>
      <c r="L1356" s="79">
        <v>75.483999999999995</v>
      </c>
      <c r="M1356" s="79">
        <v>46.037999999999997</v>
      </c>
      <c r="N1356" s="79">
        <v>0.66300000000000003</v>
      </c>
    </row>
    <row r="1357" spans="1:14" x14ac:dyDescent="0.3">
      <c r="A1357" s="82">
        <v>1356</v>
      </c>
      <c r="B1357" s="83" t="s">
        <v>323</v>
      </c>
      <c r="C1357" s="86" t="s">
        <v>124</v>
      </c>
      <c r="D1357" s="88">
        <v>6</v>
      </c>
      <c r="E1357" s="88">
        <v>446</v>
      </c>
      <c r="F1357" s="88">
        <v>2075</v>
      </c>
      <c r="G1357" s="78" t="s">
        <v>336</v>
      </c>
      <c r="H1357" s="79">
        <v>2.15</v>
      </c>
      <c r="I1357" s="79">
        <v>55.109000000000002</v>
      </c>
      <c r="J1357" s="79">
        <v>100.3</v>
      </c>
      <c r="K1357" s="79">
        <v>85.418999999999997</v>
      </c>
      <c r="L1357" s="79">
        <v>75.816000000000003</v>
      </c>
      <c r="M1357" s="79">
        <v>46.24</v>
      </c>
      <c r="N1357" s="79">
        <v>0.66600000000000004</v>
      </c>
    </row>
    <row r="1358" spans="1:14" x14ac:dyDescent="0.3">
      <c r="A1358" s="82">
        <v>1357</v>
      </c>
      <c r="B1358" s="83" t="s">
        <v>323</v>
      </c>
      <c r="C1358" s="86" t="s">
        <v>124</v>
      </c>
      <c r="D1358" s="88">
        <v>6</v>
      </c>
      <c r="E1358" s="88">
        <v>446</v>
      </c>
      <c r="F1358" s="88">
        <v>2080</v>
      </c>
      <c r="G1358" s="78" t="s">
        <v>337</v>
      </c>
      <c r="H1358" s="79">
        <v>2.1579999999999999</v>
      </c>
      <c r="I1358" s="79">
        <v>55.292000000000002</v>
      </c>
      <c r="J1358" s="79">
        <v>100.63500000000001</v>
      </c>
      <c r="K1358" s="79">
        <v>85.703999999999994</v>
      </c>
      <c r="L1358" s="79">
        <v>76.067999999999998</v>
      </c>
      <c r="M1358" s="79">
        <v>46.395000000000003</v>
      </c>
      <c r="N1358" s="79">
        <v>0.66800000000000004</v>
      </c>
    </row>
    <row r="1359" spans="1:14" x14ac:dyDescent="0.3">
      <c r="A1359" s="82">
        <v>1358</v>
      </c>
      <c r="B1359" s="83" t="s">
        <v>323</v>
      </c>
      <c r="C1359" s="86" t="s">
        <v>124</v>
      </c>
      <c r="D1359" s="88">
        <v>6</v>
      </c>
      <c r="E1359" s="88">
        <v>446</v>
      </c>
      <c r="F1359" s="88">
        <v>2085</v>
      </c>
      <c r="G1359" s="78" t="s">
        <v>338</v>
      </c>
      <c r="H1359" s="79">
        <v>2.161</v>
      </c>
      <c r="I1359" s="79">
        <v>55.393000000000001</v>
      </c>
      <c r="J1359" s="79">
        <v>100.815</v>
      </c>
      <c r="K1359" s="79">
        <v>85.858000000000004</v>
      </c>
      <c r="L1359" s="79">
        <v>76.206000000000003</v>
      </c>
      <c r="M1359" s="79">
        <v>46.478000000000002</v>
      </c>
      <c r="N1359" s="79">
        <v>0.66900000000000004</v>
      </c>
    </row>
    <row r="1360" spans="1:14" x14ac:dyDescent="0.3">
      <c r="A1360" s="82">
        <v>1359</v>
      </c>
      <c r="B1360" s="83" t="s">
        <v>323</v>
      </c>
      <c r="C1360" s="86" t="s">
        <v>124</v>
      </c>
      <c r="D1360" s="88">
        <v>6</v>
      </c>
      <c r="E1360" s="88">
        <v>446</v>
      </c>
      <c r="F1360" s="88">
        <v>2090</v>
      </c>
      <c r="G1360" s="78" t="s">
        <v>339</v>
      </c>
      <c r="H1360" s="79">
        <v>2.1680000000000001</v>
      </c>
      <c r="I1360" s="79">
        <v>55.552</v>
      </c>
      <c r="J1360" s="79">
        <v>101.10599999999999</v>
      </c>
      <c r="K1360" s="79">
        <v>86.105999999999995</v>
      </c>
      <c r="L1360" s="79">
        <v>76.424999999999997</v>
      </c>
      <c r="M1360" s="79">
        <v>46.612000000000002</v>
      </c>
      <c r="N1360" s="79">
        <v>0.67100000000000004</v>
      </c>
    </row>
    <row r="1361" spans="1:14" x14ac:dyDescent="0.3">
      <c r="A1361" s="82">
        <v>1360</v>
      </c>
      <c r="B1361" s="83" t="s">
        <v>323</v>
      </c>
      <c r="C1361" s="86" t="s">
        <v>124</v>
      </c>
      <c r="D1361" s="88">
        <v>6</v>
      </c>
      <c r="E1361" s="88">
        <v>446</v>
      </c>
      <c r="F1361" s="88">
        <v>2095</v>
      </c>
      <c r="G1361" s="78" t="s">
        <v>340</v>
      </c>
      <c r="H1361" s="79">
        <v>2.1720000000000002</v>
      </c>
      <c r="I1361" s="79">
        <v>55.66</v>
      </c>
      <c r="J1361" s="79">
        <v>101.304</v>
      </c>
      <c r="K1361" s="79">
        <v>86.274000000000001</v>
      </c>
      <c r="L1361" s="79">
        <v>76.573999999999998</v>
      </c>
      <c r="M1361" s="79">
        <v>46.704000000000001</v>
      </c>
      <c r="N1361" s="79">
        <v>0.67200000000000004</v>
      </c>
    </row>
    <row r="1362" spans="1:14" x14ac:dyDescent="0.3">
      <c r="A1362" s="82">
        <v>1361</v>
      </c>
      <c r="B1362" s="83" t="s">
        <v>323</v>
      </c>
      <c r="C1362" s="86" t="s">
        <v>125</v>
      </c>
      <c r="D1362" s="88"/>
      <c r="E1362" s="88">
        <v>158</v>
      </c>
      <c r="F1362" s="88">
        <v>2015</v>
      </c>
      <c r="G1362" s="78" t="s">
        <v>324</v>
      </c>
      <c r="H1362" s="79">
        <v>2.85</v>
      </c>
      <c r="I1362" s="79">
        <v>17.312999999999999</v>
      </c>
      <c r="J1362" s="79">
        <v>61.448</v>
      </c>
      <c r="K1362" s="79">
        <v>98.376999999999995</v>
      </c>
      <c r="L1362" s="79">
        <v>54.613999999999997</v>
      </c>
      <c r="M1362" s="79">
        <v>8.7089999999999996</v>
      </c>
      <c r="N1362" s="79">
        <v>0.22900000000000001</v>
      </c>
    </row>
    <row r="1363" spans="1:14" x14ac:dyDescent="0.3">
      <c r="A1363" s="82">
        <v>1362</v>
      </c>
      <c r="B1363" s="83" t="s">
        <v>323</v>
      </c>
      <c r="C1363" s="86" t="s">
        <v>125</v>
      </c>
      <c r="D1363" s="88"/>
      <c r="E1363" s="88">
        <v>158</v>
      </c>
      <c r="F1363" s="88">
        <v>2020</v>
      </c>
      <c r="G1363" s="78" t="s">
        <v>325</v>
      </c>
      <c r="H1363" s="79">
        <v>2.153</v>
      </c>
      <c r="I1363" s="79">
        <v>13.616</v>
      </c>
      <c r="J1363" s="79">
        <v>57.354999999999997</v>
      </c>
      <c r="K1363" s="79">
        <v>108.48099999999999</v>
      </c>
      <c r="L1363" s="79">
        <v>69.015000000000001</v>
      </c>
      <c r="M1363" s="79">
        <v>11.741</v>
      </c>
      <c r="N1363" s="79">
        <v>0.23899999999999999</v>
      </c>
    </row>
    <row r="1364" spans="1:14" x14ac:dyDescent="0.3">
      <c r="A1364" s="82">
        <v>1363</v>
      </c>
      <c r="B1364" s="83" t="s">
        <v>323</v>
      </c>
      <c r="C1364" s="86" t="s">
        <v>125</v>
      </c>
      <c r="D1364" s="88"/>
      <c r="E1364" s="88">
        <v>158</v>
      </c>
      <c r="F1364" s="88">
        <v>2025</v>
      </c>
      <c r="G1364" s="78" t="s">
        <v>326</v>
      </c>
      <c r="H1364" s="79">
        <v>1.8009999999999999</v>
      </c>
      <c r="I1364" s="79">
        <v>11.651999999999999</v>
      </c>
      <c r="J1364" s="79">
        <v>54.936999999999998</v>
      </c>
      <c r="K1364" s="79">
        <v>115.551</v>
      </c>
      <c r="L1364" s="79">
        <v>79.966999999999999</v>
      </c>
      <c r="M1364" s="79">
        <v>14.609</v>
      </c>
      <c r="N1364" s="79">
        <v>0.24299999999999999</v>
      </c>
    </row>
    <row r="1365" spans="1:14" x14ac:dyDescent="0.3">
      <c r="A1365" s="82">
        <v>1364</v>
      </c>
      <c r="B1365" s="83" t="s">
        <v>323</v>
      </c>
      <c r="C1365" s="86" t="s">
        <v>125</v>
      </c>
      <c r="D1365" s="88"/>
      <c r="E1365" s="88">
        <v>158</v>
      </c>
      <c r="F1365" s="88">
        <v>2030</v>
      </c>
      <c r="G1365" s="78" t="s">
        <v>327</v>
      </c>
      <c r="H1365" s="79">
        <v>1.637</v>
      </c>
      <c r="I1365" s="79">
        <v>10.759</v>
      </c>
      <c r="J1365" s="79">
        <v>54.158000000000001</v>
      </c>
      <c r="K1365" s="79">
        <v>121.011</v>
      </c>
      <c r="L1365" s="79">
        <v>87.308999999999997</v>
      </c>
      <c r="M1365" s="79">
        <v>17.155000000000001</v>
      </c>
      <c r="N1365" s="79">
        <v>0.251</v>
      </c>
    </row>
    <row r="1366" spans="1:14" x14ac:dyDescent="0.3">
      <c r="A1366" s="82">
        <v>1365</v>
      </c>
      <c r="B1366" s="83" t="s">
        <v>323</v>
      </c>
      <c r="C1366" s="86" t="s">
        <v>125</v>
      </c>
      <c r="D1366" s="88"/>
      <c r="E1366" s="88">
        <v>158</v>
      </c>
      <c r="F1366" s="88">
        <v>2035</v>
      </c>
      <c r="G1366" s="78" t="s">
        <v>328</v>
      </c>
      <c r="H1366" s="79">
        <v>1.5780000000000001</v>
      </c>
      <c r="I1366" s="79">
        <v>10.458</v>
      </c>
      <c r="J1366" s="79">
        <v>54.468000000000004</v>
      </c>
      <c r="K1366" s="79">
        <v>125.633</v>
      </c>
      <c r="L1366" s="79">
        <v>91.775000000000006</v>
      </c>
      <c r="M1366" s="79">
        <v>19.303999999999998</v>
      </c>
      <c r="N1366" s="79">
        <v>0.26400000000000001</v>
      </c>
    </row>
    <row r="1367" spans="1:14" x14ac:dyDescent="0.3">
      <c r="A1367" s="82">
        <v>1366</v>
      </c>
      <c r="B1367" s="83" t="s">
        <v>323</v>
      </c>
      <c r="C1367" s="86" t="s">
        <v>125</v>
      </c>
      <c r="D1367" s="88"/>
      <c r="E1367" s="88">
        <v>158</v>
      </c>
      <c r="F1367" s="88">
        <v>2040</v>
      </c>
      <c r="G1367" s="78" t="s">
        <v>329</v>
      </c>
      <c r="H1367" s="79">
        <v>1.58</v>
      </c>
      <c r="I1367" s="79">
        <v>10.442</v>
      </c>
      <c r="J1367" s="79">
        <v>55.372</v>
      </c>
      <c r="K1367" s="79">
        <v>129.79</v>
      </c>
      <c r="L1367" s="79">
        <v>94.475999999999999</v>
      </c>
      <c r="M1367" s="79">
        <v>20.968</v>
      </c>
      <c r="N1367" s="79">
        <v>0.27200000000000002</v>
      </c>
    </row>
    <row r="1368" spans="1:14" x14ac:dyDescent="0.3">
      <c r="A1368" s="82">
        <v>1367</v>
      </c>
      <c r="B1368" s="83" t="s">
        <v>323</v>
      </c>
      <c r="C1368" s="86" t="s">
        <v>125</v>
      </c>
      <c r="D1368" s="88"/>
      <c r="E1368" s="88">
        <v>158</v>
      </c>
      <c r="F1368" s="88">
        <v>2045</v>
      </c>
      <c r="G1368" s="78" t="s">
        <v>330</v>
      </c>
      <c r="H1368" s="79">
        <v>1.597</v>
      </c>
      <c r="I1368" s="79">
        <v>10.576000000000001</v>
      </c>
      <c r="J1368" s="79">
        <v>56.575000000000003</v>
      </c>
      <c r="K1368" s="79">
        <v>133.417</v>
      </c>
      <c r="L1368" s="79">
        <v>96.11</v>
      </c>
      <c r="M1368" s="79">
        <v>22.126000000000001</v>
      </c>
      <c r="N1368" s="79">
        <v>0.27900000000000003</v>
      </c>
    </row>
    <row r="1369" spans="1:14" x14ac:dyDescent="0.3">
      <c r="A1369" s="82">
        <v>1368</v>
      </c>
      <c r="B1369" s="83" t="s">
        <v>323</v>
      </c>
      <c r="C1369" s="86" t="s">
        <v>125</v>
      </c>
      <c r="D1369" s="88"/>
      <c r="E1369" s="88">
        <v>158</v>
      </c>
      <c r="F1369" s="88">
        <v>2050</v>
      </c>
      <c r="G1369" s="78" t="s">
        <v>331</v>
      </c>
      <c r="H1369" s="79">
        <v>1.631</v>
      </c>
      <c r="I1369" s="79">
        <v>10.801</v>
      </c>
      <c r="J1369" s="79">
        <v>57.777999999999999</v>
      </c>
      <c r="K1369" s="79">
        <v>136.24600000000001</v>
      </c>
      <c r="L1369" s="79">
        <v>98.096999999999994</v>
      </c>
      <c r="M1369" s="79">
        <v>22.602</v>
      </c>
      <c r="N1369" s="79">
        <v>0.28499999999999998</v>
      </c>
    </row>
    <row r="1370" spans="1:14" x14ac:dyDescent="0.3">
      <c r="A1370" s="82">
        <v>1369</v>
      </c>
      <c r="B1370" s="83" t="s">
        <v>323</v>
      </c>
      <c r="C1370" s="86" t="s">
        <v>125</v>
      </c>
      <c r="D1370" s="88"/>
      <c r="E1370" s="88">
        <v>158</v>
      </c>
      <c r="F1370" s="88">
        <v>2055</v>
      </c>
      <c r="G1370" s="78" t="s">
        <v>332</v>
      </c>
      <c r="H1370" s="79">
        <v>1.657</v>
      </c>
      <c r="I1370" s="79">
        <v>10.977</v>
      </c>
      <c r="J1370" s="79">
        <v>58.732999999999997</v>
      </c>
      <c r="K1370" s="79">
        <v>138.47399999999999</v>
      </c>
      <c r="L1370" s="79">
        <v>99.66</v>
      </c>
      <c r="M1370" s="79">
        <v>22.97</v>
      </c>
      <c r="N1370" s="79">
        <v>0.28899999999999998</v>
      </c>
    </row>
    <row r="1371" spans="1:14" x14ac:dyDescent="0.3">
      <c r="A1371" s="82">
        <v>1370</v>
      </c>
      <c r="B1371" s="83" t="s">
        <v>323</v>
      </c>
      <c r="C1371" s="86" t="s">
        <v>125</v>
      </c>
      <c r="D1371" s="88"/>
      <c r="E1371" s="88">
        <v>158</v>
      </c>
      <c r="F1371" s="88">
        <v>2060</v>
      </c>
      <c r="G1371" s="78" t="s">
        <v>333</v>
      </c>
      <c r="H1371" s="79">
        <v>1.6819999999999999</v>
      </c>
      <c r="I1371" s="79">
        <v>11.122</v>
      </c>
      <c r="J1371" s="79">
        <v>59.500999999999998</v>
      </c>
      <c r="K1371" s="79">
        <v>140.26599999999999</v>
      </c>
      <c r="L1371" s="79">
        <v>100.91800000000001</v>
      </c>
      <c r="M1371" s="79">
        <v>23.257999999999999</v>
      </c>
      <c r="N1371" s="79">
        <v>0.29299999999999998</v>
      </c>
    </row>
    <row r="1372" spans="1:14" x14ac:dyDescent="0.3">
      <c r="A1372" s="82">
        <v>1371</v>
      </c>
      <c r="B1372" s="83" t="s">
        <v>323</v>
      </c>
      <c r="C1372" s="86" t="s">
        <v>125</v>
      </c>
      <c r="D1372" s="88"/>
      <c r="E1372" s="88">
        <v>158</v>
      </c>
      <c r="F1372" s="88">
        <v>2065</v>
      </c>
      <c r="G1372" s="78" t="s">
        <v>334</v>
      </c>
      <c r="H1372" s="79">
        <v>1.7</v>
      </c>
      <c r="I1372" s="79">
        <v>11.247</v>
      </c>
      <c r="J1372" s="79">
        <v>60.168999999999997</v>
      </c>
      <c r="K1372" s="79">
        <v>141.80199999999999</v>
      </c>
      <c r="L1372" s="79">
        <v>102.004</v>
      </c>
      <c r="M1372" s="79">
        <v>23.501999999999999</v>
      </c>
      <c r="N1372" s="79">
        <v>0.29599999999999999</v>
      </c>
    </row>
    <row r="1373" spans="1:14" x14ac:dyDescent="0.3">
      <c r="A1373" s="82">
        <v>1372</v>
      </c>
      <c r="B1373" s="83" t="s">
        <v>323</v>
      </c>
      <c r="C1373" s="86" t="s">
        <v>125</v>
      </c>
      <c r="D1373" s="88"/>
      <c r="E1373" s="88">
        <v>158</v>
      </c>
      <c r="F1373" s="88">
        <v>2070</v>
      </c>
      <c r="G1373" s="78" t="s">
        <v>335</v>
      </c>
      <c r="H1373" s="79">
        <v>1.716</v>
      </c>
      <c r="I1373" s="79">
        <v>11.356999999999999</v>
      </c>
      <c r="J1373" s="79">
        <v>60.747</v>
      </c>
      <c r="K1373" s="79">
        <v>143.14400000000001</v>
      </c>
      <c r="L1373" s="79">
        <v>102.956</v>
      </c>
      <c r="M1373" s="79">
        <v>23.721</v>
      </c>
      <c r="N1373" s="79">
        <v>0.29899999999999999</v>
      </c>
    </row>
    <row r="1374" spans="1:14" x14ac:dyDescent="0.3">
      <c r="A1374" s="82">
        <v>1373</v>
      </c>
      <c r="B1374" s="83" t="s">
        <v>323</v>
      </c>
      <c r="C1374" s="86" t="s">
        <v>125</v>
      </c>
      <c r="D1374" s="88"/>
      <c r="E1374" s="88">
        <v>158</v>
      </c>
      <c r="F1374" s="88">
        <v>2075</v>
      </c>
      <c r="G1374" s="78" t="s">
        <v>336</v>
      </c>
      <c r="H1374" s="79">
        <v>1.7310000000000001</v>
      </c>
      <c r="I1374" s="79">
        <v>11.452999999999999</v>
      </c>
      <c r="J1374" s="79">
        <v>61.274000000000001</v>
      </c>
      <c r="K1374" s="79">
        <v>144.37299999999999</v>
      </c>
      <c r="L1374" s="79">
        <v>103.831</v>
      </c>
      <c r="M1374" s="79">
        <v>23.916</v>
      </c>
      <c r="N1374" s="79">
        <v>0.30199999999999999</v>
      </c>
    </row>
    <row r="1375" spans="1:14" x14ac:dyDescent="0.3">
      <c r="A1375" s="82">
        <v>1374</v>
      </c>
      <c r="B1375" s="83" t="s">
        <v>323</v>
      </c>
      <c r="C1375" s="86" t="s">
        <v>125</v>
      </c>
      <c r="D1375" s="88"/>
      <c r="E1375" s="88">
        <v>158</v>
      </c>
      <c r="F1375" s="88">
        <v>2080</v>
      </c>
      <c r="G1375" s="78" t="s">
        <v>337</v>
      </c>
      <c r="H1375" s="79">
        <v>1.7430000000000001</v>
      </c>
      <c r="I1375" s="79">
        <v>11.537000000000001</v>
      </c>
      <c r="J1375" s="79">
        <v>61.707000000000001</v>
      </c>
      <c r="K1375" s="79">
        <v>145.37899999999999</v>
      </c>
      <c r="L1375" s="79">
        <v>104.551</v>
      </c>
      <c r="M1375" s="79">
        <v>24.079000000000001</v>
      </c>
      <c r="N1375" s="79">
        <v>0.30399999999999999</v>
      </c>
    </row>
    <row r="1376" spans="1:14" x14ac:dyDescent="0.3">
      <c r="A1376" s="82">
        <v>1375</v>
      </c>
      <c r="B1376" s="83" t="s">
        <v>323</v>
      </c>
      <c r="C1376" s="86" t="s">
        <v>125</v>
      </c>
      <c r="D1376" s="88"/>
      <c r="E1376" s="88">
        <v>158</v>
      </c>
      <c r="F1376" s="88">
        <v>2085</v>
      </c>
      <c r="G1376" s="78" t="s">
        <v>338</v>
      </c>
      <c r="H1376" s="79">
        <v>1.752</v>
      </c>
      <c r="I1376" s="79">
        <v>11.599</v>
      </c>
      <c r="J1376" s="79">
        <v>62.043999999999997</v>
      </c>
      <c r="K1376" s="79">
        <v>146.16300000000001</v>
      </c>
      <c r="L1376" s="79">
        <v>105.111</v>
      </c>
      <c r="M1376" s="79">
        <v>24.204999999999998</v>
      </c>
      <c r="N1376" s="79">
        <v>0.30599999999999999</v>
      </c>
    </row>
    <row r="1377" spans="1:14" x14ac:dyDescent="0.3">
      <c r="A1377" s="82">
        <v>1376</v>
      </c>
      <c r="B1377" s="83" t="s">
        <v>323</v>
      </c>
      <c r="C1377" s="86" t="s">
        <v>125</v>
      </c>
      <c r="D1377" s="88"/>
      <c r="E1377" s="88">
        <v>158</v>
      </c>
      <c r="F1377" s="88">
        <v>2090</v>
      </c>
      <c r="G1377" s="78" t="s">
        <v>339</v>
      </c>
      <c r="H1377" s="79">
        <v>1.76</v>
      </c>
      <c r="I1377" s="79">
        <v>11.65</v>
      </c>
      <c r="J1377" s="79">
        <v>62.305</v>
      </c>
      <c r="K1377" s="79">
        <v>146.76900000000001</v>
      </c>
      <c r="L1377" s="79">
        <v>105.54300000000001</v>
      </c>
      <c r="M1377" s="79">
        <v>24.306000000000001</v>
      </c>
      <c r="N1377" s="79">
        <v>0.307</v>
      </c>
    </row>
    <row r="1378" spans="1:14" x14ac:dyDescent="0.3">
      <c r="A1378" s="82">
        <v>1377</v>
      </c>
      <c r="B1378" s="83" t="s">
        <v>323</v>
      </c>
      <c r="C1378" s="86" t="s">
        <v>125</v>
      </c>
      <c r="D1378" s="88"/>
      <c r="E1378" s="88">
        <v>158</v>
      </c>
      <c r="F1378" s="88">
        <v>2095</v>
      </c>
      <c r="G1378" s="78" t="s">
        <v>340</v>
      </c>
      <c r="H1378" s="79">
        <v>1.766</v>
      </c>
      <c r="I1378" s="79">
        <v>11.692</v>
      </c>
      <c r="J1378" s="79">
        <v>62.530999999999999</v>
      </c>
      <c r="K1378" s="79">
        <v>147.29300000000001</v>
      </c>
      <c r="L1378" s="79">
        <v>105.92100000000001</v>
      </c>
      <c r="M1378" s="79">
        <v>24.388999999999999</v>
      </c>
      <c r="N1378" s="79">
        <v>0.308</v>
      </c>
    </row>
    <row r="1379" spans="1:14" x14ac:dyDescent="0.3">
      <c r="A1379" s="82">
        <v>1378</v>
      </c>
      <c r="B1379" s="83" t="s">
        <v>323</v>
      </c>
      <c r="C1379" s="86" t="s">
        <v>126</v>
      </c>
      <c r="D1379" s="88"/>
      <c r="E1379" s="88">
        <v>408</v>
      </c>
      <c r="F1379" s="88">
        <v>2015</v>
      </c>
      <c r="G1379" s="78" t="s">
        <v>324</v>
      </c>
      <c r="H1379" s="79">
        <v>0.28000000000000003</v>
      </c>
      <c r="I1379" s="79">
        <v>43.668999999999997</v>
      </c>
      <c r="J1379" s="79">
        <v>190.97900000000001</v>
      </c>
      <c r="K1379" s="79">
        <v>127.708</v>
      </c>
      <c r="L1379" s="79">
        <v>13.893000000000001</v>
      </c>
      <c r="M1379" s="79">
        <v>1.806</v>
      </c>
      <c r="N1379" s="79">
        <v>0.34499999999999997</v>
      </c>
    </row>
    <row r="1380" spans="1:14" x14ac:dyDescent="0.3">
      <c r="A1380" s="82">
        <v>1379</v>
      </c>
      <c r="B1380" s="83" t="s">
        <v>323</v>
      </c>
      <c r="C1380" s="86" t="s">
        <v>126</v>
      </c>
      <c r="D1380" s="88"/>
      <c r="E1380" s="88">
        <v>408</v>
      </c>
      <c r="F1380" s="88">
        <v>2020</v>
      </c>
      <c r="G1380" s="78" t="s">
        <v>325</v>
      </c>
      <c r="H1380" s="79">
        <v>0.316</v>
      </c>
      <c r="I1380" s="79">
        <v>40.441000000000003</v>
      </c>
      <c r="J1380" s="79">
        <v>179.02199999999999</v>
      </c>
      <c r="K1380" s="79">
        <v>134.78700000000001</v>
      </c>
      <c r="L1380" s="79">
        <v>14.599</v>
      </c>
      <c r="M1380" s="79">
        <v>1.8080000000000001</v>
      </c>
      <c r="N1380" s="79">
        <v>0.32700000000000001</v>
      </c>
    </row>
    <row r="1381" spans="1:14" x14ac:dyDescent="0.3">
      <c r="A1381" s="82">
        <v>1380</v>
      </c>
      <c r="B1381" s="83" t="s">
        <v>323</v>
      </c>
      <c r="C1381" s="86" t="s">
        <v>126</v>
      </c>
      <c r="D1381" s="88"/>
      <c r="E1381" s="88">
        <v>408</v>
      </c>
      <c r="F1381" s="88">
        <v>2025</v>
      </c>
      <c r="G1381" s="78" t="s">
        <v>326</v>
      </c>
      <c r="H1381" s="79">
        <v>0.64400000000000002</v>
      </c>
      <c r="I1381" s="79">
        <v>38.253</v>
      </c>
      <c r="J1381" s="79">
        <v>167.24600000000001</v>
      </c>
      <c r="K1381" s="79">
        <v>140.24600000000001</v>
      </c>
      <c r="L1381" s="79">
        <v>16.988</v>
      </c>
      <c r="M1381" s="79">
        <v>2.181</v>
      </c>
      <c r="N1381" s="79">
        <v>0.32200000000000001</v>
      </c>
    </row>
    <row r="1382" spans="1:14" x14ac:dyDescent="0.3">
      <c r="A1382" s="82">
        <v>1381</v>
      </c>
      <c r="B1382" s="83" t="s">
        <v>323</v>
      </c>
      <c r="C1382" s="86" t="s">
        <v>126</v>
      </c>
      <c r="D1382" s="88"/>
      <c r="E1382" s="88">
        <v>408</v>
      </c>
      <c r="F1382" s="88">
        <v>2030</v>
      </c>
      <c r="G1382" s="78" t="s">
        <v>327</v>
      </c>
      <c r="H1382" s="79">
        <v>0.96899999999999997</v>
      </c>
      <c r="I1382" s="79">
        <v>36.753999999999998</v>
      </c>
      <c r="J1382" s="79">
        <v>157.35900000000001</v>
      </c>
      <c r="K1382" s="79">
        <v>144.084</v>
      </c>
      <c r="L1382" s="79">
        <v>19.356999999999999</v>
      </c>
      <c r="M1382" s="79">
        <v>2.5550000000000002</v>
      </c>
      <c r="N1382" s="79">
        <v>0.32200000000000001</v>
      </c>
    </row>
    <row r="1383" spans="1:14" x14ac:dyDescent="0.3">
      <c r="A1383" s="82">
        <v>1382</v>
      </c>
      <c r="B1383" s="83" t="s">
        <v>323</v>
      </c>
      <c r="C1383" s="86" t="s">
        <v>126</v>
      </c>
      <c r="D1383" s="88"/>
      <c r="E1383" s="88">
        <v>408</v>
      </c>
      <c r="F1383" s="88">
        <v>2035</v>
      </c>
      <c r="G1383" s="78" t="s">
        <v>328</v>
      </c>
      <c r="H1383" s="79">
        <v>1.304</v>
      </c>
      <c r="I1383" s="79">
        <v>35.851999999999997</v>
      </c>
      <c r="J1383" s="79">
        <v>149.24</v>
      </c>
      <c r="K1383" s="79">
        <v>146.857</v>
      </c>
      <c r="L1383" s="79">
        <v>21.812000000000001</v>
      </c>
      <c r="M1383" s="79">
        <v>2.956</v>
      </c>
      <c r="N1383" s="79">
        <v>0.31900000000000001</v>
      </c>
    </row>
    <row r="1384" spans="1:14" x14ac:dyDescent="0.3">
      <c r="A1384" s="82">
        <v>1383</v>
      </c>
      <c r="B1384" s="83" t="s">
        <v>323</v>
      </c>
      <c r="C1384" s="86" t="s">
        <v>126</v>
      </c>
      <c r="D1384" s="88"/>
      <c r="E1384" s="88">
        <v>408</v>
      </c>
      <c r="F1384" s="88">
        <v>2040</v>
      </c>
      <c r="G1384" s="78" t="s">
        <v>329</v>
      </c>
      <c r="H1384" s="79">
        <v>1.6459999999999999</v>
      </c>
      <c r="I1384" s="79">
        <v>35.381999999999998</v>
      </c>
      <c r="J1384" s="79">
        <v>142.55799999999999</v>
      </c>
      <c r="K1384" s="79">
        <v>148.71</v>
      </c>
      <c r="L1384" s="79">
        <v>24.331</v>
      </c>
      <c r="M1384" s="79">
        <v>3.3889999999999998</v>
      </c>
      <c r="N1384" s="79">
        <v>0.32400000000000001</v>
      </c>
    </row>
    <row r="1385" spans="1:14" x14ac:dyDescent="0.3">
      <c r="A1385" s="82">
        <v>1384</v>
      </c>
      <c r="B1385" s="83" t="s">
        <v>323</v>
      </c>
      <c r="C1385" s="86" t="s">
        <v>126</v>
      </c>
      <c r="D1385" s="88"/>
      <c r="E1385" s="88">
        <v>408</v>
      </c>
      <c r="F1385" s="88">
        <v>2045</v>
      </c>
      <c r="G1385" s="78" t="s">
        <v>330</v>
      </c>
      <c r="H1385" s="79">
        <v>1.98</v>
      </c>
      <c r="I1385" s="79">
        <v>35.289000000000001</v>
      </c>
      <c r="J1385" s="79">
        <v>137.209</v>
      </c>
      <c r="K1385" s="79">
        <v>149.94200000000001</v>
      </c>
      <c r="L1385" s="79">
        <v>26.867999999999999</v>
      </c>
      <c r="M1385" s="79">
        <v>3.8210000000000002</v>
      </c>
      <c r="N1385" s="79">
        <v>0.33100000000000002</v>
      </c>
    </row>
    <row r="1386" spans="1:14" x14ac:dyDescent="0.3">
      <c r="A1386" s="82">
        <v>1385</v>
      </c>
      <c r="B1386" s="83" t="s">
        <v>323</v>
      </c>
      <c r="C1386" s="86" t="s">
        <v>126</v>
      </c>
      <c r="D1386" s="88"/>
      <c r="E1386" s="88">
        <v>408</v>
      </c>
      <c r="F1386" s="88">
        <v>2050</v>
      </c>
      <c r="G1386" s="78" t="s">
        <v>331</v>
      </c>
      <c r="H1386" s="79">
        <v>2.3370000000000002</v>
      </c>
      <c r="I1386" s="79">
        <v>35.466000000000001</v>
      </c>
      <c r="J1386" s="79">
        <v>132.80699999999999</v>
      </c>
      <c r="K1386" s="79">
        <v>150.51599999999999</v>
      </c>
      <c r="L1386" s="79">
        <v>29.472999999999999</v>
      </c>
      <c r="M1386" s="79">
        <v>4.28</v>
      </c>
      <c r="N1386" s="79">
        <v>0.34100000000000003</v>
      </c>
    </row>
    <row r="1387" spans="1:14" x14ac:dyDescent="0.3">
      <c r="A1387" s="82">
        <v>1386</v>
      </c>
      <c r="B1387" s="83" t="s">
        <v>323</v>
      </c>
      <c r="C1387" s="86" t="s">
        <v>126</v>
      </c>
      <c r="D1387" s="88"/>
      <c r="E1387" s="88">
        <v>408</v>
      </c>
      <c r="F1387" s="88">
        <v>2055</v>
      </c>
      <c r="G1387" s="78" t="s">
        <v>332</v>
      </c>
      <c r="H1387" s="79">
        <v>2.6989999999999998</v>
      </c>
      <c r="I1387" s="79">
        <v>35.807000000000002</v>
      </c>
      <c r="J1387" s="79">
        <v>129.1</v>
      </c>
      <c r="K1387" s="79">
        <v>150.41399999999999</v>
      </c>
      <c r="L1387" s="79">
        <v>32.018000000000001</v>
      </c>
      <c r="M1387" s="79">
        <v>4.734</v>
      </c>
      <c r="N1387" s="79">
        <v>0.34799999999999998</v>
      </c>
    </row>
    <row r="1388" spans="1:14" x14ac:dyDescent="0.3">
      <c r="A1388" s="82">
        <v>1387</v>
      </c>
      <c r="B1388" s="83" t="s">
        <v>323</v>
      </c>
      <c r="C1388" s="86" t="s">
        <v>126</v>
      </c>
      <c r="D1388" s="88"/>
      <c r="E1388" s="88">
        <v>408</v>
      </c>
      <c r="F1388" s="88">
        <v>2060</v>
      </c>
      <c r="G1388" s="78" t="s">
        <v>333</v>
      </c>
      <c r="H1388" s="79">
        <v>3.0270000000000001</v>
      </c>
      <c r="I1388" s="79">
        <v>36.274000000000001</v>
      </c>
      <c r="J1388" s="79">
        <v>126.07</v>
      </c>
      <c r="K1388" s="79">
        <v>149.87200000000001</v>
      </c>
      <c r="L1388" s="79">
        <v>34.462000000000003</v>
      </c>
      <c r="M1388" s="79">
        <v>5.1689999999999996</v>
      </c>
      <c r="N1388" s="79">
        <v>0.36599999999999999</v>
      </c>
    </row>
    <row r="1389" spans="1:14" x14ac:dyDescent="0.3">
      <c r="A1389" s="82">
        <v>1388</v>
      </c>
      <c r="B1389" s="83" t="s">
        <v>323</v>
      </c>
      <c r="C1389" s="86" t="s">
        <v>126</v>
      </c>
      <c r="D1389" s="88"/>
      <c r="E1389" s="88">
        <v>408</v>
      </c>
      <c r="F1389" s="88">
        <v>2065</v>
      </c>
      <c r="G1389" s="78" t="s">
        <v>334</v>
      </c>
      <c r="H1389" s="79">
        <v>3.359</v>
      </c>
      <c r="I1389" s="79">
        <v>36.918999999999997</v>
      </c>
      <c r="J1389" s="79">
        <v>123.79</v>
      </c>
      <c r="K1389" s="79">
        <v>149.21799999999999</v>
      </c>
      <c r="L1389" s="79">
        <v>36.926000000000002</v>
      </c>
      <c r="M1389" s="79">
        <v>5.6139999999999999</v>
      </c>
      <c r="N1389" s="79">
        <v>0.374</v>
      </c>
    </row>
    <row r="1390" spans="1:14" x14ac:dyDescent="0.3">
      <c r="A1390" s="82">
        <v>1389</v>
      </c>
      <c r="B1390" s="83" t="s">
        <v>323</v>
      </c>
      <c r="C1390" s="86" t="s">
        <v>126</v>
      </c>
      <c r="D1390" s="88"/>
      <c r="E1390" s="88">
        <v>408</v>
      </c>
      <c r="F1390" s="88">
        <v>2070</v>
      </c>
      <c r="G1390" s="78" t="s">
        <v>335</v>
      </c>
      <c r="H1390" s="79">
        <v>3.6909999999999998</v>
      </c>
      <c r="I1390" s="79">
        <v>37.622</v>
      </c>
      <c r="J1390" s="79">
        <v>121.76</v>
      </c>
      <c r="K1390" s="79">
        <v>148.06200000000001</v>
      </c>
      <c r="L1390" s="79">
        <v>39.371000000000002</v>
      </c>
      <c r="M1390" s="79">
        <v>6.0609999999999999</v>
      </c>
      <c r="N1390" s="79">
        <v>0.39300000000000002</v>
      </c>
    </row>
    <row r="1391" spans="1:14" x14ac:dyDescent="0.3">
      <c r="A1391" s="82">
        <v>1390</v>
      </c>
      <c r="B1391" s="83" t="s">
        <v>323</v>
      </c>
      <c r="C1391" s="86" t="s">
        <v>126</v>
      </c>
      <c r="D1391" s="88"/>
      <c r="E1391" s="88">
        <v>408</v>
      </c>
      <c r="F1391" s="88">
        <v>2075</v>
      </c>
      <c r="G1391" s="78" t="s">
        <v>336</v>
      </c>
      <c r="H1391" s="79">
        <v>4.0170000000000003</v>
      </c>
      <c r="I1391" s="79">
        <v>38.363</v>
      </c>
      <c r="J1391" s="79">
        <v>120.02500000000001</v>
      </c>
      <c r="K1391" s="79">
        <v>146.62200000000001</v>
      </c>
      <c r="L1391" s="79">
        <v>41.765000000000001</v>
      </c>
      <c r="M1391" s="79">
        <v>6.5069999999999997</v>
      </c>
      <c r="N1391" s="79">
        <v>0.40100000000000002</v>
      </c>
    </row>
    <row r="1392" spans="1:14" x14ac:dyDescent="0.3">
      <c r="A1392" s="82">
        <v>1391</v>
      </c>
      <c r="B1392" s="83" t="s">
        <v>323</v>
      </c>
      <c r="C1392" s="86" t="s">
        <v>126</v>
      </c>
      <c r="D1392" s="88"/>
      <c r="E1392" s="88">
        <v>408</v>
      </c>
      <c r="F1392" s="88">
        <v>2080</v>
      </c>
      <c r="G1392" s="78" t="s">
        <v>337</v>
      </c>
      <c r="H1392" s="79">
        <v>4.3620000000000001</v>
      </c>
      <c r="I1392" s="79">
        <v>39.124000000000002</v>
      </c>
      <c r="J1392" s="79">
        <v>118.482</v>
      </c>
      <c r="K1392" s="79">
        <v>144.893</v>
      </c>
      <c r="L1392" s="79">
        <v>44.155999999999999</v>
      </c>
      <c r="M1392" s="79">
        <v>6.9669999999999996</v>
      </c>
      <c r="N1392" s="79">
        <v>0.41599999999999998</v>
      </c>
    </row>
    <row r="1393" spans="1:14" x14ac:dyDescent="0.3">
      <c r="A1393" s="82">
        <v>1392</v>
      </c>
      <c r="B1393" s="83" t="s">
        <v>323</v>
      </c>
      <c r="C1393" s="86" t="s">
        <v>126</v>
      </c>
      <c r="D1393" s="88"/>
      <c r="E1393" s="88">
        <v>408</v>
      </c>
      <c r="F1393" s="88">
        <v>2085</v>
      </c>
      <c r="G1393" s="78" t="s">
        <v>338</v>
      </c>
      <c r="H1393" s="79">
        <v>4.734</v>
      </c>
      <c r="I1393" s="79">
        <v>39.895000000000003</v>
      </c>
      <c r="J1393" s="79">
        <v>117.101</v>
      </c>
      <c r="K1393" s="79">
        <v>142.96100000000001</v>
      </c>
      <c r="L1393" s="79">
        <v>46.561999999999998</v>
      </c>
      <c r="M1393" s="79">
        <v>7.46</v>
      </c>
      <c r="N1393" s="79">
        <v>0.42699999999999999</v>
      </c>
    </row>
    <row r="1394" spans="1:14" x14ac:dyDescent="0.3">
      <c r="A1394" s="82">
        <v>1393</v>
      </c>
      <c r="B1394" s="83" t="s">
        <v>323</v>
      </c>
      <c r="C1394" s="86" t="s">
        <v>126</v>
      </c>
      <c r="D1394" s="88"/>
      <c r="E1394" s="88">
        <v>408</v>
      </c>
      <c r="F1394" s="88">
        <v>2090</v>
      </c>
      <c r="G1394" s="78" t="s">
        <v>339</v>
      </c>
      <c r="H1394" s="79">
        <v>5.2229999999999999</v>
      </c>
      <c r="I1394" s="79">
        <v>40.662999999999997</v>
      </c>
      <c r="J1394" s="79">
        <v>115.753</v>
      </c>
      <c r="K1394" s="79">
        <v>140.797</v>
      </c>
      <c r="L1394" s="79">
        <v>49.031999999999996</v>
      </c>
      <c r="M1394" s="79">
        <v>8.0090000000000003</v>
      </c>
      <c r="N1394" s="79">
        <v>0.443</v>
      </c>
    </row>
    <row r="1395" spans="1:14" x14ac:dyDescent="0.3">
      <c r="A1395" s="82">
        <v>1394</v>
      </c>
      <c r="B1395" s="83" t="s">
        <v>323</v>
      </c>
      <c r="C1395" s="86" t="s">
        <v>126</v>
      </c>
      <c r="D1395" s="88"/>
      <c r="E1395" s="88">
        <v>408</v>
      </c>
      <c r="F1395" s="88">
        <v>2095</v>
      </c>
      <c r="G1395" s="78" t="s">
        <v>340</v>
      </c>
      <c r="H1395" s="79">
        <v>6.0069999999999997</v>
      </c>
      <c r="I1395" s="79">
        <v>41.347999999999999</v>
      </c>
      <c r="J1395" s="79">
        <v>114.26600000000001</v>
      </c>
      <c r="K1395" s="79">
        <v>138.27600000000001</v>
      </c>
      <c r="L1395" s="79">
        <v>51.518999999999998</v>
      </c>
      <c r="M1395" s="79">
        <v>8.6460000000000008</v>
      </c>
      <c r="N1395" s="79">
        <v>0.45800000000000002</v>
      </c>
    </row>
    <row r="1396" spans="1:14" x14ac:dyDescent="0.3">
      <c r="A1396" s="82">
        <v>1395</v>
      </c>
      <c r="B1396" s="83" t="s">
        <v>323</v>
      </c>
      <c r="C1396" s="86" t="s">
        <v>127</v>
      </c>
      <c r="D1396" s="88"/>
      <c r="E1396" s="88">
        <v>392</v>
      </c>
      <c r="F1396" s="88">
        <v>2015</v>
      </c>
      <c r="G1396" s="78" t="s">
        <v>324</v>
      </c>
      <c r="H1396" s="79">
        <v>4.0780000000000003</v>
      </c>
      <c r="I1396" s="79">
        <v>29.768000000000001</v>
      </c>
      <c r="J1396" s="79">
        <v>83.122</v>
      </c>
      <c r="K1396" s="79">
        <v>105.584</v>
      </c>
      <c r="L1396" s="79">
        <v>60.148000000000003</v>
      </c>
      <c r="M1396" s="79">
        <v>12.523999999999999</v>
      </c>
      <c r="N1396" s="79">
        <v>0.29599999999999999</v>
      </c>
    </row>
    <row r="1397" spans="1:14" x14ac:dyDescent="0.3">
      <c r="A1397" s="82">
        <v>1396</v>
      </c>
      <c r="B1397" s="83" t="s">
        <v>323</v>
      </c>
      <c r="C1397" s="86" t="s">
        <v>127</v>
      </c>
      <c r="D1397" s="88"/>
      <c r="E1397" s="88">
        <v>392</v>
      </c>
      <c r="F1397" s="88">
        <v>2020</v>
      </c>
      <c r="G1397" s="78" t="s">
        <v>325</v>
      </c>
      <c r="H1397" s="79">
        <v>3.8639999999999999</v>
      </c>
      <c r="I1397" s="79">
        <v>28.25</v>
      </c>
      <c r="J1397" s="79">
        <v>81.188000000000002</v>
      </c>
      <c r="K1397" s="79">
        <v>110.804</v>
      </c>
      <c r="L1397" s="79">
        <v>67.075999999999993</v>
      </c>
      <c r="M1397" s="79">
        <v>15.448</v>
      </c>
      <c r="N1397" s="79">
        <v>0.31</v>
      </c>
    </row>
    <row r="1398" spans="1:14" x14ac:dyDescent="0.3">
      <c r="A1398" s="82">
        <v>1397</v>
      </c>
      <c r="B1398" s="83" t="s">
        <v>323</v>
      </c>
      <c r="C1398" s="86" t="s">
        <v>127</v>
      </c>
      <c r="D1398" s="88"/>
      <c r="E1398" s="88">
        <v>392</v>
      </c>
      <c r="F1398" s="88">
        <v>2025</v>
      </c>
      <c r="G1398" s="78" t="s">
        <v>326</v>
      </c>
      <c r="H1398" s="79">
        <v>3.7469999999999999</v>
      </c>
      <c r="I1398" s="79">
        <v>27.373999999999999</v>
      </c>
      <c r="J1398" s="79">
        <v>80.078999999999994</v>
      </c>
      <c r="K1398" s="79">
        <v>114.59</v>
      </c>
      <c r="L1398" s="79">
        <v>72.174999999999997</v>
      </c>
      <c r="M1398" s="79">
        <v>17.893000000000001</v>
      </c>
      <c r="N1398" s="79">
        <v>0.32200000000000001</v>
      </c>
    </row>
    <row r="1399" spans="1:14" x14ac:dyDescent="0.3">
      <c r="A1399" s="82">
        <v>1398</v>
      </c>
      <c r="B1399" s="83" t="s">
        <v>323</v>
      </c>
      <c r="C1399" s="86" t="s">
        <v>127</v>
      </c>
      <c r="D1399" s="88"/>
      <c r="E1399" s="88">
        <v>392</v>
      </c>
      <c r="F1399" s="88">
        <v>2030</v>
      </c>
      <c r="G1399" s="78" t="s">
        <v>327</v>
      </c>
      <c r="H1399" s="79">
        <v>3.6890000000000001</v>
      </c>
      <c r="I1399" s="79">
        <v>26.917999999999999</v>
      </c>
      <c r="J1399" s="79">
        <v>79.614000000000004</v>
      </c>
      <c r="K1399" s="79">
        <v>117.47499999999999</v>
      </c>
      <c r="L1399" s="79">
        <v>75.917000000000002</v>
      </c>
      <c r="M1399" s="79">
        <v>19.905999999999999</v>
      </c>
      <c r="N1399" s="79">
        <v>0.32100000000000001</v>
      </c>
    </row>
    <row r="1400" spans="1:14" x14ac:dyDescent="0.3">
      <c r="A1400" s="82">
        <v>1399</v>
      </c>
      <c r="B1400" s="83" t="s">
        <v>323</v>
      </c>
      <c r="C1400" s="86" t="s">
        <v>127</v>
      </c>
      <c r="D1400" s="88"/>
      <c r="E1400" s="88">
        <v>392</v>
      </c>
      <c r="F1400" s="88">
        <v>2035</v>
      </c>
      <c r="G1400" s="78" t="s">
        <v>328</v>
      </c>
      <c r="H1400" s="79">
        <v>3.6619999999999999</v>
      </c>
      <c r="I1400" s="79">
        <v>26.725999999999999</v>
      </c>
      <c r="J1400" s="79">
        <v>79.582999999999998</v>
      </c>
      <c r="K1400" s="79">
        <v>119.76</v>
      </c>
      <c r="L1400" s="79">
        <v>78.608999999999995</v>
      </c>
      <c r="M1400" s="79">
        <v>21.492999999999999</v>
      </c>
      <c r="N1400" s="79">
        <v>0.32700000000000001</v>
      </c>
    </row>
    <row r="1401" spans="1:14" x14ac:dyDescent="0.3">
      <c r="A1401" s="82">
        <v>1400</v>
      </c>
      <c r="B1401" s="83" t="s">
        <v>323</v>
      </c>
      <c r="C1401" s="86" t="s">
        <v>127</v>
      </c>
      <c r="D1401" s="88"/>
      <c r="E1401" s="88">
        <v>392</v>
      </c>
      <c r="F1401" s="88">
        <v>2040</v>
      </c>
      <c r="G1401" s="78" t="s">
        <v>329</v>
      </c>
      <c r="H1401" s="79">
        <v>3.669</v>
      </c>
      <c r="I1401" s="79">
        <v>26.693999999999999</v>
      </c>
      <c r="J1401" s="79">
        <v>79.811000000000007</v>
      </c>
      <c r="K1401" s="79">
        <v>121.554</v>
      </c>
      <c r="L1401" s="79">
        <v>80.408000000000001</v>
      </c>
      <c r="M1401" s="79">
        <v>22.632000000000001</v>
      </c>
      <c r="N1401" s="79">
        <v>0.33200000000000002</v>
      </c>
    </row>
    <row r="1402" spans="1:14" x14ac:dyDescent="0.3">
      <c r="A1402" s="82">
        <v>1401</v>
      </c>
      <c r="B1402" s="83" t="s">
        <v>323</v>
      </c>
      <c r="C1402" s="86" t="s">
        <v>127</v>
      </c>
      <c r="D1402" s="88"/>
      <c r="E1402" s="88">
        <v>392</v>
      </c>
      <c r="F1402" s="88">
        <v>2045</v>
      </c>
      <c r="G1402" s="78" t="s">
        <v>330</v>
      </c>
      <c r="H1402" s="79">
        <v>3.6850000000000001</v>
      </c>
      <c r="I1402" s="79">
        <v>26.803000000000001</v>
      </c>
      <c r="J1402" s="79">
        <v>80.337000000000003</v>
      </c>
      <c r="K1402" s="79">
        <v>123.151</v>
      </c>
      <c r="L1402" s="79">
        <v>81.622</v>
      </c>
      <c r="M1402" s="79">
        <v>23.346</v>
      </c>
      <c r="N1402" s="79">
        <v>0.33600000000000002</v>
      </c>
    </row>
    <row r="1403" spans="1:14" x14ac:dyDescent="0.3">
      <c r="A1403" s="82">
        <v>1402</v>
      </c>
      <c r="B1403" s="83" t="s">
        <v>323</v>
      </c>
      <c r="C1403" s="86" t="s">
        <v>127</v>
      </c>
      <c r="D1403" s="88"/>
      <c r="E1403" s="88">
        <v>392</v>
      </c>
      <c r="F1403" s="88">
        <v>2050</v>
      </c>
      <c r="G1403" s="78" t="s">
        <v>331</v>
      </c>
      <c r="H1403" s="79">
        <v>3.7240000000000002</v>
      </c>
      <c r="I1403" s="79">
        <v>27.03</v>
      </c>
      <c r="J1403" s="79">
        <v>81.105999999999995</v>
      </c>
      <c r="K1403" s="79">
        <v>124.625</v>
      </c>
      <c r="L1403" s="79">
        <v>82.370999999999995</v>
      </c>
      <c r="M1403" s="79">
        <v>23.693999999999999</v>
      </c>
      <c r="N1403" s="79">
        <v>0.35</v>
      </c>
    </row>
    <row r="1404" spans="1:14" x14ac:dyDescent="0.3">
      <c r="A1404" s="82">
        <v>1403</v>
      </c>
      <c r="B1404" s="83" t="s">
        <v>323</v>
      </c>
      <c r="C1404" s="86" t="s">
        <v>127</v>
      </c>
      <c r="D1404" s="88"/>
      <c r="E1404" s="88">
        <v>392</v>
      </c>
      <c r="F1404" s="88">
        <v>2055</v>
      </c>
      <c r="G1404" s="78" t="s">
        <v>332</v>
      </c>
      <c r="H1404" s="79">
        <v>3.7559999999999998</v>
      </c>
      <c r="I1404" s="79">
        <v>27.26</v>
      </c>
      <c r="J1404" s="79">
        <v>81.796000000000006</v>
      </c>
      <c r="K1404" s="79">
        <v>125.687</v>
      </c>
      <c r="L1404" s="79">
        <v>83.072000000000003</v>
      </c>
      <c r="M1404" s="79">
        <v>23.896000000000001</v>
      </c>
      <c r="N1404" s="79">
        <v>0.35299999999999998</v>
      </c>
    </row>
    <row r="1405" spans="1:14" x14ac:dyDescent="0.3">
      <c r="A1405" s="82">
        <v>1404</v>
      </c>
      <c r="B1405" s="83" t="s">
        <v>323</v>
      </c>
      <c r="C1405" s="86" t="s">
        <v>127</v>
      </c>
      <c r="D1405" s="88"/>
      <c r="E1405" s="88">
        <v>392</v>
      </c>
      <c r="F1405" s="88">
        <v>2060</v>
      </c>
      <c r="G1405" s="78" t="s">
        <v>333</v>
      </c>
      <c r="H1405" s="79">
        <v>3.786</v>
      </c>
      <c r="I1405" s="79">
        <v>27.481000000000002</v>
      </c>
      <c r="J1405" s="79">
        <v>82.459000000000003</v>
      </c>
      <c r="K1405" s="79">
        <v>126.70399999999999</v>
      </c>
      <c r="L1405" s="79">
        <v>83.745000000000005</v>
      </c>
      <c r="M1405" s="79">
        <v>24.088999999999999</v>
      </c>
      <c r="N1405" s="79">
        <v>0.35599999999999998</v>
      </c>
    </row>
    <row r="1406" spans="1:14" x14ac:dyDescent="0.3">
      <c r="A1406" s="82">
        <v>1405</v>
      </c>
      <c r="B1406" s="83" t="s">
        <v>323</v>
      </c>
      <c r="C1406" s="86" t="s">
        <v>127</v>
      </c>
      <c r="D1406" s="88"/>
      <c r="E1406" s="88">
        <v>392</v>
      </c>
      <c r="F1406" s="88">
        <v>2065</v>
      </c>
      <c r="G1406" s="78" t="s">
        <v>334</v>
      </c>
      <c r="H1406" s="79">
        <v>3.8079999999999998</v>
      </c>
      <c r="I1406" s="79">
        <v>27.643999999999998</v>
      </c>
      <c r="J1406" s="79">
        <v>82.945999999999998</v>
      </c>
      <c r="K1406" s="79">
        <v>127.453</v>
      </c>
      <c r="L1406" s="79">
        <v>84.24</v>
      </c>
      <c r="M1406" s="79">
        <v>24.231000000000002</v>
      </c>
      <c r="N1406" s="79">
        <v>0.35799999999999998</v>
      </c>
    </row>
    <row r="1407" spans="1:14" x14ac:dyDescent="0.3">
      <c r="A1407" s="82">
        <v>1406</v>
      </c>
      <c r="B1407" s="83" t="s">
        <v>323</v>
      </c>
      <c r="C1407" s="86" t="s">
        <v>127</v>
      </c>
      <c r="D1407" s="88"/>
      <c r="E1407" s="88">
        <v>392</v>
      </c>
      <c r="F1407" s="88">
        <v>2070</v>
      </c>
      <c r="G1407" s="78" t="s">
        <v>335</v>
      </c>
      <c r="H1407" s="79">
        <v>3.8239999999999998</v>
      </c>
      <c r="I1407" s="79">
        <v>27.754000000000001</v>
      </c>
      <c r="J1407" s="79">
        <v>83.275999999999996</v>
      </c>
      <c r="K1407" s="79">
        <v>127.96299999999999</v>
      </c>
      <c r="L1407" s="79">
        <v>84.575000000000003</v>
      </c>
      <c r="M1407" s="79">
        <v>24.329000000000001</v>
      </c>
      <c r="N1407" s="79">
        <v>0.35899999999999999</v>
      </c>
    </row>
    <row r="1408" spans="1:14" x14ac:dyDescent="0.3">
      <c r="A1408" s="82">
        <v>1407</v>
      </c>
      <c r="B1408" s="83" t="s">
        <v>323</v>
      </c>
      <c r="C1408" s="86" t="s">
        <v>127</v>
      </c>
      <c r="D1408" s="88"/>
      <c r="E1408" s="88">
        <v>392</v>
      </c>
      <c r="F1408" s="88">
        <v>2075</v>
      </c>
      <c r="G1408" s="78" t="s">
        <v>336</v>
      </c>
      <c r="H1408" s="79">
        <v>3.8439999999999999</v>
      </c>
      <c r="I1408" s="79">
        <v>27.901</v>
      </c>
      <c r="J1408" s="79">
        <v>83.715999999999994</v>
      </c>
      <c r="K1408" s="79">
        <v>128.63800000000001</v>
      </c>
      <c r="L1408" s="79">
        <v>85.022999999999996</v>
      </c>
      <c r="M1408" s="79">
        <v>24.457000000000001</v>
      </c>
      <c r="N1408" s="79">
        <v>0.36099999999999999</v>
      </c>
    </row>
    <row r="1409" spans="1:14" x14ac:dyDescent="0.3">
      <c r="A1409" s="82">
        <v>1408</v>
      </c>
      <c r="B1409" s="83" t="s">
        <v>323</v>
      </c>
      <c r="C1409" s="86" t="s">
        <v>127</v>
      </c>
      <c r="D1409" s="88"/>
      <c r="E1409" s="88">
        <v>392</v>
      </c>
      <c r="F1409" s="88">
        <v>2080</v>
      </c>
      <c r="G1409" s="78" t="s">
        <v>337</v>
      </c>
      <c r="H1409" s="79">
        <v>3.8580000000000001</v>
      </c>
      <c r="I1409" s="79">
        <v>28.004999999999999</v>
      </c>
      <c r="J1409" s="79">
        <v>84.028999999999996</v>
      </c>
      <c r="K1409" s="79">
        <v>129.11799999999999</v>
      </c>
      <c r="L1409" s="79">
        <v>85.338999999999999</v>
      </c>
      <c r="M1409" s="79">
        <v>24.548999999999999</v>
      </c>
      <c r="N1409" s="79">
        <v>0.36199999999999999</v>
      </c>
    </row>
    <row r="1410" spans="1:14" x14ac:dyDescent="0.3">
      <c r="A1410" s="82">
        <v>1409</v>
      </c>
      <c r="B1410" s="83" t="s">
        <v>323</v>
      </c>
      <c r="C1410" s="86" t="s">
        <v>127</v>
      </c>
      <c r="D1410" s="88"/>
      <c r="E1410" s="88">
        <v>392</v>
      </c>
      <c r="F1410" s="88">
        <v>2085</v>
      </c>
      <c r="G1410" s="78" t="s">
        <v>338</v>
      </c>
      <c r="H1410" s="79">
        <v>3.87</v>
      </c>
      <c r="I1410" s="79">
        <v>28.091999999999999</v>
      </c>
      <c r="J1410" s="79">
        <v>84.289000000000001</v>
      </c>
      <c r="K1410" s="79">
        <v>129.517</v>
      </c>
      <c r="L1410" s="79">
        <v>85.603999999999999</v>
      </c>
      <c r="M1410" s="79">
        <v>24.625</v>
      </c>
      <c r="N1410" s="79">
        <v>0.36299999999999999</v>
      </c>
    </row>
    <row r="1411" spans="1:14" x14ac:dyDescent="0.3">
      <c r="A1411" s="82">
        <v>1410</v>
      </c>
      <c r="B1411" s="83" t="s">
        <v>323</v>
      </c>
      <c r="C1411" s="86" t="s">
        <v>127</v>
      </c>
      <c r="D1411" s="88"/>
      <c r="E1411" s="88">
        <v>392</v>
      </c>
      <c r="F1411" s="88">
        <v>2090</v>
      </c>
      <c r="G1411" s="78" t="s">
        <v>339</v>
      </c>
      <c r="H1411" s="79">
        <v>3.8820000000000001</v>
      </c>
      <c r="I1411" s="79">
        <v>28.18</v>
      </c>
      <c r="J1411" s="79">
        <v>84.554000000000002</v>
      </c>
      <c r="K1411" s="79">
        <v>129.92500000000001</v>
      </c>
      <c r="L1411" s="79">
        <v>85.873000000000005</v>
      </c>
      <c r="M1411" s="79">
        <v>24.701000000000001</v>
      </c>
      <c r="N1411" s="79">
        <v>0.36499999999999999</v>
      </c>
    </row>
    <row r="1412" spans="1:14" x14ac:dyDescent="0.3">
      <c r="A1412" s="82">
        <v>1411</v>
      </c>
      <c r="B1412" s="83" t="s">
        <v>323</v>
      </c>
      <c r="C1412" s="86" t="s">
        <v>127</v>
      </c>
      <c r="D1412" s="88"/>
      <c r="E1412" s="88">
        <v>392</v>
      </c>
      <c r="F1412" s="88">
        <v>2095</v>
      </c>
      <c r="G1412" s="78" t="s">
        <v>340</v>
      </c>
      <c r="H1412" s="79">
        <v>3.89</v>
      </c>
      <c r="I1412" s="79">
        <v>28.234999999999999</v>
      </c>
      <c r="J1412" s="79">
        <v>84.718999999999994</v>
      </c>
      <c r="K1412" s="79">
        <v>130.18</v>
      </c>
      <c r="L1412" s="79">
        <v>86.040999999999997</v>
      </c>
      <c r="M1412" s="79">
        <v>24.75</v>
      </c>
      <c r="N1412" s="79">
        <v>0.36499999999999999</v>
      </c>
    </row>
    <row r="1413" spans="1:14" x14ac:dyDescent="0.3">
      <c r="A1413" s="82">
        <v>1412</v>
      </c>
      <c r="B1413" s="83" t="s">
        <v>323</v>
      </c>
      <c r="C1413" s="86" t="s">
        <v>128</v>
      </c>
      <c r="D1413" s="88"/>
      <c r="E1413" s="88">
        <v>496</v>
      </c>
      <c r="F1413" s="88">
        <v>2015</v>
      </c>
      <c r="G1413" s="78" t="s">
        <v>324</v>
      </c>
      <c r="H1413" s="79">
        <v>23.632000000000001</v>
      </c>
      <c r="I1413" s="79">
        <v>130.06100000000001</v>
      </c>
      <c r="J1413" s="79">
        <v>150.333</v>
      </c>
      <c r="K1413" s="79">
        <v>118.97</v>
      </c>
      <c r="L1413" s="79">
        <v>84.484999999999999</v>
      </c>
      <c r="M1413" s="79">
        <v>23.036000000000001</v>
      </c>
      <c r="N1413" s="79">
        <v>2.0230000000000001</v>
      </c>
    </row>
    <row r="1414" spans="1:14" x14ac:dyDescent="0.3">
      <c r="A1414" s="82">
        <v>1413</v>
      </c>
      <c r="B1414" s="83" t="s">
        <v>323</v>
      </c>
      <c r="C1414" s="86" t="s">
        <v>128</v>
      </c>
      <c r="D1414" s="88"/>
      <c r="E1414" s="88">
        <v>496</v>
      </c>
      <c r="F1414" s="88">
        <v>2020</v>
      </c>
      <c r="G1414" s="78" t="s">
        <v>325</v>
      </c>
      <c r="H1414" s="79">
        <v>21.045000000000002</v>
      </c>
      <c r="I1414" s="79">
        <v>112.923</v>
      </c>
      <c r="J1414" s="79">
        <v>138.012</v>
      </c>
      <c r="K1414" s="79">
        <v>116.21</v>
      </c>
      <c r="L1414" s="79">
        <v>90.813000000000002</v>
      </c>
      <c r="M1414" s="79">
        <v>23.859000000000002</v>
      </c>
      <c r="N1414" s="79">
        <v>1.478</v>
      </c>
    </row>
    <row r="1415" spans="1:14" x14ac:dyDescent="0.3">
      <c r="A1415" s="82">
        <v>1414</v>
      </c>
      <c r="B1415" s="83" t="s">
        <v>323</v>
      </c>
      <c r="C1415" s="86" t="s">
        <v>128</v>
      </c>
      <c r="D1415" s="88"/>
      <c r="E1415" s="88">
        <v>496</v>
      </c>
      <c r="F1415" s="88">
        <v>2025</v>
      </c>
      <c r="G1415" s="78" t="s">
        <v>326</v>
      </c>
      <c r="H1415" s="79">
        <v>18.856000000000002</v>
      </c>
      <c r="I1415" s="79">
        <v>98.826999999999998</v>
      </c>
      <c r="J1415" s="79">
        <v>127.80500000000001</v>
      </c>
      <c r="K1415" s="79">
        <v>114.014</v>
      </c>
      <c r="L1415" s="79">
        <v>96.397000000000006</v>
      </c>
      <c r="M1415" s="79">
        <v>24.503</v>
      </c>
      <c r="N1415" s="79">
        <v>1.0980000000000001</v>
      </c>
    </row>
    <row r="1416" spans="1:14" x14ac:dyDescent="0.3">
      <c r="A1416" s="82">
        <v>1415</v>
      </c>
      <c r="B1416" s="83" t="s">
        <v>323</v>
      </c>
      <c r="C1416" s="86" t="s">
        <v>128</v>
      </c>
      <c r="D1416" s="88"/>
      <c r="E1416" s="88">
        <v>496</v>
      </c>
      <c r="F1416" s="88">
        <v>2030</v>
      </c>
      <c r="G1416" s="78" t="s">
        <v>327</v>
      </c>
      <c r="H1416" s="79">
        <v>16.978999999999999</v>
      </c>
      <c r="I1416" s="79">
        <v>87.102000000000004</v>
      </c>
      <c r="J1416" s="79">
        <v>119.253</v>
      </c>
      <c r="K1416" s="79">
        <v>112.199</v>
      </c>
      <c r="L1416" s="79">
        <v>100.95699999999999</v>
      </c>
      <c r="M1416" s="79">
        <v>24.934999999999999</v>
      </c>
      <c r="N1416" s="79">
        <v>0.85499999999999998</v>
      </c>
    </row>
    <row r="1417" spans="1:14" x14ac:dyDescent="0.3">
      <c r="A1417" s="82">
        <v>1416</v>
      </c>
      <c r="B1417" s="83" t="s">
        <v>323</v>
      </c>
      <c r="C1417" s="86" t="s">
        <v>128</v>
      </c>
      <c r="D1417" s="88"/>
      <c r="E1417" s="88">
        <v>496</v>
      </c>
      <c r="F1417" s="88">
        <v>2035</v>
      </c>
      <c r="G1417" s="78" t="s">
        <v>328</v>
      </c>
      <c r="H1417" s="79">
        <v>15.398</v>
      </c>
      <c r="I1417" s="79">
        <v>77.507999999999996</v>
      </c>
      <c r="J1417" s="79">
        <v>112.30500000000001</v>
      </c>
      <c r="K1417" s="79">
        <v>110.944</v>
      </c>
      <c r="L1417" s="79">
        <v>104.566</v>
      </c>
      <c r="M1417" s="79">
        <v>25.204999999999998</v>
      </c>
      <c r="N1417" s="79">
        <v>0.67400000000000004</v>
      </c>
    </row>
    <row r="1418" spans="1:14" x14ac:dyDescent="0.3">
      <c r="A1418" s="82">
        <v>1417</v>
      </c>
      <c r="B1418" s="83" t="s">
        <v>323</v>
      </c>
      <c r="C1418" s="86" t="s">
        <v>128</v>
      </c>
      <c r="D1418" s="88"/>
      <c r="E1418" s="88">
        <v>496</v>
      </c>
      <c r="F1418" s="88">
        <v>2040</v>
      </c>
      <c r="G1418" s="78" t="s">
        <v>329</v>
      </c>
      <c r="H1418" s="79">
        <v>14.044</v>
      </c>
      <c r="I1418" s="79">
        <v>69.676000000000002</v>
      </c>
      <c r="J1418" s="79">
        <v>106.80200000000001</v>
      </c>
      <c r="K1418" s="79">
        <v>110.23</v>
      </c>
      <c r="L1418" s="79">
        <v>107.245</v>
      </c>
      <c r="M1418" s="79">
        <v>25.321000000000002</v>
      </c>
      <c r="N1418" s="79">
        <v>0.54200000000000004</v>
      </c>
    </row>
    <row r="1419" spans="1:14" x14ac:dyDescent="0.3">
      <c r="A1419" s="82">
        <v>1418</v>
      </c>
      <c r="B1419" s="83" t="s">
        <v>323</v>
      </c>
      <c r="C1419" s="86" t="s">
        <v>128</v>
      </c>
      <c r="D1419" s="88"/>
      <c r="E1419" s="88">
        <v>496</v>
      </c>
      <c r="F1419" s="88">
        <v>2045</v>
      </c>
      <c r="G1419" s="78" t="s">
        <v>330</v>
      </c>
      <c r="H1419" s="79">
        <v>12.91</v>
      </c>
      <c r="I1419" s="79">
        <v>63.305999999999997</v>
      </c>
      <c r="J1419" s="79">
        <v>102.55800000000001</v>
      </c>
      <c r="K1419" s="79">
        <v>109.999</v>
      </c>
      <c r="L1419" s="79">
        <v>109</v>
      </c>
      <c r="M1419" s="79">
        <v>25.33</v>
      </c>
      <c r="N1419" s="79">
        <v>0.45700000000000002</v>
      </c>
    </row>
    <row r="1420" spans="1:14" x14ac:dyDescent="0.3">
      <c r="A1420" s="82">
        <v>1419</v>
      </c>
      <c r="B1420" s="83" t="s">
        <v>323</v>
      </c>
      <c r="C1420" s="86" t="s">
        <v>128</v>
      </c>
      <c r="D1420" s="88"/>
      <c r="E1420" s="88">
        <v>496</v>
      </c>
      <c r="F1420" s="88">
        <v>2050</v>
      </c>
      <c r="G1420" s="78" t="s">
        <v>331</v>
      </c>
      <c r="H1420" s="79">
        <v>11.97</v>
      </c>
      <c r="I1420" s="79">
        <v>58.131</v>
      </c>
      <c r="J1420" s="79">
        <v>99.308999999999997</v>
      </c>
      <c r="K1420" s="79">
        <v>110.14700000000001</v>
      </c>
      <c r="L1420" s="79">
        <v>109.765</v>
      </c>
      <c r="M1420" s="79">
        <v>25.18</v>
      </c>
      <c r="N1420" s="79">
        <v>0.39800000000000002</v>
      </c>
    </row>
    <row r="1421" spans="1:14" x14ac:dyDescent="0.3">
      <c r="A1421" s="82">
        <v>1420</v>
      </c>
      <c r="B1421" s="83" t="s">
        <v>323</v>
      </c>
      <c r="C1421" s="86" t="s">
        <v>128</v>
      </c>
      <c r="D1421" s="88"/>
      <c r="E1421" s="88">
        <v>496</v>
      </c>
      <c r="F1421" s="88">
        <v>2055</v>
      </c>
      <c r="G1421" s="78" t="s">
        <v>332</v>
      </c>
      <c r="H1421" s="79">
        <v>11.193</v>
      </c>
      <c r="I1421" s="79">
        <v>54.039000000000001</v>
      </c>
      <c r="J1421" s="79">
        <v>97.072000000000003</v>
      </c>
      <c r="K1421" s="79">
        <v>110.73</v>
      </c>
      <c r="L1421" s="79">
        <v>109.845</v>
      </c>
      <c r="M1421" s="79">
        <v>24.966000000000001</v>
      </c>
      <c r="N1421" s="79">
        <v>0.35499999999999998</v>
      </c>
    </row>
    <row r="1422" spans="1:14" x14ac:dyDescent="0.3">
      <c r="A1422" s="82">
        <v>1421</v>
      </c>
      <c r="B1422" s="83" t="s">
        <v>323</v>
      </c>
      <c r="C1422" s="86" t="s">
        <v>128</v>
      </c>
      <c r="D1422" s="88"/>
      <c r="E1422" s="88">
        <v>496</v>
      </c>
      <c r="F1422" s="88">
        <v>2060</v>
      </c>
      <c r="G1422" s="78" t="s">
        <v>333</v>
      </c>
      <c r="H1422" s="79">
        <v>10.548999999999999</v>
      </c>
      <c r="I1422" s="79">
        <v>50.762999999999998</v>
      </c>
      <c r="J1422" s="79">
        <v>95.533000000000001</v>
      </c>
      <c r="K1422" s="79">
        <v>111.551</v>
      </c>
      <c r="L1422" s="79">
        <v>109.10899999999999</v>
      </c>
      <c r="M1422" s="79">
        <v>24.669</v>
      </c>
      <c r="N1422" s="79">
        <v>0.32600000000000001</v>
      </c>
    </row>
    <row r="1423" spans="1:14" x14ac:dyDescent="0.3">
      <c r="A1423" s="82">
        <v>1422</v>
      </c>
      <c r="B1423" s="83" t="s">
        <v>323</v>
      </c>
      <c r="C1423" s="86" t="s">
        <v>128</v>
      </c>
      <c r="D1423" s="88"/>
      <c r="E1423" s="88">
        <v>496</v>
      </c>
      <c r="F1423" s="88">
        <v>2065</v>
      </c>
      <c r="G1423" s="78" t="s">
        <v>334</v>
      </c>
      <c r="H1423" s="79">
        <v>10.050000000000001</v>
      </c>
      <c r="I1423" s="79">
        <v>48.316000000000003</v>
      </c>
      <c r="J1423" s="79">
        <v>94.587000000000003</v>
      </c>
      <c r="K1423" s="79">
        <v>112.477</v>
      </c>
      <c r="L1423" s="79">
        <v>107.944</v>
      </c>
      <c r="M1423" s="79">
        <v>24.347000000000001</v>
      </c>
      <c r="N1423" s="79">
        <v>0.29899999999999999</v>
      </c>
    </row>
    <row r="1424" spans="1:14" x14ac:dyDescent="0.3">
      <c r="A1424" s="82">
        <v>1423</v>
      </c>
      <c r="B1424" s="83" t="s">
        <v>323</v>
      </c>
      <c r="C1424" s="86" t="s">
        <v>128</v>
      </c>
      <c r="D1424" s="88"/>
      <c r="E1424" s="88">
        <v>496</v>
      </c>
      <c r="F1424" s="88">
        <v>2070</v>
      </c>
      <c r="G1424" s="78" t="s">
        <v>335</v>
      </c>
      <c r="H1424" s="79">
        <v>9.6509999999999998</v>
      </c>
      <c r="I1424" s="79">
        <v>46.426000000000002</v>
      </c>
      <c r="J1424" s="79">
        <v>94.144999999999996</v>
      </c>
      <c r="K1424" s="79">
        <v>113.55800000000001</v>
      </c>
      <c r="L1424" s="79">
        <v>106.336</v>
      </c>
      <c r="M1424" s="79">
        <v>24.004000000000001</v>
      </c>
      <c r="N1424" s="79">
        <v>0.28000000000000003</v>
      </c>
    </row>
    <row r="1425" spans="1:14" x14ac:dyDescent="0.3">
      <c r="A1425" s="82">
        <v>1424</v>
      </c>
      <c r="B1425" s="83" t="s">
        <v>323</v>
      </c>
      <c r="C1425" s="86" t="s">
        <v>128</v>
      </c>
      <c r="D1425" s="88"/>
      <c r="E1425" s="88">
        <v>496</v>
      </c>
      <c r="F1425" s="88">
        <v>2075</v>
      </c>
      <c r="G1425" s="78" t="s">
        <v>336</v>
      </c>
      <c r="H1425" s="79">
        <v>9.3279999999999994</v>
      </c>
      <c r="I1425" s="79">
        <v>45.000999999999998</v>
      </c>
      <c r="J1425" s="79">
        <v>94.06</v>
      </c>
      <c r="K1425" s="79">
        <v>114.736</v>
      </c>
      <c r="L1425" s="79">
        <v>104.417</v>
      </c>
      <c r="M1425" s="79">
        <v>23.62</v>
      </c>
      <c r="N1425" s="79">
        <v>0.27800000000000002</v>
      </c>
    </row>
    <row r="1426" spans="1:14" x14ac:dyDescent="0.3">
      <c r="A1426" s="82">
        <v>1425</v>
      </c>
      <c r="B1426" s="83" t="s">
        <v>323</v>
      </c>
      <c r="C1426" s="86" t="s">
        <v>128</v>
      </c>
      <c r="D1426" s="88"/>
      <c r="E1426" s="88">
        <v>496</v>
      </c>
      <c r="F1426" s="88">
        <v>2080</v>
      </c>
      <c r="G1426" s="78" t="s">
        <v>337</v>
      </c>
      <c r="H1426" s="79">
        <v>9.0589999999999993</v>
      </c>
      <c r="I1426" s="79">
        <v>43.875</v>
      </c>
      <c r="J1426" s="79">
        <v>94.120999999999995</v>
      </c>
      <c r="K1426" s="79">
        <v>115.798</v>
      </c>
      <c r="L1426" s="79">
        <v>102.17100000000001</v>
      </c>
      <c r="M1426" s="79">
        <v>23.18</v>
      </c>
      <c r="N1426" s="79">
        <v>0.27600000000000002</v>
      </c>
    </row>
    <row r="1427" spans="1:14" x14ac:dyDescent="0.3">
      <c r="A1427" s="82">
        <v>1426</v>
      </c>
      <c r="B1427" s="83" t="s">
        <v>323</v>
      </c>
      <c r="C1427" s="86" t="s">
        <v>128</v>
      </c>
      <c r="D1427" s="88"/>
      <c r="E1427" s="88">
        <v>496</v>
      </c>
      <c r="F1427" s="88">
        <v>2085</v>
      </c>
      <c r="G1427" s="78" t="s">
        <v>338</v>
      </c>
      <c r="H1427" s="79">
        <v>8.8650000000000002</v>
      </c>
      <c r="I1427" s="79">
        <v>43.097000000000001</v>
      </c>
      <c r="J1427" s="79">
        <v>94.534000000000006</v>
      </c>
      <c r="K1427" s="79">
        <v>117.03</v>
      </c>
      <c r="L1427" s="79">
        <v>99.917000000000002</v>
      </c>
      <c r="M1427" s="79">
        <v>22.742999999999999</v>
      </c>
      <c r="N1427" s="79">
        <v>0.27400000000000002</v>
      </c>
    </row>
    <row r="1428" spans="1:14" x14ac:dyDescent="0.3">
      <c r="A1428" s="82">
        <v>1427</v>
      </c>
      <c r="B1428" s="83" t="s">
        <v>323</v>
      </c>
      <c r="C1428" s="86" t="s">
        <v>128</v>
      </c>
      <c r="D1428" s="88"/>
      <c r="E1428" s="88">
        <v>496</v>
      </c>
      <c r="F1428" s="88">
        <v>2090</v>
      </c>
      <c r="G1428" s="78" t="s">
        <v>339</v>
      </c>
      <c r="H1428" s="79">
        <v>8.6959999999999997</v>
      </c>
      <c r="I1428" s="79">
        <v>42.536000000000001</v>
      </c>
      <c r="J1428" s="79">
        <v>95.091999999999999</v>
      </c>
      <c r="K1428" s="79">
        <v>118.227</v>
      </c>
      <c r="L1428" s="79">
        <v>97.545000000000002</v>
      </c>
      <c r="M1428" s="79">
        <v>22.259</v>
      </c>
      <c r="N1428" s="79">
        <v>0.26500000000000001</v>
      </c>
    </row>
    <row r="1429" spans="1:14" x14ac:dyDescent="0.3">
      <c r="A1429" s="82">
        <v>1428</v>
      </c>
      <c r="B1429" s="83" t="s">
        <v>323</v>
      </c>
      <c r="C1429" s="86" t="s">
        <v>128</v>
      </c>
      <c r="D1429" s="88"/>
      <c r="E1429" s="88">
        <v>496</v>
      </c>
      <c r="F1429" s="88">
        <v>2095</v>
      </c>
      <c r="G1429" s="78" t="s">
        <v>340</v>
      </c>
      <c r="H1429" s="79">
        <v>8.5739999999999998</v>
      </c>
      <c r="I1429" s="79">
        <v>42.186</v>
      </c>
      <c r="J1429" s="79">
        <v>95.832999999999998</v>
      </c>
      <c r="K1429" s="79">
        <v>119.46299999999999</v>
      </c>
      <c r="L1429" s="79">
        <v>95.215999999999994</v>
      </c>
      <c r="M1429" s="79">
        <v>21.76</v>
      </c>
      <c r="N1429" s="79">
        <v>0.26800000000000002</v>
      </c>
    </row>
    <row r="1430" spans="1:14" x14ac:dyDescent="0.3">
      <c r="A1430" s="82">
        <v>1429</v>
      </c>
      <c r="B1430" s="83" t="s">
        <v>323</v>
      </c>
      <c r="C1430" s="86" t="s">
        <v>129</v>
      </c>
      <c r="D1430" s="88"/>
      <c r="E1430" s="88">
        <v>410</v>
      </c>
      <c r="F1430" s="88">
        <v>2015</v>
      </c>
      <c r="G1430" s="78" t="s">
        <v>324</v>
      </c>
      <c r="H1430" s="79">
        <v>1.643</v>
      </c>
      <c r="I1430" s="79">
        <v>13.798</v>
      </c>
      <c r="J1430" s="79">
        <v>54.545999999999999</v>
      </c>
      <c r="K1430" s="79">
        <v>125.697</v>
      </c>
      <c r="L1430" s="79">
        <v>63.045000000000002</v>
      </c>
      <c r="M1430" s="79">
        <v>5.5419999999999998</v>
      </c>
      <c r="N1430" s="79">
        <v>0.249</v>
      </c>
    </row>
    <row r="1431" spans="1:14" x14ac:dyDescent="0.3">
      <c r="A1431" s="82">
        <v>1430</v>
      </c>
      <c r="B1431" s="83" t="s">
        <v>323</v>
      </c>
      <c r="C1431" s="86" t="s">
        <v>129</v>
      </c>
      <c r="D1431" s="88"/>
      <c r="E1431" s="88">
        <v>410</v>
      </c>
      <c r="F1431" s="88">
        <v>2020</v>
      </c>
      <c r="G1431" s="78" t="s">
        <v>325</v>
      </c>
      <c r="H1431" s="79">
        <v>1.5920000000000001</v>
      </c>
      <c r="I1431" s="79">
        <v>11.938000000000001</v>
      </c>
      <c r="J1431" s="79">
        <v>44.215000000000003</v>
      </c>
      <c r="K1431" s="79">
        <v>134.589</v>
      </c>
      <c r="L1431" s="79">
        <v>80.546999999999997</v>
      </c>
      <c r="M1431" s="79">
        <v>6.5819999999999999</v>
      </c>
      <c r="N1431" s="79">
        <v>0.25700000000000001</v>
      </c>
    </row>
    <row r="1432" spans="1:14" x14ac:dyDescent="0.3">
      <c r="A1432" s="82">
        <v>1431</v>
      </c>
      <c r="B1432" s="83" t="s">
        <v>323</v>
      </c>
      <c r="C1432" s="86" t="s">
        <v>129</v>
      </c>
      <c r="D1432" s="88"/>
      <c r="E1432" s="88">
        <v>410</v>
      </c>
      <c r="F1432" s="88">
        <v>2025</v>
      </c>
      <c r="G1432" s="78" t="s">
        <v>326</v>
      </c>
      <c r="H1432" s="79">
        <v>1.6040000000000001</v>
      </c>
      <c r="I1432" s="79">
        <v>11.082000000000001</v>
      </c>
      <c r="J1432" s="79">
        <v>38.722999999999999</v>
      </c>
      <c r="K1432" s="79">
        <v>140.227</v>
      </c>
      <c r="L1432" s="79">
        <v>93.221999999999994</v>
      </c>
      <c r="M1432" s="79">
        <v>7.5419999999999998</v>
      </c>
      <c r="N1432" s="79">
        <v>0.26</v>
      </c>
    </row>
    <row r="1433" spans="1:14" x14ac:dyDescent="0.3">
      <c r="A1433" s="82">
        <v>1432</v>
      </c>
      <c r="B1433" s="83" t="s">
        <v>323</v>
      </c>
      <c r="C1433" s="86" t="s">
        <v>129</v>
      </c>
      <c r="D1433" s="88"/>
      <c r="E1433" s="88">
        <v>410</v>
      </c>
      <c r="F1433" s="88">
        <v>2030</v>
      </c>
      <c r="G1433" s="78" t="s">
        <v>327</v>
      </c>
      <c r="H1433" s="79">
        <v>1.65</v>
      </c>
      <c r="I1433" s="79">
        <v>10.823</v>
      </c>
      <c r="J1433" s="79">
        <v>36.351999999999997</v>
      </c>
      <c r="K1433" s="79">
        <v>145.10599999999999</v>
      </c>
      <c r="L1433" s="79">
        <v>101.285</v>
      </c>
      <c r="M1433" s="79">
        <v>8.4339999999999993</v>
      </c>
      <c r="N1433" s="79">
        <v>0.27</v>
      </c>
    </row>
    <row r="1434" spans="1:14" x14ac:dyDescent="0.3">
      <c r="A1434" s="82">
        <v>1433</v>
      </c>
      <c r="B1434" s="83" t="s">
        <v>323</v>
      </c>
      <c r="C1434" s="86" t="s">
        <v>129</v>
      </c>
      <c r="D1434" s="88"/>
      <c r="E1434" s="88">
        <v>410</v>
      </c>
      <c r="F1434" s="88">
        <v>2035</v>
      </c>
      <c r="G1434" s="78" t="s">
        <v>328</v>
      </c>
      <c r="H1434" s="79">
        <v>1.6930000000000001</v>
      </c>
      <c r="I1434" s="79">
        <v>10.827999999999999</v>
      </c>
      <c r="J1434" s="79">
        <v>35.578000000000003</v>
      </c>
      <c r="K1434" s="79">
        <v>149.64099999999999</v>
      </c>
      <c r="L1434" s="79">
        <v>105.80500000000001</v>
      </c>
      <c r="M1434" s="79">
        <v>9.1959999999999997</v>
      </c>
      <c r="N1434" s="79">
        <v>0.27900000000000003</v>
      </c>
    </row>
    <row r="1435" spans="1:14" x14ac:dyDescent="0.3">
      <c r="A1435" s="82">
        <v>1434</v>
      </c>
      <c r="B1435" s="83" t="s">
        <v>323</v>
      </c>
      <c r="C1435" s="86" t="s">
        <v>129</v>
      </c>
      <c r="D1435" s="88"/>
      <c r="E1435" s="88">
        <v>410</v>
      </c>
      <c r="F1435" s="88">
        <v>2040</v>
      </c>
      <c r="G1435" s="78" t="s">
        <v>329</v>
      </c>
      <c r="H1435" s="79">
        <v>1.75</v>
      </c>
      <c r="I1435" s="79">
        <v>10.962</v>
      </c>
      <c r="J1435" s="79">
        <v>35.598999999999997</v>
      </c>
      <c r="K1435" s="79">
        <v>153.83699999999999</v>
      </c>
      <c r="L1435" s="79">
        <v>108.315</v>
      </c>
      <c r="M1435" s="79">
        <v>9.8480000000000008</v>
      </c>
      <c r="N1435" s="79">
        <v>0.28899999999999998</v>
      </c>
    </row>
    <row r="1436" spans="1:14" x14ac:dyDescent="0.3">
      <c r="A1436" s="82">
        <v>1435</v>
      </c>
      <c r="B1436" s="83" t="s">
        <v>323</v>
      </c>
      <c r="C1436" s="86" t="s">
        <v>129</v>
      </c>
      <c r="D1436" s="88"/>
      <c r="E1436" s="88">
        <v>410</v>
      </c>
      <c r="F1436" s="88">
        <v>2045</v>
      </c>
      <c r="G1436" s="78" t="s">
        <v>330</v>
      </c>
      <c r="H1436" s="79">
        <v>1.8080000000000001</v>
      </c>
      <c r="I1436" s="79">
        <v>11.173</v>
      </c>
      <c r="J1436" s="79">
        <v>36.024999999999999</v>
      </c>
      <c r="K1436" s="79">
        <v>157.51</v>
      </c>
      <c r="L1436" s="79">
        <v>109.70699999999999</v>
      </c>
      <c r="M1436" s="79">
        <v>10.382999999999999</v>
      </c>
      <c r="N1436" s="79">
        <v>0.29399999999999998</v>
      </c>
    </row>
    <row r="1437" spans="1:14" x14ac:dyDescent="0.3">
      <c r="A1437" s="82">
        <v>1436</v>
      </c>
      <c r="B1437" s="83" t="s">
        <v>323</v>
      </c>
      <c r="C1437" s="86" t="s">
        <v>129</v>
      </c>
      <c r="D1437" s="88"/>
      <c r="E1437" s="88">
        <v>410</v>
      </c>
      <c r="F1437" s="88">
        <v>2050</v>
      </c>
      <c r="G1437" s="78" t="s">
        <v>331</v>
      </c>
      <c r="H1437" s="79">
        <v>1.839</v>
      </c>
      <c r="I1437" s="79">
        <v>11.377000000000001</v>
      </c>
      <c r="J1437" s="79">
        <v>36.654000000000003</v>
      </c>
      <c r="K1437" s="79">
        <v>160.273</v>
      </c>
      <c r="L1437" s="79">
        <v>111.536</v>
      </c>
      <c r="M1437" s="79">
        <v>10.582000000000001</v>
      </c>
      <c r="N1437" s="79">
        <v>0.29899999999999999</v>
      </c>
    </row>
    <row r="1438" spans="1:14" x14ac:dyDescent="0.3">
      <c r="A1438" s="82">
        <v>1437</v>
      </c>
      <c r="B1438" s="83" t="s">
        <v>323</v>
      </c>
      <c r="C1438" s="86" t="s">
        <v>129</v>
      </c>
      <c r="D1438" s="88"/>
      <c r="E1438" s="88">
        <v>410</v>
      </c>
      <c r="F1438" s="88">
        <v>2055</v>
      </c>
      <c r="G1438" s="78" t="s">
        <v>332</v>
      </c>
      <c r="H1438" s="79">
        <v>1.8680000000000001</v>
      </c>
      <c r="I1438" s="79">
        <v>11.539</v>
      </c>
      <c r="J1438" s="79">
        <v>37.170999999999999</v>
      </c>
      <c r="K1438" s="79">
        <v>162.489</v>
      </c>
      <c r="L1438" s="79">
        <v>113.012</v>
      </c>
      <c r="M1438" s="79">
        <v>10.738</v>
      </c>
      <c r="N1438" s="79">
        <v>0.30299999999999999</v>
      </c>
    </row>
    <row r="1439" spans="1:14" x14ac:dyDescent="0.3">
      <c r="A1439" s="82">
        <v>1438</v>
      </c>
      <c r="B1439" s="83" t="s">
        <v>323</v>
      </c>
      <c r="C1439" s="86" t="s">
        <v>129</v>
      </c>
      <c r="D1439" s="88"/>
      <c r="E1439" s="88">
        <v>410</v>
      </c>
      <c r="F1439" s="88">
        <v>2060</v>
      </c>
      <c r="G1439" s="78" t="s">
        <v>333</v>
      </c>
      <c r="H1439" s="79">
        <v>1.8879999999999999</v>
      </c>
      <c r="I1439" s="79">
        <v>11.676</v>
      </c>
      <c r="J1439" s="79">
        <v>37.601999999999997</v>
      </c>
      <c r="K1439" s="79">
        <v>164.31100000000001</v>
      </c>
      <c r="L1439" s="79">
        <v>114.232</v>
      </c>
      <c r="M1439" s="79">
        <v>10.864000000000001</v>
      </c>
      <c r="N1439" s="79">
        <v>0.307</v>
      </c>
    </row>
    <row r="1440" spans="1:14" x14ac:dyDescent="0.3">
      <c r="A1440" s="82">
        <v>1439</v>
      </c>
      <c r="B1440" s="83" t="s">
        <v>323</v>
      </c>
      <c r="C1440" s="86" t="s">
        <v>129</v>
      </c>
      <c r="D1440" s="88"/>
      <c r="E1440" s="88">
        <v>410</v>
      </c>
      <c r="F1440" s="88">
        <v>2065</v>
      </c>
      <c r="G1440" s="78" t="s">
        <v>334</v>
      </c>
      <c r="H1440" s="79">
        <v>1.911</v>
      </c>
      <c r="I1440" s="79">
        <v>11.801</v>
      </c>
      <c r="J1440" s="79">
        <v>37.994</v>
      </c>
      <c r="K1440" s="79">
        <v>165.982</v>
      </c>
      <c r="L1440" s="79">
        <v>115.36499999999999</v>
      </c>
      <c r="M1440" s="79">
        <v>10.977</v>
      </c>
      <c r="N1440" s="79">
        <v>0.31</v>
      </c>
    </row>
    <row r="1441" spans="1:14" x14ac:dyDescent="0.3">
      <c r="A1441" s="82">
        <v>1440</v>
      </c>
      <c r="B1441" s="83" t="s">
        <v>323</v>
      </c>
      <c r="C1441" s="86" t="s">
        <v>129</v>
      </c>
      <c r="D1441" s="88"/>
      <c r="E1441" s="88">
        <v>410</v>
      </c>
      <c r="F1441" s="88">
        <v>2070</v>
      </c>
      <c r="G1441" s="78" t="s">
        <v>335</v>
      </c>
      <c r="H1441" s="79">
        <v>1.9259999999999999</v>
      </c>
      <c r="I1441" s="79">
        <v>11.894</v>
      </c>
      <c r="J1441" s="79">
        <v>38.296999999999997</v>
      </c>
      <c r="K1441" s="79">
        <v>167.24700000000001</v>
      </c>
      <c r="L1441" s="79">
        <v>116.223</v>
      </c>
      <c r="M1441" s="79">
        <v>11.061</v>
      </c>
      <c r="N1441" s="79">
        <v>0.312</v>
      </c>
    </row>
    <row r="1442" spans="1:14" x14ac:dyDescent="0.3">
      <c r="A1442" s="82">
        <v>1441</v>
      </c>
      <c r="B1442" s="83" t="s">
        <v>323</v>
      </c>
      <c r="C1442" s="86" t="s">
        <v>129</v>
      </c>
      <c r="D1442" s="88"/>
      <c r="E1442" s="88">
        <v>410</v>
      </c>
      <c r="F1442" s="88">
        <v>2075</v>
      </c>
      <c r="G1442" s="78" t="s">
        <v>336</v>
      </c>
      <c r="H1442" s="79">
        <v>1.9390000000000001</v>
      </c>
      <c r="I1442" s="79">
        <v>11.981</v>
      </c>
      <c r="J1442" s="79">
        <v>38.573</v>
      </c>
      <c r="K1442" s="79">
        <v>168.423</v>
      </c>
      <c r="L1442" s="79">
        <v>117.027</v>
      </c>
      <c r="M1442" s="79">
        <v>11.143000000000001</v>
      </c>
      <c r="N1442" s="79">
        <v>0.314</v>
      </c>
    </row>
    <row r="1443" spans="1:14" x14ac:dyDescent="0.3">
      <c r="A1443" s="82">
        <v>1442</v>
      </c>
      <c r="B1443" s="83" t="s">
        <v>323</v>
      </c>
      <c r="C1443" s="86" t="s">
        <v>129</v>
      </c>
      <c r="D1443" s="88"/>
      <c r="E1443" s="88">
        <v>410</v>
      </c>
      <c r="F1443" s="88">
        <v>2080</v>
      </c>
      <c r="G1443" s="78" t="s">
        <v>337</v>
      </c>
      <c r="H1443" s="79">
        <v>1.95</v>
      </c>
      <c r="I1443" s="79">
        <v>12.053000000000001</v>
      </c>
      <c r="J1443" s="79">
        <v>38.798000000000002</v>
      </c>
      <c r="K1443" s="79">
        <v>169.38900000000001</v>
      </c>
      <c r="L1443" s="79">
        <v>117.688</v>
      </c>
      <c r="M1443" s="79">
        <v>11.206</v>
      </c>
      <c r="N1443" s="79">
        <v>0.316</v>
      </c>
    </row>
    <row r="1444" spans="1:14" x14ac:dyDescent="0.3">
      <c r="A1444" s="82">
        <v>1443</v>
      </c>
      <c r="B1444" s="83" t="s">
        <v>323</v>
      </c>
      <c r="C1444" s="86" t="s">
        <v>129</v>
      </c>
      <c r="D1444" s="88"/>
      <c r="E1444" s="88">
        <v>410</v>
      </c>
      <c r="F1444" s="88">
        <v>2085</v>
      </c>
      <c r="G1444" s="78" t="s">
        <v>338</v>
      </c>
      <c r="H1444" s="79">
        <v>1.9590000000000001</v>
      </c>
      <c r="I1444" s="79">
        <v>12.108000000000001</v>
      </c>
      <c r="J1444" s="79">
        <v>38.981999999999999</v>
      </c>
      <c r="K1444" s="79">
        <v>170.16</v>
      </c>
      <c r="L1444" s="79">
        <v>118.21599999999999</v>
      </c>
      <c r="M1444" s="79">
        <v>11.257</v>
      </c>
      <c r="N1444" s="79">
        <v>0.318</v>
      </c>
    </row>
    <row r="1445" spans="1:14" x14ac:dyDescent="0.3">
      <c r="A1445" s="82">
        <v>1444</v>
      </c>
      <c r="B1445" s="83" t="s">
        <v>323</v>
      </c>
      <c r="C1445" s="86" t="s">
        <v>129</v>
      </c>
      <c r="D1445" s="88"/>
      <c r="E1445" s="88">
        <v>410</v>
      </c>
      <c r="F1445" s="88">
        <v>2090</v>
      </c>
      <c r="G1445" s="78" t="s">
        <v>339</v>
      </c>
      <c r="H1445" s="79">
        <v>1.9710000000000001</v>
      </c>
      <c r="I1445" s="79">
        <v>12.164999999999999</v>
      </c>
      <c r="J1445" s="79">
        <v>39.158000000000001</v>
      </c>
      <c r="K1445" s="79">
        <v>170.90799999999999</v>
      </c>
      <c r="L1445" s="79">
        <v>118.736</v>
      </c>
      <c r="M1445" s="79">
        <v>11.303000000000001</v>
      </c>
      <c r="N1445" s="79">
        <v>0.31900000000000001</v>
      </c>
    </row>
    <row r="1446" spans="1:14" x14ac:dyDescent="0.3">
      <c r="A1446" s="82">
        <v>1445</v>
      </c>
      <c r="B1446" s="83" t="s">
        <v>323</v>
      </c>
      <c r="C1446" s="86" t="s">
        <v>129</v>
      </c>
      <c r="D1446" s="88"/>
      <c r="E1446" s="88">
        <v>410</v>
      </c>
      <c r="F1446" s="88">
        <v>2095</v>
      </c>
      <c r="G1446" s="78" t="s">
        <v>340</v>
      </c>
      <c r="H1446" s="79">
        <v>1.9770000000000001</v>
      </c>
      <c r="I1446" s="79">
        <v>12.204000000000001</v>
      </c>
      <c r="J1446" s="79">
        <v>39.279000000000003</v>
      </c>
      <c r="K1446" s="79">
        <v>171.40899999999999</v>
      </c>
      <c r="L1446" s="79">
        <v>119.075</v>
      </c>
      <c r="M1446" s="79">
        <v>11.336</v>
      </c>
      <c r="N1446" s="79">
        <v>0.32</v>
      </c>
    </row>
    <row r="1447" spans="1:14" x14ac:dyDescent="0.3">
      <c r="A1447" s="82">
        <v>1446</v>
      </c>
      <c r="B1447" s="83" t="s">
        <v>323</v>
      </c>
      <c r="C1447" s="87" t="s">
        <v>130</v>
      </c>
      <c r="D1447" s="88">
        <v>7</v>
      </c>
      <c r="E1447" s="88">
        <v>921</v>
      </c>
      <c r="F1447" s="88">
        <v>2015</v>
      </c>
      <c r="G1447" s="78" t="s">
        <v>324</v>
      </c>
      <c r="H1447" s="79">
        <v>31.803064502081501</v>
      </c>
      <c r="I1447" s="79">
        <v>174.25589439525999</v>
      </c>
      <c r="J1447" s="79">
        <v>152.119785442107</v>
      </c>
      <c r="K1447" s="79">
        <v>79.093663404306199</v>
      </c>
      <c r="L1447" s="79">
        <v>30.027946089619899</v>
      </c>
      <c r="M1447" s="79">
        <v>9.2638101304594507</v>
      </c>
      <c r="N1447" s="79">
        <v>2.9819866623662801</v>
      </c>
    </row>
    <row r="1448" spans="1:14" x14ac:dyDescent="0.3">
      <c r="A1448" s="82">
        <v>1447</v>
      </c>
      <c r="B1448" s="83" t="s">
        <v>323</v>
      </c>
      <c r="C1448" s="87" t="s">
        <v>130</v>
      </c>
      <c r="D1448" s="88">
        <v>7</v>
      </c>
      <c r="E1448" s="88">
        <v>921</v>
      </c>
      <c r="F1448" s="88">
        <v>2020</v>
      </c>
      <c r="G1448" s="78" t="s">
        <v>325</v>
      </c>
      <c r="H1448" s="79">
        <v>26.474302945392001</v>
      </c>
      <c r="I1448" s="79">
        <v>166.22880887845801</v>
      </c>
      <c r="J1448" s="79">
        <v>148.906084004657</v>
      </c>
      <c r="K1448" s="79">
        <v>76.149865559364301</v>
      </c>
      <c r="L1448" s="79">
        <v>26.933125279849701</v>
      </c>
      <c r="M1448" s="79">
        <v>7.5634570789712603</v>
      </c>
      <c r="N1448" s="79">
        <v>2.4218000769521302</v>
      </c>
    </row>
    <row r="1449" spans="1:14" x14ac:dyDescent="0.3">
      <c r="A1449" s="82">
        <v>1448</v>
      </c>
      <c r="B1449" s="83" t="s">
        <v>323</v>
      </c>
      <c r="C1449" s="87" t="s">
        <v>130</v>
      </c>
      <c r="D1449" s="88">
        <v>7</v>
      </c>
      <c r="E1449" s="88">
        <v>921</v>
      </c>
      <c r="F1449" s="88">
        <v>2025</v>
      </c>
      <c r="G1449" s="78" t="s">
        <v>326</v>
      </c>
      <c r="H1449" s="79">
        <v>22.472338309818401</v>
      </c>
      <c r="I1449" s="79">
        <v>156.41173051486101</v>
      </c>
      <c r="J1449" s="79">
        <v>145.66304113142601</v>
      </c>
      <c r="K1449" s="79">
        <v>74.424796876284702</v>
      </c>
      <c r="L1449" s="79">
        <v>25.0248173515959</v>
      </c>
      <c r="M1449" s="79">
        <v>6.5092281758570101</v>
      </c>
      <c r="N1449" s="79">
        <v>2.0224168958717201</v>
      </c>
    </row>
    <row r="1450" spans="1:14" x14ac:dyDescent="0.3">
      <c r="A1450" s="82">
        <v>1449</v>
      </c>
      <c r="B1450" s="83" t="s">
        <v>323</v>
      </c>
      <c r="C1450" s="87" t="s">
        <v>130</v>
      </c>
      <c r="D1450" s="88">
        <v>7</v>
      </c>
      <c r="E1450" s="88">
        <v>921</v>
      </c>
      <c r="F1450" s="88">
        <v>2030</v>
      </c>
      <c r="G1450" s="78" t="s">
        <v>327</v>
      </c>
      <c r="H1450" s="79">
        <v>19.433863325877301</v>
      </c>
      <c r="I1450" s="79">
        <v>145.92641553108001</v>
      </c>
      <c r="J1450" s="79">
        <v>142.58828455868399</v>
      </c>
      <c r="K1450" s="79">
        <v>74.169266742634804</v>
      </c>
      <c r="L1450" s="79">
        <v>23.916484986963201</v>
      </c>
      <c r="M1450" s="79">
        <v>5.8592938302297002</v>
      </c>
      <c r="N1450" s="79">
        <v>1.7226040427251299</v>
      </c>
    </row>
    <row r="1451" spans="1:14" x14ac:dyDescent="0.3">
      <c r="A1451" s="82">
        <v>1450</v>
      </c>
      <c r="B1451" s="83" t="s">
        <v>323</v>
      </c>
      <c r="C1451" s="87" t="s">
        <v>130</v>
      </c>
      <c r="D1451" s="88">
        <v>7</v>
      </c>
      <c r="E1451" s="88">
        <v>921</v>
      </c>
      <c r="F1451" s="88">
        <v>2035</v>
      </c>
      <c r="G1451" s="78" t="s">
        <v>328</v>
      </c>
      <c r="H1451" s="79">
        <v>16.937445310226899</v>
      </c>
      <c r="I1451" s="79">
        <v>136.42159717695299</v>
      </c>
      <c r="J1451" s="79">
        <v>139.91683638827399</v>
      </c>
      <c r="K1451" s="79">
        <v>75.788784921369398</v>
      </c>
      <c r="L1451" s="79">
        <v>23.6497727665962</v>
      </c>
      <c r="M1451" s="79">
        <v>5.4211542120912002</v>
      </c>
      <c r="N1451" s="79">
        <v>1.4943606581175499</v>
      </c>
    </row>
    <row r="1452" spans="1:14" x14ac:dyDescent="0.3">
      <c r="A1452" s="82">
        <v>1451</v>
      </c>
      <c r="B1452" s="83" t="s">
        <v>323</v>
      </c>
      <c r="C1452" s="87" t="s">
        <v>130</v>
      </c>
      <c r="D1452" s="88">
        <v>7</v>
      </c>
      <c r="E1452" s="88">
        <v>921</v>
      </c>
      <c r="F1452" s="88">
        <v>2040</v>
      </c>
      <c r="G1452" s="78" t="s">
        <v>329</v>
      </c>
      <c r="H1452" s="79">
        <v>14.9431342154293</v>
      </c>
      <c r="I1452" s="79">
        <v>128.08897047056101</v>
      </c>
      <c r="J1452" s="79">
        <v>137.50660900131001</v>
      </c>
      <c r="K1452" s="79">
        <v>78.682313737104195</v>
      </c>
      <c r="L1452" s="79">
        <v>24.355852228377401</v>
      </c>
      <c r="M1452" s="79">
        <v>5.1660039045318804</v>
      </c>
      <c r="N1452" s="79">
        <v>1.3247099552789701</v>
      </c>
    </row>
    <row r="1453" spans="1:14" x14ac:dyDescent="0.3">
      <c r="A1453" s="82">
        <v>1452</v>
      </c>
      <c r="B1453" s="83" t="s">
        <v>323</v>
      </c>
      <c r="C1453" s="87" t="s">
        <v>130</v>
      </c>
      <c r="D1453" s="88">
        <v>7</v>
      </c>
      <c r="E1453" s="88">
        <v>921</v>
      </c>
      <c r="F1453" s="88">
        <v>2045</v>
      </c>
      <c r="G1453" s="78" t="s">
        <v>330</v>
      </c>
      <c r="H1453" s="79">
        <v>13.3767513960223</v>
      </c>
      <c r="I1453" s="79">
        <v>120.33544461352299</v>
      </c>
      <c r="J1453" s="79">
        <v>135.50398184540501</v>
      </c>
      <c r="K1453" s="79">
        <v>81.425997552312197</v>
      </c>
      <c r="L1453" s="79">
        <v>25.662601514935101</v>
      </c>
      <c r="M1453" s="79">
        <v>5.1276377299878</v>
      </c>
      <c r="N1453" s="79">
        <v>1.18371729794495</v>
      </c>
    </row>
    <row r="1454" spans="1:14" x14ac:dyDescent="0.3">
      <c r="A1454" s="82">
        <v>1453</v>
      </c>
      <c r="B1454" s="83" t="s">
        <v>323</v>
      </c>
      <c r="C1454" s="87" t="s">
        <v>130</v>
      </c>
      <c r="D1454" s="88">
        <v>7</v>
      </c>
      <c r="E1454" s="88">
        <v>921</v>
      </c>
      <c r="F1454" s="88">
        <v>2050</v>
      </c>
      <c r="G1454" s="78" t="s">
        <v>331</v>
      </c>
      <c r="H1454" s="79">
        <v>12.161291413847</v>
      </c>
      <c r="I1454" s="79">
        <v>112.71382526108999</v>
      </c>
      <c r="J1454" s="79">
        <v>133.60316916136</v>
      </c>
      <c r="K1454" s="79">
        <v>83.808092673442005</v>
      </c>
      <c r="L1454" s="79">
        <v>26.900837248470602</v>
      </c>
      <c r="M1454" s="79">
        <v>5.2306399854123402</v>
      </c>
      <c r="N1454" s="79">
        <v>1.0518710013143</v>
      </c>
    </row>
    <row r="1455" spans="1:14" x14ac:dyDescent="0.3">
      <c r="A1455" s="82">
        <v>1454</v>
      </c>
      <c r="B1455" s="83" t="s">
        <v>323</v>
      </c>
      <c r="C1455" s="87" t="s">
        <v>130</v>
      </c>
      <c r="D1455" s="88">
        <v>7</v>
      </c>
      <c r="E1455" s="88">
        <v>921</v>
      </c>
      <c r="F1455" s="88">
        <v>2055</v>
      </c>
      <c r="G1455" s="78" t="s">
        <v>332</v>
      </c>
      <c r="H1455" s="79">
        <v>11.199943593077901</v>
      </c>
      <c r="I1455" s="79">
        <v>105.337506718502</v>
      </c>
      <c r="J1455" s="79">
        <v>131.83652014635601</v>
      </c>
      <c r="K1455" s="79">
        <v>86.443699322198498</v>
      </c>
      <c r="L1455" s="79">
        <v>28.041216651858299</v>
      </c>
      <c r="M1455" s="79">
        <v>5.3332880986173503</v>
      </c>
      <c r="N1455" s="79">
        <v>0.94579027959659601</v>
      </c>
    </row>
    <row r="1456" spans="1:14" x14ac:dyDescent="0.3">
      <c r="A1456" s="82">
        <v>1455</v>
      </c>
      <c r="B1456" s="83" t="s">
        <v>323</v>
      </c>
      <c r="C1456" s="87" t="s">
        <v>130</v>
      </c>
      <c r="D1456" s="88">
        <v>7</v>
      </c>
      <c r="E1456" s="88">
        <v>921</v>
      </c>
      <c r="F1456" s="88">
        <v>2060</v>
      </c>
      <c r="G1456" s="78" t="s">
        <v>333</v>
      </c>
      <c r="H1456" s="79">
        <v>10.3876330607202</v>
      </c>
      <c r="I1456" s="79">
        <v>98.530932493083995</v>
      </c>
      <c r="J1456" s="79">
        <v>130.258323082598</v>
      </c>
      <c r="K1456" s="79">
        <v>89.602671410733706</v>
      </c>
      <c r="L1456" s="79">
        <v>29.4328913919367</v>
      </c>
      <c r="M1456" s="79">
        <v>5.4475980009170799</v>
      </c>
      <c r="N1456" s="79">
        <v>0.85769280852432095</v>
      </c>
    </row>
    <row r="1457" spans="1:14" x14ac:dyDescent="0.3">
      <c r="A1457" s="82">
        <v>1456</v>
      </c>
      <c r="B1457" s="83" t="s">
        <v>323</v>
      </c>
      <c r="C1457" s="87" t="s">
        <v>130</v>
      </c>
      <c r="D1457" s="88">
        <v>7</v>
      </c>
      <c r="E1457" s="88">
        <v>921</v>
      </c>
      <c r="F1457" s="88">
        <v>2065</v>
      </c>
      <c r="G1457" s="78" t="s">
        <v>334</v>
      </c>
      <c r="H1457" s="79">
        <v>9.6835426099371809</v>
      </c>
      <c r="I1457" s="79">
        <v>92.307549758254595</v>
      </c>
      <c r="J1457" s="79">
        <v>128.71590544670801</v>
      </c>
      <c r="K1457" s="79">
        <v>93.129608657063798</v>
      </c>
      <c r="L1457" s="79">
        <v>31.097545849776701</v>
      </c>
      <c r="M1457" s="79">
        <v>5.6175333112007797</v>
      </c>
      <c r="N1457" s="79">
        <v>0.78238785480231798</v>
      </c>
    </row>
    <row r="1458" spans="1:14" x14ac:dyDescent="0.3">
      <c r="A1458" s="82">
        <v>1457</v>
      </c>
      <c r="B1458" s="83" t="s">
        <v>323</v>
      </c>
      <c r="C1458" s="87" t="s">
        <v>130</v>
      </c>
      <c r="D1458" s="88">
        <v>7</v>
      </c>
      <c r="E1458" s="88">
        <v>921</v>
      </c>
      <c r="F1458" s="88">
        <v>2070</v>
      </c>
      <c r="G1458" s="78" t="s">
        <v>335</v>
      </c>
      <c r="H1458" s="79">
        <v>9.0992108667512799</v>
      </c>
      <c r="I1458" s="79">
        <v>86.645798501015094</v>
      </c>
      <c r="J1458" s="79">
        <v>127.267697998877</v>
      </c>
      <c r="K1458" s="79">
        <v>96.738664492211797</v>
      </c>
      <c r="L1458" s="79">
        <v>33.017114420756798</v>
      </c>
      <c r="M1458" s="79">
        <v>5.8522720025872603</v>
      </c>
      <c r="N1458" s="79">
        <v>0.71553857631907403</v>
      </c>
    </row>
    <row r="1459" spans="1:14" x14ac:dyDescent="0.3">
      <c r="A1459" s="82">
        <v>1458</v>
      </c>
      <c r="B1459" s="83" t="s">
        <v>323</v>
      </c>
      <c r="C1459" s="87" t="s">
        <v>130</v>
      </c>
      <c r="D1459" s="88">
        <v>7</v>
      </c>
      <c r="E1459" s="88">
        <v>921</v>
      </c>
      <c r="F1459" s="88">
        <v>2075</v>
      </c>
      <c r="G1459" s="78" t="s">
        <v>336</v>
      </c>
      <c r="H1459" s="79">
        <v>8.6405075936467703</v>
      </c>
      <c r="I1459" s="79">
        <v>81.419829377314798</v>
      </c>
      <c r="J1459" s="79">
        <v>125.925058106609</v>
      </c>
      <c r="K1459" s="79">
        <v>100.214407788226</v>
      </c>
      <c r="L1459" s="79">
        <v>35.048425256096003</v>
      </c>
      <c r="M1459" s="79">
        <v>6.1401582702411099</v>
      </c>
      <c r="N1459" s="79">
        <v>0.65818360599062498</v>
      </c>
    </row>
    <row r="1460" spans="1:14" x14ac:dyDescent="0.3">
      <c r="A1460" s="82">
        <v>1459</v>
      </c>
      <c r="B1460" s="83" t="s">
        <v>323</v>
      </c>
      <c r="C1460" s="87" t="s">
        <v>130</v>
      </c>
      <c r="D1460" s="88">
        <v>7</v>
      </c>
      <c r="E1460" s="88">
        <v>921</v>
      </c>
      <c r="F1460" s="88">
        <v>2080</v>
      </c>
      <c r="G1460" s="78" t="s">
        <v>337</v>
      </c>
      <c r="H1460" s="79">
        <v>8.28029386284026</v>
      </c>
      <c r="I1460" s="79">
        <v>76.564548994412107</v>
      </c>
      <c r="J1460" s="79">
        <v>124.707055057055</v>
      </c>
      <c r="K1460" s="79">
        <v>103.60885536297</v>
      </c>
      <c r="L1460" s="79">
        <v>37.139055712040097</v>
      </c>
      <c r="M1460" s="79">
        <v>6.4560595724954304</v>
      </c>
      <c r="N1460" s="79">
        <v>0.619381245149215</v>
      </c>
    </row>
    <row r="1461" spans="1:14" x14ac:dyDescent="0.3">
      <c r="A1461" s="82">
        <v>1460</v>
      </c>
      <c r="B1461" s="83" t="s">
        <v>323</v>
      </c>
      <c r="C1461" s="87" t="s">
        <v>130</v>
      </c>
      <c r="D1461" s="88">
        <v>7</v>
      </c>
      <c r="E1461" s="88">
        <v>921</v>
      </c>
      <c r="F1461" s="88">
        <v>2085</v>
      </c>
      <c r="G1461" s="78" t="s">
        <v>338</v>
      </c>
      <c r="H1461" s="79">
        <v>7.9989237227072696</v>
      </c>
      <c r="I1461" s="79">
        <v>71.891037315416099</v>
      </c>
      <c r="J1461" s="79">
        <v>123.259289974041</v>
      </c>
      <c r="K1461" s="79">
        <v>106.809929838936</v>
      </c>
      <c r="L1461" s="79">
        <v>39.270729497648198</v>
      </c>
      <c r="M1461" s="79">
        <v>6.7982305325336503</v>
      </c>
      <c r="N1461" s="79">
        <v>0.58169205686004399</v>
      </c>
    </row>
    <row r="1462" spans="1:14" x14ac:dyDescent="0.3">
      <c r="A1462" s="82">
        <v>1461</v>
      </c>
      <c r="B1462" s="83" t="s">
        <v>323</v>
      </c>
      <c r="C1462" s="87" t="s">
        <v>130</v>
      </c>
      <c r="D1462" s="88">
        <v>7</v>
      </c>
      <c r="E1462" s="88">
        <v>921</v>
      </c>
      <c r="F1462" s="88">
        <v>2090</v>
      </c>
      <c r="G1462" s="78" t="s">
        <v>339</v>
      </c>
      <c r="H1462" s="79">
        <v>7.7690959137656304</v>
      </c>
      <c r="I1462" s="79">
        <v>67.568937092642003</v>
      </c>
      <c r="J1462" s="79">
        <v>121.730378499701</v>
      </c>
      <c r="K1462" s="79">
        <v>109.96580710785</v>
      </c>
      <c r="L1462" s="79">
        <v>41.551021975507403</v>
      </c>
      <c r="M1462" s="79">
        <v>7.1702263669269302</v>
      </c>
      <c r="N1462" s="79">
        <v>0.55499428206129697</v>
      </c>
    </row>
    <row r="1463" spans="1:14" x14ac:dyDescent="0.3">
      <c r="A1463" s="82">
        <v>1462</v>
      </c>
      <c r="B1463" s="83" t="s">
        <v>323</v>
      </c>
      <c r="C1463" s="87" t="s">
        <v>130</v>
      </c>
      <c r="D1463" s="88">
        <v>7</v>
      </c>
      <c r="E1463" s="88">
        <v>921</v>
      </c>
      <c r="F1463" s="88">
        <v>2095</v>
      </c>
      <c r="G1463" s="78" t="s">
        <v>340</v>
      </c>
      <c r="H1463" s="79">
        <v>7.6013072199209404</v>
      </c>
      <c r="I1463" s="79">
        <v>63.678437267545299</v>
      </c>
      <c r="J1463" s="79">
        <v>120.208867874544</v>
      </c>
      <c r="K1463" s="79">
        <v>113.03289569385799</v>
      </c>
      <c r="L1463" s="79">
        <v>44.016498754761102</v>
      </c>
      <c r="M1463" s="79">
        <v>7.5829933860243601</v>
      </c>
      <c r="N1463" s="79">
        <v>0.53695670904673198</v>
      </c>
    </row>
    <row r="1464" spans="1:14" x14ac:dyDescent="0.3">
      <c r="A1464" s="82">
        <v>1463</v>
      </c>
      <c r="B1464" s="83" t="s">
        <v>323</v>
      </c>
      <c r="C1464" s="87" t="s">
        <v>131</v>
      </c>
      <c r="D1464" s="88"/>
      <c r="E1464" s="88">
        <v>5500</v>
      </c>
      <c r="F1464" s="88">
        <v>2015</v>
      </c>
      <c r="G1464" s="78" t="s">
        <v>324</v>
      </c>
      <c r="H1464" s="79">
        <v>24.284594558280499</v>
      </c>
      <c r="I1464" s="79">
        <v>161.44630637552399</v>
      </c>
      <c r="J1464" s="79">
        <v>162.79498905692199</v>
      </c>
      <c r="K1464" s="79">
        <v>105.12161589527101</v>
      </c>
      <c r="L1464" s="79">
        <v>44.893905501719402</v>
      </c>
      <c r="M1464" s="79">
        <v>12.197215919543799</v>
      </c>
      <c r="N1464" s="79">
        <v>0.80173237632419003</v>
      </c>
    </row>
    <row r="1465" spans="1:14" x14ac:dyDescent="0.3">
      <c r="A1465" s="82">
        <v>1464</v>
      </c>
      <c r="B1465" s="83" t="s">
        <v>323</v>
      </c>
      <c r="C1465" s="87" t="s">
        <v>131</v>
      </c>
      <c r="D1465" s="88"/>
      <c r="E1465" s="88">
        <v>5500</v>
      </c>
      <c r="F1465" s="88">
        <v>2020</v>
      </c>
      <c r="G1465" s="78" t="s">
        <v>325</v>
      </c>
      <c r="H1465" s="79">
        <v>22.478868742955999</v>
      </c>
      <c r="I1465" s="79">
        <v>147.49794404305399</v>
      </c>
      <c r="J1465" s="79">
        <v>156.76414625807601</v>
      </c>
      <c r="K1465" s="79">
        <v>103.45719338313199</v>
      </c>
      <c r="L1465" s="79">
        <v>44.255319717622598</v>
      </c>
      <c r="M1465" s="79">
        <v>12.0496358506792</v>
      </c>
      <c r="N1465" s="79">
        <v>0.77543531692456802</v>
      </c>
    </row>
    <row r="1466" spans="1:14" x14ac:dyDescent="0.3">
      <c r="A1466" s="82">
        <v>1465</v>
      </c>
      <c r="B1466" s="83" t="s">
        <v>323</v>
      </c>
      <c r="C1466" s="87" t="s">
        <v>131</v>
      </c>
      <c r="D1466" s="88"/>
      <c r="E1466" s="88">
        <v>5500</v>
      </c>
      <c r="F1466" s="88">
        <v>2025</v>
      </c>
      <c r="G1466" s="78" t="s">
        <v>326</v>
      </c>
      <c r="H1466" s="79">
        <v>20.866071633698599</v>
      </c>
      <c r="I1466" s="79">
        <v>133.53014970024</v>
      </c>
      <c r="J1466" s="79">
        <v>151.83761169545301</v>
      </c>
      <c r="K1466" s="79">
        <v>102.448616883279</v>
      </c>
      <c r="L1466" s="79">
        <v>43.585702866278403</v>
      </c>
      <c r="M1466" s="79">
        <v>12.242388972229399</v>
      </c>
      <c r="N1466" s="79">
        <v>0.75457936477564103</v>
      </c>
    </row>
    <row r="1467" spans="1:14" x14ac:dyDescent="0.3">
      <c r="A1467" s="82">
        <v>1466</v>
      </c>
      <c r="B1467" s="83" t="s">
        <v>323</v>
      </c>
      <c r="C1467" s="87" t="s">
        <v>131</v>
      </c>
      <c r="D1467" s="88"/>
      <c r="E1467" s="88">
        <v>5500</v>
      </c>
      <c r="F1467" s="88">
        <v>2030</v>
      </c>
      <c r="G1467" s="78" t="s">
        <v>327</v>
      </c>
      <c r="H1467" s="79">
        <v>19.3425076140655</v>
      </c>
      <c r="I1467" s="79">
        <v>120.94637828888</v>
      </c>
      <c r="J1467" s="79">
        <v>146.668710976683</v>
      </c>
      <c r="K1467" s="79">
        <v>102.66484849712199</v>
      </c>
      <c r="L1467" s="79">
        <v>42.308106504324101</v>
      </c>
      <c r="M1467" s="79">
        <v>12.289685579356799</v>
      </c>
      <c r="N1467" s="79">
        <v>0.75814109057679302</v>
      </c>
    </row>
    <row r="1468" spans="1:14" x14ac:dyDescent="0.3">
      <c r="A1468" s="82">
        <v>1467</v>
      </c>
      <c r="B1468" s="83" t="s">
        <v>323</v>
      </c>
      <c r="C1468" s="87" t="s">
        <v>131</v>
      </c>
      <c r="D1468" s="88"/>
      <c r="E1468" s="88">
        <v>5500</v>
      </c>
      <c r="F1468" s="88">
        <v>2035</v>
      </c>
      <c r="G1468" s="78" t="s">
        <v>328</v>
      </c>
      <c r="H1468" s="79">
        <v>17.941941934493201</v>
      </c>
      <c r="I1468" s="79">
        <v>110.55008012606299</v>
      </c>
      <c r="J1468" s="79">
        <v>142.035298548653</v>
      </c>
      <c r="K1468" s="79">
        <v>103.439661604241</v>
      </c>
      <c r="L1468" s="79">
        <v>42.145361322120202</v>
      </c>
      <c r="M1468" s="79">
        <v>11.9019273486362</v>
      </c>
      <c r="N1468" s="79">
        <v>0.746200731845864</v>
      </c>
    </row>
    <row r="1469" spans="1:14" x14ac:dyDescent="0.3">
      <c r="A1469" s="82">
        <v>1468</v>
      </c>
      <c r="B1469" s="83" t="s">
        <v>323</v>
      </c>
      <c r="C1469" s="87" t="s">
        <v>131</v>
      </c>
      <c r="D1469" s="88"/>
      <c r="E1469" s="88">
        <v>5500</v>
      </c>
      <c r="F1469" s="88">
        <v>2040</v>
      </c>
      <c r="G1469" s="78" t="s">
        <v>329</v>
      </c>
      <c r="H1469" s="79">
        <v>16.7383580548704</v>
      </c>
      <c r="I1469" s="79">
        <v>101.94593471416199</v>
      </c>
      <c r="J1469" s="79">
        <v>138.58811971558299</v>
      </c>
      <c r="K1469" s="79">
        <v>104.622470849565</v>
      </c>
      <c r="L1469" s="79">
        <v>44.030251826547897</v>
      </c>
      <c r="M1469" s="79">
        <v>11.80882835952</v>
      </c>
      <c r="N1469" s="79">
        <v>0.72753296417874203</v>
      </c>
    </row>
    <row r="1470" spans="1:14" x14ac:dyDescent="0.3">
      <c r="A1470" s="82">
        <v>1469</v>
      </c>
      <c r="B1470" s="83" t="s">
        <v>323</v>
      </c>
      <c r="C1470" s="87" t="s">
        <v>131</v>
      </c>
      <c r="D1470" s="88"/>
      <c r="E1470" s="88">
        <v>5500</v>
      </c>
      <c r="F1470" s="88">
        <v>2045</v>
      </c>
      <c r="G1470" s="78" t="s">
        <v>330</v>
      </c>
      <c r="H1470" s="79">
        <v>15.640688850889299</v>
      </c>
      <c r="I1470" s="79">
        <v>94.080347224907996</v>
      </c>
      <c r="J1470" s="79">
        <v>135.66580034145699</v>
      </c>
      <c r="K1470" s="79">
        <v>105.69598020117</v>
      </c>
      <c r="L1470" s="79">
        <v>46.069251977692197</v>
      </c>
      <c r="M1470" s="79">
        <v>12.458769893919801</v>
      </c>
      <c r="N1470" s="79">
        <v>0.71689531323314304</v>
      </c>
    </row>
    <row r="1471" spans="1:14" x14ac:dyDescent="0.3">
      <c r="A1471" s="82">
        <v>1470</v>
      </c>
      <c r="B1471" s="83" t="s">
        <v>323</v>
      </c>
      <c r="C1471" s="87" t="s">
        <v>131</v>
      </c>
      <c r="D1471" s="88"/>
      <c r="E1471" s="88">
        <v>5500</v>
      </c>
      <c r="F1471" s="88">
        <v>2050</v>
      </c>
      <c r="G1471" s="78" t="s">
        <v>331</v>
      </c>
      <c r="H1471" s="79">
        <v>14.6403963732773</v>
      </c>
      <c r="I1471" s="79">
        <v>87.0841367718253</v>
      </c>
      <c r="J1471" s="79">
        <v>133.069193195677</v>
      </c>
      <c r="K1471" s="79">
        <v>106.830895235683</v>
      </c>
      <c r="L1471" s="79">
        <v>46.804617591015301</v>
      </c>
      <c r="M1471" s="79">
        <v>13.150768841487899</v>
      </c>
      <c r="N1471" s="79">
        <v>0.72330823858771298</v>
      </c>
    </row>
    <row r="1472" spans="1:14" x14ac:dyDescent="0.3">
      <c r="A1472" s="82">
        <v>1471</v>
      </c>
      <c r="B1472" s="83" t="s">
        <v>323</v>
      </c>
      <c r="C1472" s="87" t="s">
        <v>131</v>
      </c>
      <c r="D1472" s="88"/>
      <c r="E1472" s="88">
        <v>5500</v>
      </c>
      <c r="F1472" s="88">
        <v>2055</v>
      </c>
      <c r="G1472" s="78" t="s">
        <v>332</v>
      </c>
      <c r="H1472" s="79">
        <v>13.7315478190355</v>
      </c>
      <c r="I1472" s="79">
        <v>80.857083464099702</v>
      </c>
      <c r="J1472" s="79">
        <v>130.64274295961599</v>
      </c>
      <c r="K1472" s="79">
        <v>108.12130782583201</v>
      </c>
      <c r="L1472" s="79">
        <v>46.848480188184503</v>
      </c>
      <c r="M1472" s="79">
        <v>13.2066742203899</v>
      </c>
      <c r="N1472" s="79">
        <v>0.73298301219891404</v>
      </c>
    </row>
    <row r="1473" spans="1:14" x14ac:dyDescent="0.3">
      <c r="A1473" s="82">
        <v>1472</v>
      </c>
      <c r="B1473" s="83" t="s">
        <v>323</v>
      </c>
      <c r="C1473" s="87" t="s">
        <v>131</v>
      </c>
      <c r="D1473" s="88"/>
      <c r="E1473" s="88">
        <v>5500</v>
      </c>
      <c r="F1473" s="88">
        <v>2060</v>
      </c>
      <c r="G1473" s="78" t="s">
        <v>333</v>
      </c>
      <c r="H1473" s="79">
        <v>12.9162326878133</v>
      </c>
      <c r="I1473" s="79">
        <v>75.403381465390595</v>
      </c>
      <c r="J1473" s="79">
        <v>128.49103095496699</v>
      </c>
      <c r="K1473" s="79">
        <v>109.566469094261</v>
      </c>
      <c r="L1473" s="79">
        <v>47.323955734911799</v>
      </c>
      <c r="M1473" s="79">
        <v>12.9426591483126</v>
      </c>
      <c r="N1473" s="79">
        <v>0.72541035747925797</v>
      </c>
    </row>
    <row r="1474" spans="1:14" x14ac:dyDescent="0.3">
      <c r="A1474" s="82">
        <v>1473</v>
      </c>
      <c r="B1474" s="83" t="s">
        <v>323</v>
      </c>
      <c r="C1474" s="87" t="s">
        <v>131</v>
      </c>
      <c r="D1474" s="88"/>
      <c r="E1474" s="88">
        <v>5500</v>
      </c>
      <c r="F1474" s="88">
        <v>2065</v>
      </c>
      <c r="G1474" s="78" t="s">
        <v>334</v>
      </c>
      <c r="H1474" s="79">
        <v>12.1916143743553</v>
      </c>
      <c r="I1474" s="79">
        <v>70.575113225028403</v>
      </c>
      <c r="J1474" s="79">
        <v>126.43732527882899</v>
      </c>
      <c r="K1474" s="79">
        <v>110.999313907046</v>
      </c>
      <c r="L1474" s="79">
        <v>48.0344970879787</v>
      </c>
      <c r="M1474" s="79">
        <v>12.796013056301501</v>
      </c>
      <c r="N1474" s="79">
        <v>0.71057247207935104</v>
      </c>
    </row>
    <row r="1475" spans="1:14" x14ac:dyDescent="0.3">
      <c r="A1475" s="82">
        <v>1474</v>
      </c>
      <c r="B1475" s="83" t="s">
        <v>323</v>
      </c>
      <c r="C1475" s="87" t="s">
        <v>131</v>
      </c>
      <c r="D1475" s="88"/>
      <c r="E1475" s="88">
        <v>5500</v>
      </c>
      <c r="F1475" s="88">
        <v>2070</v>
      </c>
      <c r="G1475" s="78" t="s">
        <v>335</v>
      </c>
      <c r="H1475" s="79">
        <v>11.566965710435801</v>
      </c>
      <c r="I1475" s="79">
        <v>66.513487122676807</v>
      </c>
      <c r="J1475" s="79">
        <v>124.63619126432501</v>
      </c>
      <c r="K1475" s="79">
        <v>112.427650373943</v>
      </c>
      <c r="L1475" s="79">
        <v>48.9345679634501</v>
      </c>
      <c r="M1475" s="79">
        <v>12.7591660736771</v>
      </c>
      <c r="N1475" s="79">
        <v>0.70314682037058995</v>
      </c>
    </row>
    <row r="1476" spans="1:14" x14ac:dyDescent="0.3">
      <c r="A1476" s="82">
        <v>1475</v>
      </c>
      <c r="B1476" s="83" t="s">
        <v>323</v>
      </c>
      <c r="C1476" s="87" t="s">
        <v>131</v>
      </c>
      <c r="D1476" s="88"/>
      <c r="E1476" s="88">
        <v>5500</v>
      </c>
      <c r="F1476" s="88">
        <v>2075</v>
      </c>
      <c r="G1476" s="78" t="s">
        <v>336</v>
      </c>
      <c r="H1476" s="79">
        <v>11.0172000078756</v>
      </c>
      <c r="I1476" s="79">
        <v>63.055126577004401</v>
      </c>
      <c r="J1476" s="79">
        <v>123.04944663289</v>
      </c>
      <c r="K1476" s="79">
        <v>113.866322068264</v>
      </c>
      <c r="L1476" s="79">
        <v>49.922406449462301</v>
      </c>
      <c r="M1476" s="79">
        <v>12.757864160238</v>
      </c>
      <c r="N1476" s="79">
        <v>0.697311420431586</v>
      </c>
    </row>
    <row r="1477" spans="1:14" x14ac:dyDescent="0.3">
      <c r="A1477" s="82">
        <v>1476</v>
      </c>
      <c r="B1477" s="83" t="s">
        <v>323</v>
      </c>
      <c r="C1477" s="87" t="s">
        <v>131</v>
      </c>
      <c r="D1477" s="88"/>
      <c r="E1477" s="88">
        <v>5500</v>
      </c>
      <c r="F1477" s="88">
        <v>2080</v>
      </c>
      <c r="G1477" s="78" t="s">
        <v>337</v>
      </c>
      <c r="H1477" s="79">
        <v>10.5227054465633</v>
      </c>
      <c r="I1477" s="79">
        <v>60.097234940640398</v>
      </c>
      <c r="J1477" s="79">
        <v>121.79484011797901</v>
      </c>
      <c r="K1477" s="79">
        <v>115.344255334564</v>
      </c>
      <c r="L1477" s="79">
        <v>50.9349165195094</v>
      </c>
      <c r="M1477" s="79">
        <v>12.767639927217299</v>
      </c>
      <c r="N1477" s="79">
        <v>0.68910921968723304</v>
      </c>
    </row>
    <row r="1478" spans="1:14" x14ac:dyDescent="0.3">
      <c r="A1478" s="82">
        <v>1477</v>
      </c>
      <c r="B1478" s="83" t="s">
        <v>323</v>
      </c>
      <c r="C1478" s="87" t="s">
        <v>131</v>
      </c>
      <c r="D1478" s="88"/>
      <c r="E1478" s="88">
        <v>5500</v>
      </c>
      <c r="F1478" s="88">
        <v>2085</v>
      </c>
      <c r="G1478" s="78" t="s">
        <v>338</v>
      </c>
      <c r="H1478" s="79">
        <v>10.069514139349399</v>
      </c>
      <c r="I1478" s="79">
        <v>57.442260645519198</v>
      </c>
      <c r="J1478" s="79">
        <v>120.662486061669</v>
      </c>
      <c r="K1478" s="79">
        <v>116.78652298146901</v>
      </c>
      <c r="L1478" s="79">
        <v>51.870356374537003</v>
      </c>
      <c r="M1478" s="79">
        <v>12.748518861170499</v>
      </c>
      <c r="N1478" s="79">
        <v>0.68012331336230103</v>
      </c>
    </row>
    <row r="1479" spans="1:14" x14ac:dyDescent="0.3">
      <c r="A1479" s="82">
        <v>1478</v>
      </c>
      <c r="B1479" s="83" t="s">
        <v>323</v>
      </c>
      <c r="C1479" s="87" t="s">
        <v>131</v>
      </c>
      <c r="D1479" s="88"/>
      <c r="E1479" s="88">
        <v>5500</v>
      </c>
      <c r="F1479" s="88">
        <v>2090</v>
      </c>
      <c r="G1479" s="78" t="s">
        <v>339</v>
      </c>
      <c r="H1479" s="79">
        <v>9.6465662000315895</v>
      </c>
      <c r="I1479" s="79">
        <v>55.034393777200997</v>
      </c>
      <c r="J1479" s="79">
        <v>119.525443149815</v>
      </c>
      <c r="K1479" s="79">
        <v>118.149302487006</v>
      </c>
      <c r="L1479" s="79">
        <v>52.692462223310201</v>
      </c>
      <c r="M1479" s="79">
        <v>12.6689981790184</v>
      </c>
      <c r="N1479" s="79">
        <v>0.67525684243446304</v>
      </c>
    </row>
    <row r="1480" spans="1:14" x14ac:dyDescent="0.3">
      <c r="A1480" s="82">
        <v>1479</v>
      </c>
      <c r="B1480" s="83" t="s">
        <v>323</v>
      </c>
      <c r="C1480" s="87" t="s">
        <v>131</v>
      </c>
      <c r="D1480" s="88"/>
      <c r="E1480" s="88">
        <v>5500</v>
      </c>
      <c r="F1480" s="88">
        <v>2095</v>
      </c>
      <c r="G1480" s="78" t="s">
        <v>340</v>
      </c>
      <c r="H1480" s="79">
        <v>9.2739367842320295</v>
      </c>
      <c r="I1480" s="79">
        <v>52.904883068072003</v>
      </c>
      <c r="J1480" s="79">
        <v>118.39853652815501</v>
      </c>
      <c r="K1480" s="79">
        <v>119.49884793126</v>
      </c>
      <c r="L1480" s="79">
        <v>53.561240831494402</v>
      </c>
      <c r="M1480" s="79">
        <v>12.524272233900801</v>
      </c>
      <c r="N1480" s="79">
        <v>0.67161396367108905</v>
      </c>
    </row>
    <row r="1481" spans="1:14" x14ac:dyDescent="0.3">
      <c r="A1481" s="82">
        <v>1480</v>
      </c>
      <c r="B1481" s="83" t="s">
        <v>323</v>
      </c>
      <c r="C1481" s="86" t="s">
        <v>132</v>
      </c>
      <c r="D1481" s="88"/>
      <c r="E1481" s="88">
        <v>398</v>
      </c>
      <c r="F1481" s="88">
        <v>2015</v>
      </c>
      <c r="G1481" s="78" t="s">
        <v>324</v>
      </c>
      <c r="H1481" s="79">
        <v>27.498000000000001</v>
      </c>
      <c r="I1481" s="79">
        <v>136.99799999999999</v>
      </c>
      <c r="J1481" s="79">
        <v>152.03299999999999</v>
      </c>
      <c r="K1481" s="79">
        <v>111.402</v>
      </c>
      <c r="L1481" s="79">
        <v>67.347999999999999</v>
      </c>
      <c r="M1481" s="79">
        <v>18.077999999999999</v>
      </c>
      <c r="N1481" s="79">
        <v>0.82299999999999995</v>
      </c>
    </row>
    <row r="1482" spans="1:14" x14ac:dyDescent="0.3">
      <c r="A1482" s="82">
        <v>1481</v>
      </c>
      <c r="B1482" s="83" t="s">
        <v>323</v>
      </c>
      <c r="C1482" s="86" t="s">
        <v>132</v>
      </c>
      <c r="D1482" s="88"/>
      <c r="E1482" s="88">
        <v>398</v>
      </c>
      <c r="F1482" s="88">
        <v>2020</v>
      </c>
      <c r="G1482" s="78" t="s">
        <v>325</v>
      </c>
      <c r="H1482" s="79">
        <v>23.661999999999999</v>
      </c>
      <c r="I1482" s="79">
        <v>120.07299999999999</v>
      </c>
      <c r="J1482" s="79">
        <v>145.416</v>
      </c>
      <c r="K1482" s="79">
        <v>110.69799999999999</v>
      </c>
      <c r="L1482" s="79">
        <v>70.739000000000004</v>
      </c>
      <c r="M1482" s="79">
        <v>20.146999999999998</v>
      </c>
      <c r="N1482" s="79">
        <v>0.88500000000000001</v>
      </c>
    </row>
    <row r="1483" spans="1:14" x14ac:dyDescent="0.3">
      <c r="A1483" s="82">
        <v>1482</v>
      </c>
      <c r="B1483" s="83" t="s">
        <v>323</v>
      </c>
      <c r="C1483" s="86" t="s">
        <v>132</v>
      </c>
      <c r="D1483" s="88"/>
      <c r="E1483" s="88">
        <v>398</v>
      </c>
      <c r="F1483" s="88">
        <v>2025</v>
      </c>
      <c r="G1483" s="78" t="s">
        <v>326</v>
      </c>
      <c r="H1483" s="79">
        <v>20.475999999999999</v>
      </c>
      <c r="I1483" s="79">
        <v>105.58499999999999</v>
      </c>
      <c r="J1483" s="79">
        <v>139.233</v>
      </c>
      <c r="K1483" s="79">
        <v>110.033</v>
      </c>
      <c r="L1483" s="79">
        <v>73.545000000000002</v>
      </c>
      <c r="M1483" s="79">
        <v>22.013999999999999</v>
      </c>
      <c r="N1483" s="79">
        <v>0.93400000000000005</v>
      </c>
    </row>
    <row r="1484" spans="1:14" x14ac:dyDescent="0.3">
      <c r="A1484" s="82">
        <v>1483</v>
      </c>
      <c r="B1484" s="83" t="s">
        <v>323</v>
      </c>
      <c r="C1484" s="86" t="s">
        <v>132</v>
      </c>
      <c r="D1484" s="88"/>
      <c r="E1484" s="88">
        <v>398</v>
      </c>
      <c r="F1484" s="88">
        <v>2030</v>
      </c>
      <c r="G1484" s="78" t="s">
        <v>327</v>
      </c>
      <c r="H1484" s="79">
        <v>17.827999999999999</v>
      </c>
      <c r="I1484" s="79">
        <v>93.379000000000005</v>
      </c>
      <c r="J1484" s="79">
        <v>133.72999999999999</v>
      </c>
      <c r="K1484" s="79">
        <v>109.61499999999999</v>
      </c>
      <c r="L1484" s="79">
        <v>75.864999999999995</v>
      </c>
      <c r="M1484" s="79">
        <v>23.634</v>
      </c>
      <c r="N1484" s="79">
        <v>0.96899999999999997</v>
      </c>
    </row>
    <row r="1485" spans="1:14" x14ac:dyDescent="0.3">
      <c r="A1485" s="82">
        <v>1484</v>
      </c>
      <c r="B1485" s="83" t="s">
        <v>323</v>
      </c>
      <c r="C1485" s="86" t="s">
        <v>132</v>
      </c>
      <c r="D1485" s="88"/>
      <c r="E1485" s="88">
        <v>398</v>
      </c>
      <c r="F1485" s="88">
        <v>2035</v>
      </c>
      <c r="G1485" s="78" t="s">
        <v>328</v>
      </c>
      <c r="H1485" s="79">
        <v>15.648</v>
      </c>
      <c r="I1485" s="79">
        <v>83.075000000000003</v>
      </c>
      <c r="J1485" s="79">
        <v>128.768</v>
      </c>
      <c r="K1485" s="79">
        <v>109.346</v>
      </c>
      <c r="L1485" s="79">
        <v>77.600999999999999</v>
      </c>
      <c r="M1485" s="79">
        <v>24.966999999999999</v>
      </c>
      <c r="N1485" s="79">
        <v>0.995</v>
      </c>
    </row>
    <row r="1486" spans="1:14" x14ac:dyDescent="0.3">
      <c r="A1486" s="82">
        <v>1485</v>
      </c>
      <c r="B1486" s="83" t="s">
        <v>323</v>
      </c>
      <c r="C1486" s="86" t="s">
        <v>132</v>
      </c>
      <c r="D1486" s="88"/>
      <c r="E1486" s="88">
        <v>398</v>
      </c>
      <c r="F1486" s="88">
        <v>2040</v>
      </c>
      <c r="G1486" s="78" t="s">
        <v>329</v>
      </c>
      <c r="H1486" s="79">
        <v>13.843999999999999</v>
      </c>
      <c r="I1486" s="79">
        <v>74.477999999999994</v>
      </c>
      <c r="J1486" s="79">
        <v>124.492</v>
      </c>
      <c r="K1486" s="79">
        <v>109.38800000000001</v>
      </c>
      <c r="L1486" s="79">
        <v>78.87</v>
      </c>
      <c r="M1486" s="79">
        <v>25.989000000000001</v>
      </c>
      <c r="N1486" s="79">
        <v>1.0189999999999999</v>
      </c>
    </row>
    <row r="1487" spans="1:14" x14ac:dyDescent="0.3">
      <c r="A1487" s="82">
        <v>1486</v>
      </c>
      <c r="B1487" s="83" t="s">
        <v>323</v>
      </c>
      <c r="C1487" s="86" t="s">
        <v>132</v>
      </c>
      <c r="D1487" s="88"/>
      <c r="E1487" s="88">
        <v>398</v>
      </c>
      <c r="F1487" s="88">
        <v>2045</v>
      </c>
      <c r="G1487" s="78" t="s">
        <v>330</v>
      </c>
      <c r="H1487" s="79">
        <v>12.363</v>
      </c>
      <c r="I1487" s="79">
        <v>67.293999999999997</v>
      </c>
      <c r="J1487" s="79">
        <v>120.739</v>
      </c>
      <c r="K1487" s="79">
        <v>109.569</v>
      </c>
      <c r="L1487" s="79">
        <v>79.581000000000003</v>
      </c>
      <c r="M1487" s="79">
        <v>26.683</v>
      </c>
      <c r="N1487" s="79">
        <v>1.0309999999999999</v>
      </c>
    </row>
    <row r="1488" spans="1:14" x14ac:dyDescent="0.3">
      <c r="A1488" s="82">
        <v>1487</v>
      </c>
      <c r="B1488" s="83" t="s">
        <v>323</v>
      </c>
      <c r="C1488" s="86" t="s">
        <v>132</v>
      </c>
      <c r="D1488" s="88"/>
      <c r="E1488" s="88">
        <v>398</v>
      </c>
      <c r="F1488" s="88">
        <v>2050</v>
      </c>
      <c r="G1488" s="78" t="s">
        <v>331</v>
      </c>
      <c r="H1488" s="79">
        <v>11.141999999999999</v>
      </c>
      <c r="I1488" s="79">
        <v>61.38</v>
      </c>
      <c r="J1488" s="79">
        <v>117.55</v>
      </c>
      <c r="K1488" s="79">
        <v>109.953</v>
      </c>
      <c r="L1488" s="79">
        <v>79.853999999999999</v>
      </c>
      <c r="M1488" s="79">
        <v>27.068999999999999</v>
      </c>
      <c r="N1488" s="79">
        <v>1.032</v>
      </c>
    </row>
    <row r="1489" spans="1:14" x14ac:dyDescent="0.3">
      <c r="A1489" s="82">
        <v>1488</v>
      </c>
      <c r="B1489" s="83" t="s">
        <v>323</v>
      </c>
      <c r="C1489" s="86" t="s">
        <v>132</v>
      </c>
      <c r="D1489" s="88"/>
      <c r="E1489" s="88">
        <v>398</v>
      </c>
      <c r="F1489" s="88">
        <v>2055</v>
      </c>
      <c r="G1489" s="78" t="s">
        <v>332</v>
      </c>
      <c r="H1489" s="79">
        <v>10.148999999999999</v>
      </c>
      <c r="I1489" s="79">
        <v>56.539000000000001</v>
      </c>
      <c r="J1489" s="79">
        <v>114.93</v>
      </c>
      <c r="K1489" s="79">
        <v>110.497</v>
      </c>
      <c r="L1489" s="79">
        <v>79.738</v>
      </c>
      <c r="M1489" s="79">
        <v>27.155000000000001</v>
      </c>
      <c r="N1489" s="79">
        <v>1.032</v>
      </c>
    </row>
    <row r="1490" spans="1:14" x14ac:dyDescent="0.3">
      <c r="A1490" s="82">
        <v>1489</v>
      </c>
      <c r="B1490" s="83" t="s">
        <v>323</v>
      </c>
      <c r="C1490" s="86" t="s">
        <v>132</v>
      </c>
      <c r="D1490" s="88"/>
      <c r="E1490" s="88">
        <v>398</v>
      </c>
      <c r="F1490" s="88">
        <v>2060</v>
      </c>
      <c r="G1490" s="78" t="s">
        <v>333</v>
      </c>
      <c r="H1490" s="79">
        <v>9.3620000000000001</v>
      </c>
      <c r="I1490" s="79">
        <v>52.686999999999998</v>
      </c>
      <c r="J1490" s="79">
        <v>112.94799999999999</v>
      </c>
      <c r="K1490" s="79">
        <v>111.31</v>
      </c>
      <c r="L1490" s="79">
        <v>79.364999999999995</v>
      </c>
      <c r="M1490" s="79">
        <v>27.012</v>
      </c>
      <c r="N1490" s="79">
        <v>1.016</v>
      </c>
    </row>
    <row r="1491" spans="1:14" x14ac:dyDescent="0.3">
      <c r="A1491" s="82">
        <v>1490</v>
      </c>
      <c r="B1491" s="83" t="s">
        <v>323</v>
      </c>
      <c r="C1491" s="86" t="s">
        <v>132</v>
      </c>
      <c r="D1491" s="88"/>
      <c r="E1491" s="88">
        <v>398</v>
      </c>
      <c r="F1491" s="88">
        <v>2065</v>
      </c>
      <c r="G1491" s="78" t="s">
        <v>334</v>
      </c>
      <c r="H1491" s="79">
        <v>8.74</v>
      </c>
      <c r="I1491" s="79">
        <v>49.581000000000003</v>
      </c>
      <c r="J1491" s="79">
        <v>111.389</v>
      </c>
      <c r="K1491" s="79">
        <v>112.247</v>
      </c>
      <c r="L1491" s="79">
        <v>78.694000000000003</v>
      </c>
      <c r="M1491" s="79">
        <v>26.603000000000002</v>
      </c>
      <c r="N1491" s="79">
        <v>1.006</v>
      </c>
    </row>
    <row r="1492" spans="1:14" x14ac:dyDescent="0.3">
      <c r="A1492" s="82">
        <v>1491</v>
      </c>
      <c r="B1492" s="83" t="s">
        <v>323</v>
      </c>
      <c r="C1492" s="86" t="s">
        <v>132</v>
      </c>
      <c r="D1492" s="88"/>
      <c r="E1492" s="88">
        <v>398</v>
      </c>
      <c r="F1492" s="88">
        <v>2070</v>
      </c>
      <c r="G1492" s="78" t="s">
        <v>335</v>
      </c>
      <c r="H1492" s="79">
        <v>8.2650000000000006</v>
      </c>
      <c r="I1492" s="79">
        <v>47.287999999999997</v>
      </c>
      <c r="J1492" s="79">
        <v>110.166</v>
      </c>
      <c r="K1492" s="79">
        <v>112.952</v>
      </c>
      <c r="L1492" s="79">
        <v>77.903999999999996</v>
      </c>
      <c r="M1492" s="79">
        <v>26.111000000000001</v>
      </c>
      <c r="N1492" s="79">
        <v>0.99399999999999999</v>
      </c>
    </row>
    <row r="1493" spans="1:14" x14ac:dyDescent="0.3">
      <c r="A1493" s="82">
        <v>1492</v>
      </c>
      <c r="B1493" s="83" t="s">
        <v>323</v>
      </c>
      <c r="C1493" s="86" t="s">
        <v>132</v>
      </c>
      <c r="D1493" s="88"/>
      <c r="E1493" s="88">
        <v>398</v>
      </c>
      <c r="F1493" s="88">
        <v>2075</v>
      </c>
      <c r="G1493" s="78" t="s">
        <v>336</v>
      </c>
      <c r="H1493" s="79">
        <v>7.9130000000000003</v>
      </c>
      <c r="I1493" s="79">
        <v>45.515000000000001</v>
      </c>
      <c r="J1493" s="79">
        <v>109.28100000000001</v>
      </c>
      <c r="K1493" s="79">
        <v>113.675</v>
      </c>
      <c r="L1493" s="79">
        <v>76.998999999999995</v>
      </c>
      <c r="M1493" s="79">
        <v>25.492999999999999</v>
      </c>
      <c r="N1493" s="79">
        <v>0.98399999999999999</v>
      </c>
    </row>
    <row r="1494" spans="1:14" x14ac:dyDescent="0.3">
      <c r="A1494" s="82">
        <v>1493</v>
      </c>
      <c r="B1494" s="83" t="s">
        <v>323</v>
      </c>
      <c r="C1494" s="86" t="s">
        <v>132</v>
      </c>
      <c r="D1494" s="88"/>
      <c r="E1494" s="88">
        <v>398</v>
      </c>
      <c r="F1494" s="88">
        <v>2080</v>
      </c>
      <c r="G1494" s="78" t="s">
        <v>337</v>
      </c>
      <c r="H1494" s="79">
        <v>7.6479999999999997</v>
      </c>
      <c r="I1494" s="79">
        <v>44.238999999999997</v>
      </c>
      <c r="J1494" s="79">
        <v>108.798</v>
      </c>
      <c r="K1494" s="79">
        <v>114.542</v>
      </c>
      <c r="L1494" s="79">
        <v>76.120999999999995</v>
      </c>
      <c r="M1494" s="79">
        <v>24.806999999999999</v>
      </c>
      <c r="N1494" s="79">
        <v>0.96499999999999997</v>
      </c>
    </row>
    <row r="1495" spans="1:14" x14ac:dyDescent="0.3">
      <c r="A1495" s="82">
        <v>1494</v>
      </c>
      <c r="B1495" s="83" t="s">
        <v>323</v>
      </c>
      <c r="C1495" s="86" t="s">
        <v>132</v>
      </c>
      <c r="D1495" s="88"/>
      <c r="E1495" s="88">
        <v>398</v>
      </c>
      <c r="F1495" s="88">
        <v>2085</v>
      </c>
      <c r="G1495" s="78" t="s">
        <v>338</v>
      </c>
      <c r="H1495" s="79">
        <v>7.46</v>
      </c>
      <c r="I1495" s="79">
        <v>43.313000000000002</v>
      </c>
      <c r="J1495" s="79">
        <v>108.572</v>
      </c>
      <c r="K1495" s="79">
        <v>115.453</v>
      </c>
      <c r="L1495" s="79">
        <v>75.245000000000005</v>
      </c>
      <c r="M1495" s="79">
        <v>24.047999999999998</v>
      </c>
      <c r="N1495" s="79">
        <v>0.94899999999999995</v>
      </c>
    </row>
    <row r="1496" spans="1:14" x14ac:dyDescent="0.3">
      <c r="A1496" s="82">
        <v>1495</v>
      </c>
      <c r="B1496" s="83" t="s">
        <v>323</v>
      </c>
      <c r="C1496" s="86" t="s">
        <v>132</v>
      </c>
      <c r="D1496" s="88"/>
      <c r="E1496" s="88">
        <v>398</v>
      </c>
      <c r="F1496" s="88">
        <v>2090</v>
      </c>
      <c r="G1496" s="78" t="s">
        <v>339</v>
      </c>
      <c r="H1496" s="79">
        <v>7.3070000000000004</v>
      </c>
      <c r="I1496" s="79">
        <v>42.601999999999997</v>
      </c>
      <c r="J1496" s="79">
        <v>108.352</v>
      </c>
      <c r="K1496" s="79">
        <v>116.154</v>
      </c>
      <c r="L1496" s="79">
        <v>74.265000000000001</v>
      </c>
      <c r="M1496" s="79">
        <v>23.207999999999998</v>
      </c>
      <c r="N1496" s="79">
        <v>0.93200000000000005</v>
      </c>
    </row>
    <row r="1497" spans="1:14" x14ac:dyDescent="0.3">
      <c r="A1497" s="82">
        <v>1496</v>
      </c>
      <c r="B1497" s="83" t="s">
        <v>323</v>
      </c>
      <c r="C1497" s="86" t="s">
        <v>132</v>
      </c>
      <c r="D1497" s="88"/>
      <c r="E1497" s="88">
        <v>398</v>
      </c>
      <c r="F1497" s="88">
        <v>2095</v>
      </c>
      <c r="G1497" s="78" t="s">
        <v>340</v>
      </c>
      <c r="H1497" s="79">
        <v>7.1989999999999998</v>
      </c>
      <c r="I1497" s="79">
        <v>42.116999999999997</v>
      </c>
      <c r="J1497" s="79">
        <v>108.31</v>
      </c>
      <c r="K1497" s="79">
        <v>116.898</v>
      </c>
      <c r="L1497" s="79">
        <v>73.314999999999998</v>
      </c>
      <c r="M1497" s="79">
        <v>22.344000000000001</v>
      </c>
      <c r="N1497" s="79">
        <v>0.91700000000000004</v>
      </c>
    </row>
    <row r="1498" spans="1:14" x14ac:dyDescent="0.3">
      <c r="A1498" s="82">
        <v>1497</v>
      </c>
      <c r="B1498" s="83" t="s">
        <v>323</v>
      </c>
      <c r="C1498" s="86" t="s">
        <v>133</v>
      </c>
      <c r="D1498" s="88"/>
      <c r="E1498" s="88">
        <v>417</v>
      </c>
      <c r="F1498" s="88">
        <v>2015</v>
      </c>
      <c r="G1498" s="78" t="s">
        <v>324</v>
      </c>
      <c r="H1498" s="79">
        <v>38.116</v>
      </c>
      <c r="I1498" s="79">
        <v>170.12799999999999</v>
      </c>
      <c r="J1498" s="79">
        <v>163.495</v>
      </c>
      <c r="K1498" s="79">
        <v>117.119</v>
      </c>
      <c r="L1498" s="79">
        <v>68.018000000000001</v>
      </c>
      <c r="M1498" s="79">
        <v>22.361999999999998</v>
      </c>
      <c r="N1498" s="79">
        <v>2.5019999999999998</v>
      </c>
    </row>
    <row r="1499" spans="1:14" x14ac:dyDescent="0.3">
      <c r="A1499" s="82">
        <v>1498</v>
      </c>
      <c r="B1499" s="83" t="s">
        <v>323</v>
      </c>
      <c r="C1499" s="86" t="s">
        <v>133</v>
      </c>
      <c r="D1499" s="88"/>
      <c r="E1499" s="88">
        <v>417</v>
      </c>
      <c r="F1499" s="88">
        <v>2020</v>
      </c>
      <c r="G1499" s="78" t="s">
        <v>325</v>
      </c>
      <c r="H1499" s="79">
        <v>35.125</v>
      </c>
      <c r="I1499" s="79">
        <v>154.364</v>
      </c>
      <c r="J1499" s="79">
        <v>154.434</v>
      </c>
      <c r="K1499" s="79">
        <v>112.46599999999999</v>
      </c>
      <c r="L1499" s="79">
        <v>67.09</v>
      </c>
      <c r="M1499" s="79">
        <v>22.986999999999998</v>
      </c>
      <c r="N1499" s="79">
        <v>2.294</v>
      </c>
    </row>
    <row r="1500" spans="1:14" x14ac:dyDescent="0.3">
      <c r="A1500" s="82">
        <v>1499</v>
      </c>
      <c r="B1500" s="83" t="s">
        <v>323</v>
      </c>
      <c r="C1500" s="86" t="s">
        <v>133</v>
      </c>
      <c r="D1500" s="88"/>
      <c r="E1500" s="88">
        <v>417</v>
      </c>
      <c r="F1500" s="88">
        <v>2025</v>
      </c>
      <c r="G1500" s="78" t="s">
        <v>326</v>
      </c>
      <c r="H1500" s="79">
        <v>32.475000000000001</v>
      </c>
      <c r="I1500" s="79">
        <v>140.97200000000001</v>
      </c>
      <c r="J1500" s="79">
        <v>147.08699999999999</v>
      </c>
      <c r="K1500" s="79">
        <v>109.092</v>
      </c>
      <c r="L1500" s="79">
        <v>66.478999999999999</v>
      </c>
      <c r="M1500" s="79">
        <v>23.547000000000001</v>
      </c>
      <c r="N1500" s="79">
        <v>2.1080000000000001</v>
      </c>
    </row>
    <row r="1501" spans="1:14" x14ac:dyDescent="0.3">
      <c r="A1501" s="82">
        <v>1500</v>
      </c>
      <c r="B1501" s="83" t="s">
        <v>323</v>
      </c>
      <c r="C1501" s="86" t="s">
        <v>133</v>
      </c>
      <c r="D1501" s="88"/>
      <c r="E1501" s="88">
        <v>417</v>
      </c>
      <c r="F1501" s="88">
        <v>2030</v>
      </c>
      <c r="G1501" s="78" t="s">
        <v>327</v>
      </c>
      <c r="H1501" s="79">
        <v>30.093</v>
      </c>
      <c r="I1501" s="79">
        <v>129.39099999999999</v>
      </c>
      <c r="J1501" s="79">
        <v>141.10400000000001</v>
      </c>
      <c r="K1501" s="79">
        <v>106.771</v>
      </c>
      <c r="L1501" s="79">
        <v>66.159000000000006</v>
      </c>
      <c r="M1501" s="79">
        <v>24.029</v>
      </c>
      <c r="N1501" s="79">
        <v>1.9330000000000001</v>
      </c>
    </row>
    <row r="1502" spans="1:14" x14ac:dyDescent="0.3">
      <c r="A1502" s="82">
        <v>1501</v>
      </c>
      <c r="B1502" s="83" t="s">
        <v>323</v>
      </c>
      <c r="C1502" s="86" t="s">
        <v>133</v>
      </c>
      <c r="D1502" s="88"/>
      <c r="E1502" s="88">
        <v>417</v>
      </c>
      <c r="F1502" s="88">
        <v>2035</v>
      </c>
      <c r="G1502" s="78" t="s">
        <v>328</v>
      </c>
      <c r="H1502" s="79">
        <v>27.872</v>
      </c>
      <c r="I1502" s="79">
        <v>119.128</v>
      </c>
      <c r="J1502" s="79">
        <v>136.012</v>
      </c>
      <c r="K1502" s="79">
        <v>105.15900000000001</v>
      </c>
      <c r="L1502" s="79">
        <v>65.918999999999997</v>
      </c>
      <c r="M1502" s="79">
        <v>24.332999999999998</v>
      </c>
      <c r="N1502" s="79">
        <v>1.7769999999999999</v>
      </c>
    </row>
    <row r="1503" spans="1:14" x14ac:dyDescent="0.3">
      <c r="A1503" s="82">
        <v>1502</v>
      </c>
      <c r="B1503" s="83" t="s">
        <v>323</v>
      </c>
      <c r="C1503" s="86" t="s">
        <v>133</v>
      </c>
      <c r="D1503" s="88"/>
      <c r="E1503" s="88">
        <v>417</v>
      </c>
      <c r="F1503" s="88">
        <v>2040</v>
      </c>
      <c r="G1503" s="78" t="s">
        <v>329</v>
      </c>
      <c r="H1503" s="79">
        <v>25.802</v>
      </c>
      <c r="I1503" s="79">
        <v>109.877</v>
      </c>
      <c r="J1503" s="79">
        <v>131.53</v>
      </c>
      <c r="K1503" s="79">
        <v>104.075</v>
      </c>
      <c r="L1503" s="79">
        <v>65.668000000000006</v>
      </c>
      <c r="M1503" s="79">
        <v>24.469000000000001</v>
      </c>
      <c r="N1503" s="79">
        <v>1.639</v>
      </c>
    </row>
    <row r="1504" spans="1:14" x14ac:dyDescent="0.3">
      <c r="A1504" s="82">
        <v>1503</v>
      </c>
      <c r="B1504" s="83" t="s">
        <v>323</v>
      </c>
      <c r="C1504" s="86" t="s">
        <v>133</v>
      </c>
      <c r="D1504" s="88"/>
      <c r="E1504" s="88">
        <v>417</v>
      </c>
      <c r="F1504" s="88">
        <v>2045</v>
      </c>
      <c r="G1504" s="78" t="s">
        <v>330</v>
      </c>
      <c r="H1504" s="79">
        <v>23.861999999999998</v>
      </c>
      <c r="I1504" s="79">
        <v>101.508</v>
      </c>
      <c r="J1504" s="79">
        <v>127.563</v>
      </c>
      <c r="K1504" s="79">
        <v>103.41</v>
      </c>
      <c r="L1504" s="79">
        <v>65.397999999999996</v>
      </c>
      <c r="M1504" s="79">
        <v>24.43</v>
      </c>
      <c r="N1504" s="79">
        <v>1.5089999999999999</v>
      </c>
    </row>
    <row r="1505" spans="1:14" x14ac:dyDescent="0.3">
      <c r="A1505" s="82">
        <v>1504</v>
      </c>
      <c r="B1505" s="83" t="s">
        <v>323</v>
      </c>
      <c r="C1505" s="86" t="s">
        <v>133</v>
      </c>
      <c r="D1505" s="88"/>
      <c r="E1505" s="88">
        <v>417</v>
      </c>
      <c r="F1505" s="88">
        <v>2050</v>
      </c>
      <c r="G1505" s="78" t="s">
        <v>331</v>
      </c>
      <c r="H1505" s="79">
        <v>22.056999999999999</v>
      </c>
      <c r="I1505" s="79">
        <v>93.989000000000004</v>
      </c>
      <c r="J1505" s="79">
        <v>124.047</v>
      </c>
      <c r="K1505" s="79">
        <v>103.114</v>
      </c>
      <c r="L1505" s="79">
        <v>65.09</v>
      </c>
      <c r="M1505" s="79">
        <v>24.225999999999999</v>
      </c>
      <c r="N1505" s="79">
        <v>1.397</v>
      </c>
    </row>
    <row r="1506" spans="1:14" x14ac:dyDescent="0.3">
      <c r="A1506" s="82">
        <v>1505</v>
      </c>
      <c r="B1506" s="83" t="s">
        <v>323</v>
      </c>
      <c r="C1506" s="86" t="s">
        <v>133</v>
      </c>
      <c r="D1506" s="88"/>
      <c r="E1506" s="88">
        <v>417</v>
      </c>
      <c r="F1506" s="88">
        <v>2055</v>
      </c>
      <c r="G1506" s="78" t="s">
        <v>332</v>
      </c>
      <c r="H1506" s="79">
        <v>20.420000000000002</v>
      </c>
      <c r="I1506" s="79">
        <v>87.355000000000004</v>
      </c>
      <c r="J1506" s="79">
        <v>121.087</v>
      </c>
      <c r="K1506" s="79">
        <v>103.196</v>
      </c>
      <c r="L1506" s="79">
        <v>64.8</v>
      </c>
      <c r="M1506" s="79">
        <v>23.91</v>
      </c>
      <c r="N1506" s="79">
        <v>1.292</v>
      </c>
    </row>
    <row r="1507" spans="1:14" x14ac:dyDescent="0.3">
      <c r="A1507" s="82">
        <v>1506</v>
      </c>
      <c r="B1507" s="83" t="s">
        <v>323</v>
      </c>
      <c r="C1507" s="86" t="s">
        <v>133</v>
      </c>
      <c r="D1507" s="88"/>
      <c r="E1507" s="88">
        <v>417</v>
      </c>
      <c r="F1507" s="88">
        <v>2060</v>
      </c>
      <c r="G1507" s="78" t="s">
        <v>333</v>
      </c>
      <c r="H1507" s="79">
        <v>18.923999999999999</v>
      </c>
      <c r="I1507" s="79">
        <v>81.457999999999998</v>
      </c>
      <c r="J1507" s="79">
        <v>118.541</v>
      </c>
      <c r="K1507" s="79">
        <v>103.58499999999999</v>
      </c>
      <c r="L1507" s="79">
        <v>64.506</v>
      </c>
      <c r="M1507" s="79">
        <v>23.448</v>
      </c>
      <c r="N1507" s="79">
        <v>1.198</v>
      </c>
    </row>
    <row r="1508" spans="1:14" x14ac:dyDescent="0.3">
      <c r="A1508" s="82">
        <v>1507</v>
      </c>
      <c r="B1508" s="83" t="s">
        <v>323</v>
      </c>
      <c r="C1508" s="86" t="s">
        <v>133</v>
      </c>
      <c r="D1508" s="88"/>
      <c r="E1508" s="88">
        <v>417</v>
      </c>
      <c r="F1508" s="88">
        <v>2065</v>
      </c>
      <c r="G1508" s="78" t="s">
        <v>334</v>
      </c>
      <c r="H1508" s="79">
        <v>17.577000000000002</v>
      </c>
      <c r="I1508" s="79">
        <v>76.265000000000001</v>
      </c>
      <c r="J1508" s="79">
        <v>116.467</v>
      </c>
      <c r="K1508" s="79">
        <v>104.292</v>
      </c>
      <c r="L1508" s="79">
        <v>64.245000000000005</v>
      </c>
      <c r="M1508" s="79">
        <v>22.905999999999999</v>
      </c>
      <c r="N1508" s="79">
        <v>1.1080000000000001</v>
      </c>
    </row>
    <row r="1509" spans="1:14" x14ac:dyDescent="0.3">
      <c r="A1509" s="82">
        <v>1508</v>
      </c>
      <c r="B1509" s="83" t="s">
        <v>323</v>
      </c>
      <c r="C1509" s="86" t="s">
        <v>133</v>
      </c>
      <c r="D1509" s="88"/>
      <c r="E1509" s="88">
        <v>417</v>
      </c>
      <c r="F1509" s="88">
        <v>2070</v>
      </c>
      <c r="G1509" s="78" t="s">
        <v>335</v>
      </c>
      <c r="H1509" s="79">
        <v>16.353999999999999</v>
      </c>
      <c r="I1509" s="79">
        <v>71.754000000000005</v>
      </c>
      <c r="J1509" s="79">
        <v>114.839</v>
      </c>
      <c r="K1509" s="79">
        <v>105.28100000000001</v>
      </c>
      <c r="L1509" s="79">
        <v>64.022999999999996</v>
      </c>
      <c r="M1509" s="79">
        <v>22.3</v>
      </c>
      <c r="N1509" s="79">
        <v>1.0289999999999999</v>
      </c>
    </row>
    <row r="1510" spans="1:14" x14ac:dyDescent="0.3">
      <c r="A1510" s="82">
        <v>1509</v>
      </c>
      <c r="B1510" s="83" t="s">
        <v>323</v>
      </c>
      <c r="C1510" s="86" t="s">
        <v>133</v>
      </c>
      <c r="D1510" s="88"/>
      <c r="E1510" s="88">
        <v>417</v>
      </c>
      <c r="F1510" s="88">
        <v>2075</v>
      </c>
      <c r="G1510" s="78" t="s">
        <v>336</v>
      </c>
      <c r="H1510" s="79">
        <v>15.266</v>
      </c>
      <c r="I1510" s="79">
        <v>67.817999999999998</v>
      </c>
      <c r="J1510" s="79">
        <v>113.577</v>
      </c>
      <c r="K1510" s="79">
        <v>106.54300000000001</v>
      </c>
      <c r="L1510" s="79">
        <v>63.820999999999998</v>
      </c>
      <c r="M1510" s="79">
        <v>21.637</v>
      </c>
      <c r="N1510" s="79">
        <v>0.95799999999999996</v>
      </c>
    </row>
    <row r="1511" spans="1:14" x14ac:dyDescent="0.3">
      <c r="A1511" s="82">
        <v>1510</v>
      </c>
      <c r="B1511" s="83" t="s">
        <v>323</v>
      </c>
      <c r="C1511" s="86" t="s">
        <v>133</v>
      </c>
      <c r="D1511" s="88"/>
      <c r="E1511" s="88">
        <v>417</v>
      </c>
      <c r="F1511" s="88">
        <v>2080</v>
      </c>
      <c r="G1511" s="78" t="s">
        <v>337</v>
      </c>
      <c r="H1511" s="79">
        <v>14.279</v>
      </c>
      <c r="I1511" s="79">
        <v>64.358999999999995</v>
      </c>
      <c r="J1511" s="79">
        <v>112.651</v>
      </c>
      <c r="K1511" s="79">
        <v>108.026</v>
      </c>
      <c r="L1511" s="79">
        <v>63.643999999999998</v>
      </c>
      <c r="M1511" s="79">
        <v>20.905000000000001</v>
      </c>
      <c r="N1511" s="79">
        <v>0.89600000000000002</v>
      </c>
    </row>
    <row r="1512" spans="1:14" x14ac:dyDescent="0.3">
      <c r="A1512" s="82">
        <v>1511</v>
      </c>
      <c r="B1512" s="83" t="s">
        <v>323</v>
      </c>
      <c r="C1512" s="86" t="s">
        <v>133</v>
      </c>
      <c r="D1512" s="88"/>
      <c r="E1512" s="88">
        <v>417</v>
      </c>
      <c r="F1512" s="88">
        <v>2085</v>
      </c>
      <c r="G1512" s="78" t="s">
        <v>338</v>
      </c>
      <c r="H1512" s="79">
        <v>13.398</v>
      </c>
      <c r="I1512" s="79">
        <v>61.375999999999998</v>
      </c>
      <c r="J1512" s="79">
        <v>112.069</v>
      </c>
      <c r="K1512" s="79">
        <v>109.733</v>
      </c>
      <c r="L1512" s="79">
        <v>63.497999999999998</v>
      </c>
      <c r="M1512" s="79">
        <v>20.143999999999998</v>
      </c>
      <c r="N1512" s="79">
        <v>0.84199999999999997</v>
      </c>
    </row>
    <row r="1513" spans="1:14" x14ac:dyDescent="0.3">
      <c r="A1513" s="82">
        <v>1512</v>
      </c>
      <c r="B1513" s="83" t="s">
        <v>323</v>
      </c>
      <c r="C1513" s="86" t="s">
        <v>133</v>
      </c>
      <c r="D1513" s="88"/>
      <c r="E1513" s="88">
        <v>417</v>
      </c>
      <c r="F1513" s="88">
        <v>2090</v>
      </c>
      <c r="G1513" s="78" t="s">
        <v>339</v>
      </c>
      <c r="H1513" s="79">
        <v>12.592000000000001</v>
      </c>
      <c r="I1513" s="79">
        <v>58.723999999999997</v>
      </c>
      <c r="J1513" s="79">
        <v>111.636</v>
      </c>
      <c r="K1513" s="79">
        <v>111.51600000000001</v>
      </c>
      <c r="L1513" s="79">
        <v>63.308</v>
      </c>
      <c r="M1513" s="79">
        <v>19.329999999999998</v>
      </c>
      <c r="N1513" s="79">
        <v>0.79400000000000004</v>
      </c>
    </row>
    <row r="1514" spans="1:14" x14ac:dyDescent="0.3">
      <c r="A1514" s="82">
        <v>1513</v>
      </c>
      <c r="B1514" s="83" t="s">
        <v>323</v>
      </c>
      <c r="C1514" s="86" t="s">
        <v>133</v>
      </c>
      <c r="D1514" s="88"/>
      <c r="E1514" s="88">
        <v>417</v>
      </c>
      <c r="F1514" s="88">
        <v>2095</v>
      </c>
      <c r="G1514" s="78" t="s">
        <v>340</v>
      </c>
      <c r="H1514" s="79">
        <v>11.851000000000001</v>
      </c>
      <c r="I1514" s="79">
        <v>56.326999999999998</v>
      </c>
      <c r="J1514" s="79">
        <v>111.30800000000001</v>
      </c>
      <c r="K1514" s="79">
        <v>113.352</v>
      </c>
      <c r="L1514" s="79">
        <v>63.064999999999998</v>
      </c>
      <c r="M1514" s="79">
        <v>18.483000000000001</v>
      </c>
      <c r="N1514" s="79">
        <v>0.754</v>
      </c>
    </row>
    <row r="1515" spans="1:14" x14ac:dyDescent="0.3">
      <c r="A1515" s="82">
        <v>1514</v>
      </c>
      <c r="B1515" s="83" t="s">
        <v>323</v>
      </c>
      <c r="C1515" s="86" t="s">
        <v>134</v>
      </c>
      <c r="D1515" s="88"/>
      <c r="E1515" s="88">
        <v>762</v>
      </c>
      <c r="F1515" s="88">
        <v>2015</v>
      </c>
      <c r="G1515" s="78" t="s">
        <v>324</v>
      </c>
      <c r="H1515" s="79">
        <v>36.415999999999997</v>
      </c>
      <c r="I1515" s="79">
        <v>195.001</v>
      </c>
      <c r="J1515" s="79">
        <v>211.73</v>
      </c>
      <c r="K1515" s="79">
        <v>137.023</v>
      </c>
      <c r="L1515" s="79">
        <v>57.29</v>
      </c>
      <c r="M1515" s="79">
        <v>17.45</v>
      </c>
      <c r="N1515" s="79">
        <v>1.05</v>
      </c>
    </row>
    <row r="1516" spans="1:14" x14ac:dyDescent="0.3">
      <c r="A1516" s="82">
        <v>1515</v>
      </c>
      <c r="B1516" s="83" t="s">
        <v>323</v>
      </c>
      <c r="C1516" s="86" t="s">
        <v>134</v>
      </c>
      <c r="D1516" s="88"/>
      <c r="E1516" s="88">
        <v>762</v>
      </c>
      <c r="F1516" s="88">
        <v>2020</v>
      </c>
      <c r="G1516" s="78" t="s">
        <v>325</v>
      </c>
      <c r="H1516" s="79">
        <v>34.08</v>
      </c>
      <c r="I1516" s="79">
        <v>178.989</v>
      </c>
      <c r="J1516" s="79">
        <v>208.673</v>
      </c>
      <c r="K1516" s="79">
        <v>131.89500000000001</v>
      </c>
      <c r="L1516" s="79">
        <v>49.164000000000001</v>
      </c>
      <c r="M1516" s="79">
        <v>14.292</v>
      </c>
      <c r="N1516" s="79">
        <v>1.107</v>
      </c>
    </row>
    <row r="1517" spans="1:14" x14ac:dyDescent="0.3">
      <c r="A1517" s="82">
        <v>1516</v>
      </c>
      <c r="B1517" s="83" t="s">
        <v>323</v>
      </c>
      <c r="C1517" s="86" t="s">
        <v>134</v>
      </c>
      <c r="D1517" s="88"/>
      <c r="E1517" s="88">
        <v>762</v>
      </c>
      <c r="F1517" s="88">
        <v>2025</v>
      </c>
      <c r="G1517" s="78" t="s">
        <v>326</v>
      </c>
      <c r="H1517" s="79">
        <v>31.882000000000001</v>
      </c>
      <c r="I1517" s="79">
        <v>164.715</v>
      </c>
      <c r="J1517" s="79">
        <v>205.386</v>
      </c>
      <c r="K1517" s="79">
        <v>127.627</v>
      </c>
      <c r="L1517" s="79">
        <v>42.902000000000001</v>
      </c>
      <c r="M1517" s="79">
        <v>11.920999999999999</v>
      </c>
      <c r="N1517" s="79">
        <v>1.107</v>
      </c>
    </row>
    <row r="1518" spans="1:14" x14ac:dyDescent="0.3">
      <c r="A1518" s="82">
        <v>1517</v>
      </c>
      <c r="B1518" s="83" t="s">
        <v>323</v>
      </c>
      <c r="C1518" s="86" t="s">
        <v>134</v>
      </c>
      <c r="D1518" s="88"/>
      <c r="E1518" s="88">
        <v>762</v>
      </c>
      <c r="F1518" s="88">
        <v>2030</v>
      </c>
      <c r="G1518" s="78" t="s">
        <v>327</v>
      </c>
      <c r="H1518" s="79">
        <v>29.809000000000001</v>
      </c>
      <c r="I1518" s="79">
        <v>151.93700000000001</v>
      </c>
      <c r="J1518" s="79">
        <v>201.84</v>
      </c>
      <c r="K1518" s="79">
        <v>124.123</v>
      </c>
      <c r="L1518" s="79">
        <v>38.109000000000002</v>
      </c>
      <c r="M1518" s="79">
        <v>10.132999999999999</v>
      </c>
      <c r="N1518" s="79">
        <v>1.109</v>
      </c>
    </row>
    <row r="1519" spans="1:14" x14ac:dyDescent="0.3">
      <c r="A1519" s="82">
        <v>1518</v>
      </c>
      <c r="B1519" s="83" t="s">
        <v>323</v>
      </c>
      <c r="C1519" s="86" t="s">
        <v>134</v>
      </c>
      <c r="D1519" s="88"/>
      <c r="E1519" s="88">
        <v>762</v>
      </c>
      <c r="F1519" s="88">
        <v>2035</v>
      </c>
      <c r="G1519" s="78" t="s">
        <v>328</v>
      </c>
      <c r="H1519" s="79">
        <v>27.853000000000002</v>
      </c>
      <c r="I1519" s="79">
        <v>140.30699999999999</v>
      </c>
      <c r="J1519" s="79">
        <v>197.91</v>
      </c>
      <c r="K1519" s="79">
        <v>121.182</v>
      </c>
      <c r="L1519" s="79">
        <v>34.406999999999996</v>
      </c>
      <c r="M1519" s="79">
        <v>8.7590000000000003</v>
      </c>
      <c r="N1519" s="79">
        <v>1.1220000000000001</v>
      </c>
    </row>
    <row r="1520" spans="1:14" x14ac:dyDescent="0.3">
      <c r="A1520" s="82">
        <v>1519</v>
      </c>
      <c r="B1520" s="83" t="s">
        <v>323</v>
      </c>
      <c r="C1520" s="86" t="s">
        <v>134</v>
      </c>
      <c r="D1520" s="88"/>
      <c r="E1520" s="88">
        <v>762</v>
      </c>
      <c r="F1520" s="88">
        <v>2040</v>
      </c>
      <c r="G1520" s="78" t="s">
        <v>329</v>
      </c>
      <c r="H1520" s="79">
        <v>26.030999999999999</v>
      </c>
      <c r="I1520" s="79">
        <v>129.982</v>
      </c>
      <c r="J1520" s="79">
        <v>193.97800000000001</v>
      </c>
      <c r="K1520" s="79">
        <v>118.997</v>
      </c>
      <c r="L1520" s="79">
        <v>31.666</v>
      </c>
      <c r="M1520" s="79">
        <v>7.7450000000000001</v>
      </c>
      <c r="N1520" s="79">
        <v>1.121</v>
      </c>
    </row>
    <row r="1521" spans="1:14" x14ac:dyDescent="0.3">
      <c r="A1521" s="82">
        <v>1520</v>
      </c>
      <c r="B1521" s="83" t="s">
        <v>323</v>
      </c>
      <c r="C1521" s="86" t="s">
        <v>134</v>
      </c>
      <c r="D1521" s="88"/>
      <c r="E1521" s="88">
        <v>762</v>
      </c>
      <c r="F1521" s="88">
        <v>2045</v>
      </c>
      <c r="G1521" s="78" t="s">
        <v>330</v>
      </c>
      <c r="H1521" s="79">
        <v>24.286999999999999</v>
      </c>
      <c r="I1521" s="79">
        <v>120.40900000000001</v>
      </c>
      <c r="J1521" s="79">
        <v>189.52</v>
      </c>
      <c r="K1521" s="79">
        <v>117.14700000000001</v>
      </c>
      <c r="L1521" s="79">
        <v>29.637</v>
      </c>
      <c r="M1521" s="79">
        <v>6.9450000000000003</v>
      </c>
      <c r="N1521" s="79">
        <v>1.115</v>
      </c>
    </row>
    <row r="1522" spans="1:14" x14ac:dyDescent="0.3">
      <c r="A1522" s="82">
        <v>1521</v>
      </c>
      <c r="B1522" s="83" t="s">
        <v>323</v>
      </c>
      <c r="C1522" s="86" t="s">
        <v>134</v>
      </c>
      <c r="D1522" s="88"/>
      <c r="E1522" s="88">
        <v>762</v>
      </c>
      <c r="F1522" s="88">
        <v>2050</v>
      </c>
      <c r="G1522" s="78" t="s">
        <v>331</v>
      </c>
      <c r="H1522" s="79">
        <v>22.617000000000001</v>
      </c>
      <c r="I1522" s="79">
        <v>111.547</v>
      </c>
      <c r="J1522" s="79">
        <v>184.553</v>
      </c>
      <c r="K1522" s="79">
        <v>115.57</v>
      </c>
      <c r="L1522" s="79">
        <v>28.170999999999999</v>
      </c>
      <c r="M1522" s="79">
        <v>6.3579999999999997</v>
      </c>
      <c r="N1522" s="79">
        <v>1.1040000000000001</v>
      </c>
    </row>
    <row r="1523" spans="1:14" x14ac:dyDescent="0.3">
      <c r="A1523" s="82">
        <v>1522</v>
      </c>
      <c r="B1523" s="83" t="s">
        <v>323</v>
      </c>
      <c r="C1523" s="86" t="s">
        <v>134</v>
      </c>
      <c r="D1523" s="88"/>
      <c r="E1523" s="88">
        <v>762</v>
      </c>
      <c r="F1523" s="88">
        <v>2055</v>
      </c>
      <c r="G1523" s="78" t="s">
        <v>332</v>
      </c>
      <c r="H1523" s="79">
        <v>21.026</v>
      </c>
      <c r="I1523" s="79">
        <v>103.36499999999999</v>
      </c>
      <c r="J1523" s="79">
        <v>179.22900000000001</v>
      </c>
      <c r="K1523" s="79">
        <v>114.246</v>
      </c>
      <c r="L1523" s="79">
        <v>27.228999999999999</v>
      </c>
      <c r="M1523" s="79">
        <v>5.9089999999999998</v>
      </c>
      <c r="N1523" s="79">
        <v>1.0760000000000001</v>
      </c>
    </row>
    <row r="1524" spans="1:14" x14ac:dyDescent="0.3">
      <c r="A1524" s="82">
        <v>1523</v>
      </c>
      <c r="B1524" s="83" t="s">
        <v>323</v>
      </c>
      <c r="C1524" s="86" t="s">
        <v>134</v>
      </c>
      <c r="D1524" s="88"/>
      <c r="E1524" s="88">
        <v>762</v>
      </c>
      <c r="F1524" s="88">
        <v>2060</v>
      </c>
      <c r="G1524" s="78" t="s">
        <v>333</v>
      </c>
      <c r="H1524" s="79">
        <v>19.564</v>
      </c>
      <c r="I1524" s="79">
        <v>96.105999999999995</v>
      </c>
      <c r="J1524" s="79">
        <v>174.05699999999999</v>
      </c>
      <c r="K1524" s="79">
        <v>113.39100000000001</v>
      </c>
      <c r="L1524" s="79">
        <v>26.731999999999999</v>
      </c>
      <c r="M1524" s="79">
        <v>5.609</v>
      </c>
      <c r="N1524" s="79">
        <v>1.0609999999999999</v>
      </c>
    </row>
    <row r="1525" spans="1:14" x14ac:dyDescent="0.3">
      <c r="A1525" s="82">
        <v>1524</v>
      </c>
      <c r="B1525" s="83" t="s">
        <v>323</v>
      </c>
      <c r="C1525" s="86" t="s">
        <v>134</v>
      </c>
      <c r="D1525" s="88"/>
      <c r="E1525" s="88">
        <v>762</v>
      </c>
      <c r="F1525" s="88">
        <v>2065</v>
      </c>
      <c r="G1525" s="78" t="s">
        <v>334</v>
      </c>
      <c r="H1525" s="79">
        <v>18.219000000000001</v>
      </c>
      <c r="I1525" s="79">
        <v>89.518000000000001</v>
      </c>
      <c r="J1525" s="79">
        <v>168.81399999999999</v>
      </c>
      <c r="K1525" s="79">
        <v>112.81100000000001</v>
      </c>
      <c r="L1525" s="79">
        <v>26.625</v>
      </c>
      <c r="M1525" s="79">
        <v>5.3979999999999997</v>
      </c>
      <c r="N1525" s="79">
        <v>1.0349999999999999</v>
      </c>
    </row>
    <row r="1526" spans="1:14" x14ac:dyDescent="0.3">
      <c r="A1526" s="82">
        <v>1525</v>
      </c>
      <c r="B1526" s="83" t="s">
        <v>323</v>
      </c>
      <c r="C1526" s="86" t="s">
        <v>134</v>
      </c>
      <c r="D1526" s="88"/>
      <c r="E1526" s="88">
        <v>762</v>
      </c>
      <c r="F1526" s="88">
        <v>2070</v>
      </c>
      <c r="G1526" s="78" t="s">
        <v>335</v>
      </c>
      <c r="H1526" s="79">
        <v>16.983000000000001</v>
      </c>
      <c r="I1526" s="79">
        <v>83.724000000000004</v>
      </c>
      <c r="J1526" s="79">
        <v>163.881</v>
      </c>
      <c r="K1526" s="79">
        <v>112.65</v>
      </c>
      <c r="L1526" s="79">
        <v>26.878</v>
      </c>
      <c r="M1526" s="79">
        <v>5.2939999999999996</v>
      </c>
      <c r="N1526" s="79">
        <v>1.01</v>
      </c>
    </row>
    <row r="1527" spans="1:14" x14ac:dyDescent="0.3">
      <c r="A1527" s="82">
        <v>1526</v>
      </c>
      <c r="B1527" s="83" t="s">
        <v>323</v>
      </c>
      <c r="C1527" s="86" t="s">
        <v>134</v>
      </c>
      <c r="D1527" s="88"/>
      <c r="E1527" s="88">
        <v>762</v>
      </c>
      <c r="F1527" s="88">
        <v>2075</v>
      </c>
      <c r="G1527" s="78" t="s">
        <v>336</v>
      </c>
      <c r="H1527" s="79">
        <v>15.843</v>
      </c>
      <c r="I1527" s="79">
        <v>78.415999999999997</v>
      </c>
      <c r="J1527" s="79">
        <v>158.84</v>
      </c>
      <c r="K1527" s="79">
        <v>112.642</v>
      </c>
      <c r="L1527" s="79">
        <v>27.413</v>
      </c>
      <c r="M1527" s="79">
        <v>5.24</v>
      </c>
      <c r="N1527" s="79">
        <v>0.96599999999999997</v>
      </c>
    </row>
    <row r="1528" spans="1:14" x14ac:dyDescent="0.3">
      <c r="A1528" s="82">
        <v>1527</v>
      </c>
      <c r="B1528" s="83" t="s">
        <v>323</v>
      </c>
      <c r="C1528" s="86" t="s">
        <v>134</v>
      </c>
      <c r="D1528" s="88"/>
      <c r="E1528" s="88">
        <v>762</v>
      </c>
      <c r="F1528" s="88">
        <v>2080</v>
      </c>
      <c r="G1528" s="78" t="s">
        <v>337</v>
      </c>
      <c r="H1528" s="79">
        <v>14.840999999999999</v>
      </c>
      <c r="I1528" s="79">
        <v>73.881</v>
      </c>
      <c r="J1528" s="79">
        <v>154.44</v>
      </c>
      <c r="K1528" s="79">
        <v>113.229</v>
      </c>
      <c r="L1528" s="79">
        <v>28.329000000000001</v>
      </c>
      <c r="M1528" s="79">
        <v>5.306</v>
      </c>
      <c r="N1528" s="79">
        <v>0.93400000000000005</v>
      </c>
    </row>
    <row r="1529" spans="1:14" x14ac:dyDescent="0.3">
      <c r="A1529" s="82">
        <v>1528</v>
      </c>
      <c r="B1529" s="83" t="s">
        <v>323</v>
      </c>
      <c r="C1529" s="86" t="s">
        <v>134</v>
      </c>
      <c r="D1529" s="88"/>
      <c r="E1529" s="88">
        <v>762</v>
      </c>
      <c r="F1529" s="88">
        <v>2085</v>
      </c>
      <c r="G1529" s="78" t="s">
        <v>338</v>
      </c>
      <c r="H1529" s="79">
        <v>13.923999999999999</v>
      </c>
      <c r="I1529" s="79">
        <v>69.849999999999994</v>
      </c>
      <c r="J1529" s="79">
        <v>150.25299999999999</v>
      </c>
      <c r="K1529" s="79">
        <v>114.10299999999999</v>
      </c>
      <c r="L1529" s="79">
        <v>29.548999999999999</v>
      </c>
      <c r="M1529" s="79">
        <v>5.4189999999999996</v>
      </c>
      <c r="N1529" s="79">
        <v>0.90200000000000002</v>
      </c>
    </row>
    <row r="1530" spans="1:14" x14ac:dyDescent="0.3">
      <c r="A1530" s="82">
        <v>1529</v>
      </c>
      <c r="B1530" s="83" t="s">
        <v>323</v>
      </c>
      <c r="C1530" s="86" t="s">
        <v>134</v>
      </c>
      <c r="D1530" s="88"/>
      <c r="E1530" s="88">
        <v>762</v>
      </c>
      <c r="F1530" s="88">
        <v>2090</v>
      </c>
      <c r="G1530" s="78" t="s">
        <v>339</v>
      </c>
      <c r="H1530" s="79">
        <v>13.105</v>
      </c>
      <c r="I1530" s="79">
        <v>66.313999999999993</v>
      </c>
      <c r="J1530" s="79">
        <v>146.398</v>
      </c>
      <c r="K1530" s="79">
        <v>115.292</v>
      </c>
      <c r="L1530" s="79">
        <v>31.061</v>
      </c>
      <c r="M1530" s="79">
        <v>5.6120000000000001</v>
      </c>
      <c r="N1530" s="79">
        <v>0.878</v>
      </c>
    </row>
    <row r="1531" spans="1:14" x14ac:dyDescent="0.3">
      <c r="A1531" s="82">
        <v>1530</v>
      </c>
      <c r="B1531" s="83" t="s">
        <v>323</v>
      </c>
      <c r="C1531" s="86" t="s">
        <v>134</v>
      </c>
      <c r="D1531" s="88"/>
      <c r="E1531" s="88">
        <v>762</v>
      </c>
      <c r="F1531" s="88">
        <v>2095</v>
      </c>
      <c r="G1531" s="78" t="s">
        <v>340</v>
      </c>
      <c r="H1531" s="79">
        <v>12.353</v>
      </c>
      <c r="I1531" s="79">
        <v>63.155999999999999</v>
      </c>
      <c r="J1531" s="79">
        <v>142.714</v>
      </c>
      <c r="K1531" s="79">
        <v>116.67100000000001</v>
      </c>
      <c r="L1531" s="79">
        <v>32.838999999999999</v>
      </c>
      <c r="M1531" s="79">
        <v>5.8410000000000002</v>
      </c>
      <c r="N1531" s="79">
        <v>0.84599999999999997</v>
      </c>
    </row>
    <row r="1532" spans="1:14" x14ac:dyDescent="0.3">
      <c r="A1532" s="82">
        <v>1531</v>
      </c>
      <c r="B1532" s="83" t="s">
        <v>323</v>
      </c>
      <c r="C1532" s="86" t="s">
        <v>135</v>
      </c>
      <c r="D1532" s="88"/>
      <c r="E1532" s="88">
        <v>795</v>
      </c>
      <c r="F1532" s="88">
        <v>2015</v>
      </c>
      <c r="G1532" s="78" t="s">
        <v>324</v>
      </c>
      <c r="H1532" s="79">
        <v>24.417999999999999</v>
      </c>
      <c r="I1532" s="79">
        <v>161.56399999999999</v>
      </c>
      <c r="J1532" s="79">
        <v>188.80099999999999</v>
      </c>
      <c r="K1532" s="79">
        <v>124.898</v>
      </c>
      <c r="L1532" s="79">
        <v>47.956000000000003</v>
      </c>
      <c r="M1532" s="79">
        <v>8.6950000000000003</v>
      </c>
      <c r="N1532" s="79">
        <v>0.66800000000000004</v>
      </c>
    </row>
    <row r="1533" spans="1:14" x14ac:dyDescent="0.3">
      <c r="A1533" s="82">
        <v>1532</v>
      </c>
      <c r="B1533" s="83" t="s">
        <v>323</v>
      </c>
      <c r="C1533" s="86" t="s">
        <v>135</v>
      </c>
      <c r="D1533" s="88"/>
      <c r="E1533" s="88">
        <v>795</v>
      </c>
      <c r="F1533" s="88">
        <v>2020</v>
      </c>
      <c r="G1533" s="78" t="s">
        <v>325</v>
      </c>
      <c r="H1533" s="79">
        <v>22.675000000000001</v>
      </c>
      <c r="I1533" s="79">
        <v>146.596</v>
      </c>
      <c r="J1533" s="79">
        <v>175.815</v>
      </c>
      <c r="K1533" s="79">
        <v>122.53100000000001</v>
      </c>
      <c r="L1533" s="79">
        <v>46.488999999999997</v>
      </c>
      <c r="M1533" s="79">
        <v>8.0860000000000003</v>
      </c>
      <c r="N1533" s="79">
        <v>0.52800000000000002</v>
      </c>
    </row>
    <row r="1534" spans="1:14" x14ac:dyDescent="0.3">
      <c r="A1534" s="82">
        <v>1533</v>
      </c>
      <c r="B1534" s="83" t="s">
        <v>323</v>
      </c>
      <c r="C1534" s="86" t="s">
        <v>135</v>
      </c>
      <c r="D1534" s="88"/>
      <c r="E1534" s="88">
        <v>795</v>
      </c>
      <c r="F1534" s="88">
        <v>2025</v>
      </c>
      <c r="G1534" s="78" t="s">
        <v>326</v>
      </c>
      <c r="H1534" s="79">
        <v>21.103999999999999</v>
      </c>
      <c r="I1534" s="79">
        <v>133.64599999999999</v>
      </c>
      <c r="J1534" s="79">
        <v>165.02699999999999</v>
      </c>
      <c r="K1534" s="79">
        <v>120.98099999999999</v>
      </c>
      <c r="L1534" s="79">
        <v>45.518999999999998</v>
      </c>
      <c r="M1534" s="79">
        <v>7.6280000000000001</v>
      </c>
      <c r="N1534" s="79">
        <v>0.41499999999999998</v>
      </c>
    </row>
    <row r="1535" spans="1:14" x14ac:dyDescent="0.3">
      <c r="A1535" s="82">
        <v>1534</v>
      </c>
      <c r="B1535" s="83" t="s">
        <v>323</v>
      </c>
      <c r="C1535" s="86" t="s">
        <v>135</v>
      </c>
      <c r="D1535" s="88"/>
      <c r="E1535" s="88">
        <v>795</v>
      </c>
      <c r="F1535" s="88">
        <v>2030</v>
      </c>
      <c r="G1535" s="78" t="s">
        <v>327</v>
      </c>
      <c r="H1535" s="79">
        <v>19.693999999999999</v>
      </c>
      <c r="I1535" s="79">
        <v>122.35599999999999</v>
      </c>
      <c r="J1535" s="79">
        <v>156.03700000000001</v>
      </c>
      <c r="K1535" s="79">
        <v>120.101</v>
      </c>
      <c r="L1535" s="79">
        <v>44.976999999999997</v>
      </c>
      <c r="M1535" s="79">
        <v>7.3070000000000004</v>
      </c>
      <c r="N1535" s="79">
        <v>0.34799999999999998</v>
      </c>
    </row>
    <row r="1536" spans="1:14" x14ac:dyDescent="0.3">
      <c r="A1536" s="82">
        <v>1535</v>
      </c>
      <c r="B1536" s="83" t="s">
        <v>323</v>
      </c>
      <c r="C1536" s="86" t="s">
        <v>135</v>
      </c>
      <c r="D1536" s="88"/>
      <c r="E1536" s="88">
        <v>795</v>
      </c>
      <c r="F1536" s="88">
        <v>2035</v>
      </c>
      <c r="G1536" s="78" t="s">
        <v>328</v>
      </c>
      <c r="H1536" s="79">
        <v>18.375</v>
      </c>
      <c r="I1536" s="79">
        <v>112.268</v>
      </c>
      <c r="J1536" s="79">
        <v>148.292</v>
      </c>
      <c r="K1536" s="79">
        <v>119.65</v>
      </c>
      <c r="L1536" s="79">
        <v>44.741</v>
      </c>
      <c r="M1536" s="79">
        <v>7.077</v>
      </c>
      <c r="N1536" s="79">
        <v>0.29699999999999999</v>
      </c>
    </row>
    <row r="1537" spans="1:14" x14ac:dyDescent="0.3">
      <c r="A1537" s="82">
        <v>1536</v>
      </c>
      <c r="B1537" s="83" t="s">
        <v>323</v>
      </c>
      <c r="C1537" s="86" t="s">
        <v>135</v>
      </c>
      <c r="D1537" s="88"/>
      <c r="E1537" s="88">
        <v>795</v>
      </c>
      <c r="F1537" s="88">
        <v>2040</v>
      </c>
      <c r="G1537" s="78" t="s">
        <v>329</v>
      </c>
      <c r="H1537" s="79">
        <v>17.155000000000001</v>
      </c>
      <c r="I1537" s="79">
        <v>103.197</v>
      </c>
      <c r="J1537" s="79">
        <v>141.51</v>
      </c>
      <c r="K1537" s="79">
        <v>119.42</v>
      </c>
      <c r="L1537" s="79">
        <v>44.741999999999997</v>
      </c>
      <c r="M1537" s="79">
        <v>6.9359999999999999</v>
      </c>
      <c r="N1537" s="79">
        <v>0.26</v>
      </c>
    </row>
    <row r="1538" spans="1:14" x14ac:dyDescent="0.3">
      <c r="A1538" s="82">
        <v>1537</v>
      </c>
      <c r="B1538" s="83" t="s">
        <v>323</v>
      </c>
      <c r="C1538" s="86" t="s">
        <v>135</v>
      </c>
      <c r="D1538" s="88"/>
      <c r="E1538" s="88">
        <v>795</v>
      </c>
      <c r="F1538" s="88">
        <v>2045</v>
      </c>
      <c r="G1538" s="78" t="s">
        <v>330</v>
      </c>
      <c r="H1538" s="79">
        <v>16.036999999999999</v>
      </c>
      <c r="I1538" s="79">
        <v>95.084999999999994</v>
      </c>
      <c r="J1538" s="79">
        <v>135.601</v>
      </c>
      <c r="K1538" s="79">
        <v>119.345</v>
      </c>
      <c r="L1538" s="79">
        <v>44.917000000000002</v>
      </c>
      <c r="M1538" s="79">
        <v>6.8529999999999998</v>
      </c>
      <c r="N1538" s="79">
        <v>0.24199999999999999</v>
      </c>
    </row>
    <row r="1539" spans="1:14" x14ac:dyDescent="0.3">
      <c r="A1539" s="82">
        <v>1538</v>
      </c>
      <c r="B1539" s="83" t="s">
        <v>323</v>
      </c>
      <c r="C1539" s="86" t="s">
        <v>135</v>
      </c>
      <c r="D1539" s="88"/>
      <c r="E1539" s="88">
        <v>795</v>
      </c>
      <c r="F1539" s="88">
        <v>2050</v>
      </c>
      <c r="G1539" s="78" t="s">
        <v>331</v>
      </c>
      <c r="H1539" s="79">
        <v>15.013</v>
      </c>
      <c r="I1539" s="79">
        <v>88.013999999999996</v>
      </c>
      <c r="J1539" s="79">
        <v>130.66800000000001</v>
      </c>
      <c r="K1539" s="79">
        <v>119.57299999999999</v>
      </c>
      <c r="L1539" s="79">
        <v>45.305999999999997</v>
      </c>
      <c r="M1539" s="79">
        <v>6.835</v>
      </c>
      <c r="N1539" s="79">
        <v>0.23100000000000001</v>
      </c>
    </row>
    <row r="1540" spans="1:14" x14ac:dyDescent="0.3">
      <c r="A1540" s="82">
        <v>1539</v>
      </c>
      <c r="B1540" s="83" t="s">
        <v>323</v>
      </c>
      <c r="C1540" s="86" t="s">
        <v>135</v>
      </c>
      <c r="D1540" s="88"/>
      <c r="E1540" s="88">
        <v>795</v>
      </c>
      <c r="F1540" s="88">
        <v>2055</v>
      </c>
      <c r="G1540" s="78" t="s">
        <v>332</v>
      </c>
      <c r="H1540" s="79">
        <v>14.116</v>
      </c>
      <c r="I1540" s="79">
        <v>81.885999999999996</v>
      </c>
      <c r="J1540" s="79">
        <v>126.62</v>
      </c>
      <c r="K1540" s="79">
        <v>120.044</v>
      </c>
      <c r="L1540" s="79">
        <v>45.863999999999997</v>
      </c>
      <c r="M1540" s="79">
        <v>6.8719999999999999</v>
      </c>
      <c r="N1540" s="79">
        <v>0.218</v>
      </c>
    </row>
    <row r="1541" spans="1:14" x14ac:dyDescent="0.3">
      <c r="A1541" s="82">
        <v>1540</v>
      </c>
      <c r="B1541" s="83" t="s">
        <v>323</v>
      </c>
      <c r="C1541" s="86" t="s">
        <v>135</v>
      </c>
      <c r="D1541" s="88"/>
      <c r="E1541" s="88">
        <v>795</v>
      </c>
      <c r="F1541" s="88">
        <v>2060</v>
      </c>
      <c r="G1541" s="78" t="s">
        <v>333</v>
      </c>
      <c r="H1541" s="79">
        <v>13.308</v>
      </c>
      <c r="I1541" s="79">
        <v>76.522999999999996</v>
      </c>
      <c r="J1541" s="79">
        <v>123.247</v>
      </c>
      <c r="K1541" s="79">
        <v>120.65900000000001</v>
      </c>
      <c r="L1541" s="79">
        <v>46.534999999999997</v>
      </c>
      <c r="M1541" s="79">
        <v>6.9470000000000001</v>
      </c>
      <c r="N1541" s="79">
        <v>0.221</v>
      </c>
    </row>
    <row r="1542" spans="1:14" x14ac:dyDescent="0.3">
      <c r="A1542" s="82">
        <v>1541</v>
      </c>
      <c r="B1542" s="83" t="s">
        <v>323</v>
      </c>
      <c r="C1542" s="86" t="s">
        <v>135</v>
      </c>
      <c r="D1542" s="88"/>
      <c r="E1542" s="88">
        <v>795</v>
      </c>
      <c r="F1542" s="88">
        <v>2065</v>
      </c>
      <c r="G1542" s="78" t="s">
        <v>334</v>
      </c>
      <c r="H1542" s="79">
        <v>12.573</v>
      </c>
      <c r="I1542" s="79">
        <v>71.846000000000004</v>
      </c>
      <c r="J1542" s="79">
        <v>120.496</v>
      </c>
      <c r="K1542" s="79">
        <v>121.377</v>
      </c>
      <c r="L1542" s="79">
        <v>47.305999999999997</v>
      </c>
      <c r="M1542" s="79">
        <v>7.0609999999999999</v>
      </c>
      <c r="N1542" s="79">
        <v>0.221</v>
      </c>
    </row>
    <row r="1543" spans="1:14" x14ac:dyDescent="0.3">
      <c r="A1543" s="82">
        <v>1542</v>
      </c>
      <c r="B1543" s="83" t="s">
        <v>323</v>
      </c>
      <c r="C1543" s="86" t="s">
        <v>135</v>
      </c>
      <c r="D1543" s="88"/>
      <c r="E1543" s="88">
        <v>795</v>
      </c>
      <c r="F1543" s="88">
        <v>2070</v>
      </c>
      <c r="G1543" s="78" t="s">
        <v>335</v>
      </c>
      <c r="H1543" s="79">
        <v>11.936999999999999</v>
      </c>
      <c r="I1543" s="79">
        <v>67.852999999999994</v>
      </c>
      <c r="J1543" s="79">
        <v>118.411</v>
      </c>
      <c r="K1543" s="79">
        <v>122.34699999999999</v>
      </c>
      <c r="L1543" s="79">
        <v>48.203000000000003</v>
      </c>
      <c r="M1543" s="79">
        <v>7.22</v>
      </c>
      <c r="N1543" s="79">
        <v>0.22900000000000001</v>
      </c>
    </row>
    <row r="1544" spans="1:14" x14ac:dyDescent="0.3">
      <c r="A1544" s="82">
        <v>1543</v>
      </c>
      <c r="B1544" s="83" t="s">
        <v>323</v>
      </c>
      <c r="C1544" s="86" t="s">
        <v>135</v>
      </c>
      <c r="D1544" s="88"/>
      <c r="E1544" s="88">
        <v>795</v>
      </c>
      <c r="F1544" s="88">
        <v>2075</v>
      </c>
      <c r="G1544" s="78" t="s">
        <v>336</v>
      </c>
      <c r="H1544" s="79">
        <v>11.368</v>
      </c>
      <c r="I1544" s="79">
        <v>64.372</v>
      </c>
      <c r="J1544" s="79">
        <v>116.783</v>
      </c>
      <c r="K1544" s="79">
        <v>123.373</v>
      </c>
      <c r="L1544" s="79">
        <v>49.18</v>
      </c>
      <c r="M1544" s="79">
        <v>7.4020000000000001</v>
      </c>
      <c r="N1544" s="79">
        <v>0.24199999999999999</v>
      </c>
    </row>
    <row r="1545" spans="1:14" x14ac:dyDescent="0.3">
      <c r="A1545" s="82">
        <v>1544</v>
      </c>
      <c r="B1545" s="83" t="s">
        <v>323</v>
      </c>
      <c r="C1545" s="86" t="s">
        <v>135</v>
      </c>
      <c r="D1545" s="88"/>
      <c r="E1545" s="88">
        <v>795</v>
      </c>
      <c r="F1545" s="88">
        <v>2080</v>
      </c>
      <c r="G1545" s="78" t="s">
        <v>337</v>
      </c>
      <c r="H1545" s="79">
        <v>10.859</v>
      </c>
      <c r="I1545" s="79">
        <v>61.320999999999998</v>
      </c>
      <c r="J1545" s="79">
        <v>115.499</v>
      </c>
      <c r="K1545" s="79">
        <v>124.38500000000001</v>
      </c>
      <c r="L1545" s="79">
        <v>50.165999999999997</v>
      </c>
      <c r="M1545" s="79">
        <v>7.6020000000000003</v>
      </c>
      <c r="N1545" s="79">
        <v>0.248</v>
      </c>
    </row>
    <row r="1546" spans="1:14" x14ac:dyDescent="0.3">
      <c r="A1546" s="82">
        <v>1545</v>
      </c>
      <c r="B1546" s="83" t="s">
        <v>323</v>
      </c>
      <c r="C1546" s="86" t="s">
        <v>135</v>
      </c>
      <c r="D1546" s="88"/>
      <c r="E1546" s="88">
        <v>795</v>
      </c>
      <c r="F1546" s="88">
        <v>2085</v>
      </c>
      <c r="G1546" s="78" t="s">
        <v>338</v>
      </c>
      <c r="H1546" s="79">
        <v>10.388999999999999</v>
      </c>
      <c r="I1546" s="79">
        <v>58.649000000000001</v>
      </c>
      <c r="J1546" s="79">
        <v>114.492</v>
      </c>
      <c r="K1546" s="79">
        <v>125.352</v>
      </c>
      <c r="L1546" s="79">
        <v>51.161000000000001</v>
      </c>
      <c r="M1546" s="79">
        <v>7.819</v>
      </c>
      <c r="N1546" s="79">
        <v>0.25800000000000001</v>
      </c>
    </row>
    <row r="1547" spans="1:14" x14ac:dyDescent="0.3">
      <c r="A1547" s="82">
        <v>1546</v>
      </c>
      <c r="B1547" s="83" t="s">
        <v>323</v>
      </c>
      <c r="C1547" s="86" t="s">
        <v>135</v>
      </c>
      <c r="D1547" s="88"/>
      <c r="E1547" s="88">
        <v>795</v>
      </c>
      <c r="F1547" s="88">
        <v>2090</v>
      </c>
      <c r="G1547" s="78" t="s">
        <v>339</v>
      </c>
      <c r="H1547" s="79">
        <v>9.9619999999999997</v>
      </c>
      <c r="I1547" s="79">
        <v>56.295999999999999</v>
      </c>
      <c r="J1547" s="79">
        <v>113.694</v>
      </c>
      <c r="K1547" s="79">
        <v>126.224</v>
      </c>
      <c r="L1547" s="79">
        <v>52.13</v>
      </c>
      <c r="M1547" s="79">
        <v>8.0519999999999996</v>
      </c>
      <c r="N1547" s="79">
        <v>0.28199999999999997</v>
      </c>
    </row>
    <row r="1548" spans="1:14" x14ac:dyDescent="0.3">
      <c r="A1548" s="82">
        <v>1547</v>
      </c>
      <c r="B1548" s="83" t="s">
        <v>323</v>
      </c>
      <c r="C1548" s="86" t="s">
        <v>135</v>
      </c>
      <c r="D1548" s="88"/>
      <c r="E1548" s="88">
        <v>795</v>
      </c>
      <c r="F1548" s="88">
        <v>2095</v>
      </c>
      <c r="G1548" s="78" t="s">
        <v>340</v>
      </c>
      <c r="H1548" s="79">
        <v>9.5879999999999992</v>
      </c>
      <c r="I1548" s="79">
        <v>54.265000000000001</v>
      </c>
      <c r="J1548" s="79">
        <v>113.203</v>
      </c>
      <c r="K1548" s="79">
        <v>127.15</v>
      </c>
      <c r="L1548" s="79">
        <v>53.137999999999998</v>
      </c>
      <c r="M1548" s="79">
        <v>8.2959999999999994</v>
      </c>
      <c r="N1548" s="79">
        <v>0.3</v>
      </c>
    </row>
    <row r="1549" spans="1:14" x14ac:dyDescent="0.3">
      <c r="A1549" s="82">
        <v>1548</v>
      </c>
      <c r="B1549" s="83" t="s">
        <v>323</v>
      </c>
      <c r="C1549" s="86" t="s">
        <v>136</v>
      </c>
      <c r="D1549" s="88"/>
      <c r="E1549" s="88">
        <v>860</v>
      </c>
      <c r="F1549" s="88">
        <v>2015</v>
      </c>
      <c r="G1549" s="78" t="s">
        <v>324</v>
      </c>
      <c r="H1549" s="79">
        <v>16.524000000000001</v>
      </c>
      <c r="I1549" s="79">
        <v>161.214</v>
      </c>
      <c r="J1549" s="79">
        <v>150.78200000000001</v>
      </c>
      <c r="K1549" s="79">
        <v>88.016999999999996</v>
      </c>
      <c r="L1549" s="79">
        <v>25.425000000000001</v>
      </c>
      <c r="M1549" s="79">
        <v>6.4690000000000003</v>
      </c>
      <c r="N1549" s="79">
        <v>0.44900000000000001</v>
      </c>
    </row>
    <row r="1550" spans="1:14" x14ac:dyDescent="0.3">
      <c r="A1550" s="82">
        <v>1549</v>
      </c>
      <c r="B1550" s="83" t="s">
        <v>323</v>
      </c>
      <c r="C1550" s="86" t="s">
        <v>136</v>
      </c>
      <c r="D1550" s="88"/>
      <c r="E1550" s="88">
        <v>860</v>
      </c>
      <c r="F1550" s="88">
        <v>2020</v>
      </c>
      <c r="G1550" s="78" t="s">
        <v>325</v>
      </c>
      <c r="H1550" s="79">
        <v>15.581</v>
      </c>
      <c r="I1550" s="79">
        <v>148.25299999999999</v>
      </c>
      <c r="J1550" s="79">
        <v>144.43799999999999</v>
      </c>
      <c r="K1550" s="79">
        <v>87.290999999999997</v>
      </c>
      <c r="L1550" s="79">
        <v>24.13</v>
      </c>
      <c r="M1550" s="79">
        <v>6.0570000000000004</v>
      </c>
      <c r="N1550" s="79">
        <v>0.43</v>
      </c>
    </row>
    <row r="1551" spans="1:14" x14ac:dyDescent="0.3">
      <c r="A1551" s="82">
        <v>1550</v>
      </c>
      <c r="B1551" s="83" t="s">
        <v>323</v>
      </c>
      <c r="C1551" s="86" t="s">
        <v>136</v>
      </c>
      <c r="D1551" s="88"/>
      <c r="E1551" s="88">
        <v>860</v>
      </c>
      <c r="F1551" s="88">
        <v>2025</v>
      </c>
      <c r="G1551" s="78" t="s">
        <v>326</v>
      </c>
      <c r="H1551" s="79">
        <v>14.694000000000001</v>
      </c>
      <c r="I1551" s="79">
        <v>136.059</v>
      </c>
      <c r="J1551" s="79">
        <v>139.239</v>
      </c>
      <c r="K1551" s="79">
        <v>87.86</v>
      </c>
      <c r="L1551" s="79">
        <v>23.731999999999999</v>
      </c>
      <c r="M1551" s="79">
        <v>5.8159999999999998</v>
      </c>
      <c r="N1551" s="79">
        <v>0.42</v>
      </c>
    </row>
    <row r="1552" spans="1:14" x14ac:dyDescent="0.3">
      <c r="A1552" s="82">
        <v>1551</v>
      </c>
      <c r="B1552" s="83" t="s">
        <v>323</v>
      </c>
      <c r="C1552" s="86" t="s">
        <v>136</v>
      </c>
      <c r="D1552" s="88"/>
      <c r="E1552" s="88">
        <v>860</v>
      </c>
      <c r="F1552" s="88">
        <v>2030</v>
      </c>
      <c r="G1552" s="78" t="s">
        <v>327</v>
      </c>
      <c r="H1552" s="79">
        <v>13.858000000000001</v>
      </c>
      <c r="I1552" s="79">
        <v>124.56</v>
      </c>
      <c r="J1552" s="79">
        <v>134.80600000000001</v>
      </c>
      <c r="K1552" s="79">
        <v>89.465999999999994</v>
      </c>
      <c r="L1552" s="79">
        <v>24.183</v>
      </c>
      <c r="M1552" s="79">
        <v>5.7430000000000003</v>
      </c>
      <c r="N1552" s="79">
        <v>0.42399999999999999</v>
      </c>
    </row>
    <row r="1553" spans="1:14" x14ac:dyDescent="0.3">
      <c r="A1553" s="82">
        <v>1552</v>
      </c>
      <c r="B1553" s="83" t="s">
        <v>323</v>
      </c>
      <c r="C1553" s="86" t="s">
        <v>136</v>
      </c>
      <c r="D1553" s="88"/>
      <c r="E1553" s="88">
        <v>860</v>
      </c>
      <c r="F1553" s="88">
        <v>2035</v>
      </c>
      <c r="G1553" s="78" t="s">
        <v>328</v>
      </c>
      <c r="H1553" s="79">
        <v>13.073</v>
      </c>
      <c r="I1553" s="79">
        <v>114.03100000000001</v>
      </c>
      <c r="J1553" s="79">
        <v>130.929</v>
      </c>
      <c r="K1553" s="79">
        <v>91.572000000000003</v>
      </c>
      <c r="L1553" s="79">
        <v>25.152999999999999</v>
      </c>
      <c r="M1553" s="79">
        <v>5.7629999999999999</v>
      </c>
      <c r="N1553" s="79">
        <v>0.41899999999999998</v>
      </c>
    </row>
    <row r="1554" spans="1:14" x14ac:dyDescent="0.3">
      <c r="A1554" s="82">
        <v>1553</v>
      </c>
      <c r="B1554" s="83" t="s">
        <v>323</v>
      </c>
      <c r="C1554" s="86" t="s">
        <v>136</v>
      </c>
      <c r="D1554" s="88"/>
      <c r="E1554" s="88">
        <v>860</v>
      </c>
      <c r="F1554" s="88">
        <v>2040</v>
      </c>
      <c r="G1554" s="78" t="s">
        <v>329</v>
      </c>
      <c r="H1554" s="79">
        <v>12.401</v>
      </c>
      <c r="I1554" s="79">
        <v>104.944</v>
      </c>
      <c r="J1554" s="79">
        <v>127.96299999999999</v>
      </c>
      <c r="K1554" s="79">
        <v>94.17</v>
      </c>
      <c r="L1554" s="79">
        <v>26.513999999999999</v>
      </c>
      <c r="M1554" s="79">
        <v>5.8639999999999999</v>
      </c>
      <c r="N1554" s="79">
        <v>0.42399999999999999</v>
      </c>
    </row>
    <row r="1555" spans="1:14" x14ac:dyDescent="0.3">
      <c r="A1555" s="82">
        <v>1554</v>
      </c>
      <c r="B1555" s="83" t="s">
        <v>323</v>
      </c>
      <c r="C1555" s="86" t="s">
        <v>136</v>
      </c>
      <c r="D1555" s="88"/>
      <c r="E1555" s="88">
        <v>860</v>
      </c>
      <c r="F1555" s="88">
        <v>2045</v>
      </c>
      <c r="G1555" s="78" t="s">
        <v>330</v>
      </c>
      <c r="H1555" s="79">
        <v>11.784000000000001</v>
      </c>
      <c r="I1555" s="79">
        <v>96.793000000000006</v>
      </c>
      <c r="J1555" s="79">
        <v>125.351</v>
      </c>
      <c r="K1555" s="79">
        <v>96.828999999999994</v>
      </c>
      <c r="L1555" s="79">
        <v>28.082999999999998</v>
      </c>
      <c r="M1555" s="79">
        <v>6.016</v>
      </c>
      <c r="N1555" s="79">
        <v>0.42399999999999999</v>
      </c>
    </row>
    <row r="1556" spans="1:14" x14ac:dyDescent="0.3">
      <c r="A1556" s="82">
        <v>1555</v>
      </c>
      <c r="B1556" s="83" t="s">
        <v>323</v>
      </c>
      <c r="C1556" s="86" t="s">
        <v>136</v>
      </c>
      <c r="D1556" s="88"/>
      <c r="E1556" s="88">
        <v>860</v>
      </c>
      <c r="F1556" s="88">
        <v>2050</v>
      </c>
      <c r="G1556" s="78" t="s">
        <v>331</v>
      </c>
      <c r="H1556" s="79">
        <v>11.254</v>
      </c>
      <c r="I1556" s="79">
        <v>89.811000000000007</v>
      </c>
      <c r="J1556" s="79">
        <v>123.437</v>
      </c>
      <c r="K1556" s="79">
        <v>99.78</v>
      </c>
      <c r="L1556" s="79">
        <v>29.890999999999998</v>
      </c>
      <c r="M1556" s="79">
        <v>6.2210000000000001</v>
      </c>
      <c r="N1556" s="79">
        <v>0.42599999999999999</v>
      </c>
    </row>
    <row r="1557" spans="1:14" x14ac:dyDescent="0.3">
      <c r="A1557" s="82">
        <v>1556</v>
      </c>
      <c r="B1557" s="83" t="s">
        <v>323</v>
      </c>
      <c r="C1557" s="86" t="s">
        <v>136</v>
      </c>
      <c r="D1557" s="88"/>
      <c r="E1557" s="88">
        <v>860</v>
      </c>
      <c r="F1557" s="88">
        <v>2055</v>
      </c>
      <c r="G1557" s="78" t="s">
        <v>332</v>
      </c>
      <c r="H1557" s="79">
        <v>10.798</v>
      </c>
      <c r="I1557" s="79">
        <v>83.733999999999995</v>
      </c>
      <c r="J1557" s="79">
        <v>121.941</v>
      </c>
      <c r="K1557" s="79">
        <v>102.75700000000001</v>
      </c>
      <c r="L1557" s="79">
        <v>31.803999999999998</v>
      </c>
      <c r="M1557" s="79">
        <v>6.4530000000000003</v>
      </c>
      <c r="N1557" s="79">
        <v>0.433</v>
      </c>
    </row>
    <row r="1558" spans="1:14" x14ac:dyDescent="0.3">
      <c r="A1558" s="82">
        <v>1557</v>
      </c>
      <c r="B1558" s="83" t="s">
        <v>323</v>
      </c>
      <c r="C1558" s="86" t="s">
        <v>136</v>
      </c>
      <c r="D1558" s="88"/>
      <c r="E1558" s="88">
        <v>860</v>
      </c>
      <c r="F1558" s="88">
        <v>2060</v>
      </c>
      <c r="G1558" s="78" t="s">
        <v>333</v>
      </c>
      <c r="H1558" s="79">
        <v>10.396000000000001</v>
      </c>
      <c r="I1558" s="79">
        <v>78.429000000000002</v>
      </c>
      <c r="J1558" s="79">
        <v>120.825</v>
      </c>
      <c r="K1558" s="79">
        <v>105.77800000000001</v>
      </c>
      <c r="L1558" s="79">
        <v>33.802999999999997</v>
      </c>
      <c r="M1558" s="79">
        <v>6.7110000000000003</v>
      </c>
      <c r="N1558" s="79">
        <v>0.438</v>
      </c>
    </row>
    <row r="1559" spans="1:14" x14ac:dyDescent="0.3">
      <c r="A1559" s="82">
        <v>1558</v>
      </c>
      <c r="B1559" s="83" t="s">
        <v>323</v>
      </c>
      <c r="C1559" s="86" t="s">
        <v>136</v>
      </c>
      <c r="D1559" s="88"/>
      <c r="E1559" s="88">
        <v>860</v>
      </c>
      <c r="F1559" s="88">
        <v>2065</v>
      </c>
      <c r="G1559" s="78" t="s">
        <v>334</v>
      </c>
      <c r="H1559" s="79">
        <v>10.021000000000001</v>
      </c>
      <c r="I1559" s="79">
        <v>73.63</v>
      </c>
      <c r="J1559" s="79">
        <v>119.749</v>
      </c>
      <c r="K1559" s="79">
        <v>108.58799999999999</v>
      </c>
      <c r="L1559" s="79">
        <v>35.817999999999998</v>
      </c>
      <c r="M1559" s="79">
        <v>6.9740000000000002</v>
      </c>
      <c r="N1559" s="79">
        <v>0.44</v>
      </c>
    </row>
    <row r="1560" spans="1:14" x14ac:dyDescent="0.3">
      <c r="A1560" s="82">
        <v>1559</v>
      </c>
      <c r="B1560" s="83" t="s">
        <v>323</v>
      </c>
      <c r="C1560" s="86" t="s">
        <v>136</v>
      </c>
      <c r="D1560" s="88"/>
      <c r="E1560" s="88">
        <v>860</v>
      </c>
      <c r="F1560" s="88">
        <v>2070</v>
      </c>
      <c r="G1560" s="78" t="s">
        <v>335</v>
      </c>
      <c r="H1560" s="79">
        <v>9.6880000000000006</v>
      </c>
      <c r="I1560" s="79">
        <v>69.384</v>
      </c>
      <c r="J1560" s="79">
        <v>118.89100000000001</v>
      </c>
      <c r="K1560" s="79">
        <v>111.325</v>
      </c>
      <c r="L1560" s="79">
        <v>37.887</v>
      </c>
      <c r="M1560" s="79">
        <v>7.258</v>
      </c>
      <c r="N1560" s="79">
        <v>0.44700000000000001</v>
      </c>
    </row>
    <row r="1561" spans="1:14" x14ac:dyDescent="0.3">
      <c r="A1561" s="82">
        <v>1560</v>
      </c>
      <c r="B1561" s="83" t="s">
        <v>323</v>
      </c>
      <c r="C1561" s="86" t="s">
        <v>136</v>
      </c>
      <c r="D1561" s="88"/>
      <c r="E1561" s="88">
        <v>860</v>
      </c>
      <c r="F1561" s="88">
        <v>2075</v>
      </c>
      <c r="G1561" s="78" t="s">
        <v>336</v>
      </c>
      <c r="H1561" s="79">
        <v>9.3819999999999997</v>
      </c>
      <c r="I1561" s="79">
        <v>65.637</v>
      </c>
      <c r="J1561" s="79">
        <v>118.223</v>
      </c>
      <c r="K1561" s="79">
        <v>114.054</v>
      </c>
      <c r="L1561" s="79">
        <v>40.049999999999997</v>
      </c>
      <c r="M1561" s="79">
        <v>7.556</v>
      </c>
      <c r="N1561" s="79">
        <v>0.45800000000000002</v>
      </c>
    </row>
    <row r="1562" spans="1:14" x14ac:dyDescent="0.3">
      <c r="A1562" s="82">
        <v>1561</v>
      </c>
      <c r="B1562" s="83" t="s">
        <v>323</v>
      </c>
      <c r="C1562" s="86" t="s">
        <v>136</v>
      </c>
      <c r="D1562" s="88"/>
      <c r="E1562" s="88">
        <v>860</v>
      </c>
      <c r="F1562" s="88">
        <v>2080</v>
      </c>
      <c r="G1562" s="78" t="s">
        <v>337</v>
      </c>
      <c r="H1562" s="79">
        <v>9.0990000000000002</v>
      </c>
      <c r="I1562" s="79">
        <v>62.253</v>
      </c>
      <c r="J1562" s="79">
        <v>117.551</v>
      </c>
      <c r="K1562" s="79">
        <v>116.54</v>
      </c>
      <c r="L1562" s="79">
        <v>42.201000000000001</v>
      </c>
      <c r="M1562" s="79">
        <v>7.8529999999999998</v>
      </c>
      <c r="N1562" s="79">
        <v>0.46300000000000002</v>
      </c>
    </row>
    <row r="1563" spans="1:14" x14ac:dyDescent="0.3">
      <c r="A1563" s="82">
        <v>1562</v>
      </c>
      <c r="B1563" s="83" t="s">
        <v>323</v>
      </c>
      <c r="C1563" s="86" t="s">
        <v>136</v>
      </c>
      <c r="D1563" s="88"/>
      <c r="E1563" s="88">
        <v>860</v>
      </c>
      <c r="F1563" s="88">
        <v>2085</v>
      </c>
      <c r="G1563" s="78" t="s">
        <v>338</v>
      </c>
      <c r="H1563" s="79">
        <v>8.8409999999999993</v>
      </c>
      <c r="I1563" s="79">
        <v>59.165999999999997</v>
      </c>
      <c r="J1563" s="79">
        <v>116.78700000000001</v>
      </c>
      <c r="K1563" s="79">
        <v>118.73399999999999</v>
      </c>
      <c r="L1563" s="79">
        <v>44.341999999999999</v>
      </c>
      <c r="M1563" s="79">
        <v>8.1470000000000002</v>
      </c>
      <c r="N1563" s="79">
        <v>0.46300000000000002</v>
      </c>
    </row>
    <row r="1564" spans="1:14" x14ac:dyDescent="0.3">
      <c r="A1564" s="82">
        <v>1563</v>
      </c>
      <c r="B1564" s="83" t="s">
        <v>323</v>
      </c>
      <c r="C1564" s="86" t="s">
        <v>136</v>
      </c>
      <c r="D1564" s="88"/>
      <c r="E1564" s="88">
        <v>860</v>
      </c>
      <c r="F1564" s="88">
        <v>2090</v>
      </c>
      <c r="G1564" s="78" t="s">
        <v>339</v>
      </c>
      <c r="H1564" s="79">
        <v>8.5809999999999995</v>
      </c>
      <c r="I1564" s="79">
        <v>56.362000000000002</v>
      </c>
      <c r="J1564" s="79">
        <v>115.985</v>
      </c>
      <c r="K1564" s="79">
        <v>120.691</v>
      </c>
      <c r="L1564" s="79">
        <v>46.521000000000001</v>
      </c>
      <c r="M1564" s="79">
        <v>8.452</v>
      </c>
      <c r="N1564" s="79">
        <v>0.46800000000000003</v>
      </c>
    </row>
    <row r="1565" spans="1:14" x14ac:dyDescent="0.3">
      <c r="A1565" s="82">
        <v>1564</v>
      </c>
      <c r="B1565" s="83" t="s">
        <v>323</v>
      </c>
      <c r="C1565" s="86" t="s">
        <v>136</v>
      </c>
      <c r="D1565" s="88"/>
      <c r="E1565" s="88">
        <v>860</v>
      </c>
      <c r="F1565" s="88">
        <v>2095</v>
      </c>
      <c r="G1565" s="78" t="s">
        <v>340</v>
      </c>
      <c r="H1565" s="79">
        <v>8.3490000000000002</v>
      </c>
      <c r="I1565" s="79">
        <v>53.862000000000002</v>
      </c>
      <c r="J1565" s="79">
        <v>115.167</v>
      </c>
      <c r="K1565" s="79">
        <v>122.46299999999999</v>
      </c>
      <c r="L1565" s="79">
        <v>48.755000000000003</v>
      </c>
      <c r="M1565" s="79">
        <v>8.7609999999999992</v>
      </c>
      <c r="N1565" s="79">
        <v>0.48299999999999998</v>
      </c>
    </row>
    <row r="1566" spans="1:14" x14ac:dyDescent="0.3">
      <c r="A1566" s="82">
        <v>1565</v>
      </c>
      <c r="B1566" s="83" t="s">
        <v>323</v>
      </c>
      <c r="C1566" s="87" t="s">
        <v>137</v>
      </c>
      <c r="D1566" s="88"/>
      <c r="E1566" s="88">
        <v>5501</v>
      </c>
      <c r="F1566" s="88">
        <v>2015</v>
      </c>
      <c r="G1566" s="78" t="s">
        <v>324</v>
      </c>
      <c r="H1566" s="79">
        <v>32.051430348796899</v>
      </c>
      <c r="I1566" s="79">
        <v>174.738936498877</v>
      </c>
      <c r="J1566" s="79">
        <v>151.66994075471399</v>
      </c>
      <c r="K1566" s="79">
        <v>78.033887182672302</v>
      </c>
      <c r="L1566" s="79">
        <v>29.466332775352999</v>
      </c>
      <c r="M1566" s="79">
        <v>9.1518802120283809</v>
      </c>
      <c r="N1566" s="79">
        <v>3.06809371252087</v>
      </c>
    </row>
    <row r="1567" spans="1:14" x14ac:dyDescent="0.3">
      <c r="A1567" s="82">
        <v>1566</v>
      </c>
      <c r="B1567" s="83" t="s">
        <v>323</v>
      </c>
      <c r="C1567" s="87" t="s">
        <v>137</v>
      </c>
      <c r="D1567" s="88"/>
      <c r="E1567" s="88">
        <v>5501</v>
      </c>
      <c r="F1567" s="88">
        <v>2020</v>
      </c>
      <c r="G1567" s="78" t="s">
        <v>325</v>
      </c>
      <c r="H1567" s="79">
        <v>26.613590646398801</v>
      </c>
      <c r="I1567" s="79">
        <v>166.84858444648</v>
      </c>
      <c r="J1567" s="79">
        <v>148.609346528798</v>
      </c>
      <c r="K1567" s="79">
        <v>74.997409292276998</v>
      </c>
      <c r="L1567" s="79">
        <v>26.226846287473698</v>
      </c>
      <c r="M1567" s="79">
        <v>7.3937580793374398</v>
      </c>
      <c r="N1567" s="79">
        <v>2.48472569765506</v>
      </c>
    </row>
    <row r="1568" spans="1:14" x14ac:dyDescent="0.3">
      <c r="A1568" s="82">
        <v>1567</v>
      </c>
      <c r="B1568" s="83" t="s">
        <v>323</v>
      </c>
      <c r="C1568" s="87" t="s">
        <v>137</v>
      </c>
      <c r="D1568" s="88"/>
      <c r="E1568" s="88">
        <v>5501</v>
      </c>
      <c r="F1568" s="88">
        <v>2025</v>
      </c>
      <c r="G1568" s="78" t="s">
        <v>326</v>
      </c>
      <c r="H1568" s="79">
        <v>22.538740498468801</v>
      </c>
      <c r="I1568" s="79">
        <v>157.210023148744</v>
      </c>
      <c r="J1568" s="79">
        <v>145.45888504318299</v>
      </c>
      <c r="K1568" s="79">
        <v>73.366500103801997</v>
      </c>
      <c r="L1568" s="79">
        <v>24.240942666206902</v>
      </c>
      <c r="M1568" s="79">
        <v>6.2752956401933604</v>
      </c>
      <c r="N1568" s="79">
        <v>2.0704176744502201</v>
      </c>
    </row>
    <row r="1569" spans="1:14" x14ac:dyDescent="0.3">
      <c r="A1569" s="82">
        <v>1568</v>
      </c>
      <c r="B1569" s="83" t="s">
        <v>323</v>
      </c>
      <c r="C1569" s="87" t="s">
        <v>137</v>
      </c>
      <c r="D1569" s="88"/>
      <c r="E1569" s="88">
        <v>5501</v>
      </c>
      <c r="F1569" s="88">
        <v>2030</v>
      </c>
      <c r="G1569" s="78" t="s">
        <v>327</v>
      </c>
      <c r="H1569" s="79">
        <v>19.437905001207</v>
      </c>
      <c r="I1569" s="79">
        <v>146.96051916607101</v>
      </c>
      <c r="J1569" s="79">
        <v>142.44604979772299</v>
      </c>
      <c r="K1569" s="79">
        <v>73.228106041218396</v>
      </c>
      <c r="L1569" s="79">
        <v>23.221921727755898</v>
      </c>
      <c r="M1569" s="79">
        <v>5.5875704782153397</v>
      </c>
      <c r="N1569" s="79">
        <v>1.7619886242277201</v>
      </c>
    </row>
    <row r="1570" spans="1:14" x14ac:dyDescent="0.3">
      <c r="A1570" s="82">
        <v>1569</v>
      </c>
      <c r="B1570" s="83" t="s">
        <v>323</v>
      </c>
      <c r="C1570" s="87" t="s">
        <v>137</v>
      </c>
      <c r="D1570" s="88"/>
      <c r="E1570" s="88">
        <v>5501</v>
      </c>
      <c r="F1570" s="88">
        <v>2035</v>
      </c>
      <c r="G1570" s="78" t="s">
        <v>328</v>
      </c>
      <c r="H1570" s="79">
        <v>16.894877904879301</v>
      </c>
      <c r="I1570" s="79">
        <v>137.56777241868301</v>
      </c>
      <c r="J1570" s="79">
        <v>139.82915447175</v>
      </c>
      <c r="K1570" s="79">
        <v>74.826010387891003</v>
      </c>
      <c r="L1570" s="79">
        <v>23.039335263574799</v>
      </c>
      <c r="M1570" s="79">
        <v>5.17637291485243</v>
      </c>
      <c r="N1570" s="79">
        <v>1.52599663652025</v>
      </c>
    </row>
    <row r="1571" spans="1:14" x14ac:dyDescent="0.3">
      <c r="A1571" s="82">
        <v>1570</v>
      </c>
      <c r="B1571" s="83" t="s">
        <v>323</v>
      </c>
      <c r="C1571" s="87" t="s">
        <v>137</v>
      </c>
      <c r="D1571" s="88"/>
      <c r="E1571" s="88">
        <v>5501</v>
      </c>
      <c r="F1571" s="88">
        <v>2040</v>
      </c>
      <c r="G1571" s="78" t="s">
        <v>329</v>
      </c>
      <c r="H1571" s="79">
        <v>14.8705742430811</v>
      </c>
      <c r="I1571" s="79">
        <v>129.197795961526</v>
      </c>
      <c r="J1571" s="79">
        <v>137.45869961444799</v>
      </c>
      <c r="K1571" s="79">
        <v>77.609198358786401</v>
      </c>
      <c r="L1571" s="79">
        <v>23.671267178870401</v>
      </c>
      <c r="M1571" s="79">
        <v>4.9468210923299099</v>
      </c>
      <c r="N1571" s="79">
        <v>1.34727599476717</v>
      </c>
    </row>
    <row r="1572" spans="1:14" x14ac:dyDescent="0.3">
      <c r="A1572" s="82">
        <v>1571</v>
      </c>
      <c r="B1572" s="83" t="s">
        <v>323</v>
      </c>
      <c r="C1572" s="87" t="s">
        <v>137</v>
      </c>
      <c r="D1572" s="88"/>
      <c r="E1572" s="88">
        <v>5501</v>
      </c>
      <c r="F1572" s="88">
        <v>2045</v>
      </c>
      <c r="G1572" s="78" t="s">
        <v>330</v>
      </c>
      <c r="H1572" s="79">
        <v>13.285749152020999</v>
      </c>
      <c r="I1572" s="79">
        <v>121.397072941595</v>
      </c>
      <c r="J1572" s="79">
        <v>135.49712184838299</v>
      </c>
      <c r="K1572" s="79">
        <v>80.351200768643494</v>
      </c>
      <c r="L1572" s="79">
        <v>24.818538081277602</v>
      </c>
      <c r="M1572" s="79">
        <v>4.8725888103693098</v>
      </c>
      <c r="N1572" s="79">
        <v>1.1991234858902899</v>
      </c>
    </row>
    <row r="1573" spans="1:14" x14ac:dyDescent="0.3">
      <c r="A1573" s="82">
        <v>1572</v>
      </c>
      <c r="B1573" s="83" t="s">
        <v>323</v>
      </c>
      <c r="C1573" s="87" t="s">
        <v>137</v>
      </c>
      <c r="D1573" s="88"/>
      <c r="E1573" s="88">
        <v>5501</v>
      </c>
      <c r="F1573" s="88">
        <v>2050</v>
      </c>
      <c r="G1573" s="78" t="s">
        <v>331</v>
      </c>
      <c r="H1573" s="79">
        <v>12.056987652952699</v>
      </c>
      <c r="I1573" s="79">
        <v>113.744312516778</v>
      </c>
      <c r="J1573" s="79">
        <v>133.62474149406</v>
      </c>
      <c r="K1573" s="79">
        <v>82.832610364518104</v>
      </c>
      <c r="L1573" s="79">
        <v>26.0194122070465</v>
      </c>
      <c r="M1573" s="79">
        <v>4.9029960015463603</v>
      </c>
      <c r="N1573" s="79">
        <v>1.0633052525847699</v>
      </c>
    </row>
    <row r="1574" spans="1:14" x14ac:dyDescent="0.3">
      <c r="A1574" s="82">
        <v>1573</v>
      </c>
      <c r="B1574" s="83" t="s">
        <v>323</v>
      </c>
      <c r="C1574" s="87" t="s">
        <v>137</v>
      </c>
      <c r="D1574" s="88"/>
      <c r="E1574" s="88">
        <v>5501</v>
      </c>
      <c r="F1574" s="88">
        <v>2055</v>
      </c>
      <c r="G1574" s="78" t="s">
        <v>332</v>
      </c>
      <c r="H1574" s="79">
        <v>11.0874125165882</v>
      </c>
      <c r="I1574" s="79">
        <v>106.36794646761901</v>
      </c>
      <c r="J1574" s="79">
        <v>131.884471751386</v>
      </c>
      <c r="K1574" s="79">
        <v>85.568601952948896</v>
      </c>
      <c r="L1574" s="79">
        <v>27.244462040309799</v>
      </c>
      <c r="M1574" s="79">
        <v>4.9845373688666204</v>
      </c>
      <c r="N1574" s="79">
        <v>0.95459902505441696</v>
      </c>
    </row>
    <row r="1575" spans="1:14" x14ac:dyDescent="0.3">
      <c r="A1575" s="82">
        <v>1574</v>
      </c>
      <c r="B1575" s="83" t="s">
        <v>323</v>
      </c>
      <c r="C1575" s="87" t="s">
        <v>137</v>
      </c>
      <c r="D1575" s="88"/>
      <c r="E1575" s="88">
        <v>5501</v>
      </c>
      <c r="F1575" s="88">
        <v>2060</v>
      </c>
      <c r="G1575" s="78" t="s">
        <v>333</v>
      </c>
      <c r="H1575" s="79">
        <v>10.2720863331676</v>
      </c>
      <c r="I1575" s="79">
        <v>99.559682191806601</v>
      </c>
      <c r="J1575" s="79">
        <v>130.33265760505299</v>
      </c>
      <c r="K1575" s="79">
        <v>88.801395089459604</v>
      </c>
      <c r="L1575" s="79">
        <v>28.710851672918999</v>
      </c>
      <c r="M1575" s="79">
        <v>5.1300246157067901</v>
      </c>
      <c r="N1575" s="79">
        <v>0.863556007698141</v>
      </c>
    </row>
    <row r="1576" spans="1:14" x14ac:dyDescent="0.3">
      <c r="A1576" s="82">
        <v>1575</v>
      </c>
      <c r="B1576" s="83" t="s">
        <v>323</v>
      </c>
      <c r="C1576" s="87" t="s">
        <v>137</v>
      </c>
      <c r="D1576" s="88"/>
      <c r="E1576" s="88">
        <v>5501</v>
      </c>
      <c r="F1576" s="88">
        <v>2065</v>
      </c>
      <c r="G1576" s="78" t="s">
        <v>334</v>
      </c>
      <c r="H1576" s="79">
        <v>9.5692346519323994</v>
      </c>
      <c r="I1576" s="79">
        <v>93.301411024120796</v>
      </c>
      <c r="J1576" s="79">
        <v>128.81721298282099</v>
      </c>
      <c r="K1576" s="79">
        <v>92.378429594135994</v>
      </c>
      <c r="L1576" s="79">
        <v>30.417942860871602</v>
      </c>
      <c r="M1576" s="79">
        <v>5.3278009837530496</v>
      </c>
      <c r="N1576" s="79">
        <v>0.78543250903677497</v>
      </c>
    </row>
    <row r="1577" spans="1:14" x14ac:dyDescent="0.3">
      <c r="A1577" s="82">
        <v>1576</v>
      </c>
      <c r="B1577" s="83" t="s">
        <v>323</v>
      </c>
      <c r="C1577" s="87" t="s">
        <v>137</v>
      </c>
      <c r="D1577" s="88"/>
      <c r="E1577" s="88">
        <v>5501</v>
      </c>
      <c r="F1577" s="88">
        <v>2070</v>
      </c>
      <c r="G1577" s="78" t="s">
        <v>335</v>
      </c>
      <c r="H1577" s="79">
        <v>8.9881091416140304</v>
      </c>
      <c r="I1577" s="79">
        <v>87.564002317411493</v>
      </c>
      <c r="J1577" s="79">
        <v>127.38800023590601</v>
      </c>
      <c r="K1577" s="79">
        <v>96.041377044227801</v>
      </c>
      <c r="L1577" s="79">
        <v>32.348087702668998</v>
      </c>
      <c r="M1577" s="79">
        <v>5.5750989745523496</v>
      </c>
      <c r="N1577" s="79">
        <v>0.71603899216017697</v>
      </c>
    </row>
    <row r="1578" spans="1:14" x14ac:dyDescent="0.3">
      <c r="A1578" s="82">
        <v>1577</v>
      </c>
      <c r="B1578" s="83" t="s">
        <v>323</v>
      </c>
      <c r="C1578" s="87" t="s">
        <v>137</v>
      </c>
      <c r="D1578" s="88"/>
      <c r="E1578" s="88">
        <v>5501</v>
      </c>
      <c r="F1578" s="88">
        <v>2075</v>
      </c>
      <c r="G1578" s="78" t="s">
        <v>336</v>
      </c>
      <c r="H1578" s="79">
        <v>8.5334243909797696</v>
      </c>
      <c r="I1578" s="79">
        <v>82.247121825230394</v>
      </c>
      <c r="J1578" s="79">
        <v>126.056162339674</v>
      </c>
      <c r="K1578" s="79">
        <v>99.590459519807496</v>
      </c>
      <c r="L1578" s="79">
        <v>34.387347069584997</v>
      </c>
      <c r="M1578" s="79">
        <v>5.8619519859301796</v>
      </c>
      <c r="N1578" s="79">
        <v>0.656612523747098</v>
      </c>
    </row>
    <row r="1579" spans="1:14" x14ac:dyDescent="0.3">
      <c r="A1579" s="82">
        <v>1578</v>
      </c>
      <c r="B1579" s="83" t="s">
        <v>323</v>
      </c>
      <c r="C1579" s="87" t="s">
        <v>137</v>
      </c>
      <c r="D1579" s="88"/>
      <c r="E1579" s="88">
        <v>5501</v>
      </c>
      <c r="F1579" s="88">
        <v>2080</v>
      </c>
      <c r="G1579" s="78" t="s">
        <v>337</v>
      </c>
      <c r="H1579" s="79">
        <v>8.1773086795982408</v>
      </c>
      <c r="I1579" s="79">
        <v>77.3068931234057</v>
      </c>
      <c r="J1579" s="79">
        <v>124.83818738662001</v>
      </c>
      <c r="K1579" s="79">
        <v>103.07395950807501</v>
      </c>
      <c r="L1579" s="79">
        <v>36.5084709168937</v>
      </c>
      <c r="M1579" s="79">
        <v>6.1754559572627601</v>
      </c>
      <c r="N1579" s="79">
        <v>0.61644801547503802</v>
      </c>
    </row>
    <row r="1580" spans="1:14" x14ac:dyDescent="0.3">
      <c r="A1580" s="82">
        <v>1579</v>
      </c>
      <c r="B1580" s="83" t="s">
        <v>323</v>
      </c>
      <c r="C1580" s="87" t="s">
        <v>137</v>
      </c>
      <c r="D1580" s="88"/>
      <c r="E1580" s="88">
        <v>5501</v>
      </c>
      <c r="F1580" s="88">
        <v>2085</v>
      </c>
      <c r="G1580" s="78" t="s">
        <v>338</v>
      </c>
      <c r="H1580" s="79">
        <v>7.9014342601203102</v>
      </c>
      <c r="I1580" s="79">
        <v>72.5549994742168</v>
      </c>
      <c r="J1580" s="79">
        <v>123.376302292933</v>
      </c>
      <c r="K1580" s="79">
        <v>106.36083056534601</v>
      </c>
      <c r="L1580" s="79">
        <v>38.696387528369101</v>
      </c>
      <c r="M1580" s="79">
        <v>6.5261600623215799</v>
      </c>
      <c r="N1580" s="79">
        <v>0.57731286260995796</v>
      </c>
    </row>
    <row r="1581" spans="1:14" x14ac:dyDescent="0.3">
      <c r="A1581" s="82">
        <v>1580</v>
      </c>
      <c r="B1581" s="83" t="s">
        <v>323</v>
      </c>
      <c r="C1581" s="87" t="s">
        <v>137</v>
      </c>
      <c r="D1581" s="88"/>
      <c r="E1581" s="88">
        <v>5501</v>
      </c>
      <c r="F1581" s="88">
        <v>2090</v>
      </c>
      <c r="G1581" s="78" t="s">
        <v>339</v>
      </c>
      <c r="H1581" s="79">
        <v>7.6792559303730998</v>
      </c>
      <c r="I1581" s="79">
        <v>68.159481259388997</v>
      </c>
      <c r="J1581" s="79">
        <v>121.83166606299</v>
      </c>
      <c r="K1581" s="79">
        <v>109.597157106921</v>
      </c>
      <c r="L1581" s="79">
        <v>41.049443099451999</v>
      </c>
      <c r="M1581" s="79">
        <v>6.9194820062780202</v>
      </c>
      <c r="N1581" s="79">
        <v>0.54949142902491899</v>
      </c>
    </row>
    <row r="1582" spans="1:14" x14ac:dyDescent="0.3">
      <c r="A1582" s="82">
        <v>1581</v>
      </c>
      <c r="B1582" s="83" t="s">
        <v>323</v>
      </c>
      <c r="C1582" s="87" t="s">
        <v>137</v>
      </c>
      <c r="D1582" s="88"/>
      <c r="E1582" s="88">
        <v>5501</v>
      </c>
      <c r="F1582" s="88">
        <v>2095</v>
      </c>
      <c r="G1582" s="78" t="s">
        <v>340</v>
      </c>
      <c r="H1582" s="79">
        <v>7.5210183012440703</v>
      </c>
      <c r="I1582" s="79">
        <v>64.1943092170781</v>
      </c>
      <c r="J1582" s="79">
        <v>120.29413758902101</v>
      </c>
      <c r="K1582" s="79">
        <v>112.73593060628301</v>
      </c>
      <c r="L1582" s="79">
        <v>43.586484958630201</v>
      </c>
      <c r="M1582" s="79">
        <v>7.3604649806903799</v>
      </c>
      <c r="N1582" s="79">
        <v>0.53081196744613701</v>
      </c>
    </row>
    <row r="1583" spans="1:14" x14ac:dyDescent="0.3">
      <c r="A1583" s="82">
        <v>1582</v>
      </c>
      <c r="B1583" s="83" t="s">
        <v>323</v>
      </c>
      <c r="C1583" s="86" t="s">
        <v>138</v>
      </c>
      <c r="D1583" s="88"/>
      <c r="E1583" s="88">
        <v>4</v>
      </c>
      <c r="F1583" s="88">
        <v>2015</v>
      </c>
      <c r="G1583" s="78" t="s">
        <v>324</v>
      </c>
      <c r="H1583" s="79">
        <v>64.462000000000003</v>
      </c>
      <c r="I1583" s="79">
        <v>217.661</v>
      </c>
      <c r="J1583" s="79">
        <v>228.989</v>
      </c>
      <c r="K1583" s="79">
        <v>186.434</v>
      </c>
      <c r="L1583" s="79">
        <v>123.402</v>
      </c>
      <c r="M1583" s="79">
        <v>51.334000000000003</v>
      </c>
      <c r="N1583" s="79">
        <v>10.058</v>
      </c>
    </row>
    <row r="1584" spans="1:14" x14ac:dyDescent="0.3">
      <c r="A1584" s="82">
        <v>1583</v>
      </c>
      <c r="B1584" s="83" t="s">
        <v>323</v>
      </c>
      <c r="C1584" s="86" t="s">
        <v>138</v>
      </c>
      <c r="D1584" s="88"/>
      <c r="E1584" s="88">
        <v>4</v>
      </c>
      <c r="F1584" s="88">
        <v>2020</v>
      </c>
      <c r="G1584" s="78" t="s">
        <v>325</v>
      </c>
      <c r="H1584" s="79">
        <v>48.41</v>
      </c>
      <c r="I1584" s="79">
        <v>187.43</v>
      </c>
      <c r="J1584" s="79">
        <v>198.32400000000001</v>
      </c>
      <c r="K1584" s="79">
        <v>160.35599999999999</v>
      </c>
      <c r="L1584" s="79">
        <v>102.611</v>
      </c>
      <c r="M1584" s="79">
        <v>39.201999999999998</v>
      </c>
      <c r="N1584" s="79">
        <v>6.2670000000000003</v>
      </c>
    </row>
    <row r="1585" spans="1:14" x14ac:dyDescent="0.3">
      <c r="A1585" s="82">
        <v>1584</v>
      </c>
      <c r="B1585" s="83" t="s">
        <v>323</v>
      </c>
      <c r="C1585" s="86" t="s">
        <v>138</v>
      </c>
      <c r="D1585" s="88"/>
      <c r="E1585" s="88">
        <v>4</v>
      </c>
      <c r="F1585" s="88">
        <v>2025</v>
      </c>
      <c r="G1585" s="78" t="s">
        <v>326</v>
      </c>
      <c r="H1585" s="79">
        <v>37.168999999999997</v>
      </c>
      <c r="I1585" s="79">
        <v>163.11099999999999</v>
      </c>
      <c r="J1585" s="79">
        <v>174.654</v>
      </c>
      <c r="K1585" s="79">
        <v>140.89699999999999</v>
      </c>
      <c r="L1585" s="79">
        <v>87.228999999999999</v>
      </c>
      <c r="M1585" s="79">
        <v>30.689</v>
      </c>
      <c r="N1585" s="79">
        <v>4.0309999999999997</v>
      </c>
    </row>
    <row r="1586" spans="1:14" x14ac:dyDescent="0.3">
      <c r="A1586" s="82">
        <v>1585</v>
      </c>
      <c r="B1586" s="83" t="s">
        <v>323</v>
      </c>
      <c r="C1586" s="86" t="s">
        <v>138</v>
      </c>
      <c r="D1586" s="88"/>
      <c r="E1586" s="88">
        <v>4</v>
      </c>
      <c r="F1586" s="88">
        <v>2030</v>
      </c>
      <c r="G1586" s="78" t="s">
        <v>327</v>
      </c>
      <c r="H1586" s="79">
        <v>29.443999999999999</v>
      </c>
      <c r="I1586" s="79">
        <v>144.78800000000001</v>
      </c>
      <c r="J1586" s="79">
        <v>157.83799999999999</v>
      </c>
      <c r="K1586" s="79">
        <v>127.583</v>
      </c>
      <c r="L1586" s="79">
        <v>76.498000000000005</v>
      </c>
      <c r="M1586" s="79">
        <v>24.849</v>
      </c>
      <c r="N1586" s="79">
        <v>2.74</v>
      </c>
    </row>
    <row r="1587" spans="1:14" x14ac:dyDescent="0.3">
      <c r="A1587" s="82">
        <v>1586</v>
      </c>
      <c r="B1587" s="83" t="s">
        <v>323</v>
      </c>
      <c r="C1587" s="86" t="s">
        <v>138</v>
      </c>
      <c r="D1587" s="88"/>
      <c r="E1587" s="88">
        <v>4</v>
      </c>
      <c r="F1587" s="88">
        <v>2035</v>
      </c>
      <c r="G1587" s="78" t="s">
        <v>328</v>
      </c>
      <c r="H1587" s="79">
        <v>24.030999999999999</v>
      </c>
      <c r="I1587" s="79">
        <v>130.898</v>
      </c>
      <c r="J1587" s="79">
        <v>146.072</v>
      </c>
      <c r="K1587" s="79">
        <v>118.854</v>
      </c>
      <c r="L1587" s="79">
        <v>69.069000000000003</v>
      </c>
      <c r="M1587" s="79">
        <v>20.777000000000001</v>
      </c>
      <c r="N1587" s="79">
        <v>1.9390000000000001</v>
      </c>
    </row>
    <row r="1588" spans="1:14" x14ac:dyDescent="0.3">
      <c r="A1588" s="82">
        <v>1587</v>
      </c>
      <c r="B1588" s="83" t="s">
        <v>323</v>
      </c>
      <c r="C1588" s="86" t="s">
        <v>138</v>
      </c>
      <c r="D1588" s="88"/>
      <c r="E1588" s="88">
        <v>4</v>
      </c>
      <c r="F1588" s="88">
        <v>2040</v>
      </c>
      <c r="G1588" s="78" t="s">
        <v>329</v>
      </c>
      <c r="H1588" s="79">
        <v>19.994</v>
      </c>
      <c r="I1588" s="79">
        <v>119.253</v>
      </c>
      <c r="J1588" s="79">
        <v>136.98400000000001</v>
      </c>
      <c r="K1588" s="79">
        <v>112.66500000000001</v>
      </c>
      <c r="L1588" s="79">
        <v>63.506</v>
      </c>
      <c r="M1588" s="79">
        <v>17.748999999999999</v>
      </c>
      <c r="N1588" s="79">
        <v>1.429</v>
      </c>
    </row>
    <row r="1589" spans="1:14" x14ac:dyDescent="0.3">
      <c r="A1589" s="82">
        <v>1588</v>
      </c>
      <c r="B1589" s="83" t="s">
        <v>323</v>
      </c>
      <c r="C1589" s="86" t="s">
        <v>138</v>
      </c>
      <c r="D1589" s="88"/>
      <c r="E1589" s="88">
        <v>4</v>
      </c>
      <c r="F1589" s="88">
        <v>2045</v>
      </c>
      <c r="G1589" s="78" t="s">
        <v>330</v>
      </c>
      <c r="H1589" s="79">
        <v>16.884</v>
      </c>
      <c r="I1589" s="79">
        <v>109.026</v>
      </c>
      <c r="J1589" s="79">
        <v>129.53800000000001</v>
      </c>
      <c r="K1589" s="79">
        <v>108.099</v>
      </c>
      <c r="L1589" s="79">
        <v>59.182000000000002</v>
      </c>
      <c r="M1589" s="79">
        <v>15.435</v>
      </c>
      <c r="N1589" s="79">
        <v>1.0760000000000001</v>
      </c>
    </row>
    <row r="1590" spans="1:14" x14ac:dyDescent="0.3">
      <c r="A1590" s="82">
        <v>1589</v>
      </c>
      <c r="B1590" s="83" t="s">
        <v>323</v>
      </c>
      <c r="C1590" s="86" t="s">
        <v>138</v>
      </c>
      <c r="D1590" s="88"/>
      <c r="E1590" s="88">
        <v>4</v>
      </c>
      <c r="F1590" s="88">
        <v>2050</v>
      </c>
      <c r="G1590" s="78" t="s">
        <v>331</v>
      </c>
      <c r="H1590" s="79">
        <v>14.488</v>
      </c>
      <c r="I1590" s="79">
        <v>100.07899999999999</v>
      </c>
      <c r="J1590" s="79">
        <v>123.511</v>
      </c>
      <c r="K1590" s="79">
        <v>104.919</v>
      </c>
      <c r="L1590" s="79">
        <v>55.868000000000002</v>
      </c>
      <c r="M1590" s="79">
        <v>13.632</v>
      </c>
      <c r="N1590" s="79">
        <v>0.84299999999999997</v>
      </c>
    </row>
    <row r="1591" spans="1:14" x14ac:dyDescent="0.3">
      <c r="A1591" s="82">
        <v>1590</v>
      </c>
      <c r="B1591" s="83" t="s">
        <v>323</v>
      </c>
      <c r="C1591" s="86" t="s">
        <v>138</v>
      </c>
      <c r="D1591" s="88"/>
      <c r="E1591" s="88">
        <v>4</v>
      </c>
      <c r="F1591" s="88">
        <v>2055</v>
      </c>
      <c r="G1591" s="78" t="s">
        <v>332</v>
      </c>
      <c r="H1591" s="79">
        <v>12.629</v>
      </c>
      <c r="I1591" s="79">
        <v>92.28</v>
      </c>
      <c r="J1591" s="79">
        <v>118.68899999999999</v>
      </c>
      <c r="K1591" s="79">
        <v>102.873</v>
      </c>
      <c r="L1591" s="79">
        <v>53.401000000000003</v>
      </c>
      <c r="M1591" s="79">
        <v>12.268000000000001</v>
      </c>
      <c r="N1591" s="79">
        <v>0.68</v>
      </c>
    </row>
    <row r="1592" spans="1:14" x14ac:dyDescent="0.3">
      <c r="A1592" s="82">
        <v>1591</v>
      </c>
      <c r="B1592" s="83" t="s">
        <v>323</v>
      </c>
      <c r="C1592" s="86" t="s">
        <v>138</v>
      </c>
      <c r="D1592" s="88"/>
      <c r="E1592" s="88">
        <v>4</v>
      </c>
      <c r="F1592" s="88">
        <v>2060</v>
      </c>
      <c r="G1592" s="78" t="s">
        <v>333</v>
      </c>
      <c r="H1592" s="79">
        <v>11.188000000000001</v>
      </c>
      <c r="I1592" s="79">
        <v>85.525000000000006</v>
      </c>
      <c r="J1592" s="79">
        <v>114.925</v>
      </c>
      <c r="K1592" s="79">
        <v>101.762</v>
      </c>
      <c r="L1592" s="79">
        <v>51.622</v>
      </c>
      <c r="M1592" s="79">
        <v>11.225</v>
      </c>
      <c r="N1592" s="79">
        <v>0.57299999999999995</v>
      </c>
    </row>
    <row r="1593" spans="1:14" x14ac:dyDescent="0.3">
      <c r="A1593" s="82">
        <v>1592</v>
      </c>
      <c r="B1593" s="83" t="s">
        <v>323</v>
      </c>
      <c r="C1593" s="86" t="s">
        <v>138</v>
      </c>
      <c r="D1593" s="88"/>
      <c r="E1593" s="88">
        <v>4</v>
      </c>
      <c r="F1593" s="88">
        <v>2065</v>
      </c>
      <c r="G1593" s="78" t="s">
        <v>334</v>
      </c>
      <c r="H1593" s="79">
        <v>10.106999999999999</v>
      </c>
      <c r="I1593" s="79">
        <v>79.885999999999996</v>
      </c>
      <c r="J1593" s="79">
        <v>112.38200000000001</v>
      </c>
      <c r="K1593" s="79">
        <v>101.748</v>
      </c>
      <c r="L1593" s="79">
        <v>50.564</v>
      </c>
      <c r="M1593" s="79">
        <v>10.476000000000001</v>
      </c>
      <c r="N1593" s="79">
        <v>0.497</v>
      </c>
    </row>
    <row r="1594" spans="1:14" x14ac:dyDescent="0.3">
      <c r="A1594" s="82">
        <v>1593</v>
      </c>
      <c r="B1594" s="83" t="s">
        <v>323</v>
      </c>
      <c r="C1594" s="86" t="s">
        <v>138</v>
      </c>
      <c r="D1594" s="88"/>
      <c r="E1594" s="88">
        <v>4</v>
      </c>
      <c r="F1594" s="88">
        <v>2070</v>
      </c>
      <c r="G1594" s="78" t="s">
        <v>335</v>
      </c>
      <c r="H1594" s="79">
        <v>9.2810000000000006</v>
      </c>
      <c r="I1594" s="79">
        <v>75.048000000000002</v>
      </c>
      <c r="J1594" s="79">
        <v>110.63200000000001</v>
      </c>
      <c r="K1594" s="79">
        <v>102.43600000000001</v>
      </c>
      <c r="L1594" s="79">
        <v>50.006999999999998</v>
      </c>
      <c r="M1594" s="79">
        <v>9.9290000000000003</v>
      </c>
      <c r="N1594" s="79">
        <v>0.44700000000000001</v>
      </c>
    </row>
    <row r="1595" spans="1:14" x14ac:dyDescent="0.3">
      <c r="A1595" s="82">
        <v>1594</v>
      </c>
      <c r="B1595" s="83" t="s">
        <v>323</v>
      </c>
      <c r="C1595" s="86" t="s">
        <v>138</v>
      </c>
      <c r="D1595" s="88"/>
      <c r="E1595" s="88">
        <v>4</v>
      </c>
      <c r="F1595" s="88">
        <v>2075</v>
      </c>
      <c r="G1595" s="78" t="s">
        <v>336</v>
      </c>
      <c r="H1595" s="79">
        <v>8.6440000000000001</v>
      </c>
      <c r="I1595" s="79">
        <v>70.869</v>
      </c>
      <c r="J1595" s="79">
        <v>109.53</v>
      </c>
      <c r="K1595" s="79">
        <v>103.694</v>
      </c>
      <c r="L1595" s="79">
        <v>49.844000000000001</v>
      </c>
      <c r="M1595" s="79">
        <v>9.5429999999999993</v>
      </c>
      <c r="N1595" s="79">
        <v>0.41599999999999998</v>
      </c>
    </row>
    <row r="1596" spans="1:14" x14ac:dyDescent="0.3">
      <c r="A1596" s="82">
        <v>1595</v>
      </c>
      <c r="B1596" s="83" t="s">
        <v>323</v>
      </c>
      <c r="C1596" s="86" t="s">
        <v>138</v>
      </c>
      <c r="D1596" s="88"/>
      <c r="E1596" s="88">
        <v>4</v>
      </c>
      <c r="F1596" s="88">
        <v>2080</v>
      </c>
      <c r="G1596" s="78" t="s">
        <v>337</v>
      </c>
      <c r="H1596" s="79">
        <v>8.1769999999999996</v>
      </c>
      <c r="I1596" s="79">
        <v>67.254999999999995</v>
      </c>
      <c r="J1596" s="79">
        <v>109.03</v>
      </c>
      <c r="K1596" s="79">
        <v>105.504</v>
      </c>
      <c r="L1596" s="79">
        <v>50.052999999999997</v>
      </c>
      <c r="M1596" s="79">
        <v>9.3089999999999993</v>
      </c>
      <c r="N1596" s="79">
        <v>0.39200000000000002</v>
      </c>
    </row>
    <row r="1597" spans="1:14" x14ac:dyDescent="0.3">
      <c r="A1597" s="82">
        <v>1596</v>
      </c>
      <c r="B1597" s="83" t="s">
        <v>323</v>
      </c>
      <c r="C1597" s="86" t="s">
        <v>138</v>
      </c>
      <c r="D1597" s="88"/>
      <c r="E1597" s="88">
        <v>4</v>
      </c>
      <c r="F1597" s="88">
        <v>2085</v>
      </c>
      <c r="G1597" s="78" t="s">
        <v>338</v>
      </c>
      <c r="H1597" s="79">
        <v>7.83</v>
      </c>
      <c r="I1597" s="79">
        <v>64.072000000000003</v>
      </c>
      <c r="J1597" s="79">
        <v>108.943</v>
      </c>
      <c r="K1597" s="79">
        <v>107.691</v>
      </c>
      <c r="L1597" s="79">
        <v>50.531999999999996</v>
      </c>
      <c r="M1597" s="79">
        <v>9.1690000000000005</v>
      </c>
      <c r="N1597" s="79">
        <v>0.38300000000000001</v>
      </c>
    </row>
    <row r="1598" spans="1:14" x14ac:dyDescent="0.3">
      <c r="A1598" s="82">
        <v>1597</v>
      </c>
      <c r="B1598" s="83" t="s">
        <v>323</v>
      </c>
      <c r="C1598" s="86" t="s">
        <v>138</v>
      </c>
      <c r="D1598" s="88"/>
      <c r="E1598" s="88">
        <v>4</v>
      </c>
      <c r="F1598" s="88">
        <v>2090</v>
      </c>
      <c r="G1598" s="78" t="s">
        <v>339</v>
      </c>
      <c r="H1598" s="79">
        <v>7.5609999999999999</v>
      </c>
      <c r="I1598" s="79">
        <v>61.14</v>
      </c>
      <c r="J1598" s="79">
        <v>108.928</v>
      </c>
      <c r="K1598" s="79">
        <v>109.892</v>
      </c>
      <c r="L1598" s="79">
        <v>51.100999999999999</v>
      </c>
      <c r="M1598" s="79">
        <v>9.0820000000000007</v>
      </c>
      <c r="N1598" s="79">
        <v>0.376</v>
      </c>
    </row>
    <row r="1599" spans="1:14" x14ac:dyDescent="0.3">
      <c r="A1599" s="82">
        <v>1598</v>
      </c>
      <c r="B1599" s="83" t="s">
        <v>323</v>
      </c>
      <c r="C1599" s="86" t="s">
        <v>138</v>
      </c>
      <c r="D1599" s="88"/>
      <c r="E1599" s="88">
        <v>4</v>
      </c>
      <c r="F1599" s="88">
        <v>2095</v>
      </c>
      <c r="G1599" s="78" t="s">
        <v>340</v>
      </c>
      <c r="H1599" s="79">
        <v>7.3620000000000001</v>
      </c>
      <c r="I1599" s="79">
        <v>58.468000000000004</v>
      </c>
      <c r="J1599" s="79">
        <v>109.027</v>
      </c>
      <c r="K1599" s="79">
        <v>112.167</v>
      </c>
      <c r="L1599" s="79">
        <v>51.771000000000001</v>
      </c>
      <c r="M1599" s="79">
        <v>9.0690000000000008</v>
      </c>
      <c r="N1599" s="79">
        <v>0.376</v>
      </c>
    </row>
    <row r="1600" spans="1:14" x14ac:dyDescent="0.3">
      <c r="A1600" s="82">
        <v>1599</v>
      </c>
      <c r="B1600" s="83" t="s">
        <v>323</v>
      </c>
      <c r="C1600" s="86" t="s">
        <v>139</v>
      </c>
      <c r="D1600" s="88"/>
      <c r="E1600" s="88">
        <v>50</v>
      </c>
      <c r="F1600" s="88">
        <v>2015</v>
      </c>
      <c r="G1600" s="78" t="s">
        <v>324</v>
      </c>
      <c r="H1600" s="79">
        <v>83.507999999999996</v>
      </c>
      <c r="I1600" s="79">
        <v>139.17400000000001</v>
      </c>
      <c r="J1600" s="79">
        <v>104.285</v>
      </c>
      <c r="K1600" s="79">
        <v>52.997999999999998</v>
      </c>
      <c r="L1600" s="79">
        <v>22.79</v>
      </c>
      <c r="M1600" s="79">
        <v>5.9539999999999997</v>
      </c>
      <c r="N1600" s="79">
        <v>4.7510000000000003</v>
      </c>
    </row>
    <row r="1601" spans="1:14" x14ac:dyDescent="0.3">
      <c r="A1601" s="82">
        <v>1600</v>
      </c>
      <c r="B1601" s="83" t="s">
        <v>323</v>
      </c>
      <c r="C1601" s="86" t="s">
        <v>139</v>
      </c>
      <c r="D1601" s="88"/>
      <c r="E1601" s="88">
        <v>50</v>
      </c>
      <c r="F1601" s="88">
        <v>2020</v>
      </c>
      <c r="G1601" s="78" t="s">
        <v>325</v>
      </c>
      <c r="H1601" s="79">
        <v>76.707999999999998</v>
      </c>
      <c r="I1601" s="79">
        <v>130.94800000000001</v>
      </c>
      <c r="J1601" s="79">
        <v>99.688999999999993</v>
      </c>
      <c r="K1601" s="79">
        <v>49.890999999999998</v>
      </c>
      <c r="L1601" s="79">
        <v>20.402999999999999</v>
      </c>
      <c r="M1601" s="79">
        <v>4.8719999999999999</v>
      </c>
      <c r="N1601" s="79">
        <v>5.0890000000000004</v>
      </c>
    </row>
    <row r="1602" spans="1:14" x14ac:dyDescent="0.3">
      <c r="A1602" s="82">
        <v>1601</v>
      </c>
      <c r="B1602" s="83" t="s">
        <v>323</v>
      </c>
      <c r="C1602" s="86" t="s">
        <v>139</v>
      </c>
      <c r="D1602" s="88"/>
      <c r="E1602" s="88">
        <v>50</v>
      </c>
      <c r="F1602" s="88">
        <v>2025</v>
      </c>
      <c r="G1602" s="78" t="s">
        <v>326</v>
      </c>
      <c r="H1602" s="79">
        <v>69.063999999999993</v>
      </c>
      <c r="I1602" s="79">
        <v>122.238</v>
      </c>
      <c r="J1602" s="79">
        <v>96.948999999999998</v>
      </c>
      <c r="K1602" s="79">
        <v>49.851999999999997</v>
      </c>
      <c r="L1602" s="79">
        <v>19.712</v>
      </c>
      <c r="M1602" s="79">
        <v>4.298</v>
      </c>
      <c r="N1602" s="79">
        <v>5.2270000000000003</v>
      </c>
    </row>
    <row r="1603" spans="1:14" x14ac:dyDescent="0.3">
      <c r="A1603" s="82">
        <v>1602</v>
      </c>
      <c r="B1603" s="83" t="s">
        <v>323</v>
      </c>
      <c r="C1603" s="86" t="s">
        <v>139</v>
      </c>
      <c r="D1603" s="88"/>
      <c r="E1603" s="88">
        <v>50</v>
      </c>
      <c r="F1603" s="88">
        <v>2030</v>
      </c>
      <c r="G1603" s="78" t="s">
        <v>327</v>
      </c>
      <c r="H1603" s="79">
        <v>61.628</v>
      </c>
      <c r="I1603" s="79">
        <v>113.70399999999999</v>
      </c>
      <c r="J1603" s="79">
        <v>95.296999999999997</v>
      </c>
      <c r="K1603" s="79">
        <v>51.679000000000002</v>
      </c>
      <c r="L1603" s="79">
        <v>20.097999999999999</v>
      </c>
      <c r="M1603" s="79">
        <v>4.048</v>
      </c>
      <c r="N1603" s="79">
        <v>5.226</v>
      </c>
    </row>
    <row r="1604" spans="1:14" x14ac:dyDescent="0.3">
      <c r="A1604" s="82">
        <v>1603</v>
      </c>
      <c r="B1604" s="83" t="s">
        <v>323</v>
      </c>
      <c r="C1604" s="86" t="s">
        <v>139</v>
      </c>
      <c r="D1604" s="88"/>
      <c r="E1604" s="88">
        <v>50</v>
      </c>
      <c r="F1604" s="88">
        <v>2035</v>
      </c>
      <c r="G1604" s="78" t="s">
        <v>328</v>
      </c>
      <c r="H1604" s="79">
        <v>54.941000000000003</v>
      </c>
      <c r="I1604" s="79">
        <v>106.18899999999999</v>
      </c>
      <c r="J1604" s="79">
        <v>94.656000000000006</v>
      </c>
      <c r="K1604" s="79">
        <v>54.468000000000004</v>
      </c>
      <c r="L1604" s="79">
        <v>21.036999999999999</v>
      </c>
      <c r="M1604" s="79">
        <v>3.9860000000000002</v>
      </c>
      <c r="N1604" s="79">
        <v>5.1230000000000002</v>
      </c>
    </row>
    <row r="1605" spans="1:14" x14ac:dyDescent="0.3">
      <c r="A1605" s="82">
        <v>1604</v>
      </c>
      <c r="B1605" s="83" t="s">
        <v>323</v>
      </c>
      <c r="C1605" s="86" t="s">
        <v>139</v>
      </c>
      <c r="D1605" s="88"/>
      <c r="E1605" s="88">
        <v>50</v>
      </c>
      <c r="F1605" s="88">
        <v>2040</v>
      </c>
      <c r="G1605" s="78" t="s">
        <v>329</v>
      </c>
      <c r="H1605" s="79">
        <v>49.241999999999997</v>
      </c>
      <c r="I1605" s="79">
        <v>100.148</v>
      </c>
      <c r="J1605" s="79">
        <v>95.349000000000004</v>
      </c>
      <c r="K1605" s="79">
        <v>58.311999999999998</v>
      </c>
      <c r="L1605" s="79">
        <v>22.542999999999999</v>
      </c>
      <c r="M1605" s="79">
        <v>4.08</v>
      </c>
      <c r="N1605" s="79">
        <v>4.9859999999999998</v>
      </c>
    </row>
    <row r="1606" spans="1:14" x14ac:dyDescent="0.3">
      <c r="A1606" s="82">
        <v>1605</v>
      </c>
      <c r="B1606" s="83" t="s">
        <v>323</v>
      </c>
      <c r="C1606" s="86" t="s">
        <v>139</v>
      </c>
      <c r="D1606" s="88"/>
      <c r="E1606" s="88">
        <v>50</v>
      </c>
      <c r="F1606" s="88">
        <v>2045</v>
      </c>
      <c r="G1606" s="78" t="s">
        <v>330</v>
      </c>
      <c r="H1606" s="79">
        <v>44.11</v>
      </c>
      <c r="I1606" s="79">
        <v>94.84</v>
      </c>
      <c r="J1606" s="79">
        <v>96.712000000000003</v>
      </c>
      <c r="K1606" s="79">
        <v>62.756</v>
      </c>
      <c r="L1606" s="79">
        <v>24.36</v>
      </c>
      <c r="M1606" s="79">
        <v>4.274</v>
      </c>
      <c r="N1606" s="79">
        <v>4.7679999999999998</v>
      </c>
    </row>
    <row r="1607" spans="1:14" x14ac:dyDescent="0.3">
      <c r="A1607" s="82">
        <v>1606</v>
      </c>
      <c r="B1607" s="83" t="s">
        <v>323</v>
      </c>
      <c r="C1607" s="86" t="s">
        <v>139</v>
      </c>
      <c r="D1607" s="88"/>
      <c r="E1607" s="88">
        <v>50</v>
      </c>
      <c r="F1607" s="88">
        <v>2050</v>
      </c>
      <c r="G1607" s="78" t="s">
        <v>331</v>
      </c>
      <c r="H1607" s="79">
        <v>39.435000000000002</v>
      </c>
      <c r="I1607" s="79">
        <v>90.024000000000001</v>
      </c>
      <c r="J1607" s="79">
        <v>98.563999999999993</v>
      </c>
      <c r="K1607" s="79">
        <v>67.72</v>
      </c>
      <c r="L1607" s="79">
        <v>26.454000000000001</v>
      </c>
      <c r="M1607" s="79">
        <v>4.5449999999999999</v>
      </c>
      <c r="N1607" s="79">
        <v>4.4980000000000002</v>
      </c>
    </row>
    <row r="1608" spans="1:14" x14ac:dyDescent="0.3">
      <c r="A1608" s="82">
        <v>1607</v>
      </c>
      <c r="B1608" s="83" t="s">
        <v>323</v>
      </c>
      <c r="C1608" s="86" t="s">
        <v>139</v>
      </c>
      <c r="D1608" s="88"/>
      <c r="E1608" s="88">
        <v>50</v>
      </c>
      <c r="F1608" s="88">
        <v>2055</v>
      </c>
      <c r="G1608" s="78" t="s">
        <v>332</v>
      </c>
      <c r="H1608" s="79">
        <v>35.168999999999997</v>
      </c>
      <c r="I1608" s="79">
        <v>85.617000000000004</v>
      </c>
      <c r="J1608" s="79">
        <v>100.82899999999999</v>
      </c>
      <c r="K1608" s="79">
        <v>73.177999999999997</v>
      </c>
      <c r="L1608" s="79">
        <v>28.827999999999999</v>
      </c>
      <c r="M1608" s="79">
        <v>4.88</v>
      </c>
      <c r="N1608" s="79">
        <v>4.1790000000000003</v>
      </c>
    </row>
    <row r="1609" spans="1:14" x14ac:dyDescent="0.3">
      <c r="A1609" s="82">
        <v>1608</v>
      </c>
      <c r="B1609" s="83" t="s">
        <v>323</v>
      </c>
      <c r="C1609" s="86" t="s">
        <v>139</v>
      </c>
      <c r="D1609" s="88"/>
      <c r="E1609" s="88">
        <v>50</v>
      </c>
      <c r="F1609" s="88">
        <v>2060</v>
      </c>
      <c r="G1609" s="78" t="s">
        <v>333</v>
      </c>
      <c r="H1609" s="79">
        <v>31.187000000000001</v>
      </c>
      <c r="I1609" s="79">
        <v>81.366</v>
      </c>
      <c r="J1609" s="79">
        <v>103.18</v>
      </c>
      <c r="K1609" s="79">
        <v>78.876999999999995</v>
      </c>
      <c r="L1609" s="79">
        <v>31.338000000000001</v>
      </c>
      <c r="M1609" s="79">
        <v>5.2530000000000001</v>
      </c>
      <c r="N1609" s="79">
        <v>3.819</v>
      </c>
    </row>
    <row r="1610" spans="1:14" x14ac:dyDescent="0.3">
      <c r="A1610" s="82">
        <v>1609</v>
      </c>
      <c r="B1610" s="83" t="s">
        <v>323</v>
      </c>
      <c r="C1610" s="86" t="s">
        <v>139</v>
      </c>
      <c r="D1610" s="88"/>
      <c r="E1610" s="88">
        <v>50</v>
      </c>
      <c r="F1610" s="88">
        <v>2065</v>
      </c>
      <c r="G1610" s="78" t="s">
        <v>334</v>
      </c>
      <c r="H1610" s="79">
        <v>27.486000000000001</v>
      </c>
      <c r="I1610" s="79">
        <v>77.137</v>
      </c>
      <c r="J1610" s="79">
        <v>105.509</v>
      </c>
      <c r="K1610" s="79">
        <v>84.819000000000003</v>
      </c>
      <c r="L1610" s="79">
        <v>34.024000000000001</v>
      </c>
      <c r="M1610" s="79">
        <v>5.6769999999999996</v>
      </c>
      <c r="N1610" s="79">
        <v>3.4279999999999999</v>
      </c>
    </row>
    <row r="1611" spans="1:14" x14ac:dyDescent="0.3">
      <c r="A1611" s="82">
        <v>1610</v>
      </c>
      <c r="B1611" s="83" t="s">
        <v>323</v>
      </c>
      <c r="C1611" s="86" t="s">
        <v>139</v>
      </c>
      <c r="D1611" s="88"/>
      <c r="E1611" s="88">
        <v>50</v>
      </c>
      <c r="F1611" s="88">
        <v>2070</v>
      </c>
      <c r="G1611" s="78" t="s">
        <v>335</v>
      </c>
      <c r="H1611" s="79">
        <v>24.021000000000001</v>
      </c>
      <c r="I1611" s="79">
        <v>72.730999999999995</v>
      </c>
      <c r="J1611" s="79">
        <v>107.375</v>
      </c>
      <c r="K1611" s="79">
        <v>90.667000000000002</v>
      </c>
      <c r="L1611" s="79">
        <v>36.777999999999999</v>
      </c>
      <c r="M1611" s="79">
        <v>6.1189999999999998</v>
      </c>
      <c r="N1611" s="79">
        <v>3.0289999999999999</v>
      </c>
    </row>
    <row r="1612" spans="1:14" x14ac:dyDescent="0.3">
      <c r="A1612" s="82">
        <v>1611</v>
      </c>
      <c r="B1612" s="83" t="s">
        <v>323</v>
      </c>
      <c r="C1612" s="86" t="s">
        <v>139</v>
      </c>
      <c r="D1612" s="88"/>
      <c r="E1612" s="88">
        <v>50</v>
      </c>
      <c r="F1612" s="88">
        <v>2075</v>
      </c>
      <c r="G1612" s="78" t="s">
        <v>336</v>
      </c>
      <c r="H1612" s="79">
        <v>20.893999999999998</v>
      </c>
      <c r="I1612" s="79">
        <v>68.349000000000004</v>
      </c>
      <c r="J1612" s="79">
        <v>108.849</v>
      </c>
      <c r="K1612" s="79">
        <v>96.372</v>
      </c>
      <c r="L1612" s="79">
        <v>39.548999999999999</v>
      </c>
      <c r="M1612" s="79">
        <v>6.5739999999999998</v>
      </c>
      <c r="N1612" s="79">
        <v>2.653</v>
      </c>
    </row>
    <row r="1613" spans="1:14" x14ac:dyDescent="0.3">
      <c r="A1613" s="82">
        <v>1612</v>
      </c>
      <c r="B1613" s="83" t="s">
        <v>323</v>
      </c>
      <c r="C1613" s="86" t="s">
        <v>139</v>
      </c>
      <c r="D1613" s="88"/>
      <c r="E1613" s="88">
        <v>50</v>
      </c>
      <c r="F1613" s="88">
        <v>2080</v>
      </c>
      <c r="G1613" s="78" t="s">
        <v>337</v>
      </c>
      <c r="H1613" s="79">
        <v>18.145</v>
      </c>
      <c r="I1613" s="79">
        <v>64.063999999999993</v>
      </c>
      <c r="J1613" s="79">
        <v>109.932</v>
      </c>
      <c r="K1613" s="79">
        <v>101.931</v>
      </c>
      <c r="L1613" s="79">
        <v>42.377000000000002</v>
      </c>
      <c r="M1613" s="79">
        <v>7.0549999999999997</v>
      </c>
      <c r="N1613" s="79">
        <v>2.2959999999999998</v>
      </c>
    </row>
    <row r="1614" spans="1:14" x14ac:dyDescent="0.3">
      <c r="A1614" s="82">
        <v>1613</v>
      </c>
      <c r="B1614" s="83" t="s">
        <v>323</v>
      </c>
      <c r="C1614" s="86" t="s">
        <v>139</v>
      </c>
      <c r="D1614" s="88"/>
      <c r="E1614" s="88">
        <v>50</v>
      </c>
      <c r="F1614" s="88">
        <v>2085</v>
      </c>
      <c r="G1614" s="78" t="s">
        <v>338</v>
      </c>
      <c r="H1614" s="79">
        <v>15.763</v>
      </c>
      <c r="I1614" s="79">
        <v>59.886000000000003</v>
      </c>
      <c r="J1614" s="79">
        <v>110.426</v>
      </c>
      <c r="K1614" s="79">
        <v>107.129</v>
      </c>
      <c r="L1614" s="79">
        <v>45.255000000000003</v>
      </c>
      <c r="M1614" s="79">
        <v>7.5810000000000004</v>
      </c>
      <c r="N1614" s="79">
        <v>1.98</v>
      </c>
    </row>
    <row r="1615" spans="1:14" x14ac:dyDescent="0.3">
      <c r="A1615" s="82">
        <v>1614</v>
      </c>
      <c r="B1615" s="83" t="s">
        <v>323</v>
      </c>
      <c r="C1615" s="86" t="s">
        <v>139</v>
      </c>
      <c r="D1615" s="88"/>
      <c r="E1615" s="88">
        <v>50</v>
      </c>
      <c r="F1615" s="88">
        <v>2090</v>
      </c>
      <c r="G1615" s="78" t="s">
        <v>339</v>
      </c>
      <c r="H1615" s="79">
        <v>13.79</v>
      </c>
      <c r="I1615" s="79">
        <v>56.006999999999998</v>
      </c>
      <c r="J1615" s="79">
        <v>110.47199999999999</v>
      </c>
      <c r="K1615" s="79">
        <v>111.93600000000001</v>
      </c>
      <c r="L1615" s="79">
        <v>48.189</v>
      </c>
      <c r="M1615" s="79">
        <v>8.14</v>
      </c>
      <c r="N1615" s="79">
        <v>1.706</v>
      </c>
    </row>
    <row r="1616" spans="1:14" x14ac:dyDescent="0.3">
      <c r="A1616" s="82">
        <v>1615</v>
      </c>
      <c r="B1616" s="83" t="s">
        <v>323</v>
      </c>
      <c r="C1616" s="86" t="s">
        <v>139</v>
      </c>
      <c r="D1616" s="88"/>
      <c r="E1616" s="88">
        <v>50</v>
      </c>
      <c r="F1616" s="88">
        <v>2095</v>
      </c>
      <c r="G1616" s="78" t="s">
        <v>340</v>
      </c>
      <c r="H1616" s="79">
        <v>12.183</v>
      </c>
      <c r="I1616" s="79">
        <v>52.539000000000001</v>
      </c>
      <c r="J1616" s="79">
        <v>110.08499999999999</v>
      </c>
      <c r="K1616" s="79">
        <v>116.13</v>
      </c>
      <c r="L1616" s="79">
        <v>51.116</v>
      </c>
      <c r="M1616" s="79">
        <v>8.7469999999999999</v>
      </c>
      <c r="N1616" s="79">
        <v>1.48</v>
      </c>
    </row>
    <row r="1617" spans="1:14" x14ac:dyDescent="0.3">
      <c r="A1617" s="82">
        <v>1616</v>
      </c>
      <c r="B1617" s="83" t="s">
        <v>323</v>
      </c>
      <c r="C1617" s="86" t="s">
        <v>140</v>
      </c>
      <c r="D1617" s="88"/>
      <c r="E1617" s="88">
        <v>64</v>
      </c>
      <c r="F1617" s="88">
        <v>2015</v>
      </c>
      <c r="G1617" s="78" t="s">
        <v>324</v>
      </c>
      <c r="H1617" s="79">
        <v>20.338999999999999</v>
      </c>
      <c r="I1617" s="79">
        <v>102.729</v>
      </c>
      <c r="J1617" s="79">
        <v>126.056</v>
      </c>
      <c r="K1617" s="79">
        <v>89.382999999999996</v>
      </c>
      <c r="L1617" s="79">
        <v>42.326999999999998</v>
      </c>
      <c r="M1617" s="79">
        <v>19.158000000000001</v>
      </c>
      <c r="N1617" s="79">
        <v>3.0880000000000001</v>
      </c>
    </row>
    <row r="1618" spans="1:14" x14ac:dyDescent="0.3">
      <c r="A1618" s="82">
        <v>1617</v>
      </c>
      <c r="B1618" s="83" t="s">
        <v>323</v>
      </c>
      <c r="C1618" s="86" t="s">
        <v>140</v>
      </c>
      <c r="D1618" s="88"/>
      <c r="E1618" s="88">
        <v>64</v>
      </c>
      <c r="F1618" s="88">
        <v>2020</v>
      </c>
      <c r="G1618" s="78" t="s">
        <v>325</v>
      </c>
      <c r="H1618" s="79">
        <v>14.695</v>
      </c>
      <c r="I1618" s="79">
        <v>90.087999999999994</v>
      </c>
      <c r="J1618" s="79">
        <v>121.486</v>
      </c>
      <c r="K1618" s="79">
        <v>89.463999999999999</v>
      </c>
      <c r="L1618" s="79">
        <v>39.337000000000003</v>
      </c>
      <c r="M1618" s="79">
        <v>16.556000000000001</v>
      </c>
      <c r="N1618" s="79">
        <v>2.194</v>
      </c>
    </row>
    <row r="1619" spans="1:14" x14ac:dyDescent="0.3">
      <c r="A1619" s="82">
        <v>1618</v>
      </c>
      <c r="B1619" s="83" t="s">
        <v>323</v>
      </c>
      <c r="C1619" s="86" t="s">
        <v>140</v>
      </c>
      <c r="D1619" s="88"/>
      <c r="E1619" s="88">
        <v>64</v>
      </c>
      <c r="F1619" s="88">
        <v>2025</v>
      </c>
      <c r="G1619" s="78" t="s">
        <v>326</v>
      </c>
      <c r="H1619" s="79">
        <v>11.038</v>
      </c>
      <c r="I1619" s="79">
        <v>79.474999999999994</v>
      </c>
      <c r="J1619" s="79">
        <v>117.51300000000001</v>
      </c>
      <c r="K1619" s="79">
        <v>90.498999999999995</v>
      </c>
      <c r="L1619" s="79">
        <v>37.585000000000001</v>
      </c>
      <c r="M1619" s="79">
        <v>14.504</v>
      </c>
      <c r="N1619" s="79">
        <v>1.6060000000000001</v>
      </c>
    </row>
    <row r="1620" spans="1:14" x14ac:dyDescent="0.3">
      <c r="A1620" s="82">
        <v>1619</v>
      </c>
      <c r="B1620" s="83" t="s">
        <v>323</v>
      </c>
      <c r="C1620" s="86" t="s">
        <v>140</v>
      </c>
      <c r="D1620" s="88"/>
      <c r="E1620" s="88">
        <v>64</v>
      </c>
      <c r="F1620" s="88">
        <v>2030</v>
      </c>
      <c r="G1620" s="78" t="s">
        <v>327</v>
      </c>
      <c r="H1620" s="79">
        <v>8.6549999999999994</v>
      </c>
      <c r="I1620" s="79">
        <v>70.896000000000001</v>
      </c>
      <c r="J1620" s="79">
        <v>114.18</v>
      </c>
      <c r="K1620" s="79">
        <v>92.057000000000002</v>
      </c>
      <c r="L1620" s="79">
        <v>36.72</v>
      </c>
      <c r="M1620" s="79">
        <v>12.923</v>
      </c>
      <c r="N1620" s="79">
        <v>1.2090000000000001</v>
      </c>
    </row>
    <row r="1621" spans="1:14" x14ac:dyDescent="0.3">
      <c r="A1621" s="82">
        <v>1620</v>
      </c>
      <c r="B1621" s="83" t="s">
        <v>323</v>
      </c>
      <c r="C1621" s="86" t="s">
        <v>140</v>
      </c>
      <c r="D1621" s="88"/>
      <c r="E1621" s="88">
        <v>64</v>
      </c>
      <c r="F1621" s="88">
        <v>2035</v>
      </c>
      <c r="G1621" s="78" t="s">
        <v>328</v>
      </c>
      <c r="H1621" s="79">
        <v>7.1529999999999996</v>
      </c>
      <c r="I1621" s="79">
        <v>64.456999999999994</v>
      </c>
      <c r="J1621" s="79">
        <v>112.07299999999999</v>
      </c>
      <c r="K1621" s="79">
        <v>94.3</v>
      </c>
      <c r="L1621" s="79">
        <v>36.643000000000001</v>
      </c>
      <c r="M1621" s="79">
        <v>11.798</v>
      </c>
      <c r="N1621" s="79">
        <v>0.95599999999999996</v>
      </c>
    </row>
    <row r="1622" spans="1:14" x14ac:dyDescent="0.3">
      <c r="A1622" s="82">
        <v>1621</v>
      </c>
      <c r="B1622" s="83" t="s">
        <v>323</v>
      </c>
      <c r="C1622" s="86" t="s">
        <v>140</v>
      </c>
      <c r="D1622" s="88"/>
      <c r="E1622" s="88">
        <v>64</v>
      </c>
      <c r="F1622" s="88">
        <v>2040</v>
      </c>
      <c r="G1622" s="78" t="s">
        <v>329</v>
      </c>
      <c r="H1622" s="79">
        <v>6.2249999999999996</v>
      </c>
      <c r="I1622" s="79">
        <v>59.813000000000002</v>
      </c>
      <c r="J1622" s="79">
        <v>111.24</v>
      </c>
      <c r="K1622" s="79">
        <v>97.353999999999999</v>
      </c>
      <c r="L1622" s="79">
        <v>37.271999999999998</v>
      </c>
      <c r="M1622" s="79">
        <v>11.039</v>
      </c>
      <c r="N1622" s="79">
        <v>0.77700000000000002</v>
      </c>
    </row>
    <row r="1623" spans="1:14" x14ac:dyDescent="0.3">
      <c r="A1623" s="82">
        <v>1622</v>
      </c>
      <c r="B1623" s="83" t="s">
        <v>323</v>
      </c>
      <c r="C1623" s="86" t="s">
        <v>140</v>
      </c>
      <c r="D1623" s="88"/>
      <c r="E1623" s="88">
        <v>64</v>
      </c>
      <c r="F1623" s="88">
        <v>2045</v>
      </c>
      <c r="G1623" s="78" t="s">
        <v>330</v>
      </c>
      <c r="H1623" s="79">
        <v>5.6669999999999998</v>
      </c>
      <c r="I1623" s="79">
        <v>56.47</v>
      </c>
      <c r="J1623" s="79">
        <v>111.32599999999999</v>
      </c>
      <c r="K1623" s="79">
        <v>100.95699999999999</v>
      </c>
      <c r="L1623" s="79">
        <v>38.408000000000001</v>
      </c>
      <c r="M1623" s="79">
        <v>10.541</v>
      </c>
      <c r="N1623" s="79">
        <v>0.67100000000000004</v>
      </c>
    </row>
    <row r="1624" spans="1:14" x14ac:dyDescent="0.3">
      <c r="A1624" s="82">
        <v>1623</v>
      </c>
      <c r="B1624" s="83" t="s">
        <v>323</v>
      </c>
      <c r="C1624" s="86" t="s">
        <v>140</v>
      </c>
      <c r="D1624" s="88"/>
      <c r="E1624" s="88">
        <v>64</v>
      </c>
      <c r="F1624" s="88">
        <v>2050</v>
      </c>
      <c r="G1624" s="78" t="s">
        <v>331</v>
      </c>
      <c r="H1624" s="79">
        <v>5.351</v>
      </c>
      <c r="I1624" s="79">
        <v>53.933999999999997</v>
      </c>
      <c r="J1624" s="79">
        <v>111.755</v>
      </c>
      <c r="K1624" s="79">
        <v>104.63800000000001</v>
      </c>
      <c r="L1624" s="79">
        <v>39.835000000000001</v>
      </c>
      <c r="M1624" s="79">
        <v>10.196</v>
      </c>
      <c r="N1624" s="79">
        <v>0.59099999999999997</v>
      </c>
    </row>
    <row r="1625" spans="1:14" x14ac:dyDescent="0.3">
      <c r="A1625" s="82">
        <v>1624</v>
      </c>
      <c r="B1625" s="83" t="s">
        <v>323</v>
      </c>
      <c r="C1625" s="86" t="s">
        <v>140</v>
      </c>
      <c r="D1625" s="88"/>
      <c r="E1625" s="88">
        <v>64</v>
      </c>
      <c r="F1625" s="88">
        <v>2055</v>
      </c>
      <c r="G1625" s="78" t="s">
        <v>332</v>
      </c>
      <c r="H1625" s="79">
        <v>5.202</v>
      </c>
      <c r="I1625" s="79">
        <v>51.930999999999997</v>
      </c>
      <c r="J1625" s="79">
        <v>112.291</v>
      </c>
      <c r="K1625" s="79">
        <v>108.26300000000001</v>
      </c>
      <c r="L1625" s="79">
        <v>41.466000000000001</v>
      </c>
      <c r="M1625" s="79">
        <v>9.9760000000000009</v>
      </c>
      <c r="N1625" s="79">
        <v>0.53100000000000003</v>
      </c>
    </row>
    <row r="1626" spans="1:14" x14ac:dyDescent="0.3">
      <c r="A1626" s="82">
        <v>1625</v>
      </c>
      <c r="B1626" s="83" t="s">
        <v>323</v>
      </c>
      <c r="C1626" s="86" t="s">
        <v>140</v>
      </c>
      <c r="D1626" s="88"/>
      <c r="E1626" s="88">
        <v>64</v>
      </c>
      <c r="F1626" s="88">
        <v>2060</v>
      </c>
      <c r="G1626" s="78" t="s">
        <v>333</v>
      </c>
      <c r="H1626" s="79">
        <v>5.1609999999999996</v>
      </c>
      <c r="I1626" s="79">
        <v>50.295000000000002</v>
      </c>
      <c r="J1626" s="79">
        <v>112.693</v>
      </c>
      <c r="K1626" s="79">
        <v>111.538</v>
      </c>
      <c r="L1626" s="79">
        <v>43.143999999999998</v>
      </c>
      <c r="M1626" s="79">
        <v>9.8290000000000006</v>
      </c>
      <c r="N1626" s="79">
        <v>0.5</v>
      </c>
    </row>
    <row r="1627" spans="1:14" x14ac:dyDescent="0.3">
      <c r="A1627" s="82">
        <v>1626</v>
      </c>
      <c r="B1627" s="83" t="s">
        <v>323</v>
      </c>
      <c r="C1627" s="86" t="s">
        <v>140</v>
      </c>
      <c r="D1627" s="88"/>
      <c r="E1627" s="88">
        <v>64</v>
      </c>
      <c r="F1627" s="88">
        <v>2065</v>
      </c>
      <c r="G1627" s="78" t="s">
        <v>334</v>
      </c>
      <c r="H1627" s="79">
        <v>5.2190000000000003</v>
      </c>
      <c r="I1627" s="79">
        <v>48.921999999999997</v>
      </c>
      <c r="J1627" s="79">
        <v>112.93600000000001</v>
      </c>
      <c r="K1627" s="79">
        <v>114.505</v>
      </c>
      <c r="L1627" s="79">
        <v>44.899000000000001</v>
      </c>
      <c r="M1627" s="79">
        <v>9.7409999999999997</v>
      </c>
      <c r="N1627" s="79">
        <v>0.47799999999999998</v>
      </c>
    </row>
    <row r="1628" spans="1:14" x14ac:dyDescent="0.3">
      <c r="A1628" s="82">
        <v>1627</v>
      </c>
      <c r="B1628" s="83" t="s">
        <v>323</v>
      </c>
      <c r="C1628" s="86" t="s">
        <v>140</v>
      </c>
      <c r="D1628" s="88"/>
      <c r="E1628" s="88">
        <v>64</v>
      </c>
      <c r="F1628" s="88">
        <v>2070</v>
      </c>
      <c r="G1628" s="78" t="s">
        <v>335</v>
      </c>
      <c r="H1628" s="79">
        <v>5.3310000000000004</v>
      </c>
      <c r="I1628" s="79">
        <v>47.795999999999999</v>
      </c>
      <c r="J1628" s="79">
        <v>113.06399999999999</v>
      </c>
      <c r="K1628" s="79">
        <v>117.181</v>
      </c>
      <c r="L1628" s="79">
        <v>46.665999999999997</v>
      </c>
      <c r="M1628" s="79">
        <v>9.7029999999999994</v>
      </c>
      <c r="N1628" s="79">
        <v>0.45900000000000002</v>
      </c>
    </row>
    <row r="1629" spans="1:14" x14ac:dyDescent="0.3">
      <c r="A1629" s="82">
        <v>1628</v>
      </c>
      <c r="B1629" s="83" t="s">
        <v>323</v>
      </c>
      <c r="C1629" s="86" t="s">
        <v>140</v>
      </c>
      <c r="D1629" s="88"/>
      <c r="E1629" s="88">
        <v>64</v>
      </c>
      <c r="F1629" s="88">
        <v>2075</v>
      </c>
      <c r="G1629" s="78" t="s">
        <v>336</v>
      </c>
      <c r="H1629" s="79">
        <v>5.492</v>
      </c>
      <c r="I1629" s="79">
        <v>46.860999999999997</v>
      </c>
      <c r="J1629" s="79">
        <v>113.042</v>
      </c>
      <c r="K1629" s="79">
        <v>119.509</v>
      </c>
      <c r="L1629" s="79">
        <v>48.41</v>
      </c>
      <c r="M1629" s="79">
        <v>9.6959999999999997</v>
      </c>
      <c r="N1629" s="79">
        <v>0.45</v>
      </c>
    </row>
    <row r="1630" spans="1:14" x14ac:dyDescent="0.3">
      <c r="A1630" s="82">
        <v>1629</v>
      </c>
      <c r="B1630" s="83" t="s">
        <v>323</v>
      </c>
      <c r="C1630" s="86" t="s">
        <v>140</v>
      </c>
      <c r="D1630" s="88"/>
      <c r="E1630" s="88">
        <v>64</v>
      </c>
      <c r="F1630" s="88">
        <v>2080</v>
      </c>
      <c r="G1630" s="78" t="s">
        <v>337</v>
      </c>
      <c r="H1630" s="79">
        <v>5.7119999999999997</v>
      </c>
      <c r="I1630" s="79">
        <v>46.048000000000002</v>
      </c>
      <c r="J1630" s="79">
        <v>112.85899999999999</v>
      </c>
      <c r="K1630" s="79">
        <v>121.48699999999999</v>
      </c>
      <c r="L1630" s="79">
        <v>50.118000000000002</v>
      </c>
      <c r="M1630" s="79">
        <v>9.7059999999999995</v>
      </c>
      <c r="N1630" s="79">
        <v>0.45</v>
      </c>
    </row>
    <row r="1631" spans="1:14" x14ac:dyDescent="0.3">
      <c r="A1631" s="82">
        <v>1630</v>
      </c>
      <c r="B1631" s="83" t="s">
        <v>323</v>
      </c>
      <c r="C1631" s="86" t="s">
        <v>140</v>
      </c>
      <c r="D1631" s="88"/>
      <c r="E1631" s="88">
        <v>64</v>
      </c>
      <c r="F1631" s="88">
        <v>2085</v>
      </c>
      <c r="G1631" s="78" t="s">
        <v>338</v>
      </c>
      <c r="H1631" s="79">
        <v>5.96</v>
      </c>
      <c r="I1631" s="79">
        <v>45.317</v>
      </c>
      <c r="J1631" s="79">
        <v>112.455</v>
      </c>
      <c r="K1631" s="79">
        <v>123.074</v>
      </c>
      <c r="L1631" s="79">
        <v>51.734999999999999</v>
      </c>
      <c r="M1631" s="79">
        <v>9.7289999999999992</v>
      </c>
      <c r="N1631" s="79">
        <v>0.45</v>
      </c>
    </row>
    <row r="1632" spans="1:14" x14ac:dyDescent="0.3">
      <c r="A1632" s="82">
        <v>1631</v>
      </c>
      <c r="B1632" s="83" t="s">
        <v>323</v>
      </c>
      <c r="C1632" s="86" t="s">
        <v>140</v>
      </c>
      <c r="D1632" s="88"/>
      <c r="E1632" s="88">
        <v>64</v>
      </c>
      <c r="F1632" s="88">
        <v>2090</v>
      </c>
      <c r="G1632" s="78" t="s">
        <v>339</v>
      </c>
      <c r="H1632" s="79">
        <v>6.24</v>
      </c>
      <c r="I1632" s="79">
        <v>44.673000000000002</v>
      </c>
      <c r="J1632" s="79">
        <v>111.946</v>
      </c>
      <c r="K1632" s="79">
        <v>124.377</v>
      </c>
      <c r="L1632" s="79">
        <v>53.305999999999997</v>
      </c>
      <c r="M1632" s="79">
        <v>9.7620000000000005</v>
      </c>
      <c r="N1632" s="79">
        <v>0.45600000000000002</v>
      </c>
    </row>
    <row r="1633" spans="1:14" x14ac:dyDescent="0.3">
      <c r="A1633" s="82">
        <v>1632</v>
      </c>
      <c r="B1633" s="83" t="s">
        <v>323</v>
      </c>
      <c r="C1633" s="86" t="s">
        <v>140</v>
      </c>
      <c r="D1633" s="88"/>
      <c r="E1633" s="88">
        <v>64</v>
      </c>
      <c r="F1633" s="88">
        <v>2095</v>
      </c>
      <c r="G1633" s="78" t="s">
        <v>340</v>
      </c>
      <c r="H1633" s="79">
        <v>6.5730000000000004</v>
      </c>
      <c r="I1633" s="79">
        <v>44.15</v>
      </c>
      <c r="J1633" s="79">
        <v>111.449</v>
      </c>
      <c r="K1633" s="79">
        <v>125.527</v>
      </c>
      <c r="L1633" s="79">
        <v>54.823</v>
      </c>
      <c r="M1633" s="79">
        <v>9.8119999999999994</v>
      </c>
      <c r="N1633" s="79">
        <v>0.46600000000000003</v>
      </c>
    </row>
    <row r="1634" spans="1:14" x14ac:dyDescent="0.3">
      <c r="A1634" s="82">
        <v>1633</v>
      </c>
      <c r="B1634" s="83" t="s">
        <v>323</v>
      </c>
      <c r="C1634" s="86" t="s">
        <v>141</v>
      </c>
      <c r="D1634" s="88"/>
      <c r="E1634" s="88">
        <v>356</v>
      </c>
      <c r="F1634" s="88">
        <v>2015</v>
      </c>
      <c r="G1634" s="78" t="s">
        <v>324</v>
      </c>
      <c r="H1634" s="79">
        <v>23.074000000000002</v>
      </c>
      <c r="I1634" s="79">
        <v>186.31800000000001</v>
      </c>
      <c r="J1634" s="79">
        <v>152.79300000000001</v>
      </c>
      <c r="K1634" s="79">
        <v>66.454999999999998</v>
      </c>
      <c r="L1634" s="79">
        <v>22.213000000000001</v>
      </c>
      <c r="M1634" s="79">
        <v>7.35</v>
      </c>
      <c r="N1634" s="79">
        <v>2.3769999999999998</v>
      </c>
    </row>
    <row r="1635" spans="1:14" x14ac:dyDescent="0.3">
      <c r="A1635" s="82">
        <v>1634</v>
      </c>
      <c r="B1635" s="83" t="s">
        <v>323</v>
      </c>
      <c r="C1635" s="86" t="s">
        <v>141</v>
      </c>
      <c r="D1635" s="88"/>
      <c r="E1635" s="88">
        <v>356</v>
      </c>
      <c r="F1635" s="88">
        <v>2020</v>
      </c>
      <c r="G1635" s="78" t="s">
        <v>325</v>
      </c>
      <c r="H1635" s="79">
        <v>17.927</v>
      </c>
      <c r="I1635" s="79">
        <v>178.43700000000001</v>
      </c>
      <c r="J1635" s="79">
        <v>150.702</v>
      </c>
      <c r="K1635" s="79">
        <v>63.776000000000003</v>
      </c>
      <c r="L1635" s="79">
        <v>19.443000000000001</v>
      </c>
      <c r="M1635" s="79">
        <v>5.9880000000000004</v>
      </c>
      <c r="N1635" s="79">
        <v>1.827</v>
      </c>
    </row>
    <row r="1636" spans="1:14" x14ac:dyDescent="0.3">
      <c r="A1636" s="82">
        <v>1635</v>
      </c>
      <c r="B1636" s="83" t="s">
        <v>323</v>
      </c>
      <c r="C1636" s="86" t="s">
        <v>141</v>
      </c>
      <c r="D1636" s="88"/>
      <c r="E1636" s="88">
        <v>356</v>
      </c>
      <c r="F1636" s="88">
        <v>2025</v>
      </c>
      <c r="G1636" s="78" t="s">
        <v>326</v>
      </c>
      <c r="H1636" s="79">
        <v>14.266</v>
      </c>
      <c r="I1636" s="79">
        <v>169.19499999999999</v>
      </c>
      <c r="J1636" s="79">
        <v>148.548</v>
      </c>
      <c r="K1636" s="79">
        <v>62.927999999999997</v>
      </c>
      <c r="L1636" s="79">
        <v>17.983000000000001</v>
      </c>
      <c r="M1636" s="79">
        <v>5.1210000000000004</v>
      </c>
      <c r="N1636" s="79">
        <v>1.4390000000000001</v>
      </c>
    </row>
    <row r="1637" spans="1:14" x14ac:dyDescent="0.3">
      <c r="A1637" s="82">
        <v>1636</v>
      </c>
      <c r="B1637" s="83" t="s">
        <v>323</v>
      </c>
      <c r="C1637" s="86" t="s">
        <v>141</v>
      </c>
      <c r="D1637" s="88"/>
      <c r="E1637" s="88">
        <v>356</v>
      </c>
      <c r="F1637" s="88">
        <v>2030</v>
      </c>
      <c r="G1637" s="78" t="s">
        <v>327</v>
      </c>
      <c r="H1637" s="79">
        <v>11.635</v>
      </c>
      <c r="I1637" s="79">
        <v>159.00800000000001</v>
      </c>
      <c r="J1637" s="79">
        <v>146.16499999999999</v>
      </c>
      <c r="K1637" s="79">
        <v>63.654000000000003</v>
      </c>
      <c r="L1637" s="79">
        <v>17.619</v>
      </c>
      <c r="M1637" s="79">
        <v>4.5999999999999996</v>
      </c>
      <c r="N1637" s="79">
        <v>1.159</v>
      </c>
    </row>
    <row r="1638" spans="1:14" x14ac:dyDescent="0.3">
      <c r="A1638" s="82">
        <v>1637</v>
      </c>
      <c r="B1638" s="83" t="s">
        <v>323</v>
      </c>
      <c r="C1638" s="86" t="s">
        <v>141</v>
      </c>
      <c r="D1638" s="88"/>
      <c r="E1638" s="88">
        <v>356</v>
      </c>
      <c r="F1638" s="88">
        <v>2035</v>
      </c>
      <c r="G1638" s="78" t="s">
        <v>328</v>
      </c>
      <c r="H1638" s="79">
        <v>9.7469999999999999</v>
      </c>
      <c r="I1638" s="79">
        <v>148.679</v>
      </c>
      <c r="J1638" s="79">
        <v>143.68199999999999</v>
      </c>
      <c r="K1638" s="79">
        <v>65.400000000000006</v>
      </c>
      <c r="L1638" s="79">
        <v>18.015999999999998</v>
      </c>
      <c r="M1638" s="79">
        <v>4.33</v>
      </c>
      <c r="N1638" s="79">
        <v>0.94599999999999995</v>
      </c>
    </row>
    <row r="1639" spans="1:14" x14ac:dyDescent="0.3">
      <c r="A1639" s="82">
        <v>1638</v>
      </c>
      <c r="B1639" s="83" t="s">
        <v>323</v>
      </c>
      <c r="C1639" s="86" t="s">
        <v>141</v>
      </c>
      <c r="D1639" s="88"/>
      <c r="E1639" s="88">
        <v>356</v>
      </c>
      <c r="F1639" s="88">
        <v>2040</v>
      </c>
      <c r="G1639" s="78" t="s">
        <v>329</v>
      </c>
      <c r="H1639" s="79">
        <v>8.3919999999999995</v>
      </c>
      <c r="I1639" s="79">
        <v>138.70099999999999</v>
      </c>
      <c r="J1639" s="79">
        <v>141.24</v>
      </c>
      <c r="K1639" s="79">
        <v>67.832999999999998</v>
      </c>
      <c r="L1639" s="79">
        <v>18.896999999999998</v>
      </c>
      <c r="M1639" s="79">
        <v>4.2190000000000003</v>
      </c>
      <c r="N1639" s="79">
        <v>0.79800000000000004</v>
      </c>
    </row>
    <row r="1640" spans="1:14" x14ac:dyDescent="0.3">
      <c r="A1640" s="82">
        <v>1639</v>
      </c>
      <c r="B1640" s="83" t="s">
        <v>323</v>
      </c>
      <c r="C1640" s="86" t="s">
        <v>141</v>
      </c>
      <c r="D1640" s="88"/>
      <c r="E1640" s="88">
        <v>356</v>
      </c>
      <c r="F1640" s="88">
        <v>2045</v>
      </c>
      <c r="G1640" s="78" t="s">
        <v>330</v>
      </c>
      <c r="H1640" s="79">
        <v>7.4489999999999998</v>
      </c>
      <c r="I1640" s="79">
        <v>129.44900000000001</v>
      </c>
      <c r="J1640" s="79">
        <v>139.15700000000001</v>
      </c>
      <c r="K1640" s="79">
        <v>70.897999999999996</v>
      </c>
      <c r="L1640" s="79">
        <v>20.201000000000001</v>
      </c>
      <c r="M1640" s="79">
        <v>4.234</v>
      </c>
      <c r="N1640" s="79">
        <v>0.69199999999999995</v>
      </c>
    </row>
    <row r="1641" spans="1:14" x14ac:dyDescent="0.3">
      <c r="A1641" s="82">
        <v>1640</v>
      </c>
      <c r="B1641" s="83" t="s">
        <v>323</v>
      </c>
      <c r="C1641" s="86" t="s">
        <v>141</v>
      </c>
      <c r="D1641" s="88"/>
      <c r="E1641" s="88">
        <v>356</v>
      </c>
      <c r="F1641" s="88">
        <v>2050</v>
      </c>
      <c r="G1641" s="78" t="s">
        <v>331</v>
      </c>
      <c r="H1641" s="79">
        <v>6.7770000000000001</v>
      </c>
      <c r="I1641" s="79">
        <v>120.70099999999999</v>
      </c>
      <c r="J1641" s="79">
        <v>137.11500000000001</v>
      </c>
      <c r="K1641" s="79">
        <v>74.350999999999999</v>
      </c>
      <c r="L1641" s="79">
        <v>21.809000000000001</v>
      </c>
      <c r="M1641" s="79">
        <v>4.3600000000000003</v>
      </c>
      <c r="N1641" s="79">
        <v>0.60699999999999998</v>
      </c>
    </row>
    <row r="1642" spans="1:14" x14ac:dyDescent="0.3">
      <c r="A1642" s="82">
        <v>1641</v>
      </c>
      <c r="B1642" s="83" t="s">
        <v>323</v>
      </c>
      <c r="C1642" s="86" t="s">
        <v>141</v>
      </c>
      <c r="D1642" s="88"/>
      <c r="E1642" s="88">
        <v>356</v>
      </c>
      <c r="F1642" s="88">
        <v>2055</v>
      </c>
      <c r="G1642" s="78" t="s">
        <v>332</v>
      </c>
      <c r="H1642" s="79">
        <v>6.32</v>
      </c>
      <c r="I1642" s="79">
        <v>112.586</v>
      </c>
      <c r="J1642" s="79">
        <v>135.24600000000001</v>
      </c>
      <c r="K1642" s="79">
        <v>78.063000000000002</v>
      </c>
      <c r="L1642" s="79">
        <v>23.611999999999998</v>
      </c>
      <c r="M1642" s="79">
        <v>4.5439999999999996</v>
      </c>
      <c r="N1642" s="79">
        <v>0.54900000000000004</v>
      </c>
    </row>
    <row r="1643" spans="1:14" x14ac:dyDescent="0.3">
      <c r="A1643" s="82">
        <v>1642</v>
      </c>
      <c r="B1643" s="83" t="s">
        <v>323</v>
      </c>
      <c r="C1643" s="86" t="s">
        <v>141</v>
      </c>
      <c r="D1643" s="88"/>
      <c r="E1643" s="88">
        <v>356</v>
      </c>
      <c r="F1643" s="88">
        <v>2060</v>
      </c>
      <c r="G1643" s="78" t="s">
        <v>333</v>
      </c>
      <c r="H1643" s="79">
        <v>6.0289999999999999</v>
      </c>
      <c r="I1643" s="79">
        <v>105.209</v>
      </c>
      <c r="J1643" s="79">
        <v>133.696</v>
      </c>
      <c r="K1643" s="79">
        <v>82.105000000000004</v>
      </c>
      <c r="L1643" s="79">
        <v>25.643000000000001</v>
      </c>
      <c r="M1643" s="79">
        <v>4.7930000000000001</v>
      </c>
      <c r="N1643" s="79">
        <v>0.505</v>
      </c>
    </row>
    <row r="1644" spans="1:14" x14ac:dyDescent="0.3">
      <c r="A1644" s="82">
        <v>1643</v>
      </c>
      <c r="B1644" s="83" t="s">
        <v>323</v>
      </c>
      <c r="C1644" s="86" t="s">
        <v>141</v>
      </c>
      <c r="D1644" s="88"/>
      <c r="E1644" s="88">
        <v>356</v>
      </c>
      <c r="F1644" s="88">
        <v>2065</v>
      </c>
      <c r="G1644" s="78" t="s">
        <v>334</v>
      </c>
      <c r="H1644" s="79">
        <v>5.8520000000000003</v>
      </c>
      <c r="I1644" s="79">
        <v>98.302000000000007</v>
      </c>
      <c r="J1644" s="79">
        <v>132.16999999999999</v>
      </c>
      <c r="K1644" s="79">
        <v>86.257000000000005</v>
      </c>
      <c r="L1644" s="79">
        <v>27.798999999999999</v>
      </c>
      <c r="M1644" s="79">
        <v>5.0789999999999997</v>
      </c>
      <c r="N1644" s="79">
        <v>0.48099999999999998</v>
      </c>
    </row>
    <row r="1645" spans="1:14" x14ac:dyDescent="0.3">
      <c r="A1645" s="82">
        <v>1644</v>
      </c>
      <c r="B1645" s="83" t="s">
        <v>323</v>
      </c>
      <c r="C1645" s="86" t="s">
        <v>141</v>
      </c>
      <c r="D1645" s="88"/>
      <c r="E1645" s="88">
        <v>356</v>
      </c>
      <c r="F1645" s="88">
        <v>2070</v>
      </c>
      <c r="G1645" s="78" t="s">
        <v>335</v>
      </c>
      <c r="H1645" s="79">
        <v>5.758</v>
      </c>
      <c r="I1645" s="79">
        <v>91.825000000000003</v>
      </c>
      <c r="J1645" s="79">
        <v>130.61600000000001</v>
      </c>
      <c r="K1645" s="79">
        <v>90.432000000000002</v>
      </c>
      <c r="L1645" s="79">
        <v>30.068000000000001</v>
      </c>
      <c r="M1645" s="79">
        <v>5.4</v>
      </c>
      <c r="N1645" s="79">
        <v>0.46100000000000002</v>
      </c>
    </row>
    <row r="1646" spans="1:14" x14ac:dyDescent="0.3">
      <c r="A1646" s="82">
        <v>1645</v>
      </c>
      <c r="B1646" s="83" t="s">
        <v>323</v>
      </c>
      <c r="C1646" s="86" t="s">
        <v>141</v>
      </c>
      <c r="D1646" s="88"/>
      <c r="E1646" s="88">
        <v>356</v>
      </c>
      <c r="F1646" s="88">
        <v>2075</v>
      </c>
      <c r="G1646" s="78" t="s">
        <v>336</v>
      </c>
      <c r="H1646" s="79">
        <v>5.7430000000000003</v>
      </c>
      <c r="I1646" s="79">
        <v>85.808999999999997</v>
      </c>
      <c r="J1646" s="79">
        <v>129.066</v>
      </c>
      <c r="K1646" s="79">
        <v>94.614000000000004</v>
      </c>
      <c r="L1646" s="79">
        <v>32.427999999999997</v>
      </c>
      <c r="M1646" s="79">
        <v>5.7539999999999996</v>
      </c>
      <c r="N1646" s="79">
        <v>0.44600000000000001</v>
      </c>
    </row>
    <row r="1647" spans="1:14" x14ac:dyDescent="0.3">
      <c r="A1647" s="82">
        <v>1646</v>
      </c>
      <c r="B1647" s="83" t="s">
        <v>323</v>
      </c>
      <c r="C1647" s="86" t="s">
        <v>141</v>
      </c>
      <c r="D1647" s="88"/>
      <c r="E1647" s="88">
        <v>356</v>
      </c>
      <c r="F1647" s="88">
        <v>2080</v>
      </c>
      <c r="G1647" s="78" t="s">
        <v>337</v>
      </c>
      <c r="H1647" s="79">
        <v>5.7770000000000001</v>
      </c>
      <c r="I1647" s="79">
        <v>80.295000000000002</v>
      </c>
      <c r="J1647" s="79">
        <v>127.605</v>
      </c>
      <c r="K1647" s="79">
        <v>98.811000000000007</v>
      </c>
      <c r="L1647" s="79">
        <v>34.899000000000001</v>
      </c>
      <c r="M1647" s="79">
        <v>6.1269999999999998</v>
      </c>
      <c r="N1647" s="79">
        <v>0.44600000000000001</v>
      </c>
    </row>
    <row r="1648" spans="1:14" x14ac:dyDescent="0.3">
      <c r="A1648" s="82">
        <v>1647</v>
      </c>
      <c r="B1648" s="83" t="s">
        <v>323</v>
      </c>
      <c r="C1648" s="86" t="s">
        <v>141</v>
      </c>
      <c r="D1648" s="88"/>
      <c r="E1648" s="88">
        <v>356</v>
      </c>
      <c r="F1648" s="88">
        <v>2085</v>
      </c>
      <c r="G1648" s="78" t="s">
        <v>338</v>
      </c>
      <c r="H1648" s="79">
        <v>5.8579999999999997</v>
      </c>
      <c r="I1648" s="79">
        <v>75.043999999999997</v>
      </c>
      <c r="J1648" s="79">
        <v>125.846</v>
      </c>
      <c r="K1648" s="79">
        <v>102.765</v>
      </c>
      <c r="L1648" s="79">
        <v>37.457999999999998</v>
      </c>
      <c r="M1648" s="79">
        <v>6.53</v>
      </c>
      <c r="N1648" s="79">
        <v>0.439</v>
      </c>
    </row>
    <row r="1649" spans="1:14" x14ac:dyDescent="0.3">
      <c r="A1649" s="82">
        <v>1648</v>
      </c>
      <c r="B1649" s="83" t="s">
        <v>323</v>
      </c>
      <c r="C1649" s="86" t="s">
        <v>141</v>
      </c>
      <c r="D1649" s="88"/>
      <c r="E1649" s="88">
        <v>356</v>
      </c>
      <c r="F1649" s="88">
        <v>2090</v>
      </c>
      <c r="G1649" s="78" t="s">
        <v>339</v>
      </c>
      <c r="H1649" s="79">
        <v>5.9550000000000001</v>
      </c>
      <c r="I1649" s="79">
        <v>70.180999999999997</v>
      </c>
      <c r="J1649" s="79">
        <v>123.95</v>
      </c>
      <c r="K1649" s="79">
        <v>106.54900000000001</v>
      </c>
      <c r="L1649" s="79">
        <v>40.19</v>
      </c>
      <c r="M1649" s="79">
        <v>6.976</v>
      </c>
      <c r="N1649" s="79">
        <v>0.439</v>
      </c>
    </row>
    <row r="1650" spans="1:14" x14ac:dyDescent="0.3">
      <c r="A1650" s="82">
        <v>1649</v>
      </c>
      <c r="B1650" s="83" t="s">
        <v>323</v>
      </c>
      <c r="C1650" s="86" t="s">
        <v>141</v>
      </c>
      <c r="D1650" s="88"/>
      <c r="E1650" s="88">
        <v>356</v>
      </c>
      <c r="F1650" s="88">
        <v>2095</v>
      </c>
      <c r="G1650" s="78" t="s">
        <v>340</v>
      </c>
      <c r="H1650" s="79">
        <v>6.0869999999999997</v>
      </c>
      <c r="I1650" s="79">
        <v>65.786000000000001</v>
      </c>
      <c r="J1650" s="79">
        <v>122.059</v>
      </c>
      <c r="K1650" s="79">
        <v>110.16800000000001</v>
      </c>
      <c r="L1650" s="79">
        <v>43.110999999999997</v>
      </c>
      <c r="M1650" s="79">
        <v>7.4649999999999999</v>
      </c>
      <c r="N1650" s="79">
        <v>0.44400000000000001</v>
      </c>
    </row>
    <row r="1651" spans="1:14" x14ac:dyDescent="0.3">
      <c r="A1651" s="82">
        <v>1650</v>
      </c>
      <c r="B1651" s="83" t="s">
        <v>323</v>
      </c>
      <c r="C1651" s="86" t="s">
        <v>142</v>
      </c>
      <c r="D1651" s="88"/>
      <c r="E1651" s="88">
        <v>364</v>
      </c>
      <c r="F1651" s="88">
        <v>2015</v>
      </c>
      <c r="G1651" s="78" t="s">
        <v>324</v>
      </c>
      <c r="H1651" s="79">
        <v>24.991</v>
      </c>
      <c r="I1651" s="79">
        <v>69.938000000000002</v>
      </c>
      <c r="J1651" s="79">
        <v>96.34</v>
      </c>
      <c r="K1651" s="79">
        <v>86.5</v>
      </c>
      <c r="L1651" s="79">
        <v>37.311</v>
      </c>
      <c r="M1651" s="79">
        <v>7.29</v>
      </c>
      <c r="N1651" s="79">
        <v>1.93</v>
      </c>
    </row>
    <row r="1652" spans="1:14" x14ac:dyDescent="0.3">
      <c r="A1652" s="82">
        <v>1651</v>
      </c>
      <c r="B1652" s="83" t="s">
        <v>323</v>
      </c>
      <c r="C1652" s="86" t="s">
        <v>142</v>
      </c>
      <c r="D1652" s="88"/>
      <c r="E1652" s="88">
        <v>364</v>
      </c>
      <c r="F1652" s="88">
        <v>2020</v>
      </c>
      <c r="G1652" s="78" t="s">
        <v>325</v>
      </c>
      <c r="H1652" s="79">
        <v>21.01</v>
      </c>
      <c r="I1652" s="79">
        <v>60.069000000000003</v>
      </c>
      <c r="J1652" s="79">
        <v>91.424000000000007</v>
      </c>
      <c r="K1652" s="79">
        <v>88.625</v>
      </c>
      <c r="L1652" s="79">
        <v>37.115000000000002</v>
      </c>
      <c r="M1652" s="79">
        <v>6.282</v>
      </c>
      <c r="N1652" s="79">
        <v>1.4750000000000001</v>
      </c>
    </row>
    <row r="1653" spans="1:14" x14ac:dyDescent="0.3">
      <c r="A1653" s="82">
        <v>1652</v>
      </c>
      <c r="B1653" s="83" t="s">
        <v>323</v>
      </c>
      <c r="C1653" s="86" t="s">
        <v>142</v>
      </c>
      <c r="D1653" s="88"/>
      <c r="E1653" s="88">
        <v>364</v>
      </c>
      <c r="F1653" s="88">
        <v>2025</v>
      </c>
      <c r="G1653" s="78" t="s">
        <v>326</v>
      </c>
      <c r="H1653" s="79">
        <v>18.66</v>
      </c>
      <c r="I1653" s="79">
        <v>54.646999999999998</v>
      </c>
      <c r="J1653" s="79">
        <v>89.849000000000004</v>
      </c>
      <c r="K1653" s="79">
        <v>91.802999999999997</v>
      </c>
      <c r="L1653" s="79">
        <v>37.673999999999999</v>
      </c>
      <c r="M1653" s="79">
        <v>5.7830000000000004</v>
      </c>
      <c r="N1653" s="79">
        <v>1.204</v>
      </c>
    </row>
    <row r="1654" spans="1:14" x14ac:dyDescent="0.3">
      <c r="A1654" s="82">
        <v>1653</v>
      </c>
      <c r="B1654" s="83" t="s">
        <v>323</v>
      </c>
      <c r="C1654" s="86" t="s">
        <v>142</v>
      </c>
      <c r="D1654" s="88"/>
      <c r="E1654" s="88">
        <v>364</v>
      </c>
      <c r="F1654" s="88">
        <v>2030</v>
      </c>
      <c r="G1654" s="78" t="s">
        <v>327</v>
      </c>
      <c r="H1654" s="79">
        <v>17.134</v>
      </c>
      <c r="I1654" s="79">
        <v>51.81</v>
      </c>
      <c r="J1654" s="79">
        <v>91.355999999999995</v>
      </c>
      <c r="K1654" s="79">
        <v>97.313000000000002</v>
      </c>
      <c r="L1654" s="79">
        <v>39.463999999999999</v>
      </c>
      <c r="M1654" s="79">
        <v>5.6749999999999998</v>
      </c>
      <c r="N1654" s="79">
        <v>1.048</v>
      </c>
    </row>
    <row r="1655" spans="1:14" x14ac:dyDescent="0.3">
      <c r="A1655" s="82">
        <v>1654</v>
      </c>
      <c r="B1655" s="83" t="s">
        <v>323</v>
      </c>
      <c r="C1655" s="86" t="s">
        <v>142</v>
      </c>
      <c r="D1655" s="88"/>
      <c r="E1655" s="88">
        <v>364</v>
      </c>
      <c r="F1655" s="88">
        <v>2035</v>
      </c>
      <c r="G1655" s="78" t="s">
        <v>328</v>
      </c>
      <c r="H1655" s="79">
        <v>15.911</v>
      </c>
      <c r="I1655" s="79">
        <v>50.009</v>
      </c>
      <c r="J1655" s="79">
        <v>93.710999999999999</v>
      </c>
      <c r="K1655" s="79">
        <v>103.05500000000001</v>
      </c>
      <c r="L1655" s="79">
        <v>41.540999999999997</v>
      </c>
      <c r="M1655" s="79">
        <v>5.73</v>
      </c>
      <c r="N1655" s="79">
        <v>0.92300000000000004</v>
      </c>
    </row>
    <row r="1656" spans="1:14" x14ac:dyDescent="0.3">
      <c r="A1656" s="82">
        <v>1655</v>
      </c>
      <c r="B1656" s="83" t="s">
        <v>323</v>
      </c>
      <c r="C1656" s="86" t="s">
        <v>142</v>
      </c>
      <c r="D1656" s="88"/>
      <c r="E1656" s="88">
        <v>364</v>
      </c>
      <c r="F1656" s="88">
        <v>2040</v>
      </c>
      <c r="G1656" s="78" t="s">
        <v>329</v>
      </c>
      <c r="H1656" s="79">
        <v>14.8</v>
      </c>
      <c r="I1656" s="79">
        <v>48.63</v>
      </c>
      <c r="J1656" s="79">
        <v>96.12</v>
      </c>
      <c r="K1656" s="79">
        <v>108.321</v>
      </c>
      <c r="L1656" s="79">
        <v>43.610999999999997</v>
      </c>
      <c r="M1656" s="79">
        <v>5.8869999999999996</v>
      </c>
      <c r="N1656" s="79">
        <v>0.83099999999999996</v>
      </c>
    </row>
    <row r="1657" spans="1:14" x14ac:dyDescent="0.3">
      <c r="A1657" s="82">
        <v>1656</v>
      </c>
      <c r="B1657" s="83" t="s">
        <v>323</v>
      </c>
      <c r="C1657" s="86" t="s">
        <v>142</v>
      </c>
      <c r="D1657" s="88"/>
      <c r="E1657" s="88">
        <v>364</v>
      </c>
      <c r="F1657" s="88">
        <v>2045</v>
      </c>
      <c r="G1657" s="78" t="s">
        <v>330</v>
      </c>
      <c r="H1657" s="79">
        <v>13.721</v>
      </c>
      <c r="I1657" s="79">
        <v>47.372999999999998</v>
      </c>
      <c r="J1657" s="79">
        <v>98.099000000000004</v>
      </c>
      <c r="K1657" s="79">
        <v>112.569</v>
      </c>
      <c r="L1657" s="79">
        <v>45.454000000000001</v>
      </c>
      <c r="M1657" s="79">
        <v>6.0949999999999998</v>
      </c>
      <c r="N1657" s="79">
        <v>0.749</v>
      </c>
    </row>
    <row r="1658" spans="1:14" x14ac:dyDescent="0.3">
      <c r="A1658" s="82">
        <v>1657</v>
      </c>
      <c r="B1658" s="83" t="s">
        <v>323</v>
      </c>
      <c r="C1658" s="86" t="s">
        <v>142</v>
      </c>
      <c r="D1658" s="88"/>
      <c r="E1658" s="88">
        <v>364</v>
      </c>
      <c r="F1658" s="88">
        <v>2050</v>
      </c>
      <c r="G1658" s="78" t="s">
        <v>331</v>
      </c>
      <c r="H1658" s="79">
        <v>12.721</v>
      </c>
      <c r="I1658" s="79">
        <v>46.334000000000003</v>
      </c>
      <c r="J1658" s="79">
        <v>99.896000000000001</v>
      </c>
      <c r="K1658" s="79">
        <v>116.128</v>
      </c>
      <c r="L1658" s="79">
        <v>47.18</v>
      </c>
      <c r="M1658" s="79">
        <v>6.3460000000000001</v>
      </c>
      <c r="N1658" s="79">
        <v>0.69499999999999995</v>
      </c>
    </row>
    <row r="1659" spans="1:14" x14ac:dyDescent="0.3">
      <c r="A1659" s="82">
        <v>1658</v>
      </c>
      <c r="B1659" s="83" t="s">
        <v>323</v>
      </c>
      <c r="C1659" s="86" t="s">
        <v>142</v>
      </c>
      <c r="D1659" s="88"/>
      <c r="E1659" s="88">
        <v>364</v>
      </c>
      <c r="F1659" s="88">
        <v>2055</v>
      </c>
      <c r="G1659" s="78" t="s">
        <v>332</v>
      </c>
      <c r="H1659" s="79">
        <v>11.803000000000001</v>
      </c>
      <c r="I1659" s="79">
        <v>45.521000000000001</v>
      </c>
      <c r="J1659" s="79">
        <v>101.542</v>
      </c>
      <c r="K1659" s="79">
        <v>119.04900000000001</v>
      </c>
      <c r="L1659" s="79">
        <v>48.764000000000003</v>
      </c>
      <c r="M1659" s="79">
        <v>6.64</v>
      </c>
      <c r="N1659" s="79">
        <v>0.64100000000000001</v>
      </c>
    </row>
    <row r="1660" spans="1:14" x14ac:dyDescent="0.3">
      <c r="A1660" s="82">
        <v>1659</v>
      </c>
      <c r="B1660" s="83" t="s">
        <v>323</v>
      </c>
      <c r="C1660" s="86" t="s">
        <v>142</v>
      </c>
      <c r="D1660" s="88"/>
      <c r="E1660" s="88">
        <v>364</v>
      </c>
      <c r="F1660" s="88">
        <v>2060</v>
      </c>
      <c r="G1660" s="78" t="s">
        <v>333</v>
      </c>
      <c r="H1660" s="79">
        <v>10.981999999999999</v>
      </c>
      <c r="I1660" s="79">
        <v>44.893999999999998</v>
      </c>
      <c r="J1660" s="79">
        <v>103.07299999999999</v>
      </c>
      <c r="K1660" s="79">
        <v>121.447</v>
      </c>
      <c r="L1660" s="79">
        <v>50.264000000000003</v>
      </c>
      <c r="M1660" s="79">
        <v>6.9580000000000002</v>
      </c>
      <c r="N1660" s="79">
        <v>0.60199999999999998</v>
      </c>
    </row>
    <row r="1661" spans="1:14" x14ac:dyDescent="0.3">
      <c r="A1661" s="82">
        <v>1660</v>
      </c>
      <c r="B1661" s="83" t="s">
        <v>323</v>
      </c>
      <c r="C1661" s="86" t="s">
        <v>142</v>
      </c>
      <c r="D1661" s="88"/>
      <c r="E1661" s="88">
        <v>364</v>
      </c>
      <c r="F1661" s="88">
        <v>2065</v>
      </c>
      <c r="G1661" s="78" t="s">
        <v>334</v>
      </c>
      <c r="H1661" s="79">
        <v>10.249000000000001</v>
      </c>
      <c r="I1661" s="79">
        <v>44.417000000000002</v>
      </c>
      <c r="J1661" s="79">
        <v>104.405</v>
      </c>
      <c r="K1661" s="79">
        <v>123.29</v>
      </c>
      <c r="L1661" s="79">
        <v>51.603000000000002</v>
      </c>
      <c r="M1661" s="79">
        <v>7.3049999999999997</v>
      </c>
      <c r="N1661" s="79">
        <v>0.57099999999999995</v>
      </c>
    </row>
    <row r="1662" spans="1:14" x14ac:dyDescent="0.3">
      <c r="A1662" s="82">
        <v>1661</v>
      </c>
      <c r="B1662" s="83" t="s">
        <v>323</v>
      </c>
      <c r="C1662" s="86" t="s">
        <v>142</v>
      </c>
      <c r="D1662" s="88"/>
      <c r="E1662" s="88">
        <v>364</v>
      </c>
      <c r="F1662" s="88">
        <v>2070</v>
      </c>
      <c r="G1662" s="78" t="s">
        <v>335</v>
      </c>
      <c r="H1662" s="79">
        <v>9.6069999999999993</v>
      </c>
      <c r="I1662" s="79">
        <v>44.091999999999999</v>
      </c>
      <c r="J1662" s="79">
        <v>105.679</v>
      </c>
      <c r="K1662" s="79">
        <v>124.759</v>
      </c>
      <c r="L1662" s="79">
        <v>52.863</v>
      </c>
      <c r="M1662" s="79">
        <v>7.6680000000000001</v>
      </c>
      <c r="N1662" s="79">
        <v>0.55200000000000005</v>
      </c>
    </row>
    <row r="1663" spans="1:14" x14ac:dyDescent="0.3">
      <c r="A1663" s="82">
        <v>1662</v>
      </c>
      <c r="B1663" s="83" t="s">
        <v>323</v>
      </c>
      <c r="C1663" s="86" t="s">
        <v>142</v>
      </c>
      <c r="D1663" s="88"/>
      <c r="E1663" s="88">
        <v>364</v>
      </c>
      <c r="F1663" s="88">
        <v>2075</v>
      </c>
      <c r="G1663" s="78" t="s">
        <v>336</v>
      </c>
      <c r="H1663" s="79">
        <v>9.0370000000000008</v>
      </c>
      <c r="I1663" s="79">
        <v>43.848999999999997</v>
      </c>
      <c r="J1663" s="79">
        <v>106.75</v>
      </c>
      <c r="K1663" s="79">
        <v>125.78100000000001</v>
      </c>
      <c r="L1663" s="79">
        <v>53.972000000000001</v>
      </c>
      <c r="M1663" s="79">
        <v>8.0419999999999998</v>
      </c>
      <c r="N1663" s="79">
        <v>0.52900000000000003</v>
      </c>
    </row>
    <row r="1664" spans="1:14" x14ac:dyDescent="0.3">
      <c r="A1664" s="82">
        <v>1663</v>
      </c>
      <c r="B1664" s="83" t="s">
        <v>323</v>
      </c>
      <c r="C1664" s="86" t="s">
        <v>142</v>
      </c>
      <c r="D1664" s="88"/>
      <c r="E1664" s="88">
        <v>364</v>
      </c>
      <c r="F1664" s="88">
        <v>2080</v>
      </c>
      <c r="G1664" s="78" t="s">
        <v>337</v>
      </c>
      <c r="H1664" s="79">
        <v>8.5500000000000007</v>
      </c>
      <c r="I1664" s="79">
        <v>43.722999999999999</v>
      </c>
      <c r="J1664" s="79">
        <v>107.764</v>
      </c>
      <c r="K1664" s="79">
        <v>126.566</v>
      </c>
      <c r="L1664" s="79">
        <v>55.003999999999998</v>
      </c>
      <c r="M1664" s="79">
        <v>8.4339999999999993</v>
      </c>
      <c r="N1664" s="79">
        <v>0.51900000000000002</v>
      </c>
    </row>
    <row r="1665" spans="1:14" x14ac:dyDescent="0.3">
      <c r="A1665" s="82">
        <v>1664</v>
      </c>
      <c r="B1665" s="83" t="s">
        <v>323</v>
      </c>
      <c r="C1665" s="86" t="s">
        <v>142</v>
      </c>
      <c r="D1665" s="88"/>
      <c r="E1665" s="88">
        <v>364</v>
      </c>
      <c r="F1665" s="88">
        <v>2085</v>
      </c>
      <c r="G1665" s="78" t="s">
        <v>338</v>
      </c>
      <c r="H1665" s="79">
        <v>8.1229999999999993</v>
      </c>
      <c r="I1665" s="79">
        <v>43.600999999999999</v>
      </c>
      <c r="J1665" s="79">
        <v>108.512</v>
      </c>
      <c r="K1665" s="79">
        <v>126.93300000000001</v>
      </c>
      <c r="L1665" s="79">
        <v>55.865000000000002</v>
      </c>
      <c r="M1665" s="79">
        <v>8.8420000000000005</v>
      </c>
      <c r="N1665" s="79">
        <v>0.504</v>
      </c>
    </row>
    <row r="1666" spans="1:14" x14ac:dyDescent="0.3">
      <c r="A1666" s="82">
        <v>1665</v>
      </c>
      <c r="B1666" s="83" t="s">
        <v>323</v>
      </c>
      <c r="C1666" s="86" t="s">
        <v>142</v>
      </c>
      <c r="D1666" s="88"/>
      <c r="E1666" s="88">
        <v>364</v>
      </c>
      <c r="F1666" s="88">
        <v>2090</v>
      </c>
      <c r="G1666" s="78" t="s">
        <v>339</v>
      </c>
      <c r="H1666" s="79">
        <v>7.758</v>
      </c>
      <c r="I1666" s="79">
        <v>43.542000000000002</v>
      </c>
      <c r="J1666" s="79">
        <v>109.185</v>
      </c>
      <c r="K1666" s="79">
        <v>127.117</v>
      </c>
      <c r="L1666" s="79">
        <v>56.66</v>
      </c>
      <c r="M1666" s="79">
        <v>9.3019999999999996</v>
      </c>
      <c r="N1666" s="79">
        <v>0.496</v>
      </c>
    </row>
    <row r="1667" spans="1:14" x14ac:dyDescent="0.3">
      <c r="A1667" s="82">
        <v>1666</v>
      </c>
      <c r="B1667" s="83" t="s">
        <v>323</v>
      </c>
      <c r="C1667" s="86" t="s">
        <v>142</v>
      </c>
      <c r="D1667" s="88"/>
      <c r="E1667" s="88">
        <v>364</v>
      </c>
      <c r="F1667" s="88">
        <v>2095</v>
      </c>
      <c r="G1667" s="78" t="s">
        <v>340</v>
      </c>
      <c r="H1667" s="79">
        <v>7.4480000000000004</v>
      </c>
      <c r="I1667" s="79">
        <v>43.537999999999997</v>
      </c>
      <c r="J1667" s="79">
        <v>109.78100000000001</v>
      </c>
      <c r="K1667" s="79">
        <v>127.164</v>
      </c>
      <c r="L1667" s="79">
        <v>57.387</v>
      </c>
      <c r="M1667" s="79">
        <v>9.8239999999999998</v>
      </c>
      <c r="N1667" s="79">
        <v>0.498</v>
      </c>
    </row>
    <row r="1668" spans="1:14" x14ac:dyDescent="0.3">
      <c r="A1668" s="82">
        <v>1667</v>
      </c>
      <c r="B1668" s="83" t="s">
        <v>323</v>
      </c>
      <c r="C1668" s="86" t="s">
        <v>143</v>
      </c>
      <c r="D1668" s="88"/>
      <c r="E1668" s="88">
        <v>462</v>
      </c>
      <c r="F1668" s="88">
        <v>2015</v>
      </c>
      <c r="G1668" s="78" t="s">
        <v>324</v>
      </c>
      <c r="H1668" s="79">
        <v>5.7919999999999998</v>
      </c>
      <c r="I1668" s="79">
        <v>102.251</v>
      </c>
      <c r="J1668" s="79">
        <v>132.797</v>
      </c>
      <c r="K1668" s="79">
        <v>107.544</v>
      </c>
      <c r="L1668" s="79">
        <v>45.859000000000002</v>
      </c>
      <c r="M1668" s="79">
        <v>9.9830000000000005</v>
      </c>
      <c r="N1668" s="79">
        <v>0.77400000000000002</v>
      </c>
    </row>
    <row r="1669" spans="1:14" x14ac:dyDescent="0.3">
      <c r="A1669" s="82">
        <v>1668</v>
      </c>
      <c r="B1669" s="83" t="s">
        <v>323</v>
      </c>
      <c r="C1669" s="86" t="s">
        <v>143</v>
      </c>
      <c r="D1669" s="88"/>
      <c r="E1669" s="88">
        <v>462</v>
      </c>
      <c r="F1669" s="88">
        <v>2020</v>
      </c>
      <c r="G1669" s="78" t="s">
        <v>325</v>
      </c>
      <c r="H1669" s="79">
        <v>3.9430000000000001</v>
      </c>
      <c r="I1669" s="79">
        <v>91.171999999999997</v>
      </c>
      <c r="J1669" s="79">
        <v>126.85299999999999</v>
      </c>
      <c r="K1669" s="79">
        <v>104.821</v>
      </c>
      <c r="L1669" s="79">
        <v>39.893999999999998</v>
      </c>
      <c r="M1669" s="79">
        <v>7.2880000000000003</v>
      </c>
      <c r="N1669" s="79">
        <v>0.50900000000000001</v>
      </c>
    </row>
    <row r="1670" spans="1:14" x14ac:dyDescent="0.3">
      <c r="A1670" s="82">
        <v>1669</v>
      </c>
      <c r="B1670" s="83" t="s">
        <v>323</v>
      </c>
      <c r="C1670" s="86" t="s">
        <v>143</v>
      </c>
      <c r="D1670" s="88"/>
      <c r="E1670" s="88">
        <v>462</v>
      </c>
      <c r="F1670" s="88">
        <v>2025</v>
      </c>
      <c r="G1670" s="78" t="s">
        <v>326</v>
      </c>
      <c r="H1670" s="79">
        <v>3.004</v>
      </c>
      <c r="I1670" s="79">
        <v>82.013999999999996</v>
      </c>
      <c r="J1670" s="79">
        <v>122.39700000000001</v>
      </c>
      <c r="K1670" s="79">
        <v>103.849</v>
      </c>
      <c r="L1670" s="79">
        <v>36.371000000000002</v>
      </c>
      <c r="M1670" s="79">
        <v>5.774</v>
      </c>
      <c r="N1670" s="79">
        <v>0.371</v>
      </c>
    </row>
    <row r="1671" spans="1:14" x14ac:dyDescent="0.3">
      <c r="A1671" s="82">
        <v>1670</v>
      </c>
      <c r="B1671" s="83" t="s">
        <v>323</v>
      </c>
      <c r="C1671" s="86" t="s">
        <v>143</v>
      </c>
      <c r="D1671" s="88"/>
      <c r="E1671" s="88">
        <v>462</v>
      </c>
      <c r="F1671" s="88">
        <v>2030</v>
      </c>
      <c r="G1671" s="78" t="s">
        <v>327</v>
      </c>
      <c r="H1671" s="79">
        <v>2.5750000000000002</v>
      </c>
      <c r="I1671" s="79">
        <v>75.099000000000004</v>
      </c>
      <c r="J1671" s="79">
        <v>119.785</v>
      </c>
      <c r="K1671" s="79">
        <v>104.57299999999999</v>
      </c>
      <c r="L1671" s="79">
        <v>34.64</v>
      </c>
      <c r="M1671" s="79">
        <v>4.9610000000000003</v>
      </c>
      <c r="N1671" s="79">
        <v>0.28699999999999998</v>
      </c>
    </row>
    <row r="1672" spans="1:14" x14ac:dyDescent="0.3">
      <c r="A1672" s="82">
        <v>1671</v>
      </c>
      <c r="B1672" s="83" t="s">
        <v>323</v>
      </c>
      <c r="C1672" s="86" t="s">
        <v>143</v>
      </c>
      <c r="D1672" s="88"/>
      <c r="E1672" s="88">
        <v>462</v>
      </c>
      <c r="F1672" s="88">
        <v>2035</v>
      </c>
      <c r="G1672" s="78" t="s">
        <v>328</v>
      </c>
      <c r="H1672" s="79">
        <v>2.4249999999999998</v>
      </c>
      <c r="I1672" s="79">
        <v>70.137</v>
      </c>
      <c r="J1672" s="79">
        <v>118.892</v>
      </c>
      <c r="K1672" s="79">
        <v>106.744</v>
      </c>
      <c r="L1672" s="79">
        <v>34.222000000000001</v>
      </c>
      <c r="M1672" s="79">
        <v>4.5869999999999997</v>
      </c>
      <c r="N1672" s="79">
        <v>0.253</v>
      </c>
    </row>
    <row r="1673" spans="1:14" x14ac:dyDescent="0.3">
      <c r="A1673" s="82">
        <v>1672</v>
      </c>
      <c r="B1673" s="83" t="s">
        <v>323</v>
      </c>
      <c r="C1673" s="86" t="s">
        <v>143</v>
      </c>
      <c r="D1673" s="88"/>
      <c r="E1673" s="88">
        <v>462</v>
      </c>
      <c r="F1673" s="88">
        <v>2040</v>
      </c>
      <c r="G1673" s="78" t="s">
        <v>329</v>
      </c>
      <c r="H1673" s="79">
        <v>2.4540000000000002</v>
      </c>
      <c r="I1673" s="79">
        <v>66.587000000000003</v>
      </c>
      <c r="J1673" s="79">
        <v>119.224</v>
      </c>
      <c r="K1673" s="79">
        <v>109.91200000000001</v>
      </c>
      <c r="L1673" s="79">
        <v>34.695999999999998</v>
      </c>
      <c r="M1673" s="79">
        <v>4.4939999999999998</v>
      </c>
      <c r="N1673" s="79">
        <v>0.23300000000000001</v>
      </c>
    </row>
    <row r="1674" spans="1:14" x14ac:dyDescent="0.3">
      <c r="A1674" s="82">
        <v>1673</v>
      </c>
      <c r="B1674" s="83" t="s">
        <v>323</v>
      </c>
      <c r="C1674" s="86" t="s">
        <v>143</v>
      </c>
      <c r="D1674" s="88"/>
      <c r="E1674" s="88">
        <v>462</v>
      </c>
      <c r="F1674" s="88">
        <v>2045</v>
      </c>
      <c r="G1674" s="78" t="s">
        <v>330</v>
      </c>
      <c r="H1674" s="79">
        <v>2.581</v>
      </c>
      <c r="I1674" s="79">
        <v>63.695</v>
      </c>
      <c r="J1674" s="79">
        <v>119.758</v>
      </c>
      <c r="K1674" s="79">
        <v>113.15600000000001</v>
      </c>
      <c r="L1674" s="79">
        <v>35.664999999999999</v>
      </c>
      <c r="M1674" s="79">
        <v>4.5640000000000001</v>
      </c>
      <c r="N1674" s="79">
        <v>0.221</v>
      </c>
    </row>
    <row r="1675" spans="1:14" x14ac:dyDescent="0.3">
      <c r="A1675" s="82">
        <v>1674</v>
      </c>
      <c r="B1675" s="83" t="s">
        <v>323</v>
      </c>
      <c r="C1675" s="86" t="s">
        <v>143</v>
      </c>
      <c r="D1675" s="88"/>
      <c r="E1675" s="88">
        <v>462</v>
      </c>
      <c r="F1675" s="88">
        <v>2050</v>
      </c>
      <c r="G1675" s="78" t="s">
        <v>331</v>
      </c>
      <c r="H1675" s="79">
        <v>2.77</v>
      </c>
      <c r="I1675" s="79">
        <v>61.121000000000002</v>
      </c>
      <c r="J1675" s="79">
        <v>120.047</v>
      </c>
      <c r="K1675" s="79">
        <v>116.11499999999999</v>
      </c>
      <c r="L1675" s="79">
        <v>36.914999999999999</v>
      </c>
      <c r="M1675" s="79">
        <v>4.7359999999999998</v>
      </c>
      <c r="N1675" s="79">
        <v>0.23599999999999999</v>
      </c>
    </row>
    <row r="1676" spans="1:14" x14ac:dyDescent="0.3">
      <c r="A1676" s="82">
        <v>1675</v>
      </c>
      <c r="B1676" s="83" t="s">
        <v>323</v>
      </c>
      <c r="C1676" s="86" t="s">
        <v>143</v>
      </c>
      <c r="D1676" s="88"/>
      <c r="E1676" s="88">
        <v>462</v>
      </c>
      <c r="F1676" s="88">
        <v>2055</v>
      </c>
      <c r="G1676" s="78" t="s">
        <v>332</v>
      </c>
      <c r="H1676" s="79">
        <v>3.012</v>
      </c>
      <c r="I1676" s="79">
        <v>58.869</v>
      </c>
      <c r="J1676" s="79">
        <v>120.21599999999999</v>
      </c>
      <c r="K1676" s="79">
        <v>118.834</v>
      </c>
      <c r="L1676" s="79">
        <v>38.411000000000001</v>
      </c>
      <c r="M1676" s="79">
        <v>4.9930000000000003</v>
      </c>
      <c r="N1676" s="79">
        <v>0.245</v>
      </c>
    </row>
    <row r="1677" spans="1:14" x14ac:dyDescent="0.3">
      <c r="A1677" s="82">
        <v>1676</v>
      </c>
      <c r="B1677" s="83" t="s">
        <v>323</v>
      </c>
      <c r="C1677" s="86" t="s">
        <v>143</v>
      </c>
      <c r="D1677" s="88"/>
      <c r="E1677" s="88">
        <v>462</v>
      </c>
      <c r="F1677" s="88">
        <v>2060</v>
      </c>
      <c r="G1677" s="78" t="s">
        <v>333</v>
      </c>
      <c r="H1677" s="79">
        <v>3.2759999999999998</v>
      </c>
      <c r="I1677" s="79">
        <v>56.792000000000002</v>
      </c>
      <c r="J1677" s="79">
        <v>120.02</v>
      </c>
      <c r="K1677" s="79">
        <v>121.051</v>
      </c>
      <c r="L1677" s="79">
        <v>39.987000000000002</v>
      </c>
      <c r="M1677" s="79">
        <v>5.2969999999999997</v>
      </c>
      <c r="N1677" s="79">
        <v>0.25700000000000001</v>
      </c>
    </row>
    <row r="1678" spans="1:14" x14ac:dyDescent="0.3">
      <c r="A1678" s="82">
        <v>1677</v>
      </c>
      <c r="B1678" s="83" t="s">
        <v>323</v>
      </c>
      <c r="C1678" s="86" t="s">
        <v>143</v>
      </c>
      <c r="D1678" s="88"/>
      <c r="E1678" s="88">
        <v>462</v>
      </c>
      <c r="F1678" s="88">
        <v>2065</v>
      </c>
      <c r="G1678" s="78" t="s">
        <v>334</v>
      </c>
      <c r="H1678" s="79">
        <v>3.5659999999999998</v>
      </c>
      <c r="I1678" s="79">
        <v>54.966999999999999</v>
      </c>
      <c r="J1678" s="79">
        <v>119.718</v>
      </c>
      <c r="K1678" s="79">
        <v>123.026</v>
      </c>
      <c r="L1678" s="79">
        <v>41.712000000000003</v>
      </c>
      <c r="M1678" s="79">
        <v>5.6420000000000003</v>
      </c>
      <c r="N1678" s="79">
        <v>0.26900000000000002</v>
      </c>
    </row>
    <row r="1679" spans="1:14" x14ac:dyDescent="0.3">
      <c r="A1679" s="82">
        <v>1678</v>
      </c>
      <c r="B1679" s="83" t="s">
        <v>323</v>
      </c>
      <c r="C1679" s="86" t="s">
        <v>143</v>
      </c>
      <c r="D1679" s="88"/>
      <c r="E1679" s="88">
        <v>462</v>
      </c>
      <c r="F1679" s="88">
        <v>2070</v>
      </c>
      <c r="G1679" s="78" t="s">
        <v>335</v>
      </c>
      <c r="H1679" s="79">
        <v>3.89</v>
      </c>
      <c r="I1679" s="79">
        <v>53.261000000000003</v>
      </c>
      <c r="J1679" s="79">
        <v>119.163</v>
      </c>
      <c r="K1679" s="79">
        <v>124.633</v>
      </c>
      <c r="L1679" s="79">
        <v>43.515000000000001</v>
      </c>
      <c r="M1679" s="79">
        <v>6.0339999999999998</v>
      </c>
      <c r="N1679" s="79">
        <v>0.28399999999999997</v>
      </c>
    </row>
    <row r="1680" spans="1:14" x14ac:dyDescent="0.3">
      <c r="A1680" s="82">
        <v>1679</v>
      </c>
      <c r="B1680" s="83" t="s">
        <v>323</v>
      </c>
      <c r="C1680" s="86" t="s">
        <v>143</v>
      </c>
      <c r="D1680" s="88"/>
      <c r="E1680" s="88">
        <v>462</v>
      </c>
      <c r="F1680" s="88">
        <v>2075</v>
      </c>
      <c r="G1680" s="78" t="s">
        <v>336</v>
      </c>
      <c r="H1680" s="79">
        <v>4.2240000000000002</v>
      </c>
      <c r="I1680" s="79">
        <v>51.777999999999999</v>
      </c>
      <c r="J1680" s="79">
        <v>118.6</v>
      </c>
      <c r="K1680" s="79">
        <v>126.07</v>
      </c>
      <c r="L1680" s="79">
        <v>45.423000000000002</v>
      </c>
      <c r="M1680" s="79">
        <v>6.4580000000000002</v>
      </c>
      <c r="N1680" s="79">
        <v>0.307</v>
      </c>
    </row>
    <row r="1681" spans="1:14" x14ac:dyDescent="0.3">
      <c r="A1681" s="82">
        <v>1680</v>
      </c>
      <c r="B1681" s="83" t="s">
        <v>323</v>
      </c>
      <c r="C1681" s="86" t="s">
        <v>143</v>
      </c>
      <c r="D1681" s="88"/>
      <c r="E1681" s="88">
        <v>462</v>
      </c>
      <c r="F1681" s="88">
        <v>2080</v>
      </c>
      <c r="G1681" s="78" t="s">
        <v>337</v>
      </c>
      <c r="H1681" s="79">
        <v>4.6130000000000004</v>
      </c>
      <c r="I1681" s="79">
        <v>50.375999999999998</v>
      </c>
      <c r="J1681" s="79">
        <v>117.83</v>
      </c>
      <c r="K1681" s="79">
        <v>127.15300000000001</v>
      </c>
      <c r="L1681" s="79">
        <v>47.366</v>
      </c>
      <c r="M1681" s="79">
        <v>6.9320000000000004</v>
      </c>
      <c r="N1681" s="79">
        <v>0.33</v>
      </c>
    </row>
    <row r="1682" spans="1:14" x14ac:dyDescent="0.3">
      <c r="A1682" s="82">
        <v>1681</v>
      </c>
      <c r="B1682" s="83" t="s">
        <v>323</v>
      </c>
      <c r="C1682" s="86" t="s">
        <v>143</v>
      </c>
      <c r="D1682" s="88"/>
      <c r="E1682" s="88">
        <v>462</v>
      </c>
      <c r="F1682" s="88">
        <v>2085</v>
      </c>
      <c r="G1682" s="78" t="s">
        <v>338</v>
      </c>
      <c r="H1682" s="79">
        <v>5.0339999999999998</v>
      </c>
      <c r="I1682" s="79">
        <v>49.067</v>
      </c>
      <c r="J1682" s="79">
        <v>116.88200000000001</v>
      </c>
      <c r="K1682" s="79">
        <v>127.91200000000001</v>
      </c>
      <c r="L1682" s="79">
        <v>49.33</v>
      </c>
      <c r="M1682" s="79">
        <v>7.452</v>
      </c>
      <c r="N1682" s="79">
        <v>0.36299999999999999</v>
      </c>
    </row>
    <row r="1683" spans="1:14" x14ac:dyDescent="0.3">
      <c r="A1683" s="82">
        <v>1682</v>
      </c>
      <c r="B1683" s="83" t="s">
        <v>323</v>
      </c>
      <c r="C1683" s="86" t="s">
        <v>143</v>
      </c>
      <c r="D1683" s="88"/>
      <c r="E1683" s="88">
        <v>462</v>
      </c>
      <c r="F1683" s="88">
        <v>2090</v>
      </c>
      <c r="G1683" s="78" t="s">
        <v>339</v>
      </c>
      <c r="H1683" s="79">
        <v>5.5640000000000001</v>
      </c>
      <c r="I1683" s="79">
        <v>47.829000000000001</v>
      </c>
      <c r="J1683" s="79">
        <v>115.80500000000001</v>
      </c>
      <c r="K1683" s="79">
        <v>128.374</v>
      </c>
      <c r="L1683" s="79">
        <v>51.331000000000003</v>
      </c>
      <c r="M1683" s="79">
        <v>8.0470000000000006</v>
      </c>
      <c r="N1683" s="79">
        <v>0.39</v>
      </c>
    </row>
    <row r="1684" spans="1:14" x14ac:dyDescent="0.3">
      <c r="A1684" s="82">
        <v>1683</v>
      </c>
      <c r="B1684" s="83" t="s">
        <v>323</v>
      </c>
      <c r="C1684" s="86" t="s">
        <v>143</v>
      </c>
      <c r="D1684" s="88"/>
      <c r="E1684" s="88">
        <v>462</v>
      </c>
      <c r="F1684" s="88">
        <v>2095</v>
      </c>
      <c r="G1684" s="78" t="s">
        <v>340</v>
      </c>
      <c r="H1684" s="79">
        <v>6.24</v>
      </c>
      <c r="I1684" s="79">
        <v>46.661000000000001</v>
      </c>
      <c r="J1684" s="79">
        <v>114.589</v>
      </c>
      <c r="K1684" s="79">
        <v>128.54599999999999</v>
      </c>
      <c r="L1684" s="79">
        <v>53.341999999999999</v>
      </c>
      <c r="M1684" s="79">
        <v>8.7720000000000002</v>
      </c>
      <c r="N1684" s="79">
        <v>0.43</v>
      </c>
    </row>
    <row r="1685" spans="1:14" x14ac:dyDescent="0.3">
      <c r="A1685" s="82">
        <v>1684</v>
      </c>
      <c r="B1685" s="83" t="s">
        <v>323</v>
      </c>
      <c r="C1685" s="86" t="s">
        <v>144</v>
      </c>
      <c r="D1685" s="88"/>
      <c r="E1685" s="88">
        <v>524</v>
      </c>
      <c r="F1685" s="88">
        <v>2015</v>
      </c>
      <c r="G1685" s="78" t="s">
        <v>324</v>
      </c>
      <c r="H1685" s="79">
        <v>60.481999999999999</v>
      </c>
      <c r="I1685" s="79">
        <v>165.03299999999999</v>
      </c>
      <c r="J1685" s="79">
        <v>104.16800000000001</v>
      </c>
      <c r="K1685" s="79">
        <v>48.429000000000002</v>
      </c>
      <c r="L1685" s="79">
        <v>23.59</v>
      </c>
      <c r="M1685" s="79">
        <v>11.507999999999999</v>
      </c>
      <c r="N1685" s="79">
        <v>3.29</v>
      </c>
    </row>
    <row r="1686" spans="1:14" x14ac:dyDescent="0.3">
      <c r="A1686" s="82">
        <v>1685</v>
      </c>
      <c r="B1686" s="83" t="s">
        <v>323</v>
      </c>
      <c r="C1686" s="86" t="s">
        <v>144</v>
      </c>
      <c r="D1686" s="88"/>
      <c r="E1686" s="88">
        <v>524</v>
      </c>
      <c r="F1686" s="88">
        <v>2020</v>
      </c>
      <c r="G1686" s="78" t="s">
        <v>325</v>
      </c>
      <c r="H1686" s="79">
        <v>53.58</v>
      </c>
      <c r="I1686" s="79">
        <v>157.392</v>
      </c>
      <c r="J1686" s="79">
        <v>98.807000000000002</v>
      </c>
      <c r="K1686" s="79">
        <v>43.954999999999998</v>
      </c>
      <c r="L1686" s="79">
        <v>20.337</v>
      </c>
      <c r="M1686" s="79">
        <v>9.8759999999999994</v>
      </c>
      <c r="N1686" s="79">
        <v>2.9129999999999998</v>
      </c>
    </row>
    <row r="1687" spans="1:14" x14ac:dyDescent="0.3">
      <c r="A1687" s="82">
        <v>1686</v>
      </c>
      <c r="B1687" s="83" t="s">
        <v>323</v>
      </c>
      <c r="C1687" s="86" t="s">
        <v>144</v>
      </c>
      <c r="D1687" s="88"/>
      <c r="E1687" s="88">
        <v>524</v>
      </c>
      <c r="F1687" s="88">
        <v>2025</v>
      </c>
      <c r="G1687" s="78" t="s">
        <v>326</v>
      </c>
      <c r="H1687" s="79">
        <v>47.313000000000002</v>
      </c>
      <c r="I1687" s="79">
        <v>149.345</v>
      </c>
      <c r="J1687" s="79">
        <v>96.218000000000004</v>
      </c>
      <c r="K1687" s="79">
        <v>43.286000000000001</v>
      </c>
      <c r="L1687" s="79">
        <v>19.193000000000001</v>
      </c>
      <c r="M1687" s="79">
        <v>8.843</v>
      </c>
      <c r="N1687" s="79">
        <v>2.5819999999999999</v>
      </c>
    </row>
    <row r="1688" spans="1:14" x14ac:dyDescent="0.3">
      <c r="A1688" s="82">
        <v>1687</v>
      </c>
      <c r="B1688" s="83" t="s">
        <v>323</v>
      </c>
      <c r="C1688" s="86" t="s">
        <v>144</v>
      </c>
      <c r="D1688" s="88"/>
      <c r="E1688" s="88">
        <v>524</v>
      </c>
      <c r="F1688" s="88">
        <v>2030</v>
      </c>
      <c r="G1688" s="78" t="s">
        <v>327</v>
      </c>
      <c r="H1688" s="79">
        <v>41.765000000000001</v>
      </c>
      <c r="I1688" s="79">
        <v>141.066</v>
      </c>
      <c r="J1688" s="79">
        <v>95.075999999999993</v>
      </c>
      <c r="K1688" s="79">
        <v>44.889000000000003</v>
      </c>
      <c r="L1688" s="79">
        <v>19.317</v>
      </c>
      <c r="M1688" s="79">
        <v>8.1620000000000008</v>
      </c>
      <c r="N1688" s="79">
        <v>2.2850000000000001</v>
      </c>
    </row>
    <row r="1689" spans="1:14" x14ac:dyDescent="0.3">
      <c r="A1689" s="82">
        <v>1688</v>
      </c>
      <c r="B1689" s="83" t="s">
        <v>323</v>
      </c>
      <c r="C1689" s="86" t="s">
        <v>144</v>
      </c>
      <c r="D1689" s="88"/>
      <c r="E1689" s="88">
        <v>524</v>
      </c>
      <c r="F1689" s="88">
        <v>2035</v>
      </c>
      <c r="G1689" s="78" t="s">
        <v>328</v>
      </c>
      <c r="H1689" s="79">
        <v>37.052</v>
      </c>
      <c r="I1689" s="79">
        <v>133.30500000000001</v>
      </c>
      <c r="J1689" s="79">
        <v>95.058000000000007</v>
      </c>
      <c r="K1689" s="79">
        <v>47.823</v>
      </c>
      <c r="L1689" s="79">
        <v>20.202999999999999</v>
      </c>
      <c r="M1689" s="79">
        <v>7.76</v>
      </c>
      <c r="N1689" s="79">
        <v>2.0390000000000001</v>
      </c>
    </row>
    <row r="1690" spans="1:14" x14ac:dyDescent="0.3">
      <c r="A1690" s="82">
        <v>1689</v>
      </c>
      <c r="B1690" s="83" t="s">
        <v>323</v>
      </c>
      <c r="C1690" s="86" t="s">
        <v>144</v>
      </c>
      <c r="D1690" s="88"/>
      <c r="E1690" s="88">
        <v>524</v>
      </c>
      <c r="F1690" s="88">
        <v>2040</v>
      </c>
      <c r="G1690" s="78" t="s">
        <v>329</v>
      </c>
      <c r="H1690" s="79">
        <v>33.116</v>
      </c>
      <c r="I1690" s="79">
        <v>126.404</v>
      </c>
      <c r="J1690" s="79">
        <v>96.117000000000004</v>
      </c>
      <c r="K1690" s="79">
        <v>51.738</v>
      </c>
      <c r="L1690" s="79">
        <v>21.628</v>
      </c>
      <c r="M1690" s="79">
        <v>7.5629999999999997</v>
      </c>
      <c r="N1690" s="79">
        <v>1.8340000000000001</v>
      </c>
    </row>
    <row r="1691" spans="1:14" x14ac:dyDescent="0.3">
      <c r="A1691" s="82">
        <v>1690</v>
      </c>
      <c r="B1691" s="83" t="s">
        <v>323</v>
      </c>
      <c r="C1691" s="86" t="s">
        <v>144</v>
      </c>
      <c r="D1691" s="88"/>
      <c r="E1691" s="88">
        <v>524</v>
      </c>
      <c r="F1691" s="88">
        <v>2045</v>
      </c>
      <c r="G1691" s="78" t="s">
        <v>330</v>
      </c>
      <c r="H1691" s="79">
        <v>29.715</v>
      </c>
      <c r="I1691" s="79">
        <v>119.85899999999999</v>
      </c>
      <c r="J1691" s="79">
        <v>97.805000000000007</v>
      </c>
      <c r="K1691" s="79">
        <v>56.415999999999997</v>
      </c>
      <c r="L1691" s="79">
        <v>23.477</v>
      </c>
      <c r="M1691" s="79">
        <v>7.5090000000000003</v>
      </c>
      <c r="N1691" s="79">
        <v>1.659</v>
      </c>
    </row>
    <row r="1692" spans="1:14" x14ac:dyDescent="0.3">
      <c r="A1692" s="82">
        <v>1691</v>
      </c>
      <c r="B1692" s="83" t="s">
        <v>323</v>
      </c>
      <c r="C1692" s="86" t="s">
        <v>144</v>
      </c>
      <c r="D1692" s="88"/>
      <c r="E1692" s="88">
        <v>524</v>
      </c>
      <c r="F1692" s="88">
        <v>2050</v>
      </c>
      <c r="G1692" s="78" t="s">
        <v>331</v>
      </c>
      <c r="H1692" s="79">
        <v>26.774000000000001</v>
      </c>
      <c r="I1692" s="79">
        <v>113.673</v>
      </c>
      <c r="J1692" s="79">
        <v>100.026</v>
      </c>
      <c r="K1692" s="79">
        <v>61.645000000000003</v>
      </c>
      <c r="L1692" s="79">
        <v>25.617999999999999</v>
      </c>
      <c r="M1692" s="79">
        <v>7.5650000000000004</v>
      </c>
      <c r="N1692" s="79">
        <v>1.4990000000000001</v>
      </c>
    </row>
    <row r="1693" spans="1:14" x14ac:dyDescent="0.3">
      <c r="A1693" s="82">
        <v>1692</v>
      </c>
      <c r="B1693" s="83" t="s">
        <v>323</v>
      </c>
      <c r="C1693" s="86" t="s">
        <v>144</v>
      </c>
      <c r="D1693" s="88"/>
      <c r="E1693" s="88">
        <v>524</v>
      </c>
      <c r="F1693" s="88">
        <v>2055</v>
      </c>
      <c r="G1693" s="78" t="s">
        <v>332</v>
      </c>
      <c r="H1693" s="79">
        <v>24.108000000000001</v>
      </c>
      <c r="I1693" s="79">
        <v>107.36199999999999</v>
      </c>
      <c r="J1693" s="79">
        <v>102.334</v>
      </c>
      <c r="K1693" s="79">
        <v>67.286000000000001</v>
      </c>
      <c r="L1693" s="79">
        <v>28.004000000000001</v>
      </c>
      <c r="M1693" s="79">
        <v>7.7</v>
      </c>
      <c r="N1693" s="79">
        <v>1.3660000000000001</v>
      </c>
    </row>
    <row r="1694" spans="1:14" x14ac:dyDescent="0.3">
      <c r="A1694" s="82">
        <v>1693</v>
      </c>
      <c r="B1694" s="83" t="s">
        <v>323</v>
      </c>
      <c r="C1694" s="86" t="s">
        <v>144</v>
      </c>
      <c r="D1694" s="88"/>
      <c r="E1694" s="88">
        <v>524</v>
      </c>
      <c r="F1694" s="88">
        <v>2060</v>
      </c>
      <c r="G1694" s="78" t="s">
        <v>333</v>
      </c>
      <c r="H1694" s="79">
        <v>21.7</v>
      </c>
      <c r="I1694" s="79">
        <v>100.946</v>
      </c>
      <c r="J1694" s="79">
        <v>104.613</v>
      </c>
      <c r="K1694" s="79">
        <v>73.177999999999997</v>
      </c>
      <c r="L1694" s="79">
        <v>30.556999999999999</v>
      </c>
      <c r="M1694" s="79">
        <v>7.8780000000000001</v>
      </c>
      <c r="N1694" s="79">
        <v>1.248</v>
      </c>
    </row>
    <row r="1695" spans="1:14" x14ac:dyDescent="0.3">
      <c r="A1695" s="82">
        <v>1694</v>
      </c>
      <c r="B1695" s="83" t="s">
        <v>323</v>
      </c>
      <c r="C1695" s="86" t="s">
        <v>144</v>
      </c>
      <c r="D1695" s="88"/>
      <c r="E1695" s="88">
        <v>524</v>
      </c>
      <c r="F1695" s="88">
        <v>2065</v>
      </c>
      <c r="G1695" s="78" t="s">
        <v>334</v>
      </c>
      <c r="H1695" s="79">
        <v>19.52</v>
      </c>
      <c r="I1695" s="79">
        <v>94.516999999999996</v>
      </c>
      <c r="J1695" s="79">
        <v>106.78400000000001</v>
      </c>
      <c r="K1695" s="79">
        <v>79.206000000000003</v>
      </c>
      <c r="L1695" s="79">
        <v>33.201000000000001</v>
      </c>
      <c r="M1695" s="79">
        <v>8.0820000000000007</v>
      </c>
      <c r="N1695" s="79">
        <v>1.1299999999999999</v>
      </c>
    </row>
    <row r="1696" spans="1:14" x14ac:dyDescent="0.3">
      <c r="A1696" s="82">
        <v>1695</v>
      </c>
      <c r="B1696" s="83" t="s">
        <v>323</v>
      </c>
      <c r="C1696" s="86" t="s">
        <v>144</v>
      </c>
      <c r="D1696" s="88"/>
      <c r="E1696" s="88">
        <v>524</v>
      </c>
      <c r="F1696" s="88">
        <v>2070</v>
      </c>
      <c r="G1696" s="78" t="s">
        <v>335</v>
      </c>
      <c r="H1696" s="79">
        <v>17.521000000000001</v>
      </c>
      <c r="I1696" s="79">
        <v>87.915999999999997</v>
      </c>
      <c r="J1696" s="79">
        <v>108.55500000000001</v>
      </c>
      <c r="K1696" s="79">
        <v>85.233000000000004</v>
      </c>
      <c r="L1696" s="79">
        <v>35.912999999999997</v>
      </c>
      <c r="M1696" s="79">
        <v>8.3089999999999993</v>
      </c>
      <c r="N1696" s="79">
        <v>1.0329999999999999</v>
      </c>
    </row>
    <row r="1697" spans="1:14" x14ac:dyDescent="0.3">
      <c r="A1697" s="82">
        <v>1696</v>
      </c>
      <c r="B1697" s="83" t="s">
        <v>323</v>
      </c>
      <c r="C1697" s="86" t="s">
        <v>144</v>
      </c>
      <c r="D1697" s="88"/>
      <c r="E1697" s="88">
        <v>524</v>
      </c>
      <c r="F1697" s="88">
        <v>2075</v>
      </c>
      <c r="G1697" s="78" t="s">
        <v>336</v>
      </c>
      <c r="H1697" s="79">
        <v>15.722</v>
      </c>
      <c r="I1697" s="79">
        <v>81.456000000000003</v>
      </c>
      <c r="J1697" s="79">
        <v>110.06</v>
      </c>
      <c r="K1697" s="79">
        <v>91.313999999999993</v>
      </c>
      <c r="L1697" s="79">
        <v>38.713999999999999</v>
      </c>
      <c r="M1697" s="79">
        <v>8.5510000000000002</v>
      </c>
      <c r="N1697" s="79">
        <v>0.94299999999999995</v>
      </c>
    </row>
    <row r="1698" spans="1:14" x14ac:dyDescent="0.3">
      <c r="A1698" s="82">
        <v>1697</v>
      </c>
      <c r="B1698" s="83" t="s">
        <v>323</v>
      </c>
      <c r="C1698" s="86" t="s">
        <v>144</v>
      </c>
      <c r="D1698" s="88"/>
      <c r="E1698" s="88">
        <v>524</v>
      </c>
      <c r="F1698" s="88">
        <v>2080</v>
      </c>
      <c r="G1698" s="78" t="s">
        <v>337</v>
      </c>
      <c r="H1698" s="79">
        <v>14.111000000000001</v>
      </c>
      <c r="I1698" s="79">
        <v>75.161000000000001</v>
      </c>
      <c r="J1698" s="79">
        <v>111.095</v>
      </c>
      <c r="K1698" s="79">
        <v>97.271000000000001</v>
      </c>
      <c r="L1698" s="79">
        <v>41.543999999999997</v>
      </c>
      <c r="M1698" s="79">
        <v>8.7829999999999995</v>
      </c>
      <c r="N1698" s="79">
        <v>0.85499999999999998</v>
      </c>
    </row>
    <row r="1699" spans="1:14" x14ac:dyDescent="0.3">
      <c r="A1699" s="82">
        <v>1698</v>
      </c>
      <c r="B1699" s="83" t="s">
        <v>323</v>
      </c>
      <c r="C1699" s="86" t="s">
        <v>144</v>
      </c>
      <c r="D1699" s="88"/>
      <c r="E1699" s="88">
        <v>524</v>
      </c>
      <c r="F1699" s="88">
        <v>2085</v>
      </c>
      <c r="G1699" s="78" t="s">
        <v>338</v>
      </c>
      <c r="H1699" s="79">
        <v>12.683999999999999</v>
      </c>
      <c r="I1699" s="79">
        <v>69.168999999999997</v>
      </c>
      <c r="J1699" s="79">
        <v>111.607</v>
      </c>
      <c r="K1699" s="79">
        <v>103.075</v>
      </c>
      <c r="L1699" s="79">
        <v>44.442</v>
      </c>
      <c r="M1699" s="79">
        <v>9.0039999999999996</v>
      </c>
      <c r="N1699" s="79">
        <v>0.77900000000000003</v>
      </c>
    </row>
    <row r="1700" spans="1:14" x14ac:dyDescent="0.3">
      <c r="A1700" s="82">
        <v>1699</v>
      </c>
      <c r="B1700" s="83" t="s">
        <v>323</v>
      </c>
      <c r="C1700" s="86" t="s">
        <v>144</v>
      </c>
      <c r="D1700" s="88"/>
      <c r="E1700" s="88">
        <v>524</v>
      </c>
      <c r="F1700" s="88">
        <v>2090</v>
      </c>
      <c r="G1700" s="78" t="s">
        <v>339</v>
      </c>
      <c r="H1700" s="79">
        <v>11.446</v>
      </c>
      <c r="I1700" s="79">
        <v>63.627000000000002</v>
      </c>
      <c r="J1700" s="79">
        <v>111.55</v>
      </c>
      <c r="K1700" s="79">
        <v>108.533</v>
      </c>
      <c r="L1700" s="79">
        <v>47.396999999999998</v>
      </c>
      <c r="M1700" s="79">
        <v>9.2110000000000003</v>
      </c>
      <c r="N1700" s="79">
        <v>0.71599999999999997</v>
      </c>
    </row>
    <row r="1701" spans="1:14" x14ac:dyDescent="0.3">
      <c r="A1701" s="82">
        <v>1700</v>
      </c>
      <c r="B1701" s="83" t="s">
        <v>323</v>
      </c>
      <c r="C1701" s="86" t="s">
        <v>144</v>
      </c>
      <c r="D1701" s="88"/>
      <c r="E1701" s="88">
        <v>524</v>
      </c>
      <c r="F1701" s="88">
        <v>2095</v>
      </c>
      <c r="G1701" s="78" t="s">
        <v>340</v>
      </c>
      <c r="H1701" s="79">
        <v>10.401999999999999</v>
      </c>
      <c r="I1701" s="79">
        <v>58.716000000000001</v>
      </c>
      <c r="J1701" s="79">
        <v>110.962</v>
      </c>
      <c r="K1701" s="79">
        <v>113.432</v>
      </c>
      <c r="L1701" s="79">
        <v>50.363</v>
      </c>
      <c r="M1701" s="79">
        <v>9.3829999999999991</v>
      </c>
      <c r="N1701" s="79">
        <v>0.66200000000000003</v>
      </c>
    </row>
    <row r="1702" spans="1:14" x14ac:dyDescent="0.3">
      <c r="A1702" s="82">
        <v>1701</v>
      </c>
      <c r="B1702" s="83" t="s">
        <v>323</v>
      </c>
      <c r="C1702" s="86" t="s">
        <v>145</v>
      </c>
      <c r="D1702" s="88"/>
      <c r="E1702" s="88">
        <v>586</v>
      </c>
      <c r="F1702" s="88">
        <v>2015</v>
      </c>
      <c r="G1702" s="78" t="s">
        <v>324</v>
      </c>
      <c r="H1702" s="79">
        <v>36.908000000000001</v>
      </c>
      <c r="I1702" s="79">
        <v>171.16800000000001</v>
      </c>
      <c r="J1702" s="79">
        <v>208.874</v>
      </c>
      <c r="K1702" s="79">
        <v>160.774</v>
      </c>
      <c r="L1702" s="79">
        <v>69.906000000000006</v>
      </c>
      <c r="M1702" s="79">
        <v>20.888999999999999</v>
      </c>
      <c r="N1702" s="79">
        <v>6.8209999999999997</v>
      </c>
    </row>
    <row r="1703" spans="1:14" x14ac:dyDescent="0.3">
      <c r="A1703" s="82">
        <v>1702</v>
      </c>
      <c r="B1703" s="83" t="s">
        <v>323</v>
      </c>
      <c r="C1703" s="86" t="s">
        <v>145</v>
      </c>
      <c r="D1703" s="88"/>
      <c r="E1703" s="88">
        <v>586</v>
      </c>
      <c r="F1703" s="88">
        <v>2020</v>
      </c>
      <c r="G1703" s="78" t="s">
        <v>325</v>
      </c>
      <c r="H1703" s="79">
        <v>33.478999999999999</v>
      </c>
      <c r="I1703" s="79">
        <v>160.983</v>
      </c>
      <c r="J1703" s="79">
        <v>195.99299999999999</v>
      </c>
      <c r="K1703" s="79">
        <v>150.01900000000001</v>
      </c>
      <c r="L1703" s="79">
        <v>58.84</v>
      </c>
      <c r="M1703" s="79">
        <v>15.388999999999999</v>
      </c>
      <c r="N1703" s="79">
        <v>5.0570000000000004</v>
      </c>
    </row>
    <row r="1704" spans="1:14" x14ac:dyDescent="0.3">
      <c r="A1704" s="82">
        <v>1703</v>
      </c>
      <c r="B1704" s="83" t="s">
        <v>323</v>
      </c>
      <c r="C1704" s="86" t="s">
        <v>145</v>
      </c>
      <c r="D1704" s="88"/>
      <c r="E1704" s="88">
        <v>586</v>
      </c>
      <c r="F1704" s="88">
        <v>2025</v>
      </c>
      <c r="G1704" s="78" t="s">
        <v>326</v>
      </c>
      <c r="H1704" s="79">
        <v>30.542999999999999</v>
      </c>
      <c r="I1704" s="79">
        <v>151.85499999999999</v>
      </c>
      <c r="J1704" s="79">
        <v>185.27500000000001</v>
      </c>
      <c r="K1704" s="79">
        <v>141.55500000000001</v>
      </c>
      <c r="L1704" s="79">
        <v>50.67</v>
      </c>
      <c r="M1704" s="79">
        <v>11.721</v>
      </c>
      <c r="N1704" s="79">
        <v>3.8210000000000002</v>
      </c>
    </row>
    <row r="1705" spans="1:14" x14ac:dyDescent="0.3">
      <c r="A1705" s="82">
        <v>1704</v>
      </c>
      <c r="B1705" s="83" t="s">
        <v>323</v>
      </c>
      <c r="C1705" s="86" t="s">
        <v>145</v>
      </c>
      <c r="D1705" s="88"/>
      <c r="E1705" s="88">
        <v>586</v>
      </c>
      <c r="F1705" s="88">
        <v>2030</v>
      </c>
      <c r="G1705" s="78" t="s">
        <v>327</v>
      </c>
      <c r="H1705" s="79">
        <v>27.948</v>
      </c>
      <c r="I1705" s="79">
        <v>143.386</v>
      </c>
      <c r="J1705" s="79">
        <v>176.09800000000001</v>
      </c>
      <c r="K1705" s="79">
        <v>134.79499999999999</v>
      </c>
      <c r="L1705" s="79">
        <v>44.530999999999999</v>
      </c>
      <c r="M1705" s="79">
        <v>9.2100000000000009</v>
      </c>
      <c r="N1705" s="79">
        <v>2.9319999999999999</v>
      </c>
    </row>
    <row r="1706" spans="1:14" x14ac:dyDescent="0.3">
      <c r="A1706" s="82">
        <v>1705</v>
      </c>
      <c r="B1706" s="83" t="s">
        <v>323</v>
      </c>
      <c r="C1706" s="86" t="s">
        <v>145</v>
      </c>
      <c r="D1706" s="88"/>
      <c r="E1706" s="88">
        <v>586</v>
      </c>
      <c r="F1706" s="88">
        <v>2035</v>
      </c>
      <c r="G1706" s="78" t="s">
        <v>328</v>
      </c>
      <c r="H1706" s="79">
        <v>25.657</v>
      </c>
      <c r="I1706" s="79">
        <v>135.542</v>
      </c>
      <c r="J1706" s="79">
        <v>168.25</v>
      </c>
      <c r="K1706" s="79">
        <v>129.50899999999999</v>
      </c>
      <c r="L1706" s="79">
        <v>40.008000000000003</v>
      </c>
      <c r="M1706" s="79">
        <v>7.4889999999999999</v>
      </c>
      <c r="N1706" s="79">
        <v>2.3050000000000002</v>
      </c>
    </row>
    <row r="1707" spans="1:14" x14ac:dyDescent="0.3">
      <c r="A1707" s="82">
        <v>1706</v>
      </c>
      <c r="B1707" s="83" t="s">
        <v>323</v>
      </c>
      <c r="C1707" s="86" t="s">
        <v>145</v>
      </c>
      <c r="D1707" s="88"/>
      <c r="E1707" s="88">
        <v>586</v>
      </c>
      <c r="F1707" s="88">
        <v>2040</v>
      </c>
      <c r="G1707" s="78" t="s">
        <v>329</v>
      </c>
      <c r="H1707" s="79">
        <v>23.599</v>
      </c>
      <c r="I1707" s="79">
        <v>127.983</v>
      </c>
      <c r="J1707" s="79">
        <v>161.26900000000001</v>
      </c>
      <c r="K1707" s="79">
        <v>125.261</v>
      </c>
      <c r="L1707" s="79">
        <v>36.659999999999997</v>
      </c>
      <c r="M1707" s="79">
        <v>6.2880000000000003</v>
      </c>
      <c r="N1707" s="79">
        <v>1.82</v>
      </c>
    </row>
    <row r="1708" spans="1:14" x14ac:dyDescent="0.3">
      <c r="A1708" s="82">
        <v>1707</v>
      </c>
      <c r="B1708" s="83" t="s">
        <v>323</v>
      </c>
      <c r="C1708" s="86" t="s">
        <v>145</v>
      </c>
      <c r="D1708" s="88"/>
      <c r="E1708" s="88">
        <v>586</v>
      </c>
      <c r="F1708" s="88">
        <v>2045</v>
      </c>
      <c r="G1708" s="78" t="s">
        <v>330</v>
      </c>
      <c r="H1708" s="79">
        <v>21.738</v>
      </c>
      <c r="I1708" s="79">
        <v>120.83199999999999</v>
      </c>
      <c r="J1708" s="79">
        <v>155.136</v>
      </c>
      <c r="K1708" s="79">
        <v>122.012</v>
      </c>
      <c r="L1708" s="79">
        <v>34.293999999999997</v>
      </c>
      <c r="M1708" s="79">
        <v>5.4530000000000003</v>
      </c>
      <c r="N1708" s="79">
        <v>1.4750000000000001</v>
      </c>
    </row>
    <row r="1709" spans="1:14" x14ac:dyDescent="0.3">
      <c r="A1709" s="82">
        <v>1708</v>
      </c>
      <c r="B1709" s="83" t="s">
        <v>323</v>
      </c>
      <c r="C1709" s="86" t="s">
        <v>145</v>
      </c>
      <c r="D1709" s="88"/>
      <c r="E1709" s="88">
        <v>586</v>
      </c>
      <c r="F1709" s="88">
        <v>2050</v>
      </c>
      <c r="G1709" s="78" t="s">
        <v>331</v>
      </c>
      <c r="H1709" s="79">
        <v>20.038</v>
      </c>
      <c r="I1709" s="79">
        <v>113.831</v>
      </c>
      <c r="J1709" s="79">
        <v>149.428</v>
      </c>
      <c r="K1709" s="79">
        <v>119.339</v>
      </c>
      <c r="L1709" s="79">
        <v>32.643999999999998</v>
      </c>
      <c r="M1709" s="79">
        <v>4.8819999999999997</v>
      </c>
      <c r="N1709" s="79">
        <v>1.218</v>
      </c>
    </row>
    <row r="1710" spans="1:14" x14ac:dyDescent="0.3">
      <c r="A1710" s="82">
        <v>1709</v>
      </c>
      <c r="B1710" s="83" t="s">
        <v>323</v>
      </c>
      <c r="C1710" s="86" t="s">
        <v>145</v>
      </c>
      <c r="D1710" s="88"/>
      <c r="E1710" s="88">
        <v>586</v>
      </c>
      <c r="F1710" s="88">
        <v>2055</v>
      </c>
      <c r="G1710" s="78" t="s">
        <v>332</v>
      </c>
      <c r="H1710" s="79">
        <v>18.495000000000001</v>
      </c>
      <c r="I1710" s="79">
        <v>107.119</v>
      </c>
      <c r="J1710" s="79">
        <v>144.24799999999999</v>
      </c>
      <c r="K1710" s="79">
        <v>117.276</v>
      </c>
      <c r="L1710" s="79">
        <v>31.609000000000002</v>
      </c>
      <c r="M1710" s="79">
        <v>4.5149999999999997</v>
      </c>
      <c r="N1710" s="79">
        <v>1.018</v>
      </c>
    </row>
    <row r="1711" spans="1:14" x14ac:dyDescent="0.3">
      <c r="A1711" s="82">
        <v>1710</v>
      </c>
      <c r="B1711" s="83" t="s">
        <v>323</v>
      </c>
      <c r="C1711" s="86" t="s">
        <v>145</v>
      </c>
      <c r="D1711" s="88"/>
      <c r="E1711" s="88">
        <v>586</v>
      </c>
      <c r="F1711" s="88">
        <v>2060</v>
      </c>
      <c r="G1711" s="78" t="s">
        <v>333</v>
      </c>
      <c r="H1711" s="79">
        <v>17.106999999999999</v>
      </c>
      <c r="I1711" s="79">
        <v>100.79</v>
      </c>
      <c r="J1711" s="79">
        <v>139.602</v>
      </c>
      <c r="K1711" s="79">
        <v>115.76300000000001</v>
      </c>
      <c r="L1711" s="79">
        <v>31.11</v>
      </c>
      <c r="M1711" s="79">
        <v>4.3</v>
      </c>
      <c r="N1711" s="79">
        <v>0.86799999999999999</v>
      </c>
    </row>
    <row r="1712" spans="1:14" x14ac:dyDescent="0.3">
      <c r="A1712" s="82">
        <v>1711</v>
      </c>
      <c r="B1712" s="83" t="s">
        <v>323</v>
      </c>
      <c r="C1712" s="86" t="s">
        <v>145</v>
      </c>
      <c r="D1712" s="88"/>
      <c r="E1712" s="88">
        <v>586</v>
      </c>
      <c r="F1712" s="88">
        <v>2065</v>
      </c>
      <c r="G1712" s="78" t="s">
        <v>334</v>
      </c>
      <c r="H1712" s="79">
        <v>15.861000000000001</v>
      </c>
      <c r="I1712" s="79">
        <v>94.87</v>
      </c>
      <c r="J1712" s="79">
        <v>135.47900000000001</v>
      </c>
      <c r="K1712" s="79">
        <v>114.736</v>
      </c>
      <c r="L1712" s="79">
        <v>31.02</v>
      </c>
      <c r="M1712" s="79">
        <v>4.2</v>
      </c>
      <c r="N1712" s="79">
        <v>0.754</v>
      </c>
    </row>
    <row r="1713" spans="1:14" x14ac:dyDescent="0.3">
      <c r="A1713" s="82">
        <v>1712</v>
      </c>
      <c r="B1713" s="83" t="s">
        <v>323</v>
      </c>
      <c r="C1713" s="86" t="s">
        <v>145</v>
      </c>
      <c r="D1713" s="88"/>
      <c r="E1713" s="88">
        <v>586</v>
      </c>
      <c r="F1713" s="88">
        <v>2070</v>
      </c>
      <c r="G1713" s="78" t="s">
        <v>335</v>
      </c>
      <c r="H1713" s="79">
        <v>14.803000000000001</v>
      </c>
      <c r="I1713" s="79">
        <v>89.597999999999999</v>
      </c>
      <c r="J1713" s="79">
        <v>132.191</v>
      </c>
      <c r="K1713" s="79">
        <v>114.456</v>
      </c>
      <c r="L1713" s="79">
        <v>31.408000000000001</v>
      </c>
      <c r="M1713" s="79">
        <v>4.2140000000000004</v>
      </c>
      <c r="N1713" s="79">
        <v>0.67</v>
      </c>
    </row>
    <row r="1714" spans="1:14" x14ac:dyDescent="0.3">
      <c r="A1714" s="82">
        <v>1713</v>
      </c>
      <c r="B1714" s="83" t="s">
        <v>323</v>
      </c>
      <c r="C1714" s="86" t="s">
        <v>145</v>
      </c>
      <c r="D1714" s="88"/>
      <c r="E1714" s="88">
        <v>586</v>
      </c>
      <c r="F1714" s="88">
        <v>2075</v>
      </c>
      <c r="G1714" s="78" t="s">
        <v>336</v>
      </c>
      <c r="H1714" s="79">
        <v>13.866</v>
      </c>
      <c r="I1714" s="79">
        <v>84.793999999999997</v>
      </c>
      <c r="J1714" s="79">
        <v>129.465</v>
      </c>
      <c r="K1714" s="79">
        <v>114.645</v>
      </c>
      <c r="L1714" s="79">
        <v>32.122999999999998</v>
      </c>
      <c r="M1714" s="79">
        <v>4.3070000000000004</v>
      </c>
      <c r="N1714" s="79">
        <v>0.6</v>
      </c>
    </row>
    <row r="1715" spans="1:14" x14ac:dyDescent="0.3">
      <c r="A1715" s="82">
        <v>1714</v>
      </c>
      <c r="B1715" s="83" t="s">
        <v>323</v>
      </c>
      <c r="C1715" s="86" t="s">
        <v>145</v>
      </c>
      <c r="D1715" s="88"/>
      <c r="E1715" s="88">
        <v>586</v>
      </c>
      <c r="F1715" s="88">
        <v>2080</v>
      </c>
      <c r="G1715" s="78" t="s">
        <v>337</v>
      </c>
      <c r="H1715" s="79">
        <v>13.026999999999999</v>
      </c>
      <c r="I1715" s="79">
        <v>80.378</v>
      </c>
      <c r="J1715" s="79">
        <v>127.194</v>
      </c>
      <c r="K1715" s="79">
        <v>115.256</v>
      </c>
      <c r="L1715" s="79">
        <v>33.142000000000003</v>
      </c>
      <c r="M1715" s="79">
        <v>4.4660000000000002</v>
      </c>
      <c r="N1715" s="79">
        <v>0.55700000000000005</v>
      </c>
    </row>
    <row r="1716" spans="1:14" x14ac:dyDescent="0.3">
      <c r="A1716" s="82">
        <v>1715</v>
      </c>
      <c r="B1716" s="83" t="s">
        <v>323</v>
      </c>
      <c r="C1716" s="86" t="s">
        <v>145</v>
      </c>
      <c r="D1716" s="88"/>
      <c r="E1716" s="88">
        <v>586</v>
      </c>
      <c r="F1716" s="88">
        <v>2085</v>
      </c>
      <c r="G1716" s="78" t="s">
        <v>338</v>
      </c>
      <c r="H1716" s="79">
        <v>12.273999999999999</v>
      </c>
      <c r="I1716" s="79">
        <v>76.191999999999993</v>
      </c>
      <c r="J1716" s="79">
        <v>125.096</v>
      </c>
      <c r="K1716" s="79">
        <v>115.989</v>
      </c>
      <c r="L1716" s="79">
        <v>34.393000000000001</v>
      </c>
      <c r="M1716" s="79">
        <v>4.6989999999999998</v>
      </c>
      <c r="N1716" s="79">
        <v>0.51700000000000002</v>
      </c>
    </row>
    <row r="1717" spans="1:14" x14ac:dyDescent="0.3">
      <c r="A1717" s="82">
        <v>1716</v>
      </c>
      <c r="B1717" s="83" t="s">
        <v>323</v>
      </c>
      <c r="C1717" s="86" t="s">
        <v>145</v>
      </c>
      <c r="D1717" s="88"/>
      <c r="E1717" s="88">
        <v>586</v>
      </c>
      <c r="F1717" s="88">
        <v>2090</v>
      </c>
      <c r="G1717" s="78" t="s">
        <v>339</v>
      </c>
      <c r="H1717" s="79">
        <v>11.608000000000001</v>
      </c>
      <c r="I1717" s="79">
        <v>72.412000000000006</v>
      </c>
      <c r="J1717" s="79">
        <v>123.446</v>
      </c>
      <c r="K1717" s="79">
        <v>117.09699999999999</v>
      </c>
      <c r="L1717" s="79">
        <v>35.909999999999997</v>
      </c>
      <c r="M1717" s="79">
        <v>4.9770000000000003</v>
      </c>
      <c r="N1717" s="79">
        <v>0.49</v>
      </c>
    </row>
    <row r="1718" spans="1:14" x14ac:dyDescent="0.3">
      <c r="A1718" s="82">
        <v>1717</v>
      </c>
      <c r="B1718" s="83" t="s">
        <v>323</v>
      </c>
      <c r="C1718" s="86" t="s">
        <v>145</v>
      </c>
      <c r="D1718" s="88"/>
      <c r="E1718" s="88">
        <v>586</v>
      </c>
      <c r="F1718" s="88">
        <v>2095</v>
      </c>
      <c r="G1718" s="78" t="s">
        <v>340</v>
      </c>
      <c r="H1718" s="79">
        <v>11.025</v>
      </c>
      <c r="I1718" s="79">
        <v>68.91</v>
      </c>
      <c r="J1718" s="79">
        <v>122.068</v>
      </c>
      <c r="K1718" s="79">
        <v>118.414</v>
      </c>
      <c r="L1718" s="79">
        <v>37.656999999999996</v>
      </c>
      <c r="M1718" s="79">
        <v>5.3170000000000002</v>
      </c>
      <c r="N1718" s="79">
        <v>0.46899999999999997</v>
      </c>
    </row>
    <row r="1719" spans="1:14" x14ac:dyDescent="0.3">
      <c r="A1719" s="82">
        <v>1718</v>
      </c>
      <c r="B1719" s="83" t="s">
        <v>323</v>
      </c>
      <c r="C1719" s="86" t="s">
        <v>146</v>
      </c>
      <c r="D1719" s="88"/>
      <c r="E1719" s="88">
        <v>144</v>
      </c>
      <c r="F1719" s="88">
        <v>2015</v>
      </c>
      <c r="G1719" s="78" t="s">
        <v>324</v>
      </c>
      <c r="H1719" s="79">
        <v>14.087999999999999</v>
      </c>
      <c r="I1719" s="79">
        <v>56.478000000000002</v>
      </c>
      <c r="J1719" s="79">
        <v>140.43100000000001</v>
      </c>
      <c r="K1719" s="79">
        <v>121.908</v>
      </c>
      <c r="L1719" s="79">
        <v>55.188000000000002</v>
      </c>
      <c r="M1719" s="79">
        <v>15.2</v>
      </c>
      <c r="N1719" s="79">
        <v>2.4670000000000001</v>
      </c>
    </row>
    <row r="1720" spans="1:14" x14ac:dyDescent="0.3">
      <c r="A1720" s="82">
        <v>1719</v>
      </c>
      <c r="B1720" s="83" t="s">
        <v>323</v>
      </c>
      <c r="C1720" s="86" t="s">
        <v>146</v>
      </c>
      <c r="D1720" s="88"/>
      <c r="E1720" s="88">
        <v>144</v>
      </c>
      <c r="F1720" s="88">
        <v>2020</v>
      </c>
      <c r="G1720" s="78" t="s">
        <v>325</v>
      </c>
      <c r="H1720" s="79">
        <v>11.407</v>
      </c>
      <c r="I1720" s="79">
        <v>47.584000000000003</v>
      </c>
      <c r="J1720" s="79">
        <v>138.61199999999999</v>
      </c>
      <c r="K1720" s="79">
        <v>123.164</v>
      </c>
      <c r="L1720" s="79">
        <v>54.124000000000002</v>
      </c>
      <c r="M1720" s="79">
        <v>14.749000000000001</v>
      </c>
      <c r="N1720" s="79">
        <v>2.62</v>
      </c>
    </row>
    <row r="1721" spans="1:14" x14ac:dyDescent="0.3">
      <c r="A1721" s="82">
        <v>1720</v>
      </c>
      <c r="B1721" s="83" t="s">
        <v>323</v>
      </c>
      <c r="C1721" s="86" t="s">
        <v>146</v>
      </c>
      <c r="D1721" s="88"/>
      <c r="E1721" s="88">
        <v>144</v>
      </c>
      <c r="F1721" s="88">
        <v>2025</v>
      </c>
      <c r="G1721" s="78" t="s">
        <v>326</v>
      </c>
      <c r="H1721" s="79">
        <v>9.44</v>
      </c>
      <c r="I1721" s="79">
        <v>41.16</v>
      </c>
      <c r="J1721" s="79">
        <v>136.06100000000001</v>
      </c>
      <c r="K1721" s="79">
        <v>124.17400000000001</v>
      </c>
      <c r="L1721" s="79">
        <v>53.371000000000002</v>
      </c>
      <c r="M1721" s="79">
        <v>14.234999999999999</v>
      </c>
      <c r="N1721" s="79">
        <v>2.6789999999999998</v>
      </c>
    </row>
    <row r="1722" spans="1:14" x14ac:dyDescent="0.3">
      <c r="A1722" s="82">
        <v>1721</v>
      </c>
      <c r="B1722" s="83" t="s">
        <v>323</v>
      </c>
      <c r="C1722" s="86" t="s">
        <v>146</v>
      </c>
      <c r="D1722" s="88"/>
      <c r="E1722" s="88">
        <v>144</v>
      </c>
      <c r="F1722" s="88">
        <v>2030</v>
      </c>
      <c r="G1722" s="78" t="s">
        <v>327</v>
      </c>
      <c r="H1722" s="79">
        <v>8.0609999999999999</v>
      </c>
      <c r="I1722" s="79">
        <v>36.709000000000003</v>
      </c>
      <c r="J1722" s="79">
        <v>133.45099999999999</v>
      </c>
      <c r="K1722" s="79">
        <v>124.976</v>
      </c>
      <c r="L1722" s="79">
        <v>52.883000000000003</v>
      </c>
      <c r="M1722" s="79">
        <v>13.738</v>
      </c>
      <c r="N1722" s="79">
        <v>2.6819999999999999</v>
      </c>
    </row>
    <row r="1723" spans="1:14" x14ac:dyDescent="0.3">
      <c r="A1723" s="82">
        <v>1722</v>
      </c>
      <c r="B1723" s="83" t="s">
        <v>323</v>
      </c>
      <c r="C1723" s="86" t="s">
        <v>146</v>
      </c>
      <c r="D1723" s="88"/>
      <c r="E1723" s="88">
        <v>144</v>
      </c>
      <c r="F1723" s="88">
        <v>2035</v>
      </c>
      <c r="G1723" s="78" t="s">
        <v>328</v>
      </c>
      <c r="H1723" s="79">
        <v>7.1059999999999999</v>
      </c>
      <c r="I1723" s="79">
        <v>33.752000000000002</v>
      </c>
      <c r="J1723" s="79">
        <v>131.08099999999999</v>
      </c>
      <c r="K1723" s="79">
        <v>125.745</v>
      </c>
      <c r="L1723" s="79">
        <v>52.673999999999999</v>
      </c>
      <c r="M1723" s="79">
        <v>13.294</v>
      </c>
      <c r="N1723" s="79">
        <v>2.6480000000000001</v>
      </c>
    </row>
    <row r="1724" spans="1:14" x14ac:dyDescent="0.3">
      <c r="A1724" s="82">
        <v>1723</v>
      </c>
      <c r="B1724" s="83" t="s">
        <v>323</v>
      </c>
      <c r="C1724" s="86" t="s">
        <v>146</v>
      </c>
      <c r="D1724" s="88"/>
      <c r="E1724" s="88">
        <v>144</v>
      </c>
      <c r="F1724" s="88">
        <v>2040</v>
      </c>
      <c r="G1724" s="78" t="s">
        <v>329</v>
      </c>
      <c r="H1724" s="79">
        <v>6.452</v>
      </c>
      <c r="I1724" s="79">
        <v>31.870999999999999</v>
      </c>
      <c r="J1724" s="79">
        <v>128.92699999999999</v>
      </c>
      <c r="K1724" s="79">
        <v>126.428</v>
      </c>
      <c r="L1724" s="79">
        <v>52.661999999999999</v>
      </c>
      <c r="M1724" s="79">
        <v>12.911</v>
      </c>
      <c r="N1724" s="79">
        <v>2.569</v>
      </c>
    </row>
    <row r="1725" spans="1:14" x14ac:dyDescent="0.3">
      <c r="A1725" s="82">
        <v>1724</v>
      </c>
      <c r="B1725" s="83" t="s">
        <v>323</v>
      </c>
      <c r="C1725" s="86" t="s">
        <v>146</v>
      </c>
      <c r="D1725" s="88"/>
      <c r="E1725" s="88">
        <v>144</v>
      </c>
      <c r="F1725" s="88">
        <v>2045</v>
      </c>
      <c r="G1725" s="78" t="s">
        <v>330</v>
      </c>
      <c r="H1725" s="79">
        <v>6.0250000000000004</v>
      </c>
      <c r="I1725" s="79">
        <v>30.754999999999999</v>
      </c>
      <c r="J1725" s="79">
        <v>127.27500000000001</v>
      </c>
      <c r="K1725" s="79">
        <v>127.113</v>
      </c>
      <c r="L1725" s="79">
        <v>52.805999999999997</v>
      </c>
      <c r="M1725" s="79">
        <v>12.618</v>
      </c>
      <c r="N1725" s="79">
        <v>2.488</v>
      </c>
    </row>
    <row r="1726" spans="1:14" x14ac:dyDescent="0.3">
      <c r="A1726" s="82">
        <v>1725</v>
      </c>
      <c r="B1726" s="83" t="s">
        <v>323</v>
      </c>
      <c r="C1726" s="86" t="s">
        <v>146</v>
      </c>
      <c r="D1726" s="88"/>
      <c r="E1726" s="88">
        <v>144</v>
      </c>
      <c r="F1726" s="88">
        <v>2050</v>
      </c>
      <c r="G1726" s="78" t="s">
        <v>331</v>
      </c>
      <c r="H1726" s="79">
        <v>5.7649999999999997</v>
      </c>
      <c r="I1726" s="79">
        <v>30.183</v>
      </c>
      <c r="J1726" s="79">
        <v>125.997</v>
      </c>
      <c r="K1726" s="79">
        <v>127.81399999999999</v>
      </c>
      <c r="L1726" s="79">
        <v>53.078000000000003</v>
      </c>
      <c r="M1726" s="79">
        <v>12.381</v>
      </c>
      <c r="N1726" s="79">
        <v>2.3820000000000001</v>
      </c>
    </row>
    <row r="1727" spans="1:14" x14ac:dyDescent="0.3">
      <c r="A1727" s="82">
        <v>1726</v>
      </c>
      <c r="B1727" s="83" t="s">
        <v>323</v>
      </c>
      <c r="C1727" s="86" t="s">
        <v>146</v>
      </c>
      <c r="D1727" s="88"/>
      <c r="E1727" s="88">
        <v>144</v>
      </c>
      <c r="F1727" s="88">
        <v>2055</v>
      </c>
      <c r="G1727" s="78" t="s">
        <v>332</v>
      </c>
      <c r="H1727" s="79">
        <v>5.6139999999999999</v>
      </c>
      <c r="I1727" s="79">
        <v>30.016999999999999</v>
      </c>
      <c r="J1727" s="79">
        <v>125.021</v>
      </c>
      <c r="K1727" s="79">
        <v>128.517</v>
      </c>
      <c r="L1727" s="79">
        <v>53.451000000000001</v>
      </c>
      <c r="M1727" s="79">
        <v>12.198</v>
      </c>
      <c r="N1727" s="79">
        <v>2.282</v>
      </c>
    </row>
    <row r="1728" spans="1:14" x14ac:dyDescent="0.3">
      <c r="A1728" s="82">
        <v>1727</v>
      </c>
      <c r="B1728" s="83" t="s">
        <v>323</v>
      </c>
      <c r="C1728" s="86" t="s">
        <v>146</v>
      </c>
      <c r="D1728" s="88"/>
      <c r="E1728" s="88">
        <v>144</v>
      </c>
      <c r="F1728" s="88">
        <v>2060</v>
      </c>
      <c r="G1728" s="78" t="s">
        <v>333</v>
      </c>
      <c r="H1728" s="79">
        <v>5.53</v>
      </c>
      <c r="I1728" s="79">
        <v>30.077000000000002</v>
      </c>
      <c r="J1728" s="79">
        <v>124.015</v>
      </c>
      <c r="K1728" s="79">
        <v>128.93299999999999</v>
      </c>
      <c r="L1728" s="79">
        <v>53.768000000000001</v>
      </c>
      <c r="M1728" s="79">
        <v>12.029</v>
      </c>
      <c r="N1728" s="79">
        <v>2.1680000000000001</v>
      </c>
    </row>
    <row r="1729" spans="1:14" x14ac:dyDescent="0.3">
      <c r="A1729" s="82">
        <v>1728</v>
      </c>
      <c r="B1729" s="83" t="s">
        <v>323</v>
      </c>
      <c r="C1729" s="86" t="s">
        <v>146</v>
      </c>
      <c r="D1729" s="88"/>
      <c r="E1729" s="88">
        <v>144</v>
      </c>
      <c r="F1729" s="88">
        <v>2065</v>
      </c>
      <c r="G1729" s="78" t="s">
        <v>334</v>
      </c>
      <c r="H1729" s="79">
        <v>5.5190000000000001</v>
      </c>
      <c r="I1729" s="79">
        <v>30.332999999999998</v>
      </c>
      <c r="J1729" s="79">
        <v>123.626</v>
      </c>
      <c r="K1729" s="79">
        <v>129.506</v>
      </c>
      <c r="L1729" s="79">
        <v>54.158000000000001</v>
      </c>
      <c r="M1729" s="79">
        <v>11.941000000000001</v>
      </c>
      <c r="N1729" s="79">
        <v>2.097</v>
      </c>
    </row>
    <row r="1730" spans="1:14" x14ac:dyDescent="0.3">
      <c r="A1730" s="82">
        <v>1729</v>
      </c>
      <c r="B1730" s="83" t="s">
        <v>323</v>
      </c>
      <c r="C1730" s="86" t="s">
        <v>146</v>
      </c>
      <c r="D1730" s="88"/>
      <c r="E1730" s="88">
        <v>144</v>
      </c>
      <c r="F1730" s="88">
        <v>2070</v>
      </c>
      <c r="G1730" s="78" t="s">
        <v>335</v>
      </c>
      <c r="H1730" s="79">
        <v>5.5270000000000001</v>
      </c>
      <c r="I1730" s="79">
        <v>30.617999999999999</v>
      </c>
      <c r="J1730" s="79">
        <v>123.158</v>
      </c>
      <c r="K1730" s="79">
        <v>129.822</v>
      </c>
      <c r="L1730" s="79">
        <v>54.447000000000003</v>
      </c>
      <c r="M1730" s="79">
        <v>11.861000000000001</v>
      </c>
      <c r="N1730" s="79">
        <v>2.0270000000000001</v>
      </c>
    </row>
    <row r="1731" spans="1:14" x14ac:dyDescent="0.3">
      <c r="A1731" s="82">
        <v>1730</v>
      </c>
      <c r="B1731" s="83" t="s">
        <v>323</v>
      </c>
      <c r="C1731" s="86" t="s">
        <v>146</v>
      </c>
      <c r="D1731" s="88"/>
      <c r="E1731" s="88">
        <v>144</v>
      </c>
      <c r="F1731" s="88">
        <v>2075</v>
      </c>
      <c r="G1731" s="78" t="s">
        <v>336</v>
      </c>
      <c r="H1731" s="79">
        <v>5.5510000000000002</v>
      </c>
      <c r="I1731" s="79">
        <v>30.937999999999999</v>
      </c>
      <c r="J1731" s="79">
        <v>122.815</v>
      </c>
      <c r="K1731" s="79">
        <v>130.10300000000001</v>
      </c>
      <c r="L1731" s="79">
        <v>54.731000000000002</v>
      </c>
      <c r="M1731" s="79">
        <v>11.804</v>
      </c>
      <c r="N1731" s="79">
        <v>1.958</v>
      </c>
    </row>
    <row r="1732" spans="1:14" x14ac:dyDescent="0.3">
      <c r="A1732" s="82">
        <v>1731</v>
      </c>
      <c r="B1732" s="83" t="s">
        <v>323</v>
      </c>
      <c r="C1732" s="86" t="s">
        <v>146</v>
      </c>
      <c r="D1732" s="88"/>
      <c r="E1732" s="88">
        <v>144</v>
      </c>
      <c r="F1732" s="88">
        <v>2080</v>
      </c>
      <c r="G1732" s="78" t="s">
        <v>337</v>
      </c>
      <c r="H1732" s="79">
        <v>5.5789999999999997</v>
      </c>
      <c r="I1732" s="79">
        <v>31.245000000000001</v>
      </c>
      <c r="J1732" s="79">
        <v>122.52800000000001</v>
      </c>
      <c r="K1732" s="79">
        <v>130.321</v>
      </c>
      <c r="L1732" s="79">
        <v>54.978999999999999</v>
      </c>
      <c r="M1732" s="79">
        <v>11.753</v>
      </c>
      <c r="N1732" s="79">
        <v>1.895</v>
      </c>
    </row>
    <row r="1733" spans="1:14" x14ac:dyDescent="0.3">
      <c r="A1733" s="82">
        <v>1732</v>
      </c>
      <c r="B1733" s="83" t="s">
        <v>323</v>
      </c>
      <c r="C1733" s="86" t="s">
        <v>146</v>
      </c>
      <c r="D1733" s="88"/>
      <c r="E1733" s="88">
        <v>144</v>
      </c>
      <c r="F1733" s="88">
        <v>2085</v>
      </c>
      <c r="G1733" s="78" t="s">
        <v>338</v>
      </c>
      <c r="H1733" s="79">
        <v>5.6159999999999997</v>
      </c>
      <c r="I1733" s="79">
        <v>31.564</v>
      </c>
      <c r="J1733" s="79">
        <v>122.426</v>
      </c>
      <c r="K1733" s="79">
        <v>130.63900000000001</v>
      </c>
      <c r="L1733" s="79">
        <v>55.262999999999998</v>
      </c>
      <c r="M1733" s="79">
        <v>11.724</v>
      </c>
      <c r="N1733" s="79">
        <v>1.8280000000000001</v>
      </c>
    </row>
    <row r="1734" spans="1:14" x14ac:dyDescent="0.3">
      <c r="A1734" s="82">
        <v>1733</v>
      </c>
      <c r="B1734" s="83" t="s">
        <v>323</v>
      </c>
      <c r="C1734" s="86" t="s">
        <v>146</v>
      </c>
      <c r="D1734" s="88"/>
      <c r="E1734" s="88">
        <v>144</v>
      </c>
      <c r="F1734" s="88">
        <v>2090</v>
      </c>
      <c r="G1734" s="78" t="s">
        <v>339</v>
      </c>
      <c r="H1734" s="79">
        <v>5.6609999999999996</v>
      </c>
      <c r="I1734" s="79">
        <v>31.876999999999999</v>
      </c>
      <c r="J1734" s="79">
        <v>122.398</v>
      </c>
      <c r="K1734" s="79">
        <v>130.94499999999999</v>
      </c>
      <c r="L1734" s="79">
        <v>55.536999999999999</v>
      </c>
      <c r="M1734" s="79">
        <v>11.711</v>
      </c>
      <c r="N1734" s="79">
        <v>1.7709999999999999</v>
      </c>
    </row>
    <row r="1735" spans="1:14" x14ac:dyDescent="0.3">
      <c r="A1735" s="82">
        <v>1734</v>
      </c>
      <c r="B1735" s="83" t="s">
        <v>323</v>
      </c>
      <c r="C1735" s="86" t="s">
        <v>146</v>
      </c>
      <c r="D1735" s="88"/>
      <c r="E1735" s="88">
        <v>144</v>
      </c>
      <c r="F1735" s="88">
        <v>2095</v>
      </c>
      <c r="G1735" s="78" t="s">
        <v>340</v>
      </c>
      <c r="H1735" s="79">
        <v>5.6989999999999998</v>
      </c>
      <c r="I1735" s="79">
        <v>32.164000000000001</v>
      </c>
      <c r="J1735" s="79">
        <v>122.386</v>
      </c>
      <c r="K1735" s="79">
        <v>131.22999999999999</v>
      </c>
      <c r="L1735" s="79">
        <v>55.796999999999997</v>
      </c>
      <c r="M1735" s="79">
        <v>11.698</v>
      </c>
      <c r="N1735" s="79">
        <v>1.706</v>
      </c>
    </row>
    <row r="1736" spans="1:14" x14ac:dyDescent="0.3">
      <c r="A1736" s="82">
        <v>1735</v>
      </c>
      <c r="B1736" s="83" t="s">
        <v>323</v>
      </c>
      <c r="C1736" s="87" t="s">
        <v>147</v>
      </c>
      <c r="D1736" s="88"/>
      <c r="E1736" s="88">
        <v>920</v>
      </c>
      <c r="F1736" s="88">
        <v>2015</v>
      </c>
      <c r="G1736" s="78" t="s">
        <v>324</v>
      </c>
      <c r="H1736" s="79">
        <v>44.2545469029114</v>
      </c>
      <c r="I1736" s="79">
        <v>110.074064740956</v>
      </c>
      <c r="J1736" s="79">
        <v>120.635375974453</v>
      </c>
      <c r="K1736" s="79">
        <v>98.347820028800299</v>
      </c>
      <c r="L1736" s="79">
        <v>54.925590641528601</v>
      </c>
      <c r="M1736" s="79">
        <v>17.805311306133699</v>
      </c>
      <c r="N1736" s="79">
        <v>3.9987146737497601</v>
      </c>
    </row>
    <row r="1737" spans="1:14" x14ac:dyDescent="0.3">
      <c r="A1737" s="82">
        <v>1736</v>
      </c>
      <c r="B1737" s="83" t="s">
        <v>323</v>
      </c>
      <c r="C1737" s="87" t="s">
        <v>147</v>
      </c>
      <c r="D1737" s="88"/>
      <c r="E1737" s="88">
        <v>920</v>
      </c>
      <c r="F1737" s="88">
        <v>2020</v>
      </c>
      <c r="G1737" s="78" t="s">
        <v>325</v>
      </c>
      <c r="H1737" s="79">
        <v>40.596676145459199</v>
      </c>
      <c r="I1737" s="79">
        <v>98.519373531927002</v>
      </c>
      <c r="J1737" s="79">
        <v>113.315396261806</v>
      </c>
      <c r="K1737" s="79">
        <v>104.45946733512601</v>
      </c>
      <c r="L1737" s="79">
        <v>57.7134450888381</v>
      </c>
      <c r="M1737" s="79">
        <v>17.493535854506501</v>
      </c>
      <c r="N1737" s="79">
        <v>3.8723023112985202</v>
      </c>
    </row>
    <row r="1738" spans="1:14" x14ac:dyDescent="0.3">
      <c r="A1738" s="82">
        <v>1737</v>
      </c>
      <c r="B1738" s="83" t="s">
        <v>323</v>
      </c>
      <c r="C1738" s="87" t="s">
        <v>147</v>
      </c>
      <c r="D1738" s="88"/>
      <c r="E1738" s="88">
        <v>920</v>
      </c>
      <c r="F1738" s="88">
        <v>2025</v>
      </c>
      <c r="G1738" s="78" t="s">
        <v>326</v>
      </c>
      <c r="H1738" s="79">
        <v>38.979275644184199</v>
      </c>
      <c r="I1738" s="79">
        <v>93.661995393428398</v>
      </c>
      <c r="J1738" s="79">
        <v>109.14840392527501</v>
      </c>
      <c r="K1738" s="79">
        <v>102.585669010261</v>
      </c>
      <c r="L1738" s="79">
        <v>56.769551640979202</v>
      </c>
      <c r="M1738" s="79">
        <v>16.7537783617855</v>
      </c>
      <c r="N1738" s="79">
        <v>3.78977696314556</v>
      </c>
    </row>
    <row r="1739" spans="1:14" x14ac:dyDescent="0.3">
      <c r="A1739" s="82">
        <v>1738</v>
      </c>
      <c r="B1739" s="83" t="s">
        <v>323</v>
      </c>
      <c r="C1739" s="87" t="s">
        <v>147</v>
      </c>
      <c r="D1739" s="88"/>
      <c r="E1739" s="88">
        <v>920</v>
      </c>
      <c r="F1739" s="88">
        <v>2030</v>
      </c>
      <c r="G1739" s="78" t="s">
        <v>327</v>
      </c>
      <c r="H1739" s="79">
        <v>37.180987665600199</v>
      </c>
      <c r="I1739" s="79">
        <v>88.876000618212103</v>
      </c>
      <c r="J1739" s="79">
        <v>106.36712592603701</v>
      </c>
      <c r="K1739" s="79">
        <v>101.508958627223</v>
      </c>
      <c r="L1739" s="79">
        <v>55.798697146518698</v>
      </c>
      <c r="M1739" s="79">
        <v>16.209196782296999</v>
      </c>
      <c r="N1739" s="79">
        <v>3.6903284081249099</v>
      </c>
    </row>
    <row r="1740" spans="1:14" x14ac:dyDescent="0.3">
      <c r="A1740" s="82">
        <v>1739</v>
      </c>
      <c r="B1740" s="83" t="s">
        <v>323</v>
      </c>
      <c r="C1740" s="87" t="s">
        <v>147</v>
      </c>
      <c r="D1740" s="88"/>
      <c r="E1740" s="88">
        <v>920</v>
      </c>
      <c r="F1740" s="88">
        <v>2035</v>
      </c>
      <c r="G1740" s="78" t="s">
        <v>328</v>
      </c>
      <c r="H1740" s="79">
        <v>35.284879446853097</v>
      </c>
      <c r="I1740" s="79">
        <v>84.317683215501503</v>
      </c>
      <c r="J1740" s="79">
        <v>104.371684336059</v>
      </c>
      <c r="K1740" s="79">
        <v>101.75982624137001</v>
      </c>
      <c r="L1740" s="79">
        <v>55.028313729765799</v>
      </c>
      <c r="M1740" s="79">
        <v>15.7126570829552</v>
      </c>
      <c r="N1740" s="79">
        <v>3.64063268492874</v>
      </c>
    </row>
    <row r="1741" spans="1:14" x14ac:dyDescent="0.3">
      <c r="A1741" s="82">
        <v>1740</v>
      </c>
      <c r="B1741" s="83" t="s">
        <v>323</v>
      </c>
      <c r="C1741" s="87" t="s">
        <v>147</v>
      </c>
      <c r="D1741" s="88"/>
      <c r="E1741" s="88">
        <v>920</v>
      </c>
      <c r="F1741" s="88">
        <v>2040</v>
      </c>
      <c r="G1741" s="78" t="s">
        <v>329</v>
      </c>
      <c r="H1741" s="79">
        <v>33.418739199739598</v>
      </c>
      <c r="I1741" s="79">
        <v>79.936952991919796</v>
      </c>
      <c r="J1741" s="79">
        <v>102.843238634011</v>
      </c>
      <c r="K1741" s="79">
        <v>102.694394756569</v>
      </c>
      <c r="L1741" s="79">
        <v>54.571044262617399</v>
      </c>
      <c r="M1741" s="79">
        <v>15.2399370254576</v>
      </c>
      <c r="N1741" s="79">
        <v>3.61304519758245</v>
      </c>
    </row>
    <row r="1742" spans="1:14" x14ac:dyDescent="0.3">
      <c r="A1742" s="82">
        <v>1741</v>
      </c>
      <c r="B1742" s="83" t="s">
        <v>323</v>
      </c>
      <c r="C1742" s="87" t="s">
        <v>147</v>
      </c>
      <c r="D1742" s="88"/>
      <c r="E1742" s="88">
        <v>920</v>
      </c>
      <c r="F1742" s="88">
        <v>2045</v>
      </c>
      <c r="G1742" s="78" t="s">
        <v>330</v>
      </c>
      <c r="H1742" s="79">
        <v>31.652046808694699</v>
      </c>
      <c r="I1742" s="79">
        <v>76.073783016849603</v>
      </c>
      <c r="J1742" s="79">
        <v>101.73590217646699</v>
      </c>
      <c r="K1742" s="79">
        <v>103.964398234692</v>
      </c>
      <c r="L1742" s="79">
        <v>54.386933159199501</v>
      </c>
      <c r="M1742" s="79">
        <v>14.721642212393</v>
      </c>
      <c r="N1742" s="79">
        <v>3.5490855287757799</v>
      </c>
    </row>
    <row r="1743" spans="1:14" x14ac:dyDescent="0.3">
      <c r="A1743" s="82">
        <v>1742</v>
      </c>
      <c r="B1743" s="83" t="s">
        <v>323</v>
      </c>
      <c r="C1743" s="87" t="s">
        <v>147</v>
      </c>
      <c r="D1743" s="88"/>
      <c r="E1743" s="88">
        <v>920</v>
      </c>
      <c r="F1743" s="88">
        <v>2050</v>
      </c>
      <c r="G1743" s="78" t="s">
        <v>331</v>
      </c>
      <c r="H1743" s="79">
        <v>29.744219248196298</v>
      </c>
      <c r="I1743" s="79">
        <v>72.767450390982603</v>
      </c>
      <c r="J1743" s="79">
        <v>100.95468314859301</v>
      </c>
      <c r="K1743" s="79">
        <v>105.452118497605</v>
      </c>
      <c r="L1743" s="79">
        <v>54.384609418809703</v>
      </c>
      <c r="M1743" s="79">
        <v>14.222313021438</v>
      </c>
      <c r="N1743" s="79">
        <v>3.4069560499382199</v>
      </c>
    </row>
    <row r="1744" spans="1:14" x14ac:dyDescent="0.3">
      <c r="A1744" s="82">
        <v>1743</v>
      </c>
      <c r="B1744" s="83" t="s">
        <v>323</v>
      </c>
      <c r="C1744" s="87" t="s">
        <v>147</v>
      </c>
      <c r="D1744" s="88"/>
      <c r="E1744" s="88">
        <v>920</v>
      </c>
      <c r="F1744" s="88">
        <v>2055</v>
      </c>
      <c r="G1744" s="78" t="s">
        <v>332</v>
      </c>
      <c r="H1744" s="79">
        <v>27.671230402206699</v>
      </c>
      <c r="I1744" s="79">
        <v>69.687960000833499</v>
      </c>
      <c r="J1744" s="79">
        <v>100.477661518174</v>
      </c>
      <c r="K1744" s="79">
        <v>106.876239154375</v>
      </c>
      <c r="L1744" s="79">
        <v>54.510131998370902</v>
      </c>
      <c r="M1744" s="79">
        <v>13.8029107406613</v>
      </c>
      <c r="N1744" s="79">
        <v>3.23624978039788</v>
      </c>
    </row>
    <row r="1745" spans="1:14" x14ac:dyDescent="0.3">
      <c r="A1745" s="82">
        <v>1744</v>
      </c>
      <c r="B1745" s="83" t="s">
        <v>323</v>
      </c>
      <c r="C1745" s="87" t="s">
        <v>147</v>
      </c>
      <c r="D1745" s="88"/>
      <c r="E1745" s="88">
        <v>920</v>
      </c>
      <c r="F1745" s="88">
        <v>2060</v>
      </c>
      <c r="G1745" s="78" t="s">
        <v>333</v>
      </c>
      <c r="H1745" s="79">
        <v>25.624411983934198</v>
      </c>
      <c r="I1745" s="79">
        <v>66.753435720446504</v>
      </c>
      <c r="J1745" s="79">
        <v>100.45258014002999</v>
      </c>
      <c r="K1745" s="79">
        <v>108.298497965675</v>
      </c>
      <c r="L1745" s="79">
        <v>54.682429461229802</v>
      </c>
      <c r="M1745" s="79">
        <v>13.457185982966401</v>
      </c>
      <c r="N1745" s="79">
        <v>3.05911020739953</v>
      </c>
    </row>
    <row r="1746" spans="1:14" x14ac:dyDescent="0.3">
      <c r="A1746" s="82">
        <v>1745</v>
      </c>
      <c r="B1746" s="83" t="s">
        <v>323</v>
      </c>
      <c r="C1746" s="87" t="s">
        <v>147</v>
      </c>
      <c r="D1746" s="88"/>
      <c r="E1746" s="88">
        <v>920</v>
      </c>
      <c r="F1746" s="88">
        <v>2065</v>
      </c>
      <c r="G1746" s="78" t="s">
        <v>334</v>
      </c>
      <c r="H1746" s="79">
        <v>23.6887600838275</v>
      </c>
      <c r="I1746" s="79">
        <v>64.042102937374295</v>
      </c>
      <c r="J1746" s="79">
        <v>100.84468302785901</v>
      </c>
      <c r="K1746" s="79">
        <v>109.980182764334</v>
      </c>
      <c r="L1746" s="79">
        <v>54.8812641393571</v>
      </c>
      <c r="M1746" s="79">
        <v>13.1445162504035</v>
      </c>
      <c r="N1746" s="79">
        <v>2.8853549665753202</v>
      </c>
    </row>
    <row r="1747" spans="1:14" x14ac:dyDescent="0.3">
      <c r="A1747" s="82">
        <v>1746</v>
      </c>
      <c r="B1747" s="83" t="s">
        <v>323</v>
      </c>
      <c r="C1747" s="87" t="s">
        <v>147</v>
      </c>
      <c r="D1747" s="88"/>
      <c r="E1747" s="88">
        <v>920</v>
      </c>
      <c r="F1747" s="88">
        <v>2070</v>
      </c>
      <c r="G1747" s="78" t="s">
        <v>335</v>
      </c>
      <c r="H1747" s="79">
        <v>21.861609908995302</v>
      </c>
      <c r="I1747" s="79">
        <v>61.543044305048603</v>
      </c>
      <c r="J1747" s="79">
        <v>101.36474311364</v>
      </c>
      <c r="K1747" s="79">
        <v>111.875356704707</v>
      </c>
      <c r="L1747" s="79">
        <v>55.126001211843203</v>
      </c>
      <c r="M1747" s="79">
        <v>12.850125229113299</v>
      </c>
      <c r="N1747" s="79">
        <v>2.6981080391242398</v>
      </c>
    </row>
    <row r="1748" spans="1:14" x14ac:dyDescent="0.3">
      <c r="A1748" s="82">
        <v>1747</v>
      </c>
      <c r="B1748" s="83" t="s">
        <v>323</v>
      </c>
      <c r="C1748" s="87" t="s">
        <v>147</v>
      </c>
      <c r="D1748" s="88"/>
      <c r="E1748" s="88">
        <v>920</v>
      </c>
      <c r="F1748" s="88">
        <v>2075</v>
      </c>
      <c r="G1748" s="78" t="s">
        <v>336</v>
      </c>
      <c r="H1748" s="79">
        <v>20.151685178660401</v>
      </c>
      <c r="I1748" s="79">
        <v>59.333964042397803</v>
      </c>
      <c r="J1748" s="79">
        <v>102.000847843234</v>
      </c>
      <c r="K1748" s="79">
        <v>113.865218953511</v>
      </c>
      <c r="L1748" s="79">
        <v>55.472230901896999</v>
      </c>
      <c r="M1748" s="79">
        <v>12.567271659731601</v>
      </c>
      <c r="N1748" s="79">
        <v>2.4974222097552601</v>
      </c>
    </row>
    <row r="1749" spans="1:14" x14ac:dyDescent="0.3">
      <c r="A1749" s="82">
        <v>1748</v>
      </c>
      <c r="B1749" s="83" t="s">
        <v>323</v>
      </c>
      <c r="C1749" s="87" t="s">
        <v>147</v>
      </c>
      <c r="D1749" s="88"/>
      <c r="E1749" s="88">
        <v>920</v>
      </c>
      <c r="F1749" s="88">
        <v>2080</v>
      </c>
      <c r="G1749" s="78" t="s">
        <v>337</v>
      </c>
      <c r="H1749" s="79">
        <v>18.5369821638057</v>
      </c>
      <c r="I1749" s="79">
        <v>57.374622203865897</v>
      </c>
      <c r="J1749" s="79">
        <v>102.740487013389</v>
      </c>
      <c r="K1749" s="79">
        <v>115.829817156733</v>
      </c>
      <c r="L1749" s="79">
        <v>55.9000580846293</v>
      </c>
      <c r="M1749" s="79">
        <v>12.2955682035007</v>
      </c>
      <c r="N1749" s="79">
        <v>2.28847528768258</v>
      </c>
    </row>
    <row r="1750" spans="1:14" x14ac:dyDescent="0.3">
      <c r="A1750" s="82">
        <v>1749</v>
      </c>
      <c r="B1750" s="83" t="s">
        <v>323</v>
      </c>
      <c r="C1750" s="87" t="s">
        <v>147</v>
      </c>
      <c r="D1750" s="88"/>
      <c r="E1750" s="88">
        <v>920</v>
      </c>
      <c r="F1750" s="88">
        <v>2085</v>
      </c>
      <c r="G1750" s="78" t="s">
        <v>338</v>
      </c>
      <c r="H1750" s="79">
        <v>17.015817224074901</v>
      </c>
      <c r="I1750" s="79">
        <v>55.579566514889002</v>
      </c>
      <c r="J1750" s="79">
        <v>103.529518831511</v>
      </c>
      <c r="K1750" s="79">
        <v>117.65954582495</v>
      </c>
      <c r="L1750" s="79">
        <v>56.328113826078102</v>
      </c>
      <c r="M1750" s="79">
        <v>12.0551583593363</v>
      </c>
      <c r="N1750" s="79">
        <v>2.0661127278747902</v>
      </c>
    </row>
    <row r="1751" spans="1:14" x14ac:dyDescent="0.3">
      <c r="A1751" s="82">
        <v>1750</v>
      </c>
      <c r="B1751" s="83" t="s">
        <v>323</v>
      </c>
      <c r="C1751" s="87" t="s">
        <v>147</v>
      </c>
      <c r="D1751" s="88"/>
      <c r="E1751" s="88">
        <v>920</v>
      </c>
      <c r="F1751" s="88">
        <v>2090</v>
      </c>
      <c r="G1751" s="78" t="s">
        <v>339</v>
      </c>
      <c r="H1751" s="79">
        <v>15.613427527835601</v>
      </c>
      <c r="I1751" s="79">
        <v>53.913919605006001</v>
      </c>
      <c r="J1751" s="79">
        <v>104.402787354419</v>
      </c>
      <c r="K1751" s="79">
        <v>119.39081252352</v>
      </c>
      <c r="L1751" s="79">
        <v>56.734758160837501</v>
      </c>
      <c r="M1751" s="79">
        <v>11.836093311331499</v>
      </c>
      <c r="N1751" s="79">
        <v>1.8503364602141099</v>
      </c>
    </row>
    <row r="1752" spans="1:14" x14ac:dyDescent="0.3">
      <c r="A1752" s="82">
        <v>1751</v>
      </c>
      <c r="B1752" s="83" t="s">
        <v>323</v>
      </c>
      <c r="C1752" s="87" t="s">
        <v>147</v>
      </c>
      <c r="D1752" s="88"/>
      <c r="E1752" s="88">
        <v>920</v>
      </c>
      <c r="F1752" s="88">
        <v>2095</v>
      </c>
      <c r="G1752" s="78" t="s">
        <v>340</v>
      </c>
      <c r="H1752" s="79">
        <v>14.3342869999563</v>
      </c>
      <c r="I1752" s="79">
        <v>52.360421909353597</v>
      </c>
      <c r="J1752" s="79">
        <v>105.336317423125</v>
      </c>
      <c r="K1752" s="79">
        <v>121.064300108175</v>
      </c>
      <c r="L1752" s="79">
        <v>57.109492602994301</v>
      </c>
      <c r="M1752" s="79">
        <v>11.628344969719301</v>
      </c>
      <c r="N1752" s="79">
        <v>1.65272015310162</v>
      </c>
    </row>
    <row r="1753" spans="1:14" x14ac:dyDescent="0.3">
      <c r="A1753" s="82">
        <v>1752</v>
      </c>
      <c r="B1753" s="83" t="s">
        <v>323</v>
      </c>
      <c r="C1753" s="86" t="s">
        <v>148</v>
      </c>
      <c r="D1753" s="88"/>
      <c r="E1753" s="88">
        <v>96</v>
      </c>
      <c r="F1753" s="88">
        <v>2015</v>
      </c>
      <c r="G1753" s="78" t="s">
        <v>324</v>
      </c>
      <c r="H1753" s="79">
        <v>10.272</v>
      </c>
      <c r="I1753" s="79">
        <v>53.043999999999997</v>
      </c>
      <c r="J1753" s="79">
        <v>118.16800000000001</v>
      </c>
      <c r="K1753" s="79">
        <v>112.33799999999999</v>
      </c>
      <c r="L1753" s="79">
        <v>60.16</v>
      </c>
      <c r="M1753" s="79">
        <v>14.512</v>
      </c>
      <c r="N1753" s="79">
        <v>1.1459999999999999</v>
      </c>
    </row>
    <row r="1754" spans="1:14" x14ac:dyDescent="0.3">
      <c r="A1754" s="82">
        <v>1753</v>
      </c>
      <c r="B1754" s="83" t="s">
        <v>323</v>
      </c>
      <c r="C1754" s="86" t="s">
        <v>148</v>
      </c>
      <c r="D1754" s="88"/>
      <c r="E1754" s="88">
        <v>96</v>
      </c>
      <c r="F1754" s="88">
        <v>2020</v>
      </c>
      <c r="G1754" s="78" t="s">
        <v>325</v>
      </c>
      <c r="H1754" s="79">
        <v>7.9379999999999997</v>
      </c>
      <c r="I1754" s="79">
        <v>45.871000000000002</v>
      </c>
      <c r="J1754" s="79">
        <v>117.07</v>
      </c>
      <c r="K1754" s="79">
        <v>117.384</v>
      </c>
      <c r="L1754" s="79">
        <v>58.997999999999998</v>
      </c>
      <c r="M1754" s="79">
        <v>12.173</v>
      </c>
      <c r="N1754" s="79">
        <v>0.88600000000000001</v>
      </c>
    </row>
    <row r="1755" spans="1:14" x14ac:dyDescent="0.3">
      <c r="A1755" s="82">
        <v>1754</v>
      </c>
      <c r="B1755" s="83" t="s">
        <v>323</v>
      </c>
      <c r="C1755" s="86" t="s">
        <v>148</v>
      </c>
      <c r="D1755" s="88"/>
      <c r="E1755" s="88">
        <v>96</v>
      </c>
      <c r="F1755" s="88">
        <v>2025</v>
      </c>
      <c r="G1755" s="78" t="s">
        <v>326</v>
      </c>
      <c r="H1755" s="79">
        <v>6.8070000000000004</v>
      </c>
      <c r="I1755" s="79">
        <v>41.886000000000003</v>
      </c>
      <c r="J1755" s="79">
        <v>116.004</v>
      </c>
      <c r="K1755" s="79">
        <v>118.46</v>
      </c>
      <c r="L1755" s="79">
        <v>57.945</v>
      </c>
      <c r="M1755" s="79">
        <v>10.989000000000001</v>
      </c>
      <c r="N1755" s="79">
        <v>0.76900000000000002</v>
      </c>
    </row>
    <row r="1756" spans="1:14" x14ac:dyDescent="0.3">
      <c r="A1756" s="82">
        <v>1755</v>
      </c>
      <c r="B1756" s="83" t="s">
        <v>323</v>
      </c>
      <c r="C1756" s="86" t="s">
        <v>148</v>
      </c>
      <c r="D1756" s="88"/>
      <c r="E1756" s="88">
        <v>96</v>
      </c>
      <c r="F1756" s="88">
        <v>2030</v>
      </c>
      <c r="G1756" s="78" t="s">
        <v>327</v>
      </c>
      <c r="H1756" s="79">
        <v>6.1239999999999997</v>
      </c>
      <c r="I1756" s="79">
        <v>39.271999999999998</v>
      </c>
      <c r="J1756" s="79">
        <v>115.18899999999999</v>
      </c>
      <c r="K1756" s="79">
        <v>119.277</v>
      </c>
      <c r="L1756" s="79">
        <v>57.21</v>
      </c>
      <c r="M1756" s="79">
        <v>10.192</v>
      </c>
      <c r="N1756" s="79">
        <v>0.69599999999999995</v>
      </c>
    </row>
    <row r="1757" spans="1:14" x14ac:dyDescent="0.3">
      <c r="A1757" s="82">
        <v>1756</v>
      </c>
      <c r="B1757" s="83" t="s">
        <v>323</v>
      </c>
      <c r="C1757" s="86" t="s">
        <v>148</v>
      </c>
      <c r="D1757" s="88"/>
      <c r="E1757" s="88">
        <v>96</v>
      </c>
      <c r="F1757" s="88">
        <v>2035</v>
      </c>
      <c r="G1757" s="78" t="s">
        <v>328</v>
      </c>
      <c r="H1757" s="79">
        <v>5.7119999999999997</v>
      </c>
      <c r="I1757" s="79">
        <v>37.540999999999997</v>
      </c>
      <c r="J1757" s="79">
        <v>114.38800000000001</v>
      </c>
      <c r="K1757" s="79">
        <v>119.94499999999999</v>
      </c>
      <c r="L1757" s="79">
        <v>56.648000000000003</v>
      </c>
      <c r="M1757" s="79">
        <v>9.6289999999999996</v>
      </c>
      <c r="N1757" s="79">
        <v>0.63700000000000001</v>
      </c>
    </row>
    <row r="1758" spans="1:14" x14ac:dyDescent="0.3">
      <c r="A1758" s="82">
        <v>1757</v>
      </c>
      <c r="B1758" s="83" t="s">
        <v>323</v>
      </c>
      <c r="C1758" s="86" t="s">
        <v>148</v>
      </c>
      <c r="D1758" s="88"/>
      <c r="E1758" s="88">
        <v>96</v>
      </c>
      <c r="F1758" s="88">
        <v>2040</v>
      </c>
      <c r="G1758" s="78" t="s">
        <v>329</v>
      </c>
      <c r="H1758" s="79">
        <v>5.4729999999999999</v>
      </c>
      <c r="I1758" s="79">
        <v>36.476999999999997</v>
      </c>
      <c r="J1758" s="79">
        <v>113.892</v>
      </c>
      <c r="K1758" s="79">
        <v>120.649</v>
      </c>
      <c r="L1758" s="79">
        <v>56.332999999999998</v>
      </c>
      <c r="M1758" s="79">
        <v>9.2669999999999995</v>
      </c>
      <c r="N1758" s="79">
        <v>0.58899999999999997</v>
      </c>
    </row>
    <row r="1759" spans="1:14" x14ac:dyDescent="0.3">
      <c r="A1759" s="82">
        <v>1758</v>
      </c>
      <c r="B1759" s="83" t="s">
        <v>323</v>
      </c>
      <c r="C1759" s="86" t="s">
        <v>148</v>
      </c>
      <c r="D1759" s="88"/>
      <c r="E1759" s="88">
        <v>96</v>
      </c>
      <c r="F1759" s="88">
        <v>2045</v>
      </c>
      <c r="G1759" s="78" t="s">
        <v>330</v>
      </c>
      <c r="H1759" s="79">
        <v>5.36</v>
      </c>
      <c r="I1759" s="79">
        <v>35.951000000000001</v>
      </c>
      <c r="J1759" s="79">
        <v>113.825</v>
      </c>
      <c r="K1759" s="79">
        <v>121.61</v>
      </c>
      <c r="L1759" s="79">
        <v>56.314999999999998</v>
      </c>
      <c r="M1759" s="79">
        <v>9.0540000000000003</v>
      </c>
      <c r="N1759" s="79">
        <v>0.56499999999999995</v>
      </c>
    </row>
    <row r="1760" spans="1:14" x14ac:dyDescent="0.3">
      <c r="A1760" s="82">
        <v>1759</v>
      </c>
      <c r="B1760" s="83" t="s">
        <v>323</v>
      </c>
      <c r="C1760" s="86" t="s">
        <v>148</v>
      </c>
      <c r="D1760" s="88"/>
      <c r="E1760" s="88">
        <v>96</v>
      </c>
      <c r="F1760" s="88">
        <v>2050</v>
      </c>
      <c r="G1760" s="78" t="s">
        <v>331</v>
      </c>
      <c r="H1760" s="79">
        <v>5.3150000000000004</v>
      </c>
      <c r="I1760" s="79">
        <v>35.698999999999998</v>
      </c>
      <c r="J1760" s="79">
        <v>113.705</v>
      </c>
      <c r="K1760" s="79">
        <v>122.366</v>
      </c>
      <c r="L1760" s="79">
        <v>56.331000000000003</v>
      </c>
      <c r="M1760" s="79">
        <v>8.9290000000000003</v>
      </c>
      <c r="N1760" s="79">
        <v>0.53500000000000003</v>
      </c>
    </row>
    <row r="1761" spans="1:14" x14ac:dyDescent="0.3">
      <c r="A1761" s="82">
        <v>1760</v>
      </c>
      <c r="B1761" s="83" t="s">
        <v>323</v>
      </c>
      <c r="C1761" s="86" t="s">
        <v>148</v>
      </c>
      <c r="D1761" s="88"/>
      <c r="E1761" s="88">
        <v>96</v>
      </c>
      <c r="F1761" s="88">
        <v>2055</v>
      </c>
      <c r="G1761" s="78" t="s">
        <v>332</v>
      </c>
      <c r="H1761" s="79">
        <v>5.3159999999999998</v>
      </c>
      <c r="I1761" s="79">
        <v>35.735999999999997</v>
      </c>
      <c r="J1761" s="79">
        <v>113.831</v>
      </c>
      <c r="K1761" s="79">
        <v>123.259</v>
      </c>
      <c r="L1761" s="79">
        <v>56.514000000000003</v>
      </c>
      <c r="M1761" s="79">
        <v>8.8810000000000002</v>
      </c>
      <c r="N1761" s="79">
        <v>0.52300000000000002</v>
      </c>
    </row>
    <row r="1762" spans="1:14" x14ac:dyDescent="0.3">
      <c r="A1762" s="82">
        <v>1761</v>
      </c>
      <c r="B1762" s="83" t="s">
        <v>323</v>
      </c>
      <c r="C1762" s="86" t="s">
        <v>148</v>
      </c>
      <c r="D1762" s="88"/>
      <c r="E1762" s="88">
        <v>96</v>
      </c>
      <c r="F1762" s="88">
        <v>2060</v>
      </c>
      <c r="G1762" s="78" t="s">
        <v>333</v>
      </c>
      <c r="H1762" s="79">
        <v>5.3479999999999999</v>
      </c>
      <c r="I1762" s="79">
        <v>35.883000000000003</v>
      </c>
      <c r="J1762" s="79">
        <v>113.92100000000001</v>
      </c>
      <c r="K1762" s="79">
        <v>123.988</v>
      </c>
      <c r="L1762" s="79">
        <v>56.706000000000003</v>
      </c>
      <c r="M1762" s="79">
        <v>8.8729999999999993</v>
      </c>
      <c r="N1762" s="79">
        <v>0.52100000000000002</v>
      </c>
    </row>
    <row r="1763" spans="1:14" x14ac:dyDescent="0.3">
      <c r="A1763" s="82">
        <v>1762</v>
      </c>
      <c r="B1763" s="83" t="s">
        <v>323</v>
      </c>
      <c r="C1763" s="86" t="s">
        <v>148</v>
      </c>
      <c r="D1763" s="88"/>
      <c r="E1763" s="88">
        <v>96</v>
      </c>
      <c r="F1763" s="88">
        <v>2065</v>
      </c>
      <c r="G1763" s="78" t="s">
        <v>334</v>
      </c>
      <c r="H1763" s="79">
        <v>5.3970000000000002</v>
      </c>
      <c r="I1763" s="79">
        <v>36.136000000000003</v>
      </c>
      <c r="J1763" s="79">
        <v>114.33499999999999</v>
      </c>
      <c r="K1763" s="79">
        <v>124.748</v>
      </c>
      <c r="L1763" s="79">
        <v>56.994</v>
      </c>
      <c r="M1763" s="79">
        <v>8.9130000000000003</v>
      </c>
      <c r="N1763" s="79">
        <v>0.51700000000000002</v>
      </c>
    </row>
    <row r="1764" spans="1:14" x14ac:dyDescent="0.3">
      <c r="A1764" s="82">
        <v>1763</v>
      </c>
      <c r="B1764" s="83" t="s">
        <v>323</v>
      </c>
      <c r="C1764" s="86" t="s">
        <v>148</v>
      </c>
      <c r="D1764" s="88"/>
      <c r="E1764" s="88">
        <v>96</v>
      </c>
      <c r="F1764" s="88">
        <v>2070</v>
      </c>
      <c r="G1764" s="78" t="s">
        <v>335</v>
      </c>
      <c r="H1764" s="79">
        <v>5.4480000000000004</v>
      </c>
      <c r="I1764" s="79">
        <v>36.393999999999998</v>
      </c>
      <c r="J1764" s="79">
        <v>114.754</v>
      </c>
      <c r="K1764" s="79">
        <v>125.435</v>
      </c>
      <c r="L1764" s="79">
        <v>57.276000000000003</v>
      </c>
      <c r="M1764" s="79">
        <v>8.9570000000000007</v>
      </c>
      <c r="N1764" s="79">
        <v>0.51600000000000001</v>
      </c>
    </row>
    <row r="1765" spans="1:14" x14ac:dyDescent="0.3">
      <c r="A1765" s="82">
        <v>1764</v>
      </c>
      <c r="B1765" s="83" t="s">
        <v>323</v>
      </c>
      <c r="C1765" s="86" t="s">
        <v>148</v>
      </c>
      <c r="D1765" s="88"/>
      <c r="E1765" s="88">
        <v>96</v>
      </c>
      <c r="F1765" s="88">
        <v>2075</v>
      </c>
      <c r="G1765" s="78" t="s">
        <v>336</v>
      </c>
      <c r="H1765" s="79">
        <v>5.4989999999999997</v>
      </c>
      <c r="I1765" s="79">
        <v>36.67</v>
      </c>
      <c r="J1765" s="79">
        <v>115.238</v>
      </c>
      <c r="K1765" s="79">
        <v>126.14100000000001</v>
      </c>
      <c r="L1765" s="79">
        <v>57.584000000000003</v>
      </c>
      <c r="M1765" s="79">
        <v>9.0090000000000003</v>
      </c>
      <c r="N1765" s="79">
        <v>0.51900000000000002</v>
      </c>
    </row>
    <row r="1766" spans="1:14" x14ac:dyDescent="0.3">
      <c r="A1766" s="82">
        <v>1765</v>
      </c>
      <c r="B1766" s="83" t="s">
        <v>323</v>
      </c>
      <c r="C1766" s="86" t="s">
        <v>148</v>
      </c>
      <c r="D1766" s="88"/>
      <c r="E1766" s="88">
        <v>96</v>
      </c>
      <c r="F1766" s="88">
        <v>2080</v>
      </c>
      <c r="G1766" s="78" t="s">
        <v>337</v>
      </c>
      <c r="H1766" s="79">
        <v>5.5369999999999999</v>
      </c>
      <c r="I1766" s="79">
        <v>36.881999999999998</v>
      </c>
      <c r="J1766" s="79">
        <v>115.568</v>
      </c>
      <c r="K1766" s="79">
        <v>126.636</v>
      </c>
      <c r="L1766" s="79">
        <v>57.805999999999997</v>
      </c>
      <c r="M1766" s="79">
        <v>9.0500000000000007</v>
      </c>
      <c r="N1766" s="79">
        <v>0.52100000000000002</v>
      </c>
    </row>
    <row r="1767" spans="1:14" x14ac:dyDescent="0.3">
      <c r="A1767" s="82">
        <v>1766</v>
      </c>
      <c r="B1767" s="83" t="s">
        <v>323</v>
      </c>
      <c r="C1767" s="86" t="s">
        <v>148</v>
      </c>
      <c r="D1767" s="88"/>
      <c r="E1767" s="88">
        <v>96</v>
      </c>
      <c r="F1767" s="88">
        <v>2085</v>
      </c>
      <c r="G1767" s="78" t="s">
        <v>338</v>
      </c>
      <c r="H1767" s="79">
        <v>5.5780000000000003</v>
      </c>
      <c r="I1767" s="79">
        <v>37.098999999999997</v>
      </c>
      <c r="J1767" s="79">
        <v>115.961</v>
      </c>
      <c r="K1767" s="79">
        <v>127.173</v>
      </c>
      <c r="L1767" s="79">
        <v>58.05</v>
      </c>
      <c r="M1767" s="79">
        <v>9.0960000000000001</v>
      </c>
      <c r="N1767" s="79">
        <v>0.52300000000000002</v>
      </c>
    </row>
    <row r="1768" spans="1:14" x14ac:dyDescent="0.3">
      <c r="A1768" s="82">
        <v>1767</v>
      </c>
      <c r="B1768" s="83" t="s">
        <v>323</v>
      </c>
      <c r="C1768" s="86" t="s">
        <v>148</v>
      </c>
      <c r="D1768" s="88"/>
      <c r="E1768" s="88">
        <v>96</v>
      </c>
      <c r="F1768" s="88">
        <v>2090</v>
      </c>
      <c r="G1768" s="78" t="s">
        <v>339</v>
      </c>
      <c r="H1768" s="79">
        <v>5.6109999999999998</v>
      </c>
      <c r="I1768" s="79">
        <v>37.296999999999997</v>
      </c>
      <c r="J1768" s="79">
        <v>116.34</v>
      </c>
      <c r="K1768" s="79">
        <v>127.667</v>
      </c>
      <c r="L1768" s="79">
        <v>58.281999999999996</v>
      </c>
      <c r="M1768" s="79">
        <v>9.1379999999999999</v>
      </c>
      <c r="N1768" s="79">
        <v>0.52500000000000002</v>
      </c>
    </row>
    <row r="1769" spans="1:14" x14ac:dyDescent="0.3">
      <c r="A1769" s="82">
        <v>1768</v>
      </c>
      <c r="B1769" s="83" t="s">
        <v>323</v>
      </c>
      <c r="C1769" s="86" t="s">
        <v>148</v>
      </c>
      <c r="D1769" s="88"/>
      <c r="E1769" s="88">
        <v>96</v>
      </c>
      <c r="F1769" s="88">
        <v>2095</v>
      </c>
      <c r="G1769" s="78" t="s">
        <v>340</v>
      </c>
      <c r="H1769" s="79">
        <v>5.64</v>
      </c>
      <c r="I1769" s="79">
        <v>37.470999999999997</v>
      </c>
      <c r="J1769" s="79">
        <v>116.67</v>
      </c>
      <c r="K1769" s="79">
        <v>128.09700000000001</v>
      </c>
      <c r="L1769" s="79">
        <v>58.481999999999999</v>
      </c>
      <c r="M1769" s="79">
        <v>9.1769999999999996</v>
      </c>
      <c r="N1769" s="79">
        <v>0.52300000000000002</v>
      </c>
    </row>
    <row r="1770" spans="1:14" x14ac:dyDescent="0.3">
      <c r="A1770" s="82">
        <v>1769</v>
      </c>
      <c r="B1770" s="83" t="s">
        <v>323</v>
      </c>
      <c r="C1770" s="86" t="s">
        <v>149</v>
      </c>
      <c r="D1770" s="88"/>
      <c r="E1770" s="88">
        <v>116</v>
      </c>
      <c r="F1770" s="88">
        <v>2015</v>
      </c>
      <c r="G1770" s="78" t="s">
        <v>324</v>
      </c>
      <c r="H1770" s="79">
        <v>50.177</v>
      </c>
      <c r="I1770" s="79">
        <v>163.05500000000001</v>
      </c>
      <c r="J1770" s="79">
        <v>146.059</v>
      </c>
      <c r="K1770" s="79">
        <v>91.722999999999999</v>
      </c>
      <c r="L1770" s="79">
        <v>39.366</v>
      </c>
      <c r="M1770" s="79">
        <v>11.054</v>
      </c>
      <c r="N1770" s="79">
        <v>3.3260000000000001</v>
      </c>
    </row>
    <row r="1771" spans="1:14" x14ac:dyDescent="0.3">
      <c r="A1771" s="82">
        <v>1770</v>
      </c>
      <c r="B1771" s="83" t="s">
        <v>323</v>
      </c>
      <c r="C1771" s="86" t="s">
        <v>149</v>
      </c>
      <c r="D1771" s="88"/>
      <c r="E1771" s="88">
        <v>116</v>
      </c>
      <c r="F1771" s="88">
        <v>2020</v>
      </c>
      <c r="G1771" s="78" t="s">
        <v>325</v>
      </c>
      <c r="H1771" s="79">
        <v>50.39</v>
      </c>
      <c r="I1771" s="79">
        <v>160.39500000000001</v>
      </c>
      <c r="J1771" s="79">
        <v>140.47200000000001</v>
      </c>
      <c r="K1771" s="79">
        <v>83.478999999999999</v>
      </c>
      <c r="L1771" s="79">
        <v>31.303999999999998</v>
      </c>
      <c r="M1771" s="79">
        <v>7.516</v>
      </c>
      <c r="N1771" s="79">
        <v>2.7440000000000002</v>
      </c>
    </row>
    <row r="1772" spans="1:14" x14ac:dyDescent="0.3">
      <c r="A1772" s="82">
        <v>1771</v>
      </c>
      <c r="B1772" s="83" t="s">
        <v>323</v>
      </c>
      <c r="C1772" s="86" t="s">
        <v>149</v>
      </c>
      <c r="D1772" s="88"/>
      <c r="E1772" s="88">
        <v>116</v>
      </c>
      <c r="F1772" s="88">
        <v>2025</v>
      </c>
      <c r="G1772" s="78" t="s">
        <v>326</v>
      </c>
      <c r="H1772" s="79">
        <v>49.709000000000003</v>
      </c>
      <c r="I1772" s="79">
        <v>156.126</v>
      </c>
      <c r="J1772" s="79">
        <v>135.85900000000001</v>
      </c>
      <c r="K1772" s="79">
        <v>77.891000000000005</v>
      </c>
      <c r="L1772" s="79">
        <v>26.06</v>
      </c>
      <c r="M1772" s="79">
        <v>5.4539999999999997</v>
      </c>
      <c r="N1772" s="79">
        <v>2.2810000000000001</v>
      </c>
    </row>
    <row r="1773" spans="1:14" x14ac:dyDescent="0.3">
      <c r="A1773" s="82">
        <v>1772</v>
      </c>
      <c r="B1773" s="83" t="s">
        <v>323</v>
      </c>
      <c r="C1773" s="86" t="s">
        <v>149</v>
      </c>
      <c r="D1773" s="88"/>
      <c r="E1773" s="88">
        <v>116</v>
      </c>
      <c r="F1773" s="88">
        <v>2030</v>
      </c>
      <c r="G1773" s="78" t="s">
        <v>327</v>
      </c>
      <c r="H1773" s="79">
        <v>48.249000000000002</v>
      </c>
      <c r="I1773" s="79">
        <v>150.441</v>
      </c>
      <c r="J1773" s="79">
        <v>131.96100000000001</v>
      </c>
      <c r="K1773" s="79">
        <v>74.477999999999994</v>
      </c>
      <c r="L1773" s="79">
        <v>22.831</v>
      </c>
      <c r="M1773" s="79">
        <v>4.2320000000000002</v>
      </c>
      <c r="N1773" s="79">
        <v>1.9279999999999999</v>
      </c>
    </row>
    <row r="1774" spans="1:14" x14ac:dyDescent="0.3">
      <c r="A1774" s="82">
        <v>1773</v>
      </c>
      <c r="B1774" s="83" t="s">
        <v>323</v>
      </c>
      <c r="C1774" s="86" t="s">
        <v>149</v>
      </c>
      <c r="D1774" s="88"/>
      <c r="E1774" s="88">
        <v>116</v>
      </c>
      <c r="F1774" s="88">
        <v>2035</v>
      </c>
      <c r="G1774" s="78" t="s">
        <v>328</v>
      </c>
      <c r="H1774" s="79">
        <v>46.246000000000002</v>
      </c>
      <c r="I1774" s="79">
        <v>143.73500000000001</v>
      </c>
      <c r="J1774" s="79">
        <v>128.68100000000001</v>
      </c>
      <c r="K1774" s="79">
        <v>72.811000000000007</v>
      </c>
      <c r="L1774" s="79">
        <v>21.047999999999998</v>
      </c>
      <c r="M1774" s="79">
        <v>3.5459999999999998</v>
      </c>
      <c r="N1774" s="79">
        <v>1.633</v>
      </c>
    </row>
    <row r="1775" spans="1:14" x14ac:dyDescent="0.3">
      <c r="A1775" s="82">
        <v>1774</v>
      </c>
      <c r="B1775" s="83" t="s">
        <v>323</v>
      </c>
      <c r="C1775" s="86" t="s">
        <v>149</v>
      </c>
      <c r="D1775" s="88"/>
      <c r="E1775" s="88">
        <v>116</v>
      </c>
      <c r="F1775" s="88">
        <v>2040</v>
      </c>
      <c r="G1775" s="78" t="s">
        <v>329</v>
      </c>
      <c r="H1775" s="79">
        <v>43.871000000000002</v>
      </c>
      <c r="I1775" s="79">
        <v>136.404</v>
      </c>
      <c r="J1775" s="79">
        <v>125.85899999999999</v>
      </c>
      <c r="K1775" s="79">
        <v>72.424000000000007</v>
      </c>
      <c r="L1775" s="79">
        <v>20.279</v>
      </c>
      <c r="M1775" s="79">
        <v>3.1829999999999998</v>
      </c>
      <c r="N1775" s="79">
        <v>1.4</v>
      </c>
    </row>
    <row r="1776" spans="1:14" x14ac:dyDescent="0.3">
      <c r="A1776" s="82">
        <v>1775</v>
      </c>
      <c r="B1776" s="83" t="s">
        <v>323</v>
      </c>
      <c r="C1776" s="86" t="s">
        <v>149</v>
      </c>
      <c r="D1776" s="88"/>
      <c r="E1776" s="88">
        <v>116</v>
      </c>
      <c r="F1776" s="88">
        <v>2045</v>
      </c>
      <c r="G1776" s="78" t="s">
        <v>330</v>
      </c>
      <c r="H1776" s="79">
        <v>41.320999999999998</v>
      </c>
      <c r="I1776" s="79">
        <v>128.982</v>
      </c>
      <c r="J1776" s="79">
        <v>123.61499999999999</v>
      </c>
      <c r="K1776" s="79">
        <v>73.070999999999998</v>
      </c>
      <c r="L1776" s="79">
        <v>20.247</v>
      </c>
      <c r="M1776" s="79">
        <v>3.0339999999999998</v>
      </c>
      <c r="N1776" s="79">
        <v>1.21</v>
      </c>
    </row>
    <row r="1777" spans="1:14" x14ac:dyDescent="0.3">
      <c r="A1777" s="82">
        <v>1776</v>
      </c>
      <c r="B1777" s="83" t="s">
        <v>323</v>
      </c>
      <c r="C1777" s="86" t="s">
        <v>149</v>
      </c>
      <c r="D1777" s="88"/>
      <c r="E1777" s="88">
        <v>116</v>
      </c>
      <c r="F1777" s="88">
        <v>2050</v>
      </c>
      <c r="G1777" s="78" t="s">
        <v>331</v>
      </c>
      <c r="H1777" s="79">
        <v>38.738999999999997</v>
      </c>
      <c r="I1777" s="79">
        <v>121.751</v>
      </c>
      <c r="J1777" s="79">
        <v>121.991</v>
      </c>
      <c r="K1777" s="79">
        <v>74.600999999999999</v>
      </c>
      <c r="L1777" s="79">
        <v>20.803999999999998</v>
      </c>
      <c r="M1777" s="79">
        <v>3.0409999999999999</v>
      </c>
      <c r="N1777" s="79">
        <v>1.073</v>
      </c>
    </row>
    <row r="1778" spans="1:14" x14ac:dyDescent="0.3">
      <c r="A1778" s="82">
        <v>1777</v>
      </c>
      <c r="B1778" s="83" t="s">
        <v>323</v>
      </c>
      <c r="C1778" s="86" t="s">
        <v>149</v>
      </c>
      <c r="D1778" s="88"/>
      <c r="E1778" s="88">
        <v>116</v>
      </c>
      <c r="F1778" s="88">
        <v>2055</v>
      </c>
      <c r="G1778" s="78" t="s">
        <v>332</v>
      </c>
      <c r="H1778" s="79">
        <v>36.148000000000003</v>
      </c>
      <c r="I1778" s="79">
        <v>114.761</v>
      </c>
      <c r="J1778" s="79">
        <v>120.816</v>
      </c>
      <c r="K1778" s="79">
        <v>76.778000000000006</v>
      </c>
      <c r="L1778" s="79">
        <v>21.79</v>
      </c>
      <c r="M1778" s="79">
        <v>3.1560000000000001</v>
      </c>
      <c r="N1778" s="79">
        <v>0.95099999999999996</v>
      </c>
    </row>
    <row r="1779" spans="1:14" x14ac:dyDescent="0.3">
      <c r="A1779" s="82">
        <v>1778</v>
      </c>
      <c r="B1779" s="83" t="s">
        <v>323</v>
      </c>
      <c r="C1779" s="86" t="s">
        <v>149</v>
      </c>
      <c r="D1779" s="88"/>
      <c r="E1779" s="88">
        <v>116</v>
      </c>
      <c r="F1779" s="88">
        <v>2060</v>
      </c>
      <c r="G1779" s="78" t="s">
        <v>333</v>
      </c>
      <c r="H1779" s="79">
        <v>33.594000000000001</v>
      </c>
      <c r="I1779" s="79">
        <v>108.072</v>
      </c>
      <c r="J1779" s="79">
        <v>119.99</v>
      </c>
      <c r="K1779" s="79">
        <v>79.415999999999997</v>
      </c>
      <c r="L1779" s="79">
        <v>23.048999999999999</v>
      </c>
      <c r="M1779" s="79">
        <v>3.3370000000000002</v>
      </c>
      <c r="N1779" s="79">
        <v>0.86199999999999999</v>
      </c>
    </row>
    <row r="1780" spans="1:14" x14ac:dyDescent="0.3">
      <c r="A1780" s="82">
        <v>1779</v>
      </c>
      <c r="B1780" s="83" t="s">
        <v>323</v>
      </c>
      <c r="C1780" s="86" t="s">
        <v>149</v>
      </c>
      <c r="D1780" s="88"/>
      <c r="E1780" s="88">
        <v>116</v>
      </c>
      <c r="F1780" s="88">
        <v>2065</v>
      </c>
      <c r="G1780" s="78" t="s">
        <v>334</v>
      </c>
      <c r="H1780" s="79">
        <v>31.137</v>
      </c>
      <c r="I1780" s="79">
        <v>101.919</v>
      </c>
      <c r="J1780" s="79">
        <v>119.708</v>
      </c>
      <c r="K1780" s="79">
        <v>82.591999999999999</v>
      </c>
      <c r="L1780" s="79">
        <v>24.58</v>
      </c>
      <c r="M1780" s="79">
        <v>3.573</v>
      </c>
      <c r="N1780" s="79">
        <v>0.79100000000000004</v>
      </c>
    </row>
    <row r="1781" spans="1:14" x14ac:dyDescent="0.3">
      <c r="A1781" s="82">
        <v>1780</v>
      </c>
      <c r="B1781" s="83" t="s">
        <v>323</v>
      </c>
      <c r="C1781" s="86" t="s">
        <v>149</v>
      </c>
      <c r="D1781" s="88"/>
      <c r="E1781" s="88">
        <v>116</v>
      </c>
      <c r="F1781" s="88">
        <v>2070</v>
      </c>
      <c r="G1781" s="78" t="s">
        <v>335</v>
      </c>
      <c r="H1781" s="79">
        <v>28.71</v>
      </c>
      <c r="I1781" s="79">
        <v>95.882000000000005</v>
      </c>
      <c r="J1781" s="79">
        <v>119.423</v>
      </c>
      <c r="K1781" s="79">
        <v>86.024000000000001</v>
      </c>
      <c r="L1781" s="79">
        <v>26.349</v>
      </c>
      <c r="M1781" s="79">
        <v>3.863</v>
      </c>
      <c r="N1781" s="79">
        <v>0.72899999999999998</v>
      </c>
    </row>
    <row r="1782" spans="1:14" x14ac:dyDescent="0.3">
      <c r="A1782" s="82">
        <v>1781</v>
      </c>
      <c r="B1782" s="83" t="s">
        <v>323</v>
      </c>
      <c r="C1782" s="86" t="s">
        <v>149</v>
      </c>
      <c r="D1782" s="88"/>
      <c r="E1782" s="88">
        <v>116</v>
      </c>
      <c r="F1782" s="88">
        <v>2075</v>
      </c>
      <c r="G1782" s="78" t="s">
        <v>336</v>
      </c>
      <c r="H1782" s="79">
        <v>26.367999999999999</v>
      </c>
      <c r="I1782" s="79">
        <v>90.13</v>
      </c>
      <c r="J1782" s="79">
        <v>119.261</v>
      </c>
      <c r="K1782" s="79">
        <v>89.728999999999999</v>
      </c>
      <c r="L1782" s="79">
        <v>28.361999999999998</v>
      </c>
      <c r="M1782" s="79">
        <v>4.2050000000000001</v>
      </c>
      <c r="N1782" s="79">
        <v>0.68500000000000005</v>
      </c>
    </row>
    <row r="1783" spans="1:14" x14ac:dyDescent="0.3">
      <c r="A1783" s="82">
        <v>1782</v>
      </c>
      <c r="B1783" s="83" t="s">
        <v>323</v>
      </c>
      <c r="C1783" s="86" t="s">
        <v>149</v>
      </c>
      <c r="D1783" s="88"/>
      <c r="E1783" s="88">
        <v>116</v>
      </c>
      <c r="F1783" s="88">
        <v>2080</v>
      </c>
      <c r="G1783" s="78" t="s">
        <v>337</v>
      </c>
      <c r="H1783" s="79">
        <v>24.14</v>
      </c>
      <c r="I1783" s="79">
        <v>84.730999999999995</v>
      </c>
      <c r="J1783" s="79">
        <v>119.163</v>
      </c>
      <c r="K1783" s="79">
        <v>93.606999999999999</v>
      </c>
      <c r="L1783" s="79">
        <v>30.585999999999999</v>
      </c>
      <c r="M1783" s="79">
        <v>4.59</v>
      </c>
      <c r="N1783" s="79">
        <v>0.64300000000000002</v>
      </c>
    </row>
    <row r="1784" spans="1:14" x14ac:dyDescent="0.3">
      <c r="A1784" s="82">
        <v>1783</v>
      </c>
      <c r="B1784" s="83" t="s">
        <v>323</v>
      </c>
      <c r="C1784" s="86" t="s">
        <v>149</v>
      </c>
      <c r="D1784" s="88"/>
      <c r="E1784" s="88">
        <v>116</v>
      </c>
      <c r="F1784" s="88">
        <v>2085</v>
      </c>
      <c r="G1784" s="78" t="s">
        <v>338</v>
      </c>
      <c r="H1784" s="79">
        <v>22.026</v>
      </c>
      <c r="I1784" s="79">
        <v>79.625</v>
      </c>
      <c r="J1784" s="79">
        <v>118.964</v>
      </c>
      <c r="K1784" s="79">
        <v>97.513000000000005</v>
      </c>
      <c r="L1784" s="79">
        <v>32.981999999999999</v>
      </c>
      <c r="M1784" s="79">
        <v>5.0199999999999996</v>
      </c>
      <c r="N1784" s="79">
        <v>0.61</v>
      </c>
    </row>
    <row r="1785" spans="1:14" x14ac:dyDescent="0.3">
      <c r="A1785" s="82">
        <v>1784</v>
      </c>
      <c r="B1785" s="83" t="s">
        <v>323</v>
      </c>
      <c r="C1785" s="86" t="s">
        <v>149</v>
      </c>
      <c r="D1785" s="88"/>
      <c r="E1785" s="88">
        <v>116</v>
      </c>
      <c r="F1785" s="88">
        <v>2090</v>
      </c>
      <c r="G1785" s="78" t="s">
        <v>339</v>
      </c>
      <c r="H1785" s="79">
        <v>20.038</v>
      </c>
      <c r="I1785" s="79">
        <v>74.781999999999996</v>
      </c>
      <c r="J1785" s="79">
        <v>118.53100000000001</v>
      </c>
      <c r="K1785" s="79">
        <v>101.22</v>
      </c>
      <c r="L1785" s="79">
        <v>35.502000000000002</v>
      </c>
      <c r="M1785" s="79">
        <v>5.5030000000000001</v>
      </c>
      <c r="N1785" s="79">
        <v>0.58399999999999996</v>
      </c>
    </row>
    <row r="1786" spans="1:14" x14ac:dyDescent="0.3">
      <c r="A1786" s="82">
        <v>1785</v>
      </c>
      <c r="B1786" s="83" t="s">
        <v>323</v>
      </c>
      <c r="C1786" s="86" t="s">
        <v>149</v>
      </c>
      <c r="D1786" s="88"/>
      <c r="E1786" s="88">
        <v>116</v>
      </c>
      <c r="F1786" s="88">
        <v>2095</v>
      </c>
      <c r="G1786" s="78" t="s">
        <v>340</v>
      </c>
      <c r="H1786" s="79">
        <v>18.202999999999999</v>
      </c>
      <c r="I1786" s="79">
        <v>70.293000000000006</v>
      </c>
      <c r="J1786" s="79">
        <v>117.967</v>
      </c>
      <c r="K1786" s="79">
        <v>104.821</v>
      </c>
      <c r="L1786" s="79">
        <v>38.207999999999998</v>
      </c>
      <c r="M1786" s="79">
        <v>6.0620000000000003</v>
      </c>
      <c r="N1786" s="79">
        <v>0.56599999999999995</v>
      </c>
    </row>
    <row r="1787" spans="1:14" x14ac:dyDescent="0.3">
      <c r="A1787" s="82">
        <v>1786</v>
      </c>
      <c r="B1787" s="83" t="s">
        <v>323</v>
      </c>
      <c r="C1787" s="86" t="s">
        <v>150</v>
      </c>
      <c r="D1787" s="88"/>
      <c r="E1787" s="88">
        <v>360</v>
      </c>
      <c r="F1787" s="88">
        <v>2015</v>
      </c>
      <c r="G1787" s="78" t="s">
        <v>324</v>
      </c>
      <c r="H1787" s="79">
        <v>47.374000000000002</v>
      </c>
      <c r="I1787" s="79">
        <v>120.42</v>
      </c>
      <c r="J1787" s="79">
        <v>122.875</v>
      </c>
      <c r="K1787" s="79">
        <v>96.042000000000002</v>
      </c>
      <c r="L1787" s="79">
        <v>55.171999999999997</v>
      </c>
      <c r="M1787" s="79">
        <v>17.114000000000001</v>
      </c>
      <c r="N1787" s="79">
        <v>4.9029999999999996</v>
      </c>
    </row>
    <row r="1788" spans="1:14" x14ac:dyDescent="0.3">
      <c r="A1788" s="82">
        <v>1787</v>
      </c>
      <c r="B1788" s="83" t="s">
        <v>323</v>
      </c>
      <c r="C1788" s="86" t="s">
        <v>150</v>
      </c>
      <c r="D1788" s="88"/>
      <c r="E1788" s="88">
        <v>360</v>
      </c>
      <c r="F1788" s="88">
        <v>2020</v>
      </c>
      <c r="G1788" s="78" t="s">
        <v>325</v>
      </c>
      <c r="H1788" s="79">
        <v>43.99</v>
      </c>
      <c r="I1788" s="79">
        <v>113.512</v>
      </c>
      <c r="J1788" s="79">
        <v>117.708</v>
      </c>
      <c r="K1788" s="79">
        <v>92.801000000000002</v>
      </c>
      <c r="L1788" s="79">
        <v>53.015999999999998</v>
      </c>
      <c r="M1788" s="79">
        <v>16.266999999999999</v>
      </c>
      <c r="N1788" s="79">
        <v>4.5060000000000002</v>
      </c>
    </row>
    <row r="1789" spans="1:14" x14ac:dyDescent="0.3">
      <c r="A1789" s="82">
        <v>1788</v>
      </c>
      <c r="B1789" s="83" t="s">
        <v>323</v>
      </c>
      <c r="C1789" s="86" t="s">
        <v>150</v>
      </c>
      <c r="D1789" s="88"/>
      <c r="E1789" s="88">
        <v>360</v>
      </c>
      <c r="F1789" s="88">
        <v>2025</v>
      </c>
      <c r="G1789" s="78" t="s">
        <v>326</v>
      </c>
      <c r="H1789" s="79">
        <v>40.463000000000001</v>
      </c>
      <c r="I1789" s="79">
        <v>106.825</v>
      </c>
      <c r="J1789" s="79">
        <v>113.76</v>
      </c>
      <c r="K1789" s="79">
        <v>91.022999999999996</v>
      </c>
      <c r="L1789" s="79">
        <v>51.499000000000002</v>
      </c>
      <c r="M1789" s="79">
        <v>15.51</v>
      </c>
      <c r="N1789" s="79">
        <v>4.0999999999999996</v>
      </c>
    </row>
    <row r="1790" spans="1:14" x14ac:dyDescent="0.3">
      <c r="A1790" s="82">
        <v>1789</v>
      </c>
      <c r="B1790" s="83" t="s">
        <v>323</v>
      </c>
      <c r="C1790" s="86" t="s">
        <v>150</v>
      </c>
      <c r="D1790" s="88"/>
      <c r="E1790" s="88">
        <v>360</v>
      </c>
      <c r="F1790" s="88">
        <v>2030</v>
      </c>
      <c r="G1790" s="78" t="s">
        <v>327</v>
      </c>
      <c r="H1790" s="79">
        <v>37.033999999999999</v>
      </c>
      <c r="I1790" s="79">
        <v>100.562</v>
      </c>
      <c r="J1790" s="79">
        <v>110.97</v>
      </c>
      <c r="K1790" s="79">
        <v>90.631</v>
      </c>
      <c r="L1790" s="79">
        <v>50.615000000000002</v>
      </c>
      <c r="M1790" s="79">
        <v>14.852</v>
      </c>
      <c r="N1790" s="79">
        <v>3.6960000000000002</v>
      </c>
    </row>
    <row r="1791" spans="1:14" x14ac:dyDescent="0.3">
      <c r="A1791" s="82">
        <v>1790</v>
      </c>
      <c r="B1791" s="83" t="s">
        <v>323</v>
      </c>
      <c r="C1791" s="86" t="s">
        <v>150</v>
      </c>
      <c r="D1791" s="88"/>
      <c r="E1791" s="88">
        <v>360</v>
      </c>
      <c r="F1791" s="88">
        <v>2035</v>
      </c>
      <c r="G1791" s="78" t="s">
        <v>328</v>
      </c>
      <c r="H1791" s="79">
        <v>33.802999999999997</v>
      </c>
      <c r="I1791" s="79">
        <v>94.738</v>
      </c>
      <c r="J1791" s="79">
        <v>108.94199999999999</v>
      </c>
      <c r="K1791" s="79">
        <v>91.093000000000004</v>
      </c>
      <c r="L1791" s="79">
        <v>50.113</v>
      </c>
      <c r="M1791" s="79">
        <v>14.266</v>
      </c>
      <c r="N1791" s="79">
        <v>3.3250000000000002</v>
      </c>
    </row>
    <row r="1792" spans="1:14" x14ac:dyDescent="0.3">
      <c r="A1792" s="82">
        <v>1791</v>
      </c>
      <c r="B1792" s="83" t="s">
        <v>323</v>
      </c>
      <c r="C1792" s="86" t="s">
        <v>150</v>
      </c>
      <c r="D1792" s="88"/>
      <c r="E1792" s="88">
        <v>360</v>
      </c>
      <c r="F1792" s="88">
        <v>2040</v>
      </c>
      <c r="G1792" s="78" t="s">
        <v>329</v>
      </c>
      <c r="H1792" s="79">
        <v>30.777999999999999</v>
      </c>
      <c r="I1792" s="79">
        <v>89.311999999999998</v>
      </c>
      <c r="J1792" s="79">
        <v>107.499</v>
      </c>
      <c r="K1792" s="79">
        <v>92.213999999999999</v>
      </c>
      <c r="L1792" s="79">
        <v>49.927</v>
      </c>
      <c r="M1792" s="79">
        <v>13.754</v>
      </c>
      <c r="N1792" s="79">
        <v>2.976</v>
      </c>
    </row>
    <row r="1793" spans="1:14" x14ac:dyDescent="0.3">
      <c r="A1793" s="82">
        <v>1792</v>
      </c>
      <c r="B1793" s="83" t="s">
        <v>323</v>
      </c>
      <c r="C1793" s="86" t="s">
        <v>150</v>
      </c>
      <c r="D1793" s="88"/>
      <c r="E1793" s="88">
        <v>360</v>
      </c>
      <c r="F1793" s="88">
        <v>2045</v>
      </c>
      <c r="G1793" s="78" t="s">
        <v>330</v>
      </c>
      <c r="H1793" s="79">
        <v>28.07</v>
      </c>
      <c r="I1793" s="79">
        <v>84.472999999999999</v>
      </c>
      <c r="J1793" s="79">
        <v>106.678</v>
      </c>
      <c r="K1793" s="79">
        <v>93.894000000000005</v>
      </c>
      <c r="L1793" s="79">
        <v>50.03</v>
      </c>
      <c r="M1793" s="79">
        <v>13.321999999999999</v>
      </c>
      <c r="N1793" s="79">
        <v>2.673</v>
      </c>
    </row>
    <row r="1794" spans="1:14" x14ac:dyDescent="0.3">
      <c r="A1794" s="82">
        <v>1793</v>
      </c>
      <c r="B1794" s="83" t="s">
        <v>323</v>
      </c>
      <c r="C1794" s="86" t="s">
        <v>150</v>
      </c>
      <c r="D1794" s="88"/>
      <c r="E1794" s="88">
        <v>360</v>
      </c>
      <c r="F1794" s="88">
        <v>2050</v>
      </c>
      <c r="G1794" s="78" t="s">
        <v>331</v>
      </c>
      <c r="H1794" s="79">
        <v>25.628</v>
      </c>
      <c r="I1794" s="79">
        <v>80.16</v>
      </c>
      <c r="J1794" s="79">
        <v>106.3</v>
      </c>
      <c r="K1794" s="79">
        <v>95.923000000000002</v>
      </c>
      <c r="L1794" s="79">
        <v>50.325000000000003</v>
      </c>
      <c r="M1794" s="79">
        <v>12.952</v>
      </c>
      <c r="N1794" s="79">
        <v>2.3919999999999999</v>
      </c>
    </row>
    <row r="1795" spans="1:14" x14ac:dyDescent="0.3">
      <c r="A1795" s="82">
        <v>1794</v>
      </c>
      <c r="B1795" s="83" t="s">
        <v>323</v>
      </c>
      <c r="C1795" s="86" t="s">
        <v>150</v>
      </c>
      <c r="D1795" s="88"/>
      <c r="E1795" s="88">
        <v>360</v>
      </c>
      <c r="F1795" s="88">
        <v>2055</v>
      </c>
      <c r="G1795" s="78" t="s">
        <v>332</v>
      </c>
      <c r="H1795" s="79">
        <v>23.431000000000001</v>
      </c>
      <c r="I1795" s="79">
        <v>76.289000000000001</v>
      </c>
      <c r="J1795" s="79">
        <v>106.289</v>
      </c>
      <c r="K1795" s="79">
        <v>98.262</v>
      </c>
      <c r="L1795" s="79">
        <v>50.798000000000002</v>
      </c>
      <c r="M1795" s="79">
        <v>12.641999999999999</v>
      </c>
      <c r="N1795" s="79">
        <v>2.149</v>
      </c>
    </row>
    <row r="1796" spans="1:14" x14ac:dyDescent="0.3">
      <c r="A1796" s="82">
        <v>1795</v>
      </c>
      <c r="B1796" s="83" t="s">
        <v>323</v>
      </c>
      <c r="C1796" s="86" t="s">
        <v>150</v>
      </c>
      <c r="D1796" s="88"/>
      <c r="E1796" s="88">
        <v>360</v>
      </c>
      <c r="F1796" s="88">
        <v>2060</v>
      </c>
      <c r="G1796" s="78" t="s">
        <v>333</v>
      </c>
      <c r="H1796" s="79">
        <v>21.44</v>
      </c>
      <c r="I1796" s="79">
        <v>72.742000000000004</v>
      </c>
      <c r="J1796" s="79">
        <v>106.47</v>
      </c>
      <c r="K1796" s="79">
        <v>100.711</v>
      </c>
      <c r="L1796" s="79">
        <v>51.345999999999997</v>
      </c>
      <c r="M1796" s="79">
        <v>12.364000000000001</v>
      </c>
      <c r="N1796" s="79">
        <v>1.927</v>
      </c>
    </row>
    <row r="1797" spans="1:14" x14ac:dyDescent="0.3">
      <c r="A1797" s="82">
        <v>1796</v>
      </c>
      <c r="B1797" s="83" t="s">
        <v>323</v>
      </c>
      <c r="C1797" s="86" t="s">
        <v>150</v>
      </c>
      <c r="D1797" s="88"/>
      <c r="E1797" s="88">
        <v>360</v>
      </c>
      <c r="F1797" s="88">
        <v>2065</v>
      </c>
      <c r="G1797" s="78" t="s">
        <v>334</v>
      </c>
      <c r="H1797" s="79">
        <v>19.664000000000001</v>
      </c>
      <c r="I1797" s="79">
        <v>69.578000000000003</v>
      </c>
      <c r="J1797" s="79">
        <v>106.962</v>
      </c>
      <c r="K1797" s="79">
        <v>103.398</v>
      </c>
      <c r="L1797" s="79">
        <v>52.030999999999999</v>
      </c>
      <c r="M1797" s="79">
        <v>12.131</v>
      </c>
      <c r="N1797" s="79">
        <v>1.736</v>
      </c>
    </row>
    <row r="1798" spans="1:14" x14ac:dyDescent="0.3">
      <c r="A1798" s="82">
        <v>1797</v>
      </c>
      <c r="B1798" s="83" t="s">
        <v>323</v>
      </c>
      <c r="C1798" s="86" t="s">
        <v>150</v>
      </c>
      <c r="D1798" s="88"/>
      <c r="E1798" s="88">
        <v>360</v>
      </c>
      <c r="F1798" s="88">
        <v>2070</v>
      </c>
      <c r="G1798" s="78" t="s">
        <v>335</v>
      </c>
      <c r="H1798" s="79">
        <v>18.013000000000002</v>
      </c>
      <c r="I1798" s="79">
        <v>66.537999999999997</v>
      </c>
      <c r="J1798" s="79">
        <v>107.376</v>
      </c>
      <c r="K1798" s="79">
        <v>105.971</v>
      </c>
      <c r="L1798" s="79">
        <v>52.676000000000002</v>
      </c>
      <c r="M1798" s="79">
        <v>11.904</v>
      </c>
      <c r="N1798" s="79">
        <v>1.5620000000000001</v>
      </c>
    </row>
    <row r="1799" spans="1:14" x14ac:dyDescent="0.3">
      <c r="A1799" s="82">
        <v>1798</v>
      </c>
      <c r="B1799" s="83" t="s">
        <v>323</v>
      </c>
      <c r="C1799" s="86" t="s">
        <v>150</v>
      </c>
      <c r="D1799" s="88"/>
      <c r="E1799" s="88">
        <v>360</v>
      </c>
      <c r="F1799" s="88">
        <v>2075</v>
      </c>
      <c r="G1799" s="78" t="s">
        <v>336</v>
      </c>
      <c r="H1799" s="79">
        <v>16.550999999999998</v>
      </c>
      <c r="I1799" s="79">
        <v>63.802999999999997</v>
      </c>
      <c r="J1799" s="79">
        <v>107.937</v>
      </c>
      <c r="K1799" s="79">
        <v>108.599</v>
      </c>
      <c r="L1799" s="79">
        <v>53.363</v>
      </c>
      <c r="M1799" s="79">
        <v>11.708</v>
      </c>
      <c r="N1799" s="79">
        <v>1.399</v>
      </c>
    </row>
    <row r="1800" spans="1:14" x14ac:dyDescent="0.3">
      <c r="A1800" s="82">
        <v>1799</v>
      </c>
      <c r="B1800" s="83" t="s">
        <v>323</v>
      </c>
      <c r="C1800" s="86" t="s">
        <v>150</v>
      </c>
      <c r="D1800" s="88"/>
      <c r="E1800" s="88">
        <v>360</v>
      </c>
      <c r="F1800" s="88">
        <v>2080</v>
      </c>
      <c r="G1800" s="78" t="s">
        <v>337</v>
      </c>
      <c r="H1800" s="79">
        <v>15.234</v>
      </c>
      <c r="I1800" s="79">
        <v>61.279000000000003</v>
      </c>
      <c r="J1800" s="79">
        <v>108.542</v>
      </c>
      <c r="K1800" s="79">
        <v>111.208</v>
      </c>
      <c r="L1800" s="79">
        <v>54.067</v>
      </c>
      <c r="M1800" s="79">
        <v>11.523</v>
      </c>
      <c r="N1800" s="79">
        <v>1.2669999999999999</v>
      </c>
    </row>
    <row r="1801" spans="1:14" x14ac:dyDescent="0.3">
      <c r="A1801" s="82">
        <v>1800</v>
      </c>
      <c r="B1801" s="83" t="s">
        <v>323</v>
      </c>
      <c r="C1801" s="86" t="s">
        <v>150</v>
      </c>
      <c r="D1801" s="88"/>
      <c r="E1801" s="88">
        <v>360</v>
      </c>
      <c r="F1801" s="88">
        <v>2085</v>
      </c>
      <c r="G1801" s="78" t="s">
        <v>338</v>
      </c>
      <c r="H1801" s="79">
        <v>14.045</v>
      </c>
      <c r="I1801" s="79">
        <v>58.917000000000002</v>
      </c>
      <c r="J1801" s="79">
        <v>109.07</v>
      </c>
      <c r="K1801" s="79">
        <v>113.664</v>
      </c>
      <c r="L1801" s="79">
        <v>54.720999999999997</v>
      </c>
      <c r="M1801" s="79">
        <v>11.36</v>
      </c>
      <c r="N1801" s="79">
        <v>1.143</v>
      </c>
    </row>
    <row r="1802" spans="1:14" x14ac:dyDescent="0.3">
      <c r="A1802" s="82">
        <v>1801</v>
      </c>
      <c r="B1802" s="83" t="s">
        <v>323</v>
      </c>
      <c r="C1802" s="86" t="s">
        <v>150</v>
      </c>
      <c r="D1802" s="88"/>
      <c r="E1802" s="88">
        <v>360</v>
      </c>
      <c r="F1802" s="88">
        <v>2090</v>
      </c>
      <c r="G1802" s="78" t="s">
        <v>339</v>
      </c>
      <c r="H1802" s="79">
        <v>12.999000000000001</v>
      </c>
      <c r="I1802" s="79">
        <v>56.753999999999998</v>
      </c>
      <c r="J1802" s="79">
        <v>109.599</v>
      </c>
      <c r="K1802" s="79">
        <v>116.035</v>
      </c>
      <c r="L1802" s="79">
        <v>55.36</v>
      </c>
      <c r="M1802" s="79">
        <v>11.195</v>
      </c>
      <c r="N1802" s="79">
        <v>1.038</v>
      </c>
    </row>
    <row r="1803" spans="1:14" x14ac:dyDescent="0.3">
      <c r="A1803" s="82">
        <v>1802</v>
      </c>
      <c r="B1803" s="83" t="s">
        <v>323</v>
      </c>
      <c r="C1803" s="86" t="s">
        <v>150</v>
      </c>
      <c r="D1803" s="88"/>
      <c r="E1803" s="88">
        <v>360</v>
      </c>
      <c r="F1803" s="88">
        <v>2095</v>
      </c>
      <c r="G1803" s="78" t="s">
        <v>340</v>
      </c>
      <c r="H1803" s="79">
        <v>12.061999999999999</v>
      </c>
      <c r="I1803" s="79">
        <v>54.774999999999999</v>
      </c>
      <c r="J1803" s="79">
        <v>110.122</v>
      </c>
      <c r="K1803" s="79">
        <v>118.34699999999999</v>
      </c>
      <c r="L1803" s="79">
        <v>55.973999999999997</v>
      </c>
      <c r="M1803" s="79">
        <v>11.048</v>
      </c>
      <c r="N1803" s="79">
        <v>0.95199999999999996</v>
      </c>
    </row>
    <row r="1804" spans="1:14" x14ac:dyDescent="0.3">
      <c r="A1804" s="82">
        <v>1803</v>
      </c>
      <c r="B1804" s="83" t="s">
        <v>323</v>
      </c>
      <c r="C1804" s="86" t="s">
        <v>151</v>
      </c>
      <c r="D1804" s="88"/>
      <c r="E1804" s="88">
        <v>418</v>
      </c>
      <c r="F1804" s="88">
        <v>2015</v>
      </c>
      <c r="G1804" s="78" t="s">
        <v>324</v>
      </c>
      <c r="H1804" s="79">
        <v>62.628999999999998</v>
      </c>
      <c r="I1804" s="79">
        <v>149.535</v>
      </c>
      <c r="J1804" s="79">
        <v>139.73599999999999</v>
      </c>
      <c r="K1804" s="79">
        <v>91.483999999999995</v>
      </c>
      <c r="L1804" s="79">
        <v>55.926000000000002</v>
      </c>
      <c r="M1804" s="79">
        <v>21.768000000000001</v>
      </c>
      <c r="N1804" s="79">
        <v>3.4620000000000002</v>
      </c>
    </row>
    <row r="1805" spans="1:14" x14ac:dyDescent="0.3">
      <c r="A1805" s="82">
        <v>1804</v>
      </c>
      <c r="B1805" s="83" t="s">
        <v>323</v>
      </c>
      <c r="C1805" s="86" t="s">
        <v>151</v>
      </c>
      <c r="D1805" s="88"/>
      <c r="E1805" s="88">
        <v>418</v>
      </c>
      <c r="F1805" s="88">
        <v>2020</v>
      </c>
      <c r="G1805" s="78" t="s">
        <v>325</v>
      </c>
      <c r="H1805" s="79">
        <v>59.023000000000003</v>
      </c>
      <c r="I1805" s="79">
        <v>139.86199999999999</v>
      </c>
      <c r="J1805" s="79">
        <v>129.88399999999999</v>
      </c>
      <c r="K1805" s="79">
        <v>81.777000000000001</v>
      </c>
      <c r="L1805" s="79">
        <v>48.637</v>
      </c>
      <c r="M1805" s="79">
        <v>17.349</v>
      </c>
      <c r="N1805" s="79">
        <v>2.3079999999999998</v>
      </c>
    </row>
    <row r="1806" spans="1:14" x14ac:dyDescent="0.3">
      <c r="A1806" s="82">
        <v>1805</v>
      </c>
      <c r="B1806" s="83" t="s">
        <v>323</v>
      </c>
      <c r="C1806" s="86" t="s">
        <v>151</v>
      </c>
      <c r="D1806" s="88"/>
      <c r="E1806" s="88">
        <v>418</v>
      </c>
      <c r="F1806" s="88">
        <v>2025</v>
      </c>
      <c r="G1806" s="78" t="s">
        <v>326</v>
      </c>
      <c r="H1806" s="79">
        <v>55.122</v>
      </c>
      <c r="I1806" s="79">
        <v>131.096</v>
      </c>
      <c r="J1806" s="79">
        <v>122.65</v>
      </c>
      <c r="K1806" s="79">
        <v>75.513999999999996</v>
      </c>
      <c r="L1806" s="79">
        <v>43.62</v>
      </c>
      <c r="M1806" s="79">
        <v>14.271000000000001</v>
      </c>
      <c r="N1806" s="79">
        <v>1.607</v>
      </c>
    </row>
    <row r="1807" spans="1:14" x14ac:dyDescent="0.3">
      <c r="A1807" s="82">
        <v>1806</v>
      </c>
      <c r="B1807" s="83" t="s">
        <v>323</v>
      </c>
      <c r="C1807" s="86" t="s">
        <v>151</v>
      </c>
      <c r="D1807" s="88"/>
      <c r="E1807" s="88">
        <v>418</v>
      </c>
      <c r="F1807" s="88">
        <v>2030</v>
      </c>
      <c r="G1807" s="78" t="s">
        <v>327</v>
      </c>
      <c r="H1807" s="79">
        <v>50.86</v>
      </c>
      <c r="I1807" s="79">
        <v>122.553</v>
      </c>
      <c r="J1807" s="79">
        <v>117.039</v>
      </c>
      <c r="K1807" s="79">
        <v>71.695999999999998</v>
      </c>
      <c r="L1807" s="79">
        <v>40.167999999999999</v>
      </c>
      <c r="M1807" s="79">
        <v>12.076000000000001</v>
      </c>
      <c r="N1807" s="79">
        <v>1.1679999999999999</v>
      </c>
    </row>
    <row r="1808" spans="1:14" x14ac:dyDescent="0.3">
      <c r="A1808" s="82">
        <v>1807</v>
      </c>
      <c r="B1808" s="83" t="s">
        <v>323</v>
      </c>
      <c r="C1808" s="86" t="s">
        <v>151</v>
      </c>
      <c r="D1808" s="88"/>
      <c r="E1808" s="88">
        <v>418</v>
      </c>
      <c r="F1808" s="88">
        <v>2035</v>
      </c>
      <c r="G1808" s="78" t="s">
        <v>328</v>
      </c>
      <c r="H1808" s="79">
        <v>46.534999999999997</v>
      </c>
      <c r="I1808" s="79">
        <v>114.39700000000001</v>
      </c>
      <c r="J1808" s="79">
        <v>112.794</v>
      </c>
      <c r="K1808" s="79">
        <v>69.941000000000003</v>
      </c>
      <c r="L1808" s="79">
        <v>37.951999999999998</v>
      </c>
      <c r="M1808" s="79">
        <v>10.497</v>
      </c>
      <c r="N1808" s="79">
        <v>0.88400000000000001</v>
      </c>
    </row>
    <row r="1809" spans="1:14" x14ac:dyDescent="0.3">
      <c r="A1809" s="82">
        <v>1808</v>
      </c>
      <c r="B1809" s="83" t="s">
        <v>323</v>
      </c>
      <c r="C1809" s="86" t="s">
        <v>151</v>
      </c>
      <c r="D1809" s="88"/>
      <c r="E1809" s="88">
        <v>418</v>
      </c>
      <c r="F1809" s="88">
        <v>2040</v>
      </c>
      <c r="G1809" s="78" t="s">
        <v>329</v>
      </c>
      <c r="H1809" s="79">
        <v>42.345999999999997</v>
      </c>
      <c r="I1809" s="79">
        <v>106.755</v>
      </c>
      <c r="J1809" s="79">
        <v>109.69499999999999</v>
      </c>
      <c r="K1809" s="79">
        <v>69.843999999999994</v>
      </c>
      <c r="L1809" s="79">
        <v>36.729999999999997</v>
      </c>
      <c r="M1809" s="79">
        <v>9.359</v>
      </c>
      <c r="N1809" s="79">
        <v>0.69099999999999995</v>
      </c>
    </row>
    <row r="1810" spans="1:14" x14ac:dyDescent="0.3">
      <c r="A1810" s="82">
        <v>1809</v>
      </c>
      <c r="B1810" s="83" t="s">
        <v>323</v>
      </c>
      <c r="C1810" s="86" t="s">
        <v>151</v>
      </c>
      <c r="D1810" s="88"/>
      <c r="E1810" s="88">
        <v>418</v>
      </c>
      <c r="F1810" s="88">
        <v>2045</v>
      </c>
      <c r="G1810" s="78" t="s">
        <v>330</v>
      </c>
      <c r="H1810" s="79">
        <v>38.491</v>
      </c>
      <c r="I1810" s="79">
        <v>99.966999999999999</v>
      </c>
      <c r="J1810" s="79">
        <v>107.702</v>
      </c>
      <c r="K1810" s="79">
        <v>71.001999999999995</v>
      </c>
      <c r="L1810" s="79">
        <v>36.289000000000001</v>
      </c>
      <c r="M1810" s="79">
        <v>8.5869999999999997</v>
      </c>
      <c r="N1810" s="79">
        <v>0.56200000000000006</v>
      </c>
    </row>
    <row r="1811" spans="1:14" x14ac:dyDescent="0.3">
      <c r="A1811" s="82">
        <v>1810</v>
      </c>
      <c r="B1811" s="83" t="s">
        <v>323</v>
      </c>
      <c r="C1811" s="86" t="s">
        <v>151</v>
      </c>
      <c r="D1811" s="88"/>
      <c r="E1811" s="88">
        <v>418</v>
      </c>
      <c r="F1811" s="88">
        <v>2050</v>
      </c>
      <c r="G1811" s="78" t="s">
        <v>331</v>
      </c>
      <c r="H1811" s="79">
        <v>35.005000000000003</v>
      </c>
      <c r="I1811" s="79">
        <v>94.012</v>
      </c>
      <c r="J1811" s="79">
        <v>106.72799999999999</v>
      </c>
      <c r="K1811" s="79">
        <v>73.253</v>
      </c>
      <c r="L1811" s="79">
        <v>36.51</v>
      </c>
      <c r="M1811" s="79">
        <v>8.09</v>
      </c>
      <c r="N1811" s="79">
        <v>0.48199999999999998</v>
      </c>
    </row>
    <row r="1812" spans="1:14" x14ac:dyDescent="0.3">
      <c r="A1812" s="82">
        <v>1811</v>
      </c>
      <c r="B1812" s="83" t="s">
        <v>323</v>
      </c>
      <c r="C1812" s="86" t="s">
        <v>151</v>
      </c>
      <c r="D1812" s="88"/>
      <c r="E1812" s="88">
        <v>418</v>
      </c>
      <c r="F1812" s="88">
        <v>2055</v>
      </c>
      <c r="G1812" s="78" t="s">
        <v>332</v>
      </c>
      <c r="H1812" s="79">
        <v>31.831</v>
      </c>
      <c r="I1812" s="79">
        <v>88.748999999999995</v>
      </c>
      <c r="J1812" s="79">
        <v>106.509</v>
      </c>
      <c r="K1812" s="79">
        <v>76.289000000000001</v>
      </c>
      <c r="L1812" s="79">
        <v>37.213000000000001</v>
      </c>
      <c r="M1812" s="79">
        <v>7.7960000000000003</v>
      </c>
      <c r="N1812" s="79">
        <v>0.433</v>
      </c>
    </row>
    <row r="1813" spans="1:14" x14ac:dyDescent="0.3">
      <c r="A1813" s="82">
        <v>1812</v>
      </c>
      <c r="B1813" s="83" t="s">
        <v>323</v>
      </c>
      <c r="C1813" s="86" t="s">
        <v>151</v>
      </c>
      <c r="D1813" s="88"/>
      <c r="E1813" s="88">
        <v>418</v>
      </c>
      <c r="F1813" s="88">
        <v>2060</v>
      </c>
      <c r="G1813" s="78" t="s">
        <v>333</v>
      </c>
      <c r="H1813" s="79">
        <v>28.975000000000001</v>
      </c>
      <c r="I1813" s="79">
        <v>84.150999999999996</v>
      </c>
      <c r="J1813" s="79">
        <v>107.018</v>
      </c>
      <c r="K1813" s="79">
        <v>80.088999999999999</v>
      </c>
      <c r="L1813" s="79">
        <v>38.375999999999998</v>
      </c>
      <c r="M1813" s="79">
        <v>7.6719999999999997</v>
      </c>
      <c r="N1813" s="79">
        <v>0.39900000000000002</v>
      </c>
    </row>
    <row r="1814" spans="1:14" x14ac:dyDescent="0.3">
      <c r="A1814" s="82">
        <v>1813</v>
      </c>
      <c r="B1814" s="83" t="s">
        <v>323</v>
      </c>
      <c r="C1814" s="86" t="s">
        <v>151</v>
      </c>
      <c r="D1814" s="88"/>
      <c r="E1814" s="88">
        <v>418</v>
      </c>
      <c r="F1814" s="88">
        <v>2065</v>
      </c>
      <c r="G1814" s="78" t="s">
        <v>334</v>
      </c>
      <c r="H1814" s="79">
        <v>26.335000000000001</v>
      </c>
      <c r="I1814" s="79">
        <v>79.921999999999997</v>
      </c>
      <c r="J1814" s="79">
        <v>107.88500000000001</v>
      </c>
      <c r="K1814" s="79">
        <v>84.36</v>
      </c>
      <c r="L1814" s="79">
        <v>39.829000000000001</v>
      </c>
      <c r="M1814" s="79">
        <v>7.6509999999999998</v>
      </c>
      <c r="N1814" s="79">
        <v>0.378</v>
      </c>
    </row>
    <row r="1815" spans="1:14" x14ac:dyDescent="0.3">
      <c r="A1815" s="82">
        <v>1814</v>
      </c>
      <c r="B1815" s="83" t="s">
        <v>323</v>
      </c>
      <c r="C1815" s="86" t="s">
        <v>151</v>
      </c>
      <c r="D1815" s="88"/>
      <c r="E1815" s="88">
        <v>418</v>
      </c>
      <c r="F1815" s="88">
        <v>2070</v>
      </c>
      <c r="G1815" s="78" t="s">
        <v>335</v>
      </c>
      <c r="H1815" s="79">
        <v>23.869</v>
      </c>
      <c r="I1815" s="79">
        <v>75.852000000000004</v>
      </c>
      <c r="J1815" s="79">
        <v>108.779</v>
      </c>
      <c r="K1815" s="79">
        <v>88.772999999999996</v>
      </c>
      <c r="L1815" s="79">
        <v>41.417000000000002</v>
      </c>
      <c r="M1815" s="79">
        <v>7.7220000000000004</v>
      </c>
      <c r="N1815" s="79">
        <v>0.36799999999999999</v>
      </c>
    </row>
    <row r="1816" spans="1:14" x14ac:dyDescent="0.3">
      <c r="A1816" s="82">
        <v>1815</v>
      </c>
      <c r="B1816" s="83" t="s">
        <v>323</v>
      </c>
      <c r="C1816" s="86" t="s">
        <v>151</v>
      </c>
      <c r="D1816" s="88"/>
      <c r="E1816" s="88">
        <v>418</v>
      </c>
      <c r="F1816" s="88">
        <v>2075</v>
      </c>
      <c r="G1816" s="78" t="s">
        <v>336</v>
      </c>
      <c r="H1816" s="79">
        <v>21.576000000000001</v>
      </c>
      <c r="I1816" s="79">
        <v>71.948999999999998</v>
      </c>
      <c r="J1816" s="79">
        <v>109.636</v>
      </c>
      <c r="K1816" s="79">
        <v>93.322999999999993</v>
      </c>
      <c r="L1816" s="79">
        <v>43.124000000000002</v>
      </c>
      <c r="M1816" s="79">
        <v>7.8470000000000004</v>
      </c>
      <c r="N1816" s="79">
        <v>0.36499999999999999</v>
      </c>
    </row>
    <row r="1817" spans="1:14" x14ac:dyDescent="0.3">
      <c r="A1817" s="82">
        <v>1816</v>
      </c>
      <c r="B1817" s="83" t="s">
        <v>323</v>
      </c>
      <c r="C1817" s="86" t="s">
        <v>151</v>
      </c>
      <c r="D1817" s="88"/>
      <c r="E1817" s="88">
        <v>418</v>
      </c>
      <c r="F1817" s="88">
        <v>2080</v>
      </c>
      <c r="G1817" s="78" t="s">
        <v>337</v>
      </c>
      <c r="H1817" s="79">
        <v>19.471</v>
      </c>
      <c r="I1817" s="79">
        <v>68.236000000000004</v>
      </c>
      <c r="J1817" s="79">
        <v>110.431</v>
      </c>
      <c r="K1817" s="79">
        <v>97.897000000000006</v>
      </c>
      <c r="L1817" s="79">
        <v>44.905000000000001</v>
      </c>
      <c r="M1817" s="79">
        <v>8.01</v>
      </c>
      <c r="N1817" s="79">
        <v>0.37</v>
      </c>
    </row>
    <row r="1818" spans="1:14" x14ac:dyDescent="0.3">
      <c r="A1818" s="82">
        <v>1817</v>
      </c>
      <c r="B1818" s="83" t="s">
        <v>323</v>
      </c>
      <c r="C1818" s="86" t="s">
        <v>151</v>
      </c>
      <c r="D1818" s="88"/>
      <c r="E1818" s="88">
        <v>418</v>
      </c>
      <c r="F1818" s="88">
        <v>2085</v>
      </c>
      <c r="G1818" s="78" t="s">
        <v>338</v>
      </c>
      <c r="H1818" s="79">
        <v>17.559000000000001</v>
      </c>
      <c r="I1818" s="79">
        <v>64.665999999999997</v>
      </c>
      <c r="J1818" s="79">
        <v>111.002</v>
      </c>
      <c r="K1818" s="79">
        <v>102.35899999999999</v>
      </c>
      <c r="L1818" s="79">
        <v>46.694000000000003</v>
      </c>
      <c r="M1818" s="79">
        <v>8.218</v>
      </c>
      <c r="N1818" s="79">
        <v>0.38200000000000001</v>
      </c>
    </row>
    <row r="1819" spans="1:14" x14ac:dyDescent="0.3">
      <c r="A1819" s="82">
        <v>1818</v>
      </c>
      <c r="B1819" s="83" t="s">
        <v>323</v>
      </c>
      <c r="C1819" s="86" t="s">
        <v>151</v>
      </c>
      <c r="D1819" s="88"/>
      <c r="E1819" s="88">
        <v>418</v>
      </c>
      <c r="F1819" s="88">
        <v>2090</v>
      </c>
      <c r="G1819" s="78" t="s">
        <v>339</v>
      </c>
      <c r="H1819" s="79">
        <v>15.835000000000001</v>
      </c>
      <c r="I1819" s="79">
        <v>61.247999999999998</v>
      </c>
      <c r="J1819" s="79">
        <v>111.306</v>
      </c>
      <c r="K1819" s="79">
        <v>106.59699999999999</v>
      </c>
      <c r="L1819" s="79">
        <v>48.453000000000003</v>
      </c>
      <c r="M1819" s="79">
        <v>8.4369999999999994</v>
      </c>
      <c r="N1819" s="79">
        <v>0.38400000000000001</v>
      </c>
    </row>
    <row r="1820" spans="1:14" x14ac:dyDescent="0.3">
      <c r="A1820" s="82">
        <v>1819</v>
      </c>
      <c r="B1820" s="83" t="s">
        <v>323</v>
      </c>
      <c r="C1820" s="86" t="s">
        <v>151</v>
      </c>
      <c r="D1820" s="88"/>
      <c r="E1820" s="88">
        <v>418</v>
      </c>
      <c r="F1820" s="88">
        <v>2095</v>
      </c>
      <c r="G1820" s="78" t="s">
        <v>340</v>
      </c>
      <c r="H1820" s="79">
        <v>14.317</v>
      </c>
      <c r="I1820" s="79">
        <v>58.087000000000003</v>
      </c>
      <c r="J1820" s="79">
        <v>111.417</v>
      </c>
      <c r="K1820" s="79">
        <v>110.643</v>
      </c>
      <c r="L1820" s="79">
        <v>50.195</v>
      </c>
      <c r="M1820" s="79">
        <v>8.6780000000000008</v>
      </c>
      <c r="N1820" s="79">
        <v>0.40300000000000002</v>
      </c>
    </row>
    <row r="1821" spans="1:14" x14ac:dyDescent="0.3">
      <c r="A1821" s="82">
        <v>1820</v>
      </c>
      <c r="B1821" s="83" t="s">
        <v>323</v>
      </c>
      <c r="C1821" s="86" t="s">
        <v>152</v>
      </c>
      <c r="D1821" s="88">
        <v>8</v>
      </c>
      <c r="E1821" s="88">
        <v>458</v>
      </c>
      <c r="F1821" s="88">
        <v>2015</v>
      </c>
      <c r="G1821" s="78" t="s">
        <v>324</v>
      </c>
      <c r="H1821" s="79">
        <v>13.414</v>
      </c>
      <c r="I1821" s="79">
        <v>45.44</v>
      </c>
      <c r="J1821" s="79">
        <v>118.63200000000001</v>
      </c>
      <c r="K1821" s="79">
        <v>128.523</v>
      </c>
      <c r="L1821" s="79">
        <v>74.840999999999994</v>
      </c>
      <c r="M1821" s="79">
        <v>19.573</v>
      </c>
      <c r="N1821" s="79">
        <v>1.677</v>
      </c>
    </row>
    <row r="1822" spans="1:14" x14ac:dyDescent="0.3">
      <c r="A1822" s="82">
        <v>1821</v>
      </c>
      <c r="B1822" s="83" t="s">
        <v>323</v>
      </c>
      <c r="C1822" s="86" t="s">
        <v>152</v>
      </c>
      <c r="D1822" s="88">
        <v>8</v>
      </c>
      <c r="E1822" s="88">
        <v>458</v>
      </c>
      <c r="F1822" s="88">
        <v>2020</v>
      </c>
      <c r="G1822" s="78" t="s">
        <v>325</v>
      </c>
      <c r="H1822" s="79">
        <v>13.412000000000001</v>
      </c>
      <c r="I1822" s="79">
        <v>39.899000000000001</v>
      </c>
      <c r="J1822" s="79">
        <v>112.08499999999999</v>
      </c>
      <c r="K1822" s="79">
        <v>127.294</v>
      </c>
      <c r="L1822" s="79">
        <v>73.524000000000001</v>
      </c>
      <c r="M1822" s="79">
        <v>18.11</v>
      </c>
      <c r="N1822" s="79">
        <v>1.3959999999999999</v>
      </c>
    </row>
    <row r="1823" spans="1:14" x14ac:dyDescent="0.3">
      <c r="A1823" s="82">
        <v>1822</v>
      </c>
      <c r="B1823" s="83" t="s">
        <v>323</v>
      </c>
      <c r="C1823" s="86" t="s">
        <v>152</v>
      </c>
      <c r="D1823" s="88">
        <v>8</v>
      </c>
      <c r="E1823" s="88">
        <v>458</v>
      </c>
      <c r="F1823" s="88">
        <v>2025</v>
      </c>
      <c r="G1823" s="78" t="s">
        <v>326</v>
      </c>
      <c r="H1823" s="79">
        <v>13.224</v>
      </c>
      <c r="I1823" s="79">
        <v>36.072000000000003</v>
      </c>
      <c r="J1823" s="79">
        <v>107.13</v>
      </c>
      <c r="K1823" s="79">
        <v>126.453</v>
      </c>
      <c r="L1823" s="79">
        <v>72.05</v>
      </c>
      <c r="M1823" s="79">
        <v>16.739999999999998</v>
      </c>
      <c r="N1823" s="79">
        <v>1.171</v>
      </c>
    </row>
    <row r="1824" spans="1:14" x14ac:dyDescent="0.3">
      <c r="A1824" s="82">
        <v>1823</v>
      </c>
      <c r="B1824" s="83" t="s">
        <v>323</v>
      </c>
      <c r="C1824" s="86" t="s">
        <v>152</v>
      </c>
      <c r="D1824" s="88">
        <v>8</v>
      </c>
      <c r="E1824" s="88">
        <v>458</v>
      </c>
      <c r="F1824" s="88">
        <v>2030</v>
      </c>
      <c r="G1824" s="78" t="s">
        <v>327</v>
      </c>
      <c r="H1824" s="79">
        <v>12.95</v>
      </c>
      <c r="I1824" s="79">
        <v>33.470999999999997</v>
      </c>
      <c r="J1824" s="79">
        <v>103.441</v>
      </c>
      <c r="K1824" s="79">
        <v>125.803</v>
      </c>
      <c r="L1824" s="79">
        <v>70.600999999999999</v>
      </c>
      <c r="M1824" s="79">
        <v>15.569000000000001</v>
      </c>
      <c r="N1824" s="79">
        <v>1.0049999999999999</v>
      </c>
    </row>
    <row r="1825" spans="1:14" x14ac:dyDescent="0.3">
      <c r="A1825" s="82">
        <v>1824</v>
      </c>
      <c r="B1825" s="83" t="s">
        <v>323</v>
      </c>
      <c r="C1825" s="86" t="s">
        <v>152</v>
      </c>
      <c r="D1825" s="88">
        <v>8</v>
      </c>
      <c r="E1825" s="88">
        <v>458</v>
      </c>
      <c r="F1825" s="88">
        <v>2035</v>
      </c>
      <c r="G1825" s="78" t="s">
        <v>328</v>
      </c>
      <c r="H1825" s="79">
        <v>12.677</v>
      </c>
      <c r="I1825" s="79">
        <v>31.815000000000001</v>
      </c>
      <c r="J1825" s="79">
        <v>100.95699999999999</v>
      </c>
      <c r="K1825" s="79">
        <v>125.53</v>
      </c>
      <c r="L1825" s="79">
        <v>69.433999999999997</v>
      </c>
      <c r="M1825" s="79">
        <v>14.628</v>
      </c>
      <c r="N1825" s="79">
        <v>0.879</v>
      </c>
    </row>
    <row r="1826" spans="1:14" x14ac:dyDescent="0.3">
      <c r="A1826" s="82">
        <v>1825</v>
      </c>
      <c r="B1826" s="83" t="s">
        <v>323</v>
      </c>
      <c r="C1826" s="86" t="s">
        <v>152</v>
      </c>
      <c r="D1826" s="88">
        <v>8</v>
      </c>
      <c r="E1826" s="88">
        <v>458</v>
      </c>
      <c r="F1826" s="88">
        <v>2040</v>
      </c>
      <c r="G1826" s="78" t="s">
        <v>329</v>
      </c>
      <c r="H1826" s="79">
        <v>12.404999999999999</v>
      </c>
      <c r="I1826" s="79">
        <v>30.827999999999999</v>
      </c>
      <c r="J1826" s="79">
        <v>99.355000000000004</v>
      </c>
      <c r="K1826" s="79">
        <v>125.49299999999999</v>
      </c>
      <c r="L1826" s="79">
        <v>68.478999999999999</v>
      </c>
      <c r="M1826" s="79">
        <v>13.884</v>
      </c>
      <c r="N1826" s="79">
        <v>0.77600000000000002</v>
      </c>
    </row>
    <row r="1827" spans="1:14" x14ac:dyDescent="0.3">
      <c r="A1827" s="82">
        <v>1826</v>
      </c>
      <c r="B1827" s="83" t="s">
        <v>323</v>
      </c>
      <c r="C1827" s="86" t="s">
        <v>152</v>
      </c>
      <c r="D1827" s="88">
        <v>8</v>
      </c>
      <c r="E1827" s="88">
        <v>458</v>
      </c>
      <c r="F1827" s="88">
        <v>2045</v>
      </c>
      <c r="G1827" s="78" t="s">
        <v>330</v>
      </c>
      <c r="H1827" s="79">
        <v>12.163</v>
      </c>
      <c r="I1827" s="79">
        <v>30.382999999999999</v>
      </c>
      <c r="J1827" s="79">
        <v>98.608000000000004</v>
      </c>
      <c r="K1827" s="79">
        <v>125.84</v>
      </c>
      <c r="L1827" s="79">
        <v>67.8</v>
      </c>
      <c r="M1827" s="79">
        <v>13.314</v>
      </c>
      <c r="N1827" s="79">
        <v>0.71199999999999997</v>
      </c>
    </row>
    <row r="1828" spans="1:14" x14ac:dyDescent="0.3">
      <c r="A1828" s="82">
        <v>1827</v>
      </c>
      <c r="B1828" s="83" t="s">
        <v>323</v>
      </c>
      <c r="C1828" s="86" t="s">
        <v>152</v>
      </c>
      <c r="D1828" s="88">
        <v>8</v>
      </c>
      <c r="E1828" s="88">
        <v>458</v>
      </c>
      <c r="F1828" s="88">
        <v>2050</v>
      </c>
      <c r="G1828" s="78" t="s">
        <v>331</v>
      </c>
      <c r="H1828" s="79">
        <v>11.929</v>
      </c>
      <c r="I1828" s="79">
        <v>30.271000000000001</v>
      </c>
      <c r="J1828" s="79">
        <v>98.369</v>
      </c>
      <c r="K1828" s="79">
        <v>126.3</v>
      </c>
      <c r="L1828" s="79">
        <v>67.268000000000001</v>
      </c>
      <c r="M1828" s="79">
        <v>12.879</v>
      </c>
      <c r="N1828" s="79">
        <v>0.66400000000000003</v>
      </c>
    </row>
    <row r="1829" spans="1:14" x14ac:dyDescent="0.3">
      <c r="A1829" s="82">
        <v>1828</v>
      </c>
      <c r="B1829" s="83" t="s">
        <v>323</v>
      </c>
      <c r="C1829" s="86" t="s">
        <v>152</v>
      </c>
      <c r="D1829" s="88">
        <v>8</v>
      </c>
      <c r="E1829" s="88">
        <v>458</v>
      </c>
      <c r="F1829" s="88">
        <v>2055</v>
      </c>
      <c r="G1829" s="78" t="s">
        <v>332</v>
      </c>
      <c r="H1829" s="79">
        <v>11.725</v>
      </c>
      <c r="I1829" s="79">
        <v>30.396000000000001</v>
      </c>
      <c r="J1829" s="79">
        <v>98.44</v>
      </c>
      <c r="K1829" s="79">
        <v>126.69199999999999</v>
      </c>
      <c r="L1829" s="79">
        <v>66.849000000000004</v>
      </c>
      <c r="M1829" s="79">
        <v>12.566000000000001</v>
      </c>
      <c r="N1829" s="79">
        <v>0.63200000000000001</v>
      </c>
    </row>
    <row r="1830" spans="1:14" x14ac:dyDescent="0.3">
      <c r="A1830" s="82">
        <v>1829</v>
      </c>
      <c r="B1830" s="83" t="s">
        <v>323</v>
      </c>
      <c r="C1830" s="86" t="s">
        <v>152</v>
      </c>
      <c r="D1830" s="88">
        <v>8</v>
      </c>
      <c r="E1830" s="88">
        <v>458</v>
      </c>
      <c r="F1830" s="88">
        <v>2060</v>
      </c>
      <c r="G1830" s="78" t="s">
        <v>333</v>
      </c>
      <c r="H1830" s="79">
        <v>11.552</v>
      </c>
      <c r="I1830" s="79">
        <v>30.667999999999999</v>
      </c>
      <c r="J1830" s="79">
        <v>98.79</v>
      </c>
      <c r="K1830" s="79">
        <v>127.191</v>
      </c>
      <c r="L1830" s="79">
        <v>66.581999999999994</v>
      </c>
      <c r="M1830" s="79">
        <v>12.345000000000001</v>
      </c>
      <c r="N1830" s="79">
        <v>0.61199999999999999</v>
      </c>
    </row>
    <row r="1831" spans="1:14" x14ac:dyDescent="0.3">
      <c r="A1831" s="82">
        <v>1830</v>
      </c>
      <c r="B1831" s="83" t="s">
        <v>323</v>
      </c>
      <c r="C1831" s="86" t="s">
        <v>152</v>
      </c>
      <c r="D1831" s="88">
        <v>8</v>
      </c>
      <c r="E1831" s="88">
        <v>458</v>
      </c>
      <c r="F1831" s="88">
        <v>2065</v>
      </c>
      <c r="G1831" s="78" t="s">
        <v>334</v>
      </c>
      <c r="H1831" s="79">
        <v>11.398999999999999</v>
      </c>
      <c r="I1831" s="79">
        <v>31.03</v>
      </c>
      <c r="J1831" s="79">
        <v>99.293999999999997</v>
      </c>
      <c r="K1831" s="79">
        <v>127.70099999999999</v>
      </c>
      <c r="L1831" s="79">
        <v>66.388999999999996</v>
      </c>
      <c r="M1831" s="79">
        <v>12.191000000000001</v>
      </c>
      <c r="N1831" s="79">
        <v>0.59599999999999997</v>
      </c>
    </row>
    <row r="1832" spans="1:14" x14ac:dyDescent="0.3">
      <c r="A1832" s="82">
        <v>1831</v>
      </c>
      <c r="B1832" s="83" t="s">
        <v>323</v>
      </c>
      <c r="C1832" s="86" t="s">
        <v>152</v>
      </c>
      <c r="D1832" s="88">
        <v>8</v>
      </c>
      <c r="E1832" s="88">
        <v>458</v>
      </c>
      <c r="F1832" s="88">
        <v>2070</v>
      </c>
      <c r="G1832" s="78" t="s">
        <v>335</v>
      </c>
      <c r="H1832" s="79">
        <v>11.263</v>
      </c>
      <c r="I1832" s="79">
        <v>31.407</v>
      </c>
      <c r="J1832" s="79">
        <v>99.796999999999997</v>
      </c>
      <c r="K1832" s="79">
        <v>128.11799999999999</v>
      </c>
      <c r="L1832" s="79">
        <v>66.216999999999999</v>
      </c>
      <c r="M1832" s="79">
        <v>12.071</v>
      </c>
      <c r="N1832" s="79">
        <v>0.58699999999999997</v>
      </c>
    </row>
    <row r="1833" spans="1:14" x14ac:dyDescent="0.3">
      <c r="A1833" s="82">
        <v>1832</v>
      </c>
      <c r="B1833" s="83" t="s">
        <v>323</v>
      </c>
      <c r="C1833" s="86" t="s">
        <v>152</v>
      </c>
      <c r="D1833" s="88">
        <v>8</v>
      </c>
      <c r="E1833" s="88">
        <v>458</v>
      </c>
      <c r="F1833" s="88">
        <v>2075</v>
      </c>
      <c r="G1833" s="78" t="s">
        <v>336</v>
      </c>
      <c r="H1833" s="79">
        <v>11.16</v>
      </c>
      <c r="I1833" s="79">
        <v>31.798999999999999</v>
      </c>
      <c r="J1833" s="79">
        <v>100.39700000000001</v>
      </c>
      <c r="K1833" s="79">
        <v>128.61699999999999</v>
      </c>
      <c r="L1833" s="79">
        <v>66.153999999999996</v>
      </c>
      <c r="M1833" s="79">
        <v>11.994</v>
      </c>
      <c r="N1833" s="79">
        <v>0.57899999999999996</v>
      </c>
    </row>
    <row r="1834" spans="1:14" x14ac:dyDescent="0.3">
      <c r="A1834" s="82">
        <v>1833</v>
      </c>
      <c r="B1834" s="83" t="s">
        <v>323</v>
      </c>
      <c r="C1834" s="86" t="s">
        <v>152</v>
      </c>
      <c r="D1834" s="88">
        <v>8</v>
      </c>
      <c r="E1834" s="88">
        <v>458</v>
      </c>
      <c r="F1834" s="88">
        <v>2080</v>
      </c>
      <c r="G1834" s="78" t="s">
        <v>337</v>
      </c>
      <c r="H1834" s="79">
        <v>11.08</v>
      </c>
      <c r="I1834" s="79">
        <v>32.185000000000002</v>
      </c>
      <c r="J1834" s="79">
        <v>101.05500000000001</v>
      </c>
      <c r="K1834" s="79">
        <v>129.16900000000001</v>
      </c>
      <c r="L1834" s="79">
        <v>66.176000000000002</v>
      </c>
      <c r="M1834" s="79">
        <v>11.957000000000001</v>
      </c>
      <c r="N1834" s="79">
        <v>0.57799999999999996</v>
      </c>
    </row>
    <row r="1835" spans="1:14" x14ac:dyDescent="0.3">
      <c r="A1835" s="82">
        <v>1834</v>
      </c>
      <c r="B1835" s="83" t="s">
        <v>323</v>
      </c>
      <c r="C1835" s="86" t="s">
        <v>152</v>
      </c>
      <c r="D1835" s="88">
        <v>8</v>
      </c>
      <c r="E1835" s="88">
        <v>458</v>
      </c>
      <c r="F1835" s="88">
        <v>2085</v>
      </c>
      <c r="G1835" s="78" t="s">
        <v>338</v>
      </c>
      <c r="H1835" s="79">
        <v>11.000999999999999</v>
      </c>
      <c r="I1835" s="79">
        <v>32.527000000000001</v>
      </c>
      <c r="J1835" s="79">
        <v>101.607</v>
      </c>
      <c r="K1835" s="79">
        <v>129.57900000000001</v>
      </c>
      <c r="L1835" s="79">
        <v>66.165999999999997</v>
      </c>
      <c r="M1835" s="79">
        <v>11.928000000000001</v>
      </c>
      <c r="N1835" s="79">
        <v>0.57199999999999995</v>
      </c>
    </row>
    <row r="1836" spans="1:14" x14ac:dyDescent="0.3">
      <c r="A1836" s="82">
        <v>1835</v>
      </c>
      <c r="B1836" s="83" t="s">
        <v>323</v>
      </c>
      <c r="C1836" s="86" t="s">
        <v>152</v>
      </c>
      <c r="D1836" s="88">
        <v>8</v>
      </c>
      <c r="E1836" s="88">
        <v>458</v>
      </c>
      <c r="F1836" s="88">
        <v>2090</v>
      </c>
      <c r="G1836" s="78" t="s">
        <v>339</v>
      </c>
      <c r="H1836" s="79">
        <v>10.923999999999999</v>
      </c>
      <c r="I1836" s="79">
        <v>32.822000000000003</v>
      </c>
      <c r="J1836" s="79">
        <v>102.08199999999999</v>
      </c>
      <c r="K1836" s="79">
        <v>129.887</v>
      </c>
      <c r="L1836" s="79">
        <v>66.132999999999996</v>
      </c>
      <c r="M1836" s="79">
        <v>11.898</v>
      </c>
      <c r="N1836" s="79">
        <v>0.57399999999999995</v>
      </c>
    </row>
    <row r="1837" spans="1:14" x14ac:dyDescent="0.3">
      <c r="A1837" s="82">
        <v>1836</v>
      </c>
      <c r="B1837" s="83" t="s">
        <v>323</v>
      </c>
      <c r="C1837" s="86" t="s">
        <v>152</v>
      </c>
      <c r="D1837" s="88">
        <v>8</v>
      </c>
      <c r="E1837" s="88">
        <v>458</v>
      </c>
      <c r="F1837" s="88">
        <v>2095</v>
      </c>
      <c r="G1837" s="78" t="s">
        <v>340</v>
      </c>
      <c r="H1837" s="79">
        <v>10.867000000000001</v>
      </c>
      <c r="I1837" s="79">
        <v>33.134</v>
      </c>
      <c r="J1837" s="79">
        <v>102.67100000000001</v>
      </c>
      <c r="K1837" s="79">
        <v>130.34899999999999</v>
      </c>
      <c r="L1837" s="79">
        <v>66.203999999999994</v>
      </c>
      <c r="M1837" s="79">
        <v>11.901999999999999</v>
      </c>
      <c r="N1837" s="79">
        <v>0.57299999999999995</v>
      </c>
    </row>
    <row r="1838" spans="1:14" x14ac:dyDescent="0.3">
      <c r="A1838" s="82">
        <v>1837</v>
      </c>
      <c r="B1838" s="83" t="s">
        <v>323</v>
      </c>
      <c r="C1838" s="86" t="s">
        <v>153</v>
      </c>
      <c r="D1838" s="88"/>
      <c r="E1838" s="88">
        <v>104</v>
      </c>
      <c r="F1838" s="88">
        <v>2015</v>
      </c>
      <c r="G1838" s="78" t="s">
        <v>324</v>
      </c>
      <c r="H1838" s="79">
        <v>28.678000000000001</v>
      </c>
      <c r="I1838" s="79">
        <v>95.509</v>
      </c>
      <c r="J1838" s="79">
        <v>113.95</v>
      </c>
      <c r="K1838" s="79">
        <v>99.171000000000006</v>
      </c>
      <c r="L1838" s="79">
        <v>65.302000000000007</v>
      </c>
      <c r="M1838" s="79">
        <v>27.71</v>
      </c>
      <c r="N1838" s="79">
        <v>6.26</v>
      </c>
    </row>
    <row r="1839" spans="1:14" x14ac:dyDescent="0.3">
      <c r="A1839" s="82">
        <v>1838</v>
      </c>
      <c r="B1839" s="83" t="s">
        <v>323</v>
      </c>
      <c r="C1839" s="86" t="s">
        <v>153</v>
      </c>
      <c r="D1839" s="88"/>
      <c r="E1839" s="88">
        <v>104</v>
      </c>
      <c r="F1839" s="88">
        <v>2020</v>
      </c>
      <c r="G1839" s="78" t="s">
        <v>325</v>
      </c>
      <c r="H1839" s="79">
        <v>26.620999999999999</v>
      </c>
      <c r="I1839" s="79">
        <v>90.793000000000006</v>
      </c>
      <c r="J1839" s="79">
        <v>110.10899999999999</v>
      </c>
      <c r="K1839" s="79">
        <v>96.447000000000003</v>
      </c>
      <c r="L1839" s="79">
        <v>61.265999999999998</v>
      </c>
      <c r="M1839" s="79">
        <v>24.97</v>
      </c>
      <c r="N1839" s="79">
        <v>5.5339999999999998</v>
      </c>
    </row>
    <row r="1840" spans="1:14" x14ac:dyDescent="0.3">
      <c r="A1840" s="82">
        <v>1839</v>
      </c>
      <c r="B1840" s="83" t="s">
        <v>323</v>
      </c>
      <c r="C1840" s="86" t="s">
        <v>153</v>
      </c>
      <c r="D1840" s="88"/>
      <c r="E1840" s="88">
        <v>104</v>
      </c>
      <c r="F1840" s="88">
        <v>2025</v>
      </c>
      <c r="G1840" s="78" t="s">
        <v>326</v>
      </c>
      <c r="H1840" s="79">
        <v>24.523</v>
      </c>
      <c r="I1840" s="79">
        <v>86.143000000000001</v>
      </c>
      <c r="J1840" s="79">
        <v>107.426</v>
      </c>
      <c r="K1840" s="79">
        <v>95.287999999999997</v>
      </c>
      <c r="L1840" s="79">
        <v>58.24</v>
      </c>
      <c r="M1840" s="79">
        <v>22.564</v>
      </c>
      <c r="N1840" s="79">
        <v>4.8360000000000003</v>
      </c>
    </row>
    <row r="1841" spans="1:14" x14ac:dyDescent="0.3">
      <c r="A1841" s="82">
        <v>1840</v>
      </c>
      <c r="B1841" s="83" t="s">
        <v>323</v>
      </c>
      <c r="C1841" s="86" t="s">
        <v>153</v>
      </c>
      <c r="D1841" s="88"/>
      <c r="E1841" s="88">
        <v>104</v>
      </c>
      <c r="F1841" s="88">
        <v>2030</v>
      </c>
      <c r="G1841" s="78" t="s">
        <v>327</v>
      </c>
      <c r="H1841" s="79">
        <v>22.439</v>
      </c>
      <c r="I1841" s="79">
        <v>81.382000000000005</v>
      </c>
      <c r="J1841" s="79">
        <v>105.348</v>
      </c>
      <c r="K1841" s="79">
        <v>95.1</v>
      </c>
      <c r="L1841" s="79">
        <v>55.844999999999999</v>
      </c>
      <c r="M1841" s="79">
        <v>20.408000000000001</v>
      </c>
      <c r="N1841" s="79">
        <v>4.1779999999999999</v>
      </c>
    </row>
    <row r="1842" spans="1:14" x14ac:dyDescent="0.3">
      <c r="A1842" s="82">
        <v>1841</v>
      </c>
      <c r="B1842" s="83" t="s">
        <v>323</v>
      </c>
      <c r="C1842" s="86" t="s">
        <v>153</v>
      </c>
      <c r="D1842" s="88"/>
      <c r="E1842" s="88">
        <v>104</v>
      </c>
      <c r="F1842" s="88">
        <v>2035</v>
      </c>
      <c r="G1842" s="78" t="s">
        <v>328</v>
      </c>
      <c r="H1842" s="79">
        <v>20.574999999999999</v>
      </c>
      <c r="I1842" s="79">
        <v>77.176000000000002</v>
      </c>
      <c r="J1842" s="79">
        <v>104.131</v>
      </c>
      <c r="K1842" s="79">
        <v>95.850999999999999</v>
      </c>
      <c r="L1842" s="79">
        <v>54.19</v>
      </c>
      <c r="M1842" s="79">
        <v>18.626000000000001</v>
      </c>
      <c r="N1842" s="79">
        <v>3.6110000000000002</v>
      </c>
    </row>
    <row r="1843" spans="1:14" x14ac:dyDescent="0.3">
      <c r="A1843" s="82">
        <v>1842</v>
      </c>
      <c r="B1843" s="83" t="s">
        <v>323</v>
      </c>
      <c r="C1843" s="86" t="s">
        <v>153</v>
      </c>
      <c r="D1843" s="88"/>
      <c r="E1843" s="88">
        <v>104</v>
      </c>
      <c r="F1843" s="88">
        <v>2040</v>
      </c>
      <c r="G1843" s="78" t="s">
        <v>329</v>
      </c>
      <c r="H1843" s="79">
        <v>18.922000000000001</v>
      </c>
      <c r="I1843" s="79">
        <v>73.396000000000001</v>
      </c>
      <c r="J1843" s="79">
        <v>103.36499999999999</v>
      </c>
      <c r="K1843" s="79">
        <v>97.01</v>
      </c>
      <c r="L1843" s="79">
        <v>53.015000000000001</v>
      </c>
      <c r="M1843" s="79">
        <v>17.146000000000001</v>
      </c>
      <c r="N1843" s="79">
        <v>3.1259999999999999</v>
      </c>
    </row>
    <row r="1844" spans="1:14" x14ac:dyDescent="0.3">
      <c r="A1844" s="82">
        <v>1843</v>
      </c>
      <c r="B1844" s="83" t="s">
        <v>323</v>
      </c>
      <c r="C1844" s="86" t="s">
        <v>153</v>
      </c>
      <c r="D1844" s="88"/>
      <c r="E1844" s="88">
        <v>104</v>
      </c>
      <c r="F1844" s="88">
        <v>2045</v>
      </c>
      <c r="G1844" s="78" t="s">
        <v>330</v>
      </c>
      <c r="H1844" s="79">
        <v>17.465</v>
      </c>
      <c r="I1844" s="79">
        <v>70.09</v>
      </c>
      <c r="J1844" s="79">
        <v>103.167</v>
      </c>
      <c r="K1844" s="79">
        <v>98.697999999999993</v>
      </c>
      <c r="L1844" s="79">
        <v>52.329000000000001</v>
      </c>
      <c r="M1844" s="79">
        <v>15.93</v>
      </c>
      <c r="N1844" s="79">
        <v>2.7210000000000001</v>
      </c>
    </row>
    <row r="1845" spans="1:14" x14ac:dyDescent="0.3">
      <c r="A1845" s="82">
        <v>1844</v>
      </c>
      <c r="B1845" s="83" t="s">
        <v>323</v>
      </c>
      <c r="C1845" s="86" t="s">
        <v>153</v>
      </c>
      <c r="D1845" s="88"/>
      <c r="E1845" s="88">
        <v>104</v>
      </c>
      <c r="F1845" s="88">
        <v>2050</v>
      </c>
      <c r="G1845" s="78" t="s">
        <v>331</v>
      </c>
      <c r="H1845" s="79">
        <v>16.178000000000001</v>
      </c>
      <c r="I1845" s="79">
        <v>67.177999999999997</v>
      </c>
      <c r="J1845" s="79">
        <v>103.414</v>
      </c>
      <c r="K1845" s="79">
        <v>100.798</v>
      </c>
      <c r="L1845" s="79">
        <v>52.02</v>
      </c>
      <c r="M1845" s="79">
        <v>14.926</v>
      </c>
      <c r="N1845" s="79">
        <v>2.3660000000000001</v>
      </c>
    </row>
    <row r="1846" spans="1:14" x14ac:dyDescent="0.3">
      <c r="A1846" s="82">
        <v>1845</v>
      </c>
      <c r="B1846" s="83" t="s">
        <v>323</v>
      </c>
      <c r="C1846" s="86" t="s">
        <v>153</v>
      </c>
      <c r="D1846" s="88"/>
      <c r="E1846" s="88">
        <v>104</v>
      </c>
      <c r="F1846" s="88">
        <v>2055</v>
      </c>
      <c r="G1846" s="78" t="s">
        <v>332</v>
      </c>
      <c r="H1846" s="79">
        <v>15.031000000000001</v>
      </c>
      <c r="I1846" s="79">
        <v>64.558999999999997</v>
      </c>
      <c r="J1846" s="79">
        <v>103.875</v>
      </c>
      <c r="K1846" s="79">
        <v>103.081</v>
      </c>
      <c r="L1846" s="79">
        <v>51.968000000000004</v>
      </c>
      <c r="M1846" s="79">
        <v>14.095000000000001</v>
      </c>
      <c r="N1846" s="79">
        <v>2.0710000000000002</v>
      </c>
    </row>
    <row r="1847" spans="1:14" x14ac:dyDescent="0.3">
      <c r="A1847" s="82">
        <v>1846</v>
      </c>
      <c r="B1847" s="83" t="s">
        <v>323</v>
      </c>
      <c r="C1847" s="86" t="s">
        <v>153</v>
      </c>
      <c r="D1847" s="88"/>
      <c r="E1847" s="88">
        <v>104</v>
      </c>
      <c r="F1847" s="88">
        <v>2060</v>
      </c>
      <c r="G1847" s="78" t="s">
        <v>333</v>
      </c>
      <c r="H1847" s="79">
        <v>14.010999999999999</v>
      </c>
      <c r="I1847" s="79">
        <v>62.204999999999998</v>
      </c>
      <c r="J1847" s="79">
        <v>104.551</v>
      </c>
      <c r="K1847" s="79">
        <v>105.51900000000001</v>
      </c>
      <c r="L1847" s="79">
        <v>52.137</v>
      </c>
      <c r="M1847" s="79">
        <v>13.403</v>
      </c>
      <c r="N1847" s="79">
        <v>1.8140000000000001</v>
      </c>
    </row>
    <row r="1848" spans="1:14" x14ac:dyDescent="0.3">
      <c r="A1848" s="82">
        <v>1847</v>
      </c>
      <c r="B1848" s="83" t="s">
        <v>323</v>
      </c>
      <c r="C1848" s="86" t="s">
        <v>153</v>
      </c>
      <c r="D1848" s="88"/>
      <c r="E1848" s="88">
        <v>104</v>
      </c>
      <c r="F1848" s="88">
        <v>2065</v>
      </c>
      <c r="G1848" s="78" t="s">
        <v>334</v>
      </c>
      <c r="H1848" s="79">
        <v>13.1</v>
      </c>
      <c r="I1848" s="79">
        <v>60.066000000000003</v>
      </c>
      <c r="J1848" s="79">
        <v>105.30200000000001</v>
      </c>
      <c r="K1848" s="79">
        <v>107.96899999999999</v>
      </c>
      <c r="L1848" s="79">
        <v>52.448</v>
      </c>
      <c r="M1848" s="79">
        <v>12.818</v>
      </c>
      <c r="N1848" s="79">
        <v>1.597</v>
      </c>
    </row>
    <row r="1849" spans="1:14" x14ac:dyDescent="0.3">
      <c r="A1849" s="82">
        <v>1848</v>
      </c>
      <c r="B1849" s="83" t="s">
        <v>323</v>
      </c>
      <c r="C1849" s="86" t="s">
        <v>153</v>
      </c>
      <c r="D1849" s="88"/>
      <c r="E1849" s="88">
        <v>104</v>
      </c>
      <c r="F1849" s="88">
        <v>2070</v>
      </c>
      <c r="G1849" s="78" t="s">
        <v>335</v>
      </c>
      <c r="H1849" s="79">
        <v>12.289</v>
      </c>
      <c r="I1849" s="79">
        <v>58.137</v>
      </c>
      <c r="J1849" s="79">
        <v>106.182</v>
      </c>
      <c r="K1849" s="79">
        <v>110.48699999999999</v>
      </c>
      <c r="L1849" s="79">
        <v>52.902000000000001</v>
      </c>
      <c r="M1849" s="79">
        <v>12.335000000000001</v>
      </c>
      <c r="N1849" s="79">
        <v>1.4079999999999999</v>
      </c>
    </row>
    <row r="1850" spans="1:14" x14ac:dyDescent="0.3">
      <c r="A1850" s="82">
        <v>1849</v>
      </c>
      <c r="B1850" s="83" t="s">
        <v>323</v>
      </c>
      <c r="C1850" s="86" t="s">
        <v>153</v>
      </c>
      <c r="D1850" s="88"/>
      <c r="E1850" s="88">
        <v>104</v>
      </c>
      <c r="F1850" s="88">
        <v>2075</v>
      </c>
      <c r="G1850" s="78" t="s">
        <v>336</v>
      </c>
      <c r="H1850" s="79">
        <v>11.551</v>
      </c>
      <c r="I1850" s="79">
        <v>56.295999999999999</v>
      </c>
      <c r="J1850" s="79">
        <v>106.999</v>
      </c>
      <c r="K1850" s="79">
        <v>112.907</v>
      </c>
      <c r="L1850" s="79">
        <v>53.396999999999998</v>
      </c>
      <c r="M1850" s="79">
        <v>11.919</v>
      </c>
      <c r="N1850" s="79">
        <v>1.2509999999999999</v>
      </c>
    </row>
    <row r="1851" spans="1:14" x14ac:dyDescent="0.3">
      <c r="A1851" s="82">
        <v>1850</v>
      </c>
      <c r="B1851" s="83" t="s">
        <v>323</v>
      </c>
      <c r="C1851" s="86" t="s">
        <v>153</v>
      </c>
      <c r="D1851" s="88"/>
      <c r="E1851" s="88">
        <v>104</v>
      </c>
      <c r="F1851" s="88">
        <v>2080</v>
      </c>
      <c r="G1851" s="78" t="s">
        <v>337</v>
      </c>
      <c r="H1851" s="79">
        <v>10.885999999999999</v>
      </c>
      <c r="I1851" s="79">
        <v>54.609000000000002</v>
      </c>
      <c r="J1851" s="79">
        <v>107.833</v>
      </c>
      <c r="K1851" s="79">
        <v>115.279</v>
      </c>
      <c r="L1851" s="79">
        <v>53.97</v>
      </c>
      <c r="M1851" s="79">
        <v>11.571</v>
      </c>
      <c r="N1851" s="79">
        <v>1.1120000000000001</v>
      </c>
    </row>
    <row r="1852" spans="1:14" x14ac:dyDescent="0.3">
      <c r="A1852" s="82">
        <v>1851</v>
      </c>
      <c r="B1852" s="83" t="s">
        <v>323</v>
      </c>
      <c r="C1852" s="86" t="s">
        <v>153</v>
      </c>
      <c r="D1852" s="88"/>
      <c r="E1852" s="88">
        <v>104</v>
      </c>
      <c r="F1852" s="88">
        <v>2085</v>
      </c>
      <c r="G1852" s="78" t="s">
        <v>338</v>
      </c>
      <c r="H1852" s="79">
        <v>10.288</v>
      </c>
      <c r="I1852" s="79">
        <v>53.003</v>
      </c>
      <c r="J1852" s="79">
        <v>108.54</v>
      </c>
      <c r="K1852" s="79">
        <v>117.47199999999999</v>
      </c>
      <c r="L1852" s="79">
        <v>54.52</v>
      </c>
      <c r="M1852" s="79">
        <v>11.266999999999999</v>
      </c>
      <c r="N1852" s="79">
        <v>0.99</v>
      </c>
    </row>
    <row r="1853" spans="1:14" x14ac:dyDescent="0.3">
      <c r="A1853" s="82">
        <v>1852</v>
      </c>
      <c r="B1853" s="83" t="s">
        <v>323</v>
      </c>
      <c r="C1853" s="86" t="s">
        <v>153</v>
      </c>
      <c r="D1853" s="88"/>
      <c r="E1853" s="88">
        <v>104</v>
      </c>
      <c r="F1853" s="88">
        <v>2090</v>
      </c>
      <c r="G1853" s="78" t="s">
        <v>339</v>
      </c>
      <c r="H1853" s="79">
        <v>9.7530000000000001</v>
      </c>
      <c r="I1853" s="79">
        <v>51.508000000000003</v>
      </c>
      <c r="J1853" s="79">
        <v>109.184</v>
      </c>
      <c r="K1853" s="79">
        <v>119.541</v>
      </c>
      <c r="L1853" s="79">
        <v>55.098999999999997</v>
      </c>
      <c r="M1853" s="79">
        <v>11.003</v>
      </c>
      <c r="N1853" s="79">
        <v>0.89200000000000002</v>
      </c>
    </row>
    <row r="1854" spans="1:14" x14ac:dyDescent="0.3">
      <c r="A1854" s="82">
        <v>1853</v>
      </c>
      <c r="B1854" s="83" t="s">
        <v>323</v>
      </c>
      <c r="C1854" s="86" t="s">
        <v>153</v>
      </c>
      <c r="D1854" s="88"/>
      <c r="E1854" s="88">
        <v>104</v>
      </c>
      <c r="F1854" s="88">
        <v>2095</v>
      </c>
      <c r="G1854" s="78" t="s">
        <v>340</v>
      </c>
      <c r="H1854" s="79">
        <v>9.2750000000000004</v>
      </c>
      <c r="I1854" s="79">
        <v>50.094999999999999</v>
      </c>
      <c r="J1854" s="79">
        <v>109.724</v>
      </c>
      <c r="K1854" s="79">
        <v>121.46</v>
      </c>
      <c r="L1854" s="79">
        <v>55.655999999999999</v>
      </c>
      <c r="M1854" s="79">
        <v>10.773999999999999</v>
      </c>
      <c r="N1854" s="79">
        <v>0.81599999999999995</v>
      </c>
    </row>
    <row r="1855" spans="1:14" x14ac:dyDescent="0.3">
      <c r="A1855" s="82">
        <v>1854</v>
      </c>
      <c r="B1855" s="83" t="s">
        <v>323</v>
      </c>
      <c r="C1855" s="86" t="s">
        <v>154</v>
      </c>
      <c r="D1855" s="88"/>
      <c r="E1855" s="88">
        <v>608</v>
      </c>
      <c r="F1855" s="88">
        <v>2015</v>
      </c>
      <c r="G1855" s="78" t="s">
        <v>324</v>
      </c>
      <c r="H1855" s="79">
        <v>60.499000000000002</v>
      </c>
      <c r="I1855" s="79">
        <v>138.339</v>
      </c>
      <c r="J1855" s="79">
        <v>131.61799999999999</v>
      </c>
      <c r="K1855" s="79">
        <v>122.486</v>
      </c>
      <c r="L1855" s="79">
        <v>80.075999999999993</v>
      </c>
      <c r="M1855" s="79">
        <v>35.274000000000001</v>
      </c>
      <c r="N1855" s="79">
        <v>8.1679999999999993</v>
      </c>
    </row>
    <row r="1856" spans="1:14" x14ac:dyDescent="0.3">
      <c r="A1856" s="82">
        <v>1855</v>
      </c>
      <c r="B1856" s="83" t="s">
        <v>323</v>
      </c>
      <c r="C1856" s="86" t="s">
        <v>154</v>
      </c>
      <c r="D1856" s="88"/>
      <c r="E1856" s="88">
        <v>608</v>
      </c>
      <c r="F1856" s="88">
        <v>2020</v>
      </c>
      <c r="G1856" s="78" t="s">
        <v>325</v>
      </c>
      <c r="H1856" s="79">
        <v>62.710999999999999</v>
      </c>
      <c r="I1856" s="79">
        <v>128.804</v>
      </c>
      <c r="J1856" s="79">
        <v>118.562</v>
      </c>
      <c r="K1856" s="79">
        <v>118.184</v>
      </c>
      <c r="L1856" s="79">
        <v>76.269000000000005</v>
      </c>
      <c r="M1856" s="79">
        <v>33.406999999999996</v>
      </c>
      <c r="N1856" s="79">
        <v>9.2029999999999994</v>
      </c>
    </row>
    <row r="1857" spans="1:14" x14ac:dyDescent="0.3">
      <c r="A1857" s="82">
        <v>1856</v>
      </c>
      <c r="B1857" s="83" t="s">
        <v>323</v>
      </c>
      <c r="C1857" s="86" t="s">
        <v>154</v>
      </c>
      <c r="D1857" s="88"/>
      <c r="E1857" s="88">
        <v>608</v>
      </c>
      <c r="F1857" s="88">
        <v>2025</v>
      </c>
      <c r="G1857" s="78" t="s">
        <v>326</v>
      </c>
      <c r="H1857" s="79">
        <v>63.823999999999998</v>
      </c>
      <c r="I1857" s="79">
        <v>119.98099999999999</v>
      </c>
      <c r="J1857" s="79">
        <v>107.958</v>
      </c>
      <c r="K1857" s="79">
        <v>114.646</v>
      </c>
      <c r="L1857" s="79">
        <v>72.903999999999996</v>
      </c>
      <c r="M1857" s="79">
        <v>31.562999999999999</v>
      </c>
      <c r="N1857" s="79">
        <v>10.044</v>
      </c>
    </row>
    <row r="1858" spans="1:14" x14ac:dyDescent="0.3">
      <c r="A1858" s="82">
        <v>1857</v>
      </c>
      <c r="B1858" s="83" t="s">
        <v>323</v>
      </c>
      <c r="C1858" s="86" t="s">
        <v>154</v>
      </c>
      <c r="D1858" s="88"/>
      <c r="E1858" s="88">
        <v>608</v>
      </c>
      <c r="F1858" s="88">
        <v>2030</v>
      </c>
      <c r="G1858" s="78" t="s">
        <v>327</v>
      </c>
      <c r="H1858" s="79">
        <v>64.054000000000002</v>
      </c>
      <c r="I1858" s="79">
        <v>112.11499999999999</v>
      </c>
      <c r="J1858" s="79">
        <v>99.698999999999998</v>
      </c>
      <c r="K1858" s="79">
        <v>112.07899999999999</v>
      </c>
      <c r="L1858" s="79">
        <v>70.126999999999995</v>
      </c>
      <c r="M1858" s="79">
        <v>29.841000000000001</v>
      </c>
      <c r="N1858" s="79">
        <v>10.664999999999999</v>
      </c>
    </row>
    <row r="1859" spans="1:14" x14ac:dyDescent="0.3">
      <c r="A1859" s="82">
        <v>1858</v>
      </c>
      <c r="B1859" s="83" t="s">
        <v>323</v>
      </c>
      <c r="C1859" s="86" t="s">
        <v>154</v>
      </c>
      <c r="D1859" s="88"/>
      <c r="E1859" s="88">
        <v>608</v>
      </c>
      <c r="F1859" s="88">
        <v>2035</v>
      </c>
      <c r="G1859" s="78" t="s">
        <v>328</v>
      </c>
      <c r="H1859" s="79">
        <v>63.246000000000002</v>
      </c>
      <c r="I1859" s="79">
        <v>104.71299999999999</v>
      </c>
      <c r="J1859" s="79">
        <v>93.093999999999994</v>
      </c>
      <c r="K1859" s="79">
        <v>110.042</v>
      </c>
      <c r="L1859" s="79">
        <v>67.658000000000001</v>
      </c>
      <c r="M1859" s="79">
        <v>28.137</v>
      </c>
      <c r="N1859" s="79">
        <v>11.05</v>
      </c>
    </row>
    <row r="1860" spans="1:14" x14ac:dyDescent="0.3">
      <c r="A1860" s="82">
        <v>1859</v>
      </c>
      <c r="B1860" s="83" t="s">
        <v>323</v>
      </c>
      <c r="C1860" s="86" t="s">
        <v>154</v>
      </c>
      <c r="D1860" s="88"/>
      <c r="E1860" s="88">
        <v>608</v>
      </c>
      <c r="F1860" s="88">
        <v>2040</v>
      </c>
      <c r="G1860" s="78" t="s">
        <v>329</v>
      </c>
      <c r="H1860" s="79">
        <v>61.575000000000003</v>
      </c>
      <c r="I1860" s="79">
        <v>97.875</v>
      </c>
      <c r="J1860" s="79">
        <v>87.965999999999994</v>
      </c>
      <c r="K1860" s="79">
        <v>108.554</v>
      </c>
      <c r="L1860" s="79">
        <v>65.491</v>
      </c>
      <c r="M1860" s="79">
        <v>26.474</v>
      </c>
      <c r="N1860" s="79">
        <v>11.185</v>
      </c>
    </row>
    <row r="1861" spans="1:14" x14ac:dyDescent="0.3">
      <c r="A1861" s="82">
        <v>1860</v>
      </c>
      <c r="B1861" s="83" t="s">
        <v>323</v>
      </c>
      <c r="C1861" s="86" t="s">
        <v>154</v>
      </c>
      <c r="D1861" s="88"/>
      <c r="E1861" s="88">
        <v>608</v>
      </c>
      <c r="F1861" s="88">
        <v>2045</v>
      </c>
      <c r="G1861" s="78" t="s">
        <v>330</v>
      </c>
      <c r="H1861" s="79">
        <v>59.265000000000001</v>
      </c>
      <c r="I1861" s="79">
        <v>91.686999999999998</v>
      </c>
      <c r="J1861" s="79">
        <v>84.207999999999998</v>
      </c>
      <c r="K1861" s="79">
        <v>107.7</v>
      </c>
      <c r="L1861" s="79">
        <v>63.695</v>
      </c>
      <c r="M1861" s="79">
        <v>24.920999999999999</v>
      </c>
      <c r="N1861" s="79">
        <v>11.103999999999999</v>
      </c>
    </row>
    <row r="1862" spans="1:14" x14ac:dyDescent="0.3">
      <c r="A1862" s="82">
        <v>1861</v>
      </c>
      <c r="B1862" s="83" t="s">
        <v>323</v>
      </c>
      <c r="C1862" s="86" t="s">
        <v>154</v>
      </c>
      <c r="D1862" s="88"/>
      <c r="E1862" s="88">
        <v>608</v>
      </c>
      <c r="F1862" s="88">
        <v>2050</v>
      </c>
      <c r="G1862" s="78" t="s">
        <v>331</v>
      </c>
      <c r="H1862" s="79">
        <v>56.371000000000002</v>
      </c>
      <c r="I1862" s="79">
        <v>85.99</v>
      </c>
      <c r="J1862" s="79">
        <v>81.442999999999998</v>
      </c>
      <c r="K1862" s="79">
        <v>107.215</v>
      </c>
      <c r="L1862" s="79">
        <v>62.128</v>
      </c>
      <c r="M1862" s="79">
        <v>23.427</v>
      </c>
      <c r="N1862" s="79">
        <v>10.826000000000001</v>
      </c>
    </row>
    <row r="1863" spans="1:14" x14ac:dyDescent="0.3">
      <c r="A1863" s="82">
        <v>1862</v>
      </c>
      <c r="B1863" s="83" t="s">
        <v>323</v>
      </c>
      <c r="C1863" s="86" t="s">
        <v>154</v>
      </c>
      <c r="D1863" s="88"/>
      <c r="E1863" s="88">
        <v>608</v>
      </c>
      <c r="F1863" s="88">
        <v>2055</v>
      </c>
      <c r="G1863" s="78" t="s">
        <v>332</v>
      </c>
      <c r="H1863" s="79">
        <v>52.997999999999998</v>
      </c>
      <c r="I1863" s="79">
        <v>80.676000000000002</v>
      </c>
      <c r="J1863" s="79">
        <v>79.460999999999999</v>
      </c>
      <c r="K1863" s="79">
        <v>106.91200000000001</v>
      </c>
      <c r="L1863" s="79">
        <v>60.694000000000003</v>
      </c>
      <c r="M1863" s="79">
        <v>22.007000000000001</v>
      </c>
      <c r="N1863" s="79">
        <v>10.352</v>
      </c>
    </row>
    <row r="1864" spans="1:14" x14ac:dyDescent="0.3">
      <c r="A1864" s="82">
        <v>1863</v>
      </c>
      <c r="B1864" s="83" t="s">
        <v>323</v>
      </c>
      <c r="C1864" s="86" t="s">
        <v>154</v>
      </c>
      <c r="D1864" s="88"/>
      <c r="E1864" s="88">
        <v>608</v>
      </c>
      <c r="F1864" s="88">
        <v>2060</v>
      </c>
      <c r="G1864" s="78" t="s">
        <v>333</v>
      </c>
      <c r="H1864" s="79">
        <v>49.488999999999997</v>
      </c>
      <c r="I1864" s="79">
        <v>76.08</v>
      </c>
      <c r="J1864" s="79">
        <v>78.459999999999994</v>
      </c>
      <c r="K1864" s="79">
        <v>107.215</v>
      </c>
      <c r="L1864" s="79">
        <v>59.64</v>
      </c>
      <c r="M1864" s="79">
        <v>20.731000000000002</v>
      </c>
      <c r="N1864" s="79">
        <v>9.7650000000000006</v>
      </c>
    </row>
    <row r="1865" spans="1:14" x14ac:dyDescent="0.3">
      <c r="A1865" s="82">
        <v>1864</v>
      </c>
      <c r="B1865" s="83" t="s">
        <v>323</v>
      </c>
      <c r="C1865" s="86" t="s">
        <v>154</v>
      </c>
      <c r="D1865" s="88"/>
      <c r="E1865" s="88">
        <v>608</v>
      </c>
      <c r="F1865" s="88">
        <v>2065</v>
      </c>
      <c r="G1865" s="78" t="s">
        <v>334</v>
      </c>
      <c r="H1865" s="79">
        <v>45.877000000000002</v>
      </c>
      <c r="I1865" s="79">
        <v>72.058000000000007</v>
      </c>
      <c r="J1865" s="79">
        <v>78.204999999999998</v>
      </c>
      <c r="K1865" s="79">
        <v>107.91500000000001</v>
      </c>
      <c r="L1865" s="79">
        <v>58.857999999999997</v>
      </c>
      <c r="M1865" s="79">
        <v>19.582000000000001</v>
      </c>
      <c r="N1865" s="79">
        <v>9.0850000000000009</v>
      </c>
    </row>
    <row r="1866" spans="1:14" x14ac:dyDescent="0.3">
      <c r="A1866" s="82">
        <v>1865</v>
      </c>
      <c r="B1866" s="83" t="s">
        <v>323</v>
      </c>
      <c r="C1866" s="86" t="s">
        <v>154</v>
      </c>
      <c r="D1866" s="88"/>
      <c r="E1866" s="88">
        <v>608</v>
      </c>
      <c r="F1866" s="88">
        <v>2070</v>
      </c>
      <c r="G1866" s="78" t="s">
        <v>335</v>
      </c>
      <c r="H1866" s="79">
        <v>42.280999999999999</v>
      </c>
      <c r="I1866" s="79">
        <v>68.593000000000004</v>
      </c>
      <c r="J1866" s="79">
        <v>78.650999999999996</v>
      </c>
      <c r="K1866" s="79">
        <v>109.071</v>
      </c>
      <c r="L1866" s="79">
        <v>58.362000000000002</v>
      </c>
      <c r="M1866" s="79">
        <v>18.561</v>
      </c>
      <c r="N1866" s="79">
        <v>8.3610000000000007</v>
      </c>
    </row>
    <row r="1867" spans="1:14" x14ac:dyDescent="0.3">
      <c r="A1867" s="82">
        <v>1866</v>
      </c>
      <c r="B1867" s="83" t="s">
        <v>323</v>
      </c>
      <c r="C1867" s="86" t="s">
        <v>154</v>
      </c>
      <c r="D1867" s="88"/>
      <c r="E1867" s="88">
        <v>608</v>
      </c>
      <c r="F1867" s="88">
        <v>2075</v>
      </c>
      <c r="G1867" s="78" t="s">
        <v>336</v>
      </c>
      <c r="H1867" s="79">
        <v>38.695999999999998</v>
      </c>
      <c r="I1867" s="79">
        <v>65.522000000000006</v>
      </c>
      <c r="J1867" s="79">
        <v>79.611999999999995</v>
      </c>
      <c r="K1867" s="79">
        <v>110.459</v>
      </c>
      <c r="L1867" s="79">
        <v>58.05</v>
      </c>
      <c r="M1867" s="79">
        <v>17.635999999999999</v>
      </c>
      <c r="N1867" s="79">
        <v>7.585</v>
      </c>
    </row>
    <row r="1868" spans="1:14" x14ac:dyDescent="0.3">
      <c r="A1868" s="82">
        <v>1867</v>
      </c>
      <c r="B1868" s="83" t="s">
        <v>323</v>
      </c>
      <c r="C1868" s="86" t="s">
        <v>154</v>
      </c>
      <c r="D1868" s="88"/>
      <c r="E1868" s="88">
        <v>608</v>
      </c>
      <c r="F1868" s="88">
        <v>2080</v>
      </c>
      <c r="G1868" s="78" t="s">
        <v>337</v>
      </c>
      <c r="H1868" s="79">
        <v>35.195999999999998</v>
      </c>
      <c r="I1868" s="79">
        <v>62.817999999999998</v>
      </c>
      <c r="J1868" s="79">
        <v>80.984999999999999</v>
      </c>
      <c r="K1868" s="79">
        <v>112.027</v>
      </c>
      <c r="L1868" s="79">
        <v>57.872</v>
      </c>
      <c r="M1868" s="79">
        <v>16.780999999999999</v>
      </c>
      <c r="N1868" s="79">
        <v>6.8010000000000002</v>
      </c>
    </row>
    <row r="1869" spans="1:14" x14ac:dyDescent="0.3">
      <c r="A1869" s="82">
        <v>1868</v>
      </c>
      <c r="B1869" s="83" t="s">
        <v>323</v>
      </c>
      <c r="C1869" s="86" t="s">
        <v>154</v>
      </c>
      <c r="D1869" s="88"/>
      <c r="E1869" s="88">
        <v>608</v>
      </c>
      <c r="F1869" s="88">
        <v>2085</v>
      </c>
      <c r="G1869" s="78" t="s">
        <v>338</v>
      </c>
      <c r="H1869" s="79">
        <v>31.850999999999999</v>
      </c>
      <c r="I1869" s="79">
        <v>60.448</v>
      </c>
      <c r="J1869" s="79">
        <v>82.787000000000006</v>
      </c>
      <c r="K1869" s="79">
        <v>113.82599999999999</v>
      </c>
      <c r="L1869" s="79">
        <v>57.859000000000002</v>
      </c>
      <c r="M1869" s="79">
        <v>16.010000000000002</v>
      </c>
      <c r="N1869" s="79">
        <v>6.0190000000000001</v>
      </c>
    </row>
    <row r="1870" spans="1:14" x14ac:dyDescent="0.3">
      <c r="A1870" s="82">
        <v>1869</v>
      </c>
      <c r="B1870" s="83" t="s">
        <v>323</v>
      </c>
      <c r="C1870" s="86" t="s">
        <v>154</v>
      </c>
      <c r="D1870" s="88"/>
      <c r="E1870" s="88">
        <v>608</v>
      </c>
      <c r="F1870" s="88">
        <v>2090</v>
      </c>
      <c r="G1870" s="78" t="s">
        <v>339</v>
      </c>
      <c r="H1870" s="79">
        <v>28.661000000000001</v>
      </c>
      <c r="I1870" s="79">
        <v>58.317</v>
      </c>
      <c r="J1870" s="79">
        <v>84.894999999999996</v>
      </c>
      <c r="K1870" s="79">
        <v>115.708</v>
      </c>
      <c r="L1870" s="79">
        <v>57.932000000000002</v>
      </c>
      <c r="M1870" s="79">
        <v>15.317</v>
      </c>
      <c r="N1870" s="79">
        <v>5.25</v>
      </c>
    </row>
    <row r="1871" spans="1:14" x14ac:dyDescent="0.3">
      <c r="A1871" s="82">
        <v>1870</v>
      </c>
      <c r="B1871" s="83" t="s">
        <v>323</v>
      </c>
      <c r="C1871" s="86" t="s">
        <v>154</v>
      </c>
      <c r="D1871" s="88"/>
      <c r="E1871" s="88">
        <v>608</v>
      </c>
      <c r="F1871" s="88">
        <v>2095</v>
      </c>
      <c r="G1871" s="78" t="s">
        <v>340</v>
      </c>
      <c r="H1871" s="79">
        <v>25.638999999999999</v>
      </c>
      <c r="I1871" s="79">
        <v>56.359000000000002</v>
      </c>
      <c r="J1871" s="79">
        <v>87.221000000000004</v>
      </c>
      <c r="K1871" s="79">
        <v>117.544</v>
      </c>
      <c r="L1871" s="79">
        <v>58.026000000000003</v>
      </c>
      <c r="M1871" s="79">
        <v>14.643000000000001</v>
      </c>
      <c r="N1871" s="79">
        <v>4.5279999999999996</v>
      </c>
    </row>
    <row r="1872" spans="1:14" x14ac:dyDescent="0.3">
      <c r="A1872" s="82">
        <v>1871</v>
      </c>
      <c r="B1872" s="83" t="s">
        <v>323</v>
      </c>
      <c r="C1872" s="86" t="s">
        <v>155</v>
      </c>
      <c r="D1872" s="88"/>
      <c r="E1872" s="88">
        <v>702</v>
      </c>
      <c r="F1872" s="88">
        <v>2015</v>
      </c>
      <c r="G1872" s="78" t="s">
        <v>324</v>
      </c>
      <c r="H1872" s="79">
        <v>3.6779999999999999</v>
      </c>
      <c r="I1872" s="79">
        <v>20.28</v>
      </c>
      <c r="J1872" s="79">
        <v>73.863</v>
      </c>
      <c r="K1872" s="79">
        <v>97.340999999999994</v>
      </c>
      <c r="L1872" s="79">
        <v>47.991</v>
      </c>
      <c r="M1872" s="79">
        <v>8.44</v>
      </c>
      <c r="N1872" s="79">
        <v>0.32700000000000001</v>
      </c>
    </row>
    <row r="1873" spans="1:14" x14ac:dyDescent="0.3">
      <c r="A1873" s="82">
        <v>1872</v>
      </c>
      <c r="B1873" s="83" t="s">
        <v>323</v>
      </c>
      <c r="C1873" s="86" t="s">
        <v>155</v>
      </c>
      <c r="D1873" s="88"/>
      <c r="E1873" s="88">
        <v>702</v>
      </c>
      <c r="F1873" s="88">
        <v>2020</v>
      </c>
      <c r="G1873" s="78" t="s">
        <v>325</v>
      </c>
      <c r="H1873" s="79">
        <v>3.7480000000000002</v>
      </c>
      <c r="I1873" s="79">
        <v>20.661999999999999</v>
      </c>
      <c r="J1873" s="79">
        <v>75.259</v>
      </c>
      <c r="K1873" s="79">
        <v>99.180999999999997</v>
      </c>
      <c r="L1873" s="79">
        <v>48.898000000000003</v>
      </c>
      <c r="M1873" s="79">
        <v>8.5980000000000008</v>
      </c>
      <c r="N1873" s="79">
        <v>0.33400000000000002</v>
      </c>
    </row>
    <row r="1874" spans="1:14" x14ac:dyDescent="0.3">
      <c r="A1874" s="82">
        <v>1873</v>
      </c>
      <c r="B1874" s="83" t="s">
        <v>323</v>
      </c>
      <c r="C1874" s="86" t="s">
        <v>155</v>
      </c>
      <c r="D1874" s="88"/>
      <c r="E1874" s="88">
        <v>702</v>
      </c>
      <c r="F1874" s="88">
        <v>2025</v>
      </c>
      <c r="G1874" s="78" t="s">
        <v>326</v>
      </c>
      <c r="H1874" s="79">
        <v>3.8090000000000002</v>
      </c>
      <c r="I1874" s="79">
        <v>21.004000000000001</v>
      </c>
      <c r="J1874" s="79">
        <v>76.501999999999995</v>
      </c>
      <c r="K1874" s="79">
        <v>100.82</v>
      </c>
      <c r="L1874" s="79">
        <v>49.704999999999998</v>
      </c>
      <c r="M1874" s="79">
        <v>8.7409999999999997</v>
      </c>
      <c r="N1874" s="79">
        <v>0.33900000000000002</v>
      </c>
    </row>
    <row r="1875" spans="1:14" x14ac:dyDescent="0.3">
      <c r="A1875" s="82">
        <v>1874</v>
      </c>
      <c r="B1875" s="83" t="s">
        <v>323</v>
      </c>
      <c r="C1875" s="86" t="s">
        <v>155</v>
      </c>
      <c r="D1875" s="88"/>
      <c r="E1875" s="88">
        <v>702</v>
      </c>
      <c r="F1875" s="88">
        <v>2030</v>
      </c>
      <c r="G1875" s="78" t="s">
        <v>327</v>
      </c>
      <c r="H1875" s="79">
        <v>3.863</v>
      </c>
      <c r="I1875" s="79">
        <v>21.297000000000001</v>
      </c>
      <c r="J1875" s="79">
        <v>77.569000000000003</v>
      </c>
      <c r="K1875" s="79">
        <v>102.226</v>
      </c>
      <c r="L1875" s="79">
        <v>50.398000000000003</v>
      </c>
      <c r="M1875" s="79">
        <v>8.8629999999999995</v>
      </c>
      <c r="N1875" s="79">
        <v>0.34399999999999997</v>
      </c>
    </row>
    <row r="1876" spans="1:14" x14ac:dyDescent="0.3">
      <c r="A1876" s="82">
        <v>1875</v>
      </c>
      <c r="B1876" s="83" t="s">
        <v>323</v>
      </c>
      <c r="C1876" s="86" t="s">
        <v>155</v>
      </c>
      <c r="D1876" s="88"/>
      <c r="E1876" s="88">
        <v>702</v>
      </c>
      <c r="F1876" s="88">
        <v>2035</v>
      </c>
      <c r="G1876" s="78" t="s">
        <v>328</v>
      </c>
      <c r="H1876" s="79">
        <v>3.9119999999999999</v>
      </c>
      <c r="I1876" s="79">
        <v>21.571000000000002</v>
      </c>
      <c r="J1876" s="79">
        <v>78.566000000000003</v>
      </c>
      <c r="K1876" s="79">
        <v>103.54</v>
      </c>
      <c r="L1876" s="79">
        <v>51.045999999999999</v>
      </c>
      <c r="M1876" s="79">
        <v>8.9770000000000003</v>
      </c>
      <c r="N1876" s="79">
        <v>0.34799999999999998</v>
      </c>
    </row>
    <row r="1877" spans="1:14" x14ac:dyDescent="0.3">
      <c r="A1877" s="82">
        <v>1876</v>
      </c>
      <c r="B1877" s="83" t="s">
        <v>323</v>
      </c>
      <c r="C1877" s="86" t="s">
        <v>155</v>
      </c>
      <c r="D1877" s="88"/>
      <c r="E1877" s="88">
        <v>702</v>
      </c>
      <c r="F1877" s="88">
        <v>2040</v>
      </c>
      <c r="G1877" s="78" t="s">
        <v>329</v>
      </c>
      <c r="H1877" s="79">
        <v>3.952</v>
      </c>
      <c r="I1877" s="79">
        <v>21.792000000000002</v>
      </c>
      <c r="J1877" s="79">
        <v>79.369</v>
      </c>
      <c r="K1877" s="79">
        <v>104.598</v>
      </c>
      <c r="L1877" s="79">
        <v>51.569000000000003</v>
      </c>
      <c r="M1877" s="79">
        <v>9.0679999999999996</v>
      </c>
      <c r="N1877" s="79">
        <v>0.35199999999999998</v>
      </c>
    </row>
    <row r="1878" spans="1:14" x14ac:dyDescent="0.3">
      <c r="A1878" s="82">
        <v>1877</v>
      </c>
      <c r="B1878" s="83" t="s">
        <v>323</v>
      </c>
      <c r="C1878" s="86" t="s">
        <v>155</v>
      </c>
      <c r="D1878" s="88"/>
      <c r="E1878" s="88">
        <v>702</v>
      </c>
      <c r="F1878" s="88">
        <v>2045</v>
      </c>
      <c r="G1878" s="78" t="s">
        <v>330</v>
      </c>
      <c r="H1878" s="79">
        <v>3.9910000000000001</v>
      </c>
      <c r="I1878" s="79">
        <v>22.004000000000001</v>
      </c>
      <c r="J1878" s="79">
        <v>80.143000000000001</v>
      </c>
      <c r="K1878" s="79">
        <v>105.61799999999999</v>
      </c>
      <c r="L1878" s="79">
        <v>52.072000000000003</v>
      </c>
      <c r="M1878" s="79">
        <v>9.157</v>
      </c>
      <c r="N1878" s="79">
        <v>0.35499999999999998</v>
      </c>
    </row>
    <row r="1879" spans="1:14" x14ac:dyDescent="0.3">
      <c r="A1879" s="82">
        <v>1878</v>
      </c>
      <c r="B1879" s="83" t="s">
        <v>323</v>
      </c>
      <c r="C1879" s="86" t="s">
        <v>155</v>
      </c>
      <c r="D1879" s="88"/>
      <c r="E1879" s="88">
        <v>702</v>
      </c>
      <c r="F1879" s="88">
        <v>2050</v>
      </c>
      <c r="G1879" s="78" t="s">
        <v>331</v>
      </c>
      <c r="H1879" s="79">
        <v>4.0289999999999999</v>
      </c>
      <c r="I1879" s="79">
        <v>22.213000000000001</v>
      </c>
      <c r="J1879" s="79">
        <v>80.906000000000006</v>
      </c>
      <c r="K1879" s="79">
        <v>106.623</v>
      </c>
      <c r="L1879" s="79">
        <v>52.566000000000003</v>
      </c>
      <c r="M1879" s="79">
        <v>9.2439999999999998</v>
      </c>
      <c r="N1879" s="79">
        <v>0.35899999999999999</v>
      </c>
    </row>
    <row r="1880" spans="1:14" x14ac:dyDescent="0.3">
      <c r="A1880" s="82">
        <v>1879</v>
      </c>
      <c r="B1880" s="83" t="s">
        <v>323</v>
      </c>
      <c r="C1880" s="86" t="s">
        <v>155</v>
      </c>
      <c r="D1880" s="88"/>
      <c r="E1880" s="88">
        <v>702</v>
      </c>
      <c r="F1880" s="88">
        <v>2055</v>
      </c>
      <c r="G1880" s="78" t="s">
        <v>332</v>
      </c>
      <c r="H1880" s="79">
        <v>4.0629999999999997</v>
      </c>
      <c r="I1880" s="79">
        <v>22.402999999999999</v>
      </c>
      <c r="J1880" s="79">
        <v>81.597999999999999</v>
      </c>
      <c r="K1880" s="79">
        <v>107.535</v>
      </c>
      <c r="L1880" s="79">
        <v>53.015999999999998</v>
      </c>
      <c r="M1880" s="79">
        <v>9.3230000000000004</v>
      </c>
      <c r="N1880" s="79">
        <v>0.36199999999999999</v>
      </c>
    </row>
    <row r="1881" spans="1:14" x14ac:dyDescent="0.3">
      <c r="A1881" s="82">
        <v>1880</v>
      </c>
      <c r="B1881" s="83" t="s">
        <v>323</v>
      </c>
      <c r="C1881" s="86" t="s">
        <v>155</v>
      </c>
      <c r="D1881" s="88"/>
      <c r="E1881" s="88">
        <v>702</v>
      </c>
      <c r="F1881" s="88">
        <v>2060</v>
      </c>
      <c r="G1881" s="78" t="s">
        <v>333</v>
      </c>
      <c r="H1881" s="79">
        <v>4.0910000000000002</v>
      </c>
      <c r="I1881" s="79">
        <v>22.558</v>
      </c>
      <c r="J1881" s="79">
        <v>82.16</v>
      </c>
      <c r="K1881" s="79">
        <v>108.277</v>
      </c>
      <c r="L1881" s="79">
        <v>53.381999999999998</v>
      </c>
      <c r="M1881" s="79">
        <v>9.3879999999999999</v>
      </c>
      <c r="N1881" s="79">
        <v>0.36399999999999999</v>
      </c>
    </row>
    <row r="1882" spans="1:14" x14ac:dyDescent="0.3">
      <c r="A1882" s="82">
        <v>1881</v>
      </c>
      <c r="B1882" s="83" t="s">
        <v>323</v>
      </c>
      <c r="C1882" s="86" t="s">
        <v>155</v>
      </c>
      <c r="D1882" s="88"/>
      <c r="E1882" s="88">
        <v>702</v>
      </c>
      <c r="F1882" s="88">
        <v>2065</v>
      </c>
      <c r="G1882" s="78" t="s">
        <v>334</v>
      </c>
      <c r="H1882" s="79">
        <v>4.1180000000000003</v>
      </c>
      <c r="I1882" s="79">
        <v>22.706</v>
      </c>
      <c r="J1882" s="79">
        <v>82.7</v>
      </c>
      <c r="K1882" s="79">
        <v>108.988</v>
      </c>
      <c r="L1882" s="79">
        <v>53.731999999999999</v>
      </c>
      <c r="M1882" s="79">
        <v>9.4489999999999998</v>
      </c>
      <c r="N1882" s="79">
        <v>0.36699999999999999</v>
      </c>
    </row>
    <row r="1883" spans="1:14" x14ac:dyDescent="0.3">
      <c r="A1883" s="82">
        <v>1882</v>
      </c>
      <c r="B1883" s="83" t="s">
        <v>323</v>
      </c>
      <c r="C1883" s="86" t="s">
        <v>155</v>
      </c>
      <c r="D1883" s="88"/>
      <c r="E1883" s="88">
        <v>702</v>
      </c>
      <c r="F1883" s="88">
        <v>2070</v>
      </c>
      <c r="G1883" s="78" t="s">
        <v>335</v>
      </c>
      <c r="H1883" s="79">
        <v>4.141</v>
      </c>
      <c r="I1883" s="79">
        <v>22.832999999999998</v>
      </c>
      <c r="J1883" s="79">
        <v>83.162999999999997</v>
      </c>
      <c r="K1883" s="79">
        <v>109.599</v>
      </c>
      <c r="L1883" s="79">
        <v>54.033000000000001</v>
      </c>
      <c r="M1883" s="79">
        <v>9.5020000000000007</v>
      </c>
      <c r="N1883" s="79">
        <v>0.36899999999999999</v>
      </c>
    </row>
    <row r="1884" spans="1:14" x14ac:dyDescent="0.3">
      <c r="A1884" s="82">
        <v>1883</v>
      </c>
      <c r="B1884" s="83" t="s">
        <v>323</v>
      </c>
      <c r="C1884" s="86" t="s">
        <v>155</v>
      </c>
      <c r="D1884" s="88"/>
      <c r="E1884" s="88">
        <v>702</v>
      </c>
      <c r="F1884" s="88">
        <v>2075</v>
      </c>
      <c r="G1884" s="78" t="s">
        <v>336</v>
      </c>
      <c r="H1884" s="79">
        <v>4.17</v>
      </c>
      <c r="I1884" s="79">
        <v>22.991</v>
      </c>
      <c r="J1884" s="79">
        <v>83.736999999999995</v>
      </c>
      <c r="K1884" s="79">
        <v>110.35599999999999</v>
      </c>
      <c r="L1884" s="79">
        <v>54.406999999999996</v>
      </c>
      <c r="M1884" s="79">
        <v>9.5679999999999996</v>
      </c>
      <c r="N1884" s="79">
        <v>0.371</v>
      </c>
    </row>
    <row r="1885" spans="1:14" x14ac:dyDescent="0.3">
      <c r="A1885" s="82">
        <v>1884</v>
      </c>
      <c r="B1885" s="83" t="s">
        <v>323</v>
      </c>
      <c r="C1885" s="86" t="s">
        <v>155</v>
      </c>
      <c r="D1885" s="88"/>
      <c r="E1885" s="88">
        <v>702</v>
      </c>
      <c r="F1885" s="88">
        <v>2080</v>
      </c>
      <c r="G1885" s="78" t="s">
        <v>337</v>
      </c>
      <c r="H1885" s="79">
        <v>4.1849999999999996</v>
      </c>
      <c r="I1885" s="79">
        <v>23.076000000000001</v>
      </c>
      <c r="J1885" s="79">
        <v>84.049000000000007</v>
      </c>
      <c r="K1885" s="79">
        <v>110.76600000000001</v>
      </c>
      <c r="L1885" s="79">
        <v>54.607999999999997</v>
      </c>
      <c r="M1885" s="79">
        <v>9.6029999999999998</v>
      </c>
      <c r="N1885" s="79">
        <v>0.373</v>
      </c>
    </row>
    <row r="1886" spans="1:14" x14ac:dyDescent="0.3">
      <c r="A1886" s="82">
        <v>1885</v>
      </c>
      <c r="B1886" s="83" t="s">
        <v>323</v>
      </c>
      <c r="C1886" s="86" t="s">
        <v>155</v>
      </c>
      <c r="D1886" s="88"/>
      <c r="E1886" s="88">
        <v>702</v>
      </c>
      <c r="F1886" s="88">
        <v>2085</v>
      </c>
      <c r="G1886" s="78" t="s">
        <v>338</v>
      </c>
      <c r="H1886" s="79">
        <v>4.2009999999999996</v>
      </c>
      <c r="I1886" s="79">
        <v>23.161000000000001</v>
      </c>
      <c r="J1886" s="79">
        <v>84.36</v>
      </c>
      <c r="K1886" s="79">
        <v>111.175</v>
      </c>
      <c r="L1886" s="79">
        <v>54.81</v>
      </c>
      <c r="M1886" s="79">
        <v>9.6389999999999993</v>
      </c>
      <c r="N1886" s="79">
        <v>0.374</v>
      </c>
    </row>
    <row r="1887" spans="1:14" x14ac:dyDescent="0.3">
      <c r="A1887" s="82">
        <v>1886</v>
      </c>
      <c r="B1887" s="83" t="s">
        <v>323</v>
      </c>
      <c r="C1887" s="86" t="s">
        <v>155</v>
      </c>
      <c r="D1887" s="88"/>
      <c r="E1887" s="88">
        <v>702</v>
      </c>
      <c r="F1887" s="88">
        <v>2090</v>
      </c>
      <c r="G1887" s="78" t="s">
        <v>339</v>
      </c>
      <c r="H1887" s="79">
        <v>4.2169999999999996</v>
      </c>
      <c r="I1887" s="79">
        <v>23.251999999999999</v>
      </c>
      <c r="J1887" s="79">
        <v>84.688000000000002</v>
      </c>
      <c r="K1887" s="79">
        <v>111.607</v>
      </c>
      <c r="L1887" s="79">
        <v>55.024000000000001</v>
      </c>
      <c r="M1887" s="79">
        <v>9.6769999999999996</v>
      </c>
      <c r="N1887" s="79">
        <v>0.375</v>
      </c>
    </row>
    <row r="1888" spans="1:14" x14ac:dyDescent="0.3">
      <c r="A1888" s="82">
        <v>1887</v>
      </c>
      <c r="B1888" s="83" t="s">
        <v>323</v>
      </c>
      <c r="C1888" s="86" t="s">
        <v>155</v>
      </c>
      <c r="D1888" s="88"/>
      <c r="E1888" s="88">
        <v>702</v>
      </c>
      <c r="F1888" s="88">
        <v>2095</v>
      </c>
      <c r="G1888" s="78" t="s">
        <v>340</v>
      </c>
      <c r="H1888" s="79">
        <v>4.2309999999999999</v>
      </c>
      <c r="I1888" s="79">
        <v>23.331</v>
      </c>
      <c r="J1888" s="79">
        <v>84.974999999999994</v>
      </c>
      <c r="K1888" s="79">
        <v>111.98699999999999</v>
      </c>
      <c r="L1888" s="79">
        <v>55.21</v>
      </c>
      <c r="M1888" s="79">
        <v>9.7089999999999996</v>
      </c>
      <c r="N1888" s="79">
        <v>0.377</v>
      </c>
    </row>
    <row r="1889" spans="1:14" x14ac:dyDescent="0.3">
      <c r="A1889" s="82">
        <v>1888</v>
      </c>
      <c r="B1889" s="83" t="s">
        <v>323</v>
      </c>
      <c r="C1889" s="86" t="s">
        <v>156</v>
      </c>
      <c r="D1889" s="88"/>
      <c r="E1889" s="88">
        <v>764</v>
      </c>
      <c r="F1889" s="88">
        <v>2015</v>
      </c>
      <c r="G1889" s="78" t="s">
        <v>324</v>
      </c>
      <c r="H1889" s="79">
        <v>51.850999999999999</v>
      </c>
      <c r="I1889" s="79">
        <v>62.658999999999999</v>
      </c>
      <c r="J1889" s="79">
        <v>68.292000000000002</v>
      </c>
      <c r="K1889" s="79">
        <v>66.478999999999999</v>
      </c>
      <c r="L1889" s="79">
        <v>34.121000000000002</v>
      </c>
      <c r="M1889" s="79">
        <v>7.7089999999999996</v>
      </c>
      <c r="N1889" s="79">
        <v>0.44900000000000001</v>
      </c>
    </row>
    <row r="1890" spans="1:14" x14ac:dyDescent="0.3">
      <c r="A1890" s="82">
        <v>1889</v>
      </c>
      <c r="B1890" s="83" t="s">
        <v>323</v>
      </c>
      <c r="C1890" s="86" t="s">
        <v>156</v>
      </c>
      <c r="D1890" s="88"/>
      <c r="E1890" s="88">
        <v>764</v>
      </c>
      <c r="F1890" s="88">
        <v>2020</v>
      </c>
      <c r="G1890" s="78" t="s">
        <v>325</v>
      </c>
      <c r="H1890" s="79">
        <v>49.036000000000001</v>
      </c>
      <c r="I1890" s="79">
        <v>54.386000000000003</v>
      </c>
      <c r="J1890" s="79">
        <v>65.331999999999994</v>
      </c>
      <c r="K1890" s="79">
        <v>69.921000000000006</v>
      </c>
      <c r="L1890" s="79">
        <v>36.228000000000002</v>
      </c>
      <c r="M1890" s="79">
        <v>7.5979999999999999</v>
      </c>
      <c r="N1890" s="79">
        <v>0.35899999999999999</v>
      </c>
    </row>
    <row r="1891" spans="1:14" x14ac:dyDescent="0.3">
      <c r="A1891" s="82">
        <v>1890</v>
      </c>
      <c r="B1891" s="83" t="s">
        <v>323</v>
      </c>
      <c r="C1891" s="86" t="s">
        <v>156</v>
      </c>
      <c r="D1891" s="88"/>
      <c r="E1891" s="88">
        <v>764</v>
      </c>
      <c r="F1891" s="88">
        <v>2025</v>
      </c>
      <c r="G1891" s="78" t="s">
        <v>326</v>
      </c>
      <c r="H1891" s="79">
        <v>47.25</v>
      </c>
      <c r="I1891" s="79">
        <v>50.079000000000001</v>
      </c>
      <c r="J1891" s="79">
        <v>66.141000000000005</v>
      </c>
      <c r="K1891" s="79">
        <v>75.826999999999998</v>
      </c>
      <c r="L1891" s="79">
        <v>39.453000000000003</v>
      </c>
      <c r="M1891" s="79">
        <v>7.8120000000000003</v>
      </c>
      <c r="N1891" s="79">
        <v>0.318</v>
      </c>
    </row>
    <row r="1892" spans="1:14" x14ac:dyDescent="0.3">
      <c r="A1892" s="82">
        <v>1891</v>
      </c>
      <c r="B1892" s="83" t="s">
        <v>323</v>
      </c>
      <c r="C1892" s="86" t="s">
        <v>156</v>
      </c>
      <c r="D1892" s="88"/>
      <c r="E1892" s="88">
        <v>764</v>
      </c>
      <c r="F1892" s="88">
        <v>2030</v>
      </c>
      <c r="G1892" s="78" t="s">
        <v>327</v>
      </c>
      <c r="H1892" s="79">
        <v>45.103999999999999</v>
      </c>
      <c r="I1892" s="79">
        <v>47.290999999999997</v>
      </c>
      <c r="J1892" s="79">
        <v>68.534999999999997</v>
      </c>
      <c r="K1892" s="79">
        <v>82.515000000000001</v>
      </c>
      <c r="L1892" s="79">
        <v>42.905000000000001</v>
      </c>
      <c r="M1892" s="79">
        <v>8.1150000000000002</v>
      </c>
      <c r="N1892" s="79">
        <v>0.29499999999999998</v>
      </c>
    </row>
    <row r="1893" spans="1:14" x14ac:dyDescent="0.3">
      <c r="A1893" s="82">
        <v>1892</v>
      </c>
      <c r="B1893" s="83" t="s">
        <v>323</v>
      </c>
      <c r="C1893" s="86" t="s">
        <v>156</v>
      </c>
      <c r="D1893" s="88"/>
      <c r="E1893" s="88">
        <v>764</v>
      </c>
      <c r="F1893" s="88">
        <v>2035</v>
      </c>
      <c r="G1893" s="78" t="s">
        <v>328</v>
      </c>
      <c r="H1893" s="79">
        <v>42.354999999999997</v>
      </c>
      <c r="I1893" s="79">
        <v>45.344999999999999</v>
      </c>
      <c r="J1893" s="79">
        <v>71.492999999999995</v>
      </c>
      <c r="K1893" s="79">
        <v>88.97</v>
      </c>
      <c r="L1893" s="79">
        <v>46.106000000000002</v>
      </c>
      <c r="M1893" s="79">
        <v>8.42</v>
      </c>
      <c r="N1893" s="79">
        <v>0.29099999999999998</v>
      </c>
    </row>
    <row r="1894" spans="1:14" x14ac:dyDescent="0.3">
      <c r="A1894" s="82">
        <v>1893</v>
      </c>
      <c r="B1894" s="83" t="s">
        <v>323</v>
      </c>
      <c r="C1894" s="86" t="s">
        <v>156</v>
      </c>
      <c r="D1894" s="88"/>
      <c r="E1894" s="88">
        <v>764</v>
      </c>
      <c r="F1894" s="88">
        <v>2040</v>
      </c>
      <c r="G1894" s="78" t="s">
        <v>329</v>
      </c>
      <c r="H1894" s="79">
        <v>39.020000000000003</v>
      </c>
      <c r="I1894" s="79">
        <v>43.921999999999997</v>
      </c>
      <c r="J1894" s="79">
        <v>74.793000000000006</v>
      </c>
      <c r="K1894" s="79">
        <v>95.016999999999996</v>
      </c>
      <c r="L1894" s="79">
        <v>48.959000000000003</v>
      </c>
      <c r="M1894" s="79">
        <v>8.7029999999999994</v>
      </c>
      <c r="N1894" s="79">
        <v>0.28599999999999998</v>
      </c>
    </row>
    <row r="1895" spans="1:14" x14ac:dyDescent="0.3">
      <c r="A1895" s="82">
        <v>1894</v>
      </c>
      <c r="B1895" s="83" t="s">
        <v>323</v>
      </c>
      <c r="C1895" s="86" t="s">
        <v>156</v>
      </c>
      <c r="D1895" s="88"/>
      <c r="E1895" s="88">
        <v>764</v>
      </c>
      <c r="F1895" s="88">
        <v>2045</v>
      </c>
      <c r="G1895" s="78" t="s">
        <v>330</v>
      </c>
      <c r="H1895" s="79">
        <v>35.299999999999997</v>
      </c>
      <c r="I1895" s="79">
        <v>42.918999999999997</v>
      </c>
      <c r="J1895" s="79">
        <v>78.245000000000005</v>
      </c>
      <c r="K1895" s="79">
        <v>100.5</v>
      </c>
      <c r="L1895" s="79">
        <v>51.387</v>
      </c>
      <c r="M1895" s="79">
        <v>8.9499999999999993</v>
      </c>
      <c r="N1895" s="79">
        <v>0.29899999999999999</v>
      </c>
    </row>
    <row r="1896" spans="1:14" x14ac:dyDescent="0.3">
      <c r="A1896" s="82">
        <v>1895</v>
      </c>
      <c r="B1896" s="83" t="s">
        <v>323</v>
      </c>
      <c r="C1896" s="86" t="s">
        <v>156</v>
      </c>
      <c r="D1896" s="88"/>
      <c r="E1896" s="88">
        <v>764</v>
      </c>
      <c r="F1896" s="88">
        <v>2050</v>
      </c>
      <c r="G1896" s="78" t="s">
        <v>331</v>
      </c>
      <c r="H1896" s="79">
        <v>31.422000000000001</v>
      </c>
      <c r="I1896" s="79">
        <v>42.332000000000001</v>
      </c>
      <c r="J1896" s="79">
        <v>81.787000000000006</v>
      </c>
      <c r="K1896" s="79">
        <v>105.488</v>
      </c>
      <c r="L1896" s="79">
        <v>53.468000000000004</v>
      </c>
      <c r="M1896" s="79">
        <v>9.1920000000000002</v>
      </c>
      <c r="N1896" s="79">
        <v>0.311</v>
      </c>
    </row>
    <row r="1897" spans="1:14" x14ac:dyDescent="0.3">
      <c r="A1897" s="82">
        <v>1896</v>
      </c>
      <c r="B1897" s="83" t="s">
        <v>323</v>
      </c>
      <c r="C1897" s="86" t="s">
        <v>156</v>
      </c>
      <c r="D1897" s="88"/>
      <c r="E1897" s="88">
        <v>764</v>
      </c>
      <c r="F1897" s="88">
        <v>2055</v>
      </c>
      <c r="G1897" s="78" t="s">
        <v>332</v>
      </c>
      <c r="H1897" s="79">
        <v>27.437999999999999</v>
      </c>
      <c r="I1897" s="79">
        <v>41.963000000000001</v>
      </c>
      <c r="J1897" s="79">
        <v>85.296999999999997</v>
      </c>
      <c r="K1897" s="79">
        <v>109.836</v>
      </c>
      <c r="L1897" s="79">
        <v>55.109000000000002</v>
      </c>
      <c r="M1897" s="79">
        <v>9.391</v>
      </c>
      <c r="N1897" s="79">
        <v>0.32600000000000001</v>
      </c>
    </row>
    <row r="1898" spans="1:14" x14ac:dyDescent="0.3">
      <c r="A1898" s="82">
        <v>1897</v>
      </c>
      <c r="B1898" s="83" t="s">
        <v>323</v>
      </c>
      <c r="C1898" s="86" t="s">
        <v>156</v>
      </c>
      <c r="D1898" s="88"/>
      <c r="E1898" s="88">
        <v>764</v>
      </c>
      <c r="F1898" s="88">
        <v>2060</v>
      </c>
      <c r="G1898" s="78" t="s">
        <v>333</v>
      </c>
      <c r="H1898" s="79">
        <v>23.587</v>
      </c>
      <c r="I1898" s="79">
        <v>41.847999999999999</v>
      </c>
      <c r="J1898" s="79">
        <v>88.814999999999998</v>
      </c>
      <c r="K1898" s="79">
        <v>113.712</v>
      </c>
      <c r="L1898" s="79">
        <v>56.432000000000002</v>
      </c>
      <c r="M1898" s="79">
        <v>9.5649999999999995</v>
      </c>
      <c r="N1898" s="79">
        <v>0.34100000000000003</v>
      </c>
    </row>
    <row r="1899" spans="1:14" x14ac:dyDescent="0.3">
      <c r="A1899" s="82">
        <v>1898</v>
      </c>
      <c r="B1899" s="83" t="s">
        <v>323</v>
      </c>
      <c r="C1899" s="86" t="s">
        <v>156</v>
      </c>
      <c r="D1899" s="88"/>
      <c r="E1899" s="88">
        <v>764</v>
      </c>
      <c r="F1899" s="88">
        <v>2065</v>
      </c>
      <c r="G1899" s="78" t="s">
        <v>334</v>
      </c>
      <c r="H1899" s="79">
        <v>19.981000000000002</v>
      </c>
      <c r="I1899" s="79">
        <v>41.875999999999998</v>
      </c>
      <c r="J1899" s="79">
        <v>92.2</v>
      </c>
      <c r="K1899" s="79">
        <v>116.977</v>
      </c>
      <c r="L1899" s="79">
        <v>57.389000000000003</v>
      </c>
      <c r="M1899" s="79">
        <v>9.7050000000000001</v>
      </c>
      <c r="N1899" s="79">
        <v>0.35199999999999998</v>
      </c>
    </row>
    <row r="1900" spans="1:14" x14ac:dyDescent="0.3">
      <c r="A1900" s="82">
        <v>1899</v>
      </c>
      <c r="B1900" s="83" t="s">
        <v>323</v>
      </c>
      <c r="C1900" s="86" t="s">
        <v>156</v>
      </c>
      <c r="D1900" s="88"/>
      <c r="E1900" s="88">
        <v>764</v>
      </c>
      <c r="F1900" s="88">
        <v>2070</v>
      </c>
      <c r="G1900" s="78" t="s">
        <v>335</v>
      </c>
      <c r="H1900" s="79">
        <v>16.738</v>
      </c>
      <c r="I1900" s="79">
        <v>42.036999999999999</v>
      </c>
      <c r="J1900" s="79">
        <v>95.545000000000002</v>
      </c>
      <c r="K1900" s="79">
        <v>119.792</v>
      </c>
      <c r="L1900" s="79">
        <v>58.048999999999999</v>
      </c>
      <c r="M1900" s="79">
        <v>9.8290000000000006</v>
      </c>
      <c r="N1900" s="79">
        <v>0.37</v>
      </c>
    </row>
    <row r="1901" spans="1:14" x14ac:dyDescent="0.3">
      <c r="A1901" s="82">
        <v>1900</v>
      </c>
      <c r="B1901" s="83" t="s">
        <v>323</v>
      </c>
      <c r="C1901" s="86" t="s">
        <v>156</v>
      </c>
      <c r="D1901" s="88"/>
      <c r="E1901" s="88">
        <v>764</v>
      </c>
      <c r="F1901" s="88">
        <v>2075</v>
      </c>
      <c r="G1901" s="78" t="s">
        <v>336</v>
      </c>
      <c r="H1901" s="79">
        <v>13.927</v>
      </c>
      <c r="I1901" s="79">
        <v>42.222999999999999</v>
      </c>
      <c r="J1901" s="79">
        <v>98.59</v>
      </c>
      <c r="K1901" s="79">
        <v>121.923</v>
      </c>
      <c r="L1901" s="79">
        <v>58.338999999999999</v>
      </c>
      <c r="M1901" s="79">
        <v>9.9079999999999995</v>
      </c>
      <c r="N1901" s="79">
        <v>0.39</v>
      </c>
    </row>
    <row r="1902" spans="1:14" x14ac:dyDescent="0.3">
      <c r="A1902" s="82">
        <v>1901</v>
      </c>
      <c r="B1902" s="83" t="s">
        <v>323</v>
      </c>
      <c r="C1902" s="86" t="s">
        <v>156</v>
      </c>
      <c r="D1902" s="88"/>
      <c r="E1902" s="88">
        <v>764</v>
      </c>
      <c r="F1902" s="88">
        <v>2080</v>
      </c>
      <c r="G1902" s="78" t="s">
        <v>337</v>
      </c>
      <c r="H1902" s="79">
        <v>11.628</v>
      </c>
      <c r="I1902" s="79">
        <v>42.487000000000002</v>
      </c>
      <c r="J1902" s="79">
        <v>101.542</v>
      </c>
      <c r="K1902" s="79">
        <v>123.667</v>
      </c>
      <c r="L1902" s="79">
        <v>58.420999999999999</v>
      </c>
      <c r="M1902" s="79">
        <v>9.9640000000000004</v>
      </c>
      <c r="N1902" s="79">
        <v>0.41099999999999998</v>
      </c>
    </row>
    <row r="1903" spans="1:14" x14ac:dyDescent="0.3">
      <c r="A1903" s="82">
        <v>1902</v>
      </c>
      <c r="B1903" s="83" t="s">
        <v>323</v>
      </c>
      <c r="C1903" s="86" t="s">
        <v>156</v>
      </c>
      <c r="D1903" s="88"/>
      <c r="E1903" s="88">
        <v>764</v>
      </c>
      <c r="F1903" s="88">
        <v>2085</v>
      </c>
      <c r="G1903" s="78" t="s">
        <v>338</v>
      </c>
      <c r="H1903" s="79">
        <v>9.8059999999999992</v>
      </c>
      <c r="I1903" s="79">
        <v>42.741999999999997</v>
      </c>
      <c r="J1903" s="79">
        <v>104.23</v>
      </c>
      <c r="K1903" s="79">
        <v>124.858</v>
      </c>
      <c r="L1903" s="79">
        <v>58.258000000000003</v>
      </c>
      <c r="M1903" s="79">
        <v>9.9949999999999992</v>
      </c>
      <c r="N1903" s="79">
        <v>0.43099999999999999</v>
      </c>
    </row>
    <row r="1904" spans="1:14" x14ac:dyDescent="0.3">
      <c r="A1904" s="82">
        <v>1903</v>
      </c>
      <c r="B1904" s="83" t="s">
        <v>323</v>
      </c>
      <c r="C1904" s="86" t="s">
        <v>156</v>
      </c>
      <c r="D1904" s="88"/>
      <c r="E1904" s="88">
        <v>764</v>
      </c>
      <c r="F1904" s="88">
        <v>2090</v>
      </c>
      <c r="G1904" s="78" t="s">
        <v>339</v>
      </c>
      <c r="H1904" s="79">
        <v>8.4410000000000007</v>
      </c>
      <c r="I1904" s="79">
        <v>43.027000000000001</v>
      </c>
      <c r="J1904" s="79">
        <v>106.756</v>
      </c>
      <c r="K1904" s="79">
        <v>125.681</v>
      </c>
      <c r="L1904" s="79">
        <v>57.914999999999999</v>
      </c>
      <c r="M1904" s="79">
        <v>10.002000000000001</v>
      </c>
      <c r="N1904" s="79">
        <v>0.45800000000000002</v>
      </c>
    </row>
    <row r="1905" spans="1:14" x14ac:dyDescent="0.3">
      <c r="A1905" s="82">
        <v>1904</v>
      </c>
      <c r="B1905" s="83" t="s">
        <v>323</v>
      </c>
      <c r="C1905" s="86" t="s">
        <v>156</v>
      </c>
      <c r="D1905" s="88"/>
      <c r="E1905" s="88">
        <v>764</v>
      </c>
      <c r="F1905" s="88">
        <v>2095</v>
      </c>
      <c r="G1905" s="78" t="s">
        <v>340</v>
      </c>
      <c r="H1905" s="79">
        <v>7.4569999999999999</v>
      </c>
      <c r="I1905" s="79">
        <v>43.298999999999999</v>
      </c>
      <c r="J1905" s="79">
        <v>109.056</v>
      </c>
      <c r="K1905" s="79">
        <v>126.128</v>
      </c>
      <c r="L1905" s="79">
        <v>57.441000000000003</v>
      </c>
      <c r="M1905" s="79">
        <v>9.9870000000000001</v>
      </c>
      <c r="N1905" s="79">
        <v>0.49199999999999999</v>
      </c>
    </row>
    <row r="1906" spans="1:14" x14ac:dyDescent="0.3">
      <c r="A1906" s="82">
        <v>1905</v>
      </c>
      <c r="B1906" s="83" t="s">
        <v>323</v>
      </c>
      <c r="C1906" s="86" t="s">
        <v>157</v>
      </c>
      <c r="D1906" s="88"/>
      <c r="E1906" s="88">
        <v>626</v>
      </c>
      <c r="F1906" s="88">
        <v>2015</v>
      </c>
      <c r="G1906" s="78" t="s">
        <v>324</v>
      </c>
      <c r="H1906" s="79">
        <v>43.978000000000002</v>
      </c>
      <c r="I1906" s="79">
        <v>215.077</v>
      </c>
      <c r="J1906" s="79">
        <v>290.50200000000001</v>
      </c>
      <c r="K1906" s="79">
        <v>255.34</v>
      </c>
      <c r="L1906" s="79">
        <v>161.994</v>
      </c>
      <c r="M1906" s="79">
        <v>72.766000000000005</v>
      </c>
      <c r="N1906" s="79">
        <v>27.742999999999999</v>
      </c>
    </row>
    <row r="1907" spans="1:14" x14ac:dyDescent="0.3">
      <c r="A1907" s="82">
        <v>1906</v>
      </c>
      <c r="B1907" s="83" t="s">
        <v>323</v>
      </c>
      <c r="C1907" s="86" t="s">
        <v>157</v>
      </c>
      <c r="D1907" s="88"/>
      <c r="E1907" s="88">
        <v>626</v>
      </c>
      <c r="F1907" s="88">
        <v>2020</v>
      </c>
      <c r="G1907" s="78" t="s">
        <v>325</v>
      </c>
      <c r="H1907" s="79">
        <v>37.072000000000003</v>
      </c>
      <c r="I1907" s="79">
        <v>190.97399999999999</v>
      </c>
      <c r="J1907" s="79">
        <v>272.858</v>
      </c>
      <c r="K1907" s="79">
        <v>237.96799999999999</v>
      </c>
      <c r="L1907" s="79">
        <v>141.28899999999999</v>
      </c>
      <c r="M1907" s="79">
        <v>60.058999999999997</v>
      </c>
      <c r="N1907" s="79">
        <v>21.18</v>
      </c>
    </row>
    <row r="1908" spans="1:14" x14ac:dyDescent="0.3">
      <c r="A1908" s="82">
        <v>1907</v>
      </c>
      <c r="B1908" s="83" t="s">
        <v>323</v>
      </c>
      <c r="C1908" s="86" t="s">
        <v>157</v>
      </c>
      <c r="D1908" s="88"/>
      <c r="E1908" s="88">
        <v>626</v>
      </c>
      <c r="F1908" s="88">
        <v>2025</v>
      </c>
      <c r="G1908" s="78" t="s">
        <v>326</v>
      </c>
      <c r="H1908" s="79">
        <v>31.317</v>
      </c>
      <c r="I1908" s="79">
        <v>169.36799999999999</v>
      </c>
      <c r="J1908" s="79">
        <v>255.114</v>
      </c>
      <c r="K1908" s="79">
        <v>221.26599999999999</v>
      </c>
      <c r="L1908" s="79">
        <v>123.553</v>
      </c>
      <c r="M1908" s="79">
        <v>49.765999999999998</v>
      </c>
      <c r="N1908" s="79">
        <v>16.196000000000002</v>
      </c>
    </row>
    <row r="1909" spans="1:14" x14ac:dyDescent="0.3">
      <c r="A1909" s="82">
        <v>1908</v>
      </c>
      <c r="B1909" s="83" t="s">
        <v>323</v>
      </c>
      <c r="C1909" s="86" t="s">
        <v>157</v>
      </c>
      <c r="D1909" s="88"/>
      <c r="E1909" s="88">
        <v>626</v>
      </c>
      <c r="F1909" s="88">
        <v>2030</v>
      </c>
      <c r="G1909" s="78" t="s">
        <v>327</v>
      </c>
      <c r="H1909" s="79">
        <v>26.591999999999999</v>
      </c>
      <c r="I1909" s="79">
        <v>150.57400000000001</v>
      </c>
      <c r="J1909" s="79">
        <v>238.309</v>
      </c>
      <c r="K1909" s="79">
        <v>206.024</v>
      </c>
      <c r="L1909" s="79">
        <v>108.721</v>
      </c>
      <c r="M1909" s="79">
        <v>41.530999999999999</v>
      </c>
      <c r="N1909" s="79">
        <v>12.468999999999999</v>
      </c>
    </row>
    <row r="1910" spans="1:14" x14ac:dyDescent="0.3">
      <c r="A1910" s="82">
        <v>1909</v>
      </c>
      <c r="B1910" s="83" t="s">
        <v>323</v>
      </c>
      <c r="C1910" s="86" t="s">
        <v>157</v>
      </c>
      <c r="D1910" s="88"/>
      <c r="E1910" s="88">
        <v>626</v>
      </c>
      <c r="F1910" s="88">
        <v>2035</v>
      </c>
      <c r="G1910" s="78" t="s">
        <v>328</v>
      </c>
      <c r="H1910" s="79">
        <v>22.808</v>
      </c>
      <c r="I1910" s="79">
        <v>134.595</v>
      </c>
      <c r="J1910" s="79">
        <v>223.17500000000001</v>
      </c>
      <c r="K1910" s="79">
        <v>192.715</v>
      </c>
      <c r="L1910" s="79">
        <v>96.546000000000006</v>
      </c>
      <c r="M1910" s="79">
        <v>35.012</v>
      </c>
      <c r="N1910" s="79">
        <v>9.6890000000000001</v>
      </c>
    </row>
    <row r="1911" spans="1:14" x14ac:dyDescent="0.3">
      <c r="A1911" s="82">
        <v>1910</v>
      </c>
      <c r="B1911" s="83" t="s">
        <v>323</v>
      </c>
      <c r="C1911" s="86" t="s">
        <v>157</v>
      </c>
      <c r="D1911" s="88"/>
      <c r="E1911" s="88">
        <v>626</v>
      </c>
      <c r="F1911" s="88">
        <v>2040</v>
      </c>
      <c r="G1911" s="78" t="s">
        <v>329</v>
      </c>
      <c r="H1911" s="79">
        <v>19.79</v>
      </c>
      <c r="I1911" s="79">
        <v>121.261</v>
      </c>
      <c r="J1911" s="79">
        <v>210.029</v>
      </c>
      <c r="K1911" s="79">
        <v>181.464</v>
      </c>
      <c r="L1911" s="79">
        <v>86.778000000000006</v>
      </c>
      <c r="M1911" s="79">
        <v>29.872</v>
      </c>
      <c r="N1911" s="79">
        <v>7.6059999999999999</v>
      </c>
    </row>
    <row r="1912" spans="1:14" x14ac:dyDescent="0.3">
      <c r="A1912" s="82">
        <v>1911</v>
      </c>
      <c r="B1912" s="83" t="s">
        <v>323</v>
      </c>
      <c r="C1912" s="86" t="s">
        <v>157</v>
      </c>
      <c r="D1912" s="88"/>
      <c r="E1912" s="88">
        <v>626</v>
      </c>
      <c r="F1912" s="88">
        <v>2045</v>
      </c>
      <c r="G1912" s="78" t="s">
        <v>330</v>
      </c>
      <c r="H1912" s="79">
        <v>17.364000000000001</v>
      </c>
      <c r="I1912" s="79">
        <v>110.068</v>
      </c>
      <c r="J1912" s="79">
        <v>198.489</v>
      </c>
      <c r="K1912" s="79">
        <v>171.99</v>
      </c>
      <c r="L1912" s="79">
        <v>78.846000000000004</v>
      </c>
      <c r="M1912" s="79">
        <v>25.806000000000001</v>
      </c>
      <c r="N1912" s="79">
        <v>6.0369999999999999</v>
      </c>
    </row>
    <row r="1913" spans="1:14" x14ac:dyDescent="0.3">
      <c r="A1913" s="82">
        <v>1912</v>
      </c>
      <c r="B1913" s="83" t="s">
        <v>323</v>
      </c>
      <c r="C1913" s="86" t="s">
        <v>157</v>
      </c>
      <c r="D1913" s="88"/>
      <c r="E1913" s="88">
        <v>626</v>
      </c>
      <c r="F1913" s="88">
        <v>2050</v>
      </c>
      <c r="G1913" s="78" t="s">
        <v>331</v>
      </c>
      <c r="H1913" s="79">
        <v>15.43</v>
      </c>
      <c r="I1913" s="79">
        <v>100.786</v>
      </c>
      <c r="J1913" s="79">
        <v>188.77199999999999</v>
      </c>
      <c r="K1913" s="79">
        <v>164.31200000000001</v>
      </c>
      <c r="L1913" s="79">
        <v>72.606999999999999</v>
      </c>
      <c r="M1913" s="79">
        <v>22.61</v>
      </c>
      <c r="N1913" s="79">
        <v>4.8630000000000004</v>
      </c>
    </row>
    <row r="1914" spans="1:14" x14ac:dyDescent="0.3">
      <c r="A1914" s="82">
        <v>1913</v>
      </c>
      <c r="B1914" s="83" t="s">
        <v>323</v>
      </c>
      <c r="C1914" s="86" t="s">
        <v>157</v>
      </c>
      <c r="D1914" s="88"/>
      <c r="E1914" s="88">
        <v>626</v>
      </c>
      <c r="F1914" s="88">
        <v>2055</v>
      </c>
      <c r="G1914" s="78" t="s">
        <v>332</v>
      </c>
      <c r="H1914" s="79">
        <v>13.834</v>
      </c>
      <c r="I1914" s="79">
        <v>92.728999999999999</v>
      </c>
      <c r="J1914" s="79">
        <v>179.87</v>
      </c>
      <c r="K1914" s="79">
        <v>157.572</v>
      </c>
      <c r="L1914" s="79">
        <v>67.418000000000006</v>
      </c>
      <c r="M1914" s="79">
        <v>20.010999999999999</v>
      </c>
      <c r="N1914" s="79">
        <v>3.9460000000000002</v>
      </c>
    </row>
    <row r="1915" spans="1:14" x14ac:dyDescent="0.3">
      <c r="A1915" s="82">
        <v>1914</v>
      </c>
      <c r="B1915" s="83" t="s">
        <v>323</v>
      </c>
      <c r="C1915" s="86" t="s">
        <v>157</v>
      </c>
      <c r="D1915" s="88"/>
      <c r="E1915" s="88">
        <v>626</v>
      </c>
      <c r="F1915" s="88">
        <v>2060</v>
      </c>
      <c r="G1915" s="78" t="s">
        <v>333</v>
      </c>
      <c r="H1915" s="79">
        <v>12.545</v>
      </c>
      <c r="I1915" s="79">
        <v>86.018000000000001</v>
      </c>
      <c r="J1915" s="79">
        <v>172.37100000000001</v>
      </c>
      <c r="K1915" s="79">
        <v>152.22</v>
      </c>
      <c r="L1915" s="79">
        <v>63.37</v>
      </c>
      <c r="M1915" s="79">
        <v>17.937000000000001</v>
      </c>
      <c r="N1915" s="79">
        <v>3.2389999999999999</v>
      </c>
    </row>
    <row r="1916" spans="1:14" x14ac:dyDescent="0.3">
      <c r="A1916" s="82">
        <v>1915</v>
      </c>
      <c r="B1916" s="83" t="s">
        <v>323</v>
      </c>
      <c r="C1916" s="86" t="s">
        <v>157</v>
      </c>
      <c r="D1916" s="88"/>
      <c r="E1916" s="88">
        <v>626</v>
      </c>
      <c r="F1916" s="88">
        <v>2065</v>
      </c>
      <c r="G1916" s="78" t="s">
        <v>334</v>
      </c>
      <c r="H1916" s="79">
        <v>11.461</v>
      </c>
      <c r="I1916" s="79">
        <v>80.031000000000006</v>
      </c>
      <c r="J1916" s="79">
        <v>165.25800000000001</v>
      </c>
      <c r="K1916" s="79">
        <v>147.37799999999999</v>
      </c>
      <c r="L1916" s="79">
        <v>59.966999999999999</v>
      </c>
      <c r="M1916" s="79">
        <v>16.209</v>
      </c>
      <c r="N1916" s="79">
        <v>2.6760000000000002</v>
      </c>
    </row>
    <row r="1917" spans="1:14" x14ac:dyDescent="0.3">
      <c r="A1917" s="82">
        <v>1916</v>
      </c>
      <c r="B1917" s="83" t="s">
        <v>323</v>
      </c>
      <c r="C1917" s="86" t="s">
        <v>157</v>
      </c>
      <c r="D1917" s="88"/>
      <c r="E1917" s="88">
        <v>626</v>
      </c>
      <c r="F1917" s="88">
        <v>2070</v>
      </c>
      <c r="G1917" s="78" t="s">
        <v>335</v>
      </c>
      <c r="H1917" s="79">
        <v>10.532999999999999</v>
      </c>
      <c r="I1917" s="79">
        <v>74.67</v>
      </c>
      <c r="J1917" s="79">
        <v>158.49199999999999</v>
      </c>
      <c r="K1917" s="79">
        <v>142.93700000000001</v>
      </c>
      <c r="L1917" s="79">
        <v>57.12</v>
      </c>
      <c r="M1917" s="79">
        <v>14.763</v>
      </c>
      <c r="N1917" s="79">
        <v>2.2250000000000001</v>
      </c>
    </row>
    <row r="1918" spans="1:14" x14ac:dyDescent="0.3">
      <c r="A1918" s="82">
        <v>1917</v>
      </c>
      <c r="B1918" s="83" t="s">
        <v>323</v>
      </c>
      <c r="C1918" s="86" t="s">
        <v>157</v>
      </c>
      <c r="D1918" s="88"/>
      <c r="E1918" s="88">
        <v>626</v>
      </c>
      <c r="F1918" s="88">
        <v>2075</v>
      </c>
      <c r="G1918" s="78" t="s">
        <v>336</v>
      </c>
      <c r="H1918" s="79">
        <v>9.7729999999999997</v>
      </c>
      <c r="I1918" s="79">
        <v>70.05</v>
      </c>
      <c r="J1918" s="79">
        <v>152.50800000000001</v>
      </c>
      <c r="K1918" s="79">
        <v>139.30000000000001</v>
      </c>
      <c r="L1918" s="79">
        <v>54.920999999999999</v>
      </c>
      <c r="M1918" s="79">
        <v>13.577999999999999</v>
      </c>
      <c r="N1918" s="79">
        <v>1.87</v>
      </c>
    </row>
    <row r="1919" spans="1:14" x14ac:dyDescent="0.3">
      <c r="A1919" s="82">
        <v>1918</v>
      </c>
      <c r="B1919" s="83" t="s">
        <v>323</v>
      </c>
      <c r="C1919" s="86" t="s">
        <v>157</v>
      </c>
      <c r="D1919" s="88"/>
      <c r="E1919" s="88">
        <v>626</v>
      </c>
      <c r="F1919" s="88">
        <v>2080</v>
      </c>
      <c r="G1919" s="78" t="s">
        <v>337</v>
      </c>
      <c r="H1919" s="79">
        <v>9.1310000000000002</v>
      </c>
      <c r="I1919" s="79">
        <v>65.841999999999999</v>
      </c>
      <c r="J1919" s="79">
        <v>146.63399999999999</v>
      </c>
      <c r="K1919" s="79">
        <v>135.83000000000001</v>
      </c>
      <c r="L1919" s="79">
        <v>53.06</v>
      </c>
      <c r="M1919" s="79">
        <v>12.574999999999999</v>
      </c>
      <c r="N1919" s="79">
        <v>1.5880000000000001</v>
      </c>
    </row>
    <row r="1920" spans="1:14" x14ac:dyDescent="0.3">
      <c r="A1920" s="82">
        <v>1919</v>
      </c>
      <c r="B1920" s="83" t="s">
        <v>323</v>
      </c>
      <c r="C1920" s="86" t="s">
        <v>157</v>
      </c>
      <c r="D1920" s="88"/>
      <c r="E1920" s="88">
        <v>626</v>
      </c>
      <c r="F1920" s="88">
        <v>2085</v>
      </c>
      <c r="G1920" s="78" t="s">
        <v>338</v>
      </c>
      <c r="H1920" s="79">
        <v>8.6180000000000003</v>
      </c>
      <c r="I1920" s="79">
        <v>62.326999999999998</v>
      </c>
      <c r="J1920" s="79">
        <v>141.751</v>
      </c>
      <c r="K1920" s="79">
        <v>133.31</v>
      </c>
      <c r="L1920" s="79">
        <v>51.83</v>
      </c>
      <c r="M1920" s="79">
        <v>11.795</v>
      </c>
      <c r="N1920" s="79">
        <v>1.369</v>
      </c>
    </row>
    <row r="1921" spans="1:14" x14ac:dyDescent="0.3">
      <c r="A1921" s="82">
        <v>1920</v>
      </c>
      <c r="B1921" s="83" t="s">
        <v>323</v>
      </c>
      <c r="C1921" s="86" t="s">
        <v>157</v>
      </c>
      <c r="D1921" s="88"/>
      <c r="E1921" s="88">
        <v>626</v>
      </c>
      <c r="F1921" s="88">
        <v>2090</v>
      </c>
      <c r="G1921" s="78" t="s">
        <v>339</v>
      </c>
      <c r="H1921" s="79">
        <v>8.2059999999999995</v>
      </c>
      <c r="I1921" s="79">
        <v>59.292000000000002</v>
      </c>
      <c r="J1921" s="79">
        <v>137.36799999999999</v>
      </c>
      <c r="K1921" s="79">
        <v>131.316</v>
      </c>
      <c r="L1921" s="79">
        <v>51</v>
      </c>
      <c r="M1921" s="79">
        <v>11.175000000000001</v>
      </c>
      <c r="N1921" s="79">
        <v>1.1830000000000001</v>
      </c>
    </row>
    <row r="1922" spans="1:14" x14ac:dyDescent="0.3">
      <c r="A1922" s="82">
        <v>1921</v>
      </c>
      <c r="B1922" s="83" t="s">
        <v>323</v>
      </c>
      <c r="C1922" s="86" t="s">
        <v>157</v>
      </c>
      <c r="D1922" s="88"/>
      <c r="E1922" s="88">
        <v>626</v>
      </c>
      <c r="F1922" s="88">
        <v>2095</v>
      </c>
      <c r="G1922" s="78" t="s">
        <v>340</v>
      </c>
      <c r="H1922" s="79">
        <v>7.8730000000000002</v>
      </c>
      <c r="I1922" s="79">
        <v>56.694000000000003</v>
      </c>
      <c r="J1922" s="79">
        <v>133.56299999999999</v>
      </c>
      <c r="K1922" s="79">
        <v>129.87899999999999</v>
      </c>
      <c r="L1922" s="79">
        <v>50.585999999999999</v>
      </c>
      <c r="M1922" s="79">
        <v>10.686999999999999</v>
      </c>
      <c r="N1922" s="79">
        <v>1.038</v>
      </c>
    </row>
    <row r="1923" spans="1:14" x14ac:dyDescent="0.3">
      <c r="A1923" s="82">
        <v>1922</v>
      </c>
      <c r="B1923" s="83" t="s">
        <v>323</v>
      </c>
      <c r="C1923" s="86" t="s">
        <v>158</v>
      </c>
      <c r="D1923" s="88"/>
      <c r="E1923" s="88">
        <v>704</v>
      </c>
      <c r="F1923" s="88">
        <v>2015</v>
      </c>
      <c r="G1923" s="78" t="s">
        <v>324</v>
      </c>
      <c r="H1923" s="79">
        <v>27.283000000000001</v>
      </c>
      <c r="I1923" s="79">
        <v>97.105000000000004</v>
      </c>
      <c r="J1923" s="79">
        <v>130.88800000000001</v>
      </c>
      <c r="K1923" s="79">
        <v>89.593999999999994</v>
      </c>
      <c r="L1923" s="79">
        <v>36.118000000000002</v>
      </c>
      <c r="M1923" s="79">
        <v>7.3170000000000002</v>
      </c>
      <c r="N1923" s="79">
        <v>0.89500000000000002</v>
      </c>
    </row>
    <row r="1924" spans="1:14" x14ac:dyDescent="0.3">
      <c r="A1924" s="82">
        <v>1923</v>
      </c>
      <c r="B1924" s="83" t="s">
        <v>323</v>
      </c>
      <c r="C1924" s="86" t="s">
        <v>158</v>
      </c>
      <c r="D1924" s="88"/>
      <c r="E1924" s="88">
        <v>704</v>
      </c>
      <c r="F1924" s="88">
        <v>2020</v>
      </c>
      <c r="G1924" s="78" t="s">
        <v>325</v>
      </c>
      <c r="H1924" s="79">
        <v>7.8890000000000002</v>
      </c>
      <c r="I1924" s="79">
        <v>47.375999999999998</v>
      </c>
      <c r="J1924" s="79">
        <v>119.502</v>
      </c>
      <c r="K1924" s="79">
        <v>137.834</v>
      </c>
      <c r="L1924" s="79">
        <v>62.652000000000001</v>
      </c>
      <c r="M1924" s="79">
        <v>10.906000000000001</v>
      </c>
      <c r="N1924" s="79">
        <v>0.54100000000000004</v>
      </c>
    </row>
    <row r="1925" spans="1:14" x14ac:dyDescent="0.3">
      <c r="A1925" s="82">
        <v>1924</v>
      </c>
      <c r="B1925" s="83" t="s">
        <v>323</v>
      </c>
      <c r="C1925" s="86" t="s">
        <v>158</v>
      </c>
      <c r="D1925" s="88"/>
      <c r="E1925" s="88">
        <v>704</v>
      </c>
      <c r="F1925" s="88">
        <v>2025</v>
      </c>
      <c r="G1925" s="78" t="s">
        <v>326</v>
      </c>
      <c r="H1925" s="79">
        <v>7.8460000000000001</v>
      </c>
      <c r="I1925" s="79">
        <v>47.113</v>
      </c>
      <c r="J1925" s="79">
        <v>118.84099999999999</v>
      </c>
      <c r="K1925" s="79">
        <v>137.071</v>
      </c>
      <c r="L1925" s="79">
        <v>62.305</v>
      </c>
      <c r="M1925" s="79">
        <v>10.846</v>
      </c>
      <c r="N1925" s="79">
        <v>0.53800000000000003</v>
      </c>
    </row>
    <row r="1926" spans="1:14" x14ac:dyDescent="0.3">
      <c r="A1926" s="82">
        <v>1925</v>
      </c>
      <c r="B1926" s="83" t="s">
        <v>323</v>
      </c>
      <c r="C1926" s="86" t="s">
        <v>158</v>
      </c>
      <c r="D1926" s="88"/>
      <c r="E1926" s="88">
        <v>704</v>
      </c>
      <c r="F1926" s="88">
        <v>2030</v>
      </c>
      <c r="G1926" s="78" t="s">
        <v>327</v>
      </c>
      <c r="H1926" s="79">
        <v>7.8170000000000002</v>
      </c>
      <c r="I1926" s="79">
        <v>46.942</v>
      </c>
      <c r="J1926" s="79">
        <v>118.408</v>
      </c>
      <c r="K1926" s="79">
        <v>136.572</v>
      </c>
      <c r="L1926" s="79">
        <v>62.078000000000003</v>
      </c>
      <c r="M1926" s="79">
        <v>10.807</v>
      </c>
      <c r="N1926" s="79">
        <v>0.53600000000000003</v>
      </c>
    </row>
    <row r="1927" spans="1:14" x14ac:dyDescent="0.3">
      <c r="A1927" s="82">
        <v>1926</v>
      </c>
      <c r="B1927" s="83" t="s">
        <v>323</v>
      </c>
      <c r="C1927" s="86" t="s">
        <v>158</v>
      </c>
      <c r="D1927" s="88"/>
      <c r="E1927" s="88">
        <v>704</v>
      </c>
      <c r="F1927" s="88">
        <v>2035</v>
      </c>
      <c r="G1927" s="78" t="s">
        <v>328</v>
      </c>
      <c r="H1927" s="79">
        <v>7.7960000000000003</v>
      </c>
      <c r="I1927" s="79">
        <v>46.811999999999998</v>
      </c>
      <c r="J1927" s="79">
        <v>118.08</v>
      </c>
      <c r="K1927" s="79">
        <v>136.19399999999999</v>
      </c>
      <c r="L1927" s="79">
        <v>61.906999999999996</v>
      </c>
      <c r="M1927" s="79">
        <v>10.776</v>
      </c>
      <c r="N1927" s="79">
        <v>0.53500000000000003</v>
      </c>
    </row>
    <row r="1928" spans="1:14" x14ac:dyDescent="0.3">
      <c r="A1928" s="82">
        <v>1927</v>
      </c>
      <c r="B1928" s="83" t="s">
        <v>323</v>
      </c>
      <c r="C1928" s="86" t="s">
        <v>158</v>
      </c>
      <c r="D1928" s="88"/>
      <c r="E1928" s="88">
        <v>704</v>
      </c>
      <c r="F1928" s="88">
        <v>2040</v>
      </c>
      <c r="G1928" s="78" t="s">
        <v>329</v>
      </c>
      <c r="H1928" s="79">
        <v>7.7789999999999999</v>
      </c>
      <c r="I1928" s="79">
        <v>46.710999999999999</v>
      </c>
      <c r="J1928" s="79">
        <v>117.828</v>
      </c>
      <c r="K1928" s="79">
        <v>135.90100000000001</v>
      </c>
      <c r="L1928" s="79">
        <v>61.774000000000001</v>
      </c>
      <c r="M1928" s="79">
        <v>10.753</v>
      </c>
      <c r="N1928" s="79">
        <v>0.53400000000000003</v>
      </c>
    </row>
    <row r="1929" spans="1:14" x14ac:dyDescent="0.3">
      <c r="A1929" s="82">
        <v>1928</v>
      </c>
      <c r="B1929" s="83" t="s">
        <v>323</v>
      </c>
      <c r="C1929" s="86" t="s">
        <v>158</v>
      </c>
      <c r="D1929" s="88"/>
      <c r="E1929" s="88">
        <v>704</v>
      </c>
      <c r="F1929" s="88">
        <v>2045</v>
      </c>
      <c r="G1929" s="78" t="s">
        <v>330</v>
      </c>
      <c r="H1929" s="79">
        <v>7.7640000000000002</v>
      </c>
      <c r="I1929" s="79">
        <v>46.622999999999998</v>
      </c>
      <c r="J1929" s="79">
        <v>117.605</v>
      </c>
      <c r="K1929" s="79">
        <v>135.64500000000001</v>
      </c>
      <c r="L1929" s="79">
        <v>61.656999999999996</v>
      </c>
      <c r="M1929" s="79">
        <v>10.733000000000001</v>
      </c>
      <c r="N1929" s="79">
        <v>0.53300000000000003</v>
      </c>
    </row>
    <row r="1930" spans="1:14" x14ac:dyDescent="0.3">
      <c r="A1930" s="82">
        <v>1929</v>
      </c>
      <c r="B1930" s="83" t="s">
        <v>323</v>
      </c>
      <c r="C1930" s="86" t="s">
        <v>158</v>
      </c>
      <c r="D1930" s="88"/>
      <c r="E1930" s="88">
        <v>704</v>
      </c>
      <c r="F1930" s="88">
        <v>2050</v>
      </c>
      <c r="G1930" s="78" t="s">
        <v>331</v>
      </c>
      <c r="H1930" s="79">
        <v>7.7539999999999996</v>
      </c>
      <c r="I1930" s="79">
        <v>46.561999999999998</v>
      </c>
      <c r="J1930" s="79">
        <v>117.45</v>
      </c>
      <c r="K1930" s="79">
        <v>135.46700000000001</v>
      </c>
      <c r="L1930" s="79">
        <v>61.576000000000001</v>
      </c>
      <c r="M1930" s="79">
        <v>10.718999999999999</v>
      </c>
      <c r="N1930" s="79">
        <v>0.53200000000000003</v>
      </c>
    </row>
    <row r="1931" spans="1:14" x14ac:dyDescent="0.3">
      <c r="A1931" s="82">
        <v>1930</v>
      </c>
      <c r="B1931" s="83" t="s">
        <v>323</v>
      </c>
      <c r="C1931" s="86" t="s">
        <v>158</v>
      </c>
      <c r="D1931" s="88"/>
      <c r="E1931" s="88">
        <v>704</v>
      </c>
      <c r="F1931" s="88">
        <v>2055</v>
      </c>
      <c r="G1931" s="78" t="s">
        <v>332</v>
      </c>
      <c r="H1931" s="79">
        <v>7.7450000000000001</v>
      </c>
      <c r="I1931" s="79">
        <v>46.508000000000003</v>
      </c>
      <c r="J1931" s="79">
        <v>117.31399999999999</v>
      </c>
      <c r="K1931" s="79">
        <v>135.31100000000001</v>
      </c>
      <c r="L1931" s="79">
        <v>61.503999999999998</v>
      </c>
      <c r="M1931" s="79">
        <v>10.706</v>
      </c>
      <c r="N1931" s="79">
        <v>0.53200000000000003</v>
      </c>
    </row>
    <row r="1932" spans="1:14" x14ac:dyDescent="0.3">
      <c r="A1932" s="82">
        <v>1931</v>
      </c>
      <c r="B1932" s="83" t="s">
        <v>323</v>
      </c>
      <c r="C1932" s="86" t="s">
        <v>158</v>
      </c>
      <c r="D1932" s="88"/>
      <c r="E1932" s="88">
        <v>704</v>
      </c>
      <c r="F1932" s="88">
        <v>2060</v>
      </c>
      <c r="G1932" s="78" t="s">
        <v>333</v>
      </c>
      <c r="H1932" s="79">
        <v>7.7389999999999999</v>
      </c>
      <c r="I1932" s="79">
        <v>46.473999999999997</v>
      </c>
      <c r="J1932" s="79">
        <v>117.22799999999999</v>
      </c>
      <c r="K1932" s="79">
        <v>135.21</v>
      </c>
      <c r="L1932" s="79">
        <v>61.459000000000003</v>
      </c>
      <c r="M1932" s="79">
        <v>10.699</v>
      </c>
      <c r="N1932" s="79">
        <v>0.53100000000000003</v>
      </c>
    </row>
    <row r="1933" spans="1:14" x14ac:dyDescent="0.3">
      <c r="A1933" s="82">
        <v>1932</v>
      </c>
      <c r="B1933" s="83" t="s">
        <v>323</v>
      </c>
      <c r="C1933" s="86" t="s">
        <v>158</v>
      </c>
      <c r="D1933" s="88"/>
      <c r="E1933" s="88">
        <v>704</v>
      </c>
      <c r="F1933" s="88">
        <v>2065</v>
      </c>
      <c r="G1933" s="78" t="s">
        <v>334</v>
      </c>
      <c r="H1933" s="79">
        <v>7.7350000000000003</v>
      </c>
      <c r="I1933" s="79">
        <v>46.45</v>
      </c>
      <c r="J1933" s="79">
        <v>117.166</v>
      </c>
      <c r="K1933" s="79">
        <v>135.13900000000001</v>
      </c>
      <c r="L1933" s="79">
        <v>61.426000000000002</v>
      </c>
      <c r="M1933" s="79">
        <v>10.693</v>
      </c>
      <c r="N1933" s="79">
        <v>0.53100000000000003</v>
      </c>
    </row>
    <row r="1934" spans="1:14" x14ac:dyDescent="0.3">
      <c r="A1934" s="82">
        <v>1933</v>
      </c>
      <c r="B1934" s="83" t="s">
        <v>323</v>
      </c>
      <c r="C1934" s="86" t="s">
        <v>158</v>
      </c>
      <c r="D1934" s="88"/>
      <c r="E1934" s="88">
        <v>704</v>
      </c>
      <c r="F1934" s="88">
        <v>2070</v>
      </c>
      <c r="G1934" s="78" t="s">
        <v>335</v>
      </c>
      <c r="H1934" s="79">
        <v>7.7320000000000002</v>
      </c>
      <c r="I1934" s="79">
        <v>46.433</v>
      </c>
      <c r="J1934" s="79">
        <v>117.122</v>
      </c>
      <c r="K1934" s="79">
        <v>135.089</v>
      </c>
      <c r="L1934" s="79">
        <v>61.404000000000003</v>
      </c>
      <c r="M1934" s="79">
        <v>10.689</v>
      </c>
      <c r="N1934" s="79">
        <v>0.53100000000000003</v>
      </c>
    </row>
    <row r="1935" spans="1:14" x14ac:dyDescent="0.3">
      <c r="A1935" s="82">
        <v>1934</v>
      </c>
      <c r="B1935" s="83" t="s">
        <v>323</v>
      </c>
      <c r="C1935" s="86" t="s">
        <v>158</v>
      </c>
      <c r="D1935" s="88"/>
      <c r="E1935" s="88">
        <v>704</v>
      </c>
      <c r="F1935" s="88">
        <v>2075</v>
      </c>
      <c r="G1935" s="78" t="s">
        <v>336</v>
      </c>
      <c r="H1935" s="79">
        <v>7.726</v>
      </c>
      <c r="I1935" s="79">
        <v>46.393000000000001</v>
      </c>
      <c r="J1935" s="79">
        <v>117.024</v>
      </c>
      <c r="K1935" s="79">
        <v>134.97499999999999</v>
      </c>
      <c r="L1935" s="79">
        <v>61.351999999999997</v>
      </c>
      <c r="M1935" s="79">
        <v>10.68</v>
      </c>
      <c r="N1935" s="79">
        <v>0.53</v>
      </c>
    </row>
    <row r="1936" spans="1:14" x14ac:dyDescent="0.3">
      <c r="A1936" s="82">
        <v>1935</v>
      </c>
      <c r="B1936" s="83" t="s">
        <v>323</v>
      </c>
      <c r="C1936" s="86" t="s">
        <v>158</v>
      </c>
      <c r="D1936" s="88"/>
      <c r="E1936" s="88">
        <v>704</v>
      </c>
      <c r="F1936" s="88">
        <v>2080</v>
      </c>
      <c r="G1936" s="78" t="s">
        <v>337</v>
      </c>
      <c r="H1936" s="79">
        <v>7.7249999999999996</v>
      </c>
      <c r="I1936" s="79">
        <v>46.387999999999998</v>
      </c>
      <c r="J1936" s="79">
        <v>117.012</v>
      </c>
      <c r="K1936" s="79">
        <v>134.96</v>
      </c>
      <c r="L1936" s="79">
        <v>61.345999999999997</v>
      </c>
      <c r="M1936" s="79">
        <v>10.679</v>
      </c>
      <c r="N1936" s="79">
        <v>0.53</v>
      </c>
    </row>
    <row r="1937" spans="1:14" x14ac:dyDescent="0.3">
      <c r="A1937" s="82">
        <v>1936</v>
      </c>
      <c r="B1937" s="83" t="s">
        <v>323</v>
      </c>
      <c r="C1937" s="86" t="s">
        <v>158</v>
      </c>
      <c r="D1937" s="88"/>
      <c r="E1937" s="88">
        <v>704</v>
      </c>
      <c r="F1937" s="88">
        <v>2085</v>
      </c>
      <c r="G1937" s="78" t="s">
        <v>338</v>
      </c>
      <c r="H1937" s="79">
        <v>7.7240000000000002</v>
      </c>
      <c r="I1937" s="79">
        <v>46.38</v>
      </c>
      <c r="J1937" s="79">
        <v>116.99299999999999</v>
      </c>
      <c r="K1937" s="79">
        <v>134.94</v>
      </c>
      <c r="L1937" s="79">
        <v>61.335999999999999</v>
      </c>
      <c r="M1937" s="79">
        <v>10.677</v>
      </c>
      <c r="N1937" s="79">
        <v>0.53</v>
      </c>
    </row>
    <row r="1938" spans="1:14" x14ac:dyDescent="0.3">
      <c r="A1938" s="82">
        <v>1937</v>
      </c>
      <c r="B1938" s="83" t="s">
        <v>323</v>
      </c>
      <c r="C1938" s="86" t="s">
        <v>158</v>
      </c>
      <c r="D1938" s="88"/>
      <c r="E1938" s="88">
        <v>704</v>
      </c>
      <c r="F1938" s="88">
        <v>2090</v>
      </c>
      <c r="G1938" s="78" t="s">
        <v>339</v>
      </c>
      <c r="H1938" s="79">
        <v>7.7229999999999999</v>
      </c>
      <c r="I1938" s="79">
        <v>46.375999999999998</v>
      </c>
      <c r="J1938" s="79">
        <v>116.98</v>
      </c>
      <c r="K1938" s="79">
        <v>134.92500000000001</v>
      </c>
      <c r="L1938" s="79">
        <v>61.33</v>
      </c>
      <c r="M1938" s="79">
        <v>10.676</v>
      </c>
      <c r="N1938" s="79">
        <v>0.53</v>
      </c>
    </row>
    <row r="1939" spans="1:14" x14ac:dyDescent="0.3">
      <c r="A1939" s="82">
        <v>1938</v>
      </c>
      <c r="B1939" s="83" t="s">
        <v>323</v>
      </c>
      <c r="C1939" s="86" t="s">
        <v>158</v>
      </c>
      <c r="D1939" s="88"/>
      <c r="E1939" s="88">
        <v>704</v>
      </c>
      <c r="F1939" s="88">
        <v>2095</v>
      </c>
      <c r="G1939" s="78" t="s">
        <v>340</v>
      </c>
      <c r="H1939" s="79">
        <v>7.718</v>
      </c>
      <c r="I1939" s="79">
        <v>46.348999999999997</v>
      </c>
      <c r="J1939" s="79">
        <v>116.913</v>
      </c>
      <c r="K1939" s="79">
        <v>134.84700000000001</v>
      </c>
      <c r="L1939" s="79">
        <v>61.293999999999997</v>
      </c>
      <c r="M1939" s="79">
        <v>10.669</v>
      </c>
      <c r="N1939" s="79">
        <v>0.53</v>
      </c>
    </row>
    <row r="1940" spans="1:14" x14ac:dyDescent="0.3">
      <c r="A1940" s="82">
        <v>1939</v>
      </c>
      <c r="B1940" s="83" t="s">
        <v>323</v>
      </c>
      <c r="C1940" s="87" t="s">
        <v>159</v>
      </c>
      <c r="D1940" s="88"/>
      <c r="E1940" s="88">
        <v>922</v>
      </c>
      <c r="F1940" s="88">
        <v>2015</v>
      </c>
      <c r="G1940" s="78" t="s">
        <v>324</v>
      </c>
      <c r="H1940" s="79">
        <v>39.492410600057703</v>
      </c>
      <c r="I1940" s="79">
        <v>123.101875632001</v>
      </c>
      <c r="J1940" s="79">
        <v>155.38904644679701</v>
      </c>
      <c r="K1940" s="79">
        <v>123.864615133608</v>
      </c>
      <c r="L1940" s="79">
        <v>74.8140941033801</v>
      </c>
      <c r="M1940" s="79">
        <v>24.9023464837231</v>
      </c>
      <c r="N1940" s="79">
        <v>6.2823660191970303</v>
      </c>
    </row>
    <row r="1941" spans="1:14" x14ac:dyDescent="0.3">
      <c r="A1941" s="82">
        <v>1940</v>
      </c>
      <c r="B1941" s="83" t="s">
        <v>323</v>
      </c>
      <c r="C1941" s="87" t="s">
        <v>159</v>
      </c>
      <c r="D1941" s="88"/>
      <c r="E1941" s="88">
        <v>922</v>
      </c>
      <c r="F1941" s="88">
        <v>2020</v>
      </c>
      <c r="G1941" s="78" t="s">
        <v>325</v>
      </c>
      <c r="H1941" s="79">
        <v>37.400530148578603</v>
      </c>
      <c r="I1941" s="79">
        <v>114.303048323246</v>
      </c>
      <c r="J1941" s="79">
        <v>147.97312066456701</v>
      </c>
      <c r="K1941" s="79">
        <v>122.169336814376</v>
      </c>
      <c r="L1941" s="79">
        <v>72.678234938843502</v>
      </c>
      <c r="M1941" s="79">
        <v>22.529111420009901</v>
      </c>
      <c r="N1941" s="79">
        <v>5.4847657688321103</v>
      </c>
    </row>
    <row r="1942" spans="1:14" x14ac:dyDescent="0.3">
      <c r="A1942" s="82">
        <v>1941</v>
      </c>
      <c r="B1942" s="83" t="s">
        <v>323</v>
      </c>
      <c r="C1942" s="87" t="s">
        <v>159</v>
      </c>
      <c r="D1942" s="88"/>
      <c r="E1942" s="88">
        <v>922</v>
      </c>
      <c r="F1942" s="88">
        <v>2025</v>
      </c>
      <c r="G1942" s="78" t="s">
        <v>326</v>
      </c>
      <c r="H1942" s="79">
        <v>35.901116952926102</v>
      </c>
      <c r="I1942" s="79">
        <v>107.282836997223</v>
      </c>
      <c r="J1942" s="79">
        <v>141.357165042193</v>
      </c>
      <c r="K1942" s="79">
        <v>121.14192827756099</v>
      </c>
      <c r="L1942" s="79">
        <v>71.399920351833103</v>
      </c>
      <c r="M1942" s="79">
        <v>20.697277733630099</v>
      </c>
      <c r="N1942" s="79">
        <v>4.6275637351676098</v>
      </c>
    </row>
    <row r="1943" spans="1:14" x14ac:dyDescent="0.3">
      <c r="A1943" s="82">
        <v>1942</v>
      </c>
      <c r="B1943" s="83" t="s">
        <v>323</v>
      </c>
      <c r="C1943" s="87" t="s">
        <v>159</v>
      </c>
      <c r="D1943" s="88"/>
      <c r="E1943" s="88">
        <v>922</v>
      </c>
      <c r="F1943" s="88">
        <v>2030</v>
      </c>
      <c r="G1943" s="78" t="s">
        <v>327</v>
      </c>
      <c r="H1943" s="79">
        <v>34.611008315287997</v>
      </c>
      <c r="I1943" s="79">
        <v>101.598330036147</v>
      </c>
      <c r="J1943" s="79">
        <v>135.64417718477699</v>
      </c>
      <c r="K1943" s="79">
        <v>119.938597623074</v>
      </c>
      <c r="L1943" s="79">
        <v>69.872677608986294</v>
      </c>
      <c r="M1943" s="79">
        <v>19.323016042069799</v>
      </c>
      <c r="N1943" s="79">
        <v>3.88192127675498</v>
      </c>
    </row>
    <row r="1944" spans="1:14" x14ac:dyDescent="0.3">
      <c r="A1944" s="82">
        <v>1943</v>
      </c>
      <c r="B1944" s="83" t="s">
        <v>323</v>
      </c>
      <c r="C1944" s="87" t="s">
        <v>159</v>
      </c>
      <c r="D1944" s="88"/>
      <c r="E1944" s="88">
        <v>922</v>
      </c>
      <c r="F1944" s="88">
        <v>2035</v>
      </c>
      <c r="G1944" s="78" t="s">
        <v>328</v>
      </c>
      <c r="H1944" s="79">
        <v>33.564917851649298</v>
      </c>
      <c r="I1944" s="79">
        <v>96.709706510741498</v>
      </c>
      <c r="J1944" s="79">
        <v>130.74573425315401</v>
      </c>
      <c r="K1944" s="79">
        <v>118.316513280826</v>
      </c>
      <c r="L1944" s="79">
        <v>68.080349009631902</v>
      </c>
      <c r="M1944" s="79">
        <v>17.760433558683602</v>
      </c>
      <c r="N1944" s="79">
        <v>3.2935054650835101</v>
      </c>
    </row>
    <row r="1945" spans="1:14" x14ac:dyDescent="0.3">
      <c r="A1945" s="82">
        <v>1944</v>
      </c>
      <c r="B1945" s="83" t="s">
        <v>323</v>
      </c>
      <c r="C1945" s="87" t="s">
        <v>159</v>
      </c>
      <c r="D1945" s="88"/>
      <c r="E1945" s="88">
        <v>922</v>
      </c>
      <c r="F1945" s="88">
        <v>2040</v>
      </c>
      <c r="G1945" s="78" t="s">
        <v>329</v>
      </c>
      <c r="H1945" s="79">
        <v>32.905967563283802</v>
      </c>
      <c r="I1945" s="79">
        <v>92.800650718245507</v>
      </c>
      <c r="J1945" s="79">
        <v>126.62232245565001</v>
      </c>
      <c r="K1945" s="79">
        <v>116.852010504793</v>
      </c>
      <c r="L1945" s="79">
        <v>66.357294155213395</v>
      </c>
      <c r="M1945" s="79">
        <v>16.296394853727001</v>
      </c>
      <c r="N1945" s="79">
        <v>2.6768915853900399</v>
      </c>
    </row>
    <row r="1946" spans="1:14" x14ac:dyDescent="0.3">
      <c r="A1946" s="82">
        <v>1945</v>
      </c>
      <c r="B1946" s="83" t="s">
        <v>323</v>
      </c>
      <c r="C1946" s="87" t="s">
        <v>159</v>
      </c>
      <c r="D1946" s="88"/>
      <c r="E1946" s="88">
        <v>922</v>
      </c>
      <c r="F1946" s="88">
        <v>2045</v>
      </c>
      <c r="G1946" s="78" t="s">
        <v>330</v>
      </c>
      <c r="H1946" s="79">
        <v>32.330931509819102</v>
      </c>
      <c r="I1946" s="79">
        <v>89.982533233855406</v>
      </c>
      <c r="J1946" s="79">
        <v>123.277933502858</v>
      </c>
      <c r="K1946" s="79">
        <v>115.780001751849</v>
      </c>
      <c r="L1946" s="79">
        <v>64.651790435843395</v>
      </c>
      <c r="M1946" s="79">
        <v>15.220157500200701</v>
      </c>
      <c r="N1946" s="79">
        <v>2.1723983783284799</v>
      </c>
    </row>
    <row r="1947" spans="1:14" x14ac:dyDescent="0.3">
      <c r="A1947" s="82">
        <v>1946</v>
      </c>
      <c r="B1947" s="83" t="s">
        <v>323</v>
      </c>
      <c r="C1947" s="87" t="s">
        <v>159</v>
      </c>
      <c r="D1947" s="88"/>
      <c r="E1947" s="88">
        <v>922</v>
      </c>
      <c r="F1947" s="88">
        <v>2050</v>
      </c>
      <c r="G1947" s="78" t="s">
        <v>331</v>
      </c>
      <c r="H1947" s="79">
        <v>31.631800610201999</v>
      </c>
      <c r="I1947" s="79">
        <v>87.633970283267104</v>
      </c>
      <c r="J1947" s="79">
        <v>120.62610414769701</v>
      </c>
      <c r="K1947" s="79">
        <v>115.16357773142001</v>
      </c>
      <c r="L1947" s="79">
        <v>63.198297311312402</v>
      </c>
      <c r="M1947" s="79">
        <v>14.283108546449499</v>
      </c>
      <c r="N1947" s="79">
        <v>1.8600579153232299</v>
      </c>
    </row>
    <row r="1948" spans="1:14" x14ac:dyDescent="0.3">
      <c r="A1948" s="82">
        <v>1947</v>
      </c>
      <c r="B1948" s="83" t="s">
        <v>323</v>
      </c>
      <c r="C1948" s="87" t="s">
        <v>159</v>
      </c>
      <c r="D1948" s="88"/>
      <c r="E1948" s="88">
        <v>922</v>
      </c>
      <c r="F1948" s="88">
        <v>2055</v>
      </c>
      <c r="G1948" s="78" t="s">
        <v>332</v>
      </c>
      <c r="H1948" s="79">
        <v>30.732310392995299</v>
      </c>
      <c r="I1948" s="79">
        <v>85.268385691707607</v>
      </c>
      <c r="J1948" s="79">
        <v>118.46973207877301</v>
      </c>
      <c r="K1948" s="79">
        <v>114.826092931242</v>
      </c>
      <c r="L1948" s="79">
        <v>61.935099209795602</v>
      </c>
      <c r="M1948" s="79">
        <v>13.4815050838054</v>
      </c>
      <c r="N1948" s="79">
        <v>1.6274783840079601</v>
      </c>
    </row>
    <row r="1949" spans="1:14" x14ac:dyDescent="0.3">
      <c r="A1949" s="82">
        <v>1948</v>
      </c>
      <c r="B1949" s="83" t="s">
        <v>323</v>
      </c>
      <c r="C1949" s="87" t="s">
        <v>159</v>
      </c>
      <c r="D1949" s="88"/>
      <c r="E1949" s="88">
        <v>922</v>
      </c>
      <c r="F1949" s="88">
        <v>2060</v>
      </c>
      <c r="G1949" s="78" t="s">
        <v>333</v>
      </c>
      <c r="H1949" s="79">
        <v>29.79098993145</v>
      </c>
      <c r="I1949" s="79">
        <v>83.054624746504601</v>
      </c>
      <c r="J1949" s="79">
        <v>116.92754934969101</v>
      </c>
      <c r="K1949" s="79">
        <v>114.85265240237599</v>
      </c>
      <c r="L1949" s="79">
        <v>60.793462313879203</v>
      </c>
      <c r="M1949" s="79">
        <v>12.791240597270299</v>
      </c>
      <c r="N1949" s="79">
        <v>1.44919095473736</v>
      </c>
    </row>
    <row r="1950" spans="1:14" x14ac:dyDescent="0.3">
      <c r="A1950" s="82">
        <v>1949</v>
      </c>
      <c r="B1950" s="83" t="s">
        <v>323</v>
      </c>
      <c r="C1950" s="87" t="s">
        <v>159</v>
      </c>
      <c r="D1950" s="88"/>
      <c r="E1950" s="88">
        <v>922</v>
      </c>
      <c r="F1950" s="88">
        <v>2065</v>
      </c>
      <c r="G1950" s="78" t="s">
        <v>334</v>
      </c>
      <c r="H1950" s="79">
        <v>28.766285580307098</v>
      </c>
      <c r="I1950" s="79">
        <v>80.7751343909908</v>
      </c>
      <c r="J1950" s="79">
        <v>115.682422292792</v>
      </c>
      <c r="K1950" s="79">
        <v>115.004586895724</v>
      </c>
      <c r="L1950" s="79">
        <v>59.729322812124103</v>
      </c>
      <c r="M1950" s="79">
        <v>12.132028743243101</v>
      </c>
      <c r="N1950" s="79">
        <v>1.29384422930735</v>
      </c>
    </row>
    <row r="1951" spans="1:14" x14ac:dyDescent="0.3">
      <c r="A1951" s="82">
        <v>1950</v>
      </c>
      <c r="B1951" s="83" t="s">
        <v>323</v>
      </c>
      <c r="C1951" s="87" t="s">
        <v>159</v>
      </c>
      <c r="D1951" s="88"/>
      <c r="E1951" s="88">
        <v>922</v>
      </c>
      <c r="F1951" s="88">
        <v>2070</v>
      </c>
      <c r="G1951" s="78" t="s">
        <v>335</v>
      </c>
      <c r="H1951" s="79">
        <v>27.733223966274899</v>
      </c>
      <c r="I1951" s="79">
        <v>78.785406044359704</v>
      </c>
      <c r="J1951" s="79">
        <v>114.912127095112</v>
      </c>
      <c r="K1951" s="79">
        <v>115.53739510196</v>
      </c>
      <c r="L1951" s="79">
        <v>58.923867437631401</v>
      </c>
      <c r="M1951" s="79">
        <v>11.573034211665799</v>
      </c>
      <c r="N1951" s="79">
        <v>1.1484227358627701</v>
      </c>
    </row>
    <row r="1952" spans="1:14" x14ac:dyDescent="0.3">
      <c r="A1952" s="82">
        <v>1951</v>
      </c>
      <c r="B1952" s="83" t="s">
        <v>323</v>
      </c>
      <c r="C1952" s="87" t="s">
        <v>159</v>
      </c>
      <c r="D1952" s="88"/>
      <c r="E1952" s="88">
        <v>922</v>
      </c>
      <c r="F1952" s="88">
        <v>2075</v>
      </c>
      <c r="G1952" s="78" t="s">
        <v>336</v>
      </c>
      <c r="H1952" s="79">
        <v>26.590108591595499</v>
      </c>
      <c r="I1952" s="79">
        <v>76.872824210695995</v>
      </c>
      <c r="J1952" s="79">
        <v>114.35130591644899</v>
      </c>
      <c r="K1952" s="79">
        <v>116.206986356654</v>
      </c>
      <c r="L1952" s="79">
        <v>58.368862626372398</v>
      </c>
      <c r="M1952" s="79">
        <v>11.0942100930592</v>
      </c>
      <c r="N1952" s="79">
        <v>1.0248649738247799</v>
      </c>
    </row>
    <row r="1953" spans="1:14" x14ac:dyDescent="0.3">
      <c r="A1953" s="82">
        <v>1952</v>
      </c>
      <c r="B1953" s="83" t="s">
        <v>323</v>
      </c>
      <c r="C1953" s="87" t="s">
        <v>159</v>
      </c>
      <c r="D1953" s="88"/>
      <c r="E1953" s="88">
        <v>922</v>
      </c>
      <c r="F1953" s="88">
        <v>2080</v>
      </c>
      <c r="G1953" s="78" t="s">
        <v>337</v>
      </c>
      <c r="H1953" s="79">
        <v>25.287729878053302</v>
      </c>
      <c r="I1953" s="79">
        <v>74.941230796339696</v>
      </c>
      <c r="J1953" s="79">
        <v>113.986168944504</v>
      </c>
      <c r="K1953" s="79">
        <v>117.04233831853701</v>
      </c>
      <c r="L1953" s="79">
        <v>58.013758887700298</v>
      </c>
      <c r="M1953" s="79">
        <v>10.7096811328299</v>
      </c>
      <c r="N1953" s="79">
        <v>0.93748867590829399</v>
      </c>
    </row>
    <row r="1954" spans="1:14" x14ac:dyDescent="0.3">
      <c r="A1954" s="82">
        <v>1953</v>
      </c>
      <c r="B1954" s="83" t="s">
        <v>323</v>
      </c>
      <c r="C1954" s="87" t="s">
        <v>159</v>
      </c>
      <c r="D1954" s="88"/>
      <c r="E1954" s="88">
        <v>922</v>
      </c>
      <c r="F1954" s="88">
        <v>2085</v>
      </c>
      <c r="G1954" s="78" t="s">
        <v>338</v>
      </c>
      <c r="H1954" s="79">
        <v>23.780541885759899</v>
      </c>
      <c r="I1954" s="79">
        <v>72.774540025677297</v>
      </c>
      <c r="J1954" s="79">
        <v>113.6769907059</v>
      </c>
      <c r="K1954" s="79">
        <v>117.95869152697</v>
      </c>
      <c r="L1954" s="79">
        <v>57.765680593967097</v>
      </c>
      <c r="M1954" s="79">
        <v>10.4084266043787</v>
      </c>
      <c r="N1954" s="79">
        <v>0.86570338255805801</v>
      </c>
    </row>
    <row r="1955" spans="1:14" x14ac:dyDescent="0.3">
      <c r="A1955" s="82">
        <v>1954</v>
      </c>
      <c r="B1955" s="83" t="s">
        <v>323</v>
      </c>
      <c r="C1955" s="87" t="s">
        <v>159</v>
      </c>
      <c r="D1955" s="88"/>
      <c r="E1955" s="88">
        <v>922</v>
      </c>
      <c r="F1955" s="88">
        <v>2090</v>
      </c>
      <c r="G1955" s="78" t="s">
        <v>339</v>
      </c>
      <c r="H1955" s="79">
        <v>22.161805377527099</v>
      </c>
      <c r="I1955" s="79">
        <v>70.3180926264737</v>
      </c>
      <c r="J1955" s="79">
        <v>113.362693491952</v>
      </c>
      <c r="K1955" s="79">
        <v>118.88228814674299</v>
      </c>
      <c r="L1955" s="79">
        <v>57.576620512970301</v>
      </c>
      <c r="M1955" s="79">
        <v>10.1481149257399</v>
      </c>
      <c r="N1955" s="79">
        <v>0.81795904724205504</v>
      </c>
    </row>
    <row r="1956" spans="1:14" x14ac:dyDescent="0.3">
      <c r="A1956" s="82">
        <v>1955</v>
      </c>
      <c r="B1956" s="83" t="s">
        <v>323</v>
      </c>
      <c r="C1956" s="87" t="s">
        <v>159</v>
      </c>
      <c r="D1956" s="88"/>
      <c r="E1956" s="88">
        <v>922</v>
      </c>
      <c r="F1956" s="88">
        <v>2095</v>
      </c>
      <c r="G1956" s="78" t="s">
        <v>340</v>
      </c>
      <c r="H1956" s="79">
        <v>20.534981656205201</v>
      </c>
      <c r="I1956" s="79">
        <v>67.742267620233406</v>
      </c>
      <c r="J1956" s="79">
        <v>113.11666837447299</v>
      </c>
      <c r="K1956" s="79">
        <v>119.891144601766</v>
      </c>
      <c r="L1956" s="79">
        <v>57.503505351098497</v>
      </c>
      <c r="M1956" s="79">
        <v>9.9529676247272398</v>
      </c>
      <c r="N1956" s="79">
        <v>0.77263905163143298</v>
      </c>
    </row>
    <row r="1957" spans="1:14" x14ac:dyDescent="0.3">
      <c r="A1957" s="82">
        <v>1956</v>
      </c>
      <c r="B1957" s="83" t="s">
        <v>323</v>
      </c>
      <c r="C1957" s="86" t="s">
        <v>160</v>
      </c>
      <c r="D1957" s="88"/>
      <c r="E1957" s="88">
        <v>51</v>
      </c>
      <c r="F1957" s="88">
        <v>2015</v>
      </c>
      <c r="G1957" s="78" t="s">
        <v>324</v>
      </c>
      <c r="H1957" s="79">
        <v>23.164999999999999</v>
      </c>
      <c r="I1957" s="79">
        <v>109.41</v>
      </c>
      <c r="J1957" s="79">
        <v>103.38800000000001</v>
      </c>
      <c r="K1957" s="79">
        <v>60.277999999999999</v>
      </c>
      <c r="L1957" s="79">
        <v>20.61</v>
      </c>
      <c r="M1957" s="79">
        <v>3.0219999999999998</v>
      </c>
      <c r="N1957" s="79">
        <v>0.32700000000000001</v>
      </c>
    </row>
    <row r="1958" spans="1:14" x14ac:dyDescent="0.3">
      <c r="A1958" s="82">
        <v>1957</v>
      </c>
      <c r="B1958" s="83" t="s">
        <v>323</v>
      </c>
      <c r="C1958" s="86" t="s">
        <v>160</v>
      </c>
      <c r="D1958" s="88"/>
      <c r="E1958" s="88">
        <v>51</v>
      </c>
      <c r="F1958" s="88">
        <v>2020</v>
      </c>
      <c r="G1958" s="78" t="s">
        <v>325</v>
      </c>
      <c r="H1958" s="79">
        <v>18.939</v>
      </c>
      <c r="I1958" s="79">
        <v>90.902000000000001</v>
      </c>
      <c r="J1958" s="79">
        <v>104.13800000000001</v>
      </c>
      <c r="K1958" s="79">
        <v>72.908000000000001</v>
      </c>
      <c r="L1958" s="79">
        <v>25.530999999999999</v>
      </c>
      <c r="M1958" s="79">
        <v>3.5270000000000001</v>
      </c>
      <c r="N1958" s="79">
        <v>0.33500000000000002</v>
      </c>
    </row>
    <row r="1959" spans="1:14" x14ac:dyDescent="0.3">
      <c r="A1959" s="82">
        <v>1958</v>
      </c>
      <c r="B1959" s="83" t="s">
        <v>323</v>
      </c>
      <c r="C1959" s="86" t="s">
        <v>160</v>
      </c>
      <c r="D1959" s="88"/>
      <c r="E1959" s="88">
        <v>51</v>
      </c>
      <c r="F1959" s="88">
        <v>2025</v>
      </c>
      <c r="G1959" s="78" t="s">
        <v>326</v>
      </c>
      <c r="H1959" s="79">
        <v>16.347000000000001</v>
      </c>
      <c r="I1959" s="79">
        <v>79.58</v>
      </c>
      <c r="J1959" s="79">
        <v>105.806</v>
      </c>
      <c r="K1959" s="79">
        <v>82.725999999999999</v>
      </c>
      <c r="L1959" s="79">
        <v>29.166</v>
      </c>
      <c r="M1959" s="79">
        <v>3.8690000000000002</v>
      </c>
      <c r="N1959" s="79">
        <v>0.34599999999999997</v>
      </c>
    </row>
    <row r="1960" spans="1:14" x14ac:dyDescent="0.3">
      <c r="A1960" s="82">
        <v>1959</v>
      </c>
      <c r="B1960" s="83" t="s">
        <v>323</v>
      </c>
      <c r="C1960" s="86" t="s">
        <v>160</v>
      </c>
      <c r="D1960" s="88"/>
      <c r="E1960" s="88">
        <v>51</v>
      </c>
      <c r="F1960" s="88">
        <v>2030</v>
      </c>
      <c r="G1960" s="78" t="s">
        <v>327</v>
      </c>
      <c r="H1960" s="79">
        <v>14.334</v>
      </c>
      <c r="I1960" s="79">
        <v>70.775000000000006</v>
      </c>
      <c r="J1960" s="79">
        <v>107.121</v>
      </c>
      <c r="K1960" s="79">
        <v>91.34</v>
      </c>
      <c r="L1960" s="79">
        <v>32.621000000000002</v>
      </c>
      <c r="M1960" s="79">
        <v>4.2699999999999996</v>
      </c>
      <c r="N1960" s="79">
        <v>0.35899999999999999</v>
      </c>
    </row>
    <row r="1961" spans="1:14" x14ac:dyDescent="0.3">
      <c r="A1961" s="82">
        <v>1960</v>
      </c>
      <c r="B1961" s="83" t="s">
        <v>323</v>
      </c>
      <c r="C1961" s="86" t="s">
        <v>160</v>
      </c>
      <c r="D1961" s="88"/>
      <c r="E1961" s="88">
        <v>51</v>
      </c>
      <c r="F1961" s="88">
        <v>2035</v>
      </c>
      <c r="G1961" s="78" t="s">
        <v>328</v>
      </c>
      <c r="H1961" s="79">
        <v>12.765000000000001</v>
      </c>
      <c r="I1961" s="79">
        <v>64</v>
      </c>
      <c r="J1961" s="79">
        <v>108.139</v>
      </c>
      <c r="K1961" s="79">
        <v>98.600999999999999</v>
      </c>
      <c r="L1961" s="79">
        <v>35.752000000000002</v>
      </c>
      <c r="M1961" s="79">
        <v>4.67</v>
      </c>
      <c r="N1961" s="79">
        <v>0.373</v>
      </c>
    </row>
    <row r="1962" spans="1:14" x14ac:dyDescent="0.3">
      <c r="A1962" s="82">
        <v>1961</v>
      </c>
      <c r="B1962" s="83" t="s">
        <v>323</v>
      </c>
      <c r="C1962" s="86" t="s">
        <v>160</v>
      </c>
      <c r="D1962" s="88"/>
      <c r="E1962" s="88">
        <v>51</v>
      </c>
      <c r="F1962" s="88">
        <v>2040</v>
      </c>
      <c r="G1962" s="78" t="s">
        <v>329</v>
      </c>
      <c r="H1962" s="79">
        <v>11.545999999999999</v>
      </c>
      <c r="I1962" s="79">
        <v>58.777000000000001</v>
      </c>
      <c r="J1962" s="79">
        <v>108.95399999999999</v>
      </c>
      <c r="K1962" s="79">
        <v>104.70399999999999</v>
      </c>
      <c r="L1962" s="79">
        <v>38.636000000000003</v>
      </c>
      <c r="M1962" s="79">
        <v>5.0819999999999999</v>
      </c>
      <c r="N1962" s="79">
        <v>0.38100000000000001</v>
      </c>
    </row>
    <row r="1963" spans="1:14" x14ac:dyDescent="0.3">
      <c r="A1963" s="82">
        <v>1962</v>
      </c>
      <c r="B1963" s="83" t="s">
        <v>323</v>
      </c>
      <c r="C1963" s="86" t="s">
        <v>160</v>
      </c>
      <c r="D1963" s="88"/>
      <c r="E1963" s="88">
        <v>51</v>
      </c>
      <c r="F1963" s="88">
        <v>2045</v>
      </c>
      <c r="G1963" s="78" t="s">
        <v>330</v>
      </c>
      <c r="H1963" s="79">
        <v>10.586</v>
      </c>
      <c r="I1963" s="79">
        <v>54.767000000000003</v>
      </c>
      <c r="J1963" s="79">
        <v>109.6</v>
      </c>
      <c r="K1963" s="79">
        <v>109.726</v>
      </c>
      <c r="L1963" s="79">
        <v>41.277000000000001</v>
      </c>
      <c r="M1963" s="79">
        <v>5.492</v>
      </c>
      <c r="N1963" s="79">
        <v>0.39200000000000002</v>
      </c>
    </row>
    <row r="1964" spans="1:14" x14ac:dyDescent="0.3">
      <c r="A1964" s="82">
        <v>1963</v>
      </c>
      <c r="B1964" s="83" t="s">
        <v>323</v>
      </c>
      <c r="C1964" s="86" t="s">
        <v>160</v>
      </c>
      <c r="D1964" s="88"/>
      <c r="E1964" s="88">
        <v>51</v>
      </c>
      <c r="F1964" s="88">
        <v>2050</v>
      </c>
      <c r="G1964" s="78" t="s">
        <v>331</v>
      </c>
      <c r="H1964" s="79">
        <v>9.827</v>
      </c>
      <c r="I1964" s="79">
        <v>51.686</v>
      </c>
      <c r="J1964" s="79">
        <v>110.093</v>
      </c>
      <c r="K1964" s="79">
        <v>113.785</v>
      </c>
      <c r="L1964" s="79">
        <v>43.686999999999998</v>
      </c>
      <c r="M1964" s="79">
        <v>5.9</v>
      </c>
      <c r="N1964" s="79">
        <v>0.40200000000000002</v>
      </c>
    </row>
    <row r="1965" spans="1:14" x14ac:dyDescent="0.3">
      <c r="A1965" s="82">
        <v>1964</v>
      </c>
      <c r="B1965" s="83" t="s">
        <v>323</v>
      </c>
      <c r="C1965" s="86" t="s">
        <v>160</v>
      </c>
      <c r="D1965" s="88"/>
      <c r="E1965" s="88">
        <v>51</v>
      </c>
      <c r="F1965" s="88">
        <v>2055</v>
      </c>
      <c r="G1965" s="78" t="s">
        <v>332</v>
      </c>
      <c r="H1965" s="79">
        <v>9.218</v>
      </c>
      <c r="I1965" s="79">
        <v>49.314</v>
      </c>
      <c r="J1965" s="79">
        <v>110.417</v>
      </c>
      <c r="K1965" s="79">
        <v>116.96599999999999</v>
      </c>
      <c r="L1965" s="79">
        <v>45.887999999999998</v>
      </c>
      <c r="M1965" s="79">
        <v>6.3040000000000003</v>
      </c>
      <c r="N1965" s="79">
        <v>0.41299999999999998</v>
      </c>
    </row>
    <row r="1966" spans="1:14" x14ac:dyDescent="0.3">
      <c r="A1966" s="82">
        <v>1965</v>
      </c>
      <c r="B1966" s="83" t="s">
        <v>323</v>
      </c>
      <c r="C1966" s="86" t="s">
        <v>160</v>
      </c>
      <c r="D1966" s="88"/>
      <c r="E1966" s="88">
        <v>51</v>
      </c>
      <c r="F1966" s="88">
        <v>2060</v>
      </c>
      <c r="G1966" s="78" t="s">
        <v>333</v>
      </c>
      <c r="H1966" s="79">
        <v>8.7590000000000003</v>
      </c>
      <c r="I1966" s="79">
        <v>47.579000000000001</v>
      </c>
      <c r="J1966" s="79">
        <v>110.76300000000001</v>
      </c>
      <c r="K1966" s="79">
        <v>119.569</v>
      </c>
      <c r="L1966" s="79">
        <v>47.920999999999999</v>
      </c>
      <c r="M1966" s="79">
        <v>6.7050000000000001</v>
      </c>
      <c r="N1966" s="79">
        <v>0.42399999999999999</v>
      </c>
    </row>
    <row r="1967" spans="1:14" x14ac:dyDescent="0.3">
      <c r="A1967" s="82">
        <v>1966</v>
      </c>
      <c r="B1967" s="83" t="s">
        <v>323</v>
      </c>
      <c r="C1967" s="86" t="s">
        <v>160</v>
      </c>
      <c r="D1967" s="88"/>
      <c r="E1967" s="88">
        <v>51</v>
      </c>
      <c r="F1967" s="88">
        <v>2065</v>
      </c>
      <c r="G1967" s="78" t="s">
        <v>334</v>
      </c>
      <c r="H1967" s="79">
        <v>8.3919999999999995</v>
      </c>
      <c r="I1967" s="79">
        <v>46.320999999999998</v>
      </c>
      <c r="J1967" s="79">
        <v>111.084</v>
      </c>
      <c r="K1967" s="79">
        <v>121.65300000000001</v>
      </c>
      <c r="L1967" s="79">
        <v>49.781999999999996</v>
      </c>
      <c r="M1967" s="79">
        <v>7.11</v>
      </c>
      <c r="N1967" s="79">
        <v>0.438</v>
      </c>
    </row>
    <row r="1968" spans="1:14" x14ac:dyDescent="0.3">
      <c r="A1968" s="82">
        <v>1967</v>
      </c>
      <c r="B1968" s="83" t="s">
        <v>323</v>
      </c>
      <c r="C1968" s="86" t="s">
        <v>160</v>
      </c>
      <c r="D1968" s="88"/>
      <c r="E1968" s="88">
        <v>51</v>
      </c>
      <c r="F1968" s="88">
        <v>2070</v>
      </c>
      <c r="G1968" s="78" t="s">
        <v>335</v>
      </c>
      <c r="H1968" s="79">
        <v>8.0969999999999995</v>
      </c>
      <c r="I1968" s="79">
        <v>45.368000000000002</v>
      </c>
      <c r="J1968" s="79">
        <v>111.185</v>
      </c>
      <c r="K1968" s="79">
        <v>123.16200000000001</v>
      </c>
      <c r="L1968" s="79">
        <v>51.423999999999999</v>
      </c>
      <c r="M1968" s="79">
        <v>7.4960000000000004</v>
      </c>
      <c r="N1968" s="79">
        <v>0.44800000000000001</v>
      </c>
    </row>
    <row r="1969" spans="1:14" x14ac:dyDescent="0.3">
      <c r="A1969" s="82">
        <v>1968</v>
      </c>
      <c r="B1969" s="83" t="s">
        <v>323</v>
      </c>
      <c r="C1969" s="86" t="s">
        <v>160</v>
      </c>
      <c r="D1969" s="88"/>
      <c r="E1969" s="88">
        <v>51</v>
      </c>
      <c r="F1969" s="88">
        <v>2075</v>
      </c>
      <c r="G1969" s="78" t="s">
        <v>336</v>
      </c>
      <c r="H1969" s="79">
        <v>7.8680000000000003</v>
      </c>
      <c r="I1969" s="79">
        <v>44.688000000000002</v>
      </c>
      <c r="J1969" s="79">
        <v>111.217</v>
      </c>
      <c r="K1969" s="79">
        <v>124.337</v>
      </c>
      <c r="L1969" s="79">
        <v>52.911999999999999</v>
      </c>
      <c r="M1969" s="79">
        <v>7.9039999999999999</v>
      </c>
      <c r="N1969" s="79">
        <v>0.45400000000000001</v>
      </c>
    </row>
    <row r="1970" spans="1:14" x14ac:dyDescent="0.3">
      <c r="A1970" s="82">
        <v>1969</v>
      </c>
      <c r="B1970" s="83" t="s">
        <v>323</v>
      </c>
      <c r="C1970" s="86" t="s">
        <v>160</v>
      </c>
      <c r="D1970" s="88"/>
      <c r="E1970" s="88">
        <v>51</v>
      </c>
      <c r="F1970" s="88">
        <v>2080</v>
      </c>
      <c r="G1970" s="78" t="s">
        <v>337</v>
      </c>
      <c r="H1970" s="79">
        <v>7.6829999999999998</v>
      </c>
      <c r="I1970" s="79">
        <v>44.228999999999999</v>
      </c>
      <c r="J1970" s="79">
        <v>111.18300000000001</v>
      </c>
      <c r="K1970" s="79">
        <v>125.288</v>
      </c>
      <c r="L1970" s="79">
        <v>54.262999999999998</v>
      </c>
      <c r="M1970" s="79">
        <v>8.327</v>
      </c>
      <c r="N1970" s="79">
        <v>0.46700000000000003</v>
      </c>
    </row>
    <row r="1971" spans="1:14" x14ac:dyDescent="0.3">
      <c r="A1971" s="82">
        <v>1970</v>
      </c>
      <c r="B1971" s="83" t="s">
        <v>323</v>
      </c>
      <c r="C1971" s="86" t="s">
        <v>160</v>
      </c>
      <c r="D1971" s="88"/>
      <c r="E1971" s="88">
        <v>51</v>
      </c>
      <c r="F1971" s="88">
        <v>2085</v>
      </c>
      <c r="G1971" s="78" t="s">
        <v>338</v>
      </c>
      <c r="H1971" s="79">
        <v>7.5279999999999996</v>
      </c>
      <c r="I1971" s="79">
        <v>43.920999999999999</v>
      </c>
      <c r="J1971" s="79">
        <v>111.062</v>
      </c>
      <c r="K1971" s="79">
        <v>126.041</v>
      </c>
      <c r="L1971" s="79">
        <v>55.466000000000001</v>
      </c>
      <c r="M1971" s="79">
        <v>8.7720000000000002</v>
      </c>
      <c r="N1971" s="79">
        <v>0.47</v>
      </c>
    </row>
    <row r="1972" spans="1:14" x14ac:dyDescent="0.3">
      <c r="A1972" s="82">
        <v>1971</v>
      </c>
      <c r="B1972" s="83" t="s">
        <v>323</v>
      </c>
      <c r="C1972" s="86" t="s">
        <v>160</v>
      </c>
      <c r="D1972" s="88"/>
      <c r="E1972" s="88">
        <v>51</v>
      </c>
      <c r="F1972" s="88">
        <v>2090</v>
      </c>
      <c r="G1972" s="78" t="s">
        <v>339</v>
      </c>
      <c r="H1972" s="79">
        <v>7.4020000000000001</v>
      </c>
      <c r="I1972" s="79">
        <v>43.671999999999997</v>
      </c>
      <c r="J1972" s="79">
        <v>110.69199999999999</v>
      </c>
      <c r="K1972" s="79">
        <v>126.48699999999999</v>
      </c>
      <c r="L1972" s="79">
        <v>56.466000000000001</v>
      </c>
      <c r="M1972" s="79">
        <v>9.2590000000000003</v>
      </c>
      <c r="N1972" s="79">
        <v>0.48199999999999998</v>
      </c>
    </row>
    <row r="1973" spans="1:14" x14ac:dyDescent="0.3">
      <c r="A1973" s="82">
        <v>1972</v>
      </c>
      <c r="B1973" s="83" t="s">
        <v>323</v>
      </c>
      <c r="C1973" s="86" t="s">
        <v>160</v>
      </c>
      <c r="D1973" s="88"/>
      <c r="E1973" s="88">
        <v>51</v>
      </c>
      <c r="F1973" s="88">
        <v>2095</v>
      </c>
      <c r="G1973" s="78" t="s">
        <v>340</v>
      </c>
      <c r="H1973" s="79">
        <v>7.298</v>
      </c>
      <c r="I1973" s="79">
        <v>43.552</v>
      </c>
      <c r="J1973" s="79">
        <v>110.38</v>
      </c>
      <c r="K1973" s="79">
        <v>126.998</v>
      </c>
      <c r="L1973" s="79">
        <v>57.405000000000001</v>
      </c>
      <c r="M1973" s="79">
        <v>9.8320000000000007</v>
      </c>
      <c r="N1973" s="79">
        <v>0.495</v>
      </c>
    </row>
    <row r="1974" spans="1:14" x14ac:dyDescent="0.3">
      <c r="A1974" s="82">
        <v>1973</v>
      </c>
      <c r="B1974" s="83" t="s">
        <v>323</v>
      </c>
      <c r="C1974" s="86" t="s">
        <v>161</v>
      </c>
      <c r="D1974" s="88">
        <v>9</v>
      </c>
      <c r="E1974" s="88">
        <v>31</v>
      </c>
      <c r="F1974" s="88">
        <v>2015</v>
      </c>
      <c r="G1974" s="78" t="s">
        <v>324</v>
      </c>
      <c r="H1974" s="79">
        <v>53.524000000000001</v>
      </c>
      <c r="I1974" s="79">
        <v>155.97200000000001</v>
      </c>
      <c r="J1974" s="79">
        <v>116.071</v>
      </c>
      <c r="K1974" s="79">
        <v>53.576999999999998</v>
      </c>
      <c r="L1974" s="79">
        <v>23.692</v>
      </c>
      <c r="M1974" s="79">
        <v>3.8759999999999999</v>
      </c>
      <c r="N1974" s="79">
        <v>0.44800000000000001</v>
      </c>
    </row>
    <row r="1975" spans="1:14" x14ac:dyDescent="0.3">
      <c r="A1975" s="82">
        <v>1974</v>
      </c>
      <c r="B1975" s="83" t="s">
        <v>323</v>
      </c>
      <c r="C1975" s="86" t="s">
        <v>161</v>
      </c>
      <c r="D1975" s="88">
        <v>9</v>
      </c>
      <c r="E1975" s="88">
        <v>31</v>
      </c>
      <c r="F1975" s="88">
        <v>2020</v>
      </c>
      <c r="G1975" s="78" t="s">
        <v>325</v>
      </c>
      <c r="H1975" s="79">
        <v>55.953000000000003</v>
      </c>
      <c r="I1975" s="79">
        <v>147.49600000000001</v>
      </c>
      <c r="J1975" s="79">
        <v>112.76600000000001</v>
      </c>
      <c r="K1975" s="79">
        <v>52.805999999999997</v>
      </c>
      <c r="L1975" s="79">
        <v>23.594000000000001</v>
      </c>
      <c r="M1975" s="79">
        <v>3.3559999999999999</v>
      </c>
      <c r="N1975" s="79">
        <v>0.36899999999999999</v>
      </c>
    </row>
    <row r="1976" spans="1:14" x14ac:dyDescent="0.3">
      <c r="A1976" s="82">
        <v>1975</v>
      </c>
      <c r="B1976" s="83" t="s">
        <v>323</v>
      </c>
      <c r="C1976" s="86" t="s">
        <v>161</v>
      </c>
      <c r="D1976" s="88">
        <v>9</v>
      </c>
      <c r="E1976" s="88">
        <v>31</v>
      </c>
      <c r="F1976" s="88">
        <v>2025</v>
      </c>
      <c r="G1976" s="78" t="s">
        <v>326</v>
      </c>
      <c r="H1976" s="79">
        <v>56.496000000000002</v>
      </c>
      <c r="I1976" s="79">
        <v>138.02799999999999</v>
      </c>
      <c r="J1976" s="79">
        <v>110.55500000000001</v>
      </c>
      <c r="K1976" s="79">
        <v>54.319000000000003</v>
      </c>
      <c r="L1976" s="79">
        <v>24.452000000000002</v>
      </c>
      <c r="M1976" s="79">
        <v>3.149</v>
      </c>
      <c r="N1976" s="79">
        <v>0.32100000000000001</v>
      </c>
    </row>
    <row r="1977" spans="1:14" x14ac:dyDescent="0.3">
      <c r="A1977" s="82">
        <v>1976</v>
      </c>
      <c r="B1977" s="83" t="s">
        <v>323</v>
      </c>
      <c r="C1977" s="86" t="s">
        <v>161</v>
      </c>
      <c r="D1977" s="88">
        <v>9</v>
      </c>
      <c r="E1977" s="88">
        <v>31</v>
      </c>
      <c r="F1977" s="88">
        <v>2030</v>
      </c>
      <c r="G1977" s="78" t="s">
        <v>327</v>
      </c>
      <c r="H1977" s="79">
        <v>55.828000000000003</v>
      </c>
      <c r="I1977" s="79">
        <v>128.625</v>
      </c>
      <c r="J1977" s="79">
        <v>109.13500000000001</v>
      </c>
      <c r="K1977" s="79">
        <v>57.308</v>
      </c>
      <c r="L1977" s="79">
        <v>25.939</v>
      </c>
      <c r="M1977" s="79">
        <v>3.1520000000000001</v>
      </c>
      <c r="N1977" s="79">
        <v>0.29299999999999998</v>
      </c>
    </row>
    <row r="1978" spans="1:14" x14ac:dyDescent="0.3">
      <c r="A1978" s="82">
        <v>1977</v>
      </c>
      <c r="B1978" s="83" t="s">
        <v>323</v>
      </c>
      <c r="C1978" s="86" t="s">
        <v>161</v>
      </c>
      <c r="D1978" s="88">
        <v>9</v>
      </c>
      <c r="E1978" s="88">
        <v>31</v>
      </c>
      <c r="F1978" s="88">
        <v>2035</v>
      </c>
      <c r="G1978" s="78" t="s">
        <v>328</v>
      </c>
      <c r="H1978" s="79">
        <v>54.277000000000001</v>
      </c>
      <c r="I1978" s="79">
        <v>119.64</v>
      </c>
      <c r="J1978" s="79">
        <v>108.173</v>
      </c>
      <c r="K1978" s="79">
        <v>60.984999999999999</v>
      </c>
      <c r="L1978" s="79">
        <v>27.716999999999999</v>
      </c>
      <c r="M1978" s="79">
        <v>3.2949999999999999</v>
      </c>
      <c r="N1978" s="79">
        <v>0.27300000000000002</v>
      </c>
    </row>
    <row r="1979" spans="1:14" x14ac:dyDescent="0.3">
      <c r="A1979" s="82">
        <v>1978</v>
      </c>
      <c r="B1979" s="83" t="s">
        <v>323</v>
      </c>
      <c r="C1979" s="86" t="s">
        <v>161</v>
      </c>
      <c r="D1979" s="88">
        <v>9</v>
      </c>
      <c r="E1979" s="88">
        <v>31</v>
      </c>
      <c r="F1979" s="88">
        <v>2040</v>
      </c>
      <c r="G1979" s="78" t="s">
        <v>329</v>
      </c>
      <c r="H1979" s="79">
        <v>52.171999999999997</v>
      </c>
      <c r="I1979" s="79">
        <v>111.48</v>
      </c>
      <c r="J1979" s="79">
        <v>107.745</v>
      </c>
      <c r="K1979" s="79">
        <v>65.168999999999997</v>
      </c>
      <c r="L1979" s="79">
        <v>29.684999999999999</v>
      </c>
      <c r="M1979" s="79">
        <v>3.5190000000000001</v>
      </c>
      <c r="N1979" s="79">
        <v>0.27</v>
      </c>
    </row>
    <row r="1980" spans="1:14" x14ac:dyDescent="0.3">
      <c r="A1980" s="82">
        <v>1979</v>
      </c>
      <c r="B1980" s="83" t="s">
        <v>323</v>
      </c>
      <c r="C1980" s="86" t="s">
        <v>161</v>
      </c>
      <c r="D1980" s="88">
        <v>9</v>
      </c>
      <c r="E1980" s="88">
        <v>31</v>
      </c>
      <c r="F1980" s="88">
        <v>2045</v>
      </c>
      <c r="G1980" s="78" t="s">
        <v>330</v>
      </c>
      <c r="H1980" s="79">
        <v>49.648000000000003</v>
      </c>
      <c r="I1980" s="79">
        <v>104.104</v>
      </c>
      <c r="J1980" s="79">
        <v>107.712</v>
      </c>
      <c r="K1980" s="79">
        <v>69.629000000000005</v>
      </c>
      <c r="L1980" s="79">
        <v>31.777999999999999</v>
      </c>
      <c r="M1980" s="79">
        <v>3.8050000000000002</v>
      </c>
      <c r="N1980" s="79">
        <v>0.26400000000000001</v>
      </c>
    </row>
    <row r="1981" spans="1:14" x14ac:dyDescent="0.3">
      <c r="A1981" s="82">
        <v>1980</v>
      </c>
      <c r="B1981" s="83" t="s">
        <v>323</v>
      </c>
      <c r="C1981" s="86" t="s">
        <v>161</v>
      </c>
      <c r="D1981" s="88">
        <v>9</v>
      </c>
      <c r="E1981" s="88">
        <v>31</v>
      </c>
      <c r="F1981" s="88">
        <v>2050</v>
      </c>
      <c r="G1981" s="78" t="s">
        <v>331</v>
      </c>
      <c r="H1981" s="79">
        <v>46.807000000000002</v>
      </c>
      <c r="I1981" s="79">
        <v>97.448999999999998</v>
      </c>
      <c r="J1981" s="79">
        <v>107.92100000000001</v>
      </c>
      <c r="K1981" s="79">
        <v>74.168000000000006</v>
      </c>
      <c r="L1981" s="79">
        <v>33.878</v>
      </c>
      <c r="M1981" s="79">
        <v>4.1310000000000002</v>
      </c>
      <c r="N1981" s="79">
        <v>0.26600000000000001</v>
      </c>
    </row>
    <row r="1982" spans="1:14" x14ac:dyDescent="0.3">
      <c r="A1982" s="82">
        <v>1981</v>
      </c>
      <c r="B1982" s="83" t="s">
        <v>323</v>
      </c>
      <c r="C1982" s="86" t="s">
        <v>161</v>
      </c>
      <c r="D1982" s="88">
        <v>9</v>
      </c>
      <c r="E1982" s="88">
        <v>31</v>
      </c>
      <c r="F1982" s="88">
        <v>2055</v>
      </c>
      <c r="G1982" s="78" t="s">
        <v>332</v>
      </c>
      <c r="H1982" s="79">
        <v>43.716999999999999</v>
      </c>
      <c r="I1982" s="79">
        <v>91.426000000000002</v>
      </c>
      <c r="J1982" s="79">
        <v>108.29900000000001</v>
      </c>
      <c r="K1982" s="79">
        <v>78.67</v>
      </c>
      <c r="L1982" s="79">
        <v>35.942999999999998</v>
      </c>
      <c r="M1982" s="79">
        <v>4.4619999999999997</v>
      </c>
      <c r="N1982" s="79">
        <v>0.28299999999999997</v>
      </c>
    </row>
    <row r="1983" spans="1:14" x14ac:dyDescent="0.3">
      <c r="A1983" s="82">
        <v>1982</v>
      </c>
      <c r="B1983" s="83" t="s">
        <v>323</v>
      </c>
      <c r="C1983" s="86" t="s">
        <v>161</v>
      </c>
      <c r="D1983" s="88">
        <v>9</v>
      </c>
      <c r="E1983" s="88">
        <v>31</v>
      </c>
      <c r="F1983" s="88">
        <v>2060</v>
      </c>
      <c r="G1983" s="78" t="s">
        <v>333</v>
      </c>
      <c r="H1983" s="79">
        <v>40.549999999999997</v>
      </c>
      <c r="I1983" s="79">
        <v>86.111999999999995</v>
      </c>
      <c r="J1983" s="79">
        <v>108.995</v>
      </c>
      <c r="K1983" s="79">
        <v>83.277000000000001</v>
      </c>
      <c r="L1983" s="79">
        <v>38.036999999999999</v>
      </c>
      <c r="M1983" s="79">
        <v>4.8159999999999998</v>
      </c>
      <c r="N1983" s="79">
        <v>0.29299999999999998</v>
      </c>
    </row>
    <row r="1984" spans="1:14" x14ac:dyDescent="0.3">
      <c r="A1984" s="82">
        <v>1983</v>
      </c>
      <c r="B1984" s="83" t="s">
        <v>323</v>
      </c>
      <c r="C1984" s="86" t="s">
        <v>161</v>
      </c>
      <c r="D1984" s="88">
        <v>9</v>
      </c>
      <c r="E1984" s="88">
        <v>31</v>
      </c>
      <c r="F1984" s="88">
        <v>2065</v>
      </c>
      <c r="G1984" s="78" t="s">
        <v>334</v>
      </c>
      <c r="H1984" s="79">
        <v>37.298999999999999</v>
      </c>
      <c r="I1984" s="79">
        <v>81.23</v>
      </c>
      <c r="J1984" s="79">
        <v>109.746</v>
      </c>
      <c r="K1984" s="79">
        <v>87.867999999999995</v>
      </c>
      <c r="L1984" s="79">
        <v>40.122</v>
      </c>
      <c r="M1984" s="79">
        <v>5.1909999999999998</v>
      </c>
      <c r="N1984" s="79">
        <v>0.30399999999999999</v>
      </c>
    </row>
    <row r="1985" spans="1:14" x14ac:dyDescent="0.3">
      <c r="A1985" s="82">
        <v>1984</v>
      </c>
      <c r="B1985" s="83" t="s">
        <v>323</v>
      </c>
      <c r="C1985" s="86" t="s">
        <v>161</v>
      </c>
      <c r="D1985" s="88">
        <v>9</v>
      </c>
      <c r="E1985" s="88">
        <v>31</v>
      </c>
      <c r="F1985" s="88">
        <v>2070</v>
      </c>
      <c r="G1985" s="78" t="s">
        <v>335</v>
      </c>
      <c r="H1985" s="79">
        <v>34.042000000000002</v>
      </c>
      <c r="I1985" s="79">
        <v>76.7</v>
      </c>
      <c r="J1985" s="79">
        <v>110.45</v>
      </c>
      <c r="K1985" s="79">
        <v>92.364999999999995</v>
      </c>
      <c r="L1985" s="79">
        <v>42.149000000000001</v>
      </c>
      <c r="M1985" s="79">
        <v>5.5759999999999996</v>
      </c>
      <c r="N1985" s="79">
        <v>0.318</v>
      </c>
    </row>
    <row r="1986" spans="1:14" x14ac:dyDescent="0.3">
      <c r="A1986" s="82">
        <v>1985</v>
      </c>
      <c r="B1986" s="83" t="s">
        <v>323</v>
      </c>
      <c r="C1986" s="86" t="s">
        <v>161</v>
      </c>
      <c r="D1986" s="88">
        <v>9</v>
      </c>
      <c r="E1986" s="88">
        <v>31</v>
      </c>
      <c r="F1986" s="88">
        <v>2075</v>
      </c>
      <c r="G1986" s="78" t="s">
        <v>336</v>
      </c>
      <c r="H1986" s="79">
        <v>30.89</v>
      </c>
      <c r="I1986" s="79">
        <v>72.543000000000006</v>
      </c>
      <c r="J1986" s="79">
        <v>111.161</v>
      </c>
      <c r="K1986" s="79">
        <v>96.855999999999995</v>
      </c>
      <c r="L1986" s="79">
        <v>44.173999999999999</v>
      </c>
      <c r="M1986" s="79">
        <v>5.9829999999999997</v>
      </c>
      <c r="N1986" s="79">
        <v>0.33300000000000002</v>
      </c>
    </row>
    <row r="1987" spans="1:14" x14ac:dyDescent="0.3">
      <c r="A1987" s="82">
        <v>1986</v>
      </c>
      <c r="B1987" s="83" t="s">
        <v>323</v>
      </c>
      <c r="C1987" s="86" t="s">
        <v>161</v>
      </c>
      <c r="D1987" s="88">
        <v>9</v>
      </c>
      <c r="E1987" s="88">
        <v>31</v>
      </c>
      <c r="F1987" s="88">
        <v>2080</v>
      </c>
      <c r="G1987" s="78" t="s">
        <v>337</v>
      </c>
      <c r="H1987" s="79">
        <v>27.91</v>
      </c>
      <c r="I1987" s="79">
        <v>68.686000000000007</v>
      </c>
      <c r="J1987" s="79">
        <v>111.718</v>
      </c>
      <c r="K1987" s="79">
        <v>101.173</v>
      </c>
      <c r="L1987" s="79">
        <v>46.118000000000002</v>
      </c>
      <c r="M1987" s="79">
        <v>6.407</v>
      </c>
      <c r="N1987" s="79">
        <v>0.34799999999999998</v>
      </c>
    </row>
    <row r="1988" spans="1:14" x14ac:dyDescent="0.3">
      <c r="A1988" s="82">
        <v>1987</v>
      </c>
      <c r="B1988" s="83" t="s">
        <v>323</v>
      </c>
      <c r="C1988" s="86" t="s">
        <v>161</v>
      </c>
      <c r="D1988" s="88">
        <v>9</v>
      </c>
      <c r="E1988" s="88">
        <v>31</v>
      </c>
      <c r="F1988" s="88">
        <v>2085</v>
      </c>
      <c r="G1988" s="78" t="s">
        <v>338</v>
      </c>
      <c r="H1988" s="79">
        <v>25.109000000000002</v>
      </c>
      <c r="I1988" s="79">
        <v>65.024000000000001</v>
      </c>
      <c r="J1988" s="79">
        <v>111.97199999999999</v>
      </c>
      <c r="K1988" s="79">
        <v>105.194</v>
      </c>
      <c r="L1988" s="79">
        <v>47.944000000000003</v>
      </c>
      <c r="M1988" s="79">
        <v>6.8550000000000004</v>
      </c>
      <c r="N1988" s="79">
        <v>0.36199999999999999</v>
      </c>
    </row>
    <row r="1989" spans="1:14" x14ac:dyDescent="0.3">
      <c r="A1989" s="82">
        <v>1988</v>
      </c>
      <c r="B1989" s="83" t="s">
        <v>323</v>
      </c>
      <c r="C1989" s="86" t="s">
        <v>161</v>
      </c>
      <c r="D1989" s="88">
        <v>9</v>
      </c>
      <c r="E1989" s="88">
        <v>31</v>
      </c>
      <c r="F1989" s="88">
        <v>2090</v>
      </c>
      <c r="G1989" s="78" t="s">
        <v>339</v>
      </c>
      <c r="H1989" s="79">
        <v>22.568000000000001</v>
      </c>
      <c r="I1989" s="79">
        <v>61.682000000000002</v>
      </c>
      <c r="J1989" s="79">
        <v>112.035</v>
      </c>
      <c r="K1989" s="79">
        <v>108.92100000000001</v>
      </c>
      <c r="L1989" s="79">
        <v>49.658000000000001</v>
      </c>
      <c r="M1989" s="79">
        <v>7.3390000000000004</v>
      </c>
      <c r="N1989" s="79">
        <v>0.377</v>
      </c>
    </row>
    <row r="1990" spans="1:14" x14ac:dyDescent="0.3">
      <c r="A1990" s="82">
        <v>1989</v>
      </c>
      <c r="B1990" s="83" t="s">
        <v>323</v>
      </c>
      <c r="C1990" s="86" t="s">
        <v>161</v>
      </c>
      <c r="D1990" s="88">
        <v>9</v>
      </c>
      <c r="E1990" s="88">
        <v>31</v>
      </c>
      <c r="F1990" s="88">
        <v>2095</v>
      </c>
      <c r="G1990" s="78" t="s">
        <v>340</v>
      </c>
      <c r="H1990" s="79">
        <v>20.309000000000001</v>
      </c>
      <c r="I1990" s="79">
        <v>58.723999999999997</v>
      </c>
      <c r="J1990" s="79">
        <v>112.06</v>
      </c>
      <c r="K1990" s="79">
        <v>112.492</v>
      </c>
      <c r="L1990" s="79">
        <v>51.338000000000001</v>
      </c>
      <c r="M1990" s="79">
        <v>7.8940000000000001</v>
      </c>
      <c r="N1990" s="79">
        <v>0.40300000000000002</v>
      </c>
    </row>
    <row r="1991" spans="1:14" x14ac:dyDescent="0.3">
      <c r="A1991" s="82">
        <v>1990</v>
      </c>
      <c r="B1991" s="83" t="s">
        <v>323</v>
      </c>
      <c r="C1991" s="86" t="s">
        <v>162</v>
      </c>
      <c r="D1991" s="88"/>
      <c r="E1991" s="88">
        <v>48</v>
      </c>
      <c r="F1991" s="88">
        <v>2015</v>
      </c>
      <c r="G1991" s="78" t="s">
        <v>324</v>
      </c>
      <c r="H1991" s="79">
        <v>13.368</v>
      </c>
      <c r="I1991" s="79">
        <v>92.144000000000005</v>
      </c>
      <c r="J1991" s="79">
        <v>110.351</v>
      </c>
      <c r="K1991" s="79">
        <v>98.119</v>
      </c>
      <c r="L1991" s="79">
        <v>60.908999999999999</v>
      </c>
      <c r="M1991" s="79">
        <v>21.167999999999999</v>
      </c>
      <c r="N1991" s="79">
        <v>3.581</v>
      </c>
    </row>
    <row r="1992" spans="1:14" x14ac:dyDescent="0.3">
      <c r="A1992" s="82">
        <v>1991</v>
      </c>
      <c r="B1992" s="83" t="s">
        <v>323</v>
      </c>
      <c r="C1992" s="86" t="s">
        <v>162</v>
      </c>
      <c r="D1992" s="88"/>
      <c r="E1992" s="88">
        <v>48</v>
      </c>
      <c r="F1992" s="88">
        <v>2020</v>
      </c>
      <c r="G1992" s="78" t="s">
        <v>325</v>
      </c>
      <c r="H1992" s="79">
        <v>12.64</v>
      </c>
      <c r="I1992" s="79">
        <v>87.822000000000003</v>
      </c>
      <c r="J1992" s="79">
        <v>103.623</v>
      </c>
      <c r="K1992" s="79">
        <v>94.888000000000005</v>
      </c>
      <c r="L1992" s="79">
        <v>56.972999999999999</v>
      </c>
      <c r="M1992" s="79">
        <v>18.972999999999999</v>
      </c>
      <c r="N1992" s="79">
        <v>3.161</v>
      </c>
    </row>
    <row r="1993" spans="1:14" x14ac:dyDescent="0.3">
      <c r="A1993" s="82">
        <v>1992</v>
      </c>
      <c r="B1993" s="83" t="s">
        <v>323</v>
      </c>
      <c r="C1993" s="86" t="s">
        <v>162</v>
      </c>
      <c r="D1993" s="88"/>
      <c r="E1993" s="88">
        <v>48</v>
      </c>
      <c r="F1993" s="88">
        <v>2025</v>
      </c>
      <c r="G1993" s="78" t="s">
        <v>326</v>
      </c>
      <c r="H1993" s="79">
        <v>11.903</v>
      </c>
      <c r="I1993" s="79">
        <v>82.995999999999995</v>
      </c>
      <c r="J1993" s="79">
        <v>98.706000000000003</v>
      </c>
      <c r="K1993" s="79">
        <v>93.391000000000005</v>
      </c>
      <c r="L1993" s="79">
        <v>54.003999999999998</v>
      </c>
      <c r="M1993" s="79">
        <v>17.059999999999999</v>
      </c>
      <c r="N1993" s="79">
        <v>2.76</v>
      </c>
    </row>
    <row r="1994" spans="1:14" x14ac:dyDescent="0.3">
      <c r="A1994" s="82">
        <v>1993</v>
      </c>
      <c r="B1994" s="83" t="s">
        <v>323</v>
      </c>
      <c r="C1994" s="86" t="s">
        <v>162</v>
      </c>
      <c r="D1994" s="88"/>
      <c r="E1994" s="88">
        <v>48</v>
      </c>
      <c r="F1994" s="88">
        <v>2030</v>
      </c>
      <c r="G1994" s="78" t="s">
        <v>327</v>
      </c>
      <c r="H1994" s="79">
        <v>11.24</v>
      </c>
      <c r="I1994" s="79">
        <v>78.486000000000004</v>
      </c>
      <c r="J1994" s="79">
        <v>95.385000000000005</v>
      </c>
      <c r="K1994" s="79">
        <v>93.123000000000005</v>
      </c>
      <c r="L1994" s="79">
        <v>51.926000000000002</v>
      </c>
      <c r="M1994" s="79">
        <v>15.510999999999999</v>
      </c>
      <c r="N1994" s="79">
        <v>2.4089999999999998</v>
      </c>
    </row>
    <row r="1995" spans="1:14" x14ac:dyDescent="0.3">
      <c r="A1995" s="82">
        <v>1994</v>
      </c>
      <c r="B1995" s="83" t="s">
        <v>323</v>
      </c>
      <c r="C1995" s="86" t="s">
        <v>162</v>
      </c>
      <c r="D1995" s="88"/>
      <c r="E1995" s="88">
        <v>48</v>
      </c>
      <c r="F1995" s="88">
        <v>2035</v>
      </c>
      <c r="G1995" s="78" t="s">
        <v>328</v>
      </c>
      <c r="H1995" s="79">
        <v>10.682</v>
      </c>
      <c r="I1995" s="79">
        <v>74.442999999999998</v>
      </c>
      <c r="J1995" s="79">
        <v>93.161000000000001</v>
      </c>
      <c r="K1995" s="79">
        <v>93.516999999999996</v>
      </c>
      <c r="L1995" s="79">
        <v>50.485999999999997</v>
      </c>
      <c r="M1995" s="79">
        <v>14.263999999999999</v>
      </c>
      <c r="N1995" s="79">
        <v>2.1070000000000002</v>
      </c>
    </row>
    <row r="1996" spans="1:14" x14ac:dyDescent="0.3">
      <c r="A1996" s="82">
        <v>1995</v>
      </c>
      <c r="B1996" s="83" t="s">
        <v>323</v>
      </c>
      <c r="C1996" s="86" t="s">
        <v>162</v>
      </c>
      <c r="D1996" s="88"/>
      <c r="E1996" s="88">
        <v>48</v>
      </c>
      <c r="F1996" s="88">
        <v>2040</v>
      </c>
      <c r="G1996" s="78" t="s">
        <v>329</v>
      </c>
      <c r="H1996" s="79">
        <v>10.247999999999999</v>
      </c>
      <c r="I1996" s="79">
        <v>71.171999999999997</v>
      </c>
      <c r="J1996" s="79">
        <v>92.281999999999996</v>
      </c>
      <c r="K1996" s="79">
        <v>94.905000000000001</v>
      </c>
      <c r="L1996" s="79">
        <v>49.786999999999999</v>
      </c>
      <c r="M1996" s="79">
        <v>13.348000000000001</v>
      </c>
      <c r="N1996" s="79">
        <v>1.8580000000000001</v>
      </c>
    </row>
    <row r="1997" spans="1:14" x14ac:dyDescent="0.3">
      <c r="A1997" s="82">
        <v>1996</v>
      </c>
      <c r="B1997" s="83" t="s">
        <v>323</v>
      </c>
      <c r="C1997" s="86" t="s">
        <v>162</v>
      </c>
      <c r="D1997" s="88"/>
      <c r="E1997" s="88">
        <v>48</v>
      </c>
      <c r="F1997" s="88">
        <v>2045</v>
      </c>
      <c r="G1997" s="78" t="s">
        <v>330</v>
      </c>
      <c r="H1997" s="79">
        <v>9.8970000000000002</v>
      </c>
      <c r="I1997" s="79">
        <v>68.387</v>
      </c>
      <c r="J1997" s="79">
        <v>92.316999999999993</v>
      </c>
      <c r="K1997" s="79">
        <v>96.947000000000003</v>
      </c>
      <c r="L1997" s="79">
        <v>49.603000000000002</v>
      </c>
      <c r="M1997" s="79">
        <v>12.641999999999999</v>
      </c>
      <c r="N1997" s="79">
        <v>1.647</v>
      </c>
    </row>
    <row r="1998" spans="1:14" x14ac:dyDescent="0.3">
      <c r="A1998" s="82">
        <v>1997</v>
      </c>
      <c r="B1998" s="83" t="s">
        <v>323</v>
      </c>
      <c r="C1998" s="86" t="s">
        <v>162</v>
      </c>
      <c r="D1998" s="88"/>
      <c r="E1998" s="88">
        <v>48</v>
      </c>
      <c r="F1998" s="88">
        <v>2050</v>
      </c>
      <c r="G1998" s="78" t="s">
        <v>331</v>
      </c>
      <c r="H1998" s="79">
        <v>9.5909999999999993</v>
      </c>
      <c r="I1998" s="79">
        <v>65.872</v>
      </c>
      <c r="J1998" s="79">
        <v>92.971999999999994</v>
      </c>
      <c r="K1998" s="79">
        <v>99.406999999999996</v>
      </c>
      <c r="L1998" s="79">
        <v>49.773000000000003</v>
      </c>
      <c r="M1998" s="79">
        <v>12.095000000000001</v>
      </c>
      <c r="N1998" s="79">
        <v>1.47</v>
      </c>
    </row>
    <row r="1999" spans="1:14" x14ac:dyDescent="0.3">
      <c r="A1999" s="82">
        <v>1998</v>
      </c>
      <c r="B1999" s="83" t="s">
        <v>323</v>
      </c>
      <c r="C1999" s="86" t="s">
        <v>162</v>
      </c>
      <c r="D1999" s="88"/>
      <c r="E1999" s="88">
        <v>48</v>
      </c>
      <c r="F1999" s="88">
        <v>2055</v>
      </c>
      <c r="G1999" s="78" t="s">
        <v>332</v>
      </c>
      <c r="H1999" s="79">
        <v>9.3480000000000008</v>
      </c>
      <c r="I1999" s="79">
        <v>63.707999999999998</v>
      </c>
      <c r="J1999" s="79">
        <v>94.234999999999999</v>
      </c>
      <c r="K1999" s="79">
        <v>102.303</v>
      </c>
      <c r="L1999" s="79">
        <v>50.286999999999999</v>
      </c>
      <c r="M1999" s="79">
        <v>11.683999999999999</v>
      </c>
      <c r="N1999" s="79">
        <v>1.3149999999999999</v>
      </c>
    </row>
    <row r="2000" spans="1:14" x14ac:dyDescent="0.3">
      <c r="A2000" s="82">
        <v>1999</v>
      </c>
      <c r="B2000" s="83" t="s">
        <v>323</v>
      </c>
      <c r="C2000" s="86" t="s">
        <v>162</v>
      </c>
      <c r="D2000" s="88"/>
      <c r="E2000" s="88">
        <v>48</v>
      </c>
      <c r="F2000" s="88">
        <v>2060</v>
      </c>
      <c r="G2000" s="78" t="s">
        <v>333</v>
      </c>
      <c r="H2000" s="79">
        <v>9.1120000000000001</v>
      </c>
      <c r="I2000" s="79">
        <v>61.545000000000002</v>
      </c>
      <c r="J2000" s="79">
        <v>95.638999999999996</v>
      </c>
      <c r="K2000" s="79">
        <v>105.17</v>
      </c>
      <c r="L2000" s="79">
        <v>50.886000000000003</v>
      </c>
      <c r="M2000" s="79">
        <v>11.346</v>
      </c>
      <c r="N2000" s="79">
        <v>1.1819999999999999</v>
      </c>
    </row>
    <row r="2001" spans="1:14" x14ac:dyDescent="0.3">
      <c r="A2001" s="82">
        <v>2000</v>
      </c>
      <c r="B2001" s="83" t="s">
        <v>323</v>
      </c>
      <c r="C2001" s="86" t="s">
        <v>162</v>
      </c>
      <c r="D2001" s="88"/>
      <c r="E2001" s="88">
        <v>48</v>
      </c>
      <c r="F2001" s="88">
        <v>2065</v>
      </c>
      <c r="G2001" s="78" t="s">
        <v>334</v>
      </c>
      <c r="H2001" s="79">
        <v>8.8949999999999996</v>
      </c>
      <c r="I2001" s="79">
        <v>59.526000000000003</v>
      </c>
      <c r="J2001" s="79">
        <v>97.304000000000002</v>
      </c>
      <c r="K2001" s="79">
        <v>108.158</v>
      </c>
      <c r="L2001" s="79">
        <v>51.637</v>
      </c>
      <c r="M2001" s="79">
        <v>11.08</v>
      </c>
      <c r="N2001" s="79">
        <v>1.06</v>
      </c>
    </row>
    <row r="2002" spans="1:14" x14ac:dyDescent="0.3">
      <c r="A2002" s="82">
        <v>2001</v>
      </c>
      <c r="B2002" s="83" t="s">
        <v>323</v>
      </c>
      <c r="C2002" s="86" t="s">
        <v>162</v>
      </c>
      <c r="D2002" s="88"/>
      <c r="E2002" s="88">
        <v>48</v>
      </c>
      <c r="F2002" s="88">
        <v>2070</v>
      </c>
      <c r="G2002" s="78" t="s">
        <v>335</v>
      </c>
      <c r="H2002" s="79">
        <v>8.6890000000000001</v>
      </c>
      <c r="I2002" s="79">
        <v>57.499000000000002</v>
      </c>
      <c r="J2002" s="79">
        <v>99.001000000000005</v>
      </c>
      <c r="K2002" s="79">
        <v>111.047</v>
      </c>
      <c r="L2002" s="79">
        <v>52.418999999999997</v>
      </c>
      <c r="M2002" s="79">
        <v>10.861000000000001</v>
      </c>
      <c r="N2002" s="79">
        <v>0.96399999999999997</v>
      </c>
    </row>
    <row r="2003" spans="1:14" x14ac:dyDescent="0.3">
      <c r="A2003" s="82">
        <v>2002</v>
      </c>
      <c r="B2003" s="83" t="s">
        <v>323</v>
      </c>
      <c r="C2003" s="86" t="s">
        <v>162</v>
      </c>
      <c r="D2003" s="88"/>
      <c r="E2003" s="88">
        <v>48</v>
      </c>
      <c r="F2003" s="88">
        <v>2075</v>
      </c>
      <c r="G2003" s="78" t="s">
        <v>336</v>
      </c>
      <c r="H2003" s="79">
        <v>8.4789999999999992</v>
      </c>
      <c r="I2003" s="79">
        <v>55.433999999999997</v>
      </c>
      <c r="J2003" s="79">
        <v>100.584</v>
      </c>
      <c r="K2003" s="79">
        <v>113.676</v>
      </c>
      <c r="L2003" s="79">
        <v>53.146000000000001</v>
      </c>
      <c r="M2003" s="79">
        <v>10.667</v>
      </c>
      <c r="N2003" s="79">
        <v>0.874</v>
      </c>
    </row>
    <row r="2004" spans="1:14" x14ac:dyDescent="0.3">
      <c r="A2004" s="82">
        <v>2003</v>
      </c>
      <c r="B2004" s="83" t="s">
        <v>323</v>
      </c>
      <c r="C2004" s="86" t="s">
        <v>162</v>
      </c>
      <c r="D2004" s="88"/>
      <c r="E2004" s="88">
        <v>48</v>
      </c>
      <c r="F2004" s="88">
        <v>2080</v>
      </c>
      <c r="G2004" s="78" t="s">
        <v>337</v>
      </c>
      <c r="H2004" s="79">
        <v>8.2750000000000004</v>
      </c>
      <c r="I2004" s="79">
        <v>53.505000000000003</v>
      </c>
      <c r="J2004" s="79">
        <v>102.28700000000001</v>
      </c>
      <c r="K2004" s="79">
        <v>116.312</v>
      </c>
      <c r="L2004" s="79">
        <v>53.951999999999998</v>
      </c>
      <c r="M2004" s="79">
        <v>10.516999999999999</v>
      </c>
      <c r="N2004" s="79">
        <v>0.79200000000000004</v>
      </c>
    </row>
    <row r="2005" spans="1:14" x14ac:dyDescent="0.3">
      <c r="A2005" s="82">
        <v>2004</v>
      </c>
      <c r="B2005" s="83" t="s">
        <v>323</v>
      </c>
      <c r="C2005" s="86" t="s">
        <v>162</v>
      </c>
      <c r="D2005" s="88"/>
      <c r="E2005" s="88">
        <v>48</v>
      </c>
      <c r="F2005" s="88">
        <v>2085</v>
      </c>
      <c r="G2005" s="78" t="s">
        <v>338</v>
      </c>
      <c r="H2005" s="79">
        <v>8.077</v>
      </c>
      <c r="I2005" s="79">
        <v>51.6</v>
      </c>
      <c r="J2005" s="79">
        <v>103.78700000000001</v>
      </c>
      <c r="K2005" s="79">
        <v>118.616</v>
      </c>
      <c r="L2005" s="79">
        <v>54.656999999999996</v>
      </c>
      <c r="M2005" s="79">
        <v>10.375999999999999</v>
      </c>
      <c r="N2005" s="79">
        <v>0.72699999999999998</v>
      </c>
    </row>
    <row r="2006" spans="1:14" x14ac:dyDescent="0.3">
      <c r="A2006" s="82">
        <v>2005</v>
      </c>
      <c r="B2006" s="83" t="s">
        <v>323</v>
      </c>
      <c r="C2006" s="86" t="s">
        <v>162</v>
      </c>
      <c r="D2006" s="88"/>
      <c r="E2006" s="88">
        <v>48</v>
      </c>
      <c r="F2006" s="88">
        <v>2090</v>
      </c>
      <c r="G2006" s="78" t="s">
        <v>339</v>
      </c>
      <c r="H2006" s="79">
        <v>7.9029999999999996</v>
      </c>
      <c r="I2006" s="79">
        <v>49.828000000000003</v>
      </c>
      <c r="J2006" s="79">
        <v>105.283</v>
      </c>
      <c r="K2006" s="79">
        <v>120.807</v>
      </c>
      <c r="L2006" s="79">
        <v>55.371000000000002</v>
      </c>
      <c r="M2006" s="79">
        <v>10.263</v>
      </c>
      <c r="N2006" s="79">
        <v>0.66500000000000004</v>
      </c>
    </row>
    <row r="2007" spans="1:14" x14ac:dyDescent="0.3">
      <c r="A2007" s="82">
        <v>2006</v>
      </c>
      <c r="B2007" s="83" t="s">
        <v>323</v>
      </c>
      <c r="C2007" s="86" t="s">
        <v>162</v>
      </c>
      <c r="D2007" s="88"/>
      <c r="E2007" s="88">
        <v>48</v>
      </c>
      <c r="F2007" s="88">
        <v>2095</v>
      </c>
      <c r="G2007" s="78" t="s">
        <v>340</v>
      </c>
      <c r="H2007" s="79">
        <v>7.7149999999999999</v>
      </c>
      <c r="I2007" s="79">
        <v>48.11</v>
      </c>
      <c r="J2007" s="79">
        <v>106.55</v>
      </c>
      <c r="K2007" s="79">
        <v>122.651</v>
      </c>
      <c r="L2007" s="79">
        <v>55.966000000000001</v>
      </c>
      <c r="M2007" s="79">
        <v>10.145</v>
      </c>
      <c r="N2007" s="79">
        <v>0.623</v>
      </c>
    </row>
    <row r="2008" spans="1:14" x14ac:dyDescent="0.3">
      <c r="A2008" s="82">
        <v>2007</v>
      </c>
      <c r="B2008" s="83" t="s">
        <v>323</v>
      </c>
      <c r="C2008" s="86" t="s">
        <v>163</v>
      </c>
      <c r="D2008" s="88">
        <v>10</v>
      </c>
      <c r="E2008" s="88">
        <v>196</v>
      </c>
      <c r="F2008" s="88">
        <v>2015</v>
      </c>
      <c r="G2008" s="78" t="s">
        <v>324</v>
      </c>
      <c r="H2008" s="79">
        <v>4.5819999999999999</v>
      </c>
      <c r="I2008" s="79">
        <v>41.109000000000002</v>
      </c>
      <c r="J2008" s="79">
        <v>95.822999999999993</v>
      </c>
      <c r="K2008" s="79">
        <v>86.837999999999994</v>
      </c>
      <c r="L2008" s="79">
        <v>33.386000000000003</v>
      </c>
      <c r="M2008" s="79">
        <v>5.0289999999999999</v>
      </c>
      <c r="N2008" s="79">
        <v>0.73299999999999998</v>
      </c>
    </row>
    <row r="2009" spans="1:14" x14ac:dyDescent="0.3">
      <c r="A2009" s="82">
        <v>2008</v>
      </c>
      <c r="B2009" s="83" t="s">
        <v>323</v>
      </c>
      <c r="C2009" s="86" t="s">
        <v>163</v>
      </c>
      <c r="D2009" s="88">
        <v>10</v>
      </c>
      <c r="E2009" s="88">
        <v>196</v>
      </c>
      <c r="F2009" s="88">
        <v>2020</v>
      </c>
      <c r="G2009" s="78" t="s">
        <v>325</v>
      </c>
      <c r="H2009" s="79">
        <v>4.335</v>
      </c>
      <c r="I2009" s="79">
        <v>38.548999999999999</v>
      </c>
      <c r="J2009" s="79">
        <v>95.055999999999997</v>
      </c>
      <c r="K2009" s="79">
        <v>90.805999999999997</v>
      </c>
      <c r="L2009" s="79">
        <v>34.944000000000003</v>
      </c>
      <c r="M2009" s="79">
        <v>4.7960000000000003</v>
      </c>
      <c r="N2009" s="79">
        <v>0.79400000000000004</v>
      </c>
    </row>
    <row r="2010" spans="1:14" x14ac:dyDescent="0.3">
      <c r="A2010" s="82">
        <v>2009</v>
      </c>
      <c r="B2010" s="83" t="s">
        <v>323</v>
      </c>
      <c r="C2010" s="86" t="s">
        <v>163</v>
      </c>
      <c r="D2010" s="88">
        <v>10</v>
      </c>
      <c r="E2010" s="88">
        <v>196</v>
      </c>
      <c r="F2010" s="88">
        <v>2025</v>
      </c>
      <c r="G2010" s="78" t="s">
        <v>326</v>
      </c>
      <c r="H2010" s="79">
        <v>4.3239999999999998</v>
      </c>
      <c r="I2010" s="79">
        <v>37.631</v>
      </c>
      <c r="J2010" s="79">
        <v>97.113</v>
      </c>
      <c r="K2010" s="79">
        <v>97.224999999999994</v>
      </c>
      <c r="L2010" s="79">
        <v>37.698</v>
      </c>
      <c r="M2010" s="79">
        <v>4.87</v>
      </c>
      <c r="N2010" s="79">
        <v>0.85899999999999999</v>
      </c>
    </row>
    <row r="2011" spans="1:14" x14ac:dyDescent="0.3">
      <c r="A2011" s="82">
        <v>2010</v>
      </c>
      <c r="B2011" s="83" t="s">
        <v>323</v>
      </c>
      <c r="C2011" s="86" t="s">
        <v>163</v>
      </c>
      <c r="D2011" s="88">
        <v>10</v>
      </c>
      <c r="E2011" s="88">
        <v>196</v>
      </c>
      <c r="F2011" s="88">
        <v>2030</v>
      </c>
      <c r="G2011" s="78" t="s">
        <v>327</v>
      </c>
      <c r="H2011" s="79">
        <v>4.4009999999999998</v>
      </c>
      <c r="I2011" s="79">
        <v>37.076999999999998</v>
      </c>
      <c r="J2011" s="79">
        <v>99.019000000000005</v>
      </c>
      <c r="K2011" s="79">
        <v>103.197</v>
      </c>
      <c r="L2011" s="79">
        <v>40.478000000000002</v>
      </c>
      <c r="M2011" s="79">
        <v>5.0629999999999997</v>
      </c>
      <c r="N2011" s="79">
        <v>0.90500000000000003</v>
      </c>
    </row>
    <row r="2012" spans="1:14" x14ac:dyDescent="0.3">
      <c r="A2012" s="82">
        <v>2011</v>
      </c>
      <c r="B2012" s="83" t="s">
        <v>323</v>
      </c>
      <c r="C2012" s="86" t="s">
        <v>163</v>
      </c>
      <c r="D2012" s="88">
        <v>10</v>
      </c>
      <c r="E2012" s="88">
        <v>196</v>
      </c>
      <c r="F2012" s="88">
        <v>2035</v>
      </c>
      <c r="G2012" s="78" t="s">
        <v>328</v>
      </c>
      <c r="H2012" s="79">
        <v>4.5229999999999997</v>
      </c>
      <c r="I2012" s="79">
        <v>36.79</v>
      </c>
      <c r="J2012" s="79">
        <v>100.65300000000001</v>
      </c>
      <c r="K2012" s="79">
        <v>108.414</v>
      </c>
      <c r="L2012" s="79">
        <v>43.084000000000003</v>
      </c>
      <c r="M2012" s="79">
        <v>5.3330000000000002</v>
      </c>
      <c r="N2012" s="79">
        <v>0.92300000000000004</v>
      </c>
    </row>
    <row r="2013" spans="1:14" x14ac:dyDescent="0.3">
      <c r="A2013" s="82">
        <v>2012</v>
      </c>
      <c r="B2013" s="83" t="s">
        <v>323</v>
      </c>
      <c r="C2013" s="86" t="s">
        <v>163</v>
      </c>
      <c r="D2013" s="88">
        <v>10</v>
      </c>
      <c r="E2013" s="88">
        <v>196</v>
      </c>
      <c r="F2013" s="88">
        <v>2040</v>
      </c>
      <c r="G2013" s="78" t="s">
        <v>329</v>
      </c>
      <c r="H2013" s="79">
        <v>4.6959999999999997</v>
      </c>
      <c r="I2013" s="79">
        <v>36.744999999999997</v>
      </c>
      <c r="J2013" s="79">
        <v>102.056</v>
      </c>
      <c r="K2013" s="79">
        <v>112.81399999999999</v>
      </c>
      <c r="L2013" s="79">
        <v>45.462000000000003</v>
      </c>
      <c r="M2013" s="79">
        <v>5.6589999999999998</v>
      </c>
      <c r="N2013" s="79">
        <v>0.92800000000000005</v>
      </c>
    </row>
    <row r="2014" spans="1:14" x14ac:dyDescent="0.3">
      <c r="A2014" s="82">
        <v>2013</v>
      </c>
      <c r="B2014" s="83" t="s">
        <v>323</v>
      </c>
      <c r="C2014" s="86" t="s">
        <v>163</v>
      </c>
      <c r="D2014" s="88">
        <v>10</v>
      </c>
      <c r="E2014" s="88">
        <v>196</v>
      </c>
      <c r="F2014" s="88">
        <v>2045</v>
      </c>
      <c r="G2014" s="78" t="s">
        <v>330</v>
      </c>
      <c r="H2014" s="79">
        <v>4.883</v>
      </c>
      <c r="I2014" s="79">
        <v>36.857999999999997</v>
      </c>
      <c r="J2014" s="79">
        <v>103.14700000000001</v>
      </c>
      <c r="K2014" s="79">
        <v>116.304</v>
      </c>
      <c r="L2014" s="79">
        <v>47.536000000000001</v>
      </c>
      <c r="M2014" s="79">
        <v>6.01</v>
      </c>
      <c r="N2014" s="79">
        <v>0.92200000000000004</v>
      </c>
    </row>
    <row r="2015" spans="1:14" x14ac:dyDescent="0.3">
      <c r="A2015" s="82">
        <v>2014</v>
      </c>
      <c r="B2015" s="83" t="s">
        <v>323</v>
      </c>
      <c r="C2015" s="86" t="s">
        <v>163</v>
      </c>
      <c r="D2015" s="88">
        <v>10</v>
      </c>
      <c r="E2015" s="88">
        <v>196</v>
      </c>
      <c r="F2015" s="88">
        <v>2050</v>
      </c>
      <c r="G2015" s="78" t="s">
        <v>331</v>
      </c>
      <c r="H2015" s="79">
        <v>5.0970000000000004</v>
      </c>
      <c r="I2015" s="79">
        <v>37.204999999999998</v>
      </c>
      <c r="J2015" s="79">
        <v>104.267</v>
      </c>
      <c r="K2015" s="79">
        <v>119.29</v>
      </c>
      <c r="L2015" s="79">
        <v>49.414000000000001</v>
      </c>
      <c r="M2015" s="79">
        <v>6.3970000000000002</v>
      </c>
      <c r="N2015" s="79">
        <v>0.89</v>
      </c>
    </row>
    <row r="2016" spans="1:14" x14ac:dyDescent="0.3">
      <c r="A2016" s="82">
        <v>2015</v>
      </c>
      <c r="B2016" s="83" t="s">
        <v>323</v>
      </c>
      <c r="C2016" s="86" t="s">
        <v>163</v>
      </c>
      <c r="D2016" s="88">
        <v>10</v>
      </c>
      <c r="E2016" s="88">
        <v>196</v>
      </c>
      <c r="F2016" s="88">
        <v>2055</v>
      </c>
      <c r="G2016" s="78" t="s">
        <v>332</v>
      </c>
      <c r="H2016" s="79">
        <v>5.3170000000000002</v>
      </c>
      <c r="I2016" s="79">
        <v>37.631999999999998</v>
      </c>
      <c r="J2016" s="79">
        <v>105.12</v>
      </c>
      <c r="K2016" s="79">
        <v>121.491</v>
      </c>
      <c r="L2016" s="79">
        <v>50.988999999999997</v>
      </c>
      <c r="M2016" s="79">
        <v>6.774</v>
      </c>
      <c r="N2016" s="79">
        <v>0.85699999999999998</v>
      </c>
    </row>
    <row r="2017" spans="1:14" x14ac:dyDescent="0.3">
      <c r="A2017" s="82">
        <v>2016</v>
      </c>
      <c r="B2017" s="83" t="s">
        <v>323</v>
      </c>
      <c r="C2017" s="86" t="s">
        <v>163</v>
      </c>
      <c r="D2017" s="88">
        <v>10</v>
      </c>
      <c r="E2017" s="88">
        <v>196</v>
      </c>
      <c r="F2017" s="88">
        <v>2060</v>
      </c>
      <c r="G2017" s="78" t="s">
        <v>333</v>
      </c>
      <c r="H2017" s="79">
        <v>5.5460000000000003</v>
      </c>
      <c r="I2017" s="79">
        <v>38.209000000000003</v>
      </c>
      <c r="J2017" s="79">
        <v>106.01900000000001</v>
      </c>
      <c r="K2017" s="79">
        <v>123.31699999999999</v>
      </c>
      <c r="L2017" s="79">
        <v>52.396000000000001</v>
      </c>
      <c r="M2017" s="79">
        <v>7.1630000000000003</v>
      </c>
      <c r="N2017" s="79">
        <v>0.81</v>
      </c>
    </row>
    <row r="2018" spans="1:14" x14ac:dyDescent="0.3">
      <c r="A2018" s="82">
        <v>2017</v>
      </c>
      <c r="B2018" s="83" t="s">
        <v>323</v>
      </c>
      <c r="C2018" s="86" t="s">
        <v>163</v>
      </c>
      <c r="D2018" s="88">
        <v>10</v>
      </c>
      <c r="E2018" s="88">
        <v>196</v>
      </c>
      <c r="F2018" s="88">
        <v>2065</v>
      </c>
      <c r="G2018" s="78" t="s">
        <v>334</v>
      </c>
      <c r="H2018" s="79">
        <v>5.77</v>
      </c>
      <c r="I2018" s="79">
        <v>38.828000000000003</v>
      </c>
      <c r="J2018" s="79">
        <v>106.742</v>
      </c>
      <c r="K2018" s="79">
        <v>124.596</v>
      </c>
      <c r="L2018" s="79">
        <v>53.554000000000002</v>
      </c>
      <c r="M2018" s="79">
        <v>7.55</v>
      </c>
      <c r="N2018" s="79">
        <v>0.76</v>
      </c>
    </row>
    <row r="2019" spans="1:14" x14ac:dyDescent="0.3">
      <c r="A2019" s="82">
        <v>2018</v>
      </c>
      <c r="B2019" s="83" t="s">
        <v>323</v>
      </c>
      <c r="C2019" s="86" t="s">
        <v>163</v>
      </c>
      <c r="D2019" s="88">
        <v>10</v>
      </c>
      <c r="E2019" s="88">
        <v>196</v>
      </c>
      <c r="F2019" s="88">
        <v>2070</v>
      </c>
      <c r="G2019" s="78" t="s">
        <v>335</v>
      </c>
      <c r="H2019" s="79">
        <v>5.9960000000000004</v>
      </c>
      <c r="I2019" s="79">
        <v>39.481000000000002</v>
      </c>
      <c r="J2019" s="79">
        <v>107.291</v>
      </c>
      <c r="K2019" s="79">
        <v>125.39</v>
      </c>
      <c r="L2019" s="79">
        <v>54.494</v>
      </c>
      <c r="M2019" s="79">
        <v>7.9219999999999997</v>
      </c>
      <c r="N2019" s="79">
        <v>0.70599999999999996</v>
      </c>
    </row>
    <row r="2020" spans="1:14" x14ac:dyDescent="0.3">
      <c r="A2020" s="82">
        <v>2019</v>
      </c>
      <c r="B2020" s="83" t="s">
        <v>323</v>
      </c>
      <c r="C2020" s="86" t="s">
        <v>163</v>
      </c>
      <c r="D2020" s="88">
        <v>10</v>
      </c>
      <c r="E2020" s="88">
        <v>196</v>
      </c>
      <c r="F2020" s="88">
        <v>2075</v>
      </c>
      <c r="G2020" s="78" t="s">
        <v>336</v>
      </c>
      <c r="H2020" s="79">
        <v>6.14</v>
      </c>
      <c r="I2020" s="79">
        <v>40.033999999999999</v>
      </c>
      <c r="J2020" s="79">
        <v>108.069</v>
      </c>
      <c r="K2020" s="79">
        <v>126.29</v>
      </c>
      <c r="L2020" s="79">
        <v>55.206000000000003</v>
      </c>
      <c r="M2020" s="79">
        <v>8.1489999999999991</v>
      </c>
      <c r="N2020" s="79">
        <v>0.67200000000000004</v>
      </c>
    </row>
    <row r="2021" spans="1:14" x14ac:dyDescent="0.3">
      <c r="A2021" s="82">
        <v>2020</v>
      </c>
      <c r="B2021" s="83" t="s">
        <v>323</v>
      </c>
      <c r="C2021" s="86" t="s">
        <v>163</v>
      </c>
      <c r="D2021" s="88">
        <v>10</v>
      </c>
      <c r="E2021" s="88">
        <v>196</v>
      </c>
      <c r="F2021" s="88">
        <v>2080</v>
      </c>
      <c r="G2021" s="78" t="s">
        <v>337</v>
      </c>
      <c r="H2021" s="79">
        <v>6.1959999999999997</v>
      </c>
      <c r="I2021" s="79">
        <v>40.374000000000002</v>
      </c>
      <c r="J2021" s="79">
        <v>108.97799999999999</v>
      </c>
      <c r="K2021" s="79">
        <v>127.358</v>
      </c>
      <c r="L2021" s="79">
        <v>55.677999999999997</v>
      </c>
      <c r="M2021" s="79">
        <v>8.218</v>
      </c>
      <c r="N2021" s="79">
        <v>0.67800000000000005</v>
      </c>
    </row>
    <row r="2022" spans="1:14" x14ac:dyDescent="0.3">
      <c r="A2022" s="82">
        <v>2021</v>
      </c>
      <c r="B2022" s="83" t="s">
        <v>323</v>
      </c>
      <c r="C2022" s="86" t="s">
        <v>163</v>
      </c>
      <c r="D2022" s="88">
        <v>10</v>
      </c>
      <c r="E2022" s="88">
        <v>196</v>
      </c>
      <c r="F2022" s="88">
        <v>2085</v>
      </c>
      <c r="G2022" s="78" t="s">
        <v>338</v>
      </c>
      <c r="H2022" s="79">
        <v>6.2309999999999999</v>
      </c>
      <c r="I2022" s="79">
        <v>40.606999999999999</v>
      </c>
      <c r="J2022" s="79">
        <v>109.6</v>
      </c>
      <c r="K2022" s="79">
        <v>128.077</v>
      </c>
      <c r="L2022" s="79">
        <v>55.997999999999998</v>
      </c>
      <c r="M2022" s="79">
        <v>8.2690000000000001</v>
      </c>
      <c r="N2022" s="79">
        <v>0.67800000000000005</v>
      </c>
    </row>
    <row r="2023" spans="1:14" x14ac:dyDescent="0.3">
      <c r="A2023" s="82">
        <v>2022</v>
      </c>
      <c r="B2023" s="83" t="s">
        <v>323</v>
      </c>
      <c r="C2023" s="86" t="s">
        <v>163</v>
      </c>
      <c r="D2023" s="88">
        <v>10</v>
      </c>
      <c r="E2023" s="88">
        <v>196</v>
      </c>
      <c r="F2023" s="88">
        <v>2090</v>
      </c>
      <c r="G2023" s="78" t="s">
        <v>339</v>
      </c>
      <c r="H2023" s="79">
        <v>6.27</v>
      </c>
      <c r="I2023" s="79">
        <v>40.856000000000002</v>
      </c>
      <c r="J2023" s="79">
        <v>110.268</v>
      </c>
      <c r="K2023" s="79">
        <v>128.86199999999999</v>
      </c>
      <c r="L2023" s="79">
        <v>56.341999999999999</v>
      </c>
      <c r="M2023" s="79">
        <v>8.32</v>
      </c>
      <c r="N2023" s="79">
        <v>0.68200000000000005</v>
      </c>
    </row>
    <row r="2024" spans="1:14" x14ac:dyDescent="0.3">
      <c r="A2024" s="82">
        <v>2023</v>
      </c>
      <c r="B2024" s="83" t="s">
        <v>323</v>
      </c>
      <c r="C2024" s="86" t="s">
        <v>163</v>
      </c>
      <c r="D2024" s="88">
        <v>10</v>
      </c>
      <c r="E2024" s="88">
        <v>196</v>
      </c>
      <c r="F2024" s="88">
        <v>2095</v>
      </c>
      <c r="G2024" s="78" t="s">
        <v>340</v>
      </c>
      <c r="H2024" s="79">
        <v>6.3029999999999999</v>
      </c>
      <c r="I2024" s="79">
        <v>41.081000000000003</v>
      </c>
      <c r="J2024" s="79">
        <v>110.864</v>
      </c>
      <c r="K2024" s="79">
        <v>129.55500000000001</v>
      </c>
      <c r="L2024" s="79">
        <v>56.646999999999998</v>
      </c>
      <c r="M2024" s="79">
        <v>8.3640000000000008</v>
      </c>
      <c r="N2024" s="79">
        <v>0.68600000000000005</v>
      </c>
    </row>
    <row r="2025" spans="1:14" x14ac:dyDescent="0.3">
      <c r="A2025" s="82">
        <v>2024</v>
      </c>
      <c r="B2025" s="83" t="s">
        <v>323</v>
      </c>
      <c r="C2025" s="86" t="s">
        <v>164</v>
      </c>
      <c r="D2025" s="88">
        <v>11</v>
      </c>
      <c r="E2025" s="88">
        <v>268</v>
      </c>
      <c r="F2025" s="88">
        <v>2015</v>
      </c>
      <c r="G2025" s="78" t="s">
        <v>324</v>
      </c>
      <c r="H2025" s="79">
        <v>45.902999999999999</v>
      </c>
      <c r="I2025" s="79">
        <v>121.346</v>
      </c>
      <c r="J2025" s="79">
        <v>120.108</v>
      </c>
      <c r="K2025" s="79">
        <v>69.534000000000006</v>
      </c>
      <c r="L2025" s="79">
        <v>28.806999999999999</v>
      </c>
      <c r="M2025" s="79">
        <v>8.016</v>
      </c>
      <c r="N2025" s="79">
        <v>0.40600000000000003</v>
      </c>
    </row>
    <row r="2026" spans="1:14" x14ac:dyDescent="0.3">
      <c r="A2026" s="82">
        <v>2025</v>
      </c>
      <c r="B2026" s="83" t="s">
        <v>323</v>
      </c>
      <c r="C2026" s="86" t="s">
        <v>164</v>
      </c>
      <c r="D2026" s="88">
        <v>11</v>
      </c>
      <c r="E2026" s="88">
        <v>268</v>
      </c>
      <c r="F2026" s="88">
        <v>2020</v>
      </c>
      <c r="G2026" s="78" t="s">
        <v>325</v>
      </c>
      <c r="H2026" s="79">
        <v>39.793999999999997</v>
      </c>
      <c r="I2026" s="79">
        <v>112.334</v>
      </c>
      <c r="J2026" s="79">
        <v>122.916</v>
      </c>
      <c r="K2026" s="79">
        <v>75.036000000000001</v>
      </c>
      <c r="L2026" s="79">
        <v>31.065000000000001</v>
      </c>
      <c r="M2026" s="79">
        <v>7.86</v>
      </c>
      <c r="N2026" s="79">
        <v>0.33500000000000002</v>
      </c>
    </row>
    <row r="2027" spans="1:14" x14ac:dyDescent="0.3">
      <c r="A2027" s="82">
        <v>2026</v>
      </c>
      <c r="B2027" s="83" t="s">
        <v>323</v>
      </c>
      <c r="C2027" s="86" t="s">
        <v>164</v>
      </c>
      <c r="D2027" s="88">
        <v>11</v>
      </c>
      <c r="E2027" s="88">
        <v>268</v>
      </c>
      <c r="F2027" s="88">
        <v>2025</v>
      </c>
      <c r="G2027" s="78" t="s">
        <v>326</v>
      </c>
      <c r="H2027" s="79">
        <v>33.947000000000003</v>
      </c>
      <c r="I2027" s="79">
        <v>102.462</v>
      </c>
      <c r="J2027" s="79">
        <v>124.744</v>
      </c>
      <c r="K2027" s="79">
        <v>81.947999999999993</v>
      </c>
      <c r="L2027" s="79">
        <v>34.148000000000003</v>
      </c>
      <c r="M2027" s="79">
        <v>7.8460000000000001</v>
      </c>
      <c r="N2027" s="79">
        <v>0.28499999999999998</v>
      </c>
    </row>
    <row r="2028" spans="1:14" x14ac:dyDescent="0.3">
      <c r="A2028" s="82">
        <v>2027</v>
      </c>
      <c r="B2028" s="83" t="s">
        <v>323</v>
      </c>
      <c r="C2028" s="86" t="s">
        <v>164</v>
      </c>
      <c r="D2028" s="88">
        <v>11</v>
      </c>
      <c r="E2028" s="88">
        <v>268</v>
      </c>
      <c r="F2028" s="88">
        <v>2030</v>
      </c>
      <c r="G2028" s="78" t="s">
        <v>327</v>
      </c>
      <c r="H2028" s="79">
        <v>29.065000000000001</v>
      </c>
      <c r="I2028" s="79">
        <v>93.588999999999999</v>
      </c>
      <c r="J2028" s="79">
        <v>125.76</v>
      </c>
      <c r="K2028" s="79">
        <v>88.423000000000002</v>
      </c>
      <c r="L2028" s="79">
        <v>37.116</v>
      </c>
      <c r="M2028" s="79">
        <v>7.867</v>
      </c>
      <c r="N2028" s="79">
        <v>0.26</v>
      </c>
    </row>
    <row r="2029" spans="1:14" x14ac:dyDescent="0.3">
      <c r="A2029" s="82">
        <v>2028</v>
      </c>
      <c r="B2029" s="83" t="s">
        <v>323</v>
      </c>
      <c r="C2029" s="86" t="s">
        <v>164</v>
      </c>
      <c r="D2029" s="88">
        <v>11</v>
      </c>
      <c r="E2029" s="88">
        <v>268</v>
      </c>
      <c r="F2029" s="88">
        <v>2035</v>
      </c>
      <c r="G2029" s="78" t="s">
        <v>328</v>
      </c>
      <c r="H2029" s="79">
        <v>25.094999999999999</v>
      </c>
      <c r="I2029" s="79">
        <v>85.935000000000002</v>
      </c>
      <c r="J2029" s="79">
        <v>126.15600000000001</v>
      </c>
      <c r="K2029" s="79">
        <v>94.072000000000003</v>
      </c>
      <c r="L2029" s="79">
        <v>39.770000000000003</v>
      </c>
      <c r="M2029" s="79">
        <v>7.9180000000000001</v>
      </c>
      <c r="N2029" s="79">
        <v>0.254</v>
      </c>
    </row>
    <row r="2030" spans="1:14" x14ac:dyDescent="0.3">
      <c r="A2030" s="82">
        <v>2029</v>
      </c>
      <c r="B2030" s="83" t="s">
        <v>323</v>
      </c>
      <c r="C2030" s="86" t="s">
        <v>164</v>
      </c>
      <c r="D2030" s="88">
        <v>11</v>
      </c>
      <c r="E2030" s="88">
        <v>268</v>
      </c>
      <c r="F2030" s="88">
        <v>2040</v>
      </c>
      <c r="G2030" s="78" t="s">
        <v>329</v>
      </c>
      <c r="H2030" s="79">
        <v>21.9</v>
      </c>
      <c r="I2030" s="79">
        <v>79.504999999999995</v>
      </c>
      <c r="J2030" s="79">
        <v>126.32</v>
      </c>
      <c r="K2030" s="79">
        <v>99.111000000000004</v>
      </c>
      <c r="L2030" s="79">
        <v>42.177</v>
      </c>
      <c r="M2030" s="79">
        <v>7.9939999999999998</v>
      </c>
      <c r="N2030" s="79">
        <v>0.253</v>
      </c>
    </row>
    <row r="2031" spans="1:14" x14ac:dyDescent="0.3">
      <c r="A2031" s="82">
        <v>2030</v>
      </c>
      <c r="B2031" s="83" t="s">
        <v>323</v>
      </c>
      <c r="C2031" s="86" t="s">
        <v>164</v>
      </c>
      <c r="D2031" s="88">
        <v>11</v>
      </c>
      <c r="E2031" s="88">
        <v>268</v>
      </c>
      <c r="F2031" s="88">
        <v>2045</v>
      </c>
      <c r="G2031" s="78" t="s">
        <v>330</v>
      </c>
      <c r="H2031" s="79">
        <v>19.271000000000001</v>
      </c>
      <c r="I2031" s="79">
        <v>73.959999999999994</v>
      </c>
      <c r="J2031" s="79">
        <v>126.08499999999999</v>
      </c>
      <c r="K2031" s="79">
        <v>103.46899999999999</v>
      </c>
      <c r="L2031" s="79">
        <v>44.304000000000002</v>
      </c>
      <c r="M2031" s="79">
        <v>8.0760000000000005</v>
      </c>
      <c r="N2031" s="79">
        <v>0.255</v>
      </c>
    </row>
    <row r="2032" spans="1:14" x14ac:dyDescent="0.3">
      <c r="A2032" s="82">
        <v>2031</v>
      </c>
      <c r="B2032" s="83" t="s">
        <v>323</v>
      </c>
      <c r="C2032" s="86" t="s">
        <v>164</v>
      </c>
      <c r="D2032" s="88">
        <v>11</v>
      </c>
      <c r="E2032" s="88">
        <v>268</v>
      </c>
      <c r="F2032" s="88">
        <v>2050</v>
      </c>
      <c r="G2032" s="78" t="s">
        <v>331</v>
      </c>
      <c r="H2032" s="79">
        <v>17.13</v>
      </c>
      <c r="I2032" s="79">
        <v>69.27</v>
      </c>
      <c r="J2032" s="79">
        <v>125.664</v>
      </c>
      <c r="K2032" s="79">
        <v>107.29300000000001</v>
      </c>
      <c r="L2032" s="79">
        <v>46.204999999999998</v>
      </c>
      <c r="M2032" s="79">
        <v>8.1760000000000002</v>
      </c>
      <c r="N2032" s="79">
        <v>0.26200000000000001</v>
      </c>
    </row>
    <row r="2033" spans="1:14" x14ac:dyDescent="0.3">
      <c r="A2033" s="82">
        <v>2032</v>
      </c>
      <c r="B2033" s="83" t="s">
        <v>323</v>
      </c>
      <c r="C2033" s="86" t="s">
        <v>164</v>
      </c>
      <c r="D2033" s="88">
        <v>11</v>
      </c>
      <c r="E2033" s="88">
        <v>268</v>
      </c>
      <c r="F2033" s="88">
        <v>2055</v>
      </c>
      <c r="G2033" s="78" t="s">
        <v>332</v>
      </c>
      <c r="H2033" s="79">
        <v>15.379</v>
      </c>
      <c r="I2033" s="79">
        <v>65.313999999999993</v>
      </c>
      <c r="J2033" s="79">
        <v>125.12</v>
      </c>
      <c r="K2033" s="79">
        <v>110.629</v>
      </c>
      <c r="L2033" s="79">
        <v>47.896000000000001</v>
      </c>
      <c r="M2033" s="79">
        <v>8.2899999999999991</v>
      </c>
      <c r="N2033" s="79">
        <v>0.27200000000000002</v>
      </c>
    </row>
    <row r="2034" spans="1:14" x14ac:dyDescent="0.3">
      <c r="A2034" s="82">
        <v>2033</v>
      </c>
      <c r="B2034" s="83" t="s">
        <v>323</v>
      </c>
      <c r="C2034" s="86" t="s">
        <v>164</v>
      </c>
      <c r="D2034" s="88">
        <v>11</v>
      </c>
      <c r="E2034" s="88">
        <v>268</v>
      </c>
      <c r="F2034" s="88">
        <v>2060</v>
      </c>
      <c r="G2034" s="78" t="s">
        <v>333</v>
      </c>
      <c r="H2034" s="79">
        <v>13.939</v>
      </c>
      <c r="I2034" s="79">
        <v>61.953000000000003</v>
      </c>
      <c r="J2034" s="79">
        <v>124.477</v>
      </c>
      <c r="K2034" s="79">
        <v>113.539</v>
      </c>
      <c r="L2034" s="79">
        <v>49.405999999999999</v>
      </c>
      <c r="M2034" s="79">
        <v>8.4030000000000005</v>
      </c>
      <c r="N2034" s="79">
        <v>0.28299999999999997</v>
      </c>
    </row>
    <row r="2035" spans="1:14" x14ac:dyDescent="0.3">
      <c r="A2035" s="82">
        <v>2034</v>
      </c>
      <c r="B2035" s="83" t="s">
        <v>323</v>
      </c>
      <c r="C2035" s="86" t="s">
        <v>164</v>
      </c>
      <c r="D2035" s="88">
        <v>11</v>
      </c>
      <c r="E2035" s="88">
        <v>268</v>
      </c>
      <c r="F2035" s="88">
        <v>2065</v>
      </c>
      <c r="G2035" s="78" t="s">
        <v>334</v>
      </c>
      <c r="H2035" s="79">
        <v>12.750999999999999</v>
      </c>
      <c r="I2035" s="79">
        <v>59.091000000000001</v>
      </c>
      <c r="J2035" s="79">
        <v>123.744</v>
      </c>
      <c r="K2035" s="79">
        <v>116.06100000000001</v>
      </c>
      <c r="L2035" s="79">
        <v>50.728000000000002</v>
      </c>
      <c r="M2035" s="79">
        <v>8.5150000000000006</v>
      </c>
      <c r="N2035" s="79">
        <v>0.28999999999999998</v>
      </c>
    </row>
    <row r="2036" spans="1:14" x14ac:dyDescent="0.3">
      <c r="A2036" s="82">
        <v>2035</v>
      </c>
      <c r="B2036" s="83" t="s">
        <v>323</v>
      </c>
      <c r="C2036" s="86" t="s">
        <v>164</v>
      </c>
      <c r="D2036" s="88">
        <v>11</v>
      </c>
      <c r="E2036" s="88">
        <v>268</v>
      </c>
      <c r="F2036" s="88">
        <v>2070</v>
      </c>
      <c r="G2036" s="78" t="s">
        <v>335</v>
      </c>
      <c r="H2036" s="79">
        <v>11.766</v>
      </c>
      <c r="I2036" s="79">
        <v>56.679000000000002</v>
      </c>
      <c r="J2036" s="79">
        <v>123.004</v>
      </c>
      <c r="K2036" s="79">
        <v>118.32599999999999</v>
      </c>
      <c r="L2036" s="79">
        <v>51.96</v>
      </c>
      <c r="M2036" s="79">
        <v>8.641</v>
      </c>
      <c r="N2036" s="79">
        <v>0.30399999999999999</v>
      </c>
    </row>
    <row r="2037" spans="1:14" x14ac:dyDescent="0.3">
      <c r="A2037" s="82">
        <v>2036</v>
      </c>
      <c r="B2037" s="83" t="s">
        <v>323</v>
      </c>
      <c r="C2037" s="86" t="s">
        <v>164</v>
      </c>
      <c r="D2037" s="88">
        <v>11</v>
      </c>
      <c r="E2037" s="88">
        <v>268</v>
      </c>
      <c r="F2037" s="88">
        <v>2075</v>
      </c>
      <c r="G2037" s="78" t="s">
        <v>336</v>
      </c>
      <c r="H2037" s="79">
        <v>10.959</v>
      </c>
      <c r="I2037" s="79">
        <v>54.633000000000003</v>
      </c>
      <c r="J2037" s="79">
        <v>122.297</v>
      </c>
      <c r="K2037" s="79">
        <v>120.40300000000001</v>
      </c>
      <c r="L2037" s="79">
        <v>53.095999999999997</v>
      </c>
      <c r="M2037" s="79">
        <v>8.7769999999999992</v>
      </c>
      <c r="N2037" s="79">
        <v>0.315</v>
      </c>
    </row>
    <row r="2038" spans="1:14" x14ac:dyDescent="0.3">
      <c r="A2038" s="82">
        <v>2037</v>
      </c>
      <c r="B2038" s="83" t="s">
        <v>323</v>
      </c>
      <c r="C2038" s="86" t="s">
        <v>164</v>
      </c>
      <c r="D2038" s="88">
        <v>11</v>
      </c>
      <c r="E2038" s="88">
        <v>268</v>
      </c>
      <c r="F2038" s="88">
        <v>2080</v>
      </c>
      <c r="G2038" s="78" t="s">
        <v>337</v>
      </c>
      <c r="H2038" s="79">
        <v>10.273999999999999</v>
      </c>
      <c r="I2038" s="79">
        <v>52.826000000000001</v>
      </c>
      <c r="J2038" s="79">
        <v>121.42400000000001</v>
      </c>
      <c r="K2038" s="79">
        <v>122.10899999999999</v>
      </c>
      <c r="L2038" s="79">
        <v>54.069000000000003</v>
      </c>
      <c r="M2038" s="79">
        <v>8.9090000000000007</v>
      </c>
      <c r="N2038" s="79">
        <v>0.32900000000000001</v>
      </c>
    </row>
    <row r="2039" spans="1:14" x14ac:dyDescent="0.3">
      <c r="A2039" s="82">
        <v>2038</v>
      </c>
      <c r="B2039" s="83" t="s">
        <v>323</v>
      </c>
      <c r="C2039" s="86" t="s">
        <v>164</v>
      </c>
      <c r="D2039" s="88">
        <v>11</v>
      </c>
      <c r="E2039" s="88">
        <v>268</v>
      </c>
      <c r="F2039" s="88">
        <v>2085</v>
      </c>
      <c r="G2039" s="78" t="s">
        <v>338</v>
      </c>
      <c r="H2039" s="79">
        <v>9.7029999999999994</v>
      </c>
      <c r="I2039" s="79">
        <v>51.292000000000002</v>
      </c>
      <c r="J2039" s="79">
        <v>120.58799999999999</v>
      </c>
      <c r="K2039" s="79">
        <v>123.67100000000001</v>
      </c>
      <c r="L2039" s="79">
        <v>54.972999999999999</v>
      </c>
      <c r="M2039" s="79">
        <v>9.0459999999999994</v>
      </c>
      <c r="N2039" s="79">
        <v>0.34699999999999998</v>
      </c>
    </row>
    <row r="2040" spans="1:14" x14ac:dyDescent="0.3">
      <c r="A2040" s="82">
        <v>2039</v>
      </c>
      <c r="B2040" s="83" t="s">
        <v>323</v>
      </c>
      <c r="C2040" s="86" t="s">
        <v>164</v>
      </c>
      <c r="D2040" s="88">
        <v>11</v>
      </c>
      <c r="E2040" s="88">
        <v>268</v>
      </c>
      <c r="F2040" s="88">
        <v>2090</v>
      </c>
      <c r="G2040" s="78" t="s">
        <v>339</v>
      </c>
      <c r="H2040" s="79">
        <v>9.23</v>
      </c>
      <c r="I2040" s="79">
        <v>49.99</v>
      </c>
      <c r="J2040" s="79">
        <v>119.785</v>
      </c>
      <c r="K2040" s="79">
        <v>125.099</v>
      </c>
      <c r="L2040" s="79">
        <v>55.817</v>
      </c>
      <c r="M2040" s="79">
        <v>9.1929999999999996</v>
      </c>
      <c r="N2040" s="79">
        <v>0.36599999999999999</v>
      </c>
    </row>
    <row r="2041" spans="1:14" x14ac:dyDescent="0.3">
      <c r="A2041" s="82">
        <v>2040</v>
      </c>
      <c r="B2041" s="83" t="s">
        <v>323</v>
      </c>
      <c r="C2041" s="86" t="s">
        <v>164</v>
      </c>
      <c r="D2041" s="88">
        <v>11</v>
      </c>
      <c r="E2041" s="88">
        <v>268</v>
      </c>
      <c r="F2041" s="88">
        <v>2095</v>
      </c>
      <c r="G2041" s="78" t="s">
        <v>340</v>
      </c>
      <c r="H2041" s="79">
        <v>8.8279999999999994</v>
      </c>
      <c r="I2041" s="79">
        <v>48.817999999999998</v>
      </c>
      <c r="J2041" s="79">
        <v>118.86199999999999</v>
      </c>
      <c r="K2041" s="79">
        <v>126.261</v>
      </c>
      <c r="L2041" s="79">
        <v>56.542999999999999</v>
      </c>
      <c r="M2041" s="79">
        <v>9.34</v>
      </c>
      <c r="N2041" s="79">
        <v>0.38800000000000001</v>
      </c>
    </row>
    <row r="2042" spans="1:14" x14ac:dyDescent="0.3">
      <c r="A2042" s="82">
        <v>2041</v>
      </c>
      <c r="B2042" s="83" t="s">
        <v>323</v>
      </c>
      <c r="C2042" s="86" t="s">
        <v>165</v>
      </c>
      <c r="D2042" s="88"/>
      <c r="E2042" s="88">
        <v>368</v>
      </c>
      <c r="F2042" s="88">
        <v>2015</v>
      </c>
      <c r="G2042" s="78" t="s">
        <v>324</v>
      </c>
      <c r="H2042" s="79">
        <v>80.135999999999996</v>
      </c>
      <c r="I2042" s="79">
        <v>201.5</v>
      </c>
      <c r="J2042" s="79">
        <v>219.92099999999999</v>
      </c>
      <c r="K2042" s="79">
        <v>192.53200000000001</v>
      </c>
      <c r="L2042" s="79">
        <v>114.905</v>
      </c>
      <c r="M2042" s="79">
        <v>38.831000000000003</v>
      </c>
      <c r="N2042" s="79">
        <v>5.375</v>
      </c>
    </row>
    <row r="2043" spans="1:14" x14ac:dyDescent="0.3">
      <c r="A2043" s="82">
        <v>2042</v>
      </c>
      <c r="B2043" s="83" t="s">
        <v>323</v>
      </c>
      <c r="C2043" s="86" t="s">
        <v>165</v>
      </c>
      <c r="D2043" s="88"/>
      <c r="E2043" s="88">
        <v>368</v>
      </c>
      <c r="F2043" s="88">
        <v>2020</v>
      </c>
      <c r="G2043" s="78" t="s">
        <v>325</v>
      </c>
      <c r="H2043" s="79">
        <v>81.025999999999996</v>
      </c>
      <c r="I2043" s="79">
        <v>196.26499999999999</v>
      </c>
      <c r="J2043" s="79">
        <v>205.87200000000001</v>
      </c>
      <c r="K2043" s="79">
        <v>180.48699999999999</v>
      </c>
      <c r="L2043" s="79">
        <v>104.027</v>
      </c>
      <c r="M2043" s="79">
        <v>31.091000000000001</v>
      </c>
      <c r="N2043" s="79">
        <v>3.7719999999999998</v>
      </c>
    </row>
    <row r="2044" spans="1:14" x14ac:dyDescent="0.3">
      <c r="A2044" s="82">
        <v>2043</v>
      </c>
      <c r="B2044" s="83" t="s">
        <v>323</v>
      </c>
      <c r="C2044" s="86" t="s">
        <v>165</v>
      </c>
      <c r="D2044" s="88"/>
      <c r="E2044" s="88">
        <v>368</v>
      </c>
      <c r="F2044" s="88">
        <v>2025</v>
      </c>
      <c r="G2044" s="78" t="s">
        <v>326</v>
      </c>
      <c r="H2044" s="79">
        <v>81.177000000000007</v>
      </c>
      <c r="I2044" s="79">
        <v>190.51</v>
      </c>
      <c r="J2044" s="79">
        <v>193.31200000000001</v>
      </c>
      <c r="K2044" s="79">
        <v>169.83099999999999</v>
      </c>
      <c r="L2044" s="79">
        <v>94.72</v>
      </c>
      <c r="M2044" s="79">
        <v>25.193000000000001</v>
      </c>
      <c r="N2044" s="79">
        <v>2.6970000000000001</v>
      </c>
    </row>
    <row r="2045" spans="1:14" x14ac:dyDescent="0.3">
      <c r="A2045" s="82">
        <v>2044</v>
      </c>
      <c r="B2045" s="83" t="s">
        <v>323</v>
      </c>
      <c r="C2045" s="86" t="s">
        <v>165</v>
      </c>
      <c r="D2045" s="88"/>
      <c r="E2045" s="88">
        <v>368</v>
      </c>
      <c r="F2045" s="88">
        <v>2030</v>
      </c>
      <c r="G2045" s="78" t="s">
        <v>327</v>
      </c>
      <c r="H2045" s="79">
        <v>80.546000000000006</v>
      </c>
      <c r="I2045" s="79">
        <v>184.20099999999999</v>
      </c>
      <c r="J2045" s="79">
        <v>181.94499999999999</v>
      </c>
      <c r="K2045" s="79">
        <v>160.346</v>
      </c>
      <c r="L2045" s="79">
        <v>86.65</v>
      </c>
      <c r="M2045" s="79">
        <v>20.702000000000002</v>
      </c>
      <c r="N2045" s="79">
        <v>1.97</v>
      </c>
    </row>
    <row r="2046" spans="1:14" x14ac:dyDescent="0.3">
      <c r="A2046" s="82">
        <v>2045</v>
      </c>
      <c r="B2046" s="83" t="s">
        <v>323</v>
      </c>
      <c r="C2046" s="86" t="s">
        <v>165</v>
      </c>
      <c r="D2046" s="88"/>
      <c r="E2046" s="88">
        <v>368</v>
      </c>
      <c r="F2046" s="88">
        <v>2035</v>
      </c>
      <c r="G2046" s="78" t="s">
        <v>328</v>
      </c>
      <c r="H2046" s="79">
        <v>79.441999999999993</v>
      </c>
      <c r="I2046" s="79">
        <v>178.01400000000001</v>
      </c>
      <c r="J2046" s="79">
        <v>172.22</v>
      </c>
      <c r="K2046" s="79">
        <v>152.417</v>
      </c>
      <c r="L2046" s="79">
        <v>79.953000000000003</v>
      </c>
      <c r="M2046" s="79">
        <v>17.263999999999999</v>
      </c>
      <c r="N2046" s="79">
        <v>1.47</v>
      </c>
    </row>
    <row r="2047" spans="1:14" x14ac:dyDescent="0.3">
      <c r="A2047" s="82">
        <v>2046</v>
      </c>
      <c r="B2047" s="83" t="s">
        <v>323</v>
      </c>
      <c r="C2047" s="86" t="s">
        <v>165</v>
      </c>
      <c r="D2047" s="88"/>
      <c r="E2047" s="88">
        <v>368</v>
      </c>
      <c r="F2047" s="88">
        <v>2040</v>
      </c>
      <c r="G2047" s="78" t="s">
        <v>329</v>
      </c>
      <c r="H2047" s="79">
        <v>77.875</v>
      </c>
      <c r="I2047" s="79">
        <v>171.96700000000001</v>
      </c>
      <c r="J2047" s="79">
        <v>163.93600000000001</v>
      </c>
      <c r="K2047" s="79">
        <v>145.81399999999999</v>
      </c>
      <c r="L2047" s="79">
        <v>74.397999999999996</v>
      </c>
      <c r="M2047" s="79">
        <v>14.632999999999999</v>
      </c>
      <c r="N2047" s="79">
        <v>1.137</v>
      </c>
    </row>
    <row r="2048" spans="1:14" x14ac:dyDescent="0.3">
      <c r="A2048" s="82">
        <v>2047</v>
      </c>
      <c r="B2048" s="83" t="s">
        <v>323</v>
      </c>
      <c r="C2048" s="86" t="s">
        <v>165</v>
      </c>
      <c r="D2048" s="88"/>
      <c r="E2048" s="88">
        <v>368</v>
      </c>
      <c r="F2048" s="88">
        <v>2045</v>
      </c>
      <c r="G2048" s="78" t="s">
        <v>330</v>
      </c>
      <c r="H2048" s="79">
        <v>75.825999999999993</v>
      </c>
      <c r="I2048" s="79">
        <v>165.88399999999999</v>
      </c>
      <c r="J2048" s="79">
        <v>156.797</v>
      </c>
      <c r="K2048" s="79">
        <v>140.27000000000001</v>
      </c>
      <c r="L2048" s="79">
        <v>69.742999999999995</v>
      </c>
      <c r="M2048" s="79">
        <v>12.583</v>
      </c>
      <c r="N2048" s="79">
        <v>0.877</v>
      </c>
    </row>
    <row r="2049" spans="1:14" x14ac:dyDescent="0.3">
      <c r="A2049" s="82">
        <v>2048</v>
      </c>
      <c r="B2049" s="83" t="s">
        <v>323</v>
      </c>
      <c r="C2049" s="86" t="s">
        <v>165</v>
      </c>
      <c r="D2049" s="88"/>
      <c r="E2049" s="88">
        <v>368</v>
      </c>
      <c r="F2049" s="88">
        <v>2050</v>
      </c>
      <c r="G2049" s="78" t="s">
        <v>331</v>
      </c>
      <c r="H2049" s="79">
        <v>73.358000000000004</v>
      </c>
      <c r="I2049" s="79">
        <v>159.88200000000001</v>
      </c>
      <c r="J2049" s="79">
        <v>150.73699999999999</v>
      </c>
      <c r="K2049" s="79">
        <v>135.79</v>
      </c>
      <c r="L2049" s="79">
        <v>65.89</v>
      </c>
      <c r="M2049" s="79">
        <v>10.992000000000001</v>
      </c>
      <c r="N2049" s="79">
        <v>0.71099999999999997</v>
      </c>
    </row>
    <row r="2050" spans="1:14" x14ac:dyDescent="0.3">
      <c r="A2050" s="82">
        <v>2049</v>
      </c>
      <c r="B2050" s="83" t="s">
        <v>323</v>
      </c>
      <c r="C2050" s="86" t="s">
        <v>165</v>
      </c>
      <c r="D2050" s="88"/>
      <c r="E2050" s="88">
        <v>368</v>
      </c>
      <c r="F2050" s="88">
        <v>2055</v>
      </c>
      <c r="G2050" s="78" t="s">
        <v>332</v>
      </c>
      <c r="H2050" s="79">
        <v>70.316000000000003</v>
      </c>
      <c r="I2050" s="79">
        <v>153.45400000000001</v>
      </c>
      <c r="J2050" s="79">
        <v>145.18700000000001</v>
      </c>
      <c r="K2050" s="79">
        <v>131.80799999999999</v>
      </c>
      <c r="L2050" s="79">
        <v>62.56</v>
      </c>
      <c r="M2050" s="79">
        <v>9.7409999999999997</v>
      </c>
      <c r="N2050" s="79">
        <v>0.57399999999999995</v>
      </c>
    </row>
    <row r="2051" spans="1:14" x14ac:dyDescent="0.3">
      <c r="A2051" s="82">
        <v>2050</v>
      </c>
      <c r="B2051" s="83" t="s">
        <v>323</v>
      </c>
      <c r="C2051" s="86" t="s">
        <v>165</v>
      </c>
      <c r="D2051" s="88"/>
      <c r="E2051" s="88">
        <v>368</v>
      </c>
      <c r="F2051" s="88">
        <v>2060</v>
      </c>
      <c r="G2051" s="78" t="s">
        <v>333</v>
      </c>
      <c r="H2051" s="79">
        <v>67.106999999999999</v>
      </c>
      <c r="I2051" s="79">
        <v>147.43799999999999</v>
      </c>
      <c r="J2051" s="79">
        <v>140.80199999999999</v>
      </c>
      <c r="K2051" s="79">
        <v>128.94399999999999</v>
      </c>
      <c r="L2051" s="79">
        <v>59.970999999999997</v>
      </c>
      <c r="M2051" s="79">
        <v>8.7850000000000001</v>
      </c>
      <c r="N2051" s="79">
        <v>0.49299999999999999</v>
      </c>
    </row>
    <row r="2052" spans="1:14" x14ac:dyDescent="0.3">
      <c r="A2052" s="82">
        <v>2051</v>
      </c>
      <c r="B2052" s="83" t="s">
        <v>323</v>
      </c>
      <c r="C2052" s="86" t="s">
        <v>165</v>
      </c>
      <c r="D2052" s="88"/>
      <c r="E2052" s="88">
        <v>368</v>
      </c>
      <c r="F2052" s="88">
        <v>2065</v>
      </c>
      <c r="G2052" s="78" t="s">
        <v>334</v>
      </c>
      <c r="H2052" s="79">
        <v>63.433999999999997</v>
      </c>
      <c r="I2052" s="79">
        <v>140.98500000000001</v>
      </c>
      <c r="J2052" s="79">
        <v>136.726</v>
      </c>
      <c r="K2052" s="79">
        <v>126.41</v>
      </c>
      <c r="L2052" s="79">
        <v>57.722999999999999</v>
      </c>
      <c r="M2052" s="79">
        <v>8</v>
      </c>
      <c r="N2052" s="79">
        <v>0.42199999999999999</v>
      </c>
    </row>
    <row r="2053" spans="1:14" x14ac:dyDescent="0.3">
      <c r="A2053" s="82">
        <v>2052</v>
      </c>
      <c r="B2053" s="83" t="s">
        <v>323</v>
      </c>
      <c r="C2053" s="86" t="s">
        <v>165</v>
      </c>
      <c r="D2053" s="88"/>
      <c r="E2053" s="88">
        <v>368</v>
      </c>
      <c r="F2053" s="88">
        <v>2070</v>
      </c>
      <c r="G2053" s="78" t="s">
        <v>335</v>
      </c>
      <c r="H2053" s="79">
        <v>59.585000000000001</v>
      </c>
      <c r="I2053" s="79">
        <v>134.68100000000001</v>
      </c>
      <c r="J2053" s="79">
        <v>133.386</v>
      </c>
      <c r="K2053" s="79">
        <v>124.613</v>
      </c>
      <c r="L2053" s="79">
        <v>55.982999999999997</v>
      </c>
      <c r="M2053" s="79">
        <v>7.4260000000000002</v>
      </c>
      <c r="N2053" s="79">
        <v>0.36599999999999999</v>
      </c>
    </row>
    <row r="2054" spans="1:14" x14ac:dyDescent="0.3">
      <c r="A2054" s="82">
        <v>2053</v>
      </c>
      <c r="B2054" s="83" t="s">
        <v>323</v>
      </c>
      <c r="C2054" s="86" t="s">
        <v>165</v>
      </c>
      <c r="D2054" s="88"/>
      <c r="E2054" s="88">
        <v>368</v>
      </c>
      <c r="F2054" s="88">
        <v>2075</v>
      </c>
      <c r="G2054" s="78" t="s">
        <v>336</v>
      </c>
      <c r="H2054" s="79">
        <v>55.466999999999999</v>
      </c>
      <c r="I2054" s="79">
        <v>128.149</v>
      </c>
      <c r="J2054" s="79">
        <v>130.38999999999999</v>
      </c>
      <c r="K2054" s="79">
        <v>123.175</v>
      </c>
      <c r="L2054" s="79">
        <v>54.548000000000002</v>
      </c>
      <c r="M2054" s="79">
        <v>6.9720000000000004</v>
      </c>
      <c r="N2054" s="79">
        <v>0.31900000000000001</v>
      </c>
    </row>
    <row r="2055" spans="1:14" x14ac:dyDescent="0.3">
      <c r="A2055" s="82">
        <v>2054</v>
      </c>
      <c r="B2055" s="83" t="s">
        <v>323</v>
      </c>
      <c r="C2055" s="86" t="s">
        <v>165</v>
      </c>
      <c r="D2055" s="88"/>
      <c r="E2055" s="88">
        <v>368</v>
      </c>
      <c r="F2055" s="88">
        <v>2080</v>
      </c>
      <c r="G2055" s="78" t="s">
        <v>337</v>
      </c>
      <c r="H2055" s="79">
        <v>51.246000000000002</v>
      </c>
      <c r="I2055" s="79">
        <v>121.6</v>
      </c>
      <c r="J2055" s="79">
        <v>127.78100000000001</v>
      </c>
      <c r="K2055" s="79">
        <v>122.17100000000001</v>
      </c>
      <c r="L2055" s="79">
        <v>53.444000000000003</v>
      </c>
      <c r="M2055" s="79">
        <v>6.6340000000000003</v>
      </c>
      <c r="N2055" s="79">
        <v>0.30399999999999999</v>
      </c>
    </row>
    <row r="2056" spans="1:14" x14ac:dyDescent="0.3">
      <c r="A2056" s="82">
        <v>2055</v>
      </c>
      <c r="B2056" s="83" t="s">
        <v>323</v>
      </c>
      <c r="C2056" s="86" t="s">
        <v>165</v>
      </c>
      <c r="D2056" s="88"/>
      <c r="E2056" s="88">
        <v>368</v>
      </c>
      <c r="F2056" s="88">
        <v>2085</v>
      </c>
      <c r="G2056" s="78" t="s">
        <v>338</v>
      </c>
      <c r="H2056" s="79">
        <v>46.914000000000001</v>
      </c>
      <c r="I2056" s="79">
        <v>114.916</v>
      </c>
      <c r="J2056" s="79">
        <v>125.375</v>
      </c>
      <c r="K2056" s="79">
        <v>121.425</v>
      </c>
      <c r="L2056" s="79">
        <v>52.598999999999997</v>
      </c>
      <c r="M2056" s="79">
        <v>6.4240000000000004</v>
      </c>
      <c r="N2056" s="79">
        <v>0.26700000000000002</v>
      </c>
    </row>
    <row r="2057" spans="1:14" x14ac:dyDescent="0.3">
      <c r="A2057" s="82">
        <v>2056</v>
      </c>
      <c r="B2057" s="83" t="s">
        <v>323</v>
      </c>
      <c r="C2057" s="86" t="s">
        <v>165</v>
      </c>
      <c r="D2057" s="88"/>
      <c r="E2057" s="88">
        <v>368</v>
      </c>
      <c r="F2057" s="88">
        <v>2090</v>
      </c>
      <c r="G2057" s="78" t="s">
        <v>339</v>
      </c>
      <c r="H2057" s="79">
        <v>42.588999999999999</v>
      </c>
      <c r="I2057" s="79">
        <v>108.142</v>
      </c>
      <c r="J2057" s="79">
        <v>123.137</v>
      </c>
      <c r="K2057" s="79">
        <v>120.834</v>
      </c>
      <c r="L2057" s="79">
        <v>51.93</v>
      </c>
      <c r="M2057" s="79">
        <v>6.2809999999999997</v>
      </c>
      <c r="N2057" s="79">
        <v>0.26700000000000002</v>
      </c>
    </row>
    <row r="2058" spans="1:14" x14ac:dyDescent="0.3">
      <c r="A2058" s="82">
        <v>2057</v>
      </c>
      <c r="B2058" s="83" t="s">
        <v>323</v>
      </c>
      <c r="C2058" s="86" t="s">
        <v>165</v>
      </c>
      <c r="D2058" s="88"/>
      <c r="E2058" s="88">
        <v>368</v>
      </c>
      <c r="F2058" s="88">
        <v>2095</v>
      </c>
      <c r="G2058" s="78" t="s">
        <v>340</v>
      </c>
      <c r="H2058" s="79">
        <v>38.42</v>
      </c>
      <c r="I2058" s="79">
        <v>101.56</v>
      </c>
      <c r="J2058" s="79">
        <v>121.324</v>
      </c>
      <c r="K2058" s="79">
        <v>120.726</v>
      </c>
      <c r="L2058" s="79">
        <v>51.573999999999998</v>
      </c>
      <c r="M2058" s="79">
        <v>6.2359999999999998</v>
      </c>
      <c r="N2058" s="79">
        <v>0.26</v>
      </c>
    </row>
    <row r="2059" spans="1:14" x14ac:dyDescent="0.3">
      <c r="A2059" s="82">
        <v>2058</v>
      </c>
      <c r="B2059" s="83" t="s">
        <v>323</v>
      </c>
      <c r="C2059" s="86" t="s">
        <v>166</v>
      </c>
      <c r="D2059" s="88"/>
      <c r="E2059" s="88">
        <v>376</v>
      </c>
      <c r="F2059" s="88">
        <v>2015</v>
      </c>
      <c r="G2059" s="78" t="s">
        <v>324</v>
      </c>
      <c r="H2059" s="79">
        <v>9.2159999999999993</v>
      </c>
      <c r="I2059" s="79">
        <v>98.903999999999996</v>
      </c>
      <c r="J2059" s="79">
        <v>161.28399999999999</v>
      </c>
      <c r="K2059" s="79">
        <v>174.86199999999999</v>
      </c>
      <c r="L2059" s="79">
        <v>106.444</v>
      </c>
      <c r="M2059" s="79">
        <v>30.187999999999999</v>
      </c>
      <c r="N2059" s="79">
        <v>3.1419999999999999</v>
      </c>
    </row>
    <row r="2060" spans="1:14" x14ac:dyDescent="0.3">
      <c r="A2060" s="82">
        <v>2059</v>
      </c>
      <c r="B2060" s="83" t="s">
        <v>323</v>
      </c>
      <c r="C2060" s="86" t="s">
        <v>166</v>
      </c>
      <c r="D2060" s="88"/>
      <c r="E2060" s="88">
        <v>376</v>
      </c>
      <c r="F2060" s="88">
        <v>2020</v>
      </c>
      <c r="G2060" s="78" t="s">
        <v>325</v>
      </c>
      <c r="H2060" s="79">
        <v>7.4909999999999997</v>
      </c>
      <c r="I2060" s="79">
        <v>90.51</v>
      </c>
      <c r="J2060" s="79">
        <v>149.5</v>
      </c>
      <c r="K2060" s="79">
        <v>171.41800000000001</v>
      </c>
      <c r="L2060" s="79">
        <v>107.322</v>
      </c>
      <c r="M2060" s="79">
        <v>31.66</v>
      </c>
      <c r="N2060" s="79">
        <v>3.6389999999999998</v>
      </c>
    </row>
    <row r="2061" spans="1:14" x14ac:dyDescent="0.3">
      <c r="A2061" s="82">
        <v>2060</v>
      </c>
      <c r="B2061" s="83" t="s">
        <v>323</v>
      </c>
      <c r="C2061" s="86" t="s">
        <v>166</v>
      </c>
      <c r="D2061" s="88"/>
      <c r="E2061" s="88">
        <v>376</v>
      </c>
      <c r="F2061" s="88">
        <v>2025</v>
      </c>
      <c r="G2061" s="78" t="s">
        <v>326</v>
      </c>
      <c r="H2061" s="79">
        <v>6.2060000000000004</v>
      </c>
      <c r="I2061" s="79">
        <v>83.108999999999995</v>
      </c>
      <c r="J2061" s="79">
        <v>139.20599999999999</v>
      </c>
      <c r="K2061" s="79">
        <v>167.93199999999999</v>
      </c>
      <c r="L2061" s="79">
        <v>107.657</v>
      </c>
      <c r="M2061" s="79">
        <v>32.826999999999998</v>
      </c>
      <c r="N2061" s="79">
        <v>4.1230000000000002</v>
      </c>
    </row>
    <row r="2062" spans="1:14" x14ac:dyDescent="0.3">
      <c r="A2062" s="82">
        <v>2061</v>
      </c>
      <c r="B2062" s="83" t="s">
        <v>323</v>
      </c>
      <c r="C2062" s="86" t="s">
        <v>166</v>
      </c>
      <c r="D2062" s="88"/>
      <c r="E2062" s="88">
        <v>376</v>
      </c>
      <c r="F2062" s="88">
        <v>2030</v>
      </c>
      <c r="G2062" s="78" t="s">
        <v>327</v>
      </c>
      <c r="H2062" s="79">
        <v>5.2480000000000002</v>
      </c>
      <c r="I2062" s="79">
        <v>76.665000000000006</v>
      </c>
      <c r="J2062" s="79">
        <v>130.36600000000001</v>
      </c>
      <c r="K2062" s="79">
        <v>164.61699999999999</v>
      </c>
      <c r="L2062" s="79">
        <v>107.553</v>
      </c>
      <c r="M2062" s="79">
        <v>33.732999999999997</v>
      </c>
      <c r="N2062" s="79">
        <v>4.5579999999999998</v>
      </c>
    </row>
    <row r="2063" spans="1:14" x14ac:dyDescent="0.3">
      <c r="A2063" s="82">
        <v>2062</v>
      </c>
      <c r="B2063" s="83" t="s">
        <v>323</v>
      </c>
      <c r="C2063" s="86" t="s">
        <v>166</v>
      </c>
      <c r="D2063" s="88"/>
      <c r="E2063" s="88">
        <v>376</v>
      </c>
      <c r="F2063" s="88">
        <v>2035</v>
      </c>
      <c r="G2063" s="78" t="s">
        <v>328</v>
      </c>
      <c r="H2063" s="79">
        <v>4.5090000000000003</v>
      </c>
      <c r="I2063" s="79">
        <v>70.995999999999995</v>
      </c>
      <c r="J2063" s="79">
        <v>122.681</v>
      </c>
      <c r="K2063" s="79">
        <v>161.25700000000001</v>
      </c>
      <c r="L2063" s="79">
        <v>106.89400000000001</v>
      </c>
      <c r="M2063" s="79">
        <v>34.253999999999998</v>
      </c>
      <c r="N2063" s="79">
        <v>4.9489999999999998</v>
      </c>
    </row>
    <row r="2064" spans="1:14" x14ac:dyDescent="0.3">
      <c r="A2064" s="82">
        <v>2063</v>
      </c>
      <c r="B2064" s="83" t="s">
        <v>323</v>
      </c>
      <c r="C2064" s="86" t="s">
        <v>166</v>
      </c>
      <c r="D2064" s="88"/>
      <c r="E2064" s="88">
        <v>376</v>
      </c>
      <c r="F2064" s="88">
        <v>2040</v>
      </c>
      <c r="G2064" s="78" t="s">
        <v>329</v>
      </c>
      <c r="H2064" s="79">
        <v>3.9620000000000002</v>
      </c>
      <c r="I2064" s="79">
        <v>66.027000000000001</v>
      </c>
      <c r="J2064" s="79">
        <v>116.145</v>
      </c>
      <c r="K2064" s="79">
        <v>158.01</v>
      </c>
      <c r="L2064" s="79">
        <v>105.831</v>
      </c>
      <c r="M2064" s="79">
        <v>34.47</v>
      </c>
      <c r="N2064" s="79">
        <v>5.2549999999999999</v>
      </c>
    </row>
    <row r="2065" spans="1:14" x14ac:dyDescent="0.3">
      <c r="A2065" s="82">
        <v>2064</v>
      </c>
      <c r="B2065" s="83" t="s">
        <v>323</v>
      </c>
      <c r="C2065" s="86" t="s">
        <v>166</v>
      </c>
      <c r="D2065" s="88"/>
      <c r="E2065" s="88">
        <v>376</v>
      </c>
      <c r="F2065" s="88">
        <v>2045</v>
      </c>
      <c r="G2065" s="78" t="s">
        <v>330</v>
      </c>
      <c r="H2065" s="79">
        <v>3.5510000000000002</v>
      </c>
      <c r="I2065" s="79">
        <v>61.506999999999998</v>
      </c>
      <c r="J2065" s="79">
        <v>110.246</v>
      </c>
      <c r="K2065" s="79">
        <v>154.39099999999999</v>
      </c>
      <c r="L2065" s="79">
        <v>104.057</v>
      </c>
      <c r="M2065" s="79">
        <v>34.274000000000001</v>
      </c>
      <c r="N2065" s="79">
        <v>5.4539999999999997</v>
      </c>
    </row>
    <row r="2066" spans="1:14" x14ac:dyDescent="0.3">
      <c r="A2066" s="82">
        <v>2065</v>
      </c>
      <c r="B2066" s="83" t="s">
        <v>323</v>
      </c>
      <c r="C2066" s="86" t="s">
        <v>166</v>
      </c>
      <c r="D2066" s="88"/>
      <c r="E2066" s="88">
        <v>376</v>
      </c>
      <c r="F2066" s="88">
        <v>2050</v>
      </c>
      <c r="G2066" s="78" t="s">
        <v>331</v>
      </c>
      <c r="H2066" s="79">
        <v>3.262</v>
      </c>
      <c r="I2066" s="79">
        <v>57.734000000000002</v>
      </c>
      <c r="J2066" s="79">
        <v>105.54</v>
      </c>
      <c r="K2066" s="79">
        <v>151.28200000000001</v>
      </c>
      <c r="L2066" s="79">
        <v>102.209</v>
      </c>
      <c r="M2066" s="79">
        <v>33.880000000000003</v>
      </c>
      <c r="N2066" s="79">
        <v>5.5730000000000004</v>
      </c>
    </row>
    <row r="2067" spans="1:14" x14ac:dyDescent="0.3">
      <c r="A2067" s="82">
        <v>2066</v>
      </c>
      <c r="B2067" s="83" t="s">
        <v>323</v>
      </c>
      <c r="C2067" s="86" t="s">
        <v>166</v>
      </c>
      <c r="D2067" s="88"/>
      <c r="E2067" s="88">
        <v>376</v>
      </c>
      <c r="F2067" s="88">
        <v>2055</v>
      </c>
      <c r="G2067" s="78" t="s">
        <v>332</v>
      </c>
      <c r="H2067" s="79">
        <v>3.05</v>
      </c>
      <c r="I2067" s="79">
        <v>54.411999999999999</v>
      </c>
      <c r="J2067" s="79">
        <v>101.53400000000001</v>
      </c>
      <c r="K2067" s="79">
        <v>148.15600000000001</v>
      </c>
      <c r="L2067" s="79">
        <v>99.950999999999993</v>
      </c>
      <c r="M2067" s="79">
        <v>33.192</v>
      </c>
      <c r="N2067" s="79">
        <v>5.6050000000000004</v>
      </c>
    </row>
    <row r="2068" spans="1:14" x14ac:dyDescent="0.3">
      <c r="A2068" s="82">
        <v>2067</v>
      </c>
      <c r="B2068" s="83" t="s">
        <v>323</v>
      </c>
      <c r="C2068" s="86" t="s">
        <v>166</v>
      </c>
      <c r="D2068" s="88"/>
      <c r="E2068" s="88">
        <v>376</v>
      </c>
      <c r="F2068" s="88">
        <v>2060</v>
      </c>
      <c r="G2068" s="78" t="s">
        <v>333</v>
      </c>
      <c r="H2068" s="79">
        <v>2.915</v>
      </c>
      <c r="I2068" s="79">
        <v>51.56</v>
      </c>
      <c r="J2068" s="79">
        <v>98.213999999999999</v>
      </c>
      <c r="K2068" s="79">
        <v>145.15700000000001</v>
      </c>
      <c r="L2068" s="79">
        <v>97.477000000000004</v>
      </c>
      <c r="M2068" s="79">
        <v>32.286000000000001</v>
      </c>
      <c r="N2068" s="79">
        <v>5.5309999999999997</v>
      </c>
    </row>
    <row r="2069" spans="1:14" x14ac:dyDescent="0.3">
      <c r="A2069" s="82">
        <v>2068</v>
      </c>
      <c r="B2069" s="83" t="s">
        <v>323</v>
      </c>
      <c r="C2069" s="86" t="s">
        <v>166</v>
      </c>
      <c r="D2069" s="88"/>
      <c r="E2069" s="88">
        <v>376</v>
      </c>
      <c r="F2069" s="88">
        <v>2065</v>
      </c>
      <c r="G2069" s="78" t="s">
        <v>334</v>
      </c>
      <c r="H2069" s="79">
        <v>2.8420000000000001</v>
      </c>
      <c r="I2069" s="79">
        <v>49.234999999999999</v>
      </c>
      <c r="J2069" s="79">
        <v>95.733999999999995</v>
      </c>
      <c r="K2069" s="79">
        <v>142.64699999999999</v>
      </c>
      <c r="L2069" s="79">
        <v>95.075000000000003</v>
      </c>
      <c r="M2069" s="79">
        <v>31.295000000000002</v>
      </c>
      <c r="N2069" s="79">
        <v>5.3920000000000003</v>
      </c>
    </row>
    <row r="2070" spans="1:14" x14ac:dyDescent="0.3">
      <c r="A2070" s="82">
        <v>2069</v>
      </c>
      <c r="B2070" s="83" t="s">
        <v>323</v>
      </c>
      <c r="C2070" s="86" t="s">
        <v>166</v>
      </c>
      <c r="D2070" s="88"/>
      <c r="E2070" s="88">
        <v>376</v>
      </c>
      <c r="F2070" s="88">
        <v>2070</v>
      </c>
      <c r="G2070" s="78" t="s">
        <v>335</v>
      </c>
      <c r="H2070" s="79">
        <v>2.8010000000000002</v>
      </c>
      <c r="I2070" s="79">
        <v>47.307000000000002</v>
      </c>
      <c r="J2070" s="79">
        <v>93.856999999999999</v>
      </c>
      <c r="K2070" s="79">
        <v>140.39699999999999</v>
      </c>
      <c r="L2070" s="79">
        <v>92.673000000000002</v>
      </c>
      <c r="M2070" s="79">
        <v>30.204000000000001</v>
      </c>
      <c r="N2070" s="79">
        <v>5.2009999999999996</v>
      </c>
    </row>
    <row r="2071" spans="1:14" x14ac:dyDescent="0.3">
      <c r="A2071" s="82">
        <v>2070</v>
      </c>
      <c r="B2071" s="83" t="s">
        <v>323</v>
      </c>
      <c r="C2071" s="86" t="s">
        <v>166</v>
      </c>
      <c r="D2071" s="88"/>
      <c r="E2071" s="88">
        <v>376</v>
      </c>
      <c r="F2071" s="88">
        <v>2075</v>
      </c>
      <c r="G2071" s="78" t="s">
        <v>336</v>
      </c>
      <c r="H2071" s="79">
        <v>2.82</v>
      </c>
      <c r="I2071" s="79">
        <v>45.834000000000003</v>
      </c>
      <c r="J2071" s="79">
        <v>92.694999999999993</v>
      </c>
      <c r="K2071" s="79">
        <v>138.727</v>
      </c>
      <c r="L2071" s="79">
        <v>90.484999999999999</v>
      </c>
      <c r="M2071" s="79">
        <v>29.106000000000002</v>
      </c>
      <c r="N2071" s="79">
        <v>4.9729999999999999</v>
      </c>
    </row>
    <row r="2072" spans="1:14" x14ac:dyDescent="0.3">
      <c r="A2072" s="82">
        <v>2071</v>
      </c>
      <c r="B2072" s="83" t="s">
        <v>323</v>
      </c>
      <c r="C2072" s="86" t="s">
        <v>166</v>
      </c>
      <c r="D2072" s="88"/>
      <c r="E2072" s="88">
        <v>376</v>
      </c>
      <c r="F2072" s="88">
        <v>2080</v>
      </c>
      <c r="G2072" s="78" t="s">
        <v>337</v>
      </c>
      <c r="H2072" s="79">
        <v>2.8490000000000002</v>
      </c>
      <c r="I2072" s="79">
        <v>44.668999999999997</v>
      </c>
      <c r="J2072" s="79">
        <v>91.98</v>
      </c>
      <c r="K2072" s="79">
        <v>137.321</v>
      </c>
      <c r="L2072" s="79">
        <v>88.376000000000005</v>
      </c>
      <c r="M2072" s="79">
        <v>27.966000000000001</v>
      </c>
      <c r="N2072" s="79">
        <v>4.6989999999999998</v>
      </c>
    </row>
    <row r="2073" spans="1:14" x14ac:dyDescent="0.3">
      <c r="A2073" s="82">
        <v>2072</v>
      </c>
      <c r="B2073" s="83" t="s">
        <v>323</v>
      </c>
      <c r="C2073" s="86" t="s">
        <v>166</v>
      </c>
      <c r="D2073" s="88"/>
      <c r="E2073" s="88">
        <v>376</v>
      </c>
      <c r="F2073" s="88">
        <v>2085</v>
      </c>
      <c r="G2073" s="78" t="s">
        <v>338</v>
      </c>
      <c r="H2073" s="79">
        <v>2.8980000000000001</v>
      </c>
      <c r="I2073" s="79">
        <v>43.761000000000003</v>
      </c>
      <c r="J2073" s="79">
        <v>91.650999999999996</v>
      </c>
      <c r="K2073" s="79">
        <v>136.178</v>
      </c>
      <c r="L2073" s="79">
        <v>86.366</v>
      </c>
      <c r="M2073" s="79">
        <v>26.823</v>
      </c>
      <c r="N2073" s="79">
        <v>4.4029999999999996</v>
      </c>
    </row>
    <row r="2074" spans="1:14" x14ac:dyDescent="0.3">
      <c r="A2074" s="82">
        <v>2073</v>
      </c>
      <c r="B2074" s="83" t="s">
        <v>323</v>
      </c>
      <c r="C2074" s="86" t="s">
        <v>166</v>
      </c>
      <c r="D2074" s="88"/>
      <c r="E2074" s="88">
        <v>376</v>
      </c>
      <c r="F2074" s="88">
        <v>2090</v>
      </c>
      <c r="G2074" s="78" t="s">
        <v>339</v>
      </c>
      <c r="H2074" s="79">
        <v>2.9670000000000001</v>
      </c>
      <c r="I2074" s="79">
        <v>43.1</v>
      </c>
      <c r="J2074" s="79">
        <v>91.67</v>
      </c>
      <c r="K2074" s="79">
        <v>135.31700000000001</v>
      </c>
      <c r="L2074" s="79">
        <v>84.477000000000004</v>
      </c>
      <c r="M2074" s="79">
        <v>25.690999999999999</v>
      </c>
      <c r="N2074" s="79">
        <v>4.0780000000000003</v>
      </c>
    </row>
    <row r="2075" spans="1:14" x14ac:dyDescent="0.3">
      <c r="A2075" s="82">
        <v>2074</v>
      </c>
      <c r="B2075" s="83" t="s">
        <v>323</v>
      </c>
      <c r="C2075" s="86" t="s">
        <v>166</v>
      </c>
      <c r="D2075" s="88"/>
      <c r="E2075" s="88">
        <v>376</v>
      </c>
      <c r="F2075" s="88">
        <v>2095</v>
      </c>
      <c r="G2075" s="78" t="s">
        <v>340</v>
      </c>
      <c r="H2075" s="79">
        <v>3.0350000000000001</v>
      </c>
      <c r="I2075" s="79">
        <v>42.610999999999997</v>
      </c>
      <c r="J2075" s="79">
        <v>91.927999999999997</v>
      </c>
      <c r="K2075" s="79">
        <v>134.60400000000001</v>
      </c>
      <c r="L2075" s="79">
        <v>82.665999999999997</v>
      </c>
      <c r="M2075" s="79">
        <v>24.568999999999999</v>
      </c>
      <c r="N2075" s="79">
        <v>3.7469999999999999</v>
      </c>
    </row>
    <row r="2076" spans="1:14" x14ac:dyDescent="0.3">
      <c r="A2076" s="82">
        <v>2075</v>
      </c>
      <c r="B2076" s="83" t="s">
        <v>323</v>
      </c>
      <c r="C2076" s="86" t="s">
        <v>167</v>
      </c>
      <c r="D2076" s="88"/>
      <c r="E2076" s="88">
        <v>400</v>
      </c>
      <c r="F2076" s="88">
        <v>2015</v>
      </c>
      <c r="G2076" s="78" t="s">
        <v>324</v>
      </c>
      <c r="H2076" s="79">
        <v>22.439</v>
      </c>
      <c r="I2076" s="79">
        <v>124.854</v>
      </c>
      <c r="J2076" s="79">
        <v>199.34700000000001</v>
      </c>
      <c r="K2076" s="79">
        <v>173.839</v>
      </c>
      <c r="L2076" s="79">
        <v>101.84699999999999</v>
      </c>
      <c r="M2076" s="79">
        <v>28.302</v>
      </c>
      <c r="N2076" s="79">
        <v>2.2719999999999998</v>
      </c>
    </row>
    <row r="2077" spans="1:14" x14ac:dyDescent="0.3">
      <c r="A2077" s="82">
        <v>2076</v>
      </c>
      <c r="B2077" s="83" t="s">
        <v>323</v>
      </c>
      <c r="C2077" s="86" t="s">
        <v>167</v>
      </c>
      <c r="D2077" s="88"/>
      <c r="E2077" s="88">
        <v>400</v>
      </c>
      <c r="F2077" s="88">
        <v>2020</v>
      </c>
      <c r="G2077" s="78" t="s">
        <v>325</v>
      </c>
      <c r="H2077" s="79">
        <v>19.177</v>
      </c>
      <c r="I2077" s="79">
        <v>110.726</v>
      </c>
      <c r="J2077" s="79">
        <v>187.11</v>
      </c>
      <c r="K2077" s="79">
        <v>165.29900000000001</v>
      </c>
      <c r="L2077" s="79">
        <v>92.376000000000005</v>
      </c>
      <c r="M2077" s="79">
        <v>23.454000000000001</v>
      </c>
      <c r="N2077" s="79">
        <v>1.698</v>
      </c>
    </row>
    <row r="2078" spans="1:14" x14ac:dyDescent="0.3">
      <c r="A2078" s="82">
        <v>2077</v>
      </c>
      <c r="B2078" s="83" t="s">
        <v>323</v>
      </c>
      <c r="C2078" s="86" t="s">
        <v>167</v>
      </c>
      <c r="D2078" s="88"/>
      <c r="E2078" s="88">
        <v>400</v>
      </c>
      <c r="F2078" s="88">
        <v>2025</v>
      </c>
      <c r="G2078" s="78" t="s">
        <v>326</v>
      </c>
      <c r="H2078" s="79">
        <v>16.623000000000001</v>
      </c>
      <c r="I2078" s="79">
        <v>99.158000000000001</v>
      </c>
      <c r="J2078" s="79">
        <v>176.79</v>
      </c>
      <c r="K2078" s="79">
        <v>158.30699999999999</v>
      </c>
      <c r="L2078" s="79">
        <v>84.718000000000004</v>
      </c>
      <c r="M2078" s="79">
        <v>19.785</v>
      </c>
      <c r="N2078" s="79">
        <v>1.319</v>
      </c>
    </row>
    <row r="2079" spans="1:14" x14ac:dyDescent="0.3">
      <c r="A2079" s="82">
        <v>2078</v>
      </c>
      <c r="B2079" s="83" t="s">
        <v>323</v>
      </c>
      <c r="C2079" s="86" t="s">
        <v>167</v>
      </c>
      <c r="D2079" s="88"/>
      <c r="E2079" s="88">
        <v>400</v>
      </c>
      <c r="F2079" s="88">
        <v>2030</v>
      </c>
      <c r="G2079" s="78" t="s">
        <v>327</v>
      </c>
      <c r="H2079" s="79">
        <v>14.582000000000001</v>
      </c>
      <c r="I2079" s="79">
        <v>89.575000000000003</v>
      </c>
      <c r="J2079" s="79">
        <v>167.90100000000001</v>
      </c>
      <c r="K2079" s="79">
        <v>152.46100000000001</v>
      </c>
      <c r="L2079" s="79">
        <v>78.447000000000003</v>
      </c>
      <c r="M2079" s="79">
        <v>16.952000000000002</v>
      </c>
      <c r="N2079" s="79">
        <v>1.042</v>
      </c>
    </row>
    <row r="2080" spans="1:14" x14ac:dyDescent="0.3">
      <c r="A2080" s="82">
        <v>2079</v>
      </c>
      <c r="B2080" s="83" t="s">
        <v>323</v>
      </c>
      <c r="C2080" s="86" t="s">
        <v>167</v>
      </c>
      <c r="D2080" s="88"/>
      <c r="E2080" s="88">
        <v>400</v>
      </c>
      <c r="F2080" s="88">
        <v>2035</v>
      </c>
      <c r="G2080" s="78" t="s">
        <v>328</v>
      </c>
      <c r="H2080" s="79">
        <v>12.933</v>
      </c>
      <c r="I2080" s="79">
        <v>81.481999999999999</v>
      </c>
      <c r="J2080" s="79">
        <v>160.024</v>
      </c>
      <c r="K2080" s="79">
        <v>147.41399999999999</v>
      </c>
      <c r="L2080" s="79">
        <v>73.203999999999994</v>
      </c>
      <c r="M2080" s="79">
        <v>14.759</v>
      </c>
      <c r="N2080" s="79">
        <v>0.84399999999999997</v>
      </c>
    </row>
    <row r="2081" spans="1:14" x14ac:dyDescent="0.3">
      <c r="A2081" s="82">
        <v>2080</v>
      </c>
      <c r="B2081" s="83" t="s">
        <v>323</v>
      </c>
      <c r="C2081" s="86" t="s">
        <v>167</v>
      </c>
      <c r="D2081" s="88"/>
      <c r="E2081" s="88">
        <v>400</v>
      </c>
      <c r="F2081" s="88">
        <v>2040</v>
      </c>
      <c r="G2081" s="78" t="s">
        <v>329</v>
      </c>
      <c r="H2081" s="79">
        <v>11.558999999999999</v>
      </c>
      <c r="I2081" s="79">
        <v>74.492000000000004</v>
      </c>
      <c r="J2081" s="79">
        <v>152.82300000000001</v>
      </c>
      <c r="K2081" s="79">
        <v>142.88399999999999</v>
      </c>
      <c r="L2081" s="79">
        <v>68.745000000000005</v>
      </c>
      <c r="M2081" s="79">
        <v>13.010999999999999</v>
      </c>
      <c r="N2081" s="79">
        <v>0.70599999999999996</v>
      </c>
    </row>
    <row r="2082" spans="1:14" x14ac:dyDescent="0.3">
      <c r="A2082" s="82">
        <v>2081</v>
      </c>
      <c r="B2082" s="83" t="s">
        <v>323</v>
      </c>
      <c r="C2082" s="86" t="s">
        <v>167</v>
      </c>
      <c r="D2082" s="88"/>
      <c r="E2082" s="88">
        <v>400</v>
      </c>
      <c r="F2082" s="88">
        <v>2045</v>
      </c>
      <c r="G2082" s="78" t="s">
        <v>330</v>
      </c>
      <c r="H2082" s="79">
        <v>10.452</v>
      </c>
      <c r="I2082" s="79">
        <v>68.572000000000003</v>
      </c>
      <c r="J2082" s="79">
        <v>146.429</v>
      </c>
      <c r="K2082" s="79">
        <v>138.999</v>
      </c>
      <c r="L2082" s="79">
        <v>65.052000000000007</v>
      </c>
      <c r="M2082" s="79">
        <v>11.644</v>
      </c>
      <c r="N2082" s="79">
        <v>0.59199999999999997</v>
      </c>
    </row>
    <row r="2083" spans="1:14" x14ac:dyDescent="0.3">
      <c r="A2083" s="82">
        <v>2082</v>
      </c>
      <c r="B2083" s="83" t="s">
        <v>323</v>
      </c>
      <c r="C2083" s="86" t="s">
        <v>167</v>
      </c>
      <c r="D2083" s="88"/>
      <c r="E2083" s="88">
        <v>400</v>
      </c>
      <c r="F2083" s="88">
        <v>2050</v>
      </c>
      <c r="G2083" s="78" t="s">
        <v>331</v>
      </c>
      <c r="H2083" s="79">
        <v>9.5239999999999991</v>
      </c>
      <c r="I2083" s="79">
        <v>63.393999999999998</v>
      </c>
      <c r="J2083" s="79">
        <v>140.422</v>
      </c>
      <c r="K2083" s="79">
        <v>135.346</v>
      </c>
      <c r="L2083" s="79">
        <v>61.847000000000001</v>
      </c>
      <c r="M2083" s="79">
        <v>10.557</v>
      </c>
      <c r="N2083" s="79">
        <v>0.51</v>
      </c>
    </row>
    <row r="2084" spans="1:14" x14ac:dyDescent="0.3">
      <c r="A2084" s="82">
        <v>2083</v>
      </c>
      <c r="B2084" s="83" t="s">
        <v>323</v>
      </c>
      <c r="C2084" s="86" t="s">
        <v>167</v>
      </c>
      <c r="D2084" s="88"/>
      <c r="E2084" s="88">
        <v>400</v>
      </c>
      <c r="F2084" s="88">
        <v>2055</v>
      </c>
      <c r="G2084" s="78" t="s">
        <v>332</v>
      </c>
      <c r="H2084" s="79">
        <v>8.7919999999999998</v>
      </c>
      <c r="I2084" s="79">
        <v>59.168999999999997</v>
      </c>
      <c r="J2084" s="79">
        <v>135.44399999999999</v>
      </c>
      <c r="K2084" s="79">
        <v>132.55600000000001</v>
      </c>
      <c r="L2084" s="79">
        <v>59.368000000000002</v>
      </c>
      <c r="M2084" s="79">
        <v>9.7370000000000001</v>
      </c>
      <c r="N2084" s="79">
        <v>0.45400000000000001</v>
      </c>
    </row>
    <row r="2085" spans="1:14" x14ac:dyDescent="0.3">
      <c r="A2085" s="82">
        <v>2084</v>
      </c>
      <c r="B2085" s="83" t="s">
        <v>323</v>
      </c>
      <c r="C2085" s="86" t="s">
        <v>167</v>
      </c>
      <c r="D2085" s="88"/>
      <c r="E2085" s="88">
        <v>400</v>
      </c>
      <c r="F2085" s="88">
        <v>2060</v>
      </c>
      <c r="G2085" s="78" t="s">
        <v>333</v>
      </c>
      <c r="H2085" s="79">
        <v>8.2029999999999994</v>
      </c>
      <c r="I2085" s="79">
        <v>55.621000000000002</v>
      </c>
      <c r="J2085" s="79">
        <v>131.047</v>
      </c>
      <c r="K2085" s="79">
        <v>130.18799999999999</v>
      </c>
      <c r="L2085" s="79">
        <v>57.360999999999997</v>
      </c>
      <c r="M2085" s="79">
        <v>9.1080000000000005</v>
      </c>
      <c r="N2085" s="79">
        <v>0.41199999999999998</v>
      </c>
    </row>
    <row r="2086" spans="1:14" x14ac:dyDescent="0.3">
      <c r="A2086" s="82">
        <v>2085</v>
      </c>
      <c r="B2086" s="83" t="s">
        <v>323</v>
      </c>
      <c r="C2086" s="86" t="s">
        <v>167</v>
      </c>
      <c r="D2086" s="88"/>
      <c r="E2086" s="88">
        <v>400</v>
      </c>
      <c r="F2086" s="88">
        <v>2065</v>
      </c>
      <c r="G2086" s="78" t="s">
        <v>334</v>
      </c>
      <c r="H2086" s="79">
        <v>7.7530000000000001</v>
      </c>
      <c r="I2086" s="79">
        <v>52.820999999999998</v>
      </c>
      <c r="J2086" s="79">
        <v>127.64100000000001</v>
      </c>
      <c r="K2086" s="79">
        <v>128.65299999999999</v>
      </c>
      <c r="L2086" s="79">
        <v>55.968000000000004</v>
      </c>
      <c r="M2086" s="79">
        <v>8.6660000000000004</v>
      </c>
      <c r="N2086" s="79">
        <v>0.378</v>
      </c>
    </row>
    <row r="2087" spans="1:14" x14ac:dyDescent="0.3">
      <c r="A2087" s="82">
        <v>2086</v>
      </c>
      <c r="B2087" s="83" t="s">
        <v>323</v>
      </c>
      <c r="C2087" s="86" t="s">
        <v>167</v>
      </c>
      <c r="D2087" s="88"/>
      <c r="E2087" s="88">
        <v>400</v>
      </c>
      <c r="F2087" s="88">
        <v>2070</v>
      </c>
      <c r="G2087" s="78" t="s">
        <v>335</v>
      </c>
      <c r="H2087" s="79">
        <v>7.423</v>
      </c>
      <c r="I2087" s="79">
        <v>50.610999999999997</v>
      </c>
      <c r="J2087" s="79">
        <v>124.913</v>
      </c>
      <c r="K2087" s="79">
        <v>127.65</v>
      </c>
      <c r="L2087" s="79">
        <v>55.01</v>
      </c>
      <c r="M2087" s="79">
        <v>8.3659999999999997</v>
      </c>
      <c r="N2087" s="79">
        <v>0.36699999999999999</v>
      </c>
    </row>
    <row r="2088" spans="1:14" x14ac:dyDescent="0.3">
      <c r="A2088" s="82">
        <v>2087</v>
      </c>
      <c r="B2088" s="83" t="s">
        <v>323</v>
      </c>
      <c r="C2088" s="86" t="s">
        <v>167</v>
      </c>
      <c r="D2088" s="88"/>
      <c r="E2088" s="88">
        <v>400</v>
      </c>
      <c r="F2088" s="88">
        <v>2075</v>
      </c>
      <c r="G2088" s="78" t="s">
        <v>336</v>
      </c>
      <c r="H2088" s="79">
        <v>7.1740000000000004</v>
      </c>
      <c r="I2088" s="79">
        <v>48.859000000000002</v>
      </c>
      <c r="J2088" s="79">
        <v>122.745</v>
      </c>
      <c r="K2088" s="79">
        <v>127.093</v>
      </c>
      <c r="L2088" s="79">
        <v>54.421999999999997</v>
      </c>
      <c r="M2088" s="79">
        <v>8.18</v>
      </c>
      <c r="N2088" s="79">
        <v>0.34699999999999998</v>
      </c>
    </row>
    <row r="2089" spans="1:14" x14ac:dyDescent="0.3">
      <c r="A2089" s="82">
        <v>2088</v>
      </c>
      <c r="B2089" s="83" t="s">
        <v>323</v>
      </c>
      <c r="C2089" s="86" t="s">
        <v>167</v>
      </c>
      <c r="D2089" s="88"/>
      <c r="E2089" s="88">
        <v>400</v>
      </c>
      <c r="F2089" s="88">
        <v>2080</v>
      </c>
      <c r="G2089" s="78" t="s">
        <v>337</v>
      </c>
      <c r="H2089" s="79">
        <v>6.9989999999999997</v>
      </c>
      <c r="I2089" s="79">
        <v>47.491</v>
      </c>
      <c r="J2089" s="79">
        <v>121.009</v>
      </c>
      <c r="K2089" s="79">
        <v>126.873</v>
      </c>
      <c r="L2089" s="79">
        <v>54.115000000000002</v>
      </c>
      <c r="M2089" s="79">
        <v>8.0860000000000003</v>
      </c>
      <c r="N2089" s="79">
        <v>0.34699999999999998</v>
      </c>
    </row>
    <row r="2090" spans="1:14" x14ac:dyDescent="0.3">
      <c r="A2090" s="82">
        <v>2089</v>
      </c>
      <c r="B2090" s="83" t="s">
        <v>323</v>
      </c>
      <c r="C2090" s="86" t="s">
        <v>167</v>
      </c>
      <c r="D2090" s="88"/>
      <c r="E2090" s="88">
        <v>400</v>
      </c>
      <c r="F2090" s="88">
        <v>2085</v>
      </c>
      <c r="G2090" s="78" t="s">
        <v>338</v>
      </c>
      <c r="H2090" s="79">
        <v>6.8879999999999999</v>
      </c>
      <c r="I2090" s="79">
        <v>46.454999999999998</v>
      </c>
      <c r="J2090" s="79">
        <v>119.68899999999999</v>
      </c>
      <c r="K2090" s="79">
        <v>126.97199999999999</v>
      </c>
      <c r="L2090" s="79">
        <v>54.079000000000001</v>
      </c>
      <c r="M2090" s="79">
        <v>8.0690000000000008</v>
      </c>
      <c r="N2090" s="79">
        <v>0.34799999999999998</v>
      </c>
    </row>
    <row r="2091" spans="1:14" x14ac:dyDescent="0.3">
      <c r="A2091" s="82">
        <v>2090</v>
      </c>
      <c r="B2091" s="83" t="s">
        <v>323</v>
      </c>
      <c r="C2091" s="86" t="s">
        <v>167</v>
      </c>
      <c r="D2091" s="88"/>
      <c r="E2091" s="88">
        <v>400</v>
      </c>
      <c r="F2091" s="88">
        <v>2090</v>
      </c>
      <c r="G2091" s="78" t="s">
        <v>339</v>
      </c>
      <c r="H2091" s="79">
        <v>6.8150000000000004</v>
      </c>
      <c r="I2091" s="79">
        <v>45.662999999999997</v>
      </c>
      <c r="J2091" s="79">
        <v>118.59699999999999</v>
      </c>
      <c r="K2091" s="79">
        <v>127.206</v>
      </c>
      <c r="L2091" s="79">
        <v>54.207000000000001</v>
      </c>
      <c r="M2091" s="79">
        <v>8.125</v>
      </c>
      <c r="N2091" s="79">
        <v>0.34699999999999998</v>
      </c>
    </row>
    <row r="2092" spans="1:14" x14ac:dyDescent="0.3">
      <c r="A2092" s="82">
        <v>2091</v>
      </c>
      <c r="B2092" s="83" t="s">
        <v>323</v>
      </c>
      <c r="C2092" s="86" t="s">
        <v>167</v>
      </c>
      <c r="D2092" s="88"/>
      <c r="E2092" s="88">
        <v>400</v>
      </c>
      <c r="F2092" s="88">
        <v>2095</v>
      </c>
      <c r="G2092" s="78" t="s">
        <v>340</v>
      </c>
      <c r="H2092" s="79">
        <v>6.7859999999999996</v>
      </c>
      <c r="I2092" s="79">
        <v>45.081000000000003</v>
      </c>
      <c r="J2092" s="79">
        <v>117.711</v>
      </c>
      <c r="K2092" s="79">
        <v>127.57</v>
      </c>
      <c r="L2092" s="79">
        <v>54.478999999999999</v>
      </c>
      <c r="M2092" s="79">
        <v>8.2200000000000006</v>
      </c>
      <c r="N2092" s="79">
        <v>0.35299999999999998</v>
      </c>
    </row>
    <row r="2093" spans="1:14" x14ac:dyDescent="0.3">
      <c r="A2093" s="82">
        <v>2092</v>
      </c>
      <c r="B2093" s="83" t="s">
        <v>323</v>
      </c>
      <c r="C2093" s="86" t="s">
        <v>168</v>
      </c>
      <c r="D2093" s="88"/>
      <c r="E2093" s="88">
        <v>414</v>
      </c>
      <c r="F2093" s="88">
        <v>2015</v>
      </c>
      <c r="G2093" s="78" t="s">
        <v>324</v>
      </c>
      <c r="H2093" s="79">
        <v>8.9909999999999997</v>
      </c>
      <c r="I2093" s="79">
        <v>87.57</v>
      </c>
      <c r="J2093" s="79">
        <v>109.91</v>
      </c>
      <c r="K2093" s="79">
        <v>102.48</v>
      </c>
      <c r="L2093" s="79">
        <v>60.633000000000003</v>
      </c>
      <c r="M2093" s="79">
        <v>21.553000000000001</v>
      </c>
      <c r="N2093" s="79">
        <v>2.1829999999999998</v>
      </c>
    </row>
    <row r="2094" spans="1:14" x14ac:dyDescent="0.3">
      <c r="A2094" s="82">
        <v>2093</v>
      </c>
      <c r="B2094" s="83" t="s">
        <v>323</v>
      </c>
      <c r="C2094" s="86" t="s">
        <v>168</v>
      </c>
      <c r="D2094" s="88"/>
      <c r="E2094" s="88">
        <v>414</v>
      </c>
      <c r="F2094" s="88">
        <v>2020</v>
      </c>
      <c r="G2094" s="78" t="s">
        <v>325</v>
      </c>
      <c r="H2094" s="79">
        <v>7.63</v>
      </c>
      <c r="I2094" s="79">
        <v>83.251999999999995</v>
      </c>
      <c r="J2094" s="79">
        <v>106.90600000000001</v>
      </c>
      <c r="K2094" s="79">
        <v>103.758</v>
      </c>
      <c r="L2094" s="79">
        <v>58.954999999999998</v>
      </c>
      <c r="M2094" s="79">
        <v>20.387</v>
      </c>
      <c r="N2094" s="79">
        <v>1.752</v>
      </c>
    </row>
    <row r="2095" spans="1:14" x14ac:dyDescent="0.3">
      <c r="A2095" s="82">
        <v>2094</v>
      </c>
      <c r="B2095" s="83" t="s">
        <v>323</v>
      </c>
      <c r="C2095" s="86" t="s">
        <v>168</v>
      </c>
      <c r="D2095" s="88"/>
      <c r="E2095" s="88">
        <v>414</v>
      </c>
      <c r="F2095" s="88">
        <v>2025</v>
      </c>
      <c r="G2095" s="78" t="s">
        <v>326</v>
      </c>
      <c r="H2095" s="79">
        <v>6.7050000000000001</v>
      </c>
      <c r="I2095" s="79">
        <v>78.956999999999994</v>
      </c>
      <c r="J2095" s="79">
        <v>105.32</v>
      </c>
      <c r="K2095" s="79">
        <v>106.271</v>
      </c>
      <c r="L2095" s="79">
        <v>57.965000000000003</v>
      </c>
      <c r="M2095" s="79">
        <v>19.216999999999999</v>
      </c>
      <c r="N2095" s="79">
        <v>1.425</v>
      </c>
    </row>
    <row r="2096" spans="1:14" x14ac:dyDescent="0.3">
      <c r="A2096" s="82">
        <v>2095</v>
      </c>
      <c r="B2096" s="83" t="s">
        <v>323</v>
      </c>
      <c r="C2096" s="86" t="s">
        <v>168</v>
      </c>
      <c r="D2096" s="88"/>
      <c r="E2096" s="88">
        <v>414</v>
      </c>
      <c r="F2096" s="88">
        <v>2030</v>
      </c>
      <c r="G2096" s="78" t="s">
        <v>327</v>
      </c>
      <c r="H2096" s="79">
        <v>6.0739999999999998</v>
      </c>
      <c r="I2096" s="79">
        <v>75.058000000000007</v>
      </c>
      <c r="J2096" s="79">
        <v>104.312</v>
      </c>
      <c r="K2096" s="79">
        <v>108.792</v>
      </c>
      <c r="L2096" s="79">
        <v>57.261000000000003</v>
      </c>
      <c r="M2096" s="79">
        <v>18.155999999999999</v>
      </c>
      <c r="N2096" s="79">
        <v>1.1870000000000001</v>
      </c>
    </row>
    <row r="2097" spans="1:14" x14ac:dyDescent="0.3">
      <c r="A2097" s="82">
        <v>2096</v>
      </c>
      <c r="B2097" s="83" t="s">
        <v>323</v>
      </c>
      <c r="C2097" s="86" t="s">
        <v>168</v>
      </c>
      <c r="D2097" s="88"/>
      <c r="E2097" s="88">
        <v>414</v>
      </c>
      <c r="F2097" s="88">
        <v>2035</v>
      </c>
      <c r="G2097" s="78" t="s">
        <v>328</v>
      </c>
      <c r="H2097" s="79">
        <v>5.657</v>
      </c>
      <c r="I2097" s="79">
        <v>71.536000000000001</v>
      </c>
      <c r="J2097" s="79">
        <v>103.791</v>
      </c>
      <c r="K2097" s="79">
        <v>111.303</v>
      </c>
      <c r="L2097" s="79">
        <v>56.814</v>
      </c>
      <c r="M2097" s="79">
        <v>17.22</v>
      </c>
      <c r="N2097" s="79">
        <v>0.999</v>
      </c>
    </row>
    <row r="2098" spans="1:14" x14ac:dyDescent="0.3">
      <c r="A2098" s="82">
        <v>2097</v>
      </c>
      <c r="B2098" s="83" t="s">
        <v>323</v>
      </c>
      <c r="C2098" s="86" t="s">
        <v>168</v>
      </c>
      <c r="D2098" s="88"/>
      <c r="E2098" s="88">
        <v>414</v>
      </c>
      <c r="F2098" s="88">
        <v>2040</v>
      </c>
      <c r="G2098" s="78" t="s">
        <v>329</v>
      </c>
      <c r="H2098" s="79">
        <v>5.3949999999999996</v>
      </c>
      <c r="I2098" s="79">
        <v>68.433000000000007</v>
      </c>
      <c r="J2098" s="79">
        <v>103.749</v>
      </c>
      <c r="K2098" s="79">
        <v>113.83499999999999</v>
      </c>
      <c r="L2098" s="79">
        <v>56.607999999999997</v>
      </c>
      <c r="M2098" s="79">
        <v>16.382999999999999</v>
      </c>
      <c r="N2098" s="79">
        <v>0.877</v>
      </c>
    </row>
    <row r="2099" spans="1:14" x14ac:dyDescent="0.3">
      <c r="A2099" s="82">
        <v>2098</v>
      </c>
      <c r="B2099" s="83" t="s">
        <v>323</v>
      </c>
      <c r="C2099" s="86" t="s">
        <v>168</v>
      </c>
      <c r="D2099" s="88"/>
      <c r="E2099" s="88">
        <v>414</v>
      </c>
      <c r="F2099" s="88">
        <v>2045</v>
      </c>
      <c r="G2099" s="78" t="s">
        <v>330</v>
      </c>
      <c r="H2099" s="79">
        <v>5.2549999999999999</v>
      </c>
      <c r="I2099" s="79">
        <v>65.674000000000007</v>
      </c>
      <c r="J2099" s="79">
        <v>104.01300000000001</v>
      </c>
      <c r="K2099" s="79">
        <v>116.268</v>
      </c>
      <c r="L2099" s="79">
        <v>56.572000000000003</v>
      </c>
      <c r="M2099" s="79">
        <v>15.65</v>
      </c>
      <c r="N2099" s="79">
        <v>0.76800000000000002</v>
      </c>
    </row>
    <row r="2100" spans="1:14" x14ac:dyDescent="0.3">
      <c r="A2100" s="82">
        <v>2099</v>
      </c>
      <c r="B2100" s="83" t="s">
        <v>323</v>
      </c>
      <c r="C2100" s="86" t="s">
        <v>168</v>
      </c>
      <c r="D2100" s="88"/>
      <c r="E2100" s="88">
        <v>414</v>
      </c>
      <c r="F2100" s="88">
        <v>2050</v>
      </c>
      <c r="G2100" s="78" t="s">
        <v>331</v>
      </c>
      <c r="H2100" s="79">
        <v>5.1989999999999998</v>
      </c>
      <c r="I2100" s="79">
        <v>63.149000000000001</v>
      </c>
      <c r="J2100" s="79">
        <v>104.438</v>
      </c>
      <c r="K2100" s="79">
        <v>118.512</v>
      </c>
      <c r="L2100" s="79">
        <v>56.619</v>
      </c>
      <c r="M2100" s="79">
        <v>14.976000000000001</v>
      </c>
      <c r="N2100" s="79">
        <v>0.68700000000000006</v>
      </c>
    </row>
    <row r="2101" spans="1:14" x14ac:dyDescent="0.3">
      <c r="A2101" s="82">
        <v>2100</v>
      </c>
      <c r="B2101" s="83" t="s">
        <v>323</v>
      </c>
      <c r="C2101" s="86" t="s">
        <v>168</v>
      </c>
      <c r="D2101" s="88"/>
      <c r="E2101" s="88">
        <v>414</v>
      </c>
      <c r="F2101" s="88">
        <v>2055</v>
      </c>
      <c r="G2101" s="78" t="s">
        <v>332</v>
      </c>
      <c r="H2101" s="79">
        <v>5.2039999999999997</v>
      </c>
      <c r="I2101" s="79">
        <v>60.847999999999999</v>
      </c>
      <c r="J2101" s="79">
        <v>104.91200000000001</v>
      </c>
      <c r="K2101" s="79">
        <v>120.447</v>
      </c>
      <c r="L2101" s="79">
        <v>56.694000000000003</v>
      </c>
      <c r="M2101" s="79">
        <v>14.38</v>
      </c>
      <c r="N2101" s="79">
        <v>0.63500000000000001</v>
      </c>
    </row>
    <row r="2102" spans="1:14" x14ac:dyDescent="0.3">
      <c r="A2102" s="82">
        <v>2101</v>
      </c>
      <c r="B2102" s="83" t="s">
        <v>323</v>
      </c>
      <c r="C2102" s="86" t="s">
        <v>168</v>
      </c>
      <c r="D2102" s="88"/>
      <c r="E2102" s="88">
        <v>414</v>
      </c>
      <c r="F2102" s="88">
        <v>2060</v>
      </c>
      <c r="G2102" s="78" t="s">
        <v>333</v>
      </c>
      <c r="H2102" s="79">
        <v>5.2629999999999999</v>
      </c>
      <c r="I2102" s="79">
        <v>58.811999999999998</v>
      </c>
      <c r="J2102" s="79">
        <v>105.54900000000001</v>
      </c>
      <c r="K2102" s="79">
        <v>122.264</v>
      </c>
      <c r="L2102" s="79">
        <v>56.866</v>
      </c>
      <c r="M2102" s="79">
        <v>13.837999999999999</v>
      </c>
      <c r="N2102" s="79">
        <v>0.58799999999999997</v>
      </c>
    </row>
    <row r="2103" spans="1:14" x14ac:dyDescent="0.3">
      <c r="A2103" s="82">
        <v>2102</v>
      </c>
      <c r="B2103" s="83" t="s">
        <v>323</v>
      </c>
      <c r="C2103" s="86" t="s">
        <v>168</v>
      </c>
      <c r="D2103" s="88"/>
      <c r="E2103" s="88">
        <v>414</v>
      </c>
      <c r="F2103" s="88">
        <v>2065</v>
      </c>
      <c r="G2103" s="78" t="s">
        <v>334</v>
      </c>
      <c r="H2103" s="79">
        <v>5.3490000000000002</v>
      </c>
      <c r="I2103" s="79">
        <v>56.954000000000001</v>
      </c>
      <c r="J2103" s="79">
        <v>106.229</v>
      </c>
      <c r="K2103" s="79">
        <v>123.879</v>
      </c>
      <c r="L2103" s="79">
        <v>57.067</v>
      </c>
      <c r="M2103" s="79">
        <v>13.366</v>
      </c>
      <c r="N2103" s="79">
        <v>0.55600000000000005</v>
      </c>
    </row>
    <row r="2104" spans="1:14" x14ac:dyDescent="0.3">
      <c r="A2104" s="82">
        <v>2103</v>
      </c>
      <c r="B2104" s="83" t="s">
        <v>323</v>
      </c>
      <c r="C2104" s="86" t="s">
        <v>168</v>
      </c>
      <c r="D2104" s="88"/>
      <c r="E2104" s="88">
        <v>414</v>
      </c>
      <c r="F2104" s="88">
        <v>2070</v>
      </c>
      <c r="G2104" s="78" t="s">
        <v>335</v>
      </c>
      <c r="H2104" s="79">
        <v>5.476</v>
      </c>
      <c r="I2104" s="79">
        <v>55.298999999999999</v>
      </c>
      <c r="J2104" s="79">
        <v>106.977</v>
      </c>
      <c r="K2104" s="79">
        <v>125.322</v>
      </c>
      <c r="L2104" s="79">
        <v>57.3</v>
      </c>
      <c r="M2104" s="79">
        <v>12.935</v>
      </c>
      <c r="N2104" s="79">
        <v>0.53100000000000003</v>
      </c>
    </row>
    <row r="2105" spans="1:14" x14ac:dyDescent="0.3">
      <c r="A2105" s="82">
        <v>2104</v>
      </c>
      <c r="B2105" s="83" t="s">
        <v>323</v>
      </c>
      <c r="C2105" s="86" t="s">
        <v>168</v>
      </c>
      <c r="D2105" s="88"/>
      <c r="E2105" s="88">
        <v>414</v>
      </c>
      <c r="F2105" s="88">
        <v>2075</v>
      </c>
      <c r="G2105" s="78" t="s">
        <v>336</v>
      </c>
      <c r="H2105" s="79">
        <v>5.6239999999999997</v>
      </c>
      <c r="I2105" s="79">
        <v>53.774999999999999</v>
      </c>
      <c r="J2105" s="79">
        <v>107.694</v>
      </c>
      <c r="K2105" s="79">
        <v>126.542</v>
      </c>
      <c r="L2105" s="79">
        <v>57.530999999999999</v>
      </c>
      <c r="M2105" s="79">
        <v>12.54</v>
      </c>
      <c r="N2105" s="79">
        <v>0.51400000000000001</v>
      </c>
    </row>
    <row r="2106" spans="1:14" x14ac:dyDescent="0.3">
      <c r="A2106" s="82">
        <v>2105</v>
      </c>
      <c r="B2106" s="83" t="s">
        <v>323</v>
      </c>
      <c r="C2106" s="86" t="s">
        <v>168</v>
      </c>
      <c r="D2106" s="88"/>
      <c r="E2106" s="88">
        <v>414</v>
      </c>
      <c r="F2106" s="88">
        <v>2080</v>
      </c>
      <c r="G2106" s="78" t="s">
        <v>337</v>
      </c>
      <c r="H2106" s="79">
        <v>5.7880000000000003</v>
      </c>
      <c r="I2106" s="79">
        <v>52.398000000000003</v>
      </c>
      <c r="J2106" s="79">
        <v>108.422</v>
      </c>
      <c r="K2106" s="79">
        <v>127.60899999999999</v>
      </c>
      <c r="L2106" s="79">
        <v>57.774999999999999</v>
      </c>
      <c r="M2106" s="79">
        <v>12.192</v>
      </c>
      <c r="N2106" s="79">
        <v>0.496</v>
      </c>
    </row>
    <row r="2107" spans="1:14" x14ac:dyDescent="0.3">
      <c r="A2107" s="82">
        <v>2106</v>
      </c>
      <c r="B2107" s="83" t="s">
        <v>323</v>
      </c>
      <c r="C2107" s="86" t="s">
        <v>168</v>
      </c>
      <c r="D2107" s="88"/>
      <c r="E2107" s="88">
        <v>414</v>
      </c>
      <c r="F2107" s="88">
        <v>2085</v>
      </c>
      <c r="G2107" s="78" t="s">
        <v>338</v>
      </c>
      <c r="H2107" s="79">
        <v>5.9770000000000003</v>
      </c>
      <c r="I2107" s="79">
        <v>51.143000000000001</v>
      </c>
      <c r="J2107" s="79">
        <v>109.113</v>
      </c>
      <c r="K2107" s="79">
        <v>128.49700000000001</v>
      </c>
      <c r="L2107" s="79">
        <v>58</v>
      </c>
      <c r="M2107" s="79">
        <v>11.877000000000001</v>
      </c>
      <c r="N2107" s="79">
        <v>0.49299999999999999</v>
      </c>
    </row>
    <row r="2108" spans="1:14" x14ac:dyDescent="0.3">
      <c r="A2108" s="82">
        <v>2107</v>
      </c>
      <c r="B2108" s="83" t="s">
        <v>323</v>
      </c>
      <c r="C2108" s="86" t="s">
        <v>168</v>
      </c>
      <c r="D2108" s="88"/>
      <c r="E2108" s="88">
        <v>414</v>
      </c>
      <c r="F2108" s="88">
        <v>2090</v>
      </c>
      <c r="G2108" s="78" t="s">
        <v>339</v>
      </c>
      <c r="H2108" s="79">
        <v>6.181</v>
      </c>
      <c r="I2108" s="79">
        <v>49.988</v>
      </c>
      <c r="J2108" s="79">
        <v>109.79300000000001</v>
      </c>
      <c r="K2108" s="79">
        <v>129.239</v>
      </c>
      <c r="L2108" s="79">
        <v>58.219000000000001</v>
      </c>
      <c r="M2108" s="79">
        <v>11.59</v>
      </c>
      <c r="N2108" s="79">
        <v>0.49</v>
      </c>
    </row>
    <row r="2109" spans="1:14" x14ac:dyDescent="0.3">
      <c r="A2109" s="82">
        <v>2108</v>
      </c>
      <c r="B2109" s="83" t="s">
        <v>323</v>
      </c>
      <c r="C2109" s="86" t="s">
        <v>168</v>
      </c>
      <c r="D2109" s="88"/>
      <c r="E2109" s="88">
        <v>414</v>
      </c>
      <c r="F2109" s="88">
        <v>2095</v>
      </c>
      <c r="G2109" s="78" t="s">
        <v>340</v>
      </c>
      <c r="H2109" s="79">
        <v>6.4089999999999998</v>
      </c>
      <c r="I2109" s="79">
        <v>48.923999999999999</v>
      </c>
      <c r="J2109" s="79">
        <v>110.402</v>
      </c>
      <c r="K2109" s="79">
        <v>129.804</v>
      </c>
      <c r="L2109" s="79">
        <v>58.41</v>
      </c>
      <c r="M2109" s="79">
        <v>11.324999999999999</v>
      </c>
      <c r="N2109" s="79">
        <v>0.48599999999999999</v>
      </c>
    </row>
    <row r="2110" spans="1:14" x14ac:dyDescent="0.3">
      <c r="A2110" s="82">
        <v>2109</v>
      </c>
      <c r="B2110" s="83" t="s">
        <v>323</v>
      </c>
      <c r="C2110" s="86" t="s">
        <v>169</v>
      </c>
      <c r="D2110" s="88"/>
      <c r="E2110" s="88">
        <v>422</v>
      </c>
      <c r="F2110" s="88">
        <v>2015</v>
      </c>
      <c r="G2110" s="78" t="s">
        <v>324</v>
      </c>
      <c r="H2110" s="79">
        <v>11.821</v>
      </c>
      <c r="I2110" s="79">
        <v>59.262</v>
      </c>
      <c r="J2110" s="79">
        <v>110.312</v>
      </c>
      <c r="K2110" s="79">
        <v>100.181</v>
      </c>
      <c r="L2110" s="79">
        <v>43.874000000000002</v>
      </c>
      <c r="M2110" s="79">
        <v>10.757</v>
      </c>
      <c r="N2110" s="79">
        <v>4.5529999999999999</v>
      </c>
    </row>
    <row r="2111" spans="1:14" x14ac:dyDescent="0.3">
      <c r="A2111" s="82">
        <v>2110</v>
      </c>
      <c r="B2111" s="83" t="s">
        <v>323</v>
      </c>
      <c r="C2111" s="86" t="s">
        <v>169</v>
      </c>
      <c r="D2111" s="88"/>
      <c r="E2111" s="88">
        <v>422</v>
      </c>
      <c r="F2111" s="88">
        <v>2020</v>
      </c>
      <c r="G2111" s="78" t="s">
        <v>325</v>
      </c>
      <c r="H2111" s="79">
        <v>9.6720000000000006</v>
      </c>
      <c r="I2111" s="79">
        <v>51.970999999999997</v>
      </c>
      <c r="J2111" s="79">
        <v>108.93899999999999</v>
      </c>
      <c r="K2111" s="79">
        <v>107.90900000000001</v>
      </c>
      <c r="L2111" s="79">
        <v>46.911000000000001</v>
      </c>
      <c r="M2111" s="79">
        <v>10.010999999999999</v>
      </c>
      <c r="N2111" s="79">
        <v>3.4870000000000001</v>
      </c>
    </row>
    <row r="2112" spans="1:14" x14ac:dyDescent="0.3">
      <c r="A2112" s="82">
        <v>2111</v>
      </c>
      <c r="B2112" s="83" t="s">
        <v>323</v>
      </c>
      <c r="C2112" s="86" t="s">
        <v>169</v>
      </c>
      <c r="D2112" s="88"/>
      <c r="E2112" s="88">
        <v>422</v>
      </c>
      <c r="F2112" s="88">
        <v>2025</v>
      </c>
      <c r="G2112" s="78" t="s">
        <v>326</v>
      </c>
      <c r="H2112" s="79">
        <v>8.81</v>
      </c>
      <c r="I2112" s="79">
        <v>49.061</v>
      </c>
      <c r="J2112" s="79">
        <v>108.58</v>
      </c>
      <c r="K2112" s="79">
        <v>110.895</v>
      </c>
      <c r="L2112" s="79">
        <v>47.826000000000001</v>
      </c>
      <c r="M2112" s="79">
        <v>9.6790000000000003</v>
      </c>
      <c r="N2112" s="79">
        <v>3.089</v>
      </c>
    </row>
    <row r="2113" spans="1:14" x14ac:dyDescent="0.3">
      <c r="A2113" s="82">
        <v>2112</v>
      </c>
      <c r="B2113" s="83" t="s">
        <v>323</v>
      </c>
      <c r="C2113" s="86" t="s">
        <v>169</v>
      </c>
      <c r="D2113" s="88"/>
      <c r="E2113" s="88">
        <v>422</v>
      </c>
      <c r="F2113" s="88">
        <v>2030</v>
      </c>
      <c r="G2113" s="78" t="s">
        <v>327</v>
      </c>
      <c r="H2113" s="79">
        <v>8.24</v>
      </c>
      <c r="I2113" s="79">
        <v>47.119</v>
      </c>
      <c r="J2113" s="79">
        <v>108.39700000000001</v>
      </c>
      <c r="K2113" s="79">
        <v>113.044</v>
      </c>
      <c r="L2113" s="79">
        <v>48.49</v>
      </c>
      <c r="M2113" s="79">
        <v>9.4649999999999999</v>
      </c>
      <c r="N2113" s="79">
        <v>2.7850000000000001</v>
      </c>
    </row>
    <row r="2114" spans="1:14" x14ac:dyDescent="0.3">
      <c r="A2114" s="82">
        <v>2113</v>
      </c>
      <c r="B2114" s="83" t="s">
        <v>323</v>
      </c>
      <c r="C2114" s="86" t="s">
        <v>169</v>
      </c>
      <c r="D2114" s="88"/>
      <c r="E2114" s="88">
        <v>422</v>
      </c>
      <c r="F2114" s="88">
        <v>2035</v>
      </c>
      <c r="G2114" s="78" t="s">
        <v>328</v>
      </c>
      <c r="H2114" s="79">
        <v>7.8470000000000004</v>
      </c>
      <c r="I2114" s="79">
        <v>45.72</v>
      </c>
      <c r="J2114" s="79">
        <v>108.343</v>
      </c>
      <c r="K2114" s="79">
        <v>114.88200000000001</v>
      </c>
      <c r="L2114" s="79">
        <v>49.158999999999999</v>
      </c>
      <c r="M2114" s="79">
        <v>9.3290000000000006</v>
      </c>
      <c r="N2114" s="79">
        <v>2.5</v>
      </c>
    </row>
    <row r="2115" spans="1:14" x14ac:dyDescent="0.3">
      <c r="A2115" s="82">
        <v>2114</v>
      </c>
      <c r="B2115" s="83" t="s">
        <v>323</v>
      </c>
      <c r="C2115" s="86" t="s">
        <v>169</v>
      </c>
      <c r="D2115" s="88"/>
      <c r="E2115" s="88">
        <v>422</v>
      </c>
      <c r="F2115" s="88">
        <v>2040</v>
      </c>
      <c r="G2115" s="78" t="s">
        <v>329</v>
      </c>
      <c r="H2115" s="79">
        <v>7.5730000000000004</v>
      </c>
      <c r="I2115" s="79">
        <v>44.783999999999999</v>
      </c>
      <c r="J2115" s="79">
        <v>108.559</v>
      </c>
      <c r="K2115" s="79">
        <v>116.663</v>
      </c>
      <c r="L2115" s="79">
        <v>49.875999999999998</v>
      </c>
      <c r="M2115" s="79">
        <v>9.2639999999999993</v>
      </c>
      <c r="N2115" s="79">
        <v>2.2410000000000001</v>
      </c>
    </row>
    <row r="2116" spans="1:14" x14ac:dyDescent="0.3">
      <c r="A2116" s="82">
        <v>2115</v>
      </c>
      <c r="B2116" s="83" t="s">
        <v>323</v>
      </c>
      <c r="C2116" s="86" t="s">
        <v>169</v>
      </c>
      <c r="D2116" s="88"/>
      <c r="E2116" s="88">
        <v>422</v>
      </c>
      <c r="F2116" s="88">
        <v>2045</v>
      </c>
      <c r="G2116" s="78" t="s">
        <v>330</v>
      </c>
      <c r="H2116" s="79">
        <v>7.3760000000000003</v>
      </c>
      <c r="I2116" s="79">
        <v>44.109000000000002</v>
      </c>
      <c r="J2116" s="79">
        <v>108.801</v>
      </c>
      <c r="K2116" s="79">
        <v>118.261</v>
      </c>
      <c r="L2116" s="79">
        <v>50.603000000000002</v>
      </c>
      <c r="M2116" s="79">
        <v>9.2420000000000009</v>
      </c>
      <c r="N2116" s="79">
        <v>1.988</v>
      </c>
    </row>
    <row r="2117" spans="1:14" x14ac:dyDescent="0.3">
      <c r="A2117" s="82">
        <v>2116</v>
      </c>
      <c r="B2117" s="83" t="s">
        <v>323</v>
      </c>
      <c r="C2117" s="86" t="s">
        <v>169</v>
      </c>
      <c r="D2117" s="88"/>
      <c r="E2117" s="88">
        <v>422</v>
      </c>
      <c r="F2117" s="88">
        <v>2050</v>
      </c>
      <c r="G2117" s="78" t="s">
        <v>331</v>
      </c>
      <c r="H2117" s="79">
        <v>7.2460000000000004</v>
      </c>
      <c r="I2117" s="79">
        <v>43.636000000000003</v>
      </c>
      <c r="J2117" s="79">
        <v>109.041</v>
      </c>
      <c r="K2117" s="79">
        <v>119.696</v>
      </c>
      <c r="L2117" s="79">
        <v>51.33</v>
      </c>
      <c r="M2117" s="79">
        <v>9.25</v>
      </c>
      <c r="N2117" s="79">
        <v>1.7410000000000001</v>
      </c>
    </row>
    <row r="2118" spans="1:14" x14ac:dyDescent="0.3">
      <c r="A2118" s="82">
        <v>2117</v>
      </c>
      <c r="B2118" s="83" t="s">
        <v>323</v>
      </c>
      <c r="C2118" s="86" t="s">
        <v>169</v>
      </c>
      <c r="D2118" s="88"/>
      <c r="E2118" s="88">
        <v>422</v>
      </c>
      <c r="F2118" s="88">
        <v>2055</v>
      </c>
      <c r="G2118" s="78" t="s">
        <v>332</v>
      </c>
      <c r="H2118" s="79">
        <v>7.165</v>
      </c>
      <c r="I2118" s="79">
        <v>43.375</v>
      </c>
      <c r="J2118" s="79">
        <v>109.444</v>
      </c>
      <c r="K2118" s="79">
        <v>121.169</v>
      </c>
      <c r="L2118" s="79">
        <v>52.146999999999998</v>
      </c>
      <c r="M2118" s="79">
        <v>9.3019999999999996</v>
      </c>
      <c r="N2118" s="79">
        <v>1.518</v>
      </c>
    </row>
    <row r="2119" spans="1:14" x14ac:dyDescent="0.3">
      <c r="A2119" s="82">
        <v>2118</v>
      </c>
      <c r="B2119" s="83" t="s">
        <v>323</v>
      </c>
      <c r="C2119" s="86" t="s">
        <v>169</v>
      </c>
      <c r="D2119" s="88"/>
      <c r="E2119" s="88">
        <v>422</v>
      </c>
      <c r="F2119" s="88">
        <v>2060</v>
      </c>
      <c r="G2119" s="78" t="s">
        <v>333</v>
      </c>
      <c r="H2119" s="79">
        <v>7.1109999999999998</v>
      </c>
      <c r="I2119" s="79">
        <v>43.154000000000003</v>
      </c>
      <c r="J2119" s="79">
        <v>109.611</v>
      </c>
      <c r="K2119" s="79">
        <v>122.26600000000001</v>
      </c>
      <c r="L2119" s="79">
        <v>52.856999999999999</v>
      </c>
      <c r="M2119" s="79">
        <v>9.3510000000000009</v>
      </c>
      <c r="N2119" s="79">
        <v>1.31</v>
      </c>
    </row>
    <row r="2120" spans="1:14" x14ac:dyDescent="0.3">
      <c r="A2120" s="82">
        <v>2119</v>
      </c>
      <c r="B2120" s="83" t="s">
        <v>323</v>
      </c>
      <c r="C2120" s="86" t="s">
        <v>169</v>
      </c>
      <c r="D2120" s="88"/>
      <c r="E2120" s="88">
        <v>422</v>
      </c>
      <c r="F2120" s="88">
        <v>2065</v>
      </c>
      <c r="G2120" s="78" t="s">
        <v>334</v>
      </c>
      <c r="H2120" s="79">
        <v>7.0890000000000004</v>
      </c>
      <c r="I2120" s="79">
        <v>43.095999999999997</v>
      </c>
      <c r="J2120" s="79">
        <v>109.89700000000001</v>
      </c>
      <c r="K2120" s="79">
        <v>123.386</v>
      </c>
      <c r="L2120" s="79">
        <v>53.616999999999997</v>
      </c>
      <c r="M2120" s="79">
        <v>9.4290000000000003</v>
      </c>
      <c r="N2120" s="79">
        <v>1.1259999999999999</v>
      </c>
    </row>
    <row r="2121" spans="1:14" x14ac:dyDescent="0.3">
      <c r="A2121" s="82">
        <v>2120</v>
      </c>
      <c r="B2121" s="83" t="s">
        <v>323</v>
      </c>
      <c r="C2121" s="86" t="s">
        <v>169</v>
      </c>
      <c r="D2121" s="88"/>
      <c r="E2121" s="88">
        <v>422</v>
      </c>
      <c r="F2121" s="88">
        <v>2070</v>
      </c>
      <c r="G2121" s="78" t="s">
        <v>335</v>
      </c>
      <c r="H2121" s="79">
        <v>7.0910000000000002</v>
      </c>
      <c r="I2121" s="79">
        <v>43.094999999999999</v>
      </c>
      <c r="J2121" s="79">
        <v>110.11199999999999</v>
      </c>
      <c r="K2121" s="79">
        <v>124.324</v>
      </c>
      <c r="L2121" s="79">
        <v>54.341000000000001</v>
      </c>
      <c r="M2121" s="79">
        <v>9.5120000000000005</v>
      </c>
      <c r="N2121" s="79">
        <v>0.96499999999999997</v>
      </c>
    </row>
    <row r="2122" spans="1:14" x14ac:dyDescent="0.3">
      <c r="A2122" s="82">
        <v>2121</v>
      </c>
      <c r="B2122" s="83" t="s">
        <v>323</v>
      </c>
      <c r="C2122" s="86" t="s">
        <v>169</v>
      </c>
      <c r="D2122" s="88"/>
      <c r="E2122" s="88">
        <v>422</v>
      </c>
      <c r="F2122" s="88">
        <v>2075</v>
      </c>
      <c r="G2122" s="78" t="s">
        <v>336</v>
      </c>
      <c r="H2122" s="79">
        <v>7.109</v>
      </c>
      <c r="I2122" s="79">
        <v>43.174999999999997</v>
      </c>
      <c r="J2122" s="79">
        <v>110.349</v>
      </c>
      <c r="K2122" s="79">
        <v>125.22799999999999</v>
      </c>
      <c r="L2122" s="79">
        <v>55.088000000000001</v>
      </c>
      <c r="M2122" s="79">
        <v>9.6150000000000002</v>
      </c>
      <c r="N2122" s="79">
        <v>0.83599999999999997</v>
      </c>
    </row>
    <row r="2123" spans="1:14" x14ac:dyDescent="0.3">
      <c r="A2123" s="82">
        <v>2122</v>
      </c>
      <c r="B2123" s="83" t="s">
        <v>323</v>
      </c>
      <c r="C2123" s="86" t="s">
        <v>169</v>
      </c>
      <c r="D2123" s="88"/>
      <c r="E2123" s="88">
        <v>422</v>
      </c>
      <c r="F2123" s="88">
        <v>2080</v>
      </c>
      <c r="G2123" s="78" t="s">
        <v>337</v>
      </c>
      <c r="H2123" s="79">
        <v>7.1260000000000003</v>
      </c>
      <c r="I2123" s="79">
        <v>43.244</v>
      </c>
      <c r="J2123" s="79">
        <v>110.378</v>
      </c>
      <c r="K2123" s="79">
        <v>125.822</v>
      </c>
      <c r="L2123" s="79">
        <v>55.741999999999997</v>
      </c>
      <c r="M2123" s="79">
        <v>9.7050000000000001</v>
      </c>
      <c r="N2123" s="79">
        <v>0.72299999999999998</v>
      </c>
    </row>
    <row r="2124" spans="1:14" x14ac:dyDescent="0.3">
      <c r="A2124" s="82">
        <v>2123</v>
      </c>
      <c r="B2124" s="83" t="s">
        <v>323</v>
      </c>
      <c r="C2124" s="86" t="s">
        <v>169</v>
      </c>
      <c r="D2124" s="88"/>
      <c r="E2124" s="88">
        <v>422</v>
      </c>
      <c r="F2124" s="88">
        <v>2085</v>
      </c>
      <c r="G2124" s="78" t="s">
        <v>338</v>
      </c>
      <c r="H2124" s="79">
        <v>7.1639999999999997</v>
      </c>
      <c r="I2124" s="79">
        <v>43.354999999999997</v>
      </c>
      <c r="J2124" s="79">
        <v>110.395</v>
      </c>
      <c r="K2124" s="79">
        <v>126.361</v>
      </c>
      <c r="L2124" s="79">
        <v>56.398000000000003</v>
      </c>
      <c r="M2124" s="79">
        <v>9.81</v>
      </c>
      <c r="N2124" s="79">
        <v>0.63700000000000001</v>
      </c>
    </row>
    <row r="2125" spans="1:14" x14ac:dyDescent="0.3">
      <c r="A2125" s="82">
        <v>2124</v>
      </c>
      <c r="B2125" s="83" t="s">
        <v>323</v>
      </c>
      <c r="C2125" s="86" t="s">
        <v>169</v>
      </c>
      <c r="D2125" s="88"/>
      <c r="E2125" s="88">
        <v>422</v>
      </c>
      <c r="F2125" s="88">
        <v>2090</v>
      </c>
      <c r="G2125" s="78" t="s">
        <v>339</v>
      </c>
      <c r="H2125" s="79">
        <v>7.2149999999999999</v>
      </c>
      <c r="I2125" s="79">
        <v>43.512999999999998</v>
      </c>
      <c r="J2125" s="79">
        <v>110.437</v>
      </c>
      <c r="K2125" s="79">
        <v>126.86</v>
      </c>
      <c r="L2125" s="79">
        <v>57.061</v>
      </c>
      <c r="M2125" s="79">
        <v>9.9250000000000007</v>
      </c>
      <c r="N2125" s="79">
        <v>0.56899999999999995</v>
      </c>
    </row>
    <row r="2126" spans="1:14" x14ac:dyDescent="0.3">
      <c r="A2126" s="82">
        <v>2125</v>
      </c>
      <c r="B2126" s="83" t="s">
        <v>323</v>
      </c>
      <c r="C2126" s="86" t="s">
        <v>169</v>
      </c>
      <c r="D2126" s="88"/>
      <c r="E2126" s="88">
        <v>422</v>
      </c>
      <c r="F2126" s="88">
        <v>2095</v>
      </c>
      <c r="G2126" s="78" t="s">
        <v>340</v>
      </c>
      <c r="H2126" s="79">
        <v>7.2640000000000002</v>
      </c>
      <c r="I2126" s="79">
        <v>43.688000000000002</v>
      </c>
      <c r="J2126" s="79">
        <v>110.428</v>
      </c>
      <c r="K2126" s="79">
        <v>127.264</v>
      </c>
      <c r="L2126" s="79">
        <v>57.691000000000003</v>
      </c>
      <c r="M2126" s="79">
        <v>10.037000000000001</v>
      </c>
      <c r="N2126" s="79">
        <v>0.52800000000000002</v>
      </c>
    </row>
    <row r="2127" spans="1:14" x14ac:dyDescent="0.3">
      <c r="A2127" s="82">
        <v>2126</v>
      </c>
      <c r="B2127" s="83" t="s">
        <v>323</v>
      </c>
      <c r="C2127" s="86" t="s">
        <v>170</v>
      </c>
      <c r="D2127" s="88"/>
      <c r="E2127" s="88">
        <v>512</v>
      </c>
      <c r="F2127" s="88">
        <v>2015</v>
      </c>
      <c r="G2127" s="78" t="s">
        <v>324</v>
      </c>
      <c r="H2127" s="79">
        <v>7.1349999999999998</v>
      </c>
      <c r="I2127" s="79">
        <v>78.52</v>
      </c>
      <c r="J2127" s="79">
        <v>147.19</v>
      </c>
      <c r="K2127" s="79">
        <v>146.24199999999999</v>
      </c>
      <c r="L2127" s="79">
        <v>84.106999999999999</v>
      </c>
      <c r="M2127" s="79">
        <v>35.837000000000003</v>
      </c>
      <c r="N2127" s="79">
        <v>8.4290000000000003</v>
      </c>
    </row>
    <row r="2128" spans="1:14" x14ac:dyDescent="0.3">
      <c r="A2128" s="82">
        <v>2127</v>
      </c>
      <c r="B2128" s="83" t="s">
        <v>323</v>
      </c>
      <c r="C2128" s="86" t="s">
        <v>170</v>
      </c>
      <c r="D2128" s="88"/>
      <c r="E2128" s="88">
        <v>512</v>
      </c>
      <c r="F2128" s="88">
        <v>2020</v>
      </c>
      <c r="G2128" s="78" t="s">
        <v>325</v>
      </c>
      <c r="H2128" s="79">
        <v>5.0940000000000003</v>
      </c>
      <c r="I2128" s="79">
        <v>65.828000000000003</v>
      </c>
      <c r="J2128" s="79">
        <v>133.398</v>
      </c>
      <c r="K2128" s="79">
        <v>140.648</v>
      </c>
      <c r="L2128" s="79">
        <v>73.936999999999998</v>
      </c>
      <c r="M2128" s="79">
        <v>30.914000000000001</v>
      </c>
      <c r="N2128" s="79">
        <v>7.0209999999999999</v>
      </c>
    </row>
    <row r="2129" spans="1:14" x14ac:dyDescent="0.3">
      <c r="A2129" s="82">
        <v>2128</v>
      </c>
      <c r="B2129" s="83" t="s">
        <v>323</v>
      </c>
      <c r="C2129" s="86" t="s">
        <v>170</v>
      </c>
      <c r="D2129" s="88"/>
      <c r="E2129" s="88">
        <v>512</v>
      </c>
      <c r="F2129" s="88">
        <v>2025</v>
      </c>
      <c r="G2129" s="78" t="s">
        <v>326</v>
      </c>
      <c r="H2129" s="79">
        <v>3.8860000000000001</v>
      </c>
      <c r="I2129" s="79">
        <v>56.433999999999997</v>
      </c>
      <c r="J2129" s="79">
        <v>122.685</v>
      </c>
      <c r="K2129" s="79">
        <v>136.001</v>
      </c>
      <c r="L2129" s="79">
        <v>66.203999999999994</v>
      </c>
      <c r="M2129" s="79">
        <v>26.873999999999999</v>
      </c>
      <c r="N2129" s="79">
        <v>5.7960000000000003</v>
      </c>
    </row>
    <row r="2130" spans="1:14" x14ac:dyDescent="0.3">
      <c r="A2130" s="82">
        <v>2129</v>
      </c>
      <c r="B2130" s="83" t="s">
        <v>323</v>
      </c>
      <c r="C2130" s="86" t="s">
        <v>170</v>
      </c>
      <c r="D2130" s="88"/>
      <c r="E2130" s="88">
        <v>512</v>
      </c>
      <c r="F2130" s="88">
        <v>2030</v>
      </c>
      <c r="G2130" s="78" t="s">
        <v>327</v>
      </c>
      <c r="H2130" s="79">
        <v>3.1659999999999999</v>
      </c>
      <c r="I2130" s="79">
        <v>49.636000000000003</v>
      </c>
      <c r="J2130" s="79">
        <v>114.866</v>
      </c>
      <c r="K2130" s="79">
        <v>132.691</v>
      </c>
      <c r="L2130" s="79">
        <v>60.566000000000003</v>
      </c>
      <c r="M2130" s="79">
        <v>23.634</v>
      </c>
      <c r="N2130" s="79">
        <v>4.8010000000000002</v>
      </c>
    </row>
    <row r="2131" spans="1:14" x14ac:dyDescent="0.3">
      <c r="A2131" s="82">
        <v>2130</v>
      </c>
      <c r="B2131" s="83" t="s">
        <v>323</v>
      </c>
      <c r="C2131" s="86" t="s">
        <v>170</v>
      </c>
      <c r="D2131" s="88"/>
      <c r="E2131" s="88">
        <v>512</v>
      </c>
      <c r="F2131" s="88">
        <v>2035</v>
      </c>
      <c r="G2131" s="78" t="s">
        <v>328</v>
      </c>
      <c r="H2131" s="79">
        <v>2.7850000000000001</v>
      </c>
      <c r="I2131" s="79">
        <v>44.636000000000003</v>
      </c>
      <c r="J2131" s="79">
        <v>109.011</v>
      </c>
      <c r="K2131" s="79">
        <v>130.14099999999999</v>
      </c>
      <c r="L2131" s="79">
        <v>56.384</v>
      </c>
      <c r="M2131" s="79">
        <v>20.975000000000001</v>
      </c>
      <c r="N2131" s="79">
        <v>3.988</v>
      </c>
    </row>
    <row r="2132" spans="1:14" x14ac:dyDescent="0.3">
      <c r="A2132" s="82">
        <v>2131</v>
      </c>
      <c r="B2132" s="83" t="s">
        <v>323</v>
      </c>
      <c r="C2132" s="86" t="s">
        <v>170</v>
      </c>
      <c r="D2132" s="88"/>
      <c r="E2132" s="88">
        <v>512</v>
      </c>
      <c r="F2132" s="88">
        <v>2040</v>
      </c>
      <c r="G2132" s="78" t="s">
        <v>329</v>
      </c>
      <c r="H2132" s="79">
        <v>2.6070000000000002</v>
      </c>
      <c r="I2132" s="79">
        <v>41.262999999999998</v>
      </c>
      <c r="J2132" s="79">
        <v>105.373</v>
      </c>
      <c r="K2132" s="79">
        <v>128.941</v>
      </c>
      <c r="L2132" s="79">
        <v>53.667999999999999</v>
      </c>
      <c r="M2132" s="79">
        <v>18.97</v>
      </c>
      <c r="N2132" s="79">
        <v>3.3580000000000001</v>
      </c>
    </row>
    <row r="2133" spans="1:14" x14ac:dyDescent="0.3">
      <c r="A2133" s="82">
        <v>2132</v>
      </c>
      <c r="B2133" s="83" t="s">
        <v>323</v>
      </c>
      <c r="C2133" s="86" t="s">
        <v>170</v>
      </c>
      <c r="D2133" s="88"/>
      <c r="E2133" s="88">
        <v>512</v>
      </c>
      <c r="F2133" s="88">
        <v>2045</v>
      </c>
      <c r="G2133" s="78" t="s">
        <v>330</v>
      </c>
      <c r="H2133" s="79">
        <v>2.573</v>
      </c>
      <c r="I2133" s="79">
        <v>39.220999999999997</v>
      </c>
      <c r="J2133" s="79">
        <v>103.672</v>
      </c>
      <c r="K2133" s="79">
        <v>129.10400000000001</v>
      </c>
      <c r="L2133" s="79">
        <v>52.206000000000003</v>
      </c>
      <c r="M2133" s="79">
        <v>17.521999999999998</v>
      </c>
      <c r="N2133" s="79">
        <v>2.8820000000000001</v>
      </c>
    </row>
    <row r="2134" spans="1:14" x14ac:dyDescent="0.3">
      <c r="A2134" s="82">
        <v>2133</v>
      </c>
      <c r="B2134" s="83" t="s">
        <v>323</v>
      </c>
      <c r="C2134" s="86" t="s">
        <v>170</v>
      </c>
      <c r="D2134" s="88"/>
      <c r="E2134" s="88">
        <v>512</v>
      </c>
      <c r="F2134" s="88">
        <v>2050</v>
      </c>
      <c r="G2134" s="78" t="s">
        <v>331</v>
      </c>
      <c r="H2134" s="79">
        <v>2.629</v>
      </c>
      <c r="I2134" s="79">
        <v>38.085000000000001</v>
      </c>
      <c r="J2134" s="79">
        <v>103.23</v>
      </c>
      <c r="K2134" s="79">
        <v>130.02799999999999</v>
      </c>
      <c r="L2134" s="79">
        <v>51.573999999999998</v>
      </c>
      <c r="M2134" s="79">
        <v>16.475000000000001</v>
      </c>
      <c r="N2134" s="79">
        <v>2.5190000000000001</v>
      </c>
    </row>
    <row r="2135" spans="1:14" x14ac:dyDescent="0.3">
      <c r="A2135" s="82">
        <v>2134</v>
      </c>
      <c r="B2135" s="83" t="s">
        <v>323</v>
      </c>
      <c r="C2135" s="86" t="s">
        <v>170</v>
      </c>
      <c r="D2135" s="88"/>
      <c r="E2135" s="88">
        <v>512</v>
      </c>
      <c r="F2135" s="88">
        <v>2055</v>
      </c>
      <c r="G2135" s="78" t="s">
        <v>332</v>
      </c>
      <c r="H2135" s="79">
        <v>2.7360000000000002</v>
      </c>
      <c r="I2135" s="79">
        <v>37.609000000000002</v>
      </c>
      <c r="J2135" s="79">
        <v>103.709</v>
      </c>
      <c r="K2135" s="79">
        <v>131.47200000000001</v>
      </c>
      <c r="L2135" s="79">
        <v>51.542000000000002</v>
      </c>
      <c r="M2135" s="79">
        <v>15.742000000000001</v>
      </c>
      <c r="N2135" s="79">
        <v>2.25</v>
      </c>
    </row>
    <row r="2136" spans="1:14" x14ac:dyDescent="0.3">
      <c r="A2136" s="82">
        <v>2135</v>
      </c>
      <c r="B2136" s="83" t="s">
        <v>323</v>
      </c>
      <c r="C2136" s="86" t="s">
        <v>170</v>
      </c>
      <c r="D2136" s="88"/>
      <c r="E2136" s="88">
        <v>512</v>
      </c>
      <c r="F2136" s="88">
        <v>2060</v>
      </c>
      <c r="G2136" s="78" t="s">
        <v>333</v>
      </c>
      <c r="H2136" s="79">
        <v>2.8620000000000001</v>
      </c>
      <c r="I2136" s="79">
        <v>37.454999999999998</v>
      </c>
      <c r="J2136" s="79">
        <v>104.416</v>
      </c>
      <c r="K2136" s="79">
        <v>132.755</v>
      </c>
      <c r="L2136" s="79">
        <v>51.747999999999998</v>
      </c>
      <c r="M2136" s="79">
        <v>15.2</v>
      </c>
      <c r="N2136" s="79">
        <v>2.044</v>
      </c>
    </row>
    <row r="2137" spans="1:14" x14ac:dyDescent="0.3">
      <c r="A2137" s="82">
        <v>2136</v>
      </c>
      <c r="B2137" s="83" t="s">
        <v>323</v>
      </c>
      <c r="C2137" s="86" t="s">
        <v>170</v>
      </c>
      <c r="D2137" s="88"/>
      <c r="E2137" s="88">
        <v>512</v>
      </c>
      <c r="F2137" s="88">
        <v>2065</v>
      </c>
      <c r="G2137" s="78" t="s">
        <v>334</v>
      </c>
      <c r="H2137" s="79">
        <v>3</v>
      </c>
      <c r="I2137" s="79">
        <v>37.466000000000001</v>
      </c>
      <c r="J2137" s="79">
        <v>105.126</v>
      </c>
      <c r="K2137" s="79">
        <v>133.71100000000001</v>
      </c>
      <c r="L2137" s="79">
        <v>52.021000000000001</v>
      </c>
      <c r="M2137" s="79">
        <v>14.786</v>
      </c>
      <c r="N2137" s="79">
        <v>1.89</v>
      </c>
    </row>
    <row r="2138" spans="1:14" x14ac:dyDescent="0.3">
      <c r="A2138" s="82">
        <v>2137</v>
      </c>
      <c r="B2138" s="83" t="s">
        <v>323</v>
      </c>
      <c r="C2138" s="86" t="s">
        <v>170</v>
      </c>
      <c r="D2138" s="88"/>
      <c r="E2138" s="88">
        <v>512</v>
      </c>
      <c r="F2138" s="88">
        <v>2070</v>
      </c>
      <c r="G2138" s="78" t="s">
        <v>335</v>
      </c>
      <c r="H2138" s="79">
        <v>3.1309999999999998</v>
      </c>
      <c r="I2138" s="79">
        <v>37.575000000000003</v>
      </c>
      <c r="J2138" s="79">
        <v>105.768</v>
      </c>
      <c r="K2138" s="79">
        <v>134.39699999999999</v>
      </c>
      <c r="L2138" s="79">
        <v>52.314</v>
      </c>
      <c r="M2138" s="79">
        <v>14.467000000000001</v>
      </c>
      <c r="N2138" s="79">
        <v>1.768</v>
      </c>
    </row>
    <row r="2139" spans="1:14" x14ac:dyDescent="0.3">
      <c r="A2139" s="82">
        <v>2138</v>
      </c>
      <c r="B2139" s="83" t="s">
        <v>323</v>
      </c>
      <c r="C2139" s="86" t="s">
        <v>170</v>
      </c>
      <c r="D2139" s="88"/>
      <c r="E2139" s="88">
        <v>512</v>
      </c>
      <c r="F2139" s="88">
        <v>2075</v>
      </c>
      <c r="G2139" s="78" t="s">
        <v>336</v>
      </c>
      <c r="H2139" s="79">
        <v>3.26</v>
      </c>
      <c r="I2139" s="79">
        <v>37.78</v>
      </c>
      <c r="J2139" s="79">
        <v>106.499</v>
      </c>
      <c r="K2139" s="79">
        <v>135.08099999999999</v>
      </c>
      <c r="L2139" s="79">
        <v>52.683999999999997</v>
      </c>
      <c r="M2139" s="79">
        <v>14.254</v>
      </c>
      <c r="N2139" s="79">
        <v>1.6819999999999999</v>
      </c>
    </row>
    <row r="2140" spans="1:14" x14ac:dyDescent="0.3">
      <c r="A2140" s="82">
        <v>2139</v>
      </c>
      <c r="B2140" s="83" t="s">
        <v>323</v>
      </c>
      <c r="C2140" s="86" t="s">
        <v>170</v>
      </c>
      <c r="D2140" s="88"/>
      <c r="E2140" s="88">
        <v>512</v>
      </c>
      <c r="F2140" s="88">
        <v>2080</v>
      </c>
      <c r="G2140" s="78" t="s">
        <v>337</v>
      </c>
      <c r="H2140" s="79">
        <v>3.367</v>
      </c>
      <c r="I2140" s="79">
        <v>38.000999999999998</v>
      </c>
      <c r="J2140" s="79">
        <v>107.16</v>
      </c>
      <c r="K2140" s="79">
        <v>135.62200000000001</v>
      </c>
      <c r="L2140" s="79">
        <v>53.034999999999997</v>
      </c>
      <c r="M2140" s="79">
        <v>14.099</v>
      </c>
      <c r="N2140" s="79">
        <v>1.6160000000000001</v>
      </c>
    </row>
    <row r="2141" spans="1:14" x14ac:dyDescent="0.3">
      <c r="A2141" s="82">
        <v>2140</v>
      </c>
      <c r="B2141" s="83" t="s">
        <v>323</v>
      </c>
      <c r="C2141" s="86" t="s">
        <v>170</v>
      </c>
      <c r="D2141" s="88"/>
      <c r="E2141" s="88">
        <v>512</v>
      </c>
      <c r="F2141" s="88">
        <v>2085</v>
      </c>
      <c r="G2141" s="78" t="s">
        <v>338</v>
      </c>
      <c r="H2141" s="79">
        <v>3.4580000000000002</v>
      </c>
      <c r="I2141" s="79">
        <v>38.210999999999999</v>
      </c>
      <c r="J2141" s="79">
        <v>107.71899999999999</v>
      </c>
      <c r="K2141" s="79">
        <v>136.00700000000001</v>
      </c>
      <c r="L2141" s="79">
        <v>53.338999999999999</v>
      </c>
      <c r="M2141" s="79">
        <v>13.98</v>
      </c>
      <c r="N2141" s="79">
        <v>1.5660000000000001</v>
      </c>
    </row>
    <row r="2142" spans="1:14" x14ac:dyDescent="0.3">
      <c r="A2142" s="82">
        <v>2141</v>
      </c>
      <c r="B2142" s="83" t="s">
        <v>323</v>
      </c>
      <c r="C2142" s="86" t="s">
        <v>170</v>
      </c>
      <c r="D2142" s="88"/>
      <c r="E2142" s="88">
        <v>512</v>
      </c>
      <c r="F2142" s="88">
        <v>2090</v>
      </c>
      <c r="G2142" s="78" t="s">
        <v>339</v>
      </c>
      <c r="H2142" s="79">
        <v>3.5350000000000001</v>
      </c>
      <c r="I2142" s="79">
        <v>38.433999999999997</v>
      </c>
      <c r="J2142" s="79">
        <v>108.27</v>
      </c>
      <c r="K2142" s="79">
        <v>136.357</v>
      </c>
      <c r="L2142" s="79">
        <v>53.646000000000001</v>
      </c>
      <c r="M2142" s="79">
        <v>13.896000000000001</v>
      </c>
      <c r="N2142" s="79">
        <v>1.522</v>
      </c>
    </row>
    <row r="2143" spans="1:14" x14ac:dyDescent="0.3">
      <c r="A2143" s="82">
        <v>2142</v>
      </c>
      <c r="B2143" s="83" t="s">
        <v>323</v>
      </c>
      <c r="C2143" s="86" t="s">
        <v>170</v>
      </c>
      <c r="D2143" s="88"/>
      <c r="E2143" s="88">
        <v>512</v>
      </c>
      <c r="F2143" s="88">
        <v>2095</v>
      </c>
      <c r="G2143" s="78" t="s">
        <v>340</v>
      </c>
      <c r="H2143" s="79">
        <v>3.597</v>
      </c>
      <c r="I2143" s="79">
        <v>38.677999999999997</v>
      </c>
      <c r="J2143" s="79">
        <v>108.85299999999999</v>
      </c>
      <c r="K2143" s="79">
        <v>136.72900000000001</v>
      </c>
      <c r="L2143" s="79">
        <v>53.972999999999999</v>
      </c>
      <c r="M2143" s="79">
        <v>13.840999999999999</v>
      </c>
      <c r="N2143" s="79">
        <v>1.4890000000000001</v>
      </c>
    </row>
    <row r="2144" spans="1:14" x14ac:dyDescent="0.3">
      <c r="A2144" s="82">
        <v>2143</v>
      </c>
      <c r="B2144" s="83" t="s">
        <v>323</v>
      </c>
      <c r="C2144" s="86" t="s">
        <v>171</v>
      </c>
      <c r="D2144" s="88"/>
      <c r="E2144" s="88">
        <v>634</v>
      </c>
      <c r="F2144" s="88">
        <v>2015</v>
      </c>
      <c r="G2144" s="78" t="s">
        <v>324</v>
      </c>
      <c r="H2144" s="79">
        <v>9.9220000000000006</v>
      </c>
      <c r="I2144" s="79">
        <v>95.867999999999995</v>
      </c>
      <c r="J2144" s="79">
        <v>91.616</v>
      </c>
      <c r="K2144" s="79">
        <v>91.265000000000001</v>
      </c>
      <c r="L2144" s="79">
        <v>62.392000000000003</v>
      </c>
      <c r="M2144" s="79">
        <v>22.355</v>
      </c>
      <c r="N2144" s="79">
        <v>2.6819999999999999</v>
      </c>
    </row>
    <row r="2145" spans="1:14" x14ac:dyDescent="0.3">
      <c r="A2145" s="82">
        <v>2144</v>
      </c>
      <c r="B2145" s="83" t="s">
        <v>323</v>
      </c>
      <c r="C2145" s="86" t="s">
        <v>171</v>
      </c>
      <c r="D2145" s="88"/>
      <c r="E2145" s="88">
        <v>634</v>
      </c>
      <c r="F2145" s="88">
        <v>2020</v>
      </c>
      <c r="G2145" s="78" t="s">
        <v>325</v>
      </c>
      <c r="H2145" s="79">
        <v>8.8360000000000003</v>
      </c>
      <c r="I2145" s="79">
        <v>92.838999999999999</v>
      </c>
      <c r="J2145" s="79">
        <v>83.346999999999994</v>
      </c>
      <c r="K2145" s="79">
        <v>87.89</v>
      </c>
      <c r="L2145" s="79">
        <v>60.53</v>
      </c>
      <c r="M2145" s="79">
        <v>20.771999999999998</v>
      </c>
      <c r="N2145" s="79">
        <v>2.1059999999999999</v>
      </c>
    </row>
    <row r="2146" spans="1:14" x14ac:dyDescent="0.3">
      <c r="A2146" s="82">
        <v>2145</v>
      </c>
      <c r="B2146" s="83" t="s">
        <v>323</v>
      </c>
      <c r="C2146" s="86" t="s">
        <v>171</v>
      </c>
      <c r="D2146" s="88"/>
      <c r="E2146" s="88">
        <v>634</v>
      </c>
      <c r="F2146" s="88">
        <v>2025</v>
      </c>
      <c r="G2146" s="78" t="s">
        <v>326</v>
      </c>
      <c r="H2146" s="79">
        <v>7.9960000000000004</v>
      </c>
      <c r="I2146" s="79">
        <v>88.55</v>
      </c>
      <c r="J2146" s="79">
        <v>78.3</v>
      </c>
      <c r="K2146" s="79">
        <v>86.792000000000002</v>
      </c>
      <c r="L2146" s="79">
        <v>58.972999999999999</v>
      </c>
      <c r="M2146" s="79">
        <v>19.152999999999999</v>
      </c>
      <c r="N2146" s="79">
        <v>1.6559999999999999</v>
      </c>
    </row>
    <row r="2147" spans="1:14" x14ac:dyDescent="0.3">
      <c r="A2147" s="82">
        <v>2146</v>
      </c>
      <c r="B2147" s="83" t="s">
        <v>323</v>
      </c>
      <c r="C2147" s="86" t="s">
        <v>171</v>
      </c>
      <c r="D2147" s="88"/>
      <c r="E2147" s="88">
        <v>634</v>
      </c>
      <c r="F2147" s="88">
        <v>2030</v>
      </c>
      <c r="G2147" s="78" t="s">
        <v>327</v>
      </c>
      <c r="H2147" s="79">
        <v>7.3970000000000002</v>
      </c>
      <c r="I2147" s="79">
        <v>84.697999999999993</v>
      </c>
      <c r="J2147" s="79">
        <v>75.426000000000002</v>
      </c>
      <c r="K2147" s="79">
        <v>86.885999999999996</v>
      </c>
      <c r="L2147" s="79">
        <v>57.942999999999998</v>
      </c>
      <c r="M2147" s="79">
        <v>17.844000000000001</v>
      </c>
      <c r="N2147" s="79">
        <v>1.3460000000000001</v>
      </c>
    </row>
    <row r="2148" spans="1:14" x14ac:dyDescent="0.3">
      <c r="A2148" s="82">
        <v>2147</v>
      </c>
      <c r="B2148" s="83" t="s">
        <v>323</v>
      </c>
      <c r="C2148" s="86" t="s">
        <v>171</v>
      </c>
      <c r="D2148" s="88"/>
      <c r="E2148" s="88">
        <v>634</v>
      </c>
      <c r="F2148" s="88">
        <v>2035</v>
      </c>
      <c r="G2148" s="78" t="s">
        <v>328</v>
      </c>
      <c r="H2148" s="79">
        <v>6.9950000000000001</v>
      </c>
      <c r="I2148" s="79">
        <v>81.275999999999996</v>
      </c>
      <c r="J2148" s="79">
        <v>74.233000000000004</v>
      </c>
      <c r="K2148" s="79">
        <v>87.997</v>
      </c>
      <c r="L2148" s="79">
        <v>57.393000000000001</v>
      </c>
      <c r="M2148" s="79">
        <v>16.768999999999998</v>
      </c>
      <c r="N2148" s="79">
        <v>1.117</v>
      </c>
    </row>
    <row r="2149" spans="1:14" x14ac:dyDescent="0.3">
      <c r="A2149" s="82">
        <v>2148</v>
      </c>
      <c r="B2149" s="83" t="s">
        <v>323</v>
      </c>
      <c r="C2149" s="86" t="s">
        <v>171</v>
      </c>
      <c r="D2149" s="88"/>
      <c r="E2149" s="88">
        <v>634</v>
      </c>
      <c r="F2149" s="88">
        <v>2040</v>
      </c>
      <c r="G2149" s="78" t="s">
        <v>329</v>
      </c>
      <c r="H2149" s="79">
        <v>6.7530000000000001</v>
      </c>
      <c r="I2149" s="79">
        <v>78.393000000000001</v>
      </c>
      <c r="J2149" s="79">
        <v>74.504999999999995</v>
      </c>
      <c r="K2149" s="79">
        <v>90.132999999999996</v>
      </c>
      <c r="L2149" s="79">
        <v>57.347999999999999</v>
      </c>
      <c r="M2149" s="79">
        <v>15.932</v>
      </c>
      <c r="N2149" s="79">
        <v>0.95599999999999996</v>
      </c>
    </row>
    <row r="2150" spans="1:14" x14ac:dyDescent="0.3">
      <c r="A2150" s="82">
        <v>2149</v>
      </c>
      <c r="B2150" s="83" t="s">
        <v>323</v>
      </c>
      <c r="C2150" s="86" t="s">
        <v>171</v>
      </c>
      <c r="D2150" s="88"/>
      <c r="E2150" s="88">
        <v>634</v>
      </c>
      <c r="F2150" s="88">
        <v>2045</v>
      </c>
      <c r="G2150" s="78" t="s">
        <v>330</v>
      </c>
      <c r="H2150" s="79">
        <v>6.6</v>
      </c>
      <c r="I2150" s="79">
        <v>75.614999999999995</v>
      </c>
      <c r="J2150" s="79">
        <v>75.635000000000005</v>
      </c>
      <c r="K2150" s="79">
        <v>92.76</v>
      </c>
      <c r="L2150" s="79">
        <v>57.500999999999998</v>
      </c>
      <c r="M2150" s="79">
        <v>15.215999999999999</v>
      </c>
      <c r="N2150" s="79">
        <v>0.83299999999999996</v>
      </c>
    </row>
    <row r="2151" spans="1:14" x14ac:dyDescent="0.3">
      <c r="A2151" s="82">
        <v>2150</v>
      </c>
      <c r="B2151" s="83" t="s">
        <v>323</v>
      </c>
      <c r="C2151" s="86" t="s">
        <v>171</v>
      </c>
      <c r="D2151" s="88"/>
      <c r="E2151" s="88">
        <v>634</v>
      </c>
      <c r="F2151" s="88">
        <v>2050</v>
      </c>
      <c r="G2151" s="78" t="s">
        <v>331</v>
      </c>
      <c r="H2151" s="79">
        <v>6.5460000000000003</v>
      </c>
      <c r="I2151" s="79">
        <v>73.090999999999994</v>
      </c>
      <c r="J2151" s="79">
        <v>77.715999999999994</v>
      </c>
      <c r="K2151" s="79">
        <v>96.106999999999999</v>
      </c>
      <c r="L2151" s="79">
        <v>57.954000000000001</v>
      </c>
      <c r="M2151" s="79">
        <v>14.634</v>
      </c>
      <c r="N2151" s="79">
        <v>0.752</v>
      </c>
    </row>
    <row r="2152" spans="1:14" x14ac:dyDescent="0.3">
      <c r="A2152" s="82">
        <v>2151</v>
      </c>
      <c r="B2152" s="83" t="s">
        <v>323</v>
      </c>
      <c r="C2152" s="86" t="s">
        <v>171</v>
      </c>
      <c r="D2152" s="88"/>
      <c r="E2152" s="88">
        <v>634</v>
      </c>
      <c r="F2152" s="88">
        <v>2055</v>
      </c>
      <c r="G2152" s="78" t="s">
        <v>332</v>
      </c>
      <c r="H2152" s="79">
        <v>6.5259999999999998</v>
      </c>
      <c r="I2152" s="79">
        <v>70.433000000000007</v>
      </c>
      <c r="J2152" s="79">
        <v>80.155000000000001</v>
      </c>
      <c r="K2152" s="79">
        <v>99.501999999999995</v>
      </c>
      <c r="L2152" s="79">
        <v>58.374000000000002</v>
      </c>
      <c r="M2152" s="79">
        <v>14.087</v>
      </c>
      <c r="N2152" s="79">
        <v>0.68300000000000005</v>
      </c>
    </row>
    <row r="2153" spans="1:14" x14ac:dyDescent="0.3">
      <c r="A2153" s="82">
        <v>2152</v>
      </c>
      <c r="B2153" s="83" t="s">
        <v>323</v>
      </c>
      <c r="C2153" s="86" t="s">
        <v>171</v>
      </c>
      <c r="D2153" s="88"/>
      <c r="E2153" s="88">
        <v>634</v>
      </c>
      <c r="F2153" s="88">
        <v>2060</v>
      </c>
      <c r="G2153" s="78" t="s">
        <v>333</v>
      </c>
      <c r="H2153" s="79">
        <v>6.5419999999999998</v>
      </c>
      <c r="I2153" s="79">
        <v>67.659000000000006</v>
      </c>
      <c r="J2153" s="79">
        <v>82.864000000000004</v>
      </c>
      <c r="K2153" s="79">
        <v>102.90900000000001</v>
      </c>
      <c r="L2153" s="79">
        <v>58.72</v>
      </c>
      <c r="M2153" s="79">
        <v>13.573</v>
      </c>
      <c r="N2153" s="79">
        <v>0.63300000000000001</v>
      </c>
    </row>
    <row r="2154" spans="1:14" x14ac:dyDescent="0.3">
      <c r="A2154" s="82">
        <v>2153</v>
      </c>
      <c r="B2154" s="83" t="s">
        <v>323</v>
      </c>
      <c r="C2154" s="86" t="s">
        <v>171</v>
      </c>
      <c r="D2154" s="88"/>
      <c r="E2154" s="88">
        <v>634</v>
      </c>
      <c r="F2154" s="88">
        <v>2065</v>
      </c>
      <c r="G2154" s="78" t="s">
        <v>334</v>
      </c>
      <c r="H2154" s="79">
        <v>6.601</v>
      </c>
      <c r="I2154" s="79">
        <v>64.888999999999996</v>
      </c>
      <c r="J2154" s="79">
        <v>85.912000000000006</v>
      </c>
      <c r="K2154" s="79">
        <v>106.44199999999999</v>
      </c>
      <c r="L2154" s="79">
        <v>59.067999999999998</v>
      </c>
      <c r="M2154" s="79">
        <v>13.112</v>
      </c>
      <c r="N2154" s="79">
        <v>0.59599999999999997</v>
      </c>
    </row>
    <row r="2155" spans="1:14" x14ac:dyDescent="0.3">
      <c r="A2155" s="82">
        <v>2154</v>
      </c>
      <c r="B2155" s="83" t="s">
        <v>323</v>
      </c>
      <c r="C2155" s="86" t="s">
        <v>171</v>
      </c>
      <c r="D2155" s="88"/>
      <c r="E2155" s="88">
        <v>634</v>
      </c>
      <c r="F2155" s="88">
        <v>2070</v>
      </c>
      <c r="G2155" s="78" t="s">
        <v>335</v>
      </c>
      <c r="H2155" s="79">
        <v>6.6559999999999997</v>
      </c>
      <c r="I2155" s="79">
        <v>61.963000000000001</v>
      </c>
      <c r="J2155" s="79">
        <v>88.968000000000004</v>
      </c>
      <c r="K2155" s="79">
        <v>109.714</v>
      </c>
      <c r="L2155" s="79">
        <v>59.241999999999997</v>
      </c>
      <c r="M2155" s="79">
        <v>12.653</v>
      </c>
      <c r="N2155" s="79">
        <v>0.56399999999999995</v>
      </c>
    </row>
    <row r="2156" spans="1:14" x14ac:dyDescent="0.3">
      <c r="A2156" s="82">
        <v>2155</v>
      </c>
      <c r="B2156" s="83" t="s">
        <v>323</v>
      </c>
      <c r="C2156" s="86" t="s">
        <v>171</v>
      </c>
      <c r="D2156" s="88"/>
      <c r="E2156" s="88">
        <v>634</v>
      </c>
      <c r="F2156" s="88">
        <v>2075</v>
      </c>
      <c r="G2156" s="78" t="s">
        <v>336</v>
      </c>
      <c r="H2156" s="79">
        <v>6.7380000000000004</v>
      </c>
      <c r="I2156" s="79">
        <v>59.085999999999999</v>
      </c>
      <c r="J2156" s="79">
        <v>92.185000000000002</v>
      </c>
      <c r="K2156" s="79">
        <v>112.932</v>
      </c>
      <c r="L2156" s="79">
        <v>59.341000000000001</v>
      </c>
      <c r="M2156" s="79">
        <v>12.215999999999999</v>
      </c>
      <c r="N2156" s="79">
        <v>0.54200000000000004</v>
      </c>
    </row>
    <row r="2157" spans="1:14" x14ac:dyDescent="0.3">
      <c r="A2157" s="82">
        <v>2156</v>
      </c>
      <c r="B2157" s="83" t="s">
        <v>323</v>
      </c>
      <c r="C2157" s="86" t="s">
        <v>171</v>
      </c>
      <c r="D2157" s="88"/>
      <c r="E2157" s="88">
        <v>634</v>
      </c>
      <c r="F2157" s="88">
        <v>2080</v>
      </c>
      <c r="G2157" s="78" t="s">
        <v>337</v>
      </c>
      <c r="H2157" s="79">
        <v>6.8140000000000001</v>
      </c>
      <c r="I2157" s="79">
        <v>56.21</v>
      </c>
      <c r="J2157" s="79">
        <v>95.301000000000002</v>
      </c>
      <c r="K2157" s="79">
        <v>115.818</v>
      </c>
      <c r="L2157" s="79">
        <v>59.262</v>
      </c>
      <c r="M2157" s="79">
        <v>11.789</v>
      </c>
      <c r="N2157" s="79">
        <v>0.52600000000000002</v>
      </c>
    </row>
    <row r="2158" spans="1:14" x14ac:dyDescent="0.3">
      <c r="A2158" s="82">
        <v>2157</v>
      </c>
      <c r="B2158" s="83" t="s">
        <v>323</v>
      </c>
      <c r="C2158" s="86" t="s">
        <v>171</v>
      </c>
      <c r="D2158" s="88"/>
      <c r="E2158" s="88">
        <v>634</v>
      </c>
      <c r="F2158" s="88">
        <v>2085</v>
      </c>
      <c r="G2158" s="78" t="s">
        <v>338</v>
      </c>
      <c r="H2158" s="79">
        <v>6.8869999999999996</v>
      </c>
      <c r="I2158" s="79">
        <v>53.43</v>
      </c>
      <c r="J2158" s="79">
        <v>98.331000000000003</v>
      </c>
      <c r="K2158" s="79">
        <v>118.407</v>
      </c>
      <c r="L2158" s="79">
        <v>59.048999999999999</v>
      </c>
      <c r="M2158" s="79">
        <v>11.391</v>
      </c>
      <c r="N2158" s="79">
        <v>0.505</v>
      </c>
    </row>
    <row r="2159" spans="1:14" x14ac:dyDescent="0.3">
      <c r="A2159" s="82">
        <v>2158</v>
      </c>
      <c r="B2159" s="83" t="s">
        <v>323</v>
      </c>
      <c r="C2159" s="86" t="s">
        <v>171</v>
      </c>
      <c r="D2159" s="88"/>
      <c r="E2159" s="88">
        <v>634</v>
      </c>
      <c r="F2159" s="88">
        <v>2090</v>
      </c>
      <c r="G2159" s="78" t="s">
        <v>339</v>
      </c>
      <c r="H2159" s="79">
        <v>6.97</v>
      </c>
      <c r="I2159" s="79">
        <v>50.872999999999998</v>
      </c>
      <c r="J2159" s="79">
        <v>101.324</v>
      </c>
      <c r="K2159" s="79">
        <v>120.779</v>
      </c>
      <c r="L2159" s="79">
        <v>58.753999999999998</v>
      </c>
      <c r="M2159" s="79">
        <v>11.023</v>
      </c>
      <c r="N2159" s="79">
        <v>0.497</v>
      </c>
    </row>
    <row r="2160" spans="1:14" x14ac:dyDescent="0.3">
      <c r="A2160" s="82">
        <v>2159</v>
      </c>
      <c r="B2160" s="83" t="s">
        <v>323</v>
      </c>
      <c r="C2160" s="86" t="s">
        <v>171</v>
      </c>
      <c r="D2160" s="88"/>
      <c r="E2160" s="88">
        <v>634</v>
      </c>
      <c r="F2160" s="88">
        <v>2095</v>
      </c>
      <c r="G2160" s="78" t="s">
        <v>340</v>
      </c>
      <c r="H2160" s="79">
        <v>7.0410000000000004</v>
      </c>
      <c r="I2160" s="79">
        <v>48.494999999999997</v>
      </c>
      <c r="J2160" s="79">
        <v>104.185</v>
      </c>
      <c r="K2160" s="79">
        <v>122.81699999999999</v>
      </c>
      <c r="L2160" s="79">
        <v>58.341000000000001</v>
      </c>
      <c r="M2160" s="79">
        <v>10.664999999999999</v>
      </c>
      <c r="N2160" s="79">
        <v>0.496</v>
      </c>
    </row>
    <row r="2161" spans="1:14" x14ac:dyDescent="0.3">
      <c r="A2161" s="82">
        <v>2160</v>
      </c>
      <c r="B2161" s="83" t="s">
        <v>323</v>
      </c>
      <c r="C2161" s="86" t="s">
        <v>172</v>
      </c>
      <c r="D2161" s="88"/>
      <c r="E2161" s="88">
        <v>682</v>
      </c>
      <c r="F2161" s="88">
        <v>2015</v>
      </c>
      <c r="G2161" s="78" t="s">
        <v>324</v>
      </c>
      <c r="H2161" s="79">
        <v>7.7649999999999997</v>
      </c>
      <c r="I2161" s="79">
        <v>52.034999999999997</v>
      </c>
      <c r="J2161" s="79">
        <v>155.85900000000001</v>
      </c>
      <c r="K2161" s="79">
        <v>116.446</v>
      </c>
      <c r="L2161" s="79">
        <v>96.897000000000006</v>
      </c>
      <c r="M2161" s="79">
        <v>45.515999999999998</v>
      </c>
      <c r="N2161" s="79">
        <v>21.641999999999999</v>
      </c>
    </row>
    <row r="2162" spans="1:14" x14ac:dyDescent="0.3">
      <c r="A2162" s="82">
        <v>2161</v>
      </c>
      <c r="B2162" s="83" t="s">
        <v>323</v>
      </c>
      <c r="C2162" s="86" t="s">
        <v>172</v>
      </c>
      <c r="D2162" s="88"/>
      <c r="E2162" s="88">
        <v>682</v>
      </c>
      <c r="F2162" s="88">
        <v>2020</v>
      </c>
      <c r="G2162" s="78" t="s">
        <v>325</v>
      </c>
      <c r="H2162" s="79">
        <v>6.08</v>
      </c>
      <c r="I2162" s="79">
        <v>43.764000000000003</v>
      </c>
      <c r="J2162" s="79">
        <v>147.05500000000001</v>
      </c>
      <c r="K2162" s="79">
        <v>110.642</v>
      </c>
      <c r="L2162" s="79">
        <v>91.58</v>
      </c>
      <c r="M2162" s="79">
        <v>40.945999999999998</v>
      </c>
      <c r="N2162" s="79">
        <v>18.832999999999998</v>
      </c>
    </row>
    <row r="2163" spans="1:14" x14ac:dyDescent="0.3">
      <c r="A2163" s="82">
        <v>2162</v>
      </c>
      <c r="B2163" s="83" t="s">
        <v>323</v>
      </c>
      <c r="C2163" s="86" t="s">
        <v>172</v>
      </c>
      <c r="D2163" s="88"/>
      <c r="E2163" s="88">
        <v>682</v>
      </c>
      <c r="F2163" s="88">
        <v>2025</v>
      </c>
      <c r="G2163" s="78" t="s">
        <v>326</v>
      </c>
      <c r="H2163" s="79">
        <v>4.9539999999999997</v>
      </c>
      <c r="I2163" s="79">
        <v>37.856999999999999</v>
      </c>
      <c r="J2163" s="79">
        <v>139.63300000000001</v>
      </c>
      <c r="K2163" s="79">
        <v>106.473</v>
      </c>
      <c r="L2163" s="79">
        <v>86.856999999999999</v>
      </c>
      <c r="M2163" s="79">
        <v>36.764000000000003</v>
      </c>
      <c r="N2163" s="79">
        <v>16.042000000000002</v>
      </c>
    </row>
    <row r="2164" spans="1:14" x14ac:dyDescent="0.3">
      <c r="A2164" s="82">
        <v>2163</v>
      </c>
      <c r="B2164" s="83" t="s">
        <v>323</v>
      </c>
      <c r="C2164" s="86" t="s">
        <v>172</v>
      </c>
      <c r="D2164" s="88"/>
      <c r="E2164" s="88">
        <v>682</v>
      </c>
      <c r="F2164" s="88">
        <v>2030</v>
      </c>
      <c r="G2164" s="78" t="s">
        <v>327</v>
      </c>
      <c r="H2164" s="79">
        <v>4.2350000000000003</v>
      </c>
      <c r="I2164" s="79">
        <v>33.686</v>
      </c>
      <c r="J2164" s="79">
        <v>133.35400000000001</v>
      </c>
      <c r="K2164" s="79">
        <v>103.678</v>
      </c>
      <c r="L2164" s="79">
        <v>82.656000000000006</v>
      </c>
      <c r="M2164" s="79">
        <v>32.979999999999997</v>
      </c>
      <c r="N2164" s="79">
        <v>13.471</v>
      </c>
    </row>
    <row r="2165" spans="1:14" x14ac:dyDescent="0.3">
      <c r="A2165" s="82">
        <v>2164</v>
      </c>
      <c r="B2165" s="83" t="s">
        <v>323</v>
      </c>
      <c r="C2165" s="86" t="s">
        <v>172</v>
      </c>
      <c r="D2165" s="88"/>
      <c r="E2165" s="88">
        <v>682</v>
      </c>
      <c r="F2165" s="88">
        <v>2035</v>
      </c>
      <c r="G2165" s="78" t="s">
        <v>328</v>
      </c>
      <c r="H2165" s="79">
        <v>3.77</v>
      </c>
      <c r="I2165" s="79">
        <v>30.78</v>
      </c>
      <c r="J2165" s="79">
        <v>127.89100000000001</v>
      </c>
      <c r="K2165" s="79">
        <v>101.884</v>
      </c>
      <c r="L2165" s="79">
        <v>78.81</v>
      </c>
      <c r="M2165" s="79">
        <v>29.57</v>
      </c>
      <c r="N2165" s="79">
        <v>11.215</v>
      </c>
    </row>
    <row r="2166" spans="1:14" x14ac:dyDescent="0.3">
      <c r="A2166" s="82">
        <v>2165</v>
      </c>
      <c r="B2166" s="83" t="s">
        <v>323</v>
      </c>
      <c r="C2166" s="86" t="s">
        <v>172</v>
      </c>
      <c r="D2166" s="88"/>
      <c r="E2166" s="88">
        <v>682</v>
      </c>
      <c r="F2166" s="88">
        <v>2040</v>
      </c>
      <c r="G2166" s="78" t="s">
        <v>329</v>
      </c>
      <c r="H2166" s="79">
        <v>3.5110000000000001</v>
      </c>
      <c r="I2166" s="79">
        <v>28.879000000000001</v>
      </c>
      <c r="J2166" s="79">
        <v>123.313</v>
      </c>
      <c r="K2166" s="79">
        <v>100.95</v>
      </c>
      <c r="L2166" s="79">
        <v>75.426000000000002</v>
      </c>
      <c r="M2166" s="79">
        <v>26.591000000000001</v>
      </c>
      <c r="N2166" s="79">
        <v>9.31</v>
      </c>
    </row>
    <row r="2167" spans="1:14" x14ac:dyDescent="0.3">
      <c r="A2167" s="82">
        <v>2166</v>
      </c>
      <c r="B2167" s="83" t="s">
        <v>323</v>
      </c>
      <c r="C2167" s="86" t="s">
        <v>172</v>
      </c>
      <c r="D2167" s="88"/>
      <c r="E2167" s="88">
        <v>682</v>
      </c>
      <c r="F2167" s="88">
        <v>2045</v>
      </c>
      <c r="G2167" s="78" t="s">
        <v>330</v>
      </c>
      <c r="H2167" s="79">
        <v>3.3860000000000001</v>
      </c>
      <c r="I2167" s="79">
        <v>27.783000000000001</v>
      </c>
      <c r="J2167" s="79">
        <v>119.973</v>
      </c>
      <c r="K2167" s="79">
        <v>100.928</v>
      </c>
      <c r="L2167" s="79">
        <v>72.787999999999997</v>
      </c>
      <c r="M2167" s="79">
        <v>24.161999999999999</v>
      </c>
      <c r="N2167" s="79">
        <v>7.76</v>
      </c>
    </row>
    <row r="2168" spans="1:14" x14ac:dyDescent="0.3">
      <c r="A2168" s="82">
        <v>2167</v>
      </c>
      <c r="B2168" s="83" t="s">
        <v>323</v>
      </c>
      <c r="C2168" s="86" t="s">
        <v>172</v>
      </c>
      <c r="D2168" s="88"/>
      <c r="E2168" s="88">
        <v>682</v>
      </c>
      <c r="F2168" s="88">
        <v>2050</v>
      </c>
      <c r="G2168" s="78" t="s">
        <v>331</v>
      </c>
      <c r="H2168" s="79">
        <v>3.3650000000000002</v>
      </c>
      <c r="I2168" s="79">
        <v>27.295000000000002</v>
      </c>
      <c r="J2168" s="79">
        <v>117.67400000000001</v>
      </c>
      <c r="K2168" s="79">
        <v>101.599</v>
      </c>
      <c r="L2168" s="79">
        <v>70.790000000000006</v>
      </c>
      <c r="M2168" s="79">
        <v>22.202999999999999</v>
      </c>
      <c r="N2168" s="79">
        <v>6.5140000000000002</v>
      </c>
    </row>
    <row r="2169" spans="1:14" x14ac:dyDescent="0.3">
      <c r="A2169" s="82">
        <v>2168</v>
      </c>
      <c r="B2169" s="83" t="s">
        <v>323</v>
      </c>
      <c r="C2169" s="86" t="s">
        <v>172</v>
      </c>
      <c r="D2169" s="88"/>
      <c r="E2169" s="88">
        <v>682</v>
      </c>
      <c r="F2169" s="88">
        <v>2055</v>
      </c>
      <c r="G2169" s="78" t="s">
        <v>332</v>
      </c>
      <c r="H2169" s="79">
        <v>3.4129999999999998</v>
      </c>
      <c r="I2169" s="79">
        <v>27.236999999999998</v>
      </c>
      <c r="J2169" s="79">
        <v>116.176</v>
      </c>
      <c r="K2169" s="79">
        <v>102.752</v>
      </c>
      <c r="L2169" s="79">
        <v>69.307000000000002</v>
      </c>
      <c r="M2169" s="79">
        <v>20.65</v>
      </c>
      <c r="N2169" s="79">
        <v>5.5449999999999999</v>
      </c>
    </row>
    <row r="2170" spans="1:14" x14ac:dyDescent="0.3">
      <c r="A2170" s="82">
        <v>2169</v>
      </c>
      <c r="B2170" s="83" t="s">
        <v>323</v>
      </c>
      <c r="C2170" s="86" t="s">
        <v>172</v>
      </c>
      <c r="D2170" s="88"/>
      <c r="E2170" s="88">
        <v>682</v>
      </c>
      <c r="F2170" s="88">
        <v>2060</v>
      </c>
      <c r="G2170" s="78" t="s">
        <v>333</v>
      </c>
      <c r="H2170" s="79">
        <v>3.49</v>
      </c>
      <c r="I2170" s="79">
        <v>27.454000000000001</v>
      </c>
      <c r="J2170" s="79">
        <v>115.273</v>
      </c>
      <c r="K2170" s="79">
        <v>104.125</v>
      </c>
      <c r="L2170" s="79">
        <v>68.247</v>
      </c>
      <c r="M2170" s="79">
        <v>19.434999999999999</v>
      </c>
      <c r="N2170" s="79">
        <v>4.7960000000000003</v>
      </c>
    </row>
    <row r="2171" spans="1:14" x14ac:dyDescent="0.3">
      <c r="A2171" s="82">
        <v>2170</v>
      </c>
      <c r="B2171" s="83" t="s">
        <v>323</v>
      </c>
      <c r="C2171" s="86" t="s">
        <v>172</v>
      </c>
      <c r="D2171" s="88"/>
      <c r="E2171" s="88">
        <v>682</v>
      </c>
      <c r="F2171" s="88">
        <v>2065</v>
      </c>
      <c r="G2171" s="78" t="s">
        <v>334</v>
      </c>
      <c r="H2171" s="79">
        <v>3.6019999999999999</v>
      </c>
      <c r="I2171" s="79">
        <v>27.885000000000002</v>
      </c>
      <c r="J2171" s="79">
        <v>114.913</v>
      </c>
      <c r="K2171" s="79">
        <v>105.73</v>
      </c>
      <c r="L2171" s="79">
        <v>67.548000000000002</v>
      </c>
      <c r="M2171" s="79">
        <v>18.5</v>
      </c>
      <c r="N2171" s="79">
        <v>4.2220000000000004</v>
      </c>
    </row>
    <row r="2172" spans="1:14" x14ac:dyDescent="0.3">
      <c r="A2172" s="82">
        <v>2171</v>
      </c>
      <c r="B2172" s="83" t="s">
        <v>323</v>
      </c>
      <c r="C2172" s="86" t="s">
        <v>172</v>
      </c>
      <c r="D2172" s="88"/>
      <c r="E2172" s="88">
        <v>682</v>
      </c>
      <c r="F2172" s="88">
        <v>2070</v>
      </c>
      <c r="G2172" s="78" t="s">
        <v>335</v>
      </c>
      <c r="H2172" s="79">
        <v>3.7309999999999999</v>
      </c>
      <c r="I2172" s="79">
        <v>28.445</v>
      </c>
      <c r="J2172" s="79">
        <v>114.94</v>
      </c>
      <c r="K2172" s="79">
        <v>107.43600000000001</v>
      </c>
      <c r="L2172" s="79">
        <v>67.146000000000001</v>
      </c>
      <c r="M2172" s="79">
        <v>17.795999999999999</v>
      </c>
      <c r="N2172" s="79">
        <v>3.786</v>
      </c>
    </row>
    <row r="2173" spans="1:14" x14ac:dyDescent="0.3">
      <c r="A2173" s="82">
        <v>2172</v>
      </c>
      <c r="B2173" s="83" t="s">
        <v>323</v>
      </c>
      <c r="C2173" s="86" t="s">
        <v>172</v>
      </c>
      <c r="D2173" s="88"/>
      <c r="E2173" s="88">
        <v>682</v>
      </c>
      <c r="F2173" s="88">
        <v>2075</v>
      </c>
      <c r="G2173" s="78" t="s">
        <v>336</v>
      </c>
      <c r="H2173" s="79">
        <v>3.8540000000000001</v>
      </c>
      <c r="I2173" s="79">
        <v>29.024000000000001</v>
      </c>
      <c r="J2173" s="79">
        <v>115.151</v>
      </c>
      <c r="K2173" s="79">
        <v>109.04900000000001</v>
      </c>
      <c r="L2173" s="79">
        <v>66.908000000000001</v>
      </c>
      <c r="M2173" s="79">
        <v>17.266999999999999</v>
      </c>
      <c r="N2173" s="79">
        <v>3.4470000000000001</v>
      </c>
    </row>
    <row r="2174" spans="1:14" x14ac:dyDescent="0.3">
      <c r="A2174" s="82">
        <v>2173</v>
      </c>
      <c r="B2174" s="83" t="s">
        <v>323</v>
      </c>
      <c r="C2174" s="86" t="s">
        <v>172</v>
      </c>
      <c r="D2174" s="88"/>
      <c r="E2174" s="88">
        <v>682</v>
      </c>
      <c r="F2174" s="88">
        <v>2080</v>
      </c>
      <c r="G2174" s="78" t="s">
        <v>337</v>
      </c>
      <c r="H2174" s="79">
        <v>3.968</v>
      </c>
      <c r="I2174" s="79">
        <v>29.568999999999999</v>
      </c>
      <c r="J2174" s="79">
        <v>115.42400000000001</v>
      </c>
      <c r="K2174" s="79">
        <v>110.476</v>
      </c>
      <c r="L2174" s="79">
        <v>66.762</v>
      </c>
      <c r="M2174" s="79">
        <v>16.859000000000002</v>
      </c>
      <c r="N2174" s="79">
        <v>3.1819999999999999</v>
      </c>
    </row>
    <row r="2175" spans="1:14" x14ac:dyDescent="0.3">
      <c r="A2175" s="82">
        <v>2174</v>
      </c>
      <c r="B2175" s="83" t="s">
        <v>323</v>
      </c>
      <c r="C2175" s="86" t="s">
        <v>172</v>
      </c>
      <c r="D2175" s="88"/>
      <c r="E2175" s="88">
        <v>682</v>
      </c>
      <c r="F2175" s="88">
        <v>2085</v>
      </c>
      <c r="G2175" s="78" t="s">
        <v>338</v>
      </c>
      <c r="H2175" s="79">
        <v>4.069</v>
      </c>
      <c r="I2175" s="79">
        <v>30.096</v>
      </c>
      <c r="J2175" s="79">
        <v>115.806</v>
      </c>
      <c r="K2175" s="79">
        <v>111.815</v>
      </c>
      <c r="L2175" s="79">
        <v>66.724999999999994</v>
      </c>
      <c r="M2175" s="79">
        <v>16.553000000000001</v>
      </c>
      <c r="N2175" s="79">
        <v>2.976</v>
      </c>
    </row>
    <row r="2176" spans="1:14" x14ac:dyDescent="0.3">
      <c r="A2176" s="82">
        <v>2175</v>
      </c>
      <c r="B2176" s="83" t="s">
        <v>323</v>
      </c>
      <c r="C2176" s="86" t="s">
        <v>172</v>
      </c>
      <c r="D2176" s="88"/>
      <c r="E2176" s="88">
        <v>682</v>
      </c>
      <c r="F2176" s="88">
        <v>2090</v>
      </c>
      <c r="G2176" s="78" t="s">
        <v>339</v>
      </c>
      <c r="H2176" s="79">
        <v>4.16</v>
      </c>
      <c r="I2176" s="79">
        <v>30.574999999999999</v>
      </c>
      <c r="J2176" s="79">
        <v>116.22</v>
      </c>
      <c r="K2176" s="79">
        <v>113.026</v>
      </c>
      <c r="L2176" s="79">
        <v>66.745000000000005</v>
      </c>
      <c r="M2176" s="79">
        <v>16.321000000000002</v>
      </c>
      <c r="N2176" s="79">
        <v>2.8130000000000002</v>
      </c>
    </row>
    <row r="2177" spans="1:14" x14ac:dyDescent="0.3">
      <c r="A2177" s="82">
        <v>2176</v>
      </c>
      <c r="B2177" s="83" t="s">
        <v>323</v>
      </c>
      <c r="C2177" s="86" t="s">
        <v>172</v>
      </c>
      <c r="D2177" s="88"/>
      <c r="E2177" s="88">
        <v>682</v>
      </c>
      <c r="F2177" s="88">
        <v>2095</v>
      </c>
      <c r="G2177" s="78" t="s">
        <v>340</v>
      </c>
      <c r="H2177" s="79">
        <v>4.2370000000000001</v>
      </c>
      <c r="I2177" s="79">
        <v>30.977</v>
      </c>
      <c r="J2177" s="79">
        <v>116.53400000000001</v>
      </c>
      <c r="K2177" s="79">
        <v>114.003</v>
      </c>
      <c r="L2177" s="79">
        <v>66.736999999999995</v>
      </c>
      <c r="M2177" s="79">
        <v>16.132000000000001</v>
      </c>
      <c r="N2177" s="79">
        <v>2.68</v>
      </c>
    </row>
    <row r="2178" spans="1:14" x14ac:dyDescent="0.3">
      <c r="A2178" s="82">
        <v>2177</v>
      </c>
      <c r="B2178" s="83" t="s">
        <v>323</v>
      </c>
      <c r="C2178" s="86" t="s">
        <v>173</v>
      </c>
      <c r="D2178" s="88">
        <v>12</v>
      </c>
      <c r="E2178" s="88">
        <v>275</v>
      </c>
      <c r="F2178" s="88">
        <v>2015</v>
      </c>
      <c r="G2178" s="78" t="s">
        <v>324</v>
      </c>
      <c r="H2178" s="79">
        <v>56.247</v>
      </c>
      <c r="I2178" s="79">
        <v>197.292</v>
      </c>
      <c r="J2178" s="79">
        <v>205.54900000000001</v>
      </c>
      <c r="K2178" s="79">
        <v>169.69499999999999</v>
      </c>
      <c r="L2178" s="79">
        <v>108.444</v>
      </c>
      <c r="M2178" s="79">
        <v>42.054000000000002</v>
      </c>
      <c r="N2178" s="79">
        <v>2.6589999999999998</v>
      </c>
    </row>
    <row r="2179" spans="1:14" x14ac:dyDescent="0.3">
      <c r="A2179" s="82">
        <v>2178</v>
      </c>
      <c r="B2179" s="83" t="s">
        <v>323</v>
      </c>
      <c r="C2179" s="86" t="s">
        <v>173</v>
      </c>
      <c r="D2179" s="88">
        <v>12</v>
      </c>
      <c r="E2179" s="88">
        <v>275</v>
      </c>
      <c r="F2179" s="88">
        <v>2020</v>
      </c>
      <c r="G2179" s="78" t="s">
        <v>325</v>
      </c>
      <c r="H2179" s="79">
        <v>52.005000000000003</v>
      </c>
      <c r="I2179" s="79">
        <v>181.40600000000001</v>
      </c>
      <c r="J2179" s="79">
        <v>191.69200000000001</v>
      </c>
      <c r="K2179" s="79">
        <v>156.69999999999999</v>
      </c>
      <c r="L2179" s="79">
        <v>99.545000000000002</v>
      </c>
      <c r="M2179" s="79">
        <v>38.590000000000003</v>
      </c>
      <c r="N2179" s="79">
        <v>2.4420000000000002</v>
      </c>
    </row>
    <row r="2180" spans="1:14" x14ac:dyDescent="0.3">
      <c r="A2180" s="82">
        <v>2179</v>
      </c>
      <c r="B2180" s="83" t="s">
        <v>323</v>
      </c>
      <c r="C2180" s="86" t="s">
        <v>173</v>
      </c>
      <c r="D2180" s="88">
        <v>12</v>
      </c>
      <c r="E2180" s="88">
        <v>275</v>
      </c>
      <c r="F2180" s="88">
        <v>2025</v>
      </c>
      <c r="G2180" s="78" t="s">
        <v>326</v>
      </c>
      <c r="H2180" s="79">
        <v>48.140999999999998</v>
      </c>
      <c r="I2180" s="79">
        <v>167.512</v>
      </c>
      <c r="J2180" s="79">
        <v>179.95</v>
      </c>
      <c r="K2180" s="79">
        <v>146.07499999999999</v>
      </c>
      <c r="L2180" s="79">
        <v>92.117000000000004</v>
      </c>
      <c r="M2180" s="79">
        <v>35.594999999999999</v>
      </c>
      <c r="N2180" s="79">
        <v>2.21</v>
      </c>
    </row>
    <row r="2181" spans="1:14" x14ac:dyDescent="0.3">
      <c r="A2181" s="82">
        <v>2180</v>
      </c>
      <c r="B2181" s="83" t="s">
        <v>323</v>
      </c>
      <c r="C2181" s="86" t="s">
        <v>173</v>
      </c>
      <c r="D2181" s="88">
        <v>12</v>
      </c>
      <c r="E2181" s="88">
        <v>275</v>
      </c>
      <c r="F2181" s="88">
        <v>2030</v>
      </c>
      <c r="G2181" s="78" t="s">
        <v>327</v>
      </c>
      <c r="H2181" s="79">
        <v>44.639000000000003</v>
      </c>
      <c r="I2181" s="79">
        <v>155.25800000000001</v>
      </c>
      <c r="J2181" s="79">
        <v>169.96899999999999</v>
      </c>
      <c r="K2181" s="79">
        <v>137.357</v>
      </c>
      <c r="L2181" s="79">
        <v>85.905000000000001</v>
      </c>
      <c r="M2181" s="79">
        <v>32.968000000000004</v>
      </c>
      <c r="N2181" s="79">
        <v>2.004</v>
      </c>
    </row>
    <row r="2182" spans="1:14" x14ac:dyDescent="0.3">
      <c r="A2182" s="82">
        <v>2181</v>
      </c>
      <c r="B2182" s="83" t="s">
        <v>323</v>
      </c>
      <c r="C2182" s="86" t="s">
        <v>173</v>
      </c>
      <c r="D2182" s="88">
        <v>12</v>
      </c>
      <c r="E2182" s="88">
        <v>275</v>
      </c>
      <c r="F2182" s="88">
        <v>2035</v>
      </c>
      <c r="G2182" s="78" t="s">
        <v>328</v>
      </c>
      <c r="H2182" s="79">
        <v>41.457999999999998</v>
      </c>
      <c r="I2182" s="79">
        <v>144.65700000000001</v>
      </c>
      <c r="J2182" s="79">
        <v>161.77099999999999</v>
      </c>
      <c r="K2182" s="79">
        <v>130.47399999999999</v>
      </c>
      <c r="L2182" s="79">
        <v>80.819999999999993</v>
      </c>
      <c r="M2182" s="79">
        <v>30.7</v>
      </c>
      <c r="N2182" s="79">
        <v>1.84</v>
      </c>
    </row>
    <row r="2183" spans="1:14" x14ac:dyDescent="0.3">
      <c r="A2183" s="82">
        <v>2182</v>
      </c>
      <c r="B2183" s="83" t="s">
        <v>323</v>
      </c>
      <c r="C2183" s="86" t="s">
        <v>173</v>
      </c>
      <c r="D2183" s="88">
        <v>12</v>
      </c>
      <c r="E2183" s="88">
        <v>275</v>
      </c>
      <c r="F2183" s="88">
        <v>2040</v>
      </c>
      <c r="G2183" s="78" t="s">
        <v>329</v>
      </c>
      <c r="H2183" s="79">
        <v>38.594999999999999</v>
      </c>
      <c r="I2183" s="79">
        <v>135.37700000000001</v>
      </c>
      <c r="J2183" s="79">
        <v>154.99600000000001</v>
      </c>
      <c r="K2183" s="79">
        <v>125.124</v>
      </c>
      <c r="L2183" s="79">
        <v>76.69</v>
      </c>
      <c r="M2183" s="79">
        <v>28.722999999999999</v>
      </c>
      <c r="N2183" s="79">
        <v>1.6950000000000001</v>
      </c>
    </row>
    <row r="2184" spans="1:14" x14ac:dyDescent="0.3">
      <c r="A2184" s="82">
        <v>2183</v>
      </c>
      <c r="B2184" s="83" t="s">
        <v>323</v>
      </c>
      <c r="C2184" s="86" t="s">
        <v>173</v>
      </c>
      <c r="D2184" s="88">
        <v>12</v>
      </c>
      <c r="E2184" s="88">
        <v>275</v>
      </c>
      <c r="F2184" s="88">
        <v>2045</v>
      </c>
      <c r="G2184" s="78" t="s">
        <v>330</v>
      </c>
      <c r="H2184" s="79">
        <v>35.905000000000001</v>
      </c>
      <c r="I2184" s="79">
        <v>126.985</v>
      </c>
      <c r="J2184" s="79">
        <v>149.19200000000001</v>
      </c>
      <c r="K2184" s="79">
        <v>120.84699999999999</v>
      </c>
      <c r="L2184" s="79">
        <v>73.179000000000002</v>
      </c>
      <c r="M2184" s="79">
        <v>26.951000000000001</v>
      </c>
      <c r="N2184" s="79">
        <v>1.5609999999999999</v>
      </c>
    </row>
    <row r="2185" spans="1:14" x14ac:dyDescent="0.3">
      <c r="A2185" s="82">
        <v>2184</v>
      </c>
      <c r="B2185" s="83" t="s">
        <v>323</v>
      </c>
      <c r="C2185" s="86" t="s">
        <v>173</v>
      </c>
      <c r="D2185" s="88">
        <v>12</v>
      </c>
      <c r="E2185" s="88">
        <v>275</v>
      </c>
      <c r="F2185" s="88">
        <v>2050</v>
      </c>
      <c r="G2185" s="78" t="s">
        <v>331</v>
      </c>
      <c r="H2185" s="79">
        <v>33.381</v>
      </c>
      <c r="I2185" s="79">
        <v>119.271</v>
      </c>
      <c r="J2185" s="79">
        <v>144.125</v>
      </c>
      <c r="K2185" s="79">
        <v>117.435</v>
      </c>
      <c r="L2185" s="79">
        <v>70.206999999999994</v>
      </c>
      <c r="M2185" s="79">
        <v>25.318999999999999</v>
      </c>
      <c r="N2185" s="79">
        <v>1.4419999999999999</v>
      </c>
    </row>
    <row r="2186" spans="1:14" x14ac:dyDescent="0.3">
      <c r="A2186" s="82">
        <v>2185</v>
      </c>
      <c r="B2186" s="83" t="s">
        <v>323</v>
      </c>
      <c r="C2186" s="86" t="s">
        <v>173</v>
      </c>
      <c r="D2186" s="88">
        <v>12</v>
      </c>
      <c r="E2186" s="88">
        <v>275</v>
      </c>
      <c r="F2186" s="88">
        <v>2055</v>
      </c>
      <c r="G2186" s="78" t="s">
        <v>332</v>
      </c>
      <c r="H2186" s="79">
        <v>30.948</v>
      </c>
      <c r="I2186" s="79">
        <v>111.959</v>
      </c>
      <c r="J2186" s="79">
        <v>139.422</v>
      </c>
      <c r="K2186" s="79">
        <v>114.53400000000001</v>
      </c>
      <c r="L2186" s="79">
        <v>67.525000000000006</v>
      </c>
      <c r="M2186" s="79">
        <v>23.800999999999998</v>
      </c>
      <c r="N2186" s="79">
        <v>1.351</v>
      </c>
    </row>
    <row r="2187" spans="1:14" x14ac:dyDescent="0.3">
      <c r="A2187" s="82">
        <v>2186</v>
      </c>
      <c r="B2187" s="83" t="s">
        <v>323</v>
      </c>
      <c r="C2187" s="86" t="s">
        <v>173</v>
      </c>
      <c r="D2187" s="88">
        <v>12</v>
      </c>
      <c r="E2187" s="88">
        <v>275</v>
      </c>
      <c r="F2187" s="88">
        <v>2060</v>
      </c>
      <c r="G2187" s="78" t="s">
        <v>333</v>
      </c>
      <c r="H2187" s="79">
        <v>28.669</v>
      </c>
      <c r="I2187" s="79">
        <v>105.265</v>
      </c>
      <c r="J2187" s="79">
        <v>135.34700000000001</v>
      </c>
      <c r="K2187" s="79">
        <v>112.39400000000001</v>
      </c>
      <c r="L2187" s="79">
        <v>65.287999999999997</v>
      </c>
      <c r="M2187" s="79">
        <v>22.405000000000001</v>
      </c>
      <c r="N2187" s="79">
        <v>1.252</v>
      </c>
    </row>
    <row r="2188" spans="1:14" x14ac:dyDescent="0.3">
      <c r="A2188" s="82">
        <v>2187</v>
      </c>
      <c r="B2188" s="83" t="s">
        <v>323</v>
      </c>
      <c r="C2188" s="86" t="s">
        <v>173</v>
      </c>
      <c r="D2188" s="88">
        <v>12</v>
      </c>
      <c r="E2188" s="88">
        <v>275</v>
      </c>
      <c r="F2188" s="88">
        <v>2065</v>
      </c>
      <c r="G2188" s="78" t="s">
        <v>334</v>
      </c>
      <c r="H2188" s="79">
        <v>26.469000000000001</v>
      </c>
      <c r="I2188" s="79">
        <v>98.861999999999995</v>
      </c>
      <c r="J2188" s="79">
        <v>131.523</v>
      </c>
      <c r="K2188" s="79">
        <v>110.59699999999999</v>
      </c>
      <c r="L2188" s="79">
        <v>63.27</v>
      </c>
      <c r="M2188" s="79">
        <v>21.084</v>
      </c>
      <c r="N2188" s="79">
        <v>1.155</v>
      </c>
    </row>
    <row r="2189" spans="1:14" x14ac:dyDescent="0.3">
      <c r="A2189" s="82">
        <v>2188</v>
      </c>
      <c r="B2189" s="83" t="s">
        <v>323</v>
      </c>
      <c r="C2189" s="86" t="s">
        <v>173</v>
      </c>
      <c r="D2189" s="88">
        <v>12</v>
      </c>
      <c r="E2189" s="88">
        <v>275</v>
      </c>
      <c r="F2189" s="88">
        <v>2070</v>
      </c>
      <c r="G2189" s="78" t="s">
        <v>335</v>
      </c>
      <c r="H2189" s="79">
        <v>24.434000000000001</v>
      </c>
      <c r="I2189" s="79">
        <v>92.974999999999994</v>
      </c>
      <c r="J2189" s="79">
        <v>128.21700000000001</v>
      </c>
      <c r="K2189" s="79">
        <v>109.42400000000001</v>
      </c>
      <c r="L2189" s="79">
        <v>61.579000000000001</v>
      </c>
      <c r="M2189" s="79">
        <v>19.866</v>
      </c>
      <c r="N2189" s="79">
        <v>1.085</v>
      </c>
    </row>
    <row r="2190" spans="1:14" x14ac:dyDescent="0.3">
      <c r="A2190" s="82">
        <v>2189</v>
      </c>
      <c r="B2190" s="83" t="s">
        <v>323</v>
      </c>
      <c r="C2190" s="86" t="s">
        <v>173</v>
      </c>
      <c r="D2190" s="88">
        <v>12</v>
      </c>
      <c r="E2190" s="88">
        <v>275</v>
      </c>
      <c r="F2190" s="88">
        <v>2075</v>
      </c>
      <c r="G2190" s="78" t="s">
        <v>336</v>
      </c>
      <c r="H2190" s="79">
        <v>22.527000000000001</v>
      </c>
      <c r="I2190" s="79">
        <v>87.498000000000005</v>
      </c>
      <c r="J2190" s="79">
        <v>125.244</v>
      </c>
      <c r="K2190" s="79">
        <v>108.669</v>
      </c>
      <c r="L2190" s="79">
        <v>60.155000000000001</v>
      </c>
      <c r="M2190" s="79">
        <v>18.742000000000001</v>
      </c>
      <c r="N2190" s="79">
        <v>1.0049999999999999</v>
      </c>
    </row>
    <row r="2191" spans="1:14" x14ac:dyDescent="0.3">
      <c r="A2191" s="82">
        <v>2190</v>
      </c>
      <c r="B2191" s="83" t="s">
        <v>323</v>
      </c>
      <c r="C2191" s="86" t="s">
        <v>173</v>
      </c>
      <c r="D2191" s="88">
        <v>12</v>
      </c>
      <c r="E2191" s="88">
        <v>275</v>
      </c>
      <c r="F2191" s="88">
        <v>2080</v>
      </c>
      <c r="G2191" s="78" t="s">
        <v>337</v>
      </c>
      <c r="H2191" s="79">
        <v>20.754999999999999</v>
      </c>
      <c r="I2191" s="79">
        <v>82.453000000000003</v>
      </c>
      <c r="J2191" s="79">
        <v>122.72</v>
      </c>
      <c r="K2191" s="79">
        <v>108.387</v>
      </c>
      <c r="L2191" s="79">
        <v>58.994999999999997</v>
      </c>
      <c r="M2191" s="79">
        <v>17.710999999999999</v>
      </c>
      <c r="N2191" s="79">
        <v>0.93899999999999995</v>
      </c>
    </row>
    <row r="2192" spans="1:14" x14ac:dyDescent="0.3">
      <c r="A2192" s="82">
        <v>2191</v>
      </c>
      <c r="B2192" s="83" t="s">
        <v>323</v>
      </c>
      <c r="C2192" s="86" t="s">
        <v>173</v>
      </c>
      <c r="D2192" s="88">
        <v>12</v>
      </c>
      <c r="E2192" s="88">
        <v>275</v>
      </c>
      <c r="F2192" s="88">
        <v>2085</v>
      </c>
      <c r="G2192" s="78" t="s">
        <v>338</v>
      </c>
      <c r="H2192" s="79">
        <v>19.132000000000001</v>
      </c>
      <c r="I2192" s="79">
        <v>77.885999999999996</v>
      </c>
      <c r="J2192" s="79">
        <v>120.657</v>
      </c>
      <c r="K2192" s="79">
        <v>108.61799999999999</v>
      </c>
      <c r="L2192" s="79">
        <v>58.131</v>
      </c>
      <c r="M2192" s="79">
        <v>16.791</v>
      </c>
      <c r="N2192" s="79">
        <v>0.88500000000000001</v>
      </c>
    </row>
    <row r="2193" spans="1:14" x14ac:dyDescent="0.3">
      <c r="A2193" s="82">
        <v>2192</v>
      </c>
      <c r="B2193" s="83" t="s">
        <v>323</v>
      </c>
      <c r="C2193" s="86" t="s">
        <v>173</v>
      </c>
      <c r="D2193" s="88">
        <v>12</v>
      </c>
      <c r="E2193" s="88">
        <v>275</v>
      </c>
      <c r="F2193" s="88">
        <v>2090</v>
      </c>
      <c r="G2193" s="78" t="s">
        <v>339</v>
      </c>
      <c r="H2193" s="79">
        <v>17.628</v>
      </c>
      <c r="I2193" s="79">
        <v>73.569000000000003</v>
      </c>
      <c r="J2193" s="79">
        <v>118.736</v>
      </c>
      <c r="K2193" s="79">
        <v>109.07299999999999</v>
      </c>
      <c r="L2193" s="79">
        <v>57.405999999999999</v>
      </c>
      <c r="M2193" s="79">
        <v>15.917999999999999</v>
      </c>
      <c r="N2193" s="79">
        <v>0.83</v>
      </c>
    </row>
    <row r="2194" spans="1:14" x14ac:dyDescent="0.3">
      <c r="A2194" s="82">
        <v>2193</v>
      </c>
      <c r="B2194" s="83" t="s">
        <v>323</v>
      </c>
      <c r="C2194" s="86" t="s">
        <v>173</v>
      </c>
      <c r="D2194" s="88">
        <v>12</v>
      </c>
      <c r="E2194" s="88">
        <v>275</v>
      </c>
      <c r="F2194" s="88">
        <v>2095</v>
      </c>
      <c r="G2194" s="78" t="s">
        <v>340</v>
      </c>
      <c r="H2194" s="79">
        <v>16.247</v>
      </c>
      <c r="I2194" s="79">
        <v>69.674000000000007</v>
      </c>
      <c r="J2194" s="79">
        <v>117.268</v>
      </c>
      <c r="K2194" s="79">
        <v>110.05200000000001</v>
      </c>
      <c r="L2194" s="79">
        <v>56.944000000000003</v>
      </c>
      <c r="M2194" s="79">
        <v>15.138999999999999</v>
      </c>
      <c r="N2194" s="79">
        <v>0.77600000000000002</v>
      </c>
    </row>
    <row r="2195" spans="1:14" x14ac:dyDescent="0.3">
      <c r="A2195" s="82">
        <v>2194</v>
      </c>
      <c r="B2195" s="83" t="s">
        <v>323</v>
      </c>
      <c r="C2195" s="86" t="s">
        <v>174</v>
      </c>
      <c r="D2195" s="88"/>
      <c r="E2195" s="88">
        <v>760</v>
      </c>
      <c r="F2195" s="88">
        <v>2015</v>
      </c>
      <c r="G2195" s="78" t="s">
        <v>324</v>
      </c>
      <c r="H2195" s="79">
        <v>38.591999999999999</v>
      </c>
      <c r="I2195" s="79">
        <v>122.321</v>
      </c>
      <c r="J2195" s="79">
        <v>152.97800000000001</v>
      </c>
      <c r="K2195" s="79">
        <v>132.73099999999999</v>
      </c>
      <c r="L2195" s="79">
        <v>84.762</v>
      </c>
      <c r="M2195" s="79">
        <v>31.044</v>
      </c>
      <c r="N2195" s="79">
        <v>5.532</v>
      </c>
    </row>
    <row r="2196" spans="1:14" x14ac:dyDescent="0.3">
      <c r="A2196" s="82">
        <v>2195</v>
      </c>
      <c r="B2196" s="83" t="s">
        <v>323</v>
      </c>
      <c r="C2196" s="86" t="s">
        <v>174</v>
      </c>
      <c r="D2196" s="88"/>
      <c r="E2196" s="88">
        <v>760</v>
      </c>
      <c r="F2196" s="88">
        <v>2020</v>
      </c>
      <c r="G2196" s="78" t="s">
        <v>325</v>
      </c>
      <c r="H2196" s="79">
        <v>34.503999999999998</v>
      </c>
      <c r="I2196" s="79">
        <v>112.247</v>
      </c>
      <c r="J2196" s="79">
        <v>143.38300000000001</v>
      </c>
      <c r="K2196" s="79">
        <v>124.94799999999999</v>
      </c>
      <c r="L2196" s="79">
        <v>78.340999999999994</v>
      </c>
      <c r="M2196" s="79">
        <v>27.652000000000001</v>
      </c>
      <c r="N2196" s="79">
        <v>4.4249999999999998</v>
      </c>
    </row>
    <row r="2197" spans="1:14" x14ac:dyDescent="0.3">
      <c r="A2197" s="82">
        <v>2196</v>
      </c>
      <c r="B2197" s="83" t="s">
        <v>323</v>
      </c>
      <c r="C2197" s="86" t="s">
        <v>174</v>
      </c>
      <c r="D2197" s="88"/>
      <c r="E2197" s="88">
        <v>760</v>
      </c>
      <c r="F2197" s="88">
        <v>2025</v>
      </c>
      <c r="G2197" s="78" t="s">
        <v>326</v>
      </c>
      <c r="H2197" s="79">
        <v>30.887</v>
      </c>
      <c r="I2197" s="79">
        <v>103.456</v>
      </c>
      <c r="J2197" s="79">
        <v>135.57499999999999</v>
      </c>
      <c r="K2197" s="79">
        <v>118.99299999999999</v>
      </c>
      <c r="L2197" s="79">
        <v>73.123000000000005</v>
      </c>
      <c r="M2197" s="79">
        <v>24.806000000000001</v>
      </c>
      <c r="N2197" s="79">
        <v>3.58</v>
      </c>
    </row>
    <row r="2198" spans="1:14" x14ac:dyDescent="0.3">
      <c r="A2198" s="82">
        <v>2197</v>
      </c>
      <c r="B2198" s="83" t="s">
        <v>323</v>
      </c>
      <c r="C2198" s="86" t="s">
        <v>174</v>
      </c>
      <c r="D2198" s="88"/>
      <c r="E2198" s="88">
        <v>760</v>
      </c>
      <c r="F2198" s="88">
        <v>2030</v>
      </c>
      <c r="G2198" s="78" t="s">
        <v>327</v>
      </c>
      <c r="H2198" s="79">
        <v>27.631</v>
      </c>
      <c r="I2198" s="79">
        <v>95.510999999999996</v>
      </c>
      <c r="J2198" s="79">
        <v>128.91399999999999</v>
      </c>
      <c r="K2198" s="79">
        <v>114.285</v>
      </c>
      <c r="L2198" s="79">
        <v>68.745000000000005</v>
      </c>
      <c r="M2198" s="79">
        <v>22.364999999999998</v>
      </c>
      <c r="N2198" s="79">
        <v>2.9089999999999998</v>
      </c>
    </row>
    <row r="2199" spans="1:14" x14ac:dyDescent="0.3">
      <c r="A2199" s="82">
        <v>2198</v>
      </c>
      <c r="B2199" s="83" t="s">
        <v>323</v>
      </c>
      <c r="C2199" s="86" t="s">
        <v>174</v>
      </c>
      <c r="D2199" s="88"/>
      <c r="E2199" s="88">
        <v>760</v>
      </c>
      <c r="F2199" s="88">
        <v>2035</v>
      </c>
      <c r="G2199" s="78" t="s">
        <v>328</v>
      </c>
      <c r="H2199" s="79">
        <v>24.707000000000001</v>
      </c>
      <c r="I2199" s="79">
        <v>88.287000000000006</v>
      </c>
      <c r="J2199" s="79">
        <v>123.224</v>
      </c>
      <c r="K2199" s="79">
        <v>110.64700000000001</v>
      </c>
      <c r="L2199" s="79">
        <v>65.061999999999998</v>
      </c>
      <c r="M2199" s="79">
        <v>20.236000000000001</v>
      </c>
      <c r="N2199" s="79">
        <v>2.3769999999999998</v>
      </c>
    </row>
    <row r="2200" spans="1:14" x14ac:dyDescent="0.3">
      <c r="A2200" s="82">
        <v>2199</v>
      </c>
      <c r="B2200" s="83" t="s">
        <v>323</v>
      </c>
      <c r="C2200" s="86" t="s">
        <v>174</v>
      </c>
      <c r="D2200" s="88"/>
      <c r="E2200" s="88">
        <v>760</v>
      </c>
      <c r="F2200" s="88">
        <v>2040</v>
      </c>
      <c r="G2200" s="78" t="s">
        <v>329</v>
      </c>
      <c r="H2200" s="79">
        <v>22.108000000000001</v>
      </c>
      <c r="I2200" s="79">
        <v>81.793999999999997</v>
      </c>
      <c r="J2200" s="79">
        <v>118.446</v>
      </c>
      <c r="K2200" s="79">
        <v>107.98</v>
      </c>
      <c r="L2200" s="79">
        <v>62.006</v>
      </c>
      <c r="M2200" s="79">
        <v>18.396999999999998</v>
      </c>
      <c r="N2200" s="79">
        <v>1.9690000000000001</v>
      </c>
    </row>
    <row r="2201" spans="1:14" x14ac:dyDescent="0.3">
      <c r="A2201" s="82">
        <v>2200</v>
      </c>
      <c r="B2201" s="83" t="s">
        <v>323</v>
      </c>
      <c r="C2201" s="86" t="s">
        <v>174</v>
      </c>
      <c r="D2201" s="88"/>
      <c r="E2201" s="88">
        <v>760</v>
      </c>
      <c r="F2201" s="88">
        <v>2045</v>
      </c>
      <c r="G2201" s="78" t="s">
        <v>330</v>
      </c>
      <c r="H2201" s="79">
        <v>19.835999999999999</v>
      </c>
      <c r="I2201" s="79">
        <v>76.037000000000006</v>
      </c>
      <c r="J2201" s="79">
        <v>114.52500000000001</v>
      </c>
      <c r="K2201" s="79">
        <v>106.184</v>
      </c>
      <c r="L2201" s="79">
        <v>59.530999999999999</v>
      </c>
      <c r="M2201" s="79">
        <v>16.832999999999998</v>
      </c>
      <c r="N2201" s="79">
        <v>1.6339999999999999</v>
      </c>
    </row>
    <row r="2202" spans="1:14" x14ac:dyDescent="0.3">
      <c r="A2202" s="82">
        <v>2201</v>
      </c>
      <c r="B2202" s="83" t="s">
        <v>323</v>
      </c>
      <c r="C2202" s="86" t="s">
        <v>174</v>
      </c>
      <c r="D2202" s="88"/>
      <c r="E2202" s="88">
        <v>760</v>
      </c>
      <c r="F2202" s="88">
        <v>2050</v>
      </c>
      <c r="G2202" s="78" t="s">
        <v>331</v>
      </c>
      <c r="H2202" s="79">
        <v>17.893999999999998</v>
      </c>
      <c r="I2202" s="79">
        <v>71.082999999999998</v>
      </c>
      <c r="J2202" s="79">
        <v>111.49</v>
      </c>
      <c r="K2202" s="79">
        <v>105.209</v>
      </c>
      <c r="L2202" s="79">
        <v>57.62</v>
      </c>
      <c r="M2202" s="79">
        <v>15.544</v>
      </c>
      <c r="N2202" s="79">
        <v>1.38</v>
      </c>
    </row>
    <row r="2203" spans="1:14" x14ac:dyDescent="0.3">
      <c r="A2203" s="82">
        <v>2202</v>
      </c>
      <c r="B2203" s="83" t="s">
        <v>323</v>
      </c>
      <c r="C2203" s="86" t="s">
        <v>174</v>
      </c>
      <c r="D2203" s="88"/>
      <c r="E2203" s="88">
        <v>760</v>
      </c>
      <c r="F2203" s="88">
        <v>2055</v>
      </c>
      <c r="G2203" s="78" t="s">
        <v>332</v>
      </c>
      <c r="H2203" s="79">
        <v>16.266999999999999</v>
      </c>
      <c r="I2203" s="79">
        <v>66.938000000000002</v>
      </c>
      <c r="J2203" s="79">
        <v>109.322</v>
      </c>
      <c r="K2203" s="79">
        <v>105.00700000000001</v>
      </c>
      <c r="L2203" s="79">
        <v>56.25</v>
      </c>
      <c r="M2203" s="79">
        <v>14.49</v>
      </c>
      <c r="N2203" s="79">
        <v>1.1859999999999999</v>
      </c>
    </row>
    <row r="2204" spans="1:14" x14ac:dyDescent="0.3">
      <c r="A2204" s="82">
        <v>2203</v>
      </c>
      <c r="B2204" s="83" t="s">
        <v>323</v>
      </c>
      <c r="C2204" s="86" t="s">
        <v>174</v>
      </c>
      <c r="D2204" s="88"/>
      <c r="E2204" s="88">
        <v>760</v>
      </c>
      <c r="F2204" s="88">
        <v>2060</v>
      </c>
      <c r="G2204" s="78" t="s">
        <v>333</v>
      </c>
      <c r="H2204" s="79">
        <v>14.888</v>
      </c>
      <c r="I2204" s="79">
        <v>63.466000000000001</v>
      </c>
      <c r="J2204" s="79">
        <v>107.892</v>
      </c>
      <c r="K2204" s="79">
        <v>105.464</v>
      </c>
      <c r="L2204" s="79">
        <v>55.338999999999999</v>
      </c>
      <c r="M2204" s="79">
        <v>13.637</v>
      </c>
      <c r="N2204" s="79">
        <v>1.034</v>
      </c>
    </row>
    <row r="2205" spans="1:14" x14ac:dyDescent="0.3">
      <c r="A2205" s="82">
        <v>2204</v>
      </c>
      <c r="B2205" s="83" t="s">
        <v>323</v>
      </c>
      <c r="C2205" s="86" t="s">
        <v>174</v>
      </c>
      <c r="D2205" s="88"/>
      <c r="E2205" s="88">
        <v>760</v>
      </c>
      <c r="F2205" s="88">
        <v>2065</v>
      </c>
      <c r="G2205" s="78" t="s">
        <v>334</v>
      </c>
      <c r="H2205" s="79">
        <v>13.722</v>
      </c>
      <c r="I2205" s="79">
        <v>60.558999999999997</v>
      </c>
      <c r="J2205" s="79">
        <v>107.11</v>
      </c>
      <c r="K2205" s="79">
        <v>106.502</v>
      </c>
      <c r="L2205" s="79">
        <v>54.823</v>
      </c>
      <c r="M2205" s="79">
        <v>12.951000000000001</v>
      </c>
      <c r="N2205" s="79">
        <v>0.91300000000000003</v>
      </c>
    </row>
    <row r="2206" spans="1:14" x14ac:dyDescent="0.3">
      <c r="A2206" s="82">
        <v>2205</v>
      </c>
      <c r="B2206" s="83" t="s">
        <v>323</v>
      </c>
      <c r="C2206" s="86" t="s">
        <v>174</v>
      </c>
      <c r="D2206" s="88"/>
      <c r="E2206" s="88">
        <v>760</v>
      </c>
      <c r="F2206" s="88">
        <v>2070</v>
      </c>
      <c r="G2206" s="78" t="s">
        <v>335</v>
      </c>
      <c r="H2206" s="79">
        <v>12.734999999999999</v>
      </c>
      <c r="I2206" s="79">
        <v>58.136000000000003</v>
      </c>
      <c r="J2206" s="79">
        <v>106.87</v>
      </c>
      <c r="K2206" s="79">
        <v>108.048</v>
      </c>
      <c r="L2206" s="79">
        <v>54.637999999999998</v>
      </c>
      <c r="M2206" s="79">
        <v>12.396000000000001</v>
      </c>
      <c r="N2206" s="79">
        <v>0.81699999999999995</v>
      </c>
    </row>
    <row r="2207" spans="1:14" x14ac:dyDescent="0.3">
      <c r="A2207" s="82">
        <v>2206</v>
      </c>
      <c r="B2207" s="83" t="s">
        <v>323</v>
      </c>
      <c r="C2207" s="86" t="s">
        <v>174</v>
      </c>
      <c r="D2207" s="88"/>
      <c r="E2207" s="88">
        <v>760</v>
      </c>
      <c r="F2207" s="88">
        <v>2075</v>
      </c>
      <c r="G2207" s="78" t="s">
        <v>336</v>
      </c>
      <c r="H2207" s="79">
        <v>11.9</v>
      </c>
      <c r="I2207" s="79">
        <v>56.106999999999999</v>
      </c>
      <c r="J2207" s="79">
        <v>107.002</v>
      </c>
      <c r="K2207" s="79">
        <v>109.884</v>
      </c>
      <c r="L2207" s="79">
        <v>54.686999999999998</v>
      </c>
      <c r="M2207" s="79">
        <v>11.957000000000001</v>
      </c>
      <c r="N2207" s="79">
        <v>0.74299999999999999</v>
      </c>
    </row>
    <row r="2208" spans="1:14" x14ac:dyDescent="0.3">
      <c r="A2208" s="82">
        <v>2207</v>
      </c>
      <c r="B2208" s="83" t="s">
        <v>323</v>
      </c>
      <c r="C2208" s="86" t="s">
        <v>174</v>
      </c>
      <c r="D2208" s="88"/>
      <c r="E2208" s="88">
        <v>760</v>
      </c>
      <c r="F2208" s="88">
        <v>2080</v>
      </c>
      <c r="G2208" s="78" t="s">
        <v>337</v>
      </c>
      <c r="H2208" s="79">
        <v>11.167</v>
      </c>
      <c r="I2208" s="79">
        <v>54.268999999999998</v>
      </c>
      <c r="J2208" s="79">
        <v>107.218</v>
      </c>
      <c r="K2208" s="79">
        <v>111.738</v>
      </c>
      <c r="L2208" s="79">
        <v>54.814</v>
      </c>
      <c r="M2208" s="79">
        <v>11.589</v>
      </c>
      <c r="N2208" s="79">
        <v>0.68500000000000005</v>
      </c>
    </row>
    <row r="2209" spans="1:14" x14ac:dyDescent="0.3">
      <c r="A2209" s="82">
        <v>2208</v>
      </c>
      <c r="B2209" s="83" t="s">
        <v>323</v>
      </c>
      <c r="C2209" s="86" t="s">
        <v>174</v>
      </c>
      <c r="D2209" s="88"/>
      <c r="E2209" s="88">
        <v>760</v>
      </c>
      <c r="F2209" s="88">
        <v>2085</v>
      </c>
      <c r="G2209" s="78" t="s">
        <v>338</v>
      </c>
      <c r="H2209" s="79">
        <v>10.518000000000001</v>
      </c>
      <c r="I2209" s="79">
        <v>52.661000000000001</v>
      </c>
      <c r="J2209" s="79">
        <v>107.604</v>
      </c>
      <c r="K2209" s="79">
        <v>113.72799999999999</v>
      </c>
      <c r="L2209" s="79">
        <v>55.069000000000003</v>
      </c>
      <c r="M2209" s="79">
        <v>11.284000000000001</v>
      </c>
      <c r="N2209" s="79">
        <v>0.63600000000000001</v>
      </c>
    </row>
    <row r="2210" spans="1:14" x14ac:dyDescent="0.3">
      <c r="A2210" s="82">
        <v>2209</v>
      </c>
      <c r="B2210" s="83" t="s">
        <v>323</v>
      </c>
      <c r="C2210" s="86" t="s">
        <v>174</v>
      </c>
      <c r="D2210" s="88"/>
      <c r="E2210" s="88">
        <v>760</v>
      </c>
      <c r="F2210" s="88">
        <v>2090</v>
      </c>
      <c r="G2210" s="78" t="s">
        <v>339</v>
      </c>
      <c r="H2210" s="79">
        <v>9.9589999999999996</v>
      </c>
      <c r="I2210" s="79">
        <v>51.246000000000002</v>
      </c>
      <c r="J2210" s="79">
        <v>108.104</v>
      </c>
      <c r="K2210" s="79">
        <v>115.78700000000001</v>
      </c>
      <c r="L2210" s="79">
        <v>55.415999999999997</v>
      </c>
      <c r="M2210" s="79">
        <v>11.029</v>
      </c>
      <c r="N2210" s="79">
        <v>0.59899999999999998</v>
      </c>
    </row>
    <row r="2211" spans="1:14" x14ac:dyDescent="0.3">
      <c r="A2211" s="82">
        <v>2210</v>
      </c>
      <c r="B2211" s="83" t="s">
        <v>323</v>
      </c>
      <c r="C2211" s="86" t="s">
        <v>174</v>
      </c>
      <c r="D2211" s="88"/>
      <c r="E2211" s="88">
        <v>760</v>
      </c>
      <c r="F2211" s="88">
        <v>2095</v>
      </c>
      <c r="G2211" s="78" t="s">
        <v>340</v>
      </c>
      <c r="H2211" s="79">
        <v>9.4670000000000005</v>
      </c>
      <c r="I2211" s="79">
        <v>49.985999999999997</v>
      </c>
      <c r="J2211" s="79">
        <v>108.68</v>
      </c>
      <c r="K2211" s="79">
        <v>117.893</v>
      </c>
      <c r="L2211" s="79">
        <v>55.820999999999998</v>
      </c>
      <c r="M2211" s="79">
        <v>10.817</v>
      </c>
      <c r="N2211" s="79">
        <v>0.57599999999999996</v>
      </c>
    </row>
    <row r="2212" spans="1:14" x14ac:dyDescent="0.3">
      <c r="A2212" s="82">
        <v>2211</v>
      </c>
      <c r="B2212" s="83" t="s">
        <v>323</v>
      </c>
      <c r="C2212" s="86" t="s">
        <v>175</v>
      </c>
      <c r="D2212" s="88"/>
      <c r="E2212" s="88">
        <v>792</v>
      </c>
      <c r="F2212" s="88">
        <v>2015</v>
      </c>
      <c r="G2212" s="78" t="s">
        <v>324</v>
      </c>
      <c r="H2212" s="79">
        <v>25.847999999999999</v>
      </c>
      <c r="I2212" s="79">
        <v>91.903000000000006</v>
      </c>
      <c r="J2212" s="79">
        <v>126.59399999999999</v>
      </c>
      <c r="K2212" s="79">
        <v>99.843999999999994</v>
      </c>
      <c r="L2212" s="79">
        <v>50.411000000000001</v>
      </c>
      <c r="M2212" s="79">
        <v>8.843</v>
      </c>
      <c r="N2212" s="79">
        <v>1.417</v>
      </c>
    </row>
    <row r="2213" spans="1:14" x14ac:dyDescent="0.3">
      <c r="A2213" s="82">
        <v>2212</v>
      </c>
      <c r="B2213" s="83" t="s">
        <v>323</v>
      </c>
      <c r="C2213" s="86" t="s">
        <v>175</v>
      </c>
      <c r="D2213" s="88"/>
      <c r="E2213" s="88">
        <v>792</v>
      </c>
      <c r="F2213" s="88">
        <v>2020</v>
      </c>
      <c r="G2213" s="78" t="s">
        <v>325</v>
      </c>
      <c r="H2213" s="79">
        <v>21.32</v>
      </c>
      <c r="I2213" s="79">
        <v>78.674000000000007</v>
      </c>
      <c r="J2213" s="79">
        <v>121.431</v>
      </c>
      <c r="K2213" s="79">
        <v>104.741</v>
      </c>
      <c r="L2213" s="79">
        <v>53.460999999999999</v>
      </c>
      <c r="M2213" s="79">
        <v>7.758</v>
      </c>
      <c r="N2213" s="79">
        <v>1.115</v>
      </c>
    </row>
    <row r="2214" spans="1:14" x14ac:dyDescent="0.3">
      <c r="A2214" s="82">
        <v>2213</v>
      </c>
      <c r="B2214" s="83" t="s">
        <v>323</v>
      </c>
      <c r="C2214" s="86" t="s">
        <v>175</v>
      </c>
      <c r="D2214" s="88"/>
      <c r="E2214" s="88">
        <v>792</v>
      </c>
      <c r="F2214" s="88">
        <v>2025</v>
      </c>
      <c r="G2214" s="78" t="s">
        <v>326</v>
      </c>
      <c r="H2214" s="79">
        <v>17.648</v>
      </c>
      <c r="I2214" s="79">
        <v>67.83</v>
      </c>
      <c r="J2214" s="79">
        <v>116.78100000000001</v>
      </c>
      <c r="K2214" s="79">
        <v>109.11199999999999</v>
      </c>
      <c r="L2214" s="79">
        <v>56.040999999999997</v>
      </c>
      <c r="M2214" s="79">
        <v>7.03</v>
      </c>
      <c r="N2214" s="79">
        <v>0.878</v>
      </c>
    </row>
    <row r="2215" spans="1:14" x14ac:dyDescent="0.3">
      <c r="A2215" s="82">
        <v>2214</v>
      </c>
      <c r="B2215" s="83" t="s">
        <v>323</v>
      </c>
      <c r="C2215" s="86" t="s">
        <v>175</v>
      </c>
      <c r="D2215" s="88"/>
      <c r="E2215" s="88">
        <v>792</v>
      </c>
      <c r="F2215" s="88">
        <v>2030</v>
      </c>
      <c r="G2215" s="78" t="s">
        <v>327</v>
      </c>
      <c r="H2215" s="79">
        <v>14.818</v>
      </c>
      <c r="I2215" s="79">
        <v>59.404000000000003</v>
      </c>
      <c r="J2215" s="79">
        <v>112.902</v>
      </c>
      <c r="K2215" s="79">
        <v>112.727</v>
      </c>
      <c r="L2215" s="79">
        <v>58.107999999999997</v>
      </c>
      <c r="M2215" s="79">
        <v>6.5780000000000003</v>
      </c>
      <c r="N2215" s="79">
        <v>0.72299999999999998</v>
      </c>
    </row>
    <row r="2216" spans="1:14" x14ac:dyDescent="0.3">
      <c r="A2216" s="82">
        <v>2215</v>
      </c>
      <c r="B2216" s="83" t="s">
        <v>323</v>
      </c>
      <c r="C2216" s="86" t="s">
        <v>175</v>
      </c>
      <c r="D2216" s="88"/>
      <c r="E2216" s="88">
        <v>792</v>
      </c>
      <c r="F2216" s="88">
        <v>2035</v>
      </c>
      <c r="G2216" s="78" t="s">
        <v>328</v>
      </c>
      <c r="H2216" s="79">
        <v>12.689</v>
      </c>
      <c r="I2216" s="79">
        <v>53.08</v>
      </c>
      <c r="J2216" s="79">
        <v>109.883</v>
      </c>
      <c r="K2216" s="79">
        <v>115.63500000000001</v>
      </c>
      <c r="L2216" s="79">
        <v>59.726999999999997</v>
      </c>
      <c r="M2216" s="79">
        <v>6.3209999999999997</v>
      </c>
      <c r="N2216" s="79">
        <v>0.60499999999999998</v>
      </c>
    </row>
    <row r="2217" spans="1:14" x14ac:dyDescent="0.3">
      <c r="A2217" s="82">
        <v>2216</v>
      </c>
      <c r="B2217" s="83" t="s">
        <v>323</v>
      </c>
      <c r="C2217" s="86" t="s">
        <v>175</v>
      </c>
      <c r="D2217" s="88"/>
      <c r="E2217" s="88">
        <v>792</v>
      </c>
      <c r="F2217" s="88">
        <v>2040</v>
      </c>
      <c r="G2217" s="78" t="s">
        <v>329</v>
      </c>
      <c r="H2217" s="79">
        <v>11.124000000000001</v>
      </c>
      <c r="I2217" s="79">
        <v>48.487000000000002</v>
      </c>
      <c r="J2217" s="79">
        <v>107.855</v>
      </c>
      <c r="K2217" s="79">
        <v>118.188</v>
      </c>
      <c r="L2217" s="79">
        <v>61.082000000000001</v>
      </c>
      <c r="M2217" s="79">
        <v>6.2140000000000004</v>
      </c>
      <c r="N2217" s="79">
        <v>0.53</v>
      </c>
    </row>
    <row r="2218" spans="1:14" x14ac:dyDescent="0.3">
      <c r="A2218" s="82">
        <v>2217</v>
      </c>
      <c r="B2218" s="83" t="s">
        <v>323</v>
      </c>
      <c r="C2218" s="86" t="s">
        <v>175</v>
      </c>
      <c r="D2218" s="88"/>
      <c r="E2218" s="88">
        <v>792</v>
      </c>
      <c r="F2218" s="88">
        <v>2045</v>
      </c>
      <c r="G2218" s="78" t="s">
        <v>330</v>
      </c>
      <c r="H2218" s="79">
        <v>9.9309999999999992</v>
      </c>
      <c r="I2218" s="79">
        <v>45.076999999999998</v>
      </c>
      <c r="J2218" s="79">
        <v>106.34</v>
      </c>
      <c r="K2218" s="79">
        <v>120.108</v>
      </c>
      <c r="L2218" s="79">
        <v>62.024999999999999</v>
      </c>
      <c r="M2218" s="79">
        <v>6.2160000000000002</v>
      </c>
      <c r="N2218" s="79">
        <v>0.48299999999999998</v>
      </c>
    </row>
    <row r="2219" spans="1:14" x14ac:dyDescent="0.3">
      <c r="A2219" s="82">
        <v>2218</v>
      </c>
      <c r="B2219" s="83" t="s">
        <v>323</v>
      </c>
      <c r="C2219" s="86" t="s">
        <v>175</v>
      </c>
      <c r="D2219" s="88"/>
      <c r="E2219" s="88">
        <v>792</v>
      </c>
      <c r="F2219" s="88">
        <v>2050</v>
      </c>
      <c r="G2219" s="78" t="s">
        <v>331</v>
      </c>
      <c r="H2219" s="79">
        <v>9.0549999999999997</v>
      </c>
      <c r="I2219" s="79">
        <v>42.668999999999997</v>
      </c>
      <c r="J2219" s="79">
        <v>105.477</v>
      </c>
      <c r="K2219" s="79">
        <v>121.73399999999999</v>
      </c>
      <c r="L2219" s="79">
        <v>62.73</v>
      </c>
      <c r="M2219" s="79">
        <v>6.2930000000000001</v>
      </c>
      <c r="N2219" s="79">
        <v>0.442</v>
      </c>
    </row>
    <row r="2220" spans="1:14" x14ac:dyDescent="0.3">
      <c r="A2220" s="82">
        <v>2219</v>
      </c>
      <c r="B2220" s="83" t="s">
        <v>323</v>
      </c>
      <c r="C2220" s="86" t="s">
        <v>175</v>
      </c>
      <c r="D2220" s="88"/>
      <c r="E2220" s="88">
        <v>792</v>
      </c>
      <c r="F2220" s="88">
        <v>2055</v>
      </c>
      <c r="G2220" s="78" t="s">
        <v>332</v>
      </c>
      <c r="H2220" s="79">
        <v>8.4039999999999999</v>
      </c>
      <c r="I2220" s="79">
        <v>41.06</v>
      </c>
      <c r="J2220" s="79">
        <v>105.152</v>
      </c>
      <c r="K2220" s="79">
        <v>123.129</v>
      </c>
      <c r="L2220" s="79">
        <v>63.234999999999999</v>
      </c>
      <c r="M2220" s="79">
        <v>6.4429999999999996</v>
      </c>
      <c r="N2220" s="79">
        <v>0.41699999999999998</v>
      </c>
    </row>
    <row r="2221" spans="1:14" x14ac:dyDescent="0.3">
      <c r="A2221" s="82">
        <v>2220</v>
      </c>
      <c r="B2221" s="83" t="s">
        <v>323</v>
      </c>
      <c r="C2221" s="86" t="s">
        <v>175</v>
      </c>
      <c r="D2221" s="88"/>
      <c r="E2221" s="88">
        <v>792</v>
      </c>
      <c r="F2221" s="88">
        <v>2060</v>
      </c>
      <c r="G2221" s="78" t="s">
        <v>333</v>
      </c>
      <c r="H2221" s="79">
        <v>7.9480000000000004</v>
      </c>
      <c r="I2221" s="79">
        <v>40.066000000000003</v>
      </c>
      <c r="J2221" s="79">
        <v>105.309</v>
      </c>
      <c r="K2221" s="79">
        <v>124.446</v>
      </c>
      <c r="L2221" s="79">
        <v>63.588000000000001</v>
      </c>
      <c r="M2221" s="79">
        <v>6.6550000000000002</v>
      </c>
      <c r="N2221" s="79">
        <v>0.40799999999999997</v>
      </c>
    </row>
    <row r="2222" spans="1:14" x14ac:dyDescent="0.3">
      <c r="A2222" s="82">
        <v>2221</v>
      </c>
      <c r="B2222" s="83" t="s">
        <v>323</v>
      </c>
      <c r="C2222" s="86" t="s">
        <v>175</v>
      </c>
      <c r="D2222" s="88"/>
      <c r="E2222" s="88">
        <v>792</v>
      </c>
      <c r="F2222" s="88">
        <v>2065</v>
      </c>
      <c r="G2222" s="78" t="s">
        <v>334</v>
      </c>
      <c r="H2222" s="79">
        <v>7.6020000000000003</v>
      </c>
      <c r="I2222" s="79">
        <v>39.444000000000003</v>
      </c>
      <c r="J2222" s="79">
        <v>105.553</v>
      </c>
      <c r="K2222" s="79">
        <v>125.319</v>
      </c>
      <c r="L2222" s="79">
        <v>63.634</v>
      </c>
      <c r="M2222" s="79">
        <v>6.883</v>
      </c>
      <c r="N2222" s="79">
        <v>0.40500000000000003</v>
      </c>
    </row>
    <row r="2223" spans="1:14" x14ac:dyDescent="0.3">
      <c r="A2223" s="82">
        <v>2222</v>
      </c>
      <c r="B2223" s="83" t="s">
        <v>323</v>
      </c>
      <c r="C2223" s="86" t="s">
        <v>175</v>
      </c>
      <c r="D2223" s="88"/>
      <c r="E2223" s="88">
        <v>792</v>
      </c>
      <c r="F2223" s="88">
        <v>2070</v>
      </c>
      <c r="G2223" s="78" t="s">
        <v>335</v>
      </c>
      <c r="H2223" s="79">
        <v>7.3710000000000004</v>
      </c>
      <c r="I2223" s="79">
        <v>39.265000000000001</v>
      </c>
      <c r="J2223" s="79">
        <v>106.206</v>
      </c>
      <c r="K2223" s="79">
        <v>126.289</v>
      </c>
      <c r="L2223" s="79">
        <v>63.637999999999998</v>
      </c>
      <c r="M2223" s="79">
        <v>7.165</v>
      </c>
      <c r="N2223" s="79">
        <v>0.40600000000000003</v>
      </c>
    </row>
    <row r="2224" spans="1:14" x14ac:dyDescent="0.3">
      <c r="A2224" s="82">
        <v>2223</v>
      </c>
      <c r="B2224" s="83" t="s">
        <v>323</v>
      </c>
      <c r="C2224" s="86" t="s">
        <v>175</v>
      </c>
      <c r="D2224" s="88"/>
      <c r="E2224" s="88">
        <v>792</v>
      </c>
      <c r="F2224" s="88">
        <v>2075</v>
      </c>
      <c r="G2224" s="78" t="s">
        <v>336</v>
      </c>
      <c r="H2224" s="79">
        <v>7.2770000000000001</v>
      </c>
      <c r="I2224" s="79">
        <v>39.231999999999999</v>
      </c>
      <c r="J2224" s="79">
        <v>106.631</v>
      </c>
      <c r="K2224" s="79">
        <v>126.815</v>
      </c>
      <c r="L2224" s="79">
        <v>63.685000000000002</v>
      </c>
      <c r="M2224" s="79">
        <v>7.3120000000000003</v>
      </c>
      <c r="N2224" s="79">
        <v>0.40799999999999997</v>
      </c>
    </row>
    <row r="2225" spans="1:14" x14ac:dyDescent="0.3">
      <c r="A2225" s="82">
        <v>2224</v>
      </c>
      <c r="B2225" s="83" t="s">
        <v>323</v>
      </c>
      <c r="C2225" s="86" t="s">
        <v>175</v>
      </c>
      <c r="D2225" s="88"/>
      <c r="E2225" s="88">
        <v>792</v>
      </c>
      <c r="F2225" s="88">
        <v>2080</v>
      </c>
      <c r="G2225" s="78" t="s">
        <v>337</v>
      </c>
      <c r="H2225" s="79">
        <v>7.2370000000000001</v>
      </c>
      <c r="I2225" s="79">
        <v>39.308999999999997</v>
      </c>
      <c r="J2225" s="79">
        <v>107.15300000000001</v>
      </c>
      <c r="K2225" s="79">
        <v>127.348</v>
      </c>
      <c r="L2225" s="79">
        <v>63.802999999999997</v>
      </c>
      <c r="M2225" s="79">
        <v>7.4210000000000003</v>
      </c>
      <c r="N2225" s="79">
        <v>0.40899999999999997</v>
      </c>
    </row>
    <row r="2226" spans="1:14" x14ac:dyDescent="0.3">
      <c r="A2226" s="82">
        <v>2225</v>
      </c>
      <c r="B2226" s="83" t="s">
        <v>323</v>
      </c>
      <c r="C2226" s="86" t="s">
        <v>175</v>
      </c>
      <c r="D2226" s="88"/>
      <c r="E2226" s="88">
        <v>792</v>
      </c>
      <c r="F2226" s="88">
        <v>2085</v>
      </c>
      <c r="G2226" s="78" t="s">
        <v>338</v>
      </c>
      <c r="H2226" s="79">
        <v>7.2140000000000004</v>
      </c>
      <c r="I2226" s="79">
        <v>39.406999999999996</v>
      </c>
      <c r="J2226" s="79">
        <v>107.617</v>
      </c>
      <c r="K2226" s="79">
        <v>127.747</v>
      </c>
      <c r="L2226" s="79">
        <v>63.85</v>
      </c>
      <c r="M2226" s="79">
        <v>7.5149999999999997</v>
      </c>
      <c r="N2226" s="79">
        <v>0.41</v>
      </c>
    </row>
    <row r="2227" spans="1:14" x14ac:dyDescent="0.3">
      <c r="A2227" s="82">
        <v>2226</v>
      </c>
      <c r="B2227" s="83" t="s">
        <v>323</v>
      </c>
      <c r="C2227" s="86" t="s">
        <v>175</v>
      </c>
      <c r="D2227" s="88"/>
      <c r="E2227" s="88">
        <v>792</v>
      </c>
      <c r="F2227" s="88">
        <v>2090</v>
      </c>
      <c r="G2227" s="78" t="s">
        <v>339</v>
      </c>
      <c r="H2227" s="79">
        <v>7.21</v>
      </c>
      <c r="I2227" s="79">
        <v>39.567999999999998</v>
      </c>
      <c r="J2227" s="79">
        <v>108.13200000000001</v>
      </c>
      <c r="K2227" s="79">
        <v>128.173</v>
      </c>
      <c r="L2227" s="79">
        <v>63.911000000000001</v>
      </c>
      <c r="M2227" s="79">
        <v>7.5940000000000003</v>
      </c>
      <c r="N2227" s="79">
        <v>0.41199999999999998</v>
      </c>
    </row>
    <row r="2228" spans="1:14" x14ac:dyDescent="0.3">
      <c r="A2228" s="82">
        <v>2227</v>
      </c>
      <c r="B2228" s="83" t="s">
        <v>323</v>
      </c>
      <c r="C2228" s="86" t="s">
        <v>175</v>
      </c>
      <c r="D2228" s="88"/>
      <c r="E2228" s="88">
        <v>792</v>
      </c>
      <c r="F2228" s="88">
        <v>2095</v>
      </c>
      <c r="G2228" s="78" t="s">
        <v>340</v>
      </c>
      <c r="H2228" s="79">
        <v>7.2220000000000004</v>
      </c>
      <c r="I2228" s="79">
        <v>39.768000000000001</v>
      </c>
      <c r="J2228" s="79">
        <v>108.70399999999999</v>
      </c>
      <c r="K2228" s="79">
        <v>128.643</v>
      </c>
      <c r="L2228" s="79">
        <v>63.991999999999997</v>
      </c>
      <c r="M2228" s="79">
        <v>7.6740000000000004</v>
      </c>
      <c r="N2228" s="79">
        <v>0.41699999999999998</v>
      </c>
    </row>
    <row r="2229" spans="1:14" x14ac:dyDescent="0.3">
      <c r="A2229" s="82">
        <v>2228</v>
      </c>
      <c r="B2229" s="83" t="s">
        <v>323</v>
      </c>
      <c r="C2229" s="86" t="s">
        <v>176</v>
      </c>
      <c r="D2229" s="88"/>
      <c r="E2229" s="88">
        <v>784</v>
      </c>
      <c r="F2229" s="88">
        <v>2015</v>
      </c>
      <c r="G2229" s="78" t="s">
        <v>324</v>
      </c>
      <c r="H2229" s="79">
        <v>28.379000000000001</v>
      </c>
      <c r="I2229" s="79">
        <v>95.852000000000004</v>
      </c>
      <c r="J2229" s="79">
        <v>142.751</v>
      </c>
      <c r="K2229" s="79">
        <v>57.548000000000002</v>
      </c>
      <c r="L2229" s="79">
        <v>15.398</v>
      </c>
      <c r="M2229" s="79">
        <v>0.752</v>
      </c>
      <c r="N2229" s="79">
        <v>4.32</v>
      </c>
    </row>
    <row r="2230" spans="1:14" x14ac:dyDescent="0.3">
      <c r="A2230" s="82">
        <v>2229</v>
      </c>
      <c r="B2230" s="83" t="s">
        <v>323</v>
      </c>
      <c r="C2230" s="86" t="s">
        <v>176</v>
      </c>
      <c r="D2230" s="88"/>
      <c r="E2230" s="88">
        <v>784</v>
      </c>
      <c r="F2230" s="88">
        <v>2020</v>
      </c>
      <c r="G2230" s="78" t="s">
        <v>325</v>
      </c>
      <c r="H2230" s="79">
        <v>27.222999999999999</v>
      </c>
      <c r="I2230" s="79">
        <v>88.656000000000006</v>
      </c>
      <c r="J2230" s="79">
        <v>140.75700000000001</v>
      </c>
      <c r="K2230" s="79">
        <v>55.847000000000001</v>
      </c>
      <c r="L2230" s="79">
        <v>14.238</v>
      </c>
      <c r="M2230" s="79">
        <v>0.91300000000000003</v>
      </c>
      <c r="N2230" s="79">
        <v>3.0859999999999999</v>
      </c>
    </row>
    <row r="2231" spans="1:14" x14ac:dyDescent="0.3">
      <c r="A2231" s="82">
        <v>2230</v>
      </c>
      <c r="B2231" s="83" t="s">
        <v>323</v>
      </c>
      <c r="C2231" s="86" t="s">
        <v>176</v>
      </c>
      <c r="D2231" s="88"/>
      <c r="E2231" s="88">
        <v>784</v>
      </c>
      <c r="F2231" s="88">
        <v>2025</v>
      </c>
      <c r="G2231" s="78" t="s">
        <v>326</v>
      </c>
      <c r="H2231" s="79">
        <v>26.177</v>
      </c>
      <c r="I2231" s="79">
        <v>83.155000000000001</v>
      </c>
      <c r="J2231" s="79">
        <v>138.73400000000001</v>
      </c>
      <c r="K2231" s="79">
        <v>56.223999999999997</v>
      </c>
      <c r="L2231" s="79">
        <v>14.590999999999999</v>
      </c>
      <c r="M2231" s="79">
        <v>1.2609999999999999</v>
      </c>
      <c r="N2231" s="79">
        <v>2.3180000000000001</v>
      </c>
    </row>
    <row r="2232" spans="1:14" x14ac:dyDescent="0.3">
      <c r="A2232" s="82">
        <v>2231</v>
      </c>
      <c r="B2232" s="83" t="s">
        <v>323</v>
      </c>
      <c r="C2232" s="86" t="s">
        <v>176</v>
      </c>
      <c r="D2232" s="88"/>
      <c r="E2232" s="88">
        <v>784</v>
      </c>
      <c r="F2232" s="88">
        <v>2030</v>
      </c>
      <c r="G2232" s="78" t="s">
        <v>327</v>
      </c>
      <c r="H2232" s="79">
        <v>25.263999999999999</v>
      </c>
      <c r="I2232" s="79">
        <v>79.183999999999997</v>
      </c>
      <c r="J2232" s="79">
        <v>137.44</v>
      </c>
      <c r="K2232" s="79">
        <v>58.125999999999998</v>
      </c>
      <c r="L2232" s="79">
        <v>15.667999999999999</v>
      </c>
      <c r="M2232" s="79">
        <v>1.609</v>
      </c>
      <c r="N2232" s="79">
        <v>1.8089999999999999</v>
      </c>
    </row>
    <row r="2233" spans="1:14" x14ac:dyDescent="0.3">
      <c r="A2233" s="82">
        <v>2232</v>
      </c>
      <c r="B2233" s="83" t="s">
        <v>323</v>
      </c>
      <c r="C2233" s="86" t="s">
        <v>176</v>
      </c>
      <c r="D2233" s="88"/>
      <c r="E2233" s="88">
        <v>784</v>
      </c>
      <c r="F2233" s="88">
        <v>2035</v>
      </c>
      <c r="G2233" s="78" t="s">
        <v>328</v>
      </c>
      <c r="H2233" s="79">
        <v>24.361999999999998</v>
      </c>
      <c r="I2233" s="79">
        <v>76.113</v>
      </c>
      <c r="J2233" s="79">
        <v>136.51599999999999</v>
      </c>
      <c r="K2233" s="79">
        <v>61.335000000000001</v>
      </c>
      <c r="L2233" s="79">
        <v>17.318999999999999</v>
      </c>
      <c r="M2233" s="79">
        <v>2.004</v>
      </c>
      <c r="N2233" s="79">
        <v>1.4710000000000001</v>
      </c>
    </row>
    <row r="2234" spans="1:14" x14ac:dyDescent="0.3">
      <c r="A2234" s="82">
        <v>2233</v>
      </c>
      <c r="B2234" s="83" t="s">
        <v>323</v>
      </c>
      <c r="C2234" s="86" t="s">
        <v>176</v>
      </c>
      <c r="D2234" s="88"/>
      <c r="E2234" s="88">
        <v>784</v>
      </c>
      <c r="F2234" s="88">
        <v>2040</v>
      </c>
      <c r="G2234" s="78" t="s">
        <v>329</v>
      </c>
      <c r="H2234" s="79">
        <v>23.428999999999998</v>
      </c>
      <c r="I2234" s="79">
        <v>73.674999999999997</v>
      </c>
      <c r="J2234" s="79">
        <v>135.893</v>
      </c>
      <c r="K2234" s="79">
        <v>65.521000000000001</v>
      </c>
      <c r="L2234" s="79">
        <v>19.405999999999999</v>
      </c>
      <c r="M2234" s="79">
        <v>2.4470000000000001</v>
      </c>
      <c r="N2234" s="79">
        <v>1.2290000000000001</v>
      </c>
    </row>
    <row r="2235" spans="1:14" x14ac:dyDescent="0.3">
      <c r="A2235" s="82">
        <v>2234</v>
      </c>
      <c r="B2235" s="83" t="s">
        <v>323</v>
      </c>
      <c r="C2235" s="86" t="s">
        <v>176</v>
      </c>
      <c r="D2235" s="88"/>
      <c r="E2235" s="88">
        <v>784</v>
      </c>
      <c r="F2235" s="88">
        <v>2045</v>
      </c>
      <c r="G2235" s="78" t="s">
        <v>330</v>
      </c>
      <c r="H2235" s="79">
        <v>22.399000000000001</v>
      </c>
      <c r="I2235" s="79">
        <v>71.597999999999999</v>
      </c>
      <c r="J2235" s="79">
        <v>135.36500000000001</v>
      </c>
      <c r="K2235" s="79">
        <v>70.265000000000001</v>
      </c>
      <c r="L2235" s="79">
        <v>21.635000000000002</v>
      </c>
      <c r="M2235" s="79">
        <v>2.8610000000000002</v>
      </c>
      <c r="N2235" s="79">
        <v>1.0569999999999999</v>
      </c>
    </row>
    <row r="2236" spans="1:14" x14ac:dyDescent="0.3">
      <c r="A2236" s="82">
        <v>2235</v>
      </c>
      <c r="B2236" s="83" t="s">
        <v>323</v>
      </c>
      <c r="C2236" s="86" t="s">
        <v>176</v>
      </c>
      <c r="D2236" s="88"/>
      <c r="E2236" s="88">
        <v>784</v>
      </c>
      <c r="F2236" s="88">
        <v>2050</v>
      </c>
      <c r="G2236" s="78" t="s">
        <v>331</v>
      </c>
      <c r="H2236" s="79">
        <v>21.209</v>
      </c>
      <c r="I2236" s="79">
        <v>69.552999999999997</v>
      </c>
      <c r="J2236" s="79">
        <v>134.59800000000001</v>
      </c>
      <c r="K2236" s="79">
        <v>75.510000000000005</v>
      </c>
      <c r="L2236" s="79">
        <v>24.141999999999999</v>
      </c>
      <c r="M2236" s="79">
        <v>3.319</v>
      </c>
      <c r="N2236" s="79">
        <v>0.92900000000000005</v>
      </c>
    </row>
    <row r="2237" spans="1:14" x14ac:dyDescent="0.3">
      <c r="A2237" s="82">
        <v>2236</v>
      </c>
      <c r="B2237" s="83" t="s">
        <v>323</v>
      </c>
      <c r="C2237" s="86" t="s">
        <v>176</v>
      </c>
      <c r="D2237" s="88"/>
      <c r="E2237" s="88">
        <v>784</v>
      </c>
      <c r="F2237" s="88">
        <v>2055</v>
      </c>
      <c r="G2237" s="78" t="s">
        <v>332</v>
      </c>
      <c r="H2237" s="79">
        <v>19.870999999999999</v>
      </c>
      <c r="I2237" s="79">
        <v>67.447000000000003</v>
      </c>
      <c r="J2237" s="79">
        <v>133.49100000000001</v>
      </c>
      <c r="K2237" s="79">
        <v>80.864000000000004</v>
      </c>
      <c r="L2237" s="79">
        <v>26.695</v>
      </c>
      <c r="M2237" s="79">
        <v>3.7959999999999998</v>
      </c>
      <c r="N2237" s="79">
        <v>0.83599999999999997</v>
      </c>
    </row>
    <row r="2238" spans="1:14" x14ac:dyDescent="0.3">
      <c r="A2238" s="82">
        <v>2237</v>
      </c>
      <c r="B2238" s="83" t="s">
        <v>323</v>
      </c>
      <c r="C2238" s="86" t="s">
        <v>176</v>
      </c>
      <c r="D2238" s="88"/>
      <c r="E2238" s="88">
        <v>784</v>
      </c>
      <c r="F2238" s="88">
        <v>2060</v>
      </c>
      <c r="G2238" s="78" t="s">
        <v>333</v>
      </c>
      <c r="H2238" s="79">
        <v>18.449000000000002</v>
      </c>
      <c r="I2238" s="79">
        <v>65.331999999999994</v>
      </c>
      <c r="J2238" s="79">
        <v>132.29400000000001</v>
      </c>
      <c r="K2238" s="79">
        <v>86.397000000000006</v>
      </c>
      <c r="L2238" s="79">
        <v>29.294</v>
      </c>
      <c r="M2238" s="79">
        <v>4.24</v>
      </c>
      <c r="N2238" s="79">
        <v>0.754</v>
      </c>
    </row>
    <row r="2239" spans="1:14" x14ac:dyDescent="0.3">
      <c r="A2239" s="82">
        <v>2238</v>
      </c>
      <c r="B2239" s="83" t="s">
        <v>323</v>
      </c>
      <c r="C2239" s="86" t="s">
        <v>176</v>
      </c>
      <c r="D2239" s="88"/>
      <c r="E2239" s="88">
        <v>784</v>
      </c>
      <c r="F2239" s="88">
        <v>2065</v>
      </c>
      <c r="G2239" s="78" t="s">
        <v>334</v>
      </c>
      <c r="H2239" s="79">
        <v>16.911000000000001</v>
      </c>
      <c r="I2239" s="79">
        <v>63.03</v>
      </c>
      <c r="J2239" s="79">
        <v>130.691</v>
      </c>
      <c r="K2239" s="79">
        <v>91.957999999999998</v>
      </c>
      <c r="L2239" s="79">
        <v>31.928999999999998</v>
      </c>
      <c r="M2239" s="79">
        <v>4.6840000000000002</v>
      </c>
      <c r="N2239" s="79">
        <v>0.69699999999999995</v>
      </c>
    </row>
    <row r="2240" spans="1:14" x14ac:dyDescent="0.3">
      <c r="A2240" s="82">
        <v>2239</v>
      </c>
      <c r="B2240" s="83" t="s">
        <v>323</v>
      </c>
      <c r="C2240" s="86" t="s">
        <v>176</v>
      </c>
      <c r="D2240" s="88"/>
      <c r="E2240" s="88">
        <v>784</v>
      </c>
      <c r="F2240" s="88">
        <v>2070</v>
      </c>
      <c r="G2240" s="78" t="s">
        <v>335</v>
      </c>
      <c r="H2240" s="79">
        <v>15.384</v>
      </c>
      <c r="I2240" s="79">
        <v>60.703000000000003</v>
      </c>
      <c r="J2240" s="79">
        <v>129.06899999999999</v>
      </c>
      <c r="K2240" s="79">
        <v>97.759</v>
      </c>
      <c r="L2240" s="79">
        <v>34.738</v>
      </c>
      <c r="M2240" s="79">
        <v>5.1310000000000002</v>
      </c>
      <c r="N2240" s="79">
        <v>0.65600000000000003</v>
      </c>
    </row>
    <row r="2241" spans="1:14" x14ac:dyDescent="0.3">
      <c r="A2241" s="82">
        <v>2240</v>
      </c>
      <c r="B2241" s="83" t="s">
        <v>323</v>
      </c>
      <c r="C2241" s="86" t="s">
        <v>176</v>
      </c>
      <c r="D2241" s="88"/>
      <c r="E2241" s="88">
        <v>784</v>
      </c>
      <c r="F2241" s="88">
        <v>2075</v>
      </c>
      <c r="G2241" s="78" t="s">
        <v>336</v>
      </c>
      <c r="H2241" s="79">
        <v>13.85</v>
      </c>
      <c r="I2241" s="79">
        <v>58.072000000000003</v>
      </c>
      <c r="J2241" s="79">
        <v>126.804</v>
      </c>
      <c r="K2241" s="79">
        <v>103.355</v>
      </c>
      <c r="L2241" s="79">
        <v>37.621000000000002</v>
      </c>
      <c r="M2241" s="79">
        <v>5.5659999999999998</v>
      </c>
      <c r="N2241" s="79">
        <v>0.61199999999999999</v>
      </c>
    </row>
    <row r="2242" spans="1:14" x14ac:dyDescent="0.3">
      <c r="A2242" s="82">
        <v>2241</v>
      </c>
      <c r="B2242" s="83" t="s">
        <v>323</v>
      </c>
      <c r="C2242" s="86" t="s">
        <v>176</v>
      </c>
      <c r="D2242" s="88"/>
      <c r="E2242" s="88">
        <v>784</v>
      </c>
      <c r="F2242" s="88">
        <v>2080</v>
      </c>
      <c r="G2242" s="78" t="s">
        <v>337</v>
      </c>
      <c r="H2242" s="79">
        <v>12.401999999999999</v>
      </c>
      <c r="I2242" s="79">
        <v>55.381</v>
      </c>
      <c r="J2242" s="79">
        <v>124.30500000000001</v>
      </c>
      <c r="K2242" s="79">
        <v>109.003</v>
      </c>
      <c r="L2242" s="79">
        <v>40.844000000000001</v>
      </c>
      <c r="M2242" s="79">
        <v>6.0229999999999997</v>
      </c>
      <c r="N2242" s="79">
        <v>0.58199999999999996</v>
      </c>
    </row>
    <row r="2243" spans="1:14" x14ac:dyDescent="0.3">
      <c r="A2243" s="82">
        <v>2242</v>
      </c>
      <c r="B2243" s="83" t="s">
        <v>323</v>
      </c>
      <c r="C2243" s="86" t="s">
        <v>176</v>
      </c>
      <c r="D2243" s="88"/>
      <c r="E2243" s="88">
        <v>784</v>
      </c>
      <c r="F2243" s="88">
        <v>2085</v>
      </c>
      <c r="G2243" s="78" t="s">
        <v>338</v>
      </c>
      <c r="H2243" s="79">
        <v>11.058999999999999</v>
      </c>
      <c r="I2243" s="79">
        <v>52.51</v>
      </c>
      <c r="J2243" s="79">
        <v>121.185</v>
      </c>
      <c r="K2243" s="79">
        <v>114.246</v>
      </c>
      <c r="L2243" s="79">
        <v>44.502000000000002</v>
      </c>
      <c r="M2243" s="79">
        <v>6.56</v>
      </c>
      <c r="N2243" s="79">
        <v>0.55800000000000005</v>
      </c>
    </row>
    <row r="2244" spans="1:14" x14ac:dyDescent="0.3">
      <c r="A2244" s="82">
        <v>2243</v>
      </c>
      <c r="B2244" s="83" t="s">
        <v>323</v>
      </c>
      <c r="C2244" s="86" t="s">
        <v>176</v>
      </c>
      <c r="D2244" s="88"/>
      <c r="E2244" s="88">
        <v>784</v>
      </c>
      <c r="F2244" s="88">
        <v>2090</v>
      </c>
      <c r="G2244" s="78" t="s">
        <v>339</v>
      </c>
      <c r="H2244" s="79">
        <v>9.8759999999999994</v>
      </c>
      <c r="I2244" s="79">
        <v>49.587000000000003</v>
      </c>
      <c r="J2244" s="79">
        <v>117.52200000000001</v>
      </c>
      <c r="K2244" s="79">
        <v>118.767</v>
      </c>
      <c r="L2244" s="79">
        <v>48.798000000000002</v>
      </c>
      <c r="M2244" s="79">
        <v>7.3449999999999998</v>
      </c>
      <c r="N2244" s="79">
        <v>0.52500000000000002</v>
      </c>
    </row>
    <row r="2245" spans="1:14" x14ac:dyDescent="0.3">
      <c r="A2245" s="82">
        <v>2244</v>
      </c>
      <c r="B2245" s="83" t="s">
        <v>323</v>
      </c>
      <c r="C2245" s="86" t="s">
        <v>176</v>
      </c>
      <c r="D2245" s="88"/>
      <c r="E2245" s="88">
        <v>784</v>
      </c>
      <c r="F2245" s="88">
        <v>2095</v>
      </c>
      <c r="G2245" s="78" t="s">
        <v>340</v>
      </c>
      <c r="H2245" s="79">
        <v>8.8710000000000004</v>
      </c>
      <c r="I2245" s="79">
        <v>46.618000000000002</v>
      </c>
      <c r="J2245" s="79">
        <v>113.127</v>
      </c>
      <c r="K2245" s="79">
        <v>121.861</v>
      </c>
      <c r="L2245" s="79">
        <v>53.874000000000002</v>
      </c>
      <c r="M2245" s="79">
        <v>9.2430000000000003</v>
      </c>
      <c r="N2245" s="79">
        <v>0.50600000000000001</v>
      </c>
    </row>
    <row r="2246" spans="1:14" x14ac:dyDescent="0.3">
      <c r="A2246" s="82">
        <v>2245</v>
      </c>
      <c r="B2246" s="83" t="s">
        <v>323</v>
      </c>
      <c r="C2246" s="86" t="s">
        <v>177</v>
      </c>
      <c r="D2246" s="88"/>
      <c r="E2246" s="88">
        <v>887</v>
      </c>
      <c r="F2246" s="88">
        <v>2015</v>
      </c>
      <c r="G2246" s="78" t="s">
        <v>324</v>
      </c>
      <c r="H2246" s="79">
        <v>60.351999999999997</v>
      </c>
      <c r="I2246" s="79">
        <v>169.27600000000001</v>
      </c>
      <c r="J2246" s="79">
        <v>178.66200000000001</v>
      </c>
      <c r="K2246" s="79">
        <v>155.70699999999999</v>
      </c>
      <c r="L2246" s="79">
        <v>119.515</v>
      </c>
      <c r="M2246" s="79">
        <v>62.101999999999997</v>
      </c>
      <c r="N2246" s="79">
        <v>21.826000000000001</v>
      </c>
    </row>
    <row r="2247" spans="1:14" x14ac:dyDescent="0.3">
      <c r="A2247" s="82">
        <v>2246</v>
      </c>
      <c r="B2247" s="83" t="s">
        <v>323</v>
      </c>
      <c r="C2247" s="86" t="s">
        <v>177</v>
      </c>
      <c r="D2247" s="88"/>
      <c r="E2247" s="88">
        <v>887</v>
      </c>
      <c r="F2247" s="88">
        <v>2020</v>
      </c>
      <c r="G2247" s="78" t="s">
        <v>325</v>
      </c>
      <c r="H2247" s="79">
        <v>54.176000000000002</v>
      </c>
      <c r="I2247" s="79">
        <v>153.33500000000001</v>
      </c>
      <c r="J2247" s="79">
        <v>158.46700000000001</v>
      </c>
      <c r="K2247" s="79">
        <v>137.566</v>
      </c>
      <c r="L2247" s="79">
        <v>107.384</v>
      </c>
      <c r="M2247" s="79">
        <v>54.238</v>
      </c>
      <c r="N2247" s="79">
        <v>16.314</v>
      </c>
    </row>
    <row r="2248" spans="1:14" x14ac:dyDescent="0.3">
      <c r="A2248" s="82">
        <v>2247</v>
      </c>
      <c r="B2248" s="83" t="s">
        <v>323</v>
      </c>
      <c r="C2248" s="86" t="s">
        <v>177</v>
      </c>
      <c r="D2248" s="88"/>
      <c r="E2248" s="88">
        <v>887</v>
      </c>
      <c r="F2248" s="88">
        <v>2025</v>
      </c>
      <c r="G2248" s="78" t="s">
        <v>326</v>
      </c>
      <c r="H2248" s="79">
        <v>48.741999999999997</v>
      </c>
      <c r="I2248" s="79">
        <v>139.84200000000001</v>
      </c>
      <c r="J2248" s="79">
        <v>142.89500000000001</v>
      </c>
      <c r="K2248" s="79">
        <v>123.989</v>
      </c>
      <c r="L2248" s="79">
        <v>97.734999999999999</v>
      </c>
      <c r="M2248" s="79">
        <v>47.737000000000002</v>
      </c>
      <c r="N2248" s="79">
        <v>12.32</v>
      </c>
    </row>
    <row r="2249" spans="1:14" x14ac:dyDescent="0.3">
      <c r="A2249" s="82">
        <v>2248</v>
      </c>
      <c r="B2249" s="83" t="s">
        <v>323</v>
      </c>
      <c r="C2249" s="86" t="s">
        <v>177</v>
      </c>
      <c r="D2249" s="88"/>
      <c r="E2249" s="88">
        <v>887</v>
      </c>
      <c r="F2249" s="88">
        <v>2030</v>
      </c>
      <c r="G2249" s="78" t="s">
        <v>327</v>
      </c>
      <c r="H2249" s="79">
        <v>43.896000000000001</v>
      </c>
      <c r="I2249" s="79">
        <v>128.21299999999999</v>
      </c>
      <c r="J2249" s="79">
        <v>130.81100000000001</v>
      </c>
      <c r="K2249" s="79">
        <v>113.792</v>
      </c>
      <c r="L2249" s="79">
        <v>89.941000000000003</v>
      </c>
      <c r="M2249" s="79">
        <v>42.27</v>
      </c>
      <c r="N2249" s="79">
        <v>9.3970000000000002</v>
      </c>
    </row>
    <row r="2250" spans="1:14" x14ac:dyDescent="0.3">
      <c r="A2250" s="82">
        <v>2249</v>
      </c>
      <c r="B2250" s="83" t="s">
        <v>323</v>
      </c>
      <c r="C2250" s="86" t="s">
        <v>177</v>
      </c>
      <c r="D2250" s="88"/>
      <c r="E2250" s="88">
        <v>887</v>
      </c>
      <c r="F2250" s="88">
        <v>2035</v>
      </c>
      <c r="G2250" s="78" t="s">
        <v>328</v>
      </c>
      <c r="H2250" s="79">
        <v>39.383000000000003</v>
      </c>
      <c r="I2250" s="79">
        <v>117.598</v>
      </c>
      <c r="J2250" s="79">
        <v>120.89700000000001</v>
      </c>
      <c r="K2250" s="79">
        <v>105.80500000000001</v>
      </c>
      <c r="L2250" s="79">
        <v>83.253</v>
      </c>
      <c r="M2250" s="79">
        <v>37.481000000000002</v>
      </c>
      <c r="N2250" s="79">
        <v>7.2030000000000003</v>
      </c>
    </row>
    <row r="2251" spans="1:14" x14ac:dyDescent="0.3">
      <c r="A2251" s="82">
        <v>2250</v>
      </c>
      <c r="B2251" s="83" t="s">
        <v>323</v>
      </c>
      <c r="C2251" s="86" t="s">
        <v>177</v>
      </c>
      <c r="D2251" s="88"/>
      <c r="E2251" s="88">
        <v>887</v>
      </c>
      <c r="F2251" s="88">
        <v>2040</v>
      </c>
      <c r="G2251" s="78" t="s">
        <v>329</v>
      </c>
      <c r="H2251" s="79">
        <v>35.173999999999999</v>
      </c>
      <c r="I2251" s="79">
        <v>107.764</v>
      </c>
      <c r="J2251" s="79">
        <v>112.691</v>
      </c>
      <c r="K2251" s="79">
        <v>99.552999999999997</v>
      </c>
      <c r="L2251" s="79">
        <v>77.414000000000001</v>
      </c>
      <c r="M2251" s="79">
        <v>33.231000000000002</v>
      </c>
      <c r="N2251" s="79">
        <v>5.5529999999999999</v>
      </c>
    </row>
    <row r="2252" spans="1:14" x14ac:dyDescent="0.3">
      <c r="A2252" s="82">
        <v>2251</v>
      </c>
      <c r="B2252" s="83" t="s">
        <v>323</v>
      </c>
      <c r="C2252" s="86" t="s">
        <v>177</v>
      </c>
      <c r="D2252" s="88"/>
      <c r="E2252" s="88">
        <v>887</v>
      </c>
      <c r="F2252" s="88">
        <v>2045</v>
      </c>
      <c r="G2252" s="78" t="s">
        <v>330</v>
      </c>
      <c r="H2252" s="79">
        <v>31.306999999999999</v>
      </c>
      <c r="I2252" s="79">
        <v>98.753</v>
      </c>
      <c r="J2252" s="79">
        <v>106</v>
      </c>
      <c r="K2252" s="79">
        <v>94.828999999999994</v>
      </c>
      <c r="L2252" s="79">
        <v>72.369</v>
      </c>
      <c r="M2252" s="79">
        <v>29.488</v>
      </c>
      <c r="N2252" s="79">
        <v>4.3140000000000001</v>
      </c>
    </row>
    <row r="2253" spans="1:14" x14ac:dyDescent="0.3">
      <c r="A2253" s="82">
        <v>2252</v>
      </c>
      <c r="B2253" s="83" t="s">
        <v>323</v>
      </c>
      <c r="C2253" s="86" t="s">
        <v>177</v>
      </c>
      <c r="D2253" s="88"/>
      <c r="E2253" s="88">
        <v>887</v>
      </c>
      <c r="F2253" s="88">
        <v>2050</v>
      </c>
      <c r="G2253" s="78" t="s">
        <v>331</v>
      </c>
      <c r="H2253" s="79">
        <v>27.734999999999999</v>
      </c>
      <c r="I2253" s="79">
        <v>90.274000000000001</v>
      </c>
      <c r="J2253" s="79">
        <v>100.276</v>
      </c>
      <c r="K2253" s="79">
        <v>91.12</v>
      </c>
      <c r="L2253" s="79">
        <v>67.81</v>
      </c>
      <c r="M2253" s="79">
        <v>26.161000000000001</v>
      </c>
      <c r="N2253" s="79">
        <v>3.3639999999999999</v>
      </c>
    </row>
    <row r="2254" spans="1:14" x14ac:dyDescent="0.3">
      <c r="A2254" s="82">
        <v>2253</v>
      </c>
      <c r="B2254" s="83" t="s">
        <v>323</v>
      </c>
      <c r="C2254" s="86" t="s">
        <v>177</v>
      </c>
      <c r="D2254" s="88"/>
      <c r="E2254" s="88">
        <v>887</v>
      </c>
      <c r="F2254" s="88">
        <v>2055</v>
      </c>
      <c r="G2254" s="78" t="s">
        <v>332</v>
      </c>
      <c r="H2254" s="79">
        <v>24.606000000000002</v>
      </c>
      <c r="I2254" s="79">
        <v>82.864999999999995</v>
      </c>
      <c r="J2254" s="79">
        <v>95.944000000000003</v>
      </c>
      <c r="K2254" s="79">
        <v>88.751000000000005</v>
      </c>
      <c r="L2254" s="79">
        <v>64.075999999999993</v>
      </c>
      <c r="M2254" s="79">
        <v>23.321999999999999</v>
      </c>
      <c r="N2254" s="79">
        <v>2.6560000000000001</v>
      </c>
    </row>
    <row r="2255" spans="1:14" x14ac:dyDescent="0.3">
      <c r="A2255" s="82">
        <v>2254</v>
      </c>
      <c r="B2255" s="83" t="s">
        <v>323</v>
      </c>
      <c r="C2255" s="86" t="s">
        <v>177</v>
      </c>
      <c r="D2255" s="88"/>
      <c r="E2255" s="88">
        <v>887</v>
      </c>
      <c r="F2255" s="88">
        <v>2060</v>
      </c>
      <c r="G2255" s="78" t="s">
        <v>333</v>
      </c>
      <c r="H2255" s="79">
        <v>21.946999999999999</v>
      </c>
      <c r="I2255" s="79">
        <v>76.617000000000004</v>
      </c>
      <c r="J2255" s="79">
        <v>93.003</v>
      </c>
      <c r="K2255" s="79">
        <v>87.700999999999993</v>
      </c>
      <c r="L2255" s="79">
        <v>61.185000000000002</v>
      </c>
      <c r="M2255" s="79">
        <v>20.977</v>
      </c>
      <c r="N2255" s="79">
        <v>2.13</v>
      </c>
    </row>
    <row r="2256" spans="1:14" x14ac:dyDescent="0.3">
      <c r="A2256" s="82">
        <v>2255</v>
      </c>
      <c r="B2256" s="83" t="s">
        <v>323</v>
      </c>
      <c r="C2256" s="86" t="s">
        <v>177</v>
      </c>
      <c r="D2256" s="88"/>
      <c r="E2256" s="88">
        <v>887</v>
      </c>
      <c r="F2256" s="88">
        <v>2065</v>
      </c>
      <c r="G2256" s="78" t="s">
        <v>334</v>
      </c>
      <c r="H2256" s="79">
        <v>19.684999999999999</v>
      </c>
      <c r="I2256" s="79">
        <v>71.325999999999993</v>
      </c>
      <c r="J2256" s="79">
        <v>91.165000000000006</v>
      </c>
      <c r="K2256" s="79">
        <v>87.700999999999993</v>
      </c>
      <c r="L2256" s="79">
        <v>58.987000000000002</v>
      </c>
      <c r="M2256" s="79">
        <v>19.038</v>
      </c>
      <c r="N2256" s="79">
        <v>1.738</v>
      </c>
    </row>
    <row r="2257" spans="1:14" x14ac:dyDescent="0.3">
      <c r="A2257" s="82">
        <v>2256</v>
      </c>
      <c r="B2257" s="83" t="s">
        <v>323</v>
      </c>
      <c r="C2257" s="86" t="s">
        <v>177</v>
      </c>
      <c r="D2257" s="88"/>
      <c r="E2257" s="88">
        <v>887</v>
      </c>
      <c r="F2257" s="88">
        <v>2070</v>
      </c>
      <c r="G2257" s="78" t="s">
        <v>335</v>
      </c>
      <c r="H2257" s="79">
        <v>17.803000000000001</v>
      </c>
      <c r="I2257" s="79">
        <v>67.049000000000007</v>
      </c>
      <c r="J2257" s="79">
        <v>90.48</v>
      </c>
      <c r="K2257" s="79">
        <v>88.744</v>
      </c>
      <c r="L2257" s="79">
        <v>57.521000000000001</v>
      </c>
      <c r="M2257" s="79">
        <v>17.478999999999999</v>
      </c>
      <c r="N2257" s="79">
        <v>1.444</v>
      </c>
    </row>
    <row r="2258" spans="1:14" x14ac:dyDescent="0.3">
      <c r="A2258" s="82">
        <v>2257</v>
      </c>
      <c r="B2258" s="83" t="s">
        <v>323</v>
      </c>
      <c r="C2258" s="86" t="s">
        <v>177</v>
      </c>
      <c r="D2258" s="88"/>
      <c r="E2258" s="88">
        <v>887</v>
      </c>
      <c r="F2258" s="88">
        <v>2075</v>
      </c>
      <c r="G2258" s="78" t="s">
        <v>336</v>
      </c>
      <c r="H2258" s="79">
        <v>16.256</v>
      </c>
      <c r="I2258" s="79">
        <v>63.667999999999999</v>
      </c>
      <c r="J2258" s="79">
        <v>90.828000000000003</v>
      </c>
      <c r="K2258" s="79">
        <v>90.768000000000001</v>
      </c>
      <c r="L2258" s="79">
        <v>56.728999999999999</v>
      </c>
      <c r="M2258" s="79">
        <v>16.248999999999999</v>
      </c>
      <c r="N2258" s="79">
        <v>1.222</v>
      </c>
    </row>
    <row r="2259" spans="1:14" x14ac:dyDescent="0.3">
      <c r="A2259" s="82">
        <v>2258</v>
      </c>
      <c r="B2259" s="83" t="s">
        <v>323</v>
      </c>
      <c r="C2259" s="86" t="s">
        <v>177</v>
      </c>
      <c r="D2259" s="88"/>
      <c r="E2259" s="88">
        <v>887</v>
      </c>
      <c r="F2259" s="88">
        <v>2080</v>
      </c>
      <c r="G2259" s="78" t="s">
        <v>337</v>
      </c>
      <c r="H2259" s="79">
        <v>14.957000000000001</v>
      </c>
      <c r="I2259" s="79">
        <v>60.94</v>
      </c>
      <c r="J2259" s="79">
        <v>91.97</v>
      </c>
      <c r="K2259" s="79">
        <v>93.56</v>
      </c>
      <c r="L2259" s="79">
        <v>56.412999999999997</v>
      </c>
      <c r="M2259" s="79">
        <v>15.260999999999999</v>
      </c>
      <c r="N2259" s="79">
        <v>1.0589999999999999</v>
      </c>
    </row>
    <row r="2260" spans="1:14" x14ac:dyDescent="0.3">
      <c r="A2260" s="82">
        <v>2259</v>
      </c>
      <c r="B2260" s="83" t="s">
        <v>323</v>
      </c>
      <c r="C2260" s="86" t="s">
        <v>177</v>
      </c>
      <c r="D2260" s="88"/>
      <c r="E2260" s="88">
        <v>887</v>
      </c>
      <c r="F2260" s="88">
        <v>2085</v>
      </c>
      <c r="G2260" s="78" t="s">
        <v>338</v>
      </c>
      <c r="H2260" s="79">
        <v>13.817</v>
      </c>
      <c r="I2260" s="79">
        <v>58.646000000000001</v>
      </c>
      <c r="J2260" s="79">
        <v>93.674000000000007</v>
      </c>
      <c r="K2260" s="79">
        <v>96.942999999999998</v>
      </c>
      <c r="L2260" s="79">
        <v>56.439</v>
      </c>
      <c r="M2260" s="79">
        <v>14.433</v>
      </c>
      <c r="N2260" s="79">
        <v>0.92800000000000005</v>
      </c>
    </row>
    <row r="2261" spans="1:14" x14ac:dyDescent="0.3">
      <c r="A2261" s="82">
        <v>2260</v>
      </c>
      <c r="B2261" s="83" t="s">
        <v>323</v>
      </c>
      <c r="C2261" s="86" t="s">
        <v>177</v>
      </c>
      <c r="D2261" s="88"/>
      <c r="E2261" s="88">
        <v>887</v>
      </c>
      <c r="F2261" s="88">
        <v>2090</v>
      </c>
      <c r="G2261" s="78" t="s">
        <v>339</v>
      </c>
      <c r="H2261" s="79">
        <v>12.818</v>
      </c>
      <c r="I2261" s="79">
        <v>56.622999999999998</v>
      </c>
      <c r="J2261" s="79">
        <v>95.652000000000001</v>
      </c>
      <c r="K2261" s="79">
        <v>100.571</v>
      </c>
      <c r="L2261" s="79">
        <v>56.616999999999997</v>
      </c>
      <c r="M2261" s="79">
        <v>13.727</v>
      </c>
      <c r="N2261" s="79">
        <v>0.83199999999999996</v>
      </c>
    </row>
    <row r="2262" spans="1:14" x14ac:dyDescent="0.3">
      <c r="A2262" s="82">
        <v>2261</v>
      </c>
      <c r="B2262" s="83" t="s">
        <v>323</v>
      </c>
      <c r="C2262" s="86" t="s">
        <v>177</v>
      </c>
      <c r="D2262" s="88"/>
      <c r="E2262" s="88">
        <v>887</v>
      </c>
      <c r="F2262" s="88">
        <v>2095</v>
      </c>
      <c r="G2262" s="78" t="s">
        <v>340</v>
      </c>
      <c r="H2262" s="79">
        <v>11.917</v>
      </c>
      <c r="I2262" s="79">
        <v>54.725000000000001</v>
      </c>
      <c r="J2262" s="79">
        <v>97.665999999999997</v>
      </c>
      <c r="K2262" s="79">
        <v>104.224</v>
      </c>
      <c r="L2262" s="79">
        <v>56.825000000000003</v>
      </c>
      <c r="M2262" s="79">
        <v>13.097</v>
      </c>
      <c r="N2262" s="79">
        <v>0.746</v>
      </c>
    </row>
    <row r="2263" spans="1:14" x14ac:dyDescent="0.3">
      <c r="A2263" s="82">
        <v>2262</v>
      </c>
      <c r="B2263" s="83" t="s">
        <v>323</v>
      </c>
      <c r="C2263" s="84" t="s">
        <v>178</v>
      </c>
      <c r="D2263" s="88"/>
      <c r="E2263" s="88">
        <v>908</v>
      </c>
      <c r="F2263" s="88">
        <v>2015</v>
      </c>
      <c r="G2263" s="78" t="s">
        <v>324</v>
      </c>
      <c r="H2263" s="79">
        <v>13.159693658704199</v>
      </c>
      <c r="I2263" s="79">
        <v>51.496113034244203</v>
      </c>
      <c r="J2263" s="79">
        <v>95.943707964147904</v>
      </c>
      <c r="K2263" s="79">
        <v>98.572776276093407</v>
      </c>
      <c r="L2263" s="79">
        <v>53.525616872840502</v>
      </c>
      <c r="M2263" s="79">
        <v>11.552768889319699</v>
      </c>
      <c r="N2263" s="79">
        <v>0.67899371057214697</v>
      </c>
    </row>
    <row r="2264" spans="1:14" x14ac:dyDescent="0.3">
      <c r="A2264" s="82">
        <v>2263</v>
      </c>
      <c r="B2264" s="83" t="s">
        <v>323</v>
      </c>
      <c r="C2264" s="84" t="s">
        <v>178</v>
      </c>
      <c r="D2264" s="88"/>
      <c r="E2264" s="88">
        <v>908</v>
      </c>
      <c r="F2264" s="88">
        <v>2020</v>
      </c>
      <c r="G2264" s="78" t="s">
        <v>325</v>
      </c>
      <c r="H2264" s="79">
        <v>10.8194886310712</v>
      </c>
      <c r="I2264" s="79">
        <v>44.060088187787699</v>
      </c>
      <c r="J2264" s="79">
        <v>95.717415970329895</v>
      </c>
      <c r="K2264" s="79">
        <v>108.615405528208</v>
      </c>
      <c r="L2264" s="79">
        <v>58.852536989994498</v>
      </c>
      <c r="M2264" s="79">
        <v>12.461576306436401</v>
      </c>
      <c r="N2264" s="79">
        <v>0.72078377173708097</v>
      </c>
    </row>
    <row r="2265" spans="1:14" x14ac:dyDescent="0.3">
      <c r="A2265" s="82">
        <v>2264</v>
      </c>
      <c r="B2265" s="83" t="s">
        <v>323</v>
      </c>
      <c r="C2265" s="84" t="s">
        <v>178</v>
      </c>
      <c r="D2265" s="88"/>
      <c r="E2265" s="88">
        <v>908</v>
      </c>
      <c r="F2265" s="88">
        <v>2025</v>
      </c>
      <c r="G2265" s="78" t="s">
        <v>326</v>
      </c>
      <c r="H2265" s="79">
        <v>9.6558546801337197</v>
      </c>
      <c r="I2265" s="79">
        <v>41.333756655842201</v>
      </c>
      <c r="J2265" s="79">
        <v>95.554786966341197</v>
      </c>
      <c r="K2265" s="79">
        <v>114.48728127632801</v>
      </c>
      <c r="L2265" s="79">
        <v>63.307257474218297</v>
      </c>
      <c r="M2265" s="79">
        <v>13.430051546792299</v>
      </c>
      <c r="N2265" s="79">
        <v>0.77091164408601098</v>
      </c>
    </row>
    <row r="2266" spans="1:14" x14ac:dyDescent="0.3">
      <c r="A2266" s="82">
        <v>2265</v>
      </c>
      <c r="B2266" s="83" t="s">
        <v>323</v>
      </c>
      <c r="C2266" s="84" t="s">
        <v>178</v>
      </c>
      <c r="D2266" s="88"/>
      <c r="E2266" s="88">
        <v>908</v>
      </c>
      <c r="F2266" s="88">
        <v>2030</v>
      </c>
      <c r="G2266" s="78" t="s">
        <v>327</v>
      </c>
      <c r="H2266" s="79">
        <v>8.7477882217279603</v>
      </c>
      <c r="I2266" s="79">
        <v>39.801954929127596</v>
      </c>
      <c r="J2266" s="79">
        <v>96.065335529413801</v>
      </c>
      <c r="K2266" s="79">
        <v>118.209490958234</v>
      </c>
      <c r="L2266" s="79">
        <v>66.602320779578207</v>
      </c>
      <c r="M2266" s="79">
        <v>14.263065425651</v>
      </c>
      <c r="N2266" s="79">
        <v>0.79640875705897196</v>
      </c>
    </row>
    <row r="2267" spans="1:14" x14ac:dyDescent="0.3">
      <c r="A2267" s="82">
        <v>2266</v>
      </c>
      <c r="B2267" s="83" t="s">
        <v>323</v>
      </c>
      <c r="C2267" s="84" t="s">
        <v>178</v>
      </c>
      <c r="D2267" s="88"/>
      <c r="E2267" s="88">
        <v>908</v>
      </c>
      <c r="F2267" s="88">
        <v>2035</v>
      </c>
      <c r="G2267" s="78" t="s">
        <v>328</v>
      </c>
      <c r="H2267" s="79">
        <v>8.0825239737847294</v>
      </c>
      <c r="I2267" s="79">
        <v>38.809824671870601</v>
      </c>
      <c r="J2267" s="79">
        <v>97.160208348686794</v>
      </c>
      <c r="K2267" s="79">
        <v>120.786846132188</v>
      </c>
      <c r="L2267" s="79">
        <v>68.866339022468793</v>
      </c>
      <c r="M2267" s="79">
        <v>15.0112373425537</v>
      </c>
      <c r="N2267" s="79">
        <v>0.84835339775989405</v>
      </c>
    </row>
    <row r="2268" spans="1:14" x14ac:dyDescent="0.3">
      <c r="A2268" s="82">
        <v>2267</v>
      </c>
      <c r="B2268" s="83" t="s">
        <v>323</v>
      </c>
      <c r="C2268" s="84" t="s">
        <v>178</v>
      </c>
      <c r="D2268" s="88"/>
      <c r="E2268" s="88">
        <v>908</v>
      </c>
      <c r="F2268" s="88">
        <v>2040</v>
      </c>
      <c r="G2268" s="78" t="s">
        <v>329</v>
      </c>
      <c r="H2268" s="79">
        <v>7.6401453226155596</v>
      </c>
      <c r="I2268" s="79">
        <v>38.153838950823797</v>
      </c>
      <c r="J2268" s="79">
        <v>98.153637179374897</v>
      </c>
      <c r="K2268" s="79">
        <v>122.924264801939</v>
      </c>
      <c r="L2268" s="79">
        <v>70.1200916908072</v>
      </c>
      <c r="M2268" s="79">
        <v>15.5911321026634</v>
      </c>
      <c r="N2268" s="79">
        <v>0.92990292904639205</v>
      </c>
    </row>
    <row r="2269" spans="1:14" x14ac:dyDescent="0.3">
      <c r="A2269" s="82">
        <v>2268</v>
      </c>
      <c r="B2269" s="83" t="s">
        <v>323</v>
      </c>
      <c r="C2269" s="84" t="s">
        <v>178</v>
      </c>
      <c r="D2269" s="88"/>
      <c r="E2269" s="88">
        <v>908</v>
      </c>
      <c r="F2269" s="88">
        <v>2045</v>
      </c>
      <c r="G2269" s="78" t="s">
        <v>330</v>
      </c>
      <c r="H2269" s="79">
        <v>7.4206711740604696</v>
      </c>
      <c r="I2269" s="79">
        <v>37.870539720455703</v>
      </c>
      <c r="J2269" s="79">
        <v>98.685923907419905</v>
      </c>
      <c r="K2269" s="79">
        <v>124.610059984052</v>
      </c>
      <c r="L2269" s="79">
        <v>70.720833813330401</v>
      </c>
      <c r="M2269" s="79">
        <v>15.9365972579097</v>
      </c>
      <c r="N2269" s="79">
        <v>0.99208348166889704</v>
      </c>
    </row>
    <row r="2270" spans="1:14" x14ac:dyDescent="0.3">
      <c r="A2270" s="82">
        <v>2269</v>
      </c>
      <c r="B2270" s="83" t="s">
        <v>323</v>
      </c>
      <c r="C2270" s="84" t="s">
        <v>178</v>
      </c>
      <c r="D2270" s="88"/>
      <c r="E2270" s="88">
        <v>908</v>
      </c>
      <c r="F2270" s="88">
        <v>2050</v>
      </c>
      <c r="G2270" s="78" t="s">
        <v>331</v>
      </c>
      <c r="H2270" s="79">
        <v>7.32502220659239</v>
      </c>
      <c r="I2270" s="79">
        <v>37.834981820640898</v>
      </c>
      <c r="J2270" s="79">
        <v>99.0827324268284</v>
      </c>
      <c r="K2270" s="79">
        <v>125.855708750887</v>
      </c>
      <c r="L2270" s="79">
        <v>71.098523110345994</v>
      </c>
      <c r="M2270" s="79">
        <v>16.000787446329401</v>
      </c>
      <c r="N2270" s="79">
        <v>1.00505968239671</v>
      </c>
    </row>
    <row r="2271" spans="1:14" x14ac:dyDescent="0.3">
      <c r="A2271" s="82">
        <v>2270</v>
      </c>
      <c r="B2271" s="83" t="s">
        <v>323</v>
      </c>
      <c r="C2271" s="84" t="s">
        <v>178</v>
      </c>
      <c r="D2271" s="88"/>
      <c r="E2271" s="88">
        <v>908</v>
      </c>
      <c r="F2271" s="88">
        <v>2055</v>
      </c>
      <c r="G2271" s="78" t="s">
        <v>332</v>
      </c>
      <c r="H2271" s="79">
        <v>7.2995924900871501</v>
      </c>
      <c r="I2271" s="79">
        <v>37.996034215757597</v>
      </c>
      <c r="J2271" s="79">
        <v>99.459056187377399</v>
      </c>
      <c r="K2271" s="79">
        <v>126.735944612298</v>
      </c>
      <c r="L2271" s="79">
        <v>71.495246711870294</v>
      </c>
      <c r="M2271" s="79">
        <v>16.011156756375499</v>
      </c>
      <c r="N2271" s="79">
        <v>0.983688900559198</v>
      </c>
    </row>
    <row r="2272" spans="1:14" x14ac:dyDescent="0.3">
      <c r="A2272" s="82">
        <v>2271</v>
      </c>
      <c r="B2272" s="83" t="s">
        <v>323</v>
      </c>
      <c r="C2272" s="84" t="s">
        <v>178</v>
      </c>
      <c r="D2272" s="88"/>
      <c r="E2272" s="88">
        <v>908</v>
      </c>
      <c r="F2272" s="88">
        <v>2060</v>
      </c>
      <c r="G2272" s="78" t="s">
        <v>333</v>
      </c>
      <c r="H2272" s="79">
        <v>7.2983887627716104</v>
      </c>
      <c r="I2272" s="79">
        <v>38.219320867567298</v>
      </c>
      <c r="J2272" s="79">
        <v>99.957008535781995</v>
      </c>
      <c r="K2272" s="79">
        <v>127.31121317037901</v>
      </c>
      <c r="L2272" s="79">
        <v>71.890580956419001</v>
      </c>
      <c r="M2272" s="79">
        <v>16.0784081509623</v>
      </c>
      <c r="N2272" s="79">
        <v>0.96221827913324398</v>
      </c>
    </row>
    <row r="2273" spans="1:14" x14ac:dyDescent="0.3">
      <c r="A2273" s="82">
        <v>2272</v>
      </c>
      <c r="B2273" s="83" t="s">
        <v>323</v>
      </c>
      <c r="C2273" s="84" t="s">
        <v>178</v>
      </c>
      <c r="D2273" s="88"/>
      <c r="E2273" s="88">
        <v>908</v>
      </c>
      <c r="F2273" s="88">
        <v>2065</v>
      </c>
      <c r="G2273" s="78" t="s">
        <v>334</v>
      </c>
      <c r="H2273" s="79">
        <v>7.2906538761417403</v>
      </c>
      <c r="I2273" s="79">
        <v>38.385943753799999</v>
      </c>
      <c r="J2273" s="79">
        <v>100.523113702126</v>
      </c>
      <c r="K2273" s="79">
        <v>127.766518237746</v>
      </c>
      <c r="L2273" s="79">
        <v>72.247786514077006</v>
      </c>
      <c r="M2273" s="79">
        <v>16.169706790397999</v>
      </c>
      <c r="N2273" s="79">
        <v>0.96249227920723901</v>
      </c>
    </row>
    <row r="2274" spans="1:14" x14ac:dyDescent="0.3">
      <c r="A2274" s="82">
        <v>2273</v>
      </c>
      <c r="B2274" s="83" t="s">
        <v>323</v>
      </c>
      <c r="C2274" s="84" t="s">
        <v>178</v>
      </c>
      <c r="D2274" s="88"/>
      <c r="E2274" s="88">
        <v>908</v>
      </c>
      <c r="F2274" s="88">
        <v>2070</v>
      </c>
      <c r="G2274" s="78" t="s">
        <v>335</v>
      </c>
      <c r="H2274" s="79">
        <v>7.2780204888967202</v>
      </c>
      <c r="I2274" s="79">
        <v>38.471412130436697</v>
      </c>
      <c r="J2274" s="79">
        <v>100.98786116750099</v>
      </c>
      <c r="K2274" s="79">
        <v>128.17391188243599</v>
      </c>
      <c r="L2274" s="79">
        <v>72.480545218445499</v>
      </c>
      <c r="M2274" s="79">
        <v>16.270510800459402</v>
      </c>
      <c r="N2274" s="79">
        <v>0.97574256156763794</v>
      </c>
    </row>
    <row r="2275" spans="1:14" x14ac:dyDescent="0.3">
      <c r="A2275" s="82">
        <v>2274</v>
      </c>
      <c r="B2275" s="83" t="s">
        <v>323</v>
      </c>
      <c r="C2275" s="84" t="s">
        <v>178</v>
      </c>
      <c r="D2275" s="88"/>
      <c r="E2275" s="88">
        <v>908</v>
      </c>
      <c r="F2275" s="88">
        <v>2075</v>
      </c>
      <c r="G2275" s="78" t="s">
        <v>336</v>
      </c>
      <c r="H2275" s="79">
        <v>7.2708035905684003</v>
      </c>
      <c r="I2275" s="79">
        <v>38.5157910244967</v>
      </c>
      <c r="J2275" s="79">
        <v>101.261592765722</v>
      </c>
      <c r="K2275" s="79">
        <v>128.553913511254</v>
      </c>
      <c r="L2275" s="79">
        <v>72.606839540221799</v>
      </c>
      <c r="M2275" s="79">
        <v>16.338108397765701</v>
      </c>
      <c r="N2275" s="79">
        <v>0.99420700955190799</v>
      </c>
    </row>
    <row r="2276" spans="1:14" x14ac:dyDescent="0.3">
      <c r="A2276" s="82">
        <v>2275</v>
      </c>
      <c r="B2276" s="83" t="s">
        <v>323</v>
      </c>
      <c r="C2276" s="84" t="s">
        <v>178</v>
      </c>
      <c r="D2276" s="88"/>
      <c r="E2276" s="88">
        <v>908</v>
      </c>
      <c r="F2276" s="88">
        <v>2080</v>
      </c>
      <c r="G2276" s="78" t="s">
        <v>337</v>
      </c>
      <c r="H2276" s="79">
        <v>7.2798282889554704</v>
      </c>
      <c r="I2276" s="79">
        <v>38.578954697383999</v>
      </c>
      <c r="J2276" s="79">
        <v>101.39597390427301</v>
      </c>
      <c r="K2276" s="79">
        <v>128.90889594557601</v>
      </c>
      <c r="L2276" s="79">
        <v>72.705080205066807</v>
      </c>
      <c r="M2276" s="79">
        <v>16.357654075621099</v>
      </c>
      <c r="N2276" s="79">
        <v>1.0033989559273799</v>
      </c>
    </row>
    <row r="2277" spans="1:14" x14ac:dyDescent="0.3">
      <c r="A2277" s="82">
        <v>2276</v>
      </c>
      <c r="B2277" s="83" t="s">
        <v>323</v>
      </c>
      <c r="C2277" s="84" t="s">
        <v>178</v>
      </c>
      <c r="D2277" s="88"/>
      <c r="E2277" s="88">
        <v>908</v>
      </c>
      <c r="F2277" s="88">
        <v>2085</v>
      </c>
      <c r="G2277" s="78" t="s">
        <v>338</v>
      </c>
      <c r="H2277" s="79">
        <v>7.2970705037684898</v>
      </c>
      <c r="I2277" s="79">
        <v>38.670571524862901</v>
      </c>
      <c r="J2277" s="79">
        <v>101.47583055752401</v>
      </c>
      <c r="K2277" s="79">
        <v>129.18374604935599</v>
      </c>
      <c r="L2277" s="79">
        <v>72.819485376064506</v>
      </c>
      <c r="M2277" s="79">
        <v>16.354888421303801</v>
      </c>
      <c r="N2277" s="79">
        <v>0.99964794023146797</v>
      </c>
    </row>
    <row r="2278" spans="1:14" x14ac:dyDescent="0.3">
      <c r="A2278" s="82">
        <v>2277</v>
      </c>
      <c r="B2278" s="83" t="s">
        <v>323</v>
      </c>
      <c r="C2278" s="84" t="s">
        <v>178</v>
      </c>
      <c r="D2278" s="88"/>
      <c r="E2278" s="88">
        <v>908</v>
      </c>
      <c r="F2278" s="88">
        <v>2090</v>
      </c>
      <c r="G2278" s="78" t="s">
        <v>339</v>
      </c>
      <c r="H2278" s="79">
        <v>7.3095153806645596</v>
      </c>
      <c r="I2278" s="79">
        <v>38.767169474996898</v>
      </c>
      <c r="J2278" s="79">
        <v>101.601291434053</v>
      </c>
      <c r="K2278" s="79">
        <v>129.36894849996</v>
      </c>
      <c r="L2278" s="79">
        <v>72.950265652125793</v>
      </c>
      <c r="M2278" s="79">
        <v>16.356660898471901</v>
      </c>
      <c r="N2278" s="79">
        <v>0.99098561882481695</v>
      </c>
    </row>
    <row r="2279" spans="1:14" x14ac:dyDescent="0.3">
      <c r="A2279" s="82">
        <v>2278</v>
      </c>
      <c r="B2279" s="83" t="s">
        <v>323</v>
      </c>
      <c r="C2279" s="84" t="s">
        <v>178</v>
      </c>
      <c r="D2279" s="88"/>
      <c r="E2279" s="88">
        <v>908</v>
      </c>
      <c r="F2279" s="88">
        <v>2095</v>
      </c>
      <c r="G2279" s="78" t="s">
        <v>340</v>
      </c>
      <c r="H2279" s="79">
        <v>7.3145061020854403</v>
      </c>
      <c r="I2279" s="79">
        <v>38.8655173785708</v>
      </c>
      <c r="J2279" s="79">
        <v>101.858782140128</v>
      </c>
      <c r="K2279" s="79">
        <v>129.574820619588</v>
      </c>
      <c r="L2279" s="79">
        <v>73.096349556844004</v>
      </c>
      <c r="M2279" s="79">
        <v>16.3804563979207</v>
      </c>
      <c r="N2279" s="79">
        <v>0.98612897565261404</v>
      </c>
    </row>
    <row r="2280" spans="1:14" x14ac:dyDescent="0.3">
      <c r="A2280" s="82">
        <v>2279</v>
      </c>
      <c r="B2280" s="83" t="s">
        <v>323</v>
      </c>
      <c r="C2280" s="87" t="s">
        <v>179</v>
      </c>
      <c r="D2280" s="88"/>
      <c r="E2280" s="88">
        <v>923</v>
      </c>
      <c r="F2280" s="88">
        <v>2015</v>
      </c>
      <c r="G2280" s="78" t="s">
        <v>324</v>
      </c>
      <c r="H2280" s="79">
        <v>21.3629860915126</v>
      </c>
      <c r="I2280" s="79">
        <v>66.441825706552507</v>
      </c>
      <c r="J2280" s="79">
        <v>100.487273710821</v>
      </c>
      <c r="K2280" s="79">
        <v>83.607152667326702</v>
      </c>
      <c r="L2280" s="79">
        <v>41.581780491544301</v>
      </c>
      <c r="M2280" s="79">
        <v>8.3165153728318693</v>
      </c>
      <c r="N2280" s="79">
        <v>0.33002412242822599</v>
      </c>
    </row>
    <row r="2281" spans="1:14" x14ac:dyDescent="0.3">
      <c r="A2281" s="82">
        <v>2280</v>
      </c>
      <c r="B2281" s="83" t="s">
        <v>323</v>
      </c>
      <c r="C2281" s="87" t="s">
        <v>179</v>
      </c>
      <c r="D2281" s="88"/>
      <c r="E2281" s="88">
        <v>923</v>
      </c>
      <c r="F2281" s="88">
        <v>2020</v>
      </c>
      <c r="G2281" s="78" t="s">
        <v>325</v>
      </c>
      <c r="H2281" s="79">
        <v>16.918407495230799</v>
      </c>
      <c r="I2281" s="79">
        <v>54.914661676941201</v>
      </c>
      <c r="J2281" s="79">
        <v>100.296264039078</v>
      </c>
      <c r="K2281" s="79">
        <v>96.700108246752805</v>
      </c>
      <c r="L2281" s="79">
        <v>50.214497978922203</v>
      </c>
      <c r="M2281" s="79">
        <v>10.0202737058321</v>
      </c>
      <c r="N2281" s="79">
        <v>0.35026289244173098</v>
      </c>
    </row>
    <row r="2282" spans="1:14" x14ac:dyDescent="0.3">
      <c r="A2282" s="82">
        <v>2281</v>
      </c>
      <c r="B2282" s="83" t="s">
        <v>323</v>
      </c>
      <c r="C2282" s="87" t="s">
        <v>179</v>
      </c>
      <c r="D2282" s="88"/>
      <c r="E2282" s="88">
        <v>923</v>
      </c>
      <c r="F2282" s="88">
        <v>2025</v>
      </c>
      <c r="G2282" s="78" t="s">
        <v>326</v>
      </c>
      <c r="H2282" s="79">
        <v>13.866758327604501</v>
      </c>
      <c r="I2282" s="79">
        <v>48.089497894866597</v>
      </c>
      <c r="J2282" s="79">
        <v>101.04243313460501</v>
      </c>
      <c r="K2282" s="79">
        <v>105.849357143869</v>
      </c>
      <c r="L2282" s="79">
        <v>56.375468071912699</v>
      </c>
      <c r="M2282" s="79">
        <v>11.3337840712624</v>
      </c>
      <c r="N2282" s="79">
        <v>0.37078114451315403</v>
      </c>
    </row>
    <row r="2283" spans="1:14" x14ac:dyDescent="0.3">
      <c r="A2283" s="82">
        <v>2282</v>
      </c>
      <c r="B2283" s="83" t="s">
        <v>323</v>
      </c>
      <c r="C2283" s="87" t="s">
        <v>179</v>
      </c>
      <c r="D2283" s="88"/>
      <c r="E2283" s="88">
        <v>923</v>
      </c>
      <c r="F2283" s="88">
        <v>2030</v>
      </c>
      <c r="G2283" s="78" t="s">
        <v>327</v>
      </c>
      <c r="H2283" s="79">
        <v>11.8072603570751</v>
      </c>
      <c r="I2283" s="79">
        <v>43.954938098525702</v>
      </c>
      <c r="J2283" s="79">
        <v>102.119667001593</v>
      </c>
      <c r="K2283" s="79">
        <v>112.912226261187</v>
      </c>
      <c r="L2283" s="79">
        <v>60.375919530563799</v>
      </c>
      <c r="M2283" s="79">
        <v>12.2146580499424</v>
      </c>
      <c r="N2283" s="79">
        <v>0.38881132671789798</v>
      </c>
    </row>
    <row r="2284" spans="1:14" x14ac:dyDescent="0.3">
      <c r="A2284" s="82">
        <v>2283</v>
      </c>
      <c r="B2284" s="83" t="s">
        <v>323</v>
      </c>
      <c r="C2284" s="87" t="s">
        <v>179</v>
      </c>
      <c r="D2284" s="88"/>
      <c r="E2284" s="88">
        <v>923</v>
      </c>
      <c r="F2284" s="88">
        <v>2035</v>
      </c>
      <c r="G2284" s="78" t="s">
        <v>328</v>
      </c>
      <c r="H2284" s="79">
        <v>10.502464543355901</v>
      </c>
      <c r="I2284" s="79">
        <v>41.551362504957702</v>
      </c>
      <c r="J2284" s="79">
        <v>103.428850244814</v>
      </c>
      <c r="K2284" s="79">
        <v>118.292911509411</v>
      </c>
      <c r="L2284" s="79">
        <v>63.345574658269399</v>
      </c>
      <c r="M2284" s="79">
        <v>12.7494057554531</v>
      </c>
      <c r="N2284" s="79">
        <v>0.40430991310582198</v>
      </c>
    </row>
    <row r="2285" spans="1:14" x14ac:dyDescent="0.3">
      <c r="A2285" s="82">
        <v>2284</v>
      </c>
      <c r="B2285" s="83" t="s">
        <v>323</v>
      </c>
      <c r="C2285" s="87" t="s">
        <v>179</v>
      </c>
      <c r="D2285" s="88"/>
      <c r="E2285" s="88">
        <v>923</v>
      </c>
      <c r="F2285" s="88">
        <v>2040</v>
      </c>
      <c r="G2285" s="78" t="s">
        <v>329</v>
      </c>
      <c r="H2285" s="79">
        <v>9.6400260801930404</v>
      </c>
      <c r="I2285" s="79">
        <v>40.099476021004101</v>
      </c>
      <c r="J2285" s="79">
        <v>104.666936518995</v>
      </c>
      <c r="K2285" s="79">
        <v>122.145776758035</v>
      </c>
      <c r="L2285" s="79">
        <v>65.257134115709306</v>
      </c>
      <c r="M2285" s="79">
        <v>13.1773596797478</v>
      </c>
      <c r="N2285" s="79">
        <v>0.41077078671011003</v>
      </c>
    </row>
    <row r="2286" spans="1:14" x14ac:dyDescent="0.3">
      <c r="A2286" s="82">
        <v>2285</v>
      </c>
      <c r="B2286" s="83" t="s">
        <v>323</v>
      </c>
      <c r="C2286" s="87" t="s">
        <v>179</v>
      </c>
      <c r="D2286" s="88"/>
      <c r="E2286" s="88">
        <v>923</v>
      </c>
      <c r="F2286" s="88">
        <v>2045</v>
      </c>
      <c r="G2286" s="78" t="s">
        <v>330</v>
      </c>
      <c r="H2286" s="79">
        <v>9.1888217385491195</v>
      </c>
      <c r="I2286" s="79">
        <v>39.370569393554497</v>
      </c>
      <c r="J2286" s="79">
        <v>105.395097170772</v>
      </c>
      <c r="K2286" s="79">
        <v>124.58732481682701</v>
      </c>
      <c r="L2286" s="79">
        <v>66.449665321219996</v>
      </c>
      <c r="M2286" s="79">
        <v>13.610959743368801</v>
      </c>
      <c r="N2286" s="79">
        <v>0.42108396715568902</v>
      </c>
    </row>
    <row r="2287" spans="1:14" x14ac:dyDescent="0.3">
      <c r="A2287" s="82">
        <v>2286</v>
      </c>
      <c r="B2287" s="83" t="s">
        <v>323</v>
      </c>
      <c r="C2287" s="87" t="s">
        <v>179</v>
      </c>
      <c r="D2287" s="88"/>
      <c r="E2287" s="88">
        <v>923</v>
      </c>
      <c r="F2287" s="88">
        <v>2050</v>
      </c>
      <c r="G2287" s="78" t="s">
        <v>331</v>
      </c>
      <c r="H2287" s="79">
        <v>8.8876888399395195</v>
      </c>
      <c r="I2287" s="79">
        <v>39.027172895738403</v>
      </c>
      <c r="J2287" s="79">
        <v>105.97578400079</v>
      </c>
      <c r="K2287" s="79">
        <v>126.227772089027</v>
      </c>
      <c r="L2287" s="79">
        <v>67.101522311590401</v>
      </c>
      <c r="M2287" s="79">
        <v>13.889327600189301</v>
      </c>
      <c r="N2287" s="79">
        <v>0.43106678383140501</v>
      </c>
    </row>
    <row r="2288" spans="1:14" x14ac:dyDescent="0.3">
      <c r="A2288" s="82">
        <v>2287</v>
      </c>
      <c r="B2288" s="83" t="s">
        <v>323</v>
      </c>
      <c r="C2288" s="87" t="s">
        <v>179</v>
      </c>
      <c r="D2288" s="88"/>
      <c r="E2288" s="88">
        <v>923</v>
      </c>
      <c r="F2288" s="88">
        <v>2055</v>
      </c>
      <c r="G2288" s="78" t="s">
        <v>332</v>
      </c>
      <c r="H2288" s="79">
        <v>8.7123576625237398</v>
      </c>
      <c r="I2288" s="79">
        <v>39.038515035062296</v>
      </c>
      <c r="J2288" s="79">
        <v>106.633831659622</v>
      </c>
      <c r="K2288" s="79">
        <v>127.43541907108199</v>
      </c>
      <c r="L2288" s="79">
        <v>67.434901305092495</v>
      </c>
      <c r="M2288" s="79">
        <v>14.0552731898776</v>
      </c>
      <c r="N2288" s="79">
        <v>0.437917534778762</v>
      </c>
    </row>
    <row r="2289" spans="1:14" x14ac:dyDescent="0.3">
      <c r="A2289" s="82">
        <v>2288</v>
      </c>
      <c r="B2289" s="83" t="s">
        <v>323</v>
      </c>
      <c r="C2289" s="87" t="s">
        <v>179</v>
      </c>
      <c r="D2289" s="88"/>
      <c r="E2289" s="88">
        <v>923</v>
      </c>
      <c r="F2289" s="88">
        <v>2060</v>
      </c>
      <c r="G2289" s="78" t="s">
        <v>333</v>
      </c>
      <c r="H2289" s="79">
        <v>8.6533181557131709</v>
      </c>
      <c r="I2289" s="79">
        <v>39.244629179588003</v>
      </c>
      <c r="J2289" s="79">
        <v>107.31365745316801</v>
      </c>
      <c r="K2289" s="79">
        <v>128.155012157812</v>
      </c>
      <c r="L2289" s="79">
        <v>67.719374570914994</v>
      </c>
      <c r="M2289" s="79">
        <v>14.1460937163744</v>
      </c>
      <c r="N2289" s="79">
        <v>0.44205187010366498</v>
      </c>
    </row>
    <row r="2290" spans="1:14" x14ac:dyDescent="0.3">
      <c r="A2290" s="82">
        <v>2289</v>
      </c>
      <c r="B2290" s="83" t="s">
        <v>323</v>
      </c>
      <c r="C2290" s="87" t="s">
        <v>179</v>
      </c>
      <c r="D2290" s="88"/>
      <c r="E2290" s="88">
        <v>923</v>
      </c>
      <c r="F2290" s="88">
        <v>2065</v>
      </c>
      <c r="G2290" s="78" t="s">
        <v>334</v>
      </c>
      <c r="H2290" s="79">
        <v>8.6558773990849698</v>
      </c>
      <c r="I2290" s="79">
        <v>39.458747625251704</v>
      </c>
      <c r="J2290" s="79">
        <v>107.980868691156</v>
      </c>
      <c r="K2290" s="79">
        <v>128.748373829549</v>
      </c>
      <c r="L2290" s="79">
        <v>67.990616030810003</v>
      </c>
      <c r="M2290" s="79">
        <v>14.206564366834201</v>
      </c>
      <c r="N2290" s="79">
        <v>0.44396293117282698</v>
      </c>
    </row>
    <row r="2291" spans="1:14" x14ac:dyDescent="0.3">
      <c r="A2291" s="82">
        <v>2290</v>
      </c>
      <c r="B2291" s="83" t="s">
        <v>323</v>
      </c>
      <c r="C2291" s="87" t="s">
        <v>179</v>
      </c>
      <c r="D2291" s="88"/>
      <c r="E2291" s="88">
        <v>923</v>
      </c>
      <c r="F2291" s="88">
        <v>2070</v>
      </c>
      <c r="G2291" s="78" t="s">
        <v>335</v>
      </c>
      <c r="H2291" s="79">
        <v>8.6872390985129204</v>
      </c>
      <c r="I2291" s="79">
        <v>39.6016543834263</v>
      </c>
      <c r="J2291" s="79">
        <v>108.50108260407301</v>
      </c>
      <c r="K2291" s="79">
        <v>129.261071585152</v>
      </c>
      <c r="L2291" s="79">
        <v>68.236891669848603</v>
      </c>
      <c r="M2291" s="79">
        <v>14.2499837661945</v>
      </c>
      <c r="N2291" s="79">
        <v>0.44583785156660699</v>
      </c>
    </row>
    <row r="2292" spans="1:14" x14ac:dyDescent="0.3">
      <c r="A2292" s="82">
        <v>2291</v>
      </c>
      <c r="B2292" s="83" t="s">
        <v>323</v>
      </c>
      <c r="C2292" s="87" t="s">
        <v>179</v>
      </c>
      <c r="D2292" s="88"/>
      <c r="E2292" s="88">
        <v>923</v>
      </c>
      <c r="F2292" s="88">
        <v>2075</v>
      </c>
      <c r="G2292" s="78" t="s">
        <v>336</v>
      </c>
      <c r="H2292" s="79">
        <v>8.7112395385977095</v>
      </c>
      <c r="I2292" s="79">
        <v>39.669849367940799</v>
      </c>
      <c r="J2292" s="79">
        <v>108.795495208386</v>
      </c>
      <c r="K2292" s="79">
        <v>129.62784689089</v>
      </c>
      <c r="L2292" s="79">
        <v>68.420922294135494</v>
      </c>
      <c r="M2292" s="79">
        <v>14.297333888945101</v>
      </c>
      <c r="N2292" s="79">
        <v>0.44667141458008303</v>
      </c>
    </row>
    <row r="2293" spans="1:14" x14ac:dyDescent="0.3">
      <c r="A2293" s="82">
        <v>2292</v>
      </c>
      <c r="B2293" s="83" t="s">
        <v>323</v>
      </c>
      <c r="C2293" s="87" t="s">
        <v>179</v>
      </c>
      <c r="D2293" s="88"/>
      <c r="E2293" s="88">
        <v>923</v>
      </c>
      <c r="F2293" s="88">
        <v>2080</v>
      </c>
      <c r="G2293" s="78" t="s">
        <v>337</v>
      </c>
      <c r="H2293" s="79">
        <v>8.7298054484147798</v>
      </c>
      <c r="I2293" s="79">
        <v>39.751906265915402</v>
      </c>
      <c r="J2293" s="79">
        <v>109.025432089616</v>
      </c>
      <c r="K2293" s="79">
        <v>130.020960692388</v>
      </c>
      <c r="L2293" s="79">
        <v>68.623934476889602</v>
      </c>
      <c r="M2293" s="79">
        <v>14.3616842593302</v>
      </c>
      <c r="N2293" s="79">
        <v>0.448382169774656</v>
      </c>
    </row>
    <row r="2294" spans="1:14" x14ac:dyDescent="0.3">
      <c r="A2294" s="82">
        <v>2293</v>
      </c>
      <c r="B2294" s="83" t="s">
        <v>323</v>
      </c>
      <c r="C2294" s="87" t="s">
        <v>179</v>
      </c>
      <c r="D2294" s="88"/>
      <c r="E2294" s="88">
        <v>923</v>
      </c>
      <c r="F2294" s="88">
        <v>2085</v>
      </c>
      <c r="G2294" s="78" t="s">
        <v>338</v>
      </c>
      <c r="H2294" s="79">
        <v>8.7292358966061805</v>
      </c>
      <c r="I2294" s="79">
        <v>39.816868759067802</v>
      </c>
      <c r="J2294" s="79">
        <v>109.114031503258</v>
      </c>
      <c r="K2294" s="79">
        <v>130.23802175669499</v>
      </c>
      <c r="L2294" s="79">
        <v>68.738146451139102</v>
      </c>
      <c r="M2294" s="79">
        <v>14.405152693788301</v>
      </c>
      <c r="N2294" s="79">
        <v>0.449584530840341</v>
      </c>
    </row>
    <row r="2295" spans="1:14" x14ac:dyDescent="0.3">
      <c r="A2295" s="82">
        <v>2294</v>
      </c>
      <c r="B2295" s="83" t="s">
        <v>323</v>
      </c>
      <c r="C2295" s="87" t="s">
        <v>179</v>
      </c>
      <c r="D2295" s="88"/>
      <c r="E2295" s="88">
        <v>923</v>
      </c>
      <c r="F2295" s="88">
        <v>2090</v>
      </c>
      <c r="G2295" s="78" t="s">
        <v>339</v>
      </c>
      <c r="H2295" s="79">
        <v>8.7253614460511706</v>
      </c>
      <c r="I2295" s="79">
        <v>39.890436632684299</v>
      </c>
      <c r="J2295" s="79">
        <v>109.233375411018</v>
      </c>
      <c r="K2295" s="79">
        <v>130.38419968976601</v>
      </c>
      <c r="L2295" s="79">
        <v>68.819842617818097</v>
      </c>
      <c r="M2295" s="79">
        <v>14.4316039841805</v>
      </c>
      <c r="N2295" s="79">
        <v>0.45067949661864298</v>
      </c>
    </row>
    <row r="2296" spans="1:14" x14ac:dyDescent="0.3">
      <c r="A2296" s="82">
        <v>2295</v>
      </c>
      <c r="B2296" s="83" t="s">
        <v>323</v>
      </c>
      <c r="C2296" s="87" t="s">
        <v>179</v>
      </c>
      <c r="D2296" s="88"/>
      <c r="E2296" s="88">
        <v>923</v>
      </c>
      <c r="F2296" s="88">
        <v>2095</v>
      </c>
      <c r="G2296" s="78" t="s">
        <v>340</v>
      </c>
      <c r="H2296" s="79">
        <v>8.7344092117858203</v>
      </c>
      <c r="I2296" s="79">
        <v>39.994796301420102</v>
      </c>
      <c r="J2296" s="79">
        <v>109.506006373076</v>
      </c>
      <c r="K2296" s="79">
        <v>130.62206240193899</v>
      </c>
      <c r="L2296" s="79">
        <v>68.947156642767396</v>
      </c>
      <c r="M2296" s="79">
        <v>14.459469788149301</v>
      </c>
      <c r="N2296" s="79">
        <v>0.45145613962655801</v>
      </c>
    </row>
    <row r="2297" spans="1:14" x14ac:dyDescent="0.3">
      <c r="A2297" s="82">
        <v>2296</v>
      </c>
      <c r="B2297" s="83" t="s">
        <v>323</v>
      </c>
      <c r="C2297" s="86" t="s">
        <v>180</v>
      </c>
      <c r="D2297" s="88"/>
      <c r="E2297" s="88">
        <v>112</v>
      </c>
      <c r="F2297" s="88">
        <v>2015</v>
      </c>
      <c r="G2297" s="78" t="s">
        <v>324</v>
      </c>
      <c r="H2297" s="79">
        <v>17.16</v>
      </c>
      <c r="I2297" s="79">
        <v>76.510999999999996</v>
      </c>
      <c r="J2297" s="79">
        <v>116.492</v>
      </c>
      <c r="K2297" s="79">
        <v>86.730999999999995</v>
      </c>
      <c r="L2297" s="79">
        <v>37.767000000000003</v>
      </c>
      <c r="M2297" s="79">
        <v>6.234</v>
      </c>
      <c r="N2297" s="79">
        <v>0.34499999999999997</v>
      </c>
    </row>
    <row r="2298" spans="1:14" x14ac:dyDescent="0.3">
      <c r="A2298" s="82">
        <v>2297</v>
      </c>
      <c r="B2298" s="83" t="s">
        <v>323</v>
      </c>
      <c r="C2298" s="86" t="s">
        <v>180</v>
      </c>
      <c r="D2298" s="88"/>
      <c r="E2298" s="88">
        <v>112</v>
      </c>
      <c r="F2298" s="88">
        <v>2020</v>
      </c>
      <c r="G2298" s="78" t="s">
        <v>325</v>
      </c>
      <c r="H2298" s="79">
        <v>13.071</v>
      </c>
      <c r="I2298" s="79">
        <v>61.277000000000001</v>
      </c>
      <c r="J2298" s="79">
        <v>117.904</v>
      </c>
      <c r="K2298" s="79">
        <v>102.48099999999999</v>
      </c>
      <c r="L2298" s="79">
        <v>47.539000000000001</v>
      </c>
      <c r="M2298" s="79">
        <v>7.88</v>
      </c>
      <c r="N2298" s="79">
        <v>0.36799999999999999</v>
      </c>
    </row>
    <row r="2299" spans="1:14" x14ac:dyDescent="0.3">
      <c r="A2299" s="82">
        <v>2298</v>
      </c>
      <c r="B2299" s="83" t="s">
        <v>323</v>
      </c>
      <c r="C2299" s="86" t="s">
        <v>180</v>
      </c>
      <c r="D2299" s="88"/>
      <c r="E2299" s="88">
        <v>112</v>
      </c>
      <c r="F2299" s="88">
        <v>2025</v>
      </c>
      <c r="G2299" s="78" t="s">
        <v>326</v>
      </c>
      <c r="H2299" s="79">
        <v>10.593</v>
      </c>
      <c r="I2299" s="79">
        <v>52.048999999999999</v>
      </c>
      <c r="J2299" s="79">
        <v>117.813</v>
      </c>
      <c r="K2299" s="79">
        <v>112.986</v>
      </c>
      <c r="L2299" s="79">
        <v>54.332000000000001</v>
      </c>
      <c r="M2299" s="79">
        <v>9.07</v>
      </c>
      <c r="N2299" s="79">
        <v>0.39700000000000002</v>
      </c>
    </row>
    <row r="2300" spans="1:14" x14ac:dyDescent="0.3">
      <c r="A2300" s="82">
        <v>2299</v>
      </c>
      <c r="B2300" s="83" t="s">
        <v>323</v>
      </c>
      <c r="C2300" s="86" t="s">
        <v>180</v>
      </c>
      <c r="D2300" s="88"/>
      <c r="E2300" s="88">
        <v>112</v>
      </c>
      <c r="F2300" s="88">
        <v>2030</v>
      </c>
      <c r="G2300" s="78" t="s">
        <v>327</v>
      </c>
      <c r="H2300" s="79">
        <v>9.1240000000000006</v>
      </c>
      <c r="I2300" s="79">
        <v>46.698</v>
      </c>
      <c r="J2300" s="79">
        <v>117.352</v>
      </c>
      <c r="K2300" s="79">
        <v>119.82599999999999</v>
      </c>
      <c r="L2300" s="79">
        <v>58.856999999999999</v>
      </c>
      <c r="M2300" s="79">
        <v>9.91</v>
      </c>
      <c r="N2300" s="79">
        <v>0.41299999999999998</v>
      </c>
    </row>
    <row r="2301" spans="1:14" x14ac:dyDescent="0.3">
      <c r="A2301" s="82">
        <v>2300</v>
      </c>
      <c r="B2301" s="83" t="s">
        <v>323</v>
      </c>
      <c r="C2301" s="86" t="s">
        <v>180</v>
      </c>
      <c r="D2301" s="88"/>
      <c r="E2301" s="88">
        <v>112</v>
      </c>
      <c r="F2301" s="88">
        <v>2035</v>
      </c>
      <c r="G2301" s="78" t="s">
        <v>328</v>
      </c>
      <c r="H2301" s="79">
        <v>8.2479999999999993</v>
      </c>
      <c r="I2301" s="79">
        <v>43.655999999999999</v>
      </c>
      <c r="J2301" s="79">
        <v>116.92700000000001</v>
      </c>
      <c r="K2301" s="79">
        <v>124.352</v>
      </c>
      <c r="L2301" s="79">
        <v>61.792000000000002</v>
      </c>
      <c r="M2301" s="79">
        <v>10.513</v>
      </c>
      <c r="N2301" s="79">
        <v>0.432</v>
      </c>
    </row>
    <row r="2302" spans="1:14" x14ac:dyDescent="0.3">
      <c r="A2302" s="82">
        <v>2301</v>
      </c>
      <c r="B2302" s="83" t="s">
        <v>323</v>
      </c>
      <c r="C2302" s="86" t="s">
        <v>180</v>
      </c>
      <c r="D2302" s="88"/>
      <c r="E2302" s="88">
        <v>112</v>
      </c>
      <c r="F2302" s="88">
        <v>2040</v>
      </c>
      <c r="G2302" s="78" t="s">
        <v>329</v>
      </c>
      <c r="H2302" s="79">
        <v>7.7309999999999999</v>
      </c>
      <c r="I2302" s="79">
        <v>42.033000000000001</v>
      </c>
      <c r="J2302" s="79">
        <v>116.66200000000001</v>
      </c>
      <c r="K2302" s="79">
        <v>127.277</v>
      </c>
      <c r="L2302" s="79">
        <v>63.570999999999998</v>
      </c>
      <c r="M2302" s="79">
        <v>10.930999999999999</v>
      </c>
      <c r="N2302" s="79">
        <v>0.435</v>
      </c>
    </row>
    <row r="2303" spans="1:14" x14ac:dyDescent="0.3">
      <c r="A2303" s="82">
        <v>2302</v>
      </c>
      <c r="B2303" s="83" t="s">
        <v>323</v>
      </c>
      <c r="C2303" s="86" t="s">
        <v>180</v>
      </c>
      <c r="D2303" s="88"/>
      <c r="E2303" s="88">
        <v>112</v>
      </c>
      <c r="F2303" s="88">
        <v>2045</v>
      </c>
      <c r="G2303" s="78" t="s">
        <v>330</v>
      </c>
      <c r="H2303" s="79">
        <v>7.4340000000000002</v>
      </c>
      <c r="I2303" s="79">
        <v>41.274000000000001</v>
      </c>
      <c r="J2303" s="79">
        <v>116.626</v>
      </c>
      <c r="K2303" s="79">
        <v>129.34899999999999</v>
      </c>
      <c r="L2303" s="79">
        <v>64.575000000000003</v>
      </c>
      <c r="M2303" s="79">
        <v>11.233000000000001</v>
      </c>
      <c r="N2303" s="79">
        <v>0.44900000000000001</v>
      </c>
    </row>
    <row r="2304" spans="1:14" x14ac:dyDescent="0.3">
      <c r="A2304" s="82">
        <v>2303</v>
      </c>
      <c r="B2304" s="83" t="s">
        <v>323</v>
      </c>
      <c r="C2304" s="86" t="s">
        <v>180</v>
      </c>
      <c r="D2304" s="88"/>
      <c r="E2304" s="88">
        <v>112</v>
      </c>
      <c r="F2304" s="88">
        <v>2050</v>
      </c>
      <c r="G2304" s="78" t="s">
        <v>331</v>
      </c>
      <c r="H2304" s="79">
        <v>7.2910000000000004</v>
      </c>
      <c r="I2304" s="79">
        <v>40.932000000000002</v>
      </c>
      <c r="J2304" s="79">
        <v>116.732</v>
      </c>
      <c r="K2304" s="79">
        <v>130.50200000000001</v>
      </c>
      <c r="L2304" s="79">
        <v>65.006</v>
      </c>
      <c r="M2304" s="79">
        <v>11.443</v>
      </c>
      <c r="N2304" s="79">
        <v>0.45400000000000001</v>
      </c>
    </row>
    <row r="2305" spans="1:14" x14ac:dyDescent="0.3">
      <c r="A2305" s="82">
        <v>2304</v>
      </c>
      <c r="B2305" s="83" t="s">
        <v>323</v>
      </c>
      <c r="C2305" s="86" t="s">
        <v>180</v>
      </c>
      <c r="D2305" s="88"/>
      <c r="E2305" s="88">
        <v>112</v>
      </c>
      <c r="F2305" s="88">
        <v>2055</v>
      </c>
      <c r="G2305" s="78" t="s">
        <v>332</v>
      </c>
      <c r="H2305" s="79">
        <v>7.2270000000000003</v>
      </c>
      <c r="I2305" s="79">
        <v>40.787999999999997</v>
      </c>
      <c r="J2305" s="79">
        <v>117.023</v>
      </c>
      <c r="K2305" s="79">
        <v>131.18199999999999</v>
      </c>
      <c r="L2305" s="79">
        <v>65.191000000000003</v>
      </c>
      <c r="M2305" s="79">
        <v>11.586</v>
      </c>
      <c r="N2305" s="79">
        <v>0.46300000000000002</v>
      </c>
    </row>
    <row r="2306" spans="1:14" x14ac:dyDescent="0.3">
      <c r="A2306" s="82">
        <v>2305</v>
      </c>
      <c r="B2306" s="83" t="s">
        <v>323</v>
      </c>
      <c r="C2306" s="86" t="s">
        <v>180</v>
      </c>
      <c r="D2306" s="88"/>
      <c r="E2306" s="88">
        <v>112</v>
      </c>
      <c r="F2306" s="88">
        <v>2060</v>
      </c>
      <c r="G2306" s="78" t="s">
        <v>333</v>
      </c>
      <c r="H2306" s="79">
        <v>7.2089999999999996</v>
      </c>
      <c r="I2306" s="79">
        <v>40.841999999999999</v>
      </c>
      <c r="J2306" s="79">
        <v>117.43300000000001</v>
      </c>
      <c r="K2306" s="79">
        <v>131.81</v>
      </c>
      <c r="L2306" s="79">
        <v>65.238</v>
      </c>
      <c r="M2306" s="79">
        <v>11.683</v>
      </c>
      <c r="N2306" s="79">
        <v>0.46500000000000002</v>
      </c>
    </row>
    <row r="2307" spans="1:14" x14ac:dyDescent="0.3">
      <c r="A2307" s="82">
        <v>2306</v>
      </c>
      <c r="B2307" s="83" t="s">
        <v>323</v>
      </c>
      <c r="C2307" s="86" t="s">
        <v>180</v>
      </c>
      <c r="D2307" s="88"/>
      <c r="E2307" s="88">
        <v>112</v>
      </c>
      <c r="F2307" s="88">
        <v>2065</v>
      </c>
      <c r="G2307" s="78" t="s">
        <v>334</v>
      </c>
      <c r="H2307" s="79">
        <v>7.2210000000000001</v>
      </c>
      <c r="I2307" s="79">
        <v>40.908999999999999</v>
      </c>
      <c r="J2307" s="79">
        <v>117.628</v>
      </c>
      <c r="K2307" s="79">
        <v>132.02799999999999</v>
      </c>
      <c r="L2307" s="79">
        <v>65.346000000000004</v>
      </c>
      <c r="M2307" s="79">
        <v>11.702999999999999</v>
      </c>
      <c r="N2307" s="79">
        <v>0.46500000000000002</v>
      </c>
    </row>
    <row r="2308" spans="1:14" x14ac:dyDescent="0.3">
      <c r="A2308" s="82">
        <v>2307</v>
      </c>
      <c r="B2308" s="83" t="s">
        <v>323</v>
      </c>
      <c r="C2308" s="86" t="s">
        <v>180</v>
      </c>
      <c r="D2308" s="88"/>
      <c r="E2308" s="88">
        <v>112</v>
      </c>
      <c r="F2308" s="88">
        <v>2070</v>
      </c>
      <c r="G2308" s="78" t="s">
        <v>335</v>
      </c>
      <c r="H2308" s="79">
        <v>7.234</v>
      </c>
      <c r="I2308" s="79">
        <v>40.984000000000002</v>
      </c>
      <c r="J2308" s="79">
        <v>117.84</v>
      </c>
      <c r="K2308" s="79">
        <v>132.268</v>
      </c>
      <c r="L2308" s="79">
        <v>65.463999999999999</v>
      </c>
      <c r="M2308" s="79">
        <v>11.724</v>
      </c>
      <c r="N2308" s="79">
        <v>0.46600000000000003</v>
      </c>
    </row>
    <row r="2309" spans="1:14" x14ac:dyDescent="0.3">
      <c r="A2309" s="82">
        <v>2308</v>
      </c>
      <c r="B2309" s="83" t="s">
        <v>323</v>
      </c>
      <c r="C2309" s="86" t="s">
        <v>180</v>
      </c>
      <c r="D2309" s="88"/>
      <c r="E2309" s="88">
        <v>112</v>
      </c>
      <c r="F2309" s="88">
        <v>2075</v>
      </c>
      <c r="G2309" s="78" t="s">
        <v>336</v>
      </c>
      <c r="H2309" s="79">
        <v>7.24</v>
      </c>
      <c r="I2309" s="79">
        <v>41.015999999999998</v>
      </c>
      <c r="J2309" s="79">
        <v>117.935</v>
      </c>
      <c r="K2309" s="79">
        <v>132.37299999999999</v>
      </c>
      <c r="L2309" s="79">
        <v>65.516999999999996</v>
      </c>
      <c r="M2309" s="79">
        <v>11.731999999999999</v>
      </c>
      <c r="N2309" s="79">
        <v>0.46700000000000003</v>
      </c>
    </row>
    <row r="2310" spans="1:14" x14ac:dyDescent="0.3">
      <c r="A2310" s="82">
        <v>2309</v>
      </c>
      <c r="B2310" s="83" t="s">
        <v>323</v>
      </c>
      <c r="C2310" s="86" t="s">
        <v>180</v>
      </c>
      <c r="D2310" s="88"/>
      <c r="E2310" s="88">
        <v>112</v>
      </c>
      <c r="F2310" s="88">
        <v>2080</v>
      </c>
      <c r="G2310" s="78" t="s">
        <v>337</v>
      </c>
      <c r="H2310" s="79">
        <v>7.2489999999999997</v>
      </c>
      <c r="I2310" s="79">
        <v>41.066000000000003</v>
      </c>
      <c r="J2310" s="79">
        <v>118.07899999999999</v>
      </c>
      <c r="K2310" s="79">
        <v>132.535</v>
      </c>
      <c r="L2310" s="79">
        <v>65.596999999999994</v>
      </c>
      <c r="M2310" s="79">
        <v>11.747</v>
      </c>
      <c r="N2310" s="79">
        <v>0.46700000000000003</v>
      </c>
    </row>
    <row r="2311" spans="1:14" x14ac:dyDescent="0.3">
      <c r="A2311" s="82">
        <v>2310</v>
      </c>
      <c r="B2311" s="83" t="s">
        <v>323</v>
      </c>
      <c r="C2311" s="86" t="s">
        <v>180</v>
      </c>
      <c r="D2311" s="88"/>
      <c r="E2311" s="88">
        <v>112</v>
      </c>
      <c r="F2311" s="88">
        <v>2085</v>
      </c>
      <c r="G2311" s="78" t="s">
        <v>338</v>
      </c>
      <c r="H2311" s="79">
        <v>7.2590000000000003</v>
      </c>
      <c r="I2311" s="79">
        <v>41.125</v>
      </c>
      <c r="J2311" s="79">
        <v>118.248</v>
      </c>
      <c r="K2311" s="79">
        <v>132.72499999999999</v>
      </c>
      <c r="L2311" s="79">
        <v>65.691000000000003</v>
      </c>
      <c r="M2311" s="79">
        <v>11.763999999999999</v>
      </c>
      <c r="N2311" s="79">
        <v>0.46800000000000003</v>
      </c>
    </row>
    <row r="2312" spans="1:14" x14ac:dyDescent="0.3">
      <c r="A2312" s="82">
        <v>2311</v>
      </c>
      <c r="B2312" s="83" t="s">
        <v>323</v>
      </c>
      <c r="C2312" s="86" t="s">
        <v>180</v>
      </c>
      <c r="D2312" s="88"/>
      <c r="E2312" s="88">
        <v>112</v>
      </c>
      <c r="F2312" s="88">
        <v>2090</v>
      </c>
      <c r="G2312" s="78" t="s">
        <v>339</v>
      </c>
      <c r="H2312" s="79">
        <v>7.2539999999999996</v>
      </c>
      <c r="I2312" s="79">
        <v>41.097000000000001</v>
      </c>
      <c r="J2312" s="79">
        <v>118.167</v>
      </c>
      <c r="K2312" s="79">
        <v>132.63300000000001</v>
      </c>
      <c r="L2312" s="79">
        <v>65.646000000000001</v>
      </c>
      <c r="M2312" s="79">
        <v>11.755000000000001</v>
      </c>
      <c r="N2312" s="79">
        <v>0.46800000000000003</v>
      </c>
    </row>
    <row r="2313" spans="1:14" x14ac:dyDescent="0.3">
      <c r="A2313" s="82">
        <v>2312</v>
      </c>
      <c r="B2313" s="83" t="s">
        <v>323</v>
      </c>
      <c r="C2313" s="86" t="s">
        <v>180</v>
      </c>
      <c r="D2313" s="88"/>
      <c r="E2313" s="88">
        <v>112</v>
      </c>
      <c r="F2313" s="88">
        <v>2095</v>
      </c>
      <c r="G2313" s="78" t="s">
        <v>340</v>
      </c>
      <c r="H2313" s="79">
        <v>7.266</v>
      </c>
      <c r="I2313" s="79">
        <v>41.164000000000001</v>
      </c>
      <c r="J2313" s="79">
        <v>118.361</v>
      </c>
      <c r="K2313" s="79">
        <v>132.852</v>
      </c>
      <c r="L2313" s="79">
        <v>65.753</v>
      </c>
      <c r="M2313" s="79">
        <v>11.776</v>
      </c>
      <c r="N2313" s="79">
        <v>0.46800000000000003</v>
      </c>
    </row>
    <row r="2314" spans="1:14" x14ac:dyDescent="0.3">
      <c r="A2314" s="82">
        <v>2313</v>
      </c>
      <c r="B2314" s="83" t="s">
        <v>323</v>
      </c>
      <c r="C2314" s="86" t="s">
        <v>181</v>
      </c>
      <c r="D2314" s="88"/>
      <c r="E2314" s="88">
        <v>100</v>
      </c>
      <c r="F2314" s="88">
        <v>2015</v>
      </c>
      <c r="G2314" s="78" t="s">
        <v>324</v>
      </c>
      <c r="H2314" s="79">
        <v>39.5</v>
      </c>
      <c r="I2314" s="79">
        <v>60.25</v>
      </c>
      <c r="J2314" s="79">
        <v>89.254000000000005</v>
      </c>
      <c r="K2314" s="79">
        <v>81.141999999999996</v>
      </c>
      <c r="L2314" s="79">
        <v>39.396000000000001</v>
      </c>
      <c r="M2314" s="79">
        <v>6.8659999999999997</v>
      </c>
      <c r="N2314" s="79">
        <v>0.41199999999999998</v>
      </c>
    </row>
    <row r="2315" spans="1:14" x14ac:dyDescent="0.3">
      <c r="A2315" s="82">
        <v>2314</v>
      </c>
      <c r="B2315" s="83" t="s">
        <v>323</v>
      </c>
      <c r="C2315" s="86" t="s">
        <v>181</v>
      </c>
      <c r="D2315" s="88"/>
      <c r="E2315" s="88">
        <v>100</v>
      </c>
      <c r="F2315" s="88">
        <v>2020</v>
      </c>
      <c r="G2315" s="78" t="s">
        <v>325</v>
      </c>
      <c r="H2315" s="79">
        <v>32.451000000000001</v>
      </c>
      <c r="I2315" s="79">
        <v>51.158999999999999</v>
      </c>
      <c r="J2315" s="79">
        <v>90.304000000000002</v>
      </c>
      <c r="K2315" s="79">
        <v>94.790999999999997</v>
      </c>
      <c r="L2315" s="79">
        <v>50.328000000000003</v>
      </c>
      <c r="M2315" s="79">
        <v>8.9670000000000005</v>
      </c>
      <c r="N2315" s="79">
        <v>0.46</v>
      </c>
    </row>
    <row r="2316" spans="1:14" x14ac:dyDescent="0.3">
      <c r="A2316" s="82">
        <v>2315</v>
      </c>
      <c r="B2316" s="83" t="s">
        <v>323</v>
      </c>
      <c r="C2316" s="86" t="s">
        <v>181</v>
      </c>
      <c r="D2316" s="88"/>
      <c r="E2316" s="88">
        <v>100</v>
      </c>
      <c r="F2316" s="88">
        <v>2025</v>
      </c>
      <c r="G2316" s="78" t="s">
        <v>326</v>
      </c>
      <c r="H2316" s="79">
        <v>25.876000000000001</v>
      </c>
      <c r="I2316" s="79">
        <v>44.543999999999997</v>
      </c>
      <c r="J2316" s="79">
        <v>91.442999999999998</v>
      </c>
      <c r="K2316" s="79">
        <v>105.602</v>
      </c>
      <c r="L2316" s="79">
        <v>58.837000000000003</v>
      </c>
      <c r="M2316" s="79">
        <v>10.725</v>
      </c>
      <c r="N2316" s="79">
        <v>0.47299999999999998</v>
      </c>
    </row>
    <row r="2317" spans="1:14" x14ac:dyDescent="0.3">
      <c r="A2317" s="82">
        <v>2316</v>
      </c>
      <c r="B2317" s="83" t="s">
        <v>323</v>
      </c>
      <c r="C2317" s="86" t="s">
        <v>181</v>
      </c>
      <c r="D2317" s="88"/>
      <c r="E2317" s="88">
        <v>100</v>
      </c>
      <c r="F2317" s="88">
        <v>2030</v>
      </c>
      <c r="G2317" s="78" t="s">
        <v>327</v>
      </c>
      <c r="H2317" s="79">
        <v>20.884</v>
      </c>
      <c r="I2317" s="79">
        <v>40.494999999999997</v>
      </c>
      <c r="J2317" s="79">
        <v>92.82</v>
      </c>
      <c r="K2317" s="79">
        <v>113.15</v>
      </c>
      <c r="L2317" s="79">
        <v>64.42</v>
      </c>
      <c r="M2317" s="79">
        <v>12.022</v>
      </c>
      <c r="N2317" s="79">
        <v>0.48899999999999999</v>
      </c>
    </row>
    <row r="2318" spans="1:14" x14ac:dyDescent="0.3">
      <c r="A2318" s="82">
        <v>2317</v>
      </c>
      <c r="B2318" s="83" t="s">
        <v>323</v>
      </c>
      <c r="C2318" s="86" t="s">
        <v>181</v>
      </c>
      <c r="D2318" s="88"/>
      <c r="E2318" s="88">
        <v>100</v>
      </c>
      <c r="F2318" s="88">
        <v>2035</v>
      </c>
      <c r="G2318" s="78" t="s">
        <v>328</v>
      </c>
      <c r="H2318" s="79">
        <v>17.338000000000001</v>
      </c>
      <c r="I2318" s="79">
        <v>38.362000000000002</v>
      </c>
      <c r="J2318" s="79">
        <v>94.57</v>
      </c>
      <c r="K2318" s="79">
        <v>118.39</v>
      </c>
      <c r="L2318" s="79">
        <v>67.644000000000005</v>
      </c>
      <c r="M2318" s="79">
        <v>12.949</v>
      </c>
      <c r="N2318" s="79">
        <v>0.50700000000000001</v>
      </c>
    </row>
    <row r="2319" spans="1:14" x14ac:dyDescent="0.3">
      <c r="A2319" s="82">
        <v>2318</v>
      </c>
      <c r="B2319" s="83" t="s">
        <v>323</v>
      </c>
      <c r="C2319" s="86" t="s">
        <v>181</v>
      </c>
      <c r="D2319" s="88"/>
      <c r="E2319" s="88">
        <v>100</v>
      </c>
      <c r="F2319" s="88">
        <v>2040</v>
      </c>
      <c r="G2319" s="78" t="s">
        <v>329</v>
      </c>
      <c r="H2319" s="79">
        <v>14.823</v>
      </c>
      <c r="I2319" s="79">
        <v>37.433999999999997</v>
      </c>
      <c r="J2319" s="79">
        <v>96.585999999999999</v>
      </c>
      <c r="K2319" s="79">
        <v>122.107</v>
      </c>
      <c r="L2319" s="79">
        <v>69.069999999999993</v>
      </c>
      <c r="M2319" s="79">
        <v>13.567</v>
      </c>
      <c r="N2319" s="79">
        <v>0.51300000000000001</v>
      </c>
    </row>
    <row r="2320" spans="1:14" x14ac:dyDescent="0.3">
      <c r="A2320" s="82">
        <v>2319</v>
      </c>
      <c r="B2320" s="83" t="s">
        <v>323</v>
      </c>
      <c r="C2320" s="86" t="s">
        <v>181</v>
      </c>
      <c r="D2320" s="88"/>
      <c r="E2320" s="88">
        <v>100</v>
      </c>
      <c r="F2320" s="88">
        <v>2045</v>
      </c>
      <c r="G2320" s="78" t="s">
        <v>330</v>
      </c>
      <c r="H2320" s="79">
        <v>13.587</v>
      </c>
      <c r="I2320" s="79">
        <v>37.106000000000002</v>
      </c>
      <c r="J2320" s="79">
        <v>97.974999999999994</v>
      </c>
      <c r="K2320" s="79">
        <v>124.379</v>
      </c>
      <c r="L2320" s="79">
        <v>69.813999999999993</v>
      </c>
      <c r="M2320" s="79">
        <v>14.084</v>
      </c>
      <c r="N2320" s="79">
        <v>0.51500000000000001</v>
      </c>
    </row>
    <row r="2321" spans="1:14" x14ac:dyDescent="0.3">
      <c r="A2321" s="82">
        <v>2320</v>
      </c>
      <c r="B2321" s="83" t="s">
        <v>323</v>
      </c>
      <c r="C2321" s="86" t="s">
        <v>181</v>
      </c>
      <c r="D2321" s="88"/>
      <c r="E2321" s="88">
        <v>100</v>
      </c>
      <c r="F2321" s="88">
        <v>2050</v>
      </c>
      <c r="G2321" s="78" t="s">
        <v>331</v>
      </c>
      <c r="H2321" s="79">
        <v>12.94</v>
      </c>
      <c r="I2321" s="79">
        <v>37.042000000000002</v>
      </c>
      <c r="J2321" s="79">
        <v>99.16</v>
      </c>
      <c r="K2321" s="79">
        <v>125.98099999999999</v>
      </c>
      <c r="L2321" s="79">
        <v>70.037999999999997</v>
      </c>
      <c r="M2321" s="79">
        <v>14.452999999999999</v>
      </c>
      <c r="N2321" s="79">
        <v>0.52600000000000002</v>
      </c>
    </row>
    <row r="2322" spans="1:14" x14ac:dyDescent="0.3">
      <c r="A2322" s="82">
        <v>2321</v>
      </c>
      <c r="B2322" s="83" t="s">
        <v>323</v>
      </c>
      <c r="C2322" s="86" t="s">
        <v>181</v>
      </c>
      <c r="D2322" s="88"/>
      <c r="E2322" s="88">
        <v>100</v>
      </c>
      <c r="F2322" s="88">
        <v>2055</v>
      </c>
      <c r="G2322" s="78" t="s">
        <v>332</v>
      </c>
      <c r="H2322" s="79">
        <v>12.555</v>
      </c>
      <c r="I2322" s="79">
        <v>37.127000000000002</v>
      </c>
      <c r="J2322" s="79">
        <v>100.23399999999999</v>
      </c>
      <c r="K2322" s="79">
        <v>127.187</v>
      </c>
      <c r="L2322" s="79">
        <v>69.933999999999997</v>
      </c>
      <c r="M2322" s="79">
        <v>14.634</v>
      </c>
      <c r="N2322" s="79">
        <v>0.52900000000000003</v>
      </c>
    </row>
    <row r="2323" spans="1:14" x14ac:dyDescent="0.3">
      <c r="A2323" s="82">
        <v>2322</v>
      </c>
      <c r="B2323" s="83" t="s">
        <v>323</v>
      </c>
      <c r="C2323" s="86" t="s">
        <v>181</v>
      </c>
      <c r="D2323" s="88"/>
      <c r="E2323" s="88">
        <v>100</v>
      </c>
      <c r="F2323" s="88">
        <v>2060</v>
      </c>
      <c r="G2323" s="78" t="s">
        <v>333</v>
      </c>
      <c r="H2323" s="79">
        <v>12.614000000000001</v>
      </c>
      <c r="I2323" s="79">
        <v>37.304000000000002</v>
      </c>
      <c r="J2323" s="79">
        <v>100.71</v>
      </c>
      <c r="K2323" s="79">
        <v>127.791</v>
      </c>
      <c r="L2323" s="79">
        <v>70.266000000000005</v>
      </c>
      <c r="M2323" s="79">
        <v>14.704000000000001</v>
      </c>
      <c r="N2323" s="79">
        <v>0.53100000000000003</v>
      </c>
    </row>
    <row r="2324" spans="1:14" x14ac:dyDescent="0.3">
      <c r="A2324" s="82">
        <v>2323</v>
      </c>
      <c r="B2324" s="83" t="s">
        <v>323</v>
      </c>
      <c r="C2324" s="86" t="s">
        <v>181</v>
      </c>
      <c r="D2324" s="88"/>
      <c r="E2324" s="88">
        <v>100</v>
      </c>
      <c r="F2324" s="88">
        <v>2065</v>
      </c>
      <c r="G2324" s="78" t="s">
        <v>334</v>
      </c>
      <c r="H2324" s="79">
        <v>12.662000000000001</v>
      </c>
      <c r="I2324" s="79">
        <v>37.445999999999998</v>
      </c>
      <c r="J2324" s="79">
        <v>101.09099999999999</v>
      </c>
      <c r="K2324" s="79">
        <v>128.27600000000001</v>
      </c>
      <c r="L2324" s="79">
        <v>70.533000000000001</v>
      </c>
      <c r="M2324" s="79">
        <v>14.759</v>
      </c>
      <c r="N2324" s="79">
        <v>0.53300000000000003</v>
      </c>
    </row>
    <row r="2325" spans="1:14" x14ac:dyDescent="0.3">
      <c r="A2325" s="82">
        <v>2324</v>
      </c>
      <c r="B2325" s="83" t="s">
        <v>323</v>
      </c>
      <c r="C2325" s="86" t="s">
        <v>181</v>
      </c>
      <c r="D2325" s="88"/>
      <c r="E2325" s="88">
        <v>100</v>
      </c>
      <c r="F2325" s="88">
        <v>2070</v>
      </c>
      <c r="G2325" s="78" t="s">
        <v>335</v>
      </c>
      <c r="H2325" s="79">
        <v>12.696999999999999</v>
      </c>
      <c r="I2325" s="79">
        <v>37.548000000000002</v>
      </c>
      <c r="J2325" s="79">
        <v>101.36799999999999</v>
      </c>
      <c r="K2325" s="79">
        <v>128.62700000000001</v>
      </c>
      <c r="L2325" s="79">
        <v>70.725999999999999</v>
      </c>
      <c r="M2325" s="79">
        <v>14.798999999999999</v>
      </c>
      <c r="N2325" s="79">
        <v>0.53500000000000003</v>
      </c>
    </row>
    <row r="2326" spans="1:14" x14ac:dyDescent="0.3">
      <c r="A2326" s="82">
        <v>2325</v>
      </c>
      <c r="B2326" s="83" t="s">
        <v>323</v>
      </c>
      <c r="C2326" s="86" t="s">
        <v>181</v>
      </c>
      <c r="D2326" s="88"/>
      <c r="E2326" s="88">
        <v>100</v>
      </c>
      <c r="F2326" s="88">
        <v>2075</v>
      </c>
      <c r="G2326" s="78" t="s">
        <v>336</v>
      </c>
      <c r="H2326" s="79">
        <v>12.728</v>
      </c>
      <c r="I2326" s="79">
        <v>37.64</v>
      </c>
      <c r="J2326" s="79">
        <v>101.61799999999999</v>
      </c>
      <c r="K2326" s="79">
        <v>128.94300000000001</v>
      </c>
      <c r="L2326" s="79">
        <v>70.899000000000001</v>
      </c>
      <c r="M2326" s="79">
        <v>14.836</v>
      </c>
      <c r="N2326" s="79">
        <v>0.53600000000000003</v>
      </c>
    </row>
    <row r="2327" spans="1:14" x14ac:dyDescent="0.3">
      <c r="A2327" s="82">
        <v>2326</v>
      </c>
      <c r="B2327" s="83" t="s">
        <v>323</v>
      </c>
      <c r="C2327" s="86" t="s">
        <v>181</v>
      </c>
      <c r="D2327" s="88"/>
      <c r="E2327" s="88">
        <v>100</v>
      </c>
      <c r="F2327" s="88">
        <v>2080</v>
      </c>
      <c r="G2327" s="78" t="s">
        <v>337</v>
      </c>
      <c r="H2327" s="79">
        <v>12.749000000000001</v>
      </c>
      <c r="I2327" s="79">
        <v>37.704000000000001</v>
      </c>
      <c r="J2327" s="79">
        <v>101.789</v>
      </c>
      <c r="K2327" s="79">
        <v>129.161</v>
      </c>
      <c r="L2327" s="79">
        <v>71.019000000000005</v>
      </c>
      <c r="M2327" s="79">
        <v>14.861000000000001</v>
      </c>
      <c r="N2327" s="79">
        <v>0.53700000000000003</v>
      </c>
    </row>
    <row r="2328" spans="1:14" x14ac:dyDescent="0.3">
      <c r="A2328" s="82">
        <v>2327</v>
      </c>
      <c r="B2328" s="83" t="s">
        <v>323</v>
      </c>
      <c r="C2328" s="86" t="s">
        <v>181</v>
      </c>
      <c r="D2328" s="88"/>
      <c r="E2328" s="88">
        <v>100</v>
      </c>
      <c r="F2328" s="88">
        <v>2085</v>
      </c>
      <c r="G2328" s="78" t="s">
        <v>338</v>
      </c>
      <c r="H2328" s="79">
        <v>12.768000000000001</v>
      </c>
      <c r="I2328" s="79">
        <v>37.759</v>
      </c>
      <c r="J2328" s="79">
        <v>101.93899999999999</v>
      </c>
      <c r="K2328" s="79">
        <v>129.35</v>
      </c>
      <c r="L2328" s="79">
        <v>71.123999999999995</v>
      </c>
      <c r="M2328" s="79">
        <v>14.882</v>
      </c>
      <c r="N2328" s="79">
        <v>0.53800000000000003</v>
      </c>
    </row>
    <row r="2329" spans="1:14" x14ac:dyDescent="0.3">
      <c r="A2329" s="82">
        <v>2328</v>
      </c>
      <c r="B2329" s="83" t="s">
        <v>323</v>
      </c>
      <c r="C2329" s="86" t="s">
        <v>181</v>
      </c>
      <c r="D2329" s="88"/>
      <c r="E2329" s="88">
        <v>100</v>
      </c>
      <c r="F2329" s="88">
        <v>2090</v>
      </c>
      <c r="G2329" s="78" t="s">
        <v>339</v>
      </c>
      <c r="H2329" s="79">
        <v>12.782999999999999</v>
      </c>
      <c r="I2329" s="79">
        <v>37.802</v>
      </c>
      <c r="J2329" s="79">
        <v>102.05500000000001</v>
      </c>
      <c r="K2329" s="79">
        <v>129.49700000000001</v>
      </c>
      <c r="L2329" s="79">
        <v>71.204999999999998</v>
      </c>
      <c r="M2329" s="79">
        <v>14.9</v>
      </c>
      <c r="N2329" s="79">
        <v>0.53800000000000003</v>
      </c>
    </row>
    <row r="2330" spans="1:14" x14ac:dyDescent="0.3">
      <c r="A2330" s="82">
        <v>2329</v>
      </c>
      <c r="B2330" s="83" t="s">
        <v>323</v>
      </c>
      <c r="C2330" s="86" t="s">
        <v>181</v>
      </c>
      <c r="D2330" s="88"/>
      <c r="E2330" s="88">
        <v>100</v>
      </c>
      <c r="F2330" s="88">
        <v>2095</v>
      </c>
      <c r="G2330" s="78" t="s">
        <v>340</v>
      </c>
      <c r="H2330" s="79">
        <v>12.801</v>
      </c>
      <c r="I2330" s="79">
        <v>37.854999999999997</v>
      </c>
      <c r="J2330" s="79">
        <v>102.199</v>
      </c>
      <c r="K2330" s="79">
        <v>129.68</v>
      </c>
      <c r="L2330" s="79">
        <v>71.305000000000007</v>
      </c>
      <c r="M2330" s="79">
        <v>14.920999999999999</v>
      </c>
      <c r="N2330" s="79">
        <v>0.53900000000000003</v>
      </c>
    </row>
    <row r="2331" spans="1:14" x14ac:dyDescent="0.3">
      <c r="A2331" s="82">
        <v>2330</v>
      </c>
      <c r="B2331" s="83" t="s">
        <v>323</v>
      </c>
      <c r="C2331" s="86" t="s">
        <v>182</v>
      </c>
      <c r="D2331" s="88"/>
      <c r="E2331" s="88">
        <v>203</v>
      </c>
      <c r="F2331" s="88">
        <v>2015</v>
      </c>
      <c r="G2331" s="78" t="s">
        <v>324</v>
      </c>
      <c r="H2331" s="79">
        <v>9.9949999999999992</v>
      </c>
      <c r="I2331" s="79">
        <v>35.17</v>
      </c>
      <c r="J2331" s="79">
        <v>88.061999999999998</v>
      </c>
      <c r="K2331" s="79">
        <v>119.54600000000001</v>
      </c>
      <c r="L2331" s="79">
        <v>51.557000000000002</v>
      </c>
      <c r="M2331" s="79">
        <v>8.5250000000000004</v>
      </c>
      <c r="N2331" s="79">
        <v>0.34499999999999997</v>
      </c>
    </row>
    <row r="2332" spans="1:14" x14ac:dyDescent="0.3">
      <c r="A2332" s="82">
        <v>2331</v>
      </c>
      <c r="B2332" s="83" t="s">
        <v>323</v>
      </c>
      <c r="C2332" s="86" t="s">
        <v>182</v>
      </c>
      <c r="D2332" s="88"/>
      <c r="E2332" s="88">
        <v>203</v>
      </c>
      <c r="F2332" s="88">
        <v>2020</v>
      </c>
      <c r="G2332" s="78" t="s">
        <v>325</v>
      </c>
      <c r="H2332" s="79">
        <v>8.891</v>
      </c>
      <c r="I2332" s="79">
        <v>30.501999999999999</v>
      </c>
      <c r="J2332" s="79">
        <v>83.430999999999997</v>
      </c>
      <c r="K2332" s="79">
        <v>131.57499999999999</v>
      </c>
      <c r="L2332" s="79">
        <v>61.104999999999997</v>
      </c>
      <c r="M2332" s="79">
        <v>10.284000000000001</v>
      </c>
      <c r="N2332" s="79">
        <v>0.372</v>
      </c>
    </row>
    <row r="2333" spans="1:14" x14ac:dyDescent="0.3">
      <c r="A2333" s="82">
        <v>2332</v>
      </c>
      <c r="B2333" s="83" t="s">
        <v>323</v>
      </c>
      <c r="C2333" s="86" t="s">
        <v>182</v>
      </c>
      <c r="D2333" s="88"/>
      <c r="E2333" s="88">
        <v>203</v>
      </c>
      <c r="F2333" s="88">
        <v>2025</v>
      </c>
      <c r="G2333" s="78" t="s">
        <v>326</v>
      </c>
      <c r="H2333" s="79">
        <v>8.2840000000000007</v>
      </c>
      <c r="I2333" s="79">
        <v>28.082000000000001</v>
      </c>
      <c r="J2333" s="79">
        <v>80.820999999999998</v>
      </c>
      <c r="K2333" s="79">
        <v>138.90700000000001</v>
      </c>
      <c r="L2333" s="79">
        <v>67.813999999999993</v>
      </c>
      <c r="M2333" s="79">
        <v>11.622</v>
      </c>
      <c r="N2333" s="79">
        <v>0.39</v>
      </c>
    </row>
    <row r="2334" spans="1:14" x14ac:dyDescent="0.3">
      <c r="A2334" s="82">
        <v>2333</v>
      </c>
      <c r="B2334" s="83" t="s">
        <v>323</v>
      </c>
      <c r="C2334" s="86" t="s">
        <v>182</v>
      </c>
      <c r="D2334" s="88"/>
      <c r="E2334" s="88">
        <v>203</v>
      </c>
      <c r="F2334" s="88">
        <v>2030</v>
      </c>
      <c r="G2334" s="78" t="s">
        <v>327</v>
      </c>
      <c r="H2334" s="79">
        <v>7.9589999999999996</v>
      </c>
      <c r="I2334" s="79">
        <v>26.93</v>
      </c>
      <c r="J2334" s="79">
        <v>79.706000000000003</v>
      </c>
      <c r="K2334" s="79">
        <v>143.404</v>
      </c>
      <c r="L2334" s="79">
        <v>72.444999999999993</v>
      </c>
      <c r="M2334" s="79">
        <v>12.654</v>
      </c>
      <c r="N2334" s="79">
        <v>0.40200000000000002</v>
      </c>
    </row>
    <row r="2335" spans="1:14" x14ac:dyDescent="0.3">
      <c r="A2335" s="82">
        <v>2334</v>
      </c>
      <c r="B2335" s="83" t="s">
        <v>323</v>
      </c>
      <c r="C2335" s="86" t="s">
        <v>182</v>
      </c>
      <c r="D2335" s="88"/>
      <c r="E2335" s="88">
        <v>203</v>
      </c>
      <c r="F2335" s="88">
        <v>2035</v>
      </c>
      <c r="G2335" s="78" t="s">
        <v>328</v>
      </c>
      <c r="H2335" s="79">
        <v>7.8010000000000002</v>
      </c>
      <c r="I2335" s="79">
        <v>26.431000000000001</v>
      </c>
      <c r="J2335" s="79">
        <v>79.427000000000007</v>
      </c>
      <c r="K2335" s="79">
        <v>146.24199999999999</v>
      </c>
      <c r="L2335" s="79">
        <v>75.56</v>
      </c>
      <c r="M2335" s="79">
        <v>13.467000000000001</v>
      </c>
      <c r="N2335" s="79">
        <v>0.41199999999999998</v>
      </c>
    </row>
    <row r="2336" spans="1:14" x14ac:dyDescent="0.3">
      <c r="A2336" s="82">
        <v>2335</v>
      </c>
      <c r="B2336" s="83" t="s">
        <v>323</v>
      </c>
      <c r="C2336" s="86" t="s">
        <v>182</v>
      </c>
      <c r="D2336" s="88"/>
      <c r="E2336" s="88">
        <v>203</v>
      </c>
      <c r="F2336" s="88">
        <v>2040</v>
      </c>
      <c r="G2336" s="78" t="s">
        <v>329</v>
      </c>
      <c r="H2336" s="79">
        <v>7.7389999999999999</v>
      </c>
      <c r="I2336" s="79">
        <v>26.277999999999999</v>
      </c>
      <c r="J2336" s="79">
        <v>79.626999999999995</v>
      </c>
      <c r="K2336" s="79">
        <v>148.13200000000001</v>
      </c>
      <c r="L2336" s="79">
        <v>77.584999999999994</v>
      </c>
      <c r="M2336" s="79">
        <v>14.101000000000001</v>
      </c>
      <c r="N2336" s="79">
        <v>0.41799999999999998</v>
      </c>
    </row>
    <row r="2337" spans="1:14" x14ac:dyDescent="0.3">
      <c r="A2337" s="82">
        <v>2336</v>
      </c>
      <c r="B2337" s="83" t="s">
        <v>323</v>
      </c>
      <c r="C2337" s="86" t="s">
        <v>182</v>
      </c>
      <c r="D2337" s="88"/>
      <c r="E2337" s="88">
        <v>203</v>
      </c>
      <c r="F2337" s="88">
        <v>2045</v>
      </c>
      <c r="G2337" s="78" t="s">
        <v>330</v>
      </c>
      <c r="H2337" s="79">
        <v>7.7279999999999998</v>
      </c>
      <c r="I2337" s="79">
        <v>26.298999999999999</v>
      </c>
      <c r="J2337" s="79">
        <v>80.082999999999998</v>
      </c>
      <c r="K2337" s="79">
        <v>149.53399999999999</v>
      </c>
      <c r="L2337" s="79">
        <v>78.816999999999993</v>
      </c>
      <c r="M2337" s="79">
        <v>14.574</v>
      </c>
      <c r="N2337" s="79">
        <v>0.42499999999999999</v>
      </c>
    </row>
    <row r="2338" spans="1:14" x14ac:dyDescent="0.3">
      <c r="A2338" s="82">
        <v>2337</v>
      </c>
      <c r="B2338" s="83" t="s">
        <v>323</v>
      </c>
      <c r="C2338" s="86" t="s">
        <v>182</v>
      </c>
      <c r="D2338" s="88"/>
      <c r="E2338" s="88">
        <v>203</v>
      </c>
      <c r="F2338" s="88">
        <v>2050</v>
      </c>
      <c r="G2338" s="78" t="s">
        <v>331</v>
      </c>
      <c r="H2338" s="79">
        <v>7.7469999999999999</v>
      </c>
      <c r="I2338" s="79">
        <v>26.419</v>
      </c>
      <c r="J2338" s="79">
        <v>80.706000000000003</v>
      </c>
      <c r="K2338" s="79">
        <v>150.51900000000001</v>
      </c>
      <c r="L2338" s="79">
        <v>79.445999999999998</v>
      </c>
      <c r="M2338" s="79">
        <v>14.907</v>
      </c>
      <c r="N2338" s="79">
        <v>0.436</v>
      </c>
    </row>
    <row r="2339" spans="1:14" x14ac:dyDescent="0.3">
      <c r="A2339" s="82">
        <v>2338</v>
      </c>
      <c r="B2339" s="83" t="s">
        <v>323</v>
      </c>
      <c r="C2339" s="86" t="s">
        <v>182</v>
      </c>
      <c r="D2339" s="88"/>
      <c r="E2339" s="88">
        <v>203</v>
      </c>
      <c r="F2339" s="88">
        <v>2055</v>
      </c>
      <c r="G2339" s="78" t="s">
        <v>332</v>
      </c>
      <c r="H2339" s="79">
        <v>7.7939999999999996</v>
      </c>
      <c r="I2339" s="79">
        <v>26.577999999999999</v>
      </c>
      <c r="J2339" s="79">
        <v>81.195999999999998</v>
      </c>
      <c r="K2339" s="79">
        <v>151.429</v>
      </c>
      <c r="L2339" s="79">
        <v>79.927000000000007</v>
      </c>
      <c r="M2339" s="79">
        <v>14.997999999999999</v>
      </c>
      <c r="N2339" s="79">
        <v>0.438</v>
      </c>
    </row>
    <row r="2340" spans="1:14" x14ac:dyDescent="0.3">
      <c r="A2340" s="82">
        <v>2339</v>
      </c>
      <c r="B2340" s="83" t="s">
        <v>323</v>
      </c>
      <c r="C2340" s="86" t="s">
        <v>182</v>
      </c>
      <c r="D2340" s="88"/>
      <c r="E2340" s="88">
        <v>203</v>
      </c>
      <c r="F2340" s="88">
        <v>2060</v>
      </c>
      <c r="G2340" s="78" t="s">
        <v>333</v>
      </c>
      <c r="H2340" s="79">
        <v>7.8319999999999999</v>
      </c>
      <c r="I2340" s="79">
        <v>26.704999999999998</v>
      </c>
      <c r="J2340" s="79">
        <v>81.585999999999999</v>
      </c>
      <c r="K2340" s="79">
        <v>152.15600000000001</v>
      </c>
      <c r="L2340" s="79">
        <v>80.311000000000007</v>
      </c>
      <c r="M2340" s="79">
        <v>15.069000000000001</v>
      </c>
      <c r="N2340" s="79">
        <v>0.441</v>
      </c>
    </row>
    <row r="2341" spans="1:14" x14ac:dyDescent="0.3">
      <c r="A2341" s="82">
        <v>2340</v>
      </c>
      <c r="B2341" s="83" t="s">
        <v>323</v>
      </c>
      <c r="C2341" s="86" t="s">
        <v>182</v>
      </c>
      <c r="D2341" s="88"/>
      <c r="E2341" s="88">
        <v>203</v>
      </c>
      <c r="F2341" s="88">
        <v>2065</v>
      </c>
      <c r="G2341" s="78" t="s">
        <v>334</v>
      </c>
      <c r="H2341" s="79">
        <v>7.8609999999999998</v>
      </c>
      <c r="I2341" s="79">
        <v>26.806999999999999</v>
      </c>
      <c r="J2341" s="79">
        <v>81.894999999999996</v>
      </c>
      <c r="K2341" s="79">
        <v>152.733</v>
      </c>
      <c r="L2341" s="79">
        <v>80.614999999999995</v>
      </c>
      <c r="M2341" s="79">
        <v>15.127000000000001</v>
      </c>
      <c r="N2341" s="79">
        <v>0.442</v>
      </c>
    </row>
    <row r="2342" spans="1:14" x14ac:dyDescent="0.3">
      <c r="A2342" s="82">
        <v>2341</v>
      </c>
      <c r="B2342" s="83" t="s">
        <v>323</v>
      </c>
      <c r="C2342" s="86" t="s">
        <v>182</v>
      </c>
      <c r="D2342" s="88"/>
      <c r="E2342" s="88">
        <v>203</v>
      </c>
      <c r="F2342" s="88">
        <v>2070</v>
      </c>
      <c r="G2342" s="78" t="s">
        <v>335</v>
      </c>
      <c r="H2342" s="79">
        <v>7.89</v>
      </c>
      <c r="I2342" s="79">
        <v>26.905999999999999</v>
      </c>
      <c r="J2342" s="79">
        <v>82.194000000000003</v>
      </c>
      <c r="K2342" s="79">
        <v>153.29300000000001</v>
      </c>
      <c r="L2342" s="79">
        <v>80.911000000000001</v>
      </c>
      <c r="M2342" s="79">
        <v>15.182</v>
      </c>
      <c r="N2342" s="79">
        <v>0.44400000000000001</v>
      </c>
    </row>
    <row r="2343" spans="1:14" x14ac:dyDescent="0.3">
      <c r="A2343" s="82">
        <v>2342</v>
      </c>
      <c r="B2343" s="83" t="s">
        <v>323</v>
      </c>
      <c r="C2343" s="86" t="s">
        <v>182</v>
      </c>
      <c r="D2343" s="88"/>
      <c r="E2343" s="88">
        <v>203</v>
      </c>
      <c r="F2343" s="88">
        <v>2075</v>
      </c>
      <c r="G2343" s="78" t="s">
        <v>336</v>
      </c>
      <c r="H2343" s="79">
        <v>7.91</v>
      </c>
      <c r="I2343" s="79">
        <v>26.972999999999999</v>
      </c>
      <c r="J2343" s="79">
        <v>82.4</v>
      </c>
      <c r="K2343" s="79">
        <v>153.678</v>
      </c>
      <c r="L2343" s="79">
        <v>81.114000000000004</v>
      </c>
      <c r="M2343" s="79">
        <v>15.22</v>
      </c>
      <c r="N2343" s="79">
        <v>0.44500000000000001</v>
      </c>
    </row>
    <row r="2344" spans="1:14" x14ac:dyDescent="0.3">
      <c r="A2344" s="82">
        <v>2343</v>
      </c>
      <c r="B2344" s="83" t="s">
        <v>323</v>
      </c>
      <c r="C2344" s="86" t="s">
        <v>182</v>
      </c>
      <c r="D2344" s="88"/>
      <c r="E2344" s="88">
        <v>203</v>
      </c>
      <c r="F2344" s="88">
        <v>2080</v>
      </c>
      <c r="G2344" s="78" t="s">
        <v>337</v>
      </c>
      <c r="H2344" s="79">
        <v>7.9240000000000004</v>
      </c>
      <c r="I2344" s="79">
        <v>27.023</v>
      </c>
      <c r="J2344" s="79">
        <v>82.552999999999997</v>
      </c>
      <c r="K2344" s="79">
        <v>153.96199999999999</v>
      </c>
      <c r="L2344" s="79">
        <v>81.263999999999996</v>
      </c>
      <c r="M2344" s="79">
        <v>15.247999999999999</v>
      </c>
      <c r="N2344" s="79">
        <v>0.44600000000000001</v>
      </c>
    </row>
    <row r="2345" spans="1:14" x14ac:dyDescent="0.3">
      <c r="A2345" s="82">
        <v>2344</v>
      </c>
      <c r="B2345" s="83" t="s">
        <v>323</v>
      </c>
      <c r="C2345" s="86" t="s">
        <v>182</v>
      </c>
      <c r="D2345" s="88"/>
      <c r="E2345" s="88">
        <v>203</v>
      </c>
      <c r="F2345" s="88">
        <v>2085</v>
      </c>
      <c r="G2345" s="78" t="s">
        <v>338</v>
      </c>
      <c r="H2345" s="79">
        <v>7.9340000000000002</v>
      </c>
      <c r="I2345" s="79">
        <v>27.053000000000001</v>
      </c>
      <c r="J2345" s="79">
        <v>82.647000000000006</v>
      </c>
      <c r="K2345" s="79">
        <v>154.13800000000001</v>
      </c>
      <c r="L2345" s="79">
        <v>81.355999999999995</v>
      </c>
      <c r="M2345" s="79">
        <v>15.266</v>
      </c>
      <c r="N2345" s="79">
        <v>0.44600000000000001</v>
      </c>
    </row>
    <row r="2346" spans="1:14" x14ac:dyDescent="0.3">
      <c r="A2346" s="82">
        <v>2345</v>
      </c>
      <c r="B2346" s="83" t="s">
        <v>323</v>
      </c>
      <c r="C2346" s="86" t="s">
        <v>182</v>
      </c>
      <c r="D2346" s="88"/>
      <c r="E2346" s="88">
        <v>203</v>
      </c>
      <c r="F2346" s="88">
        <v>2090</v>
      </c>
      <c r="G2346" s="78" t="s">
        <v>339</v>
      </c>
      <c r="H2346" s="79">
        <v>7.9379999999999997</v>
      </c>
      <c r="I2346" s="79">
        <v>27.07</v>
      </c>
      <c r="J2346" s="79">
        <v>82.695999999999998</v>
      </c>
      <c r="K2346" s="79">
        <v>154.22999999999999</v>
      </c>
      <c r="L2346" s="79">
        <v>81.405000000000001</v>
      </c>
      <c r="M2346" s="79">
        <v>15.273999999999999</v>
      </c>
      <c r="N2346" s="79">
        <v>0.44700000000000001</v>
      </c>
    </row>
    <row r="2347" spans="1:14" x14ac:dyDescent="0.3">
      <c r="A2347" s="82">
        <v>2346</v>
      </c>
      <c r="B2347" s="83" t="s">
        <v>323</v>
      </c>
      <c r="C2347" s="86" t="s">
        <v>182</v>
      </c>
      <c r="D2347" s="88"/>
      <c r="E2347" s="88">
        <v>203</v>
      </c>
      <c r="F2347" s="88">
        <v>2095</v>
      </c>
      <c r="G2347" s="78" t="s">
        <v>340</v>
      </c>
      <c r="H2347" s="79">
        <v>7.9489999999999998</v>
      </c>
      <c r="I2347" s="79">
        <v>27.106000000000002</v>
      </c>
      <c r="J2347" s="79">
        <v>82.808999999999997</v>
      </c>
      <c r="K2347" s="79">
        <v>154.43799999999999</v>
      </c>
      <c r="L2347" s="79">
        <v>81.515000000000001</v>
      </c>
      <c r="M2347" s="79">
        <v>15.295999999999999</v>
      </c>
      <c r="N2347" s="79">
        <v>0.44700000000000001</v>
      </c>
    </row>
    <row r="2348" spans="1:14" x14ac:dyDescent="0.3">
      <c r="A2348" s="82">
        <v>2347</v>
      </c>
      <c r="B2348" s="83" t="s">
        <v>323</v>
      </c>
      <c r="C2348" s="86" t="s">
        <v>183</v>
      </c>
      <c r="D2348" s="88"/>
      <c r="E2348" s="88">
        <v>348</v>
      </c>
      <c r="F2348" s="88">
        <v>2015</v>
      </c>
      <c r="G2348" s="78" t="s">
        <v>324</v>
      </c>
      <c r="H2348" s="79">
        <v>19.678000000000001</v>
      </c>
      <c r="I2348" s="79">
        <v>35.863999999999997</v>
      </c>
      <c r="J2348" s="79">
        <v>70.016000000000005</v>
      </c>
      <c r="K2348" s="79">
        <v>92.144000000000005</v>
      </c>
      <c r="L2348" s="79">
        <v>50.661999999999999</v>
      </c>
      <c r="M2348" s="79">
        <v>10.689</v>
      </c>
      <c r="N2348" s="79">
        <v>0.307</v>
      </c>
    </row>
    <row r="2349" spans="1:14" x14ac:dyDescent="0.3">
      <c r="A2349" s="82">
        <v>2348</v>
      </c>
      <c r="B2349" s="83" t="s">
        <v>323</v>
      </c>
      <c r="C2349" s="86" t="s">
        <v>183</v>
      </c>
      <c r="D2349" s="88"/>
      <c r="E2349" s="88">
        <v>348</v>
      </c>
      <c r="F2349" s="88">
        <v>2020</v>
      </c>
      <c r="G2349" s="78" t="s">
        <v>325</v>
      </c>
      <c r="H2349" s="79">
        <v>18.030999999999999</v>
      </c>
      <c r="I2349" s="79">
        <v>31.617000000000001</v>
      </c>
      <c r="J2349" s="79">
        <v>66.52</v>
      </c>
      <c r="K2349" s="79">
        <v>100.69499999999999</v>
      </c>
      <c r="L2349" s="79">
        <v>59.762999999999998</v>
      </c>
      <c r="M2349" s="79">
        <v>13.029</v>
      </c>
      <c r="N2349" s="79">
        <v>0.32500000000000001</v>
      </c>
    </row>
    <row r="2350" spans="1:14" x14ac:dyDescent="0.3">
      <c r="A2350" s="82">
        <v>2349</v>
      </c>
      <c r="B2350" s="83" t="s">
        <v>323</v>
      </c>
      <c r="C2350" s="86" t="s">
        <v>183</v>
      </c>
      <c r="D2350" s="88"/>
      <c r="E2350" s="88">
        <v>348</v>
      </c>
      <c r="F2350" s="88">
        <v>2025</v>
      </c>
      <c r="G2350" s="78" t="s">
        <v>326</v>
      </c>
      <c r="H2350" s="79">
        <v>16.36</v>
      </c>
      <c r="I2350" s="79">
        <v>28.968</v>
      </c>
      <c r="J2350" s="79">
        <v>64.798000000000002</v>
      </c>
      <c r="K2350" s="79">
        <v>107.04900000000001</v>
      </c>
      <c r="L2350" s="79">
        <v>66.625</v>
      </c>
      <c r="M2350" s="79">
        <v>14.939</v>
      </c>
      <c r="N2350" s="79">
        <v>0.34100000000000003</v>
      </c>
    </row>
    <row r="2351" spans="1:14" x14ac:dyDescent="0.3">
      <c r="A2351" s="82">
        <v>2350</v>
      </c>
      <c r="B2351" s="83" t="s">
        <v>323</v>
      </c>
      <c r="C2351" s="86" t="s">
        <v>183</v>
      </c>
      <c r="D2351" s="88"/>
      <c r="E2351" s="88">
        <v>348</v>
      </c>
      <c r="F2351" s="88">
        <v>2030</v>
      </c>
      <c r="G2351" s="78" t="s">
        <v>327</v>
      </c>
      <c r="H2351" s="79">
        <v>15.206</v>
      </c>
      <c r="I2351" s="79">
        <v>27.466000000000001</v>
      </c>
      <c r="J2351" s="79">
        <v>63.985999999999997</v>
      </c>
      <c r="K2351" s="79">
        <v>111.569</v>
      </c>
      <c r="L2351" s="79">
        <v>71.569000000000003</v>
      </c>
      <c r="M2351" s="79">
        <v>16.488</v>
      </c>
      <c r="N2351" s="79">
        <v>0.35599999999999998</v>
      </c>
    </row>
    <row r="2352" spans="1:14" x14ac:dyDescent="0.3">
      <c r="A2352" s="82">
        <v>2351</v>
      </c>
      <c r="B2352" s="83" t="s">
        <v>323</v>
      </c>
      <c r="C2352" s="86" t="s">
        <v>183</v>
      </c>
      <c r="D2352" s="88"/>
      <c r="E2352" s="88">
        <v>348</v>
      </c>
      <c r="F2352" s="88">
        <v>2035</v>
      </c>
      <c r="G2352" s="78" t="s">
        <v>328</v>
      </c>
      <c r="H2352" s="79">
        <v>14.478999999999999</v>
      </c>
      <c r="I2352" s="79">
        <v>26.704000000000001</v>
      </c>
      <c r="J2352" s="79">
        <v>63.871000000000002</v>
      </c>
      <c r="K2352" s="79">
        <v>115.068</v>
      </c>
      <c r="L2352" s="79">
        <v>75.078999999999994</v>
      </c>
      <c r="M2352" s="79">
        <v>17.756</v>
      </c>
      <c r="N2352" s="79">
        <v>0.36299999999999999</v>
      </c>
    </row>
    <row r="2353" spans="1:14" x14ac:dyDescent="0.3">
      <c r="A2353" s="82">
        <v>2352</v>
      </c>
      <c r="B2353" s="83" t="s">
        <v>323</v>
      </c>
      <c r="C2353" s="86" t="s">
        <v>183</v>
      </c>
      <c r="D2353" s="88"/>
      <c r="E2353" s="88">
        <v>348</v>
      </c>
      <c r="F2353" s="88">
        <v>2040</v>
      </c>
      <c r="G2353" s="78" t="s">
        <v>329</v>
      </c>
      <c r="H2353" s="79">
        <v>14.11</v>
      </c>
      <c r="I2353" s="79">
        <v>26.414000000000001</v>
      </c>
      <c r="J2353" s="79">
        <v>64.168000000000006</v>
      </c>
      <c r="K2353" s="79">
        <v>117.944</v>
      </c>
      <c r="L2353" s="79">
        <v>77.537999999999997</v>
      </c>
      <c r="M2353" s="79">
        <v>18.771999999999998</v>
      </c>
      <c r="N2353" s="79">
        <v>0.374</v>
      </c>
    </row>
    <row r="2354" spans="1:14" x14ac:dyDescent="0.3">
      <c r="A2354" s="82">
        <v>2353</v>
      </c>
      <c r="B2354" s="83" t="s">
        <v>323</v>
      </c>
      <c r="C2354" s="86" t="s">
        <v>183</v>
      </c>
      <c r="D2354" s="88"/>
      <c r="E2354" s="88">
        <v>348</v>
      </c>
      <c r="F2354" s="88">
        <v>2045</v>
      </c>
      <c r="G2354" s="78" t="s">
        <v>330</v>
      </c>
      <c r="H2354" s="79">
        <v>13.852</v>
      </c>
      <c r="I2354" s="79">
        <v>26.376000000000001</v>
      </c>
      <c r="J2354" s="79">
        <v>64.78</v>
      </c>
      <c r="K2354" s="79">
        <v>120.274</v>
      </c>
      <c r="L2354" s="79">
        <v>78.965999999999994</v>
      </c>
      <c r="M2354" s="79">
        <v>19.472999999999999</v>
      </c>
      <c r="N2354" s="79">
        <v>0.379</v>
      </c>
    </row>
    <row r="2355" spans="1:14" x14ac:dyDescent="0.3">
      <c r="A2355" s="82">
        <v>2354</v>
      </c>
      <c r="B2355" s="83" t="s">
        <v>323</v>
      </c>
      <c r="C2355" s="86" t="s">
        <v>183</v>
      </c>
      <c r="D2355" s="88"/>
      <c r="E2355" s="88">
        <v>348</v>
      </c>
      <c r="F2355" s="88">
        <v>2050</v>
      </c>
      <c r="G2355" s="78" t="s">
        <v>331</v>
      </c>
      <c r="H2355" s="79">
        <v>13.711</v>
      </c>
      <c r="I2355" s="79">
        <v>26.527000000000001</v>
      </c>
      <c r="J2355" s="79">
        <v>65.632000000000005</v>
      </c>
      <c r="K2355" s="79">
        <v>122.246</v>
      </c>
      <c r="L2355" s="79">
        <v>79.713999999999999</v>
      </c>
      <c r="M2355" s="79">
        <v>19.882999999999999</v>
      </c>
      <c r="N2355" s="79">
        <v>0.38700000000000001</v>
      </c>
    </row>
    <row r="2356" spans="1:14" x14ac:dyDescent="0.3">
      <c r="A2356" s="82">
        <v>2355</v>
      </c>
      <c r="B2356" s="83" t="s">
        <v>323</v>
      </c>
      <c r="C2356" s="86" t="s">
        <v>183</v>
      </c>
      <c r="D2356" s="88"/>
      <c r="E2356" s="88">
        <v>348</v>
      </c>
      <c r="F2356" s="88">
        <v>2055</v>
      </c>
      <c r="G2356" s="78" t="s">
        <v>332</v>
      </c>
      <c r="H2356" s="79">
        <v>13.856999999999999</v>
      </c>
      <c r="I2356" s="79">
        <v>26.808</v>
      </c>
      <c r="J2356" s="79">
        <v>66.328000000000003</v>
      </c>
      <c r="K2356" s="79">
        <v>123.542</v>
      </c>
      <c r="L2356" s="79">
        <v>80.56</v>
      </c>
      <c r="M2356" s="79">
        <v>20.094000000000001</v>
      </c>
      <c r="N2356" s="79">
        <v>0.39100000000000001</v>
      </c>
    </row>
    <row r="2357" spans="1:14" x14ac:dyDescent="0.3">
      <c r="A2357" s="82">
        <v>2356</v>
      </c>
      <c r="B2357" s="83" t="s">
        <v>323</v>
      </c>
      <c r="C2357" s="86" t="s">
        <v>183</v>
      </c>
      <c r="D2357" s="88"/>
      <c r="E2357" s="88">
        <v>348</v>
      </c>
      <c r="F2357" s="88">
        <v>2060</v>
      </c>
      <c r="G2357" s="78" t="s">
        <v>333</v>
      </c>
      <c r="H2357" s="79">
        <v>13.984999999999999</v>
      </c>
      <c r="I2357" s="79">
        <v>27.056999999999999</v>
      </c>
      <c r="J2357" s="79">
        <v>66.944999999999993</v>
      </c>
      <c r="K2357" s="79">
        <v>124.69</v>
      </c>
      <c r="L2357" s="79">
        <v>81.308000000000007</v>
      </c>
      <c r="M2357" s="79">
        <v>20.28</v>
      </c>
      <c r="N2357" s="79">
        <v>0.39500000000000002</v>
      </c>
    </row>
    <row r="2358" spans="1:14" x14ac:dyDescent="0.3">
      <c r="A2358" s="82">
        <v>2357</v>
      </c>
      <c r="B2358" s="83" t="s">
        <v>323</v>
      </c>
      <c r="C2358" s="86" t="s">
        <v>183</v>
      </c>
      <c r="D2358" s="88"/>
      <c r="E2358" s="88">
        <v>348</v>
      </c>
      <c r="F2358" s="88">
        <v>2065</v>
      </c>
      <c r="G2358" s="78" t="s">
        <v>334</v>
      </c>
      <c r="H2358" s="79">
        <v>14.103</v>
      </c>
      <c r="I2358" s="79">
        <v>27.285</v>
      </c>
      <c r="J2358" s="79">
        <v>67.509</v>
      </c>
      <c r="K2358" s="79">
        <v>125.74</v>
      </c>
      <c r="L2358" s="79">
        <v>81.994</v>
      </c>
      <c r="M2358" s="79">
        <v>20.451000000000001</v>
      </c>
      <c r="N2358" s="79">
        <v>0.39800000000000002</v>
      </c>
    </row>
    <row r="2359" spans="1:14" x14ac:dyDescent="0.3">
      <c r="A2359" s="82">
        <v>2358</v>
      </c>
      <c r="B2359" s="83" t="s">
        <v>323</v>
      </c>
      <c r="C2359" s="86" t="s">
        <v>183</v>
      </c>
      <c r="D2359" s="88"/>
      <c r="E2359" s="88">
        <v>348</v>
      </c>
      <c r="F2359" s="88">
        <v>2070</v>
      </c>
      <c r="G2359" s="78" t="s">
        <v>335</v>
      </c>
      <c r="H2359" s="79">
        <v>14.195</v>
      </c>
      <c r="I2359" s="79">
        <v>27.463000000000001</v>
      </c>
      <c r="J2359" s="79">
        <v>67.948999999999998</v>
      </c>
      <c r="K2359" s="79">
        <v>126.56</v>
      </c>
      <c r="L2359" s="79">
        <v>82.528000000000006</v>
      </c>
      <c r="M2359" s="79">
        <v>20.584</v>
      </c>
      <c r="N2359" s="79">
        <v>0.40100000000000002</v>
      </c>
    </row>
    <row r="2360" spans="1:14" x14ac:dyDescent="0.3">
      <c r="A2360" s="82">
        <v>2359</v>
      </c>
      <c r="B2360" s="83" t="s">
        <v>323</v>
      </c>
      <c r="C2360" s="86" t="s">
        <v>183</v>
      </c>
      <c r="D2360" s="88"/>
      <c r="E2360" s="88">
        <v>348</v>
      </c>
      <c r="F2360" s="88">
        <v>2075</v>
      </c>
      <c r="G2360" s="78" t="s">
        <v>336</v>
      </c>
      <c r="H2360" s="79">
        <v>14.271000000000001</v>
      </c>
      <c r="I2360" s="79">
        <v>27.61</v>
      </c>
      <c r="J2360" s="79">
        <v>68.313000000000002</v>
      </c>
      <c r="K2360" s="79">
        <v>127.238</v>
      </c>
      <c r="L2360" s="79">
        <v>82.97</v>
      </c>
      <c r="M2360" s="79">
        <v>20.695</v>
      </c>
      <c r="N2360" s="79">
        <v>0.40300000000000002</v>
      </c>
    </row>
    <row r="2361" spans="1:14" x14ac:dyDescent="0.3">
      <c r="A2361" s="82">
        <v>2360</v>
      </c>
      <c r="B2361" s="83" t="s">
        <v>323</v>
      </c>
      <c r="C2361" s="86" t="s">
        <v>183</v>
      </c>
      <c r="D2361" s="88"/>
      <c r="E2361" s="88">
        <v>348</v>
      </c>
      <c r="F2361" s="88">
        <v>2080</v>
      </c>
      <c r="G2361" s="78" t="s">
        <v>337</v>
      </c>
      <c r="H2361" s="79">
        <v>14.346</v>
      </c>
      <c r="I2361" s="79">
        <v>27.756</v>
      </c>
      <c r="J2361" s="79">
        <v>68.673000000000002</v>
      </c>
      <c r="K2361" s="79">
        <v>127.90900000000001</v>
      </c>
      <c r="L2361" s="79">
        <v>83.406999999999996</v>
      </c>
      <c r="M2361" s="79">
        <v>20.803999999999998</v>
      </c>
      <c r="N2361" s="79">
        <v>0.40500000000000003</v>
      </c>
    </row>
    <row r="2362" spans="1:14" x14ac:dyDescent="0.3">
      <c r="A2362" s="82">
        <v>2361</v>
      </c>
      <c r="B2362" s="83" t="s">
        <v>323</v>
      </c>
      <c r="C2362" s="86" t="s">
        <v>183</v>
      </c>
      <c r="D2362" s="88"/>
      <c r="E2362" s="88">
        <v>348</v>
      </c>
      <c r="F2362" s="88">
        <v>2085</v>
      </c>
      <c r="G2362" s="78" t="s">
        <v>338</v>
      </c>
      <c r="H2362" s="79">
        <v>14.414</v>
      </c>
      <c r="I2362" s="79">
        <v>27.887</v>
      </c>
      <c r="J2362" s="79">
        <v>68.997</v>
      </c>
      <c r="K2362" s="79">
        <v>128.512</v>
      </c>
      <c r="L2362" s="79">
        <v>83.801000000000002</v>
      </c>
      <c r="M2362" s="79">
        <v>20.902000000000001</v>
      </c>
      <c r="N2362" s="79">
        <v>0.40699999999999997</v>
      </c>
    </row>
    <row r="2363" spans="1:14" x14ac:dyDescent="0.3">
      <c r="A2363" s="82">
        <v>2362</v>
      </c>
      <c r="B2363" s="83" t="s">
        <v>323</v>
      </c>
      <c r="C2363" s="86" t="s">
        <v>183</v>
      </c>
      <c r="D2363" s="88"/>
      <c r="E2363" s="88">
        <v>348</v>
      </c>
      <c r="F2363" s="88">
        <v>2090</v>
      </c>
      <c r="G2363" s="78" t="s">
        <v>339</v>
      </c>
      <c r="H2363" s="79">
        <v>14.465999999999999</v>
      </c>
      <c r="I2363" s="79">
        <v>27.986999999999998</v>
      </c>
      <c r="J2363" s="79">
        <v>69.245000000000005</v>
      </c>
      <c r="K2363" s="79">
        <v>128.97399999999999</v>
      </c>
      <c r="L2363" s="79">
        <v>84.102000000000004</v>
      </c>
      <c r="M2363" s="79">
        <v>20.978000000000002</v>
      </c>
      <c r="N2363" s="79">
        <v>0.40799999999999997</v>
      </c>
    </row>
    <row r="2364" spans="1:14" x14ac:dyDescent="0.3">
      <c r="A2364" s="82">
        <v>2363</v>
      </c>
      <c r="B2364" s="83" t="s">
        <v>323</v>
      </c>
      <c r="C2364" s="86" t="s">
        <v>183</v>
      </c>
      <c r="D2364" s="88"/>
      <c r="E2364" s="88">
        <v>348</v>
      </c>
      <c r="F2364" s="88">
        <v>2095</v>
      </c>
      <c r="G2364" s="78" t="s">
        <v>340</v>
      </c>
      <c r="H2364" s="79">
        <v>14.523</v>
      </c>
      <c r="I2364" s="79">
        <v>28.096</v>
      </c>
      <c r="J2364" s="79">
        <v>69.518000000000001</v>
      </c>
      <c r="K2364" s="79">
        <v>129.48099999999999</v>
      </c>
      <c r="L2364" s="79">
        <v>84.432000000000002</v>
      </c>
      <c r="M2364" s="79">
        <v>21.06</v>
      </c>
      <c r="N2364" s="79">
        <v>0.41</v>
      </c>
    </row>
    <row r="2365" spans="1:14" x14ac:dyDescent="0.3">
      <c r="A2365" s="82">
        <v>2364</v>
      </c>
      <c r="B2365" s="83" t="s">
        <v>323</v>
      </c>
      <c r="C2365" s="86" t="s">
        <v>184</v>
      </c>
      <c r="D2365" s="88"/>
      <c r="E2365" s="88">
        <v>616</v>
      </c>
      <c r="F2365" s="88">
        <v>2015</v>
      </c>
      <c r="G2365" s="78" t="s">
        <v>324</v>
      </c>
      <c r="H2365" s="79">
        <v>12.706</v>
      </c>
      <c r="I2365" s="79">
        <v>42.143999999999998</v>
      </c>
      <c r="J2365" s="79">
        <v>85.228999999999999</v>
      </c>
      <c r="K2365" s="79">
        <v>75.662999999999997</v>
      </c>
      <c r="L2365" s="79">
        <v>35.045000000000002</v>
      </c>
      <c r="M2365" s="79">
        <v>6.8949999999999996</v>
      </c>
      <c r="N2365" s="79">
        <v>0.25800000000000001</v>
      </c>
    </row>
    <row r="2366" spans="1:14" x14ac:dyDescent="0.3">
      <c r="A2366" s="82">
        <v>2365</v>
      </c>
      <c r="B2366" s="83" t="s">
        <v>323</v>
      </c>
      <c r="C2366" s="86" t="s">
        <v>184</v>
      </c>
      <c r="D2366" s="88"/>
      <c r="E2366" s="88">
        <v>616</v>
      </c>
      <c r="F2366" s="88">
        <v>2020</v>
      </c>
      <c r="G2366" s="78" t="s">
        <v>325</v>
      </c>
      <c r="H2366" s="79">
        <v>11.528</v>
      </c>
      <c r="I2366" s="79">
        <v>36.277000000000001</v>
      </c>
      <c r="J2366" s="79">
        <v>82.727999999999994</v>
      </c>
      <c r="K2366" s="79">
        <v>81.95</v>
      </c>
      <c r="L2366" s="79">
        <v>39.024999999999999</v>
      </c>
      <c r="M2366" s="79">
        <v>7.53</v>
      </c>
      <c r="N2366" s="79">
        <v>0.26200000000000001</v>
      </c>
    </row>
    <row r="2367" spans="1:14" x14ac:dyDescent="0.3">
      <c r="A2367" s="82">
        <v>2366</v>
      </c>
      <c r="B2367" s="83" t="s">
        <v>323</v>
      </c>
      <c r="C2367" s="86" t="s">
        <v>184</v>
      </c>
      <c r="D2367" s="88"/>
      <c r="E2367" s="88">
        <v>616</v>
      </c>
      <c r="F2367" s="88">
        <v>2025</v>
      </c>
      <c r="G2367" s="78" t="s">
        <v>326</v>
      </c>
      <c r="H2367" s="79">
        <v>10.816000000000001</v>
      </c>
      <c r="I2367" s="79">
        <v>33.262</v>
      </c>
      <c r="J2367" s="79">
        <v>83.808999999999997</v>
      </c>
      <c r="K2367" s="79">
        <v>90.647000000000006</v>
      </c>
      <c r="L2367" s="79">
        <v>44.107999999999997</v>
      </c>
      <c r="M2367" s="79">
        <v>8.359</v>
      </c>
      <c r="N2367" s="79">
        <v>0.27900000000000003</v>
      </c>
    </row>
    <row r="2368" spans="1:14" x14ac:dyDescent="0.3">
      <c r="A2368" s="82">
        <v>2367</v>
      </c>
      <c r="B2368" s="83" t="s">
        <v>323</v>
      </c>
      <c r="C2368" s="86" t="s">
        <v>184</v>
      </c>
      <c r="D2368" s="88"/>
      <c r="E2368" s="88">
        <v>616</v>
      </c>
      <c r="F2368" s="88">
        <v>2030</v>
      </c>
      <c r="G2368" s="78" t="s">
        <v>327</v>
      </c>
      <c r="H2368" s="79">
        <v>10.132</v>
      </c>
      <c r="I2368" s="79">
        <v>31.244</v>
      </c>
      <c r="J2368" s="79">
        <v>85.064999999999998</v>
      </c>
      <c r="K2368" s="79">
        <v>98.343999999999994</v>
      </c>
      <c r="L2368" s="79">
        <v>48.615000000000002</v>
      </c>
      <c r="M2368" s="79">
        <v>9.0939999999999994</v>
      </c>
      <c r="N2368" s="79">
        <v>0.28599999999999998</v>
      </c>
    </row>
    <row r="2369" spans="1:14" x14ac:dyDescent="0.3">
      <c r="A2369" s="82">
        <v>2368</v>
      </c>
      <c r="B2369" s="83" t="s">
        <v>323</v>
      </c>
      <c r="C2369" s="86" t="s">
        <v>184</v>
      </c>
      <c r="D2369" s="88"/>
      <c r="E2369" s="88">
        <v>616</v>
      </c>
      <c r="F2369" s="88">
        <v>2035</v>
      </c>
      <c r="G2369" s="78" t="s">
        <v>328</v>
      </c>
      <c r="H2369" s="79">
        <v>9.5180000000000007</v>
      </c>
      <c r="I2369" s="79">
        <v>30.117999999999999</v>
      </c>
      <c r="J2369" s="79">
        <v>86.638999999999996</v>
      </c>
      <c r="K2369" s="79">
        <v>104.95399999999999</v>
      </c>
      <c r="L2369" s="79">
        <v>52.429000000000002</v>
      </c>
      <c r="M2369" s="79">
        <v>9.6999999999999993</v>
      </c>
      <c r="N2369" s="79">
        <v>0.30199999999999999</v>
      </c>
    </row>
    <row r="2370" spans="1:14" x14ac:dyDescent="0.3">
      <c r="A2370" s="82">
        <v>2369</v>
      </c>
      <c r="B2370" s="83" t="s">
        <v>323</v>
      </c>
      <c r="C2370" s="86" t="s">
        <v>184</v>
      </c>
      <c r="D2370" s="88"/>
      <c r="E2370" s="88">
        <v>616</v>
      </c>
      <c r="F2370" s="88">
        <v>2040</v>
      </c>
      <c r="G2370" s="78" t="s">
        <v>329</v>
      </c>
      <c r="H2370" s="79">
        <v>8.9770000000000003</v>
      </c>
      <c r="I2370" s="79">
        <v>29.673999999999999</v>
      </c>
      <c r="J2370" s="79">
        <v>88.299000000000007</v>
      </c>
      <c r="K2370" s="79">
        <v>110.242</v>
      </c>
      <c r="L2370" s="79">
        <v>55.396000000000001</v>
      </c>
      <c r="M2370" s="79">
        <v>10.170999999999999</v>
      </c>
      <c r="N2370" s="79">
        <v>0.32100000000000001</v>
      </c>
    </row>
    <row r="2371" spans="1:14" x14ac:dyDescent="0.3">
      <c r="A2371" s="82">
        <v>2370</v>
      </c>
      <c r="B2371" s="83" t="s">
        <v>323</v>
      </c>
      <c r="C2371" s="86" t="s">
        <v>184</v>
      </c>
      <c r="D2371" s="88"/>
      <c r="E2371" s="88">
        <v>616</v>
      </c>
      <c r="F2371" s="88">
        <v>2045</v>
      </c>
      <c r="G2371" s="78" t="s">
        <v>330</v>
      </c>
      <c r="H2371" s="79">
        <v>8.6890000000000001</v>
      </c>
      <c r="I2371" s="79">
        <v>29.664000000000001</v>
      </c>
      <c r="J2371" s="79">
        <v>90.206000000000003</v>
      </c>
      <c r="K2371" s="79">
        <v>114.503</v>
      </c>
      <c r="L2371" s="79">
        <v>57.811999999999998</v>
      </c>
      <c r="M2371" s="79">
        <v>10.571999999999999</v>
      </c>
      <c r="N2371" s="79">
        <v>0.33400000000000002</v>
      </c>
    </row>
    <row r="2372" spans="1:14" x14ac:dyDescent="0.3">
      <c r="A2372" s="82">
        <v>2371</v>
      </c>
      <c r="B2372" s="83" t="s">
        <v>323</v>
      </c>
      <c r="C2372" s="86" t="s">
        <v>184</v>
      </c>
      <c r="D2372" s="88"/>
      <c r="E2372" s="88">
        <v>616</v>
      </c>
      <c r="F2372" s="88">
        <v>2050</v>
      </c>
      <c r="G2372" s="78" t="s">
        <v>331</v>
      </c>
      <c r="H2372" s="79">
        <v>8.5459999999999994</v>
      </c>
      <c r="I2372" s="79">
        <v>29.864000000000001</v>
      </c>
      <c r="J2372" s="79">
        <v>91.984999999999999</v>
      </c>
      <c r="K2372" s="79">
        <v>117.736</v>
      </c>
      <c r="L2372" s="79">
        <v>59.637</v>
      </c>
      <c r="M2372" s="79">
        <v>10.898</v>
      </c>
      <c r="N2372" s="79">
        <v>0.35399999999999998</v>
      </c>
    </row>
    <row r="2373" spans="1:14" x14ac:dyDescent="0.3">
      <c r="A2373" s="82">
        <v>2372</v>
      </c>
      <c r="B2373" s="83" t="s">
        <v>323</v>
      </c>
      <c r="C2373" s="86" t="s">
        <v>184</v>
      </c>
      <c r="D2373" s="88"/>
      <c r="E2373" s="88">
        <v>616</v>
      </c>
      <c r="F2373" s="88">
        <v>2055</v>
      </c>
      <c r="G2373" s="78" t="s">
        <v>332</v>
      </c>
      <c r="H2373" s="79">
        <v>8.5009999999999994</v>
      </c>
      <c r="I2373" s="79">
        <v>30.28</v>
      </c>
      <c r="J2373" s="79">
        <v>93.869</v>
      </c>
      <c r="K2373" s="79">
        <v>120.459</v>
      </c>
      <c r="L2373" s="79">
        <v>61.073999999999998</v>
      </c>
      <c r="M2373" s="79">
        <v>11.154999999999999</v>
      </c>
      <c r="N2373" s="79">
        <v>0.36199999999999999</v>
      </c>
    </row>
    <row r="2374" spans="1:14" x14ac:dyDescent="0.3">
      <c r="A2374" s="82">
        <v>2373</v>
      </c>
      <c r="B2374" s="83" t="s">
        <v>323</v>
      </c>
      <c r="C2374" s="86" t="s">
        <v>184</v>
      </c>
      <c r="D2374" s="88"/>
      <c r="E2374" s="88">
        <v>616</v>
      </c>
      <c r="F2374" s="88">
        <v>2060</v>
      </c>
      <c r="G2374" s="78" t="s">
        <v>333</v>
      </c>
      <c r="H2374" s="79">
        <v>8.4890000000000008</v>
      </c>
      <c r="I2374" s="79">
        <v>30.736999999999998</v>
      </c>
      <c r="J2374" s="79">
        <v>95.504999999999995</v>
      </c>
      <c r="K2374" s="79">
        <v>122.45</v>
      </c>
      <c r="L2374" s="79">
        <v>62.036999999999999</v>
      </c>
      <c r="M2374" s="79">
        <v>11.335000000000001</v>
      </c>
      <c r="N2374" s="79">
        <v>0.36699999999999999</v>
      </c>
    </row>
    <row r="2375" spans="1:14" x14ac:dyDescent="0.3">
      <c r="A2375" s="82">
        <v>2374</v>
      </c>
      <c r="B2375" s="83" t="s">
        <v>323</v>
      </c>
      <c r="C2375" s="86" t="s">
        <v>184</v>
      </c>
      <c r="D2375" s="88"/>
      <c r="E2375" s="88">
        <v>616</v>
      </c>
      <c r="F2375" s="88">
        <v>2065</v>
      </c>
      <c r="G2375" s="78" t="s">
        <v>334</v>
      </c>
      <c r="H2375" s="79">
        <v>8.6010000000000009</v>
      </c>
      <c r="I2375" s="79">
        <v>31.175000000000001</v>
      </c>
      <c r="J2375" s="79">
        <v>96.856999999999999</v>
      </c>
      <c r="K2375" s="79">
        <v>124.164</v>
      </c>
      <c r="L2375" s="79">
        <v>62.9</v>
      </c>
      <c r="M2375" s="79">
        <v>11.491</v>
      </c>
      <c r="N2375" s="79">
        <v>0.372</v>
      </c>
    </row>
    <row r="2376" spans="1:14" x14ac:dyDescent="0.3">
      <c r="A2376" s="82">
        <v>2375</v>
      </c>
      <c r="B2376" s="83" t="s">
        <v>323</v>
      </c>
      <c r="C2376" s="86" t="s">
        <v>184</v>
      </c>
      <c r="D2376" s="88"/>
      <c r="E2376" s="88">
        <v>616</v>
      </c>
      <c r="F2376" s="88">
        <v>2070</v>
      </c>
      <c r="G2376" s="78" t="s">
        <v>335</v>
      </c>
      <c r="H2376" s="79">
        <v>8.7010000000000005</v>
      </c>
      <c r="I2376" s="79">
        <v>31.559000000000001</v>
      </c>
      <c r="J2376" s="79">
        <v>98.042000000000002</v>
      </c>
      <c r="K2376" s="79">
        <v>125.661</v>
      </c>
      <c r="L2376" s="79">
        <v>63.651000000000003</v>
      </c>
      <c r="M2376" s="79">
        <v>11.629</v>
      </c>
      <c r="N2376" s="79">
        <v>0.377</v>
      </c>
    </row>
    <row r="2377" spans="1:14" x14ac:dyDescent="0.3">
      <c r="A2377" s="82">
        <v>2376</v>
      </c>
      <c r="B2377" s="83" t="s">
        <v>323</v>
      </c>
      <c r="C2377" s="86" t="s">
        <v>184</v>
      </c>
      <c r="D2377" s="88"/>
      <c r="E2377" s="88">
        <v>616</v>
      </c>
      <c r="F2377" s="88">
        <v>2075</v>
      </c>
      <c r="G2377" s="78" t="s">
        <v>336</v>
      </c>
      <c r="H2377" s="79">
        <v>8.7840000000000007</v>
      </c>
      <c r="I2377" s="79">
        <v>31.876000000000001</v>
      </c>
      <c r="J2377" s="79">
        <v>99.016000000000005</v>
      </c>
      <c r="K2377" s="79">
        <v>126.893</v>
      </c>
      <c r="L2377" s="79">
        <v>64.266999999999996</v>
      </c>
      <c r="M2377" s="79">
        <v>11.743</v>
      </c>
      <c r="N2377" s="79">
        <v>0.38100000000000001</v>
      </c>
    </row>
    <row r="2378" spans="1:14" x14ac:dyDescent="0.3">
      <c r="A2378" s="82">
        <v>2377</v>
      </c>
      <c r="B2378" s="83" t="s">
        <v>323</v>
      </c>
      <c r="C2378" s="86" t="s">
        <v>184</v>
      </c>
      <c r="D2378" s="88"/>
      <c r="E2378" s="88">
        <v>616</v>
      </c>
      <c r="F2378" s="88">
        <v>2080</v>
      </c>
      <c r="G2378" s="78" t="s">
        <v>337</v>
      </c>
      <c r="H2378" s="79">
        <v>8.8650000000000002</v>
      </c>
      <c r="I2378" s="79">
        <v>32.173000000000002</v>
      </c>
      <c r="J2378" s="79">
        <v>99.938000000000002</v>
      </c>
      <c r="K2378" s="79">
        <v>128.05799999999999</v>
      </c>
      <c r="L2378" s="79">
        <v>64.852999999999994</v>
      </c>
      <c r="M2378" s="79">
        <v>11.849</v>
      </c>
      <c r="N2378" s="79">
        <v>0.38400000000000001</v>
      </c>
    </row>
    <row r="2379" spans="1:14" x14ac:dyDescent="0.3">
      <c r="A2379" s="82">
        <v>2378</v>
      </c>
      <c r="B2379" s="83" t="s">
        <v>323</v>
      </c>
      <c r="C2379" s="86" t="s">
        <v>184</v>
      </c>
      <c r="D2379" s="88"/>
      <c r="E2379" s="88">
        <v>616</v>
      </c>
      <c r="F2379" s="88">
        <v>2085</v>
      </c>
      <c r="G2379" s="78" t="s">
        <v>338</v>
      </c>
      <c r="H2379" s="79">
        <v>8.9220000000000006</v>
      </c>
      <c r="I2379" s="79">
        <v>32.390999999999998</v>
      </c>
      <c r="J2379" s="79">
        <v>100.595</v>
      </c>
      <c r="K2379" s="79">
        <v>128.892</v>
      </c>
      <c r="L2379" s="79">
        <v>65.268000000000001</v>
      </c>
      <c r="M2379" s="79">
        <v>11.925000000000001</v>
      </c>
      <c r="N2379" s="79">
        <v>0.38700000000000001</v>
      </c>
    </row>
    <row r="2380" spans="1:14" x14ac:dyDescent="0.3">
      <c r="A2380" s="82">
        <v>2379</v>
      </c>
      <c r="B2380" s="83" t="s">
        <v>323</v>
      </c>
      <c r="C2380" s="86" t="s">
        <v>184</v>
      </c>
      <c r="D2380" s="88"/>
      <c r="E2380" s="88">
        <v>616</v>
      </c>
      <c r="F2380" s="88">
        <v>2090</v>
      </c>
      <c r="G2380" s="78" t="s">
        <v>339</v>
      </c>
      <c r="H2380" s="79">
        <v>8.9730000000000008</v>
      </c>
      <c r="I2380" s="79">
        <v>32.588999999999999</v>
      </c>
      <c r="J2380" s="79">
        <v>101.21</v>
      </c>
      <c r="K2380" s="79">
        <v>129.666</v>
      </c>
      <c r="L2380" s="79">
        <v>65.655000000000001</v>
      </c>
      <c r="M2380" s="79">
        <v>11.997999999999999</v>
      </c>
      <c r="N2380" s="79">
        <v>0.38900000000000001</v>
      </c>
    </row>
    <row r="2381" spans="1:14" x14ac:dyDescent="0.3">
      <c r="A2381" s="82">
        <v>2380</v>
      </c>
      <c r="B2381" s="83" t="s">
        <v>323</v>
      </c>
      <c r="C2381" s="86" t="s">
        <v>184</v>
      </c>
      <c r="D2381" s="88"/>
      <c r="E2381" s="88">
        <v>616</v>
      </c>
      <c r="F2381" s="88">
        <v>2095</v>
      </c>
      <c r="G2381" s="78" t="s">
        <v>340</v>
      </c>
      <c r="H2381" s="79">
        <v>9.0180000000000007</v>
      </c>
      <c r="I2381" s="79">
        <v>32.756999999999998</v>
      </c>
      <c r="J2381" s="79">
        <v>101.72199999999999</v>
      </c>
      <c r="K2381" s="79">
        <v>130.316</v>
      </c>
      <c r="L2381" s="79">
        <v>65.981999999999999</v>
      </c>
      <c r="M2381" s="79">
        <v>12.054</v>
      </c>
      <c r="N2381" s="79">
        <v>0.39100000000000001</v>
      </c>
    </row>
    <row r="2382" spans="1:14" x14ac:dyDescent="0.3">
      <c r="A2382" s="82">
        <v>2381</v>
      </c>
      <c r="B2382" s="83" t="s">
        <v>323</v>
      </c>
      <c r="C2382" s="86" t="s">
        <v>185</v>
      </c>
      <c r="D2382" s="88">
        <v>13</v>
      </c>
      <c r="E2382" s="88">
        <v>498</v>
      </c>
      <c r="F2382" s="88">
        <v>2015</v>
      </c>
      <c r="G2382" s="78" t="s">
        <v>324</v>
      </c>
      <c r="H2382" s="79">
        <v>21.956</v>
      </c>
      <c r="I2382" s="79">
        <v>69.941999999999993</v>
      </c>
      <c r="J2382" s="79">
        <v>79.206999999999994</v>
      </c>
      <c r="K2382" s="79">
        <v>47.875999999999998</v>
      </c>
      <c r="L2382" s="79">
        <v>22.606000000000002</v>
      </c>
      <c r="M2382" s="79">
        <v>4.0670000000000002</v>
      </c>
      <c r="N2382" s="79">
        <v>0.246</v>
      </c>
    </row>
    <row r="2383" spans="1:14" x14ac:dyDescent="0.3">
      <c r="A2383" s="82">
        <v>2382</v>
      </c>
      <c r="B2383" s="83" t="s">
        <v>323</v>
      </c>
      <c r="C2383" s="86" t="s">
        <v>185</v>
      </c>
      <c r="D2383" s="88">
        <v>13</v>
      </c>
      <c r="E2383" s="88">
        <v>498</v>
      </c>
      <c r="F2383" s="88">
        <v>2020</v>
      </c>
      <c r="G2383" s="78" t="s">
        <v>325</v>
      </c>
      <c r="H2383" s="79">
        <v>19.28</v>
      </c>
      <c r="I2383" s="79">
        <v>63.395000000000003</v>
      </c>
      <c r="J2383" s="79">
        <v>82.475999999999999</v>
      </c>
      <c r="K2383" s="79">
        <v>52.070999999999998</v>
      </c>
      <c r="L2383" s="79">
        <v>26.343</v>
      </c>
      <c r="M2383" s="79">
        <v>4.6639999999999997</v>
      </c>
      <c r="N2383" s="79">
        <v>0.251</v>
      </c>
    </row>
    <row r="2384" spans="1:14" x14ac:dyDescent="0.3">
      <c r="A2384" s="82">
        <v>2383</v>
      </c>
      <c r="B2384" s="83" t="s">
        <v>323</v>
      </c>
      <c r="C2384" s="86" t="s">
        <v>185</v>
      </c>
      <c r="D2384" s="88">
        <v>13</v>
      </c>
      <c r="E2384" s="88">
        <v>498</v>
      </c>
      <c r="F2384" s="88">
        <v>2025</v>
      </c>
      <c r="G2384" s="78" t="s">
        <v>326</v>
      </c>
      <c r="H2384" s="79">
        <v>17.515000000000001</v>
      </c>
      <c r="I2384" s="79">
        <v>59.835999999999999</v>
      </c>
      <c r="J2384" s="79">
        <v>88.727000000000004</v>
      </c>
      <c r="K2384" s="79">
        <v>59.186999999999998</v>
      </c>
      <c r="L2384" s="79">
        <v>31.443000000000001</v>
      </c>
      <c r="M2384" s="79">
        <v>5.5039999999999996</v>
      </c>
      <c r="N2384" s="79">
        <v>0.26800000000000002</v>
      </c>
    </row>
    <row r="2385" spans="1:14" x14ac:dyDescent="0.3">
      <c r="A2385" s="82">
        <v>2384</v>
      </c>
      <c r="B2385" s="83" t="s">
        <v>323</v>
      </c>
      <c r="C2385" s="86" t="s">
        <v>185</v>
      </c>
      <c r="D2385" s="88">
        <v>13</v>
      </c>
      <c r="E2385" s="88">
        <v>498</v>
      </c>
      <c r="F2385" s="88">
        <v>2030</v>
      </c>
      <c r="G2385" s="78" t="s">
        <v>327</v>
      </c>
      <c r="H2385" s="79">
        <v>15.73</v>
      </c>
      <c r="I2385" s="79">
        <v>56.113</v>
      </c>
      <c r="J2385" s="79">
        <v>93.77</v>
      </c>
      <c r="K2385" s="79">
        <v>66.576999999999998</v>
      </c>
      <c r="L2385" s="79">
        <v>36.478000000000002</v>
      </c>
      <c r="M2385" s="79">
        <v>6.3259999999999996</v>
      </c>
      <c r="N2385" s="79">
        <v>0.28599999999999998</v>
      </c>
    </row>
    <row r="2386" spans="1:14" x14ac:dyDescent="0.3">
      <c r="A2386" s="82">
        <v>2385</v>
      </c>
      <c r="B2386" s="83" t="s">
        <v>323</v>
      </c>
      <c r="C2386" s="86" t="s">
        <v>185</v>
      </c>
      <c r="D2386" s="88">
        <v>13</v>
      </c>
      <c r="E2386" s="88">
        <v>498</v>
      </c>
      <c r="F2386" s="88">
        <v>2035</v>
      </c>
      <c r="G2386" s="78" t="s">
        <v>328</v>
      </c>
      <c r="H2386" s="79">
        <v>14.077</v>
      </c>
      <c r="I2386" s="79">
        <v>52.664000000000001</v>
      </c>
      <c r="J2386" s="79">
        <v>97.766000000000005</v>
      </c>
      <c r="K2386" s="79">
        <v>73.933000000000007</v>
      </c>
      <c r="L2386" s="79">
        <v>41.140999999999998</v>
      </c>
      <c r="M2386" s="79">
        <v>7.1150000000000002</v>
      </c>
      <c r="N2386" s="79">
        <v>0.30399999999999999</v>
      </c>
    </row>
    <row r="2387" spans="1:14" x14ac:dyDescent="0.3">
      <c r="A2387" s="82">
        <v>2386</v>
      </c>
      <c r="B2387" s="83" t="s">
        <v>323</v>
      </c>
      <c r="C2387" s="86" t="s">
        <v>185</v>
      </c>
      <c r="D2387" s="88">
        <v>13</v>
      </c>
      <c r="E2387" s="88">
        <v>498</v>
      </c>
      <c r="F2387" s="88">
        <v>2040</v>
      </c>
      <c r="G2387" s="78" t="s">
        <v>329</v>
      </c>
      <c r="H2387" s="79">
        <v>12.653</v>
      </c>
      <c r="I2387" s="79">
        <v>49.744</v>
      </c>
      <c r="J2387" s="79">
        <v>100.992</v>
      </c>
      <c r="K2387" s="79">
        <v>81.103999999999999</v>
      </c>
      <c r="L2387" s="79">
        <v>45.337000000000003</v>
      </c>
      <c r="M2387" s="79">
        <v>7.8250000000000002</v>
      </c>
      <c r="N2387" s="79">
        <v>0.32500000000000001</v>
      </c>
    </row>
    <row r="2388" spans="1:14" x14ac:dyDescent="0.3">
      <c r="A2388" s="82">
        <v>2387</v>
      </c>
      <c r="B2388" s="83" t="s">
        <v>323</v>
      </c>
      <c r="C2388" s="86" t="s">
        <v>185</v>
      </c>
      <c r="D2388" s="88">
        <v>13</v>
      </c>
      <c r="E2388" s="88">
        <v>498</v>
      </c>
      <c r="F2388" s="88">
        <v>2045</v>
      </c>
      <c r="G2388" s="78" t="s">
        <v>330</v>
      </c>
      <c r="H2388" s="79">
        <v>11.433</v>
      </c>
      <c r="I2388" s="79">
        <v>47.335999999999999</v>
      </c>
      <c r="J2388" s="79">
        <v>103.384</v>
      </c>
      <c r="K2388" s="79">
        <v>87.796000000000006</v>
      </c>
      <c r="L2388" s="79">
        <v>48.847000000000001</v>
      </c>
      <c r="M2388" s="79">
        <v>8.44</v>
      </c>
      <c r="N2388" s="79">
        <v>0.34399999999999997</v>
      </c>
    </row>
    <row r="2389" spans="1:14" x14ac:dyDescent="0.3">
      <c r="A2389" s="82">
        <v>2388</v>
      </c>
      <c r="B2389" s="83" t="s">
        <v>323</v>
      </c>
      <c r="C2389" s="86" t="s">
        <v>185</v>
      </c>
      <c r="D2389" s="88">
        <v>13</v>
      </c>
      <c r="E2389" s="88">
        <v>498</v>
      </c>
      <c r="F2389" s="88">
        <v>2050</v>
      </c>
      <c r="G2389" s="78" t="s">
        <v>331</v>
      </c>
      <c r="H2389" s="79">
        <v>10.423</v>
      </c>
      <c r="I2389" s="79">
        <v>45.435000000000002</v>
      </c>
      <c r="J2389" s="79">
        <v>105.09399999999999</v>
      </c>
      <c r="K2389" s="79">
        <v>93.873000000000005</v>
      </c>
      <c r="L2389" s="79">
        <v>51.633000000000003</v>
      </c>
      <c r="M2389" s="79">
        <v>8.9390000000000001</v>
      </c>
      <c r="N2389" s="79">
        <v>0.36299999999999999</v>
      </c>
    </row>
    <row r="2390" spans="1:14" x14ac:dyDescent="0.3">
      <c r="A2390" s="82">
        <v>2389</v>
      </c>
      <c r="B2390" s="83" t="s">
        <v>323</v>
      </c>
      <c r="C2390" s="86" t="s">
        <v>185</v>
      </c>
      <c r="D2390" s="88">
        <v>13</v>
      </c>
      <c r="E2390" s="88">
        <v>498</v>
      </c>
      <c r="F2390" s="88">
        <v>2055</v>
      </c>
      <c r="G2390" s="78" t="s">
        <v>332</v>
      </c>
      <c r="H2390" s="79">
        <v>9.6199999999999992</v>
      </c>
      <c r="I2390" s="79">
        <v>44.051000000000002</v>
      </c>
      <c r="J2390" s="79">
        <v>106.357</v>
      </c>
      <c r="K2390" s="79">
        <v>99.307000000000002</v>
      </c>
      <c r="L2390" s="79">
        <v>53.752000000000002</v>
      </c>
      <c r="M2390" s="79">
        <v>9.3350000000000009</v>
      </c>
      <c r="N2390" s="79">
        <v>0.378</v>
      </c>
    </row>
    <row r="2391" spans="1:14" x14ac:dyDescent="0.3">
      <c r="A2391" s="82">
        <v>2390</v>
      </c>
      <c r="B2391" s="83" t="s">
        <v>323</v>
      </c>
      <c r="C2391" s="86" t="s">
        <v>185</v>
      </c>
      <c r="D2391" s="88">
        <v>13</v>
      </c>
      <c r="E2391" s="88">
        <v>498</v>
      </c>
      <c r="F2391" s="88">
        <v>2060</v>
      </c>
      <c r="G2391" s="78" t="s">
        <v>333</v>
      </c>
      <c r="H2391" s="79">
        <v>8.98</v>
      </c>
      <c r="I2391" s="79">
        <v>43.103000000000002</v>
      </c>
      <c r="J2391" s="79">
        <v>107.223</v>
      </c>
      <c r="K2391" s="79">
        <v>104.081</v>
      </c>
      <c r="L2391" s="79">
        <v>55.268000000000001</v>
      </c>
      <c r="M2391" s="79">
        <v>9.6340000000000003</v>
      </c>
      <c r="N2391" s="79">
        <v>0.39100000000000001</v>
      </c>
    </row>
    <row r="2392" spans="1:14" x14ac:dyDescent="0.3">
      <c r="A2392" s="82">
        <v>2391</v>
      </c>
      <c r="B2392" s="83" t="s">
        <v>323</v>
      </c>
      <c r="C2392" s="86" t="s">
        <v>185</v>
      </c>
      <c r="D2392" s="88">
        <v>13</v>
      </c>
      <c r="E2392" s="88">
        <v>498</v>
      </c>
      <c r="F2392" s="88">
        <v>2065</v>
      </c>
      <c r="G2392" s="78" t="s">
        <v>334</v>
      </c>
      <c r="H2392" s="79">
        <v>8.484</v>
      </c>
      <c r="I2392" s="79">
        <v>42.511000000000003</v>
      </c>
      <c r="J2392" s="79">
        <v>107.857</v>
      </c>
      <c r="K2392" s="79">
        <v>108.31399999999999</v>
      </c>
      <c r="L2392" s="79">
        <v>56.302</v>
      </c>
      <c r="M2392" s="79">
        <v>9.8480000000000008</v>
      </c>
      <c r="N2392" s="79">
        <v>0.40400000000000003</v>
      </c>
    </row>
    <row r="2393" spans="1:14" x14ac:dyDescent="0.3">
      <c r="A2393" s="82">
        <v>2392</v>
      </c>
      <c r="B2393" s="83" t="s">
        <v>323</v>
      </c>
      <c r="C2393" s="86" t="s">
        <v>185</v>
      </c>
      <c r="D2393" s="88">
        <v>13</v>
      </c>
      <c r="E2393" s="88">
        <v>498</v>
      </c>
      <c r="F2393" s="88">
        <v>2070</v>
      </c>
      <c r="G2393" s="78" t="s">
        <v>335</v>
      </c>
      <c r="H2393" s="79">
        <v>8.1</v>
      </c>
      <c r="I2393" s="79">
        <v>42.2</v>
      </c>
      <c r="J2393" s="79">
        <v>108.30200000000001</v>
      </c>
      <c r="K2393" s="79">
        <v>112.11199999999999</v>
      </c>
      <c r="L2393" s="79">
        <v>56.933999999999997</v>
      </c>
      <c r="M2393" s="79">
        <v>9.9830000000000005</v>
      </c>
      <c r="N2393" s="79">
        <v>0.42899999999999999</v>
      </c>
    </row>
    <row r="2394" spans="1:14" x14ac:dyDescent="0.3">
      <c r="A2394" s="82">
        <v>2393</v>
      </c>
      <c r="B2394" s="83" t="s">
        <v>323</v>
      </c>
      <c r="C2394" s="86" t="s">
        <v>185</v>
      </c>
      <c r="D2394" s="88">
        <v>13</v>
      </c>
      <c r="E2394" s="88">
        <v>498</v>
      </c>
      <c r="F2394" s="88">
        <v>2075</v>
      </c>
      <c r="G2394" s="78" t="s">
        <v>336</v>
      </c>
      <c r="H2394" s="79">
        <v>7.8109999999999999</v>
      </c>
      <c r="I2394" s="79">
        <v>42.145000000000003</v>
      </c>
      <c r="J2394" s="79">
        <v>108.68</v>
      </c>
      <c r="K2394" s="79">
        <v>115.51300000000001</v>
      </c>
      <c r="L2394" s="79">
        <v>57.308999999999997</v>
      </c>
      <c r="M2394" s="79">
        <v>10.064</v>
      </c>
      <c r="N2394" s="79">
        <v>0.438</v>
      </c>
    </row>
    <row r="2395" spans="1:14" x14ac:dyDescent="0.3">
      <c r="A2395" s="82">
        <v>2394</v>
      </c>
      <c r="B2395" s="83" t="s">
        <v>323</v>
      </c>
      <c r="C2395" s="86" t="s">
        <v>185</v>
      </c>
      <c r="D2395" s="88">
        <v>13</v>
      </c>
      <c r="E2395" s="88">
        <v>498</v>
      </c>
      <c r="F2395" s="88">
        <v>2080</v>
      </c>
      <c r="G2395" s="78" t="s">
        <v>337</v>
      </c>
      <c r="H2395" s="79">
        <v>7.5830000000000002</v>
      </c>
      <c r="I2395" s="79">
        <v>42.212000000000003</v>
      </c>
      <c r="J2395" s="79">
        <v>108.806</v>
      </c>
      <c r="K2395" s="79">
        <v>118.41500000000001</v>
      </c>
      <c r="L2395" s="79">
        <v>57.398000000000003</v>
      </c>
      <c r="M2395" s="79">
        <v>10.090999999999999</v>
      </c>
      <c r="N2395" s="79">
        <v>0.45500000000000002</v>
      </c>
    </row>
    <row r="2396" spans="1:14" x14ac:dyDescent="0.3">
      <c r="A2396" s="82">
        <v>2395</v>
      </c>
      <c r="B2396" s="83" t="s">
        <v>323</v>
      </c>
      <c r="C2396" s="86" t="s">
        <v>185</v>
      </c>
      <c r="D2396" s="88">
        <v>13</v>
      </c>
      <c r="E2396" s="88">
        <v>498</v>
      </c>
      <c r="F2396" s="88">
        <v>2085</v>
      </c>
      <c r="G2396" s="78" t="s">
        <v>338</v>
      </c>
      <c r="H2396" s="79">
        <v>7.4059999999999997</v>
      </c>
      <c r="I2396" s="79">
        <v>42.389000000000003</v>
      </c>
      <c r="J2396" s="79">
        <v>108.80200000000001</v>
      </c>
      <c r="K2396" s="79">
        <v>120.91200000000001</v>
      </c>
      <c r="L2396" s="79">
        <v>57.311999999999998</v>
      </c>
      <c r="M2396" s="79">
        <v>10.057</v>
      </c>
      <c r="N2396" s="79">
        <v>0.46200000000000002</v>
      </c>
    </row>
    <row r="2397" spans="1:14" x14ac:dyDescent="0.3">
      <c r="A2397" s="82">
        <v>2396</v>
      </c>
      <c r="B2397" s="83" t="s">
        <v>323</v>
      </c>
      <c r="C2397" s="86" t="s">
        <v>185</v>
      </c>
      <c r="D2397" s="88">
        <v>13</v>
      </c>
      <c r="E2397" s="88">
        <v>498</v>
      </c>
      <c r="F2397" s="88">
        <v>2090</v>
      </c>
      <c r="G2397" s="78" t="s">
        <v>339</v>
      </c>
      <c r="H2397" s="79">
        <v>7.2850000000000001</v>
      </c>
      <c r="I2397" s="79">
        <v>42.679000000000002</v>
      </c>
      <c r="J2397" s="79">
        <v>108.762</v>
      </c>
      <c r="K2397" s="79">
        <v>123.182</v>
      </c>
      <c r="L2397" s="79">
        <v>57.167999999999999</v>
      </c>
      <c r="M2397" s="79">
        <v>10.005000000000001</v>
      </c>
      <c r="N2397" s="79">
        <v>0.47899999999999998</v>
      </c>
    </row>
    <row r="2398" spans="1:14" x14ac:dyDescent="0.3">
      <c r="A2398" s="82">
        <v>2397</v>
      </c>
      <c r="B2398" s="83" t="s">
        <v>323</v>
      </c>
      <c r="C2398" s="86" t="s">
        <v>185</v>
      </c>
      <c r="D2398" s="88">
        <v>13</v>
      </c>
      <c r="E2398" s="88">
        <v>498</v>
      </c>
      <c r="F2398" s="88">
        <v>2095</v>
      </c>
      <c r="G2398" s="78" t="s">
        <v>340</v>
      </c>
      <c r="H2398" s="79">
        <v>7.1740000000000004</v>
      </c>
      <c r="I2398" s="79">
        <v>43.040999999999997</v>
      </c>
      <c r="J2398" s="79">
        <v>108.64700000000001</v>
      </c>
      <c r="K2398" s="79">
        <v>125.209</v>
      </c>
      <c r="L2398" s="79">
        <v>56.973999999999997</v>
      </c>
      <c r="M2398" s="79">
        <v>9.923</v>
      </c>
      <c r="N2398" s="79">
        <v>0.49199999999999999</v>
      </c>
    </row>
    <row r="2399" spans="1:14" x14ac:dyDescent="0.3">
      <c r="A2399" s="82">
        <v>2398</v>
      </c>
      <c r="B2399" s="83" t="s">
        <v>323</v>
      </c>
      <c r="C2399" s="86" t="s">
        <v>186</v>
      </c>
      <c r="D2399" s="88"/>
      <c r="E2399" s="88">
        <v>642</v>
      </c>
      <c r="F2399" s="88">
        <v>2015</v>
      </c>
      <c r="G2399" s="78" t="s">
        <v>324</v>
      </c>
      <c r="H2399" s="79">
        <v>33.063000000000002</v>
      </c>
      <c r="I2399" s="79">
        <v>63.77</v>
      </c>
      <c r="J2399" s="79">
        <v>92.662999999999997</v>
      </c>
      <c r="K2399" s="79">
        <v>78.492999999999995</v>
      </c>
      <c r="L2399" s="79">
        <v>34.009</v>
      </c>
      <c r="M2399" s="79">
        <v>5.6509999999999998</v>
      </c>
      <c r="N2399" s="79">
        <v>0.311</v>
      </c>
    </row>
    <row r="2400" spans="1:14" x14ac:dyDescent="0.3">
      <c r="A2400" s="82">
        <v>2399</v>
      </c>
      <c r="B2400" s="83" t="s">
        <v>323</v>
      </c>
      <c r="C2400" s="86" t="s">
        <v>186</v>
      </c>
      <c r="D2400" s="88"/>
      <c r="E2400" s="88">
        <v>642</v>
      </c>
      <c r="F2400" s="88">
        <v>2020</v>
      </c>
      <c r="G2400" s="78" t="s">
        <v>325</v>
      </c>
      <c r="H2400" s="79">
        <v>27.681000000000001</v>
      </c>
      <c r="I2400" s="79">
        <v>55.383000000000003</v>
      </c>
      <c r="J2400" s="79">
        <v>94.272999999999996</v>
      </c>
      <c r="K2400" s="79">
        <v>91.085999999999999</v>
      </c>
      <c r="L2400" s="79">
        <v>41.5</v>
      </c>
      <c r="M2400" s="79">
        <v>6.5640000000000001</v>
      </c>
      <c r="N2400" s="79">
        <v>0.33300000000000002</v>
      </c>
    </row>
    <row r="2401" spans="1:14" x14ac:dyDescent="0.3">
      <c r="A2401" s="82">
        <v>2400</v>
      </c>
      <c r="B2401" s="83" t="s">
        <v>323</v>
      </c>
      <c r="C2401" s="86" t="s">
        <v>186</v>
      </c>
      <c r="D2401" s="88"/>
      <c r="E2401" s="88">
        <v>642</v>
      </c>
      <c r="F2401" s="88">
        <v>2025</v>
      </c>
      <c r="G2401" s="78" t="s">
        <v>326</v>
      </c>
      <c r="H2401" s="79">
        <v>22.864999999999998</v>
      </c>
      <c r="I2401" s="79">
        <v>48.886000000000003</v>
      </c>
      <c r="J2401" s="79">
        <v>95.39</v>
      </c>
      <c r="K2401" s="79">
        <v>101.389</v>
      </c>
      <c r="L2401" s="79">
        <v>47.837000000000003</v>
      </c>
      <c r="M2401" s="79">
        <v>7.3689999999999998</v>
      </c>
      <c r="N2401" s="79">
        <v>0.34399999999999997</v>
      </c>
    </row>
    <row r="2402" spans="1:14" x14ac:dyDescent="0.3">
      <c r="A2402" s="82">
        <v>2401</v>
      </c>
      <c r="B2402" s="83" t="s">
        <v>323</v>
      </c>
      <c r="C2402" s="86" t="s">
        <v>186</v>
      </c>
      <c r="D2402" s="88"/>
      <c r="E2402" s="88">
        <v>642</v>
      </c>
      <c r="F2402" s="88">
        <v>2030</v>
      </c>
      <c r="G2402" s="78" t="s">
        <v>327</v>
      </c>
      <c r="H2402" s="79">
        <v>19.120999999999999</v>
      </c>
      <c r="I2402" s="79">
        <v>44.442999999999998</v>
      </c>
      <c r="J2402" s="79">
        <v>96.364999999999995</v>
      </c>
      <c r="K2402" s="79">
        <v>109.056</v>
      </c>
      <c r="L2402" s="79">
        <v>52.680999999999997</v>
      </c>
      <c r="M2402" s="79">
        <v>8.0340000000000007</v>
      </c>
      <c r="N2402" s="79">
        <v>0.36</v>
      </c>
    </row>
    <row r="2403" spans="1:14" x14ac:dyDescent="0.3">
      <c r="A2403" s="82">
        <v>2402</v>
      </c>
      <c r="B2403" s="83" t="s">
        <v>323</v>
      </c>
      <c r="C2403" s="86" t="s">
        <v>186</v>
      </c>
      <c r="D2403" s="88"/>
      <c r="E2403" s="88">
        <v>642</v>
      </c>
      <c r="F2403" s="88">
        <v>2035</v>
      </c>
      <c r="G2403" s="78" t="s">
        <v>328</v>
      </c>
      <c r="H2403" s="79">
        <v>16.341999999999999</v>
      </c>
      <c r="I2403" s="79">
        <v>41.654000000000003</v>
      </c>
      <c r="J2403" s="79">
        <v>97.504000000000005</v>
      </c>
      <c r="K2403" s="79">
        <v>114.741</v>
      </c>
      <c r="L2403" s="79">
        <v>56.298000000000002</v>
      </c>
      <c r="M2403" s="79">
        <v>8.5649999999999995</v>
      </c>
      <c r="N2403" s="79">
        <v>0.376</v>
      </c>
    </row>
    <row r="2404" spans="1:14" x14ac:dyDescent="0.3">
      <c r="A2404" s="82">
        <v>2403</v>
      </c>
      <c r="B2404" s="83" t="s">
        <v>323</v>
      </c>
      <c r="C2404" s="86" t="s">
        <v>186</v>
      </c>
      <c r="D2404" s="88"/>
      <c r="E2404" s="88">
        <v>642</v>
      </c>
      <c r="F2404" s="88">
        <v>2040</v>
      </c>
      <c r="G2404" s="78" t="s">
        <v>329</v>
      </c>
      <c r="H2404" s="79">
        <v>14.252000000000001</v>
      </c>
      <c r="I2404" s="79">
        <v>39.966999999999999</v>
      </c>
      <c r="J2404" s="79">
        <v>98.611999999999995</v>
      </c>
      <c r="K2404" s="79">
        <v>118.721</v>
      </c>
      <c r="L2404" s="79">
        <v>58.805</v>
      </c>
      <c r="M2404" s="79">
        <v>8.9719999999999995</v>
      </c>
      <c r="N2404" s="79">
        <v>0.39100000000000001</v>
      </c>
    </row>
    <row r="2405" spans="1:14" x14ac:dyDescent="0.3">
      <c r="A2405" s="82">
        <v>2404</v>
      </c>
      <c r="B2405" s="83" t="s">
        <v>323</v>
      </c>
      <c r="C2405" s="86" t="s">
        <v>186</v>
      </c>
      <c r="D2405" s="88"/>
      <c r="E2405" s="88">
        <v>642</v>
      </c>
      <c r="F2405" s="88">
        <v>2045</v>
      </c>
      <c r="G2405" s="78" t="s">
        <v>330</v>
      </c>
      <c r="H2405" s="79">
        <v>12.689</v>
      </c>
      <c r="I2405" s="79">
        <v>39.023000000000003</v>
      </c>
      <c r="J2405" s="79">
        <v>99.751999999999995</v>
      </c>
      <c r="K2405" s="79">
        <v>121.488</v>
      </c>
      <c r="L2405" s="79">
        <v>60.445</v>
      </c>
      <c r="M2405" s="79">
        <v>9.298</v>
      </c>
      <c r="N2405" s="79">
        <v>0.40500000000000003</v>
      </c>
    </row>
    <row r="2406" spans="1:14" x14ac:dyDescent="0.3">
      <c r="A2406" s="82">
        <v>2405</v>
      </c>
      <c r="B2406" s="83" t="s">
        <v>323</v>
      </c>
      <c r="C2406" s="86" t="s">
        <v>186</v>
      </c>
      <c r="D2406" s="88"/>
      <c r="E2406" s="88">
        <v>642</v>
      </c>
      <c r="F2406" s="88">
        <v>2050</v>
      </c>
      <c r="G2406" s="78" t="s">
        <v>331</v>
      </c>
      <c r="H2406" s="79">
        <v>11.489000000000001</v>
      </c>
      <c r="I2406" s="79">
        <v>38.633000000000003</v>
      </c>
      <c r="J2406" s="79">
        <v>101.03400000000001</v>
      </c>
      <c r="K2406" s="79">
        <v>123.53400000000001</v>
      </c>
      <c r="L2406" s="79">
        <v>61.472999999999999</v>
      </c>
      <c r="M2406" s="79">
        <v>9.5619999999999994</v>
      </c>
      <c r="N2406" s="79">
        <v>0.41499999999999998</v>
      </c>
    </row>
    <row r="2407" spans="1:14" x14ac:dyDescent="0.3">
      <c r="A2407" s="82">
        <v>2406</v>
      </c>
      <c r="B2407" s="83" t="s">
        <v>323</v>
      </c>
      <c r="C2407" s="86" t="s">
        <v>186</v>
      </c>
      <c r="D2407" s="88"/>
      <c r="E2407" s="88">
        <v>642</v>
      </c>
      <c r="F2407" s="88">
        <v>2055</v>
      </c>
      <c r="G2407" s="78" t="s">
        <v>332</v>
      </c>
      <c r="H2407" s="79">
        <v>10.579000000000001</v>
      </c>
      <c r="I2407" s="79">
        <v>38.557000000000002</v>
      </c>
      <c r="J2407" s="79">
        <v>102.21</v>
      </c>
      <c r="K2407" s="79">
        <v>124.858</v>
      </c>
      <c r="L2407" s="79">
        <v>61.930999999999997</v>
      </c>
      <c r="M2407" s="79">
        <v>9.76</v>
      </c>
      <c r="N2407" s="79">
        <v>0.42499999999999999</v>
      </c>
    </row>
    <row r="2408" spans="1:14" x14ac:dyDescent="0.3">
      <c r="A2408" s="82">
        <v>2407</v>
      </c>
      <c r="B2408" s="83" t="s">
        <v>323</v>
      </c>
      <c r="C2408" s="86" t="s">
        <v>186</v>
      </c>
      <c r="D2408" s="88"/>
      <c r="E2408" s="88">
        <v>642</v>
      </c>
      <c r="F2408" s="88">
        <v>2060</v>
      </c>
      <c r="G2408" s="78" t="s">
        <v>333</v>
      </c>
      <c r="H2408" s="79">
        <v>9.9420000000000002</v>
      </c>
      <c r="I2408" s="79">
        <v>38.709000000000003</v>
      </c>
      <c r="J2408" s="79">
        <v>103.399</v>
      </c>
      <c r="K2408" s="79">
        <v>125.884</v>
      </c>
      <c r="L2408" s="79">
        <v>62.143000000000001</v>
      </c>
      <c r="M2408" s="79">
        <v>9.9250000000000007</v>
      </c>
      <c r="N2408" s="79">
        <v>0.438</v>
      </c>
    </row>
    <row r="2409" spans="1:14" x14ac:dyDescent="0.3">
      <c r="A2409" s="82">
        <v>2408</v>
      </c>
      <c r="B2409" s="83" t="s">
        <v>323</v>
      </c>
      <c r="C2409" s="86" t="s">
        <v>186</v>
      </c>
      <c r="D2409" s="88"/>
      <c r="E2409" s="88">
        <v>642</v>
      </c>
      <c r="F2409" s="88">
        <v>2065</v>
      </c>
      <c r="G2409" s="78" t="s">
        <v>334</v>
      </c>
      <c r="H2409" s="79">
        <v>9.5589999999999993</v>
      </c>
      <c r="I2409" s="79">
        <v>38.911000000000001</v>
      </c>
      <c r="J2409" s="79">
        <v>104.364</v>
      </c>
      <c r="K2409" s="79">
        <v>126.57299999999999</v>
      </c>
      <c r="L2409" s="79">
        <v>62.171999999999997</v>
      </c>
      <c r="M2409" s="79">
        <v>10.041</v>
      </c>
      <c r="N2409" s="79">
        <v>0.44</v>
      </c>
    </row>
    <row r="2410" spans="1:14" x14ac:dyDescent="0.3">
      <c r="A2410" s="82">
        <v>2409</v>
      </c>
      <c r="B2410" s="83" t="s">
        <v>323</v>
      </c>
      <c r="C2410" s="86" t="s">
        <v>186</v>
      </c>
      <c r="D2410" s="88"/>
      <c r="E2410" s="88">
        <v>642</v>
      </c>
      <c r="F2410" s="88">
        <v>2070</v>
      </c>
      <c r="G2410" s="78" t="s">
        <v>335</v>
      </c>
      <c r="H2410" s="79">
        <v>9.6020000000000003</v>
      </c>
      <c r="I2410" s="79">
        <v>39.088000000000001</v>
      </c>
      <c r="J2410" s="79">
        <v>104.83799999999999</v>
      </c>
      <c r="K2410" s="79">
        <v>127.149</v>
      </c>
      <c r="L2410" s="79">
        <v>62.454000000000001</v>
      </c>
      <c r="M2410" s="79">
        <v>10.087</v>
      </c>
      <c r="N2410" s="79">
        <v>0.442</v>
      </c>
    </row>
    <row r="2411" spans="1:14" x14ac:dyDescent="0.3">
      <c r="A2411" s="82">
        <v>2410</v>
      </c>
      <c r="B2411" s="83" t="s">
        <v>323</v>
      </c>
      <c r="C2411" s="86" t="s">
        <v>186</v>
      </c>
      <c r="D2411" s="88"/>
      <c r="E2411" s="88">
        <v>642</v>
      </c>
      <c r="F2411" s="88">
        <v>2075</v>
      </c>
      <c r="G2411" s="78" t="s">
        <v>336</v>
      </c>
      <c r="H2411" s="79">
        <v>9.6340000000000003</v>
      </c>
      <c r="I2411" s="79">
        <v>39.218000000000004</v>
      </c>
      <c r="J2411" s="79">
        <v>105.18899999999999</v>
      </c>
      <c r="K2411" s="79">
        <v>127.572</v>
      </c>
      <c r="L2411" s="79">
        <v>62.662999999999997</v>
      </c>
      <c r="M2411" s="79">
        <v>10.119999999999999</v>
      </c>
      <c r="N2411" s="79">
        <v>0.44400000000000001</v>
      </c>
    </row>
    <row r="2412" spans="1:14" x14ac:dyDescent="0.3">
      <c r="A2412" s="82">
        <v>2411</v>
      </c>
      <c r="B2412" s="83" t="s">
        <v>323</v>
      </c>
      <c r="C2412" s="86" t="s">
        <v>186</v>
      </c>
      <c r="D2412" s="88"/>
      <c r="E2412" s="88">
        <v>642</v>
      </c>
      <c r="F2412" s="88">
        <v>2080</v>
      </c>
      <c r="G2412" s="78" t="s">
        <v>337</v>
      </c>
      <c r="H2412" s="79">
        <v>9.6669999999999998</v>
      </c>
      <c r="I2412" s="79">
        <v>39.353000000000002</v>
      </c>
      <c r="J2412" s="79">
        <v>105.55</v>
      </c>
      <c r="K2412" s="79">
        <v>128.011</v>
      </c>
      <c r="L2412" s="79">
        <v>62.878999999999998</v>
      </c>
      <c r="M2412" s="79">
        <v>10.154999999999999</v>
      </c>
      <c r="N2412" s="79">
        <v>0.44500000000000001</v>
      </c>
    </row>
    <row r="2413" spans="1:14" x14ac:dyDescent="0.3">
      <c r="A2413" s="82">
        <v>2412</v>
      </c>
      <c r="B2413" s="83" t="s">
        <v>323</v>
      </c>
      <c r="C2413" s="86" t="s">
        <v>186</v>
      </c>
      <c r="D2413" s="88"/>
      <c r="E2413" s="88">
        <v>642</v>
      </c>
      <c r="F2413" s="88">
        <v>2085</v>
      </c>
      <c r="G2413" s="78" t="s">
        <v>338</v>
      </c>
      <c r="H2413" s="79">
        <v>9.6869999999999994</v>
      </c>
      <c r="I2413" s="79">
        <v>39.432000000000002</v>
      </c>
      <c r="J2413" s="79">
        <v>105.764</v>
      </c>
      <c r="K2413" s="79">
        <v>128.27000000000001</v>
      </c>
      <c r="L2413" s="79">
        <v>63.005000000000003</v>
      </c>
      <c r="M2413" s="79">
        <v>10.176</v>
      </c>
      <c r="N2413" s="79">
        <v>0.44600000000000001</v>
      </c>
    </row>
    <row r="2414" spans="1:14" x14ac:dyDescent="0.3">
      <c r="A2414" s="82">
        <v>2413</v>
      </c>
      <c r="B2414" s="83" t="s">
        <v>323</v>
      </c>
      <c r="C2414" s="86" t="s">
        <v>186</v>
      </c>
      <c r="D2414" s="88"/>
      <c r="E2414" s="88">
        <v>642</v>
      </c>
      <c r="F2414" s="88">
        <v>2090</v>
      </c>
      <c r="G2414" s="78" t="s">
        <v>339</v>
      </c>
      <c r="H2414" s="79">
        <v>9.7119999999999997</v>
      </c>
      <c r="I2414" s="79">
        <v>39.536999999999999</v>
      </c>
      <c r="J2414" s="79">
        <v>106.042</v>
      </c>
      <c r="K2414" s="79">
        <v>128.608</v>
      </c>
      <c r="L2414" s="79">
        <v>63.170999999999999</v>
      </c>
      <c r="M2414" s="79">
        <v>10.202999999999999</v>
      </c>
      <c r="N2414" s="79">
        <v>0.44700000000000001</v>
      </c>
    </row>
    <row r="2415" spans="1:14" x14ac:dyDescent="0.3">
      <c r="A2415" s="82">
        <v>2414</v>
      </c>
      <c r="B2415" s="83" t="s">
        <v>323</v>
      </c>
      <c r="C2415" s="86" t="s">
        <v>186</v>
      </c>
      <c r="D2415" s="88"/>
      <c r="E2415" s="88">
        <v>642</v>
      </c>
      <c r="F2415" s="88">
        <v>2095</v>
      </c>
      <c r="G2415" s="78" t="s">
        <v>340</v>
      </c>
      <c r="H2415" s="79">
        <v>9.7309999999999999</v>
      </c>
      <c r="I2415" s="79">
        <v>39.610999999999997</v>
      </c>
      <c r="J2415" s="79">
        <v>106.244</v>
      </c>
      <c r="K2415" s="79">
        <v>128.852</v>
      </c>
      <c r="L2415" s="79">
        <v>63.292000000000002</v>
      </c>
      <c r="M2415" s="79">
        <v>10.222</v>
      </c>
      <c r="N2415" s="79">
        <v>0.44800000000000001</v>
      </c>
    </row>
    <row r="2416" spans="1:14" x14ac:dyDescent="0.3">
      <c r="A2416" s="82">
        <v>2415</v>
      </c>
      <c r="B2416" s="83" t="s">
        <v>323</v>
      </c>
      <c r="C2416" s="86" t="s">
        <v>187</v>
      </c>
      <c r="D2416" s="88"/>
      <c r="E2416" s="88">
        <v>643</v>
      </c>
      <c r="F2416" s="88">
        <v>2015</v>
      </c>
      <c r="G2416" s="78" t="s">
        <v>324</v>
      </c>
      <c r="H2416" s="79">
        <v>21.553000000000001</v>
      </c>
      <c r="I2416" s="79">
        <v>74.787000000000006</v>
      </c>
      <c r="J2416" s="79">
        <v>109.926</v>
      </c>
      <c r="K2416" s="79">
        <v>87.715000000000003</v>
      </c>
      <c r="L2416" s="79">
        <v>46.061</v>
      </c>
      <c r="M2416" s="79">
        <v>9.8209999999999997</v>
      </c>
      <c r="N2416" s="79">
        <v>0.35699999999999998</v>
      </c>
    </row>
    <row r="2417" spans="1:14" x14ac:dyDescent="0.3">
      <c r="A2417" s="82">
        <v>2416</v>
      </c>
      <c r="B2417" s="83" t="s">
        <v>323</v>
      </c>
      <c r="C2417" s="86" t="s">
        <v>187</v>
      </c>
      <c r="D2417" s="88"/>
      <c r="E2417" s="88">
        <v>643</v>
      </c>
      <c r="F2417" s="88">
        <v>2020</v>
      </c>
      <c r="G2417" s="78" t="s">
        <v>325</v>
      </c>
      <c r="H2417" s="79">
        <v>16.024000000000001</v>
      </c>
      <c r="I2417" s="79">
        <v>60.003</v>
      </c>
      <c r="J2417" s="79">
        <v>111.146</v>
      </c>
      <c r="K2417" s="79">
        <v>102.91</v>
      </c>
      <c r="L2417" s="79">
        <v>55.587000000000003</v>
      </c>
      <c r="M2417" s="79">
        <v>11.847</v>
      </c>
      <c r="N2417" s="79">
        <v>0.38300000000000001</v>
      </c>
    </row>
    <row r="2418" spans="1:14" x14ac:dyDescent="0.3">
      <c r="A2418" s="82">
        <v>2417</v>
      </c>
      <c r="B2418" s="83" t="s">
        <v>323</v>
      </c>
      <c r="C2418" s="86" t="s">
        <v>187</v>
      </c>
      <c r="D2418" s="88"/>
      <c r="E2418" s="88">
        <v>643</v>
      </c>
      <c r="F2418" s="88">
        <v>2025</v>
      </c>
      <c r="G2418" s="78" t="s">
        <v>326</v>
      </c>
      <c r="H2418" s="79">
        <v>12.837999999999999</v>
      </c>
      <c r="I2418" s="79">
        <v>51.750999999999998</v>
      </c>
      <c r="J2418" s="79">
        <v>111.53</v>
      </c>
      <c r="K2418" s="79">
        <v>112.267</v>
      </c>
      <c r="L2418" s="79">
        <v>61.398000000000003</v>
      </c>
      <c r="M2418" s="79">
        <v>13.169</v>
      </c>
      <c r="N2418" s="79">
        <v>0.40699999999999997</v>
      </c>
    </row>
    <row r="2419" spans="1:14" x14ac:dyDescent="0.3">
      <c r="A2419" s="82">
        <v>2418</v>
      </c>
      <c r="B2419" s="83" t="s">
        <v>323</v>
      </c>
      <c r="C2419" s="86" t="s">
        <v>187</v>
      </c>
      <c r="D2419" s="88"/>
      <c r="E2419" s="88">
        <v>643</v>
      </c>
      <c r="F2419" s="88">
        <v>2030</v>
      </c>
      <c r="G2419" s="78" t="s">
        <v>327</v>
      </c>
      <c r="H2419" s="79">
        <v>10.859</v>
      </c>
      <c r="I2419" s="79">
        <v>46.96</v>
      </c>
      <c r="J2419" s="79">
        <v>111.706</v>
      </c>
      <c r="K2419" s="79">
        <v>118.499</v>
      </c>
      <c r="L2419" s="79">
        <v>64.882000000000005</v>
      </c>
      <c r="M2419" s="79">
        <v>14.007999999999999</v>
      </c>
      <c r="N2419" s="79">
        <v>0.42599999999999999</v>
      </c>
    </row>
    <row r="2420" spans="1:14" x14ac:dyDescent="0.3">
      <c r="A2420" s="82">
        <v>2419</v>
      </c>
      <c r="B2420" s="83" t="s">
        <v>323</v>
      </c>
      <c r="C2420" s="86" t="s">
        <v>187</v>
      </c>
      <c r="D2420" s="88"/>
      <c r="E2420" s="88">
        <v>643</v>
      </c>
      <c r="F2420" s="88">
        <v>2035</v>
      </c>
      <c r="G2420" s="78" t="s">
        <v>328</v>
      </c>
      <c r="H2420" s="79">
        <v>9.6370000000000005</v>
      </c>
      <c r="I2420" s="79">
        <v>44.314</v>
      </c>
      <c r="J2420" s="79">
        <v>112.04900000000001</v>
      </c>
      <c r="K2420" s="79">
        <v>122.79300000000001</v>
      </c>
      <c r="L2420" s="79">
        <v>66.86</v>
      </c>
      <c r="M2420" s="79">
        <v>14.526</v>
      </c>
      <c r="N2420" s="79">
        <v>0.441</v>
      </c>
    </row>
    <row r="2421" spans="1:14" x14ac:dyDescent="0.3">
      <c r="A2421" s="82">
        <v>2420</v>
      </c>
      <c r="B2421" s="83" t="s">
        <v>323</v>
      </c>
      <c r="C2421" s="86" t="s">
        <v>187</v>
      </c>
      <c r="D2421" s="88"/>
      <c r="E2421" s="88">
        <v>643</v>
      </c>
      <c r="F2421" s="88">
        <v>2040</v>
      </c>
      <c r="G2421" s="78" t="s">
        <v>329</v>
      </c>
      <c r="H2421" s="79">
        <v>8.8610000000000007</v>
      </c>
      <c r="I2421" s="79">
        <v>42.9</v>
      </c>
      <c r="J2421" s="79">
        <v>112.492</v>
      </c>
      <c r="K2421" s="79">
        <v>125.86</v>
      </c>
      <c r="L2421" s="79">
        <v>67.733000000000004</v>
      </c>
      <c r="M2421" s="79">
        <v>14.766</v>
      </c>
      <c r="N2421" s="79">
        <v>0.44800000000000001</v>
      </c>
    </row>
    <row r="2422" spans="1:14" x14ac:dyDescent="0.3">
      <c r="A2422" s="82">
        <v>2421</v>
      </c>
      <c r="B2422" s="83" t="s">
        <v>323</v>
      </c>
      <c r="C2422" s="86" t="s">
        <v>187</v>
      </c>
      <c r="D2422" s="88"/>
      <c r="E2422" s="88">
        <v>643</v>
      </c>
      <c r="F2422" s="88">
        <v>2045</v>
      </c>
      <c r="G2422" s="78" t="s">
        <v>330</v>
      </c>
      <c r="H2422" s="79">
        <v>8.5670000000000002</v>
      </c>
      <c r="I2422" s="79">
        <v>42.314999999999998</v>
      </c>
      <c r="J2422" s="79">
        <v>112.92400000000001</v>
      </c>
      <c r="K2422" s="79">
        <v>127.265</v>
      </c>
      <c r="L2422" s="79">
        <v>68.302999999999997</v>
      </c>
      <c r="M2422" s="79">
        <v>15.052</v>
      </c>
      <c r="N2422" s="79">
        <v>0.45400000000000001</v>
      </c>
    </row>
    <row r="2423" spans="1:14" x14ac:dyDescent="0.3">
      <c r="A2423" s="82">
        <v>2422</v>
      </c>
      <c r="B2423" s="83" t="s">
        <v>323</v>
      </c>
      <c r="C2423" s="86" t="s">
        <v>187</v>
      </c>
      <c r="D2423" s="88"/>
      <c r="E2423" s="88">
        <v>643</v>
      </c>
      <c r="F2423" s="88">
        <v>2050</v>
      </c>
      <c r="G2423" s="78" t="s">
        <v>331</v>
      </c>
      <c r="H2423" s="79">
        <v>8.4139999999999997</v>
      </c>
      <c r="I2423" s="79">
        <v>42.042999999999999</v>
      </c>
      <c r="J2423" s="79">
        <v>113.32299999999999</v>
      </c>
      <c r="K2423" s="79">
        <v>128.17699999999999</v>
      </c>
      <c r="L2423" s="79">
        <v>68.492000000000004</v>
      </c>
      <c r="M2423" s="79">
        <v>15.196</v>
      </c>
      <c r="N2423" s="79">
        <v>0.45500000000000002</v>
      </c>
    </row>
    <row r="2424" spans="1:14" x14ac:dyDescent="0.3">
      <c r="A2424" s="82">
        <v>2423</v>
      </c>
      <c r="B2424" s="83" t="s">
        <v>323</v>
      </c>
      <c r="C2424" s="86" t="s">
        <v>187</v>
      </c>
      <c r="D2424" s="88"/>
      <c r="E2424" s="88">
        <v>643</v>
      </c>
      <c r="F2424" s="88">
        <v>2055</v>
      </c>
      <c r="G2424" s="78" t="s">
        <v>332</v>
      </c>
      <c r="H2424" s="79">
        <v>8.3360000000000003</v>
      </c>
      <c r="I2424" s="79">
        <v>41.972000000000001</v>
      </c>
      <c r="J2424" s="79">
        <v>113.79</v>
      </c>
      <c r="K2424" s="79">
        <v>128.93600000000001</v>
      </c>
      <c r="L2424" s="79">
        <v>68.477000000000004</v>
      </c>
      <c r="M2424" s="79">
        <v>15.209</v>
      </c>
      <c r="N2424" s="79">
        <v>0.46</v>
      </c>
    </row>
    <row r="2425" spans="1:14" x14ac:dyDescent="0.3">
      <c r="A2425" s="82">
        <v>2424</v>
      </c>
      <c r="B2425" s="83" t="s">
        <v>323</v>
      </c>
      <c r="C2425" s="86" t="s">
        <v>187</v>
      </c>
      <c r="D2425" s="88"/>
      <c r="E2425" s="88">
        <v>643</v>
      </c>
      <c r="F2425" s="88">
        <v>2060</v>
      </c>
      <c r="G2425" s="78" t="s">
        <v>333</v>
      </c>
      <c r="H2425" s="79">
        <v>8.3520000000000003</v>
      </c>
      <c r="I2425" s="79">
        <v>42.048999999999999</v>
      </c>
      <c r="J2425" s="79">
        <v>114.002</v>
      </c>
      <c r="K2425" s="79">
        <v>129.17400000000001</v>
      </c>
      <c r="L2425" s="79">
        <v>68.605000000000004</v>
      </c>
      <c r="M2425" s="79">
        <v>15.237</v>
      </c>
      <c r="N2425" s="79">
        <v>0.46100000000000002</v>
      </c>
    </row>
    <row r="2426" spans="1:14" x14ac:dyDescent="0.3">
      <c r="A2426" s="82">
        <v>2425</v>
      </c>
      <c r="B2426" s="83" t="s">
        <v>323</v>
      </c>
      <c r="C2426" s="86" t="s">
        <v>187</v>
      </c>
      <c r="D2426" s="88"/>
      <c r="E2426" s="88">
        <v>643</v>
      </c>
      <c r="F2426" s="88">
        <v>2065</v>
      </c>
      <c r="G2426" s="78" t="s">
        <v>334</v>
      </c>
      <c r="H2426" s="79">
        <v>8.3680000000000003</v>
      </c>
      <c r="I2426" s="79">
        <v>42.131999999999998</v>
      </c>
      <c r="J2426" s="79">
        <v>114.22499999999999</v>
      </c>
      <c r="K2426" s="79">
        <v>129.42699999999999</v>
      </c>
      <c r="L2426" s="79">
        <v>68.739000000000004</v>
      </c>
      <c r="M2426" s="79">
        <v>15.266999999999999</v>
      </c>
      <c r="N2426" s="79">
        <v>0.46200000000000002</v>
      </c>
    </row>
    <row r="2427" spans="1:14" x14ac:dyDescent="0.3">
      <c r="A2427" s="82">
        <v>2426</v>
      </c>
      <c r="B2427" s="83" t="s">
        <v>323</v>
      </c>
      <c r="C2427" s="86" t="s">
        <v>187</v>
      </c>
      <c r="D2427" s="88"/>
      <c r="E2427" s="88">
        <v>643</v>
      </c>
      <c r="F2427" s="88">
        <v>2070</v>
      </c>
      <c r="G2427" s="78" t="s">
        <v>335</v>
      </c>
      <c r="H2427" s="79">
        <v>8.3800000000000008</v>
      </c>
      <c r="I2427" s="79">
        <v>42.194000000000003</v>
      </c>
      <c r="J2427" s="79">
        <v>114.39400000000001</v>
      </c>
      <c r="K2427" s="79">
        <v>129.619</v>
      </c>
      <c r="L2427" s="79">
        <v>68.840999999999994</v>
      </c>
      <c r="M2427" s="79">
        <v>15.289</v>
      </c>
      <c r="N2427" s="79">
        <v>0.46300000000000002</v>
      </c>
    </row>
    <row r="2428" spans="1:14" x14ac:dyDescent="0.3">
      <c r="A2428" s="82">
        <v>2427</v>
      </c>
      <c r="B2428" s="83" t="s">
        <v>323</v>
      </c>
      <c r="C2428" s="86" t="s">
        <v>187</v>
      </c>
      <c r="D2428" s="88"/>
      <c r="E2428" s="88">
        <v>643</v>
      </c>
      <c r="F2428" s="88">
        <v>2075</v>
      </c>
      <c r="G2428" s="78" t="s">
        <v>336</v>
      </c>
      <c r="H2428" s="79">
        <v>8.3870000000000005</v>
      </c>
      <c r="I2428" s="79">
        <v>42.23</v>
      </c>
      <c r="J2428" s="79">
        <v>114.491</v>
      </c>
      <c r="K2428" s="79">
        <v>129.72800000000001</v>
      </c>
      <c r="L2428" s="79">
        <v>68.899000000000001</v>
      </c>
      <c r="M2428" s="79">
        <v>15.302</v>
      </c>
      <c r="N2428" s="79">
        <v>0.46300000000000002</v>
      </c>
    </row>
    <row r="2429" spans="1:14" x14ac:dyDescent="0.3">
      <c r="A2429" s="82">
        <v>2428</v>
      </c>
      <c r="B2429" s="83" t="s">
        <v>323</v>
      </c>
      <c r="C2429" s="86" t="s">
        <v>187</v>
      </c>
      <c r="D2429" s="88"/>
      <c r="E2429" s="88">
        <v>643</v>
      </c>
      <c r="F2429" s="88">
        <v>2080</v>
      </c>
      <c r="G2429" s="78" t="s">
        <v>337</v>
      </c>
      <c r="H2429" s="79">
        <v>8.4009999999999998</v>
      </c>
      <c r="I2429" s="79">
        <v>42.298999999999999</v>
      </c>
      <c r="J2429" s="79">
        <v>114.67700000000001</v>
      </c>
      <c r="K2429" s="79">
        <v>129.941</v>
      </c>
      <c r="L2429" s="79">
        <v>69.010999999999996</v>
      </c>
      <c r="M2429" s="79">
        <v>15.327</v>
      </c>
      <c r="N2429" s="79">
        <v>0.46400000000000002</v>
      </c>
    </row>
    <row r="2430" spans="1:14" x14ac:dyDescent="0.3">
      <c r="A2430" s="82">
        <v>2429</v>
      </c>
      <c r="B2430" s="83" t="s">
        <v>323</v>
      </c>
      <c r="C2430" s="86" t="s">
        <v>187</v>
      </c>
      <c r="D2430" s="88"/>
      <c r="E2430" s="88">
        <v>643</v>
      </c>
      <c r="F2430" s="88">
        <v>2085</v>
      </c>
      <c r="G2430" s="78" t="s">
        <v>338</v>
      </c>
      <c r="H2430" s="79">
        <v>8.4039999999999999</v>
      </c>
      <c r="I2430" s="79">
        <v>42.314</v>
      </c>
      <c r="J2430" s="79">
        <v>114.72</v>
      </c>
      <c r="K2430" s="79">
        <v>129.989</v>
      </c>
      <c r="L2430" s="79">
        <v>69.036000000000001</v>
      </c>
      <c r="M2430" s="79">
        <v>15.333</v>
      </c>
      <c r="N2430" s="79">
        <v>0.46400000000000002</v>
      </c>
    </row>
    <row r="2431" spans="1:14" x14ac:dyDescent="0.3">
      <c r="A2431" s="82">
        <v>2430</v>
      </c>
      <c r="B2431" s="83" t="s">
        <v>323</v>
      </c>
      <c r="C2431" s="86" t="s">
        <v>187</v>
      </c>
      <c r="D2431" s="88"/>
      <c r="E2431" s="88">
        <v>643</v>
      </c>
      <c r="F2431" s="88">
        <v>2090</v>
      </c>
      <c r="G2431" s="78" t="s">
        <v>339</v>
      </c>
      <c r="H2431" s="79">
        <v>8.4019999999999992</v>
      </c>
      <c r="I2431" s="79">
        <v>42.302999999999997</v>
      </c>
      <c r="J2431" s="79">
        <v>114.69</v>
      </c>
      <c r="K2431" s="79">
        <v>129.95400000000001</v>
      </c>
      <c r="L2431" s="79">
        <v>69.018000000000001</v>
      </c>
      <c r="M2431" s="79">
        <v>15.329000000000001</v>
      </c>
      <c r="N2431" s="79">
        <v>0.46400000000000002</v>
      </c>
    </row>
    <row r="2432" spans="1:14" x14ac:dyDescent="0.3">
      <c r="A2432" s="82">
        <v>2431</v>
      </c>
      <c r="B2432" s="83" t="s">
        <v>323</v>
      </c>
      <c r="C2432" s="86" t="s">
        <v>187</v>
      </c>
      <c r="D2432" s="88"/>
      <c r="E2432" s="88">
        <v>643</v>
      </c>
      <c r="F2432" s="88">
        <v>2095</v>
      </c>
      <c r="G2432" s="78" t="s">
        <v>340</v>
      </c>
      <c r="H2432" s="79">
        <v>8.4090000000000007</v>
      </c>
      <c r="I2432" s="79">
        <v>42.335999999999999</v>
      </c>
      <c r="J2432" s="79">
        <v>114.78</v>
      </c>
      <c r="K2432" s="79">
        <v>130.05699999999999</v>
      </c>
      <c r="L2432" s="79">
        <v>69.072999999999993</v>
      </c>
      <c r="M2432" s="79">
        <v>15.340999999999999</v>
      </c>
      <c r="N2432" s="79">
        <v>0.46400000000000002</v>
      </c>
    </row>
    <row r="2433" spans="1:14" x14ac:dyDescent="0.3">
      <c r="A2433" s="82">
        <v>2432</v>
      </c>
      <c r="B2433" s="83" t="s">
        <v>323</v>
      </c>
      <c r="C2433" s="86" t="s">
        <v>188</v>
      </c>
      <c r="D2433" s="88"/>
      <c r="E2433" s="88">
        <v>703</v>
      </c>
      <c r="F2433" s="88">
        <v>2015</v>
      </c>
      <c r="G2433" s="78" t="s">
        <v>324</v>
      </c>
      <c r="H2433" s="79">
        <v>22.027000000000001</v>
      </c>
      <c r="I2433" s="79">
        <v>41.621000000000002</v>
      </c>
      <c r="J2433" s="79">
        <v>81.218999999999994</v>
      </c>
      <c r="K2433" s="79">
        <v>94.638999999999996</v>
      </c>
      <c r="L2433" s="79">
        <v>44.777000000000001</v>
      </c>
      <c r="M2433" s="79">
        <v>7.8849999999999998</v>
      </c>
      <c r="N2433" s="79">
        <v>0.29199999999999998</v>
      </c>
    </row>
    <row r="2434" spans="1:14" x14ac:dyDescent="0.3">
      <c r="A2434" s="82">
        <v>2433</v>
      </c>
      <c r="B2434" s="83" t="s">
        <v>323</v>
      </c>
      <c r="C2434" s="86" t="s">
        <v>188</v>
      </c>
      <c r="D2434" s="88"/>
      <c r="E2434" s="88">
        <v>703</v>
      </c>
      <c r="F2434" s="88">
        <v>2020</v>
      </c>
      <c r="G2434" s="78" t="s">
        <v>325</v>
      </c>
      <c r="H2434" s="79">
        <v>20.039000000000001</v>
      </c>
      <c r="I2434" s="79">
        <v>35.277000000000001</v>
      </c>
      <c r="J2434" s="79">
        <v>78.790000000000006</v>
      </c>
      <c r="K2434" s="79">
        <v>106.548</v>
      </c>
      <c r="L2434" s="79">
        <v>53.84</v>
      </c>
      <c r="M2434" s="79">
        <v>9.4510000000000005</v>
      </c>
      <c r="N2434" s="79">
        <v>0.29499999999999998</v>
      </c>
    </row>
    <row r="2435" spans="1:14" x14ac:dyDescent="0.3">
      <c r="A2435" s="82">
        <v>2434</v>
      </c>
      <c r="B2435" s="83" t="s">
        <v>323</v>
      </c>
      <c r="C2435" s="86" t="s">
        <v>188</v>
      </c>
      <c r="D2435" s="88"/>
      <c r="E2435" s="88">
        <v>703</v>
      </c>
      <c r="F2435" s="88">
        <v>2025</v>
      </c>
      <c r="G2435" s="78" t="s">
        <v>326</v>
      </c>
      <c r="H2435" s="79">
        <v>17.7</v>
      </c>
      <c r="I2435" s="79">
        <v>31.324999999999999</v>
      </c>
      <c r="J2435" s="79">
        <v>77.86</v>
      </c>
      <c r="K2435" s="79">
        <v>115.117</v>
      </c>
      <c r="L2435" s="79">
        <v>60.783999999999999</v>
      </c>
      <c r="M2435" s="79">
        <v>10.72</v>
      </c>
      <c r="N2435" s="79">
        <v>0.314</v>
      </c>
    </row>
    <row r="2436" spans="1:14" x14ac:dyDescent="0.3">
      <c r="A2436" s="82">
        <v>2435</v>
      </c>
      <c r="B2436" s="83" t="s">
        <v>323</v>
      </c>
      <c r="C2436" s="86" t="s">
        <v>188</v>
      </c>
      <c r="D2436" s="88"/>
      <c r="E2436" s="88">
        <v>703</v>
      </c>
      <c r="F2436" s="88">
        <v>2030</v>
      </c>
      <c r="G2436" s="78" t="s">
        <v>327</v>
      </c>
      <c r="H2436" s="79">
        <v>15.621</v>
      </c>
      <c r="I2436" s="79">
        <v>29.346</v>
      </c>
      <c r="J2436" s="79">
        <v>78.406000000000006</v>
      </c>
      <c r="K2436" s="79">
        <v>120.95399999999999</v>
      </c>
      <c r="L2436" s="79">
        <v>65.617999999999995</v>
      </c>
      <c r="M2436" s="79">
        <v>11.683</v>
      </c>
      <c r="N2436" s="79">
        <v>0.33200000000000002</v>
      </c>
    </row>
    <row r="2437" spans="1:14" x14ac:dyDescent="0.3">
      <c r="A2437" s="82">
        <v>2436</v>
      </c>
      <c r="B2437" s="83" t="s">
        <v>323</v>
      </c>
      <c r="C2437" s="86" t="s">
        <v>188</v>
      </c>
      <c r="D2437" s="88"/>
      <c r="E2437" s="88">
        <v>703</v>
      </c>
      <c r="F2437" s="88">
        <v>2035</v>
      </c>
      <c r="G2437" s="78" t="s">
        <v>328</v>
      </c>
      <c r="H2437" s="79">
        <v>14.542999999999999</v>
      </c>
      <c r="I2437" s="79">
        <v>28.306999999999999</v>
      </c>
      <c r="J2437" s="79">
        <v>78.805999999999997</v>
      </c>
      <c r="K2437" s="79">
        <v>124.86799999999999</v>
      </c>
      <c r="L2437" s="79">
        <v>69.141000000000005</v>
      </c>
      <c r="M2437" s="79">
        <v>12.49</v>
      </c>
      <c r="N2437" s="79">
        <v>0.34499999999999997</v>
      </c>
    </row>
    <row r="2438" spans="1:14" x14ac:dyDescent="0.3">
      <c r="A2438" s="82">
        <v>2437</v>
      </c>
      <c r="B2438" s="83" t="s">
        <v>323</v>
      </c>
      <c r="C2438" s="86" t="s">
        <v>188</v>
      </c>
      <c r="D2438" s="88"/>
      <c r="E2438" s="88">
        <v>703</v>
      </c>
      <c r="F2438" s="88">
        <v>2040</v>
      </c>
      <c r="G2438" s="78" t="s">
        <v>329</v>
      </c>
      <c r="H2438" s="79">
        <v>13.869</v>
      </c>
      <c r="I2438" s="79">
        <v>27.867999999999999</v>
      </c>
      <c r="J2438" s="79">
        <v>79.56</v>
      </c>
      <c r="K2438" s="79">
        <v>127.65300000000001</v>
      </c>
      <c r="L2438" s="79">
        <v>71.522000000000006</v>
      </c>
      <c r="M2438" s="79">
        <v>13.144</v>
      </c>
      <c r="N2438" s="79">
        <v>0.34399999999999997</v>
      </c>
    </row>
    <row r="2439" spans="1:14" x14ac:dyDescent="0.3">
      <c r="A2439" s="82">
        <v>2438</v>
      </c>
      <c r="B2439" s="83" t="s">
        <v>323</v>
      </c>
      <c r="C2439" s="86" t="s">
        <v>188</v>
      </c>
      <c r="D2439" s="88"/>
      <c r="E2439" s="88">
        <v>703</v>
      </c>
      <c r="F2439" s="88">
        <v>2045</v>
      </c>
      <c r="G2439" s="78" t="s">
        <v>330</v>
      </c>
      <c r="H2439" s="79">
        <v>13.448</v>
      </c>
      <c r="I2439" s="79">
        <v>27.768999999999998</v>
      </c>
      <c r="J2439" s="79">
        <v>80.551000000000002</v>
      </c>
      <c r="K2439" s="79">
        <v>129.75399999999999</v>
      </c>
      <c r="L2439" s="79">
        <v>73.028000000000006</v>
      </c>
      <c r="M2439" s="79">
        <v>13.651</v>
      </c>
      <c r="N2439" s="79">
        <v>0.35899999999999999</v>
      </c>
    </row>
    <row r="2440" spans="1:14" x14ac:dyDescent="0.3">
      <c r="A2440" s="82">
        <v>2439</v>
      </c>
      <c r="B2440" s="83" t="s">
        <v>323</v>
      </c>
      <c r="C2440" s="86" t="s">
        <v>188</v>
      </c>
      <c r="D2440" s="88"/>
      <c r="E2440" s="88">
        <v>703</v>
      </c>
      <c r="F2440" s="88">
        <v>2050</v>
      </c>
      <c r="G2440" s="78" t="s">
        <v>331</v>
      </c>
      <c r="H2440" s="79">
        <v>13.215</v>
      </c>
      <c r="I2440" s="79">
        <v>27.855</v>
      </c>
      <c r="J2440" s="79">
        <v>81.608000000000004</v>
      </c>
      <c r="K2440" s="79">
        <v>131.381</v>
      </c>
      <c r="L2440" s="79">
        <v>73.897999999999996</v>
      </c>
      <c r="M2440" s="79">
        <v>14.04</v>
      </c>
      <c r="N2440" s="79">
        <v>0.36299999999999999</v>
      </c>
    </row>
    <row r="2441" spans="1:14" x14ac:dyDescent="0.3">
      <c r="A2441" s="82">
        <v>2440</v>
      </c>
      <c r="B2441" s="83" t="s">
        <v>323</v>
      </c>
      <c r="C2441" s="86" t="s">
        <v>188</v>
      </c>
      <c r="D2441" s="88"/>
      <c r="E2441" s="88">
        <v>703</v>
      </c>
      <c r="F2441" s="88">
        <v>2055</v>
      </c>
      <c r="G2441" s="78" t="s">
        <v>332</v>
      </c>
      <c r="H2441" s="79">
        <v>13.064</v>
      </c>
      <c r="I2441" s="79">
        <v>28.074000000000002</v>
      </c>
      <c r="J2441" s="79">
        <v>82.778999999999996</v>
      </c>
      <c r="K2441" s="79">
        <v>132.66300000000001</v>
      </c>
      <c r="L2441" s="79">
        <v>74.290000000000006</v>
      </c>
      <c r="M2441" s="79">
        <v>14.284000000000001</v>
      </c>
      <c r="N2441" s="79">
        <v>0.36599999999999999</v>
      </c>
    </row>
    <row r="2442" spans="1:14" x14ac:dyDescent="0.3">
      <c r="A2442" s="82">
        <v>2441</v>
      </c>
      <c r="B2442" s="83" t="s">
        <v>323</v>
      </c>
      <c r="C2442" s="86" t="s">
        <v>188</v>
      </c>
      <c r="D2442" s="88"/>
      <c r="E2442" s="88">
        <v>703</v>
      </c>
      <c r="F2442" s="88">
        <v>2060</v>
      </c>
      <c r="G2442" s="78" t="s">
        <v>333</v>
      </c>
      <c r="H2442" s="79">
        <v>13.159000000000001</v>
      </c>
      <c r="I2442" s="79">
        <v>28.279</v>
      </c>
      <c r="J2442" s="79">
        <v>83.382999999999996</v>
      </c>
      <c r="K2442" s="79">
        <v>133.63</v>
      </c>
      <c r="L2442" s="79">
        <v>74.831999999999994</v>
      </c>
      <c r="M2442" s="79">
        <v>14.388</v>
      </c>
      <c r="N2442" s="79">
        <v>0.36899999999999999</v>
      </c>
    </row>
    <row r="2443" spans="1:14" x14ac:dyDescent="0.3">
      <c r="A2443" s="82">
        <v>2442</v>
      </c>
      <c r="B2443" s="83" t="s">
        <v>323</v>
      </c>
      <c r="C2443" s="86" t="s">
        <v>188</v>
      </c>
      <c r="D2443" s="88"/>
      <c r="E2443" s="88">
        <v>703</v>
      </c>
      <c r="F2443" s="88">
        <v>2065</v>
      </c>
      <c r="G2443" s="78" t="s">
        <v>334</v>
      </c>
      <c r="H2443" s="79">
        <v>13.243</v>
      </c>
      <c r="I2443" s="79">
        <v>28.457000000000001</v>
      </c>
      <c r="J2443" s="79">
        <v>83.91</v>
      </c>
      <c r="K2443" s="79">
        <v>134.47499999999999</v>
      </c>
      <c r="L2443" s="79">
        <v>75.305000000000007</v>
      </c>
      <c r="M2443" s="79">
        <v>14.478999999999999</v>
      </c>
      <c r="N2443" s="79">
        <v>0.371</v>
      </c>
    </row>
    <row r="2444" spans="1:14" x14ac:dyDescent="0.3">
      <c r="A2444" s="82">
        <v>2443</v>
      </c>
      <c r="B2444" s="83" t="s">
        <v>323</v>
      </c>
      <c r="C2444" s="86" t="s">
        <v>188</v>
      </c>
      <c r="D2444" s="88"/>
      <c r="E2444" s="88">
        <v>703</v>
      </c>
      <c r="F2444" s="88">
        <v>2070</v>
      </c>
      <c r="G2444" s="78" t="s">
        <v>335</v>
      </c>
      <c r="H2444" s="79">
        <v>13.317</v>
      </c>
      <c r="I2444" s="79">
        <v>28.617999999999999</v>
      </c>
      <c r="J2444" s="79">
        <v>84.385000000000005</v>
      </c>
      <c r="K2444" s="79">
        <v>135.23500000000001</v>
      </c>
      <c r="L2444" s="79">
        <v>75.730999999999995</v>
      </c>
      <c r="M2444" s="79">
        <v>14.561</v>
      </c>
      <c r="N2444" s="79">
        <v>0.373</v>
      </c>
    </row>
    <row r="2445" spans="1:14" x14ac:dyDescent="0.3">
      <c r="A2445" s="82">
        <v>2444</v>
      </c>
      <c r="B2445" s="83" t="s">
        <v>323</v>
      </c>
      <c r="C2445" s="86" t="s">
        <v>188</v>
      </c>
      <c r="D2445" s="88"/>
      <c r="E2445" s="88">
        <v>703</v>
      </c>
      <c r="F2445" s="88">
        <v>2075</v>
      </c>
      <c r="G2445" s="78" t="s">
        <v>336</v>
      </c>
      <c r="H2445" s="79">
        <v>13.374000000000001</v>
      </c>
      <c r="I2445" s="79">
        <v>28.74</v>
      </c>
      <c r="J2445" s="79">
        <v>84.744</v>
      </c>
      <c r="K2445" s="79">
        <v>135.81100000000001</v>
      </c>
      <c r="L2445" s="79">
        <v>76.052999999999997</v>
      </c>
      <c r="M2445" s="79">
        <v>14.622999999999999</v>
      </c>
      <c r="N2445" s="79">
        <v>0.375</v>
      </c>
    </row>
    <row r="2446" spans="1:14" x14ac:dyDescent="0.3">
      <c r="A2446" s="82">
        <v>2445</v>
      </c>
      <c r="B2446" s="83" t="s">
        <v>323</v>
      </c>
      <c r="C2446" s="86" t="s">
        <v>188</v>
      </c>
      <c r="D2446" s="88"/>
      <c r="E2446" s="88">
        <v>703</v>
      </c>
      <c r="F2446" s="88">
        <v>2080</v>
      </c>
      <c r="G2446" s="78" t="s">
        <v>337</v>
      </c>
      <c r="H2446" s="79">
        <v>13.436999999999999</v>
      </c>
      <c r="I2446" s="79">
        <v>28.875</v>
      </c>
      <c r="J2446" s="79">
        <v>85.141000000000005</v>
      </c>
      <c r="K2446" s="79">
        <v>136.44900000000001</v>
      </c>
      <c r="L2446" s="79">
        <v>76.41</v>
      </c>
      <c r="M2446" s="79">
        <v>14.691000000000001</v>
      </c>
      <c r="N2446" s="79">
        <v>0.377</v>
      </c>
    </row>
    <row r="2447" spans="1:14" x14ac:dyDescent="0.3">
      <c r="A2447" s="82">
        <v>2446</v>
      </c>
      <c r="B2447" s="83" t="s">
        <v>323</v>
      </c>
      <c r="C2447" s="86" t="s">
        <v>188</v>
      </c>
      <c r="D2447" s="88"/>
      <c r="E2447" s="88">
        <v>703</v>
      </c>
      <c r="F2447" s="88">
        <v>2085</v>
      </c>
      <c r="G2447" s="78" t="s">
        <v>338</v>
      </c>
      <c r="H2447" s="79">
        <v>13.465999999999999</v>
      </c>
      <c r="I2447" s="79">
        <v>28.936</v>
      </c>
      <c r="J2447" s="79">
        <v>85.323999999999998</v>
      </c>
      <c r="K2447" s="79">
        <v>136.74</v>
      </c>
      <c r="L2447" s="79">
        <v>76.573999999999998</v>
      </c>
      <c r="M2447" s="79">
        <v>14.722</v>
      </c>
      <c r="N2447" s="79">
        <v>0.378</v>
      </c>
    </row>
    <row r="2448" spans="1:14" x14ac:dyDescent="0.3">
      <c r="A2448" s="82">
        <v>2447</v>
      </c>
      <c r="B2448" s="83" t="s">
        <v>323</v>
      </c>
      <c r="C2448" s="86" t="s">
        <v>188</v>
      </c>
      <c r="D2448" s="88"/>
      <c r="E2448" s="88">
        <v>703</v>
      </c>
      <c r="F2448" s="88">
        <v>2090</v>
      </c>
      <c r="G2448" s="78" t="s">
        <v>339</v>
      </c>
      <c r="H2448" s="79">
        <v>13.503</v>
      </c>
      <c r="I2448" s="79">
        <v>29.015999999999998</v>
      </c>
      <c r="J2448" s="79">
        <v>85.558999999999997</v>
      </c>
      <c r="K2448" s="79">
        <v>137.11600000000001</v>
      </c>
      <c r="L2448" s="79">
        <v>76.784000000000006</v>
      </c>
      <c r="M2448" s="79">
        <v>14.763</v>
      </c>
      <c r="N2448" s="79">
        <v>0.379</v>
      </c>
    </row>
    <row r="2449" spans="1:14" x14ac:dyDescent="0.3">
      <c r="A2449" s="82">
        <v>2448</v>
      </c>
      <c r="B2449" s="83" t="s">
        <v>323</v>
      </c>
      <c r="C2449" s="86" t="s">
        <v>188</v>
      </c>
      <c r="D2449" s="88"/>
      <c r="E2449" s="88">
        <v>703</v>
      </c>
      <c r="F2449" s="88">
        <v>2095</v>
      </c>
      <c r="G2449" s="78" t="s">
        <v>340</v>
      </c>
      <c r="H2449" s="79">
        <v>13.535</v>
      </c>
      <c r="I2449" s="79">
        <v>29.085999999999999</v>
      </c>
      <c r="J2449" s="79">
        <v>85.765000000000001</v>
      </c>
      <c r="K2449" s="79">
        <v>137.446</v>
      </c>
      <c r="L2449" s="79">
        <v>76.97</v>
      </c>
      <c r="M2449" s="79">
        <v>14.798999999999999</v>
      </c>
      <c r="N2449" s="79">
        <v>0.379</v>
      </c>
    </row>
    <row r="2450" spans="1:14" x14ac:dyDescent="0.3">
      <c r="A2450" s="82">
        <v>2449</v>
      </c>
      <c r="B2450" s="83" t="s">
        <v>323</v>
      </c>
      <c r="C2450" s="86" t="s">
        <v>189</v>
      </c>
      <c r="D2450" s="88">
        <v>14</v>
      </c>
      <c r="E2450" s="88">
        <v>804</v>
      </c>
      <c r="F2450" s="88">
        <v>2015</v>
      </c>
      <c r="G2450" s="78" t="s">
        <v>324</v>
      </c>
      <c r="H2450" s="79">
        <v>23.84</v>
      </c>
      <c r="I2450" s="79">
        <v>79.647999999999996</v>
      </c>
      <c r="J2450" s="79">
        <v>95.6</v>
      </c>
      <c r="K2450" s="79">
        <v>71.572999999999993</v>
      </c>
      <c r="L2450" s="79">
        <v>34.04</v>
      </c>
      <c r="M2450" s="79">
        <v>6.4279999999999999</v>
      </c>
      <c r="N2450" s="79">
        <v>0.311</v>
      </c>
    </row>
    <row r="2451" spans="1:14" x14ac:dyDescent="0.3">
      <c r="A2451" s="82">
        <v>2450</v>
      </c>
      <c r="B2451" s="83" t="s">
        <v>323</v>
      </c>
      <c r="C2451" s="86" t="s">
        <v>189</v>
      </c>
      <c r="D2451" s="88">
        <v>14</v>
      </c>
      <c r="E2451" s="88">
        <v>804</v>
      </c>
      <c r="F2451" s="88">
        <v>2020</v>
      </c>
      <c r="G2451" s="78" t="s">
        <v>325</v>
      </c>
      <c r="H2451" s="79">
        <v>19.195</v>
      </c>
      <c r="I2451" s="79">
        <v>67.668999999999997</v>
      </c>
      <c r="J2451" s="79">
        <v>98.911000000000001</v>
      </c>
      <c r="K2451" s="79">
        <v>84.697999999999993</v>
      </c>
      <c r="L2451" s="79">
        <v>43.097000000000001</v>
      </c>
      <c r="M2451" s="79">
        <v>8.1050000000000004</v>
      </c>
      <c r="N2451" s="79">
        <v>0.32500000000000001</v>
      </c>
    </row>
    <row r="2452" spans="1:14" x14ac:dyDescent="0.3">
      <c r="A2452" s="82">
        <v>2451</v>
      </c>
      <c r="B2452" s="83" t="s">
        <v>323</v>
      </c>
      <c r="C2452" s="86" t="s">
        <v>189</v>
      </c>
      <c r="D2452" s="88">
        <v>14</v>
      </c>
      <c r="E2452" s="88">
        <v>804</v>
      </c>
      <c r="F2452" s="88">
        <v>2025</v>
      </c>
      <c r="G2452" s="78" t="s">
        <v>326</v>
      </c>
      <c r="H2452" s="79">
        <v>15.452999999999999</v>
      </c>
      <c r="I2452" s="79">
        <v>57.947000000000003</v>
      </c>
      <c r="J2452" s="79">
        <v>100.753</v>
      </c>
      <c r="K2452" s="79">
        <v>95.78</v>
      </c>
      <c r="L2452" s="79">
        <v>50.679000000000002</v>
      </c>
      <c r="M2452" s="79">
        <v>9.5239999999999991</v>
      </c>
      <c r="N2452" s="79">
        <v>0.34399999999999997</v>
      </c>
    </row>
    <row r="2453" spans="1:14" x14ac:dyDescent="0.3">
      <c r="A2453" s="82">
        <v>2452</v>
      </c>
      <c r="B2453" s="83" t="s">
        <v>323</v>
      </c>
      <c r="C2453" s="86" t="s">
        <v>189</v>
      </c>
      <c r="D2453" s="88">
        <v>14</v>
      </c>
      <c r="E2453" s="88">
        <v>804</v>
      </c>
      <c r="F2453" s="88">
        <v>2030</v>
      </c>
      <c r="G2453" s="78" t="s">
        <v>327</v>
      </c>
      <c r="H2453" s="79">
        <v>12.747</v>
      </c>
      <c r="I2453" s="79">
        <v>51.027999999999999</v>
      </c>
      <c r="J2453" s="79">
        <v>101.944</v>
      </c>
      <c r="K2453" s="79">
        <v>104.282</v>
      </c>
      <c r="L2453" s="79">
        <v>56.32</v>
      </c>
      <c r="M2453" s="79">
        <v>10.618</v>
      </c>
      <c r="N2453" s="79">
        <v>0.36099999999999999</v>
      </c>
    </row>
    <row r="2454" spans="1:14" x14ac:dyDescent="0.3">
      <c r="A2454" s="82">
        <v>2453</v>
      </c>
      <c r="B2454" s="83" t="s">
        <v>323</v>
      </c>
      <c r="C2454" s="86" t="s">
        <v>189</v>
      </c>
      <c r="D2454" s="88">
        <v>14</v>
      </c>
      <c r="E2454" s="88">
        <v>804</v>
      </c>
      <c r="F2454" s="88">
        <v>2035</v>
      </c>
      <c r="G2454" s="78" t="s">
        <v>328</v>
      </c>
      <c r="H2454" s="79">
        <v>10.89</v>
      </c>
      <c r="I2454" s="79">
        <v>46.457999999999998</v>
      </c>
      <c r="J2454" s="79">
        <v>102.95</v>
      </c>
      <c r="K2454" s="79">
        <v>110.60899999999999</v>
      </c>
      <c r="L2454" s="79">
        <v>60.180999999999997</v>
      </c>
      <c r="M2454" s="79">
        <v>11.411</v>
      </c>
      <c r="N2454" s="79">
        <v>0.38100000000000001</v>
      </c>
    </row>
    <row r="2455" spans="1:14" x14ac:dyDescent="0.3">
      <c r="A2455" s="82">
        <v>2454</v>
      </c>
      <c r="B2455" s="83" t="s">
        <v>323</v>
      </c>
      <c r="C2455" s="86" t="s">
        <v>189</v>
      </c>
      <c r="D2455" s="88">
        <v>14</v>
      </c>
      <c r="E2455" s="88">
        <v>804</v>
      </c>
      <c r="F2455" s="88">
        <v>2040</v>
      </c>
      <c r="G2455" s="78" t="s">
        <v>329</v>
      </c>
      <c r="H2455" s="79">
        <v>9.6430000000000007</v>
      </c>
      <c r="I2455" s="79">
        <v>43.615000000000002</v>
      </c>
      <c r="J2455" s="79">
        <v>103.952</v>
      </c>
      <c r="K2455" s="79">
        <v>115.20699999999999</v>
      </c>
      <c r="L2455" s="79">
        <v>62.564</v>
      </c>
      <c r="M2455" s="79">
        <v>11.97</v>
      </c>
      <c r="N2455" s="79">
        <v>0.38900000000000001</v>
      </c>
    </row>
    <row r="2456" spans="1:14" x14ac:dyDescent="0.3">
      <c r="A2456" s="82">
        <v>2455</v>
      </c>
      <c r="B2456" s="83" t="s">
        <v>323</v>
      </c>
      <c r="C2456" s="86" t="s">
        <v>189</v>
      </c>
      <c r="D2456" s="88">
        <v>14</v>
      </c>
      <c r="E2456" s="88">
        <v>804</v>
      </c>
      <c r="F2456" s="88">
        <v>2045</v>
      </c>
      <c r="G2456" s="78" t="s">
        <v>330</v>
      </c>
      <c r="H2456" s="79">
        <v>8.8209999999999997</v>
      </c>
      <c r="I2456" s="79">
        <v>41.963999999999999</v>
      </c>
      <c r="J2456" s="79">
        <v>105.01600000000001</v>
      </c>
      <c r="K2456" s="79">
        <v>118.61499999999999</v>
      </c>
      <c r="L2456" s="79">
        <v>63.845999999999997</v>
      </c>
      <c r="M2456" s="79">
        <v>12.334</v>
      </c>
      <c r="N2456" s="79">
        <v>0.40400000000000003</v>
      </c>
    </row>
    <row r="2457" spans="1:14" x14ac:dyDescent="0.3">
      <c r="A2457" s="82">
        <v>2456</v>
      </c>
      <c r="B2457" s="83" t="s">
        <v>323</v>
      </c>
      <c r="C2457" s="86" t="s">
        <v>189</v>
      </c>
      <c r="D2457" s="88">
        <v>14</v>
      </c>
      <c r="E2457" s="88">
        <v>804</v>
      </c>
      <c r="F2457" s="88">
        <v>2050</v>
      </c>
      <c r="G2457" s="78" t="s">
        <v>331</v>
      </c>
      <c r="H2457" s="79">
        <v>8.2750000000000004</v>
      </c>
      <c r="I2457" s="79">
        <v>41.052999999999997</v>
      </c>
      <c r="J2457" s="79">
        <v>106.08499999999999</v>
      </c>
      <c r="K2457" s="79">
        <v>121.10899999999999</v>
      </c>
      <c r="L2457" s="79">
        <v>64.283000000000001</v>
      </c>
      <c r="M2457" s="79">
        <v>12.53</v>
      </c>
      <c r="N2457" s="79">
        <v>0.42499999999999999</v>
      </c>
    </row>
    <row r="2458" spans="1:14" x14ac:dyDescent="0.3">
      <c r="A2458" s="82">
        <v>2457</v>
      </c>
      <c r="B2458" s="83" t="s">
        <v>323</v>
      </c>
      <c r="C2458" s="86" t="s">
        <v>189</v>
      </c>
      <c r="D2458" s="88">
        <v>14</v>
      </c>
      <c r="E2458" s="88">
        <v>804</v>
      </c>
      <c r="F2458" s="88">
        <v>2055</v>
      </c>
      <c r="G2458" s="78" t="s">
        <v>332</v>
      </c>
      <c r="H2458" s="79">
        <v>8.0500000000000007</v>
      </c>
      <c r="I2458" s="79">
        <v>40.765000000000001</v>
      </c>
      <c r="J2458" s="79">
        <v>107.08</v>
      </c>
      <c r="K2458" s="79">
        <v>122.652</v>
      </c>
      <c r="L2458" s="79">
        <v>64.48</v>
      </c>
      <c r="M2458" s="79">
        <v>12.706</v>
      </c>
      <c r="N2458" s="79">
        <v>0.42699999999999999</v>
      </c>
    </row>
    <row r="2459" spans="1:14" x14ac:dyDescent="0.3">
      <c r="A2459" s="82">
        <v>2458</v>
      </c>
      <c r="B2459" s="83" t="s">
        <v>323</v>
      </c>
      <c r="C2459" s="86" t="s">
        <v>189</v>
      </c>
      <c r="D2459" s="88">
        <v>14</v>
      </c>
      <c r="E2459" s="88">
        <v>804</v>
      </c>
      <c r="F2459" s="88">
        <v>2060</v>
      </c>
      <c r="G2459" s="78" t="s">
        <v>333</v>
      </c>
      <c r="H2459" s="79">
        <v>7.944</v>
      </c>
      <c r="I2459" s="79">
        <v>40.749000000000002</v>
      </c>
      <c r="J2459" s="79">
        <v>107.96899999999999</v>
      </c>
      <c r="K2459" s="79">
        <v>123.759</v>
      </c>
      <c r="L2459" s="79">
        <v>64.48</v>
      </c>
      <c r="M2459" s="79">
        <v>12.789</v>
      </c>
      <c r="N2459" s="79">
        <v>0.43</v>
      </c>
    </row>
    <row r="2460" spans="1:14" x14ac:dyDescent="0.3">
      <c r="A2460" s="82">
        <v>2459</v>
      </c>
      <c r="B2460" s="83" t="s">
        <v>323</v>
      </c>
      <c r="C2460" s="86" t="s">
        <v>189</v>
      </c>
      <c r="D2460" s="88">
        <v>14</v>
      </c>
      <c r="E2460" s="88">
        <v>804</v>
      </c>
      <c r="F2460" s="88">
        <v>2065</v>
      </c>
      <c r="G2460" s="78" t="s">
        <v>334</v>
      </c>
      <c r="H2460" s="79">
        <v>7.9740000000000002</v>
      </c>
      <c r="I2460" s="79">
        <v>40.906999999999996</v>
      </c>
      <c r="J2460" s="79">
        <v>108.38500000000001</v>
      </c>
      <c r="K2460" s="79">
        <v>124.236</v>
      </c>
      <c r="L2460" s="79">
        <v>64.727999999999994</v>
      </c>
      <c r="M2460" s="79">
        <v>12.839</v>
      </c>
      <c r="N2460" s="79">
        <v>0.43099999999999999</v>
      </c>
    </row>
    <row r="2461" spans="1:14" x14ac:dyDescent="0.3">
      <c r="A2461" s="82">
        <v>2460</v>
      </c>
      <c r="B2461" s="83" t="s">
        <v>323</v>
      </c>
      <c r="C2461" s="86" t="s">
        <v>189</v>
      </c>
      <c r="D2461" s="88">
        <v>14</v>
      </c>
      <c r="E2461" s="88">
        <v>804</v>
      </c>
      <c r="F2461" s="88">
        <v>2070</v>
      </c>
      <c r="G2461" s="78" t="s">
        <v>335</v>
      </c>
      <c r="H2461" s="79">
        <v>8.0039999999999996</v>
      </c>
      <c r="I2461" s="79">
        <v>41.061</v>
      </c>
      <c r="J2461" s="79">
        <v>108.795</v>
      </c>
      <c r="K2461" s="79">
        <v>124.70699999999999</v>
      </c>
      <c r="L2461" s="79">
        <v>64.972999999999999</v>
      </c>
      <c r="M2461" s="79">
        <v>12.887</v>
      </c>
      <c r="N2461" s="79">
        <v>0.433</v>
      </c>
    </row>
    <row r="2462" spans="1:14" x14ac:dyDescent="0.3">
      <c r="A2462" s="82">
        <v>2461</v>
      </c>
      <c r="B2462" s="83" t="s">
        <v>323</v>
      </c>
      <c r="C2462" s="86" t="s">
        <v>189</v>
      </c>
      <c r="D2462" s="88">
        <v>14</v>
      </c>
      <c r="E2462" s="88">
        <v>804</v>
      </c>
      <c r="F2462" s="88">
        <v>2075</v>
      </c>
      <c r="G2462" s="78" t="s">
        <v>336</v>
      </c>
      <c r="H2462" s="79">
        <v>8.0280000000000005</v>
      </c>
      <c r="I2462" s="79">
        <v>41.182000000000002</v>
      </c>
      <c r="J2462" s="79">
        <v>109.114</v>
      </c>
      <c r="K2462" s="79">
        <v>125.07299999999999</v>
      </c>
      <c r="L2462" s="79">
        <v>65.164000000000001</v>
      </c>
      <c r="M2462" s="79">
        <v>12.925000000000001</v>
      </c>
      <c r="N2462" s="79">
        <v>0.434</v>
      </c>
    </row>
    <row r="2463" spans="1:14" x14ac:dyDescent="0.3">
      <c r="A2463" s="82">
        <v>2462</v>
      </c>
      <c r="B2463" s="83" t="s">
        <v>323</v>
      </c>
      <c r="C2463" s="86" t="s">
        <v>189</v>
      </c>
      <c r="D2463" s="88">
        <v>14</v>
      </c>
      <c r="E2463" s="88">
        <v>804</v>
      </c>
      <c r="F2463" s="88">
        <v>2080</v>
      </c>
      <c r="G2463" s="78" t="s">
        <v>337</v>
      </c>
      <c r="H2463" s="79">
        <v>8.0489999999999995</v>
      </c>
      <c r="I2463" s="79">
        <v>41.290999999999997</v>
      </c>
      <c r="J2463" s="79">
        <v>109.404</v>
      </c>
      <c r="K2463" s="79">
        <v>125.404</v>
      </c>
      <c r="L2463" s="79">
        <v>65.337000000000003</v>
      </c>
      <c r="M2463" s="79">
        <v>12.96</v>
      </c>
      <c r="N2463" s="79">
        <v>0.435</v>
      </c>
    </row>
    <row r="2464" spans="1:14" x14ac:dyDescent="0.3">
      <c r="A2464" s="82">
        <v>2463</v>
      </c>
      <c r="B2464" s="83" t="s">
        <v>323</v>
      </c>
      <c r="C2464" s="86" t="s">
        <v>189</v>
      </c>
      <c r="D2464" s="88">
        <v>14</v>
      </c>
      <c r="E2464" s="88">
        <v>804</v>
      </c>
      <c r="F2464" s="88">
        <v>2085</v>
      </c>
      <c r="G2464" s="78" t="s">
        <v>338</v>
      </c>
      <c r="H2464" s="79">
        <v>8.06</v>
      </c>
      <c r="I2464" s="79">
        <v>41.347999999999999</v>
      </c>
      <c r="J2464" s="79">
        <v>109.55500000000001</v>
      </c>
      <c r="K2464" s="79">
        <v>125.577</v>
      </c>
      <c r="L2464" s="79">
        <v>65.427000000000007</v>
      </c>
      <c r="M2464" s="79">
        <v>12.977</v>
      </c>
      <c r="N2464" s="79">
        <v>0.436</v>
      </c>
    </row>
    <row r="2465" spans="1:14" x14ac:dyDescent="0.3">
      <c r="A2465" s="82">
        <v>2464</v>
      </c>
      <c r="B2465" s="83" t="s">
        <v>323</v>
      </c>
      <c r="C2465" s="86" t="s">
        <v>189</v>
      </c>
      <c r="D2465" s="88">
        <v>14</v>
      </c>
      <c r="E2465" s="88">
        <v>804</v>
      </c>
      <c r="F2465" s="88">
        <v>2090</v>
      </c>
      <c r="G2465" s="78" t="s">
        <v>339</v>
      </c>
      <c r="H2465" s="79">
        <v>8.0730000000000004</v>
      </c>
      <c r="I2465" s="79">
        <v>41.414000000000001</v>
      </c>
      <c r="J2465" s="79">
        <v>109.73</v>
      </c>
      <c r="K2465" s="79">
        <v>125.777</v>
      </c>
      <c r="L2465" s="79">
        <v>65.531000000000006</v>
      </c>
      <c r="M2465" s="79">
        <v>12.997999999999999</v>
      </c>
      <c r="N2465" s="79">
        <v>0.437</v>
      </c>
    </row>
    <row r="2466" spans="1:14" x14ac:dyDescent="0.3">
      <c r="A2466" s="82">
        <v>2465</v>
      </c>
      <c r="B2466" s="83" t="s">
        <v>323</v>
      </c>
      <c r="C2466" s="86" t="s">
        <v>189</v>
      </c>
      <c r="D2466" s="88">
        <v>14</v>
      </c>
      <c r="E2466" s="88">
        <v>804</v>
      </c>
      <c r="F2466" s="88">
        <v>2095</v>
      </c>
      <c r="G2466" s="78" t="s">
        <v>340</v>
      </c>
      <c r="H2466" s="79">
        <v>8.0960000000000001</v>
      </c>
      <c r="I2466" s="79">
        <v>41.531999999999996</v>
      </c>
      <c r="J2466" s="79">
        <v>110.044</v>
      </c>
      <c r="K2466" s="79">
        <v>126.136</v>
      </c>
      <c r="L2466" s="79">
        <v>65.718999999999994</v>
      </c>
      <c r="M2466" s="79">
        <v>13.035</v>
      </c>
      <c r="N2466" s="79">
        <v>0.438</v>
      </c>
    </row>
    <row r="2467" spans="1:14" x14ac:dyDescent="0.3">
      <c r="A2467" s="82">
        <v>2466</v>
      </c>
      <c r="B2467" s="83" t="s">
        <v>323</v>
      </c>
      <c r="C2467" s="87" t="s">
        <v>190</v>
      </c>
      <c r="D2467" s="88">
        <v>15</v>
      </c>
      <c r="E2467" s="88">
        <v>924</v>
      </c>
      <c r="F2467" s="88">
        <v>2015</v>
      </c>
      <c r="G2467" s="78" t="s">
        <v>324</v>
      </c>
      <c r="H2467" s="79">
        <v>10.4667250026768</v>
      </c>
      <c r="I2467" s="79">
        <v>51.968287227386</v>
      </c>
      <c r="J2467" s="79">
        <v>106.47001074532101</v>
      </c>
      <c r="K2467" s="79">
        <v>120.88102876367</v>
      </c>
      <c r="L2467" s="79">
        <v>66.355385752874298</v>
      </c>
      <c r="M2467" s="79">
        <v>13.7331734493202</v>
      </c>
      <c r="N2467" s="79">
        <v>0.84087169688060903</v>
      </c>
    </row>
    <row r="2468" spans="1:14" x14ac:dyDescent="0.3">
      <c r="A2468" s="82">
        <v>2467</v>
      </c>
      <c r="B2468" s="83" t="s">
        <v>323</v>
      </c>
      <c r="C2468" s="87" t="s">
        <v>190</v>
      </c>
      <c r="D2468" s="88">
        <v>15</v>
      </c>
      <c r="E2468" s="88">
        <v>924</v>
      </c>
      <c r="F2468" s="88">
        <v>2020</v>
      </c>
      <c r="G2468" s="78" t="s">
        <v>325</v>
      </c>
      <c r="H2468" s="79">
        <v>7.2277670857367902</v>
      </c>
      <c r="I2468" s="79">
        <v>44.959544802284597</v>
      </c>
      <c r="J2468" s="79">
        <v>112.77317237804201</v>
      </c>
      <c r="K2468" s="79">
        <v>130.82525270260101</v>
      </c>
      <c r="L2468" s="79">
        <v>62.939197115829799</v>
      </c>
      <c r="M2468" s="79">
        <v>11.8348252814774</v>
      </c>
      <c r="N2468" s="79">
        <v>0.64549751470181105</v>
      </c>
    </row>
    <row r="2469" spans="1:14" x14ac:dyDescent="0.3">
      <c r="A2469" s="82">
        <v>2468</v>
      </c>
      <c r="B2469" s="83" t="s">
        <v>323</v>
      </c>
      <c r="C2469" s="87" t="s">
        <v>190</v>
      </c>
      <c r="D2469" s="88">
        <v>15</v>
      </c>
      <c r="E2469" s="88">
        <v>924</v>
      </c>
      <c r="F2469" s="88">
        <v>2025</v>
      </c>
      <c r="G2469" s="78" t="s">
        <v>326</v>
      </c>
      <c r="H2469" s="79">
        <v>7.1603443536116904</v>
      </c>
      <c r="I2469" s="79">
        <v>44.731120711417503</v>
      </c>
      <c r="J2469" s="79">
        <v>112.411523569092</v>
      </c>
      <c r="K2469" s="79">
        <v>131.35264959301901</v>
      </c>
      <c r="L2469" s="79">
        <v>63.193914685586201</v>
      </c>
      <c r="M2469" s="79">
        <v>11.8734161950588</v>
      </c>
      <c r="N2469" s="79">
        <v>0.65462203693118504</v>
      </c>
    </row>
    <row r="2470" spans="1:14" x14ac:dyDescent="0.3">
      <c r="A2470" s="82">
        <v>2469</v>
      </c>
      <c r="B2470" s="83" t="s">
        <v>323</v>
      </c>
      <c r="C2470" s="87" t="s">
        <v>190</v>
      </c>
      <c r="D2470" s="88">
        <v>15</v>
      </c>
      <c r="E2470" s="88">
        <v>924</v>
      </c>
      <c r="F2470" s="88">
        <v>2030</v>
      </c>
      <c r="G2470" s="78" t="s">
        <v>327</v>
      </c>
      <c r="H2470" s="79">
        <v>7.1067085541170396</v>
      </c>
      <c r="I2470" s="79">
        <v>44.623918190551997</v>
      </c>
      <c r="J2470" s="79">
        <v>112.05956645537</v>
      </c>
      <c r="K2470" s="79">
        <v>131.555752448958</v>
      </c>
      <c r="L2470" s="79">
        <v>63.419444386531403</v>
      </c>
      <c r="M2470" s="79">
        <v>11.9228602834964</v>
      </c>
      <c r="N2470" s="79">
        <v>0.65822004339328699</v>
      </c>
    </row>
    <row r="2471" spans="1:14" x14ac:dyDescent="0.3">
      <c r="A2471" s="82">
        <v>2470</v>
      </c>
      <c r="B2471" s="83" t="s">
        <v>323</v>
      </c>
      <c r="C2471" s="87" t="s">
        <v>190</v>
      </c>
      <c r="D2471" s="88">
        <v>15</v>
      </c>
      <c r="E2471" s="88">
        <v>924</v>
      </c>
      <c r="F2471" s="88">
        <v>2035</v>
      </c>
      <c r="G2471" s="78" t="s">
        <v>328</v>
      </c>
      <c r="H2471" s="79">
        <v>7.0543961953562597</v>
      </c>
      <c r="I2471" s="79">
        <v>44.578166358405902</v>
      </c>
      <c r="J2471" s="79">
        <v>112.045848075873</v>
      </c>
      <c r="K2471" s="79">
        <v>131.686711659965</v>
      </c>
      <c r="L2471" s="79">
        <v>63.741417102977699</v>
      </c>
      <c r="M2471" s="79">
        <v>11.9542402973367</v>
      </c>
      <c r="N2471" s="79">
        <v>0.66791844370144404</v>
      </c>
    </row>
    <row r="2472" spans="1:14" x14ac:dyDescent="0.3">
      <c r="A2472" s="82">
        <v>2471</v>
      </c>
      <c r="B2472" s="83" t="s">
        <v>323</v>
      </c>
      <c r="C2472" s="87" t="s">
        <v>190</v>
      </c>
      <c r="D2472" s="88">
        <v>15</v>
      </c>
      <c r="E2472" s="88">
        <v>924</v>
      </c>
      <c r="F2472" s="88">
        <v>2040</v>
      </c>
      <c r="G2472" s="78" t="s">
        <v>329</v>
      </c>
      <c r="H2472" s="79">
        <v>7.0208192751000604</v>
      </c>
      <c r="I2472" s="79">
        <v>44.5240214261175</v>
      </c>
      <c r="J2472" s="79">
        <v>112.140741954099</v>
      </c>
      <c r="K2472" s="79">
        <v>131.80637923255699</v>
      </c>
      <c r="L2472" s="79">
        <v>64.058310607325694</v>
      </c>
      <c r="M2472" s="79">
        <v>12.0258119427896</v>
      </c>
      <c r="N2472" s="79">
        <v>0.67571493261682203</v>
      </c>
    </row>
    <row r="2473" spans="1:14" x14ac:dyDescent="0.3">
      <c r="A2473" s="82">
        <v>2472</v>
      </c>
      <c r="B2473" s="83" t="s">
        <v>323</v>
      </c>
      <c r="C2473" s="87" t="s">
        <v>190</v>
      </c>
      <c r="D2473" s="88">
        <v>15</v>
      </c>
      <c r="E2473" s="88">
        <v>924</v>
      </c>
      <c r="F2473" s="88">
        <v>2045</v>
      </c>
      <c r="G2473" s="78" t="s">
        <v>330</v>
      </c>
      <c r="H2473" s="79">
        <v>7.0123100056823899</v>
      </c>
      <c r="I2473" s="79">
        <v>44.496437838821798</v>
      </c>
      <c r="J2473" s="79">
        <v>112.22059851997101</v>
      </c>
      <c r="K2473" s="79">
        <v>131.90550651167399</v>
      </c>
      <c r="L2473" s="79">
        <v>64.094835299761598</v>
      </c>
      <c r="M2473" s="79">
        <v>12.122092716620999</v>
      </c>
      <c r="N2473" s="79">
        <v>0.68331355642663705</v>
      </c>
    </row>
    <row r="2474" spans="1:14" x14ac:dyDescent="0.3">
      <c r="A2474" s="82">
        <v>2473</v>
      </c>
      <c r="B2474" s="83" t="s">
        <v>323</v>
      </c>
      <c r="C2474" s="87" t="s">
        <v>190</v>
      </c>
      <c r="D2474" s="88">
        <v>15</v>
      </c>
      <c r="E2474" s="88">
        <v>924</v>
      </c>
      <c r="F2474" s="88">
        <v>2050</v>
      </c>
      <c r="G2474" s="78" t="s">
        <v>331</v>
      </c>
      <c r="H2474" s="79">
        <v>7.0252988880745004</v>
      </c>
      <c r="I2474" s="79">
        <v>44.538198660998397</v>
      </c>
      <c r="J2474" s="79">
        <v>112.305904526451</v>
      </c>
      <c r="K2474" s="79">
        <v>132.040848007341</v>
      </c>
      <c r="L2474" s="79">
        <v>64.053431625690195</v>
      </c>
      <c r="M2474" s="79">
        <v>12.117402015556999</v>
      </c>
      <c r="N2474" s="79">
        <v>0.69052036085295698</v>
      </c>
    </row>
    <row r="2475" spans="1:14" x14ac:dyDescent="0.3">
      <c r="A2475" s="82">
        <v>2474</v>
      </c>
      <c r="B2475" s="83" t="s">
        <v>323</v>
      </c>
      <c r="C2475" s="87" t="s">
        <v>190</v>
      </c>
      <c r="D2475" s="88">
        <v>15</v>
      </c>
      <c r="E2475" s="88">
        <v>924</v>
      </c>
      <c r="F2475" s="88">
        <v>2055</v>
      </c>
      <c r="G2475" s="78" t="s">
        <v>332</v>
      </c>
      <c r="H2475" s="79">
        <v>7.0401231603071803</v>
      </c>
      <c r="I2475" s="79">
        <v>44.602372970031801</v>
      </c>
      <c r="J2475" s="79">
        <v>112.324168192101</v>
      </c>
      <c r="K2475" s="79">
        <v>132.13549242904099</v>
      </c>
      <c r="L2475" s="79">
        <v>64.025822815950903</v>
      </c>
      <c r="M2475" s="79">
        <v>12.087719868720701</v>
      </c>
      <c r="N2475" s="79">
        <v>0.68890983473072798</v>
      </c>
    </row>
    <row r="2476" spans="1:14" x14ac:dyDescent="0.3">
      <c r="A2476" s="82">
        <v>2475</v>
      </c>
      <c r="B2476" s="83" t="s">
        <v>323</v>
      </c>
      <c r="C2476" s="87" t="s">
        <v>190</v>
      </c>
      <c r="D2476" s="88">
        <v>15</v>
      </c>
      <c r="E2476" s="88">
        <v>924</v>
      </c>
      <c r="F2476" s="88">
        <v>2060</v>
      </c>
      <c r="G2476" s="78" t="s">
        <v>333</v>
      </c>
      <c r="H2476" s="79">
        <v>7.0429869112977199</v>
      </c>
      <c r="I2476" s="79">
        <v>44.647920717252298</v>
      </c>
      <c r="J2476" s="79">
        <v>112.30136104643501</v>
      </c>
      <c r="K2476" s="79">
        <v>132.17608175099201</v>
      </c>
      <c r="L2476" s="79">
        <v>64.032455400097703</v>
      </c>
      <c r="M2476" s="79">
        <v>12.0749787052871</v>
      </c>
      <c r="N2476" s="79">
        <v>0.68666142583636203</v>
      </c>
    </row>
    <row r="2477" spans="1:14" x14ac:dyDescent="0.3">
      <c r="A2477" s="82">
        <v>2476</v>
      </c>
      <c r="B2477" s="83" t="s">
        <v>323</v>
      </c>
      <c r="C2477" s="87" t="s">
        <v>190</v>
      </c>
      <c r="D2477" s="88">
        <v>15</v>
      </c>
      <c r="E2477" s="88">
        <v>924</v>
      </c>
      <c r="F2477" s="88">
        <v>2065</v>
      </c>
      <c r="G2477" s="78" t="s">
        <v>334</v>
      </c>
      <c r="H2477" s="79">
        <v>7.03494846935165</v>
      </c>
      <c r="I2477" s="79">
        <v>44.674830163792599</v>
      </c>
      <c r="J2477" s="79">
        <v>112.319787880593</v>
      </c>
      <c r="K2477" s="79">
        <v>132.21146383153999</v>
      </c>
      <c r="L2477" s="79">
        <v>64.088838272123795</v>
      </c>
      <c r="M2477" s="79">
        <v>12.0757021730931</v>
      </c>
      <c r="N2477" s="79">
        <v>0.68631450146822803</v>
      </c>
    </row>
    <row r="2478" spans="1:14" x14ac:dyDescent="0.3">
      <c r="A2478" s="82">
        <v>2477</v>
      </c>
      <c r="B2478" s="83" t="s">
        <v>323</v>
      </c>
      <c r="C2478" s="87" t="s">
        <v>190</v>
      </c>
      <c r="D2478" s="88">
        <v>15</v>
      </c>
      <c r="E2478" s="88">
        <v>924</v>
      </c>
      <c r="F2478" s="88">
        <v>2070</v>
      </c>
      <c r="G2478" s="78" t="s">
        <v>335</v>
      </c>
      <c r="H2478" s="79">
        <v>7.0199940952502704</v>
      </c>
      <c r="I2478" s="79">
        <v>44.667384545184298</v>
      </c>
      <c r="J2478" s="79">
        <v>112.32569310694601</v>
      </c>
      <c r="K2478" s="79">
        <v>132.18902124712099</v>
      </c>
      <c r="L2478" s="79">
        <v>64.135942540342498</v>
      </c>
      <c r="M2478" s="79">
        <v>12.084827487828001</v>
      </c>
      <c r="N2478" s="79">
        <v>0.68755603070667204</v>
      </c>
    </row>
    <row r="2479" spans="1:14" x14ac:dyDescent="0.3">
      <c r="A2479" s="82">
        <v>2478</v>
      </c>
      <c r="B2479" s="83" t="s">
        <v>323</v>
      </c>
      <c r="C2479" s="87" t="s">
        <v>190</v>
      </c>
      <c r="D2479" s="88">
        <v>15</v>
      </c>
      <c r="E2479" s="88">
        <v>924</v>
      </c>
      <c r="F2479" s="88">
        <v>2075</v>
      </c>
      <c r="G2479" s="78" t="s">
        <v>336</v>
      </c>
      <c r="H2479" s="79">
        <v>7.0129770555208202</v>
      </c>
      <c r="I2479" s="79">
        <v>44.663582808823499</v>
      </c>
      <c r="J2479" s="79">
        <v>112.36209679624901</v>
      </c>
      <c r="K2479" s="79">
        <v>132.19757406023899</v>
      </c>
      <c r="L2479" s="79">
        <v>64.163911989079594</v>
      </c>
      <c r="M2479" s="79">
        <v>12.100401814179699</v>
      </c>
      <c r="N2479" s="79">
        <v>0.68860565597801704</v>
      </c>
    </row>
    <row r="2480" spans="1:14" x14ac:dyDescent="0.3">
      <c r="A2480" s="82">
        <v>2479</v>
      </c>
      <c r="B2480" s="83" t="s">
        <v>323</v>
      </c>
      <c r="C2480" s="87" t="s">
        <v>190</v>
      </c>
      <c r="D2480" s="88">
        <v>15</v>
      </c>
      <c r="E2480" s="88">
        <v>924</v>
      </c>
      <c r="F2480" s="88">
        <v>2080</v>
      </c>
      <c r="G2480" s="78" t="s">
        <v>337</v>
      </c>
      <c r="H2480" s="79">
        <v>7.0166572944055199</v>
      </c>
      <c r="I2480" s="79">
        <v>44.683227857445097</v>
      </c>
      <c r="J2480" s="79">
        <v>112.41550687999199</v>
      </c>
      <c r="K2480" s="79">
        <v>132.252272830772</v>
      </c>
      <c r="L2480" s="79">
        <v>64.167483348124506</v>
      </c>
      <c r="M2480" s="79">
        <v>12.1096755961031</v>
      </c>
      <c r="N2480" s="79">
        <v>0.68870477532585395</v>
      </c>
    </row>
    <row r="2481" spans="1:14" x14ac:dyDescent="0.3">
      <c r="A2481" s="82">
        <v>2480</v>
      </c>
      <c r="B2481" s="83" t="s">
        <v>323</v>
      </c>
      <c r="C2481" s="87" t="s">
        <v>190</v>
      </c>
      <c r="D2481" s="88">
        <v>15</v>
      </c>
      <c r="E2481" s="88">
        <v>924</v>
      </c>
      <c r="F2481" s="88">
        <v>2085</v>
      </c>
      <c r="G2481" s="78" t="s">
        <v>338</v>
      </c>
      <c r="H2481" s="79">
        <v>7.02339971199335</v>
      </c>
      <c r="I2481" s="79">
        <v>44.7075840224798</v>
      </c>
      <c r="J2481" s="79">
        <v>112.421202526934</v>
      </c>
      <c r="K2481" s="79">
        <v>132.284984179145</v>
      </c>
      <c r="L2481" s="79">
        <v>64.146249003450706</v>
      </c>
      <c r="M2481" s="79">
        <v>12.105972037482999</v>
      </c>
      <c r="N2481" s="79">
        <v>0.68749536330862304</v>
      </c>
    </row>
    <row r="2482" spans="1:14" x14ac:dyDescent="0.3">
      <c r="A2482" s="82">
        <v>2481</v>
      </c>
      <c r="B2482" s="83" t="s">
        <v>323</v>
      </c>
      <c r="C2482" s="87" t="s">
        <v>190</v>
      </c>
      <c r="D2482" s="88">
        <v>15</v>
      </c>
      <c r="E2482" s="88">
        <v>924</v>
      </c>
      <c r="F2482" s="88">
        <v>2090</v>
      </c>
      <c r="G2482" s="78" t="s">
        <v>339</v>
      </c>
      <c r="H2482" s="79">
        <v>7.0242834507407101</v>
      </c>
      <c r="I2482" s="79">
        <v>44.7191689983527</v>
      </c>
      <c r="J2482" s="79">
        <v>112.379160137494</v>
      </c>
      <c r="K2482" s="79">
        <v>132.271811856759</v>
      </c>
      <c r="L2482" s="79">
        <v>64.121952565281006</v>
      </c>
      <c r="M2482" s="79">
        <v>12.096124603247899</v>
      </c>
      <c r="N2482" s="79">
        <v>0.68578209476338903</v>
      </c>
    </row>
    <row r="2483" spans="1:14" x14ac:dyDescent="0.3">
      <c r="A2483" s="82">
        <v>2482</v>
      </c>
      <c r="B2483" s="83" t="s">
        <v>323</v>
      </c>
      <c r="C2483" s="87" t="s">
        <v>190</v>
      </c>
      <c r="D2483" s="88">
        <v>15</v>
      </c>
      <c r="E2483" s="88">
        <v>924</v>
      </c>
      <c r="F2483" s="88">
        <v>2095</v>
      </c>
      <c r="G2483" s="78" t="s">
        <v>340</v>
      </c>
      <c r="H2483" s="79">
        <v>7.0205013328843</v>
      </c>
      <c r="I2483" s="79">
        <v>44.729139679553199</v>
      </c>
      <c r="J2483" s="79">
        <v>112.358898417463</v>
      </c>
      <c r="K2483" s="79">
        <v>132.26728304328401</v>
      </c>
      <c r="L2483" s="79">
        <v>64.128124521702603</v>
      </c>
      <c r="M2483" s="79">
        <v>12.0920094173613</v>
      </c>
      <c r="N2483" s="79">
        <v>0.68452385175934705</v>
      </c>
    </row>
    <row r="2484" spans="1:14" x14ac:dyDescent="0.3">
      <c r="A2484" s="82">
        <v>2483</v>
      </c>
      <c r="B2484" s="83" t="s">
        <v>323</v>
      </c>
      <c r="C2484" s="86" t="s">
        <v>191</v>
      </c>
      <c r="D2484" s="88">
        <v>16</v>
      </c>
      <c r="E2484" s="88">
        <v>830</v>
      </c>
      <c r="F2484" s="88">
        <v>2015</v>
      </c>
      <c r="G2484" s="78" t="s">
        <v>324</v>
      </c>
      <c r="H2484" s="79">
        <v>6.79</v>
      </c>
      <c r="I2484" s="79">
        <v>34.540999999999997</v>
      </c>
      <c r="J2484" s="79">
        <v>94.147000000000006</v>
      </c>
      <c r="K2484" s="79">
        <v>105.81699999999999</v>
      </c>
      <c r="L2484" s="79">
        <v>48.423999999999999</v>
      </c>
      <c r="M2484" s="79">
        <v>7.141</v>
      </c>
      <c r="N2484" s="79">
        <v>0.3</v>
      </c>
    </row>
    <row r="2485" spans="1:14" x14ac:dyDescent="0.3">
      <c r="A2485" s="82">
        <v>2484</v>
      </c>
      <c r="B2485" s="83" t="s">
        <v>323</v>
      </c>
      <c r="C2485" s="86" t="s">
        <v>191</v>
      </c>
      <c r="D2485" s="88">
        <v>16</v>
      </c>
      <c r="E2485" s="88">
        <v>830</v>
      </c>
      <c r="F2485" s="88">
        <v>2020</v>
      </c>
      <c r="G2485" s="78" t="s">
        <v>325</v>
      </c>
      <c r="H2485" s="79">
        <v>5.952</v>
      </c>
      <c r="I2485" s="79">
        <v>33.863</v>
      </c>
      <c r="J2485" s="79">
        <v>94.94</v>
      </c>
      <c r="K2485" s="79">
        <v>108.96299999999999</v>
      </c>
      <c r="L2485" s="79">
        <v>50.587000000000003</v>
      </c>
      <c r="M2485" s="79">
        <v>7.5209999999999999</v>
      </c>
      <c r="N2485" s="79">
        <v>0.314</v>
      </c>
    </row>
    <row r="2486" spans="1:14" x14ac:dyDescent="0.3">
      <c r="A2486" s="82">
        <v>2485</v>
      </c>
      <c r="B2486" s="83" t="s">
        <v>323</v>
      </c>
      <c r="C2486" s="86" t="s">
        <v>191</v>
      </c>
      <c r="D2486" s="88">
        <v>16</v>
      </c>
      <c r="E2486" s="88">
        <v>830</v>
      </c>
      <c r="F2486" s="88">
        <v>2025</v>
      </c>
      <c r="G2486" s="78" t="s">
        <v>326</v>
      </c>
      <c r="H2486" s="79">
        <v>5.484</v>
      </c>
      <c r="I2486" s="79">
        <v>33.502000000000002</v>
      </c>
      <c r="J2486" s="79">
        <v>95.775999999999996</v>
      </c>
      <c r="K2486" s="79">
        <v>111.426</v>
      </c>
      <c r="L2486" s="79">
        <v>52.231999999999999</v>
      </c>
      <c r="M2486" s="79">
        <v>7.7919999999999998</v>
      </c>
      <c r="N2486" s="79">
        <v>0.32800000000000001</v>
      </c>
    </row>
    <row r="2487" spans="1:14" x14ac:dyDescent="0.3">
      <c r="A2487" s="82">
        <v>2486</v>
      </c>
      <c r="B2487" s="83" t="s">
        <v>323</v>
      </c>
      <c r="C2487" s="86" t="s">
        <v>191</v>
      </c>
      <c r="D2487" s="88">
        <v>16</v>
      </c>
      <c r="E2487" s="88">
        <v>830</v>
      </c>
      <c r="F2487" s="88">
        <v>2030</v>
      </c>
      <c r="G2487" s="78" t="s">
        <v>327</v>
      </c>
      <c r="H2487" s="79">
        <v>5.2220000000000004</v>
      </c>
      <c r="I2487" s="79">
        <v>33.360999999999997</v>
      </c>
      <c r="J2487" s="79">
        <v>96.653000000000006</v>
      </c>
      <c r="K2487" s="79">
        <v>113.503</v>
      </c>
      <c r="L2487" s="79">
        <v>53.563000000000002</v>
      </c>
      <c r="M2487" s="79">
        <v>8.0020000000000007</v>
      </c>
      <c r="N2487" s="79">
        <v>0.33600000000000002</v>
      </c>
    </row>
    <row r="2488" spans="1:14" x14ac:dyDescent="0.3">
      <c r="A2488" s="82">
        <v>2487</v>
      </c>
      <c r="B2488" s="83" t="s">
        <v>323</v>
      </c>
      <c r="C2488" s="86" t="s">
        <v>191</v>
      </c>
      <c r="D2488" s="88">
        <v>16</v>
      </c>
      <c r="E2488" s="88">
        <v>830</v>
      </c>
      <c r="F2488" s="88">
        <v>2035</v>
      </c>
      <c r="G2488" s="78" t="s">
        <v>328</v>
      </c>
      <c r="H2488" s="79">
        <v>5.0679999999999996</v>
      </c>
      <c r="I2488" s="79">
        <v>33.317999999999998</v>
      </c>
      <c r="J2488" s="79">
        <v>97.412999999999997</v>
      </c>
      <c r="K2488" s="79">
        <v>115.11499999999999</v>
      </c>
      <c r="L2488" s="79">
        <v>54.598999999999997</v>
      </c>
      <c r="M2488" s="79">
        <v>8.1649999999999991</v>
      </c>
      <c r="N2488" s="79">
        <v>0.34200000000000003</v>
      </c>
    </row>
    <row r="2489" spans="1:14" x14ac:dyDescent="0.3">
      <c r="A2489" s="82">
        <v>2488</v>
      </c>
      <c r="B2489" s="83" t="s">
        <v>323</v>
      </c>
      <c r="C2489" s="86" t="s">
        <v>191</v>
      </c>
      <c r="D2489" s="88">
        <v>16</v>
      </c>
      <c r="E2489" s="88">
        <v>830</v>
      </c>
      <c r="F2489" s="88">
        <v>2040</v>
      </c>
      <c r="G2489" s="78" t="s">
        <v>329</v>
      </c>
      <c r="H2489" s="79">
        <v>4.9960000000000004</v>
      </c>
      <c r="I2489" s="79">
        <v>33.408000000000001</v>
      </c>
      <c r="J2489" s="79">
        <v>98.236999999999995</v>
      </c>
      <c r="K2489" s="79">
        <v>116.598</v>
      </c>
      <c r="L2489" s="79">
        <v>55.488999999999997</v>
      </c>
      <c r="M2489" s="79">
        <v>8.3059999999999992</v>
      </c>
      <c r="N2489" s="79">
        <v>0.34599999999999997</v>
      </c>
    </row>
    <row r="2490" spans="1:14" x14ac:dyDescent="0.3">
      <c r="A2490" s="82">
        <v>2489</v>
      </c>
      <c r="B2490" s="83" t="s">
        <v>323</v>
      </c>
      <c r="C2490" s="86" t="s">
        <v>191</v>
      </c>
      <c r="D2490" s="88">
        <v>16</v>
      </c>
      <c r="E2490" s="88">
        <v>830</v>
      </c>
      <c r="F2490" s="88">
        <v>2045</v>
      </c>
      <c r="G2490" s="78" t="s">
        <v>330</v>
      </c>
      <c r="H2490" s="79">
        <v>4.9580000000000002</v>
      </c>
      <c r="I2490" s="79">
        <v>33.578000000000003</v>
      </c>
      <c r="J2490" s="79">
        <v>99.049000000000007</v>
      </c>
      <c r="K2490" s="79">
        <v>117.896</v>
      </c>
      <c r="L2490" s="79">
        <v>56.231000000000002</v>
      </c>
      <c r="M2490" s="79">
        <v>8.4350000000000005</v>
      </c>
      <c r="N2490" s="79">
        <v>0.35299999999999998</v>
      </c>
    </row>
    <row r="2491" spans="1:14" x14ac:dyDescent="0.3">
      <c r="A2491" s="82">
        <v>2490</v>
      </c>
      <c r="B2491" s="83" t="s">
        <v>323</v>
      </c>
      <c r="C2491" s="86" t="s">
        <v>191</v>
      </c>
      <c r="D2491" s="88">
        <v>16</v>
      </c>
      <c r="E2491" s="88">
        <v>830</v>
      </c>
      <c r="F2491" s="88">
        <v>2050</v>
      </c>
      <c r="G2491" s="78" t="s">
        <v>331</v>
      </c>
      <c r="H2491" s="79">
        <v>4.9589999999999996</v>
      </c>
      <c r="I2491" s="79">
        <v>33.768999999999998</v>
      </c>
      <c r="J2491" s="79">
        <v>99.757000000000005</v>
      </c>
      <c r="K2491" s="79">
        <v>118.92400000000001</v>
      </c>
      <c r="L2491" s="79">
        <v>56.78</v>
      </c>
      <c r="M2491" s="79">
        <v>8.5359999999999996</v>
      </c>
      <c r="N2491" s="79">
        <v>0.35499999999999998</v>
      </c>
    </row>
    <row r="2492" spans="1:14" x14ac:dyDescent="0.3">
      <c r="A2492" s="82">
        <v>2491</v>
      </c>
      <c r="B2492" s="83" t="s">
        <v>323</v>
      </c>
      <c r="C2492" s="86" t="s">
        <v>191</v>
      </c>
      <c r="D2492" s="88">
        <v>16</v>
      </c>
      <c r="E2492" s="88">
        <v>830</v>
      </c>
      <c r="F2492" s="88">
        <v>2055</v>
      </c>
      <c r="G2492" s="78" t="s">
        <v>332</v>
      </c>
      <c r="H2492" s="79">
        <v>4.9770000000000003</v>
      </c>
      <c r="I2492" s="79">
        <v>34.021999999999998</v>
      </c>
      <c r="J2492" s="79">
        <v>100.435</v>
      </c>
      <c r="K2492" s="79">
        <v>119.825</v>
      </c>
      <c r="L2492" s="79">
        <v>57.225000000000001</v>
      </c>
      <c r="M2492" s="79">
        <v>8.6280000000000001</v>
      </c>
      <c r="N2492" s="79">
        <v>0.36799999999999999</v>
      </c>
    </row>
    <row r="2493" spans="1:14" x14ac:dyDescent="0.3">
      <c r="A2493" s="82">
        <v>2492</v>
      </c>
      <c r="B2493" s="83" t="s">
        <v>323</v>
      </c>
      <c r="C2493" s="86" t="s">
        <v>191</v>
      </c>
      <c r="D2493" s="88">
        <v>16</v>
      </c>
      <c r="E2493" s="88">
        <v>830</v>
      </c>
      <c r="F2493" s="88">
        <v>2060</v>
      </c>
      <c r="G2493" s="78" t="s">
        <v>333</v>
      </c>
      <c r="H2493" s="79">
        <v>5.01</v>
      </c>
      <c r="I2493" s="79">
        <v>34.252000000000002</v>
      </c>
      <c r="J2493" s="79">
        <v>101.11499999999999</v>
      </c>
      <c r="K2493" s="79">
        <v>120.634</v>
      </c>
      <c r="L2493" s="79">
        <v>57.612000000000002</v>
      </c>
      <c r="M2493" s="79">
        <v>8.6869999999999994</v>
      </c>
      <c r="N2493" s="79">
        <v>0.37</v>
      </c>
    </row>
    <row r="2494" spans="1:14" x14ac:dyDescent="0.3">
      <c r="A2494" s="82">
        <v>2493</v>
      </c>
      <c r="B2494" s="83" t="s">
        <v>323</v>
      </c>
      <c r="C2494" s="86" t="s">
        <v>191</v>
      </c>
      <c r="D2494" s="88">
        <v>16</v>
      </c>
      <c r="E2494" s="88">
        <v>830</v>
      </c>
      <c r="F2494" s="88">
        <v>2065</v>
      </c>
      <c r="G2494" s="78" t="s">
        <v>334</v>
      </c>
      <c r="H2494" s="79">
        <v>5.0359999999999996</v>
      </c>
      <c r="I2494" s="79">
        <v>34.427999999999997</v>
      </c>
      <c r="J2494" s="79">
        <v>101.63200000000001</v>
      </c>
      <c r="K2494" s="79">
        <v>121.253</v>
      </c>
      <c r="L2494" s="79">
        <v>57.908000000000001</v>
      </c>
      <c r="M2494" s="79">
        <v>8.7309999999999999</v>
      </c>
      <c r="N2494" s="79">
        <v>0.372</v>
      </c>
    </row>
    <row r="2495" spans="1:14" x14ac:dyDescent="0.3">
      <c r="A2495" s="82">
        <v>2494</v>
      </c>
      <c r="B2495" s="83" t="s">
        <v>323</v>
      </c>
      <c r="C2495" s="86" t="s">
        <v>191</v>
      </c>
      <c r="D2495" s="88">
        <v>16</v>
      </c>
      <c r="E2495" s="88">
        <v>830</v>
      </c>
      <c r="F2495" s="88">
        <v>2070</v>
      </c>
      <c r="G2495" s="78" t="s">
        <v>335</v>
      </c>
      <c r="H2495" s="79">
        <v>5.0609999999999999</v>
      </c>
      <c r="I2495" s="79">
        <v>34.598999999999997</v>
      </c>
      <c r="J2495" s="79">
        <v>102.139</v>
      </c>
      <c r="K2495" s="79">
        <v>121.85599999999999</v>
      </c>
      <c r="L2495" s="79">
        <v>58.195999999999998</v>
      </c>
      <c r="M2495" s="79">
        <v>8.7750000000000004</v>
      </c>
      <c r="N2495" s="79">
        <v>0.374</v>
      </c>
    </row>
    <row r="2496" spans="1:14" x14ac:dyDescent="0.3">
      <c r="A2496" s="82">
        <v>2495</v>
      </c>
      <c r="B2496" s="83" t="s">
        <v>323</v>
      </c>
      <c r="C2496" s="86" t="s">
        <v>191</v>
      </c>
      <c r="D2496" s="88">
        <v>16</v>
      </c>
      <c r="E2496" s="88">
        <v>830</v>
      </c>
      <c r="F2496" s="88">
        <v>2075</v>
      </c>
      <c r="G2496" s="78" t="s">
        <v>336</v>
      </c>
      <c r="H2496" s="79">
        <v>5.0880000000000001</v>
      </c>
      <c r="I2496" s="79">
        <v>34.783000000000001</v>
      </c>
      <c r="J2496" s="79">
        <v>102.682</v>
      </c>
      <c r="K2496" s="79">
        <v>122.504</v>
      </c>
      <c r="L2496" s="79">
        <v>58.506</v>
      </c>
      <c r="M2496" s="79">
        <v>8.8209999999999997</v>
      </c>
      <c r="N2496" s="79">
        <v>0.376</v>
      </c>
    </row>
    <row r="2497" spans="1:14" x14ac:dyDescent="0.3">
      <c r="A2497" s="82">
        <v>2496</v>
      </c>
      <c r="B2497" s="83" t="s">
        <v>323</v>
      </c>
      <c r="C2497" s="86" t="s">
        <v>191</v>
      </c>
      <c r="D2497" s="88">
        <v>16</v>
      </c>
      <c r="E2497" s="88">
        <v>830</v>
      </c>
      <c r="F2497" s="88">
        <v>2080</v>
      </c>
      <c r="G2497" s="78" t="s">
        <v>337</v>
      </c>
      <c r="H2497" s="79">
        <v>5.1100000000000003</v>
      </c>
      <c r="I2497" s="79">
        <v>34.933</v>
      </c>
      <c r="J2497" s="79">
        <v>103.127</v>
      </c>
      <c r="K2497" s="79">
        <v>123.03400000000001</v>
      </c>
      <c r="L2497" s="79">
        <v>58.759</v>
      </c>
      <c r="M2497" s="79">
        <v>8.859</v>
      </c>
      <c r="N2497" s="79">
        <v>0.378</v>
      </c>
    </row>
    <row r="2498" spans="1:14" x14ac:dyDescent="0.3">
      <c r="A2498" s="82">
        <v>2497</v>
      </c>
      <c r="B2498" s="83" t="s">
        <v>323</v>
      </c>
      <c r="C2498" s="86" t="s">
        <v>191</v>
      </c>
      <c r="D2498" s="88">
        <v>16</v>
      </c>
      <c r="E2498" s="88">
        <v>830</v>
      </c>
      <c r="F2498" s="88">
        <v>2085</v>
      </c>
      <c r="G2498" s="78" t="s">
        <v>338</v>
      </c>
      <c r="H2498" s="79">
        <v>5.13</v>
      </c>
      <c r="I2498" s="79">
        <v>35.069000000000003</v>
      </c>
      <c r="J2498" s="79">
        <v>103.52800000000001</v>
      </c>
      <c r="K2498" s="79">
        <v>123.51300000000001</v>
      </c>
      <c r="L2498" s="79">
        <v>58.987000000000002</v>
      </c>
      <c r="M2498" s="79">
        <v>8.8940000000000001</v>
      </c>
      <c r="N2498" s="79">
        <v>0.379</v>
      </c>
    </row>
    <row r="2499" spans="1:14" x14ac:dyDescent="0.3">
      <c r="A2499" s="82">
        <v>2498</v>
      </c>
      <c r="B2499" s="83" t="s">
        <v>323</v>
      </c>
      <c r="C2499" s="86" t="s">
        <v>191</v>
      </c>
      <c r="D2499" s="88">
        <v>16</v>
      </c>
      <c r="E2499" s="88">
        <v>830</v>
      </c>
      <c r="F2499" s="88">
        <v>2090</v>
      </c>
      <c r="G2499" s="78" t="s">
        <v>339</v>
      </c>
      <c r="H2499" s="79">
        <v>5.149</v>
      </c>
      <c r="I2499" s="79">
        <v>35.201000000000001</v>
      </c>
      <c r="J2499" s="79">
        <v>103.917</v>
      </c>
      <c r="K2499" s="79">
        <v>123.976</v>
      </c>
      <c r="L2499" s="79">
        <v>59.209000000000003</v>
      </c>
      <c r="M2499" s="79">
        <v>8.9269999999999996</v>
      </c>
      <c r="N2499" s="79">
        <v>0.38100000000000001</v>
      </c>
    </row>
    <row r="2500" spans="1:14" x14ac:dyDescent="0.3">
      <c r="A2500" s="82">
        <v>2499</v>
      </c>
      <c r="B2500" s="83" t="s">
        <v>323</v>
      </c>
      <c r="C2500" s="86" t="s">
        <v>191</v>
      </c>
      <c r="D2500" s="88">
        <v>16</v>
      </c>
      <c r="E2500" s="88">
        <v>830</v>
      </c>
      <c r="F2500" s="88">
        <v>2095</v>
      </c>
      <c r="G2500" s="78" t="s">
        <v>340</v>
      </c>
      <c r="H2500" s="79">
        <v>5.1609999999999996</v>
      </c>
      <c r="I2500" s="79">
        <v>35.28</v>
      </c>
      <c r="J2500" s="79">
        <v>104.151</v>
      </c>
      <c r="K2500" s="79">
        <v>124.25700000000001</v>
      </c>
      <c r="L2500" s="79">
        <v>59.341999999999999</v>
      </c>
      <c r="M2500" s="79">
        <v>8.9480000000000004</v>
      </c>
      <c r="N2500" s="79">
        <v>0.38100000000000001</v>
      </c>
    </row>
    <row r="2501" spans="1:14" x14ac:dyDescent="0.3">
      <c r="A2501" s="82">
        <v>2500</v>
      </c>
      <c r="B2501" s="83" t="s">
        <v>323</v>
      </c>
      <c r="C2501" s="86" t="s">
        <v>192</v>
      </c>
      <c r="D2501" s="88"/>
      <c r="E2501" s="88">
        <v>208</v>
      </c>
      <c r="F2501" s="88">
        <v>2015</v>
      </c>
      <c r="G2501" s="78" t="s">
        <v>324</v>
      </c>
      <c r="H2501" s="79">
        <v>4.1230000000000002</v>
      </c>
      <c r="I2501" s="79">
        <v>35.372999999999998</v>
      </c>
      <c r="J2501" s="79">
        <v>110.38500000000001</v>
      </c>
      <c r="K2501" s="79">
        <v>129.458</v>
      </c>
      <c r="L2501" s="79">
        <v>60.567</v>
      </c>
      <c r="M2501" s="79">
        <v>11.776999999999999</v>
      </c>
      <c r="N2501" s="79">
        <v>0.73699999999999999</v>
      </c>
    </row>
    <row r="2502" spans="1:14" x14ac:dyDescent="0.3">
      <c r="A2502" s="82">
        <v>2501</v>
      </c>
      <c r="B2502" s="83" t="s">
        <v>323</v>
      </c>
      <c r="C2502" s="86" t="s">
        <v>192</v>
      </c>
      <c r="D2502" s="88"/>
      <c r="E2502" s="88">
        <v>208</v>
      </c>
      <c r="F2502" s="88">
        <v>2020</v>
      </c>
      <c r="G2502" s="78" t="s">
        <v>325</v>
      </c>
      <c r="H2502" s="79">
        <v>3.996</v>
      </c>
      <c r="I2502" s="79">
        <v>34.603999999999999</v>
      </c>
      <c r="J2502" s="79">
        <v>109.526</v>
      </c>
      <c r="K2502" s="79">
        <v>131.88399999999999</v>
      </c>
      <c r="L2502" s="79">
        <v>63.262999999999998</v>
      </c>
      <c r="M2502" s="79">
        <v>12.654</v>
      </c>
      <c r="N2502" s="79">
        <v>0.81299999999999994</v>
      </c>
    </row>
    <row r="2503" spans="1:14" x14ac:dyDescent="0.3">
      <c r="A2503" s="82">
        <v>2502</v>
      </c>
      <c r="B2503" s="83" t="s">
        <v>323</v>
      </c>
      <c r="C2503" s="86" t="s">
        <v>192</v>
      </c>
      <c r="D2503" s="88"/>
      <c r="E2503" s="88">
        <v>208</v>
      </c>
      <c r="F2503" s="88">
        <v>2025</v>
      </c>
      <c r="G2503" s="78" t="s">
        <v>326</v>
      </c>
      <c r="H2503" s="79">
        <v>3.9350000000000001</v>
      </c>
      <c r="I2503" s="79">
        <v>34.237000000000002</v>
      </c>
      <c r="J2503" s="79">
        <v>109.176</v>
      </c>
      <c r="K2503" s="79">
        <v>133.51499999999999</v>
      </c>
      <c r="L2503" s="79">
        <v>65.037999999999997</v>
      </c>
      <c r="M2503" s="79">
        <v>13.26</v>
      </c>
      <c r="N2503" s="79">
        <v>0.879</v>
      </c>
    </row>
    <row r="2504" spans="1:14" x14ac:dyDescent="0.3">
      <c r="A2504" s="82">
        <v>2503</v>
      </c>
      <c r="B2504" s="83" t="s">
        <v>323</v>
      </c>
      <c r="C2504" s="86" t="s">
        <v>192</v>
      </c>
      <c r="D2504" s="88"/>
      <c r="E2504" s="88">
        <v>208</v>
      </c>
      <c r="F2504" s="88">
        <v>2030</v>
      </c>
      <c r="G2504" s="78" t="s">
        <v>327</v>
      </c>
      <c r="H2504" s="79">
        <v>3.9089999999999998</v>
      </c>
      <c r="I2504" s="79">
        <v>34.055</v>
      </c>
      <c r="J2504" s="79">
        <v>109.06399999999999</v>
      </c>
      <c r="K2504" s="79">
        <v>134.66800000000001</v>
      </c>
      <c r="L2504" s="79">
        <v>66.263999999999996</v>
      </c>
      <c r="M2504" s="79">
        <v>13.699</v>
      </c>
      <c r="N2504" s="79">
        <v>0.92100000000000004</v>
      </c>
    </row>
    <row r="2505" spans="1:14" x14ac:dyDescent="0.3">
      <c r="A2505" s="82">
        <v>2504</v>
      </c>
      <c r="B2505" s="83" t="s">
        <v>323</v>
      </c>
      <c r="C2505" s="86" t="s">
        <v>192</v>
      </c>
      <c r="D2505" s="88"/>
      <c r="E2505" s="88">
        <v>208</v>
      </c>
      <c r="F2505" s="88">
        <v>2035</v>
      </c>
      <c r="G2505" s="78" t="s">
        <v>328</v>
      </c>
      <c r="H2505" s="79">
        <v>3.8959999999999999</v>
      </c>
      <c r="I2505" s="79">
        <v>33.970999999999997</v>
      </c>
      <c r="J2505" s="79">
        <v>109.048</v>
      </c>
      <c r="K2505" s="79">
        <v>135.482</v>
      </c>
      <c r="L2505" s="79">
        <v>67.11</v>
      </c>
      <c r="M2505" s="79">
        <v>14.018000000000001</v>
      </c>
      <c r="N2505" s="79">
        <v>0.95499999999999996</v>
      </c>
    </row>
    <row r="2506" spans="1:14" x14ac:dyDescent="0.3">
      <c r="A2506" s="82">
        <v>2505</v>
      </c>
      <c r="B2506" s="83" t="s">
        <v>323</v>
      </c>
      <c r="C2506" s="86" t="s">
        <v>192</v>
      </c>
      <c r="D2506" s="88"/>
      <c r="E2506" s="88">
        <v>208</v>
      </c>
      <c r="F2506" s="88">
        <v>2040</v>
      </c>
      <c r="G2506" s="78" t="s">
        <v>329</v>
      </c>
      <c r="H2506" s="79">
        <v>3.895</v>
      </c>
      <c r="I2506" s="79">
        <v>33.96</v>
      </c>
      <c r="J2506" s="79">
        <v>109.152</v>
      </c>
      <c r="K2506" s="79">
        <v>136.11199999999999</v>
      </c>
      <c r="L2506" s="79">
        <v>67.715999999999994</v>
      </c>
      <c r="M2506" s="79">
        <v>14.244</v>
      </c>
      <c r="N2506" s="79">
        <v>0.98099999999999998</v>
      </c>
    </row>
    <row r="2507" spans="1:14" x14ac:dyDescent="0.3">
      <c r="A2507" s="82">
        <v>2506</v>
      </c>
      <c r="B2507" s="83" t="s">
        <v>323</v>
      </c>
      <c r="C2507" s="86" t="s">
        <v>192</v>
      </c>
      <c r="D2507" s="88"/>
      <c r="E2507" s="88">
        <v>208</v>
      </c>
      <c r="F2507" s="88">
        <v>2045</v>
      </c>
      <c r="G2507" s="78" t="s">
        <v>330</v>
      </c>
      <c r="H2507" s="79">
        <v>3.9020000000000001</v>
      </c>
      <c r="I2507" s="79">
        <v>34.002000000000002</v>
      </c>
      <c r="J2507" s="79">
        <v>109.32599999999999</v>
      </c>
      <c r="K2507" s="79">
        <v>136.62299999999999</v>
      </c>
      <c r="L2507" s="79">
        <v>68.137</v>
      </c>
      <c r="M2507" s="79">
        <v>14.394</v>
      </c>
      <c r="N2507" s="79">
        <v>0.996</v>
      </c>
    </row>
    <row r="2508" spans="1:14" x14ac:dyDescent="0.3">
      <c r="A2508" s="82">
        <v>2507</v>
      </c>
      <c r="B2508" s="83" t="s">
        <v>323</v>
      </c>
      <c r="C2508" s="86" t="s">
        <v>192</v>
      </c>
      <c r="D2508" s="88"/>
      <c r="E2508" s="88">
        <v>208</v>
      </c>
      <c r="F2508" s="88">
        <v>2050</v>
      </c>
      <c r="G2508" s="78" t="s">
        <v>331</v>
      </c>
      <c r="H2508" s="79">
        <v>3.915</v>
      </c>
      <c r="I2508" s="79">
        <v>34.073999999999998</v>
      </c>
      <c r="J2508" s="79">
        <v>109.506</v>
      </c>
      <c r="K2508" s="79">
        <v>136.976</v>
      </c>
      <c r="L2508" s="79">
        <v>68.376000000000005</v>
      </c>
      <c r="M2508" s="79">
        <v>14.471</v>
      </c>
      <c r="N2508" s="79">
        <v>1.002</v>
      </c>
    </row>
    <row r="2509" spans="1:14" x14ac:dyDescent="0.3">
      <c r="A2509" s="82">
        <v>2508</v>
      </c>
      <c r="B2509" s="83" t="s">
        <v>323</v>
      </c>
      <c r="C2509" s="86" t="s">
        <v>192</v>
      </c>
      <c r="D2509" s="88"/>
      <c r="E2509" s="88">
        <v>208</v>
      </c>
      <c r="F2509" s="88">
        <v>2055</v>
      </c>
      <c r="G2509" s="78" t="s">
        <v>332</v>
      </c>
      <c r="H2509" s="79">
        <v>3.923</v>
      </c>
      <c r="I2509" s="79">
        <v>34.136000000000003</v>
      </c>
      <c r="J2509" s="79">
        <v>109.709</v>
      </c>
      <c r="K2509" s="79">
        <v>137.22800000000001</v>
      </c>
      <c r="L2509" s="79">
        <v>68.501999999999995</v>
      </c>
      <c r="M2509" s="79">
        <v>14.497999999999999</v>
      </c>
      <c r="N2509" s="79">
        <v>1.004</v>
      </c>
    </row>
    <row r="2510" spans="1:14" x14ac:dyDescent="0.3">
      <c r="A2510" s="82">
        <v>2509</v>
      </c>
      <c r="B2510" s="83" t="s">
        <v>323</v>
      </c>
      <c r="C2510" s="86" t="s">
        <v>192</v>
      </c>
      <c r="D2510" s="88"/>
      <c r="E2510" s="88">
        <v>208</v>
      </c>
      <c r="F2510" s="88">
        <v>2060</v>
      </c>
      <c r="G2510" s="78" t="s">
        <v>333</v>
      </c>
      <c r="H2510" s="79">
        <v>3.93</v>
      </c>
      <c r="I2510" s="79">
        <v>34.203000000000003</v>
      </c>
      <c r="J2510" s="79">
        <v>109.923</v>
      </c>
      <c r="K2510" s="79">
        <v>137.49600000000001</v>
      </c>
      <c r="L2510" s="79">
        <v>68.635999999999996</v>
      </c>
      <c r="M2510" s="79">
        <v>14.526</v>
      </c>
      <c r="N2510" s="79">
        <v>1.006</v>
      </c>
    </row>
    <row r="2511" spans="1:14" x14ac:dyDescent="0.3">
      <c r="A2511" s="82">
        <v>2510</v>
      </c>
      <c r="B2511" s="83" t="s">
        <v>323</v>
      </c>
      <c r="C2511" s="86" t="s">
        <v>192</v>
      </c>
      <c r="D2511" s="88"/>
      <c r="E2511" s="88">
        <v>208</v>
      </c>
      <c r="F2511" s="88">
        <v>2065</v>
      </c>
      <c r="G2511" s="78" t="s">
        <v>334</v>
      </c>
      <c r="H2511" s="79">
        <v>3.9359999999999999</v>
      </c>
      <c r="I2511" s="79">
        <v>34.250999999999998</v>
      </c>
      <c r="J2511" s="79">
        <v>110.077</v>
      </c>
      <c r="K2511" s="79">
        <v>137.69</v>
      </c>
      <c r="L2511" s="79">
        <v>68.731999999999999</v>
      </c>
      <c r="M2511" s="79">
        <v>14.547000000000001</v>
      </c>
      <c r="N2511" s="79">
        <v>1.0069999999999999</v>
      </c>
    </row>
    <row r="2512" spans="1:14" x14ac:dyDescent="0.3">
      <c r="A2512" s="82">
        <v>2511</v>
      </c>
      <c r="B2512" s="83" t="s">
        <v>323</v>
      </c>
      <c r="C2512" s="86" t="s">
        <v>192</v>
      </c>
      <c r="D2512" s="88"/>
      <c r="E2512" s="88">
        <v>208</v>
      </c>
      <c r="F2512" s="88">
        <v>2070</v>
      </c>
      <c r="G2512" s="78" t="s">
        <v>335</v>
      </c>
      <c r="H2512" s="79">
        <v>3.9380000000000002</v>
      </c>
      <c r="I2512" s="79">
        <v>34.274000000000001</v>
      </c>
      <c r="J2512" s="79">
        <v>110.148</v>
      </c>
      <c r="K2512" s="79">
        <v>137.779</v>
      </c>
      <c r="L2512" s="79">
        <v>68.777000000000001</v>
      </c>
      <c r="M2512" s="79">
        <v>14.555999999999999</v>
      </c>
      <c r="N2512" s="79">
        <v>1.008</v>
      </c>
    </row>
    <row r="2513" spans="1:14" x14ac:dyDescent="0.3">
      <c r="A2513" s="82">
        <v>2512</v>
      </c>
      <c r="B2513" s="83" t="s">
        <v>323</v>
      </c>
      <c r="C2513" s="86" t="s">
        <v>192</v>
      </c>
      <c r="D2513" s="88"/>
      <c r="E2513" s="88">
        <v>208</v>
      </c>
      <c r="F2513" s="88">
        <v>2075</v>
      </c>
      <c r="G2513" s="78" t="s">
        <v>336</v>
      </c>
      <c r="H2513" s="79">
        <v>3.9420000000000002</v>
      </c>
      <c r="I2513" s="79">
        <v>34.308999999999997</v>
      </c>
      <c r="J2513" s="79">
        <v>110.261</v>
      </c>
      <c r="K2513" s="79">
        <v>137.92099999999999</v>
      </c>
      <c r="L2513" s="79">
        <v>68.846999999999994</v>
      </c>
      <c r="M2513" s="79">
        <v>14.571</v>
      </c>
      <c r="N2513" s="79">
        <v>1.0089999999999999</v>
      </c>
    </row>
    <row r="2514" spans="1:14" x14ac:dyDescent="0.3">
      <c r="A2514" s="82">
        <v>2513</v>
      </c>
      <c r="B2514" s="83" t="s">
        <v>323</v>
      </c>
      <c r="C2514" s="86" t="s">
        <v>192</v>
      </c>
      <c r="D2514" s="88"/>
      <c r="E2514" s="88">
        <v>208</v>
      </c>
      <c r="F2514" s="88">
        <v>2080</v>
      </c>
      <c r="G2514" s="78" t="s">
        <v>337</v>
      </c>
      <c r="H2514" s="79">
        <v>3.9449999999999998</v>
      </c>
      <c r="I2514" s="79">
        <v>34.329000000000001</v>
      </c>
      <c r="J2514" s="79">
        <v>110.32599999999999</v>
      </c>
      <c r="K2514" s="79">
        <v>138.00299999999999</v>
      </c>
      <c r="L2514" s="79">
        <v>68.888000000000005</v>
      </c>
      <c r="M2514" s="79">
        <v>14.58</v>
      </c>
      <c r="N2514" s="79">
        <v>1.0089999999999999</v>
      </c>
    </row>
    <row r="2515" spans="1:14" x14ac:dyDescent="0.3">
      <c r="A2515" s="82">
        <v>2514</v>
      </c>
      <c r="B2515" s="83" t="s">
        <v>323</v>
      </c>
      <c r="C2515" s="86" t="s">
        <v>192</v>
      </c>
      <c r="D2515" s="88"/>
      <c r="E2515" s="88">
        <v>208</v>
      </c>
      <c r="F2515" s="88">
        <v>2085</v>
      </c>
      <c r="G2515" s="78" t="s">
        <v>338</v>
      </c>
      <c r="H2515" s="79">
        <v>3.9449999999999998</v>
      </c>
      <c r="I2515" s="79">
        <v>34.332999999999998</v>
      </c>
      <c r="J2515" s="79">
        <v>110.33799999999999</v>
      </c>
      <c r="K2515" s="79">
        <v>138.018</v>
      </c>
      <c r="L2515" s="79">
        <v>68.894999999999996</v>
      </c>
      <c r="M2515" s="79">
        <v>14.582000000000001</v>
      </c>
      <c r="N2515" s="79">
        <v>1.0089999999999999</v>
      </c>
    </row>
    <row r="2516" spans="1:14" x14ac:dyDescent="0.3">
      <c r="A2516" s="82">
        <v>2515</v>
      </c>
      <c r="B2516" s="83" t="s">
        <v>323</v>
      </c>
      <c r="C2516" s="86" t="s">
        <v>192</v>
      </c>
      <c r="D2516" s="88"/>
      <c r="E2516" s="88">
        <v>208</v>
      </c>
      <c r="F2516" s="88">
        <v>2090</v>
      </c>
      <c r="G2516" s="78" t="s">
        <v>339</v>
      </c>
      <c r="H2516" s="79">
        <v>3.9489999999999998</v>
      </c>
      <c r="I2516" s="79">
        <v>34.368000000000002</v>
      </c>
      <c r="J2516" s="79">
        <v>110.452</v>
      </c>
      <c r="K2516" s="79">
        <v>138.15799999999999</v>
      </c>
      <c r="L2516" s="79">
        <v>68.965999999999994</v>
      </c>
      <c r="M2516" s="79">
        <v>14.597</v>
      </c>
      <c r="N2516" s="79">
        <v>1.01</v>
      </c>
    </row>
    <row r="2517" spans="1:14" x14ac:dyDescent="0.3">
      <c r="A2517" s="82">
        <v>2516</v>
      </c>
      <c r="B2517" s="83" t="s">
        <v>323</v>
      </c>
      <c r="C2517" s="86" t="s">
        <v>192</v>
      </c>
      <c r="D2517" s="88"/>
      <c r="E2517" s="88">
        <v>208</v>
      </c>
      <c r="F2517" s="88">
        <v>2095</v>
      </c>
      <c r="G2517" s="78" t="s">
        <v>340</v>
      </c>
      <c r="H2517" s="79">
        <v>3.9489999999999998</v>
      </c>
      <c r="I2517" s="79">
        <v>34.368000000000002</v>
      </c>
      <c r="J2517" s="79">
        <v>110.452</v>
      </c>
      <c r="K2517" s="79">
        <v>138.15799999999999</v>
      </c>
      <c r="L2517" s="79">
        <v>68.965999999999994</v>
      </c>
      <c r="M2517" s="79">
        <v>14.597</v>
      </c>
      <c r="N2517" s="79">
        <v>1.01</v>
      </c>
    </row>
    <row r="2518" spans="1:14" x14ac:dyDescent="0.3">
      <c r="A2518" s="82">
        <v>2517</v>
      </c>
      <c r="B2518" s="83" t="s">
        <v>323</v>
      </c>
      <c r="C2518" s="86" t="s">
        <v>193</v>
      </c>
      <c r="D2518" s="88"/>
      <c r="E2518" s="88">
        <v>233</v>
      </c>
      <c r="F2518" s="88">
        <v>2015</v>
      </c>
      <c r="G2518" s="78" t="s">
        <v>324</v>
      </c>
      <c r="H2518" s="79">
        <v>12.625</v>
      </c>
      <c r="I2518" s="79">
        <v>47.677</v>
      </c>
      <c r="J2518" s="79">
        <v>101.021</v>
      </c>
      <c r="K2518" s="79">
        <v>99.292000000000002</v>
      </c>
      <c r="L2518" s="79">
        <v>57.136000000000003</v>
      </c>
      <c r="M2518" s="79">
        <v>13.651</v>
      </c>
      <c r="N2518" s="79">
        <v>0.39800000000000002</v>
      </c>
    </row>
    <row r="2519" spans="1:14" x14ac:dyDescent="0.3">
      <c r="A2519" s="82">
        <v>2518</v>
      </c>
      <c r="B2519" s="83" t="s">
        <v>323</v>
      </c>
      <c r="C2519" s="86" t="s">
        <v>193</v>
      </c>
      <c r="D2519" s="88"/>
      <c r="E2519" s="88">
        <v>233</v>
      </c>
      <c r="F2519" s="88">
        <v>2020</v>
      </c>
      <c r="G2519" s="78" t="s">
        <v>325</v>
      </c>
      <c r="H2519" s="79">
        <v>9.7949999999999999</v>
      </c>
      <c r="I2519" s="79">
        <v>40.6</v>
      </c>
      <c r="J2519" s="79">
        <v>101.36499999999999</v>
      </c>
      <c r="K2519" s="79">
        <v>109.76</v>
      </c>
      <c r="L2519" s="79">
        <v>63.906999999999996</v>
      </c>
      <c r="M2519" s="79">
        <v>15.433</v>
      </c>
      <c r="N2519" s="79">
        <v>0.42</v>
      </c>
    </row>
    <row r="2520" spans="1:14" x14ac:dyDescent="0.3">
      <c r="A2520" s="82">
        <v>2519</v>
      </c>
      <c r="B2520" s="83" t="s">
        <v>323</v>
      </c>
      <c r="C2520" s="86" t="s">
        <v>193</v>
      </c>
      <c r="D2520" s="88"/>
      <c r="E2520" s="88">
        <v>233</v>
      </c>
      <c r="F2520" s="88">
        <v>2025</v>
      </c>
      <c r="G2520" s="78" t="s">
        <v>326</v>
      </c>
      <c r="H2520" s="79">
        <v>8.4589999999999996</v>
      </c>
      <c r="I2520" s="79">
        <v>37.219000000000001</v>
      </c>
      <c r="J2520" s="79">
        <v>101.611</v>
      </c>
      <c r="K2520" s="79">
        <v>115.57899999999999</v>
      </c>
      <c r="L2520" s="79">
        <v>68.146000000000001</v>
      </c>
      <c r="M2520" s="79">
        <v>16.766999999999999</v>
      </c>
      <c r="N2520" s="79">
        <v>0.439</v>
      </c>
    </row>
    <row r="2521" spans="1:14" x14ac:dyDescent="0.3">
      <c r="A2521" s="82">
        <v>2520</v>
      </c>
      <c r="B2521" s="83" t="s">
        <v>323</v>
      </c>
      <c r="C2521" s="86" t="s">
        <v>193</v>
      </c>
      <c r="D2521" s="88"/>
      <c r="E2521" s="88">
        <v>233</v>
      </c>
      <c r="F2521" s="88">
        <v>2030</v>
      </c>
      <c r="G2521" s="78" t="s">
        <v>327</v>
      </c>
      <c r="H2521" s="79">
        <v>7.83</v>
      </c>
      <c r="I2521" s="79">
        <v>35.567</v>
      </c>
      <c r="J2521" s="79">
        <v>101.895</v>
      </c>
      <c r="K2521" s="79">
        <v>119.004</v>
      </c>
      <c r="L2521" s="79">
        <v>70.822000000000003</v>
      </c>
      <c r="M2521" s="79">
        <v>17.77</v>
      </c>
      <c r="N2521" s="79">
        <v>0.45200000000000001</v>
      </c>
    </row>
    <row r="2522" spans="1:14" x14ac:dyDescent="0.3">
      <c r="A2522" s="82">
        <v>2521</v>
      </c>
      <c r="B2522" s="83" t="s">
        <v>323</v>
      </c>
      <c r="C2522" s="86" t="s">
        <v>193</v>
      </c>
      <c r="D2522" s="88"/>
      <c r="E2522" s="88">
        <v>233</v>
      </c>
      <c r="F2522" s="88">
        <v>2035</v>
      </c>
      <c r="G2522" s="78" t="s">
        <v>328</v>
      </c>
      <c r="H2522" s="79">
        <v>7.5389999999999997</v>
      </c>
      <c r="I2522" s="79">
        <v>34.762999999999998</v>
      </c>
      <c r="J2522" s="79">
        <v>102.17</v>
      </c>
      <c r="K2522" s="79">
        <v>120.976</v>
      </c>
      <c r="L2522" s="79">
        <v>72.519000000000005</v>
      </c>
      <c r="M2522" s="79">
        <v>18.553000000000001</v>
      </c>
      <c r="N2522" s="79">
        <v>0.46</v>
      </c>
    </row>
    <row r="2523" spans="1:14" x14ac:dyDescent="0.3">
      <c r="A2523" s="82">
        <v>2522</v>
      </c>
      <c r="B2523" s="83" t="s">
        <v>323</v>
      </c>
      <c r="C2523" s="86" t="s">
        <v>193</v>
      </c>
      <c r="D2523" s="88"/>
      <c r="E2523" s="88">
        <v>233</v>
      </c>
      <c r="F2523" s="88">
        <v>2040</v>
      </c>
      <c r="G2523" s="78" t="s">
        <v>329</v>
      </c>
      <c r="H2523" s="79">
        <v>7.4009999999999998</v>
      </c>
      <c r="I2523" s="79">
        <v>34.401000000000003</v>
      </c>
      <c r="J2523" s="79">
        <v>102.614</v>
      </c>
      <c r="K2523" s="79">
        <v>122.419</v>
      </c>
      <c r="L2523" s="79">
        <v>73.572000000000003</v>
      </c>
      <c r="M2523" s="79">
        <v>19.088999999999999</v>
      </c>
      <c r="N2523" s="79">
        <v>0.46400000000000002</v>
      </c>
    </row>
    <row r="2524" spans="1:14" x14ac:dyDescent="0.3">
      <c r="A2524" s="82">
        <v>2523</v>
      </c>
      <c r="B2524" s="83" t="s">
        <v>323</v>
      </c>
      <c r="C2524" s="86" t="s">
        <v>193</v>
      </c>
      <c r="D2524" s="88"/>
      <c r="E2524" s="88">
        <v>233</v>
      </c>
      <c r="F2524" s="88">
        <v>2045</v>
      </c>
      <c r="G2524" s="78" t="s">
        <v>330</v>
      </c>
      <c r="H2524" s="79">
        <v>7.3449999999999998</v>
      </c>
      <c r="I2524" s="79">
        <v>34.292999999999999</v>
      </c>
      <c r="J2524" s="79">
        <v>103.15900000000001</v>
      </c>
      <c r="K2524" s="79">
        <v>123.529</v>
      </c>
      <c r="L2524" s="79">
        <v>74.19</v>
      </c>
      <c r="M2524" s="79">
        <v>19.408999999999999</v>
      </c>
      <c r="N2524" s="79">
        <v>0.47499999999999998</v>
      </c>
    </row>
    <row r="2525" spans="1:14" x14ac:dyDescent="0.3">
      <c r="A2525" s="82">
        <v>2524</v>
      </c>
      <c r="B2525" s="83" t="s">
        <v>323</v>
      </c>
      <c r="C2525" s="86" t="s">
        <v>193</v>
      </c>
      <c r="D2525" s="88"/>
      <c r="E2525" s="88">
        <v>233</v>
      </c>
      <c r="F2525" s="88">
        <v>2050</v>
      </c>
      <c r="G2525" s="78" t="s">
        <v>331</v>
      </c>
      <c r="H2525" s="79">
        <v>7.319</v>
      </c>
      <c r="I2525" s="79">
        <v>34.295000000000002</v>
      </c>
      <c r="J2525" s="79">
        <v>103.724</v>
      </c>
      <c r="K2525" s="79">
        <v>124.378</v>
      </c>
      <c r="L2525" s="79">
        <v>74.429000000000002</v>
      </c>
      <c r="M2525" s="79">
        <v>19.518000000000001</v>
      </c>
      <c r="N2525" s="79">
        <v>0.47699999999999998</v>
      </c>
    </row>
    <row r="2526" spans="1:14" x14ac:dyDescent="0.3">
      <c r="A2526" s="82">
        <v>2525</v>
      </c>
      <c r="B2526" s="83" t="s">
        <v>323</v>
      </c>
      <c r="C2526" s="86" t="s">
        <v>193</v>
      </c>
      <c r="D2526" s="88"/>
      <c r="E2526" s="88">
        <v>233</v>
      </c>
      <c r="F2526" s="88">
        <v>2055</v>
      </c>
      <c r="G2526" s="78" t="s">
        <v>332</v>
      </c>
      <c r="H2526" s="79">
        <v>7.351</v>
      </c>
      <c r="I2526" s="79">
        <v>34.442999999999998</v>
      </c>
      <c r="J2526" s="79">
        <v>104.17400000000001</v>
      </c>
      <c r="K2526" s="79">
        <v>124.91800000000001</v>
      </c>
      <c r="L2526" s="79">
        <v>74.753</v>
      </c>
      <c r="M2526" s="79">
        <v>19.602</v>
      </c>
      <c r="N2526" s="79">
        <v>0.47899999999999998</v>
      </c>
    </row>
    <row r="2527" spans="1:14" x14ac:dyDescent="0.3">
      <c r="A2527" s="82">
        <v>2526</v>
      </c>
      <c r="B2527" s="83" t="s">
        <v>323</v>
      </c>
      <c r="C2527" s="86" t="s">
        <v>193</v>
      </c>
      <c r="D2527" s="88"/>
      <c r="E2527" s="88">
        <v>233</v>
      </c>
      <c r="F2527" s="88">
        <v>2060</v>
      </c>
      <c r="G2527" s="78" t="s">
        <v>333</v>
      </c>
      <c r="H2527" s="79">
        <v>7.3710000000000004</v>
      </c>
      <c r="I2527" s="79">
        <v>34.536999999999999</v>
      </c>
      <c r="J2527" s="79">
        <v>104.459</v>
      </c>
      <c r="K2527" s="79">
        <v>125.26</v>
      </c>
      <c r="L2527" s="79">
        <v>74.956999999999994</v>
      </c>
      <c r="M2527" s="79">
        <v>19.655999999999999</v>
      </c>
      <c r="N2527" s="79">
        <v>0.48</v>
      </c>
    </row>
    <row r="2528" spans="1:14" x14ac:dyDescent="0.3">
      <c r="A2528" s="82">
        <v>2527</v>
      </c>
      <c r="B2528" s="83" t="s">
        <v>323</v>
      </c>
      <c r="C2528" s="86" t="s">
        <v>193</v>
      </c>
      <c r="D2528" s="88"/>
      <c r="E2528" s="88">
        <v>233</v>
      </c>
      <c r="F2528" s="88">
        <v>2065</v>
      </c>
      <c r="G2528" s="78" t="s">
        <v>334</v>
      </c>
      <c r="H2528" s="79">
        <v>7.3890000000000002</v>
      </c>
      <c r="I2528" s="79">
        <v>34.619999999999997</v>
      </c>
      <c r="J2528" s="79">
        <v>104.71</v>
      </c>
      <c r="K2528" s="79">
        <v>125.56</v>
      </c>
      <c r="L2528" s="79">
        <v>75.135999999999996</v>
      </c>
      <c r="M2528" s="79">
        <v>19.702999999999999</v>
      </c>
      <c r="N2528" s="79">
        <v>0.48199999999999998</v>
      </c>
    </row>
    <row r="2529" spans="1:14" x14ac:dyDescent="0.3">
      <c r="A2529" s="82">
        <v>2528</v>
      </c>
      <c r="B2529" s="83" t="s">
        <v>323</v>
      </c>
      <c r="C2529" s="86" t="s">
        <v>193</v>
      </c>
      <c r="D2529" s="88"/>
      <c r="E2529" s="88">
        <v>233</v>
      </c>
      <c r="F2529" s="88">
        <v>2070</v>
      </c>
      <c r="G2529" s="78" t="s">
        <v>335</v>
      </c>
      <c r="H2529" s="79">
        <v>7.4029999999999996</v>
      </c>
      <c r="I2529" s="79">
        <v>34.688000000000002</v>
      </c>
      <c r="J2529" s="79">
        <v>104.91500000000001</v>
      </c>
      <c r="K2529" s="79">
        <v>125.806</v>
      </c>
      <c r="L2529" s="79">
        <v>75.284000000000006</v>
      </c>
      <c r="M2529" s="79">
        <v>19.742000000000001</v>
      </c>
      <c r="N2529" s="79">
        <v>0.48199999999999998</v>
      </c>
    </row>
    <row r="2530" spans="1:14" x14ac:dyDescent="0.3">
      <c r="A2530" s="82">
        <v>2529</v>
      </c>
      <c r="B2530" s="83" t="s">
        <v>323</v>
      </c>
      <c r="C2530" s="86" t="s">
        <v>193</v>
      </c>
      <c r="D2530" s="88"/>
      <c r="E2530" s="88">
        <v>233</v>
      </c>
      <c r="F2530" s="88">
        <v>2075</v>
      </c>
      <c r="G2530" s="78" t="s">
        <v>336</v>
      </c>
      <c r="H2530" s="79">
        <v>7.4169999999999998</v>
      </c>
      <c r="I2530" s="79">
        <v>34.753999999999998</v>
      </c>
      <c r="J2530" s="79">
        <v>105.114</v>
      </c>
      <c r="K2530" s="79">
        <v>126.045</v>
      </c>
      <c r="L2530" s="79">
        <v>75.427000000000007</v>
      </c>
      <c r="M2530" s="79">
        <v>19.78</v>
      </c>
      <c r="N2530" s="79">
        <v>0.48299999999999998</v>
      </c>
    </row>
    <row r="2531" spans="1:14" x14ac:dyDescent="0.3">
      <c r="A2531" s="82">
        <v>2530</v>
      </c>
      <c r="B2531" s="83" t="s">
        <v>323</v>
      </c>
      <c r="C2531" s="86" t="s">
        <v>193</v>
      </c>
      <c r="D2531" s="88"/>
      <c r="E2531" s="88">
        <v>233</v>
      </c>
      <c r="F2531" s="88">
        <v>2080</v>
      </c>
      <c r="G2531" s="78" t="s">
        <v>337</v>
      </c>
      <c r="H2531" s="79">
        <v>7.4240000000000004</v>
      </c>
      <c r="I2531" s="79">
        <v>34.783999999999999</v>
      </c>
      <c r="J2531" s="79">
        <v>105.205</v>
      </c>
      <c r="K2531" s="79">
        <v>126.154</v>
      </c>
      <c r="L2531" s="79">
        <v>75.492999999999995</v>
      </c>
      <c r="M2531" s="79">
        <v>19.795999999999999</v>
      </c>
      <c r="N2531" s="79">
        <v>0.48399999999999999</v>
      </c>
    </row>
    <row r="2532" spans="1:14" x14ac:dyDescent="0.3">
      <c r="A2532" s="82">
        <v>2531</v>
      </c>
      <c r="B2532" s="83" t="s">
        <v>323</v>
      </c>
      <c r="C2532" s="86" t="s">
        <v>193</v>
      </c>
      <c r="D2532" s="88"/>
      <c r="E2532" s="88">
        <v>233</v>
      </c>
      <c r="F2532" s="88">
        <v>2085</v>
      </c>
      <c r="G2532" s="78" t="s">
        <v>338</v>
      </c>
      <c r="H2532" s="79">
        <v>7.423</v>
      </c>
      <c r="I2532" s="79">
        <v>34.781999999999996</v>
      </c>
      <c r="J2532" s="79">
        <v>105.2</v>
      </c>
      <c r="K2532" s="79">
        <v>126.148</v>
      </c>
      <c r="L2532" s="79">
        <v>75.488</v>
      </c>
      <c r="M2532" s="79">
        <v>19.795000000000002</v>
      </c>
      <c r="N2532" s="79">
        <v>0.48399999999999999</v>
      </c>
    </row>
    <row r="2533" spans="1:14" x14ac:dyDescent="0.3">
      <c r="A2533" s="82">
        <v>2532</v>
      </c>
      <c r="B2533" s="83" t="s">
        <v>323</v>
      </c>
      <c r="C2533" s="86" t="s">
        <v>193</v>
      </c>
      <c r="D2533" s="88"/>
      <c r="E2533" s="88">
        <v>233</v>
      </c>
      <c r="F2533" s="88">
        <v>2090</v>
      </c>
      <c r="G2533" s="78" t="s">
        <v>339</v>
      </c>
      <c r="H2533" s="79">
        <v>7.4320000000000004</v>
      </c>
      <c r="I2533" s="79">
        <v>34.820999999999998</v>
      </c>
      <c r="J2533" s="79">
        <v>105.32</v>
      </c>
      <c r="K2533" s="79">
        <v>126.291</v>
      </c>
      <c r="L2533" s="79">
        <v>75.573999999999998</v>
      </c>
      <c r="M2533" s="79">
        <v>19.818000000000001</v>
      </c>
      <c r="N2533" s="79">
        <v>0.48399999999999999</v>
      </c>
    </row>
    <row r="2534" spans="1:14" x14ac:dyDescent="0.3">
      <c r="A2534" s="82">
        <v>2533</v>
      </c>
      <c r="B2534" s="83" t="s">
        <v>323</v>
      </c>
      <c r="C2534" s="86" t="s">
        <v>193</v>
      </c>
      <c r="D2534" s="88"/>
      <c r="E2534" s="88">
        <v>233</v>
      </c>
      <c r="F2534" s="88">
        <v>2095</v>
      </c>
      <c r="G2534" s="78" t="s">
        <v>340</v>
      </c>
      <c r="H2534" s="79">
        <v>7.4349999999999996</v>
      </c>
      <c r="I2534" s="79">
        <v>34.838999999999999</v>
      </c>
      <c r="J2534" s="79">
        <v>105.371</v>
      </c>
      <c r="K2534" s="79">
        <v>126.352</v>
      </c>
      <c r="L2534" s="79">
        <v>75.611000000000004</v>
      </c>
      <c r="M2534" s="79">
        <v>19.827000000000002</v>
      </c>
      <c r="N2534" s="79">
        <v>0.48499999999999999</v>
      </c>
    </row>
    <row r="2535" spans="1:14" x14ac:dyDescent="0.3">
      <c r="A2535" s="82">
        <v>2534</v>
      </c>
      <c r="B2535" s="83" t="s">
        <v>323</v>
      </c>
      <c r="C2535" s="86" t="s">
        <v>194</v>
      </c>
      <c r="D2535" s="88">
        <v>17</v>
      </c>
      <c r="E2535" s="88">
        <v>246</v>
      </c>
      <c r="F2535" s="88">
        <v>2015</v>
      </c>
      <c r="G2535" s="78" t="s">
        <v>324</v>
      </c>
      <c r="H2535" s="79">
        <v>6.7690000000000001</v>
      </c>
      <c r="I2535" s="79">
        <v>48.313000000000002</v>
      </c>
      <c r="J2535" s="79">
        <v>106.81399999999999</v>
      </c>
      <c r="K2535" s="79">
        <v>120.28100000000001</v>
      </c>
      <c r="L2535" s="79">
        <v>61.246000000000002</v>
      </c>
      <c r="M2535" s="79">
        <v>12.22</v>
      </c>
      <c r="N2535" s="79">
        <v>0.67700000000000005</v>
      </c>
    </row>
    <row r="2536" spans="1:14" x14ac:dyDescent="0.3">
      <c r="A2536" s="82">
        <v>2535</v>
      </c>
      <c r="B2536" s="83" t="s">
        <v>323</v>
      </c>
      <c r="C2536" s="86" t="s">
        <v>194</v>
      </c>
      <c r="D2536" s="88">
        <v>17</v>
      </c>
      <c r="E2536" s="88">
        <v>246</v>
      </c>
      <c r="F2536" s="88">
        <v>2020</v>
      </c>
      <c r="G2536" s="78" t="s">
        <v>325</v>
      </c>
      <c r="H2536" s="79">
        <v>6.8040000000000003</v>
      </c>
      <c r="I2536" s="79">
        <v>48.555999999999997</v>
      </c>
      <c r="J2536" s="79">
        <v>107.35299999999999</v>
      </c>
      <c r="K2536" s="79">
        <v>120.89</v>
      </c>
      <c r="L2536" s="79">
        <v>61.554000000000002</v>
      </c>
      <c r="M2536" s="79">
        <v>12.282999999999999</v>
      </c>
      <c r="N2536" s="79">
        <v>0.68</v>
      </c>
    </row>
    <row r="2537" spans="1:14" x14ac:dyDescent="0.3">
      <c r="A2537" s="82">
        <v>2536</v>
      </c>
      <c r="B2537" s="83" t="s">
        <v>323</v>
      </c>
      <c r="C2537" s="86" t="s">
        <v>194</v>
      </c>
      <c r="D2537" s="88">
        <v>17</v>
      </c>
      <c r="E2537" s="88">
        <v>246</v>
      </c>
      <c r="F2537" s="88">
        <v>2025</v>
      </c>
      <c r="G2537" s="78" t="s">
        <v>326</v>
      </c>
      <c r="H2537" s="79">
        <v>6.8289999999999997</v>
      </c>
      <c r="I2537" s="79">
        <v>48.741</v>
      </c>
      <c r="J2537" s="79">
        <v>107.761</v>
      </c>
      <c r="K2537" s="79">
        <v>121.349</v>
      </c>
      <c r="L2537" s="79">
        <v>61.787999999999997</v>
      </c>
      <c r="M2537" s="79">
        <v>12.329000000000001</v>
      </c>
      <c r="N2537" s="79">
        <v>0.68300000000000005</v>
      </c>
    </row>
    <row r="2538" spans="1:14" x14ac:dyDescent="0.3">
      <c r="A2538" s="82">
        <v>2537</v>
      </c>
      <c r="B2538" s="83" t="s">
        <v>323</v>
      </c>
      <c r="C2538" s="86" t="s">
        <v>194</v>
      </c>
      <c r="D2538" s="88">
        <v>17</v>
      </c>
      <c r="E2538" s="88">
        <v>246</v>
      </c>
      <c r="F2538" s="88">
        <v>2030</v>
      </c>
      <c r="G2538" s="78" t="s">
        <v>327</v>
      </c>
      <c r="H2538" s="79">
        <v>6.8550000000000004</v>
      </c>
      <c r="I2538" s="79">
        <v>48.921999999999997</v>
      </c>
      <c r="J2538" s="79">
        <v>108.163</v>
      </c>
      <c r="K2538" s="79">
        <v>121.801</v>
      </c>
      <c r="L2538" s="79">
        <v>62.018999999999998</v>
      </c>
      <c r="M2538" s="79">
        <v>12.375</v>
      </c>
      <c r="N2538" s="79">
        <v>0.68500000000000005</v>
      </c>
    </row>
    <row r="2539" spans="1:14" x14ac:dyDescent="0.3">
      <c r="A2539" s="82">
        <v>2538</v>
      </c>
      <c r="B2539" s="83" t="s">
        <v>323</v>
      </c>
      <c r="C2539" s="86" t="s">
        <v>194</v>
      </c>
      <c r="D2539" s="88">
        <v>17</v>
      </c>
      <c r="E2539" s="88">
        <v>246</v>
      </c>
      <c r="F2539" s="88">
        <v>2035</v>
      </c>
      <c r="G2539" s="78" t="s">
        <v>328</v>
      </c>
      <c r="H2539" s="79">
        <v>6.875</v>
      </c>
      <c r="I2539" s="79">
        <v>49.066000000000003</v>
      </c>
      <c r="J2539" s="79">
        <v>108.48099999999999</v>
      </c>
      <c r="K2539" s="79">
        <v>122.158</v>
      </c>
      <c r="L2539" s="79">
        <v>62.201000000000001</v>
      </c>
      <c r="M2539" s="79">
        <v>12.411</v>
      </c>
      <c r="N2539" s="79">
        <v>0.68799999999999994</v>
      </c>
    </row>
    <row r="2540" spans="1:14" x14ac:dyDescent="0.3">
      <c r="A2540" s="82">
        <v>2539</v>
      </c>
      <c r="B2540" s="83" t="s">
        <v>323</v>
      </c>
      <c r="C2540" s="86" t="s">
        <v>194</v>
      </c>
      <c r="D2540" s="88">
        <v>17</v>
      </c>
      <c r="E2540" s="88">
        <v>246</v>
      </c>
      <c r="F2540" s="88">
        <v>2040</v>
      </c>
      <c r="G2540" s="78" t="s">
        <v>329</v>
      </c>
      <c r="H2540" s="79">
        <v>6.8959999999999999</v>
      </c>
      <c r="I2540" s="79">
        <v>49.215000000000003</v>
      </c>
      <c r="J2540" s="79">
        <v>108.81100000000001</v>
      </c>
      <c r="K2540" s="79">
        <v>122.529</v>
      </c>
      <c r="L2540" s="79">
        <v>62.39</v>
      </c>
      <c r="M2540" s="79">
        <v>12.449</v>
      </c>
      <c r="N2540" s="79">
        <v>0.69</v>
      </c>
    </row>
    <row r="2541" spans="1:14" x14ac:dyDescent="0.3">
      <c r="A2541" s="82">
        <v>2540</v>
      </c>
      <c r="B2541" s="83" t="s">
        <v>323</v>
      </c>
      <c r="C2541" s="86" t="s">
        <v>194</v>
      </c>
      <c r="D2541" s="88">
        <v>17</v>
      </c>
      <c r="E2541" s="88">
        <v>246</v>
      </c>
      <c r="F2541" s="88">
        <v>2045</v>
      </c>
      <c r="G2541" s="78" t="s">
        <v>330</v>
      </c>
      <c r="H2541" s="79">
        <v>6.9080000000000004</v>
      </c>
      <c r="I2541" s="79">
        <v>49.305</v>
      </c>
      <c r="J2541" s="79">
        <v>109.008</v>
      </c>
      <c r="K2541" s="79">
        <v>122.753</v>
      </c>
      <c r="L2541" s="79">
        <v>62.503999999999998</v>
      </c>
      <c r="M2541" s="79">
        <v>12.471</v>
      </c>
      <c r="N2541" s="79">
        <v>0.69099999999999995</v>
      </c>
    </row>
    <row r="2542" spans="1:14" x14ac:dyDescent="0.3">
      <c r="A2542" s="82">
        <v>2541</v>
      </c>
      <c r="B2542" s="83" t="s">
        <v>323</v>
      </c>
      <c r="C2542" s="86" t="s">
        <v>194</v>
      </c>
      <c r="D2542" s="88">
        <v>17</v>
      </c>
      <c r="E2542" s="88">
        <v>246</v>
      </c>
      <c r="F2542" s="88">
        <v>2050</v>
      </c>
      <c r="G2542" s="78" t="s">
        <v>331</v>
      </c>
      <c r="H2542" s="79">
        <v>6.915</v>
      </c>
      <c r="I2542" s="79">
        <v>49.353999999999999</v>
      </c>
      <c r="J2542" s="79">
        <v>109.116</v>
      </c>
      <c r="K2542" s="79">
        <v>122.874</v>
      </c>
      <c r="L2542" s="79">
        <v>62.566000000000003</v>
      </c>
      <c r="M2542" s="79">
        <v>12.483000000000001</v>
      </c>
      <c r="N2542" s="79">
        <v>0.69199999999999995</v>
      </c>
    </row>
    <row r="2543" spans="1:14" x14ac:dyDescent="0.3">
      <c r="A2543" s="82">
        <v>2542</v>
      </c>
      <c r="B2543" s="83" t="s">
        <v>323</v>
      </c>
      <c r="C2543" s="86" t="s">
        <v>194</v>
      </c>
      <c r="D2543" s="88">
        <v>17</v>
      </c>
      <c r="E2543" s="88">
        <v>246</v>
      </c>
      <c r="F2543" s="88">
        <v>2055</v>
      </c>
      <c r="G2543" s="78" t="s">
        <v>332</v>
      </c>
      <c r="H2543" s="79">
        <v>6.9320000000000004</v>
      </c>
      <c r="I2543" s="79">
        <v>49.47</v>
      </c>
      <c r="J2543" s="79">
        <v>109.374</v>
      </c>
      <c r="K2543" s="79">
        <v>123.164</v>
      </c>
      <c r="L2543" s="79">
        <v>62.713000000000001</v>
      </c>
      <c r="M2543" s="79">
        <v>12.513999999999999</v>
      </c>
      <c r="N2543" s="79">
        <v>0.69299999999999995</v>
      </c>
    </row>
    <row r="2544" spans="1:14" x14ac:dyDescent="0.3">
      <c r="A2544" s="82">
        <v>2543</v>
      </c>
      <c r="B2544" s="83" t="s">
        <v>323</v>
      </c>
      <c r="C2544" s="86" t="s">
        <v>194</v>
      </c>
      <c r="D2544" s="88">
        <v>17</v>
      </c>
      <c r="E2544" s="88">
        <v>246</v>
      </c>
      <c r="F2544" s="88">
        <v>2060</v>
      </c>
      <c r="G2544" s="78" t="s">
        <v>333</v>
      </c>
      <c r="H2544" s="79">
        <v>6.9409999999999998</v>
      </c>
      <c r="I2544" s="79">
        <v>49.534999999999997</v>
      </c>
      <c r="J2544" s="79">
        <v>109.518</v>
      </c>
      <c r="K2544" s="79">
        <v>123.32599999999999</v>
      </c>
      <c r="L2544" s="79">
        <v>62.795999999999999</v>
      </c>
      <c r="M2544" s="79">
        <v>12.53</v>
      </c>
      <c r="N2544" s="79">
        <v>0.69399999999999995</v>
      </c>
    </row>
    <row r="2545" spans="1:14" x14ac:dyDescent="0.3">
      <c r="A2545" s="82">
        <v>2544</v>
      </c>
      <c r="B2545" s="83" t="s">
        <v>323</v>
      </c>
      <c r="C2545" s="86" t="s">
        <v>194</v>
      </c>
      <c r="D2545" s="88">
        <v>17</v>
      </c>
      <c r="E2545" s="88">
        <v>246</v>
      </c>
      <c r="F2545" s="88">
        <v>2065</v>
      </c>
      <c r="G2545" s="78" t="s">
        <v>334</v>
      </c>
      <c r="H2545" s="79">
        <v>6.95</v>
      </c>
      <c r="I2545" s="79">
        <v>49.597000000000001</v>
      </c>
      <c r="J2545" s="79">
        <v>109.65600000000001</v>
      </c>
      <c r="K2545" s="79">
        <v>123.482</v>
      </c>
      <c r="L2545" s="79">
        <v>62.874000000000002</v>
      </c>
      <c r="M2545" s="79">
        <v>12.545999999999999</v>
      </c>
      <c r="N2545" s="79">
        <v>0.69499999999999995</v>
      </c>
    </row>
    <row r="2546" spans="1:14" x14ac:dyDescent="0.3">
      <c r="A2546" s="82">
        <v>2545</v>
      </c>
      <c r="B2546" s="83" t="s">
        <v>323</v>
      </c>
      <c r="C2546" s="86" t="s">
        <v>194</v>
      </c>
      <c r="D2546" s="88">
        <v>17</v>
      </c>
      <c r="E2546" s="88">
        <v>246</v>
      </c>
      <c r="F2546" s="88">
        <v>2070</v>
      </c>
      <c r="G2546" s="78" t="s">
        <v>335</v>
      </c>
      <c r="H2546" s="79">
        <v>6.9509999999999996</v>
      </c>
      <c r="I2546" s="79">
        <v>49.610999999999997</v>
      </c>
      <c r="J2546" s="79">
        <v>109.68600000000001</v>
      </c>
      <c r="K2546" s="79">
        <v>123.51600000000001</v>
      </c>
      <c r="L2546" s="79">
        <v>62.892000000000003</v>
      </c>
      <c r="M2546" s="79">
        <v>12.548999999999999</v>
      </c>
      <c r="N2546" s="79">
        <v>0.69499999999999995</v>
      </c>
    </row>
    <row r="2547" spans="1:14" x14ac:dyDescent="0.3">
      <c r="A2547" s="82">
        <v>2546</v>
      </c>
      <c r="B2547" s="83" t="s">
        <v>323</v>
      </c>
      <c r="C2547" s="86" t="s">
        <v>194</v>
      </c>
      <c r="D2547" s="88">
        <v>17</v>
      </c>
      <c r="E2547" s="88">
        <v>246</v>
      </c>
      <c r="F2547" s="88">
        <v>2075</v>
      </c>
      <c r="G2547" s="78" t="s">
        <v>336</v>
      </c>
      <c r="H2547" s="79">
        <v>6.9539999999999997</v>
      </c>
      <c r="I2547" s="79">
        <v>49.63</v>
      </c>
      <c r="J2547" s="79">
        <v>109.72799999999999</v>
      </c>
      <c r="K2547" s="79">
        <v>123.563</v>
      </c>
      <c r="L2547" s="79">
        <v>62.915999999999997</v>
      </c>
      <c r="M2547" s="79">
        <v>12.554</v>
      </c>
      <c r="N2547" s="79">
        <v>0.69499999999999995</v>
      </c>
    </row>
    <row r="2548" spans="1:14" x14ac:dyDescent="0.3">
      <c r="A2548" s="82">
        <v>2547</v>
      </c>
      <c r="B2548" s="83" t="s">
        <v>323</v>
      </c>
      <c r="C2548" s="86" t="s">
        <v>194</v>
      </c>
      <c r="D2548" s="88">
        <v>17</v>
      </c>
      <c r="E2548" s="88">
        <v>246</v>
      </c>
      <c r="F2548" s="88">
        <v>2080</v>
      </c>
      <c r="G2548" s="78" t="s">
        <v>337</v>
      </c>
      <c r="H2548" s="79">
        <v>6.9630000000000001</v>
      </c>
      <c r="I2548" s="79">
        <v>49.692</v>
      </c>
      <c r="J2548" s="79">
        <v>109.866</v>
      </c>
      <c r="K2548" s="79">
        <v>123.718</v>
      </c>
      <c r="L2548" s="79">
        <v>62.994999999999997</v>
      </c>
      <c r="M2548" s="79">
        <v>12.57</v>
      </c>
      <c r="N2548" s="79">
        <v>0.69599999999999995</v>
      </c>
    </row>
    <row r="2549" spans="1:14" x14ac:dyDescent="0.3">
      <c r="A2549" s="82">
        <v>2548</v>
      </c>
      <c r="B2549" s="83" t="s">
        <v>323</v>
      </c>
      <c r="C2549" s="86" t="s">
        <v>194</v>
      </c>
      <c r="D2549" s="88">
        <v>17</v>
      </c>
      <c r="E2549" s="88">
        <v>246</v>
      </c>
      <c r="F2549" s="88">
        <v>2085</v>
      </c>
      <c r="G2549" s="78" t="s">
        <v>338</v>
      </c>
      <c r="H2549" s="79">
        <v>6.9669999999999996</v>
      </c>
      <c r="I2549" s="79">
        <v>49.719000000000001</v>
      </c>
      <c r="J2549" s="79">
        <v>109.926</v>
      </c>
      <c r="K2549" s="79">
        <v>123.785</v>
      </c>
      <c r="L2549" s="79">
        <v>63.03</v>
      </c>
      <c r="M2549" s="79">
        <v>12.576000000000001</v>
      </c>
      <c r="N2549" s="79">
        <v>0.69699999999999995</v>
      </c>
    </row>
    <row r="2550" spans="1:14" x14ac:dyDescent="0.3">
      <c r="A2550" s="82">
        <v>2549</v>
      </c>
      <c r="B2550" s="83" t="s">
        <v>323</v>
      </c>
      <c r="C2550" s="86" t="s">
        <v>194</v>
      </c>
      <c r="D2550" s="88">
        <v>17</v>
      </c>
      <c r="E2550" s="88">
        <v>246</v>
      </c>
      <c r="F2550" s="88">
        <v>2090</v>
      </c>
      <c r="G2550" s="78" t="s">
        <v>339</v>
      </c>
      <c r="H2550" s="79">
        <v>6.9669999999999996</v>
      </c>
      <c r="I2550" s="79">
        <v>49.725000000000001</v>
      </c>
      <c r="J2550" s="79">
        <v>109.938</v>
      </c>
      <c r="K2550" s="79">
        <v>123.79900000000001</v>
      </c>
      <c r="L2550" s="79">
        <v>63.036000000000001</v>
      </c>
      <c r="M2550" s="79">
        <v>12.577999999999999</v>
      </c>
      <c r="N2550" s="79">
        <v>0.69699999999999995</v>
      </c>
    </row>
    <row r="2551" spans="1:14" x14ac:dyDescent="0.3">
      <c r="A2551" s="82">
        <v>2550</v>
      </c>
      <c r="B2551" s="83" t="s">
        <v>323</v>
      </c>
      <c r="C2551" s="86" t="s">
        <v>194</v>
      </c>
      <c r="D2551" s="88">
        <v>17</v>
      </c>
      <c r="E2551" s="88">
        <v>246</v>
      </c>
      <c r="F2551" s="88">
        <v>2095</v>
      </c>
      <c r="G2551" s="78" t="s">
        <v>340</v>
      </c>
      <c r="H2551" s="79">
        <v>6.968</v>
      </c>
      <c r="I2551" s="79">
        <v>49.731000000000002</v>
      </c>
      <c r="J2551" s="79">
        <v>109.949</v>
      </c>
      <c r="K2551" s="79">
        <v>123.813</v>
      </c>
      <c r="L2551" s="79">
        <v>63.042999999999999</v>
      </c>
      <c r="M2551" s="79">
        <v>12.579000000000001</v>
      </c>
      <c r="N2551" s="79">
        <v>0.69699999999999995</v>
      </c>
    </row>
    <row r="2552" spans="1:14" x14ac:dyDescent="0.3">
      <c r="A2552" s="82">
        <v>2551</v>
      </c>
      <c r="B2552" s="83" t="s">
        <v>323</v>
      </c>
      <c r="C2552" s="86" t="s">
        <v>195</v>
      </c>
      <c r="D2552" s="88"/>
      <c r="E2552" s="88">
        <v>352</v>
      </c>
      <c r="F2552" s="88">
        <v>2015</v>
      </c>
      <c r="G2552" s="78" t="s">
        <v>324</v>
      </c>
      <c r="H2552" s="79">
        <v>6.8049999999999997</v>
      </c>
      <c r="I2552" s="79">
        <v>55.152999999999999</v>
      </c>
      <c r="J2552" s="79">
        <v>120.301</v>
      </c>
      <c r="K2552" s="79">
        <v>115.839</v>
      </c>
      <c r="L2552" s="79">
        <v>68.897000000000006</v>
      </c>
      <c r="M2552" s="79">
        <v>15.685</v>
      </c>
      <c r="N2552" s="79">
        <v>1.56</v>
      </c>
    </row>
    <row r="2553" spans="1:14" x14ac:dyDescent="0.3">
      <c r="A2553" s="82">
        <v>2552</v>
      </c>
      <c r="B2553" s="83" t="s">
        <v>323</v>
      </c>
      <c r="C2553" s="86" t="s">
        <v>195</v>
      </c>
      <c r="D2553" s="88"/>
      <c r="E2553" s="88">
        <v>352</v>
      </c>
      <c r="F2553" s="88">
        <v>2020</v>
      </c>
      <c r="G2553" s="78" t="s">
        <v>325</v>
      </c>
      <c r="H2553" s="79">
        <v>5.2839999999999998</v>
      </c>
      <c r="I2553" s="79">
        <v>48.863999999999997</v>
      </c>
      <c r="J2553" s="79">
        <v>115.738</v>
      </c>
      <c r="K2553" s="79">
        <v>115.322</v>
      </c>
      <c r="L2553" s="79">
        <v>71.326999999999998</v>
      </c>
      <c r="M2553" s="79">
        <v>16.664999999999999</v>
      </c>
      <c r="N2553" s="79">
        <v>2.06</v>
      </c>
    </row>
    <row r="2554" spans="1:14" x14ac:dyDescent="0.3">
      <c r="A2554" s="82">
        <v>2553</v>
      </c>
      <c r="B2554" s="83" t="s">
        <v>323</v>
      </c>
      <c r="C2554" s="86" t="s">
        <v>195</v>
      </c>
      <c r="D2554" s="88"/>
      <c r="E2554" s="88">
        <v>352</v>
      </c>
      <c r="F2554" s="88">
        <v>2025</v>
      </c>
      <c r="G2554" s="78" t="s">
        <v>326</v>
      </c>
      <c r="H2554" s="79">
        <v>4.415</v>
      </c>
      <c r="I2554" s="79">
        <v>44.098999999999997</v>
      </c>
      <c r="J2554" s="79">
        <v>112.02500000000001</v>
      </c>
      <c r="K2554" s="79">
        <v>115.437</v>
      </c>
      <c r="L2554" s="79">
        <v>72.745999999999995</v>
      </c>
      <c r="M2554" s="79">
        <v>17.242999999999999</v>
      </c>
      <c r="N2554" s="79">
        <v>2.5350000000000001</v>
      </c>
    </row>
    <row r="2555" spans="1:14" x14ac:dyDescent="0.3">
      <c r="A2555" s="82">
        <v>2554</v>
      </c>
      <c r="B2555" s="83" t="s">
        <v>323</v>
      </c>
      <c r="C2555" s="86" t="s">
        <v>195</v>
      </c>
      <c r="D2555" s="88"/>
      <c r="E2555" s="88">
        <v>352</v>
      </c>
      <c r="F2555" s="88">
        <v>2030</v>
      </c>
      <c r="G2555" s="78" t="s">
        <v>327</v>
      </c>
      <c r="H2555" s="79">
        <v>3.9180000000000001</v>
      </c>
      <c r="I2555" s="79">
        <v>40.662999999999997</v>
      </c>
      <c r="J2555" s="79">
        <v>109.023</v>
      </c>
      <c r="K2555" s="79">
        <v>115.495</v>
      </c>
      <c r="L2555" s="79">
        <v>73.474000000000004</v>
      </c>
      <c r="M2555" s="79">
        <v>17.584</v>
      </c>
      <c r="N2555" s="79">
        <v>3.0030000000000001</v>
      </c>
    </row>
    <row r="2556" spans="1:14" x14ac:dyDescent="0.3">
      <c r="A2556" s="82">
        <v>2555</v>
      </c>
      <c r="B2556" s="83" t="s">
        <v>323</v>
      </c>
      <c r="C2556" s="86" t="s">
        <v>195</v>
      </c>
      <c r="D2556" s="88"/>
      <c r="E2556" s="88">
        <v>352</v>
      </c>
      <c r="F2556" s="88">
        <v>2035</v>
      </c>
      <c r="G2556" s="78" t="s">
        <v>328</v>
      </c>
      <c r="H2556" s="79">
        <v>3.6659999999999999</v>
      </c>
      <c r="I2556" s="79">
        <v>38.267000000000003</v>
      </c>
      <c r="J2556" s="79">
        <v>106.82899999999999</v>
      </c>
      <c r="K2556" s="79">
        <v>115.688</v>
      </c>
      <c r="L2556" s="79">
        <v>73.77</v>
      </c>
      <c r="M2556" s="79">
        <v>17.751000000000001</v>
      </c>
      <c r="N2556" s="79">
        <v>3.4289999999999998</v>
      </c>
    </row>
    <row r="2557" spans="1:14" x14ac:dyDescent="0.3">
      <c r="A2557" s="82">
        <v>2556</v>
      </c>
      <c r="B2557" s="83" t="s">
        <v>323</v>
      </c>
      <c r="C2557" s="86" t="s">
        <v>195</v>
      </c>
      <c r="D2557" s="88"/>
      <c r="E2557" s="88">
        <v>352</v>
      </c>
      <c r="F2557" s="88">
        <v>2040</v>
      </c>
      <c r="G2557" s="78" t="s">
        <v>329</v>
      </c>
      <c r="H2557" s="79">
        <v>3.556</v>
      </c>
      <c r="I2557" s="79">
        <v>36.68</v>
      </c>
      <c r="J2557" s="79">
        <v>105.30800000000001</v>
      </c>
      <c r="K2557" s="79">
        <v>116.04900000000001</v>
      </c>
      <c r="L2557" s="79">
        <v>73.778999999999996</v>
      </c>
      <c r="M2557" s="79">
        <v>17.803000000000001</v>
      </c>
      <c r="N2557" s="79">
        <v>3.8050000000000002</v>
      </c>
    </row>
    <row r="2558" spans="1:14" x14ac:dyDescent="0.3">
      <c r="A2558" s="82">
        <v>2557</v>
      </c>
      <c r="B2558" s="83" t="s">
        <v>323</v>
      </c>
      <c r="C2558" s="86" t="s">
        <v>195</v>
      </c>
      <c r="D2558" s="88"/>
      <c r="E2558" s="88">
        <v>352</v>
      </c>
      <c r="F2558" s="88">
        <v>2045</v>
      </c>
      <c r="G2558" s="78" t="s">
        <v>330</v>
      </c>
      <c r="H2558" s="79">
        <v>3.5409999999999999</v>
      </c>
      <c r="I2558" s="79">
        <v>35.710999999999999</v>
      </c>
      <c r="J2558" s="79">
        <v>104.453</v>
      </c>
      <c r="K2558" s="79">
        <v>116.628</v>
      </c>
      <c r="L2558" s="79">
        <v>73.632000000000005</v>
      </c>
      <c r="M2558" s="79">
        <v>17.771999999999998</v>
      </c>
      <c r="N2558" s="79">
        <v>4.1029999999999998</v>
      </c>
    </row>
    <row r="2559" spans="1:14" x14ac:dyDescent="0.3">
      <c r="A2559" s="82">
        <v>2558</v>
      </c>
      <c r="B2559" s="83" t="s">
        <v>323</v>
      </c>
      <c r="C2559" s="86" t="s">
        <v>195</v>
      </c>
      <c r="D2559" s="88"/>
      <c r="E2559" s="88">
        <v>352</v>
      </c>
      <c r="F2559" s="88">
        <v>2050</v>
      </c>
      <c r="G2559" s="78" t="s">
        <v>331</v>
      </c>
      <c r="H2559" s="79">
        <v>3.5750000000000002</v>
      </c>
      <c r="I2559" s="79">
        <v>35.130000000000003</v>
      </c>
      <c r="J2559" s="79">
        <v>103.91200000000001</v>
      </c>
      <c r="K2559" s="79">
        <v>117.169</v>
      </c>
      <c r="L2559" s="79">
        <v>73.233999999999995</v>
      </c>
      <c r="M2559" s="79">
        <v>17.643000000000001</v>
      </c>
      <c r="N2559" s="79">
        <v>4.3170000000000002</v>
      </c>
    </row>
    <row r="2560" spans="1:14" x14ac:dyDescent="0.3">
      <c r="A2560" s="82">
        <v>2559</v>
      </c>
      <c r="B2560" s="83" t="s">
        <v>323</v>
      </c>
      <c r="C2560" s="86" t="s">
        <v>195</v>
      </c>
      <c r="D2560" s="88"/>
      <c r="E2560" s="88">
        <v>352</v>
      </c>
      <c r="F2560" s="88">
        <v>2055</v>
      </c>
      <c r="G2560" s="78" t="s">
        <v>332</v>
      </c>
      <c r="H2560" s="79">
        <v>3.645</v>
      </c>
      <c r="I2560" s="79">
        <v>34.920999999999999</v>
      </c>
      <c r="J2560" s="79">
        <v>103.782</v>
      </c>
      <c r="K2560" s="79">
        <v>117.761</v>
      </c>
      <c r="L2560" s="79">
        <v>72.823999999999998</v>
      </c>
      <c r="M2560" s="79">
        <v>17.486000000000001</v>
      </c>
      <c r="N2560" s="79">
        <v>4.4610000000000003</v>
      </c>
    </row>
    <row r="2561" spans="1:14" x14ac:dyDescent="0.3">
      <c r="A2561" s="82">
        <v>2560</v>
      </c>
      <c r="B2561" s="83" t="s">
        <v>323</v>
      </c>
      <c r="C2561" s="86" t="s">
        <v>195</v>
      </c>
      <c r="D2561" s="88"/>
      <c r="E2561" s="88">
        <v>352</v>
      </c>
      <c r="F2561" s="88">
        <v>2060</v>
      </c>
      <c r="G2561" s="78" t="s">
        <v>333</v>
      </c>
      <c r="H2561" s="79">
        <v>3.7360000000000002</v>
      </c>
      <c r="I2561" s="79">
        <v>34.904000000000003</v>
      </c>
      <c r="J2561" s="79">
        <v>103.877</v>
      </c>
      <c r="K2561" s="79">
        <v>118.39</v>
      </c>
      <c r="L2561" s="79">
        <v>72.370999999999995</v>
      </c>
      <c r="M2561" s="79">
        <v>17.309000000000001</v>
      </c>
      <c r="N2561" s="79">
        <v>4.5129999999999999</v>
      </c>
    </row>
    <row r="2562" spans="1:14" x14ac:dyDescent="0.3">
      <c r="A2562" s="82">
        <v>2561</v>
      </c>
      <c r="B2562" s="83" t="s">
        <v>323</v>
      </c>
      <c r="C2562" s="86" t="s">
        <v>195</v>
      </c>
      <c r="D2562" s="88"/>
      <c r="E2562" s="88">
        <v>352</v>
      </c>
      <c r="F2562" s="88">
        <v>2065</v>
      </c>
      <c r="G2562" s="78" t="s">
        <v>334</v>
      </c>
      <c r="H2562" s="79">
        <v>3.8290000000000002</v>
      </c>
      <c r="I2562" s="79">
        <v>34.994</v>
      </c>
      <c r="J2562" s="79">
        <v>104.101</v>
      </c>
      <c r="K2562" s="79">
        <v>119.01300000000001</v>
      </c>
      <c r="L2562" s="79">
        <v>71.936000000000007</v>
      </c>
      <c r="M2562" s="79">
        <v>17.128</v>
      </c>
      <c r="N2562" s="79">
        <v>4.4790000000000001</v>
      </c>
    </row>
    <row r="2563" spans="1:14" x14ac:dyDescent="0.3">
      <c r="A2563" s="82">
        <v>2562</v>
      </c>
      <c r="B2563" s="83" t="s">
        <v>323</v>
      </c>
      <c r="C2563" s="86" t="s">
        <v>195</v>
      </c>
      <c r="D2563" s="88"/>
      <c r="E2563" s="88">
        <v>352</v>
      </c>
      <c r="F2563" s="88">
        <v>2070</v>
      </c>
      <c r="G2563" s="78" t="s">
        <v>335</v>
      </c>
      <c r="H2563" s="79">
        <v>3.9129999999999998</v>
      </c>
      <c r="I2563" s="79">
        <v>35.159999999999997</v>
      </c>
      <c r="J2563" s="79">
        <v>104.444</v>
      </c>
      <c r="K2563" s="79">
        <v>119.667</v>
      </c>
      <c r="L2563" s="79">
        <v>71.581000000000003</v>
      </c>
      <c r="M2563" s="79">
        <v>16.956</v>
      </c>
      <c r="N2563" s="79">
        <v>4.359</v>
      </c>
    </row>
    <row r="2564" spans="1:14" x14ac:dyDescent="0.3">
      <c r="A2564" s="82">
        <v>2563</v>
      </c>
      <c r="B2564" s="83" t="s">
        <v>323</v>
      </c>
      <c r="C2564" s="86" t="s">
        <v>195</v>
      </c>
      <c r="D2564" s="88"/>
      <c r="E2564" s="88">
        <v>352</v>
      </c>
      <c r="F2564" s="88">
        <v>2075</v>
      </c>
      <c r="G2564" s="78" t="s">
        <v>336</v>
      </c>
      <c r="H2564" s="79">
        <v>3.99</v>
      </c>
      <c r="I2564" s="79">
        <v>35.341999999999999</v>
      </c>
      <c r="J2564" s="79">
        <v>104.804</v>
      </c>
      <c r="K2564" s="79">
        <v>120.256</v>
      </c>
      <c r="L2564" s="79">
        <v>71.248999999999995</v>
      </c>
      <c r="M2564" s="79">
        <v>16.795000000000002</v>
      </c>
      <c r="N2564" s="79">
        <v>4.1440000000000001</v>
      </c>
    </row>
    <row r="2565" spans="1:14" x14ac:dyDescent="0.3">
      <c r="A2565" s="82">
        <v>2564</v>
      </c>
      <c r="B2565" s="83" t="s">
        <v>323</v>
      </c>
      <c r="C2565" s="86" t="s">
        <v>195</v>
      </c>
      <c r="D2565" s="88"/>
      <c r="E2565" s="88">
        <v>352</v>
      </c>
      <c r="F2565" s="88">
        <v>2080</v>
      </c>
      <c r="G2565" s="78" t="s">
        <v>337</v>
      </c>
      <c r="H2565" s="79">
        <v>4.0620000000000003</v>
      </c>
      <c r="I2565" s="79">
        <v>35.564</v>
      </c>
      <c r="J2565" s="79">
        <v>105.245</v>
      </c>
      <c r="K2565" s="79">
        <v>120.884</v>
      </c>
      <c r="L2565" s="79">
        <v>71.006</v>
      </c>
      <c r="M2565" s="79">
        <v>16.646000000000001</v>
      </c>
      <c r="N2565" s="79">
        <v>3.8730000000000002</v>
      </c>
    </row>
    <row r="2566" spans="1:14" x14ac:dyDescent="0.3">
      <c r="A2566" s="82">
        <v>2565</v>
      </c>
      <c r="B2566" s="83" t="s">
        <v>323</v>
      </c>
      <c r="C2566" s="86" t="s">
        <v>195</v>
      </c>
      <c r="D2566" s="88"/>
      <c r="E2566" s="88">
        <v>352</v>
      </c>
      <c r="F2566" s="88">
        <v>2085</v>
      </c>
      <c r="G2566" s="78" t="s">
        <v>338</v>
      </c>
      <c r="H2566" s="79">
        <v>4.1260000000000003</v>
      </c>
      <c r="I2566" s="79">
        <v>35.776000000000003</v>
      </c>
      <c r="J2566" s="79">
        <v>105.657</v>
      </c>
      <c r="K2566" s="79">
        <v>121.446</v>
      </c>
      <c r="L2566" s="79">
        <v>70.781999999999996</v>
      </c>
      <c r="M2566" s="79">
        <v>16.498000000000001</v>
      </c>
      <c r="N2566" s="79">
        <v>3.5750000000000002</v>
      </c>
    </row>
    <row r="2567" spans="1:14" x14ac:dyDescent="0.3">
      <c r="A2567" s="82">
        <v>2566</v>
      </c>
      <c r="B2567" s="83" t="s">
        <v>323</v>
      </c>
      <c r="C2567" s="86" t="s">
        <v>195</v>
      </c>
      <c r="D2567" s="88"/>
      <c r="E2567" s="88">
        <v>352</v>
      </c>
      <c r="F2567" s="88">
        <v>2090</v>
      </c>
      <c r="G2567" s="78" t="s">
        <v>339</v>
      </c>
      <c r="H2567" s="79">
        <v>4.1840000000000002</v>
      </c>
      <c r="I2567" s="79">
        <v>36.021000000000001</v>
      </c>
      <c r="J2567" s="79">
        <v>106.172</v>
      </c>
      <c r="K2567" s="79">
        <v>122.096</v>
      </c>
      <c r="L2567" s="79">
        <v>70.668000000000006</v>
      </c>
      <c r="M2567" s="79">
        <v>16.372</v>
      </c>
      <c r="N2567" s="79">
        <v>3.2869999999999999</v>
      </c>
    </row>
    <row r="2568" spans="1:14" x14ac:dyDescent="0.3">
      <c r="A2568" s="82">
        <v>2567</v>
      </c>
      <c r="B2568" s="83" t="s">
        <v>323</v>
      </c>
      <c r="C2568" s="86" t="s">
        <v>195</v>
      </c>
      <c r="D2568" s="88"/>
      <c r="E2568" s="88">
        <v>352</v>
      </c>
      <c r="F2568" s="88">
        <v>2095</v>
      </c>
      <c r="G2568" s="78" t="s">
        <v>340</v>
      </c>
      <c r="H2568" s="79">
        <v>4.2249999999999996</v>
      </c>
      <c r="I2568" s="79">
        <v>36.249000000000002</v>
      </c>
      <c r="J2568" s="79">
        <v>106.645</v>
      </c>
      <c r="K2568" s="79">
        <v>122.666</v>
      </c>
      <c r="L2568" s="79">
        <v>70.546999999999997</v>
      </c>
      <c r="M2568" s="79">
        <v>16.244</v>
      </c>
      <c r="N2568" s="79">
        <v>3.024</v>
      </c>
    </row>
    <row r="2569" spans="1:14" x14ac:dyDescent="0.3">
      <c r="A2569" s="82">
        <v>2568</v>
      </c>
      <c r="B2569" s="83" t="s">
        <v>323</v>
      </c>
      <c r="C2569" s="86" t="s">
        <v>196</v>
      </c>
      <c r="D2569" s="88"/>
      <c r="E2569" s="88">
        <v>372</v>
      </c>
      <c r="F2569" s="88">
        <v>2015</v>
      </c>
      <c r="G2569" s="78" t="s">
        <v>324</v>
      </c>
      <c r="H2569" s="79">
        <v>9.6620000000000008</v>
      </c>
      <c r="I2569" s="79">
        <v>49.777999999999999</v>
      </c>
      <c r="J2569" s="79">
        <v>93.138999999999996</v>
      </c>
      <c r="K2569" s="79">
        <v>130.601</v>
      </c>
      <c r="L2569" s="79">
        <v>91.119</v>
      </c>
      <c r="M2569" s="79">
        <v>20.315000000000001</v>
      </c>
      <c r="N2569" s="79">
        <v>1.3859999999999999</v>
      </c>
    </row>
    <row r="2570" spans="1:14" x14ac:dyDescent="0.3">
      <c r="A2570" s="82">
        <v>2569</v>
      </c>
      <c r="B2570" s="83" t="s">
        <v>323</v>
      </c>
      <c r="C2570" s="86" t="s">
        <v>196</v>
      </c>
      <c r="D2570" s="88"/>
      <c r="E2570" s="88">
        <v>372</v>
      </c>
      <c r="F2570" s="88">
        <v>2020</v>
      </c>
      <c r="G2570" s="78" t="s">
        <v>325</v>
      </c>
      <c r="H2570" s="79">
        <v>9.5960000000000001</v>
      </c>
      <c r="I2570" s="79">
        <v>49.435000000000002</v>
      </c>
      <c r="J2570" s="79">
        <v>92.5</v>
      </c>
      <c r="K2570" s="79">
        <v>129.70400000000001</v>
      </c>
      <c r="L2570" s="79">
        <v>90.492999999999995</v>
      </c>
      <c r="M2570" s="79">
        <v>20.175999999999998</v>
      </c>
      <c r="N2570" s="79">
        <v>1.3759999999999999</v>
      </c>
    </row>
    <row r="2571" spans="1:14" x14ac:dyDescent="0.3">
      <c r="A2571" s="82">
        <v>2570</v>
      </c>
      <c r="B2571" s="83" t="s">
        <v>323</v>
      </c>
      <c r="C2571" s="86" t="s">
        <v>196</v>
      </c>
      <c r="D2571" s="88"/>
      <c r="E2571" s="88">
        <v>372</v>
      </c>
      <c r="F2571" s="88">
        <v>2025</v>
      </c>
      <c r="G2571" s="78" t="s">
        <v>326</v>
      </c>
      <c r="H2571" s="79">
        <v>9.5489999999999995</v>
      </c>
      <c r="I2571" s="79">
        <v>49.191000000000003</v>
      </c>
      <c r="J2571" s="79">
        <v>92.043000000000006</v>
      </c>
      <c r="K2571" s="79">
        <v>129.06399999999999</v>
      </c>
      <c r="L2571" s="79">
        <v>90.048000000000002</v>
      </c>
      <c r="M2571" s="79">
        <v>20.074999999999999</v>
      </c>
      <c r="N2571" s="79">
        <v>1.37</v>
      </c>
    </row>
    <row r="2572" spans="1:14" x14ac:dyDescent="0.3">
      <c r="A2572" s="82">
        <v>2571</v>
      </c>
      <c r="B2572" s="83" t="s">
        <v>323</v>
      </c>
      <c r="C2572" s="86" t="s">
        <v>196</v>
      </c>
      <c r="D2572" s="88"/>
      <c r="E2572" s="88">
        <v>372</v>
      </c>
      <c r="F2572" s="88">
        <v>2030</v>
      </c>
      <c r="G2572" s="78" t="s">
        <v>327</v>
      </c>
      <c r="H2572" s="79">
        <v>9.5090000000000003</v>
      </c>
      <c r="I2572" s="79">
        <v>48.984999999999999</v>
      </c>
      <c r="J2572" s="79">
        <v>91.656999999999996</v>
      </c>
      <c r="K2572" s="79">
        <v>128.523</v>
      </c>
      <c r="L2572" s="79">
        <v>89.67</v>
      </c>
      <c r="M2572" s="79">
        <v>19.992000000000001</v>
      </c>
      <c r="N2572" s="79">
        <v>1.3640000000000001</v>
      </c>
    </row>
    <row r="2573" spans="1:14" x14ac:dyDescent="0.3">
      <c r="A2573" s="82">
        <v>2572</v>
      </c>
      <c r="B2573" s="83" t="s">
        <v>323</v>
      </c>
      <c r="C2573" s="86" t="s">
        <v>196</v>
      </c>
      <c r="D2573" s="88"/>
      <c r="E2573" s="88">
        <v>372</v>
      </c>
      <c r="F2573" s="88">
        <v>2035</v>
      </c>
      <c r="G2573" s="78" t="s">
        <v>328</v>
      </c>
      <c r="H2573" s="79">
        <v>9.4779999999999998</v>
      </c>
      <c r="I2573" s="79">
        <v>48.83</v>
      </c>
      <c r="J2573" s="79">
        <v>91.366</v>
      </c>
      <c r="K2573" s="79">
        <v>128.114</v>
      </c>
      <c r="L2573" s="79">
        <v>89.384</v>
      </c>
      <c r="M2573" s="79">
        <v>19.928000000000001</v>
      </c>
      <c r="N2573" s="79">
        <v>1.36</v>
      </c>
    </row>
    <row r="2574" spans="1:14" x14ac:dyDescent="0.3">
      <c r="A2574" s="82">
        <v>2573</v>
      </c>
      <c r="B2574" s="83" t="s">
        <v>323</v>
      </c>
      <c r="C2574" s="86" t="s">
        <v>196</v>
      </c>
      <c r="D2574" s="88"/>
      <c r="E2574" s="88">
        <v>372</v>
      </c>
      <c r="F2574" s="88">
        <v>2040</v>
      </c>
      <c r="G2574" s="78" t="s">
        <v>329</v>
      </c>
      <c r="H2574" s="79">
        <v>9.452</v>
      </c>
      <c r="I2574" s="79">
        <v>48.694000000000003</v>
      </c>
      <c r="J2574" s="79">
        <v>91.111999999999995</v>
      </c>
      <c r="K2574" s="79">
        <v>127.75700000000001</v>
      </c>
      <c r="L2574" s="79">
        <v>89.137</v>
      </c>
      <c r="M2574" s="79">
        <v>19.872</v>
      </c>
      <c r="N2574" s="79">
        <v>1.3560000000000001</v>
      </c>
    </row>
    <row r="2575" spans="1:14" x14ac:dyDescent="0.3">
      <c r="A2575" s="82">
        <v>2574</v>
      </c>
      <c r="B2575" s="83" t="s">
        <v>323</v>
      </c>
      <c r="C2575" s="86" t="s">
        <v>196</v>
      </c>
      <c r="D2575" s="88"/>
      <c r="E2575" s="88">
        <v>372</v>
      </c>
      <c r="F2575" s="88">
        <v>2045</v>
      </c>
      <c r="G2575" s="78" t="s">
        <v>330</v>
      </c>
      <c r="H2575" s="79">
        <v>9.4350000000000005</v>
      </c>
      <c r="I2575" s="79">
        <v>48.603000000000002</v>
      </c>
      <c r="J2575" s="79">
        <v>90.941999999999993</v>
      </c>
      <c r="K2575" s="79">
        <v>127.521</v>
      </c>
      <c r="L2575" s="79">
        <v>88.97</v>
      </c>
      <c r="M2575" s="79">
        <v>19.835999999999999</v>
      </c>
      <c r="N2575" s="79">
        <v>1.353</v>
      </c>
    </row>
    <row r="2576" spans="1:14" x14ac:dyDescent="0.3">
      <c r="A2576" s="82">
        <v>2575</v>
      </c>
      <c r="B2576" s="83" t="s">
        <v>323</v>
      </c>
      <c r="C2576" s="86" t="s">
        <v>196</v>
      </c>
      <c r="D2576" s="88"/>
      <c r="E2576" s="88">
        <v>372</v>
      </c>
      <c r="F2576" s="88">
        <v>2050</v>
      </c>
      <c r="G2576" s="78" t="s">
        <v>331</v>
      </c>
      <c r="H2576" s="79">
        <v>9.4190000000000005</v>
      </c>
      <c r="I2576" s="79">
        <v>48.523000000000003</v>
      </c>
      <c r="J2576" s="79">
        <v>90.792000000000002</v>
      </c>
      <c r="K2576" s="79">
        <v>127.309</v>
      </c>
      <c r="L2576" s="79">
        <v>88.822999999999993</v>
      </c>
      <c r="M2576" s="79">
        <v>19.803000000000001</v>
      </c>
      <c r="N2576" s="79">
        <v>1.351</v>
      </c>
    </row>
    <row r="2577" spans="1:14" x14ac:dyDescent="0.3">
      <c r="A2577" s="82">
        <v>2576</v>
      </c>
      <c r="B2577" s="83" t="s">
        <v>323</v>
      </c>
      <c r="C2577" s="86" t="s">
        <v>196</v>
      </c>
      <c r="D2577" s="88"/>
      <c r="E2577" s="88">
        <v>372</v>
      </c>
      <c r="F2577" s="88">
        <v>2055</v>
      </c>
      <c r="G2577" s="78" t="s">
        <v>332</v>
      </c>
      <c r="H2577" s="79">
        <v>9.4030000000000005</v>
      </c>
      <c r="I2577" s="79">
        <v>48.44</v>
      </c>
      <c r="J2577" s="79">
        <v>90.635999999999996</v>
      </c>
      <c r="K2577" s="79">
        <v>127.092</v>
      </c>
      <c r="L2577" s="79">
        <v>88.671000000000006</v>
      </c>
      <c r="M2577" s="79">
        <v>19.768999999999998</v>
      </c>
      <c r="N2577" s="79">
        <v>1.349</v>
      </c>
    </row>
    <row r="2578" spans="1:14" x14ac:dyDescent="0.3">
      <c r="A2578" s="82">
        <v>2577</v>
      </c>
      <c r="B2578" s="83" t="s">
        <v>323</v>
      </c>
      <c r="C2578" s="86" t="s">
        <v>196</v>
      </c>
      <c r="D2578" s="88"/>
      <c r="E2578" s="88">
        <v>372</v>
      </c>
      <c r="F2578" s="88">
        <v>2060</v>
      </c>
      <c r="G2578" s="78" t="s">
        <v>333</v>
      </c>
      <c r="H2578" s="79">
        <v>9.3949999999999996</v>
      </c>
      <c r="I2578" s="79">
        <v>48.402999999999999</v>
      </c>
      <c r="J2578" s="79">
        <v>90.566000000000003</v>
      </c>
      <c r="K2578" s="79">
        <v>126.992</v>
      </c>
      <c r="L2578" s="79">
        <v>88.602999999999994</v>
      </c>
      <c r="M2578" s="79">
        <v>19.753</v>
      </c>
      <c r="N2578" s="79">
        <v>1.3480000000000001</v>
      </c>
    </row>
    <row r="2579" spans="1:14" x14ac:dyDescent="0.3">
      <c r="A2579" s="82">
        <v>2578</v>
      </c>
      <c r="B2579" s="83" t="s">
        <v>323</v>
      </c>
      <c r="C2579" s="86" t="s">
        <v>196</v>
      </c>
      <c r="D2579" s="88"/>
      <c r="E2579" s="88">
        <v>372</v>
      </c>
      <c r="F2579" s="88">
        <v>2065</v>
      </c>
      <c r="G2579" s="78" t="s">
        <v>334</v>
      </c>
      <c r="H2579" s="79">
        <v>9.3780000000000001</v>
      </c>
      <c r="I2579" s="79">
        <v>48.311</v>
      </c>
      <c r="J2579" s="79">
        <v>90.397000000000006</v>
      </c>
      <c r="K2579" s="79">
        <v>126.756</v>
      </c>
      <c r="L2579" s="79">
        <v>88.436000000000007</v>
      </c>
      <c r="M2579" s="79">
        <v>19.716999999999999</v>
      </c>
      <c r="N2579" s="79">
        <v>1.345</v>
      </c>
    </row>
    <row r="2580" spans="1:14" x14ac:dyDescent="0.3">
      <c r="A2580" s="82">
        <v>2579</v>
      </c>
      <c r="B2580" s="83" t="s">
        <v>323</v>
      </c>
      <c r="C2580" s="86" t="s">
        <v>196</v>
      </c>
      <c r="D2580" s="88"/>
      <c r="E2580" s="88">
        <v>372</v>
      </c>
      <c r="F2580" s="88">
        <v>2070</v>
      </c>
      <c r="G2580" s="78" t="s">
        <v>335</v>
      </c>
      <c r="H2580" s="79">
        <v>9.3740000000000006</v>
      </c>
      <c r="I2580" s="79">
        <v>48.293999999999997</v>
      </c>
      <c r="J2580" s="79">
        <v>90.364000000000004</v>
      </c>
      <c r="K2580" s="79">
        <v>126.709</v>
      </c>
      <c r="L2580" s="79">
        <v>88.405000000000001</v>
      </c>
      <c r="M2580" s="79">
        <v>19.709</v>
      </c>
      <c r="N2580" s="79">
        <v>1.345</v>
      </c>
    </row>
    <row r="2581" spans="1:14" x14ac:dyDescent="0.3">
      <c r="A2581" s="82">
        <v>2580</v>
      </c>
      <c r="B2581" s="83" t="s">
        <v>323</v>
      </c>
      <c r="C2581" s="86" t="s">
        <v>196</v>
      </c>
      <c r="D2581" s="88"/>
      <c r="E2581" s="88">
        <v>372</v>
      </c>
      <c r="F2581" s="88">
        <v>2075</v>
      </c>
      <c r="G2581" s="78" t="s">
        <v>336</v>
      </c>
      <c r="H2581" s="79">
        <v>9.3699999999999992</v>
      </c>
      <c r="I2581" s="79">
        <v>48.268000000000001</v>
      </c>
      <c r="J2581" s="79">
        <v>90.316999999999993</v>
      </c>
      <c r="K2581" s="79">
        <v>126.643</v>
      </c>
      <c r="L2581" s="79">
        <v>88.358999999999995</v>
      </c>
      <c r="M2581" s="79">
        <v>19.699000000000002</v>
      </c>
      <c r="N2581" s="79">
        <v>1.3440000000000001</v>
      </c>
    </row>
    <row r="2582" spans="1:14" x14ac:dyDescent="0.3">
      <c r="A2582" s="82">
        <v>2581</v>
      </c>
      <c r="B2582" s="83" t="s">
        <v>323</v>
      </c>
      <c r="C2582" s="86" t="s">
        <v>196</v>
      </c>
      <c r="D2582" s="88"/>
      <c r="E2582" s="88">
        <v>372</v>
      </c>
      <c r="F2582" s="88">
        <v>2080</v>
      </c>
      <c r="G2582" s="78" t="s">
        <v>337</v>
      </c>
      <c r="H2582" s="79">
        <v>9.3569999999999993</v>
      </c>
      <c r="I2582" s="79">
        <v>48.203000000000003</v>
      </c>
      <c r="J2582" s="79">
        <v>90.194999999999993</v>
      </c>
      <c r="K2582" s="79">
        <v>126.47199999999999</v>
      </c>
      <c r="L2582" s="79">
        <v>88.238</v>
      </c>
      <c r="M2582" s="79">
        <v>19.672999999999998</v>
      </c>
      <c r="N2582" s="79">
        <v>1.3420000000000001</v>
      </c>
    </row>
    <row r="2583" spans="1:14" x14ac:dyDescent="0.3">
      <c r="A2583" s="82">
        <v>2582</v>
      </c>
      <c r="B2583" s="83" t="s">
        <v>323</v>
      </c>
      <c r="C2583" s="86" t="s">
        <v>196</v>
      </c>
      <c r="D2583" s="88"/>
      <c r="E2583" s="88">
        <v>372</v>
      </c>
      <c r="F2583" s="88">
        <v>2085</v>
      </c>
      <c r="G2583" s="78" t="s">
        <v>338</v>
      </c>
      <c r="H2583" s="79">
        <v>9.3510000000000009</v>
      </c>
      <c r="I2583" s="79">
        <v>48.17</v>
      </c>
      <c r="J2583" s="79">
        <v>90.134</v>
      </c>
      <c r="K2583" s="79">
        <v>126.386</v>
      </c>
      <c r="L2583" s="79">
        <v>88.179000000000002</v>
      </c>
      <c r="M2583" s="79">
        <v>19.658999999999999</v>
      </c>
      <c r="N2583" s="79">
        <v>1.341</v>
      </c>
    </row>
    <row r="2584" spans="1:14" x14ac:dyDescent="0.3">
      <c r="A2584" s="82">
        <v>2583</v>
      </c>
      <c r="B2584" s="83" t="s">
        <v>323</v>
      </c>
      <c r="C2584" s="86" t="s">
        <v>196</v>
      </c>
      <c r="D2584" s="88"/>
      <c r="E2584" s="88">
        <v>372</v>
      </c>
      <c r="F2584" s="88">
        <v>2090</v>
      </c>
      <c r="G2584" s="78" t="s">
        <v>339</v>
      </c>
      <c r="H2584" s="79">
        <v>9.35</v>
      </c>
      <c r="I2584" s="79">
        <v>48.164999999999999</v>
      </c>
      <c r="J2584" s="79">
        <v>90.123999999999995</v>
      </c>
      <c r="K2584" s="79">
        <v>126.373</v>
      </c>
      <c r="L2584" s="79">
        <v>88.17</v>
      </c>
      <c r="M2584" s="79">
        <v>19.657</v>
      </c>
      <c r="N2584" s="79">
        <v>1.341</v>
      </c>
    </row>
    <row r="2585" spans="1:14" x14ac:dyDescent="0.3">
      <c r="A2585" s="82">
        <v>2584</v>
      </c>
      <c r="B2585" s="83" t="s">
        <v>323</v>
      </c>
      <c r="C2585" s="86" t="s">
        <v>196</v>
      </c>
      <c r="D2585" s="88"/>
      <c r="E2585" s="88">
        <v>372</v>
      </c>
      <c r="F2585" s="88">
        <v>2095</v>
      </c>
      <c r="G2585" s="78" t="s">
        <v>340</v>
      </c>
      <c r="H2585" s="79">
        <v>9.3420000000000005</v>
      </c>
      <c r="I2585" s="79">
        <v>48.128</v>
      </c>
      <c r="J2585" s="79">
        <v>90.054000000000002</v>
      </c>
      <c r="K2585" s="79">
        <v>126.273</v>
      </c>
      <c r="L2585" s="79">
        <v>88.100999999999999</v>
      </c>
      <c r="M2585" s="79">
        <v>19.641999999999999</v>
      </c>
      <c r="N2585" s="79">
        <v>1.34</v>
      </c>
    </row>
    <row r="2586" spans="1:14" x14ac:dyDescent="0.3">
      <c r="A2586" s="82">
        <v>2585</v>
      </c>
      <c r="B2586" s="83" t="s">
        <v>323</v>
      </c>
      <c r="C2586" s="86" t="s">
        <v>197</v>
      </c>
      <c r="D2586" s="88"/>
      <c r="E2586" s="88">
        <v>428</v>
      </c>
      <c r="F2586" s="88">
        <v>2015</v>
      </c>
      <c r="G2586" s="78" t="s">
        <v>324</v>
      </c>
      <c r="H2586" s="79">
        <v>13.462999999999999</v>
      </c>
      <c r="I2586" s="79">
        <v>45.783999999999999</v>
      </c>
      <c r="J2586" s="79">
        <v>95.022000000000006</v>
      </c>
      <c r="K2586" s="79">
        <v>93.058999999999997</v>
      </c>
      <c r="L2586" s="79">
        <v>52.926000000000002</v>
      </c>
      <c r="M2586" s="79">
        <v>13.154999999999999</v>
      </c>
      <c r="N2586" s="79">
        <v>0.63100000000000001</v>
      </c>
    </row>
    <row r="2587" spans="1:14" x14ac:dyDescent="0.3">
      <c r="A2587" s="82">
        <v>2586</v>
      </c>
      <c r="B2587" s="83" t="s">
        <v>323</v>
      </c>
      <c r="C2587" s="86" t="s">
        <v>197</v>
      </c>
      <c r="D2587" s="88"/>
      <c r="E2587" s="88">
        <v>428</v>
      </c>
      <c r="F2587" s="88">
        <v>2020</v>
      </c>
      <c r="G2587" s="78" t="s">
        <v>325</v>
      </c>
      <c r="H2587" s="79">
        <v>11.484999999999999</v>
      </c>
      <c r="I2587" s="79">
        <v>38.597999999999999</v>
      </c>
      <c r="J2587" s="79">
        <v>95.427000000000007</v>
      </c>
      <c r="K2587" s="79">
        <v>103.22799999999999</v>
      </c>
      <c r="L2587" s="79">
        <v>60.750999999999998</v>
      </c>
      <c r="M2587" s="79">
        <v>14.895</v>
      </c>
      <c r="N2587" s="79">
        <v>0.67600000000000005</v>
      </c>
    </row>
    <row r="2588" spans="1:14" x14ac:dyDescent="0.3">
      <c r="A2588" s="82">
        <v>2587</v>
      </c>
      <c r="B2588" s="83" t="s">
        <v>323</v>
      </c>
      <c r="C2588" s="86" t="s">
        <v>197</v>
      </c>
      <c r="D2588" s="88"/>
      <c r="E2588" s="88">
        <v>428</v>
      </c>
      <c r="F2588" s="88">
        <v>2025</v>
      </c>
      <c r="G2588" s="78" t="s">
        <v>326</v>
      </c>
      <c r="H2588" s="79">
        <v>9.9039999999999999</v>
      </c>
      <c r="I2588" s="79">
        <v>34.460999999999999</v>
      </c>
      <c r="J2588" s="79">
        <v>95.971000000000004</v>
      </c>
      <c r="K2588" s="79">
        <v>111.032</v>
      </c>
      <c r="L2588" s="79">
        <v>65.876000000000005</v>
      </c>
      <c r="M2588" s="79">
        <v>15.845000000000001</v>
      </c>
      <c r="N2588" s="79">
        <v>0.69099999999999995</v>
      </c>
    </row>
    <row r="2589" spans="1:14" x14ac:dyDescent="0.3">
      <c r="A2589" s="82">
        <v>2588</v>
      </c>
      <c r="B2589" s="83" t="s">
        <v>323</v>
      </c>
      <c r="C2589" s="86" t="s">
        <v>197</v>
      </c>
      <c r="D2589" s="88"/>
      <c r="E2589" s="88">
        <v>428</v>
      </c>
      <c r="F2589" s="88">
        <v>2030</v>
      </c>
      <c r="G2589" s="78" t="s">
        <v>327</v>
      </c>
      <c r="H2589" s="79">
        <v>9.17</v>
      </c>
      <c r="I2589" s="79">
        <v>32.436999999999998</v>
      </c>
      <c r="J2589" s="79">
        <v>96.465000000000003</v>
      </c>
      <c r="K2589" s="79">
        <v>115.59</v>
      </c>
      <c r="L2589" s="79">
        <v>69.501000000000005</v>
      </c>
      <c r="M2589" s="79">
        <v>16.734999999999999</v>
      </c>
      <c r="N2589" s="79">
        <v>0.72199999999999998</v>
      </c>
    </row>
    <row r="2590" spans="1:14" x14ac:dyDescent="0.3">
      <c r="A2590" s="82">
        <v>2589</v>
      </c>
      <c r="B2590" s="83" t="s">
        <v>323</v>
      </c>
      <c r="C2590" s="86" t="s">
        <v>197</v>
      </c>
      <c r="D2590" s="88"/>
      <c r="E2590" s="88">
        <v>428</v>
      </c>
      <c r="F2590" s="88">
        <v>2035</v>
      </c>
      <c r="G2590" s="78" t="s">
        <v>328</v>
      </c>
      <c r="H2590" s="79">
        <v>8.7680000000000007</v>
      </c>
      <c r="I2590" s="79">
        <v>31.41</v>
      </c>
      <c r="J2590" s="79">
        <v>97.001000000000005</v>
      </c>
      <c r="K2590" s="79">
        <v>118.58199999999999</v>
      </c>
      <c r="L2590" s="79">
        <v>71.855000000000004</v>
      </c>
      <c r="M2590" s="79">
        <v>17.384</v>
      </c>
      <c r="N2590" s="79">
        <v>0.74</v>
      </c>
    </row>
    <row r="2591" spans="1:14" x14ac:dyDescent="0.3">
      <c r="A2591" s="82">
        <v>2590</v>
      </c>
      <c r="B2591" s="83" t="s">
        <v>323</v>
      </c>
      <c r="C2591" s="86" t="s">
        <v>197</v>
      </c>
      <c r="D2591" s="88"/>
      <c r="E2591" s="88">
        <v>428</v>
      </c>
      <c r="F2591" s="88">
        <v>2040</v>
      </c>
      <c r="G2591" s="78" t="s">
        <v>329</v>
      </c>
      <c r="H2591" s="79">
        <v>8.58</v>
      </c>
      <c r="I2591" s="79">
        <v>30.978999999999999</v>
      </c>
      <c r="J2591" s="79">
        <v>97.683999999999997</v>
      </c>
      <c r="K2591" s="79">
        <v>120.703</v>
      </c>
      <c r="L2591" s="79">
        <v>73.442999999999998</v>
      </c>
      <c r="M2591" s="79">
        <v>17.895</v>
      </c>
      <c r="N2591" s="79">
        <v>0.75600000000000001</v>
      </c>
    </row>
    <row r="2592" spans="1:14" x14ac:dyDescent="0.3">
      <c r="A2592" s="82">
        <v>2591</v>
      </c>
      <c r="B2592" s="83" t="s">
        <v>323</v>
      </c>
      <c r="C2592" s="86" t="s">
        <v>197</v>
      </c>
      <c r="D2592" s="88"/>
      <c r="E2592" s="88">
        <v>428</v>
      </c>
      <c r="F2592" s="88">
        <v>2045</v>
      </c>
      <c r="G2592" s="78" t="s">
        <v>330</v>
      </c>
      <c r="H2592" s="79">
        <v>8.4870000000000001</v>
      </c>
      <c r="I2592" s="79">
        <v>30.821000000000002</v>
      </c>
      <c r="J2592" s="79">
        <v>98.448999999999998</v>
      </c>
      <c r="K2592" s="79">
        <v>122.33499999999999</v>
      </c>
      <c r="L2592" s="79">
        <v>74.402000000000001</v>
      </c>
      <c r="M2592" s="79">
        <v>18.222000000000001</v>
      </c>
      <c r="N2592" s="79">
        <v>0.76400000000000001</v>
      </c>
    </row>
    <row r="2593" spans="1:14" x14ac:dyDescent="0.3">
      <c r="A2593" s="82">
        <v>2592</v>
      </c>
      <c r="B2593" s="83" t="s">
        <v>323</v>
      </c>
      <c r="C2593" s="86" t="s">
        <v>197</v>
      </c>
      <c r="D2593" s="88"/>
      <c r="E2593" s="88">
        <v>428</v>
      </c>
      <c r="F2593" s="88">
        <v>2050</v>
      </c>
      <c r="G2593" s="78" t="s">
        <v>331</v>
      </c>
      <c r="H2593" s="79">
        <v>8.4480000000000004</v>
      </c>
      <c r="I2593" s="79">
        <v>30.856999999999999</v>
      </c>
      <c r="J2593" s="79">
        <v>99.284999999999997</v>
      </c>
      <c r="K2593" s="79">
        <v>123.621</v>
      </c>
      <c r="L2593" s="79">
        <v>74.923000000000002</v>
      </c>
      <c r="M2593" s="79">
        <v>18.396000000000001</v>
      </c>
      <c r="N2593" s="79">
        <v>0.77</v>
      </c>
    </row>
    <row r="2594" spans="1:14" x14ac:dyDescent="0.3">
      <c r="A2594" s="82">
        <v>2593</v>
      </c>
      <c r="B2594" s="83" t="s">
        <v>323</v>
      </c>
      <c r="C2594" s="86" t="s">
        <v>197</v>
      </c>
      <c r="D2594" s="88"/>
      <c r="E2594" s="88">
        <v>428</v>
      </c>
      <c r="F2594" s="88">
        <v>2055</v>
      </c>
      <c r="G2594" s="78" t="s">
        <v>332</v>
      </c>
      <c r="H2594" s="79">
        <v>8.5020000000000007</v>
      </c>
      <c r="I2594" s="79">
        <v>31.055</v>
      </c>
      <c r="J2594" s="79">
        <v>99.92</v>
      </c>
      <c r="K2594" s="79">
        <v>124.41200000000001</v>
      </c>
      <c r="L2594" s="79">
        <v>75.402000000000001</v>
      </c>
      <c r="M2594" s="79">
        <v>18.513999999999999</v>
      </c>
      <c r="N2594" s="79">
        <v>0.77500000000000002</v>
      </c>
    </row>
    <row r="2595" spans="1:14" x14ac:dyDescent="0.3">
      <c r="A2595" s="82">
        <v>2594</v>
      </c>
      <c r="B2595" s="83" t="s">
        <v>323</v>
      </c>
      <c r="C2595" s="86" t="s">
        <v>197</v>
      </c>
      <c r="D2595" s="88"/>
      <c r="E2595" s="88">
        <v>428</v>
      </c>
      <c r="F2595" s="88">
        <v>2060</v>
      </c>
      <c r="G2595" s="78" t="s">
        <v>333</v>
      </c>
      <c r="H2595" s="79">
        <v>8.5399999999999991</v>
      </c>
      <c r="I2595" s="79">
        <v>31.193000000000001</v>
      </c>
      <c r="J2595" s="79">
        <v>100.366</v>
      </c>
      <c r="K2595" s="79">
        <v>124.967</v>
      </c>
      <c r="L2595" s="79">
        <v>75.739000000000004</v>
      </c>
      <c r="M2595" s="79">
        <v>18.597000000000001</v>
      </c>
      <c r="N2595" s="79">
        <v>0.77800000000000002</v>
      </c>
    </row>
    <row r="2596" spans="1:14" x14ac:dyDescent="0.3">
      <c r="A2596" s="82">
        <v>2595</v>
      </c>
      <c r="B2596" s="83" t="s">
        <v>323</v>
      </c>
      <c r="C2596" s="86" t="s">
        <v>197</v>
      </c>
      <c r="D2596" s="88"/>
      <c r="E2596" s="88">
        <v>428</v>
      </c>
      <c r="F2596" s="88">
        <v>2065</v>
      </c>
      <c r="G2596" s="78" t="s">
        <v>334</v>
      </c>
      <c r="H2596" s="79">
        <v>8.5760000000000005</v>
      </c>
      <c r="I2596" s="79">
        <v>31.324999999999999</v>
      </c>
      <c r="J2596" s="79">
        <v>100.789</v>
      </c>
      <c r="K2596" s="79">
        <v>125.495</v>
      </c>
      <c r="L2596" s="79">
        <v>76.058000000000007</v>
      </c>
      <c r="M2596" s="79">
        <v>18.675999999999998</v>
      </c>
      <c r="N2596" s="79">
        <v>0.78100000000000003</v>
      </c>
    </row>
    <row r="2597" spans="1:14" x14ac:dyDescent="0.3">
      <c r="A2597" s="82">
        <v>2596</v>
      </c>
      <c r="B2597" s="83" t="s">
        <v>323</v>
      </c>
      <c r="C2597" s="86" t="s">
        <v>197</v>
      </c>
      <c r="D2597" s="88"/>
      <c r="E2597" s="88">
        <v>428</v>
      </c>
      <c r="F2597" s="88">
        <v>2070</v>
      </c>
      <c r="G2597" s="78" t="s">
        <v>335</v>
      </c>
      <c r="H2597" s="79">
        <v>8.5980000000000008</v>
      </c>
      <c r="I2597" s="79">
        <v>31.405000000000001</v>
      </c>
      <c r="J2597" s="79">
        <v>101.045</v>
      </c>
      <c r="K2597" s="79">
        <v>125.81399999999999</v>
      </c>
      <c r="L2597" s="79">
        <v>76.251999999999995</v>
      </c>
      <c r="M2597" s="79">
        <v>18.722999999999999</v>
      </c>
      <c r="N2597" s="79">
        <v>0.78300000000000003</v>
      </c>
    </row>
    <row r="2598" spans="1:14" x14ac:dyDescent="0.3">
      <c r="A2598" s="82">
        <v>2597</v>
      </c>
      <c r="B2598" s="83" t="s">
        <v>323</v>
      </c>
      <c r="C2598" s="86" t="s">
        <v>197</v>
      </c>
      <c r="D2598" s="88"/>
      <c r="E2598" s="88">
        <v>428</v>
      </c>
      <c r="F2598" s="88">
        <v>2075</v>
      </c>
      <c r="G2598" s="78" t="s">
        <v>336</v>
      </c>
      <c r="H2598" s="79">
        <v>8.6240000000000006</v>
      </c>
      <c r="I2598" s="79">
        <v>31.5</v>
      </c>
      <c r="J2598" s="79">
        <v>101.352</v>
      </c>
      <c r="K2598" s="79">
        <v>126.19499999999999</v>
      </c>
      <c r="L2598" s="79">
        <v>76.483999999999995</v>
      </c>
      <c r="M2598" s="79">
        <v>18.779</v>
      </c>
      <c r="N2598" s="79">
        <v>0.78600000000000003</v>
      </c>
    </row>
    <row r="2599" spans="1:14" x14ac:dyDescent="0.3">
      <c r="A2599" s="82">
        <v>2598</v>
      </c>
      <c r="B2599" s="83" t="s">
        <v>323</v>
      </c>
      <c r="C2599" s="86" t="s">
        <v>197</v>
      </c>
      <c r="D2599" s="88"/>
      <c r="E2599" s="88">
        <v>428</v>
      </c>
      <c r="F2599" s="88">
        <v>2080</v>
      </c>
      <c r="G2599" s="78" t="s">
        <v>337</v>
      </c>
      <c r="H2599" s="79">
        <v>8.6440000000000001</v>
      </c>
      <c r="I2599" s="79">
        <v>31.57</v>
      </c>
      <c r="J2599" s="79">
        <v>101.581</v>
      </c>
      <c r="K2599" s="79">
        <v>126.48</v>
      </c>
      <c r="L2599" s="79">
        <v>76.655000000000001</v>
      </c>
      <c r="M2599" s="79">
        <v>18.823</v>
      </c>
      <c r="N2599" s="79">
        <v>0.78700000000000003</v>
      </c>
    </row>
    <row r="2600" spans="1:14" x14ac:dyDescent="0.3">
      <c r="A2600" s="82">
        <v>2599</v>
      </c>
      <c r="B2600" s="83" t="s">
        <v>323</v>
      </c>
      <c r="C2600" s="86" t="s">
        <v>197</v>
      </c>
      <c r="D2600" s="88"/>
      <c r="E2600" s="88">
        <v>428</v>
      </c>
      <c r="F2600" s="88">
        <v>2085</v>
      </c>
      <c r="G2600" s="78" t="s">
        <v>338</v>
      </c>
      <c r="H2600" s="79">
        <v>8.6549999999999994</v>
      </c>
      <c r="I2600" s="79">
        <v>31.61</v>
      </c>
      <c r="J2600" s="79">
        <v>101.709</v>
      </c>
      <c r="K2600" s="79">
        <v>126.639</v>
      </c>
      <c r="L2600" s="79">
        <v>76.753</v>
      </c>
      <c r="M2600" s="79">
        <v>18.846</v>
      </c>
      <c r="N2600" s="79">
        <v>0.78800000000000003</v>
      </c>
    </row>
    <row r="2601" spans="1:14" x14ac:dyDescent="0.3">
      <c r="A2601" s="82">
        <v>2600</v>
      </c>
      <c r="B2601" s="83" t="s">
        <v>323</v>
      </c>
      <c r="C2601" s="86" t="s">
        <v>197</v>
      </c>
      <c r="D2601" s="88"/>
      <c r="E2601" s="88">
        <v>428</v>
      </c>
      <c r="F2601" s="88">
        <v>2090</v>
      </c>
      <c r="G2601" s="78" t="s">
        <v>339</v>
      </c>
      <c r="H2601" s="79">
        <v>8.6690000000000005</v>
      </c>
      <c r="I2601" s="79">
        <v>31.661999999999999</v>
      </c>
      <c r="J2601" s="79">
        <v>101.876</v>
      </c>
      <c r="K2601" s="79">
        <v>126.848</v>
      </c>
      <c r="L2601" s="79">
        <v>76.878</v>
      </c>
      <c r="M2601" s="79">
        <v>18.876999999999999</v>
      </c>
      <c r="N2601" s="79">
        <v>0.79</v>
      </c>
    </row>
    <row r="2602" spans="1:14" x14ac:dyDescent="0.3">
      <c r="A2602" s="82">
        <v>2601</v>
      </c>
      <c r="B2602" s="83" t="s">
        <v>323</v>
      </c>
      <c r="C2602" s="86" t="s">
        <v>197</v>
      </c>
      <c r="D2602" s="88"/>
      <c r="E2602" s="88">
        <v>428</v>
      </c>
      <c r="F2602" s="88">
        <v>2095</v>
      </c>
      <c r="G2602" s="78" t="s">
        <v>340</v>
      </c>
      <c r="H2602" s="79">
        <v>8.6769999999999996</v>
      </c>
      <c r="I2602" s="79">
        <v>31.693999999999999</v>
      </c>
      <c r="J2602" s="79">
        <v>101.976</v>
      </c>
      <c r="K2602" s="79">
        <v>126.973</v>
      </c>
      <c r="L2602" s="79">
        <v>76.953999999999994</v>
      </c>
      <c r="M2602" s="79">
        <v>18.895</v>
      </c>
      <c r="N2602" s="79">
        <v>0.79100000000000004</v>
      </c>
    </row>
    <row r="2603" spans="1:14" x14ac:dyDescent="0.3">
      <c r="A2603" s="82">
        <v>2602</v>
      </c>
      <c r="B2603" s="83" t="s">
        <v>323</v>
      </c>
      <c r="C2603" s="86" t="s">
        <v>198</v>
      </c>
      <c r="D2603" s="88"/>
      <c r="E2603" s="88">
        <v>440</v>
      </c>
      <c r="F2603" s="88">
        <v>2015</v>
      </c>
      <c r="G2603" s="78" t="s">
        <v>324</v>
      </c>
      <c r="H2603" s="79">
        <v>10.683</v>
      </c>
      <c r="I2603" s="79">
        <v>43.42</v>
      </c>
      <c r="J2603" s="79">
        <v>124.61799999999999</v>
      </c>
      <c r="K2603" s="79">
        <v>104.197</v>
      </c>
      <c r="L2603" s="79">
        <v>41.567</v>
      </c>
      <c r="M2603" s="79">
        <v>7.28</v>
      </c>
      <c r="N2603" s="79">
        <v>0.33500000000000002</v>
      </c>
    </row>
    <row r="2604" spans="1:14" x14ac:dyDescent="0.3">
      <c r="A2604" s="82">
        <v>2603</v>
      </c>
      <c r="B2604" s="83" t="s">
        <v>323</v>
      </c>
      <c r="C2604" s="86" t="s">
        <v>198</v>
      </c>
      <c r="D2604" s="88"/>
      <c r="E2604" s="88">
        <v>440</v>
      </c>
      <c r="F2604" s="88">
        <v>2020</v>
      </c>
      <c r="G2604" s="78" t="s">
        <v>325</v>
      </c>
      <c r="H2604" s="79">
        <v>8.2509999999999994</v>
      </c>
      <c r="I2604" s="79">
        <v>35.841000000000001</v>
      </c>
      <c r="J2604" s="79">
        <v>124.248</v>
      </c>
      <c r="K2604" s="79">
        <v>116.90900000000001</v>
      </c>
      <c r="L2604" s="79">
        <v>48.128999999999998</v>
      </c>
      <c r="M2604" s="79">
        <v>8.077</v>
      </c>
      <c r="N2604" s="79">
        <v>0.34499999999999997</v>
      </c>
    </row>
    <row r="2605" spans="1:14" x14ac:dyDescent="0.3">
      <c r="A2605" s="82">
        <v>2604</v>
      </c>
      <c r="B2605" s="83" t="s">
        <v>323</v>
      </c>
      <c r="C2605" s="86" t="s">
        <v>198</v>
      </c>
      <c r="D2605" s="88"/>
      <c r="E2605" s="88">
        <v>440</v>
      </c>
      <c r="F2605" s="88">
        <v>2025</v>
      </c>
      <c r="G2605" s="78" t="s">
        <v>326</v>
      </c>
      <c r="H2605" s="79">
        <v>6.9269999999999996</v>
      </c>
      <c r="I2605" s="79">
        <v>32.406999999999996</v>
      </c>
      <c r="J2605" s="79">
        <v>122.70699999999999</v>
      </c>
      <c r="K2605" s="79">
        <v>125.07599999999999</v>
      </c>
      <c r="L2605" s="79">
        <v>52.985999999999997</v>
      </c>
      <c r="M2605" s="79">
        <v>8.6869999999999994</v>
      </c>
      <c r="N2605" s="79">
        <v>0.37</v>
      </c>
    </row>
    <row r="2606" spans="1:14" x14ac:dyDescent="0.3">
      <c r="A2606" s="82">
        <v>2605</v>
      </c>
      <c r="B2606" s="83" t="s">
        <v>323</v>
      </c>
      <c r="C2606" s="86" t="s">
        <v>198</v>
      </c>
      <c r="D2606" s="88"/>
      <c r="E2606" s="88">
        <v>440</v>
      </c>
      <c r="F2606" s="88">
        <v>2030</v>
      </c>
      <c r="G2606" s="78" t="s">
        <v>327</v>
      </c>
      <c r="H2606" s="79">
        <v>6.266</v>
      </c>
      <c r="I2606" s="79">
        <v>31.23</v>
      </c>
      <c r="J2606" s="79">
        <v>121.23699999999999</v>
      </c>
      <c r="K2606" s="79">
        <v>129.94900000000001</v>
      </c>
      <c r="L2606" s="79">
        <v>56.375999999999998</v>
      </c>
      <c r="M2606" s="79">
        <v>9.1479999999999997</v>
      </c>
      <c r="N2606" s="79">
        <v>0.39400000000000002</v>
      </c>
    </row>
    <row r="2607" spans="1:14" x14ac:dyDescent="0.3">
      <c r="A2607" s="82">
        <v>2606</v>
      </c>
      <c r="B2607" s="83" t="s">
        <v>323</v>
      </c>
      <c r="C2607" s="86" t="s">
        <v>198</v>
      </c>
      <c r="D2607" s="88"/>
      <c r="E2607" s="88">
        <v>440</v>
      </c>
      <c r="F2607" s="88">
        <v>2035</v>
      </c>
      <c r="G2607" s="78" t="s">
        <v>328</v>
      </c>
      <c r="H2607" s="79">
        <v>5.9740000000000002</v>
      </c>
      <c r="I2607" s="79">
        <v>30.719000000000001</v>
      </c>
      <c r="J2607" s="79">
        <v>120.879</v>
      </c>
      <c r="K2607" s="79">
        <v>132.803</v>
      </c>
      <c r="L2607" s="79">
        <v>58.598999999999997</v>
      </c>
      <c r="M2607" s="79">
        <v>9.4480000000000004</v>
      </c>
      <c r="N2607" s="79">
        <v>0.39800000000000002</v>
      </c>
    </row>
    <row r="2608" spans="1:14" x14ac:dyDescent="0.3">
      <c r="A2608" s="82">
        <v>2607</v>
      </c>
      <c r="B2608" s="83" t="s">
        <v>323</v>
      </c>
      <c r="C2608" s="86" t="s">
        <v>198</v>
      </c>
      <c r="D2608" s="88"/>
      <c r="E2608" s="88">
        <v>440</v>
      </c>
      <c r="F2608" s="88">
        <v>2040</v>
      </c>
      <c r="G2608" s="78" t="s">
        <v>329</v>
      </c>
      <c r="H2608" s="79">
        <v>5.8360000000000003</v>
      </c>
      <c r="I2608" s="79">
        <v>30.53</v>
      </c>
      <c r="J2608" s="79">
        <v>121.059</v>
      </c>
      <c r="K2608" s="79">
        <v>134.584</v>
      </c>
      <c r="L2608" s="79">
        <v>60.189</v>
      </c>
      <c r="M2608" s="79">
        <v>9.6760000000000002</v>
      </c>
      <c r="N2608" s="79">
        <v>0.40600000000000003</v>
      </c>
    </row>
    <row r="2609" spans="1:14" x14ac:dyDescent="0.3">
      <c r="A2609" s="82">
        <v>2608</v>
      </c>
      <c r="B2609" s="83" t="s">
        <v>323</v>
      </c>
      <c r="C2609" s="86" t="s">
        <v>198</v>
      </c>
      <c r="D2609" s="88"/>
      <c r="E2609" s="88">
        <v>440</v>
      </c>
      <c r="F2609" s="88">
        <v>2045</v>
      </c>
      <c r="G2609" s="78" t="s">
        <v>330</v>
      </c>
      <c r="H2609" s="79">
        <v>5.7759999999999998</v>
      </c>
      <c r="I2609" s="79">
        <v>30.491</v>
      </c>
      <c r="J2609" s="79">
        <v>121.383</v>
      </c>
      <c r="K2609" s="79">
        <v>135.619</v>
      </c>
      <c r="L2609" s="79">
        <v>61.317999999999998</v>
      </c>
      <c r="M2609" s="79">
        <v>9.8439999999999994</v>
      </c>
      <c r="N2609" s="79">
        <v>0.40899999999999997</v>
      </c>
    </row>
    <row r="2610" spans="1:14" x14ac:dyDescent="0.3">
      <c r="A2610" s="82">
        <v>2609</v>
      </c>
      <c r="B2610" s="83" t="s">
        <v>323</v>
      </c>
      <c r="C2610" s="86" t="s">
        <v>198</v>
      </c>
      <c r="D2610" s="88"/>
      <c r="E2610" s="88">
        <v>440</v>
      </c>
      <c r="F2610" s="88">
        <v>2050</v>
      </c>
      <c r="G2610" s="78" t="s">
        <v>331</v>
      </c>
      <c r="H2610" s="79">
        <v>5.76</v>
      </c>
      <c r="I2610" s="79">
        <v>30.561</v>
      </c>
      <c r="J2610" s="79">
        <v>121.773</v>
      </c>
      <c r="K2610" s="79">
        <v>136.24199999999999</v>
      </c>
      <c r="L2610" s="79">
        <v>62.122999999999998</v>
      </c>
      <c r="M2610" s="79">
        <v>9.9860000000000007</v>
      </c>
      <c r="N2610" s="79">
        <v>0.41499999999999998</v>
      </c>
    </row>
    <row r="2611" spans="1:14" x14ac:dyDescent="0.3">
      <c r="A2611" s="82">
        <v>2610</v>
      </c>
      <c r="B2611" s="83" t="s">
        <v>323</v>
      </c>
      <c r="C2611" s="86" t="s">
        <v>198</v>
      </c>
      <c r="D2611" s="88"/>
      <c r="E2611" s="88">
        <v>440</v>
      </c>
      <c r="F2611" s="88">
        <v>2055</v>
      </c>
      <c r="G2611" s="78" t="s">
        <v>332</v>
      </c>
      <c r="H2611" s="79">
        <v>5.7649999999999997</v>
      </c>
      <c r="I2611" s="79">
        <v>30.684000000000001</v>
      </c>
      <c r="J2611" s="79">
        <v>122.22</v>
      </c>
      <c r="K2611" s="79">
        <v>136.684</v>
      </c>
      <c r="L2611" s="79">
        <v>62.683999999999997</v>
      </c>
      <c r="M2611" s="79">
        <v>10.099</v>
      </c>
      <c r="N2611" s="79">
        <v>0.42399999999999999</v>
      </c>
    </row>
    <row r="2612" spans="1:14" x14ac:dyDescent="0.3">
      <c r="A2612" s="82">
        <v>2611</v>
      </c>
      <c r="B2612" s="83" t="s">
        <v>323</v>
      </c>
      <c r="C2612" s="86" t="s">
        <v>198</v>
      </c>
      <c r="D2612" s="88"/>
      <c r="E2612" s="88">
        <v>440</v>
      </c>
      <c r="F2612" s="88">
        <v>2060</v>
      </c>
      <c r="G2612" s="78" t="s">
        <v>333</v>
      </c>
      <c r="H2612" s="79">
        <v>5.79</v>
      </c>
      <c r="I2612" s="79">
        <v>30.863</v>
      </c>
      <c r="J2612" s="79">
        <v>122.548</v>
      </c>
      <c r="K2612" s="79">
        <v>136.90799999999999</v>
      </c>
      <c r="L2612" s="79">
        <v>63.015999999999998</v>
      </c>
      <c r="M2612" s="79">
        <v>10.19</v>
      </c>
      <c r="N2612" s="79">
        <v>0.42499999999999999</v>
      </c>
    </row>
    <row r="2613" spans="1:14" x14ac:dyDescent="0.3">
      <c r="A2613" s="82">
        <v>2612</v>
      </c>
      <c r="B2613" s="83" t="s">
        <v>323</v>
      </c>
      <c r="C2613" s="86" t="s">
        <v>198</v>
      </c>
      <c r="D2613" s="88"/>
      <c r="E2613" s="88">
        <v>440</v>
      </c>
      <c r="F2613" s="88">
        <v>2065</v>
      </c>
      <c r="G2613" s="78" t="s">
        <v>334</v>
      </c>
      <c r="H2613" s="79">
        <v>5.8029999999999999</v>
      </c>
      <c r="I2613" s="79">
        <v>30.933</v>
      </c>
      <c r="J2613" s="79">
        <v>122.82599999999999</v>
      </c>
      <c r="K2613" s="79">
        <v>137.22</v>
      </c>
      <c r="L2613" s="79">
        <v>63.158999999999999</v>
      </c>
      <c r="M2613" s="79">
        <v>10.212999999999999</v>
      </c>
      <c r="N2613" s="79">
        <v>0.42599999999999999</v>
      </c>
    </row>
    <row r="2614" spans="1:14" x14ac:dyDescent="0.3">
      <c r="A2614" s="82">
        <v>2613</v>
      </c>
      <c r="B2614" s="83" t="s">
        <v>323</v>
      </c>
      <c r="C2614" s="86" t="s">
        <v>198</v>
      </c>
      <c r="D2614" s="88"/>
      <c r="E2614" s="88">
        <v>440</v>
      </c>
      <c r="F2614" s="88">
        <v>2070</v>
      </c>
      <c r="G2614" s="78" t="s">
        <v>335</v>
      </c>
      <c r="H2614" s="79">
        <v>5.8170000000000002</v>
      </c>
      <c r="I2614" s="79">
        <v>31.004000000000001</v>
      </c>
      <c r="J2614" s="79">
        <v>123.11199999999999</v>
      </c>
      <c r="K2614" s="79">
        <v>137.53800000000001</v>
      </c>
      <c r="L2614" s="79">
        <v>63.305</v>
      </c>
      <c r="M2614" s="79">
        <v>10.237</v>
      </c>
      <c r="N2614" s="79">
        <v>0.42699999999999999</v>
      </c>
    </row>
    <row r="2615" spans="1:14" x14ac:dyDescent="0.3">
      <c r="A2615" s="82">
        <v>2614</v>
      </c>
      <c r="B2615" s="83" t="s">
        <v>323</v>
      </c>
      <c r="C2615" s="86" t="s">
        <v>198</v>
      </c>
      <c r="D2615" s="88"/>
      <c r="E2615" s="88">
        <v>440</v>
      </c>
      <c r="F2615" s="88">
        <v>2075</v>
      </c>
      <c r="G2615" s="78" t="s">
        <v>336</v>
      </c>
      <c r="H2615" s="79">
        <v>5.8289999999999997</v>
      </c>
      <c r="I2615" s="79">
        <v>31.071999999999999</v>
      </c>
      <c r="J2615" s="79">
        <v>123.376</v>
      </c>
      <c r="K2615" s="79">
        <v>137.834</v>
      </c>
      <c r="L2615" s="79">
        <v>63.442</v>
      </c>
      <c r="M2615" s="79">
        <v>10.259</v>
      </c>
      <c r="N2615" s="79">
        <v>0.42799999999999999</v>
      </c>
    </row>
    <row r="2616" spans="1:14" x14ac:dyDescent="0.3">
      <c r="A2616" s="82">
        <v>2615</v>
      </c>
      <c r="B2616" s="83" t="s">
        <v>323</v>
      </c>
      <c r="C2616" s="86" t="s">
        <v>198</v>
      </c>
      <c r="D2616" s="88"/>
      <c r="E2616" s="88">
        <v>440</v>
      </c>
      <c r="F2616" s="88">
        <v>2080</v>
      </c>
      <c r="G2616" s="78" t="s">
        <v>337</v>
      </c>
      <c r="H2616" s="79">
        <v>5.8390000000000004</v>
      </c>
      <c r="I2616" s="79">
        <v>31.123000000000001</v>
      </c>
      <c r="J2616" s="79">
        <v>123.58199999999999</v>
      </c>
      <c r="K2616" s="79">
        <v>138.06399999999999</v>
      </c>
      <c r="L2616" s="79">
        <v>63.546999999999997</v>
      </c>
      <c r="M2616" s="79">
        <v>10.276</v>
      </c>
      <c r="N2616" s="79">
        <v>0.42899999999999999</v>
      </c>
    </row>
    <row r="2617" spans="1:14" x14ac:dyDescent="0.3">
      <c r="A2617" s="82">
        <v>2616</v>
      </c>
      <c r="B2617" s="83" t="s">
        <v>323</v>
      </c>
      <c r="C2617" s="86" t="s">
        <v>198</v>
      </c>
      <c r="D2617" s="88"/>
      <c r="E2617" s="88">
        <v>440</v>
      </c>
      <c r="F2617" s="88">
        <v>2085</v>
      </c>
      <c r="G2617" s="78" t="s">
        <v>338</v>
      </c>
      <c r="H2617" s="79">
        <v>5.8410000000000002</v>
      </c>
      <c r="I2617" s="79">
        <v>31.131</v>
      </c>
      <c r="J2617" s="79">
        <v>123.61499999999999</v>
      </c>
      <c r="K2617" s="79">
        <v>138.101</v>
      </c>
      <c r="L2617" s="79">
        <v>63.564</v>
      </c>
      <c r="M2617" s="79">
        <v>10.279</v>
      </c>
      <c r="N2617" s="79">
        <v>0.42899999999999999</v>
      </c>
    </row>
    <row r="2618" spans="1:14" x14ac:dyDescent="0.3">
      <c r="A2618" s="82">
        <v>2617</v>
      </c>
      <c r="B2618" s="83" t="s">
        <v>323</v>
      </c>
      <c r="C2618" s="86" t="s">
        <v>198</v>
      </c>
      <c r="D2618" s="88"/>
      <c r="E2618" s="88">
        <v>440</v>
      </c>
      <c r="F2618" s="88">
        <v>2090</v>
      </c>
      <c r="G2618" s="78" t="s">
        <v>339</v>
      </c>
      <c r="H2618" s="79">
        <v>5.8470000000000004</v>
      </c>
      <c r="I2618" s="79">
        <v>31.163</v>
      </c>
      <c r="J2618" s="79">
        <v>123.741</v>
      </c>
      <c r="K2618" s="79">
        <v>138.24100000000001</v>
      </c>
      <c r="L2618" s="79">
        <v>63.628999999999998</v>
      </c>
      <c r="M2618" s="79">
        <v>10.29</v>
      </c>
      <c r="N2618" s="79">
        <v>0.42899999999999999</v>
      </c>
    </row>
    <row r="2619" spans="1:14" x14ac:dyDescent="0.3">
      <c r="A2619" s="82">
        <v>2618</v>
      </c>
      <c r="B2619" s="83" t="s">
        <v>323</v>
      </c>
      <c r="C2619" s="86" t="s">
        <v>198</v>
      </c>
      <c r="D2619" s="88"/>
      <c r="E2619" s="88">
        <v>440</v>
      </c>
      <c r="F2619" s="88">
        <v>2095</v>
      </c>
      <c r="G2619" s="78" t="s">
        <v>340</v>
      </c>
      <c r="H2619" s="79">
        <v>5.851</v>
      </c>
      <c r="I2619" s="79">
        <v>31.187999999999999</v>
      </c>
      <c r="J2619" s="79">
        <v>123.84099999999999</v>
      </c>
      <c r="K2619" s="79">
        <v>138.35300000000001</v>
      </c>
      <c r="L2619" s="79">
        <v>63.68</v>
      </c>
      <c r="M2619" s="79">
        <v>10.297000000000001</v>
      </c>
      <c r="N2619" s="79">
        <v>0.43</v>
      </c>
    </row>
    <row r="2620" spans="1:14" x14ac:dyDescent="0.3">
      <c r="A2620" s="82">
        <v>2619</v>
      </c>
      <c r="B2620" s="83" t="s">
        <v>323</v>
      </c>
      <c r="C2620" s="86" t="s">
        <v>199</v>
      </c>
      <c r="D2620" s="88">
        <v>18</v>
      </c>
      <c r="E2620" s="88">
        <v>578</v>
      </c>
      <c r="F2620" s="88">
        <v>2015</v>
      </c>
      <c r="G2620" s="78" t="s">
        <v>324</v>
      </c>
      <c r="H2620" s="79">
        <v>5.5919999999999996</v>
      </c>
      <c r="I2620" s="79">
        <v>46.235999999999997</v>
      </c>
      <c r="J2620" s="79">
        <v>112.90300000000001</v>
      </c>
      <c r="K2620" s="79">
        <v>126.828</v>
      </c>
      <c r="L2620" s="79">
        <v>61.587000000000003</v>
      </c>
      <c r="M2620" s="79">
        <v>11.696</v>
      </c>
      <c r="N2620" s="79">
        <v>0.65800000000000003</v>
      </c>
    </row>
    <row r="2621" spans="1:14" x14ac:dyDescent="0.3">
      <c r="A2621" s="82">
        <v>2620</v>
      </c>
      <c r="B2621" s="83" t="s">
        <v>323</v>
      </c>
      <c r="C2621" s="86" t="s">
        <v>199</v>
      </c>
      <c r="D2621" s="88">
        <v>18</v>
      </c>
      <c r="E2621" s="88">
        <v>578</v>
      </c>
      <c r="F2621" s="88">
        <v>2020</v>
      </c>
      <c r="G2621" s="78" t="s">
        <v>325</v>
      </c>
      <c r="H2621" s="79">
        <v>5.6109999999999998</v>
      </c>
      <c r="I2621" s="79">
        <v>46.387</v>
      </c>
      <c r="J2621" s="79">
        <v>113.274</v>
      </c>
      <c r="K2621" s="79">
        <v>127.245</v>
      </c>
      <c r="L2621" s="79">
        <v>61.789000000000001</v>
      </c>
      <c r="M2621" s="79">
        <v>11.734</v>
      </c>
      <c r="N2621" s="79">
        <v>0.66</v>
      </c>
    </row>
    <row r="2622" spans="1:14" x14ac:dyDescent="0.3">
      <c r="A2622" s="82">
        <v>2621</v>
      </c>
      <c r="B2622" s="83" t="s">
        <v>323</v>
      </c>
      <c r="C2622" s="86" t="s">
        <v>199</v>
      </c>
      <c r="D2622" s="88">
        <v>18</v>
      </c>
      <c r="E2622" s="88">
        <v>578</v>
      </c>
      <c r="F2622" s="88">
        <v>2025</v>
      </c>
      <c r="G2622" s="78" t="s">
        <v>326</v>
      </c>
      <c r="H2622" s="79">
        <v>5.6260000000000003</v>
      </c>
      <c r="I2622" s="79">
        <v>46.514000000000003</v>
      </c>
      <c r="J2622" s="79">
        <v>113.58199999999999</v>
      </c>
      <c r="K2622" s="79">
        <v>127.592</v>
      </c>
      <c r="L2622" s="79">
        <v>61.957999999999998</v>
      </c>
      <c r="M2622" s="79">
        <v>11.766</v>
      </c>
      <c r="N2622" s="79">
        <v>0.66200000000000003</v>
      </c>
    </row>
    <row r="2623" spans="1:14" x14ac:dyDescent="0.3">
      <c r="A2623" s="82">
        <v>2622</v>
      </c>
      <c r="B2623" s="83" t="s">
        <v>323</v>
      </c>
      <c r="C2623" s="86" t="s">
        <v>199</v>
      </c>
      <c r="D2623" s="88">
        <v>18</v>
      </c>
      <c r="E2623" s="88">
        <v>578</v>
      </c>
      <c r="F2623" s="88">
        <v>2030</v>
      </c>
      <c r="G2623" s="78" t="s">
        <v>327</v>
      </c>
      <c r="H2623" s="79">
        <v>5.6390000000000002</v>
      </c>
      <c r="I2623" s="79">
        <v>46.625999999999998</v>
      </c>
      <c r="J2623" s="79">
        <v>113.854</v>
      </c>
      <c r="K2623" s="79">
        <v>127.89700000000001</v>
      </c>
      <c r="L2623" s="79">
        <v>62.106000000000002</v>
      </c>
      <c r="M2623" s="79">
        <v>11.795</v>
      </c>
      <c r="N2623" s="79">
        <v>0.66300000000000003</v>
      </c>
    </row>
    <row r="2624" spans="1:14" x14ac:dyDescent="0.3">
      <c r="A2624" s="82">
        <v>2623</v>
      </c>
      <c r="B2624" s="83" t="s">
        <v>323</v>
      </c>
      <c r="C2624" s="86" t="s">
        <v>199</v>
      </c>
      <c r="D2624" s="88">
        <v>18</v>
      </c>
      <c r="E2624" s="88">
        <v>578</v>
      </c>
      <c r="F2624" s="88">
        <v>2035</v>
      </c>
      <c r="G2624" s="78" t="s">
        <v>328</v>
      </c>
      <c r="H2624" s="79">
        <v>5.649</v>
      </c>
      <c r="I2624" s="79">
        <v>46.704000000000001</v>
      </c>
      <c r="J2624" s="79">
        <v>114.045</v>
      </c>
      <c r="K2624" s="79">
        <v>128.113</v>
      </c>
      <c r="L2624" s="79">
        <v>62.21</v>
      </c>
      <c r="M2624" s="79">
        <v>11.814</v>
      </c>
      <c r="N2624" s="79">
        <v>0.66500000000000004</v>
      </c>
    </row>
    <row r="2625" spans="1:14" x14ac:dyDescent="0.3">
      <c r="A2625" s="82">
        <v>2624</v>
      </c>
      <c r="B2625" s="83" t="s">
        <v>323</v>
      </c>
      <c r="C2625" s="86" t="s">
        <v>199</v>
      </c>
      <c r="D2625" s="88">
        <v>18</v>
      </c>
      <c r="E2625" s="88">
        <v>578</v>
      </c>
      <c r="F2625" s="88">
        <v>2040</v>
      </c>
      <c r="G2625" s="78" t="s">
        <v>329</v>
      </c>
      <c r="H2625" s="79">
        <v>5.6589999999999998</v>
      </c>
      <c r="I2625" s="79">
        <v>46.783999999999999</v>
      </c>
      <c r="J2625" s="79">
        <v>114.244</v>
      </c>
      <c r="K2625" s="79">
        <v>128.334</v>
      </c>
      <c r="L2625" s="79">
        <v>62.317999999999998</v>
      </c>
      <c r="M2625" s="79">
        <v>11.835000000000001</v>
      </c>
      <c r="N2625" s="79">
        <v>0.66600000000000004</v>
      </c>
    </row>
    <row r="2626" spans="1:14" x14ac:dyDescent="0.3">
      <c r="A2626" s="82">
        <v>2625</v>
      </c>
      <c r="B2626" s="83" t="s">
        <v>323</v>
      </c>
      <c r="C2626" s="86" t="s">
        <v>199</v>
      </c>
      <c r="D2626" s="88">
        <v>18</v>
      </c>
      <c r="E2626" s="88">
        <v>578</v>
      </c>
      <c r="F2626" s="88">
        <v>2045</v>
      </c>
      <c r="G2626" s="78" t="s">
        <v>330</v>
      </c>
      <c r="H2626" s="79">
        <v>5.6680000000000001</v>
      </c>
      <c r="I2626" s="79">
        <v>46.86</v>
      </c>
      <c r="J2626" s="79">
        <v>114.429</v>
      </c>
      <c r="K2626" s="79">
        <v>128.54300000000001</v>
      </c>
      <c r="L2626" s="79">
        <v>62.418999999999997</v>
      </c>
      <c r="M2626" s="79">
        <v>11.853999999999999</v>
      </c>
      <c r="N2626" s="79">
        <v>0.66700000000000004</v>
      </c>
    </row>
    <row r="2627" spans="1:14" x14ac:dyDescent="0.3">
      <c r="A2627" s="82">
        <v>2626</v>
      </c>
      <c r="B2627" s="83" t="s">
        <v>323</v>
      </c>
      <c r="C2627" s="86" t="s">
        <v>199</v>
      </c>
      <c r="D2627" s="88">
        <v>18</v>
      </c>
      <c r="E2627" s="88">
        <v>578</v>
      </c>
      <c r="F2627" s="88">
        <v>2050</v>
      </c>
      <c r="G2627" s="78" t="s">
        <v>331</v>
      </c>
      <c r="H2627" s="79">
        <v>5.6760000000000002</v>
      </c>
      <c r="I2627" s="79">
        <v>46.929000000000002</v>
      </c>
      <c r="J2627" s="79">
        <v>114.596</v>
      </c>
      <c r="K2627" s="79">
        <v>128.72999999999999</v>
      </c>
      <c r="L2627" s="79">
        <v>62.51</v>
      </c>
      <c r="M2627" s="79">
        <v>11.871</v>
      </c>
      <c r="N2627" s="79">
        <v>0.66800000000000004</v>
      </c>
    </row>
    <row r="2628" spans="1:14" x14ac:dyDescent="0.3">
      <c r="A2628" s="82">
        <v>2627</v>
      </c>
      <c r="B2628" s="83" t="s">
        <v>323</v>
      </c>
      <c r="C2628" s="86" t="s">
        <v>199</v>
      </c>
      <c r="D2628" s="88">
        <v>18</v>
      </c>
      <c r="E2628" s="88">
        <v>578</v>
      </c>
      <c r="F2628" s="88">
        <v>2055</v>
      </c>
      <c r="G2628" s="78" t="s">
        <v>332</v>
      </c>
      <c r="H2628" s="79">
        <v>5.6820000000000004</v>
      </c>
      <c r="I2628" s="79">
        <v>46.973999999999997</v>
      </c>
      <c r="J2628" s="79">
        <v>114.70699999999999</v>
      </c>
      <c r="K2628" s="79">
        <v>128.85499999999999</v>
      </c>
      <c r="L2628" s="79">
        <v>62.570999999999998</v>
      </c>
      <c r="M2628" s="79">
        <v>11.882999999999999</v>
      </c>
      <c r="N2628" s="79">
        <v>0.66800000000000004</v>
      </c>
    </row>
    <row r="2629" spans="1:14" x14ac:dyDescent="0.3">
      <c r="A2629" s="82">
        <v>2628</v>
      </c>
      <c r="B2629" s="83" t="s">
        <v>323</v>
      </c>
      <c r="C2629" s="86" t="s">
        <v>199</v>
      </c>
      <c r="D2629" s="88">
        <v>18</v>
      </c>
      <c r="E2629" s="88">
        <v>578</v>
      </c>
      <c r="F2629" s="88">
        <v>2060</v>
      </c>
      <c r="G2629" s="78" t="s">
        <v>333</v>
      </c>
      <c r="H2629" s="79">
        <v>5.6870000000000003</v>
      </c>
      <c r="I2629" s="79">
        <v>47.017000000000003</v>
      </c>
      <c r="J2629" s="79">
        <v>114.812</v>
      </c>
      <c r="K2629" s="79">
        <v>128.97300000000001</v>
      </c>
      <c r="L2629" s="79">
        <v>62.628</v>
      </c>
      <c r="M2629" s="79">
        <v>11.894</v>
      </c>
      <c r="N2629" s="79">
        <v>0.66900000000000004</v>
      </c>
    </row>
    <row r="2630" spans="1:14" x14ac:dyDescent="0.3">
      <c r="A2630" s="82">
        <v>2629</v>
      </c>
      <c r="B2630" s="83" t="s">
        <v>323</v>
      </c>
      <c r="C2630" s="86" t="s">
        <v>199</v>
      </c>
      <c r="D2630" s="88">
        <v>18</v>
      </c>
      <c r="E2630" s="88">
        <v>578</v>
      </c>
      <c r="F2630" s="88">
        <v>2065</v>
      </c>
      <c r="G2630" s="78" t="s">
        <v>334</v>
      </c>
      <c r="H2630" s="79">
        <v>5.6909999999999998</v>
      </c>
      <c r="I2630" s="79">
        <v>47.05</v>
      </c>
      <c r="J2630" s="79">
        <v>114.892</v>
      </c>
      <c r="K2630" s="79">
        <v>129.06399999999999</v>
      </c>
      <c r="L2630" s="79">
        <v>62.670999999999999</v>
      </c>
      <c r="M2630" s="79">
        <v>11.903</v>
      </c>
      <c r="N2630" s="79">
        <v>0.66900000000000004</v>
      </c>
    </row>
    <row r="2631" spans="1:14" x14ac:dyDescent="0.3">
      <c r="A2631" s="82">
        <v>2630</v>
      </c>
      <c r="B2631" s="83" t="s">
        <v>323</v>
      </c>
      <c r="C2631" s="86" t="s">
        <v>199</v>
      </c>
      <c r="D2631" s="88">
        <v>18</v>
      </c>
      <c r="E2631" s="88">
        <v>578</v>
      </c>
      <c r="F2631" s="88">
        <v>2070</v>
      </c>
      <c r="G2631" s="78" t="s">
        <v>335</v>
      </c>
      <c r="H2631" s="79">
        <v>5.694</v>
      </c>
      <c r="I2631" s="79">
        <v>47.075000000000003</v>
      </c>
      <c r="J2631" s="79">
        <v>114.95399999999999</v>
      </c>
      <c r="K2631" s="79">
        <v>129.13300000000001</v>
      </c>
      <c r="L2631" s="79">
        <v>62.706000000000003</v>
      </c>
      <c r="M2631" s="79">
        <v>11.907999999999999</v>
      </c>
      <c r="N2631" s="79">
        <v>0.67</v>
      </c>
    </row>
    <row r="2632" spans="1:14" x14ac:dyDescent="0.3">
      <c r="A2632" s="82">
        <v>2631</v>
      </c>
      <c r="B2632" s="83" t="s">
        <v>323</v>
      </c>
      <c r="C2632" s="86" t="s">
        <v>199</v>
      </c>
      <c r="D2632" s="88">
        <v>18</v>
      </c>
      <c r="E2632" s="88">
        <v>578</v>
      </c>
      <c r="F2632" s="88">
        <v>2075</v>
      </c>
      <c r="G2632" s="78" t="s">
        <v>336</v>
      </c>
      <c r="H2632" s="79">
        <v>5.6970000000000001</v>
      </c>
      <c r="I2632" s="79">
        <v>47.106000000000002</v>
      </c>
      <c r="J2632" s="79">
        <v>115.029</v>
      </c>
      <c r="K2632" s="79">
        <v>129.21600000000001</v>
      </c>
      <c r="L2632" s="79">
        <v>62.746000000000002</v>
      </c>
      <c r="M2632" s="79">
        <v>11.916</v>
      </c>
      <c r="N2632" s="79">
        <v>0.67</v>
      </c>
    </row>
    <row r="2633" spans="1:14" x14ac:dyDescent="0.3">
      <c r="A2633" s="82">
        <v>2632</v>
      </c>
      <c r="B2633" s="83" t="s">
        <v>323</v>
      </c>
      <c r="C2633" s="86" t="s">
        <v>199</v>
      </c>
      <c r="D2633" s="88">
        <v>18</v>
      </c>
      <c r="E2633" s="88">
        <v>578</v>
      </c>
      <c r="F2633" s="88">
        <v>2080</v>
      </c>
      <c r="G2633" s="78" t="s">
        <v>337</v>
      </c>
      <c r="H2633" s="79">
        <v>5.6950000000000003</v>
      </c>
      <c r="I2633" s="79">
        <v>47.085999999999999</v>
      </c>
      <c r="J2633" s="79">
        <v>114.979</v>
      </c>
      <c r="K2633" s="79">
        <v>129.16</v>
      </c>
      <c r="L2633" s="79">
        <v>62.719000000000001</v>
      </c>
      <c r="M2633" s="79">
        <v>11.911</v>
      </c>
      <c r="N2633" s="79">
        <v>0.67</v>
      </c>
    </row>
    <row r="2634" spans="1:14" x14ac:dyDescent="0.3">
      <c r="A2634" s="82">
        <v>2633</v>
      </c>
      <c r="B2634" s="83" t="s">
        <v>323</v>
      </c>
      <c r="C2634" s="86" t="s">
        <v>199</v>
      </c>
      <c r="D2634" s="88">
        <v>18</v>
      </c>
      <c r="E2634" s="88">
        <v>578</v>
      </c>
      <c r="F2634" s="88">
        <v>2085</v>
      </c>
      <c r="G2634" s="78" t="s">
        <v>338</v>
      </c>
      <c r="H2634" s="79">
        <v>5.7</v>
      </c>
      <c r="I2634" s="79">
        <v>47.125999999999998</v>
      </c>
      <c r="J2634" s="79">
        <v>115.078</v>
      </c>
      <c r="K2634" s="79">
        <v>129.27099999999999</v>
      </c>
      <c r="L2634" s="79">
        <v>62.773000000000003</v>
      </c>
      <c r="M2634" s="79">
        <v>11.920999999999999</v>
      </c>
      <c r="N2634" s="79">
        <v>0.67100000000000004</v>
      </c>
    </row>
    <row r="2635" spans="1:14" x14ac:dyDescent="0.3">
      <c r="A2635" s="82">
        <v>2634</v>
      </c>
      <c r="B2635" s="83" t="s">
        <v>323</v>
      </c>
      <c r="C2635" s="86" t="s">
        <v>199</v>
      </c>
      <c r="D2635" s="88">
        <v>18</v>
      </c>
      <c r="E2635" s="88">
        <v>578</v>
      </c>
      <c r="F2635" s="88">
        <v>2090</v>
      </c>
      <c r="G2635" s="78" t="s">
        <v>339</v>
      </c>
      <c r="H2635" s="79">
        <v>5.7</v>
      </c>
      <c r="I2635" s="79">
        <v>47.125999999999998</v>
      </c>
      <c r="J2635" s="79">
        <v>115.078</v>
      </c>
      <c r="K2635" s="79">
        <v>129.27099999999999</v>
      </c>
      <c r="L2635" s="79">
        <v>62.773000000000003</v>
      </c>
      <c r="M2635" s="79">
        <v>11.920999999999999</v>
      </c>
      <c r="N2635" s="79">
        <v>0.67100000000000004</v>
      </c>
    </row>
    <row r="2636" spans="1:14" x14ac:dyDescent="0.3">
      <c r="A2636" s="82">
        <v>2635</v>
      </c>
      <c r="B2636" s="83" t="s">
        <v>323</v>
      </c>
      <c r="C2636" s="86" t="s">
        <v>199</v>
      </c>
      <c r="D2636" s="88">
        <v>18</v>
      </c>
      <c r="E2636" s="88">
        <v>578</v>
      </c>
      <c r="F2636" s="88">
        <v>2095</v>
      </c>
      <c r="G2636" s="78" t="s">
        <v>340</v>
      </c>
      <c r="H2636" s="79">
        <v>5.7</v>
      </c>
      <c r="I2636" s="79">
        <v>47.122999999999998</v>
      </c>
      <c r="J2636" s="79">
        <v>115.072</v>
      </c>
      <c r="K2636" s="79">
        <v>129.26400000000001</v>
      </c>
      <c r="L2636" s="79">
        <v>62.77</v>
      </c>
      <c r="M2636" s="79">
        <v>11.92</v>
      </c>
      <c r="N2636" s="79">
        <v>0.67100000000000004</v>
      </c>
    </row>
    <row r="2637" spans="1:14" x14ac:dyDescent="0.3">
      <c r="A2637" s="82">
        <v>2636</v>
      </c>
      <c r="B2637" s="83" t="s">
        <v>323</v>
      </c>
      <c r="C2637" s="86" t="s">
        <v>200</v>
      </c>
      <c r="D2637" s="88"/>
      <c r="E2637" s="88">
        <v>752</v>
      </c>
      <c r="F2637" s="88">
        <v>2015</v>
      </c>
      <c r="G2637" s="78" t="s">
        <v>324</v>
      </c>
      <c r="H2637" s="79">
        <v>5.2389999999999999</v>
      </c>
      <c r="I2637" s="79">
        <v>45.338000000000001</v>
      </c>
      <c r="J2637" s="79">
        <v>110.729</v>
      </c>
      <c r="K2637" s="79">
        <v>134.94200000000001</v>
      </c>
      <c r="L2637" s="79">
        <v>69.971999999999994</v>
      </c>
      <c r="M2637" s="79">
        <v>14.744</v>
      </c>
      <c r="N2637" s="79">
        <v>0.91600000000000004</v>
      </c>
    </row>
    <row r="2638" spans="1:14" x14ac:dyDescent="0.3">
      <c r="A2638" s="82">
        <v>2637</v>
      </c>
      <c r="B2638" s="83" t="s">
        <v>323</v>
      </c>
      <c r="C2638" s="86" t="s">
        <v>200</v>
      </c>
      <c r="D2638" s="88"/>
      <c r="E2638" s="88">
        <v>752</v>
      </c>
      <c r="F2638" s="88">
        <v>2020</v>
      </c>
      <c r="G2638" s="78" t="s">
        <v>325</v>
      </c>
      <c r="H2638" s="79">
        <v>5.14</v>
      </c>
      <c r="I2638" s="79">
        <v>44.774999999999999</v>
      </c>
      <c r="J2638" s="79">
        <v>109.863</v>
      </c>
      <c r="K2638" s="79">
        <v>135.61500000000001</v>
      </c>
      <c r="L2638" s="79">
        <v>71.238</v>
      </c>
      <c r="M2638" s="79">
        <v>15.161</v>
      </c>
      <c r="N2638" s="79">
        <v>0.98799999999999999</v>
      </c>
    </row>
    <row r="2639" spans="1:14" x14ac:dyDescent="0.3">
      <c r="A2639" s="82">
        <v>2638</v>
      </c>
      <c r="B2639" s="83" t="s">
        <v>323</v>
      </c>
      <c r="C2639" s="86" t="s">
        <v>200</v>
      </c>
      <c r="D2639" s="88"/>
      <c r="E2639" s="88">
        <v>752</v>
      </c>
      <c r="F2639" s="88">
        <v>2025</v>
      </c>
      <c r="G2639" s="78" t="s">
        <v>326</v>
      </c>
      <c r="H2639" s="79">
        <v>5.0860000000000003</v>
      </c>
      <c r="I2639" s="79">
        <v>44.457000000000001</v>
      </c>
      <c r="J2639" s="79">
        <v>109.38200000000001</v>
      </c>
      <c r="K2639" s="79">
        <v>136.083</v>
      </c>
      <c r="L2639" s="79">
        <v>72.09</v>
      </c>
      <c r="M2639" s="79">
        <v>15.459</v>
      </c>
      <c r="N2639" s="79">
        <v>1.0429999999999999</v>
      </c>
    </row>
    <row r="2640" spans="1:14" x14ac:dyDescent="0.3">
      <c r="A2640" s="82">
        <v>2639</v>
      </c>
      <c r="B2640" s="83" t="s">
        <v>323</v>
      </c>
      <c r="C2640" s="86" t="s">
        <v>200</v>
      </c>
      <c r="D2640" s="88"/>
      <c r="E2640" s="88">
        <v>752</v>
      </c>
      <c r="F2640" s="88">
        <v>2030</v>
      </c>
      <c r="G2640" s="78" t="s">
        <v>327</v>
      </c>
      <c r="H2640" s="79">
        <v>5.0540000000000003</v>
      </c>
      <c r="I2640" s="79">
        <v>44.234999999999999</v>
      </c>
      <c r="J2640" s="79">
        <v>109.027</v>
      </c>
      <c r="K2640" s="79">
        <v>136.345</v>
      </c>
      <c r="L2640" s="79">
        <v>72.647000000000006</v>
      </c>
      <c r="M2640" s="79">
        <v>15.664999999999999</v>
      </c>
      <c r="N2640" s="79">
        <v>1.087</v>
      </c>
    </row>
    <row r="2641" spans="1:14" x14ac:dyDescent="0.3">
      <c r="A2641" s="82">
        <v>2640</v>
      </c>
      <c r="B2641" s="83" t="s">
        <v>323</v>
      </c>
      <c r="C2641" s="86" t="s">
        <v>200</v>
      </c>
      <c r="D2641" s="88"/>
      <c r="E2641" s="88">
        <v>752</v>
      </c>
      <c r="F2641" s="88">
        <v>2035</v>
      </c>
      <c r="G2641" s="78" t="s">
        <v>328</v>
      </c>
      <c r="H2641" s="79">
        <v>5.0330000000000004</v>
      </c>
      <c r="I2641" s="79">
        <v>44.104999999999997</v>
      </c>
      <c r="J2641" s="79">
        <v>108.82299999999999</v>
      </c>
      <c r="K2641" s="79">
        <v>136.547</v>
      </c>
      <c r="L2641" s="79">
        <v>73.036000000000001</v>
      </c>
      <c r="M2641" s="79">
        <v>15.81</v>
      </c>
      <c r="N2641" s="79">
        <v>1.1259999999999999</v>
      </c>
    </row>
    <row r="2642" spans="1:14" x14ac:dyDescent="0.3">
      <c r="A2642" s="82">
        <v>2641</v>
      </c>
      <c r="B2642" s="83" t="s">
        <v>323</v>
      </c>
      <c r="C2642" s="86" t="s">
        <v>200</v>
      </c>
      <c r="D2642" s="88"/>
      <c r="E2642" s="88">
        <v>752</v>
      </c>
      <c r="F2642" s="88">
        <v>2040</v>
      </c>
      <c r="G2642" s="78" t="s">
        <v>329</v>
      </c>
      <c r="H2642" s="79">
        <v>5.0250000000000004</v>
      </c>
      <c r="I2642" s="79">
        <v>44.026000000000003</v>
      </c>
      <c r="J2642" s="79">
        <v>108.717</v>
      </c>
      <c r="K2642" s="79">
        <v>136.70099999999999</v>
      </c>
      <c r="L2642" s="79">
        <v>73.289000000000001</v>
      </c>
      <c r="M2642" s="79">
        <v>15.907999999999999</v>
      </c>
      <c r="N2642" s="79">
        <v>1.1539999999999999</v>
      </c>
    </row>
    <row r="2643" spans="1:14" x14ac:dyDescent="0.3">
      <c r="A2643" s="82">
        <v>2642</v>
      </c>
      <c r="B2643" s="83" t="s">
        <v>323</v>
      </c>
      <c r="C2643" s="86" t="s">
        <v>200</v>
      </c>
      <c r="D2643" s="88"/>
      <c r="E2643" s="88">
        <v>752</v>
      </c>
      <c r="F2643" s="88">
        <v>2045</v>
      </c>
      <c r="G2643" s="78" t="s">
        <v>330</v>
      </c>
      <c r="H2643" s="79">
        <v>5.0220000000000002</v>
      </c>
      <c r="I2643" s="79">
        <v>43.994</v>
      </c>
      <c r="J2643" s="79">
        <v>108.694</v>
      </c>
      <c r="K2643" s="79">
        <v>136.834</v>
      </c>
      <c r="L2643" s="79">
        <v>73.447000000000003</v>
      </c>
      <c r="M2643" s="79">
        <v>15.962</v>
      </c>
      <c r="N2643" s="79">
        <v>1.167</v>
      </c>
    </row>
    <row r="2644" spans="1:14" x14ac:dyDescent="0.3">
      <c r="A2644" s="82">
        <v>2643</v>
      </c>
      <c r="B2644" s="83" t="s">
        <v>323</v>
      </c>
      <c r="C2644" s="86" t="s">
        <v>200</v>
      </c>
      <c r="D2644" s="88"/>
      <c r="E2644" s="88">
        <v>752</v>
      </c>
      <c r="F2644" s="88">
        <v>2050</v>
      </c>
      <c r="G2644" s="78" t="s">
        <v>331</v>
      </c>
      <c r="H2644" s="79">
        <v>5.0259999999999998</v>
      </c>
      <c r="I2644" s="79">
        <v>44.003</v>
      </c>
      <c r="J2644" s="79">
        <v>108.768</v>
      </c>
      <c r="K2644" s="79">
        <v>136.983</v>
      </c>
      <c r="L2644" s="79">
        <v>73.528000000000006</v>
      </c>
      <c r="M2644" s="79">
        <v>15.98</v>
      </c>
      <c r="N2644" s="79">
        <v>1.1719999999999999</v>
      </c>
    </row>
    <row r="2645" spans="1:14" x14ac:dyDescent="0.3">
      <c r="A2645" s="82">
        <v>2644</v>
      </c>
      <c r="B2645" s="83" t="s">
        <v>323</v>
      </c>
      <c r="C2645" s="86" t="s">
        <v>200</v>
      </c>
      <c r="D2645" s="88"/>
      <c r="E2645" s="88">
        <v>752</v>
      </c>
      <c r="F2645" s="88">
        <v>2055</v>
      </c>
      <c r="G2645" s="78" t="s">
        <v>332</v>
      </c>
      <c r="H2645" s="79">
        <v>5.0309999999999997</v>
      </c>
      <c r="I2645" s="79">
        <v>44.048000000000002</v>
      </c>
      <c r="J2645" s="79">
        <v>108.88200000000001</v>
      </c>
      <c r="K2645" s="79">
        <v>137.125</v>
      </c>
      <c r="L2645" s="79">
        <v>73.603999999999999</v>
      </c>
      <c r="M2645" s="79">
        <v>15.997</v>
      </c>
      <c r="N2645" s="79">
        <v>1.173</v>
      </c>
    </row>
    <row r="2646" spans="1:14" x14ac:dyDescent="0.3">
      <c r="A2646" s="82">
        <v>2645</v>
      </c>
      <c r="B2646" s="83" t="s">
        <v>323</v>
      </c>
      <c r="C2646" s="86" t="s">
        <v>200</v>
      </c>
      <c r="D2646" s="88"/>
      <c r="E2646" s="88">
        <v>752</v>
      </c>
      <c r="F2646" s="88">
        <v>2060</v>
      </c>
      <c r="G2646" s="78" t="s">
        <v>333</v>
      </c>
      <c r="H2646" s="79">
        <v>5.0339999999999998</v>
      </c>
      <c r="I2646" s="79">
        <v>44.070999999999998</v>
      </c>
      <c r="J2646" s="79">
        <v>108.938</v>
      </c>
      <c r="K2646" s="79">
        <v>137.196</v>
      </c>
      <c r="L2646" s="79">
        <v>73.641999999999996</v>
      </c>
      <c r="M2646" s="79">
        <v>16.004999999999999</v>
      </c>
      <c r="N2646" s="79">
        <v>1.1739999999999999</v>
      </c>
    </row>
    <row r="2647" spans="1:14" x14ac:dyDescent="0.3">
      <c r="A2647" s="82">
        <v>2646</v>
      </c>
      <c r="B2647" s="83" t="s">
        <v>323</v>
      </c>
      <c r="C2647" s="86" t="s">
        <v>200</v>
      </c>
      <c r="D2647" s="88"/>
      <c r="E2647" s="88">
        <v>752</v>
      </c>
      <c r="F2647" s="88">
        <v>2065</v>
      </c>
      <c r="G2647" s="78" t="s">
        <v>334</v>
      </c>
      <c r="H2647" s="79">
        <v>5.0350000000000001</v>
      </c>
      <c r="I2647" s="79">
        <v>44.08</v>
      </c>
      <c r="J2647" s="79">
        <v>108.961</v>
      </c>
      <c r="K2647" s="79">
        <v>137.22399999999999</v>
      </c>
      <c r="L2647" s="79">
        <v>73.656999999999996</v>
      </c>
      <c r="M2647" s="79">
        <v>16.009</v>
      </c>
      <c r="N2647" s="79">
        <v>1.1739999999999999</v>
      </c>
    </row>
    <row r="2648" spans="1:14" x14ac:dyDescent="0.3">
      <c r="A2648" s="82">
        <v>2647</v>
      </c>
      <c r="B2648" s="83" t="s">
        <v>323</v>
      </c>
      <c r="C2648" s="86" t="s">
        <v>200</v>
      </c>
      <c r="D2648" s="88"/>
      <c r="E2648" s="88">
        <v>752</v>
      </c>
      <c r="F2648" s="88">
        <v>2070</v>
      </c>
      <c r="G2648" s="78" t="s">
        <v>335</v>
      </c>
      <c r="H2648" s="79">
        <v>5.0350000000000001</v>
      </c>
      <c r="I2648" s="79">
        <v>44.08</v>
      </c>
      <c r="J2648" s="79">
        <v>108.961</v>
      </c>
      <c r="K2648" s="79">
        <v>137.22399999999999</v>
      </c>
      <c r="L2648" s="79">
        <v>73.656999999999996</v>
      </c>
      <c r="M2648" s="79">
        <v>16.009</v>
      </c>
      <c r="N2648" s="79">
        <v>1.1739999999999999</v>
      </c>
    </row>
    <row r="2649" spans="1:14" x14ac:dyDescent="0.3">
      <c r="A2649" s="82">
        <v>2648</v>
      </c>
      <c r="B2649" s="83" t="s">
        <v>323</v>
      </c>
      <c r="C2649" s="86" t="s">
        <v>200</v>
      </c>
      <c r="D2649" s="88"/>
      <c r="E2649" s="88">
        <v>752</v>
      </c>
      <c r="F2649" s="88">
        <v>2075</v>
      </c>
      <c r="G2649" s="78" t="s">
        <v>336</v>
      </c>
      <c r="H2649" s="79">
        <v>5.0350000000000001</v>
      </c>
      <c r="I2649" s="79">
        <v>44.075000000000003</v>
      </c>
      <c r="J2649" s="79">
        <v>108.949</v>
      </c>
      <c r="K2649" s="79">
        <v>137.21100000000001</v>
      </c>
      <c r="L2649" s="79">
        <v>73.649000000000001</v>
      </c>
      <c r="M2649" s="79">
        <v>16.007000000000001</v>
      </c>
      <c r="N2649" s="79">
        <v>1.1739999999999999</v>
      </c>
    </row>
    <row r="2650" spans="1:14" x14ac:dyDescent="0.3">
      <c r="A2650" s="82">
        <v>2649</v>
      </c>
      <c r="B2650" s="83" t="s">
        <v>323</v>
      </c>
      <c r="C2650" s="86" t="s">
        <v>200</v>
      </c>
      <c r="D2650" s="88"/>
      <c r="E2650" s="88">
        <v>752</v>
      </c>
      <c r="F2650" s="88">
        <v>2080</v>
      </c>
      <c r="G2650" s="78" t="s">
        <v>337</v>
      </c>
      <c r="H2650" s="79">
        <v>5.0330000000000004</v>
      </c>
      <c r="I2650" s="79">
        <v>44.064</v>
      </c>
      <c r="J2650" s="79">
        <v>108.92100000000001</v>
      </c>
      <c r="K2650" s="79">
        <v>137.17500000000001</v>
      </c>
      <c r="L2650" s="79">
        <v>73.631</v>
      </c>
      <c r="M2650" s="79">
        <v>16.003</v>
      </c>
      <c r="N2650" s="79">
        <v>1.173</v>
      </c>
    </row>
    <row r="2651" spans="1:14" x14ac:dyDescent="0.3">
      <c r="A2651" s="82">
        <v>2650</v>
      </c>
      <c r="B2651" s="83" t="s">
        <v>323</v>
      </c>
      <c r="C2651" s="86" t="s">
        <v>200</v>
      </c>
      <c r="D2651" s="88"/>
      <c r="E2651" s="88">
        <v>752</v>
      </c>
      <c r="F2651" s="88">
        <v>2085</v>
      </c>
      <c r="G2651" s="78" t="s">
        <v>338</v>
      </c>
      <c r="H2651" s="79">
        <v>5.032</v>
      </c>
      <c r="I2651" s="79">
        <v>44.058</v>
      </c>
      <c r="J2651" s="79">
        <v>108.904</v>
      </c>
      <c r="K2651" s="79">
        <v>137.15299999999999</v>
      </c>
      <c r="L2651" s="79">
        <v>73.619</v>
      </c>
      <c r="M2651" s="79">
        <v>16.001000000000001</v>
      </c>
      <c r="N2651" s="79">
        <v>1.173</v>
      </c>
    </row>
    <row r="2652" spans="1:14" x14ac:dyDescent="0.3">
      <c r="A2652" s="82">
        <v>2651</v>
      </c>
      <c r="B2652" s="83" t="s">
        <v>323</v>
      </c>
      <c r="C2652" s="86" t="s">
        <v>200</v>
      </c>
      <c r="D2652" s="88"/>
      <c r="E2652" s="88">
        <v>752</v>
      </c>
      <c r="F2652" s="88">
        <v>2090</v>
      </c>
      <c r="G2652" s="78" t="s">
        <v>339</v>
      </c>
      <c r="H2652" s="79">
        <v>5.032</v>
      </c>
      <c r="I2652" s="79">
        <v>44.052999999999997</v>
      </c>
      <c r="J2652" s="79">
        <v>108.892</v>
      </c>
      <c r="K2652" s="79">
        <v>137.13999999999999</v>
      </c>
      <c r="L2652" s="79">
        <v>73.611000000000004</v>
      </c>
      <c r="M2652" s="79">
        <v>15.999000000000001</v>
      </c>
      <c r="N2652" s="79">
        <v>1.173</v>
      </c>
    </row>
    <row r="2653" spans="1:14" x14ac:dyDescent="0.3">
      <c r="A2653" s="82">
        <v>2652</v>
      </c>
      <c r="B2653" s="83" t="s">
        <v>323</v>
      </c>
      <c r="C2653" s="86" t="s">
        <v>200</v>
      </c>
      <c r="D2653" s="88"/>
      <c r="E2653" s="88">
        <v>752</v>
      </c>
      <c r="F2653" s="88">
        <v>2095</v>
      </c>
      <c r="G2653" s="78" t="s">
        <v>340</v>
      </c>
      <c r="H2653" s="79">
        <v>5.0330000000000004</v>
      </c>
      <c r="I2653" s="79">
        <v>44.061999999999998</v>
      </c>
      <c r="J2653" s="79">
        <v>108.91500000000001</v>
      </c>
      <c r="K2653" s="79">
        <v>137.16800000000001</v>
      </c>
      <c r="L2653" s="79">
        <v>73.626999999999995</v>
      </c>
      <c r="M2653" s="79">
        <v>16.001999999999999</v>
      </c>
      <c r="N2653" s="79">
        <v>1.173</v>
      </c>
    </row>
    <row r="2654" spans="1:14" x14ac:dyDescent="0.3">
      <c r="A2654" s="82">
        <v>2653</v>
      </c>
      <c r="B2654" s="83" t="s">
        <v>323</v>
      </c>
      <c r="C2654" s="86" t="s">
        <v>201</v>
      </c>
      <c r="D2654" s="88"/>
      <c r="E2654" s="88">
        <v>826</v>
      </c>
      <c r="F2654" s="88">
        <v>2015</v>
      </c>
      <c r="G2654" s="78" t="s">
        <v>324</v>
      </c>
      <c r="H2654" s="79">
        <v>12.497999999999999</v>
      </c>
      <c r="I2654" s="79">
        <v>56.055</v>
      </c>
      <c r="J2654" s="79">
        <v>105.337</v>
      </c>
      <c r="K2654" s="79">
        <v>119.107</v>
      </c>
      <c r="L2654" s="79">
        <v>66.531999999999996</v>
      </c>
      <c r="M2654" s="79">
        <v>13.77</v>
      </c>
      <c r="N2654" s="79">
        <v>0.86099999999999999</v>
      </c>
    </row>
    <row r="2655" spans="1:14" x14ac:dyDescent="0.3">
      <c r="A2655" s="82">
        <v>2654</v>
      </c>
      <c r="B2655" s="83" t="s">
        <v>323</v>
      </c>
      <c r="C2655" s="86" t="s">
        <v>201</v>
      </c>
      <c r="D2655" s="88"/>
      <c r="E2655" s="88">
        <v>826</v>
      </c>
      <c r="F2655" s="88">
        <v>2020</v>
      </c>
      <c r="G2655" s="78" t="s">
        <v>325</v>
      </c>
      <c r="H2655" s="79">
        <v>7.6130000000000004</v>
      </c>
      <c r="I2655" s="79">
        <v>45.713999999999999</v>
      </c>
      <c r="J2655" s="79">
        <v>115.312</v>
      </c>
      <c r="K2655" s="79">
        <v>133</v>
      </c>
      <c r="L2655" s="79">
        <v>60.454999999999998</v>
      </c>
      <c r="M2655" s="79">
        <v>10.523999999999999</v>
      </c>
      <c r="N2655" s="79">
        <v>0.52200000000000002</v>
      </c>
    </row>
    <row r="2656" spans="1:14" x14ac:dyDescent="0.3">
      <c r="A2656" s="82">
        <v>2655</v>
      </c>
      <c r="B2656" s="83" t="s">
        <v>323</v>
      </c>
      <c r="C2656" s="86" t="s">
        <v>201</v>
      </c>
      <c r="D2656" s="88"/>
      <c r="E2656" s="88">
        <v>826</v>
      </c>
      <c r="F2656" s="88">
        <v>2025</v>
      </c>
      <c r="G2656" s="78" t="s">
        <v>326</v>
      </c>
      <c r="H2656" s="79">
        <v>7.5990000000000002</v>
      </c>
      <c r="I2656" s="79">
        <v>45.634</v>
      </c>
      <c r="J2656" s="79">
        <v>115.108</v>
      </c>
      <c r="K2656" s="79">
        <v>132.76499999999999</v>
      </c>
      <c r="L2656" s="79">
        <v>60.347000000000001</v>
      </c>
      <c r="M2656" s="79">
        <v>10.505000000000001</v>
      </c>
      <c r="N2656" s="79">
        <v>0.52200000000000002</v>
      </c>
    </row>
    <row r="2657" spans="1:14" x14ac:dyDescent="0.3">
      <c r="A2657" s="82">
        <v>2656</v>
      </c>
      <c r="B2657" s="83" t="s">
        <v>323</v>
      </c>
      <c r="C2657" s="86" t="s">
        <v>201</v>
      </c>
      <c r="D2657" s="88"/>
      <c r="E2657" s="88">
        <v>826</v>
      </c>
      <c r="F2657" s="88">
        <v>2030</v>
      </c>
      <c r="G2657" s="78" t="s">
        <v>327</v>
      </c>
      <c r="H2657" s="79">
        <v>7.5880000000000001</v>
      </c>
      <c r="I2657" s="79">
        <v>45.567999999999998</v>
      </c>
      <c r="J2657" s="79">
        <v>114.94</v>
      </c>
      <c r="K2657" s="79">
        <v>132.57300000000001</v>
      </c>
      <c r="L2657" s="79">
        <v>60.26</v>
      </c>
      <c r="M2657" s="79">
        <v>10.49</v>
      </c>
      <c r="N2657" s="79">
        <v>0.52100000000000002</v>
      </c>
    </row>
    <row r="2658" spans="1:14" x14ac:dyDescent="0.3">
      <c r="A2658" s="82">
        <v>2657</v>
      </c>
      <c r="B2658" s="83" t="s">
        <v>323</v>
      </c>
      <c r="C2658" s="86" t="s">
        <v>201</v>
      </c>
      <c r="D2658" s="88"/>
      <c r="E2658" s="88">
        <v>826</v>
      </c>
      <c r="F2658" s="88">
        <v>2035</v>
      </c>
      <c r="G2658" s="78" t="s">
        <v>328</v>
      </c>
      <c r="H2658" s="79">
        <v>7.5860000000000003</v>
      </c>
      <c r="I2658" s="79">
        <v>45.552</v>
      </c>
      <c r="J2658" s="79">
        <v>114.904</v>
      </c>
      <c r="K2658" s="79">
        <v>132.53</v>
      </c>
      <c r="L2658" s="79">
        <v>60.241</v>
      </c>
      <c r="M2658" s="79">
        <v>10.486000000000001</v>
      </c>
      <c r="N2658" s="79">
        <v>0.52100000000000002</v>
      </c>
    </row>
    <row r="2659" spans="1:14" x14ac:dyDescent="0.3">
      <c r="A2659" s="82">
        <v>2658</v>
      </c>
      <c r="B2659" s="83" t="s">
        <v>323</v>
      </c>
      <c r="C2659" s="86" t="s">
        <v>201</v>
      </c>
      <c r="D2659" s="88"/>
      <c r="E2659" s="88">
        <v>826</v>
      </c>
      <c r="F2659" s="88">
        <v>2040</v>
      </c>
      <c r="G2659" s="78" t="s">
        <v>329</v>
      </c>
      <c r="H2659" s="79">
        <v>7.5830000000000002</v>
      </c>
      <c r="I2659" s="79">
        <v>45.537999999999997</v>
      </c>
      <c r="J2659" s="79">
        <v>114.867</v>
      </c>
      <c r="K2659" s="79">
        <v>132.48699999999999</v>
      </c>
      <c r="L2659" s="79">
        <v>60.222000000000001</v>
      </c>
      <c r="M2659" s="79">
        <v>10.483000000000001</v>
      </c>
      <c r="N2659" s="79">
        <v>0.52</v>
      </c>
    </row>
    <row r="2660" spans="1:14" x14ac:dyDescent="0.3">
      <c r="A2660" s="82">
        <v>2659</v>
      </c>
      <c r="B2660" s="83" t="s">
        <v>323</v>
      </c>
      <c r="C2660" s="86" t="s">
        <v>201</v>
      </c>
      <c r="D2660" s="88"/>
      <c r="E2660" s="88">
        <v>826</v>
      </c>
      <c r="F2660" s="88">
        <v>2045</v>
      </c>
      <c r="G2660" s="78" t="s">
        <v>330</v>
      </c>
      <c r="H2660" s="79">
        <v>7.58</v>
      </c>
      <c r="I2660" s="79">
        <v>45.515999999999998</v>
      </c>
      <c r="J2660" s="79">
        <v>114.81100000000001</v>
      </c>
      <c r="K2660" s="79">
        <v>132.423</v>
      </c>
      <c r="L2660" s="79">
        <v>60.192</v>
      </c>
      <c r="M2660" s="79">
        <v>10.478</v>
      </c>
      <c r="N2660" s="79">
        <v>0.52</v>
      </c>
    </row>
    <row r="2661" spans="1:14" x14ac:dyDescent="0.3">
      <c r="A2661" s="82">
        <v>2660</v>
      </c>
      <c r="B2661" s="83" t="s">
        <v>323</v>
      </c>
      <c r="C2661" s="86" t="s">
        <v>201</v>
      </c>
      <c r="D2661" s="88"/>
      <c r="E2661" s="88">
        <v>826</v>
      </c>
      <c r="F2661" s="88">
        <v>2050</v>
      </c>
      <c r="G2661" s="78" t="s">
        <v>331</v>
      </c>
      <c r="H2661" s="79">
        <v>7.5810000000000004</v>
      </c>
      <c r="I2661" s="79">
        <v>45.523000000000003</v>
      </c>
      <c r="J2661" s="79">
        <v>114.83</v>
      </c>
      <c r="K2661" s="79">
        <v>132.44399999999999</v>
      </c>
      <c r="L2661" s="79">
        <v>60.201999999999998</v>
      </c>
      <c r="M2661" s="79">
        <v>10.48</v>
      </c>
      <c r="N2661" s="79">
        <v>0.52</v>
      </c>
    </row>
    <row r="2662" spans="1:14" x14ac:dyDescent="0.3">
      <c r="A2662" s="82">
        <v>2661</v>
      </c>
      <c r="B2662" s="83" t="s">
        <v>323</v>
      </c>
      <c r="C2662" s="86" t="s">
        <v>201</v>
      </c>
      <c r="D2662" s="88"/>
      <c r="E2662" s="88">
        <v>826</v>
      </c>
      <c r="F2662" s="88">
        <v>2055</v>
      </c>
      <c r="G2662" s="78" t="s">
        <v>332</v>
      </c>
      <c r="H2662" s="79">
        <v>7.5810000000000004</v>
      </c>
      <c r="I2662" s="79">
        <v>45.526000000000003</v>
      </c>
      <c r="J2662" s="79">
        <v>114.836</v>
      </c>
      <c r="K2662" s="79">
        <v>132.45099999999999</v>
      </c>
      <c r="L2662" s="79">
        <v>60.206000000000003</v>
      </c>
      <c r="M2662" s="79">
        <v>10.48</v>
      </c>
      <c r="N2662" s="79">
        <v>0.52</v>
      </c>
    </row>
    <row r="2663" spans="1:14" x14ac:dyDescent="0.3">
      <c r="A2663" s="82">
        <v>2662</v>
      </c>
      <c r="B2663" s="83" t="s">
        <v>323</v>
      </c>
      <c r="C2663" s="86" t="s">
        <v>201</v>
      </c>
      <c r="D2663" s="88"/>
      <c r="E2663" s="88">
        <v>826</v>
      </c>
      <c r="F2663" s="88">
        <v>2060</v>
      </c>
      <c r="G2663" s="78" t="s">
        <v>333</v>
      </c>
      <c r="H2663" s="79">
        <v>7.5810000000000004</v>
      </c>
      <c r="I2663" s="79">
        <v>45.526000000000003</v>
      </c>
      <c r="J2663" s="79">
        <v>114.836</v>
      </c>
      <c r="K2663" s="79">
        <v>132.45099999999999</v>
      </c>
      <c r="L2663" s="79">
        <v>60.206000000000003</v>
      </c>
      <c r="M2663" s="79">
        <v>10.48</v>
      </c>
      <c r="N2663" s="79">
        <v>0.52</v>
      </c>
    </row>
    <row r="2664" spans="1:14" x14ac:dyDescent="0.3">
      <c r="A2664" s="82">
        <v>2663</v>
      </c>
      <c r="B2664" s="83" t="s">
        <v>323</v>
      </c>
      <c r="C2664" s="86" t="s">
        <v>201</v>
      </c>
      <c r="D2664" s="88"/>
      <c r="E2664" s="88">
        <v>826</v>
      </c>
      <c r="F2664" s="88">
        <v>2065</v>
      </c>
      <c r="G2664" s="78" t="s">
        <v>334</v>
      </c>
      <c r="H2664" s="79">
        <v>7.5839999999999996</v>
      </c>
      <c r="I2664" s="79">
        <v>45.54</v>
      </c>
      <c r="J2664" s="79">
        <v>114.873</v>
      </c>
      <c r="K2664" s="79">
        <v>132.494</v>
      </c>
      <c r="L2664" s="79">
        <v>60.225000000000001</v>
      </c>
      <c r="M2664" s="79">
        <v>10.484</v>
      </c>
      <c r="N2664" s="79">
        <v>0.52</v>
      </c>
    </row>
    <row r="2665" spans="1:14" x14ac:dyDescent="0.3">
      <c r="A2665" s="82">
        <v>2664</v>
      </c>
      <c r="B2665" s="83" t="s">
        <v>323</v>
      </c>
      <c r="C2665" s="86" t="s">
        <v>201</v>
      </c>
      <c r="D2665" s="88"/>
      <c r="E2665" s="88">
        <v>826</v>
      </c>
      <c r="F2665" s="88">
        <v>2070</v>
      </c>
      <c r="G2665" s="78" t="s">
        <v>335</v>
      </c>
      <c r="H2665" s="79">
        <v>7.5810000000000004</v>
      </c>
      <c r="I2665" s="79">
        <v>45.523000000000003</v>
      </c>
      <c r="J2665" s="79">
        <v>114.83</v>
      </c>
      <c r="K2665" s="79">
        <v>132.44399999999999</v>
      </c>
      <c r="L2665" s="79">
        <v>60.201999999999998</v>
      </c>
      <c r="M2665" s="79">
        <v>10.48</v>
      </c>
      <c r="N2665" s="79">
        <v>0.52</v>
      </c>
    </row>
    <row r="2666" spans="1:14" x14ac:dyDescent="0.3">
      <c r="A2666" s="82">
        <v>2665</v>
      </c>
      <c r="B2666" s="83" t="s">
        <v>323</v>
      </c>
      <c r="C2666" s="86" t="s">
        <v>201</v>
      </c>
      <c r="D2666" s="88"/>
      <c r="E2666" s="88">
        <v>826</v>
      </c>
      <c r="F2666" s="88">
        <v>2075</v>
      </c>
      <c r="G2666" s="78" t="s">
        <v>336</v>
      </c>
      <c r="H2666" s="79">
        <v>7.5789999999999997</v>
      </c>
      <c r="I2666" s="79">
        <v>45.511000000000003</v>
      </c>
      <c r="J2666" s="79">
        <v>114.79900000000001</v>
      </c>
      <c r="K2666" s="79">
        <v>132.40799999999999</v>
      </c>
      <c r="L2666" s="79">
        <v>60.186</v>
      </c>
      <c r="M2666" s="79">
        <v>10.477</v>
      </c>
      <c r="N2666" s="79">
        <v>0.52</v>
      </c>
    </row>
    <row r="2667" spans="1:14" x14ac:dyDescent="0.3">
      <c r="A2667" s="82">
        <v>2666</v>
      </c>
      <c r="B2667" s="83" t="s">
        <v>323</v>
      </c>
      <c r="C2667" s="86" t="s">
        <v>201</v>
      </c>
      <c r="D2667" s="88"/>
      <c r="E2667" s="88">
        <v>826</v>
      </c>
      <c r="F2667" s="88">
        <v>2080</v>
      </c>
      <c r="G2667" s="78" t="s">
        <v>337</v>
      </c>
      <c r="H2667" s="79">
        <v>7.5810000000000004</v>
      </c>
      <c r="I2667" s="79">
        <v>45.526000000000003</v>
      </c>
      <c r="J2667" s="79">
        <v>114.836</v>
      </c>
      <c r="K2667" s="79">
        <v>132.45099999999999</v>
      </c>
      <c r="L2667" s="79">
        <v>60.206000000000003</v>
      </c>
      <c r="M2667" s="79">
        <v>10.48</v>
      </c>
      <c r="N2667" s="79">
        <v>0.52</v>
      </c>
    </row>
    <row r="2668" spans="1:14" x14ac:dyDescent="0.3">
      <c r="A2668" s="82">
        <v>2667</v>
      </c>
      <c r="B2668" s="83" t="s">
        <v>323</v>
      </c>
      <c r="C2668" s="86" t="s">
        <v>201</v>
      </c>
      <c r="D2668" s="88"/>
      <c r="E2668" s="88">
        <v>826</v>
      </c>
      <c r="F2668" s="88">
        <v>2085</v>
      </c>
      <c r="G2668" s="78" t="s">
        <v>338</v>
      </c>
      <c r="H2668" s="79">
        <v>7.5819999999999999</v>
      </c>
      <c r="I2668" s="79">
        <v>45.527999999999999</v>
      </c>
      <c r="J2668" s="79">
        <v>114.842</v>
      </c>
      <c r="K2668" s="79">
        <v>132.458</v>
      </c>
      <c r="L2668" s="79">
        <v>60.209000000000003</v>
      </c>
      <c r="M2668" s="79">
        <v>10.481</v>
      </c>
      <c r="N2668" s="79">
        <v>0.52</v>
      </c>
    </row>
    <row r="2669" spans="1:14" x14ac:dyDescent="0.3">
      <c r="A2669" s="82">
        <v>2668</v>
      </c>
      <c r="B2669" s="83" t="s">
        <v>323</v>
      </c>
      <c r="C2669" s="86" t="s">
        <v>201</v>
      </c>
      <c r="D2669" s="88"/>
      <c r="E2669" s="88">
        <v>826</v>
      </c>
      <c r="F2669" s="88">
        <v>2090</v>
      </c>
      <c r="G2669" s="78" t="s">
        <v>339</v>
      </c>
      <c r="H2669" s="79">
        <v>7.5789999999999997</v>
      </c>
      <c r="I2669" s="79">
        <v>45.511000000000003</v>
      </c>
      <c r="J2669" s="79">
        <v>114.79900000000001</v>
      </c>
      <c r="K2669" s="79">
        <v>132.40799999999999</v>
      </c>
      <c r="L2669" s="79">
        <v>60.186</v>
      </c>
      <c r="M2669" s="79">
        <v>10.477</v>
      </c>
      <c r="N2669" s="79">
        <v>0.52</v>
      </c>
    </row>
    <row r="2670" spans="1:14" x14ac:dyDescent="0.3">
      <c r="A2670" s="82">
        <v>2669</v>
      </c>
      <c r="B2670" s="83" t="s">
        <v>323</v>
      </c>
      <c r="C2670" s="86" t="s">
        <v>201</v>
      </c>
      <c r="D2670" s="88"/>
      <c r="E2670" s="88">
        <v>826</v>
      </c>
      <c r="F2670" s="88">
        <v>2095</v>
      </c>
      <c r="G2670" s="78" t="s">
        <v>340</v>
      </c>
      <c r="H2670" s="79">
        <v>7.5789999999999997</v>
      </c>
      <c r="I2670" s="79">
        <v>45.511000000000003</v>
      </c>
      <c r="J2670" s="79">
        <v>114.79900000000001</v>
      </c>
      <c r="K2670" s="79">
        <v>132.40799999999999</v>
      </c>
      <c r="L2670" s="79">
        <v>60.186</v>
      </c>
      <c r="M2670" s="79">
        <v>10.477</v>
      </c>
      <c r="N2670" s="79">
        <v>0.52</v>
      </c>
    </row>
    <row r="2671" spans="1:14" x14ac:dyDescent="0.3">
      <c r="A2671" s="82">
        <v>2670</v>
      </c>
      <c r="B2671" s="83" t="s">
        <v>323</v>
      </c>
      <c r="C2671" s="87" t="s">
        <v>202</v>
      </c>
      <c r="D2671" s="88">
        <v>19</v>
      </c>
      <c r="E2671" s="88">
        <v>925</v>
      </c>
      <c r="F2671" s="88">
        <v>2015</v>
      </c>
      <c r="G2671" s="78" t="s">
        <v>324</v>
      </c>
      <c r="H2671" s="79">
        <v>8.8584690532318895</v>
      </c>
      <c r="I2671" s="79">
        <v>36.803903898231901</v>
      </c>
      <c r="J2671" s="79">
        <v>72.779804868732001</v>
      </c>
      <c r="K2671" s="79">
        <v>93.921712389091695</v>
      </c>
      <c r="L2671" s="79">
        <v>61.667288935492699</v>
      </c>
      <c r="M2671" s="79">
        <v>15.4776746852393</v>
      </c>
      <c r="N2671" s="79">
        <v>1.26965226178766</v>
      </c>
    </row>
    <row r="2672" spans="1:14" x14ac:dyDescent="0.3">
      <c r="A2672" s="82">
        <v>2671</v>
      </c>
      <c r="B2672" s="83" t="s">
        <v>323</v>
      </c>
      <c r="C2672" s="87" t="s">
        <v>202</v>
      </c>
      <c r="D2672" s="88">
        <v>19</v>
      </c>
      <c r="E2672" s="88">
        <v>925</v>
      </c>
      <c r="F2672" s="88">
        <v>2020</v>
      </c>
      <c r="G2672" s="78" t="s">
        <v>325</v>
      </c>
      <c r="H2672" s="79">
        <v>7.9821518838527297</v>
      </c>
      <c r="I2672" s="79">
        <v>34.559553586803801</v>
      </c>
      <c r="J2672" s="79">
        <v>72.064917567742498</v>
      </c>
      <c r="K2672" s="79">
        <v>97.428884133942503</v>
      </c>
      <c r="L2672" s="79">
        <v>66.629399312134595</v>
      </c>
      <c r="M2672" s="79">
        <v>17.625264030011898</v>
      </c>
      <c r="N2672" s="79">
        <v>1.5981265905405999</v>
      </c>
    </row>
    <row r="2673" spans="1:14" x14ac:dyDescent="0.3">
      <c r="A2673" s="82">
        <v>2672</v>
      </c>
      <c r="B2673" s="83" t="s">
        <v>323</v>
      </c>
      <c r="C2673" s="87" t="s">
        <v>202</v>
      </c>
      <c r="D2673" s="88">
        <v>19</v>
      </c>
      <c r="E2673" s="88">
        <v>925</v>
      </c>
      <c r="F2673" s="88">
        <v>2025</v>
      </c>
      <c r="G2673" s="78" t="s">
        <v>326</v>
      </c>
      <c r="H2673" s="79">
        <v>7.5268389911509201</v>
      </c>
      <c r="I2673" s="79">
        <v>33.357166091483698</v>
      </c>
      <c r="J2673" s="79">
        <v>71.651815329354406</v>
      </c>
      <c r="K2673" s="79">
        <v>100.471278739561</v>
      </c>
      <c r="L2673" s="79">
        <v>70.841001022304397</v>
      </c>
      <c r="M2673" s="79">
        <v>19.294038193193799</v>
      </c>
      <c r="N2673" s="79">
        <v>1.8856496490094901</v>
      </c>
    </row>
    <row r="2674" spans="1:14" x14ac:dyDescent="0.3">
      <c r="A2674" s="82">
        <v>2673</v>
      </c>
      <c r="B2674" s="83" t="s">
        <v>323</v>
      </c>
      <c r="C2674" s="87" t="s">
        <v>202</v>
      </c>
      <c r="D2674" s="88">
        <v>19</v>
      </c>
      <c r="E2674" s="88">
        <v>925</v>
      </c>
      <c r="F2674" s="88">
        <v>2030</v>
      </c>
      <c r="G2674" s="78" t="s">
        <v>327</v>
      </c>
      <c r="H2674" s="79">
        <v>7.2885684106243396</v>
      </c>
      <c r="I2674" s="79">
        <v>33.018791990148699</v>
      </c>
      <c r="J2674" s="79">
        <v>71.192738171595906</v>
      </c>
      <c r="K2674" s="79">
        <v>102.792987451616</v>
      </c>
      <c r="L2674" s="79">
        <v>74.141957832531105</v>
      </c>
      <c r="M2674" s="79">
        <v>20.7237701165019</v>
      </c>
      <c r="N2674" s="79">
        <v>2.1316638445238301</v>
      </c>
    </row>
    <row r="2675" spans="1:14" x14ac:dyDescent="0.3">
      <c r="A2675" s="82">
        <v>2674</v>
      </c>
      <c r="B2675" s="83" t="s">
        <v>323</v>
      </c>
      <c r="C2675" s="87" t="s">
        <v>202</v>
      </c>
      <c r="D2675" s="88">
        <v>19</v>
      </c>
      <c r="E2675" s="88">
        <v>925</v>
      </c>
      <c r="F2675" s="88">
        <v>2035</v>
      </c>
      <c r="G2675" s="78" t="s">
        <v>328</v>
      </c>
      <c r="H2675" s="79">
        <v>7.1218321212086302</v>
      </c>
      <c r="I2675" s="79">
        <v>33.144384648066797</v>
      </c>
      <c r="J2675" s="79">
        <v>71.767134710799297</v>
      </c>
      <c r="K2675" s="79">
        <v>104.59356457676201</v>
      </c>
      <c r="L2675" s="79">
        <v>77.135118889962001</v>
      </c>
      <c r="M2675" s="79">
        <v>21.869508245905699</v>
      </c>
      <c r="N2675" s="79">
        <v>2.3446383289699999</v>
      </c>
    </row>
    <row r="2676" spans="1:14" x14ac:dyDescent="0.3">
      <c r="A2676" s="82">
        <v>2675</v>
      </c>
      <c r="B2676" s="83" t="s">
        <v>323</v>
      </c>
      <c r="C2676" s="87" t="s">
        <v>202</v>
      </c>
      <c r="D2676" s="88">
        <v>19</v>
      </c>
      <c r="E2676" s="88">
        <v>925</v>
      </c>
      <c r="F2676" s="88">
        <v>2040</v>
      </c>
      <c r="G2676" s="78" t="s">
        <v>329</v>
      </c>
      <c r="H2676" s="79">
        <v>7.0055627387511699</v>
      </c>
      <c r="I2676" s="79">
        <v>33.3667838763281</v>
      </c>
      <c r="J2676" s="79">
        <v>72.945171604711106</v>
      </c>
      <c r="K2676" s="79">
        <v>106.388081666535</v>
      </c>
      <c r="L2676" s="79">
        <v>79.7498816078853</v>
      </c>
      <c r="M2676" s="79">
        <v>22.945582719110401</v>
      </c>
      <c r="N2676" s="79">
        <v>2.5111097774328099</v>
      </c>
    </row>
    <row r="2677" spans="1:14" x14ac:dyDescent="0.3">
      <c r="A2677" s="82">
        <v>2676</v>
      </c>
      <c r="B2677" s="83" t="s">
        <v>323</v>
      </c>
      <c r="C2677" s="87" t="s">
        <v>202</v>
      </c>
      <c r="D2677" s="88">
        <v>19</v>
      </c>
      <c r="E2677" s="88">
        <v>925</v>
      </c>
      <c r="F2677" s="88">
        <v>2045</v>
      </c>
      <c r="G2677" s="78" t="s">
        <v>330</v>
      </c>
      <c r="H2677" s="79">
        <v>6.94396504817293</v>
      </c>
      <c r="I2677" s="79">
        <v>33.638491430683203</v>
      </c>
      <c r="J2677" s="79">
        <v>74.136908090863599</v>
      </c>
      <c r="K2677" s="79">
        <v>108.23896589702299</v>
      </c>
      <c r="L2677" s="79">
        <v>81.253064112084999</v>
      </c>
      <c r="M2677" s="79">
        <v>23.881000022667301</v>
      </c>
      <c r="N2677" s="79">
        <v>2.64102645960245</v>
      </c>
    </row>
    <row r="2678" spans="1:14" x14ac:dyDescent="0.3">
      <c r="A2678" s="82">
        <v>2677</v>
      </c>
      <c r="B2678" s="83" t="s">
        <v>323</v>
      </c>
      <c r="C2678" s="87" t="s">
        <v>202</v>
      </c>
      <c r="D2678" s="88">
        <v>19</v>
      </c>
      <c r="E2678" s="88">
        <v>925</v>
      </c>
      <c r="F2678" s="88">
        <v>2050</v>
      </c>
      <c r="G2678" s="78" t="s">
        <v>331</v>
      </c>
      <c r="H2678" s="79">
        <v>6.9515351816655597</v>
      </c>
      <c r="I2678" s="79">
        <v>33.886547205501202</v>
      </c>
      <c r="J2678" s="79">
        <v>75.117793999509502</v>
      </c>
      <c r="K2678" s="79">
        <v>109.816146421132</v>
      </c>
      <c r="L2678" s="79">
        <v>82.198189289294206</v>
      </c>
      <c r="M2678" s="79">
        <v>24.286508121616102</v>
      </c>
      <c r="N2678" s="79">
        <v>2.71962783151224</v>
      </c>
    </row>
    <row r="2679" spans="1:14" x14ac:dyDescent="0.3">
      <c r="A2679" s="82">
        <v>2678</v>
      </c>
      <c r="B2679" s="83" t="s">
        <v>323</v>
      </c>
      <c r="C2679" s="87" t="s">
        <v>202</v>
      </c>
      <c r="D2679" s="88">
        <v>19</v>
      </c>
      <c r="E2679" s="88">
        <v>925</v>
      </c>
      <c r="F2679" s="88">
        <v>2055</v>
      </c>
      <c r="G2679" s="78" t="s">
        <v>332</v>
      </c>
      <c r="H2679" s="79">
        <v>6.9824961979889499</v>
      </c>
      <c r="I2679" s="79">
        <v>34.1244601779117</v>
      </c>
      <c r="J2679" s="79">
        <v>75.722740696781401</v>
      </c>
      <c r="K2679" s="79">
        <v>111.060183717112</v>
      </c>
      <c r="L2679" s="79">
        <v>83.009620602152495</v>
      </c>
      <c r="M2679" s="79">
        <v>24.459740613701801</v>
      </c>
      <c r="N2679" s="79">
        <v>2.75431372591681</v>
      </c>
    </row>
    <row r="2680" spans="1:14" x14ac:dyDescent="0.3">
      <c r="A2680" s="82">
        <v>2679</v>
      </c>
      <c r="B2680" s="83" t="s">
        <v>323</v>
      </c>
      <c r="C2680" s="87" t="s">
        <v>202</v>
      </c>
      <c r="D2680" s="88">
        <v>19</v>
      </c>
      <c r="E2680" s="88">
        <v>925</v>
      </c>
      <c r="F2680" s="88">
        <v>2060</v>
      </c>
      <c r="G2680" s="78" t="s">
        <v>333</v>
      </c>
      <c r="H2680" s="79">
        <v>7.0205112637834004</v>
      </c>
      <c r="I2680" s="79">
        <v>34.3648888255101</v>
      </c>
      <c r="J2680" s="79">
        <v>76.092630724626702</v>
      </c>
      <c r="K2680" s="79">
        <v>112.00396757490699</v>
      </c>
      <c r="L2680" s="79">
        <v>83.7586684633049</v>
      </c>
      <c r="M2680" s="79">
        <v>24.6417003373355</v>
      </c>
      <c r="N2680" s="79">
        <v>2.7624469657777802</v>
      </c>
    </row>
    <row r="2681" spans="1:14" x14ac:dyDescent="0.3">
      <c r="A2681" s="82">
        <v>2680</v>
      </c>
      <c r="B2681" s="83" t="s">
        <v>323</v>
      </c>
      <c r="C2681" s="87" t="s">
        <v>202</v>
      </c>
      <c r="D2681" s="88">
        <v>19</v>
      </c>
      <c r="E2681" s="88">
        <v>925</v>
      </c>
      <c r="F2681" s="88">
        <v>2065</v>
      </c>
      <c r="G2681" s="78" t="s">
        <v>334</v>
      </c>
      <c r="H2681" s="79">
        <v>7.0543524404276496</v>
      </c>
      <c r="I2681" s="79">
        <v>34.6001388878067</v>
      </c>
      <c r="J2681" s="79">
        <v>76.407392433993394</v>
      </c>
      <c r="K2681" s="79">
        <v>112.703842166539</v>
      </c>
      <c r="L2681" s="79">
        <v>84.5606744175616</v>
      </c>
      <c r="M2681" s="79">
        <v>24.830237502492</v>
      </c>
      <c r="N2681" s="79">
        <v>2.7786757235729498</v>
      </c>
    </row>
    <row r="2682" spans="1:14" x14ac:dyDescent="0.3">
      <c r="A2682" s="82">
        <v>2681</v>
      </c>
      <c r="B2682" s="83" t="s">
        <v>323</v>
      </c>
      <c r="C2682" s="87" t="s">
        <v>202</v>
      </c>
      <c r="D2682" s="88">
        <v>19</v>
      </c>
      <c r="E2682" s="88">
        <v>925</v>
      </c>
      <c r="F2682" s="88">
        <v>2070</v>
      </c>
      <c r="G2682" s="78" t="s">
        <v>335</v>
      </c>
      <c r="H2682" s="79">
        <v>7.0773319045572798</v>
      </c>
      <c r="I2682" s="79">
        <v>34.821290454176498</v>
      </c>
      <c r="J2682" s="79">
        <v>76.853571175065298</v>
      </c>
      <c r="K2682" s="79">
        <v>113.341349682521</v>
      </c>
      <c r="L2682" s="79">
        <v>85.389591976780594</v>
      </c>
      <c r="M2682" s="79">
        <v>25.0958610152903</v>
      </c>
      <c r="N2682" s="79">
        <v>2.8037248457591</v>
      </c>
    </row>
    <row r="2683" spans="1:14" x14ac:dyDescent="0.3">
      <c r="A2683" s="82">
        <v>2682</v>
      </c>
      <c r="B2683" s="83" t="s">
        <v>323</v>
      </c>
      <c r="C2683" s="87" t="s">
        <v>202</v>
      </c>
      <c r="D2683" s="88">
        <v>19</v>
      </c>
      <c r="E2683" s="88">
        <v>925</v>
      </c>
      <c r="F2683" s="88">
        <v>2075</v>
      </c>
      <c r="G2683" s="78" t="s">
        <v>336</v>
      </c>
      <c r="H2683" s="79">
        <v>7.0914127423822704</v>
      </c>
      <c r="I2683" s="79">
        <v>34.9958109697914</v>
      </c>
      <c r="J2683" s="79">
        <v>77.364343810501893</v>
      </c>
      <c r="K2683" s="79">
        <v>113.948739664619</v>
      </c>
      <c r="L2683" s="79">
        <v>86.069960709520004</v>
      </c>
      <c r="M2683" s="79">
        <v>25.3847176554398</v>
      </c>
      <c r="N2683" s="79">
        <v>2.8383503722090402</v>
      </c>
    </row>
    <row r="2684" spans="1:14" x14ac:dyDescent="0.3">
      <c r="A2684" s="82">
        <v>2683</v>
      </c>
      <c r="B2684" s="83" t="s">
        <v>323</v>
      </c>
      <c r="C2684" s="87" t="s">
        <v>202</v>
      </c>
      <c r="D2684" s="88">
        <v>19</v>
      </c>
      <c r="E2684" s="88">
        <v>925</v>
      </c>
      <c r="F2684" s="88">
        <v>2080</v>
      </c>
      <c r="G2684" s="78" t="s">
        <v>337</v>
      </c>
      <c r="H2684" s="79">
        <v>7.10192737313786</v>
      </c>
      <c r="I2684" s="79">
        <v>35.111125249526602</v>
      </c>
      <c r="J2684" s="79">
        <v>77.770604824990897</v>
      </c>
      <c r="K2684" s="79">
        <v>114.48936655130601</v>
      </c>
      <c r="L2684" s="79">
        <v>86.512547164161205</v>
      </c>
      <c r="M2684" s="79">
        <v>25.607998188478099</v>
      </c>
      <c r="N2684" s="79">
        <v>2.8720339836562698</v>
      </c>
    </row>
    <row r="2685" spans="1:14" x14ac:dyDescent="0.3">
      <c r="A2685" s="82">
        <v>2684</v>
      </c>
      <c r="B2685" s="83" t="s">
        <v>323</v>
      </c>
      <c r="C2685" s="87" t="s">
        <v>202</v>
      </c>
      <c r="D2685" s="88">
        <v>19</v>
      </c>
      <c r="E2685" s="88">
        <v>925</v>
      </c>
      <c r="F2685" s="88">
        <v>2085</v>
      </c>
      <c r="G2685" s="78" t="s">
        <v>338</v>
      </c>
      <c r="H2685" s="79">
        <v>7.1173702698065204</v>
      </c>
      <c r="I2685" s="79">
        <v>35.210588036982699</v>
      </c>
      <c r="J2685" s="79">
        <v>78.053947428926605</v>
      </c>
      <c r="K2685" s="79">
        <v>115.002152286694</v>
      </c>
      <c r="L2685" s="79">
        <v>86.827699068125995</v>
      </c>
      <c r="M2685" s="79">
        <v>25.746121484069398</v>
      </c>
      <c r="N2685" s="79">
        <v>2.8961473196644398</v>
      </c>
    </row>
    <row r="2686" spans="1:14" x14ac:dyDescent="0.3">
      <c r="A2686" s="82">
        <v>2685</v>
      </c>
      <c r="B2686" s="83" t="s">
        <v>323</v>
      </c>
      <c r="C2686" s="87" t="s">
        <v>202</v>
      </c>
      <c r="D2686" s="88">
        <v>19</v>
      </c>
      <c r="E2686" s="88">
        <v>925</v>
      </c>
      <c r="F2686" s="88">
        <v>2090</v>
      </c>
      <c r="G2686" s="78" t="s">
        <v>339</v>
      </c>
      <c r="H2686" s="79">
        <v>7.1381378314696198</v>
      </c>
      <c r="I2686" s="79">
        <v>35.313936379083401</v>
      </c>
      <c r="J2686" s="79">
        <v>78.227769315068599</v>
      </c>
      <c r="K2686" s="79">
        <v>115.453075711764</v>
      </c>
      <c r="L2686" s="79">
        <v>87.138069832588897</v>
      </c>
      <c r="M2686" s="79">
        <v>25.8295274776623</v>
      </c>
      <c r="N2686" s="79">
        <v>2.9082875012629601</v>
      </c>
    </row>
    <row r="2687" spans="1:14" x14ac:dyDescent="0.3">
      <c r="A2687" s="82">
        <v>2686</v>
      </c>
      <c r="B2687" s="83" t="s">
        <v>323</v>
      </c>
      <c r="C2687" s="87" t="s">
        <v>202</v>
      </c>
      <c r="D2687" s="88">
        <v>19</v>
      </c>
      <c r="E2687" s="88">
        <v>925</v>
      </c>
      <c r="F2687" s="88">
        <v>2095</v>
      </c>
      <c r="G2687" s="78" t="s">
        <v>340</v>
      </c>
      <c r="H2687" s="79">
        <v>7.1562814630385301</v>
      </c>
      <c r="I2687" s="79">
        <v>35.413693809667599</v>
      </c>
      <c r="J2687" s="79">
        <v>78.346829865939995</v>
      </c>
      <c r="K2687" s="79">
        <v>115.802478713502</v>
      </c>
      <c r="L2687" s="79">
        <v>87.467222221171099</v>
      </c>
      <c r="M2687" s="79">
        <v>25.902820231422499</v>
      </c>
      <c r="N2687" s="79">
        <v>2.9149632237249801</v>
      </c>
    </row>
    <row r="2688" spans="1:14" x14ac:dyDescent="0.3">
      <c r="A2688" s="82">
        <v>2687</v>
      </c>
      <c r="B2688" s="83" t="s">
        <v>323</v>
      </c>
      <c r="C2688" s="86" t="s">
        <v>203</v>
      </c>
      <c r="D2688" s="88"/>
      <c r="E2688" s="88">
        <v>8</v>
      </c>
      <c r="F2688" s="88">
        <v>2015</v>
      </c>
      <c r="G2688" s="78" t="s">
        <v>324</v>
      </c>
      <c r="H2688" s="79">
        <v>20.667000000000002</v>
      </c>
      <c r="I2688" s="79">
        <v>97.680999999999997</v>
      </c>
      <c r="J2688" s="79">
        <v>118.393</v>
      </c>
      <c r="K2688" s="79">
        <v>73.096000000000004</v>
      </c>
      <c r="L2688" s="79">
        <v>26.542000000000002</v>
      </c>
      <c r="M2688" s="79">
        <v>4.2889999999999997</v>
      </c>
      <c r="N2688" s="79">
        <v>0.252</v>
      </c>
    </row>
    <row r="2689" spans="1:14" x14ac:dyDescent="0.3">
      <c r="A2689" s="82">
        <v>2688</v>
      </c>
      <c r="B2689" s="83" t="s">
        <v>323</v>
      </c>
      <c r="C2689" s="86" t="s">
        <v>203</v>
      </c>
      <c r="D2689" s="88"/>
      <c r="E2689" s="88">
        <v>8</v>
      </c>
      <c r="F2689" s="88">
        <v>2020</v>
      </c>
      <c r="G2689" s="78" t="s">
        <v>325</v>
      </c>
      <c r="H2689" s="79">
        <v>17.556000000000001</v>
      </c>
      <c r="I2689" s="79">
        <v>80.356999999999999</v>
      </c>
      <c r="J2689" s="79">
        <v>112.782</v>
      </c>
      <c r="K2689" s="79">
        <v>87.804000000000002</v>
      </c>
      <c r="L2689" s="79">
        <v>35.04</v>
      </c>
      <c r="M2689" s="79">
        <v>5.7530000000000001</v>
      </c>
      <c r="N2689" s="79">
        <v>0.26800000000000002</v>
      </c>
    </row>
    <row r="2690" spans="1:14" x14ac:dyDescent="0.3">
      <c r="A2690" s="82">
        <v>2689</v>
      </c>
      <c r="B2690" s="83" t="s">
        <v>323</v>
      </c>
      <c r="C2690" s="86" t="s">
        <v>203</v>
      </c>
      <c r="D2690" s="88"/>
      <c r="E2690" s="88">
        <v>8</v>
      </c>
      <c r="F2690" s="88">
        <v>2025</v>
      </c>
      <c r="G2690" s="78" t="s">
        <v>326</v>
      </c>
      <c r="H2690" s="79">
        <v>16.672999999999998</v>
      </c>
      <c r="I2690" s="79">
        <v>74.070999999999998</v>
      </c>
      <c r="J2690" s="79">
        <v>110.63500000000001</v>
      </c>
      <c r="K2690" s="79">
        <v>93.216999999999999</v>
      </c>
      <c r="L2690" s="79">
        <v>38.036000000000001</v>
      </c>
      <c r="M2690" s="79">
        <v>6.2370000000000001</v>
      </c>
      <c r="N2690" s="79">
        <v>0.27100000000000002</v>
      </c>
    </row>
    <row r="2691" spans="1:14" x14ac:dyDescent="0.3">
      <c r="A2691" s="82">
        <v>2690</v>
      </c>
      <c r="B2691" s="83" t="s">
        <v>323</v>
      </c>
      <c r="C2691" s="86" t="s">
        <v>203</v>
      </c>
      <c r="D2691" s="88"/>
      <c r="E2691" s="88">
        <v>8</v>
      </c>
      <c r="F2691" s="88">
        <v>2030</v>
      </c>
      <c r="G2691" s="78" t="s">
        <v>327</v>
      </c>
      <c r="H2691" s="79">
        <v>16.050999999999998</v>
      </c>
      <c r="I2691" s="79">
        <v>69.847999999999999</v>
      </c>
      <c r="J2691" s="79">
        <v>109.363</v>
      </c>
      <c r="K2691" s="79">
        <v>96.954999999999998</v>
      </c>
      <c r="L2691" s="79">
        <v>40.052999999999997</v>
      </c>
      <c r="M2691" s="79">
        <v>6.5549999999999997</v>
      </c>
      <c r="N2691" s="79">
        <v>0.27500000000000002</v>
      </c>
    </row>
    <row r="2692" spans="1:14" x14ac:dyDescent="0.3">
      <c r="A2692" s="82">
        <v>2691</v>
      </c>
      <c r="B2692" s="83" t="s">
        <v>323</v>
      </c>
      <c r="C2692" s="86" t="s">
        <v>203</v>
      </c>
      <c r="D2692" s="88"/>
      <c r="E2692" s="88">
        <v>8</v>
      </c>
      <c r="F2692" s="88">
        <v>2035</v>
      </c>
      <c r="G2692" s="78" t="s">
        <v>328</v>
      </c>
      <c r="H2692" s="79">
        <v>15.43</v>
      </c>
      <c r="I2692" s="79">
        <v>66.388000000000005</v>
      </c>
      <c r="J2692" s="79">
        <v>108.617</v>
      </c>
      <c r="K2692" s="79">
        <v>100.327</v>
      </c>
      <c r="L2692" s="79">
        <v>41.875999999999998</v>
      </c>
      <c r="M2692" s="79">
        <v>6.8529999999999998</v>
      </c>
      <c r="N2692" s="79">
        <v>0.28899999999999998</v>
      </c>
    </row>
    <row r="2693" spans="1:14" x14ac:dyDescent="0.3">
      <c r="A2693" s="82">
        <v>2692</v>
      </c>
      <c r="B2693" s="83" t="s">
        <v>323</v>
      </c>
      <c r="C2693" s="86" t="s">
        <v>203</v>
      </c>
      <c r="D2693" s="88"/>
      <c r="E2693" s="88">
        <v>8</v>
      </c>
      <c r="F2693" s="88">
        <v>2040</v>
      </c>
      <c r="G2693" s="78" t="s">
        <v>329</v>
      </c>
      <c r="H2693" s="79">
        <v>14.792</v>
      </c>
      <c r="I2693" s="79">
        <v>63.494999999999997</v>
      </c>
      <c r="J2693" s="79">
        <v>108.209</v>
      </c>
      <c r="K2693" s="79">
        <v>103.32899999999999</v>
      </c>
      <c r="L2693" s="79">
        <v>43.49</v>
      </c>
      <c r="M2693" s="79">
        <v>7.125</v>
      </c>
      <c r="N2693" s="79">
        <v>0.3</v>
      </c>
    </row>
    <row r="2694" spans="1:14" x14ac:dyDescent="0.3">
      <c r="A2694" s="82">
        <v>2693</v>
      </c>
      <c r="B2694" s="83" t="s">
        <v>323</v>
      </c>
      <c r="C2694" s="86" t="s">
        <v>203</v>
      </c>
      <c r="D2694" s="88"/>
      <c r="E2694" s="88">
        <v>8</v>
      </c>
      <c r="F2694" s="88">
        <v>2045</v>
      </c>
      <c r="G2694" s="78" t="s">
        <v>330</v>
      </c>
      <c r="H2694" s="79">
        <v>14.132999999999999</v>
      </c>
      <c r="I2694" s="79">
        <v>61.024999999999999</v>
      </c>
      <c r="J2694" s="79">
        <v>108.214</v>
      </c>
      <c r="K2694" s="79">
        <v>106.283</v>
      </c>
      <c r="L2694" s="79">
        <v>45.063000000000002</v>
      </c>
      <c r="M2694" s="79">
        <v>7.3970000000000002</v>
      </c>
      <c r="N2694" s="79">
        <v>0.30499999999999999</v>
      </c>
    </row>
    <row r="2695" spans="1:14" x14ac:dyDescent="0.3">
      <c r="A2695" s="82">
        <v>2694</v>
      </c>
      <c r="B2695" s="83" t="s">
        <v>323</v>
      </c>
      <c r="C2695" s="86" t="s">
        <v>203</v>
      </c>
      <c r="D2695" s="88"/>
      <c r="E2695" s="88">
        <v>8</v>
      </c>
      <c r="F2695" s="88">
        <v>2050</v>
      </c>
      <c r="G2695" s="78" t="s">
        <v>331</v>
      </c>
      <c r="H2695" s="79">
        <v>13.425000000000001</v>
      </c>
      <c r="I2695" s="79">
        <v>58.77</v>
      </c>
      <c r="J2695" s="79">
        <v>108.327</v>
      </c>
      <c r="K2695" s="79">
        <v>109.001</v>
      </c>
      <c r="L2695" s="79">
        <v>46.531999999999996</v>
      </c>
      <c r="M2695" s="79">
        <v>7.6449999999999996</v>
      </c>
      <c r="N2695" s="79">
        <v>0.32</v>
      </c>
    </row>
    <row r="2696" spans="1:14" x14ac:dyDescent="0.3">
      <c r="A2696" s="82">
        <v>2695</v>
      </c>
      <c r="B2696" s="83" t="s">
        <v>323</v>
      </c>
      <c r="C2696" s="86" t="s">
        <v>203</v>
      </c>
      <c r="D2696" s="88"/>
      <c r="E2696" s="88">
        <v>8</v>
      </c>
      <c r="F2696" s="88">
        <v>2055</v>
      </c>
      <c r="G2696" s="78" t="s">
        <v>332</v>
      </c>
      <c r="H2696" s="79">
        <v>12.683</v>
      </c>
      <c r="I2696" s="79">
        <v>56.716000000000001</v>
      </c>
      <c r="J2696" s="79">
        <v>108.604</v>
      </c>
      <c r="K2696" s="79">
        <v>111.636</v>
      </c>
      <c r="L2696" s="79">
        <v>47.962000000000003</v>
      </c>
      <c r="M2696" s="79">
        <v>7.907</v>
      </c>
      <c r="N2696" s="79">
        <v>0.33200000000000002</v>
      </c>
    </row>
    <row r="2697" spans="1:14" x14ac:dyDescent="0.3">
      <c r="A2697" s="82">
        <v>2696</v>
      </c>
      <c r="B2697" s="83" t="s">
        <v>323</v>
      </c>
      <c r="C2697" s="86" t="s">
        <v>203</v>
      </c>
      <c r="D2697" s="88"/>
      <c r="E2697" s="88">
        <v>8</v>
      </c>
      <c r="F2697" s="88">
        <v>2060</v>
      </c>
      <c r="G2697" s="78" t="s">
        <v>333</v>
      </c>
      <c r="H2697" s="79">
        <v>11.917</v>
      </c>
      <c r="I2697" s="79">
        <v>54.814999999999998</v>
      </c>
      <c r="J2697" s="79">
        <v>108.959</v>
      </c>
      <c r="K2697" s="79">
        <v>114.151</v>
      </c>
      <c r="L2697" s="79">
        <v>49.345999999999997</v>
      </c>
      <c r="M2697" s="79">
        <v>8.1609999999999996</v>
      </c>
      <c r="N2697" s="79">
        <v>0.35099999999999998</v>
      </c>
    </row>
    <row r="2698" spans="1:14" x14ac:dyDescent="0.3">
      <c r="A2698" s="82">
        <v>2697</v>
      </c>
      <c r="B2698" s="83" t="s">
        <v>323</v>
      </c>
      <c r="C2698" s="86" t="s">
        <v>203</v>
      </c>
      <c r="D2698" s="88"/>
      <c r="E2698" s="88">
        <v>8</v>
      </c>
      <c r="F2698" s="88">
        <v>2065</v>
      </c>
      <c r="G2698" s="78" t="s">
        <v>334</v>
      </c>
      <c r="H2698" s="79">
        <v>11.15</v>
      </c>
      <c r="I2698" s="79">
        <v>52.997</v>
      </c>
      <c r="J2698" s="79">
        <v>109.313</v>
      </c>
      <c r="K2698" s="79">
        <v>116.497</v>
      </c>
      <c r="L2698" s="79">
        <v>50.665999999999997</v>
      </c>
      <c r="M2698" s="79">
        <v>8.4139999999999997</v>
      </c>
      <c r="N2698" s="79">
        <v>0.36299999999999999</v>
      </c>
    </row>
    <row r="2699" spans="1:14" x14ac:dyDescent="0.3">
      <c r="A2699" s="82">
        <v>2698</v>
      </c>
      <c r="B2699" s="83" t="s">
        <v>323</v>
      </c>
      <c r="C2699" s="86" t="s">
        <v>203</v>
      </c>
      <c r="D2699" s="88"/>
      <c r="E2699" s="88">
        <v>8</v>
      </c>
      <c r="F2699" s="88">
        <v>2070</v>
      </c>
      <c r="G2699" s="78" t="s">
        <v>335</v>
      </c>
      <c r="H2699" s="79">
        <v>10.384</v>
      </c>
      <c r="I2699" s="79">
        <v>51.262</v>
      </c>
      <c r="J2699" s="79">
        <v>109.622</v>
      </c>
      <c r="K2699" s="79">
        <v>118.673</v>
      </c>
      <c r="L2699" s="79">
        <v>51.939</v>
      </c>
      <c r="M2699" s="79">
        <v>8.6639999999999997</v>
      </c>
      <c r="N2699" s="79">
        <v>0.376</v>
      </c>
    </row>
    <row r="2700" spans="1:14" x14ac:dyDescent="0.3">
      <c r="A2700" s="82">
        <v>2699</v>
      </c>
      <c r="B2700" s="83" t="s">
        <v>323</v>
      </c>
      <c r="C2700" s="86" t="s">
        <v>203</v>
      </c>
      <c r="D2700" s="88"/>
      <c r="E2700" s="88">
        <v>8</v>
      </c>
      <c r="F2700" s="88">
        <v>2075</v>
      </c>
      <c r="G2700" s="78" t="s">
        <v>336</v>
      </c>
      <c r="H2700" s="79">
        <v>9.67</v>
      </c>
      <c r="I2700" s="79">
        <v>49.652999999999999</v>
      </c>
      <c r="J2700" s="79">
        <v>109.961</v>
      </c>
      <c r="K2700" s="79">
        <v>120.73</v>
      </c>
      <c r="L2700" s="79">
        <v>53.179000000000002</v>
      </c>
      <c r="M2700" s="79">
        <v>8.9160000000000004</v>
      </c>
      <c r="N2700" s="79">
        <v>0.39100000000000001</v>
      </c>
    </row>
    <row r="2701" spans="1:14" x14ac:dyDescent="0.3">
      <c r="A2701" s="82">
        <v>2700</v>
      </c>
      <c r="B2701" s="83" t="s">
        <v>323</v>
      </c>
      <c r="C2701" s="86" t="s">
        <v>203</v>
      </c>
      <c r="D2701" s="88"/>
      <c r="E2701" s="88">
        <v>8</v>
      </c>
      <c r="F2701" s="88">
        <v>2080</v>
      </c>
      <c r="G2701" s="78" t="s">
        <v>337</v>
      </c>
      <c r="H2701" s="79">
        <v>9.0050000000000008</v>
      </c>
      <c r="I2701" s="79">
        <v>48.125</v>
      </c>
      <c r="J2701" s="79">
        <v>110.232</v>
      </c>
      <c r="K2701" s="79">
        <v>122.63200000000001</v>
      </c>
      <c r="L2701" s="79">
        <v>54.384</v>
      </c>
      <c r="M2701" s="79">
        <v>9.1750000000000007</v>
      </c>
      <c r="N2701" s="79">
        <v>0.40699999999999997</v>
      </c>
    </row>
    <row r="2702" spans="1:14" x14ac:dyDescent="0.3">
      <c r="A2702" s="82">
        <v>2701</v>
      </c>
      <c r="B2702" s="83" t="s">
        <v>323</v>
      </c>
      <c r="C2702" s="86" t="s">
        <v>203</v>
      </c>
      <c r="D2702" s="88"/>
      <c r="E2702" s="88">
        <v>8</v>
      </c>
      <c r="F2702" s="88">
        <v>2085</v>
      </c>
      <c r="G2702" s="78" t="s">
        <v>338</v>
      </c>
      <c r="H2702" s="79">
        <v>8.4160000000000004</v>
      </c>
      <c r="I2702" s="79">
        <v>46.731999999999999</v>
      </c>
      <c r="J2702" s="79">
        <v>110.492</v>
      </c>
      <c r="K2702" s="79">
        <v>124.428</v>
      </c>
      <c r="L2702" s="79">
        <v>55.572000000000003</v>
      </c>
      <c r="M2702" s="79">
        <v>9.4499999999999993</v>
      </c>
      <c r="N2702" s="79">
        <v>0.43</v>
      </c>
    </row>
    <row r="2703" spans="1:14" x14ac:dyDescent="0.3">
      <c r="A2703" s="82">
        <v>2702</v>
      </c>
      <c r="B2703" s="83" t="s">
        <v>323</v>
      </c>
      <c r="C2703" s="86" t="s">
        <v>203</v>
      </c>
      <c r="D2703" s="88"/>
      <c r="E2703" s="88">
        <v>8</v>
      </c>
      <c r="F2703" s="88">
        <v>2090</v>
      </c>
      <c r="G2703" s="78" t="s">
        <v>339</v>
      </c>
      <c r="H2703" s="79">
        <v>7.9139999999999997</v>
      </c>
      <c r="I2703" s="79">
        <v>45.44</v>
      </c>
      <c r="J2703" s="79">
        <v>110.617</v>
      </c>
      <c r="K2703" s="79">
        <v>125.95</v>
      </c>
      <c r="L2703" s="79">
        <v>56.679000000000002</v>
      </c>
      <c r="M2703" s="79">
        <v>9.73</v>
      </c>
      <c r="N2703" s="79">
        <v>0.45</v>
      </c>
    </row>
    <row r="2704" spans="1:14" x14ac:dyDescent="0.3">
      <c r="A2704" s="82">
        <v>2703</v>
      </c>
      <c r="B2704" s="83" t="s">
        <v>323</v>
      </c>
      <c r="C2704" s="86" t="s">
        <v>203</v>
      </c>
      <c r="D2704" s="88"/>
      <c r="E2704" s="88">
        <v>8</v>
      </c>
      <c r="F2704" s="88">
        <v>2095</v>
      </c>
      <c r="G2704" s="78" t="s">
        <v>340</v>
      </c>
      <c r="H2704" s="79">
        <v>7.4909999999999997</v>
      </c>
      <c r="I2704" s="79">
        <v>44.231000000000002</v>
      </c>
      <c r="J2704" s="79">
        <v>110.563</v>
      </c>
      <c r="K2704" s="79">
        <v>127.18899999999999</v>
      </c>
      <c r="L2704" s="79">
        <v>57.695999999999998</v>
      </c>
      <c r="M2704" s="79">
        <v>10.016</v>
      </c>
      <c r="N2704" s="79">
        <v>0.49399999999999999</v>
      </c>
    </row>
    <row r="2705" spans="1:14" x14ac:dyDescent="0.3">
      <c r="A2705" s="82">
        <v>2704</v>
      </c>
      <c r="B2705" s="83" t="s">
        <v>323</v>
      </c>
      <c r="C2705" s="86" t="s">
        <v>204</v>
      </c>
      <c r="D2705" s="88"/>
      <c r="E2705" s="88">
        <v>70</v>
      </c>
      <c r="F2705" s="88">
        <v>2015</v>
      </c>
      <c r="G2705" s="78" t="s">
        <v>324</v>
      </c>
      <c r="H2705" s="79">
        <v>10.019</v>
      </c>
      <c r="I2705" s="79">
        <v>44.81</v>
      </c>
      <c r="J2705" s="79">
        <v>100.14</v>
      </c>
      <c r="K2705" s="79">
        <v>85.88</v>
      </c>
      <c r="L2705" s="79">
        <v>31.073</v>
      </c>
      <c r="M2705" s="79">
        <v>4.9610000000000003</v>
      </c>
      <c r="N2705" s="79">
        <v>0.27700000000000002</v>
      </c>
    </row>
    <row r="2706" spans="1:14" x14ac:dyDescent="0.3">
      <c r="A2706" s="82">
        <v>2705</v>
      </c>
      <c r="B2706" s="83" t="s">
        <v>323</v>
      </c>
      <c r="C2706" s="86" t="s">
        <v>204</v>
      </c>
      <c r="D2706" s="88"/>
      <c r="E2706" s="88">
        <v>70</v>
      </c>
      <c r="F2706" s="88">
        <v>2020</v>
      </c>
      <c r="G2706" s="78" t="s">
        <v>325</v>
      </c>
      <c r="H2706" s="79">
        <v>8.4109999999999996</v>
      </c>
      <c r="I2706" s="79">
        <v>37.094999999999999</v>
      </c>
      <c r="J2706" s="79">
        <v>105.036</v>
      </c>
      <c r="K2706" s="79">
        <v>97.837999999999994</v>
      </c>
      <c r="L2706" s="79">
        <v>35.551000000000002</v>
      </c>
      <c r="M2706" s="79">
        <v>5.4279999999999999</v>
      </c>
      <c r="N2706" s="79">
        <v>0.28100000000000003</v>
      </c>
    </row>
    <row r="2707" spans="1:14" x14ac:dyDescent="0.3">
      <c r="A2707" s="82">
        <v>2706</v>
      </c>
      <c r="B2707" s="83" t="s">
        <v>323</v>
      </c>
      <c r="C2707" s="86" t="s">
        <v>204</v>
      </c>
      <c r="D2707" s="88"/>
      <c r="E2707" s="88">
        <v>70</v>
      </c>
      <c r="F2707" s="88">
        <v>2025</v>
      </c>
      <c r="G2707" s="78" t="s">
        <v>326</v>
      </c>
      <c r="H2707" s="79">
        <v>7.2190000000000003</v>
      </c>
      <c r="I2707" s="79">
        <v>31.882000000000001</v>
      </c>
      <c r="J2707" s="79">
        <v>107.861</v>
      </c>
      <c r="K2707" s="79">
        <v>107.425</v>
      </c>
      <c r="L2707" s="79">
        <v>39.792000000000002</v>
      </c>
      <c r="M2707" s="79">
        <v>5.93</v>
      </c>
      <c r="N2707" s="79">
        <v>0.29099999999999998</v>
      </c>
    </row>
    <row r="2708" spans="1:14" x14ac:dyDescent="0.3">
      <c r="A2708" s="82">
        <v>2707</v>
      </c>
      <c r="B2708" s="83" t="s">
        <v>323</v>
      </c>
      <c r="C2708" s="86" t="s">
        <v>204</v>
      </c>
      <c r="D2708" s="88"/>
      <c r="E2708" s="88">
        <v>70</v>
      </c>
      <c r="F2708" s="88">
        <v>2030</v>
      </c>
      <c r="G2708" s="78" t="s">
        <v>327</v>
      </c>
      <c r="H2708" s="79">
        <v>6.41</v>
      </c>
      <c r="I2708" s="79">
        <v>28.812000000000001</v>
      </c>
      <c r="J2708" s="79">
        <v>109.369</v>
      </c>
      <c r="K2708" s="79">
        <v>114.627</v>
      </c>
      <c r="L2708" s="79">
        <v>43.665999999999997</v>
      </c>
      <c r="M2708" s="79">
        <v>6.4459999999999997</v>
      </c>
      <c r="N2708" s="79">
        <v>0.31</v>
      </c>
    </row>
    <row r="2709" spans="1:14" x14ac:dyDescent="0.3">
      <c r="A2709" s="82">
        <v>2708</v>
      </c>
      <c r="B2709" s="83" t="s">
        <v>323</v>
      </c>
      <c r="C2709" s="86" t="s">
        <v>204</v>
      </c>
      <c r="D2709" s="88"/>
      <c r="E2709" s="88">
        <v>70</v>
      </c>
      <c r="F2709" s="88">
        <v>2035</v>
      </c>
      <c r="G2709" s="78" t="s">
        <v>328</v>
      </c>
      <c r="H2709" s="79">
        <v>5.9039999999999999</v>
      </c>
      <c r="I2709" s="79">
        <v>27.399000000000001</v>
      </c>
      <c r="J2709" s="79">
        <v>110.241</v>
      </c>
      <c r="K2709" s="79">
        <v>119.81699999999999</v>
      </c>
      <c r="L2709" s="79">
        <v>47.08</v>
      </c>
      <c r="M2709" s="79">
        <v>6.9720000000000004</v>
      </c>
      <c r="N2709" s="79">
        <v>0.32700000000000001</v>
      </c>
    </row>
    <row r="2710" spans="1:14" x14ac:dyDescent="0.3">
      <c r="A2710" s="82">
        <v>2709</v>
      </c>
      <c r="B2710" s="83" t="s">
        <v>323</v>
      </c>
      <c r="C2710" s="86" t="s">
        <v>204</v>
      </c>
      <c r="D2710" s="88"/>
      <c r="E2710" s="88">
        <v>70</v>
      </c>
      <c r="F2710" s="88">
        <v>2040</v>
      </c>
      <c r="G2710" s="78" t="s">
        <v>329</v>
      </c>
      <c r="H2710" s="79">
        <v>5.6289999999999996</v>
      </c>
      <c r="I2710" s="79">
        <v>27.106000000000002</v>
      </c>
      <c r="J2710" s="79">
        <v>110.655</v>
      </c>
      <c r="K2710" s="79">
        <v>123.175</v>
      </c>
      <c r="L2710" s="79">
        <v>49.896000000000001</v>
      </c>
      <c r="M2710" s="79">
        <v>7.452</v>
      </c>
      <c r="N2710" s="79">
        <v>0.34699999999999998</v>
      </c>
    </row>
    <row r="2711" spans="1:14" x14ac:dyDescent="0.3">
      <c r="A2711" s="82">
        <v>2710</v>
      </c>
      <c r="B2711" s="83" t="s">
        <v>323</v>
      </c>
      <c r="C2711" s="86" t="s">
        <v>204</v>
      </c>
      <c r="D2711" s="88"/>
      <c r="E2711" s="88">
        <v>70</v>
      </c>
      <c r="F2711" s="88">
        <v>2045</v>
      </c>
      <c r="G2711" s="78" t="s">
        <v>330</v>
      </c>
      <c r="H2711" s="79">
        <v>5.5229999999999997</v>
      </c>
      <c r="I2711" s="79">
        <v>27.565000000000001</v>
      </c>
      <c r="J2711" s="79">
        <v>111.01600000000001</v>
      </c>
      <c r="K2711" s="79">
        <v>125.34399999999999</v>
      </c>
      <c r="L2711" s="79">
        <v>52.204000000000001</v>
      </c>
      <c r="M2711" s="79">
        <v>7.8849999999999998</v>
      </c>
      <c r="N2711" s="79">
        <v>0.36299999999999999</v>
      </c>
    </row>
    <row r="2712" spans="1:14" x14ac:dyDescent="0.3">
      <c r="A2712" s="82">
        <v>2711</v>
      </c>
      <c r="B2712" s="83" t="s">
        <v>323</v>
      </c>
      <c r="C2712" s="86" t="s">
        <v>204</v>
      </c>
      <c r="D2712" s="88"/>
      <c r="E2712" s="88">
        <v>70</v>
      </c>
      <c r="F2712" s="88">
        <v>2050</v>
      </c>
      <c r="G2712" s="78" t="s">
        <v>331</v>
      </c>
      <c r="H2712" s="79">
        <v>5.5049999999999999</v>
      </c>
      <c r="I2712" s="79">
        <v>27.844999999999999</v>
      </c>
      <c r="J2712" s="79">
        <v>112.017</v>
      </c>
      <c r="K2712" s="79">
        <v>127.05500000000001</v>
      </c>
      <c r="L2712" s="79">
        <v>53.889000000000003</v>
      </c>
      <c r="M2712" s="79">
        <v>8.1769999999999996</v>
      </c>
      <c r="N2712" s="79">
        <v>0.372</v>
      </c>
    </row>
    <row r="2713" spans="1:14" x14ac:dyDescent="0.3">
      <c r="A2713" s="82">
        <v>2712</v>
      </c>
      <c r="B2713" s="83" t="s">
        <v>323</v>
      </c>
      <c r="C2713" s="86" t="s">
        <v>204</v>
      </c>
      <c r="D2713" s="88"/>
      <c r="E2713" s="88">
        <v>70</v>
      </c>
      <c r="F2713" s="88">
        <v>2055</v>
      </c>
      <c r="G2713" s="78" t="s">
        <v>332</v>
      </c>
      <c r="H2713" s="79">
        <v>5.5209999999999999</v>
      </c>
      <c r="I2713" s="79">
        <v>28.146999999999998</v>
      </c>
      <c r="J2713" s="79">
        <v>113.123</v>
      </c>
      <c r="K2713" s="79">
        <v>128.39400000000001</v>
      </c>
      <c r="L2713" s="79">
        <v>55.170999999999999</v>
      </c>
      <c r="M2713" s="79">
        <v>8.4039999999999999</v>
      </c>
      <c r="N2713" s="79">
        <v>0.38</v>
      </c>
    </row>
    <row r="2714" spans="1:14" x14ac:dyDescent="0.3">
      <c r="A2714" s="82">
        <v>2713</v>
      </c>
      <c r="B2714" s="83" t="s">
        <v>323</v>
      </c>
      <c r="C2714" s="86" t="s">
        <v>204</v>
      </c>
      <c r="D2714" s="88"/>
      <c r="E2714" s="88">
        <v>70</v>
      </c>
      <c r="F2714" s="88">
        <v>2060</v>
      </c>
      <c r="G2714" s="78" t="s">
        <v>333</v>
      </c>
      <c r="H2714" s="79">
        <v>5.56</v>
      </c>
      <c r="I2714" s="79">
        <v>28.518999999999998</v>
      </c>
      <c r="J2714" s="79">
        <v>114.03</v>
      </c>
      <c r="K2714" s="79">
        <v>129.32300000000001</v>
      </c>
      <c r="L2714" s="79">
        <v>56.136000000000003</v>
      </c>
      <c r="M2714" s="79">
        <v>8.5879999999999992</v>
      </c>
      <c r="N2714" s="79">
        <v>0.38400000000000001</v>
      </c>
    </row>
    <row r="2715" spans="1:14" x14ac:dyDescent="0.3">
      <c r="A2715" s="82">
        <v>2714</v>
      </c>
      <c r="B2715" s="83" t="s">
        <v>323</v>
      </c>
      <c r="C2715" s="86" t="s">
        <v>204</v>
      </c>
      <c r="D2715" s="88"/>
      <c r="E2715" s="88">
        <v>70</v>
      </c>
      <c r="F2715" s="88">
        <v>2065</v>
      </c>
      <c r="G2715" s="78" t="s">
        <v>334</v>
      </c>
      <c r="H2715" s="79">
        <v>5.6280000000000001</v>
      </c>
      <c r="I2715" s="79">
        <v>28.977</v>
      </c>
      <c r="J2715" s="79">
        <v>114.798</v>
      </c>
      <c r="K2715" s="79">
        <v>130.02500000000001</v>
      </c>
      <c r="L2715" s="79">
        <v>56.877000000000002</v>
      </c>
      <c r="M2715" s="79">
        <v>8.7579999999999991</v>
      </c>
      <c r="N2715" s="79">
        <v>0.39700000000000002</v>
      </c>
    </row>
    <row r="2716" spans="1:14" x14ac:dyDescent="0.3">
      <c r="A2716" s="82">
        <v>2715</v>
      </c>
      <c r="B2716" s="83" t="s">
        <v>323</v>
      </c>
      <c r="C2716" s="86" t="s">
        <v>204</v>
      </c>
      <c r="D2716" s="88"/>
      <c r="E2716" s="88">
        <v>70</v>
      </c>
      <c r="F2716" s="88">
        <v>2070</v>
      </c>
      <c r="G2716" s="78" t="s">
        <v>335</v>
      </c>
      <c r="H2716" s="79">
        <v>5.6689999999999996</v>
      </c>
      <c r="I2716" s="79">
        <v>29.193000000000001</v>
      </c>
      <c r="J2716" s="79">
        <v>115.64700000000001</v>
      </c>
      <c r="K2716" s="79">
        <v>130.98500000000001</v>
      </c>
      <c r="L2716" s="79">
        <v>57.302999999999997</v>
      </c>
      <c r="M2716" s="79">
        <v>8.8230000000000004</v>
      </c>
      <c r="N2716" s="79">
        <v>0.4</v>
      </c>
    </row>
    <row r="2717" spans="1:14" x14ac:dyDescent="0.3">
      <c r="A2717" s="82">
        <v>2716</v>
      </c>
      <c r="B2717" s="83" t="s">
        <v>323</v>
      </c>
      <c r="C2717" s="86" t="s">
        <v>204</v>
      </c>
      <c r="D2717" s="88"/>
      <c r="E2717" s="88">
        <v>70</v>
      </c>
      <c r="F2717" s="88">
        <v>2075</v>
      </c>
      <c r="G2717" s="78" t="s">
        <v>336</v>
      </c>
      <c r="H2717" s="79">
        <v>5.7050000000000001</v>
      </c>
      <c r="I2717" s="79">
        <v>29.379000000000001</v>
      </c>
      <c r="J2717" s="79">
        <v>116.372</v>
      </c>
      <c r="K2717" s="79">
        <v>131.80099999999999</v>
      </c>
      <c r="L2717" s="79">
        <v>57.661999999999999</v>
      </c>
      <c r="M2717" s="79">
        <v>8.8780000000000001</v>
      </c>
      <c r="N2717" s="79">
        <v>0.40300000000000002</v>
      </c>
    </row>
    <row r="2718" spans="1:14" x14ac:dyDescent="0.3">
      <c r="A2718" s="82">
        <v>2717</v>
      </c>
      <c r="B2718" s="83" t="s">
        <v>323</v>
      </c>
      <c r="C2718" s="86" t="s">
        <v>204</v>
      </c>
      <c r="D2718" s="88"/>
      <c r="E2718" s="88">
        <v>70</v>
      </c>
      <c r="F2718" s="88">
        <v>2080</v>
      </c>
      <c r="G2718" s="78" t="s">
        <v>337</v>
      </c>
      <c r="H2718" s="79">
        <v>5.7350000000000003</v>
      </c>
      <c r="I2718" s="79">
        <v>29.539000000000001</v>
      </c>
      <c r="J2718" s="79">
        <v>116.988</v>
      </c>
      <c r="K2718" s="79">
        <v>132.5</v>
      </c>
      <c r="L2718" s="79">
        <v>57.968000000000004</v>
      </c>
      <c r="M2718" s="79">
        <v>8.9250000000000007</v>
      </c>
      <c r="N2718" s="79">
        <v>0.40500000000000003</v>
      </c>
    </row>
    <row r="2719" spans="1:14" x14ac:dyDescent="0.3">
      <c r="A2719" s="82">
        <v>2718</v>
      </c>
      <c r="B2719" s="83" t="s">
        <v>323</v>
      </c>
      <c r="C2719" s="86" t="s">
        <v>204</v>
      </c>
      <c r="D2719" s="88"/>
      <c r="E2719" s="88">
        <v>70</v>
      </c>
      <c r="F2719" s="88">
        <v>2085</v>
      </c>
      <c r="G2719" s="78" t="s">
        <v>338</v>
      </c>
      <c r="H2719" s="79">
        <v>5.7610000000000001</v>
      </c>
      <c r="I2719" s="79">
        <v>29.670999999999999</v>
      </c>
      <c r="J2719" s="79">
        <v>117.51300000000001</v>
      </c>
      <c r="K2719" s="79">
        <v>133.09200000000001</v>
      </c>
      <c r="L2719" s="79">
        <v>58.228000000000002</v>
      </c>
      <c r="M2719" s="79">
        <v>8.968</v>
      </c>
      <c r="N2719" s="79">
        <v>0.40699999999999997</v>
      </c>
    </row>
    <row r="2720" spans="1:14" x14ac:dyDescent="0.3">
      <c r="A2720" s="82">
        <v>2719</v>
      </c>
      <c r="B2720" s="83" t="s">
        <v>323</v>
      </c>
      <c r="C2720" s="86" t="s">
        <v>204</v>
      </c>
      <c r="D2720" s="88"/>
      <c r="E2720" s="88">
        <v>70</v>
      </c>
      <c r="F2720" s="88">
        <v>2090</v>
      </c>
      <c r="G2720" s="78" t="s">
        <v>339</v>
      </c>
      <c r="H2720" s="79">
        <v>5.7839999999999998</v>
      </c>
      <c r="I2720" s="79">
        <v>29.795999999999999</v>
      </c>
      <c r="J2720" s="79">
        <v>117.988</v>
      </c>
      <c r="K2720" s="79">
        <v>133.63399999999999</v>
      </c>
      <c r="L2720" s="79">
        <v>58.465000000000003</v>
      </c>
      <c r="M2720" s="79">
        <v>9.0050000000000008</v>
      </c>
      <c r="N2720" s="79">
        <v>0.40799999999999997</v>
      </c>
    </row>
    <row r="2721" spans="1:14" x14ac:dyDescent="0.3">
      <c r="A2721" s="82">
        <v>2720</v>
      </c>
      <c r="B2721" s="83" t="s">
        <v>323</v>
      </c>
      <c r="C2721" s="86" t="s">
        <v>204</v>
      </c>
      <c r="D2721" s="88"/>
      <c r="E2721" s="88">
        <v>70</v>
      </c>
      <c r="F2721" s="88">
        <v>2095</v>
      </c>
      <c r="G2721" s="78" t="s">
        <v>340</v>
      </c>
      <c r="H2721" s="79">
        <v>5.8019999999999996</v>
      </c>
      <c r="I2721" s="79">
        <v>29.888000000000002</v>
      </c>
      <c r="J2721" s="79">
        <v>118.354</v>
      </c>
      <c r="K2721" s="79">
        <v>134.047</v>
      </c>
      <c r="L2721" s="79">
        <v>58.646000000000001</v>
      </c>
      <c r="M2721" s="79">
        <v>9.0329999999999995</v>
      </c>
      <c r="N2721" s="79">
        <v>0.41</v>
      </c>
    </row>
    <row r="2722" spans="1:14" x14ac:dyDescent="0.3">
      <c r="A2722" s="82">
        <v>2721</v>
      </c>
      <c r="B2722" s="83" t="s">
        <v>323</v>
      </c>
      <c r="C2722" s="86" t="s">
        <v>205</v>
      </c>
      <c r="D2722" s="88"/>
      <c r="E2722" s="88">
        <v>191</v>
      </c>
      <c r="F2722" s="88">
        <v>2015</v>
      </c>
      <c r="G2722" s="78" t="s">
        <v>324</v>
      </c>
      <c r="H2722" s="79">
        <v>8.9250000000000007</v>
      </c>
      <c r="I2722" s="79">
        <v>40.877000000000002</v>
      </c>
      <c r="J2722" s="79">
        <v>89.070999999999998</v>
      </c>
      <c r="K2722" s="79">
        <v>96.278999999999996</v>
      </c>
      <c r="L2722" s="79">
        <v>45.53</v>
      </c>
      <c r="M2722" s="79">
        <v>8.1620000000000008</v>
      </c>
      <c r="N2722" s="79">
        <v>0.376</v>
      </c>
    </row>
    <row r="2723" spans="1:14" x14ac:dyDescent="0.3">
      <c r="A2723" s="82">
        <v>2722</v>
      </c>
      <c r="B2723" s="83" t="s">
        <v>323</v>
      </c>
      <c r="C2723" s="86" t="s">
        <v>205</v>
      </c>
      <c r="D2723" s="88"/>
      <c r="E2723" s="88">
        <v>191</v>
      </c>
      <c r="F2723" s="88">
        <v>2020</v>
      </c>
      <c r="G2723" s="78" t="s">
        <v>325</v>
      </c>
      <c r="H2723" s="79">
        <v>7.4710000000000001</v>
      </c>
      <c r="I2723" s="79">
        <v>34.155000000000001</v>
      </c>
      <c r="J2723" s="79">
        <v>84.835999999999999</v>
      </c>
      <c r="K2723" s="79">
        <v>103.041</v>
      </c>
      <c r="L2723" s="79">
        <v>51.438000000000002</v>
      </c>
      <c r="M2723" s="79">
        <v>9.0419999999999998</v>
      </c>
      <c r="N2723" s="79">
        <v>0.377</v>
      </c>
    </row>
    <row r="2724" spans="1:14" x14ac:dyDescent="0.3">
      <c r="A2724" s="82">
        <v>2723</v>
      </c>
      <c r="B2724" s="83" t="s">
        <v>323</v>
      </c>
      <c r="C2724" s="86" t="s">
        <v>205</v>
      </c>
      <c r="D2724" s="88"/>
      <c r="E2724" s="88">
        <v>191</v>
      </c>
      <c r="F2724" s="88">
        <v>2025</v>
      </c>
      <c r="G2724" s="78" t="s">
        <v>326</v>
      </c>
      <c r="H2724" s="79">
        <v>6.6029999999999998</v>
      </c>
      <c r="I2724" s="79">
        <v>30.51</v>
      </c>
      <c r="J2724" s="79">
        <v>83.608999999999995</v>
      </c>
      <c r="K2724" s="79">
        <v>109.98399999999999</v>
      </c>
      <c r="L2724" s="79">
        <v>57.067999999999998</v>
      </c>
      <c r="M2724" s="79">
        <v>9.9120000000000008</v>
      </c>
      <c r="N2724" s="79">
        <v>0.41399999999999998</v>
      </c>
    </row>
    <row r="2725" spans="1:14" x14ac:dyDescent="0.3">
      <c r="A2725" s="82">
        <v>2724</v>
      </c>
      <c r="B2725" s="83" t="s">
        <v>323</v>
      </c>
      <c r="C2725" s="86" t="s">
        <v>205</v>
      </c>
      <c r="D2725" s="88"/>
      <c r="E2725" s="88">
        <v>191</v>
      </c>
      <c r="F2725" s="88">
        <v>2030</v>
      </c>
      <c r="G2725" s="78" t="s">
        <v>327</v>
      </c>
      <c r="H2725" s="79">
        <v>6.0810000000000004</v>
      </c>
      <c r="I2725" s="79">
        <v>28.425999999999998</v>
      </c>
      <c r="J2725" s="79">
        <v>83.203000000000003</v>
      </c>
      <c r="K2725" s="79">
        <v>115.154</v>
      </c>
      <c r="L2725" s="79">
        <v>61.470999999999997</v>
      </c>
      <c r="M2725" s="79">
        <v>10.64</v>
      </c>
      <c r="N2725" s="79">
        <v>0.42499999999999999</v>
      </c>
    </row>
    <row r="2726" spans="1:14" x14ac:dyDescent="0.3">
      <c r="A2726" s="82">
        <v>2725</v>
      </c>
      <c r="B2726" s="83" t="s">
        <v>323</v>
      </c>
      <c r="C2726" s="86" t="s">
        <v>205</v>
      </c>
      <c r="D2726" s="88"/>
      <c r="E2726" s="88">
        <v>191</v>
      </c>
      <c r="F2726" s="88">
        <v>2035</v>
      </c>
      <c r="G2726" s="78" t="s">
        <v>328</v>
      </c>
      <c r="H2726" s="79">
        <v>5.8019999999999996</v>
      </c>
      <c r="I2726" s="79">
        <v>27.376999999999999</v>
      </c>
      <c r="J2726" s="79">
        <v>83.581999999999994</v>
      </c>
      <c r="K2726" s="79">
        <v>119.24</v>
      </c>
      <c r="L2726" s="79">
        <v>64.905000000000001</v>
      </c>
      <c r="M2726" s="79">
        <v>11.25</v>
      </c>
      <c r="N2726" s="79">
        <v>0.44400000000000001</v>
      </c>
    </row>
    <row r="2727" spans="1:14" x14ac:dyDescent="0.3">
      <c r="A2727" s="82">
        <v>2726</v>
      </c>
      <c r="B2727" s="83" t="s">
        <v>323</v>
      </c>
      <c r="C2727" s="86" t="s">
        <v>205</v>
      </c>
      <c r="D2727" s="88"/>
      <c r="E2727" s="88">
        <v>191</v>
      </c>
      <c r="F2727" s="88">
        <v>2040</v>
      </c>
      <c r="G2727" s="78" t="s">
        <v>329</v>
      </c>
      <c r="H2727" s="79">
        <v>5.6539999999999999</v>
      </c>
      <c r="I2727" s="79">
        <v>26.962</v>
      </c>
      <c r="J2727" s="79">
        <v>84.488</v>
      </c>
      <c r="K2727" s="79">
        <v>122.468</v>
      </c>
      <c r="L2727" s="79">
        <v>67.456999999999994</v>
      </c>
      <c r="M2727" s="79">
        <v>11.750999999999999</v>
      </c>
      <c r="N2727" s="79">
        <v>0.46</v>
      </c>
    </row>
    <row r="2728" spans="1:14" x14ac:dyDescent="0.3">
      <c r="A2728" s="82">
        <v>2727</v>
      </c>
      <c r="B2728" s="83" t="s">
        <v>323</v>
      </c>
      <c r="C2728" s="86" t="s">
        <v>205</v>
      </c>
      <c r="D2728" s="88"/>
      <c r="E2728" s="88">
        <v>191</v>
      </c>
      <c r="F2728" s="88">
        <v>2045</v>
      </c>
      <c r="G2728" s="78" t="s">
        <v>330</v>
      </c>
      <c r="H2728" s="79">
        <v>5.6139999999999999</v>
      </c>
      <c r="I2728" s="79">
        <v>26.937999999999999</v>
      </c>
      <c r="J2728" s="79">
        <v>85.703000000000003</v>
      </c>
      <c r="K2728" s="79">
        <v>125.062</v>
      </c>
      <c r="L2728" s="79">
        <v>69.305999999999997</v>
      </c>
      <c r="M2728" s="79">
        <v>12.148999999999999</v>
      </c>
      <c r="N2728" s="79">
        <v>0.46800000000000003</v>
      </c>
    </row>
    <row r="2729" spans="1:14" x14ac:dyDescent="0.3">
      <c r="A2729" s="82">
        <v>2728</v>
      </c>
      <c r="B2729" s="83" t="s">
        <v>323</v>
      </c>
      <c r="C2729" s="86" t="s">
        <v>205</v>
      </c>
      <c r="D2729" s="88"/>
      <c r="E2729" s="88">
        <v>191</v>
      </c>
      <c r="F2729" s="88">
        <v>2050</v>
      </c>
      <c r="G2729" s="78" t="s">
        <v>331</v>
      </c>
      <c r="H2729" s="79">
        <v>5.625</v>
      </c>
      <c r="I2729" s="79">
        <v>27.126999999999999</v>
      </c>
      <c r="J2729" s="79">
        <v>87.013999999999996</v>
      </c>
      <c r="K2729" s="79">
        <v>127.081</v>
      </c>
      <c r="L2729" s="79">
        <v>70.519000000000005</v>
      </c>
      <c r="M2729" s="79">
        <v>12.458</v>
      </c>
      <c r="N2729" s="79">
        <v>0.47599999999999998</v>
      </c>
    </row>
    <row r="2730" spans="1:14" x14ac:dyDescent="0.3">
      <c r="A2730" s="82">
        <v>2729</v>
      </c>
      <c r="B2730" s="83" t="s">
        <v>323</v>
      </c>
      <c r="C2730" s="86" t="s">
        <v>205</v>
      </c>
      <c r="D2730" s="88"/>
      <c r="E2730" s="88">
        <v>191</v>
      </c>
      <c r="F2730" s="88">
        <v>2055</v>
      </c>
      <c r="G2730" s="78" t="s">
        <v>332</v>
      </c>
      <c r="H2730" s="79">
        <v>5.6719999999999997</v>
      </c>
      <c r="I2730" s="79">
        <v>27.460999999999999</v>
      </c>
      <c r="J2730" s="79">
        <v>88.433000000000007</v>
      </c>
      <c r="K2730" s="79">
        <v>128.785</v>
      </c>
      <c r="L2730" s="79">
        <v>71.293999999999997</v>
      </c>
      <c r="M2730" s="79">
        <v>12.683</v>
      </c>
      <c r="N2730" s="79">
        <v>0.49199999999999999</v>
      </c>
    </row>
    <row r="2731" spans="1:14" x14ac:dyDescent="0.3">
      <c r="A2731" s="82">
        <v>2730</v>
      </c>
      <c r="B2731" s="83" t="s">
        <v>323</v>
      </c>
      <c r="C2731" s="86" t="s">
        <v>205</v>
      </c>
      <c r="D2731" s="88"/>
      <c r="E2731" s="88">
        <v>191</v>
      </c>
      <c r="F2731" s="88">
        <v>2060</v>
      </c>
      <c r="G2731" s="78" t="s">
        <v>333</v>
      </c>
      <c r="H2731" s="79">
        <v>5.74</v>
      </c>
      <c r="I2731" s="79">
        <v>27.824999999999999</v>
      </c>
      <c r="J2731" s="79">
        <v>89.587000000000003</v>
      </c>
      <c r="K2731" s="79">
        <v>130.316</v>
      </c>
      <c r="L2731" s="79">
        <v>72.076999999999998</v>
      </c>
      <c r="M2731" s="79">
        <v>12.837</v>
      </c>
      <c r="N2731" s="79">
        <v>0.498</v>
      </c>
    </row>
    <row r="2732" spans="1:14" x14ac:dyDescent="0.3">
      <c r="A2732" s="82">
        <v>2731</v>
      </c>
      <c r="B2732" s="83" t="s">
        <v>323</v>
      </c>
      <c r="C2732" s="86" t="s">
        <v>205</v>
      </c>
      <c r="D2732" s="88"/>
      <c r="E2732" s="88">
        <v>191</v>
      </c>
      <c r="F2732" s="88">
        <v>2065</v>
      </c>
      <c r="G2732" s="78" t="s">
        <v>334</v>
      </c>
      <c r="H2732" s="79">
        <v>5.8010000000000002</v>
      </c>
      <c r="I2732" s="79">
        <v>28.138000000000002</v>
      </c>
      <c r="J2732" s="79">
        <v>90.555000000000007</v>
      </c>
      <c r="K2732" s="79">
        <v>131.596</v>
      </c>
      <c r="L2732" s="79">
        <v>72.724999999999994</v>
      </c>
      <c r="M2732" s="79">
        <v>12.962</v>
      </c>
      <c r="N2732" s="79">
        <v>0.503</v>
      </c>
    </row>
    <row r="2733" spans="1:14" x14ac:dyDescent="0.3">
      <c r="A2733" s="82">
        <v>2732</v>
      </c>
      <c r="B2733" s="83" t="s">
        <v>323</v>
      </c>
      <c r="C2733" s="86" t="s">
        <v>205</v>
      </c>
      <c r="D2733" s="88"/>
      <c r="E2733" s="88">
        <v>191</v>
      </c>
      <c r="F2733" s="88">
        <v>2070</v>
      </c>
      <c r="G2733" s="78" t="s">
        <v>335</v>
      </c>
      <c r="H2733" s="79">
        <v>5.8559999999999999</v>
      </c>
      <c r="I2733" s="79">
        <v>28.411999999999999</v>
      </c>
      <c r="J2733" s="79">
        <v>91.4</v>
      </c>
      <c r="K2733" s="79">
        <v>132.732</v>
      </c>
      <c r="L2733" s="79">
        <v>73.304000000000002</v>
      </c>
      <c r="M2733" s="79">
        <v>13.068</v>
      </c>
      <c r="N2733" s="79">
        <v>0.50800000000000001</v>
      </c>
    </row>
    <row r="2734" spans="1:14" x14ac:dyDescent="0.3">
      <c r="A2734" s="82">
        <v>2733</v>
      </c>
      <c r="B2734" s="83" t="s">
        <v>323</v>
      </c>
      <c r="C2734" s="86" t="s">
        <v>205</v>
      </c>
      <c r="D2734" s="88"/>
      <c r="E2734" s="88">
        <v>191</v>
      </c>
      <c r="F2734" s="88">
        <v>2075</v>
      </c>
      <c r="G2734" s="78" t="s">
        <v>336</v>
      </c>
      <c r="H2734" s="79">
        <v>5.9050000000000002</v>
      </c>
      <c r="I2734" s="79">
        <v>28.657</v>
      </c>
      <c r="J2734" s="79">
        <v>92.158000000000001</v>
      </c>
      <c r="K2734" s="79">
        <v>133.76400000000001</v>
      </c>
      <c r="L2734" s="79">
        <v>73.837000000000003</v>
      </c>
      <c r="M2734" s="79">
        <v>13.167</v>
      </c>
      <c r="N2734" s="79">
        <v>0.51200000000000001</v>
      </c>
    </row>
    <row r="2735" spans="1:14" x14ac:dyDescent="0.3">
      <c r="A2735" s="82">
        <v>2734</v>
      </c>
      <c r="B2735" s="83" t="s">
        <v>323</v>
      </c>
      <c r="C2735" s="86" t="s">
        <v>205</v>
      </c>
      <c r="D2735" s="88"/>
      <c r="E2735" s="88">
        <v>191</v>
      </c>
      <c r="F2735" s="88">
        <v>2080</v>
      </c>
      <c r="G2735" s="78" t="s">
        <v>337</v>
      </c>
      <c r="H2735" s="79">
        <v>5.9409999999999998</v>
      </c>
      <c r="I2735" s="79">
        <v>28.846</v>
      </c>
      <c r="J2735" s="79">
        <v>92.751999999999995</v>
      </c>
      <c r="K2735" s="79">
        <v>134.57</v>
      </c>
      <c r="L2735" s="79">
        <v>74.251999999999995</v>
      </c>
      <c r="M2735" s="79">
        <v>13.244</v>
      </c>
      <c r="N2735" s="79">
        <v>0.51500000000000001</v>
      </c>
    </row>
    <row r="2736" spans="1:14" x14ac:dyDescent="0.3">
      <c r="A2736" s="82">
        <v>2735</v>
      </c>
      <c r="B2736" s="83" t="s">
        <v>323</v>
      </c>
      <c r="C2736" s="86" t="s">
        <v>205</v>
      </c>
      <c r="D2736" s="88"/>
      <c r="E2736" s="88">
        <v>191</v>
      </c>
      <c r="F2736" s="88">
        <v>2085</v>
      </c>
      <c r="G2736" s="78" t="s">
        <v>338</v>
      </c>
      <c r="H2736" s="79">
        <v>5.976</v>
      </c>
      <c r="I2736" s="79">
        <v>29.010999999999999</v>
      </c>
      <c r="J2736" s="79">
        <v>93.266999999999996</v>
      </c>
      <c r="K2736" s="79">
        <v>135.26499999999999</v>
      </c>
      <c r="L2736" s="79">
        <v>74.613</v>
      </c>
      <c r="M2736" s="79">
        <v>13.311</v>
      </c>
      <c r="N2736" s="79">
        <v>0.51700000000000002</v>
      </c>
    </row>
    <row r="2737" spans="1:14" x14ac:dyDescent="0.3">
      <c r="A2737" s="82">
        <v>2736</v>
      </c>
      <c r="B2737" s="83" t="s">
        <v>323</v>
      </c>
      <c r="C2737" s="86" t="s">
        <v>205</v>
      </c>
      <c r="D2737" s="88"/>
      <c r="E2737" s="88">
        <v>191</v>
      </c>
      <c r="F2737" s="88">
        <v>2090</v>
      </c>
      <c r="G2737" s="78" t="s">
        <v>339</v>
      </c>
      <c r="H2737" s="79">
        <v>6.0049999999999999</v>
      </c>
      <c r="I2737" s="79">
        <v>29.164000000000001</v>
      </c>
      <c r="J2737" s="79">
        <v>93.745000000000005</v>
      </c>
      <c r="K2737" s="79">
        <v>135.91999999999999</v>
      </c>
      <c r="L2737" s="79">
        <v>74.953999999999994</v>
      </c>
      <c r="M2737" s="79">
        <v>13.372</v>
      </c>
      <c r="N2737" s="79">
        <v>0.52</v>
      </c>
    </row>
    <row r="2738" spans="1:14" x14ac:dyDescent="0.3">
      <c r="A2738" s="82">
        <v>2737</v>
      </c>
      <c r="B2738" s="83" t="s">
        <v>323</v>
      </c>
      <c r="C2738" s="86" t="s">
        <v>205</v>
      </c>
      <c r="D2738" s="88"/>
      <c r="E2738" s="88">
        <v>191</v>
      </c>
      <c r="F2738" s="88">
        <v>2095</v>
      </c>
      <c r="G2738" s="78" t="s">
        <v>340</v>
      </c>
      <c r="H2738" s="79">
        <v>6.0350000000000001</v>
      </c>
      <c r="I2738" s="79">
        <v>29.305</v>
      </c>
      <c r="J2738" s="79">
        <v>94.173000000000002</v>
      </c>
      <c r="K2738" s="79">
        <v>136.50299999999999</v>
      </c>
      <c r="L2738" s="79">
        <v>75.257999999999996</v>
      </c>
      <c r="M2738" s="79">
        <v>13.423999999999999</v>
      </c>
      <c r="N2738" s="79">
        <v>0.52200000000000002</v>
      </c>
    </row>
    <row r="2739" spans="1:14" x14ac:dyDescent="0.3">
      <c r="A2739" s="82">
        <v>2738</v>
      </c>
      <c r="B2739" s="83" t="s">
        <v>323</v>
      </c>
      <c r="C2739" s="86" t="s">
        <v>206</v>
      </c>
      <c r="D2739" s="88"/>
      <c r="E2739" s="88">
        <v>300</v>
      </c>
      <c r="F2739" s="88">
        <v>2015</v>
      </c>
      <c r="G2739" s="78" t="s">
        <v>324</v>
      </c>
      <c r="H2739" s="79">
        <v>7.2229999999999999</v>
      </c>
      <c r="I2739" s="79">
        <v>26.382000000000001</v>
      </c>
      <c r="J2739" s="79">
        <v>68.742000000000004</v>
      </c>
      <c r="K2739" s="79">
        <v>91.977999999999994</v>
      </c>
      <c r="L2739" s="79">
        <v>52.265999999999998</v>
      </c>
      <c r="M2739" s="79">
        <v>11.868</v>
      </c>
      <c r="N2739" s="79">
        <v>2.0209999999999999</v>
      </c>
    </row>
    <row r="2740" spans="1:14" x14ac:dyDescent="0.3">
      <c r="A2740" s="82">
        <v>2739</v>
      </c>
      <c r="B2740" s="83" t="s">
        <v>323</v>
      </c>
      <c r="C2740" s="86" t="s">
        <v>206</v>
      </c>
      <c r="D2740" s="88"/>
      <c r="E2740" s="88">
        <v>300</v>
      </c>
      <c r="F2740" s="88">
        <v>2020</v>
      </c>
      <c r="G2740" s="78" t="s">
        <v>325</v>
      </c>
      <c r="H2740" s="79">
        <v>6.42</v>
      </c>
      <c r="I2740" s="79">
        <v>22.986999999999998</v>
      </c>
      <c r="J2740" s="79">
        <v>65.063000000000002</v>
      </c>
      <c r="K2740" s="79">
        <v>94.593999999999994</v>
      </c>
      <c r="L2740" s="79">
        <v>56.97</v>
      </c>
      <c r="M2740" s="79">
        <v>13.532999999999999</v>
      </c>
      <c r="N2740" s="79">
        <v>2.593</v>
      </c>
    </row>
    <row r="2741" spans="1:14" x14ac:dyDescent="0.3">
      <c r="A2741" s="82">
        <v>2740</v>
      </c>
      <c r="B2741" s="83" t="s">
        <v>323</v>
      </c>
      <c r="C2741" s="86" t="s">
        <v>206</v>
      </c>
      <c r="D2741" s="88"/>
      <c r="E2741" s="88">
        <v>300</v>
      </c>
      <c r="F2741" s="88">
        <v>2025</v>
      </c>
      <c r="G2741" s="78" t="s">
        <v>326</v>
      </c>
      <c r="H2741" s="79">
        <v>6.0720000000000001</v>
      </c>
      <c r="I2741" s="79">
        <v>21.600999999999999</v>
      </c>
      <c r="J2741" s="79">
        <v>64.911000000000001</v>
      </c>
      <c r="K2741" s="79">
        <v>100.074</v>
      </c>
      <c r="L2741" s="79">
        <v>62.713000000000001</v>
      </c>
      <c r="M2741" s="79">
        <v>15.423</v>
      </c>
      <c r="N2741" s="79">
        <v>3.206</v>
      </c>
    </row>
    <row r="2742" spans="1:14" x14ac:dyDescent="0.3">
      <c r="A2742" s="82">
        <v>2741</v>
      </c>
      <c r="B2742" s="83" t="s">
        <v>323</v>
      </c>
      <c r="C2742" s="86" t="s">
        <v>206</v>
      </c>
      <c r="D2742" s="88"/>
      <c r="E2742" s="88">
        <v>300</v>
      </c>
      <c r="F2742" s="88">
        <v>2030</v>
      </c>
      <c r="G2742" s="78" t="s">
        <v>327</v>
      </c>
      <c r="H2742" s="79">
        <v>5.8529999999999998</v>
      </c>
      <c r="I2742" s="79">
        <v>20.920999999999999</v>
      </c>
      <c r="J2742" s="79">
        <v>65.459000000000003</v>
      </c>
      <c r="K2742" s="79">
        <v>104.79900000000001</v>
      </c>
      <c r="L2742" s="79">
        <v>67.328999999999994</v>
      </c>
      <c r="M2742" s="79">
        <v>16.975999999999999</v>
      </c>
      <c r="N2742" s="79">
        <v>3.7229999999999999</v>
      </c>
    </row>
    <row r="2743" spans="1:14" x14ac:dyDescent="0.3">
      <c r="A2743" s="82">
        <v>2742</v>
      </c>
      <c r="B2743" s="83" t="s">
        <v>323</v>
      </c>
      <c r="C2743" s="86" t="s">
        <v>206</v>
      </c>
      <c r="D2743" s="88"/>
      <c r="E2743" s="88">
        <v>300</v>
      </c>
      <c r="F2743" s="88">
        <v>2035</v>
      </c>
      <c r="G2743" s="78" t="s">
        <v>328</v>
      </c>
      <c r="H2743" s="79">
        <v>5.7640000000000002</v>
      </c>
      <c r="I2743" s="79">
        <v>20.733000000000001</v>
      </c>
      <c r="J2743" s="79">
        <v>66.534999999999997</v>
      </c>
      <c r="K2743" s="79">
        <v>109.009</v>
      </c>
      <c r="L2743" s="79">
        <v>71.031999999999996</v>
      </c>
      <c r="M2743" s="79">
        <v>18.245000000000001</v>
      </c>
      <c r="N2743" s="79">
        <v>4.1420000000000003</v>
      </c>
    </row>
    <row r="2744" spans="1:14" x14ac:dyDescent="0.3">
      <c r="A2744" s="82">
        <v>2743</v>
      </c>
      <c r="B2744" s="83" t="s">
        <v>323</v>
      </c>
      <c r="C2744" s="86" t="s">
        <v>206</v>
      </c>
      <c r="D2744" s="88"/>
      <c r="E2744" s="88">
        <v>300</v>
      </c>
      <c r="F2744" s="88">
        <v>2040</v>
      </c>
      <c r="G2744" s="78" t="s">
        <v>329</v>
      </c>
      <c r="H2744" s="79">
        <v>5.7530000000000001</v>
      </c>
      <c r="I2744" s="79">
        <v>20.829000000000001</v>
      </c>
      <c r="J2744" s="79">
        <v>67.873999999999995</v>
      </c>
      <c r="K2744" s="79">
        <v>112.605</v>
      </c>
      <c r="L2744" s="79">
        <v>73.846999999999994</v>
      </c>
      <c r="M2744" s="79">
        <v>19.215</v>
      </c>
      <c r="N2744" s="79">
        <v>4.4370000000000003</v>
      </c>
    </row>
    <row r="2745" spans="1:14" x14ac:dyDescent="0.3">
      <c r="A2745" s="82">
        <v>2744</v>
      </c>
      <c r="B2745" s="83" t="s">
        <v>323</v>
      </c>
      <c r="C2745" s="86" t="s">
        <v>206</v>
      </c>
      <c r="D2745" s="88"/>
      <c r="E2745" s="88">
        <v>300</v>
      </c>
      <c r="F2745" s="88">
        <v>2045</v>
      </c>
      <c r="G2745" s="78" t="s">
        <v>330</v>
      </c>
      <c r="H2745" s="79">
        <v>5.8070000000000004</v>
      </c>
      <c r="I2745" s="79">
        <v>21.129000000000001</v>
      </c>
      <c r="J2745" s="79">
        <v>69.462999999999994</v>
      </c>
      <c r="K2745" s="79">
        <v>115.898</v>
      </c>
      <c r="L2745" s="79">
        <v>76.036000000000001</v>
      </c>
      <c r="M2745" s="79">
        <v>19.925000000000001</v>
      </c>
      <c r="N2745" s="79">
        <v>4.6020000000000003</v>
      </c>
    </row>
    <row r="2746" spans="1:14" x14ac:dyDescent="0.3">
      <c r="A2746" s="82">
        <v>2745</v>
      </c>
      <c r="B2746" s="83" t="s">
        <v>323</v>
      </c>
      <c r="C2746" s="86" t="s">
        <v>206</v>
      </c>
      <c r="D2746" s="88"/>
      <c r="E2746" s="88">
        <v>300</v>
      </c>
      <c r="F2746" s="88">
        <v>2050</v>
      </c>
      <c r="G2746" s="78" t="s">
        <v>331</v>
      </c>
      <c r="H2746" s="79">
        <v>5.8819999999999997</v>
      </c>
      <c r="I2746" s="79">
        <v>21.547000000000001</v>
      </c>
      <c r="J2746" s="79">
        <v>71.19</v>
      </c>
      <c r="K2746" s="79">
        <v>118.86</v>
      </c>
      <c r="L2746" s="79">
        <v>77.683999999999997</v>
      </c>
      <c r="M2746" s="79">
        <v>20.407</v>
      </c>
      <c r="N2746" s="79">
        <v>4.63</v>
      </c>
    </row>
    <row r="2747" spans="1:14" x14ac:dyDescent="0.3">
      <c r="A2747" s="82">
        <v>2746</v>
      </c>
      <c r="B2747" s="83" t="s">
        <v>323</v>
      </c>
      <c r="C2747" s="86" t="s">
        <v>206</v>
      </c>
      <c r="D2747" s="88"/>
      <c r="E2747" s="88">
        <v>300</v>
      </c>
      <c r="F2747" s="88">
        <v>2055</v>
      </c>
      <c r="G2747" s="78" t="s">
        <v>332</v>
      </c>
      <c r="H2747" s="79">
        <v>5.992</v>
      </c>
      <c r="I2747" s="79">
        <v>21.984000000000002</v>
      </c>
      <c r="J2747" s="79">
        <v>72.628</v>
      </c>
      <c r="K2747" s="79">
        <v>121.18</v>
      </c>
      <c r="L2747" s="79">
        <v>79.106999999999999</v>
      </c>
      <c r="M2747" s="79">
        <v>20.773</v>
      </c>
      <c r="N2747" s="79">
        <v>4.6959999999999997</v>
      </c>
    </row>
    <row r="2748" spans="1:14" x14ac:dyDescent="0.3">
      <c r="A2748" s="82">
        <v>2747</v>
      </c>
      <c r="B2748" s="83" t="s">
        <v>323</v>
      </c>
      <c r="C2748" s="86" t="s">
        <v>206</v>
      </c>
      <c r="D2748" s="88"/>
      <c r="E2748" s="88">
        <v>300</v>
      </c>
      <c r="F2748" s="88">
        <v>2060</v>
      </c>
      <c r="G2748" s="78" t="s">
        <v>333</v>
      </c>
      <c r="H2748" s="79">
        <v>6.093</v>
      </c>
      <c r="I2748" s="79">
        <v>22.373999999999999</v>
      </c>
      <c r="J2748" s="79">
        <v>73.906999999999996</v>
      </c>
      <c r="K2748" s="79">
        <v>123.245</v>
      </c>
      <c r="L2748" s="79">
        <v>80.385999999999996</v>
      </c>
      <c r="M2748" s="79">
        <v>21.099</v>
      </c>
      <c r="N2748" s="79">
        <v>4.7560000000000002</v>
      </c>
    </row>
    <row r="2749" spans="1:14" x14ac:dyDescent="0.3">
      <c r="A2749" s="82">
        <v>2748</v>
      </c>
      <c r="B2749" s="83" t="s">
        <v>323</v>
      </c>
      <c r="C2749" s="86" t="s">
        <v>206</v>
      </c>
      <c r="D2749" s="88"/>
      <c r="E2749" s="88">
        <v>300</v>
      </c>
      <c r="F2749" s="88">
        <v>2065</v>
      </c>
      <c r="G2749" s="78" t="s">
        <v>334</v>
      </c>
      <c r="H2749" s="79">
        <v>6.1779999999999999</v>
      </c>
      <c r="I2749" s="79">
        <v>22.707000000000001</v>
      </c>
      <c r="J2749" s="79">
        <v>74.989000000000004</v>
      </c>
      <c r="K2749" s="79">
        <v>124.983</v>
      </c>
      <c r="L2749" s="79">
        <v>81.462999999999994</v>
      </c>
      <c r="M2749" s="79">
        <v>21.375</v>
      </c>
      <c r="N2749" s="79">
        <v>4.8049999999999997</v>
      </c>
    </row>
    <row r="2750" spans="1:14" x14ac:dyDescent="0.3">
      <c r="A2750" s="82">
        <v>2749</v>
      </c>
      <c r="B2750" s="83" t="s">
        <v>323</v>
      </c>
      <c r="C2750" s="86" t="s">
        <v>206</v>
      </c>
      <c r="D2750" s="88"/>
      <c r="E2750" s="88">
        <v>300</v>
      </c>
      <c r="F2750" s="88">
        <v>2070</v>
      </c>
      <c r="G2750" s="78" t="s">
        <v>335</v>
      </c>
      <c r="H2750" s="79">
        <v>6.2480000000000002</v>
      </c>
      <c r="I2750" s="79">
        <v>22.978999999999999</v>
      </c>
      <c r="J2750" s="79">
        <v>75.882000000000005</v>
      </c>
      <c r="K2750" s="79">
        <v>126.413</v>
      </c>
      <c r="L2750" s="79">
        <v>82.355000000000004</v>
      </c>
      <c r="M2750" s="79">
        <v>21.597000000000001</v>
      </c>
      <c r="N2750" s="79">
        <v>4.8460000000000001</v>
      </c>
    </row>
    <row r="2751" spans="1:14" x14ac:dyDescent="0.3">
      <c r="A2751" s="82">
        <v>2750</v>
      </c>
      <c r="B2751" s="83" t="s">
        <v>323</v>
      </c>
      <c r="C2751" s="86" t="s">
        <v>206</v>
      </c>
      <c r="D2751" s="88"/>
      <c r="E2751" s="88">
        <v>300</v>
      </c>
      <c r="F2751" s="88">
        <v>2075</v>
      </c>
      <c r="G2751" s="78" t="s">
        <v>336</v>
      </c>
      <c r="H2751" s="79">
        <v>6.3129999999999997</v>
      </c>
      <c r="I2751" s="79">
        <v>23.216000000000001</v>
      </c>
      <c r="J2751" s="79">
        <v>76.653000000000006</v>
      </c>
      <c r="K2751" s="79">
        <v>127.657</v>
      </c>
      <c r="L2751" s="79">
        <v>83.126999999999995</v>
      </c>
      <c r="M2751" s="79">
        <v>21.791</v>
      </c>
      <c r="N2751" s="79">
        <v>4.883</v>
      </c>
    </row>
    <row r="2752" spans="1:14" x14ac:dyDescent="0.3">
      <c r="A2752" s="82">
        <v>2751</v>
      </c>
      <c r="B2752" s="83" t="s">
        <v>323</v>
      </c>
      <c r="C2752" s="86" t="s">
        <v>206</v>
      </c>
      <c r="D2752" s="88"/>
      <c r="E2752" s="88">
        <v>300</v>
      </c>
      <c r="F2752" s="88">
        <v>2080</v>
      </c>
      <c r="G2752" s="78" t="s">
        <v>337</v>
      </c>
      <c r="H2752" s="79">
        <v>6.3639999999999999</v>
      </c>
      <c r="I2752" s="79">
        <v>23.416</v>
      </c>
      <c r="J2752" s="79">
        <v>77.301000000000002</v>
      </c>
      <c r="K2752" s="79">
        <v>128.69900000000001</v>
      </c>
      <c r="L2752" s="79">
        <v>83.787000000000006</v>
      </c>
      <c r="M2752" s="79">
        <v>21.957000000000001</v>
      </c>
      <c r="N2752" s="79">
        <v>4.9160000000000004</v>
      </c>
    </row>
    <row r="2753" spans="1:14" x14ac:dyDescent="0.3">
      <c r="A2753" s="82">
        <v>2752</v>
      </c>
      <c r="B2753" s="83" t="s">
        <v>323</v>
      </c>
      <c r="C2753" s="86" t="s">
        <v>206</v>
      </c>
      <c r="D2753" s="88"/>
      <c r="E2753" s="88">
        <v>300</v>
      </c>
      <c r="F2753" s="88">
        <v>2085</v>
      </c>
      <c r="G2753" s="78" t="s">
        <v>338</v>
      </c>
      <c r="H2753" s="79">
        <v>6.4109999999999996</v>
      </c>
      <c r="I2753" s="79">
        <v>23.594000000000001</v>
      </c>
      <c r="J2753" s="79">
        <v>77.882000000000005</v>
      </c>
      <c r="K2753" s="79">
        <v>129.65</v>
      </c>
      <c r="L2753" s="79">
        <v>84.387</v>
      </c>
      <c r="M2753" s="79">
        <v>22.111000000000001</v>
      </c>
      <c r="N2753" s="79">
        <v>4.9450000000000003</v>
      </c>
    </row>
    <row r="2754" spans="1:14" x14ac:dyDescent="0.3">
      <c r="A2754" s="82">
        <v>2753</v>
      </c>
      <c r="B2754" s="83" t="s">
        <v>323</v>
      </c>
      <c r="C2754" s="86" t="s">
        <v>206</v>
      </c>
      <c r="D2754" s="88"/>
      <c r="E2754" s="88">
        <v>300</v>
      </c>
      <c r="F2754" s="88">
        <v>2090</v>
      </c>
      <c r="G2754" s="78" t="s">
        <v>339</v>
      </c>
      <c r="H2754" s="79">
        <v>6.45</v>
      </c>
      <c r="I2754" s="79">
        <v>23.741</v>
      </c>
      <c r="J2754" s="79">
        <v>78.366</v>
      </c>
      <c r="K2754" s="79">
        <v>130.44</v>
      </c>
      <c r="L2754" s="79">
        <v>84.893000000000001</v>
      </c>
      <c r="M2754" s="79">
        <v>22.238</v>
      </c>
      <c r="N2754" s="79">
        <v>4.9720000000000004</v>
      </c>
    </row>
    <row r="2755" spans="1:14" x14ac:dyDescent="0.3">
      <c r="A2755" s="82">
        <v>2754</v>
      </c>
      <c r="B2755" s="83" t="s">
        <v>323</v>
      </c>
      <c r="C2755" s="86" t="s">
        <v>206</v>
      </c>
      <c r="D2755" s="88"/>
      <c r="E2755" s="88">
        <v>300</v>
      </c>
      <c r="F2755" s="88">
        <v>2095</v>
      </c>
      <c r="G2755" s="78" t="s">
        <v>340</v>
      </c>
      <c r="H2755" s="79">
        <v>6.4880000000000004</v>
      </c>
      <c r="I2755" s="79">
        <v>23.872</v>
      </c>
      <c r="J2755" s="79">
        <v>78.796999999999997</v>
      </c>
      <c r="K2755" s="79">
        <v>131.13999999999999</v>
      </c>
      <c r="L2755" s="79">
        <v>85.337000000000003</v>
      </c>
      <c r="M2755" s="79">
        <v>22.350999999999999</v>
      </c>
      <c r="N2755" s="79">
        <v>4.9950000000000001</v>
      </c>
    </row>
    <row r="2756" spans="1:14" x14ac:dyDescent="0.3">
      <c r="A2756" s="82">
        <v>2755</v>
      </c>
      <c r="B2756" s="83" t="s">
        <v>323</v>
      </c>
      <c r="C2756" s="86" t="s">
        <v>207</v>
      </c>
      <c r="D2756" s="88"/>
      <c r="E2756" s="88">
        <v>380</v>
      </c>
      <c r="F2756" s="88">
        <v>2015</v>
      </c>
      <c r="G2756" s="78" t="s">
        <v>324</v>
      </c>
      <c r="H2756" s="79">
        <v>6.1</v>
      </c>
      <c r="I2756" s="79">
        <v>33.337000000000003</v>
      </c>
      <c r="J2756" s="79">
        <v>72.841999999999999</v>
      </c>
      <c r="K2756" s="79">
        <v>98.463999999999999</v>
      </c>
      <c r="L2756" s="79">
        <v>67.718000000000004</v>
      </c>
      <c r="M2756" s="79">
        <v>18.242000000000001</v>
      </c>
      <c r="N2756" s="79">
        <v>1.5569999999999999</v>
      </c>
    </row>
    <row r="2757" spans="1:14" x14ac:dyDescent="0.3">
      <c r="A2757" s="82">
        <v>2756</v>
      </c>
      <c r="B2757" s="83" t="s">
        <v>323</v>
      </c>
      <c r="C2757" s="86" t="s">
        <v>207</v>
      </c>
      <c r="D2757" s="88"/>
      <c r="E2757" s="88">
        <v>380</v>
      </c>
      <c r="F2757" s="88">
        <v>2020</v>
      </c>
      <c r="G2757" s="78" t="s">
        <v>325</v>
      </c>
      <c r="H2757" s="79">
        <v>5.9349999999999996</v>
      </c>
      <c r="I2757" s="79">
        <v>33.408999999999999</v>
      </c>
      <c r="J2757" s="79">
        <v>73.013000000000005</v>
      </c>
      <c r="K2757" s="79">
        <v>100.999</v>
      </c>
      <c r="L2757" s="79">
        <v>72.435000000000002</v>
      </c>
      <c r="M2757" s="79">
        <v>20.638999999999999</v>
      </c>
      <c r="N2757" s="79">
        <v>2.0299999999999998</v>
      </c>
    </row>
    <row r="2758" spans="1:14" x14ac:dyDescent="0.3">
      <c r="A2758" s="82">
        <v>2757</v>
      </c>
      <c r="B2758" s="83" t="s">
        <v>323</v>
      </c>
      <c r="C2758" s="86" t="s">
        <v>207</v>
      </c>
      <c r="D2758" s="88"/>
      <c r="E2758" s="88">
        <v>380</v>
      </c>
      <c r="F2758" s="88">
        <v>2025</v>
      </c>
      <c r="G2758" s="78" t="s">
        <v>326</v>
      </c>
      <c r="H2758" s="79">
        <v>5.851</v>
      </c>
      <c r="I2758" s="79">
        <v>33.581000000000003</v>
      </c>
      <c r="J2758" s="79">
        <v>73.492999999999995</v>
      </c>
      <c r="K2758" s="79">
        <v>103.13200000000001</v>
      </c>
      <c r="L2758" s="79">
        <v>75.930000000000007</v>
      </c>
      <c r="M2758" s="79">
        <v>22.483000000000001</v>
      </c>
      <c r="N2758" s="79">
        <v>2.4500000000000002</v>
      </c>
    </row>
    <row r="2759" spans="1:14" x14ac:dyDescent="0.3">
      <c r="A2759" s="82">
        <v>2758</v>
      </c>
      <c r="B2759" s="83" t="s">
        <v>323</v>
      </c>
      <c r="C2759" s="86" t="s">
        <v>207</v>
      </c>
      <c r="D2759" s="88"/>
      <c r="E2759" s="88">
        <v>380</v>
      </c>
      <c r="F2759" s="88">
        <v>2030</v>
      </c>
      <c r="G2759" s="78" t="s">
        <v>327</v>
      </c>
      <c r="H2759" s="79">
        <v>5.83</v>
      </c>
      <c r="I2759" s="79">
        <v>33.847000000000001</v>
      </c>
      <c r="J2759" s="79">
        <v>74.105000000000004</v>
      </c>
      <c r="K2759" s="79">
        <v>104.961</v>
      </c>
      <c r="L2759" s="79">
        <v>78.578999999999994</v>
      </c>
      <c r="M2759" s="79">
        <v>23.908999999999999</v>
      </c>
      <c r="N2759" s="79">
        <v>2.8290000000000002</v>
      </c>
    </row>
    <row r="2760" spans="1:14" x14ac:dyDescent="0.3">
      <c r="A2760" s="82">
        <v>2759</v>
      </c>
      <c r="B2760" s="83" t="s">
        <v>323</v>
      </c>
      <c r="C2760" s="86" t="s">
        <v>207</v>
      </c>
      <c r="D2760" s="88"/>
      <c r="E2760" s="88">
        <v>380</v>
      </c>
      <c r="F2760" s="88">
        <v>2035</v>
      </c>
      <c r="G2760" s="78" t="s">
        <v>328</v>
      </c>
      <c r="H2760" s="79">
        <v>5.827</v>
      </c>
      <c r="I2760" s="79">
        <v>34.128</v>
      </c>
      <c r="J2760" s="79">
        <v>74.805000000000007</v>
      </c>
      <c r="K2760" s="79">
        <v>106.56100000000001</v>
      </c>
      <c r="L2760" s="79">
        <v>80.55</v>
      </c>
      <c r="M2760" s="79">
        <v>24.954000000000001</v>
      </c>
      <c r="N2760" s="79">
        <v>3.1349999999999998</v>
      </c>
    </row>
    <row r="2761" spans="1:14" x14ac:dyDescent="0.3">
      <c r="A2761" s="82">
        <v>2760</v>
      </c>
      <c r="B2761" s="83" t="s">
        <v>323</v>
      </c>
      <c r="C2761" s="86" t="s">
        <v>207</v>
      </c>
      <c r="D2761" s="88"/>
      <c r="E2761" s="88">
        <v>380</v>
      </c>
      <c r="F2761" s="88">
        <v>2040</v>
      </c>
      <c r="G2761" s="78" t="s">
        <v>329</v>
      </c>
      <c r="H2761" s="79">
        <v>5.8479999999999999</v>
      </c>
      <c r="I2761" s="79">
        <v>34.414999999999999</v>
      </c>
      <c r="J2761" s="79">
        <v>75.546999999999997</v>
      </c>
      <c r="K2761" s="79">
        <v>107.96</v>
      </c>
      <c r="L2761" s="79">
        <v>81.957999999999998</v>
      </c>
      <c r="M2761" s="79">
        <v>25.661000000000001</v>
      </c>
      <c r="N2761" s="79">
        <v>3.351</v>
      </c>
    </row>
    <row r="2762" spans="1:14" x14ac:dyDescent="0.3">
      <c r="A2762" s="82">
        <v>2761</v>
      </c>
      <c r="B2762" s="83" t="s">
        <v>323</v>
      </c>
      <c r="C2762" s="86" t="s">
        <v>207</v>
      </c>
      <c r="D2762" s="88"/>
      <c r="E2762" s="88">
        <v>380</v>
      </c>
      <c r="F2762" s="88">
        <v>2045</v>
      </c>
      <c r="G2762" s="78" t="s">
        <v>330</v>
      </c>
      <c r="H2762" s="79">
        <v>5.8789999999999996</v>
      </c>
      <c r="I2762" s="79">
        <v>34.738999999999997</v>
      </c>
      <c r="J2762" s="79">
        <v>76.39</v>
      </c>
      <c r="K2762" s="79">
        <v>109.29</v>
      </c>
      <c r="L2762" s="79">
        <v>82.97</v>
      </c>
      <c r="M2762" s="79">
        <v>26.076000000000001</v>
      </c>
      <c r="N2762" s="79">
        <v>3.476</v>
      </c>
    </row>
    <row r="2763" spans="1:14" x14ac:dyDescent="0.3">
      <c r="A2763" s="82">
        <v>2762</v>
      </c>
      <c r="B2763" s="83" t="s">
        <v>323</v>
      </c>
      <c r="C2763" s="86" t="s">
        <v>207</v>
      </c>
      <c r="D2763" s="88"/>
      <c r="E2763" s="88">
        <v>380</v>
      </c>
      <c r="F2763" s="88">
        <v>2050</v>
      </c>
      <c r="G2763" s="78" t="s">
        <v>331</v>
      </c>
      <c r="H2763" s="79">
        <v>5.9379999999999997</v>
      </c>
      <c r="I2763" s="79">
        <v>35.090000000000003</v>
      </c>
      <c r="J2763" s="79">
        <v>77.161000000000001</v>
      </c>
      <c r="K2763" s="79">
        <v>110.393</v>
      </c>
      <c r="L2763" s="79">
        <v>83.808000000000007</v>
      </c>
      <c r="M2763" s="79">
        <v>26.338999999999999</v>
      </c>
      <c r="N2763" s="79">
        <v>3.5110000000000001</v>
      </c>
    </row>
    <row r="2764" spans="1:14" x14ac:dyDescent="0.3">
      <c r="A2764" s="82">
        <v>2763</v>
      </c>
      <c r="B2764" s="83" t="s">
        <v>323</v>
      </c>
      <c r="C2764" s="86" t="s">
        <v>207</v>
      </c>
      <c r="D2764" s="88"/>
      <c r="E2764" s="88">
        <v>380</v>
      </c>
      <c r="F2764" s="88">
        <v>2055</v>
      </c>
      <c r="G2764" s="78" t="s">
        <v>332</v>
      </c>
      <c r="H2764" s="79">
        <v>5.9889999999999999</v>
      </c>
      <c r="I2764" s="79">
        <v>35.389000000000003</v>
      </c>
      <c r="J2764" s="79">
        <v>77.819999999999993</v>
      </c>
      <c r="K2764" s="79">
        <v>111.334</v>
      </c>
      <c r="L2764" s="79">
        <v>84.522999999999996</v>
      </c>
      <c r="M2764" s="79">
        <v>26.564</v>
      </c>
      <c r="N2764" s="79">
        <v>3.5409999999999999</v>
      </c>
    </row>
    <row r="2765" spans="1:14" x14ac:dyDescent="0.3">
      <c r="A2765" s="82">
        <v>2764</v>
      </c>
      <c r="B2765" s="83" t="s">
        <v>323</v>
      </c>
      <c r="C2765" s="86" t="s">
        <v>207</v>
      </c>
      <c r="D2765" s="88"/>
      <c r="E2765" s="88">
        <v>380</v>
      </c>
      <c r="F2765" s="88">
        <v>2060</v>
      </c>
      <c r="G2765" s="78" t="s">
        <v>333</v>
      </c>
      <c r="H2765" s="79">
        <v>6.0339999999999998</v>
      </c>
      <c r="I2765" s="79">
        <v>35.655000000000001</v>
      </c>
      <c r="J2765" s="79">
        <v>78.406000000000006</v>
      </c>
      <c r="K2765" s="79">
        <v>112.17400000000001</v>
      </c>
      <c r="L2765" s="79">
        <v>85.159000000000006</v>
      </c>
      <c r="M2765" s="79">
        <v>26.763999999999999</v>
      </c>
      <c r="N2765" s="79">
        <v>3.5680000000000001</v>
      </c>
    </row>
    <row r="2766" spans="1:14" x14ac:dyDescent="0.3">
      <c r="A2766" s="82">
        <v>2765</v>
      </c>
      <c r="B2766" s="83" t="s">
        <v>323</v>
      </c>
      <c r="C2766" s="86" t="s">
        <v>207</v>
      </c>
      <c r="D2766" s="88"/>
      <c r="E2766" s="88">
        <v>380</v>
      </c>
      <c r="F2766" s="88">
        <v>2065</v>
      </c>
      <c r="G2766" s="78" t="s">
        <v>334</v>
      </c>
      <c r="H2766" s="79">
        <v>6.0679999999999996</v>
      </c>
      <c r="I2766" s="79">
        <v>35.859000000000002</v>
      </c>
      <c r="J2766" s="79">
        <v>78.852000000000004</v>
      </c>
      <c r="K2766" s="79">
        <v>112.812</v>
      </c>
      <c r="L2766" s="79">
        <v>85.644999999999996</v>
      </c>
      <c r="M2766" s="79">
        <v>26.916</v>
      </c>
      <c r="N2766" s="79">
        <v>3.5880000000000001</v>
      </c>
    </row>
    <row r="2767" spans="1:14" x14ac:dyDescent="0.3">
      <c r="A2767" s="82">
        <v>2766</v>
      </c>
      <c r="B2767" s="83" t="s">
        <v>323</v>
      </c>
      <c r="C2767" s="86" t="s">
        <v>207</v>
      </c>
      <c r="D2767" s="88"/>
      <c r="E2767" s="88">
        <v>380</v>
      </c>
      <c r="F2767" s="88">
        <v>2070</v>
      </c>
      <c r="G2767" s="78" t="s">
        <v>335</v>
      </c>
      <c r="H2767" s="79">
        <v>6.0990000000000002</v>
      </c>
      <c r="I2767" s="79">
        <v>36.043999999999997</v>
      </c>
      <c r="J2767" s="79">
        <v>79.257999999999996</v>
      </c>
      <c r="K2767" s="79">
        <v>113.393</v>
      </c>
      <c r="L2767" s="79">
        <v>86.084999999999994</v>
      </c>
      <c r="M2767" s="79">
        <v>27.053999999999998</v>
      </c>
      <c r="N2767" s="79">
        <v>3.6070000000000002</v>
      </c>
    </row>
    <row r="2768" spans="1:14" x14ac:dyDescent="0.3">
      <c r="A2768" s="82">
        <v>2767</v>
      </c>
      <c r="B2768" s="83" t="s">
        <v>323</v>
      </c>
      <c r="C2768" s="86" t="s">
        <v>207</v>
      </c>
      <c r="D2768" s="88"/>
      <c r="E2768" s="88">
        <v>380</v>
      </c>
      <c r="F2768" s="88">
        <v>2075</v>
      </c>
      <c r="G2768" s="78" t="s">
        <v>336</v>
      </c>
      <c r="H2768" s="79">
        <v>6.1269999999999998</v>
      </c>
      <c r="I2768" s="79">
        <v>36.21</v>
      </c>
      <c r="J2768" s="79">
        <v>79.623000000000005</v>
      </c>
      <c r="K2768" s="79">
        <v>113.916</v>
      </c>
      <c r="L2768" s="79">
        <v>86.480999999999995</v>
      </c>
      <c r="M2768" s="79">
        <v>27.18</v>
      </c>
      <c r="N2768" s="79">
        <v>3.6230000000000002</v>
      </c>
    </row>
    <row r="2769" spans="1:14" x14ac:dyDescent="0.3">
      <c r="A2769" s="82">
        <v>2768</v>
      </c>
      <c r="B2769" s="83" t="s">
        <v>323</v>
      </c>
      <c r="C2769" s="86" t="s">
        <v>207</v>
      </c>
      <c r="D2769" s="88"/>
      <c r="E2769" s="88">
        <v>380</v>
      </c>
      <c r="F2769" s="88">
        <v>2080</v>
      </c>
      <c r="G2769" s="78" t="s">
        <v>337</v>
      </c>
      <c r="H2769" s="79">
        <v>6.1459999999999999</v>
      </c>
      <c r="I2769" s="79">
        <v>36.317999999999998</v>
      </c>
      <c r="J2769" s="79">
        <v>79.861999999999995</v>
      </c>
      <c r="K2769" s="79">
        <v>114.258</v>
      </c>
      <c r="L2769" s="79">
        <v>86.741</v>
      </c>
      <c r="M2769" s="79">
        <v>27.260999999999999</v>
      </c>
      <c r="N2769" s="79">
        <v>3.6339999999999999</v>
      </c>
    </row>
    <row r="2770" spans="1:14" x14ac:dyDescent="0.3">
      <c r="A2770" s="82">
        <v>2769</v>
      </c>
      <c r="B2770" s="83" t="s">
        <v>323</v>
      </c>
      <c r="C2770" s="86" t="s">
        <v>207</v>
      </c>
      <c r="D2770" s="88"/>
      <c r="E2770" s="88">
        <v>380</v>
      </c>
      <c r="F2770" s="88">
        <v>2085</v>
      </c>
      <c r="G2770" s="78" t="s">
        <v>338</v>
      </c>
      <c r="H2770" s="79">
        <v>6.1660000000000004</v>
      </c>
      <c r="I2770" s="79">
        <v>36.436999999999998</v>
      </c>
      <c r="J2770" s="79">
        <v>80.123999999999995</v>
      </c>
      <c r="K2770" s="79">
        <v>114.631</v>
      </c>
      <c r="L2770" s="79">
        <v>87.025999999999996</v>
      </c>
      <c r="M2770" s="79">
        <v>27.35</v>
      </c>
      <c r="N2770" s="79">
        <v>3.6459999999999999</v>
      </c>
    </row>
    <row r="2771" spans="1:14" x14ac:dyDescent="0.3">
      <c r="A2771" s="82">
        <v>2770</v>
      </c>
      <c r="B2771" s="83" t="s">
        <v>323</v>
      </c>
      <c r="C2771" s="86" t="s">
        <v>207</v>
      </c>
      <c r="D2771" s="88"/>
      <c r="E2771" s="88">
        <v>380</v>
      </c>
      <c r="F2771" s="88">
        <v>2090</v>
      </c>
      <c r="G2771" s="78" t="s">
        <v>339</v>
      </c>
      <c r="H2771" s="79">
        <v>6.181</v>
      </c>
      <c r="I2771" s="79">
        <v>36.524999999999999</v>
      </c>
      <c r="J2771" s="79">
        <v>80.317999999999998</v>
      </c>
      <c r="K2771" s="79">
        <v>114.90900000000001</v>
      </c>
      <c r="L2771" s="79">
        <v>87.236000000000004</v>
      </c>
      <c r="M2771" s="79">
        <v>27.416</v>
      </c>
      <c r="N2771" s="79">
        <v>3.6549999999999998</v>
      </c>
    </row>
    <row r="2772" spans="1:14" x14ac:dyDescent="0.3">
      <c r="A2772" s="82">
        <v>2771</v>
      </c>
      <c r="B2772" s="83" t="s">
        <v>323</v>
      </c>
      <c r="C2772" s="86" t="s">
        <v>207</v>
      </c>
      <c r="D2772" s="88"/>
      <c r="E2772" s="88">
        <v>380</v>
      </c>
      <c r="F2772" s="88">
        <v>2095</v>
      </c>
      <c r="G2772" s="78" t="s">
        <v>340</v>
      </c>
      <c r="H2772" s="79">
        <v>6.1959999999999997</v>
      </c>
      <c r="I2772" s="79">
        <v>36.618000000000002</v>
      </c>
      <c r="J2772" s="79">
        <v>80.521000000000001</v>
      </c>
      <c r="K2772" s="79">
        <v>115.199</v>
      </c>
      <c r="L2772" s="79">
        <v>87.456000000000003</v>
      </c>
      <c r="M2772" s="79">
        <v>27.486000000000001</v>
      </c>
      <c r="N2772" s="79">
        <v>3.6640000000000001</v>
      </c>
    </row>
    <row r="2773" spans="1:14" x14ac:dyDescent="0.3">
      <c r="A2773" s="82">
        <v>2772</v>
      </c>
      <c r="B2773" s="83" t="s">
        <v>323</v>
      </c>
      <c r="C2773" s="86" t="s">
        <v>208</v>
      </c>
      <c r="D2773" s="88"/>
      <c r="E2773" s="88">
        <v>470</v>
      </c>
      <c r="F2773" s="88">
        <v>2015</v>
      </c>
      <c r="G2773" s="78" t="s">
        <v>324</v>
      </c>
      <c r="H2773" s="79">
        <v>16.623999999999999</v>
      </c>
      <c r="I2773" s="79">
        <v>33.125</v>
      </c>
      <c r="J2773" s="79">
        <v>80.138000000000005</v>
      </c>
      <c r="K2773" s="79">
        <v>103.45699999999999</v>
      </c>
      <c r="L2773" s="79">
        <v>53.284999999999997</v>
      </c>
      <c r="M2773" s="79">
        <v>8.016</v>
      </c>
      <c r="N2773" s="79">
        <v>0.29499999999999998</v>
      </c>
    </row>
    <row r="2774" spans="1:14" x14ac:dyDescent="0.3">
      <c r="A2774" s="82">
        <v>2773</v>
      </c>
      <c r="B2774" s="83" t="s">
        <v>323</v>
      </c>
      <c r="C2774" s="86" t="s">
        <v>208</v>
      </c>
      <c r="D2774" s="88"/>
      <c r="E2774" s="88">
        <v>470</v>
      </c>
      <c r="F2774" s="88">
        <v>2020</v>
      </c>
      <c r="G2774" s="78" t="s">
        <v>325</v>
      </c>
      <c r="H2774" s="79">
        <v>15.138</v>
      </c>
      <c r="I2774" s="79">
        <v>29.277999999999999</v>
      </c>
      <c r="J2774" s="79">
        <v>76.037999999999997</v>
      </c>
      <c r="K2774" s="79">
        <v>112.43300000000001</v>
      </c>
      <c r="L2774" s="79">
        <v>62.396999999999998</v>
      </c>
      <c r="M2774" s="79">
        <v>9.1850000000000005</v>
      </c>
      <c r="N2774" s="79">
        <v>0.311</v>
      </c>
    </row>
    <row r="2775" spans="1:14" x14ac:dyDescent="0.3">
      <c r="A2775" s="82">
        <v>2774</v>
      </c>
      <c r="B2775" s="83" t="s">
        <v>323</v>
      </c>
      <c r="C2775" s="86" t="s">
        <v>208</v>
      </c>
      <c r="D2775" s="88"/>
      <c r="E2775" s="88">
        <v>470</v>
      </c>
      <c r="F2775" s="88">
        <v>2025</v>
      </c>
      <c r="G2775" s="78" t="s">
        <v>326</v>
      </c>
      <c r="H2775" s="79">
        <v>13.753</v>
      </c>
      <c r="I2775" s="79">
        <v>27.082999999999998</v>
      </c>
      <c r="J2775" s="79">
        <v>73.915000000000006</v>
      </c>
      <c r="K2775" s="79">
        <v>119.03700000000001</v>
      </c>
      <c r="L2775" s="79">
        <v>69.311000000000007</v>
      </c>
      <c r="M2775" s="79">
        <v>10.151</v>
      </c>
      <c r="N2775" s="79">
        <v>0.31</v>
      </c>
    </row>
    <row r="2776" spans="1:14" x14ac:dyDescent="0.3">
      <c r="A2776" s="82">
        <v>2775</v>
      </c>
      <c r="B2776" s="83" t="s">
        <v>323</v>
      </c>
      <c r="C2776" s="86" t="s">
        <v>208</v>
      </c>
      <c r="D2776" s="88"/>
      <c r="E2776" s="88">
        <v>470</v>
      </c>
      <c r="F2776" s="88">
        <v>2030</v>
      </c>
      <c r="G2776" s="78" t="s">
        <v>327</v>
      </c>
      <c r="H2776" s="79">
        <v>12.816000000000001</v>
      </c>
      <c r="I2776" s="79">
        <v>25.943999999999999</v>
      </c>
      <c r="J2776" s="79">
        <v>73.025000000000006</v>
      </c>
      <c r="K2776" s="79">
        <v>123.783</v>
      </c>
      <c r="L2776" s="79">
        <v>74.322000000000003</v>
      </c>
      <c r="M2776" s="79">
        <v>10.909000000000001</v>
      </c>
      <c r="N2776" s="79">
        <v>0.32100000000000001</v>
      </c>
    </row>
    <row r="2777" spans="1:14" x14ac:dyDescent="0.3">
      <c r="A2777" s="82">
        <v>2776</v>
      </c>
      <c r="B2777" s="83" t="s">
        <v>323</v>
      </c>
      <c r="C2777" s="86" t="s">
        <v>208</v>
      </c>
      <c r="D2777" s="88"/>
      <c r="E2777" s="88">
        <v>470</v>
      </c>
      <c r="F2777" s="88">
        <v>2035</v>
      </c>
      <c r="G2777" s="78" t="s">
        <v>328</v>
      </c>
      <c r="H2777" s="79">
        <v>12.222</v>
      </c>
      <c r="I2777" s="79">
        <v>25.423999999999999</v>
      </c>
      <c r="J2777" s="79">
        <v>72.915999999999997</v>
      </c>
      <c r="K2777" s="79">
        <v>127.241</v>
      </c>
      <c r="L2777" s="79">
        <v>77.771000000000001</v>
      </c>
      <c r="M2777" s="79">
        <v>11.512</v>
      </c>
      <c r="N2777" s="79">
        <v>0.33400000000000002</v>
      </c>
    </row>
    <row r="2778" spans="1:14" x14ac:dyDescent="0.3">
      <c r="A2778" s="82">
        <v>2777</v>
      </c>
      <c r="B2778" s="83" t="s">
        <v>323</v>
      </c>
      <c r="C2778" s="86" t="s">
        <v>208</v>
      </c>
      <c r="D2778" s="88"/>
      <c r="E2778" s="88">
        <v>470</v>
      </c>
      <c r="F2778" s="88">
        <v>2040</v>
      </c>
      <c r="G2778" s="78" t="s">
        <v>329</v>
      </c>
      <c r="H2778" s="79">
        <v>11.946</v>
      </c>
      <c r="I2778" s="79">
        <v>25.257000000000001</v>
      </c>
      <c r="J2778" s="79">
        <v>73.218999999999994</v>
      </c>
      <c r="K2778" s="79">
        <v>129.90199999999999</v>
      </c>
      <c r="L2778" s="79">
        <v>80.134</v>
      </c>
      <c r="M2778" s="79">
        <v>11.983000000000001</v>
      </c>
      <c r="N2778" s="79">
        <v>0.33900000000000002</v>
      </c>
    </row>
    <row r="2779" spans="1:14" x14ac:dyDescent="0.3">
      <c r="A2779" s="82">
        <v>2778</v>
      </c>
      <c r="B2779" s="83" t="s">
        <v>323</v>
      </c>
      <c r="C2779" s="86" t="s">
        <v>208</v>
      </c>
      <c r="D2779" s="88"/>
      <c r="E2779" s="88">
        <v>470</v>
      </c>
      <c r="F2779" s="88">
        <v>2045</v>
      </c>
      <c r="G2779" s="78" t="s">
        <v>330</v>
      </c>
      <c r="H2779" s="79">
        <v>11.787000000000001</v>
      </c>
      <c r="I2779" s="79">
        <v>25.303999999999998</v>
      </c>
      <c r="J2779" s="79">
        <v>73.852999999999994</v>
      </c>
      <c r="K2779" s="79">
        <v>132.02600000000001</v>
      </c>
      <c r="L2779" s="79">
        <v>81.588999999999999</v>
      </c>
      <c r="M2779" s="79">
        <v>12.356999999999999</v>
      </c>
      <c r="N2779" s="79">
        <v>0.34399999999999997</v>
      </c>
    </row>
    <row r="2780" spans="1:14" x14ac:dyDescent="0.3">
      <c r="A2780" s="82">
        <v>2779</v>
      </c>
      <c r="B2780" s="83" t="s">
        <v>323</v>
      </c>
      <c r="C2780" s="86" t="s">
        <v>208</v>
      </c>
      <c r="D2780" s="88"/>
      <c r="E2780" s="88">
        <v>470</v>
      </c>
      <c r="F2780" s="88">
        <v>2050</v>
      </c>
      <c r="G2780" s="78" t="s">
        <v>331</v>
      </c>
      <c r="H2780" s="79">
        <v>11.712</v>
      </c>
      <c r="I2780" s="79">
        <v>25.509</v>
      </c>
      <c r="J2780" s="79">
        <v>74.751999999999995</v>
      </c>
      <c r="K2780" s="79">
        <v>133.84800000000001</v>
      </c>
      <c r="L2780" s="79">
        <v>82.436999999999998</v>
      </c>
      <c r="M2780" s="79">
        <v>12.651</v>
      </c>
      <c r="N2780" s="79">
        <v>0.35099999999999998</v>
      </c>
    </row>
    <row r="2781" spans="1:14" x14ac:dyDescent="0.3">
      <c r="A2781" s="82">
        <v>2780</v>
      </c>
      <c r="B2781" s="83" t="s">
        <v>323</v>
      </c>
      <c r="C2781" s="86" t="s">
        <v>208</v>
      </c>
      <c r="D2781" s="88"/>
      <c r="E2781" s="88">
        <v>470</v>
      </c>
      <c r="F2781" s="88">
        <v>2055</v>
      </c>
      <c r="G2781" s="78" t="s">
        <v>332</v>
      </c>
      <c r="H2781" s="79">
        <v>11.811</v>
      </c>
      <c r="I2781" s="79">
        <v>25.765000000000001</v>
      </c>
      <c r="J2781" s="79">
        <v>75.503</v>
      </c>
      <c r="K2781" s="79">
        <v>135.13999999999999</v>
      </c>
      <c r="L2781" s="79">
        <v>83.19</v>
      </c>
      <c r="M2781" s="79">
        <v>12.776</v>
      </c>
      <c r="N2781" s="79">
        <v>0.35499999999999998</v>
      </c>
    </row>
    <row r="2782" spans="1:14" x14ac:dyDescent="0.3">
      <c r="A2782" s="82">
        <v>2781</v>
      </c>
      <c r="B2782" s="83" t="s">
        <v>323</v>
      </c>
      <c r="C2782" s="86" t="s">
        <v>208</v>
      </c>
      <c r="D2782" s="88"/>
      <c r="E2782" s="88">
        <v>470</v>
      </c>
      <c r="F2782" s="88">
        <v>2060</v>
      </c>
      <c r="G2782" s="78" t="s">
        <v>333</v>
      </c>
      <c r="H2782" s="79">
        <v>11.907999999999999</v>
      </c>
      <c r="I2782" s="79">
        <v>26.003</v>
      </c>
      <c r="J2782" s="79">
        <v>76.197000000000003</v>
      </c>
      <c r="K2782" s="79">
        <v>136.33600000000001</v>
      </c>
      <c r="L2782" s="79">
        <v>83.885999999999996</v>
      </c>
      <c r="M2782" s="79">
        <v>12.891999999999999</v>
      </c>
      <c r="N2782" s="79">
        <v>0.35799999999999998</v>
      </c>
    </row>
    <row r="2783" spans="1:14" x14ac:dyDescent="0.3">
      <c r="A2783" s="82">
        <v>2782</v>
      </c>
      <c r="B2783" s="83" t="s">
        <v>323</v>
      </c>
      <c r="C2783" s="86" t="s">
        <v>208</v>
      </c>
      <c r="D2783" s="88"/>
      <c r="E2783" s="88">
        <v>470</v>
      </c>
      <c r="F2783" s="88">
        <v>2065</v>
      </c>
      <c r="G2783" s="78" t="s">
        <v>334</v>
      </c>
      <c r="H2783" s="79">
        <v>11.981999999999999</v>
      </c>
      <c r="I2783" s="79">
        <v>26.178999999999998</v>
      </c>
      <c r="J2783" s="79">
        <v>76.721000000000004</v>
      </c>
      <c r="K2783" s="79">
        <v>137.22200000000001</v>
      </c>
      <c r="L2783" s="79">
        <v>84.4</v>
      </c>
      <c r="M2783" s="79">
        <v>12.976000000000001</v>
      </c>
      <c r="N2783" s="79">
        <v>0.36</v>
      </c>
    </row>
    <row r="2784" spans="1:14" x14ac:dyDescent="0.3">
      <c r="A2784" s="82">
        <v>2783</v>
      </c>
      <c r="B2784" s="83" t="s">
        <v>323</v>
      </c>
      <c r="C2784" s="86" t="s">
        <v>208</v>
      </c>
      <c r="D2784" s="88"/>
      <c r="E2784" s="88">
        <v>470</v>
      </c>
      <c r="F2784" s="88">
        <v>2070</v>
      </c>
      <c r="G2784" s="78" t="s">
        <v>335</v>
      </c>
      <c r="H2784" s="79">
        <v>12.051</v>
      </c>
      <c r="I2784" s="79">
        <v>26.337</v>
      </c>
      <c r="J2784" s="79">
        <v>77.183999999999997</v>
      </c>
      <c r="K2784" s="79">
        <v>138.01400000000001</v>
      </c>
      <c r="L2784" s="79">
        <v>84.861000000000004</v>
      </c>
      <c r="M2784" s="79">
        <v>13.051</v>
      </c>
      <c r="N2784" s="79">
        <v>0.36199999999999999</v>
      </c>
    </row>
    <row r="2785" spans="1:14" x14ac:dyDescent="0.3">
      <c r="A2785" s="82">
        <v>2784</v>
      </c>
      <c r="B2785" s="83" t="s">
        <v>323</v>
      </c>
      <c r="C2785" s="86" t="s">
        <v>208</v>
      </c>
      <c r="D2785" s="88"/>
      <c r="E2785" s="88">
        <v>470</v>
      </c>
      <c r="F2785" s="88">
        <v>2075</v>
      </c>
      <c r="G2785" s="78" t="s">
        <v>336</v>
      </c>
      <c r="H2785" s="79">
        <v>12.114000000000001</v>
      </c>
      <c r="I2785" s="79">
        <v>26.481000000000002</v>
      </c>
      <c r="J2785" s="79">
        <v>77.599999999999994</v>
      </c>
      <c r="K2785" s="79">
        <v>138.733</v>
      </c>
      <c r="L2785" s="79">
        <v>85.289000000000001</v>
      </c>
      <c r="M2785" s="79">
        <v>13.119</v>
      </c>
      <c r="N2785" s="79">
        <v>0.36399999999999999</v>
      </c>
    </row>
    <row r="2786" spans="1:14" x14ac:dyDescent="0.3">
      <c r="A2786" s="82">
        <v>2785</v>
      </c>
      <c r="B2786" s="83" t="s">
        <v>323</v>
      </c>
      <c r="C2786" s="86" t="s">
        <v>208</v>
      </c>
      <c r="D2786" s="88"/>
      <c r="E2786" s="88">
        <v>470</v>
      </c>
      <c r="F2786" s="88">
        <v>2080</v>
      </c>
      <c r="G2786" s="78" t="s">
        <v>337</v>
      </c>
      <c r="H2786" s="79">
        <v>12.164</v>
      </c>
      <c r="I2786" s="79">
        <v>26.602</v>
      </c>
      <c r="J2786" s="79">
        <v>77.956000000000003</v>
      </c>
      <c r="K2786" s="79">
        <v>139.345</v>
      </c>
      <c r="L2786" s="79">
        <v>85.653999999999996</v>
      </c>
      <c r="M2786" s="79">
        <v>13.173</v>
      </c>
      <c r="N2786" s="79">
        <v>0.36599999999999999</v>
      </c>
    </row>
    <row r="2787" spans="1:14" x14ac:dyDescent="0.3">
      <c r="A2787" s="82">
        <v>2786</v>
      </c>
      <c r="B2787" s="83" t="s">
        <v>323</v>
      </c>
      <c r="C2787" s="86" t="s">
        <v>208</v>
      </c>
      <c r="D2787" s="88"/>
      <c r="E2787" s="88">
        <v>470</v>
      </c>
      <c r="F2787" s="88">
        <v>2085</v>
      </c>
      <c r="G2787" s="78" t="s">
        <v>338</v>
      </c>
      <c r="H2787" s="79">
        <v>12.202999999999999</v>
      </c>
      <c r="I2787" s="79">
        <v>26.690999999999999</v>
      </c>
      <c r="J2787" s="79">
        <v>78.212000000000003</v>
      </c>
      <c r="K2787" s="79">
        <v>139.791</v>
      </c>
      <c r="L2787" s="79">
        <v>85.921000000000006</v>
      </c>
      <c r="M2787" s="79">
        <v>13.215</v>
      </c>
      <c r="N2787" s="79">
        <v>0.36699999999999999</v>
      </c>
    </row>
    <row r="2788" spans="1:14" x14ac:dyDescent="0.3">
      <c r="A2788" s="82">
        <v>2787</v>
      </c>
      <c r="B2788" s="83" t="s">
        <v>323</v>
      </c>
      <c r="C2788" s="86" t="s">
        <v>208</v>
      </c>
      <c r="D2788" s="88"/>
      <c r="E2788" s="88">
        <v>470</v>
      </c>
      <c r="F2788" s="88">
        <v>2090</v>
      </c>
      <c r="G2788" s="78" t="s">
        <v>339</v>
      </c>
      <c r="H2788" s="79">
        <v>12.247999999999999</v>
      </c>
      <c r="I2788" s="79">
        <v>26.791</v>
      </c>
      <c r="J2788" s="79">
        <v>78.504000000000005</v>
      </c>
      <c r="K2788" s="79">
        <v>140.29900000000001</v>
      </c>
      <c r="L2788" s="79">
        <v>86.225999999999999</v>
      </c>
      <c r="M2788" s="79">
        <v>13.263999999999999</v>
      </c>
      <c r="N2788" s="79">
        <v>0.36799999999999999</v>
      </c>
    </row>
    <row r="2789" spans="1:14" x14ac:dyDescent="0.3">
      <c r="A2789" s="82">
        <v>2788</v>
      </c>
      <c r="B2789" s="83" t="s">
        <v>323</v>
      </c>
      <c r="C2789" s="86" t="s">
        <v>208</v>
      </c>
      <c r="D2789" s="88"/>
      <c r="E2789" s="88">
        <v>470</v>
      </c>
      <c r="F2789" s="88">
        <v>2095</v>
      </c>
      <c r="G2789" s="78" t="s">
        <v>340</v>
      </c>
      <c r="H2789" s="79">
        <v>12.288</v>
      </c>
      <c r="I2789" s="79">
        <v>26.88</v>
      </c>
      <c r="J2789" s="79">
        <v>78.766999999999996</v>
      </c>
      <c r="K2789" s="79">
        <v>140.76400000000001</v>
      </c>
      <c r="L2789" s="79">
        <v>86.507999999999996</v>
      </c>
      <c r="M2789" s="79">
        <v>13.303000000000001</v>
      </c>
      <c r="N2789" s="79">
        <v>0.37</v>
      </c>
    </row>
    <row r="2790" spans="1:14" x14ac:dyDescent="0.3">
      <c r="A2790" s="82">
        <v>2789</v>
      </c>
      <c r="B2790" s="83" t="s">
        <v>323</v>
      </c>
      <c r="C2790" s="86" t="s">
        <v>209</v>
      </c>
      <c r="D2790" s="88"/>
      <c r="E2790" s="88">
        <v>499</v>
      </c>
      <c r="F2790" s="88">
        <v>2015</v>
      </c>
      <c r="G2790" s="78" t="s">
        <v>324</v>
      </c>
      <c r="H2790" s="79">
        <v>11.797000000000001</v>
      </c>
      <c r="I2790" s="79">
        <v>61.933</v>
      </c>
      <c r="J2790" s="79">
        <v>111.74</v>
      </c>
      <c r="K2790" s="79">
        <v>93.825999999999993</v>
      </c>
      <c r="L2790" s="79">
        <v>41.956000000000003</v>
      </c>
      <c r="M2790" s="79">
        <v>9.4909999999999997</v>
      </c>
      <c r="N2790" s="79">
        <v>0.55700000000000005</v>
      </c>
    </row>
    <row r="2791" spans="1:14" x14ac:dyDescent="0.3">
      <c r="A2791" s="82">
        <v>2790</v>
      </c>
      <c r="B2791" s="83" t="s">
        <v>323</v>
      </c>
      <c r="C2791" s="86" t="s">
        <v>209</v>
      </c>
      <c r="D2791" s="88"/>
      <c r="E2791" s="88">
        <v>499</v>
      </c>
      <c r="F2791" s="88">
        <v>2020</v>
      </c>
      <c r="G2791" s="78" t="s">
        <v>325</v>
      </c>
      <c r="H2791" s="79">
        <v>10.298999999999999</v>
      </c>
      <c r="I2791" s="79">
        <v>51.982999999999997</v>
      </c>
      <c r="J2791" s="79">
        <v>109.21</v>
      </c>
      <c r="K2791" s="79">
        <v>100.045</v>
      </c>
      <c r="L2791" s="79">
        <v>45.481999999999999</v>
      </c>
      <c r="M2791" s="79">
        <v>9.5109999999999992</v>
      </c>
      <c r="N2791" s="79">
        <v>0.51</v>
      </c>
    </row>
    <row r="2792" spans="1:14" x14ac:dyDescent="0.3">
      <c r="A2792" s="82">
        <v>2791</v>
      </c>
      <c r="B2792" s="83" t="s">
        <v>323</v>
      </c>
      <c r="C2792" s="86" t="s">
        <v>209</v>
      </c>
      <c r="D2792" s="88"/>
      <c r="E2792" s="88">
        <v>499</v>
      </c>
      <c r="F2792" s="88">
        <v>2025</v>
      </c>
      <c r="G2792" s="78" t="s">
        <v>326</v>
      </c>
      <c r="H2792" s="79">
        <v>9.4550000000000001</v>
      </c>
      <c r="I2792" s="79">
        <v>46.343000000000004</v>
      </c>
      <c r="J2792" s="79">
        <v>108.474</v>
      </c>
      <c r="K2792" s="79">
        <v>104.902</v>
      </c>
      <c r="L2792" s="79">
        <v>48.234999999999999</v>
      </c>
      <c r="M2792" s="79">
        <v>9.6059999999999999</v>
      </c>
      <c r="N2792" s="79">
        <v>0.48499999999999999</v>
      </c>
    </row>
    <row r="2793" spans="1:14" x14ac:dyDescent="0.3">
      <c r="A2793" s="82">
        <v>2792</v>
      </c>
      <c r="B2793" s="83" t="s">
        <v>323</v>
      </c>
      <c r="C2793" s="86" t="s">
        <v>209</v>
      </c>
      <c r="D2793" s="88"/>
      <c r="E2793" s="88">
        <v>499</v>
      </c>
      <c r="F2793" s="88">
        <v>2030</v>
      </c>
      <c r="G2793" s="78" t="s">
        <v>327</v>
      </c>
      <c r="H2793" s="79">
        <v>8.8019999999999996</v>
      </c>
      <c r="I2793" s="79">
        <v>42.491999999999997</v>
      </c>
      <c r="J2793" s="79">
        <v>108.011</v>
      </c>
      <c r="K2793" s="79">
        <v>109.08799999999999</v>
      </c>
      <c r="L2793" s="79">
        <v>50.606000000000002</v>
      </c>
      <c r="M2793" s="79">
        <v>9.6999999999999993</v>
      </c>
      <c r="N2793" s="79">
        <v>0.46100000000000002</v>
      </c>
    </row>
    <row r="2794" spans="1:14" x14ac:dyDescent="0.3">
      <c r="A2794" s="82">
        <v>2793</v>
      </c>
      <c r="B2794" s="83" t="s">
        <v>323</v>
      </c>
      <c r="C2794" s="86" t="s">
        <v>209</v>
      </c>
      <c r="D2794" s="88"/>
      <c r="E2794" s="88">
        <v>499</v>
      </c>
      <c r="F2794" s="88">
        <v>2035</v>
      </c>
      <c r="G2794" s="78" t="s">
        <v>328</v>
      </c>
      <c r="H2794" s="79">
        <v>8.3350000000000009</v>
      </c>
      <c r="I2794" s="79">
        <v>40.012</v>
      </c>
      <c r="J2794" s="79">
        <v>107.922</v>
      </c>
      <c r="K2794" s="79">
        <v>112.67100000000001</v>
      </c>
      <c r="L2794" s="79">
        <v>52.613999999999997</v>
      </c>
      <c r="M2794" s="79">
        <v>9.7910000000000004</v>
      </c>
      <c r="N2794" s="79">
        <v>0.45500000000000002</v>
      </c>
    </row>
    <row r="2795" spans="1:14" x14ac:dyDescent="0.3">
      <c r="A2795" s="82">
        <v>2794</v>
      </c>
      <c r="B2795" s="83" t="s">
        <v>323</v>
      </c>
      <c r="C2795" s="86" t="s">
        <v>209</v>
      </c>
      <c r="D2795" s="88"/>
      <c r="E2795" s="88">
        <v>499</v>
      </c>
      <c r="F2795" s="88">
        <v>2040</v>
      </c>
      <c r="G2795" s="78" t="s">
        <v>329</v>
      </c>
      <c r="H2795" s="79">
        <v>7.98</v>
      </c>
      <c r="I2795" s="79">
        <v>38.401000000000003</v>
      </c>
      <c r="J2795" s="79">
        <v>107.881</v>
      </c>
      <c r="K2795" s="79">
        <v>115.614</v>
      </c>
      <c r="L2795" s="79">
        <v>54.232999999999997</v>
      </c>
      <c r="M2795" s="79">
        <v>9.86</v>
      </c>
      <c r="N2795" s="79">
        <v>0.45100000000000001</v>
      </c>
    </row>
    <row r="2796" spans="1:14" x14ac:dyDescent="0.3">
      <c r="A2796" s="82">
        <v>2795</v>
      </c>
      <c r="B2796" s="83" t="s">
        <v>323</v>
      </c>
      <c r="C2796" s="86" t="s">
        <v>209</v>
      </c>
      <c r="D2796" s="88"/>
      <c r="E2796" s="88">
        <v>499</v>
      </c>
      <c r="F2796" s="88">
        <v>2045</v>
      </c>
      <c r="G2796" s="78" t="s">
        <v>330</v>
      </c>
      <c r="H2796" s="79">
        <v>7.72</v>
      </c>
      <c r="I2796" s="79">
        <v>37.481999999999999</v>
      </c>
      <c r="J2796" s="79">
        <v>108.05500000000001</v>
      </c>
      <c r="K2796" s="79">
        <v>118.179</v>
      </c>
      <c r="L2796" s="79">
        <v>55.607999999999997</v>
      </c>
      <c r="M2796" s="79">
        <v>9.9339999999999993</v>
      </c>
      <c r="N2796" s="79">
        <v>0.442</v>
      </c>
    </row>
    <row r="2797" spans="1:14" x14ac:dyDescent="0.3">
      <c r="A2797" s="82">
        <v>2796</v>
      </c>
      <c r="B2797" s="83" t="s">
        <v>323</v>
      </c>
      <c r="C2797" s="86" t="s">
        <v>209</v>
      </c>
      <c r="D2797" s="88"/>
      <c r="E2797" s="88">
        <v>499</v>
      </c>
      <c r="F2797" s="88">
        <v>2050</v>
      </c>
      <c r="G2797" s="78" t="s">
        <v>331</v>
      </c>
      <c r="H2797" s="79">
        <v>7.5179999999999998</v>
      </c>
      <c r="I2797" s="79">
        <v>37.061999999999998</v>
      </c>
      <c r="J2797" s="79">
        <v>108.29300000000001</v>
      </c>
      <c r="K2797" s="79">
        <v>120.3</v>
      </c>
      <c r="L2797" s="79">
        <v>56.689</v>
      </c>
      <c r="M2797" s="79">
        <v>9.9920000000000009</v>
      </c>
      <c r="N2797" s="79">
        <v>0.44600000000000001</v>
      </c>
    </row>
    <row r="2798" spans="1:14" x14ac:dyDescent="0.3">
      <c r="A2798" s="82">
        <v>2797</v>
      </c>
      <c r="B2798" s="83" t="s">
        <v>323</v>
      </c>
      <c r="C2798" s="86" t="s">
        <v>209</v>
      </c>
      <c r="D2798" s="88"/>
      <c r="E2798" s="88">
        <v>499</v>
      </c>
      <c r="F2798" s="88">
        <v>2055</v>
      </c>
      <c r="G2798" s="78" t="s">
        <v>332</v>
      </c>
      <c r="H2798" s="79">
        <v>7.3739999999999997</v>
      </c>
      <c r="I2798" s="79">
        <v>36.987000000000002</v>
      </c>
      <c r="J2798" s="79">
        <v>108.501</v>
      </c>
      <c r="K2798" s="79">
        <v>121.96299999999999</v>
      </c>
      <c r="L2798" s="79">
        <v>57.488</v>
      </c>
      <c r="M2798" s="79">
        <v>10.041</v>
      </c>
      <c r="N2798" s="79">
        <v>0.44600000000000001</v>
      </c>
    </row>
    <row r="2799" spans="1:14" x14ac:dyDescent="0.3">
      <c r="A2799" s="82">
        <v>2798</v>
      </c>
      <c r="B2799" s="83" t="s">
        <v>323</v>
      </c>
      <c r="C2799" s="86" t="s">
        <v>209</v>
      </c>
      <c r="D2799" s="88"/>
      <c r="E2799" s="88">
        <v>499</v>
      </c>
      <c r="F2799" s="88">
        <v>2060</v>
      </c>
      <c r="G2799" s="78" t="s">
        <v>333</v>
      </c>
      <c r="H2799" s="79">
        <v>7.3220000000000001</v>
      </c>
      <c r="I2799" s="79">
        <v>37.079000000000001</v>
      </c>
      <c r="J2799" s="79">
        <v>108.98</v>
      </c>
      <c r="K2799" s="79">
        <v>123.301</v>
      </c>
      <c r="L2799" s="79">
        <v>58.13</v>
      </c>
      <c r="M2799" s="79">
        <v>10.099</v>
      </c>
      <c r="N2799" s="79">
        <v>0.44900000000000001</v>
      </c>
    </row>
    <row r="2800" spans="1:14" x14ac:dyDescent="0.3">
      <c r="A2800" s="82">
        <v>2799</v>
      </c>
      <c r="B2800" s="83" t="s">
        <v>323</v>
      </c>
      <c r="C2800" s="86" t="s">
        <v>209</v>
      </c>
      <c r="D2800" s="88"/>
      <c r="E2800" s="88">
        <v>499</v>
      </c>
      <c r="F2800" s="88">
        <v>2065</v>
      </c>
      <c r="G2800" s="78" t="s">
        <v>334</v>
      </c>
      <c r="H2800" s="79">
        <v>7.2880000000000003</v>
      </c>
      <c r="I2800" s="79">
        <v>37.326000000000001</v>
      </c>
      <c r="J2800" s="79">
        <v>109.483</v>
      </c>
      <c r="K2800" s="79">
        <v>124.39700000000001</v>
      </c>
      <c r="L2800" s="79">
        <v>58.624000000000002</v>
      </c>
      <c r="M2800" s="79">
        <v>10.15</v>
      </c>
      <c r="N2800" s="79">
        <v>0.45200000000000001</v>
      </c>
    </row>
    <row r="2801" spans="1:14" x14ac:dyDescent="0.3">
      <c r="A2801" s="82">
        <v>2800</v>
      </c>
      <c r="B2801" s="83" t="s">
        <v>323</v>
      </c>
      <c r="C2801" s="86" t="s">
        <v>209</v>
      </c>
      <c r="D2801" s="88"/>
      <c r="E2801" s="88">
        <v>499</v>
      </c>
      <c r="F2801" s="88">
        <v>2070</v>
      </c>
      <c r="G2801" s="78" t="s">
        <v>335</v>
      </c>
      <c r="H2801" s="79">
        <v>7.3170000000000002</v>
      </c>
      <c r="I2801" s="79">
        <v>37.555</v>
      </c>
      <c r="J2801" s="79">
        <v>110.06399999999999</v>
      </c>
      <c r="K2801" s="79">
        <v>125.175</v>
      </c>
      <c r="L2801" s="79">
        <v>58.988</v>
      </c>
      <c r="M2801" s="79">
        <v>10.206</v>
      </c>
      <c r="N2801" s="79">
        <v>0.45500000000000002</v>
      </c>
    </row>
    <row r="2802" spans="1:14" x14ac:dyDescent="0.3">
      <c r="A2802" s="82">
        <v>2801</v>
      </c>
      <c r="B2802" s="83" t="s">
        <v>323</v>
      </c>
      <c r="C2802" s="86" t="s">
        <v>209</v>
      </c>
      <c r="D2802" s="88"/>
      <c r="E2802" s="88">
        <v>499</v>
      </c>
      <c r="F2802" s="88">
        <v>2075</v>
      </c>
      <c r="G2802" s="78" t="s">
        <v>336</v>
      </c>
      <c r="H2802" s="79">
        <v>7.343</v>
      </c>
      <c r="I2802" s="79">
        <v>37.783999999999999</v>
      </c>
      <c r="J2802" s="79">
        <v>110.626</v>
      </c>
      <c r="K2802" s="79">
        <v>125.878</v>
      </c>
      <c r="L2802" s="79">
        <v>59.313000000000002</v>
      </c>
      <c r="M2802" s="79">
        <v>10.259</v>
      </c>
      <c r="N2802" s="79">
        <v>0.45700000000000002</v>
      </c>
    </row>
    <row r="2803" spans="1:14" x14ac:dyDescent="0.3">
      <c r="A2803" s="82">
        <v>2802</v>
      </c>
      <c r="B2803" s="83" t="s">
        <v>323</v>
      </c>
      <c r="C2803" s="86" t="s">
        <v>209</v>
      </c>
      <c r="D2803" s="88"/>
      <c r="E2803" s="88">
        <v>499</v>
      </c>
      <c r="F2803" s="88">
        <v>2080</v>
      </c>
      <c r="G2803" s="78" t="s">
        <v>337</v>
      </c>
      <c r="H2803" s="79">
        <v>7.3719999999999999</v>
      </c>
      <c r="I2803" s="79">
        <v>37.997</v>
      </c>
      <c r="J2803" s="79">
        <v>111.142</v>
      </c>
      <c r="K2803" s="79">
        <v>126.505</v>
      </c>
      <c r="L2803" s="79">
        <v>59.6</v>
      </c>
      <c r="M2803" s="79">
        <v>10.305</v>
      </c>
      <c r="N2803" s="79">
        <v>0.45900000000000002</v>
      </c>
    </row>
    <row r="2804" spans="1:14" x14ac:dyDescent="0.3">
      <c r="A2804" s="82">
        <v>2803</v>
      </c>
      <c r="B2804" s="83" t="s">
        <v>323</v>
      </c>
      <c r="C2804" s="86" t="s">
        <v>209</v>
      </c>
      <c r="D2804" s="88"/>
      <c r="E2804" s="88">
        <v>499</v>
      </c>
      <c r="F2804" s="88">
        <v>2085</v>
      </c>
      <c r="G2804" s="78" t="s">
        <v>338</v>
      </c>
      <c r="H2804" s="79">
        <v>7.4</v>
      </c>
      <c r="I2804" s="79">
        <v>38.192999999999998</v>
      </c>
      <c r="J2804" s="79">
        <v>111.608</v>
      </c>
      <c r="K2804" s="79">
        <v>127.054</v>
      </c>
      <c r="L2804" s="79">
        <v>59.850999999999999</v>
      </c>
      <c r="M2804" s="79">
        <v>10.349</v>
      </c>
      <c r="N2804" s="79">
        <v>0.46500000000000002</v>
      </c>
    </row>
    <row r="2805" spans="1:14" x14ac:dyDescent="0.3">
      <c r="A2805" s="82">
        <v>2804</v>
      </c>
      <c r="B2805" s="83" t="s">
        <v>323</v>
      </c>
      <c r="C2805" s="86" t="s">
        <v>209</v>
      </c>
      <c r="D2805" s="88"/>
      <c r="E2805" s="88">
        <v>499</v>
      </c>
      <c r="F2805" s="88">
        <v>2090</v>
      </c>
      <c r="G2805" s="78" t="s">
        <v>339</v>
      </c>
      <c r="H2805" s="79">
        <v>7.4240000000000004</v>
      </c>
      <c r="I2805" s="79">
        <v>38.368000000000002</v>
      </c>
      <c r="J2805" s="79">
        <v>112.015</v>
      </c>
      <c r="K2805" s="79">
        <v>127.52200000000001</v>
      </c>
      <c r="L2805" s="79">
        <v>60.06</v>
      </c>
      <c r="M2805" s="79">
        <v>10.384</v>
      </c>
      <c r="N2805" s="79">
        <v>0.46700000000000003</v>
      </c>
    </row>
    <row r="2806" spans="1:14" x14ac:dyDescent="0.3">
      <c r="A2806" s="82">
        <v>2805</v>
      </c>
      <c r="B2806" s="83" t="s">
        <v>323</v>
      </c>
      <c r="C2806" s="86" t="s">
        <v>209</v>
      </c>
      <c r="D2806" s="88"/>
      <c r="E2806" s="88">
        <v>499</v>
      </c>
      <c r="F2806" s="88">
        <v>2095</v>
      </c>
      <c r="G2806" s="78" t="s">
        <v>340</v>
      </c>
      <c r="H2806" s="79">
        <v>7.4489999999999998</v>
      </c>
      <c r="I2806" s="79">
        <v>38.521999999999998</v>
      </c>
      <c r="J2806" s="79">
        <v>112.387</v>
      </c>
      <c r="K2806" s="79">
        <v>127.947</v>
      </c>
      <c r="L2806" s="79">
        <v>60.247</v>
      </c>
      <c r="M2806" s="79">
        <v>10.42</v>
      </c>
      <c r="N2806" s="79">
        <v>0.46800000000000003</v>
      </c>
    </row>
    <row r="2807" spans="1:14" x14ac:dyDescent="0.3">
      <c r="A2807" s="82">
        <v>2806</v>
      </c>
      <c r="B2807" s="83" t="s">
        <v>323</v>
      </c>
      <c r="C2807" s="86" t="s">
        <v>210</v>
      </c>
      <c r="D2807" s="88"/>
      <c r="E2807" s="88">
        <v>620</v>
      </c>
      <c r="F2807" s="88">
        <v>2015</v>
      </c>
      <c r="G2807" s="78" t="s">
        <v>324</v>
      </c>
      <c r="H2807" s="79">
        <v>9.3979999999999997</v>
      </c>
      <c r="I2807" s="79">
        <v>32.200000000000003</v>
      </c>
      <c r="J2807" s="79">
        <v>64.798000000000002</v>
      </c>
      <c r="K2807" s="79">
        <v>83.332999999999998</v>
      </c>
      <c r="L2807" s="79">
        <v>47.74</v>
      </c>
      <c r="M2807" s="79">
        <v>10.154999999999999</v>
      </c>
      <c r="N2807" s="79">
        <v>0.53600000000000003</v>
      </c>
    </row>
    <row r="2808" spans="1:14" x14ac:dyDescent="0.3">
      <c r="A2808" s="82">
        <v>2807</v>
      </c>
      <c r="B2808" s="83" t="s">
        <v>323</v>
      </c>
      <c r="C2808" s="86" t="s">
        <v>210</v>
      </c>
      <c r="D2808" s="88"/>
      <c r="E2808" s="88">
        <v>620</v>
      </c>
      <c r="F2808" s="88">
        <v>2020</v>
      </c>
      <c r="G2808" s="78" t="s">
        <v>325</v>
      </c>
      <c r="H2808" s="79">
        <v>7.8170000000000002</v>
      </c>
      <c r="I2808" s="79">
        <v>29.189</v>
      </c>
      <c r="J2808" s="79">
        <v>61.887999999999998</v>
      </c>
      <c r="K2808" s="79">
        <v>86.164000000000001</v>
      </c>
      <c r="L2808" s="79">
        <v>52.616</v>
      </c>
      <c r="M2808" s="79">
        <v>11.401999999999999</v>
      </c>
      <c r="N2808" s="79">
        <v>0.56399999999999995</v>
      </c>
    </row>
    <row r="2809" spans="1:14" x14ac:dyDescent="0.3">
      <c r="A2809" s="82">
        <v>2808</v>
      </c>
      <c r="B2809" s="83" t="s">
        <v>323</v>
      </c>
      <c r="C2809" s="86" t="s">
        <v>210</v>
      </c>
      <c r="D2809" s="88"/>
      <c r="E2809" s="88">
        <v>620</v>
      </c>
      <c r="F2809" s="88">
        <v>2025</v>
      </c>
      <c r="G2809" s="78" t="s">
        <v>326</v>
      </c>
      <c r="H2809" s="79">
        <v>6.9980000000000002</v>
      </c>
      <c r="I2809" s="79">
        <v>28.225999999999999</v>
      </c>
      <c r="J2809" s="79">
        <v>62.59</v>
      </c>
      <c r="K2809" s="79">
        <v>92.268000000000001</v>
      </c>
      <c r="L2809" s="79">
        <v>58.838999999999999</v>
      </c>
      <c r="M2809" s="79">
        <v>12.936999999999999</v>
      </c>
      <c r="N2809" s="79">
        <v>0.622</v>
      </c>
    </row>
    <row r="2810" spans="1:14" x14ac:dyDescent="0.3">
      <c r="A2810" s="82">
        <v>2809</v>
      </c>
      <c r="B2810" s="83" t="s">
        <v>323</v>
      </c>
      <c r="C2810" s="86" t="s">
        <v>210</v>
      </c>
      <c r="D2810" s="88"/>
      <c r="E2810" s="88">
        <v>620</v>
      </c>
      <c r="F2810" s="88">
        <v>2030</v>
      </c>
      <c r="G2810" s="78" t="s">
        <v>327</v>
      </c>
      <c r="H2810" s="79">
        <v>6.4749999999999996</v>
      </c>
      <c r="I2810" s="79">
        <v>27.814</v>
      </c>
      <c r="J2810" s="79">
        <v>63.921999999999997</v>
      </c>
      <c r="K2810" s="79">
        <v>97.891000000000005</v>
      </c>
      <c r="L2810" s="79">
        <v>64.161000000000001</v>
      </c>
      <c r="M2810" s="79">
        <v>14.254</v>
      </c>
      <c r="N2810" s="79">
        <v>0.66300000000000003</v>
      </c>
    </row>
    <row r="2811" spans="1:14" x14ac:dyDescent="0.3">
      <c r="A2811" s="82">
        <v>2810</v>
      </c>
      <c r="B2811" s="83" t="s">
        <v>323</v>
      </c>
      <c r="C2811" s="86" t="s">
        <v>210</v>
      </c>
      <c r="D2811" s="88"/>
      <c r="E2811" s="88">
        <v>620</v>
      </c>
      <c r="F2811" s="88">
        <v>2035</v>
      </c>
      <c r="G2811" s="78" t="s">
        <v>328</v>
      </c>
      <c r="H2811" s="79">
        <v>6.17</v>
      </c>
      <c r="I2811" s="79">
        <v>27.783000000000001</v>
      </c>
      <c r="J2811" s="79">
        <v>65.552000000000007</v>
      </c>
      <c r="K2811" s="79">
        <v>102.818</v>
      </c>
      <c r="L2811" s="79">
        <v>68.494</v>
      </c>
      <c r="M2811" s="79">
        <v>15.343</v>
      </c>
      <c r="N2811" s="79">
        <v>0.7</v>
      </c>
    </row>
    <row r="2812" spans="1:14" x14ac:dyDescent="0.3">
      <c r="A2812" s="82">
        <v>2811</v>
      </c>
      <c r="B2812" s="83" t="s">
        <v>323</v>
      </c>
      <c r="C2812" s="86" t="s">
        <v>210</v>
      </c>
      <c r="D2812" s="88"/>
      <c r="E2812" s="88">
        <v>620</v>
      </c>
      <c r="F2812" s="88">
        <v>2040</v>
      </c>
      <c r="G2812" s="78" t="s">
        <v>329</v>
      </c>
      <c r="H2812" s="79">
        <v>6.0540000000000003</v>
      </c>
      <c r="I2812" s="79">
        <v>28.065000000000001</v>
      </c>
      <c r="J2812" s="79">
        <v>67.353999999999999</v>
      </c>
      <c r="K2812" s="79">
        <v>107.123</v>
      </c>
      <c r="L2812" s="79">
        <v>71.944000000000003</v>
      </c>
      <c r="M2812" s="79">
        <v>16.236999999999998</v>
      </c>
      <c r="N2812" s="79">
        <v>0.72299999999999998</v>
      </c>
    </row>
    <row r="2813" spans="1:14" x14ac:dyDescent="0.3">
      <c r="A2813" s="82">
        <v>2812</v>
      </c>
      <c r="B2813" s="83" t="s">
        <v>323</v>
      </c>
      <c r="C2813" s="86" t="s">
        <v>210</v>
      </c>
      <c r="D2813" s="88"/>
      <c r="E2813" s="88">
        <v>620</v>
      </c>
      <c r="F2813" s="88">
        <v>2045</v>
      </c>
      <c r="G2813" s="78" t="s">
        <v>330</v>
      </c>
      <c r="H2813" s="79">
        <v>6.0309999999999997</v>
      </c>
      <c r="I2813" s="79">
        <v>28.55</v>
      </c>
      <c r="J2813" s="79">
        <v>69.304000000000002</v>
      </c>
      <c r="K2813" s="79">
        <v>110.991</v>
      </c>
      <c r="L2813" s="79">
        <v>74.686000000000007</v>
      </c>
      <c r="M2813" s="79">
        <v>16.925000000000001</v>
      </c>
      <c r="N2813" s="79">
        <v>0.753</v>
      </c>
    </row>
    <row r="2814" spans="1:14" x14ac:dyDescent="0.3">
      <c r="A2814" s="82">
        <v>2813</v>
      </c>
      <c r="B2814" s="83" t="s">
        <v>323</v>
      </c>
      <c r="C2814" s="86" t="s">
        <v>210</v>
      </c>
      <c r="D2814" s="88"/>
      <c r="E2814" s="88">
        <v>620</v>
      </c>
      <c r="F2814" s="88">
        <v>2050</v>
      </c>
      <c r="G2814" s="78" t="s">
        <v>331</v>
      </c>
      <c r="H2814" s="79">
        <v>6.07</v>
      </c>
      <c r="I2814" s="79">
        <v>29.087</v>
      </c>
      <c r="J2814" s="79">
        <v>71.171999999999997</v>
      </c>
      <c r="K2814" s="79">
        <v>114.199</v>
      </c>
      <c r="L2814" s="79">
        <v>76.620999999999995</v>
      </c>
      <c r="M2814" s="79">
        <v>17.408000000000001</v>
      </c>
      <c r="N2814" s="79">
        <v>0.76300000000000001</v>
      </c>
    </row>
    <row r="2815" spans="1:14" x14ac:dyDescent="0.3">
      <c r="A2815" s="82">
        <v>2814</v>
      </c>
      <c r="B2815" s="83" t="s">
        <v>323</v>
      </c>
      <c r="C2815" s="86" t="s">
        <v>210</v>
      </c>
      <c r="D2815" s="88"/>
      <c r="E2815" s="88">
        <v>620</v>
      </c>
      <c r="F2815" s="88">
        <v>2055</v>
      </c>
      <c r="G2815" s="78" t="s">
        <v>332</v>
      </c>
      <c r="H2815" s="79">
        <v>6.2039999999999997</v>
      </c>
      <c r="I2815" s="79">
        <v>29.757000000000001</v>
      </c>
      <c r="J2815" s="79">
        <v>72.864000000000004</v>
      </c>
      <c r="K2815" s="79">
        <v>116.871</v>
      </c>
      <c r="L2815" s="79">
        <v>78.344999999999999</v>
      </c>
      <c r="M2815" s="79">
        <v>17.797999999999998</v>
      </c>
      <c r="N2815" s="79">
        <v>0.78100000000000003</v>
      </c>
    </row>
    <row r="2816" spans="1:14" x14ac:dyDescent="0.3">
      <c r="A2816" s="82">
        <v>2815</v>
      </c>
      <c r="B2816" s="83" t="s">
        <v>323</v>
      </c>
      <c r="C2816" s="86" t="s">
        <v>210</v>
      </c>
      <c r="D2816" s="88"/>
      <c r="E2816" s="88">
        <v>620</v>
      </c>
      <c r="F2816" s="88">
        <v>2060</v>
      </c>
      <c r="G2816" s="78" t="s">
        <v>333</v>
      </c>
      <c r="H2816" s="79">
        <v>6.3109999999999999</v>
      </c>
      <c r="I2816" s="79">
        <v>30.292999999999999</v>
      </c>
      <c r="J2816" s="79">
        <v>74.203000000000003</v>
      </c>
      <c r="K2816" s="79">
        <v>118.97</v>
      </c>
      <c r="L2816" s="79">
        <v>79.686999999999998</v>
      </c>
      <c r="M2816" s="79">
        <v>18.100999999999999</v>
      </c>
      <c r="N2816" s="79">
        <v>0.79500000000000004</v>
      </c>
    </row>
    <row r="2817" spans="1:14" x14ac:dyDescent="0.3">
      <c r="A2817" s="82">
        <v>2816</v>
      </c>
      <c r="B2817" s="83" t="s">
        <v>323</v>
      </c>
      <c r="C2817" s="86" t="s">
        <v>210</v>
      </c>
      <c r="D2817" s="88"/>
      <c r="E2817" s="88">
        <v>620</v>
      </c>
      <c r="F2817" s="88">
        <v>2065</v>
      </c>
      <c r="G2817" s="78" t="s">
        <v>334</v>
      </c>
      <c r="H2817" s="79">
        <v>6.4130000000000003</v>
      </c>
      <c r="I2817" s="79">
        <v>30.794</v>
      </c>
      <c r="J2817" s="79">
        <v>75.441999999999993</v>
      </c>
      <c r="K2817" s="79">
        <v>120.908</v>
      </c>
      <c r="L2817" s="79">
        <v>80.933999999999997</v>
      </c>
      <c r="M2817" s="79">
        <v>18.382000000000001</v>
      </c>
      <c r="N2817" s="79">
        <v>0.80700000000000005</v>
      </c>
    </row>
    <row r="2818" spans="1:14" x14ac:dyDescent="0.3">
      <c r="A2818" s="82">
        <v>2817</v>
      </c>
      <c r="B2818" s="83" t="s">
        <v>323</v>
      </c>
      <c r="C2818" s="86" t="s">
        <v>210</v>
      </c>
      <c r="D2818" s="88"/>
      <c r="E2818" s="88">
        <v>620</v>
      </c>
      <c r="F2818" s="88">
        <v>2070</v>
      </c>
      <c r="G2818" s="78" t="s">
        <v>335</v>
      </c>
      <c r="H2818" s="79">
        <v>6.4950000000000001</v>
      </c>
      <c r="I2818" s="79">
        <v>31.196999999999999</v>
      </c>
      <c r="J2818" s="79">
        <v>76.438999999999993</v>
      </c>
      <c r="K2818" s="79">
        <v>122.458</v>
      </c>
      <c r="L2818" s="79">
        <v>81.93</v>
      </c>
      <c r="M2818" s="79">
        <v>18.603000000000002</v>
      </c>
      <c r="N2818" s="79">
        <v>0.81799999999999995</v>
      </c>
    </row>
    <row r="2819" spans="1:14" x14ac:dyDescent="0.3">
      <c r="A2819" s="82">
        <v>2818</v>
      </c>
      <c r="B2819" s="83" t="s">
        <v>323</v>
      </c>
      <c r="C2819" s="86" t="s">
        <v>210</v>
      </c>
      <c r="D2819" s="88"/>
      <c r="E2819" s="88">
        <v>620</v>
      </c>
      <c r="F2819" s="88">
        <v>2075</v>
      </c>
      <c r="G2819" s="78" t="s">
        <v>336</v>
      </c>
      <c r="H2819" s="79">
        <v>6.5670000000000002</v>
      </c>
      <c r="I2819" s="79">
        <v>31.547000000000001</v>
      </c>
      <c r="J2819" s="79">
        <v>77.302000000000007</v>
      </c>
      <c r="K2819" s="79">
        <v>123.81100000000001</v>
      </c>
      <c r="L2819" s="79">
        <v>82.805000000000007</v>
      </c>
      <c r="M2819" s="79">
        <v>18.800999999999998</v>
      </c>
      <c r="N2819" s="79">
        <v>0.82699999999999996</v>
      </c>
    </row>
    <row r="2820" spans="1:14" x14ac:dyDescent="0.3">
      <c r="A2820" s="82">
        <v>2819</v>
      </c>
      <c r="B2820" s="83" t="s">
        <v>323</v>
      </c>
      <c r="C2820" s="86" t="s">
        <v>210</v>
      </c>
      <c r="D2820" s="88"/>
      <c r="E2820" s="88">
        <v>620</v>
      </c>
      <c r="F2820" s="88">
        <v>2080</v>
      </c>
      <c r="G2820" s="78" t="s">
        <v>337</v>
      </c>
      <c r="H2820" s="79">
        <v>6.6260000000000003</v>
      </c>
      <c r="I2820" s="79">
        <v>31.826000000000001</v>
      </c>
      <c r="J2820" s="79">
        <v>77.983999999999995</v>
      </c>
      <c r="K2820" s="79">
        <v>124.878</v>
      </c>
      <c r="L2820" s="79">
        <v>83.5</v>
      </c>
      <c r="M2820" s="79">
        <v>18.956</v>
      </c>
      <c r="N2820" s="79">
        <v>0.83</v>
      </c>
    </row>
    <row r="2821" spans="1:14" x14ac:dyDescent="0.3">
      <c r="A2821" s="82">
        <v>2820</v>
      </c>
      <c r="B2821" s="83" t="s">
        <v>323</v>
      </c>
      <c r="C2821" s="86" t="s">
        <v>210</v>
      </c>
      <c r="D2821" s="88"/>
      <c r="E2821" s="88">
        <v>620</v>
      </c>
      <c r="F2821" s="88">
        <v>2085</v>
      </c>
      <c r="G2821" s="78" t="s">
        <v>338</v>
      </c>
      <c r="H2821" s="79">
        <v>6.6760000000000002</v>
      </c>
      <c r="I2821" s="79">
        <v>32.07</v>
      </c>
      <c r="J2821" s="79">
        <v>78.582999999999998</v>
      </c>
      <c r="K2821" s="79">
        <v>125.825</v>
      </c>
      <c r="L2821" s="79">
        <v>84.117000000000004</v>
      </c>
      <c r="M2821" s="79">
        <v>19.091999999999999</v>
      </c>
      <c r="N2821" s="79">
        <v>0.83699999999999997</v>
      </c>
    </row>
    <row r="2822" spans="1:14" x14ac:dyDescent="0.3">
      <c r="A2822" s="82">
        <v>2821</v>
      </c>
      <c r="B2822" s="83" t="s">
        <v>323</v>
      </c>
      <c r="C2822" s="86" t="s">
        <v>210</v>
      </c>
      <c r="D2822" s="88"/>
      <c r="E2822" s="88">
        <v>620</v>
      </c>
      <c r="F2822" s="88">
        <v>2090</v>
      </c>
      <c r="G2822" s="78" t="s">
        <v>339</v>
      </c>
      <c r="H2822" s="79">
        <v>6.7220000000000004</v>
      </c>
      <c r="I2822" s="79">
        <v>32.292999999999999</v>
      </c>
      <c r="J2822" s="79">
        <v>79.132999999999996</v>
      </c>
      <c r="K2822" s="79">
        <v>126.687</v>
      </c>
      <c r="L2822" s="79">
        <v>84.683000000000007</v>
      </c>
      <c r="M2822" s="79">
        <v>19.22</v>
      </c>
      <c r="N2822" s="79">
        <v>0.84199999999999997</v>
      </c>
    </row>
    <row r="2823" spans="1:14" x14ac:dyDescent="0.3">
      <c r="A2823" s="82">
        <v>2822</v>
      </c>
      <c r="B2823" s="83" t="s">
        <v>323</v>
      </c>
      <c r="C2823" s="86" t="s">
        <v>210</v>
      </c>
      <c r="D2823" s="88"/>
      <c r="E2823" s="88">
        <v>620</v>
      </c>
      <c r="F2823" s="88">
        <v>2095</v>
      </c>
      <c r="G2823" s="78" t="s">
        <v>340</v>
      </c>
      <c r="H2823" s="79">
        <v>6.758</v>
      </c>
      <c r="I2823" s="79">
        <v>32.466000000000001</v>
      </c>
      <c r="J2823" s="79">
        <v>79.558000000000007</v>
      </c>
      <c r="K2823" s="79">
        <v>127.35299999999999</v>
      </c>
      <c r="L2823" s="79">
        <v>85.120999999999995</v>
      </c>
      <c r="M2823" s="79">
        <v>19.317</v>
      </c>
      <c r="N2823" s="79">
        <v>0.84699999999999998</v>
      </c>
    </row>
    <row r="2824" spans="1:14" x14ac:dyDescent="0.3">
      <c r="A2824" s="82">
        <v>2823</v>
      </c>
      <c r="B2824" s="83" t="s">
        <v>323</v>
      </c>
      <c r="C2824" s="86" t="s">
        <v>211</v>
      </c>
      <c r="D2824" s="88">
        <v>20</v>
      </c>
      <c r="E2824" s="88">
        <v>688</v>
      </c>
      <c r="F2824" s="88">
        <v>2015</v>
      </c>
      <c r="G2824" s="78" t="s">
        <v>324</v>
      </c>
      <c r="H2824" s="79">
        <v>18.885000000000002</v>
      </c>
      <c r="I2824" s="79">
        <v>58.162999999999997</v>
      </c>
      <c r="J2824" s="79">
        <v>98.866</v>
      </c>
      <c r="K2824" s="79">
        <v>97.941999999999993</v>
      </c>
      <c r="L2824" s="79">
        <v>42.024999999999999</v>
      </c>
      <c r="M2824" s="79">
        <v>7.633</v>
      </c>
      <c r="N2824" s="79">
        <v>0.48599999999999999</v>
      </c>
    </row>
    <row r="2825" spans="1:14" x14ac:dyDescent="0.3">
      <c r="A2825" s="82">
        <v>2824</v>
      </c>
      <c r="B2825" s="83" t="s">
        <v>323</v>
      </c>
      <c r="C2825" s="86" t="s">
        <v>211</v>
      </c>
      <c r="D2825" s="88">
        <v>20</v>
      </c>
      <c r="E2825" s="88">
        <v>688</v>
      </c>
      <c r="F2825" s="88">
        <v>2020</v>
      </c>
      <c r="G2825" s="78" t="s">
        <v>325</v>
      </c>
      <c r="H2825" s="79">
        <v>15.847</v>
      </c>
      <c r="I2825" s="79">
        <v>48.722000000000001</v>
      </c>
      <c r="J2825" s="79">
        <v>97.341999999999999</v>
      </c>
      <c r="K2825" s="79">
        <v>109.309</v>
      </c>
      <c r="L2825" s="79">
        <v>48.469000000000001</v>
      </c>
      <c r="M2825" s="79">
        <v>8.6370000000000005</v>
      </c>
      <c r="N2825" s="79">
        <v>0.45400000000000001</v>
      </c>
    </row>
    <row r="2826" spans="1:14" x14ac:dyDescent="0.3">
      <c r="A2826" s="82">
        <v>2825</v>
      </c>
      <c r="B2826" s="83" t="s">
        <v>323</v>
      </c>
      <c r="C2826" s="86" t="s">
        <v>211</v>
      </c>
      <c r="D2826" s="88">
        <v>20</v>
      </c>
      <c r="E2826" s="88">
        <v>688</v>
      </c>
      <c r="F2826" s="88">
        <v>2025</v>
      </c>
      <c r="G2826" s="78" t="s">
        <v>326</v>
      </c>
      <c r="H2826" s="79">
        <v>13.586</v>
      </c>
      <c r="I2826" s="79">
        <v>42.926000000000002</v>
      </c>
      <c r="J2826" s="79">
        <v>96.59</v>
      </c>
      <c r="K2826" s="79">
        <v>117.063</v>
      </c>
      <c r="L2826" s="79">
        <v>53.173999999999999</v>
      </c>
      <c r="M2826" s="79">
        <v>9.3680000000000003</v>
      </c>
      <c r="N2826" s="79">
        <v>0.433</v>
      </c>
    </row>
    <row r="2827" spans="1:14" x14ac:dyDescent="0.3">
      <c r="A2827" s="82">
        <v>2826</v>
      </c>
      <c r="B2827" s="83" t="s">
        <v>323</v>
      </c>
      <c r="C2827" s="86" t="s">
        <v>211</v>
      </c>
      <c r="D2827" s="88">
        <v>20</v>
      </c>
      <c r="E2827" s="88">
        <v>688</v>
      </c>
      <c r="F2827" s="88">
        <v>2030</v>
      </c>
      <c r="G2827" s="78" t="s">
        <v>327</v>
      </c>
      <c r="H2827" s="79">
        <v>11.912000000000001</v>
      </c>
      <c r="I2827" s="79">
        <v>39.453000000000003</v>
      </c>
      <c r="J2827" s="79">
        <v>96.441999999999993</v>
      </c>
      <c r="K2827" s="79">
        <v>122.134</v>
      </c>
      <c r="L2827" s="79">
        <v>56.497</v>
      </c>
      <c r="M2827" s="79">
        <v>9.8979999999999997</v>
      </c>
      <c r="N2827" s="79">
        <v>0.42399999999999999</v>
      </c>
    </row>
    <row r="2828" spans="1:14" x14ac:dyDescent="0.3">
      <c r="A2828" s="82">
        <v>2827</v>
      </c>
      <c r="B2828" s="83" t="s">
        <v>323</v>
      </c>
      <c r="C2828" s="86" t="s">
        <v>211</v>
      </c>
      <c r="D2828" s="88">
        <v>20</v>
      </c>
      <c r="E2828" s="88">
        <v>688</v>
      </c>
      <c r="F2828" s="88">
        <v>2035</v>
      </c>
      <c r="G2828" s="78" t="s">
        <v>328</v>
      </c>
      <c r="H2828" s="79">
        <v>10.727</v>
      </c>
      <c r="I2828" s="79">
        <v>37.584000000000003</v>
      </c>
      <c r="J2828" s="79">
        <v>96.918000000000006</v>
      </c>
      <c r="K2828" s="79">
        <v>125.51600000000001</v>
      </c>
      <c r="L2828" s="79">
        <v>58.860999999999997</v>
      </c>
      <c r="M2828" s="79">
        <v>10.289</v>
      </c>
      <c r="N2828" s="79">
        <v>0.42499999999999999</v>
      </c>
    </row>
    <row r="2829" spans="1:14" x14ac:dyDescent="0.3">
      <c r="A2829" s="82">
        <v>2828</v>
      </c>
      <c r="B2829" s="83" t="s">
        <v>323</v>
      </c>
      <c r="C2829" s="86" t="s">
        <v>211</v>
      </c>
      <c r="D2829" s="88">
        <v>20</v>
      </c>
      <c r="E2829" s="88">
        <v>688</v>
      </c>
      <c r="F2829" s="88">
        <v>2040</v>
      </c>
      <c r="G2829" s="78" t="s">
        <v>329</v>
      </c>
      <c r="H2829" s="79">
        <v>9.8689999999999998</v>
      </c>
      <c r="I2829" s="79">
        <v>36.667999999999999</v>
      </c>
      <c r="J2829" s="79">
        <v>97.7</v>
      </c>
      <c r="K2829" s="79">
        <v>127.586</v>
      </c>
      <c r="L2829" s="79">
        <v>60.439</v>
      </c>
      <c r="M2829" s="79">
        <v>10.576000000000001</v>
      </c>
      <c r="N2829" s="79">
        <v>0.42199999999999999</v>
      </c>
    </row>
    <row r="2830" spans="1:14" x14ac:dyDescent="0.3">
      <c r="A2830" s="82">
        <v>2829</v>
      </c>
      <c r="B2830" s="83" t="s">
        <v>323</v>
      </c>
      <c r="C2830" s="86" t="s">
        <v>211</v>
      </c>
      <c r="D2830" s="88">
        <v>20</v>
      </c>
      <c r="E2830" s="88">
        <v>688</v>
      </c>
      <c r="F2830" s="88">
        <v>2045</v>
      </c>
      <c r="G2830" s="78" t="s">
        <v>330</v>
      </c>
      <c r="H2830" s="79">
        <v>9.4339999999999993</v>
      </c>
      <c r="I2830" s="79">
        <v>36.277000000000001</v>
      </c>
      <c r="J2830" s="79">
        <v>98.453999999999994</v>
      </c>
      <c r="K2830" s="79">
        <v>129.048</v>
      </c>
      <c r="L2830" s="79">
        <v>61.616999999999997</v>
      </c>
      <c r="M2830" s="79">
        <v>10.804</v>
      </c>
      <c r="N2830" s="79">
        <v>0.42599999999999999</v>
      </c>
    </row>
    <row r="2831" spans="1:14" x14ac:dyDescent="0.3">
      <c r="A2831" s="82">
        <v>2830</v>
      </c>
      <c r="B2831" s="83" t="s">
        <v>323</v>
      </c>
      <c r="C2831" s="86" t="s">
        <v>211</v>
      </c>
      <c r="D2831" s="88">
        <v>20</v>
      </c>
      <c r="E2831" s="88">
        <v>688</v>
      </c>
      <c r="F2831" s="88">
        <v>2050</v>
      </c>
      <c r="G2831" s="78" t="s">
        <v>331</v>
      </c>
      <c r="H2831" s="79">
        <v>9.1980000000000004</v>
      </c>
      <c r="I2831" s="79">
        <v>36.155000000000001</v>
      </c>
      <c r="J2831" s="79">
        <v>99.233000000000004</v>
      </c>
      <c r="K2831" s="79">
        <v>130.08199999999999</v>
      </c>
      <c r="L2831" s="79">
        <v>62.453000000000003</v>
      </c>
      <c r="M2831" s="79">
        <v>10.99</v>
      </c>
      <c r="N2831" s="79">
        <v>0.42899999999999999</v>
      </c>
    </row>
    <row r="2832" spans="1:14" x14ac:dyDescent="0.3">
      <c r="A2832" s="82">
        <v>2831</v>
      </c>
      <c r="B2832" s="83" t="s">
        <v>323</v>
      </c>
      <c r="C2832" s="86" t="s">
        <v>211</v>
      </c>
      <c r="D2832" s="88">
        <v>20</v>
      </c>
      <c r="E2832" s="88">
        <v>688</v>
      </c>
      <c r="F2832" s="88">
        <v>2055</v>
      </c>
      <c r="G2832" s="78" t="s">
        <v>332</v>
      </c>
      <c r="H2832" s="79">
        <v>9.0389999999999997</v>
      </c>
      <c r="I2832" s="79">
        <v>36.191000000000003</v>
      </c>
      <c r="J2832" s="79">
        <v>100.004</v>
      </c>
      <c r="K2832" s="79">
        <v>130.71600000000001</v>
      </c>
      <c r="L2832" s="79">
        <v>62.962000000000003</v>
      </c>
      <c r="M2832" s="79">
        <v>11.117000000000001</v>
      </c>
      <c r="N2832" s="79">
        <v>0.43099999999999999</v>
      </c>
    </row>
    <row r="2833" spans="1:14" x14ac:dyDescent="0.3">
      <c r="A2833" s="82">
        <v>2832</v>
      </c>
      <c r="B2833" s="83" t="s">
        <v>323</v>
      </c>
      <c r="C2833" s="86" t="s">
        <v>211</v>
      </c>
      <c r="D2833" s="88">
        <v>20</v>
      </c>
      <c r="E2833" s="88">
        <v>688</v>
      </c>
      <c r="F2833" s="88">
        <v>2060</v>
      </c>
      <c r="G2833" s="78" t="s">
        <v>333</v>
      </c>
      <c r="H2833" s="79">
        <v>8.9610000000000003</v>
      </c>
      <c r="I2833" s="79">
        <v>36.384999999999998</v>
      </c>
      <c r="J2833" s="79">
        <v>100.875</v>
      </c>
      <c r="K2833" s="79">
        <v>131.30699999999999</v>
      </c>
      <c r="L2833" s="79">
        <v>63.308999999999997</v>
      </c>
      <c r="M2833" s="79">
        <v>11.209</v>
      </c>
      <c r="N2833" s="79">
        <v>0.434</v>
      </c>
    </row>
    <row r="2834" spans="1:14" x14ac:dyDescent="0.3">
      <c r="A2834" s="82">
        <v>2833</v>
      </c>
      <c r="B2834" s="83" t="s">
        <v>323</v>
      </c>
      <c r="C2834" s="86" t="s">
        <v>211</v>
      </c>
      <c r="D2834" s="88">
        <v>20</v>
      </c>
      <c r="E2834" s="88">
        <v>688</v>
      </c>
      <c r="F2834" s="88">
        <v>2065</v>
      </c>
      <c r="G2834" s="78" t="s">
        <v>334</v>
      </c>
      <c r="H2834" s="79">
        <v>8.9809999999999999</v>
      </c>
      <c r="I2834" s="79">
        <v>36.54</v>
      </c>
      <c r="J2834" s="79">
        <v>101.30800000000001</v>
      </c>
      <c r="K2834" s="79">
        <v>131.786</v>
      </c>
      <c r="L2834" s="79">
        <v>63.536999999999999</v>
      </c>
      <c r="M2834" s="79">
        <v>11.253</v>
      </c>
      <c r="N2834" s="79">
        <v>0.435</v>
      </c>
    </row>
    <row r="2835" spans="1:14" x14ac:dyDescent="0.3">
      <c r="A2835" s="82">
        <v>2834</v>
      </c>
      <c r="B2835" s="83" t="s">
        <v>323</v>
      </c>
      <c r="C2835" s="86" t="s">
        <v>211</v>
      </c>
      <c r="D2835" s="88">
        <v>20</v>
      </c>
      <c r="E2835" s="88">
        <v>688</v>
      </c>
      <c r="F2835" s="88">
        <v>2070</v>
      </c>
      <c r="G2835" s="78" t="s">
        <v>335</v>
      </c>
      <c r="H2835" s="79">
        <v>9.0109999999999992</v>
      </c>
      <c r="I2835" s="79">
        <v>36.704999999999998</v>
      </c>
      <c r="J2835" s="79">
        <v>101.753</v>
      </c>
      <c r="K2835" s="79">
        <v>132.31100000000001</v>
      </c>
      <c r="L2835" s="79">
        <v>63.783999999999999</v>
      </c>
      <c r="M2835" s="79">
        <v>11.298999999999999</v>
      </c>
      <c r="N2835" s="79">
        <v>0.437</v>
      </c>
    </row>
    <row r="2836" spans="1:14" x14ac:dyDescent="0.3">
      <c r="A2836" s="82">
        <v>2835</v>
      </c>
      <c r="B2836" s="83" t="s">
        <v>323</v>
      </c>
      <c r="C2836" s="86" t="s">
        <v>211</v>
      </c>
      <c r="D2836" s="88">
        <v>20</v>
      </c>
      <c r="E2836" s="88">
        <v>688</v>
      </c>
      <c r="F2836" s="88">
        <v>2075</v>
      </c>
      <c r="G2836" s="78" t="s">
        <v>336</v>
      </c>
      <c r="H2836" s="79">
        <v>9.0440000000000005</v>
      </c>
      <c r="I2836" s="79">
        <v>36.863999999999997</v>
      </c>
      <c r="J2836" s="79">
        <v>102.18899999999999</v>
      </c>
      <c r="K2836" s="79">
        <v>132.83199999999999</v>
      </c>
      <c r="L2836" s="79">
        <v>64.027000000000001</v>
      </c>
      <c r="M2836" s="79">
        <v>11.345000000000001</v>
      </c>
      <c r="N2836" s="79">
        <v>0.439</v>
      </c>
    </row>
    <row r="2837" spans="1:14" x14ac:dyDescent="0.3">
      <c r="A2837" s="82">
        <v>2836</v>
      </c>
      <c r="B2837" s="83" t="s">
        <v>323</v>
      </c>
      <c r="C2837" s="86" t="s">
        <v>211</v>
      </c>
      <c r="D2837" s="88">
        <v>20</v>
      </c>
      <c r="E2837" s="88">
        <v>688</v>
      </c>
      <c r="F2837" s="88">
        <v>2080</v>
      </c>
      <c r="G2837" s="78" t="s">
        <v>337</v>
      </c>
      <c r="H2837" s="79">
        <v>9.0730000000000004</v>
      </c>
      <c r="I2837" s="79">
        <v>36.988999999999997</v>
      </c>
      <c r="J2837" s="79">
        <v>102.535</v>
      </c>
      <c r="K2837" s="79">
        <v>133.24700000000001</v>
      </c>
      <c r="L2837" s="79">
        <v>64.218000000000004</v>
      </c>
      <c r="M2837" s="79">
        <v>11.378</v>
      </c>
      <c r="N2837" s="79">
        <v>0.44</v>
      </c>
    </row>
    <row r="2838" spans="1:14" x14ac:dyDescent="0.3">
      <c r="A2838" s="82">
        <v>2837</v>
      </c>
      <c r="B2838" s="83" t="s">
        <v>323</v>
      </c>
      <c r="C2838" s="86" t="s">
        <v>211</v>
      </c>
      <c r="D2838" s="88">
        <v>20</v>
      </c>
      <c r="E2838" s="88">
        <v>688</v>
      </c>
      <c r="F2838" s="88">
        <v>2085</v>
      </c>
      <c r="G2838" s="78" t="s">
        <v>338</v>
      </c>
      <c r="H2838" s="79">
        <v>9.0860000000000003</v>
      </c>
      <c r="I2838" s="79">
        <v>37.070999999999998</v>
      </c>
      <c r="J2838" s="79">
        <v>102.744</v>
      </c>
      <c r="K2838" s="79">
        <v>133.489</v>
      </c>
      <c r="L2838" s="79">
        <v>64.33</v>
      </c>
      <c r="M2838" s="79">
        <v>11.398999999999999</v>
      </c>
      <c r="N2838" s="79">
        <v>0.441</v>
      </c>
    </row>
    <row r="2839" spans="1:14" x14ac:dyDescent="0.3">
      <c r="A2839" s="82">
        <v>2838</v>
      </c>
      <c r="B2839" s="83" t="s">
        <v>323</v>
      </c>
      <c r="C2839" s="86" t="s">
        <v>211</v>
      </c>
      <c r="D2839" s="88">
        <v>20</v>
      </c>
      <c r="E2839" s="88">
        <v>688</v>
      </c>
      <c r="F2839" s="88">
        <v>2090</v>
      </c>
      <c r="G2839" s="78" t="s">
        <v>339</v>
      </c>
      <c r="H2839" s="79">
        <v>9.1080000000000005</v>
      </c>
      <c r="I2839" s="79">
        <v>37.161999999999999</v>
      </c>
      <c r="J2839" s="79">
        <v>103.001</v>
      </c>
      <c r="K2839" s="79">
        <v>133.804</v>
      </c>
      <c r="L2839" s="79">
        <v>64.475999999999999</v>
      </c>
      <c r="M2839" s="79">
        <v>11.427</v>
      </c>
      <c r="N2839" s="79">
        <v>0.442</v>
      </c>
    </row>
    <row r="2840" spans="1:14" x14ac:dyDescent="0.3">
      <c r="A2840" s="82">
        <v>2839</v>
      </c>
      <c r="B2840" s="83" t="s">
        <v>323</v>
      </c>
      <c r="C2840" s="86" t="s">
        <v>211</v>
      </c>
      <c r="D2840" s="88">
        <v>20</v>
      </c>
      <c r="E2840" s="88">
        <v>688</v>
      </c>
      <c r="F2840" s="88">
        <v>2095</v>
      </c>
      <c r="G2840" s="78" t="s">
        <v>340</v>
      </c>
      <c r="H2840" s="79">
        <v>9.1329999999999991</v>
      </c>
      <c r="I2840" s="79">
        <v>37.268999999999998</v>
      </c>
      <c r="J2840" s="79">
        <v>103.28700000000001</v>
      </c>
      <c r="K2840" s="79">
        <v>134.15600000000001</v>
      </c>
      <c r="L2840" s="79">
        <v>64.638000000000005</v>
      </c>
      <c r="M2840" s="79">
        <v>11.454000000000001</v>
      </c>
      <c r="N2840" s="79">
        <v>0.443</v>
      </c>
    </row>
    <row r="2841" spans="1:14" x14ac:dyDescent="0.3">
      <c r="A2841" s="82">
        <v>2840</v>
      </c>
      <c r="B2841" s="83" t="s">
        <v>323</v>
      </c>
      <c r="C2841" s="86" t="s">
        <v>212</v>
      </c>
      <c r="D2841" s="88"/>
      <c r="E2841" s="88">
        <v>705</v>
      </c>
      <c r="F2841" s="88">
        <v>2015</v>
      </c>
      <c r="G2841" s="78" t="s">
        <v>324</v>
      </c>
      <c r="H2841" s="79">
        <v>4.1760000000000002</v>
      </c>
      <c r="I2841" s="79">
        <v>37.83</v>
      </c>
      <c r="J2841" s="79">
        <v>105.559</v>
      </c>
      <c r="K2841" s="79">
        <v>117.26900000000001</v>
      </c>
      <c r="L2841" s="79">
        <v>53.505000000000003</v>
      </c>
      <c r="M2841" s="79">
        <v>8.85</v>
      </c>
      <c r="N2841" s="79">
        <v>0.33100000000000002</v>
      </c>
    </row>
    <row r="2842" spans="1:14" x14ac:dyDescent="0.3">
      <c r="A2842" s="82">
        <v>2841</v>
      </c>
      <c r="B2842" s="83" t="s">
        <v>323</v>
      </c>
      <c r="C2842" s="86" t="s">
        <v>212</v>
      </c>
      <c r="D2842" s="88"/>
      <c r="E2842" s="88">
        <v>705</v>
      </c>
      <c r="F2842" s="88">
        <v>2020</v>
      </c>
      <c r="G2842" s="78" t="s">
        <v>325</v>
      </c>
      <c r="H2842" s="79">
        <v>4.07</v>
      </c>
      <c r="I2842" s="79">
        <v>34.823999999999998</v>
      </c>
      <c r="J2842" s="79">
        <v>101.536</v>
      </c>
      <c r="K2842" s="79">
        <v>124.62</v>
      </c>
      <c r="L2842" s="79">
        <v>60.847999999999999</v>
      </c>
      <c r="M2842" s="79">
        <v>10.385</v>
      </c>
      <c r="N2842" s="79">
        <v>0.35699999999999998</v>
      </c>
    </row>
    <row r="2843" spans="1:14" x14ac:dyDescent="0.3">
      <c r="A2843" s="82">
        <v>2842</v>
      </c>
      <c r="B2843" s="83" t="s">
        <v>323</v>
      </c>
      <c r="C2843" s="86" t="s">
        <v>212</v>
      </c>
      <c r="D2843" s="88"/>
      <c r="E2843" s="88">
        <v>705</v>
      </c>
      <c r="F2843" s="88">
        <v>2025</v>
      </c>
      <c r="G2843" s="78" t="s">
        <v>326</v>
      </c>
      <c r="H2843" s="79">
        <v>3.9289999999999998</v>
      </c>
      <c r="I2843" s="79">
        <v>33.195</v>
      </c>
      <c r="J2843" s="79">
        <v>99.587000000000003</v>
      </c>
      <c r="K2843" s="79">
        <v>129.46299999999999</v>
      </c>
      <c r="L2843" s="79">
        <v>65.991</v>
      </c>
      <c r="M2843" s="79">
        <v>11.487</v>
      </c>
      <c r="N2843" s="79">
        <v>0.36799999999999999</v>
      </c>
    </row>
    <row r="2844" spans="1:14" x14ac:dyDescent="0.3">
      <c r="A2844" s="82">
        <v>2843</v>
      </c>
      <c r="B2844" s="83" t="s">
        <v>323</v>
      </c>
      <c r="C2844" s="86" t="s">
        <v>212</v>
      </c>
      <c r="D2844" s="88"/>
      <c r="E2844" s="88">
        <v>705</v>
      </c>
      <c r="F2844" s="88">
        <v>2030</v>
      </c>
      <c r="G2844" s="78" t="s">
        <v>327</v>
      </c>
      <c r="H2844" s="79">
        <v>3.8559999999999999</v>
      </c>
      <c r="I2844" s="79">
        <v>32.293999999999997</v>
      </c>
      <c r="J2844" s="79">
        <v>98.49</v>
      </c>
      <c r="K2844" s="79">
        <v>132.661</v>
      </c>
      <c r="L2844" s="79">
        <v>69.590999999999994</v>
      </c>
      <c r="M2844" s="79">
        <v>12.33</v>
      </c>
      <c r="N2844" s="79">
        <v>0.378</v>
      </c>
    </row>
    <row r="2845" spans="1:14" x14ac:dyDescent="0.3">
      <c r="A2845" s="82">
        <v>2844</v>
      </c>
      <c r="B2845" s="83" t="s">
        <v>323</v>
      </c>
      <c r="C2845" s="86" t="s">
        <v>212</v>
      </c>
      <c r="D2845" s="88"/>
      <c r="E2845" s="88">
        <v>705</v>
      </c>
      <c r="F2845" s="88">
        <v>2035</v>
      </c>
      <c r="G2845" s="78" t="s">
        <v>328</v>
      </c>
      <c r="H2845" s="79">
        <v>3.8260000000000001</v>
      </c>
      <c r="I2845" s="79">
        <v>31.821999999999999</v>
      </c>
      <c r="J2845" s="79">
        <v>97.972999999999999</v>
      </c>
      <c r="K2845" s="79">
        <v>134.87100000000001</v>
      </c>
      <c r="L2845" s="79">
        <v>72.102000000000004</v>
      </c>
      <c r="M2845" s="79">
        <v>12.98</v>
      </c>
      <c r="N2845" s="79">
        <v>0.38600000000000001</v>
      </c>
    </row>
    <row r="2846" spans="1:14" x14ac:dyDescent="0.3">
      <c r="A2846" s="82">
        <v>2845</v>
      </c>
      <c r="B2846" s="83" t="s">
        <v>323</v>
      </c>
      <c r="C2846" s="86" t="s">
        <v>212</v>
      </c>
      <c r="D2846" s="88"/>
      <c r="E2846" s="88">
        <v>705</v>
      </c>
      <c r="F2846" s="88">
        <v>2040</v>
      </c>
      <c r="G2846" s="78" t="s">
        <v>329</v>
      </c>
      <c r="H2846" s="79">
        <v>3.8170000000000002</v>
      </c>
      <c r="I2846" s="79">
        <v>31.606000000000002</v>
      </c>
      <c r="J2846" s="79">
        <v>97.853999999999999</v>
      </c>
      <c r="K2846" s="79">
        <v>136.45500000000001</v>
      </c>
      <c r="L2846" s="79">
        <v>73.796999999999997</v>
      </c>
      <c r="M2846" s="79">
        <v>13.481</v>
      </c>
      <c r="N2846" s="79">
        <v>0.39</v>
      </c>
    </row>
    <row r="2847" spans="1:14" x14ac:dyDescent="0.3">
      <c r="A2847" s="82">
        <v>2846</v>
      </c>
      <c r="B2847" s="83" t="s">
        <v>323</v>
      </c>
      <c r="C2847" s="86" t="s">
        <v>212</v>
      </c>
      <c r="D2847" s="88"/>
      <c r="E2847" s="88">
        <v>705</v>
      </c>
      <c r="F2847" s="88">
        <v>2045</v>
      </c>
      <c r="G2847" s="78" t="s">
        <v>330</v>
      </c>
      <c r="H2847" s="79">
        <v>3.8330000000000002</v>
      </c>
      <c r="I2847" s="79">
        <v>31.573</v>
      </c>
      <c r="J2847" s="79">
        <v>98.055000000000007</v>
      </c>
      <c r="K2847" s="79">
        <v>137.679</v>
      </c>
      <c r="L2847" s="79">
        <v>74.885999999999996</v>
      </c>
      <c r="M2847" s="79">
        <v>13.840999999999999</v>
      </c>
      <c r="N2847" s="79">
        <v>0.39300000000000002</v>
      </c>
    </row>
    <row r="2848" spans="1:14" x14ac:dyDescent="0.3">
      <c r="A2848" s="82">
        <v>2847</v>
      </c>
      <c r="B2848" s="83" t="s">
        <v>323</v>
      </c>
      <c r="C2848" s="86" t="s">
        <v>212</v>
      </c>
      <c r="D2848" s="88"/>
      <c r="E2848" s="88">
        <v>705</v>
      </c>
      <c r="F2848" s="88">
        <v>2050</v>
      </c>
      <c r="G2848" s="78" t="s">
        <v>331</v>
      </c>
      <c r="H2848" s="79">
        <v>3.8490000000000002</v>
      </c>
      <c r="I2848" s="79">
        <v>31.646999999999998</v>
      </c>
      <c r="J2848" s="79">
        <v>98.433999999999997</v>
      </c>
      <c r="K2848" s="79">
        <v>138.596</v>
      </c>
      <c r="L2848" s="79">
        <v>75.456999999999994</v>
      </c>
      <c r="M2848" s="79">
        <v>14.082000000000001</v>
      </c>
      <c r="N2848" s="79">
        <v>0.39500000000000002</v>
      </c>
    </row>
    <row r="2849" spans="1:14" x14ac:dyDescent="0.3">
      <c r="A2849" s="82">
        <v>2848</v>
      </c>
      <c r="B2849" s="83" t="s">
        <v>323</v>
      </c>
      <c r="C2849" s="86" t="s">
        <v>212</v>
      </c>
      <c r="D2849" s="88"/>
      <c r="E2849" s="88">
        <v>705</v>
      </c>
      <c r="F2849" s="88">
        <v>2055</v>
      </c>
      <c r="G2849" s="78" t="s">
        <v>332</v>
      </c>
      <c r="H2849" s="79">
        <v>3.867</v>
      </c>
      <c r="I2849" s="79">
        <v>31.788</v>
      </c>
      <c r="J2849" s="79">
        <v>98.873999999999995</v>
      </c>
      <c r="K2849" s="79">
        <v>139.215</v>
      </c>
      <c r="L2849" s="79">
        <v>75.793999999999997</v>
      </c>
      <c r="M2849" s="79">
        <v>14.145</v>
      </c>
      <c r="N2849" s="79">
        <v>0.39700000000000002</v>
      </c>
    </row>
    <row r="2850" spans="1:14" x14ac:dyDescent="0.3">
      <c r="A2850" s="82">
        <v>2849</v>
      </c>
      <c r="B2850" s="83" t="s">
        <v>323</v>
      </c>
      <c r="C2850" s="86" t="s">
        <v>212</v>
      </c>
      <c r="D2850" s="88"/>
      <c r="E2850" s="88">
        <v>705</v>
      </c>
      <c r="F2850" s="88">
        <v>2060</v>
      </c>
      <c r="G2850" s="78" t="s">
        <v>333</v>
      </c>
      <c r="H2850" s="79">
        <v>3.883</v>
      </c>
      <c r="I2850" s="79">
        <v>31.922999999999998</v>
      </c>
      <c r="J2850" s="79">
        <v>99.292000000000002</v>
      </c>
      <c r="K2850" s="79">
        <v>139.803</v>
      </c>
      <c r="L2850" s="79">
        <v>76.116</v>
      </c>
      <c r="M2850" s="79">
        <v>14.204000000000001</v>
      </c>
      <c r="N2850" s="79">
        <v>0.39900000000000002</v>
      </c>
    </row>
    <row r="2851" spans="1:14" x14ac:dyDescent="0.3">
      <c r="A2851" s="82">
        <v>2850</v>
      </c>
      <c r="B2851" s="83" t="s">
        <v>323</v>
      </c>
      <c r="C2851" s="86" t="s">
        <v>212</v>
      </c>
      <c r="D2851" s="88"/>
      <c r="E2851" s="88">
        <v>705</v>
      </c>
      <c r="F2851" s="88">
        <v>2065</v>
      </c>
      <c r="G2851" s="78" t="s">
        <v>334</v>
      </c>
      <c r="H2851" s="79">
        <v>3.8969999999999998</v>
      </c>
      <c r="I2851" s="79">
        <v>32.033999999999999</v>
      </c>
      <c r="J2851" s="79">
        <v>99.64</v>
      </c>
      <c r="K2851" s="79">
        <v>140.29300000000001</v>
      </c>
      <c r="L2851" s="79">
        <v>76.382000000000005</v>
      </c>
      <c r="M2851" s="79">
        <v>14.254</v>
      </c>
      <c r="N2851" s="79">
        <v>0.4</v>
      </c>
    </row>
    <row r="2852" spans="1:14" x14ac:dyDescent="0.3">
      <c r="A2852" s="82">
        <v>2851</v>
      </c>
      <c r="B2852" s="83" t="s">
        <v>323</v>
      </c>
      <c r="C2852" s="86" t="s">
        <v>212</v>
      </c>
      <c r="D2852" s="88"/>
      <c r="E2852" s="88">
        <v>705</v>
      </c>
      <c r="F2852" s="88">
        <v>2070</v>
      </c>
      <c r="G2852" s="78" t="s">
        <v>335</v>
      </c>
      <c r="H2852" s="79">
        <v>3.9020000000000001</v>
      </c>
      <c r="I2852" s="79">
        <v>32.082000000000001</v>
      </c>
      <c r="J2852" s="79">
        <v>99.786000000000001</v>
      </c>
      <c r="K2852" s="79">
        <v>140.5</v>
      </c>
      <c r="L2852" s="79">
        <v>76.494</v>
      </c>
      <c r="M2852" s="79">
        <v>14.275</v>
      </c>
      <c r="N2852" s="79">
        <v>0.40100000000000002</v>
      </c>
    </row>
    <row r="2853" spans="1:14" x14ac:dyDescent="0.3">
      <c r="A2853" s="82">
        <v>2852</v>
      </c>
      <c r="B2853" s="83" t="s">
        <v>323</v>
      </c>
      <c r="C2853" s="86" t="s">
        <v>212</v>
      </c>
      <c r="D2853" s="88"/>
      <c r="E2853" s="88">
        <v>705</v>
      </c>
      <c r="F2853" s="88">
        <v>2075</v>
      </c>
      <c r="G2853" s="78" t="s">
        <v>336</v>
      </c>
      <c r="H2853" s="79">
        <v>3.911</v>
      </c>
      <c r="I2853" s="79">
        <v>32.155000000000001</v>
      </c>
      <c r="J2853" s="79">
        <v>100.015</v>
      </c>
      <c r="K2853" s="79">
        <v>140.82</v>
      </c>
      <c r="L2853" s="79">
        <v>76.67</v>
      </c>
      <c r="M2853" s="79">
        <v>14.308</v>
      </c>
      <c r="N2853" s="79">
        <v>0.40100000000000002</v>
      </c>
    </row>
    <row r="2854" spans="1:14" x14ac:dyDescent="0.3">
      <c r="A2854" s="82">
        <v>2853</v>
      </c>
      <c r="B2854" s="83" t="s">
        <v>323</v>
      </c>
      <c r="C2854" s="86" t="s">
        <v>212</v>
      </c>
      <c r="D2854" s="88"/>
      <c r="E2854" s="88">
        <v>705</v>
      </c>
      <c r="F2854" s="88">
        <v>2080</v>
      </c>
      <c r="G2854" s="78" t="s">
        <v>337</v>
      </c>
      <c r="H2854" s="79">
        <v>3.9180000000000001</v>
      </c>
      <c r="I2854" s="79">
        <v>32.210999999999999</v>
      </c>
      <c r="J2854" s="79">
        <v>100.188</v>
      </c>
      <c r="K2854" s="79">
        <v>141.066</v>
      </c>
      <c r="L2854" s="79">
        <v>76.802000000000007</v>
      </c>
      <c r="M2854" s="79">
        <v>14.333</v>
      </c>
      <c r="N2854" s="79">
        <v>0.40200000000000002</v>
      </c>
    </row>
    <row r="2855" spans="1:14" x14ac:dyDescent="0.3">
      <c r="A2855" s="82">
        <v>2854</v>
      </c>
      <c r="B2855" s="83" t="s">
        <v>323</v>
      </c>
      <c r="C2855" s="86" t="s">
        <v>212</v>
      </c>
      <c r="D2855" s="88"/>
      <c r="E2855" s="88">
        <v>705</v>
      </c>
      <c r="F2855" s="88">
        <v>2085</v>
      </c>
      <c r="G2855" s="78" t="s">
        <v>338</v>
      </c>
      <c r="H2855" s="79">
        <v>3.9260000000000002</v>
      </c>
      <c r="I2855" s="79">
        <v>32.273000000000003</v>
      </c>
      <c r="J2855" s="79">
        <v>100.384</v>
      </c>
      <c r="K2855" s="79">
        <v>141.34100000000001</v>
      </c>
      <c r="L2855" s="79">
        <v>76.951999999999998</v>
      </c>
      <c r="M2855" s="79">
        <v>14.361000000000001</v>
      </c>
      <c r="N2855" s="79">
        <v>0.40300000000000002</v>
      </c>
    </row>
    <row r="2856" spans="1:14" x14ac:dyDescent="0.3">
      <c r="A2856" s="82">
        <v>2855</v>
      </c>
      <c r="B2856" s="83" t="s">
        <v>323</v>
      </c>
      <c r="C2856" s="86" t="s">
        <v>212</v>
      </c>
      <c r="D2856" s="88"/>
      <c r="E2856" s="88">
        <v>705</v>
      </c>
      <c r="F2856" s="88">
        <v>2090</v>
      </c>
      <c r="G2856" s="78" t="s">
        <v>339</v>
      </c>
      <c r="H2856" s="79">
        <v>3.931</v>
      </c>
      <c r="I2856" s="79">
        <v>32.320999999999998</v>
      </c>
      <c r="J2856" s="79">
        <v>100.53100000000001</v>
      </c>
      <c r="K2856" s="79">
        <v>141.547</v>
      </c>
      <c r="L2856" s="79">
        <v>77.064999999999998</v>
      </c>
      <c r="M2856" s="79">
        <v>14.381</v>
      </c>
      <c r="N2856" s="79">
        <v>0.40400000000000003</v>
      </c>
    </row>
    <row r="2857" spans="1:14" x14ac:dyDescent="0.3">
      <c r="A2857" s="82">
        <v>2856</v>
      </c>
      <c r="B2857" s="83" t="s">
        <v>323</v>
      </c>
      <c r="C2857" s="86" t="s">
        <v>212</v>
      </c>
      <c r="D2857" s="88"/>
      <c r="E2857" s="88">
        <v>705</v>
      </c>
      <c r="F2857" s="88">
        <v>2095</v>
      </c>
      <c r="G2857" s="78" t="s">
        <v>340</v>
      </c>
      <c r="H2857" s="79">
        <v>3.9369999999999998</v>
      </c>
      <c r="I2857" s="79">
        <v>32.363999999999997</v>
      </c>
      <c r="J2857" s="79">
        <v>100.667</v>
      </c>
      <c r="K2857" s="79">
        <v>141.738</v>
      </c>
      <c r="L2857" s="79">
        <v>77.168999999999997</v>
      </c>
      <c r="M2857" s="79">
        <v>14.401</v>
      </c>
      <c r="N2857" s="79">
        <v>0.40400000000000003</v>
      </c>
    </row>
    <row r="2858" spans="1:14" x14ac:dyDescent="0.3">
      <c r="A2858" s="82">
        <v>2857</v>
      </c>
      <c r="B2858" s="83" t="s">
        <v>323</v>
      </c>
      <c r="C2858" s="86" t="s">
        <v>213</v>
      </c>
      <c r="D2858" s="88">
        <v>21</v>
      </c>
      <c r="E2858" s="88">
        <v>724</v>
      </c>
      <c r="F2858" s="88">
        <v>2015</v>
      </c>
      <c r="G2858" s="78" t="s">
        <v>324</v>
      </c>
      <c r="H2858" s="79">
        <v>8.5980000000000008</v>
      </c>
      <c r="I2858" s="79">
        <v>30.442</v>
      </c>
      <c r="J2858" s="79">
        <v>56.856000000000002</v>
      </c>
      <c r="K2858" s="79">
        <v>91.69</v>
      </c>
      <c r="L2858" s="79">
        <v>71.171999999999997</v>
      </c>
      <c r="M2858" s="79">
        <v>18.114000000000001</v>
      </c>
      <c r="N2858" s="79">
        <v>1.288</v>
      </c>
    </row>
    <row r="2859" spans="1:14" x14ac:dyDescent="0.3">
      <c r="A2859" s="82">
        <v>2858</v>
      </c>
      <c r="B2859" s="83" t="s">
        <v>323</v>
      </c>
      <c r="C2859" s="86" t="s">
        <v>213</v>
      </c>
      <c r="D2859" s="88">
        <v>21</v>
      </c>
      <c r="E2859" s="88">
        <v>724</v>
      </c>
      <c r="F2859" s="88">
        <v>2020</v>
      </c>
      <c r="G2859" s="78" t="s">
        <v>325</v>
      </c>
      <c r="H2859" s="79">
        <v>8.2799999999999994</v>
      </c>
      <c r="I2859" s="79">
        <v>31.35</v>
      </c>
      <c r="J2859" s="79">
        <v>56.557000000000002</v>
      </c>
      <c r="K2859" s="79">
        <v>91.835999999999999</v>
      </c>
      <c r="L2859" s="79">
        <v>77.319999999999993</v>
      </c>
      <c r="M2859" s="79">
        <v>21.484000000000002</v>
      </c>
      <c r="N2859" s="79">
        <v>1.653</v>
      </c>
    </row>
    <row r="2860" spans="1:14" x14ac:dyDescent="0.3">
      <c r="A2860" s="82">
        <v>2859</v>
      </c>
      <c r="B2860" s="83" t="s">
        <v>323</v>
      </c>
      <c r="C2860" s="86" t="s">
        <v>213</v>
      </c>
      <c r="D2860" s="88">
        <v>21</v>
      </c>
      <c r="E2860" s="88">
        <v>724</v>
      </c>
      <c r="F2860" s="88">
        <v>2025</v>
      </c>
      <c r="G2860" s="78" t="s">
        <v>326</v>
      </c>
      <c r="H2860" s="79">
        <v>8.0589999999999993</v>
      </c>
      <c r="I2860" s="79">
        <v>32.072000000000003</v>
      </c>
      <c r="J2860" s="79">
        <v>56.63</v>
      </c>
      <c r="K2860" s="79">
        <v>92.150999999999996</v>
      </c>
      <c r="L2860" s="79">
        <v>81.748999999999995</v>
      </c>
      <c r="M2860" s="79">
        <v>24.199000000000002</v>
      </c>
      <c r="N2860" s="79">
        <v>1.98</v>
      </c>
    </row>
    <row r="2861" spans="1:14" x14ac:dyDescent="0.3">
      <c r="A2861" s="82">
        <v>2860</v>
      </c>
      <c r="B2861" s="83" t="s">
        <v>323</v>
      </c>
      <c r="C2861" s="86" t="s">
        <v>213</v>
      </c>
      <c r="D2861" s="88">
        <v>21</v>
      </c>
      <c r="E2861" s="88">
        <v>724</v>
      </c>
      <c r="F2861" s="88">
        <v>2030</v>
      </c>
      <c r="G2861" s="78" t="s">
        <v>327</v>
      </c>
      <c r="H2861" s="79">
        <v>7.9589999999999996</v>
      </c>
      <c r="I2861" s="79">
        <v>32.713999999999999</v>
      </c>
      <c r="J2861" s="79">
        <v>56.963000000000001</v>
      </c>
      <c r="K2861" s="79">
        <v>92.825999999999993</v>
      </c>
      <c r="L2861" s="79">
        <v>85.146000000000001</v>
      </c>
      <c r="M2861" s="79">
        <v>26.385000000000002</v>
      </c>
      <c r="N2861" s="79">
        <v>2.2669999999999999</v>
      </c>
    </row>
    <row r="2862" spans="1:14" x14ac:dyDescent="0.3">
      <c r="A2862" s="82">
        <v>2861</v>
      </c>
      <c r="B2862" s="83" t="s">
        <v>323</v>
      </c>
      <c r="C2862" s="86" t="s">
        <v>213</v>
      </c>
      <c r="D2862" s="88">
        <v>21</v>
      </c>
      <c r="E2862" s="88">
        <v>724</v>
      </c>
      <c r="F2862" s="88">
        <v>2035</v>
      </c>
      <c r="G2862" s="78" t="s">
        <v>328</v>
      </c>
      <c r="H2862" s="79">
        <v>7.9219999999999997</v>
      </c>
      <c r="I2862" s="79">
        <v>33.316000000000003</v>
      </c>
      <c r="J2862" s="79">
        <v>57.545999999999999</v>
      </c>
      <c r="K2862" s="79">
        <v>93.745000000000005</v>
      </c>
      <c r="L2862" s="79">
        <v>87.715999999999994</v>
      </c>
      <c r="M2862" s="79">
        <v>28.056000000000001</v>
      </c>
      <c r="N2862" s="79">
        <v>2.4990000000000001</v>
      </c>
    </row>
    <row r="2863" spans="1:14" x14ac:dyDescent="0.3">
      <c r="A2863" s="82">
        <v>2862</v>
      </c>
      <c r="B2863" s="83" t="s">
        <v>323</v>
      </c>
      <c r="C2863" s="86" t="s">
        <v>213</v>
      </c>
      <c r="D2863" s="88">
        <v>21</v>
      </c>
      <c r="E2863" s="88">
        <v>724</v>
      </c>
      <c r="F2863" s="88">
        <v>2040</v>
      </c>
      <c r="G2863" s="78" t="s">
        <v>329</v>
      </c>
      <c r="H2863" s="79">
        <v>7.9189999999999996</v>
      </c>
      <c r="I2863" s="79">
        <v>33.883000000000003</v>
      </c>
      <c r="J2863" s="79">
        <v>58.298000000000002</v>
      </c>
      <c r="K2863" s="79">
        <v>94.822999999999993</v>
      </c>
      <c r="L2863" s="79">
        <v>89.567999999999998</v>
      </c>
      <c r="M2863" s="79">
        <v>29.222000000000001</v>
      </c>
      <c r="N2863" s="79">
        <v>2.6669999999999998</v>
      </c>
    </row>
    <row r="2864" spans="1:14" x14ac:dyDescent="0.3">
      <c r="A2864" s="82">
        <v>2863</v>
      </c>
      <c r="B2864" s="83" t="s">
        <v>323</v>
      </c>
      <c r="C2864" s="86" t="s">
        <v>213</v>
      </c>
      <c r="D2864" s="88">
        <v>21</v>
      </c>
      <c r="E2864" s="88">
        <v>724</v>
      </c>
      <c r="F2864" s="88">
        <v>2045</v>
      </c>
      <c r="G2864" s="78" t="s">
        <v>330</v>
      </c>
      <c r="H2864" s="79">
        <v>7.94</v>
      </c>
      <c r="I2864" s="79">
        <v>34.427999999999997</v>
      </c>
      <c r="J2864" s="79">
        <v>59.192</v>
      </c>
      <c r="K2864" s="79">
        <v>96.024000000000001</v>
      </c>
      <c r="L2864" s="79">
        <v>90.813999999999993</v>
      </c>
      <c r="M2864" s="79">
        <v>29.890999999999998</v>
      </c>
      <c r="N2864" s="79">
        <v>2.7709999999999999</v>
      </c>
    </row>
    <row r="2865" spans="1:14" x14ac:dyDescent="0.3">
      <c r="A2865" s="82">
        <v>2864</v>
      </c>
      <c r="B2865" s="83" t="s">
        <v>323</v>
      </c>
      <c r="C2865" s="86" t="s">
        <v>213</v>
      </c>
      <c r="D2865" s="88">
        <v>21</v>
      </c>
      <c r="E2865" s="88">
        <v>724</v>
      </c>
      <c r="F2865" s="88">
        <v>2050</v>
      </c>
      <c r="G2865" s="78" t="s">
        <v>331</v>
      </c>
      <c r="H2865" s="79">
        <v>8.0449999999999999</v>
      </c>
      <c r="I2865" s="79">
        <v>34.881999999999998</v>
      </c>
      <c r="J2865" s="79">
        <v>59.973999999999997</v>
      </c>
      <c r="K2865" s="79">
        <v>97.293000000000006</v>
      </c>
      <c r="L2865" s="79">
        <v>92.013000000000005</v>
      </c>
      <c r="M2865" s="79">
        <v>30.286000000000001</v>
      </c>
      <c r="N2865" s="79">
        <v>2.8069999999999999</v>
      </c>
    </row>
    <row r="2866" spans="1:14" x14ac:dyDescent="0.3">
      <c r="A2866" s="82">
        <v>2865</v>
      </c>
      <c r="B2866" s="83" t="s">
        <v>323</v>
      </c>
      <c r="C2866" s="86" t="s">
        <v>213</v>
      </c>
      <c r="D2866" s="88">
        <v>21</v>
      </c>
      <c r="E2866" s="88">
        <v>724</v>
      </c>
      <c r="F2866" s="88">
        <v>2055</v>
      </c>
      <c r="G2866" s="78" t="s">
        <v>332</v>
      </c>
      <c r="H2866" s="79">
        <v>8.1319999999999997</v>
      </c>
      <c r="I2866" s="79">
        <v>35.26</v>
      </c>
      <c r="J2866" s="79">
        <v>60.622</v>
      </c>
      <c r="K2866" s="79">
        <v>98.346000000000004</v>
      </c>
      <c r="L2866" s="79">
        <v>93.007999999999996</v>
      </c>
      <c r="M2866" s="79">
        <v>30.614000000000001</v>
      </c>
      <c r="N2866" s="79">
        <v>2.8380000000000001</v>
      </c>
    </row>
    <row r="2867" spans="1:14" x14ac:dyDescent="0.3">
      <c r="A2867" s="82">
        <v>2866</v>
      </c>
      <c r="B2867" s="83" t="s">
        <v>323</v>
      </c>
      <c r="C2867" s="86" t="s">
        <v>213</v>
      </c>
      <c r="D2867" s="88">
        <v>21</v>
      </c>
      <c r="E2867" s="88">
        <v>724</v>
      </c>
      <c r="F2867" s="88">
        <v>2060</v>
      </c>
      <c r="G2867" s="78" t="s">
        <v>333</v>
      </c>
      <c r="H2867" s="79">
        <v>8.2040000000000006</v>
      </c>
      <c r="I2867" s="79">
        <v>35.570999999999998</v>
      </c>
      <c r="J2867" s="79">
        <v>61.156999999999996</v>
      </c>
      <c r="K2867" s="79">
        <v>99.212999999999994</v>
      </c>
      <c r="L2867" s="79">
        <v>93.828000000000003</v>
      </c>
      <c r="M2867" s="79">
        <v>30.884</v>
      </c>
      <c r="N2867" s="79">
        <v>2.863</v>
      </c>
    </row>
    <row r="2868" spans="1:14" x14ac:dyDescent="0.3">
      <c r="A2868" s="82">
        <v>2867</v>
      </c>
      <c r="B2868" s="83" t="s">
        <v>323</v>
      </c>
      <c r="C2868" s="86" t="s">
        <v>213</v>
      </c>
      <c r="D2868" s="88">
        <v>21</v>
      </c>
      <c r="E2868" s="88">
        <v>724</v>
      </c>
      <c r="F2868" s="88">
        <v>2065</v>
      </c>
      <c r="G2868" s="78" t="s">
        <v>334</v>
      </c>
      <c r="H2868" s="79">
        <v>8.2690000000000001</v>
      </c>
      <c r="I2868" s="79">
        <v>35.853999999999999</v>
      </c>
      <c r="J2868" s="79">
        <v>61.643999999999998</v>
      </c>
      <c r="K2868" s="79">
        <v>100.002</v>
      </c>
      <c r="L2868" s="79">
        <v>94.575999999999993</v>
      </c>
      <c r="M2868" s="79">
        <v>31.129000000000001</v>
      </c>
      <c r="N2868" s="79">
        <v>2.8860000000000001</v>
      </c>
    </row>
    <row r="2869" spans="1:14" x14ac:dyDescent="0.3">
      <c r="A2869" s="82">
        <v>2868</v>
      </c>
      <c r="B2869" s="83" t="s">
        <v>323</v>
      </c>
      <c r="C2869" s="86" t="s">
        <v>213</v>
      </c>
      <c r="D2869" s="88">
        <v>21</v>
      </c>
      <c r="E2869" s="88">
        <v>724</v>
      </c>
      <c r="F2869" s="88">
        <v>2070</v>
      </c>
      <c r="G2869" s="78" t="s">
        <v>335</v>
      </c>
      <c r="H2869" s="79">
        <v>8.3309999999999995</v>
      </c>
      <c r="I2869" s="79">
        <v>36.125</v>
      </c>
      <c r="J2869" s="79">
        <v>62.107999999999997</v>
      </c>
      <c r="K2869" s="79">
        <v>100.756</v>
      </c>
      <c r="L2869" s="79">
        <v>95.289000000000001</v>
      </c>
      <c r="M2869" s="79">
        <v>31.364000000000001</v>
      </c>
      <c r="N2869" s="79">
        <v>2.907</v>
      </c>
    </row>
    <row r="2870" spans="1:14" x14ac:dyDescent="0.3">
      <c r="A2870" s="82">
        <v>2869</v>
      </c>
      <c r="B2870" s="83" t="s">
        <v>323</v>
      </c>
      <c r="C2870" s="86" t="s">
        <v>213</v>
      </c>
      <c r="D2870" s="88">
        <v>21</v>
      </c>
      <c r="E2870" s="88">
        <v>724</v>
      </c>
      <c r="F2870" s="88">
        <v>2075</v>
      </c>
      <c r="G2870" s="78" t="s">
        <v>336</v>
      </c>
      <c r="H2870" s="79">
        <v>8.3770000000000007</v>
      </c>
      <c r="I2870" s="79">
        <v>36.323999999999998</v>
      </c>
      <c r="J2870" s="79">
        <v>62.451000000000001</v>
      </c>
      <c r="K2870" s="79">
        <v>101.313</v>
      </c>
      <c r="L2870" s="79">
        <v>95.813999999999993</v>
      </c>
      <c r="M2870" s="79">
        <v>31.538</v>
      </c>
      <c r="N2870" s="79">
        <v>2.923</v>
      </c>
    </row>
    <row r="2871" spans="1:14" x14ac:dyDescent="0.3">
      <c r="A2871" s="82">
        <v>2870</v>
      </c>
      <c r="B2871" s="83" t="s">
        <v>323</v>
      </c>
      <c r="C2871" s="86" t="s">
        <v>213</v>
      </c>
      <c r="D2871" s="88">
        <v>21</v>
      </c>
      <c r="E2871" s="88">
        <v>724</v>
      </c>
      <c r="F2871" s="88">
        <v>2080</v>
      </c>
      <c r="G2871" s="78" t="s">
        <v>337</v>
      </c>
      <c r="H2871" s="79">
        <v>8.4179999999999993</v>
      </c>
      <c r="I2871" s="79">
        <v>36.502000000000002</v>
      </c>
      <c r="J2871" s="79">
        <v>62.756999999999998</v>
      </c>
      <c r="K2871" s="79">
        <v>101.809</v>
      </c>
      <c r="L2871" s="79">
        <v>96.284000000000006</v>
      </c>
      <c r="M2871" s="79">
        <v>31.692</v>
      </c>
      <c r="N2871" s="79">
        <v>2.9380000000000002</v>
      </c>
    </row>
    <row r="2872" spans="1:14" x14ac:dyDescent="0.3">
      <c r="A2872" s="82">
        <v>2871</v>
      </c>
      <c r="B2872" s="83" t="s">
        <v>323</v>
      </c>
      <c r="C2872" s="86" t="s">
        <v>213</v>
      </c>
      <c r="D2872" s="88">
        <v>21</v>
      </c>
      <c r="E2872" s="88">
        <v>724</v>
      </c>
      <c r="F2872" s="88">
        <v>2085</v>
      </c>
      <c r="G2872" s="78" t="s">
        <v>338</v>
      </c>
      <c r="H2872" s="79">
        <v>8.4529999999999994</v>
      </c>
      <c r="I2872" s="79">
        <v>36.652000000000001</v>
      </c>
      <c r="J2872" s="79">
        <v>63.015000000000001</v>
      </c>
      <c r="K2872" s="79">
        <v>102.22799999999999</v>
      </c>
      <c r="L2872" s="79">
        <v>96.68</v>
      </c>
      <c r="M2872" s="79">
        <v>31.821999999999999</v>
      </c>
      <c r="N2872" s="79">
        <v>2.95</v>
      </c>
    </row>
    <row r="2873" spans="1:14" x14ac:dyDescent="0.3">
      <c r="A2873" s="82">
        <v>2872</v>
      </c>
      <c r="B2873" s="83" t="s">
        <v>323</v>
      </c>
      <c r="C2873" s="86" t="s">
        <v>213</v>
      </c>
      <c r="D2873" s="88">
        <v>21</v>
      </c>
      <c r="E2873" s="88">
        <v>724</v>
      </c>
      <c r="F2873" s="88">
        <v>2090</v>
      </c>
      <c r="G2873" s="78" t="s">
        <v>339</v>
      </c>
      <c r="H2873" s="79">
        <v>8.4969999999999999</v>
      </c>
      <c r="I2873" s="79">
        <v>36.843000000000004</v>
      </c>
      <c r="J2873" s="79">
        <v>63.343000000000004</v>
      </c>
      <c r="K2873" s="79">
        <v>102.76</v>
      </c>
      <c r="L2873" s="79">
        <v>97.183999999999997</v>
      </c>
      <c r="M2873" s="79">
        <v>31.988</v>
      </c>
      <c r="N2873" s="79">
        <v>2.9649999999999999</v>
      </c>
    </row>
    <row r="2874" spans="1:14" x14ac:dyDescent="0.3">
      <c r="A2874" s="82">
        <v>2873</v>
      </c>
      <c r="B2874" s="83" t="s">
        <v>323</v>
      </c>
      <c r="C2874" s="86" t="s">
        <v>213</v>
      </c>
      <c r="D2874" s="88">
        <v>21</v>
      </c>
      <c r="E2874" s="88">
        <v>724</v>
      </c>
      <c r="F2874" s="88">
        <v>2095</v>
      </c>
      <c r="G2874" s="78" t="s">
        <v>340</v>
      </c>
      <c r="H2874" s="79">
        <v>8.5310000000000006</v>
      </c>
      <c r="I2874" s="79">
        <v>36.988</v>
      </c>
      <c r="J2874" s="79">
        <v>63.594999999999999</v>
      </c>
      <c r="K2874" s="79">
        <v>103.166</v>
      </c>
      <c r="L2874" s="79">
        <v>97.569000000000003</v>
      </c>
      <c r="M2874" s="79">
        <v>32.113999999999997</v>
      </c>
      <c r="N2874" s="79">
        <v>2.9769999999999999</v>
      </c>
    </row>
    <row r="2875" spans="1:14" x14ac:dyDescent="0.3">
      <c r="A2875" s="82">
        <v>2874</v>
      </c>
      <c r="B2875" s="83" t="s">
        <v>323</v>
      </c>
      <c r="C2875" s="86" t="s">
        <v>214</v>
      </c>
      <c r="D2875" s="88">
        <v>22</v>
      </c>
      <c r="E2875" s="88">
        <v>807</v>
      </c>
      <c r="F2875" s="88">
        <v>2015</v>
      </c>
      <c r="G2875" s="78" t="s">
        <v>324</v>
      </c>
      <c r="H2875" s="79">
        <v>16.202000000000002</v>
      </c>
      <c r="I2875" s="79">
        <v>58.5</v>
      </c>
      <c r="J2875" s="79">
        <v>102.04</v>
      </c>
      <c r="K2875" s="79">
        <v>89.402000000000001</v>
      </c>
      <c r="L2875" s="79">
        <v>37.353999999999999</v>
      </c>
      <c r="M2875" s="79">
        <v>5.3330000000000002</v>
      </c>
      <c r="N2875" s="79">
        <v>0.309</v>
      </c>
    </row>
    <row r="2876" spans="1:14" x14ac:dyDescent="0.3">
      <c r="A2876" s="82">
        <v>2875</v>
      </c>
      <c r="B2876" s="83" t="s">
        <v>323</v>
      </c>
      <c r="C2876" s="86" t="s">
        <v>214</v>
      </c>
      <c r="D2876" s="88">
        <v>22</v>
      </c>
      <c r="E2876" s="88">
        <v>807</v>
      </c>
      <c r="F2876" s="88">
        <v>2020</v>
      </c>
      <c r="G2876" s="78" t="s">
        <v>325</v>
      </c>
      <c r="H2876" s="79">
        <v>14.021000000000001</v>
      </c>
      <c r="I2876" s="79">
        <v>49.378</v>
      </c>
      <c r="J2876" s="79">
        <v>100.18899999999999</v>
      </c>
      <c r="K2876" s="79">
        <v>100.467</v>
      </c>
      <c r="L2876" s="79">
        <v>45.686999999999998</v>
      </c>
      <c r="M2876" s="79">
        <v>6.2220000000000004</v>
      </c>
      <c r="N2876" s="79">
        <v>0.316</v>
      </c>
    </row>
    <row r="2877" spans="1:14" x14ac:dyDescent="0.3">
      <c r="A2877" s="82">
        <v>2876</v>
      </c>
      <c r="B2877" s="83" t="s">
        <v>323</v>
      </c>
      <c r="C2877" s="86" t="s">
        <v>214</v>
      </c>
      <c r="D2877" s="88">
        <v>22</v>
      </c>
      <c r="E2877" s="88">
        <v>807</v>
      </c>
      <c r="F2877" s="88">
        <v>2025</v>
      </c>
      <c r="G2877" s="78" t="s">
        <v>326</v>
      </c>
      <c r="H2877" s="79">
        <v>12.106</v>
      </c>
      <c r="I2877" s="79">
        <v>42.872999999999998</v>
      </c>
      <c r="J2877" s="79">
        <v>98.495999999999995</v>
      </c>
      <c r="K2877" s="79">
        <v>108.917</v>
      </c>
      <c r="L2877" s="79">
        <v>52.612000000000002</v>
      </c>
      <c r="M2877" s="79">
        <v>7.0670000000000002</v>
      </c>
      <c r="N2877" s="79">
        <v>0.32900000000000001</v>
      </c>
    </row>
    <row r="2878" spans="1:14" x14ac:dyDescent="0.3">
      <c r="A2878" s="82">
        <v>2877</v>
      </c>
      <c r="B2878" s="83" t="s">
        <v>323</v>
      </c>
      <c r="C2878" s="86" t="s">
        <v>214</v>
      </c>
      <c r="D2878" s="88">
        <v>22</v>
      </c>
      <c r="E2878" s="88">
        <v>807</v>
      </c>
      <c r="F2878" s="88">
        <v>2030</v>
      </c>
      <c r="G2878" s="78" t="s">
        <v>327</v>
      </c>
      <c r="H2878" s="79">
        <v>10.632999999999999</v>
      </c>
      <c r="I2878" s="79">
        <v>38.74</v>
      </c>
      <c r="J2878" s="79">
        <v>97.480999999999995</v>
      </c>
      <c r="K2878" s="79">
        <v>114.893</v>
      </c>
      <c r="L2878" s="79">
        <v>57.792999999999999</v>
      </c>
      <c r="M2878" s="79">
        <v>7.7759999999999998</v>
      </c>
      <c r="N2878" s="79">
        <v>0.34399999999999997</v>
      </c>
    </row>
    <row r="2879" spans="1:14" x14ac:dyDescent="0.3">
      <c r="A2879" s="82">
        <v>2878</v>
      </c>
      <c r="B2879" s="83" t="s">
        <v>323</v>
      </c>
      <c r="C2879" s="86" t="s">
        <v>214</v>
      </c>
      <c r="D2879" s="88">
        <v>22</v>
      </c>
      <c r="E2879" s="88">
        <v>807</v>
      </c>
      <c r="F2879" s="88">
        <v>2035</v>
      </c>
      <c r="G2879" s="78" t="s">
        <v>328</v>
      </c>
      <c r="H2879" s="79">
        <v>9.5690000000000008</v>
      </c>
      <c r="I2879" s="79">
        <v>36.378</v>
      </c>
      <c r="J2879" s="79">
        <v>97.278000000000006</v>
      </c>
      <c r="K2879" s="79">
        <v>119.096</v>
      </c>
      <c r="L2879" s="79">
        <v>61.427999999999997</v>
      </c>
      <c r="M2879" s="79">
        <v>8.3689999999999998</v>
      </c>
      <c r="N2879" s="79">
        <v>0.36199999999999999</v>
      </c>
    </row>
    <row r="2880" spans="1:14" x14ac:dyDescent="0.3">
      <c r="A2880" s="82">
        <v>2879</v>
      </c>
      <c r="B2880" s="83" t="s">
        <v>323</v>
      </c>
      <c r="C2880" s="86" t="s">
        <v>214</v>
      </c>
      <c r="D2880" s="88">
        <v>22</v>
      </c>
      <c r="E2880" s="88">
        <v>807</v>
      </c>
      <c r="F2880" s="88">
        <v>2040</v>
      </c>
      <c r="G2880" s="78" t="s">
        <v>329</v>
      </c>
      <c r="H2880" s="79">
        <v>8.8149999999999995</v>
      </c>
      <c r="I2880" s="79">
        <v>35.183999999999997</v>
      </c>
      <c r="J2880" s="79">
        <v>97.679000000000002</v>
      </c>
      <c r="K2880" s="79">
        <v>121.929</v>
      </c>
      <c r="L2880" s="79">
        <v>63.701000000000001</v>
      </c>
      <c r="M2880" s="79">
        <v>8.8550000000000004</v>
      </c>
      <c r="N2880" s="79">
        <v>0.377</v>
      </c>
    </row>
    <row r="2881" spans="1:14" x14ac:dyDescent="0.3">
      <c r="A2881" s="82">
        <v>2880</v>
      </c>
      <c r="B2881" s="83" t="s">
        <v>323</v>
      </c>
      <c r="C2881" s="86" t="s">
        <v>214</v>
      </c>
      <c r="D2881" s="88">
        <v>22</v>
      </c>
      <c r="E2881" s="88">
        <v>807</v>
      </c>
      <c r="F2881" s="88">
        <v>2045</v>
      </c>
      <c r="G2881" s="78" t="s">
        <v>330</v>
      </c>
      <c r="H2881" s="79">
        <v>8.4499999999999993</v>
      </c>
      <c r="I2881" s="79">
        <v>34.671999999999997</v>
      </c>
      <c r="J2881" s="79">
        <v>98.385000000000005</v>
      </c>
      <c r="K2881" s="79">
        <v>123.866</v>
      </c>
      <c r="L2881" s="79">
        <v>65.191000000000003</v>
      </c>
      <c r="M2881" s="79">
        <v>9.1920000000000002</v>
      </c>
      <c r="N2881" s="79">
        <v>0.38400000000000001</v>
      </c>
    </row>
    <row r="2882" spans="1:14" x14ac:dyDescent="0.3">
      <c r="A2882" s="82">
        <v>2881</v>
      </c>
      <c r="B2882" s="83" t="s">
        <v>323</v>
      </c>
      <c r="C2882" s="86" t="s">
        <v>214</v>
      </c>
      <c r="D2882" s="88">
        <v>22</v>
      </c>
      <c r="E2882" s="88">
        <v>807</v>
      </c>
      <c r="F2882" s="88">
        <v>2050</v>
      </c>
      <c r="G2882" s="78" t="s">
        <v>331</v>
      </c>
      <c r="H2882" s="79">
        <v>8.2859999999999996</v>
      </c>
      <c r="I2882" s="79">
        <v>34.573</v>
      </c>
      <c r="J2882" s="79">
        <v>99.375</v>
      </c>
      <c r="K2882" s="79">
        <v>125.44799999999999</v>
      </c>
      <c r="L2882" s="79">
        <v>66.150999999999996</v>
      </c>
      <c r="M2882" s="79">
        <v>9.4550000000000001</v>
      </c>
      <c r="N2882" s="79">
        <v>0.39200000000000002</v>
      </c>
    </row>
    <row r="2883" spans="1:14" x14ac:dyDescent="0.3">
      <c r="A2883" s="82">
        <v>2882</v>
      </c>
      <c r="B2883" s="83" t="s">
        <v>323</v>
      </c>
      <c r="C2883" s="86" t="s">
        <v>214</v>
      </c>
      <c r="D2883" s="88">
        <v>22</v>
      </c>
      <c r="E2883" s="88">
        <v>807</v>
      </c>
      <c r="F2883" s="88">
        <v>2055</v>
      </c>
      <c r="G2883" s="78" t="s">
        <v>332</v>
      </c>
      <c r="H2883" s="79">
        <v>8.2070000000000007</v>
      </c>
      <c r="I2883" s="79">
        <v>34.649000000000001</v>
      </c>
      <c r="J2883" s="79">
        <v>100.33199999999999</v>
      </c>
      <c r="K2883" s="79">
        <v>126.589</v>
      </c>
      <c r="L2883" s="79">
        <v>66.605999999999995</v>
      </c>
      <c r="M2883" s="79">
        <v>9.6620000000000008</v>
      </c>
      <c r="N2883" s="79">
        <v>0.39500000000000002</v>
      </c>
    </row>
    <row r="2884" spans="1:14" x14ac:dyDescent="0.3">
      <c r="A2884" s="82">
        <v>2883</v>
      </c>
      <c r="B2884" s="83" t="s">
        <v>323</v>
      </c>
      <c r="C2884" s="86" t="s">
        <v>214</v>
      </c>
      <c r="D2884" s="88">
        <v>22</v>
      </c>
      <c r="E2884" s="88">
        <v>807</v>
      </c>
      <c r="F2884" s="88">
        <v>2060</v>
      </c>
      <c r="G2884" s="78" t="s">
        <v>333</v>
      </c>
      <c r="H2884" s="79">
        <v>8.2560000000000002</v>
      </c>
      <c r="I2884" s="79">
        <v>34.881999999999998</v>
      </c>
      <c r="J2884" s="79">
        <v>101.035</v>
      </c>
      <c r="K2884" s="79">
        <v>127.44799999999999</v>
      </c>
      <c r="L2884" s="79">
        <v>67.027000000000001</v>
      </c>
      <c r="M2884" s="79">
        <v>9.734</v>
      </c>
      <c r="N2884" s="79">
        <v>0.39800000000000002</v>
      </c>
    </row>
    <row r="2885" spans="1:14" x14ac:dyDescent="0.3">
      <c r="A2885" s="82">
        <v>2884</v>
      </c>
      <c r="B2885" s="83" t="s">
        <v>323</v>
      </c>
      <c r="C2885" s="86" t="s">
        <v>214</v>
      </c>
      <c r="D2885" s="88">
        <v>22</v>
      </c>
      <c r="E2885" s="88">
        <v>807</v>
      </c>
      <c r="F2885" s="88">
        <v>2065</v>
      </c>
      <c r="G2885" s="78" t="s">
        <v>334</v>
      </c>
      <c r="H2885" s="79">
        <v>8.2970000000000006</v>
      </c>
      <c r="I2885" s="79">
        <v>35.094000000000001</v>
      </c>
      <c r="J2885" s="79">
        <v>101.654</v>
      </c>
      <c r="K2885" s="79">
        <v>128.19200000000001</v>
      </c>
      <c r="L2885" s="79">
        <v>67.384</v>
      </c>
      <c r="M2885" s="79">
        <v>9.7989999999999995</v>
      </c>
      <c r="N2885" s="79">
        <v>0.4</v>
      </c>
    </row>
    <row r="2886" spans="1:14" x14ac:dyDescent="0.3">
      <c r="A2886" s="82">
        <v>2885</v>
      </c>
      <c r="B2886" s="83" t="s">
        <v>323</v>
      </c>
      <c r="C2886" s="86" t="s">
        <v>214</v>
      </c>
      <c r="D2886" s="88">
        <v>22</v>
      </c>
      <c r="E2886" s="88">
        <v>807</v>
      </c>
      <c r="F2886" s="88">
        <v>2070</v>
      </c>
      <c r="G2886" s="78" t="s">
        <v>335</v>
      </c>
      <c r="H2886" s="79">
        <v>8.3420000000000005</v>
      </c>
      <c r="I2886" s="79">
        <v>35.293999999999997</v>
      </c>
      <c r="J2886" s="79">
        <v>102.22499999999999</v>
      </c>
      <c r="K2886" s="79">
        <v>128.881</v>
      </c>
      <c r="L2886" s="79">
        <v>67.721000000000004</v>
      </c>
      <c r="M2886" s="79">
        <v>9.8550000000000004</v>
      </c>
      <c r="N2886" s="79">
        <v>0.40200000000000002</v>
      </c>
    </row>
    <row r="2887" spans="1:14" x14ac:dyDescent="0.3">
      <c r="A2887" s="82">
        <v>2886</v>
      </c>
      <c r="B2887" s="83" t="s">
        <v>323</v>
      </c>
      <c r="C2887" s="86" t="s">
        <v>214</v>
      </c>
      <c r="D2887" s="88">
        <v>22</v>
      </c>
      <c r="E2887" s="88">
        <v>807</v>
      </c>
      <c r="F2887" s="88">
        <v>2075</v>
      </c>
      <c r="G2887" s="78" t="s">
        <v>336</v>
      </c>
      <c r="H2887" s="79">
        <v>8.3810000000000002</v>
      </c>
      <c r="I2887" s="79">
        <v>35.481999999999999</v>
      </c>
      <c r="J2887" s="79">
        <v>102.765</v>
      </c>
      <c r="K2887" s="79">
        <v>129.54</v>
      </c>
      <c r="L2887" s="79">
        <v>68.042000000000002</v>
      </c>
      <c r="M2887" s="79">
        <v>9.9060000000000006</v>
      </c>
      <c r="N2887" s="79">
        <v>0.40400000000000003</v>
      </c>
    </row>
    <row r="2888" spans="1:14" x14ac:dyDescent="0.3">
      <c r="A2888" s="82">
        <v>2887</v>
      </c>
      <c r="B2888" s="83" t="s">
        <v>323</v>
      </c>
      <c r="C2888" s="86" t="s">
        <v>214</v>
      </c>
      <c r="D2888" s="88">
        <v>22</v>
      </c>
      <c r="E2888" s="88">
        <v>807</v>
      </c>
      <c r="F2888" s="88">
        <v>2080</v>
      </c>
      <c r="G2888" s="78" t="s">
        <v>337</v>
      </c>
      <c r="H2888" s="79">
        <v>8.4039999999999999</v>
      </c>
      <c r="I2888" s="79">
        <v>35.585000000000001</v>
      </c>
      <c r="J2888" s="79">
        <v>103.054</v>
      </c>
      <c r="K2888" s="79">
        <v>129.887</v>
      </c>
      <c r="L2888" s="79">
        <v>68.212000000000003</v>
      </c>
      <c r="M2888" s="79">
        <v>9.9329999999999998</v>
      </c>
      <c r="N2888" s="79">
        <v>0.40500000000000003</v>
      </c>
    </row>
    <row r="2889" spans="1:14" x14ac:dyDescent="0.3">
      <c r="A2889" s="82">
        <v>2888</v>
      </c>
      <c r="B2889" s="83" t="s">
        <v>323</v>
      </c>
      <c r="C2889" s="86" t="s">
        <v>214</v>
      </c>
      <c r="D2889" s="88">
        <v>22</v>
      </c>
      <c r="E2889" s="88">
        <v>807</v>
      </c>
      <c r="F2889" s="88">
        <v>2085</v>
      </c>
      <c r="G2889" s="78" t="s">
        <v>338</v>
      </c>
      <c r="H2889" s="79">
        <v>8.4410000000000007</v>
      </c>
      <c r="I2889" s="79">
        <v>35.747</v>
      </c>
      <c r="J2889" s="79">
        <v>103.521</v>
      </c>
      <c r="K2889" s="79">
        <v>130.46199999999999</v>
      </c>
      <c r="L2889" s="79">
        <v>68.504999999999995</v>
      </c>
      <c r="M2889" s="79">
        <v>9.9770000000000003</v>
      </c>
      <c r="N2889" s="79">
        <v>0.40699999999999997</v>
      </c>
    </row>
    <row r="2890" spans="1:14" x14ac:dyDescent="0.3">
      <c r="A2890" s="82">
        <v>2889</v>
      </c>
      <c r="B2890" s="83" t="s">
        <v>323</v>
      </c>
      <c r="C2890" s="86" t="s">
        <v>214</v>
      </c>
      <c r="D2890" s="88">
        <v>22</v>
      </c>
      <c r="E2890" s="88">
        <v>807</v>
      </c>
      <c r="F2890" s="88">
        <v>2090</v>
      </c>
      <c r="G2890" s="78" t="s">
        <v>339</v>
      </c>
      <c r="H2890" s="79">
        <v>8.468</v>
      </c>
      <c r="I2890" s="79">
        <v>35.865000000000002</v>
      </c>
      <c r="J2890" s="79">
        <v>103.855</v>
      </c>
      <c r="K2890" s="79">
        <v>130.87799999999999</v>
      </c>
      <c r="L2890" s="79">
        <v>68.716999999999999</v>
      </c>
      <c r="M2890" s="79">
        <v>10.009</v>
      </c>
      <c r="N2890" s="79">
        <v>0.40799999999999997</v>
      </c>
    </row>
    <row r="2891" spans="1:14" x14ac:dyDescent="0.3">
      <c r="A2891" s="82">
        <v>2890</v>
      </c>
      <c r="B2891" s="83" t="s">
        <v>323</v>
      </c>
      <c r="C2891" s="86" t="s">
        <v>214</v>
      </c>
      <c r="D2891" s="88">
        <v>22</v>
      </c>
      <c r="E2891" s="88">
        <v>807</v>
      </c>
      <c r="F2891" s="88">
        <v>2095</v>
      </c>
      <c r="G2891" s="78" t="s">
        <v>340</v>
      </c>
      <c r="H2891" s="79">
        <v>8.4920000000000009</v>
      </c>
      <c r="I2891" s="79">
        <v>35.968000000000004</v>
      </c>
      <c r="J2891" s="79">
        <v>104.14700000000001</v>
      </c>
      <c r="K2891" s="79">
        <v>131.24299999999999</v>
      </c>
      <c r="L2891" s="79">
        <v>68.903999999999996</v>
      </c>
      <c r="M2891" s="79">
        <v>10.036</v>
      </c>
      <c r="N2891" s="79">
        <v>0.41</v>
      </c>
    </row>
    <row r="2892" spans="1:14" x14ac:dyDescent="0.3">
      <c r="A2892" s="82">
        <v>2891</v>
      </c>
      <c r="B2892" s="83" t="s">
        <v>323</v>
      </c>
      <c r="C2892" s="87" t="s">
        <v>215</v>
      </c>
      <c r="D2892" s="88">
        <v>23</v>
      </c>
      <c r="E2892" s="88">
        <v>926</v>
      </c>
      <c r="F2892" s="88">
        <v>2015</v>
      </c>
      <c r="G2892" s="78" t="s">
        <v>324</v>
      </c>
      <c r="H2892" s="79">
        <v>6.8354507207611803</v>
      </c>
      <c r="I2892" s="79">
        <v>39.796861895527698</v>
      </c>
      <c r="J2892" s="79">
        <v>97.747795232180707</v>
      </c>
      <c r="K2892" s="79">
        <v>117.97209775633399</v>
      </c>
      <c r="L2892" s="79">
        <v>62.094897746155802</v>
      </c>
      <c r="M2892" s="79">
        <v>12.404679739929399</v>
      </c>
      <c r="N2892" s="79">
        <v>0.59012574137502205</v>
      </c>
    </row>
    <row r="2893" spans="1:14" x14ac:dyDescent="0.3">
      <c r="A2893" s="82">
        <v>2892</v>
      </c>
      <c r="B2893" s="83" t="s">
        <v>323</v>
      </c>
      <c r="C2893" s="87" t="s">
        <v>215</v>
      </c>
      <c r="D2893" s="88">
        <v>23</v>
      </c>
      <c r="E2893" s="88">
        <v>926</v>
      </c>
      <c r="F2893" s="88">
        <v>2020</v>
      </c>
      <c r="G2893" s="78" t="s">
        <v>325</v>
      </c>
      <c r="H2893" s="79">
        <v>6.1966404418954903</v>
      </c>
      <c r="I2893" s="79">
        <v>36.261275677454996</v>
      </c>
      <c r="J2893" s="79">
        <v>95.641240787044893</v>
      </c>
      <c r="K2893" s="79">
        <v>123.688544111095</v>
      </c>
      <c r="L2893" s="79">
        <v>67.054966039358504</v>
      </c>
      <c r="M2893" s="79">
        <v>12.978885873008499</v>
      </c>
      <c r="N2893" s="79">
        <v>0.58694537229425803</v>
      </c>
    </row>
    <row r="2894" spans="1:14" x14ac:dyDescent="0.3">
      <c r="A2894" s="82">
        <v>2893</v>
      </c>
      <c r="B2894" s="83" t="s">
        <v>323</v>
      </c>
      <c r="C2894" s="87" t="s">
        <v>215</v>
      </c>
      <c r="D2894" s="88">
        <v>23</v>
      </c>
      <c r="E2894" s="88">
        <v>926</v>
      </c>
      <c r="F2894" s="88">
        <v>2025</v>
      </c>
      <c r="G2894" s="78" t="s">
        <v>326</v>
      </c>
      <c r="H2894" s="79">
        <v>5.9577927913104904</v>
      </c>
      <c r="I2894" s="79">
        <v>35.614685283656897</v>
      </c>
      <c r="J2894" s="79">
        <v>95.872298916873703</v>
      </c>
      <c r="K2894" s="79">
        <v>126.013533709623</v>
      </c>
      <c r="L2894" s="79">
        <v>69.934588437770103</v>
      </c>
      <c r="M2894" s="79">
        <v>13.941219929261299</v>
      </c>
      <c r="N2894" s="79">
        <v>0.62490612685777303</v>
      </c>
    </row>
    <row r="2895" spans="1:14" x14ac:dyDescent="0.3">
      <c r="A2895" s="82">
        <v>2894</v>
      </c>
      <c r="B2895" s="83" t="s">
        <v>323</v>
      </c>
      <c r="C2895" s="87" t="s">
        <v>215</v>
      </c>
      <c r="D2895" s="88">
        <v>23</v>
      </c>
      <c r="E2895" s="88">
        <v>926</v>
      </c>
      <c r="F2895" s="88">
        <v>2030</v>
      </c>
      <c r="G2895" s="78" t="s">
        <v>327</v>
      </c>
      <c r="H2895" s="79">
        <v>5.7855410196380399</v>
      </c>
      <c r="I2895" s="79">
        <v>35.064061987445903</v>
      </c>
      <c r="J2895" s="79">
        <v>96.263065343327696</v>
      </c>
      <c r="K2895" s="79">
        <v>127.815403746485</v>
      </c>
      <c r="L2895" s="79">
        <v>71.673151151677004</v>
      </c>
      <c r="M2895" s="79">
        <v>14.672057306541801</v>
      </c>
      <c r="N2895" s="79">
        <v>0.65345188805408105</v>
      </c>
    </row>
    <row r="2896" spans="1:14" x14ac:dyDescent="0.3">
      <c r="A2896" s="82">
        <v>2895</v>
      </c>
      <c r="B2896" s="83" t="s">
        <v>323</v>
      </c>
      <c r="C2896" s="87" t="s">
        <v>215</v>
      </c>
      <c r="D2896" s="88">
        <v>23</v>
      </c>
      <c r="E2896" s="88">
        <v>926</v>
      </c>
      <c r="F2896" s="88">
        <v>2035</v>
      </c>
      <c r="G2896" s="78" t="s">
        <v>328</v>
      </c>
      <c r="H2896" s="79">
        <v>5.6861176464485101</v>
      </c>
      <c r="I2896" s="79">
        <v>34.525520309405202</v>
      </c>
      <c r="J2896" s="79">
        <v>96.168532762644205</v>
      </c>
      <c r="K2896" s="79">
        <v>129.23903029183501</v>
      </c>
      <c r="L2896" s="79">
        <v>72.657548610965506</v>
      </c>
      <c r="M2896" s="79">
        <v>15.1400699574197</v>
      </c>
      <c r="N2896" s="79">
        <v>0.67541198283350801</v>
      </c>
    </row>
    <row r="2897" spans="1:14" x14ac:dyDescent="0.3">
      <c r="A2897" s="82">
        <v>2896</v>
      </c>
      <c r="B2897" s="83" t="s">
        <v>323</v>
      </c>
      <c r="C2897" s="87" t="s">
        <v>215</v>
      </c>
      <c r="D2897" s="88">
        <v>23</v>
      </c>
      <c r="E2897" s="88">
        <v>926</v>
      </c>
      <c r="F2897" s="88">
        <v>2040</v>
      </c>
      <c r="G2897" s="78" t="s">
        <v>329</v>
      </c>
      <c r="H2897" s="79">
        <v>5.6559793068755599</v>
      </c>
      <c r="I2897" s="79">
        <v>34.2192560177172</v>
      </c>
      <c r="J2897" s="79">
        <v>95.752913077873899</v>
      </c>
      <c r="K2897" s="79">
        <v>130.079049451781</v>
      </c>
      <c r="L2897" s="79">
        <v>73.196775362299306</v>
      </c>
      <c r="M2897" s="79">
        <v>15.389987753441099</v>
      </c>
      <c r="N2897" s="79">
        <v>0.68936749620093696</v>
      </c>
    </row>
    <row r="2898" spans="1:14" x14ac:dyDescent="0.3">
      <c r="A2898" s="82">
        <v>2897</v>
      </c>
      <c r="B2898" s="83" t="s">
        <v>323</v>
      </c>
      <c r="C2898" s="87" t="s">
        <v>215</v>
      </c>
      <c r="D2898" s="88">
        <v>23</v>
      </c>
      <c r="E2898" s="88">
        <v>926</v>
      </c>
      <c r="F2898" s="88">
        <v>2045</v>
      </c>
      <c r="G2898" s="78" t="s">
        <v>330</v>
      </c>
      <c r="H2898" s="79">
        <v>5.6772528961697297</v>
      </c>
      <c r="I2898" s="79">
        <v>34.2353683758732</v>
      </c>
      <c r="J2898" s="79">
        <v>95.662248062399499</v>
      </c>
      <c r="K2898" s="79">
        <v>130.64321631449599</v>
      </c>
      <c r="L2898" s="79">
        <v>73.742253614979703</v>
      </c>
      <c r="M2898" s="79">
        <v>15.5398014153483</v>
      </c>
      <c r="N2898" s="79">
        <v>0.69802486546398401</v>
      </c>
    </row>
    <row r="2899" spans="1:14" x14ac:dyDescent="0.3">
      <c r="A2899" s="82">
        <v>2898</v>
      </c>
      <c r="B2899" s="83" t="s">
        <v>323</v>
      </c>
      <c r="C2899" s="87" t="s">
        <v>215</v>
      </c>
      <c r="D2899" s="88">
        <v>23</v>
      </c>
      <c r="E2899" s="88">
        <v>926</v>
      </c>
      <c r="F2899" s="88">
        <v>2050</v>
      </c>
      <c r="G2899" s="78" t="s">
        <v>331</v>
      </c>
      <c r="H2899" s="79">
        <v>5.7165578333353801</v>
      </c>
      <c r="I2899" s="79">
        <v>34.512523632112099</v>
      </c>
      <c r="J2899" s="79">
        <v>96.112855780492396</v>
      </c>
      <c r="K2899" s="79">
        <v>131.229896711892</v>
      </c>
      <c r="L2899" s="79">
        <v>74.226484278891604</v>
      </c>
      <c r="M2899" s="79">
        <v>15.6955579865592</v>
      </c>
      <c r="N2899" s="79">
        <v>0.70154325357496805</v>
      </c>
    </row>
    <row r="2900" spans="1:14" x14ac:dyDescent="0.3">
      <c r="A2900" s="82">
        <v>2899</v>
      </c>
      <c r="B2900" s="83" t="s">
        <v>323</v>
      </c>
      <c r="C2900" s="87" t="s">
        <v>215</v>
      </c>
      <c r="D2900" s="88">
        <v>23</v>
      </c>
      <c r="E2900" s="88">
        <v>926</v>
      </c>
      <c r="F2900" s="88">
        <v>2055</v>
      </c>
      <c r="G2900" s="78" t="s">
        <v>332</v>
      </c>
      <c r="H2900" s="79">
        <v>5.74440714919304</v>
      </c>
      <c r="I2900" s="79">
        <v>34.839783863979399</v>
      </c>
      <c r="J2900" s="79">
        <v>96.838234294660694</v>
      </c>
      <c r="K2900" s="79">
        <v>131.773214573004</v>
      </c>
      <c r="L2900" s="79">
        <v>74.707657978873002</v>
      </c>
      <c r="M2900" s="79">
        <v>15.860684975763901</v>
      </c>
      <c r="N2900" s="79">
        <v>0.70818880098626202</v>
      </c>
    </row>
    <row r="2901" spans="1:14" x14ac:dyDescent="0.3">
      <c r="A2901" s="82">
        <v>2900</v>
      </c>
      <c r="B2901" s="83" t="s">
        <v>323</v>
      </c>
      <c r="C2901" s="87" t="s">
        <v>215</v>
      </c>
      <c r="D2901" s="88">
        <v>23</v>
      </c>
      <c r="E2901" s="88">
        <v>926</v>
      </c>
      <c r="F2901" s="88">
        <v>2060</v>
      </c>
      <c r="G2901" s="78" t="s">
        <v>333</v>
      </c>
      <c r="H2901" s="79">
        <v>5.7483510179634196</v>
      </c>
      <c r="I2901" s="79">
        <v>35.027010785032097</v>
      </c>
      <c r="J2901" s="79">
        <v>97.570068683694501</v>
      </c>
      <c r="K2901" s="79">
        <v>132.38646392526101</v>
      </c>
      <c r="L2901" s="79">
        <v>74.976525779363001</v>
      </c>
      <c r="M2901" s="79">
        <v>15.984468291645101</v>
      </c>
      <c r="N2901" s="79">
        <v>0.715683432381504</v>
      </c>
    </row>
    <row r="2902" spans="1:14" x14ac:dyDescent="0.3">
      <c r="A2902" s="82">
        <v>2901</v>
      </c>
      <c r="B2902" s="83" t="s">
        <v>323</v>
      </c>
      <c r="C2902" s="87" t="s">
        <v>215</v>
      </c>
      <c r="D2902" s="88">
        <v>23</v>
      </c>
      <c r="E2902" s="88">
        <v>926</v>
      </c>
      <c r="F2902" s="88">
        <v>2065</v>
      </c>
      <c r="G2902" s="78" t="s">
        <v>334</v>
      </c>
      <c r="H2902" s="79">
        <v>5.7415425228479302</v>
      </c>
      <c r="I2902" s="79">
        <v>35.033011028901903</v>
      </c>
      <c r="J2902" s="79">
        <v>97.961424946048894</v>
      </c>
      <c r="K2902" s="79">
        <v>132.885763880448</v>
      </c>
      <c r="L2902" s="79">
        <v>75.022080533345104</v>
      </c>
      <c r="M2902" s="79">
        <v>16.0242062948635</v>
      </c>
      <c r="N2902" s="79">
        <v>0.71981768479715802</v>
      </c>
    </row>
    <row r="2903" spans="1:14" x14ac:dyDescent="0.3">
      <c r="A2903" s="82">
        <v>2902</v>
      </c>
      <c r="B2903" s="83" t="s">
        <v>323</v>
      </c>
      <c r="C2903" s="87" t="s">
        <v>215</v>
      </c>
      <c r="D2903" s="88">
        <v>23</v>
      </c>
      <c r="E2903" s="88">
        <v>926</v>
      </c>
      <c r="F2903" s="88">
        <v>2070</v>
      </c>
      <c r="G2903" s="78" t="s">
        <v>335</v>
      </c>
      <c r="H2903" s="79">
        <v>5.7445598449642103</v>
      </c>
      <c r="I2903" s="79">
        <v>34.982942228437103</v>
      </c>
      <c r="J2903" s="79">
        <v>98.041363014815701</v>
      </c>
      <c r="K2903" s="79">
        <v>133.233167669848</v>
      </c>
      <c r="L2903" s="79">
        <v>74.998421605802505</v>
      </c>
      <c r="M2903" s="79">
        <v>15.9888481316781</v>
      </c>
      <c r="N2903" s="79">
        <v>0.72122778863496995</v>
      </c>
    </row>
    <row r="2904" spans="1:14" x14ac:dyDescent="0.3">
      <c r="A2904" s="82">
        <v>2903</v>
      </c>
      <c r="B2904" s="83" t="s">
        <v>323</v>
      </c>
      <c r="C2904" s="87" t="s">
        <v>215</v>
      </c>
      <c r="D2904" s="88">
        <v>23</v>
      </c>
      <c r="E2904" s="88">
        <v>926</v>
      </c>
      <c r="F2904" s="88">
        <v>2075</v>
      </c>
      <c r="G2904" s="78" t="s">
        <v>336</v>
      </c>
      <c r="H2904" s="79">
        <v>5.7656918852927701</v>
      </c>
      <c r="I2904" s="79">
        <v>35.004589304863302</v>
      </c>
      <c r="J2904" s="79">
        <v>98.044182012708305</v>
      </c>
      <c r="K2904" s="79">
        <v>133.521979989008</v>
      </c>
      <c r="L2904" s="79">
        <v>75.120237629330902</v>
      </c>
      <c r="M2904" s="79">
        <v>15.956651660485299</v>
      </c>
      <c r="N2904" s="79">
        <v>0.720859056179743</v>
      </c>
    </row>
    <row r="2905" spans="1:14" x14ac:dyDescent="0.3">
      <c r="A2905" s="82">
        <v>2904</v>
      </c>
      <c r="B2905" s="83" t="s">
        <v>323</v>
      </c>
      <c r="C2905" s="87" t="s">
        <v>215</v>
      </c>
      <c r="D2905" s="88">
        <v>23</v>
      </c>
      <c r="E2905" s="88">
        <v>926</v>
      </c>
      <c r="F2905" s="88">
        <v>2080</v>
      </c>
      <c r="G2905" s="78" t="s">
        <v>337</v>
      </c>
      <c r="H2905" s="79">
        <v>5.7883642447574797</v>
      </c>
      <c r="I2905" s="79">
        <v>35.103782364333902</v>
      </c>
      <c r="J2905" s="79">
        <v>98.093280661503201</v>
      </c>
      <c r="K2905" s="79">
        <v>133.668176843623</v>
      </c>
      <c r="L2905" s="79">
        <v>75.308440154020303</v>
      </c>
      <c r="M2905" s="79">
        <v>15.9578006716598</v>
      </c>
      <c r="N2905" s="79">
        <v>0.72092090600912995</v>
      </c>
    </row>
    <row r="2906" spans="1:14" x14ac:dyDescent="0.3">
      <c r="A2906" s="82">
        <v>2905</v>
      </c>
      <c r="B2906" s="83" t="s">
        <v>323</v>
      </c>
      <c r="C2906" s="87" t="s">
        <v>215</v>
      </c>
      <c r="D2906" s="88">
        <v>23</v>
      </c>
      <c r="E2906" s="88">
        <v>926</v>
      </c>
      <c r="F2906" s="88">
        <v>2085</v>
      </c>
      <c r="G2906" s="78" t="s">
        <v>338</v>
      </c>
      <c r="H2906" s="79">
        <v>5.8081283165636002</v>
      </c>
      <c r="I2906" s="79">
        <v>35.265831660886597</v>
      </c>
      <c r="J2906" s="79">
        <v>98.358388083624504</v>
      </c>
      <c r="K2906" s="79">
        <v>133.88175331000701</v>
      </c>
      <c r="L2906" s="79">
        <v>75.558441949588897</v>
      </c>
      <c r="M2906" s="79">
        <v>16.014827668152499</v>
      </c>
      <c r="N2906" s="79">
        <v>0.72311897737642505</v>
      </c>
    </row>
    <row r="2907" spans="1:14" x14ac:dyDescent="0.3">
      <c r="A2907" s="82">
        <v>2906</v>
      </c>
      <c r="B2907" s="83" t="s">
        <v>323</v>
      </c>
      <c r="C2907" s="87" t="s">
        <v>215</v>
      </c>
      <c r="D2907" s="88">
        <v>23</v>
      </c>
      <c r="E2907" s="88">
        <v>926</v>
      </c>
      <c r="F2907" s="88">
        <v>2090</v>
      </c>
      <c r="G2907" s="78" t="s">
        <v>339</v>
      </c>
      <c r="H2907" s="79">
        <v>5.8136435343419404</v>
      </c>
      <c r="I2907" s="79">
        <v>35.376788431310601</v>
      </c>
      <c r="J2907" s="79">
        <v>98.650674572948006</v>
      </c>
      <c r="K2907" s="79">
        <v>134.05522233824701</v>
      </c>
      <c r="L2907" s="79">
        <v>75.692735729626406</v>
      </c>
      <c r="M2907" s="79">
        <v>16.076649145355098</v>
      </c>
      <c r="N2907" s="79">
        <v>0.72591669241767998</v>
      </c>
    </row>
    <row r="2908" spans="1:14" x14ac:dyDescent="0.3">
      <c r="A2908" s="82">
        <v>2907</v>
      </c>
      <c r="B2908" s="83" t="s">
        <v>323</v>
      </c>
      <c r="C2908" s="87" t="s">
        <v>215</v>
      </c>
      <c r="D2908" s="88">
        <v>23</v>
      </c>
      <c r="E2908" s="88">
        <v>926</v>
      </c>
      <c r="F2908" s="88">
        <v>2095</v>
      </c>
      <c r="G2908" s="78" t="s">
        <v>340</v>
      </c>
      <c r="H2908" s="79">
        <v>5.8161548371288996</v>
      </c>
      <c r="I2908" s="79">
        <v>35.450728538978403</v>
      </c>
      <c r="J2908" s="79">
        <v>98.967105094241504</v>
      </c>
      <c r="K2908" s="79">
        <v>134.299383515546</v>
      </c>
      <c r="L2908" s="79">
        <v>75.723469862750704</v>
      </c>
      <c r="M2908" s="79">
        <v>16.107909888103801</v>
      </c>
      <c r="N2908" s="79">
        <v>0.72884931985408397</v>
      </c>
    </row>
    <row r="2909" spans="1:14" x14ac:dyDescent="0.3">
      <c r="A2909" s="82">
        <v>2908</v>
      </c>
      <c r="B2909" s="83" t="s">
        <v>323</v>
      </c>
      <c r="C2909" s="86" t="s">
        <v>216</v>
      </c>
      <c r="D2909" s="88"/>
      <c r="E2909" s="88">
        <v>40</v>
      </c>
      <c r="F2909" s="88">
        <v>2015</v>
      </c>
      <c r="G2909" s="78" t="s">
        <v>324</v>
      </c>
      <c r="H2909" s="79">
        <v>6.8940000000000001</v>
      </c>
      <c r="I2909" s="79">
        <v>38.18</v>
      </c>
      <c r="J2909" s="79">
        <v>85.688000000000002</v>
      </c>
      <c r="K2909" s="79">
        <v>103.746</v>
      </c>
      <c r="L2909" s="79">
        <v>55.881</v>
      </c>
      <c r="M2909" s="79">
        <v>11.081</v>
      </c>
      <c r="N2909" s="79">
        <v>0.65</v>
      </c>
    </row>
    <row r="2910" spans="1:14" x14ac:dyDescent="0.3">
      <c r="A2910" s="82">
        <v>2909</v>
      </c>
      <c r="B2910" s="83" t="s">
        <v>323</v>
      </c>
      <c r="C2910" s="86" t="s">
        <v>216</v>
      </c>
      <c r="D2910" s="88"/>
      <c r="E2910" s="88">
        <v>40</v>
      </c>
      <c r="F2910" s="88">
        <v>2020</v>
      </c>
      <c r="G2910" s="78" t="s">
        <v>325</v>
      </c>
      <c r="H2910" s="79">
        <v>5.883</v>
      </c>
      <c r="I2910" s="79">
        <v>34.256999999999998</v>
      </c>
      <c r="J2910" s="79">
        <v>83.977999999999994</v>
      </c>
      <c r="K2910" s="79">
        <v>111.31</v>
      </c>
      <c r="L2910" s="79">
        <v>63.186</v>
      </c>
      <c r="M2910" s="79">
        <v>12.724</v>
      </c>
      <c r="N2910" s="79">
        <v>0.76200000000000001</v>
      </c>
    </row>
    <row r="2911" spans="1:14" x14ac:dyDescent="0.3">
      <c r="A2911" s="82">
        <v>2910</v>
      </c>
      <c r="B2911" s="83" t="s">
        <v>323</v>
      </c>
      <c r="C2911" s="86" t="s">
        <v>216</v>
      </c>
      <c r="D2911" s="88"/>
      <c r="E2911" s="88">
        <v>40</v>
      </c>
      <c r="F2911" s="88">
        <v>2025</v>
      </c>
      <c r="G2911" s="78" t="s">
        <v>326</v>
      </c>
      <c r="H2911" s="79">
        <v>5.3280000000000003</v>
      </c>
      <c r="I2911" s="79">
        <v>31.949000000000002</v>
      </c>
      <c r="J2911" s="79">
        <v>83.004999999999995</v>
      </c>
      <c r="K2911" s="79">
        <v>116.55800000000001</v>
      </c>
      <c r="L2911" s="79">
        <v>68.5</v>
      </c>
      <c r="M2911" s="79">
        <v>13.981999999999999</v>
      </c>
      <c r="N2911" s="79">
        <v>0.85799999999999998</v>
      </c>
    </row>
    <row r="2912" spans="1:14" x14ac:dyDescent="0.3">
      <c r="A2912" s="82">
        <v>2911</v>
      </c>
      <c r="B2912" s="83" t="s">
        <v>323</v>
      </c>
      <c r="C2912" s="86" t="s">
        <v>216</v>
      </c>
      <c r="D2912" s="88"/>
      <c r="E2912" s="88">
        <v>40</v>
      </c>
      <c r="F2912" s="88">
        <v>2030</v>
      </c>
      <c r="G2912" s="78" t="s">
        <v>327</v>
      </c>
      <c r="H2912" s="79">
        <v>5.0289999999999999</v>
      </c>
      <c r="I2912" s="79">
        <v>30.646999999999998</v>
      </c>
      <c r="J2912" s="79">
        <v>82.600999999999999</v>
      </c>
      <c r="K2912" s="79">
        <v>120.273</v>
      </c>
      <c r="L2912" s="79">
        <v>72.332999999999998</v>
      </c>
      <c r="M2912" s="79">
        <v>14.968999999999999</v>
      </c>
      <c r="N2912" s="79">
        <v>0.92800000000000005</v>
      </c>
    </row>
    <row r="2913" spans="1:14" x14ac:dyDescent="0.3">
      <c r="A2913" s="82">
        <v>2912</v>
      </c>
      <c r="B2913" s="83" t="s">
        <v>323</v>
      </c>
      <c r="C2913" s="86" t="s">
        <v>216</v>
      </c>
      <c r="D2913" s="88"/>
      <c r="E2913" s="88">
        <v>40</v>
      </c>
      <c r="F2913" s="88">
        <v>2035</v>
      </c>
      <c r="G2913" s="78" t="s">
        <v>328</v>
      </c>
      <c r="H2913" s="79">
        <v>4.8680000000000003</v>
      </c>
      <c r="I2913" s="79">
        <v>29.959</v>
      </c>
      <c r="J2913" s="79">
        <v>82.635000000000005</v>
      </c>
      <c r="K2913" s="79">
        <v>123.038</v>
      </c>
      <c r="L2913" s="79">
        <v>75.063000000000002</v>
      </c>
      <c r="M2913" s="79">
        <v>15.727</v>
      </c>
      <c r="N2913" s="79">
        <v>0.99</v>
      </c>
    </row>
    <row r="2914" spans="1:14" x14ac:dyDescent="0.3">
      <c r="A2914" s="82">
        <v>2913</v>
      </c>
      <c r="B2914" s="83" t="s">
        <v>323</v>
      </c>
      <c r="C2914" s="86" t="s">
        <v>216</v>
      </c>
      <c r="D2914" s="88"/>
      <c r="E2914" s="88">
        <v>40</v>
      </c>
      <c r="F2914" s="88">
        <v>2040</v>
      </c>
      <c r="G2914" s="78" t="s">
        <v>329</v>
      </c>
      <c r="H2914" s="79">
        <v>4.7949999999999999</v>
      </c>
      <c r="I2914" s="79">
        <v>29.678000000000001</v>
      </c>
      <c r="J2914" s="79">
        <v>82.989000000000004</v>
      </c>
      <c r="K2914" s="79">
        <v>125.17400000000001</v>
      </c>
      <c r="L2914" s="79">
        <v>76.957999999999998</v>
      </c>
      <c r="M2914" s="79">
        <v>16.312000000000001</v>
      </c>
      <c r="N2914" s="79">
        <v>1.034</v>
      </c>
    </row>
    <row r="2915" spans="1:14" x14ac:dyDescent="0.3">
      <c r="A2915" s="82">
        <v>2914</v>
      </c>
      <c r="B2915" s="83" t="s">
        <v>323</v>
      </c>
      <c r="C2915" s="86" t="s">
        <v>216</v>
      </c>
      <c r="D2915" s="88"/>
      <c r="E2915" s="88">
        <v>40</v>
      </c>
      <c r="F2915" s="88">
        <v>2045</v>
      </c>
      <c r="G2915" s="78" t="s">
        <v>330</v>
      </c>
      <c r="H2915" s="79">
        <v>4.7729999999999997</v>
      </c>
      <c r="I2915" s="79">
        <v>29.616</v>
      </c>
      <c r="J2915" s="79">
        <v>83.540999999999997</v>
      </c>
      <c r="K2915" s="79">
        <v>126.845</v>
      </c>
      <c r="L2915" s="79">
        <v>78.150999999999996</v>
      </c>
      <c r="M2915" s="79">
        <v>16.707999999999998</v>
      </c>
      <c r="N2915" s="79">
        <v>1.0660000000000001</v>
      </c>
    </row>
    <row r="2916" spans="1:14" x14ac:dyDescent="0.3">
      <c r="A2916" s="82">
        <v>2915</v>
      </c>
      <c r="B2916" s="83" t="s">
        <v>323</v>
      </c>
      <c r="C2916" s="86" t="s">
        <v>216</v>
      </c>
      <c r="D2916" s="88"/>
      <c r="E2916" s="88">
        <v>40</v>
      </c>
      <c r="F2916" s="88">
        <v>2050</v>
      </c>
      <c r="G2916" s="78" t="s">
        <v>331</v>
      </c>
      <c r="H2916" s="79">
        <v>4.7830000000000004</v>
      </c>
      <c r="I2916" s="79">
        <v>29.725000000000001</v>
      </c>
      <c r="J2916" s="79">
        <v>84.340999999999994</v>
      </c>
      <c r="K2916" s="79">
        <v>128.30699999999999</v>
      </c>
      <c r="L2916" s="79">
        <v>78.87</v>
      </c>
      <c r="M2916" s="79">
        <v>16.966999999999999</v>
      </c>
      <c r="N2916" s="79">
        <v>1.087</v>
      </c>
    </row>
    <row r="2917" spans="1:14" x14ac:dyDescent="0.3">
      <c r="A2917" s="82">
        <v>2916</v>
      </c>
      <c r="B2917" s="83" t="s">
        <v>323</v>
      </c>
      <c r="C2917" s="86" t="s">
        <v>216</v>
      </c>
      <c r="D2917" s="88"/>
      <c r="E2917" s="88">
        <v>40</v>
      </c>
      <c r="F2917" s="88">
        <v>2055</v>
      </c>
      <c r="G2917" s="78" t="s">
        <v>332</v>
      </c>
      <c r="H2917" s="79">
        <v>4.819</v>
      </c>
      <c r="I2917" s="79">
        <v>29.95</v>
      </c>
      <c r="J2917" s="79">
        <v>84.977999999999994</v>
      </c>
      <c r="K2917" s="79">
        <v>129.27699999999999</v>
      </c>
      <c r="L2917" s="79">
        <v>79.465999999999994</v>
      </c>
      <c r="M2917" s="79">
        <v>17.094000000000001</v>
      </c>
      <c r="N2917" s="79">
        <v>1.0960000000000001</v>
      </c>
    </row>
    <row r="2918" spans="1:14" x14ac:dyDescent="0.3">
      <c r="A2918" s="82">
        <v>2917</v>
      </c>
      <c r="B2918" s="83" t="s">
        <v>323</v>
      </c>
      <c r="C2918" s="86" t="s">
        <v>216</v>
      </c>
      <c r="D2918" s="88"/>
      <c r="E2918" s="88">
        <v>40</v>
      </c>
      <c r="F2918" s="88">
        <v>2060</v>
      </c>
      <c r="G2918" s="78" t="s">
        <v>333</v>
      </c>
      <c r="H2918" s="79">
        <v>4.8520000000000003</v>
      </c>
      <c r="I2918" s="79">
        <v>30.155000000000001</v>
      </c>
      <c r="J2918" s="79">
        <v>85.561999999999998</v>
      </c>
      <c r="K2918" s="79">
        <v>130.16399999999999</v>
      </c>
      <c r="L2918" s="79">
        <v>80.012</v>
      </c>
      <c r="M2918" s="79">
        <v>17.212</v>
      </c>
      <c r="N2918" s="79">
        <v>1.103</v>
      </c>
    </row>
    <row r="2919" spans="1:14" x14ac:dyDescent="0.3">
      <c r="A2919" s="82">
        <v>2918</v>
      </c>
      <c r="B2919" s="83" t="s">
        <v>323</v>
      </c>
      <c r="C2919" s="86" t="s">
        <v>216</v>
      </c>
      <c r="D2919" s="88"/>
      <c r="E2919" s="88">
        <v>40</v>
      </c>
      <c r="F2919" s="88">
        <v>2065</v>
      </c>
      <c r="G2919" s="78" t="s">
        <v>334</v>
      </c>
      <c r="H2919" s="79">
        <v>4.8769999999999998</v>
      </c>
      <c r="I2919" s="79">
        <v>30.309000000000001</v>
      </c>
      <c r="J2919" s="79">
        <v>85.998000000000005</v>
      </c>
      <c r="K2919" s="79">
        <v>130.828</v>
      </c>
      <c r="L2919" s="79">
        <v>80.418999999999997</v>
      </c>
      <c r="M2919" s="79">
        <v>17.3</v>
      </c>
      <c r="N2919" s="79">
        <v>1.109</v>
      </c>
    </row>
    <row r="2920" spans="1:14" x14ac:dyDescent="0.3">
      <c r="A2920" s="82">
        <v>2919</v>
      </c>
      <c r="B2920" s="83" t="s">
        <v>323</v>
      </c>
      <c r="C2920" s="86" t="s">
        <v>216</v>
      </c>
      <c r="D2920" s="88"/>
      <c r="E2920" s="88">
        <v>40</v>
      </c>
      <c r="F2920" s="88">
        <v>2070</v>
      </c>
      <c r="G2920" s="78" t="s">
        <v>335</v>
      </c>
      <c r="H2920" s="79">
        <v>4.9029999999999996</v>
      </c>
      <c r="I2920" s="79">
        <v>30.472999999999999</v>
      </c>
      <c r="J2920" s="79">
        <v>86.463999999999999</v>
      </c>
      <c r="K2920" s="79">
        <v>131.53700000000001</v>
      </c>
      <c r="L2920" s="79">
        <v>80.855000000000004</v>
      </c>
      <c r="M2920" s="79">
        <v>17.393000000000001</v>
      </c>
      <c r="N2920" s="79">
        <v>1.115</v>
      </c>
    </row>
    <row r="2921" spans="1:14" x14ac:dyDescent="0.3">
      <c r="A2921" s="82">
        <v>2920</v>
      </c>
      <c r="B2921" s="83" t="s">
        <v>323</v>
      </c>
      <c r="C2921" s="86" t="s">
        <v>216</v>
      </c>
      <c r="D2921" s="88"/>
      <c r="E2921" s="88">
        <v>40</v>
      </c>
      <c r="F2921" s="88">
        <v>2075</v>
      </c>
      <c r="G2921" s="78" t="s">
        <v>336</v>
      </c>
      <c r="H2921" s="79">
        <v>4.9219999999999997</v>
      </c>
      <c r="I2921" s="79">
        <v>30.588999999999999</v>
      </c>
      <c r="J2921" s="79">
        <v>86.792000000000002</v>
      </c>
      <c r="K2921" s="79">
        <v>132.036</v>
      </c>
      <c r="L2921" s="79">
        <v>81.162000000000006</v>
      </c>
      <c r="M2921" s="79">
        <v>17.46</v>
      </c>
      <c r="N2921" s="79">
        <v>1.119</v>
      </c>
    </row>
    <row r="2922" spans="1:14" x14ac:dyDescent="0.3">
      <c r="A2922" s="82">
        <v>2921</v>
      </c>
      <c r="B2922" s="83" t="s">
        <v>323</v>
      </c>
      <c r="C2922" s="86" t="s">
        <v>216</v>
      </c>
      <c r="D2922" s="88"/>
      <c r="E2922" s="88">
        <v>40</v>
      </c>
      <c r="F2922" s="88">
        <v>2080</v>
      </c>
      <c r="G2922" s="78" t="s">
        <v>337</v>
      </c>
      <c r="H2922" s="79">
        <v>4.9400000000000004</v>
      </c>
      <c r="I2922" s="79">
        <v>30.699000000000002</v>
      </c>
      <c r="J2922" s="79">
        <v>87.105999999999995</v>
      </c>
      <c r="K2922" s="79">
        <v>132.51400000000001</v>
      </c>
      <c r="L2922" s="79">
        <v>81.454999999999998</v>
      </c>
      <c r="M2922" s="79">
        <v>17.523</v>
      </c>
      <c r="N2922" s="79">
        <v>1.123</v>
      </c>
    </row>
    <row r="2923" spans="1:14" x14ac:dyDescent="0.3">
      <c r="A2923" s="82">
        <v>2922</v>
      </c>
      <c r="B2923" s="83" t="s">
        <v>323</v>
      </c>
      <c r="C2923" s="86" t="s">
        <v>216</v>
      </c>
      <c r="D2923" s="88"/>
      <c r="E2923" s="88">
        <v>40</v>
      </c>
      <c r="F2923" s="88">
        <v>2085</v>
      </c>
      <c r="G2923" s="78" t="s">
        <v>338</v>
      </c>
      <c r="H2923" s="79">
        <v>4.9550000000000001</v>
      </c>
      <c r="I2923" s="79">
        <v>30.794</v>
      </c>
      <c r="J2923" s="79">
        <v>87.376000000000005</v>
      </c>
      <c r="K2923" s="79">
        <v>132.92400000000001</v>
      </c>
      <c r="L2923" s="79">
        <v>81.707999999999998</v>
      </c>
      <c r="M2923" s="79">
        <v>17.577000000000002</v>
      </c>
      <c r="N2923" s="79">
        <v>1.1259999999999999</v>
      </c>
    </row>
    <row r="2924" spans="1:14" x14ac:dyDescent="0.3">
      <c r="A2924" s="82">
        <v>2923</v>
      </c>
      <c r="B2924" s="83" t="s">
        <v>323</v>
      </c>
      <c r="C2924" s="86" t="s">
        <v>216</v>
      </c>
      <c r="D2924" s="88"/>
      <c r="E2924" s="88">
        <v>40</v>
      </c>
      <c r="F2924" s="88">
        <v>2090</v>
      </c>
      <c r="G2924" s="78" t="s">
        <v>339</v>
      </c>
      <c r="H2924" s="79">
        <v>4.968</v>
      </c>
      <c r="I2924" s="79">
        <v>30.876000000000001</v>
      </c>
      <c r="J2924" s="79">
        <v>87.605999999999995</v>
      </c>
      <c r="K2924" s="79">
        <v>133.274</v>
      </c>
      <c r="L2924" s="79">
        <v>81.923000000000002</v>
      </c>
      <c r="M2924" s="79">
        <v>17.623999999999999</v>
      </c>
      <c r="N2924" s="79">
        <v>1.129</v>
      </c>
    </row>
    <row r="2925" spans="1:14" x14ac:dyDescent="0.3">
      <c r="A2925" s="82">
        <v>2924</v>
      </c>
      <c r="B2925" s="83" t="s">
        <v>323</v>
      </c>
      <c r="C2925" s="86" t="s">
        <v>216</v>
      </c>
      <c r="D2925" s="88"/>
      <c r="E2925" s="88">
        <v>40</v>
      </c>
      <c r="F2925" s="88">
        <v>2095</v>
      </c>
      <c r="G2925" s="78" t="s">
        <v>340</v>
      </c>
      <c r="H2925" s="79">
        <v>4.9749999999999996</v>
      </c>
      <c r="I2925" s="79">
        <v>30.919</v>
      </c>
      <c r="J2925" s="79">
        <v>87.727999999999994</v>
      </c>
      <c r="K2925" s="79">
        <v>133.46100000000001</v>
      </c>
      <c r="L2925" s="79">
        <v>82.037999999999997</v>
      </c>
      <c r="M2925" s="79">
        <v>17.648</v>
      </c>
      <c r="N2925" s="79">
        <v>1.131</v>
      </c>
    </row>
    <row r="2926" spans="1:14" x14ac:dyDescent="0.3">
      <c r="A2926" s="82">
        <v>2925</v>
      </c>
      <c r="B2926" s="83" t="s">
        <v>323</v>
      </c>
      <c r="C2926" s="86" t="s">
        <v>217</v>
      </c>
      <c r="D2926" s="88"/>
      <c r="E2926" s="88">
        <v>56</v>
      </c>
      <c r="F2926" s="88">
        <v>2015</v>
      </c>
      <c r="G2926" s="78" t="s">
        <v>324</v>
      </c>
      <c r="H2926" s="79">
        <v>4.8780000000000001</v>
      </c>
      <c r="I2926" s="79">
        <v>37.466999999999999</v>
      </c>
      <c r="J2926" s="79">
        <v>109.376</v>
      </c>
      <c r="K2926" s="79">
        <v>128.37200000000001</v>
      </c>
      <c r="L2926" s="79">
        <v>63.945</v>
      </c>
      <c r="M2926" s="79">
        <v>14.916</v>
      </c>
      <c r="N2926" s="79">
        <v>0.80600000000000005</v>
      </c>
    </row>
    <row r="2927" spans="1:14" x14ac:dyDescent="0.3">
      <c r="A2927" s="82">
        <v>2926</v>
      </c>
      <c r="B2927" s="83" t="s">
        <v>323</v>
      </c>
      <c r="C2927" s="86" t="s">
        <v>217</v>
      </c>
      <c r="D2927" s="88"/>
      <c r="E2927" s="88">
        <v>56</v>
      </c>
      <c r="F2927" s="88">
        <v>2020</v>
      </c>
      <c r="G2927" s="78" t="s">
        <v>325</v>
      </c>
      <c r="H2927" s="79">
        <v>4.4870000000000001</v>
      </c>
      <c r="I2927" s="79">
        <v>35.366999999999997</v>
      </c>
      <c r="J2927" s="79">
        <v>106.249</v>
      </c>
      <c r="K2927" s="79">
        <v>130.88900000000001</v>
      </c>
      <c r="L2927" s="79">
        <v>68</v>
      </c>
      <c r="M2927" s="79">
        <v>16.584</v>
      </c>
      <c r="N2927" s="79">
        <v>0.88400000000000001</v>
      </c>
    </row>
    <row r="2928" spans="1:14" x14ac:dyDescent="0.3">
      <c r="A2928" s="82">
        <v>2927</v>
      </c>
      <c r="B2928" s="83" t="s">
        <v>323</v>
      </c>
      <c r="C2928" s="86" t="s">
        <v>217</v>
      </c>
      <c r="D2928" s="88"/>
      <c r="E2928" s="88">
        <v>56</v>
      </c>
      <c r="F2928" s="88">
        <v>2025</v>
      </c>
      <c r="G2928" s="78" t="s">
        <v>326</v>
      </c>
      <c r="H2928" s="79">
        <v>4.3049999999999997</v>
      </c>
      <c r="I2928" s="79">
        <v>34.262</v>
      </c>
      <c r="J2928" s="79">
        <v>104.461</v>
      </c>
      <c r="K2928" s="79">
        <v>132.363</v>
      </c>
      <c r="L2928" s="79">
        <v>70.635999999999996</v>
      </c>
      <c r="M2928" s="79">
        <v>17.852</v>
      </c>
      <c r="N2928" s="79">
        <v>0.94099999999999995</v>
      </c>
    </row>
    <row r="2929" spans="1:14" x14ac:dyDescent="0.3">
      <c r="A2929" s="82">
        <v>2928</v>
      </c>
      <c r="B2929" s="83" t="s">
        <v>323</v>
      </c>
      <c r="C2929" s="86" t="s">
        <v>217</v>
      </c>
      <c r="D2929" s="88"/>
      <c r="E2929" s="88">
        <v>56</v>
      </c>
      <c r="F2929" s="88">
        <v>2030</v>
      </c>
      <c r="G2929" s="78" t="s">
        <v>327</v>
      </c>
      <c r="H2929" s="79">
        <v>4.2080000000000002</v>
      </c>
      <c r="I2929" s="79">
        <v>33.603000000000002</v>
      </c>
      <c r="J2929" s="79">
        <v>103.25700000000001</v>
      </c>
      <c r="K2929" s="79">
        <v>133.078</v>
      </c>
      <c r="L2929" s="79">
        <v>72.271000000000001</v>
      </c>
      <c r="M2929" s="79">
        <v>18.791</v>
      </c>
      <c r="N2929" s="79">
        <v>0.99199999999999999</v>
      </c>
    </row>
    <row r="2930" spans="1:14" x14ac:dyDescent="0.3">
      <c r="A2930" s="82">
        <v>2929</v>
      </c>
      <c r="B2930" s="83" t="s">
        <v>323</v>
      </c>
      <c r="C2930" s="86" t="s">
        <v>217</v>
      </c>
      <c r="D2930" s="88"/>
      <c r="E2930" s="88">
        <v>56</v>
      </c>
      <c r="F2930" s="88">
        <v>2035</v>
      </c>
      <c r="G2930" s="78" t="s">
        <v>328</v>
      </c>
      <c r="H2930" s="79">
        <v>4.1639999999999997</v>
      </c>
      <c r="I2930" s="79">
        <v>33.286000000000001</v>
      </c>
      <c r="J2930" s="79">
        <v>102.71899999999999</v>
      </c>
      <c r="K2930" s="79">
        <v>133.74600000000001</v>
      </c>
      <c r="L2930" s="79">
        <v>73.41</v>
      </c>
      <c r="M2930" s="79">
        <v>19.509</v>
      </c>
      <c r="N2930" s="79">
        <v>1.026</v>
      </c>
    </row>
    <row r="2931" spans="1:14" x14ac:dyDescent="0.3">
      <c r="A2931" s="82">
        <v>2930</v>
      </c>
      <c r="B2931" s="83" t="s">
        <v>323</v>
      </c>
      <c r="C2931" s="86" t="s">
        <v>217</v>
      </c>
      <c r="D2931" s="88"/>
      <c r="E2931" s="88">
        <v>56</v>
      </c>
      <c r="F2931" s="88">
        <v>2040</v>
      </c>
      <c r="G2931" s="78" t="s">
        <v>329</v>
      </c>
      <c r="H2931" s="79">
        <v>4.1459999999999999</v>
      </c>
      <c r="I2931" s="79">
        <v>33.137</v>
      </c>
      <c r="J2931" s="79">
        <v>102.49</v>
      </c>
      <c r="K2931" s="79">
        <v>134.25800000000001</v>
      </c>
      <c r="L2931" s="79">
        <v>74.093000000000004</v>
      </c>
      <c r="M2931" s="79">
        <v>19.984000000000002</v>
      </c>
      <c r="N2931" s="79">
        <v>1.052</v>
      </c>
    </row>
    <row r="2932" spans="1:14" x14ac:dyDescent="0.3">
      <c r="A2932" s="82">
        <v>2931</v>
      </c>
      <c r="B2932" s="83" t="s">
        <v>323</v>
      </c>
      <c r="C2932" s="86" t="s">
        <v>217</v>
      </c>
      <c r="D2932" s="88"/>
      <c r="E2932" s="88">
        <v>56</v>
      </c>
      <c r="F2932" s="88">
        <v>2045</v>
      </c>
      <c r="G2932" s="78" t="s">
        <v>330</v>
      </c>
      <c r="H2932" s="79">
        <v>4.1399999999999997</v>
      </c>
      <c r="I2932" s="79">
        <v>33.067999999999998</v>
      </c>
      <c r="J2932" s="79">
        <v>102.43</v>
      </c>
      <c r="K2932" s="79">
        <v>134.62200000000001</v>
      </c>
      <c r="L2932" s="79">
        <v>74.400999999999996</v>
      </c>
      <c r="M2932" s="79">
        <v>20.225999999999999</v>
      </c>
      <c r="N2932" s="79">
        <v>1.073</v>
      </c>
    </row>
    <row r="2933" spans="1:14" x14ac:dyDescent="0.3">
      <c r="A2933" s="82">
        <v>2932</v>
      </c>
      <c r="B2933" s="83" t="s">
        <v>323</v>
      </c>
      <c r="C2933" s="86" t="s">
        <v>217</v>
      </c>
      <c r="D2933" s="88"/>
      <c r="E2933" s="88">
        <v>56</v>
      </c>
      <c r="F2933" s="88">
        <v>2050</v>
      </c>
      <c r="G2933" s="78" t="s">
        <v>331</v>
      </c>
      <c r="H2933" s="79">
        <v>4.1440000000000001</v>
      </c>
      <c r="I2933" s="79">
        <v>33.112000000000002</v>
      </c>
      <c r="J2933" s="79">
        <v>102.652</v>
      </c>
      <c r="K2933" s="79">
        <v>135.09399999999999</v>
      </c>
      <c r="L2933" s="79">
        <v>74.563000000000002</v>
      </c>
      <c r="M2933" s="79">
        <v>20.295000000000002</v>
      </c>
      <c r="N2933" s="79">
        <v>1.08</v>
      </c>
    </row>
    <row r="2934" spans="1:14" x14ac:dyDescent="0.3">
      <c r="A2934" s="82">
        <v>2933</v>
      </c>
      <c r="B2934" s="83" t="s">
        <v>323</v>
      </c>
      <c r="C2934" s="86" t="s">
        <v>217</v>
      </c>
      <c r="D2934" s="88"/>
      <c r="E2934" s="88">
        <v>56</v>
      </c>
      <c r="F2934" s="88">
        <v>2055</v>
      </c>
      <c r="G2934" s="78" t="s">
        <v>332</v>
      </c>
      <c r="H2934" s="79">
        <v>4.149</v>
      </c>
      <c r="I2934" s="79">
        <v>33.152999999999999</v>
      </c>
      <c r="J2934" s="79">
        <v>102.78</v>
      </c>
      <c r="K2934" s="79">
        <v>135.261</v>
      </c>
      <c r="L2934" s="79">
        <v>74.656000000000006</v>
      </c>
      <c r="M2934" s="79">
        <v>20.32</v>
      </c>
      <c r="N2934" s="79">
        <v>1.081</v>
      </c>
    </row>
    <row r="2935" spans="1:14" x14ac:dyDescent="0.3">
      <c r="A2935" s="82">
        <v>2934</v>
      </c>
      <c r="B2935" s="83" t="s">
        <v>323</v>
      </c>
      <c r="C2935" s="86" t="s">
        <v>217</v>
      </c>
      <c r="D2935" s="88"/>
      <c r="E2935" s="88">
        <v>56</v>
      </c>
      <c r="F2935" s="88">
        <v>2060</v>
      </c>
      <c r="G2935" s="78" t="s">
        <v>333</v>
      </c>
      <c r="H2935" s="79">
        <v>4.1539999999999999</v>
      </c>
      <c r="I2935" s="79">
        <v>33.198</v>
      </c>
      <c r="J2935" s="79">
        <v>102.919</v>
      </c>
      <c r="K2935" s="79">
        <v>135.44200000000001</v>
      </c>
      <c r="L2935" s="79">
        <v>74.757000000000005</v>
      </c>
      <c r="M2935" s="79">
        <v>20.347999999999999</v>
      </c>
      <c r="N2935" s="79">
        <v>1.0820000000000001</v>
      </c>
    </row>
    <row r="2936" spans="1:14" x14ac:dyDescent="0.3">
      <c r="A2936" s="82">
        <v>2935</v>
      </c>
      <c r="B2936" s="83" t="s">
        <v>323</v>
      </c>
      <c r="C2936" s="86" t="s">
        <v>217</v>
      </c>
      <c r="D2936" s="88"/>
      <c r="E2936" s="88">
        <v>56</v>
      </c>
      <c r="F2936" s="88">
        <v>2065</v>
      </c>
      <c r="G2936" s="78" t="s">
        <v>334</v>
      </c>
      <c r="H2936" s="79">
        <v>4.1580000000000004</v>
      </c>
      <c r="I2936" s="79">
        <v>33.229999999999997</v>
      </c>
      <c r="J2936" s="79">
        <v>103.018</v>
      </c>
      <c r="K2936" s="79">
        <v>135.57400000000001</v>
      </c>
      <c r="L2936" s="79">
        <v>74.828999999999994</v>
      </c>
      <c r="M2936" s="79">
        <v>20.367999999999999</v>
      </c>
      <c r="N2936" s="79">
        <v>1.083</v>
      </c>
    </row>
    <row r="2937" spans="1:14" x14ac:dyDescent="0.3">
      <c r="A2937" s="82">
        <v>2936</v>
      </c>
      <c r="B2937" s="83" t="s">
        <v>323</v>
      </c>
      <c r="C2937" s="86" t="s">
        <v>217</v>
      </c>
      <c r="D2937" s="88"/>
      <c r="E2937" s="88">
        <v>56</v>
      </c>
      <c r="F2937" s="88">
        <v>2070</v>
      </c>
      <c r="G2937" s="78" t="s">
        <v>335</v>
      </c>
      <c r="H2937" s="79">
        <v>4.1639999999999997</v>
      </c>
      <c r="I2937" s="79">
        <v>33.271000000000001</v>
      </c>
      <c r="J2937" s="79">
        <v>103.145</v>
      </c>
      <c r="K2937" s="79">
        <v>135.74100000000001</v>
      </c>
      <c r="L2937" s="79">
        <v>74.921999999999997</v>
      </c>
      <c r="M2937" s="79">
        <v>20.391999999999999</v>
      </c>
      <c r="N2937" s="79">
        <v>1.085</v>
      </c>
    </row>
    <row r="2938" spans="1:14" x14ac:dyDescent="0.3">
      <c r="A2938" s="82">
        <v>2937</v>
      </c>
      <c r="B2938" s="83" t="s">
        <v>323</v>
      </c>
      <c r="C2938" s="86" t="s">
        <v>217</v>
      </c>
      <c r="D2938" s="88"/>
      <c r="E2938" s="88">
        <v>56</v>
      </c>
      <c r="F2938" s="88">
        <v>2075</v>
      </c>
      <c r="G2938" s="78" t="s">
        <v>336</v>
      </c>
      <c r="H2938" s="79">
        <v>4.165</v>
      </c>
      <c r="I2938" s="79">
        <v>33.28</v>
      </c>
      <c r="J2938" s="79">
        <v>103.173</v>
      </c>
      <c r="K2938" s="79">
        <v>135.77799999999999</v>
      </c>
      <c r="L2938" s="79">
        <v>74.941000000000003</v>
      </c>
      <c r="M2938" s="79">
        <v>20.398</v>
      </c>
      <c r="N2938" s="79">
        <v>1.085</v>
      </c>
    </row>
    <row r="2939" spans="1:14" x14ac:dyDescent="0.3">
      <c r="A2939" s="82">
        <v>2938</v>
      </c>
      <c r="B2939" s="83" t="s">
        <v>323</v>
      </c>
      <c r="C2939" s="86" t="s">
        <v>217</v>
      </c>
      <c r="D2939" s="88"/>
      <c r="E2939" s="88">
        <v>56</v>
      </c>
      <c r="F2939" s="88">
        <v>2080</v>
      </c>
      <c r="G2939" s="78" t="s">
        <v>337</v>
      </c>
      <c r="H2939" s="79">
        <v>4.17</v>
      </c>
      <c r="I2939" s="79">
        <v>33.320999999999998</v>
      </c>
      <c r="J2939" s="79">
        <v>103.3</v>
      </c>
      <c r="K2939" s="79">
        <v>135.946</v>
      </c>
      <c r="L2939" s="79">
        <v>75.033000000000001</v>
      </c>
      <c r="M2939" s="79">
        <v>20.423999999999999</v>
      </c>
      <c r="N2939" s="79">
        <v>1.0860000000000001</v>
      </c>
    </row>
    <row r="2940" spans="1:14" x14ac:dyDescent="0.3">
      <c r="A2940" s="82">
        <v>2939</v>
      </c>
      <c r="B2940" s="83" t="s">
        <v>323</v>
      </c>
      <c r="C2940" s="86" t="s">
        <v>217</v>
      </c>
      <c r="D2940" s="88"/>
      <c r="E2940" s="88">
        <v>56</v>
      </c>
      <c r="F2940" s="88">
        <v>2085</v>
      </c>
      <c r="G2940" s="78" t="s">
        <v>338</v>
      </c>
      <c r="H2940" s="79">
        <v>4.1710000000000003</v>
      </c>
      <c r="I2940" s="79">
        <v>33.328000000000003</v>
      </c>
      <c r="J2940" s="79">
        <v>103.322</v>
      </c>
      <c r="K2940" s="79">
        <v>135.97499999999999</v>
      </c>
      <c r="L2940" s="79">
        <v>75.05</v>
      </c>
      <c r="M2940" s="79">
        <v>20.427</v>
      </c>
      <c r="N2940" s="79">
        <v>1.087</v>
      </c>
    </row>
    <row r="2941" spans="1:14" x14ac:dyDescent="0.3">
      <c r="A2941" s="82">
        <v>2940</v>
      </c>
      <c r="B2941" s="83" t="s">
        <v>323</v>
      </c>
      <c r="C2941" s="86" t="s">
        <v>217</v>
      </c>
      <c r="D2941" s="88"/>
      <c r="E2941" s="88">
        <v>56</v>
      </c>
      <c r="F2941" s="88">
        <v>2090</v>
      </c>
      <c r="G2941" s="78" t="s">
        <v>339</v>
      </c>
      <c r="H2941" s="79">
        <v>4.1719999999999997</v>
      </c>
      <c r="I2941" s="79">
        <v>33.337000000000003</v>
      </c>
      <c r="J2941" s="79">
        <v>103.35</v>
      </c>
      <c r="K2941" s="79">
        <v>136.011</v>
      </c>
      <c r="L2941" s="79">
        <v>75.069999999999993</v>
      </c>
      <c r="M2941" s="79">
        <v>20.433</v>
      </c>
      <c r="N2941" s="79">
        <v>1.087</v>
      </c>
    </row>
    <row r="2942" spans="1:14" x14ac:dyDescent="0.3">
      <c r="A2942" s="82">
        <v>2941</v>
      </c>
      <c r="B2942" s="83" t="s">
        <v>323</v>
      </c>
      <c r="C2942" s="86" t="s">
        <v>217</v>
      </c>
      <c r="D2942" s="88"/>
      <c r="E2942" s="88">
        <v>56</v>
      </c>
      <c r="F2942" s="88">
        <v>2095</v>
      </c>
      <c r="G2942" s="78" t="s">
        <v>340</v>
      </c>
      <c r="H2942" s="79">
        <v>4.173</v>
      </c>
      <c r="I2942" s="79">
        <v>33.347999999999999</v>
      </c>
      <c r="J2942" s="79">
        <v>103.383</v>
      </c>
      <c r="K2942" s="79">
        <v>136.05500000000001</v>
      </c>
      <c r="L2942" s="79">
        <v>75.093999999999994</v>
      </c>
      <c r="M2942" s="79">
        <v>20.440000000000001</v>
      </c>
      <c r="N2942" s="79">
        <v>1.087</v>
      </c>
    </row>
    <row r="2943" spans="1:14" x14ac:dyDescent="0.3">
      <c r="A2943" s="82">
        <v>2942</v>
      </c>
      <c r="B2943" s="83" t="s">
        <v>323</v>
      </c>
      <c r="C2943" s="86" t="s">
        <v>218</v>
      </c>
      <c r="D2943" s="88"/>
      <c r="E2943" s="88">
        <v>250</v>
      </c>
      <c r="F2943" s="88">
        <v>2015</v>
      </c>
      <c r="G2943" s="78" t="s">
        <v>324</v>
      </c>
      <c r="H2943" s="79">
        <v>8.6430000000000007</v>
      </c>
      <c r="I2943" s="79">
        <v>54.23</v>
      </c>
      <c r="J2943" s="79">
        <v>125.666</v>
      </c>
      <c r="K2943" s="79">
        <v>131.15199999999999</v>
      </c>
      <c r="L2943" s="79">
        <v>61.332999999999998</v>
      </c>
      <c r="M2943" s="79">
        <v>12.946</v>
      </c>
      <c r="N2943" s="79">
        <v>0.71</v>
      </c>
    </row>
    <row r="2944" spans="1:14" x14ac:dyDescent="0.3">
      <c r="A2944" s="82">
        <v>2943</v>
      </c>
      <c r="B2944" s="83" t="s">
        <v>323</v>
      </c>
      <c r="C2944" s="86" t="s">
        <v>218</v>
      </c>
      <c r="D2944" s="88"/>
      <c r="E2944" s="88">
        <v>250</v>
      </c>
      <c r="F2944" s="88">
        <v>2020</v>
      </c>
      <c r="G2944" s="78" t="s">
        <v>325</v>
      </c>
      <c r="H2944" s="79">
        <v>8.0229999999999997</v>
      </c>
      <c r="I2944" s="79">
        <v>48.177</v>
      </c>
      <c r="J2944" s="79">
        <v>121.523</v>
      </c>
      <c r="K2944" s="79">
        <v>140.16499999999999</v>
      </c>
      <c r="L2944" s="79">
        <v>63.710999999999999</v>
      </c>
      <c r="M2944" s="79">
        <v>11.09</v>
      </c>
      <c r="N2944" s="79">
        <v>0.55100000000000005</v>
      </c>
    </row>
    <row r="2945" spans="1:14" x14ac:dyDescent="0.3">
      <c r="A2945" s="82">
        <v>2944</v>
      </c>
      <c r="B2945" s="83" t="s">
        <v>323</v>
      </c>
      <c r="C2945" s="86" t="s">
        <v>218</v>
      </c>
      <c r="D2945" s="88"/>
      <c r="E2945" s="88">
        <v>250</v>
      </c>
      <c r="F2945" s="88">
        <v>2025</v>
      </c>
      <c r="G2945" s="78" t="s">
        <v>326</v>
      </c>
      <c r="H2945" s="79">
        <v>7.9989999999999997</v>
      </c>
      <c r="I2945" s="79">
        <v>48.031999999999996</v>
      </c>
      <c r="J2945" s="79">
        <v>121.15900000000001</v>
      </c>
      <c r="K2945" s="79">
        <v>139.744</v>
      </c>
      <c r="L2945" s="79">
        <v>63.52</v>
      </c>
      <c r="M2945" s="79">
        <v>11.057</v>
      </c>
      <c r="N2945" s="79">
        <v>0.54900000000000004</v>
      </c>
    </row>
    <row r="2946" spans="1:14" x14ac:dyDescent="0.3">
      <c r="A2946" s="82">
        <v>2945</v>
      </c>
      <c r="B2946" s="83" t="s">
        <v>323</v>
      </c>
      <c r="C2946" s="86" t="s">
        <v>218</v>
      </c>
      <c r="D2946" s="88"/>
      <c r="E2946" s="88">
        <v>250</v>
      </c>
      <c r="F2946" s="88">
        <v>2030</v>
      </c>
      <c r="G2946" s="78" t="s">
        <v>327</v>
      </c>
      <c r="H2946" s="79">
        <v>7.98</v>
      </c>
      <c r="I2946" s="79">
        <v>47.921999999999997</v>
      </c>
      <c r="J2946" s="79">
        <v>120.881</v>
      </c>
      <c r="K2946" s="79">
        <v>139.423</v>
      </c>
      <c r="L2946" s="79">
        <v>63.375</v>
      </c>
      <c r="M2946" s="79">
        <v>11.031000000000001</v>
      </c>
      <c r="N2946" s="79">
        <v>0.54800000000000004</v>
      </c>
    </row>
    <row r="2947" spans="1:14" x14ac:dyDescent="0.3">
      <c r="A2947" s="82">
        <v>2946</v>
      </c>
      <c r="B2947" s="83" t="s">
        <v>323</v>
      </c>
      <c r="C2947" s="86" t="s">
        <v>218</v>
      </c>
      <c r="D2947" s="88"/>
      <c r="E2947" s="88">
        <v>250</v>
      </c>
      <c r="F2947" s="88">
        <v>2035</v>
      </c>
      <c r="G2947" s="78" t="s">
        <v>328</v>
      </c>
      <c r="H2947" s="79">
        <v>7.968</v>
      </c>
      <c r="I2947" s="79">
        <v>47.845999999999997</v>
      </c>
      <c r="J2947" s="79">
        <v>120.68899999999999</v>
      </c>
      <c r="K2947" s="79">
        <v>139.202</v>
      </c>
      <c r="L2947" s="79">
        <v>63.274000000000001</v>
      </c>
      <c r="M2947" s="79">
        <v>11.013999999999999</v>
      </c>
      <c r="N2947" s="79">
        <v>0.54700000000000004</v>
      </c>
    </row>
    <row r="2948" spans="1:14" x14ac:dyDescent="0.3">
      <c r="A2948" s="82">
        <v>2947</v>
      </c>
      <c r="B2948" s="83" t="s">
        <v>323</v>
      </c>
      <c r="C2948" s="86" t="s">
        <v>218</v>
      </c>
      <c r="D2948" s="88"/>
      <c r="E2948" s="88">
        <v>250</v>
      </c>
      <c r="F2948" s="88">
        <v>2040</v>
      </c>
      <c r="G2948" s="78" t="s">
        <v>329</v>
      </c>
      <c r="H2948" s="79">
        <v>7.96</v>
      </c>
      <c r="I2948" s="79">
        <v>47.802</v>
      </c>
      <c r="J2948" s="79">
        <v>120.578</v>
      </c>
      <c r="K2948" s="79">
        <v>139.07400000000001</v>
      </c>
      <c r="L2948" s="79">
        <v>63.216000000000001</v>
      </c>
      <c r="M2948" s="79">
        <v>11.004</v>
      </c>
      <c r="N2948" s="79">
        <v>0.54600000000000004</v>
      </c>
    </row>
    <row r="2949" spans="1:14" x14ac:dyDescent="0.3">
      <c r="A2949" s="82">
        <v>2948</v>
      </c>
      <c r="B2949" s="83" t="s">
        <v>323</v>
      </c>
      <c r="C2949" s="86" t="s">
        <v>218</v>
      </c>
      <c r="D2949" s="88"/>
      <c r="E2949" s="88">
        <v>250</v>
      </c>
      <c r="F2949" s="88">
        <v>2045</v>
      </c>
      <c r="G2949" s="78" t="s">
        <v>330</v>
      </c>
      <c r="H2949" s="79">
        <v>7.9539999999999997</v>
      </c>
      <c r="I2949" s="79">
        <v>47.76</v>
      </c>
      <c r="J2949" s="79">
        <v>120.47199999999999</v>
      </c>
      <c r="K2949" s="79">
        <v>138.953</v>
      </c>
      <c r="L2949" s="79">
        <v>63.161000000000001</v>
      </c>
      <c r="M2949" s="79">
        <v>10.994</v>
      </c>
      <c r="N2949" s="79">
        <v>0.54600000000000004</v>
      </c>
    </row>
    <row r="2950" spans="1:14" x14ac:dyDescent="0.3">
      <c r="A2950" s="82">
        <v>2949</v>
      </c>
      <c r="B2950" s="83" t="s">
        <v>323</v>
      </c>
      <c r="C2950" s="86" t="s">
        <v>218</v>
      </c>
      <c r="D2950" s="88"/>
      <c r="E2950" s="88">
        <v>250</v>
      </c>
      <c r="F2950" s="88">
        <v>2050</v>
      </c>
      <c r="G2950" s="78" t="s">
        <v>331</v>
      </c>
      <c r="H2950" s="79">
        <v>7.9459999999999997</v>
      </c>
      <c r="I2950" s="79">
        <v>47.713000000000001</v>
      </c>
      <c r="J2950" s="79">
        <v>120.35599999999999</v>
      </c>
      <c r="K2950" s="79">
        <v>138.81700000000001</v>
      </c>
      <c r="L2950" s="79">
        <v>63.098999999999997</v>
      </c>
      <c r="M2950" s="79">
        <v>10.984</v>
      </c>
      <c r="N2950" s="79">
        <v>0.54500000000000004</v>
      </c>
    </row>
    <row r="2951" spans="1:14" x14ac:dyDescent="0.3">
      <c r="A2951" s="82">
        <v>2950</v>
      </c>
      <c r="B2951" s="83" t="s">
        <v>323</v>
      </c>
      <c r="C2951" s="86" t="s">
        <v>218</v>
      </c>
      <c r="D2951" s="88"/>
      <c r="E2951" s="88">
        <v>250</v>
      </c>
      <c r="F2951" s="88">
        <v>2055</v>
      </c>
      <c r="G2951" s="78" t="s">
        <v>332</v>
      </c>
      <c r="H2951" s="79">
        <v>7.9409999999999998</v>
      </c>
      <c r="I2951" s="79">
        <v>47.686999999999998</v>
      </c>
      <c r="J2951" s="79">
        <v>120.28700000000001</v>
      </c>
      <c r="K2951" s="79">
        <v>138.739</v>
      </c>
      <c r="L2951" s="79">
        <v>63.063000000000002</v>
      </c>
      <c r="M2951" s="79">
        <v>10.978</v>
      </c>
      <c r="N2951" s="79">
        <v>0.54500000000000004</v>
      </c>
    </row>
    <row r="2952" spans="1:14" x14ac:dyDescent="0.3">
      <c r="A2952" s="82">
        <v>2951</v>
      </c>
      <c r="B2952" s="83" t="s">
        <v>323</v>
      </c>
      <c r="C2952" s="86" t="s">
        <v>218</v>
      </c>
      <c r="D2952" s="88"/>
      <c r="E2952" s="88">
        <v>250</v>
      </c>
      <c r="F2952" s="88">
        <v>2060</v>
      </c>
      <c r="G2952" s="78" t="s">
        <v>333</v>
      </c>
      <c r="H2952" s="79">
        <v>7.94</v>
      </c>
      <c r="I2952" s="79">
        <v>47.682000000000002</v>
      </c>
      <c r="J2952" s="79">
        <v>120.27500000000001</v>
      </c>
      <c r="K2952" s="79">
        <v>138.72499999999999</v>
      </c>
      <c r="L2952" s="79">
        <v>63.057000000000002</v>
      </c>
      <c r="M2952" s="79">
        <v>10.976000000000001</v>
      </c>
      <c r="N2952" s="79">
        <v>0.54500000000000004</v>
      </c>
    </row>
    <row r="2953" spans="1:14" x14ac:dyDescent="0.3">
      <c r="A2953" s="82">
        <v>2952</v>
      </c>
      <c r="B2953" s="83" t="s">
        <v>323</v>
      </c>
      <c r="C2953" s="86" t="s">
        <v>218</v>
      </c>
      <c r="D2953" s="88"/>
      <c r="E2953" s="88">
        <v>250</v>
      </c>
      <c r="F2953" s="88">
        <v>2065</v>
      </c>
      <c r="G2953" s="78" t="s">
        <v>334</v>
      </c>
      <c r="H2953" s="79">
        <v>7.9340000000000002</v>
      </c>
      <c r="I2953" s="79">
        <v>47.645000000000003</v>
      </c>
      <c r="J2953" s="79">
        <v>120.182</v>
      </c>
      <c r="K2953" s="79">
        <v>138.61799999999999</v>
      </c>
      <c r="L2953" s="79">
        <v>63.008000000000003</v>
      </c>
      <c r="M2953" s="79">
        <v>10.968</v>
      </c>
      <c r="N2953" s="79">
        <v>0.54500000000000004</v>
      </c>
    </row>
    <row r="2954" spans="1:14" x14ac:dyDescent="0.3">
      <c r="A2954" s="82">
        <v>2953</v>
      </c>
      <c r="B2954" s="83" t="s">
        <v>323</v>
      </c>
      <c r="C2954" s="86" t="s">
        <v>218</v>
      </c>
      <c r="D2954" s="88"/>
      <c r="E2954" s="88">
        <v>250</v>
      </c>
      <c r="F2954" s="88">
        <v>2070</v>
      </c>
      <c r="G2954" s="78" t="s">
        <v>335</v>
      </c>
      <c r="H2954" s="79">
        <v>7.9340000000000002</v>
      </c>
      <c r="I2954" s="79">
        <v>47.645000000000003</v>
      </c>
      <c r="J2954" s="79">
        <v>120.182</v>
      </c>
      <c r="K2954" s="79">
        <v>138.61799999999999</v>
      </c>
      <c r="L2954" s="79">
        <v>63.008000000000003</v>
      </c>
      <c r="M2954" s="79">
        <v>10.968</v>
      </c>
      <c r="N2954" s="79">
        <v>0.54500000000000004</v>
      </c>
    </row>
    <row r="2955" spans="1:14" x14ac:dyDescent="0.3">
      <c r="A2955" s="82">
        <v>2954</v>
      </c>
      <c r="B2955" s="83" t="s">
        <v>323</v>
      </c>
      <c r="C2955" s="86" t="s">
        <v>218</v>
      </c>
      <c r="D2955" s="88"/>
      <c r="E2955" s="88">
        <v>250</v>
      </c>
      <c r="F2955" s="88">
        <v>2075</v>
      </c>
      <c r="G2955" s="78" t="s">
        <v>336</v>
      </c>
      <c r="H2955" s="79">
        <v>7.9349999999999996</v>
      </c>
      <c r="I2955" s="79">
        <v>47.65</v>
      </c>
      <c r="J2955" s="79">
        <v>120.19499999999999</v>
      </c>
      <c r="K2955" s="79">
        <v>138.63200000000001</v>
      </c>
      <c r="L2955" s="79">
        <v>63.014000000000003</v>
      </c>
      <c r="M2955" s="79">
        <v>10.968999999999999</v>
      </c>
      <c r="N2955" s="79">
        <v>0.54500000000000004</v>
      </c>
    </row>
    <row r="2956" spans="1:14" x14ac:dyDescent="0.3">
      <c r="A2956" s="82">
        <v>2955</v>
      </c>
      <c r="B2956" s="83" t="s">
        <v>323</v>
      </c>
      <c r="C2956" s="86" t="s">
        <v>218</v>
      </c>
      <c r="D2956" s="88"/>
      <c r="E2956" s="88">
        <v>250</v>
      </c>
      <c r="F2956" s="88">
        <v>2080</v>
      </c>
      <c r="G2956" s="78" t="s">
        <v>337</v>
      </c>
      <c r="H2956" s="79">
        <v>7.93</v>
      </c>
      <c r="I2956" s="79">
        <v>47.618000000000002</v>
      </c>
      <c r="J2956" s="79">
        <v>120.114</v>
      </c>
      <c r="K2956" s="79">
        <v>138.53899999999999</v>
      </c>
      <c r="L2956" s="79">
        <v>62.972999999999999</v>
      </c>
      <c r="M2956" s="79">
        <v>10.962</v>
      </c>
      <c r="N2956" s="79">
        <v>0.54400000000000004</v>
      </c>
    </row>
    <row r="2957" spans="1:14" x14ac:dyDescent="0.3">
      <c r="A2957" s="82">
        <v>2956</v>
      </c>
      <c r="B2957" s="83" t="s">
        <v>323</v>
      </c>
      <c r="C2957" s="86" t="s">
        <v>218</v>
      </c>
      <c r="D2957" s="88"/>
      <c r="E2957" s="88">
        <v>250</v>
      </c>
      <c r="F2957" s="88">
        <v>2085</v>
      </c>
      <c r="G2957" s="78" t="s">
        <v>338</v>
      </c>
      <c r="H2957" s="79">
        <v>7.9279999999999999</v>
      </c>
      <c r="I2957" s="79">
        <v>47.607999999999997</v>
      </c>
      <c r="J2957" s="79">
        <v>120.09</v>
      </c>
      <c r="K2957" s="79">
        <v>138.511</v>
      </c>
      <c r="L2957" s="79">
        <v>62.959000000000003</v>
      </c>
      <c r="M2957" s="79">
        <v>10.96</v>
      </c>
      <c r="N2957" s="79">
        <v>0.54400000000000004</v>
      </c>
    </row>
    <row r="2958" spans="1:14" x14ac:dyDescent="0.3">
      <c r="A2958" s="82">
        <v>2957</v>
      </c>
      <c r="B2958" s="83" t="s">
        <v>323</v>
      </c>
      <c r="C2958" s="86" t="s">
        <v>218</v>
      </c>
      <c r="D2958" s="88"/>
      <c r="E2958" s="88">
        <v>250</v>
      </c>
      <c r="F2958" s="88">
        <v>2090</v>
      </c>
      <c r="G2958" s="78" t="s">
        <v>339</v>
      </c>
      <c r="H2958" s="79">
        <v>7.9160000000000004</v>
      </c>
      <c r="I2958" s="79">
        <v>47.531999999999996</v>
      </c>
      <c r="J2958" s="79">
        <v>119.898</v>
      </c>
      <c r="K2958" s="79">
        <v>138.29</v>
      </c>
      <c r="L2958" s="79">
        <v>62.859000000000002</v>
      </c>
      <c r="M2958" s="79">
        <v>10.942</v>
      </c>
      <c r="N2958" s="79">
        <v>0.54300000000000004</v>
      </c>
    </row>
    <row r="2959" spans="1:14" x14ac:dyDescent="0.3">
      <c r="A2959" s="82">
        <v>2958</v>
      </c>
      <c r="B2959" s="83" t="s">
        <v>323</v>
      </c>
      <c r="C2959" s="86" t="s">
        <v>218</v>
      </c>
      <c r="D2959" s="88"/>
      <c r="E2959" s="88">
        <v>250</v>
      </c>
      <c r="F2959" s="88">
        <v>2095</v>
      </c>
      <c r="G2959" s="78" t="s">
        <v>340</v>
      </c>
      <c r="H2959" s="79">
        <v>7.9210000000000003</v>
      </c>
      <c r="I2959" s="79">
        <v>47.564</v>
      </c>
      <c r="J2959" s="79">
        <v>119.97799999999999</v>
      </c>
      <c r="K2959" s="79">
        <v>138.38300000000001</v>
      </c>
      <c r="L2959" s="79">
        <v>62.901000000000003</v>
      </c>
      <c r="M2959" s="79">
        <v>10.949</v>
      </c>
      <c r="N2959" s="79">
        <v>0.54400000000000004</v>
      </c>
    </row>
    <row r="2960" spans="1:14" x14ac:dyDescent="0.3">
      <c r="A2960" s="82">
        <v>2959</v>
      </c>
      <c r="B2960" s="83" t="s">
        <v>323</v>
      </c>
      <c r="C2960" s="86" t="s">
        <v>219</v>
      </c>
      <c r="D2960" s="88"/>
      <c r="E2960" s="88">
        <v>276</v>
      </c>
      <c r="F2960" s="88">
        <v>2015</v>
      </c>
      <c r="G2960" s="78" t="s">
        <v>324</v>
      </c>
      <c r="H2960" s="79">
        <v>6.5350000000000001</v>
      </c>
      <c r="I2960" s="79">
        <v>30.777999999999999</v>
      </c>
      <c r="J2960" s="79">
        <v>76.459999999999994</v>
      </c>
      <c r="K2960" s="79">
        <v>104.714</v>
      </c>
      <c r="L2960" s="79">
        <v>63.033999999999999</v>
      </c>
      <c r="M2960" s="79">
        <v>11.989000000000001</v>
      </c>
      <c r="N2960" s="79">
        <v>0.47</v>
      </c>
    </row>
    <row r="2961" spans="1:14" x14ac:dyDescent="0.3">
      <c r="A2961" s="82">
        <v>2960</v>
      </c>
      <c r="B2961" s="83" t="s">
        <v>323</v>
      </c>
      <c r="C2961" s="86" t="s">
        <v>219</v>
      </c>
      <c r="D2961" s="88"/>
      <c r="E2961" s="88">
        <v>276</v>
      </c>
      <c r="F2961" s="88">
        <v>2020</v>
      </c>
      <c r="G2961" s="78" t="s">
        <v>325</v>
      </c>
      <c r="H2961" s="79">
        <v>5.625</v>
      </c>
      <c r="I2961" s="79">
        <v>27.231000000000002</v>
      </c>
      <c r="J2961" s="79">
        <v>73.89</v>
      </c>
      <c r="K2961" s="79">
        <v>109.646</v>
      </c>
      <c r="L2961" s="79">
        <v>70.477999999999994</v>
      </c>
      <c r="M2961" s="79">
        <v>14.026</v>
      </c>
      <c r="N2961" s="79">
        <v>0.52400000000000002</v>
      </c>
    </row>
    <row r="2962" spans="1:14" x14ac:dyDescent="0.3">
      <c r="A2962" s="82">
        <v>2961</v>
      </c>
      <c r="B2962" s="83" t="s">
        <v>323</v>
      </c>
      <c r="C2962" s="86" t="s">
        <v>219</v>
      </c>
      <c r="D2962" s="88"/>
      <c r="E2962" s="88">
        <v>276</v>
      </c>
      <c r="F2962" s="88">
        <v>2025</v>
      </c>
      <c r="G2962" s="78" t="s">
        <v>326</v>
      </c>
      <c r="H2962" s="79">
        <v>5.1139999999999999</v>
      </c>
      <c r="I2962" s="79">
        <v>25.22</v>
      </c>
      <c r="J2962" s="79">
        <v>72.421999999999997</v>
      </c>
      <c r="K2962" s="79">
        <v>113.092</v>
      </c>
      <c r="L2962" s="79">
        <v>75.790999999999997</v>
      </c>
      <c r="M2962" s="79">
        <v>15.651</v>
      </c>
      <c r="N2962" s="79">
        <v>0.56999999999999995</v>
      </c>
    </row>
    <row r="2963" spans="1:14" x14ac:dyDescent="0.3">
      <c r="A2963" s="82">
        <v>2962</v>
      </c>
      <c r="B2963" s="83" t="s">
        <v>323</v>
      </c>
      <c r="C2963" s="86" t="s">
        <v>219</v>
      </c>
      <c r="D2963" s="88"/>
      <c r="E2963" s="88">
        <v>276</v>
      </c>
      <c r="F2963" s="88">
        <v>2030</v>
      </c>
      <c r="G2963" s="78" t="s">
        <v>327</v>
      </c>
      <c r="H2963" s="79">
        <v>4.8319999999999999</v>
      </c>
      <c r="I2963" s="79">
        <v>24.094000000000001</v>
      </c>
      <c r="J2963" s="79">
        <v>71.650000000000006</v>
      </c>
      <c r="K2963" s="79">
        <v>115.54600000000001</v>
      </c>
      <c r="L2963" s="79">
        <v>79.477000000000004</v>
      </c>
      <c r="M2963" s="79">
        <v>16.937000000000001</v>
      </c>
      <c r="N2963" s="79">
        <v>0.60399999999999998</v>
      </c>
    </row>
    <row r="2964" spans="1:14" x14ac:dyDescent="0.3">
      <c r="A2964" s="82">
        <v>2963</v>
      </c>
      <c r="B2964" s="83" t="s">
        <v>323</v>
      </c>
      <c r="C2964" s="86" t="s">
        <v>219</v>
      </c>
      <c r="D2964" s="88"/>
      <c r="E2964" s="88">
        <v>276</v>
      </c>
      <c r="F2964" s="88">
        <v>2035</v>
      </c>
      <c r="G2964" s="78" t="s">
        <v>328</v>
      </c>
      <c r="H2964" s="79">
        <v>4.6900000000000004</v>
      </c>
      <c r="I2964" s="79">
        <v>23.547000000000001</v>
      </c>
      <c r="J2964" s="79">
        <v>71.558000000000007</v>
      </c>
      <c r="K2964" s="79">
        <v>117.70099999999999</v>
      </c>
      <c r="L2964" s="79">
        <v>82.135000000000005</v>
      </c>
      <c r="M2964" s="79">
        <v>17.959</v>
      </c>
      <c r="N2964" s="79">
        <v>0.63</v>
      </c>
    </row>
    <row r="2965" spans="1:14" x14ac:dyDescent="0.3">
      <c r="A2965" s="82">
        <v>2964</v>
      </c>
      <c r="B2965" s="83" t="s">
        <v>323</v>
      </c>
      <c r="C2965" s="86" t="s">
        <v>219</v>
      </c>
      <c r="D2965" s="88"/>
      <c r="E2965" s="88">
        <v>276</v>
      </c>
      <c r="F2965" s="88">
        <v>2040</v>
      </c>
      <c r="G2965" s="78" t="s">
        <v>329</v>
      </c>
      <c r="H2965" s="79">
        <v>4.62</v>
      </c>
      <c r="I2965" s="79">
        <v>23.315000000000001</v>
      </c>
      <c r="J2965" s="79">
        <v>71.807000000000002</v>
      </c>
      <c r="K2965" s="79">
        <v>119.48699999999999</v>
      </c>
      <c r="L2965" s="79">
        <v>83.832999999999998</v>
      </c>
      <c r="M2965" s="79">
        <v>18.73</v>
      </c>
      <c r="N2965" s="79">
        <v>0.64800000000000002</v>
      </c>
    </row>
    <row r="2966" spans="1:14" x14ac:dyDescent="0.3">
      <c r="A2966" s="82">
        <v>2965</v>
      </c>
      <c r="B2966" s="83" t="s">
        <v>323</v>
      </c>
      <c r="C2966" s="86" t="s">
        <v>219</v>
      </c>
      <c r="D2966" s="88"/>
      <c r="E2966" s="88">
        <v>276</v>
      </c>
      <c r="F2966" s="88">
        <v>2045</v>
      </c>
      <c r="G2966" s="78" t="s">
        <v>330</v>
      </c>
      <c r="H2966" s="79">
        <v>4.601</v>
      </c>
      <c r="I2966" s="79">
        <v>23.312999999999999</v>
      </c>
      <c r="J2966" s="79">
        <v>72.403999999999996</v>
      </c>
      <c r="K2966" s="79">
        <v>121.148</v>
      </c>
      <c r="L2966" s="79">
        <v>84.906999999999996</v>
      </c>
      <c r="M2966" s="79">
        <v>19.260999999999999</v>
      </c>
      <c r="N2966" s="79">
        <v>0.66600000000000004</v>
      </c>
    </row>
    <row r="2967" spans="1:14" x14ac:dyDescent="0.3">
      <c r="A2967" s="82">
        <v>2966</v>
      </c>
      <c r="B2967" s="83" t="s">
        <v>323</v>
      </c>
      <c r="C2967" s="86" t="s">
        <v>219</v>
      </c>
      <c r="D2967" s="88"/>
      <c r="E2967" s="88">
        <v>276</v>
      </c>
      <c r="F2967" s="88">
        <v>2050</v>
      </c>
      <c r="G2967" s="78" t="s">
        <v>331</v>
      </c>
      <c r="H2967" s="79">
        <v>4.62</v>
      </c>
      <c r="I2967" s="79">
        <v>23.44</v>
      </c>
      <c r="J2967" s="79">
        <v>73.2</v>
      </c>
      <c r="K2967" s="79">
        <v>122.634</v>
      </c>
      <c r="L2967" s="79">
        <v>85.415999999999997</v>
      </c>
      <c r="M2967" s="79">
        <v>19.558</v>
      </c>
      <c r="N2967" s="79">
        <v>0.67200000000000004</v>
      </c>
    </row>
    <row r="2968" spans="1:14" x14ac:dyDescent="0.3">
      <c r="A2968" s="82">
        <v>2967</v>
      </c>
      <c r="B2968" s="83" t="s">
        <v>323</v>
      </c>
      <c r="C2968" s="86" t="s">
        <v>219</v>
      </c>
      <c r="D2968" s="88"/>
      <c r="E2968" s="88">
        <v>276</v>
      </c>
      <c r="F2968" s="88">
        <v>2055</v>
      </c>
      <c r="G2968" s="78" t="s">
        <v>332</v>
      </c>
      <c r="H2968" s="79">
        <v>4.6609999999999996</v>
      </c>
      <c r="I2968" s="79">
        <v>23.646000000000001</v>
      </c>
      <c r="J2968" s="79">
        <v>73.843999999999994</v>
      </c>
      <c r="K2968" s="79">
        <v>123.71299999999999</v>
      </c>
      <c r="L2968" s="79">
        <v>86.168000000000006</v>
      </c>
      <c r="M2968" s="79">
        <v>19.73</v>
      </c>
      <c r="N2968" s="79">
        <v>0.67800000000000005</v>
      </c>
    </row>
    <row r="2969" spans="1:14" x14ac:dyDescent="0.3">
      <c r="A2969" s="82">
        <v>2968</v>
      </c>
      <c r="B2969" s="83" t="s">
        <v>323</v>
      </c>
      <c r="C2969" s="86" t="s">
        <v>219</v>
      </c>
      <c r="D2969" s="88"/>
      <c r="E2969" s="88">
        <v>276</v>
      </c>
      <c r="F2969" s="88">
        <v>2060</v>
      </c>
      <c r="G2969" s="78" t="s">
        <v>333</v>
      </c>
      <c r="H2969" s="79">
        <v>4.6970000000000001</v>
      </c>
      <c r="I2969" s="79">
        <v>23.832999999999998</v>
      </c>
      <c r="J2969" s="79">
        <v>74.426000000000002</v>
      </c>
      <c r="K2969" s="79">
        <v>124.688</v>
      </c>
      <c r="L2969" s="79">
        <v>86.846999999999994</v>
      </c>
      <c r="M2969" s="79">
        <v>19.885000000000002</v>
      </c>
      <c r="N2969" s="79">
        <v>0.68400000000000005</v>
      </c>
    </row>
    <row r="2970" spans="1:14" x14ac:dyDescent="0.3">
      <c r="A2970" s="82">
        <v>2969</v>
      </c>
      <c r="B2970" s="83" t="s">
        <v>323</v>
      </c>
      <c r="C2970" s="86" t="s">
        <v>219</v>
      </c>
      <c r="D2970" s="88"/>
      <c r="E2970" s="88">
        <v>276</v>
      </c>
      <c r="F2970" s="88">
        <v>2065</v>
      </c>
      <c r="G2970" s="78" t="s">
        <v>334</v>
      </c>
      <c r="H2970" s="79">
        <v>4.7300000000000004</v>
      </c>
      <c r="I2970" s="79">
        <v>23.998999999999999</v>
      </c>
      <c r="J2970" s="79">
        <v>74.945999999999998</v>
      </c>
      <c r="K2970" s="79">
        <v>125.559</v>
      </c>
      <c r="L2970" s="79">
        <v>87.453000000000003</v>
      </c>
      <c r="M2970" s="79">
        <v>20.024999999999999</v>
      </c>
      <c r="N2970" s="79">
        <v>0.68799999999999994</v>
      </c>
    </row>
    <row r="2971" spans="1:14" x14ac:dyDescent="0.3">
      <c r="A2971" s="82">
        <v>2970</v>
      </c>
      <c r="B2971" s="83" t="s">
        <v>323</v>
      </c>
      <c r="C2971" s="86" t="s">
        <v>219</v>
      </c>
      <c r="D2971" s="88"/>
      <c r="E2971" s="88">
        <v>276</v>
      </c>
      <c r="F2971" s="88">
        <v>2070</v>
      </c>
      <c r="G2971" s="78" t="s">
        <v>335</v>
      </c>
      <c r="H2971" s="79">
        <v>4.7519999999999998</v>
      </c>
      <c r="I2971" s="79">
        <v>24.111999999999998</v>
      </c>
      <c r="J2971" s="79">
        <v>75.296999999999997</v>
      </c>
      <c r="K2971" s="79">
        <v>126.146</v>
      </c>
      <c r="L2971" s="79">
        <v>87.863</v>
      </c>
      <c r="M2971" s="79">
        <v>20.117999999999999</v>
      </c>
      <c r="N2971" s="79">
        <v>0.69199999999999995</v>
      </c>
    </row>
    <row r="2972" spans="1:14" x14ac:dyDescent="0.3">
      <c r="A2972" s="82">
        <v>2971</v>
      </c>
      <c r="B2972" s="83" t="s">
        <v>323</v>
      </c>
      <c r="C2972" s="86" t="s">
        <v>219</v>
      </c>
      <c r="D2972" s="88"/>
      <c r="E2972" s="88">
        <v>276</v>
      </c>
      <c r="F2972" s="88">
        <v>2075</v>
      </c>
      <c r="G2972" s="78" t="s">
        <v>336</v>
      </c>
      <c r="H2972" s="79">
        <v>4.7789999999999999</v>
      </c>
      <c r="I2972" s="79">
        <v>24.242999999999999</v>
      </c>
      <c r="J2972" s="79">
        <v>75.709999999999994</v>
      </c>
      <c r="K2972" s="79">
        <v>126.839</v>
      </c>
      <c r="L2972" s="79">
        <v>88.344999999999999</v>
      </c>
      <c r="M2972" s="79">
        <v>20.228999999999999</v>
      </c>
      <c r="N2972" s="79">
        <v>0.69499999999999995</v>
      </c>
    </row>
    <row r="2973" spans="1:14" x14ac:dyDescent="0.3">
      <c r="A2973" s="82">
        <v>2972</v>
      </c>
      <c r="B2973" s="83" t="s">
        <v>323</v>
      </c>
      <c r="C2973" s="86" t="s">
        <v>219</v>
      </c>
      <c r="D2973" s="88"/>
      <c r="E2973" s="88">
        <v>276</v>
      </c>
      <c r="F2973" s="88">
        <v>2080</v>
      </c>
      <c r="G2973" s="78" t="s">
        <v>337</v>
      </c>
      <c r="H2973" s="79">
        <v>4.7949999999999999</v>
      </c>
      <c r="I2973" s="79">
        <v>24.326000000000001</v>
      </c>
      <c r="J2973" s="79">
        <v>75.968000000000004</v>
      </c>
      <c r="K2973" s="79">
        <v>127.27</v>
      </c>
      <c r="L2973" s="79">
        <v>88.646000000000001</v>
      </c>
      <c r="M2973" s="79">
        <v>20.297000000000001</v>
      </c>
      <c r="N2973" s="79">
        <v>0.69799999999999995</v>
      </c>
    </row>
    <row r="2974" spans="1:14" x14ac:dyDescent="0.3">
      <c r="A2974" s="82">
        <v>2973</v>
      </c>
      <c r="B2974" s="83" t="s">
        <v>323</v>
      </c>
      <c r="C2974" s="86" t="s">
        <v>219</v>
      </c>
      <c r="D2974" s="88"/>
      <c r="E2974" s="88">
        <v>276</v>
      </c>
      <c r="F2974" s="88">
        <v>2085</v>
      </c>
      <c r="G2974" s="78" t="s">
        <v>338</v>
      </c>
      <c r="H2974" s="79">
        <v>4.8140000000000001</v>
      </c>
      <c r="I2974" s="79">
        <v>24.425999999999998</v>
      </c>
      <c r="J2974" s="79">
        <v>76.278999999999996</v>
      </c>
      <c r="K2974" s="79">
        <v>127.791</v>
      </c>
      <c r="L2974" s="79">
        <v>89.009</v>
      </c>
      <c r="M2974" s="79">
        <v>20.38</v>
      </c>
      <c r="N2974" s="79">
        <v>0.70099999999999996</v>
      </c>
    </row>
    <row r="2975" spans="1:14" x14ac:dyDescent="0.3">
      <c r="A2975" s="82">
        <v>2974</v>
      </c>
      <c r="B2975" s="83" t="s">
        <v>323</v>
      </c>
      <c r="C2975" s="86" t="s">
        <v>219</v>
      </c>
      <c r="D2975" s="88"/>
      <c r="E2975" s="88">
        <v>276</v>
      </c>
      <c r="F2975" s="88">
        <v>2090</v>
      </c>
      <c r="G2975" s="78" t="s">
        <v>339</v>
      </c>
      <c r="H2975" s="79">
        <v>4.8330000000000002</v>
      </c>
      <c r="I2975" s="79">
        <v>24.52</v>
      </c>
      <c r="J2975" s="79">
        <v>76.572000000000003</v>
      </c>
      <c r="K2975" s="79">
        <v>128.28200000000001</v>
      </c>
      <c r="L2975" s="79">
        <v>89.350999999999999</v>
      </c>
      <c r="M2975" s="79">
        <v>20.459</v>
      </c>
      <c r="N2975" s="79">
        <v>0.70299999999999996</v>
      </c>
    </row>
    <row r="2976" spans="1:14" x14ac:dyDescent="0.3">
      <c r="A2976" s="82">
        <v>2975</v>
      </c>
      <c r="B2976" s="83" t="s">
        <v>323</v>
      </c>
      <c r="C2976" s="86" t="s">
        <v>219</v>
      </c>
      <c r="D2976" s="88"/>
      <c r="E2976" s="88">
        <v>276</v>
      </c>
      <c r="F2976" s="88">
        <v>2095</v>
      </c>
      <c r="G2976" s="78" t="s">
        <v>340</v>
      </c>
      <c r="H2976" s="79">
        <v>4.8460000000000001</v>
      </c>
      <c r="I2976" s="79">
        <v>24.582999999999998</v>
      </c>
      <c r="J2976" s="79">
        <v>76.772000000000006</v>
      </c>
      <c r="K2976" s="79">
        <v>128.61799999999999</v>
      </c>
      <c r="L2976" s="79">
        <v>89.584000000000003</v>
      </c>
      <c r="M2976" s="79">
        <v>20.512</v>
      </c>
      <c r="N2976" s="79">
        <v>0.70499999999999996</v>
      </c>
    </row>
    <row r="2977" spans="1:14" x14ac:dyDescent="0.3">
      <c r="A2977" s="82">
        <v>2976</v>
      </c>
      <c r="B2977" s="83" t="s">
        <v>323</v>
      </c>
      <c r="C2977" s="86" t="s">
        <v>220</v>
      </c>
      <c r="D2977" s="88"/>
      <c r="E2977" s="88">
        <v>442</v>
      </c>
      <c r="F2977" s="88">
        <v>2015</v>
      </c>
      <c r="G2977" s="78" t="s">
        <v>324</v>
      </c>
      <c r="H2977" s="79">
        <v>5.1970000000000001</v>
      </c>
      <c r="I2977" s="79">
        <v>32.548000000000002</v>
      </c>
      <c r="J2977" s="79">
        <v>77.155000000000001</v>
      </c>
      <c r="K2977" s="79">
        <v>115.44499999999999</v>
      </c>
      <c r="L2977" s="79">
        <v>71.108999999999995</v>
      </c>
      <c r="M2977" s="79">
        <v>16.181999999999999</v>
      </c>
      <c r="N2977" s="79">
        <v>1.224</v>
      </c>
    </row>
    <row r="2978" spans="1:14" x14ac:dyDescent="0.3">
      <c r="A2978" s="82">
        <v>2977</v>
      </c>
      <c r="B2978" s="83" t="s">
        <v>323</v>
      </c>
      <c r="C2978" s="86" t="s">
        <v>220</v>
      </c>
      <c r="D2978" s="88"/>
      <c r="E2978" s="88">
        <v>442</v>
      </c>
      <c r="F2978" s="88">
        <v>2020</v>
      </c>
      <c r="G2978" s="78" t="s">
        <v>325</v>
      </c>
      <c r="H2978" s="79">
        <v>4.6050000000000004</v>
      </c>
      <c r="I2978" s="79">
        <v>29.827999999999999</v>
      </c>
      <c r="J2978" s="79">
        <v>74.465999999999994</v>
      </c>
      <c r="K2978" s="79">
        <v>119.61799999999999</v>
      </c>
      <c r="L2978" s="79">
        <v>77.492000000000004</v>
      </c>
      <c r="M2978" s="79">
        <v>18.545000000000002</v>
      </c>
      <c r="N2978" s="79">
        <v>1.546</v>
      </c>
    </row>
    <row r="2979" spans="1:14" x14ac:dyDescent="0.3">
      <c r="A2979" s="82">
        <v>2978</v>
      </c>
      <c r="B2979" s="83" t="s">
        <v>323</v>
      </c>
      <c r="C2979" s="86" t="s">
        <v>220</v>
      </c>
      <c r="D2979" s="88"/>
      <c r="E2979" s="88">
        <v>442</v>
      </c>
      <c r="F2979" s="88">
        <v>2025</v>
      </c>
      <c r="G2979" s="78" t="s">
        <v>326</v>
      </c>
      <c r="H2979" s="79">
        <v>4.3079999999999998</v>
      </c>
      <c r="I2979" s="79">
        <v>28.375</v>
      </c>
      <c r="J2979" s="79">
        <v>73.03</v>
      </c>
      <c r="K2979" s="79">
        <v>122.32899999999999</v>
      </c>
      <c r="L2979" s="79">
        <v>81.691999999999993</v>
      </c>
      <c r="M2979" s="79">
        <v>20.314</v>
      </c>
      <c r="N2979" s="79">
        <v>1.8320000000000001</v>
      </c>
    </row>
    <row r="2980" spans="1:14" x14ac:dyDescent="0.3">
      <c r="A2980" s="82">
        <v>2979</v>
      </c>
      <c r="B2980" s="83" t="s">
        <v>323</v>
      </c>
      <c r="C2980" s="86" t="s">
        <v>220</v>
      </c>
      <c r="D2980" s="88"/>
      <c r="E2980" s="88">
        <v>442</v>
      </c>
      <c r="F2980" s="88">
        <v>2030</v>
      </c>
      <c r="G2980" s="78" t="s">
        <v>327</v>
      </c>
      <c r="H2980" s="79">
        <v>4.1550000000000002</v>
      </c>
      <c r="I2980" s="79">
        <v>27.605</v>
      </c>
      <c r="J2980" s="79">
        <v>72.308999999999997</v>
      </c>
      <c r="K2980" s="79">
        <v>124.194</v>
      </c>
      <c r="L2980" s="79">
        <v>84.450999999999993</v>
      </c>
      <c r="M2980" s="79">
        <v>21.64</v>
      </c>
      <c r="N2980" s="79">
        <v>2.0859999999999999</v>
      </c>
    </row>
    <row r="2981" spans="1:14" x14ac:dyDescent="0.3">
      <c r="A2981" s="82">
        <v>2980</v>
      </c>
      <c r="B2981" s="83" t="s">
        <v>323</v>
      </c>
      <c r="C2981" s="86" t="s">
        <v>220</v>
      </c>
      <c r="D2981" s="88"/>
      <c r="E2981" s="88">
        <v>442</v>
      </c>
      <c r="F2981" s="88">
        <v>2035</v>
      </c>
      <c r="G2981" s="78" t="s">
        <v>328</v>
      </c>
      <c r="H2981" s="79">
        <v>4.09</v>
      </c>
      <c r="I2981" s="79">
        <v>27.251999999999999</v>
      </c>
      <c r="J2981" s="79">
        <v>72.066000000000003</v>
      </c>
      <c r="K2981" s="79">
        <v>125.648</v>
      </c>
      <c r="L2981" s="79">
        <v>86.283000000000001</v>
      </c>
      <c r="M2981" s="79">
        <v>22.623999999999999</v>
      </c>
      <c r="N2981" s="79">
        <v>2.2970000000000002</v>
      </c>
    </row>
    <row r="2982" spans="1:14" x14ac:dyDescent="0.3">
      <c r="A2982" s="82">
        <v>2981</v>
      </c>
      <c r="B2982" s="83" t="s">
        <v>323</v>
      </c>
      <c r="C2982" s="86" t="s">
        <v>220</v>
      </c>
      <c r="D2982" s="88"/>
      <c r="E2982" s="88">
        <v>442</v>
      </c>
      <c r="F2982" s="88">
        <v>2040</v>
      </c>
      <c r="G2982" s="78" t="s">
        <v>329</v>
      </c>
      <c r="H2982" s="79">
        <v>4.056</v>
      </c>
      <c r="I2982" s="79">
        <v>27.128</v>
      </c>
      <c r="J2982" s="79">
        <v>72.177000000000007</v>
      </c>
      <c r="K2982" s="79">
        <v>126.91200000000001</v>
      </c>
      <c r="L2982" s="79">
        <v>87.427000000000007</v>
      </c>
      <c r="M2982" s="79">
        <v>23.300999999999998</v>
      </c>
      <c r="N2982" s="79">
        <v>2.4590000000000001</v>
      </c>
    </row>
    <row r="2983" spans="1:14" x14ac:dyDescent="0.3">
      <c r="A2983" s="82">
        <v>2982</v>
      </c>
      <c r="B2983" s="83" t="s">
        <v>323</v>
      </c>
      <c r="C2983" s="86" t="s">
        <v>220</v>
      </c>
      <c r="D2983" s="88"/>
      <c r="E2983" s="88">
        <v>442</v>
      </c>
      <c r="F2983" s="88">
        <v>2045</v>
      </c>
      <c r="G2983" s="78" t="s">
        <v>330</v>
      </c>
      <c r="H2983" s="79">
        <v>4.0549999999999997</v>
      </c>
      <c r="I2983" s="79">
        <v>27.14</v>
      </c>
      <c r="J2983" s="79">
        <v>72.513999999999996</v>
      </c>
      <c r="K2983" s="79">
        <v>128.03800000000001</v>
      </c>
      <c r="L2983" s="79">
        <v>88.037000000000006</v>
      </c>
      <c r="M2983" s="79">
        <v>23.678999999999998</v>
      </c>
      <c r="N2983" s="79">
        <v>2.5569999999999999</v>
      </c>
    </row>
    <row r="2984" spans="1:14" x14ac:dyDescent="0.3">
      <c r="A2984" s="82">
        <v>2983</v>
      </c>
      <c r="B2984" s="83" t="s">
        <v>323</v>
      </c>
      <c r="C2984" s="86" t="s">
        <v>220</v>
      </c>
      <c r="D2984" s="88"/>
      <c r="E2984" s="88">
        <v>442</v>
      </c>
      <c r="F2984" s="88">
        <v>2050</v>
      </c>
      <c r="G2984" s="78" t="s">
        <v>331</v>
      </c>
      <c r="H2984" s="79">
        <v>4.0819999999999999</v>
      </c>
      <c r="I2984" s="79">
        <v>27.315000000000001</v>
      </c>
      <c r="J2984" s="79">
        <v>72.983000000000004</v>
      </c>
      <c r="K2984" s="79">
        <v>128.86699999999999</v>
      </c>
      <c r="L2984" s="79">
        <v>88.606999999999999</v>
      </c>
      <c r="M2984" s="79">
        <v>23.832000000000001</v>
      </c>
      <c r="N2984" s="79">
        <v>2.5739999999999998</v>
      </c>
    </row>
    <row r="2985" spans="1:14" x14ac:dyDescent="0.3">
      <c r="A2985" s="82">
        <v>2984</v>
      </c>
      <c r="B2985" s="83" t="s">
        <v>323</v>
      </c>
      <c r="C2985" s="86" t="s">
        <v>220</v>
      </c>
      <c r="D2985" s="88"/>
      <c r="E2985" s="88">
        <v>442</v>
      </c>
      <c r="F2985" s="88">
        <v>2055</v>
      </c>
      <c r="G2985" s="78" t="s">
        <v>332</v>
      </c>
      <c r="H2985" s="79">
        <v>4.0990000000000002</v>
      </c>
      <c r="I2985" s="79">
        <v>27.431000000000001</v>
      </c>
      <c r="J2985" s="79">
        <v>73.293999999999997</v>
      </c>
      <c r="K2985" s="79">
        <v>129.41399999999999</v>
      </c>
      <c r="L2985" s="79">
        <v>88.983999999999995</v>
      </c>
      <c r="M2985" s="79">
        <v>23.933</v>
      </c>
      <c r="N2985" s="79">
        <v>2.585</v>
      </c>
    </row>
    <row r="2986" spans="1:14" x14ac:dyDescent="0.3">
      <c r="A2986" s="82">
        <v>2985</v>
      </c>
      <c r="B2986" s="83" t="s">
        <v>323</v>
      </c>
      <c r="C2986" s="86" t="s">
        <v>220</v>
      </c>
      <c r="D2986" s="88"/>
      <c r="E2986" s="88">
        <v>442</v>
      </c>
      <c r="F2986" s="88">
        <v>2060</v>
      </c>
      <c r="G2986" s="78" t="s">
        <v>333</v>
      </c>
      <c r="H2986" s="79">
        <v>4.1189999999999998</v>
      </c>
      <c r="I2986" s="79">
        <v>27.561</v>
      </c>
      <c r="J2986" s="79">
        <v>73.641000000000005</v>
      </c>
      <c r="K2986" s="79">
        <v>130.029</v>
      </c>
      <c r="L2986" s="79">
        <v>89.406000000000006</v>
      </c>
      <c r="M2986" s="79">
        <v>24.047000000000001</v>
      </c>
      <c r="N2986" s="79">
        <v>2.597</v>
      </c>
    </row>
    <row r="2987" spans="1:14" x14ac:dyDescent="0.3">
      <c r="A2987" s="82">
        <v>2986</v>
      </c>
      <c r="B2987" s="83" t="s">
        <v>323</v>
      </c>
      <c r="C2987" s="86" t="s">
        <v>220</v>
      </c>
      <c r="D2987" s="88"/>
      <c r="E2987" s="88">
        <v>442</v>
      </c>
      <c r="F2987" s="88">
        <v>2065</v>
      </c>
      <c r="G2987" s="78" t="s">
        <v>334</v>
      </c>
      <c r="H2987" s="79">
        <v>4.133</v>
      </c>
      <c r="I2987" s="79">
        <v>27.66</v>
      </c>
      <c r="J2987" s="79">
        <v>73.906000000000006</v>
      </c>
      <c r="K2987" s="79">
        <v>130.495</v>
      </c>
      <c r="L2987" s="79">
        <v>89.727000000000004</v>
      </c>
      <c r="M2987" s="79">
        <v>24.132999999999999</v>
      </c>
      <c r="N2987" s="79">
        <v>2.6059999999999999</v>
      </c>
    </row>
    <row r="2988" spans="1:14" x14ac:dyDescent="0.3">
      <c r="A2988" s="82">
        <v>2987</v>
      </c>
      <c r="B2988" s="83" t="s">
        <v>323</v>
      </c>
      <c r="C2988" s="86" t="s">
        <v>220</v>
      </c>
      <c r="D2988" s="88"/>
      <c r="E2988" s="88">
        <v>442</v>
      </c>
      <c r="F2988" s="88">
        <v>2070</v>
      </c>
      <c r="G2988" s="78" t="s">
        <v>335</v>
      </c>
      <c r="H2988" s="79">
        <v>4.1440000000000001</v>
      </c>
      <c r="I2988" s="79">
        <v>27.731999999999999</v>
      </c>
      <c r="J2988" s="79">
        <v>74.099000000000004</v>
      </c>
      <c r="K2988" s="79">
        <v>130.83500000000001</v>
      </c>
      <c r="L2988" s="79">
        <v>89.960999999999999</v>
      </c>
      <c r="M2988" s="79">
        <v>24.196000000000002</v>
      </c>
      <c r="N2988" s="79">
        <v>2.613</v>
      </c>
    </row>
    <row r="2989" spans="1:14" x14ac:dyDescent="0.3">
      <c r="A2989" s="82">
        <v>2988</v>
      </c>
      <c r="B2989" s="83" t="s">
        <v>323</v>
      </c>
      <c r="C2989" s="86" t="s">
        <v>220</v>
      </c>
      <c r="D2989" s="88"/>
      <c r="E2989" s="88">
        <v>442</v>
      </c>
      <c r="F2989" s="88">
        <v>2075</v>
      </c>
      <c r="G2989" s="78" t="s">
        <v>336</v>
      </c>
      <c r="H2989" s="79">
        <v>4.1529999999999996</v>
      </c>
      <c r="I2989" s="79">
        <v>27.788</v>
      </c>
      <c r="J2989" s="79">
        <v>74.248999999999995</v>
      </c>
      <c r="K2989" s="79">
        <v>131.102</v>
      </c>
      <c r="L2989" s="79">
        <v>90.144000000000005</v>
      </c>
      <c r="M2989" s="79">
        <v>24.245999999999999</v>
      </c>
      <c r="N2989" s="79">
        <v>2.6179999999999999</v>
      </c>
    </row>
    <row r="2990" spans="1:14" x14ac:dyDescent="0.3">
      <c r="A2990" s="82">
        <v>2989</v>
      </c>
      <c r="B2990" s="83" t="s">
        <v>323</v>
      </c>
      <c r="C2990" s="86" t="s">
        <v>220</v>
      </c>
      <c r="D2990" s="88"/>
      <c r="E2990" s="88">
        <v>442</v>
      </c>
      <c r="F2990" s="88">
        <v>2080</v>
      </c>
      <c r="G2990" s="78" t="s">
        <v>337</v>
      </c>
      <c r="H2990" s="79">
        <v>4.1630000000000003</v>
      </c>
      <c r="I2990" s="79">
        <v>27.859000000000002</v>
      </c>
      <c r="J2990" s="79">
        <v>74.438000000000002</v>
      </c>
      <c r="K2990" s="79">
        <v>131.435</v>
      </c>
      <c r="L2990" s="79">
        <v>90.373000000000005</v>
      </c>
      <c r="M2990" s="79">
        <v>24.306999999999999</v>
      </c>
      <c r="N2990" s="79">
        <v>2.625</v>
      </c>
    </row>
    <row r="2991" spans="1:14" x14ac:dyDescent="0.3">
      <c r="A2991" s="82">
        <v>2990</v>
      </c>
      <c r="B2991" s="83" t="s">
        <v>323</v>
      </c>
      <c r="C2991" s="86" t="s">
        <v>220</v>
      </c>
      <c r="D2991" s="88"/>
      <c r="E2991" s="88">
        <v>442</v>
      </c>
      <c r="F2991" s="88">
        <v>2085</v>
      </c>
      <c r="G2991" s="78" t="s">
        <v>338</v>
      </c>
      <c r="H2991" s="79">
        <v>4.17</v>
      </c>
      <c r="I2991" s="79">
        <v>27.902999999999999</v>
      </c>
      <c r="J2991" s="79">
        <v>74.555000000000007</v>
      </c>
      <c r="K2991" s="79">
        <v>131.642</v>
      </c>
      <c r="L2991" s="79">
        <v>90.515000000000001</v>
      </c>
      <c r="M2991" s="79">
        <v>24.346</v>
      </c>
      <c r="N2991" s="79">
        <v>2.629</v>
      </c>
    </row>
    <row r="2992" spans="1:14" x14ac:dyDescent="0.3">
      <c r="A2992" s="82">
        <v>2991</v>
      </c>
      <c r="B2992" s="83" t="s">
        <v>323</v>
      </c>
      <c r="C2992" s="86" t="s">
        <v>220</v>
      </c>
      <c r="D2992" s="88"/>
      <c r="E2992" s="88">
        <v>442</v>
      </c>
      <c r="F2992" s="88">
        <v>2090</v>
      </c>
      <c r="G2992" s="78" t="s">
        <v>339</v>
      </c>
      <c r="H2992" s="79">
        <v>4.1790000000000003</v>
      </c>
      <c r="I2992" s="79">
        <v>27.962</v>
      </c>
      <c r="J2992" s="79">
        <v>74.715000000000003</v>
      </c>
      <c r="K2992" s="79">
        <v>131.923</v>
      </c>
      <c r="L2992" s="79">
        <v>90.709000000000003</v>
      </c>
      <c r="M2992" s="79">
        <v>24.396999999999998</v>
      </c>
      <c r="N2992" s="79">
        <v>2.6349999999999998</v>
      </c>
    </row>
    <row r="2993" spans="1:14" x14ac:dyDescent="0.3">
      <c r="A2993" s="82">
        <v>2992</v>
      </c>
      <c r="B2993" s="83" t="s">
        <v>323</v>
      </c>
      <c r="C2993" s="86" t="s">
        <v>220</v>
      </c>
      <c r="D2993" s="88"/>
      <c r="E2993" s="88">
        <v>442</v>
      </c>
      <c r="F2993" s="88">
        <v>2095</v>
      </c>
      <c r="G2993" s="78" t="s">
        <v>340</v>
      </c>
      <c r="H2993" s="79">
        <v>4.1829999999999998</v>
      </c>
      <c r="I2993" s="79">
        <v>27.991</v>
      </c>
      <c r="J2993" s="79">
        <v>74.790000000000006</v>
      </c>
      <c r="K2993" s="79">
        <v>132.05600000000001</v>
      </c>
      <c r="L2993" s="79">
        <v>90.801000000000002</v>
      </c>
      <c r="M2993" s="79">
        <v>24.422000000000001</v>
      </c>
      <c r="N2993" s="79">
        <v>2.637</v>
      </c>
    </row>
    <row r="2994" spans="1:14" x14ac:dyDescent="0.3">
      <c r="A2994" s="82">
        <v>2993</v>
      </c>
      <c r="B2994" s="83" t="s">
        <v>323</v>
      </c>
      <c r="C2994" s="86" t="s">
        <v>221</v>
      </c>
      <c r="D2994" s="88"/>
      <c r="E2994" s="88">
        <v>528</v>
      </c>
      <c r="F2994" s="88">
        <v>2015</v>
      </c>
      <c r="G2994" s="78" t="s">
        <v>324</v>
      </c>
      <c r="H2994" s="79">
        <v>3.9929999999999999</v>
      </c>
      <c r="I2994" s="79">
        <v>33.927999999999997</v>
      </c>
      <c r="J2994" s="79">
        <v>107.682</v>
      </c>
      <c r="K2994" s="79">
        <v>136.797</v>
      </c>
      <c r="L2994" s="79">
        <v>57.024000000000001</v>
      </c>
      <c r="M2994" s="79">
        <v>10.135999999999999</v>
      </c>
      <c r="N2994" s="79">
        <v>0.42</v>
      </c>
    </row>
    <row r="2995" spans="1:14" x14ac:dyDescent="0.3">
      <c r="A2995" s="82">
        <v>2994</v>
      </c>
      <c r="B2995" s="83" t="s">
        <v>323</v>
      </c>
      <c r="C2995" s="86" t="s">
        <v>221</v>
      </c>
      <c r="D2995" s="88"/>
      <c r="E2995" s="88">
        <v>528</v>
      </c>
      <c r="F2995" s="88">
        <v>2020</v>
      </c>
      <c r="G2995" s="78" t="s">
        <v>325</v>
      </c>
      <c r="H2995" s="79">
        <v>3.8069999999999999</v>
      </c>
      <c r="I2995" s="79">
        <v>33.521000000000001</v>
      </c>
      <c r="J2995" s="79">
        <v>108.212</v>
      </c>
      <c r="K2995" s="79">
        <v>138.08799999999999</v>
      </c>
      <c r="L2995" s="79">
        <v>58.061999999999998</v>
      </c>
      <c r="M2995" s="79">
        <v>10.705</v>
      </c>
      <c r="N2995" s="79">
        <v>0.44500000000000001</v>
      </c>
    </row>
    <row r="2996" spans="1:14" x14ac:dyDescent="0.3">
      <c r="A2996" s="82">
        <v>2995</v>
      </c>
      <c r="B2996" s="83" t="s">
        <v>323</v>
      </c>
      <c r="C2996" s="86" t="s">
        <v>221</v>
      </c>
      <c r="D2996" s="88"/>
      <c r="E2996" s="88">
        <v>528</v>
      </c>
      <c r="F2996" s="88">
        <v>2025</v>
      </c>
      <c r="G2996" s="78" t="s">
        <v>326</v>
      </c>
      <c r="H2996" s="79">
        <v>3.7210000000000001</v>
      </c>
      <c r="I2996" s="79">
        <v>33.343000000000004</v>
      </c>
      <c r="J2996" s="79">
        <v>108.753</v>
      </c>
      <c r="K2996" s="79">
        <v>139.17099999999999</v>
      </c>
      <c r="L2996" s="79">
        <v>58.828000000000003</v>
      </c>
      <c r="M2996" s="79">
        <v>11.116</v>
      </c>
      <c r="N2996" s="79">
        <v>0.44800000000000001</v>
      </c>
    </row>
    <row r="2997" spans="1:14" x14ac:dyDescent="0.3">
      <c r="A2997" s="82">
        <v>2996</v>
      </c>
      <c r="B2997" s="83" t="s">
        <v>323</v>
      </c>
      <c r="C2997" s="86" t="s">
        <v>221</v>
      </c>
      <c r="D2997" s="88"/>
      <c r="E2997" s="88">
        <v>528</v>
      </c>
      <c r="F2997" s="88">
        <v>2030</v>
      </c>
      <c r="G2997" s="78" t="s">
        <v>327</v>
      </c>
      <c r="H2997" s="79">
        <v>3.669</v>
      </c>
      <c r="I2997" s="79">
        <v>33.250999999999998</v>
      </c>
      <c r="J2997" s="79">
        <v>109.16500000000001</v>
      </c>
      <c r="K2997" s="79">
        <v>139.94999999999999</v>
      </c>
      <c r="L2997" s="79">
        <v>59.372</v>
      </c>
      <c r="M2997" s="79">
        <v>11.416</v>
      </c>
      <c r="N2997" s="79">
        <v>0.45700000000000002</v>
      </c>
    </row>
    <row r="2998" spans="1:14" x14ac:dyDescent="0.3">
      <c r="A2998" s="82">
        <v>2997</v>
      </c>
      <c r="B2998" s="83" t="s">
        <v>323</v>
      </c>
      <c r="C2998" s="86" t="s">
        <v>221</v>
      </c>
      <c r="D2998" s="88"/>
      <c r="E2998" s="88">
        <v>528</v>
      </c>
      <c r="F2998" s="88">
        <v>2035</v>
      </c>
      <c r="G2998" s="78" t="s">
        <v>328</v>
      </c>
      <c r="H2998" s="79">
        <v>3.6520000000000001</v>
      </c>
      <c r="I2998" s="79">
        <v>33.244</v>
      </c>
      <c r="J2998" s="79">
        <v>109.59099999999999</v>
      </c>
      <c r="K2998" s="79">
        <v>140.64500000000001</v>
      </c>
      <c r="L2998" s="79">
        <v>59.823</v>
      </c>
      <c r="M2998" s="79">
        <v>11.645</v>
      </c>
      <c r="N2998" s="79">
        <v>0.46</v>
      </c>
    </row>
    <row r="2999" spans="1:14" x14ac:dyDescent="0.3">
      <c r="A2999" s="82">
        <v>2998</v>
      </c>
      <c r="B2999" s="83" t="s">
        <v>323</v>
      </c>
      <c r="C2999" s="86" t="s">
        <v>221</v>
      </c>
      <c r="D2999" s="88"/>
      <c r="E2999" s="88">
        <v>528</v>
      </c>
      <c r="F2999" s="88">
        <v>2040</v>
      </c>
      <c r="G2999" s="78" t="s">
        <v>329</v>
      </c>
      <c r="H2999" s="79">
        <v>3.6429999999999998</v>
      </c>
      <c r="I2999" s="79">
        <v>33.298999999999999</v>
      </c>
      <c r="J2999" s="79">
        <v>110.005</v>
      </c>
      <c r="K2999" s="79">
        <v>141.24799999999999</v>
      </c>
      <c r="L2999" s="79">
        <v>60.195999999999998</v>
      </c>
      <c r="M2999" s="79">
        <v>11.82</v>
      </c>
      <c r="N2999" s="79">
        <v>0.46899999999999997</v>
      </c>
    </row>
    <row r="3000" spans="1:14" x14ac:dyDescent="0.3">
      <c r="A3000" s="82">
        <v>2999</v>
      </c>
      <c r="B3000" s="83" t="s">
        <v>323</v>
      </c>
      <c r="C3000" s="86" t="s">
        <v>221</v>
      </c>
      <c r="D3000" s="88"/>
      <c r="E3000" s="88">
        <v>528</v>
      </c>
      <c r="F3000" s="88">
        <v>2045</v>
      </c>
      <c r="G3000" s="78" t="s">
        <v>330</v>
      </c>
      <c r="H3000" s="79">
        <v>3.645</v>
      </c>
      <c r="I3000" s="79">
        <v>33.332000000000001</v>
      </c>
      <c r="J3000" s="79">
        <v>110.224</v>
      </c>
      <c r="K3000" s="79">
        <v>141.52799999999999</v>
      </c>
      <c r="L3000" s="79">
        <v>60.41</v>
      </c>
      <c r="M3000" s="79">
        <v>11.930999999999999</v>
      </c>
      <c r="N3000" s="79">
        <v>0.47</v>
      </c>
    </row>
    <row r="3001" spans="1:14" x14ac:dyDescent="0.3">
      <c r="A3001" s="82">
        <v>3000</v>
      </c>
      <c r="B3001" s="83" t="s">
        <v>323</v>
      </c>
      <c r="C3001" s="86" t="s">
        <v>221</v>
      </c>
      <c r="D3001" s="88"/>
      <c r="E3001" s="88">
        <v>528</v>
      </c>
      <c r="F3001" s="88">
        <v>2050</v>
      </c>
      <c r="G3001" s="78" t="s">
        <v>331</v>
      </c>
      <c r="H3001" s="79">
        <v>3.653</v>
      </c>
      <c r="I3001" s="79">
        <v>33.450000000000003</v>
      </c>
      <c r="J3001" s="79">
        <v>110.581</v>
      </c>
      <c r="K3001" s="79">
        <v>141.92699999999999</v>
      </c>
      <c r="L3001" s="79">
        <v>60.643000000000001</v>
      </c>
      <c r="M3001" s="79">
        <v>12.013999999999999</v>
      </c>
      <c r="N3001" s="79">
        <v>0.47199999999999998</v>
      </c>
    </row>
    <row r="3002" spans="1:14" x14ac:dyDescent="0.3">
      <c r="A3002" s="82">
        <v>3001</v>
      </c>
      <c r="B3002" s="83" t="s">
        <v>323</v>
      </c>
      <c r="C3002" s="86" t="s">
        <v>221</v>
      </c>
      <c r="D3002" s="88"/>
      <c r="E3002" s="88">
        <v>528</v>
      </c>
      <c r="F3002" s="88">
        <v>2055</v>
      </c>
      <c r="G3002" s="78" t="s">
        <v>332</v>
      </c>
      <c r="H3002" s="79">
        <v>3.66</v>
      </c>
      <c r="I3002" s="79">
        <v>33.511000000000003</v>
      </c>
      <c r="J3002" s="79">
        <v>110.782</v>
      </c>
      <c r="K3002" s="79">
        <v>142.185</v>
      </c>
      <c r="L3002" s="79">
        <v>60.753</v>
      </c>
      <c r="M3002" s="79">
        <v>12.037000000000001</v>
      </c>
      <c r="N3002" s="79">
        <v>0.47199999999999998</v>
      </c>
    </row>
    <row r="3003" spans="1:14" x14ac:dyDescent="0.3">
      <c r="A3003" s="82">
        <v>3002</v>
      </c>
      <c r="B3003" s="83" t="s">
        <v>323</v>
      </c>
      <c r="C3003" s="86" t="s">
        <v>221</v>
      </c>
      <c r="D3003" s="88"/>
      <c r="E3003" s="88">
        <v>528</v>
      </c>
      <c r="F3003" s="88">
        <v>2060</v>
      </c>
      <c r="G3003" s="78" t="s">
        <v>333</v>
      </c>
      <c r="H3003" s="79">
        <v>3.6680000000000001</v>
      </c>
      <c r="I3003" s="79">
        <v>33.591000000000001</v>
      </c>
      <c r="J3003" s="79">
        <v>111.044</v>
      </c>
      <c r="K3003" s="79">
        <v>142.52099999999999</v>
      </c>
      <c r="L3003" s="79">
        <v>60.896999999999998</v>
      </c>
      <c r="M3003" s="79">
        <v>12.065</v>
      </c>
      <c r="N3003" s="79">
        <v>0.47399999999999998</v>
      </c>
    </row>
    <row r="3004" spans="1:14" x14ac:dyDescent="0.3">
      <c r="A3004" s="82">
        <v>3003</v>
      </c>
      <c r="B3004" s="83" t="s">
        <v>323</v>
      </c>
      <c r="C3004" s="86" t="s">
        <v>221</v>
      </c>
      <c r="D3004" s="88"/>
      <c r="E3004" s="88">
        <v>528</v>
      </c>
      <c r="F3004" s="88">
        <v>2065</v>
      </c>
      <c r="G3004" s="78" t="s">
        <v>334</v>
      </c>
      <c r="H3004" s="79">
        <v>3.6739999999999999</v>
      </c>
      <c r="I3004" s="79">
        <v>33.64</v>
      </c>
      <c r="J3004" s="79">
        <v>111.209</v>
      </c>
      <c r="K3004" s="79">
        <v>142.733</v>
      </c>
      <c r="L3004" s="79">
        <v>60.987000000000002</v>
      </c>
      <c r="M3004" s="79">
        <v>12.083</v>
      </c>
      <c r="N3004" s="79">
        <v>0.47399999999999998</v>
      </c>
    </row>
    <row r="3005" spans="1:14" x14ac:dyDescent="0.3">
      <c r="A3005" s="82">
        <v>3004</v>
      </c>
      <c r="B3005" s="83" t="s">
        <v>323</v>
      </c>
      <c r="C3005" s="86" t="s">
        <v>221</v>
      </c>
      <c r="D3005" s="88"/>
      <c r="E3005" s="88">
        <v>528</v>
      </c>
      <c r="F3005" s="88">
        <v>2070</v>
      </c>
      <c r="G3005" s="78" t="s">
        <v>335</v>
      </c>
      <c r="H3005" s="79">
        <v>3.6789999999999998</v>
      </c>
      <c r="I3005" s="79">
        <v>33.688000000000002</v>
      </c>
      <c r="J3005" s="79">
        <v>111.367</v>
      </c>
      <c r="K3005" s="79">
        <v>142.93700000000001</v>
      </c>
      <c r="L3005" s="79">
        <v>61.073999999999998</v>
      </c>
      <c r="M3005" s="79">
        <v>12.1</v>
      </c>
      <c r="N3005" s="79">
        <v>0.47499999999999998</v>
      </c>
    </row>
    <row r="3006" spans="1:14" x14ac:dyDescent="0.3">
      <c r="A3006" s="82">
        <v>3005</v>
      </c>
      <c r="B3006" s="83" t="s">
        <v>323</v>
      </c>
      <c r="C3006" s="86" t="s">
        <v>221</v>
      </c>
      <c r="D3006" s="88"/>
      <c r="E3006" s="88">
        <v>528</v>
      </c>
      <c r="F3006" s="88">
        <v>2075</v>
      </c>
      <c r="G3006" s="78" t="s">
        <v>336</v>
      </c>
      <c r="H3006" s="79">
        <v>3.6840000000000002</v>
      </c>
      <c r="I3006" s="79">
        <v>33.735999999999997</v>
      </c>
      <c r="J3006" s="79">
        <v>111.526</v>
      </c>
      <c r="K3006" s="79">
        <v>143.13999999999999</v>
      </c>
      <c r="L3006" s="79">
        <v>61.161000000000001</v>
      </c>
      <c r="M3006" s="79">
        <v>12.117000000000001</v>
      </c>
      <c r="N3006" s="79">
        <v>0.47599999999999998</v>
      </c>
    </row>
    <row r="3007" spans="1:14" x14ac:dyDescent="0.3">
      <c r="A3007" s="82">
        <v>3006</v>
      </c>
      <c r="B3007" s="83" t="s">
        <v>323</v>
      </c>
      <c r="C3007" s="86" t="s">
        <v>221</v>
      </c>
      <c r="D3007" s="88"/>
      <c r="E3007" s="88">
        <v>528</v>
      </c>
      <c r="F3007" s="88">
        <v>2080</v>
      </c>
      <c r="G3007" s="78" t="s">
        <v>337</v>
      </c>
      <c r="H3007" s="79">
        <v>3.6890000000000001</v>
      </c>
      <c r="I3007" s="79">
        <v>33.783000000000001</v>
      </c>
      <c r="J3007" s="79">
        <v>111.678</v>
      </c>
      <c r="K3007" s="79">
        <v>143.33500000000001</v>
      </c>
      <c r="L3007" s="79">
        <v>61.244999999999997</v>
      </c>
      <c r="M3007" s="79">
        <v>12.134</v>
      </c>
      <c r="N3007" s="79">
        <v>0.47599999999999998</v>
      </c>
    </row>
    <row r="3008" spans="1:14" x14ac:dyDescent="0.3">
      <c r="A3008" s="82">
        <v>3007</v>
      </c>
      <c r="B3008" s="83" t="s">
        <v>323</v>
      </c>
      <c r="C3008" s="86" t="s">
        <v>221</v>
      </c>
      <c r="D3008" s="88"/>
      <c r="E3008" s="88">
        <v>528</v>
      </c>
      <c r="F3008" s="88">
        <v>2085</v>
      </c>
      <c r="G3008" s="78" t="s">
        <v>338</v>
      </c>
      <c r="H3008" s="79">
        <v>3.69</v>
      </c>
      <c r="I3008" s="79">
        <v>33.793999999999997</v>
      </c>
      <c r="J3008" s="79">
        <v>111.714</v>
      </c>
      <c r="K3008" s="79">
        <v>143.38300000000001</v>
      </c>
      <c r="L3008" s="79">
        <v>61.265000000000001</v>
      </c>
      <c r="M3008" s="79">
        <v>12.138</v>
      </c>
      <c r="N3008" s="79">
        <v>0.47599999999999998</v>
      </c>
    </row>
    <row r="3009" spans="1:14" x14ac:dyDescent="0.3">
      <c r="A3009" s="82">
        <v>3008</v>
      </c>
      <c r="B3009" s="83" t="s">
        <v>323</v>
      </c>
      <c r="C3009" s="86" t="s">
        <v>221</v>
      </c>
      <c r="D3009" s="88"/>
      <c r="E3009" s="88">
        <v>528</v>
      </c>
      <c r="F3009" s="88">
        <v>2090</v>
      </c>
      <c r="G3009" s="78" t="s">
        <v>339</v>
      </c>
      <c r="H3009" s="79">
        <v>3.6930000000000001</v>
      </c>
      <c r="I3009" s="79">
        <v>33.813000000000002</v>
      </c>
      <c r="J3009" s="79">
        <v>111.782</v>
      </c>
      <c r="K3009" s="79">
        <v>143.46899999999999</v>
      </c>
      <c r="L3009" s="79">
        <v>61.301000000000002</v>
      </c>
      <c r="M3009" s="79">
        <v>12.145</v>
      </c>
      <c r="N3009" s="79">
        <v>0.47699999999999998</v>
      </c>
    </row>
    <row r="3010" spans="1:14" x14ac:dyDescent="0.3">
      <c r="A3010" s="82">
        <v>3009</v>
      </c>
      <c r="B3010" s="83" t="s">
        <v>323</v>
      </c>
      <c r="C3010" s="86" t="s">
        <v>221</v>
      </c>
      <c r="D3010" s="88"/>
      <c r="E3010" s="88">
        <v>528</v>
      </c>
      <c r="F3010" s="88">
        <v>2095</v>
      </c>
      <c r="G3010" s="78" t="s">
        <v>340</v>
      </c>
      <c r="H3010" s="79">
        <v>3.6960000000000002</v>
      </c>
      <c r="I3010" s="79">
        <v>33.838999999999999</v>
      </c>
      <c r="J3010" s="79">
        <v>111.867</v>
      </c>
      <c r="K3010" s="79">
        <v>143.578</v>
      </c>
      <c r="L3010" s="79">
        <v>61.347999999999999</v>
      </c>
      <c r="M3010" s="79">
        <v>12.154999999999999</v>
      </c>
      <c r="N3010" s="79">
        <v>0.47699999999999998</v>
      </c>
    </row>
    <row r="3011" spans="1:14" x14ac:dyDescent="0.3">
      <c r="A3011" s="82">
        <v>3010</v>
      </c>
      <c r="B3011" s="83" t="s">
        <v>323</v>
      </c>
      <c r="C3011" s="86" t="s">
        <v>222</v>
      </c>
      <c r="D3011" s="88"/>
      <c r="E3011" s="88">
        <v>756</v>
      </c>
      <c r="F3011" s="88">
        <v>2015</v>
      </c>
      <c r="G3011" s="78" t="s">
        <v>324</v>
      </c>
      <c r="H3011" s="79">
        <v>2.9889999999999999</v>
      </c>
      <c r="I3011" s="79">
        <v>28.181999999999999</v>
      </c>
      <c r="J3011" s="79">
        <v>77.661000000000001</v>
      </c>
      <c r="K3011" s="79">
        <v>115.108</v>
      </c>
      <c r="L3011" s="79">
        <v>70.805999999999997</v>
      </c>
      <c r="M3011" s="79">
        <v>14.153</v>
      </c>
      <c r="N3011" s="79">
        <v>0.86099999999999999</v>
      </c>
    </row>
    <row r="3012" spans="1:14" x14ac:dyDescent="0.3">
      <c r="A3012" s="82">
        <v>3011</v>
      </c>
      <c r="B3012" s="83" t="s">
        <v>323</v>
      </c>
      <c r="C3012" s="86" t="s">
        <v>222</v>
      </c>
      <c r="D3012" s="88"/>
      <c r="E3012" s="88">
        <v>756</v>
      </c>
      <c r="F3012" s="88">
        <v>2020</v>
      </c>
      <c r="G3012" s="78" t="s">
        <v>325</v>
      </c>
      <c r="H3012" s="79">
        <v>2.7519999999999998</v>
      </c>
      <c r="I3012" s="79">
        <v>26.382999999999999</v>
      </c>
      <c r="J3012" s="79">
        <v>75.238</v>
      </c>
      <c r="K3012" s="79">
        <v>117.009</v>
      </c>
      <c r="L3012" s="79">
        <v>75.686999999999998</v>
      </c>
      <c r="M3012" s="79">
        <v>15.708</v>
      </c>
      <c r="N3012" s="79">
        <v>1.0229999999999999</v>
      </c>
    </row>
    <row r="3013" spans="1:14" x14ac:dyDescent="0.3">
      <c r="A3013" s="82">
        <v>3012</v>
      </c>
      <c r="B3013" s="83" t="s">
        <v>323</v>
      </c>
      <c r="C3013" s="86" t="s">
        <v>222</v>
      </c>
      <c r="D3013" s="88"/>
      <c r="E3013" s="88">
        <v>756</v>
      </c>
      <c r="F3013" s="88">
        <v>2025</v>
      </c>
      <c r="G3013" s="78" t="s">
        <v>326</v>
      </c>
      <c r="H3013" s="79">
        <v>2.6179999999999999</v>
      </c>
      <c r="I3013" s="79">
        <v>25.36</v>
      </c>
      <c r="J3013" s="79">
        <v>73.822000000000003</v>
      </c>
      <c r="K3013" s="79">
        <v>118.371</v>
      </c>
      <c r="L3013" s="79">
        <v>79.099999999999994</v>
      </c>
      <c r="M3013" s="79">
        <v>16.917999999999999</v>
      </c>
      <c r="N3013" s="79">
        <v>1.171</v>
      </c>
    </row>
    <row r="3014" spans="1:14" x14ac:dyDescent="0.3">
      <c r="A3014" s="82">
        <v>3013</v>
      </c>
      <c r="B3014" s="83" t="s">
        <v>323</v>
      </c>
      <c r="C3014" s="86" t="s">
        <v>222</v>
      </c>
      <c r="D3014" s="88"/>
      <c r="E3014" s="88">
        <v>756</v>
      </c>
      <c r="F3014" s="88">
        <v>2030</v>
      </c>
      <c r="G3014" s="78" t="s">
        <v>327</v>
      </c>
      <c r="H3014" s="79">
        <v>2.556</v>
      </c>
      <c r="I3014" s="79">
        <v>24.773</v>
      </c>
      <c r="J3014" s="79">
        <v>73.022000000000006</v>
      </c>
      <c r="K3014" s="79">
        <v>119.399</v>
      </c>
      <c r="L3014" s="79">
        <v>81.477999999999994</v>
      </c>
      <c r="M3014" s="79">
        <v>17.838000000000001</v>
      </c>
      <c r="N3014" s="79">
        <v>1.294</v>
      </c>
    </row>
    <row r="3015" spans="1:14" x14ac:dyDescent="0.3">
      <c r="A3015" s="82">
        <v>3014</v>
      </c>
      <c r="B3015" s="83" t="s">
        <v>323</v>
      </c>
      <c r="C3015" s="86" t="s">
        <v>222</v>
      </c>
      <c r="D3015" s="88"/>
      <c r="E3015" s="88">
        <v>756</v>
      </c>
      <c r="F3015" s="88">
        <v>2035</v>
      </c>
      <c r="G3015" s="78" t="s">
        <v>328</v>
      </c>
      <c r="H3015" s="79">
        <v>2.5209999999999999</v>
      </c>
      <c r="I3015" s="79">
        <v>24.483000000000001</v>
      </c>
      <c r="J3015" s="79">
        <v>72.731999999999999</v>
      </c>
      <c r="K3015" s="79">
        <v>120.381</v>
      </c>
      <c r="L3015" s="79">
        <v>83.182000000000002</v>
      </c>
      <c r="M3015" s="79">
        <v>18.558</v>
      </c>
      <c r="N3015" s="79">
        <v>1.403</v>
      </c>
    </row>
    <row r="3016" spans="1:14" x14ac:dyDescent="0.3">
      <c r="A3016" s="82">
        <v>3015</v>
      </c>
      <c r="B3016" s="83" t="s">
        <v>323</v>
      </c>
      <c r="C3016" s="86" t="s">
        <v>222</v>
      </c>
      <c r="D3016" s="88"/>
      <c r="E3016" s="88">
        <v>756</v>
      </c>
      <c r="F3016" s="88">
        <v>2040</v>
      </c>
      <c r="G3016" s="78" t="s">
        <v>329</v>
      </c>
      <c r="H3016" s="79">
        <v>2.5139999999999998</v>
      </c>
      <c r="I3016" s="79">
        <v>24.367999999999999</v>
      </c>
      <c r="J3016" s="79">
        <v>72.745999999999995</v>
      </c>
      <c r="K3016" s="79">
        <v>121.259</v>
      </c>
      <c r="L3016" s="79">
        <v>84.272000000000006</v>
      </c>
      <c r="M3016" s="79">
        <v>19.065999999999999</v>
      </c>
      <c r="N3016" s="79">
        <v>1.4750000000000001</v>
      </c>
    </row>
    <row r="3017" spans="1:14" x14ac:dyDescent="0.3">
      <c r="A3017" s="82">
        <v>3016</v>
      </c>
      <c r="B3017" s="83" t="s">
        <v>323</v>
      </c>
      <c r="C3017" s="86" t="s">
        <v>222</v>
      </c>
      <c r="D3017" s="88"/>
      <c r="E3017" s="88">
        <v>756</v>
      </c>
      <c r="F3017" s="88">
        <v>2045</v>
      </c>
      <c r="G3017" s="78" t="s">
        <v>330</v>
      </c>
      <c r="H3017" s="79">
        <v>2.5150000000000001</v>
      </c>
      <c r="I3017" s="79">
        <v>24.39</v>
      </c>
      <c r="J3017" s="79">
        <v>73.031000000000006</v>
      </c>
      <c r="K3017" s="79">
        <v>122.145</v>
      </c>
      <c r="L3017" s="79">
        <v>84.921999999999997</v>
      </c>
      <c r="M3017" s="79">
        <v>19.388999999999999</v>
      </c>
      <c r="N3017" s="79">
        <v>1.528</v>
      </c>
    </row>
    <row r="3018" spans="1:14" x14ac:dyDescent="0.3">
      <c r="A3018" s="82">
        <v>3017</v>
      </c>
      <c r="B3018" s="83" t="s">
        <v>323</v>
      </c>
      <c r="C3018" s="86" t="s">
        <v>222</v>
      </c>
      <c r="D3018" s="88"/>
      <c r="E3018" s="88">
        <v>756</v>
      </c>
      <c r="F3018" s="88">
        <v>2050</v>
      </c>
      <c r="G3018" s="78" t="s">
        <v>331</v>
      </c>
      <c r="H3018" s="79">
        <v>2.5289999999999999</v>
      </c>
      <c r="I3018" s="79">
        <v>24.524999999999999</v>
      </c>
      <c r="J3018" s="79">
        <v>73.436999999999998</v>
      </c>
      <c r="K3018" s="79">
        <v>122.82299999999999</v>
      </c>
      <c r="L3018" s="79">
        <v>85.393000000000001</v>
      </c>
      <c r="M3018" s="79">
        <v>19.495999999999999</v>
      </c>
      <c r="N3018" s="79">
        <v>1.5369999999999999</v>
      </c>
    </row>
    <row r="3019" spans="1:14" x14ac:dyDescent="0.3">
      <c r="A3019" s="82">
        <v>3018</v>
      </c>
      <c r="B3019" s="83" t="s">
        <v>323</v>
      </c>
      <c r="C3019" s="86" t="s">
        <v>222</v>
      </c>
      <c r="D3019" s="88"/>
      <c r="E3019" s="88">
        <v>756</v>
      </c>
      <c r="F3019" s="88">
        <v>2055</v>
      </c>
      <c r="G3019" s="78" t="s">
        <v>332</v>
      </c>
      <c r="H3019" s="79">
        <v>2.544</v>
      </c>
      <c r="I3019" s="79">
        <v>24.675999999999998</v>
      </c>
      <c r="J3019" s="79">
        <v>73.885999999999996</v>
      </c>
      <c r="K3019" s="79">
        <v>123.57599999999999</v>
      </c>
      <c r="L3019" s="79">
        <v>85.915999999999997</v>
      </c>
      <c r="M3019" s="79">
        <v>19.616</v>
      </c>
      <c r="N3019" s="79">
        <v>1.546</v>
      </c>
    </row>
    <row r="3020" spans="1:14" x14ac:dyDescent="0.3">
      <c r="A3020" s="82">
        <v>3019</v>
      </c>
      <c r="B3020" s="83" t="s">
        <v>323</v>
      </c>
      <c r="C3020" s="86" t="s">
        <v>222</v>
      </c>
      <c r="D3020" s="88"/>
      <c r="E3020" s="88">
        <v>756</v>
      </c>
      <c r="F3020" s="88">
        <v>2060</v>
      </c>
      <c r="G3020" s="78" t="s">
        <v>333</v>
      </c>
      <c r="H3020" s="79">
        <v>2.556</v>
      </c>
      <c r="I3020" s="79">
        <v>24.786999999999999</v>
      </c>
      <c r="J3020" s="79">
        <v>74.221000000000004</v>
      </c>
      <c r="K3020" s="79">
        <v>124.134</v>
      </c>
      <c r="L3020" s="79">
        <v>86.304000000000002</v>
      </c>
      <c r="M3020" s="79">
        <v>19.704999999999998</v>
      </c>
      <c r="N3020" s="79">
        <v>1.5529999999999999</v>
      </c>
    </row>
    <row r="3021" spans="1:14" x14ac:dyDescent="0.3">
      <c r="A3021" s="82">
        <v>3020</v>
      </c>
      <c r="B3021" s="83" t="s">
        <v>323</v>
      </c>
      <c r="C3021" s="86" t="s">
        <v>222</v>
      </c>
      <c r="D3021" s="88"/>
      <c r="E3021" s="88">
        <v>756</v>
      </c>
      <c r="F3021" s="88">
        <v>2065</v>
      </c>
      <c r="G3021" s="78" t="s">
        <v>334</v>
      </c>
      <c r="H3021" s="79">
        <v>2.5680000000000001</v>
      </c>
      <c r="I3021" s="79">
        <v>24.902999999999999</v>
      </c>
      <c r="J3021" s="79">
        <v>74.567999999999998</v>
      </c>
      <c r="K3021" s="79">
        <v>124.715</v>
      </c>
      <c r="L3021" s="79">
        <v>86.709000000000003</v>
      </c>
      <c r="M3021" s="79">
        <v>19.797000000000001</v>
      </c>
      <c r="N3021" s="79">
        <v>1.56</v>
      </c>
    </row>
    <row r="3022" spans="1:14" x14ac:dyDescent="0.3">
      <c r="A3022" s="82">
        <v>3021</v>
      </c>
      <c r="B3022" s="83" t="s">
        <v>323</v>
      </c>
      <c r="C3022" s="86" t="s">
        <v>222</v>
      </c>
      <c r="D3022" s="88"/>
      <c r="E3022" s="88">
        <v>756</v>
      </c>
      <c r="F3022" s="88">
        <v>2070</v>
      </c>
      <c r="G3022" s="78" t="s">
        <v>335</v>
      </c>
      <c r="H3022" s="79">
        <v>2.5790000000000002</v>
      </c>
      <c r="I3022" s="79">
        <v>25.007000000000001</v>
      </c>
      <c r="J3022" s="79">
        <v>74.88</v>
      </c>
      <c r="K3022" s="79">
        <v>125.23699999999999</v>
      </c>
      <c r="L3022" s="79">
        <v>87.07</v>
      </c>
      <c r="M3022" s="79">
        <v>19.88</v>
      </c>
      <c r="N3022" s="79">
        <v>1.5669999999999999</v>
      </c>
    </row>
    <row r="3023" spans="1:14" x14ac:dyDescent="0.3">
      <c r="A3023" s="82">
        <v>3022</v>
      </c>
      <c r="B3023" s="83" t="s">
        <v>323</v>
      </c>
      <c r="C3023" s="86" t="s">
        <v>222</v>
      </c>
      <c r="D3023" s="88"/>
      <c r="E3023" s="88">
        <v>756</v>
      </c>
      <c r="F3023" s="88">
        <v>2075</v>
      </c>
      <c r="G3023" s="78" t="s">
        <v>336</v>
      </c>
      <c r="H3023" s="79">
        <v>2.5859999999999999</v>
      </c>
      <c r="I3023" s="79">
        <v>25.079000000000001</v>
      </c>
      <c r="J3023" s="79">
        <v>75.093000000000004</v>
      </c>
      <c r="K3023" s="79">
        <v>125.595</v>
      </c>
      <c r="L3023" s="79">
        <v>87.319000000000003</v>
      </c>
      <c r="M3023" s="79">
        <v>19.937000000000001</v>
      </c>
      <c r="N3023" s="79">
        <v>1.571</v>
      </c>
    </row>
    <row r="3024" spans="1:14" x14ac:dyDescent="0.3">
      <c r="A3024" s="82">
        <v>3023</v>
      </c>
      <c r="B3024" s="83" t="s">
        <v>323</v>
      </c>
      <c r="C3024" s="86" t="s">
        <v>222</v>
      </c>
      <c r="D3024" s="88"/>
      <c r="E3024" s="88">
        <v>756</v>
      </c>
      <c r="F3024" s="88">
        <v>2080</v>
      </c>
      <c r="G3024" s="78" t="s">
        <v>337</v>
      </c>
      <c r="H3024" s="79">
        <v>2.593</v>
      </c>
      <c r="I3024" s="79">
        <v>25.15</v>
      </c>
      <c r="J3024" s="79">
        <v>75.308000000000007</v>
      </c>
      <c r="K3024" s="79">
        <v>125.952</v>
      </c>
      <c r="L3024" s="79">
        <v>87.567999999999998</v>
      </c>
      <c r="M3024" s="79">
        <v>19.992999999999999</v>
      </c>
      <c r="N3024" s="79">
        <v>1.5760000000000001</v>
      </c>
    </row>
    <row r="3025" spans="1:14" x14ac:dyDescent="0.3">
      <c r="A3025" s="82">
        <v>3024</v>
      </c>
      <c r="B3025" s="83" t="s">
        <v>323</v>
      </c>
      <c r="C3025" s="86" t="s">
        <v>222</v>
      </c>
      <c r="D3025" s="88"/>
      <c r="E3025" s="88">
        <v>756</v>
      </c>
      <c r="F3025" s="88">
        <v>2085</v>
      </c>
      <c r="G3025" s="78" t="s">
        <v>338</v>
      </c>
      <c r="H3025" s="79">
        <v>2.6</v>
      </c>
      <c r="I3025" s="79">
        <v>25.216999999999999</v>
      </c>
      <c r="J3025" s="79">
        <v>75.507999999999996</v>
      </c>
      <c r="K3025" s="79">
        <v>126.28700000000001</v>
      </c>
      <c r="L3025" s="79">
        <v>87.802000000000007</v>
      </c>
      <c r="M3025" s="79">
        <v>20.045999999999999</v>
      </c>
      <c r="N3025" s="79">
        <v>1.58</v>
      </c>
    </row>
    <row r="3026" spans="1:14" x14ac:dyDescent="0.3">
      <c r="A3026" s="82">
        <v>3025</v>
      </c>
      <c r="B3026" s="83" t="s">
        <v>323</v>
      </c>
      <c r="C3026" s="86" t="s">
        <v>222</v>
      </c>
      <c r="D3026" s="88"/>
      <c r="E3026" s="88">
        <v>756</v>
      </c>
      <c r="F3026" s="88">
        <v>2090</v>
      </c>
      <c r="G3026" s="78" t="s">
        <v>339</v>
      </c>
      <c r="H3026" s="79">
        <v>2.6070000000000002</v>
      </c>
      <c r="I3026" s="79">
        <v>25.279</v>
      </c>
      <c r="J3026" s="79">
        <v>75.694999999999993</v>
      </c>
      <c r="K3026" s="79">
        <v>126.6</v>
      </c>
      <c r="L3026" s="79">
        <v>88.019000000000005</v>
      </c>
      <c r="M3026" s="79">
        <v>20.096</v>
      </c>
      <c r="N3026" s="79">
        <v>1.5840000000000001</v>
      </c>
    </row>
    <row r="3027" spans="1:14" x14ac:dyDescent="0.3">
      <c r="A3027" s="82">
        <v>3026</v>
      </c>
      <c r="B3027" s="83" t="s">
        <v>323</v>
      </c>
      <c r="C3027" s="86" t="s">
        <v>222</v>
      </c>
      <c r="D3027" s="88"/>
      <c r="E3027" s="88">
        <v>756</v>
      </c>
      <c r="F3027" s="88">
        <v>2095</v>
      </c>
      <c r="G3027" s="78" t="s">
        <v>340</v>
      </c>
      <c r="H3027" s="79">
        <v>2.6120000000000001</v>
      </c>
      <c r="I3027" s="79">
        <v>25.33</v>
      </c>
      <c r="J3027" s="79">
        <v>75.846000000000004</v>
      </c>
      <c r="K3027" s="79">
        <v>126.854</v>
      </c>
      <c r="L3027" s="79">
        <v>88.194999999999993</v>
      </c>
      <c r="M3027" s="79">
        <v>20.135999999999999</v>
      </c>
      <c r="N3027" s="79">
        <v>1.587</v>
      </c>
    </row>
    <row r="3028" spans="1:14" x14ac:dyDescent="0.3">
      <c r="A3028" s="82">
        <v>3027</v>
      </c>
      <c r="B3028" s="83" t="s">
        <v>323</v>
      </c>
      <c r="C3028" s="84" t="s">
        <v>223</v>
      </c>
      <c r="D3028" s="88"/>
      <c r="E3028" s="88">
        <v>904</v>
      </c>
      <c r="F3028" s="88">
        <v>2015</v>
      </c>
      <c r="G3028" s="78" t="s">
        <v>324</v>
      </c>
      <c r="H3028" s="79">
        <v>61.334799634459401</v>
      </c>
      <c r="I3028" s="79">
        <v>111.42620655112199</v>
      </c>
      <c r="J3028" s="79">
        <v>104.436432634067</v>
      </c>
      <c r="K3028" s="79">
        <v>73.372245056310902</v>
      </c>
      <c r="L3028" s="79">
        <v>40.9520300290066</v>
      </c>
      <c r="M3028" s="79">
        <v>13.1866415027747</v>
      </c>
      <c r="N3028" s="79">
        <v>2.4245843512336802</v>
      </c>
    </row>
    <row r="3029" spans="1:14" x14ac:dyDescent="0.3">
      <c r="A3029" s="82">
        <v>3028</v>
      </c>
      <c r="B3029" s="83" t="s">
        <v>323</v>
      </c>
      <c r="C3029" s="84" t="s">
        <v>223</v>
      </c>
      <c r="D3029" s="88"/>
      <c r="E3029" s="88">
        <v>904</v>
      </c>
      <c r="F3029" s="88">
        <v>2020</v>
      </c>
      <c r="G3029" s="78" t="s">
        <v>325</v>
      </c>
      <c r="H3029" s="79">
        <v>54.739254041281797</v>
      </c>
      <c r="I3029" s="79">
        <v>103.46882685830499</v>
      </c>
      <c r="J3029" s="79">
        <v>101.837443227533</v>
      </c>
      <c r="K3029" s="79">
        <v>74.549041887107805</v>
      </c>
      <c r="L3029" s="79">
        <v>40.7616689267875</v>
      </c>
      <c r="M3029" s="79">
        <v>12.5909217430378</v>
      </c>
      <c r="N3029" s="79">
        <v>2.2446282196762799</v>
      </c>
    </row>
    <row r="3030" spans="1:14" x14ac:dyDescent="0.3">
      <c r="A3030" s="82">
        <v>3029</v>
      </c>
      <c r="B3030" s="83" t="s">
        <v>323</v>
      </c>
      <c r="C3030" s="84" t="s">
        <v>223</v>
      </c>
      <c r="D3030" s="88"/>
      <c r="E3030" s="88">
        <v>904</v>
      </c>
      <c r="F3030" s="88">
        <v>2025</v>
      </c>
      <c r="G3030" s="78" t="s">
        <v>326</v>
      </c>
      <c r="H3030" s="79">
        <v>49.0978959384557</v>
      </c>
      <c r="I3030" s="79">
        <v>96.938859584370903</v>
      </c>
      <c r="J3030" s="79">
        <v>100.104797808342</v>
      </c>
      <c r="K3030" s="79">
        <v>75.854597249311894</v>
      </c>
      <c r="L3030" s="79">
        <v>40.935386315353703</v>
      </c>
      <c r="M3030" s="79">
        <v>12.0926769642747</v>
      </c>
      <c r="N3030" s="79">
        <v>2.1021842492827498</v>
      </c>
    </row>
    <row r="3031" spans="1:14" x14ac:dyDescent="0.3">
      <c r="A3031" s="82">
        <v>3030</v>
      </c>
      <c r="B3031" s="83" t="s">
        <v>323</v>
      </c>
      <c r="C3031" s="84" t="s">
        <v>223</v>
      </c>
      <c r="D3031" s="88"/>
      <c r="E3031" s="88">
        <v>904</v>
      </c>
      <c r="F3031" s="88">
        <v>2030</v>
      </c>
      <c r="G3031" s="78" t="s">
        <v>327</v>
      </c>
      <c r="H3031" s="79">
        <v>44.051894687832302</v>
      </c>
      <c r="I3031" s="79">
        <v>91.134813612888706</v>
      </c>
      <c r="J3031" s="79">
        <v>99.291805977090405</v>
      </c>
      <c r="K3031" s="79">
        <v>77.9667172460274</v>
      </c>
      <c r="L3031" s="79">
        <v>41.355105213063197</v>
      </c>
      <c r="M3031" s="79">
        <v>11.720968748900001</v>
      </c>
      <c r="N3031" s="79">
        <v>1.9624632106315001</v>
      </c>
    </row>
    <row r="3032" spans="1:14" x14ac:dyDescent="0.3">
      <c r="A3032" s="82">
        <v>3031</v>
      </c>
      <c r="B3032" s="83" t="s">
        <v>323</v>
      </c>
      <c r="C3032" s="84" t="s">
        <v>223</v>
      </c>
      <c r="D3032" s="88"/>
      <c r="E3032" s="88">
        <v>904</v>
      </c>
      <c r="F3032" s="88">
        <v>2035</v>
      </c>
      <c r="G3032" s="78" t="s">
        <v>328</v>
      </c>
      <c r="H3032" s="79">
        <v>39.574247792731697</v>
      </c>
      <c r="I3032" s="79">
        <v>85.971510288709197</v>
      </c>
      <c r="J3032" s="79">
        <v>99.055803597263406</v>
      </c>
      <c r="K3032" s="79">
        <v>80.684263252423506</v>
      </c>
      <c r="L3032" s="79">
        <v>42.086241701326202</v>
      </c>
      <c r="M3032" s="79">
        <v>11.3957759618359</v>
      </c>
      <c r="N3032" s="79">
        <v>1.8261657994732901</v>
      </c>
    </row>
    <row r="3033" spans="1:14" x14ac:dyDescent="0.3">
      <c r="A3033" s="82">
        <v>3032</v>
      </c>
      <c r="B3033" s="83" t="s">
        <v>323</v>
      </c>
      <c r="C3033" s="84" t="s">
        <v>223</v>
      </c>
      <c r="D3033" s="88"/>
      <c r="E3033" s="88">
        <v>904</v>
      </c>
      <c r="F3033" s="88">
        <v>2040</v>
      </c>
      <c r="G3033" s="78" t="s">
        <v>329</v>
      </c>
      <c r="H3033" s="79">
        <v>35.6010079579832</v>
      </c>
      <c r="I3033" s="79">
        <v>81.480926551484401</v>
      </c>
      <c r="J3033" s="79">
        <v>99.317998346440902</v>
      </c>
      <c r="K3033" s="79">
        <v>83.743991114624905</v>
      </c>
      <c r="L3033" s="79">
        <v>43.131734945891303</v>
      </c>
      <c r="M3033" s="79">
        <v>11.174344734753801</v>
      </c>
      <c r="N3033" s="79">
        <v>1.6999286110906</v>
      </c>
    </row>
    <row r="3034" spans="1:14" x14ac:dyDescent="0.3">
      <c r="A3034" s="82">
        <v>3033</v>
      </c>
      <c r="B3034" s="83" t="s">
        <v>323</v>
      </c>
      <c r="C3034" s="84" t="s">
        <v>223</v>
      </c>
      <c r="D3034" s="88"/>
      <c r="E3034" s="88">
        <v>904</v>
      </c>
      <c r="F3034" s="88">
        <v>2045</v>
      </c>
      <c r="G3034" s="78" t="s">
        <v>330</v>
      </c>
      <c r="H3034" s="79">
        <v>32.030331579926099</v>
      </c>
      <c r="I3034" s="79">
        <v>77.459590668514707</v>
      </c>
      <c r="J3034" s="79">
        <v>99.956888049686697</v>
      </c>
      <c r="K3034" s="79">
        <v>87.053683255112105</v>
      </c>
      <c r="L3034" s="79">
        <v>44.234839257273798</v>
      </c>
      <c r="M3034" s="79">
        <v>11.0533330011224</v>
      </c>
      <c r="N3034" s="79">
        <v>1.58278591868743</v>
      </c>
    </row>
    <row r="3035" spans="1:14" x14ac:dyDescent="0.3">
      <c r="A3035" s="82">
        <v>3034</v>
      </c>
      <c r="B3035" s="83" t="s">
        <v>323</v>
      </c>
      <c r="C3035" s="84" t="s">
        <v>223</v>
      </c>
      <c r="D3035" s="88"/>
      <c r="E3035" s="88">
        <v>904</v>
      </c>
      <c r="F3035" s="88">
        <v>2050</v>
      </c>
      <c r="G3035" s="78" t="s">
        <v>331</v>
      </c>
      <c r="H3035" s="79">
        <v>28.797122802361098</v>
      </c>
      <c r="I3035" s="79">
        <v>73.806791488684894</v>
      </c>
      <c r="J3035" s="79">
        <v>100.81753843642301</v>
      </c>
      <c r="K3035" s="79">
        <v>90.523383193744195</v>
      </c>
      <c r="L3035" s="79">
        <v>45.394393826007303</v>
      </c>
      <c r="M3035" s="79">
        <v>10.921581144247</v>
      </c>
      <c r="N3035" s="79">
        <v>1.4842025167915001</v>
      </c>
    </row>
    <row r="3036" spans="1:14" x14ac:dyDescent="0.3">
      <c r="A3036" s="82">
        <v>3035</v>
      </c>
      <c r="B3036" s="83" t="s">
        <v>323</v>
      </c>
      <c r="C3036" s="84" t="s">
        <v>223</v>
      </c>
      <c r="D3036" s="88"/>
      <c r="E3036" s="88">
        <v>904</v>
      </c>
      <c r="F3036" s="88">
        <v>2055</v>
      </c>
      <c r="G3036" s="78" t="s">
        <v>332</v>
      </c>
      <c r="H3036" s="79">
        <v>25.847334915860699</v>
      </c>
      <c r="I3036" s="79">
        <v>70.395861738935594</v>
      </c>
      <c r="J3036" s="79">
        <v>101.755842983037</v>
      </c>
      <c r="K3036" s="79">
        <v>94.045854366263399</v>
      </c>
      <c r="L3036" s="79">
        <v>46.622012926382197</v>
      </c>
      <c r="M3036" s="79">
        <v>10.8109324981311</v>
      </c>
      <c r="N3036" s="79">
        <v>1.3753846386087301</v>
      </c>
    </row>
    <row r="3037" spans="1:14" x14ac:dyDescent="0.3">
      <c r="A3037" s="82">
        <v>3036</v>
      </c>
      <c r="B3037" s="83" t="s">
        <v>323</v>
      </c>
      <c r="C3037" s="84" t="s">
        <v>223</v>
      </c>
      <c r="D3037" s="88"/>
      <c r="E3037" s="88">
        <v>904</v>
      </c>
      <c r="F3037" s="88">
        <v>2060</v>
      </c>
      <c r="G3037" s="78" t="s">
        <v>333</v>
      </c>
      <c r="H3037" s="79">
        <v>23.1892130375773</v>
      </c>
      <c r="I3037" s="79">
        <v>67.279546252400607</v>
      </c>
      <c r="J3037" s="79">
        <v>102.85428877954401</v>
      </c>
      <c r="K3037" s="79">
        <v>97.667926391138195</v>
      </c>
      <c r="L3037" s="79">
        <v>47.911233985437399</v>
      </c>
      <c r="M3037" s="79">
        <v>10.7504860065626</v>
      </c>
      <c r="N3037" s="79">
        <v>1.2687012778701601</v>
      </c>
    </row>
    <row r="3038" spans="1:14" x14ac:dyDescent="0.3">
      <c r="A3038" s="82">
        <v>3037</v>
      </c>
      <c r="B3038" s="83" t="s">
        <v>323</v>
      </c>
      <c r="C3038" s="84" t="s">
        <v>223</v>
      </c>
      <c r="D3038" s="88"/>
      <c r="E3038" s="88">
        <v>904</v>
      </c>
      <c r="F3038" s="88">
        <v>2065</v>
      </c>
      <c r="G3038" s="78" t="s">
        <v>334</v>
      </c>
      <c r="H3038" s="79">
        <v>20.7760434082305</v>
      </c>
      <c r="I3038" s="79">
        <v>64.308734533708403</v>
      </c>
      <c r="J3038" s="79">
        <v>103.88849707380599</v>
      </c>
      <c r="K3038" s="79">
        <v>101.180714111006</v>
      </c>
      <c r="L3038" s="79">
        <v>49.158789702165897</v>
      </c>
      <c r="M3038" s="79">
        <v>10.701145387742301</v>
      </c>
      <c r="N3038" s="79">
        <v>1.1747518230095</v>
      </c>
    </row>
    <row r="3039" spans="1:14" x14ac:dyDescent="0.3">
      <c r="A3039" s="82">
        <v>3038</v>
      </c>
      <c r="B3039" s="83" t="s">
        <v>323</v>
      </c>
      <c r="C3039" s="84" t="s">
        <v>223</v>
      </c>
      <c r="D3039" s="88"/>
      <c r="E3039" s="88">
        <v>904</v>
      </c>
      <c r="F3039" s="88">
        <v>2070</v>
      </c>
      <c r="G3039" s="78" t="s">
        <v>335</v>
      </c>
      <c r="H3039" s="79">
        <v>18.621765057714299</v>
      </c>
      <c r="I3039" s="79">
        <v>61.538691657493203</v>
      </c>
      <c r="J3039" s="79">
        <v>104.93981904208501</v>
      </c>
      <c r="K3039" s="79">
        <v>104.679374953332</v>
      </c>
      <c r="L3039" s="79">
        <v>50.410126258859499</v>
      </c>
      <c r="M3039" s="79">
        <v>10.665191847306099</v>
      </c>
      <c r="N3039" s="79">
        <v>1.0886344019529699</v>
      </c>
    </row>
    <row r="3040" spans="1:14" x14ac:dyDescent="0.3">
      <c r="A3040" s="82">
        <v>3039</v>
      </c>
      <c r="B3040" s="83" t="s">
        <v>323</v>
      </c>
      <c r="C3040" s="84" t="s">
        <v>223</v>
      </c>
      <c r="D3040" s="88"/>
      <c r="E3040" s="88">
        <v>904</v>
      </c>
      <c r="F3040" s="88">
        <v>2075</v>
      </c>
      <c r="G3040" s="78" t="s">
        <v>336</v>
      </c>
      <c r="H3040" s="79">
        <v>16.707382085279701</v>
      </c>
      <c r="I3040" s="79">
        <v>58.938551331077797</v>
      </c>
      <c r="J3040" s="79">
        <v>105.911902127864</v>
      </c>
      <c r="K3040" s="79">
        <v>108.05955529894899</v>
      </c>
      <c r="L3040" s="79">
        <v>51.6160234637549</v>
      </c>
      <c r="M3040" s="79">
        <v>10.627952305186099</v>
      </c>
      <c r="N3040" s="79">
        <v>1.00871938043922</v>
      </c>
    </row>
    <row r="3041" spans="1:14" x14ac:dyDescent="0.3">
      <c r="A3041" s="82">
        <v>3040</v>
      </c>
      <c r="B3041" s="83" t="s">
        <v>323</v>
      </c>
      <c r="C3041" s="84" t="s">
        <v>223</v>
      </c>
      <c r="D3041" s="88"/>
      <c r="E3041" s="88">
        <v>904</v>
      </c>
      <c r="F3041" s="88">
        <v>2080</v>
      </c>
      <c r="G3041" s="78" t="s">
        <v>337</v>
      </c>
      <c r="H3041" s="79">
        <v>15.01995671231</v>
      </c>
      <c r="I3041" s="79">
        <v>56.4812388472591</v>
      </c>
      <c r="J3041" s="79">
        <v>106.736115095521</v>
      </c>
      <c r="K3041" s="79">
        <v>111.234402023258</v>
      </c>
      <c r="L3041" s="79">
        <v>52.7419197422957</v>
      </c>
      <c r="M3041" s="79">
        <v>10.5892910418879</v>
      </c>
      <c r="N3041" s="79">
        <v>0.93399616853568201</v>
      </c>
    </row>
    <row r="3042" spans="1:14" x14ac:dyDescent="0.3">
      <c r="A3042" s="82">
        <v>3041</v>
      </c>
      <c r="B3042" s="83" t="s">
        <v>323</v>
      </c>
      <c r="C3042" s="84" t="s">
        <v>223</v>
      </c>
      <c r="D3042" s="88"/>
      <c r="E3042" s="88">
        <v>904</v>
      </c>
      <c r="F3042" s="88">
        <v>2085</v>
      </c>
      <c r="G3042" s="78" t="s">
        <v>338</v>
      </c>
      <c r="H3042" s="79">
        <v>13.551039856381999</v>
      </c>
      <c r="I3042" s="79">
        <v>54.193051917088098</v>
      </c>
      <c r="J3042" s="79">
        <v>107.453751508181</v>
      </c>
      <c r="K3042" s="79">
        <v>114.241968730235</v>
      </c>
      <c r="L3042" s="79">
        <v>53.819541307524801</v>
      </c>
      <c r="M3042" s="79">
        <v>10.553970794004201</v>
      </c>
      <c r="N3042" s="79">
        <v>0.86717441814227203</v>
      </c>
    </row>
    <row r="3043" spans="1:14" x14ac:dyDescent="0.3">
      <c r="A3043" s="82">
        <v>3042</v>
      </c>
      <c r="B3043" s="83" t="s">
        <v>323</v>
      </c>
      <c r="C3043" s="84" t="s">
        <v>223</v>
      </c>
      <c r="D3043" s="88"/>
      <c r="E3043" s="88">
        <v>904</v>
      </c>
      <c r="F3043" s="88">
        <v>2090</v>
      </c>
      <c r="G3043" s="78" t="s">
        <v>339</v>
      </c>
      <c r="H3043" s="79">
        <v>12.293893915718201</v>
      </c>
      <c r="I3043" s="79">
        <v>52.080447268725798</v>
      </c>
      <c r="J3043" s="79">
        <v>108.06244305443499</v>
      </c>
      <c r="K3043" s="79">
        <v>117.0723894116</v>
      </c>
      <c r="L3043" s="79">
        <v>54.841170362365602</v>
      </c>
      <c r="M3043" s="79">
        <v>10.514851073166399</v>
      </c>
      <c r="N3043" s="79">
        <v>0.80512442975489296</v>
      </c>
    </row>
    <row r="3044" spans="1:14" x14ac:dyDescent="0.3">
      <c r="A3044" s="82">
        <v>3043</v>
      </c>
      <c r="B3044" s="83" t="s">
        <v>323</v>
      </c>
      <c r="C3044" s="84" t="s">
        <v>223</v>
      </c>
      <c r="D3044" s="88"/>
      <c r="E3044" s="88">
        <v>904</v>
      </c>
      <c r="F3044" s="88">
        <v>2095</v>
      </c>
      <c r="G3044" s="78" t="s">
        <v>340</v>
      </c>
      <c r="H3044" s="79">
        <v>11.2248072728823</v>
      </c>
      <c r="I3044" s="79">
        <v>50.139815074757202</v>
      </c>
      <c r="J3044" s="79">
        <v>108.521603490166</v>
      </c>
      <c r="K3044" s="79">
        <v>119.658656388726</v>
      </c>
      <c r="L3044" s="79">
        <v>55.7818000297341</v>
      </c>
      <c r="M3044" s="79">
        <v>10.4791032558939</v>
      </c>
      <c r="N3044" s="79">
        <v>0.75420261747563899</v>
      </c>
    </row>
    <row r="3045" spans="1:14" x14ac:dyDescent="0.3">
      <c r="A3045" s="82">
        <v>3044</v>
      </c>
      <c r="B3045" s="83" t="s">
        <v>323</v>
      </c>
      <c r="C3045" s="87" t="s">
        <v>224</v>
      </c>
      <c r="D3045" s="88">
        <v>24</v>
      </c>
      <c r="E3045" s="88">
        <v>915</v>
      </c>
      <c r="F3045" s="88">
        <v>2015</v>
      </c>
      <c r="G3045" s="78" t="s">
        <v>324</v>
      </c>
      <c r="H3045" s="79">
        <v>54.989607681805801</v>
      </c>
      <c r="I3045" s="79">
        <v>115.728015161435</v>
      </c>
      <c r="J3045" s="79">
        <v>114.933992053412</v>
      </c>
      <c r="K3045" s="79">
        <v>87.119000278601405</v>
      </c>
      <c r="L3045" s="79">
        <v>48.671795463134302</v>
      </c>
      <c r="M3045" s="79">
        <v>14.7325856710653</v>
      </c>
      <c r="N3045" s="79">
        <v>3.3480964948684502</v>
      </c>
    </row>
    <row r="3046" spans="1:14" x14ac:dyDescent="0.3">
      <c r="A3046" s="82">
        <v>3045</v>
      </c>
      <c r="B3046" s="83" t="s">
        <v>323</v>
      </c>
      <c r="C3046" s="87" t="s">
        <v>224</v>
      </c>
      <c r="D3046" s="88">
        <v>24</v>
      </c>
      <c r="E3046" s="88">
        <v>915</v>
      </c>
      <c r="F3046" s="88">
        <v>2020</v>
      </c>
      <c r="G3046" s="78" t="s">
        <v>325</v>
      </c>
      <c r="H3046" s="79">
        <v>49.058678642648303</v>
      </c>
      <c r="I3046" s="79">
        <v>106.163548435173</v>
      </c>
      <c r="J3046" s="79">
        <v>112.999500713985</v>
      </c>
      <c r="K3046" s="79">
        <v>88.907961443542902</v>
      </c>
      <c r="L3046" s="79">
        <v>49.352579974718701</v>
      </c>
      <c r="M3046" s="79">
        <v>15.2603895240326</v>
      </c>
      <c r="N3046" s="79">
        <v>3.33156130367531</v>
      </c>
    </row>
    <row r="3047" spans="1:14" x14ac:dyDescent="0.3">
      <c r="A3047" s="82">
        <v>3046</v>
      </c>
      <c r="B3047" s="83" t="s">
        <v>323</v>
      </c>
      <c r="C3047" s="87" t="s">
        <v>224</v>
      </c>
      <c r="D3047" s="88">
        <v>24</v>
      </c>
      <c r="E3047" s="88">
        <v>915</v>
      </c>
      <c r="F3047" s="88">
        <v>2025</v>
      </c>
      <c r="G3047" s="78" t="s">
        <v>326</v>
      </c>
      <c r="H3047" s="79">
        <v>44.145643425224897</v>
      </c>
      <c r="I3047" s="79">
        <v>99.4369262558603</v>
      </c>
      <c r="J3047" s="79">
        <v>111.517041913835</v>
      </c>
      <c r="K3047" s="79">
        <v>89.7650451587823</v>
      </c>
      <c r="L3047" s="79">
        <v>49.112615284595698</v>
      </c>
      <c r="M3047" s="79">
        <v>14.706921759445001</v>
      </c>
      <c r="N3047" s="79">
        <v>3.3575307230637299</v>
      </c>
    </row>
    <row r="3048" spans="1:14" x14ac:dyDescent="0.3">
      <c r="A3048" s="82">
        <v>3047</v>
      </c>
      <c r="B3048" s="83" t="s">
        <v>323</v>
      </c>
      <c r="C3048" s="87" t="s">
        <v>224</v>
      </c>
      <c r="D3048" s="88">
        <v>24</v>
      </c>
      <c r="E3048" s="88">
        <v>915</v>
      </c>
      <c r="F3048" s="88">
        <v>2030</v>
      </c>
      <c r="G3048" s="78" t="s">
        <v>327</v>
      </c>
      <c r="H3048" s="79">
        <v>39.527283067401299</v>
      </c>
      <c r="I3048" s="79">
        <v>93.127479814236693</v>
      </c>
      <c r="J3048" s="79">
        <v>110.35580915999</v>
      </c>
      <c r="K3048" s="79">
        <v>90.811948252462301</v>
      </c>
      <c r="L3048" s="79">
        <v>49.210682611060903</v>
      </c>
      <c r="M3048" s="79">
        <v>14.0161531761717</v>
      </c>
      <c r="N3048" s="79">
        <v>3.0326661067485499</v>
      </c>
    </row>
    <row r="3049" spans="1:14" x14ac:dyDescent="0.3">
      <c r="A3049" s="82">
        <v>3048</v>
      </c>
      <c r="B3049" s="83" t="s">
        <v>323</v>
      </c>
      <c r="C3049" s="87" t="s">
        <v>224</v>
      </c>
      <c r="D3049" s="88">
        <v>24</v>
      </c>
      <c r="E3049" s="88">
        <v>915</v>
      </c>
      <c r="F3049" s="88">
        <v>2035</v>
      </c>
      <c r="G3049" s="78" t="s">
        <v>328</v>
      </c>
      <c r="H3049" s="79">
        <v>35.334863225735504</v>
      </c>
      <c r="I3049" s="79">
        <v>87.1646397248076</v>
      </c>
      <c r="J3049" s="79">
        <v>109.260941767597</v>
      </c>
      <c r="K3049" s="79">
        <v>91.857774117423503</v>
      </c>
      <c r="L3049" s="79">
        <v>49.1981485026743</v>
      </c>
      <c r="M3049" s="79">
        <v>13.5690813574051</v>
      </c>
      <c r="N3049" s="79">
        <v>2.6708190770773501</v>
      </c>
    </row>
    <row r="3050" spans="1:14" x14ac:dyDescent="0.3">
      <c r="A3050" s="82">
        <v>3049</v>
      </c>
      <c r="B3050" s="83" t="s">
        <v>323</v>
      </c>
      <c r="C3050" s="87" t="s">
        <v>224</v>
      </c>
      <c r="D3050" s="88">
        <v>24</v>
      </c>
      <c r="E3050" s="88">
        <v>915</v>
      </c>
      <c r="F3050" s="88">
        <v>2040</v>
      </c>
      <c r="G3050" s="78" t="s">
        <v>329</v>
      </c>
      <c r="H3050" s="79">
        <v>31.7047160818618</v>
      </c>
      <c r="I3050" s="79">
        <v>81.990008845037394</v>
      </c>
      <c r="J3050" s="79">
        <v>108.504195348618</v>
      </c>
      <c r="K3050" s="79">
        <v>93.330439223697596</v>
      </c>
      <c r="L3050" s="79">
        <v>49.125794709990402</v>
      </c>
      <c r="M3050" s="79">
        <v>13.181076078011101</v>
      </c>
      <c r="N3050" s="79">
        <v>2.4115785923664101</v>
      </c>
    </row>
    <row r="3051" spans="1:14" x14ac:dyDescent="0.3">
      <c r="A3051" s="82">
        <v>3050</v>
      </c>
      <c r="B3051" s="83" t="s">
        <v>323</v>
      </c>
      <c r="C3051" s="87" t="s">
        <v>224</v>
      </c>
      <c r="D3051" s="88">
        <v>24</v>
      </c>
      <c r="E3051" s="88">
        <v>915</v>
      </c>
      <c r="F3051" s="88">
        <v>2045</v>
      </c>
      <c r="G3051" s="78" t="s">
        <v>330</v>
      </c>
      <c r="H3051" s="79">
        <v>28.476040167756899</v>
      </c>
      <c r="I3051" s="79">
        <v>77.377384896763502</v>
      </c>
      <c r="J3051" s="79">
        <v>107.920174528028</v>
      </c>
      <c r="K3051" s="79">
        <v>95.002947249073102</v>
      </c>
      <c r="L3051" s="79">
        <v>49.174997739831603</v>
      </c>
      <c r="M3051" s="79">
        <v>12.7725197462743</v>
      </c>
      <c r="N3051" s="79">
        <v>2.1750085536279302</v>
      </c>
    </row>
    <row r="3052" spans="1:14" x14ac:dyDescent="0.3">
      <c r="A3052" s="82">
        <v>3051</v>
      </c>
      <c r="B3052" s="83" t="s">
        <v>323</v>
      </c>
      <c r="C3052" s="87" t="s">
        <v>224</v>
      </c>
      <c r="D3052" s="88">
        <v>24</v>
      </c>
      <c r="E3052" s="88">
        <v>915</v>
      </c>
      <c r="F3052" s="88">
        <v>2050</v>
      </c>
      <c r="G3052" s="78" t="s">
        <v>331</v>
      </c>
      <c r="H3052" s="79">
        <v>25.622237515937599</v>
      </c>
      <c r="I3052" s="79">
        <v>73.345835329729795</v>
      </c>
      <c r="J3052" s="79">
        <v>107.62506696370799</v>
      </c>
      <c r="K3052" s="79">
        <v>96.915989569803699</v>
      </c>
      <c r="L3052" s="79">
        <v>49.514365654327797</v>
      </c>
      <c r="M3052" s="79">
        <v>12.372339030525501</v>
      </c>
      <c r="N3052" s="79">
        <v>1.9633806860107099</v>
      </c>
    </row>
    <row r="3053" spans="1:14" x14ac:dyDescent="0.3">
      <c r="A3053" s="82">
        <v>3052</v>
      </c>
      <c r="B3053" s="83" t="s">
        <v>323</v>
      </c>
      <c r="C3053" s="87" t="s">
        <v>224</v>
      </c>
      <c r="D3053" s="88">
        <v>24</v>
      </c>
      <c r="E3053" s="88">
        <v>915</v>
      </c>
      <c r="F3053" s="88">
        <v>2055</v>
      </c>
      <c r="G3053" s="78" t="s">
        <v>332</v>
      </c>
      <c r="H3053" s="79">
        <v>23.0405341158813</v>
      </c>
      <c r="I3053" s="79">
        <v>69.688377363124403</v>
      </c>
      <c r="J3053" s="79">
        <v>107.481919834972</v>
      </c>
      <c r="K3053" s="79">
        <v>99.003799938379302</v>
      </c>
      <c r="L3053" s="79">
        <v>49.979308532436299</v>
      </c>
      <c r="M3053" s="79">
        <v>11.9968207111027</v>
      </c>
      <c r="N3053" s="79">
        <v>1.74954199717355</v>
      </c>
    </row>
    <row r="3054" spans="1:14" x14ac:dyDescent="0.3">
      <c r="A3054" s="82">
        <v>3053</v>
      </c>
      <c r="B3054" s="83" t="s">
        <v>323</v>
      </c>
      <c r="C3054" s="87" t="s">
        <v>224</v>
      </c>
      <c r="D3054" s="88">
        <v>24</v>
      </c>
      <c r="E3054" s="88">
        <v>915</v>
      </c>
      <c r="F3054" s="88">
        <v>2060</v>
      </c>
      <c r="G3054" s="78" t="s">
        <v>333</v>
      </c>
      <c r="H3054" s="79">
        <v>20.761179186749601</v>
      </c>
      <c r="I3054" s="79">
        <v>66.448898135160803</v>
      </c>
      <c r="J3054" s="79">
        <v>107.61876172123399</v>
      </c>
      <c r="K3054" s="79">
        <v>101.287061923211</v>
      </c>
      <c r="L3054" s="79">
        <v>50.470421016925201</v>
      </c>
      <c r="M3054" s="79">
        <v>11.7195166898316</v>
      </c>
      <c r="N3054" s="79">
        <v>1.5554815347936</v>
      </c>
    </row>
    <row r="3055" spans="1:14" x14ac:dyDescent="0.3">
      <c r="A3055" s="82">
        <v>3054</v>
      </c>
      <c r="B3055" s="83" t="s">
        <v>323</v>
      </c>
      <c r="C3055" s="87" t="s">
        <v>224</v>
      </c>
      <c r="D3055" s="88">
        <v>24</v>
      </c>
      <c r="E3055" s="88">
        <v>915</v>
      </c>
      <c r="F3055" s="88">
        <v>2065</v>
      </c>
      <c r="G3055" s="78" t="s">
        <v>334</v>
      </c>
      <c r="H3055" s="79">
        <v>18.764201746083401</v>
      </c>
      <c r="I3055" s="79">
        <v>63.554143718369303</v>
      </c>
      <c r="J3055" s="79">
        <v>107.945547868779</v>
      </c>
      <c r="K3055" s="79">
        <v>103.735619846932</v>
      </c>
      <c r="L3055" s="79">
        <v>51.052402715023298</v>
      </c>
      <c r="M3055" s="79">
        <v>11.5058032728596</v>
      </c>
      <c r="N3055" s="79">
        <v>1.3913325990921801</v>
      </c>
    </row>
    <row r="3056" spans="1:14" x14ac:dyDescent="0.3">
      <c r="A3056" s="82">
        <v>3055</v>
      </c>
      <c r="B3056" s="83" t="s">
        <v>323</v>
      </c>
      <c r="C3056" s="87" t="s">
        <v>224</v>
      </c>
      <c r="D3056" s="88">
        <v>24</v>
      </c>
      <c r="E3056" s="88">
        <v>915</v>
      </c>
      <c r="F3056" s="88">
        <v>2070</v>
      </c>
      <c r="G3056" s="78" t="s">
        <v>335</v>
      </c>
      <c r="H3056" s="79">
        <v>17.013806383217101</v>
      </c>
      <c r="I3056" s="79">
        <v>60.916696821851502</v>
      </c>
      <c r="J3056" s="79">
        <v>108.312043468696</v>
      </c>
      <c r="K3056" s="79">
        <v>106.253279732054</v>
      </c>
      <c r="L3056" s="79">
        <v>51.696427069726298</v>
      </c>
      <c r="M3056" s="79">
        <v>11.3213442285284</v>
      </c>
      <c r="N3056" s="79">
        <v>1.25595759602896</v>
      </c>
    </row>
    <row r="3057" spans="1:14" x14ac:dyDescent="0.3">
      <c r="A3057" s="82">
        <v>3056</v>
      </c>
      <c r="B3057" s="83" t="s">
        <v>323</v>
      </c>
      <c r="C3057" s="87" t="s">
        <v>224</v>
      </c>
      <c r="D3057" s="88">
        <v>24</v>
      </c>
      <c r="E3057" s="88">
        <v>915</v>
      </c>
      <c r="F3057" s="88">
        <v>2075</v>
      </c>
      <c r="G3057" s="78" t="s">
        <v>336</v>
      </c>
      <c r="H3057" s="79">
        <v>15.4902403174593</v>
      </c>
      <c r="I3057" s="79">
        <v>58.559950995584998</v>
      </c>
      <c r="J3057" s="79">
        <v>108.71916854190501</v>
      </c>
      <c r="K3057" s="79">
        <v>108.80041183117299</v>
      </c>
      <c r="L3057" s="79">
        <v>52.416244507479597</v>
      </c>
      <c r="M3057" s="79">
        <v>11.1634312856084</v>
      </c>
      <c r="N3057" s="79">
        <v>1.13871689416007</v>
      </c>
    </row>
    <row r="3058" spans="1:14" x14ac:dyDescent="0.3">
      <c r="A3058" s="82">
        <v>3057</v>
      </c>
      <c r="B3058" s="83" t="s">
        <v>323</v>
      </c>
      <c r="C3058" s="87" t="s">
        <v>224</v>
      </c>
      <c r="D3058" s="88">
        <v>24</v>
      </c>
      <c r="E3058" s="88">
        <v>915</v>
      </c>
      <c r="F3058" s="88">
        <v>2080</v>
      </c>
      <c r="G3058" s="78" t="s">
        <v>337</v>
      </c>
      <c r="H3058" s="79">
        <v>14.147267390199501</v>
      </c>
      <c r="I3058" s="79">
        <v>56.4203815071319</v>
      </c>
      <c r="J3058" s="79">
        <v>109.104697717842</v>
      </c>
      <c r="K3058" s="79">
        <v>111.303278768821</v>
      </c>
      <c r="L3058" s="79">
        <v>53.182919453671602</v>
      </c>
      <c r="M3058" s="79">
        <v>11.022924225449099</v>
      </c>
      <c r="N3058" s="79">
        <v>1.03738081746286</v>
      </c>
    </row>
    <row r="3059" spans="1:14" x14ac:dyDescent="0.3">
      <c r="A3059" s="82">
        <v>3058</v>
      </c>
      <c r="B3059" s="83" t="s">
        <v>323</v>
      </c>
      <c r="C3059" s="87" t="s">
        <v>224</v>
      </c>
      <c r="D3059" s="88">
        <v>24</v>
      </c>
      <c r="E3059" s="88">
        <v>915</v>
      </c>
      <c r="F3059" s="88">
        <v>2085</v>
      </c>
      <c r="G3059" s="78" t="s">
        <v>338</v>
      </c>
      <c r="H3059" s="79">
        <v>12.9754282790632</v>
      </c>
      <c r="I3059" s="79">
        <v>54.497247123597099</v>
      </c>
      <c r="J3059" s="79">
        <v>109.518871144804</v>
      </c>
      <c r="K3059" s="79">
        <v>113.781647362838</v>
      </c>
      <c r="L3059" s="79">
        <v>53.9777845985383</v>
      </c>
      <c r="M3059" s="79">
        <v>10.9021201138002</v>
      </c>
      <c r="N3059" s="79">
        <v>0.94645913777317703</v>
      </c>
    </row>
    <row r="3060" spans="1:14" x14ac:dyDescent="0.3">
      <c r="A3060" s="82">
        <v>3059</v>
      </c>
      <c r="B3060" s="83" t="s">
        <v>323</v>
      </c>
      <c r="C3060" s="87" t="s">
        <v>224</v>
      </c>
      <c r="D3060" s="88">
        <v>24</v>
      </c>
      <c r="E3060" s="88">
        <v>915</v>
      </c>
      <c r="F3060" s="88">
        <v>2090</v>
      </c>
      <c r="G3060" s="78" t="s">
        <v>339</v>
      </c>
      <c r="H3060" s="79">
        <v>11.944390344816</v>
      </c>
      <c r="I3060" s="79">
        <v>52.702369641324097</v>
      </c>
      <c r="J3060" s="79">
        <v>109.84142479056599</v>
      </c>
      <c r="K3060" s="79">
        <v>116.117896444892</v>
      </c>
      <c r="L3060" s="79">
        <v>54.729616160710599</v>
      </c>
      <c r="M3060" s="79">
        <v>10.793864840870601</v>
      </c>
      <c r="N3060" s="79">
        <v>0.86965851228213797</v>
      </c>
    </row>
    <row r="3061" spans="1:14" x14ac:dyDescent="0.3">
      <c r="A3061" s="82">
        <v>3060</v>
      </c>
      <c r="B3061" s="83" t="s">
        <v>323</v>
      </c>
      <c r="C3061" s="87" t="s">
        <v>224</v>
      </c>
      <c r="D3061" s="88">
        <v>24</v>
      </c>
      <c r="E3061" s="88">
        <v>915</v>
      </c>
      <c r="F3061" s="88">
        <v>2095</v>
      </c>
      <c r="G3061" s="78" t="s">
        <v>340</v>
      </c>
      <c r="H3061" s="79">
        <v>11.0511516324511</v>
      </c>
      <c r="I3061" s="79">
        <v>51.032436755802301</v>
      </c>
      <c r="J3061" s="79">
        <v>110.06465497076</v>
      </c>
      <c r="K3061" s="79">
        <v>118.28816998925601</v>
      </c>
      <c r="L3061" s="79">
        <v>55.427198307166698</v>
      </c>
      <c r="M3061" s="79">
        <v>10.6982500977599</v>
      </c>
      <c r="N3061" s="79">
        <v>0.80332353421525404</v>
      </c>
    </row>
    <row r="3062" spans="1:14" x14ac:dyDescent="0.3">
      <c r="A3062" s="82">
        <v>3061</v>
      </c>
      <c r="B3062" s="83" t="s">
        <v>323</v>
      </c>
      <c r="C3062" s="86" t="s">
        <v>225</v>
      </c>
      <c r="D3062" s="88"/>
      <c r="E3062" s="88">
        <v>28</v>
      </c>
      <c r="F3062" s="88">
        <v>2015</v>
      </c>
      <c r="G3062" s="78" t="s">
        <v>324</v>
      </c>
      <c r="H3062" s="79">
        <v>43.512999999999998</v>
      </c>
      <c r="I3062" s="79">
        <v>99.997</v>
      </c>
      <c r="J3062" s="79">
        <v>125.398</v>
      </c>
      <c r="K3062" s="79">
        <v>87.881</v>
      </c>
      <c r="L3062" s="79">
        <v>40.835999999999999</v>
      </c>
      <c r="M3062" s="79">
        <v>8.6370000000000005</v>
      </c>
      <c r="N3062" s="79">
        <v>0.57799999999999996</v>
      </c>
    </row>
    <row r="3063" spans="1:14" x14ac:dyDescent="0.3">
      <c r="A3063" s="82">
        <v>3062</v>
      </c>
      <c r="B3063" s="83" t="s">
        <v>323</v>
      </c>
      <c r="C3063" s="86" t="s">
        <v>225</v>
      </c>
      <c r="D3063" s="88"/>
      <c r="E3063" s="88">
        <v>28</v>
      </c>
      <c r="F3063" s="88">
        <v>2020</v>
      </c>
      <c r="G3063" s="78" t="s">
        <v>325</v>
      </c>
      <c r="H3063" s="79">
        <v>37.886000000000003</v>
      </c>
      <c r="I3063" s="79">
        <v>94.643000000000001</v>
      </c>
      <c r="J3063" s="79">
        <v>126.35599999999999</v>
      </c>
      <c r="K3063" s="79">
        <v>88.808000000000007</v>
      </c>
      <c r="L3063" s="79">
        <v>40.451000000000001</v>
      </c>
      <c r="M3063" s="79">
        <v>8.2919999999999998</v>
      </c>
      <c r="N3063" s="79">
        <v>0.52400000000000002</v>
      </c>
    </row>
    <row r="3064" spans="1:14" x14ac:dyDescent="0.3">
      <c r="A3064" s="82">
        <v>3063</v>
      </c>
      <c r="B3064" s="83" t="s">
        <v>323</v>
      </c>
      <c r="C3064" s="86" t="s">
        <v>225</v>
      </c>
      <c r="D3064" s="88"/>
      <c r="E3064" s="88">
        <v>28</v>
      </c>
      <c r="F3064" s="88">
        <v>2025</v>
      </c>
      <c r="G3064" s="78" t="s">
        <v>326</v>
      </c>
      <c r="H3064" s="79">
        <v>32.651000000000003</v>
      </c>
      <c r="I3064" s="79">
        <v>88.807000000000002</v>
      </c>
      <c r="J3064" s="79">
        <v>126.78400000000001</v>
      </c>
      <c r="K3064" s="79">
        <v>90.944000000000003</v>
      </c>
      <c r="L3064" s="79">
        <v>40.759</v>
      </c>
      <c r="M3064" s="79">
        <v>8.093</v>
      </c>
      <c r="N3064" s="79">
        <v>0.48199999999999998</v>
      </c>
    </row>
    <row r="3065" spans="1:14" x14ac:dyDescent="0.3">
      <c r="A3065" s="82">
        <v>3064</v>
      </c>
      <c r="B3065" s="83" t="s">
        <v>323</v>
      </c>
      <c r="C3065" s="86" t="s">
        <v>225</v>
      </c>
      <c r="D3065" s="88"/>
      <c r="E3065" s="88">
        <v>28</v>
      </c>
      <c r="F3065" s="88">
        <v>2030</v>
      </c>
      <c r="G3065" s="78" t="s">
        <v>327</v>
      </c>
      <c r="H3065" s="79">
        <v>28.170999999999999</v>
      </c>
      <c r="I3065" s="79">
        <v>83.186000000000007</v>
      </c>
      <c r="J3065" s="79">
        <v>126.605</v>
      </c>
      <c r="K3065" s="79">
        <v>93.234999999999999</v>
      </c>
      <c r="L3065" s="79">
        <v>41.277000000000001</v>
      </c>
      <c r="M3065" s="79">
        <v>7.9640000000000004</v>
      </c>
      <c r="N3065" s="79">
        <v>0.442</v>
      </c>
    </row>
    <row r="3066" spans="1:14" x14ac:dyDescent="0.3">
      <c r="A3066" s="82">
        <v>3065</v>
      </c>
      <c r="B3066" s="83" t="s">
        <v>323</v>
      </c>
      <c r="C3066" s="86" t="s">
        <v>225</v>
      </c>
      <c r="D3066" s="88"/>
      <c r="E3066" s="88">
        <v>28</v>
      </c>
      <c r="F3066" s="88">
        <v>2035</v>
      </c>
      <c r="G3066" s="78" t="s">
        <v>328</v>
      </c>
      <c r="H3066" s="79">
        <v>24.494</v>
      </c>
      <c r="I3066" s="79">
        <v>78.194000000000003</v>
      </c>
      <c r="J3066" s="79">
        <v>126.274</v>
      </c>
      <c r="K3066" s="79">
        <v>95.658000000000001</v>
      </c>
      <c r="L3066" s="79">
        <v>41.976999999999997</v>
      </c>
      <c r="M3066" s="79">
        <v>7.899</v>
      </c>
      <c r="N3066" s="79">
        <v>0.42399999999999999</v>
      </c>
    </row>
    <row r="3067" spans="1:14" x14ac:dyDescent="0.3">
      <c r="A3067" s="82">
        <v>3066</v>
      </c>
      <c r="B3067" s="83" t="s">
        <v>323</v>
      </c>
      <c r="C3067" s="86" t="s">
        <v>225</v>
      </c>
      <c r="D3067" s="88"/>
      <c r="E3067" s="88">
        <v>28</v>
      </c>
      <c r="F3067" s="88">
        <v>2040</v>
      </c>
      <c r="G3067" s="78" t="s">
        <v>329</v>
      </c>
      <c r="H3067" s="79">
        <v>21.448</v>
      </c>
      <c r="I3067" s="79">
        <v>73.781999999999996</v>
      </c>
      <c r="J3067" s="79">
        <v>125.86199999999999</v>
      </c>
      <c r="K3067" s="79">
        <v>98.197000000000003</v>
      </c>
      <c r="L3067" s="79">
        <v>42.83</v>
      </c>
      <c r="M3067" s="79">
        <v>7.8970000000000002</v>
      </c>
      <c r="N3067" s="79">
        <v>0.40400000000000003</v>
      </c>
    </row>
    <row r="3068" spans="1:14" x14ac:dyDescent="0.3">
      <c r="A3068" s="82">
        <v>3067</v>
      </c>
      <c r="B3068" s="83" t="s">
        <v>323</v>
      </c>
      <c r="C3068" s="86" t="s">
        <v>225</v>
      </c>
      <c r="D3068" s="88"/>
      <c r="E3068" s="88">
        <v>28</v>
      </c>
      <c r="F3068" s="88">
        <v>2045</v>
      </c>
      <c r="G3068" s="78" t="s">
        <v>330</v>
      </c>
      <c r="H3068" s="79">
        <v>18.945</v>
      </c>
      <c r="I3068" s="79">
        <v>69.900000000000006</v>
      </c>
      <c r="J3068" s="79">
        <v>125.416</v>
      </c>
      <c r="K3068" s="79">
        <v>100.85899999999999</v>
      </c>
      <c r="L3068" s="79">
        <v>43.822000000000003</v>
      </c>
      <c r="M3068" s="79">
        <v>7.9450000000000003</v>
      </c>
      <c r="N3068" s="79">
        <v>0.39300000000000002</v>
      </c>
    </row>
    <row r="3069" spans="1:14" x14ac:dyDescent="0.3">
      <c r="A3069" s="82">
        <v>3068</v>
      </c>
      <c r="B3069" s="83" t="s">
        <v>323</v>
      </c>
      <c r="C3069" s="86" t="s">
        <v>225</v>
      </c>
      <c r="D3069" s="88"/>
      <c r="E3069" s="88">
        <v>28</v>
      </c>
      <c r="F3069" s="88">
        <v>2050</v>
      </c>
      <c r="G3069" s="78" t="s">
        <v>331</v>
      </c>
      <c r="H3069" s="79">
        <v>16.893999999999998</v>
      </c>
      <c r="I3069" s="79">
        <v>66.528000000000006</v>
      </c>
      <c r="J3069" s="79">
        <v>124.946</v>
      </c>
      <c r="K3069" s="79">
        <v>103.474</v>
      </c>
      <c r="L3069" s="79">
        <v>44.862000000000002</v>
      </c>
      <c r="M3069" s="79">
        <v>8.0220000000000002</v>
      </c>
      <c r="N3069" s="79">
        <v>0.39400000000000002</v>
      </c>
    </row>
    <row r="3070" spans="1:14" x14ac:dyDescent="0.3">
      <c r="A3070" s="82">
        <v>3069</v>
      </c>
      <c r="B3070" s="83" t="s">
        <v>323</v>
      </c>
      <c r="C3070" s="86" t="s">
        <v>225</v>
      </c>
      <c r="D3070" s="88"/>
      <c r="E3070" s="88">
        <v>28</v>
      </c>
      <c r="F3070" s="88">
        <v>2055</v>
      </c>
      <c r="G3070" s="78" t="s">
        <v>332</v>
      </c>
      <c r="H3070" s="79">
        <v>15.182</v>
      </c>
      <c r="I3070" s="79">
        <v>63.536999999999999</v>
      </c>
      <c r="J3070" s="79">
        <v>124.376</v>
      </c>
      <c r="K3070" s="79">
        <v>106.008</v>
      </c>
      <c r="L3070" s="79">
        <v>45.926000000000002</v>
      </c>
      <c r="M3070" s="79">
        <v>8.1219999999999999</v>
      </c>
      <c r="N3070" s="79">
        <v>0.38900000000000001</v>
      </c>
    </row>
    <row r="3071" spans="1:14" x14ac:dyDescent="0.3">
      <c r="A3071" s="82">
        <v>3070</v>
      </c>
      <c r="B3071" s="83" t="s">
        <v>323</v>
      </c>
      <c r="C3071" s="86" t="s">
        <v>225</v>
      </c>
      <c r="D3071" s="88"/>
      <c r="E3071" s="88">
        <v>28</v>
      </c>
      <c r="F3071" s="88">
        <v>2060</v>
      </c>
      <c r="G3071" s="78" t="s">
        <v>333</v>
      </c>
      <c r="H3071" s="79">
        <v>13.766999999999999</v>
      </c>
      <c r="I3071" s="79">
        <v>60.918999999999997</v>
      </c>
      <c r="J3071" s="79">
        <v>123.765</v>
      </c>
      <c r="K3071" s="79">
        <v>108.47199999999999</v>
      </c>
      <c r="L3071" s="79">
        <v>47.02</v>
      </c>
      <c r="M3071" s="79">
        <v>8.2449999999999992</v>
      </c>
      <c r="N3071" s="79">
        <v>0.39200000000000002</v>
      </c>
    </row>
    <row r="3072" spans="1:14" x14ac:dyDescent="0.3">
      <c r="A3072" s="82">
        <v>3071</v>
      </c>
      <c r="B3072" s="83" t="s">
        <v>323</v>
      </c>
      <c r="C3072" s="86" t="s">
        <v>225</v>
      </c>
      <c r="D3072" s="88"/>
      <c r="E3072" s="88">
        <v>28</v>
      </c>
      <c r="F3072" s="88">
        <v>2065</v>
      </c>
      <c r="G3072" s="78" t="s">
        <v>334</v>
      </c>
      <c r="H3072" s="79">
        <v>12.6</v>
      </c>
      <c r="I3072" s="79">
        <v>58.646000000000001</v>
      </c>
      <c r="J3072" s="79">
        <v>123.21299999999999</v>
      </c>
      <c r="K3072" s="79">
        <v>110.962</v>
      </c>
      <c r="L3072" s="79">
        <v>48.155000000000001</v>
      </c>
      <c r="M3072" s="79">
        <v>8.3889999999999993</v>
      </c>
      <c r="N3072" s="79">
        <v>0.39500000000000002</v>
      </c>
    </row>
    <row r="3073" spans="1:14" x14ac:dyDescent="0.3">
      <c r="A3073" s="82">
        <v>3072</v>
      </c>
      <c r="B3073" s="83" t="s">
        <v>323</v>
      </c>
      <c r="C3073" s="86" t="s">
        <v>225</v>
      </c>
      <c r="D3073" s="88"/>
      <c r="E3073" s="88">
        <v>28</v>
      </c>
      <c r="F3073" s="88">
        <v>2070</v>
      </c>
      <c r="G3073" s="78" t="s">
        <v>335</v>
      </c>
      <c r="H3073" s="79">
        <v>11.611000000000001</v>
      </c>
      <c r="I3073" s="79">
        <v>56.552</v>
      </c>
      <c r="J3073" s="79">
        <v>122.42100000000001</v>
      </c>
      <c r="K3073" s="79">
        <v>113.17700000000001</v>
      </c>
      <c r="L3073" s="79">
        <v>49.225999999999999</v>
      </c>
      <c r="M3073" s="79">
        <v>8.5310000000000006</v>
      </c>
      <c r="N3073" s="79">
        <v>0.40200000000000002</v>
      </c>
    </row>
    <row r="3074" spans="1:14" x14ac:dyDescent="0.3">
      <c r="A3074" s="82">
        <v>3073</v>
      </c>
      <c r="B3074" s="83" t="s">
        <v>323</v>
      </c>
      <c r="C3074" s="86" t="s">
        <v>225</v>
      </c>
      <c r="D3074" s="88"/>
      <c r="E3074" s="88">
        <v>28</v>
      </c>
      <c r="F3074" s="88">
        <v>2075</v>
      </c>
      <c r="G3074" s="78" t="s">
        <v>336</v>
      </c>
      <c r="H3074" s="79">
        <v>10.792</v>
      </c>
      <c r="I3074" s="79">
        <v>54.725999999999999</v>
      </c>
      <c r="J3074" s="79">
        <v>121.69199999999999</v>
      </c>
      <c r="K3074" s="79">
        <v>115.392</v>
      </c>
      <c r="L3074" s="79">
        <v>50.326999999999998</v>
      </c>
      <c r="M3074" s="79">
        <v>8.6890000000000001</v>
      </c>
      <c r="N3074" s="79">
        <v>0.40200000000000002</v>
      </c>
    </row>
    <row r="3075" spans="1:14" x14ac:dyDescent="0.3">
      <c r="A3075" s="82">
        <v>3074</v>
      </c>
      <c r="B3075" s="83" t="s">
        <v>323</v>
      </c>
      <c r="C3075" s="86" t="s">
        <v>225</v>
      </c>
      <c r="D3075" s="88"/>
      <c r="E3075" s="88">
        <v>28</v>
      </c>
      <c r="F3075" s="88">
        <v>2080</v>
      </c>
      <c r="G3075" s="78" t="s">
        <v>337</v>
      </c>
      <c r="H3075" s="79">
        <v>10.1</v>
      </c>
      <c r="I3075" s="79">
        <v>53.064999999999998</v>
      </c>
      <c r="J3075" s="79">
        <v>120.82899999999999</v>
      </c>
      <c r="K3075" s="79">
        <v>117.447</v>
      </c>
      <c r="L3075" s="79">
        <v>51.392000000000003</v>
      </c>
      <c r="M3075" s="79">
        <v>8.8539999999999992</v>
      </c>
      <c r="N3075" s="79">
        <v>0.41299999999999998</v>
      </c>
    </row>
    <row r="3076" spans="1:14" x14ac:dyDescent="0.3">
      <c r="A3076" s="82">
        <v>3075</v>
      </c>
      <c r="B3076" s="83" t="s">
        <v>323</v>
      </c>
      <c r="C3076" s="86" t="s">
        <v>225</v>
      </c>
      <c r="D3076" s="88"/>
      <c r="E3076" s="88">
        <v>28</v>
      </c>
      <c r="F3076" s="88">
        <v>2085</v>
      </c>
      <c r="G3076" s="78" t="s">
        <v>338</v>
      </c>
      <c r="H3076" s="79">
        <v>9.52</v>
      </c>
      <c r="I3076" s="79">
        <v>51.582000000000001</v>
      </c>
      <c r="J3076" s="79">
        <v>119.91800000000001</v>
      </c>
      <c r="K3076" s="79">
        <v>119.357</v>
      </c>
      <c r="L3076" s="79">
        <v>52.423000000000002</v>
      </c>
      <c r="M3076" s="79">
        <v>9.016</v>
      </c>
      <c r="N3076" s="79">
        <v>0.42399999999999999</v>
      </c>
    </row>
    <row r="3077" spans="1:14" x14ac:dyDescent="0.3">
      <c r="A3077" s="82">
        <v>3076</v>
      </c>
      <c r="B3077" s="83" t="s">
        <v>323</v>
      </c>
      <c r="C3077" s="86" t="s">
        <v>225</v>
      </c>
      <c r="D3077" s="88"/>
      <c r="E3077" s="88">
        <v>28</v>
      </c>
      <c r="F3077" s="88">
        <v>2090</v>
      </c>
      <c r="G3077" s="78" t="s">
        <v>339</v>
      </c>
      <c r="H3077" s="79">
        <v>9.0380000000000003</v>
      </c>
      <c r="I3077" s="79">
        <v>50.259</v>
      </c>
      <c r="J3077" s="79">
        <v>118.994</v>
      </c>
      <c r="K3077" s="79">
        <v>121.16500000000001</v>
      </c>
      <c r="L3077" s="79">
        <v>53.439</v>
      </c>
      <c r="M3077" s="79">
        <v>9.1940000000000008</v>
      </c>
      <c r="N3077" s="79">
        <v>0.43099999999999999</v>
      </c>
    </row>
    <row r="3078" spans="1:14" x14ac:dyDescent="0.3">
      <c r="A3078" s="82">
        <v>3077</v>
      </c>
      <c r="B3078" s="83" t="s">
        <v>323</v>
      </c>
      <c r="C3078" s="86" t="s">
        <v>225</v>
      </c>
      <c r="D3078" s="88"/>
      <c r="E3078" s="88">
        <v>28</v>
      </c>
      <c r="F3078" s="88">
        <v>2095</v>
      </c>
      <c r="G3078" s="78" t="s">
        <v>340</v>
      </c>
      <c r="H3078" s="79">
        <v>8.6300000000000008</v>
      </c>
      <c r="I3078" s="79">
        <v>49.075000000000003</v>
      </c>
      <c r="J3078" s="79">
        <v>118.051</v>
      </c>
      <c r="K3078" s="79">
        <v>122.881</v>
      </c>
      <c r="L3078" s="79">
        <v>54.45</v>
      </c>
      <c r="M3078" s="79">
        <v>9.3699999999999992</v>
      </c>
      <c r="N3078" s="79">
        <v>0.443</v>
      </c>
    </row>
    <row r="3079" spans="1:14" x14ac:dyDescent="0.3">
      <c r="A3079" s="82">
        <v>3078</v>
      </c>
      <c r="B3079" s="83" t="s">
        <v>323</v>
      </c>
      <c r="C3079" s="86" t="s">
        <v>226</v>
      </c>
      <c r="D3079" s="88"/>
      <c r="E3079" s="88">
        <v>533</v>
      </c>
      <c r="F3079" s="88">
        <v>2015</v>
      </c>
      <c r="G3079" s="78" t="s">
        <v>324</v>
      </c>
      <c r="H3079" s="79">
        <v>21.427</v>
      </c>
      <c r="I3079" s="79">
        <v>77.781000000000006</v>
      </c>
      <c r="J3079" s="79">
        <v>116.551</v>
      </c>
      <c r="K3079" s="79">
        <v>95.867999999999995</v>
      </c>
      <c r="L3079" s="79">
        <v>40.796999999999997</v>
      </c>
      <c r="M3079" s="79">
        <v>6.3460000000000001</v>
      </c>
      <c r="N3079" s="79">
        <v>0.33</v>
      </c>
    </row>
    <row r="3080" spans="1:14" x14ac:dyDescent="0.3">
      <c r="A3080" s="82">
        <v>3079</v>
      </c>
      <c r="B3080" s="83" t="s">
        <v>323</v>
      </c>
      <c r="C3080" s="86" t="s">
        <v>226</v>
      </c>
      <c r="D3080" s="88"/>
      <c r="E3080" s="88">
        <v>533</v>
      </c>
      <c r="F3080" s="88">
        <v>2020</v>
      </c>
      <c r="G3080" s="78" t="s">
        <v>325</v>
      </c>
      <c r="H3080" s="79">
        <v>13.866</v>
      </c>
      <c r="I3080" s="79">
        <v>60.963000000000001</v>
      </c>
      <c r="J3080" s="79">
        <v>115.952</v>
      </c>
      <c r="K3080" s="79">
        <v>111.71599999999999</v>
      </c>
      <c r="L3080" s="79">
        <v>47.8</v>
      </c>
      <c r="M3080" s="79">
        <v>7.6870000000000003</v>
      </c>
      <c r="N3080" s="79">
        <v>0.376</v>
      </c>
    </row>
    <row r="3081" spans="1:14" x14ac:dyDescent="0.3">
      <c r="A3081" s="82">
        <v>3080</v>
      </c>
      <c r="B3081" s="83" t="s">
        <v>323</v>
      </c>
      <c r="C3081" s="86" t="s">
        <v>226</v>
      </c>
      <c r="D3081" s="88"/>
      <c r="E3081" s="88">
        <v>533</v>
      </c>
      <c r="F3081" s="88">
        <v>2025</v>
      </c>
      <c r="G3081" s="78" t="s">
        <v>326</v>
      </c>
      <c r="H3081" s="79">
        <v>11.558999999999999</v>
      </c>
      <c r="I3081" s="79">
        <v>55.978999999999999</v>
      </c>
      <c r="J3081" s="79">
        <v>116.28400000000001</v>
      </c>
      <c r="K3081" s="79">
        <v>116.334</v>
      </c>
      <c r="L3081" s="79">
        <v>49.383000000000003</v>
      </c>
      <c r="M3081" s="79">
        <v>7.9379999999999997</v>
      </c>
      <c r="N3081" s="79">
        <v>0.38300000000000001</v>
      </c>
    </row>
    <row r="3082" spans="1:14" x14ac:dyDescent="0.3">
      <c r="A3082" s="82">
        <v>3081</v>
      </c>
      <c r="B3082" s="83" t="s">
        <v>323</v>
      </c>
      <c r="C3082" s="86" t="s">
        <v>226</v>
      </c>
      <c r="D3082" s="88"/>
      <c r="E3082" s="88">
        <v>533</v>
      </c>
      <c r="F3082" s="88">
        <v>2030</v>
      </c>
      <c r="G3082" s="78" t="s">
        <v>327</v>
      </c>
      <c r="H3082" s="79">
        <v>10.172000000000001</v>
      </c>
      <c r="I3082" s="79">
        <v>52.834000000000003</v>
      </c>
      <c r="J3082" s="79">
        <v>116.547</v>
      </c>
      <c r="K3082" s="79">
        <v>119.425</v>
      </c>
      <c r="L3082" s="79">
        <v>50.432000000000002</v>
      </c>
      <c r="M3082" s="79">
        <v>8.1</v>
      </c>
      <c r="N3082" s="79">
        <v>0.39</v>
      </c>
    </row>
    <row r="3083" spans="1:14" x14ac:dyDescent="0.3">
      <c r="A3083" s="82">
        <v>3082</v>
      </c>
      <c r="B3083" s="83" t="s">
        <v>323</v>
      </c>
      <c r="C3083" s="86" t="s">
        <v>226</v>
      </c>
      <c r="D3083" s="88"/>
      <c r="E3083" s="88">
        <v>533</v>
      </c>
      <c r="F3083" s="88">
        <v>2035</v>
      </c>
      <c r="G3083" s="78" t="s">
        <v>328</v>
      </c>
      <c r="H3083" s="79">
        <v>9.2219999999999995</v>
      </c>
      <c r="I3083" s="79">
        <v>50.465000000000003</v>
      </c>
      <c r="J3083" s="79">
        <v>116.563</v>
      </c>
      <c r="K3083" s="79">
        <v>121.83199999999999</v>
      </c>
      <c r="L3083" s="79">
        <v>51.375</v>
      </c>
      <c r="M3083" s="79">
        <v>8.2690000000000001</v>
      </c>
      <c r="N3083" s="79">
        <v>0.39400000000000002</v>
      </c>
    </row>
    <row r="3084" spans="1:14" x14ac:dyDescent="0.3">
      <c r="A3084" s="82">
        <v>3083</v>
      </c>
      <c r="B3084" s="83" t="s">
        <v>323</v>
      </c>
      <c r="C3084" s="86" t="s">
        <v>226</v>
      </c>
      <c r="D3084" s="88"/>
      <c r="E3084" s="88">
        <v>533</v>
      </c>
      <c r="F3084" s="88">
        <v>2040</v>
      </c>
      <c r="G3084" s="78" t="s">
        <v>329</v>
      </c>
      <c r="H3084" s="79">
        <v>8.577</v>
      </c>
      <c r="I3084" s="79">
        <v>48.777999999999999</v>
      </c>
      <c r="J3084" s="79">
        <v>116.52200000000001</v>
      </c>
      <c r="K3084" s="79">
        <v>123.675</v>
      </c>
      <c r="L3084" s="79">
        <v>52.167000000000002</v>
      </c>
      <c r="M3084" s="79">
        <v>8.4190000000000005</v>
      </c>
      <c r="N3084" s="79">
        <v>0.40200000000000002</v>
      </c>
    </row>
    <row r="3085" spans="1:14" x14ac:dyDescent="0.3">
      <c r="A3085" s="82">
        <v>3084</v>
      </c>
      <c r="B3085" s="83" t="s">
        <v>323</v>
      </c>
      <c r="C3085" s="86" t="s">
        <v>226</v>
      </c>
      <c r="D3085" s="88"/>
      <c r="E3085" s="88">
        <v>533</v>
      </c>
      <c r="F3085" s="88">
        <v>2045</v>
      </c>
      <c r="G3085" s="78" t="s">
        <v>330</v>
      </c>
      <c r="H3085" s="79">
        <v>8.1359999999999992</v>
      </c>
      <c r="I3085" s="79">
        <v>47.530999999999999</v>
      </c>
      <c r="J3085" s="79">
        <v>116.42700000000001</v>
      </c>
      <c r="K3085" s="79">
        <v>125.196</v>
      </c>
      <c r="L3085" s="79">
        <v>52.926000000000002</v>
      </c>
      <c r="M3085" s="79">
        <v>8.5739999999999998</v>
      </c>
      <c r="N3085" s="79">
        <v>0.41</v>
      </c>
    </row>
    <row r="3086" spans="1:14" x14ac:dyDescent="0.3">
      <c r="A3086" s="82">
        <v>3085</v>
      </c>
      <c r="B3086" s="83" t="s">
        <v>323</v>
      </c>
      <c r="C3086" s="86" t="s">
        <v>226</v>
      </c>
      <c r="D3086" s="88"/>
      <c r="E3086" s="88">
        <v>533</v>
      </c>
      <c r="F3086" s="88">
        <v>2050</v>
      </c>
      <c r="G3086" s="78" t="s">
        <v>331</v>
      </c>
      <c r="H3086" s="79">
        <v>7.82</v>
      </c>
      <c r="I3086" s="79">
        <v>46.588000000000001</v>
      </c>
      <c r="J3086" s="79">
        <v>116.251</v>
      </c>
      <c r="K3086" s="79">
        <v>126.40300000000001</v>
      </c>
      <c r="L3086" s="79">
        <v>53.634</v>
      </c>
      <c r="M3086" s="79">
        <v>8.7270000000000003</v>
      </c>
      <c r="N3086" s="79">
        <v>0.41699999999999998</v>
      </c>
    </row>
    <row r="3087" spans="1:14" x14ac:dyDescent="0.3">
      <c r="A3087" s="82">
        <v>3086</v>
      </c>
      <c r="B3087" s="83" t="s">
        <v>323</v>
      </c>
      <c r="C3087" s="86" t="s">
        <v>226</v>
      </c>
      <c r="D3087" s="88"/>
      <c r="E3087" s="88">
        <v>533</v>
      </c>
      <c r="F3087" s="88">
        <v>2055</v>
      </c>
      <c r="G3087" s="78" t="s">
        <v>332</v>
      </c>
      <c r="H3087" s="79">
        <v>7.6050000000000004</v>
      </c>
      <c r="I3087" s="79">
        <v>45.893999999999998</v>
      </c>
      <c r="J3087" s="79">
        <v>116.005</v>
      </c>
      <c r="K3087" s="79">
        <v>127.33</v>
      </c>
      <c r="L3087" s="79">
        <v>54.274000000000001</v>
      </c>
      <c r="M3087" s="79">
        <v>8.8670000000000009</v>
      </c>
      <c r="N3087" s="79">
        <v>0.42499999999999999</v>
      </c>
    </row>
    <row r="3088" spans="1:14" x14ac:dyDescent="0.3">
      <c r="A3088" s="82">
        <v>3087</v>
      </c>
      <c r="B3088" s="83" t="s">
        <v>323</v>
      </c>
      <c r="C3088" s="86" t="s">
        <v>226</v>
      </c>
      <c r="D3088" s="88"/>
      <c r="E3088" s="88">
        <v>533</v>
      </c>
      <c r="F3088" s="88">
        <v>2060</v>
      </c>
      <c r="G3088" s="78" t="s">
        <v>333</v>
      </c>
      <c r="H3088" s="79">
        <v>7.46</v>
      </c>
      <c r="I3088" s="79">
        <v>45.384</v>
      </c>
      <c r="J3088" s="79">
        <v>115.706</v>
      </c>
      <c r="K3088" s="79">
        <v>128.03100000000001</v>
      </c>
      <c r="L3088" s="79">
        <v>54.860999999999997</v>
      </c>
      <c r="M3088" s="79">
        <v>9.0090000000000003</v>
      </c>
      <c r="N3088" s="79">
        <v>0.42899999999999999</v>
      </c>
    </row>
    <row r="3089" spans="1:14" x14ac:dyDescent="0.3">
      <c r="A3089" s="82">
        <v>3088</v>
      </c>
      <c r="B3089" s="83" t="s">
        <v>323</v>
      </c>
      <c r="C3089" s="86" t="s">
        <v>226</v>
      </c>
      <c r="D3089" s="88"/>
      <c r="E3089" s="88">
        <v>533</v>
      </c>
      <c r="F3089" s="88">
        <v>2065</v>
      </c>
      <c r="G3089" s="78" t="s">
        <v>334</v>
      </c>
      <c r="H3089" s="79">
        <v>7.367</v>
      </c>
      <c r="I3089" s="79">
        <v>45.027000000000001</v>
      </c>
      <c r="J3089" s="79">
        <v>115.416</v>
      </c>
      <c r="K3089" s="79">
        <v>128.61799999999999</v>
      </c>
      <c r="L3089" s="79">
        <v>55.442</v>
      </c>
      <c r="M3089" s="79">
        <v>9.1489999999999991</v>
      </c>
      <c r="N3089" s="79">
        <v>0.441</v>
      </c>
    </row>
    <row r="3090" spans="1:14" x14ac:dyDescent="0.3">
      <c r="A3090" s="82">
        <v>3089</v>
      </c>
      <c r="B3090" s="83" t="s">
        <v>323</v>
      </c>
      <c r="C3090" s="86" t="s">
        <v>226</v>
      </c>
      <c r="D3090" s="88"/>
      <c r="E3090" s="88">
        <v>533</v>
      </c>
      <c r="F3090" s="88">
        <v>2070</v>
      </c>
      <c r="G3090" s="78" t="s">
        <v>335</v>
      </c>
      <c r="H3090" s="79">
        <v>7.3170000000000002</v>
      </c>
      <c r="I3090" s="79">
        <v>44.802999999999997</v>
      </c>
      <c r="J3090" s="79">
        <v>115.15900000000001</v>
      </c>
      <c r="K3090" s="79">
        <v>129.15299999999999</v>
      </c>
      <c r="L3090" s="79">
        <v>56.043999999999997</v>
      </c>
      <c r="M3090" s="79">
        <v>9.298</v>
      </c>
      <c r="N3090" s="79">
        <v>0.44600000000000001</v>
      </c>
    </row>
    <row r="3091" spans="1:14" x14ac:dyDescent="0.3">
      <c r="A3091" s="82">
        <v>3090</v>
      </c>
      <c r="B3091" s="83" t="s">
        <v>323</v>
      </c>
      <c r="C3091" s="86" t="s">
        <v>226</v>
      </c>
      <c r="D3091" s="88"/>
      <c r="E3091" s="88">
        <v>533</v>
      </c>
      <c r="F3091" s="88">
        <v>2075</v>
      </c>
      <c r="G3091" s="78" t="s">
        <v>336</v>
      </c>
      <c r="H3091" s="79">
        <v>7.298</v>
      </c>
      <c r="I3091" s="79">
        <v>44.683999999999997</v>
      </c>
      <c r="J3091" s="79">
        <v>114.923</v>
      </c>
      <c r="K3091" s="79">
        <v>129.62899999999999</v>
      </c>
      <c r="L3091" s="79">
        <v>56.637</v>
      </c>
      <c r="M3091" s="79">
        <v>9.4510000000000005</v>
      </c>
      <c r="N3091" s="79">
        <v>0.45800000000000002</v>
      </c>
    </row>
    <row r="3092" spans="1:14" x14ac:dyDescent="0.3">
      <c r="A3092" s="82">
        <v>3091</v>
      </c>
      <c r="B3092" s="83" t="s">
        <v>323</v>
      </c>
      <c r="C3092" s="86" t="s">
        <v>226</v>
      </c>
      <c r="D3092" s="88"/>
      <c r="E3092" s="88">
        <v>533</v>
      </c>
      <c r="F3092" s="88">
        <v>2080</v>
      </c>
      <c r="G3092" s="78" t="s">
        <v>337</v>
      </c>
      <c r="H3092" s="79">
        <v>7.2859999999999996</v>
      </c>
      <c r="I3092" s="79">
        <v>44.566000000000003</v>
      </c>
      <c r="J3092" s="79">
        <v>114.5</v>
      </c>
      <c r="K3092" s="79">
        <v>129.81399999999999</v>
      </c>
      <c r="L3092" s="79">
        <v>57.128</v>
      </c>
      <c r="M3092" s="79">
        <v>9.6010000000000009</v>
      </c>
      <c r="N3092" s="79">
        <v>0.46500000000000002</v>
      </c>
    </row>
    <row r="3093" spans="1:14" x14ac:dyDescent="0.3">
      <c r="A3093" s="82">
        <v>3092</v>
      </c>
      <c r="B3093" s="83" t="s">
        <v>323</v>
      </c>
      <c r="C3093" s="86" t="s">
        <v>226</v>
      </c>
      <c r="D3093" s="88"/>
      <c r="E3093" s="88">
        <v>533</v>
      </c>
      <c r="F3093" s="88">
        <v>2085</v>
      </c>
      <c r="G3093" s="78" t="s">
        <v>338</v>
      </c>
      <c r="H3093" s="79">
        <v>7.3029999999999999</v>
      </c>
      <c r="I3093" s="79">
        <v>44.521999999999998</v>
      </c>
      <c r="J3093" s="79">
        <v>114.13</v>
      </c>
      <c r="K3093" s="79">
        <v>130.01</v>
      </c>
      <c r="L3093" s="79">
        <v>57.643000000000001</v>
      </c>
      <c r="M3093" s="79">
        <v>9.7590000000000003</v>
      </c>
      <c r="N3093" s="79">
        <v>0.47299999999999998</v>
      </c>
    </row>
    <row r="3094" spans="1:14" x14ac:dyDescent="0.3">
      <c r="A3094" s="82">
        <v>3093</v>
      </c>
      <c r="B3094" s="83" t="s">
        <v>323</v>
      </c>
      <c r="C3094" s="86" t="s">
        <v>226</v>
      </c>
      <c r="D3094" s="88"/>
      <c r="E3094" s="88">
        <v>533</v>
      </c>
      <c r="F3094" s="88">
        <v>2090</v>
      </c>
      <c r="G3094" s="78" t="s">
        <v>339</v>
      </c>
      <c r="H3094" s="79">
        <v>7.3250000000000002</v>
      </c>
      <c r="I3094" s="79">
        <v>44.508000000000003</v>
      </c>
      <c r="J3094" s="79">
        <v>113.727</v>
      </c>
      <c r="K3094" s="79">
        <v>130.107</v>
      </c>
      <c r="L3094" s="79">
        <v>58.122999999999998</v>
      </c>
      <c r="M3094" s="79">
        <v>9.9260000000000002</v>
      </c>
      <c r="N3094" s="79">
        <v>0.48399999999999999</v>
      </c>
    </row>
    <row r="3095" spans="1:14" x14ac:dyDescent="0.3">
      <c r="A3095" s="82">
        <v>3094</v>
      </c>
      <c r="B3095" s="83" t="s">
        <v>323</v>
      </c>
      <c r="C3095" s="86" t="s">
        <v>226</v>
      </c>
      <c r="D3095" s="88"/>
      <c r="E3095" s="88">
        <v>533</v>
      </c>
      <c r="F3095" s="88">
        <v>2095</v>
      </c>
      <c r="G3095" s="78" t="s">
        <v>340</v>
      </c>
      <c r="H3095" s="79">
        <v>7.3650000000000002</v>
      </c>
      <c r="I3095" s="79">
        <v>44.548999999999999</v>
      </c>
      <c r="J3095" s="79">
        <v>113.36799999999999</v>
      </c>
      <c r="K3095" s="79">
        <v>130.22</v>
      </c>
      <c r="L3095" s="79">
        <v>58.627000000000002</v>
      </c>
      <c r="M3095" s="79">
        <v>10.111000000000001</v>
      </c>
      <c r="N3095" s="79">
        <v>0.5</v>
      </c>
    </row>
    <row r="3096" spans="1:14" x14ac:dyDescent="0.3">
      <c r="A3096" s="82">
        <v>3095</v>
      </c>
      <c r="B3096" s="83" t="s">
        <v>323</v>
      </c>
      <c r="C3096" s="86" t="s">
        <v>227</v>
      </c>
      <c r="D3096" s="88"/>
      <c r="E3096" s="88">
        <v>44</v>
      </c>
      <c r="F3096" s="88">
        <v>2015</v>
      </c>
      <c r="G3096" s="78" t="s">
        <v>324</v>
      </c>
      <c r="H3096" s="79">
        <v>26.748000000000001</v>
      </c>
      <c r="I3096" s="79">
        <v>73.653000000000006</v>
      </c>
      <c r="J3096" s="79">
        <v>91.867000000000004</v>
      </c>
      <c r="K3096" s="79">
        <v>85.084999999999994</v>
      </c>
      <c r="L3096" s="79">
        <v>62.412999999999997</v>
      </c>
      <c r="M3096" s="79">
        <v>10.053000000000001</v>
      </c>
      <c r="N3096" s="79">
        <v>1.2010000000000001</v>
      </c>
    </row>
    <row r="3097" spans="1:14" x14ac:dyDescent="0.3">
      <c r="A3097" s="82">
        <v>3096</v>
      </c>
      <c r="B3097" s="83" t="s">
        <v>323</v>
      </c>
      <c r="C3097" s="86" t="s">
        <v>227</v>
      </c>
      <c r="D3097" s="88"/>
      <c r="E3097" s="88">
        <v>44</v>
      </c>
      <c r="F3097" s="88">
        <v>2020</v>
      </c>
      <c r="G3097" s="78" t="s">
        <v>325</v>
      </c>
      <c r="H3097" s="79">
        <v>21.143999999999998</v>
      </c>
      <c r="I3097" s="79">
        <v>65.936999999999998</v>
      </c>
      <c r="J3097" s="79">
        <v>91.239000000000004</v>
      </c>
      <c r="K3097" s="79">
        <v>89.375</v>
      </c>
      <c r="L3097" s="79">
        <v>65.628</v>
      </c>
      <c r="M3097" s="79">
        <v>9.9879999999999995</v>
      </c>
      <c r="N3097" s="79">
        <v>1.109</v>
      </c>
    </row>
    <row r="3098" spans="1:14" x14ac:dyDescent="0.3">
      <c r="A3098" s="82">
        <v>3097</v>
      </c>
      <c r="B3098" s="83" t="s">
        <v>323</v>
      </c>
      <c r="C3098" s="86" t="s">
        <v>227</v>
      </c>
      <c r="D3098" s="88"/>
      <c r="E3098" s="88">
        <v>44</v>
      </c>
      <c r="F3098" s="88">
        <v>2025</v>
      </c>
      <c r="G3098" s="78" t="s">
        <v>326</v>
      </c>
      <c r="H3098" s="79">
        <v>17.513000000000002</v>
      </c>
      <c r="I3098" s="79">
        <v>60.744999999999997</v>
      </c>
      <c r="J3098" s="79">
        <v>91.278000000000006</v>
      </c>
      <c r="K3098" s="79">
        <v>92.944999999999993</v>
      </c>
      <c r="L3098" s="79">
        <v>68.236000000000004</v>
      </c>
      <c r="M3098" s="79">
        <v>9.968</v>
      </c>
      <c r="N3098" s="79">
        <v>1.0349999999999999</v>
      </c>
    </row>
    <row r="3099" spans="1:14" x14ac:dyDescent="0.3">
      <c r="A3099" s="82">
        <v>3098</v>
      </c>
      <c r="B3099" s="83" t="s">
        <v>323</v>
      </c>
      <c r="C3099" s="86" t="s">
        <v>227</v>
      </c>
      <c r="D3099" s="88"/>
      <c r="E3099" s="88">
        <v>44</v>
      </c>
      <c r="F3099" s="88">
        <v>2030</v>
      </c>
      <c r="G3099" s="78" t="s">
        <v>327</v>
      </c>
      <c r="H3099" s="79">
        <v>14.868</v>
      </c>
      <c r="I3099" s="79">
        <v>56.731000000000002</v>
      </c>
      <c r="J3099" s="79">
        <v>91.619</v>
      </c>
      <c r="K3099" s="79">
        <v>96.128</v>
      </c>
      <c r="L3099" s="79">
        <v>70.033000000000001</v>
      </c>
      <c r="M3099" s="79">
        <v>9.9550000000000001</v>
      </c>
      <c r="N3099" s="79">
        <v>0.96599999999999997</v>
      </c>
    </row>
    <row r="3100" spans="1:14" x14ac:dyDescent="0.3">
      <c r="A3100" s="82">
        <v>3099</v>
      </c>
      <c r="B3100" s="83" t="s">
        <v>323</v>
      </c>
      <c r="C3100" s="86" t="s">
        <v>227</v>
      </c>
      <c r="D3100" s="88"/>
      <c r="E3100" s="88">
        <v>44</v>
      </c>
      <c r="F3100" s="88">
        <v>2035</v>
      </c>
      <c r="G3100" s="78" t="s">
        <v>328</v>
      </c>
      <c r="H3100" s="79">
        <v>12.942</v>
      </c>
      <c r="I3100" s="79">
        <v>53.701000000000001</v>
      </c>
      <c r="J3100" s="79">
        <v>92.436999999999998</v>
      </c>
      <c r="K3100" s="79">
        <v>99.283000000000001</v>
      </c>
      <c r="L3100" s="79">
        <v>71.308999999999997</v>
      </c>
      <c r="M3100" s="79">
        <v>9.968</v>
      </c>
      <c r="N3100" s="79">
        <v>0.92</v>
      </c>
    </row>
    <row r="3101" spans="1:14" x14ac:dyDescent="0.3">
      <c r="A3101" s="82">
        <v>3100</v>
      </c>
      <c r="B3101" s="83" t="s">
        <v>323</v>
      </c>
      <c r="C3101" s="86" t="s">
        <v>227</v>
      </c>
      <c r="D3101" s="88"/>
      <c r="E3101" s="88">
        <v>44</v>
      </c>
      <c r="F3101" s="88">
        <v>2040</v>
      </c>
      <c r="G3101" s="78" t="s">
        <v>329</v>
      </c>
      <c r="H3101" s="79">
        <v>11.494999999999999</v>
      </c>
      <c r="I3101" s="79">
        <v>51.302999999999997</v>
      </c>
      <c r="J3101" s="79">
        <v>93.427000000000007</v>
      </c>
      <c r="K3101" s="79">
        <v>102.22499999999999</v>
      </c>
      <c r="L3101" s="79">
        <v>71.995999999999995</v>
      </c>
      <c r="M3101" s="79">
        <v>9.9870000000000001</v>
      </c>
      <c r="N3101" s="79">
        <v>0.86699999999999999</v>
      </c>
    </row>
    <row r="3102" spans="1:14" x14ac:dyDescent="0.3">
      <c r="A3102" s="82">
        <v>3101</v>
      </c>
      <c r="B3102" s="83" t="s">
        <v>323</v>
      </c>
      <c r="C3102" s="86" t="s">
        <v>227</v>
      </c>
      <c r="D3102" s="88"/>
      <c r="E3102" s="88">
        <v>44</v>
      </c>
      <c r="F3102" s="88">
        <v>2045</v>
      </c>
      <c r="G3102" s="78" t="s">
        <v>330</v>
      </c>
      <c r="H3102" s="79">
        <v>10.406000000000001</v>
      </c>
      <c r="I3102" s="79">
        <v>49.46</v>
      </c>
      <c r="J3102" s="79">
        <v>94.644999999999996</v>
      </c>
      <c r="K3102" s="79">
        <v>105.072</v>
      </c>
      <c r="L3102" s="79">
        <v>72.221999999999994</v>
      </c>
      <c r="M3102" s="79">
        <v>10.016</v>
      </c>
      <c r="N3102" s="79">
        <v>0.81899999999999995</v>
      </c>
    </row>
    <row r="3103" spans="1:14" x14ac:dyDescent="0.3">
      <c r="A3103" s="82">
        <v>3102</v>
      </c>
      <c r="B3103" s="83" t="s">
        <v>323</v>
      </c>
      <c r="C3103" s="86" t="s">
        <v>227</v>
      </c>
      <c r="D3103" s="88"/>
      <c r="E3103" s="88">
        <v>44</v>
      </c>
      <c r="F3103" s="88">
        <v>2050</v>
      </c>
      <c r="G3103" s="78" t="s">
        <v>331</v>
      </c>
      <c r="H3103" s="79">
        <v>9.5820000000000007</v>
      </c>
      <c r="I3103" s="79">
        <v>48.023000000000003</v>
      </c>
      <c r="J3103" s="79">
        <v>95.966999999999999</v>
      </c>
      <c r="K3103" s="79">
        <v>107.745</v>
      </c>
      <c r="L3103" s="79">
        <v>72.028999999999996</v>
      </c>
      <c r="M3103" s="79">
        <v>10.036</v>
      </c>
      <c r="N3103" s="79">
        <v>0.77800000000000002</v>
      </c>
    </row>
    <row r="3104" spans="1:14" x14ac:dyDescent="0.3">
      <c r="A3104" s="82">
        <v>3103</v>
      </c>
      <c r="B3104" s="83" t="s">
        <v>323</v>
      </c>
      <c r="C3104" s="86" t="s">
        <v>227</v>
      </c>
      <c r="D3104" s="88"/>
      <c r="E3104" s="88">
        <v>44</v>
      </c>
      <c r="F3104" s="88">
        <v>2055</v>
      </c>
      <c r="G3104" s="78" t="s">
        <v>332</v>
      </c>
      <c r="H3104" s="79">
        <v>8.9510000000000005</v>
      </c>
      <c r="I3104" s="79">
        <v>46.88</v>
      </c>
      <c r="J3104" s="79">
        <v>97.325999999999993</v>
      </c>
      <c r="K3104" s="79">
        <v>110.22799999999999</v>
      </c>
      <c r="L3104" s="79">
        <v>71.414000000000001</v>
      </c>
      <c r="M3104" s="79">
        <v>10.061</v>
      </c>
      <c r="N3104" s="79">
        <v>0.74</v>
      </c>
    </row>
    <row r="3105" spans="1:14" x14ac:dyDescent="0.3">
      <c r="A3105" s="82">
        <v>3104</v>
      </c>
      <c r="B3105" s="83" t="s">
        <v>323</v>
      </c>
      <c r="C3105" s="86" t="s">
        <v>227</v>
      </c>
      <c r="D3105" s="88"/>
      <c r="E3105" s="88">
        <v>44</v>
      </c>
      <c r="F3105" s="88">
        <v>2060</v>
      </c>
      <c r="G3105" s="78" t="s">
        <v>333</v>
      </c>
      <c r="H3105" s="79">
        <v>8.5640000000000001</v>
      </c>
      <c r="I3105" s="79">
        <v>46.262</v>
      </c>
      <c r="J3105" s="79">
        <v>98.537999999999997</v>
      </c>
      <c r="K3105" s="79">
        <v>112.23</v>
      </c>
      <c r="L3105" s="79">
        <v>70.991</v>
      </c>
      <c r="M3105" s="79">
        <v>10.103</v>
      </c>
      <c r="N3105" s="79">
        <v>0.71199999999999997</v>
      </c>
    </row>
    <row r="3106" spans="1:14" x14ac:dyDescent="0.3">
      <c r="A3106" s="82">
        <v>3105</v>
      </c>
      <c r="B3106" s="83" t="s">
        <v>323</v>
      </c>
      <c r="C3106" s="86" t="s">
        <v>227</v>
      </c>
      <c r="D3106" s="88"/>
      <c r="E3106" s="88">
        <v>44</v>
      </c>
      <c r="F3106" s="88">
        <v>2065</v>
      </c>
      <c r="G3106" s="78" t="s">
        <v>334</v>
      </c>
      <c r="H3106" s="79">
        <v>8.3390000000000004</v>
      </c>
      <c r="I3106" s="79">
        <v>45.926000000000002</v>
      </c>
      <c r="J3106" s="79">
        <v>99.616</v>
      </c>
      <c r="K3106" s="79">
        <v>113.863</v>
      </c>
      <c r="L3106" s="79">
        <v>70.596999999999994</v>
      </c>
      <c r="M3106" s="79">
        <v>10.141</v>
      </c>
      <c r="N3106" s="79">
        <v>0.69799999999999995</v>
      </c>
    </row>
    <row r="3107" spans="1:14" x14ac:dyDescent="0.3">
      <c r="A3107" s="82">
        <v>3106</v>
      </c>
      <c r="B3107" s="83" t="s">
        <v>323</v>
      </c>
      <c r="C3107" s="86" t="s">
        <v>227</v>
      </c>
      <c r="D3107" s="88"/>
      <c r="E3107" s="88">
        <v>44</v>
      </c>
      <c r="F3107" s="88">
        <v>2070</v>
      </c>
      <c r="G3107" s="78" t="s">
        <v>335</v>
      </c>
      <c r="H3107" s="79">
        <v>8.2720000000000002</v>
      </c>
      <c r="I3107" s="79">
        <v>45.890999999999998</v>
      </c>
      <c r="J3107" s="79">
        <v>100.27500000000001</v>
      </c>
      <c r="K3107" s="79">
        <v>114.77500000000001</v>
      </c>
      <c r="L3107" s="79">
        <v>70.557000000000002</v>
      </c>
      <c r="M3107" s="79">
        <v>10.179</v>
      </c>
      <c r="N3107" s="79">
        <v>0.69099999999999995</v>
      </c>
    </row>
    <row r="3108" spans="1:14" x14ac:dyDescent="0.3">
      <c r="A3108" s="82">
        <v>3107</v>
      </c>
      <c r="B3108" s="83" t="s">
        <v>323</v>
      </c>
      <c r="C3108" s="86" t="s">
        <v>227</v>
      </c>
      <c r="D3108" s="88"/>
      <c r="E3108" s="88">
        <v>44</v>
      </c>
      <c r="F3108" s="88">
        <v>2075</v>
      </c>
      <c r="G3108" s="78" t="s">
        <v>336</v>
      </c>
      <c r="H3108" s="79">
        <v>8.2330000000000005</v>
      </c>
      <c r="I3108" s="79">
        <v>45.923000000000002</v>
      </c>
      <c r="J3108" s="79">
        <v>100.914</v>
      </c>
      <c r="K3108" s="79">
        <v>115.624</v>
      </c>
      <c r="L3108" s="79">
        <v>70.52</v>
      </c>
      <c r="M3108" s="79">
        <v>10.218999999999999</v>
      </c>
      <c r="N3108" s="79">
        <v>0.68700000000000006</v>
      </c>
    </row>
    <row r="3109" spans="1:14" x14ac:dyDescent="0.3">
      <c r="A3109" s="82">
        <v>3108</v>
      </c>
      <c r="B3109" s="83" t="s">
        <v>323</v>
      </c>
      <c r="C3109" s="86" t="s">
        <v>227</v>
      </c>
      <c r="D3109" s="88"/>
      <c r="E3109" s="88">
        <v>44</v>
      </c>
      <c r="F3109" s="88">
        <v>2080</v>
      </c>
      <c r="G3109" s="78" t="s">
        <v>337</v>
      </c>
      <c r="H3109" s="79">
        <v>8.2230000000000008</v>
      </c>
      <c r="I3109" s="79">
        <v>46.006999999999998</v>
      </c>
      <c r="J3109" s="79">
        <v>101.53100000000001</v>
      </c>
      <c r="K3109" s="79">
        <v>116.41</v>
      </c>
      <c r="L3109" s="79">
        <v>70.522999999999996</v>
      </c>
      <c r="M3109" s="79">
        <v>10.263</v>
      </c>
      <c r="N3109" s="79">
        <v>0.68300000000000005</v>
      </c>
    </row>
    <row r="3110" spans="1:14" x14ac:dyDescent="0.3">
      <c r="A3110" s="82">
        <v>3109</v>
      </c>
      <c r="B3110" s="83" t="s">
        <v>323</v>
      </c>
      <c r="C3110" s="86" t="s">
        <v>227</v>
      </c>
      <c r="D3110" s="88"/>
      <c r="E3110" s="88">
        <v>44</v>
      </c>
      <c r="F3110" s="88">
        <v>2085</v>
      </c>
      <c r="G3110" s="78" t="s">
        <v>338</v>
      </c>
      <c r="H3110" s="79">
        <v>8.2159999999999993</v>
      </c>
      <c r="I3110" s="79">
        <v>46.09</v>
      </c>
      <c r="J3110" s="79">
        <v>102.06</v>
      </c>
      <c r="K3110" s="79">
        <v>117.07</v>
      </c>
      <c r="L3110" s="79">
        <v>70.486000000000004</v>
      </c>
      <c r="M3110" s="79">
        <v>10.297000000000001</v>
      </c>
      <c r="N3110" s="79">
        <v>0.68100000000000005</v>
      </c>
    </row>
    <row r="3111" spans="1:14" x14ac:dyDescent="0.3">
      <c r="A3111" s="82">
        <v>3110</v>
      </c>
      <c r="B3111" s="83" t="s">
        <v>323</v>
      </c>
      <c r="C3111" s="86" t="s">
        <v>227</v>
      </c>
      <c r="D3111" s="88"/>
      <c r="E3111" s="88">
        <v>44</v>
      </c>
      <c r="F3111" s="88">
        <v>2090</v>
      </c>
      <c r="G3111" s="78" t="s">
        <v>339</v>
      </c>
      <c r="H3111" s="79">
        <v>8.2170000000000005</v>
      </c>
      <c r="I3111" s="79">
        <v>46.179000000000002</v>
      </c>
      <c r="J3111" s="79">
        <v>102.526</v>
      </c>
      <c r="K3111" s="79">
        <v>117.643</v>
      </c>
      <c r="L3111" s="79">
        <v>70.445999999999998</v>
      </c>
      <c r="M3111" s="79">
        <v>10.329000000000001</v>
      </c>
      <c r="N3111" s="79">
        <v>0.68</v>
      </c>
    </row>
    <row r="3112" spans="1:14" x14ac:dyDescent="0.3">
      <c r="A3112" s="82">
        <v>3111</v>
      </c>
      <c r="B3112" s="83" t="s">
        <v>323</v>
      </c>
      <c r="C3112" s="86" t="s">
        <v>227</v>
      </c>
      <c r="D3112" s="88"/>
      <c r="E3112" s="88">
        <v>44</v>
      </c>
      <c r="F3112" s="88">
        <v>2095</v>
      </c>
      <c r="G3112" s="78" t="s">
        <v>340</v>
      </c>
      <c r="H3112" s="79">
        <v>8.2260000000000009</v>
      </c>
      <c r="I3112" s="79">
        <v>46.265999999999998</v>
      </c>
      <c r="J3112" s="79">
        <v>102.935</v>
      </c>
      <c r="K3112" s="79">
        <v>118.137</v>
      </c>
      <c r="L3112" s="79">
        <v>70.400999999999996</v>
      </c>
      <c r="M3112" s="79">
        <v>10.356999999999999</v>
      </c>
      <c r="N3112" s="79">
        <v>0.67800000000000005</v>
      </c>
    </row>
    <row r="3113" spans="1:14" x14ac:dyDescent="0.3">
      <c r="A3113" s="82">
        <v>3112</v>
      </c>
      <c r="B3113" s="83" t="s">
        <v>323</v>
      </c>
      <c r="C3113" s="86" t="s">
        <v>228</v>
      </c>
      <c r="D3113" s="88"/>
      <c r="E3113" s="88">
        <v>52</v>
      </c>
      <c r="F3113" s="88">
        <v>2015</v>
      </c>
      <c r="G3113" s="78" t="s">
        <v>324</v>
      </c>
      <c r="H3113" s="79">
        <v>37.259</v>
      </c>
      <c r="I3113" s="79">
        <v>78.331999999999994</v>
      </c>
      <c r="J3113" s="79">
        <v>84.444999999999993</v>
      </c>
      <c r="K3113" s="79">
        <v>79.462000000000003</v>
      </c>
      <c r="L3113" s="79">
        <v>59.33</v>
      </c>
      <c r="M3113" s="79">
        <v>18.57</v>
      </c>
      <c r="N3113" s="79">
        <v>2.4220000000000002</v>
      </c>
    </row>
    <row r="3114" spans="1:14" x14ac:dyDescent="0.3">
      <c r="A3114" s="82">
        <v>3113</v>
      </c>
      <c r="B3114" s="83" t="s">
        <v>323</v>
      </c>
      <c r="C3114" s="86" t="s">
        <v>228</v>
      </c>
      <c r="D3114" s="88"/>
      <c r="E3114" s="88">
        <v>52</v>
      </c>
      <c r="F3114" s="88">
        <v>2020</v>
      </c>
      <c r="G3114" s="78" t="s">
        <v>325</v>
      </c>
      <c r="H3114" s="79">
        <v>22.667999999999999</v>
      </c>
      <c r="I3114" s="79">
        <v>60.424999999999997</v>
      </c>
      <c r="J3114" s="79">
        <v>95.823999999999998</v>
      </c>
      <c r="K3114" s="79">
        <v>101.529</v>
      </c>
      <c r="L3114" s="79">
        <v>61.899000000000001</v>
      </c>
      <c r="M3114" s="79">
        <v>16.503</v>
      </c>
      <c r="N3114" s="79">
        <v>2.2719999999999998</v>
      </c>
    </row>
    <row r="3115" spans="1:14" x14ac:dyDescent="0.3">
      <c r="A3115" s="82">
        <v>3114</v>
      </c>
      <c r="B3115" s="83" t="s">
        <v>323</v>
      </c>
      <c r="C3115" s="86" t="s">
        <v>228</v>
      </c>
      <c r="D3115" s="88"/>
      <c r="E3115" s="88">
        <v>52</v>
      </c>
      <c r="F3115" s="88">
        <v>2025</v>
      </c>
      <c r="G3115" s="78" t="s">
        <v>326</v>
      </c>
      <c r="H3115" s="79">
        <v>18.498999999999999</v>
      </c>
      <c r="I3115" s="79">
        <v>55.487000000000002</v>
      </c>
      <c r="J3115" s="79">
        <v>98.685000000000002</v>
      </c>
      <c r="K3115" s="79">
        <v>107.176</v>
      </c>
      <c r="L3115" s="79">
        <v>63.415999999999997</v>
      </c>
      <c r="M3115" s="79">
        <v>16.510000000000002</v>
      </c>
      <c r="N3115" s="79">
        <v>2.5870000000000002</v>
      </c>
    </row>
    <row r="3116" spans="1:14" x14ac:dyDescent="0.3">
      <c r="A3116" s="82">
        <v>3115</v>
      </c>
      <c r="B3116" s="83" t="s">
        <v>323</v>
      </c>
      <c r="C3116" s="86" t="s">
        <v>228</v>
      </c>
      <c r="D3116" s="88"/>
      <c r="E3116" s="88">
        <v>52</v>
      </c>
      <c r="F3116" s="88">
        <v>2030</v>
      </c>
      <c r="G3116" s="78" t="s">
        <v>327</v>
      </c>
      <c r="H3116" s="79">
        <v>15.826000000000001</v>
      </c>
      <c r="I3116" s="79">
        <v>52.344999999999999</v>
      </c>
      <c r="J3116" s="79">
        <v>100.611</v>
      </c>
      <c r="K3116" s="79">
        <v>110.937</v>
      </c>
      <c r="L3116" s="79">
        <v>64.203999999999994</v>
      </c>
      <c r="M3116" s="79">
        <v>16.457999999999998</v>
      </c>
      <c r="N3116" s="79">
        <v>2.899</v>
      </c>
    </row>
    <row r="3117" spans="1:14" x14ac:dyDescent="0.3">
      <c r="A3117" s="82">
        <v>3116</v>
      </c>
      <c r="B3117" s="83" t="s">
        <v>323</v>
      </c>
      <c r="C3117" s="86" t="s">
        <v>228</v>
      </c>
      <c r="D3117" s="88"/>
      <c r="E3117" s="88">
        <v>52</v>
      </c>
      <c r="F3117" s="88">
        <v>2035</v>
      </c>
      <c r="G3117" s="78" t="s">
        <v>328</v>
      </c>
      <c r="H3117" s="79">
        <v>13.976000000000001</v>
      </c>
      <c r="I3117" s="79">
        <v>50.273000000000003</v>
      </c>
      <c r="J3117" s="79">
        <v>102.14</v>
      </c>
      <c r="K3117" s="79">
        <v>113.75700000000001</v>
      </c>
      <c r="L3117" s="79">
        <v>64.602000000000004</v>
      </c>
      <c r="M3117" s="79">
        <v>16.321000000000002</v>
      </c>
      <c r="N3117" s="79">
        <v>3.1509999999999998</v>
      </c>
    </row>
    <row r="3118" spans="1:14" x14ac:dyDescent="0.3">
      <c r="A3118" s="82">
        <v>3117</v>
      </c>
      <c r="B3118" s="83" t="s">
        <v>323</v>
      </c>
      <c r="C3118" s="86" t="s">
        <v>228</v>
      </c>
      <c r="D3118" s="88"/>
      <c r="E3118" s="88">
        <v>52</v>
      </c>
      <c r="F3118" s="88">
        <v>2040</v>
      </c>
      <c r="G3118" s="78" t="s">
        <v>329</v>
      </c>
      <c r="H3118" s="79">
        <v>12.611000000000001</v>
      </c>
      <c r="I3118" s="79">
        <v>48.865000000000002</v>
      </c>
      <c r="J3118" s="79">
        <v>103.51600000000001</v>
      </c>
      <c r="K3118" s="79">
        <v>116.116</v>
      </c>
      <c r="L3118" s="79">
        <v>64.738</v>
      </c>
      <c r="M3118" s="79">
        <v>16.073</v>
      </c>
      <c r="N3118" s="79">
        <v>3.2610000000000001</v>
      </c>
    </row>
    <row r="3119" spans="1:14" x14ac:dyDescent="0.3">
      <c r="A3119" s="82">
        <v>3118</v>
      </c>
      <c r="B3119" s="83" t="s">
        <v>323</v>
      </c>
      <c r="C3119" s="86" t="s">
        <v>228</v>
      </c>
      <c r="D3119" s="88"/>
      <c r="E3119" s="88">
        <v>52</v>
      </c>
      <c r="F3119" s="88">
        <v>2045</v>
      </c>
      <c r="G3119" s="78" t="s">
        <v>330</v>
      </c>
      <c r="H3119" s="79">
        <v>11.571</v>
      </c>
      <c r="I3119" s="79">
        <v>47.847999999999999</v>
      </c>
      <c r="J3119" s="79">
        <v>104.749</v>
      </c>
      <c r="K3119" s="79">
        <v>118.13800000000001</v>
      </c>
      <c r="L3119" s="79">
        <v>64.635000000000005</v>
      </c>
      <c r="M3119" s="79">
        <v>15.691000000000001</v>
      </c>
      <c r="N3119" s="79">
        <v>3.1680000000000001</v>
      </c>
    </row>
    <row r="3120" spans="1:14" x14ac:dyDescent="0.3">
      <c r="A3120" s="82">
        <v>3119</v>
      </c>
      <c r="B3120" s="83" t="s">
        <v>323</v>
      </c>
      <c r="C3120" s="86" t="s">
        <v>228</v>
      </c>
      <c r="D3120" s="88"/>
      <c r="E3120" s="88">
        <v>52</v>
      </c>
      <c r="F3120" s="88">
        <v>2050</v>
      </c>
      <c r="G3120" s="78" t="s">
        <v>331</v>
      </c>
      <c r="H3120" s="79">
        <v>11.204000000000001</v>
      </c>
      <c r="I3120" s="79">
        <v>47.652000000000001</v>
      </c>
      <c r="J3120" s="79">
        <v>105.288</v>
      </c>
      <c r="K3120" s="79">
        <v>118.893</v>
      </c>
      <c r="L3120" s="79">
        <v>64.921000000000006</v>
      </c>
      <c r="M3120" s="79">
        <v>15.651999999999999</v>
      </c>
      <c r="N3120" s="79">
        <v>3.01</v>
      </c>
    </row>
    <row r="3121" spans="1:14" x14ac:dyDescent="0.3">
      <c r="A3121" s="82">
        <v>3120</v>
      </c>
      <c r="B3121" s="83" t="s">
        <v>323</v>
      </c>
      <c r="C3121" s="86" t="s">
        <v>228</v>
      </c>
      <c r="D3121" s="88"/>
      <c r="E3121" s="88">
        <v>52</v>
      </c>
      <c r="F3121" s="88">
        <v>2055</v>
      </c>
      <c r="G3121" s="78" t="s">
        <v>332</v>
      </c>
      <c r="H3121" s="79">
        <v>11.212999999999999</v>
      </c>
      <c r="I3121" s="79">
        <v>47.688000000000002</v>
      </c>
      <c r="J3121" s="79">
        <v>105.36799999999999</v>
      </c>
      <c r="K3121" s="79">
        <v>118.985</v>
      </c>
      <c r="L3121" s="79">
        <v>64.97</v>
      </c>
      <c r="M3121" s="79">
        <v>15.664</v>
      </c>
      <c r="N3121" s="79">
        <v>3.012</v>
      </c>
    </row>
    <row r="3122" spans="1:14" x14ac:dyDescent="0.3">
      <c r="A3122" s="82">
        <v>3121</v>
      </c>
      <c r="B3122" s="83" t="s">
        <v>323</v>
      </c>
      <c r="C3122" s="86" t="s">
        <v>228</v>
      </c>
      <c r="D3122" s="88"/>
      <c r="E3122" s="88">
        <v>52</v>
      </c>
      <c r="F3122" s="88">
        <v>2060</v>
      </c>
      <c r="G3122" s="78" t="s">
        <v>333</v>
      </c>
      <c r="H3122" s="79">
        <v>11.233000000000001</v>
      </c>
      <c r="I3122" s="79">
        <v>47.771000000000001</v>
      </c>
      <c r="J3122" s="79">
        <v>105.55200000000001</v>
      </c>
      <c r="K3122" s="79">
        <v>119.19199999999999</v>
      </c>
      <c r="L3122" s="79">
        <v>65.082999999999998</v>
      </c>
      <c r="M3122" s="79">
        <v>15.691000000000001</v>
      </c>
      <c r="N3122" s="79">
        <v>3.0179999999999998</v>
      </c>
    </row>
    <row r="3123" spans="1:14" x14ac:dyDescent="0.3">
      <c r="A3123" s="82">
        <v>3122</v>
      </c>
      <c r="B3123" s="83" t="s">
        <v>323</v>
      </c>
      <c r="C3123" s="86" t="s">
        <v>228</v>
      </c>
      <c r="D3123" s="88"/>
      <c r="E3123" s="88">
        <v>52</v>
      </c>
      <c r="F3123" s="88">
        <v>2065</v>
      </c>
      <c r="G3123" s="78" t="s">
        <v>334</v>
      </c>
      <c r="H3123" s="79">
        <v>11.241</v>
      </c>
      <c r="I3123" s="79">
        <v>47.808</v>
      </c>
      <c r="J3123" s="79">
        <v>105.63200000000001</v>
      </c>
      <c r="K3123" s="79">
        <v>119.283</v>
      </c>
      <c r="L3123" s="79">
        <v>65.132999999999996</v>
      </c>
      <c r="M3123" s="79">
        <v>15.702999999999999</v>
      </c>
      <c r="N3123" s="79">
        <v>3.02</v>
      </c>
    </row>
    <row r="3124" spans="1:14" x14ac:dyDescent="0.3">
      <c r="A3124" s="82">
        <v>3123</v>
      </c>
      <c r="B3124" s="83" t="s">
        <v>323</v>
      </c>
      <c r="C3124" s="86" t="s">
        <v>228</v>
      </c>
      <c r="D3124" s="88"/>
      <c r="E3124" s="88">
        <v>52</v>
      </c>
      <c r="F3124" s="88">
        <v>2070</v>
      </c>
      <c r="G3124" s="78" t="s">
        <v>335</v>
      </c>
      <c r="H3124" s="79">
        <v>11.256</v>
      </c>
      <c r="I3124" s="79">
        <v>47.872999999999998</v>
      </c>
      <c r="J3124" s="79">
        <v>105.776</v>
      </c>
      <c r="K3124" s="79">
        <v>119.44499999999999</v>
      </c>
      <c r="L3124" s="79">
        <v>65.221999999999994</v>
      </c>
      <c r="M3124" s="79">
        <v>15.724</v>
      </c>
      <c r="N3124" s="79">
        <v>3.024</v>
      </c>
    </row>
    <row r="3125" spans="1:14" x14ac:dyDescent="0.3">
      <c r="A3125" s="82">
        <v>3124</v>
      </c>
      <c r="B3125" s="83" t="s">
        <v>323</v>
      </c>
      <c r="C3125" s="86" t="s">
        <v>228</v>
      </c>
      <c r="D3125" s="88"/>
      <c r="E3125" s="88">
        <v>52</v>
      </c>
      <c r="F3125" s="88">
        <v>2075</v>
      </c>
      <c r="G3125" s="78" t="s">
        <v>336</v>
      </c>
      <c r="H3125" s="79">
        <v>11.263999999999999</v>
      </c>
      <c r="I3125" s="79">
        <v>47.904000000000003</v>
      </c>
      <c r="J3125" s="79">
        <v>105.845</v>
      </c>
      <c r="K3125" s="79">
        <v>119.52200000000001</v>
      </c>
      <c r="L3125" s="79">
        <v>65.263999999999996</v>
      </c>
      <c r="M3125" s="79">
        <v>15.734999999999999</v>
      </c>
      <c r="N3125" s="79">
        <v>3.0259999999999998</v>
      </c>
    </row>
    <row r="3126" spans="1:14" x14ac:dyDescent="0.3">
      <c r="A3126" s="82">
        <v>3125</v>
      </c>
      <c r="B3126" s="83" t="s">
        <v>323</v>
      </c>
      <c r="C3126" s="86" t="s">
        <v>228</v>
      </c>
      <c r="D3126" s="88"/>
      <c r="E3126" s="88">
        <v>52</v>
      </c>
      <c r="F3126" s="88">
        <v>2080</v>
      </c>
      <c r="G3126" s="78" t="s">
        <v>337</v>
      </c>
      <c r="H3126" s="79">
        <v>11.266</v>
      </c>
      <c r="I3126" s="79">
        <v>47.914999999999999</v>
      </c>
      <c r="J3126" s="79">
        <v>105.867</v>
      </c>
      <c r="K3126" s="79">
        <v>119.54900000000001</v>
      </c>
      <c r="L3126" s="79">
        <v>65.278000000000006</v>
      </c>
      <c r="M3126" s="79">
        <v>15.738</v>
      </c>
      <c r="N3126" s="79">
        <v>3.0270000000000001</v>
      </c>
    </row>
    <row r="3127" spans="1:14" x14ac:dyDescent="0.3">
      <c r="A3127" s="82">
        <v>3126</v>
      </c>
      <c r="B3127" s="83" t="s">
        <v>323</v>
      </c>
      <c r="C3127" s="86" t="s">
        <v>228</v>
      </c>
      <c r="D3127" s="88"/>
      <c r="E3127" s="88">
        <v>52</v>
      </c>
      <c r="F3127" s="88">
        <v>2085</v>
      </c>
      <c r="G3127" s="78" t="s">
        <v>338</v>
      </c>
      <c r="H3127" s="79">
        <v>11.273</v>
      </c>
      <c r="I3127" s="79">
        <v>47.942999999999998</v>
      </c>
      <c r="J3127" s="79">
        <v>105.931</v>
      </c>
      <c r="K3127" s="79">
        <v>119.62</v>
      </c>
      <c r="L3127" s="79">
        <v>65.316999999999993</v>
      </c>
      <c r="M3127" s="79">
        <v>15.747999999999999</v>
      </c>
      <c r="N3127" s="79">
        <v>3.028</v>
      </c>
    </row>
    <row r="3128" spans="1:14" x14ac:dyDescent="0.3">
      <c r="A3128" s="82">
        <v>3127</v>
      </c>
      <c r="B3128" s="83" t="s">
        <v>323</v>
      </c>
      <c r="C3128" s="86" t="s">
        <v>228</v>
      </c>
      <c r="D3128" s="88"/>
      <c r="E3128" s="88">
        <v>52</v>
      </c>
      <c r="F3128" s="88">
        <v>2090</v>
      </c>
      <c r="G3128" s="78" t="s">
        <v>339</v>
      </c>
      <c r="H3128" s="79">
        <v>11.276</v>
      </c>
      <c r="I3128" s="79">
        <v>47.956000000000003</v>
      </c>
      <c r="J3128" s="79">
        <v>105.96</v>
      </c>
      <c r="K3128" s="79">
        <v>119.652</v>
      </c>
      <c r="L3128" s="79">
        <v>65.334999999999994</v>
      </c>
      <c r="M3128" s="79">
        <v>15.752000000000001</v>
      </c>
      <c r="N3128" s="79">
        <v>3.0289999999999999</v>
      </c>
    </row>
    <row r="3129" spans="1:14" x14ac:dyDescent="0.3">
      <c r="A3129" s="82">
        <v>3128</v>
      </c>
      <c r="B3129" s="83" t="s">
        <v>323</v>
      </c>
      <c r="C3129" s="86" t="s">
        <v>228</v>
      </c>
      <c r="D3129" s="88"/>
      <c r="E3129" s="88">
        <v>52</v>
      </c>
      <c r="F3129" s="88">
        <v>2095</v>
      </c>
      <c r="G3129" s="78" t="s">
        <v>340</v>
      </c>
      <c r="H3129" s="79">
        <v>11.28</v>
      </c>
      <c r="I3129" s="79">
        <v>47.975000000000001</v>
      </c>
      <c r="J3129" s="79">
        <v>105.999</v>
      </c>
      <c r="K3129" s="79">
        <v>119.69799999999999</v>
      </c>
      <c r="L3129" s="79">
        <v>65.36</v>
      </c>
      <c r="M3129" s="79">
        <v>15.757999999999999</v>
      </c>
      <c r="N3129" s="79">
        <v>3.03</v>
      </c>
    </row>
    <row r="3130" spans="1:14" x14ac:dyDescent="0.3">
      <c r="A3130" s="82">
        <v>3129</v>
      </c>
      <c r="B3130" s="83" t="s">
        <v>323</v>
      </c>
      <c r="C3130" s="86" t="s">
        <v>229</v>
      </c>
      <c r="D3130" s="88"/>
      <c r="E3130" s="88">
        <v>192</v>
      </c>
      <c r="F3130" s="88">
        <v>2015</v>
      </c>
      <c r="G3130" s="78" t="s">
        <v>324</v>
      </c>
      <c r="H3130" s="79">
        <v>43.646999999999998</v>
      </c>
      <c r="I3130" s="79">
        <v>99.781999999999996</v>
      </c>
      <c r="J3130" s="79">
        <v>96.998999999999995</v>
      </c>
      <c r="K3130" s="79">
        <v>68.048000000000002</v>
      </c>
      <c r="L3130" s="79">
        <v>28.925999999999998</v>
      </c>
      <c r="M3130" s="79">
        <v>5.5410000000000004</v>
      </c>
      <c r="N3130" s="79">
        <v>0.35699999999999998</v>
      </c>
    </row>
    <row r="3131" spans="1:14" x14ac:dyDescent="0.3">
      <c r="A3131" s="82">
        <v>3130</v>
      </c>
      <c r="B3131" s="83" t="s">
        <v>323</v>
      </c>
      <c r="C3131" s="86" t="s">
        <v>229</v>
      </c>
      <c r="D3131" s="88"/>
      <c r="E3131" s="88">
        <v>192</v>
      </c>
      <c r="F3131" s="88">
        <v>2020</v>
      </c>
      <c r="G3131" s="78" t="s">
        <v>325</v>
      </c>
      <c r="H3131" s="79">
        <v>31.811</v>
      </c>
      <c r="I3131" s="79">
        <v>83.054000000000002</v>
      </c>
      <c r="J3131" s="79">
        <v>100.133</v>
      </c>
      <c r="K3131" s="79">
        <v>85.259</v>
      </c>
      <c r="L3131" s="79">
        <v>37.472000000000001</v>
      </c>
      <c r="M3131" s="79">
        <v>7.0339999999999998</v>
      </c>
      <c r="N3131" s="79">
        <v>0.39700000000000002</v>
      </c>
    </row>
    <row r="3132" spans="1:14" x14ac:dyDescent="0.3">
      <c r="A3132" s="82">
        <v>3131</v>
      </c>
      <c r="B3132" s="83" t="s">
        <v>323</v>
      </c>
      <c r="C3132" s="86" t="s">
        <v>229</v>
      </c>
      <c r="D3132" s="88"/>
      <c r="E3132" s="88">
        <v>192</v>
      </c>
      <c r="F3132" s="88">
        <v>2025</v>
      </c>
      <c r="G3132" s="78" t="s">
        <v>326</v>
      </c>
      <c r="H3132" s="79">
        <v>26.356999999999999</v>
      </c>
      <c r="I3132" s="79">
        <v>75.694000000000003</v>
      </c>
      <c r="J3132" s="79">
        <v>101.83</v>
      </c>
      <c r="K3132" s="79">
        <v>93.31</v>
      </c>
      <c r="L3132" s="79">
        <v>41.466999999999999</v>
      </c>
      <c r="M3132" s="79">
        <v>7.766</v>
      </c>
      <c r="N3132" s="79">
        <v>0.41599999999999998</v>
      </c>
    </row>
    <row r="3133" spans="1:14" x14ac:dyDescent="0.3">
      <c r="A3133" s="82">
        <v>3132</v>
      </c>
      <c r="B3133" s="83" t="s">
        <v>323</v>
      </c>
      <c r="C3133" s="86" t="s">
        <v>229</v>
      </c>
      <c r="D3133" s="88"/>
      <c r="E3133" s="88">
        <v>192</v>
      </c>
      <c r="F3133" s="88">
        <v>2030</v>
      </c>
      <c r="G3133" s="78" t="s">
        <v>327</v>
      </c>
      <c r="H3133" s="79">
        <v>22.6</v>
      </c>
      <c r="I3133" s="79">
        <v>70.590999999999994</v>
      </c>
      <c r="J3133" s="79">
        <v>103.226</v>
      </c>
      <c r="K3133" s="79">
        <v>99.146000000000001</v>
      </c>
      <c r="L3133" s="79">
        <v>44.356999999999999</v>
      </c>
      <c r="M3133" s="79">
        <v>8.2910000000000004</v>
      </c>
      <c r="N3133" s="79">
        <v>0.42899999999999999</v>
      </c>
    </row>
    <row r="3134" spans="1:14" x14ac:dyDescent="0.3">
      <c r="A3134" s="82">
        <v>3133</v>
      </c>
      <c r="B3134" s="83" t="s">
        <v>323</v>
      </c>
      <c r="C3134" s="86" t="s">
        <v>229</v>
      </c>
      <c r="D3134" s="88"/>
      <c r="E3134" s="88">
        <v>192</v>
      </c>
      <c r="F3134" s="88">
        <v>2035</v>
      </c>
      <c r="G3134" s="78" t="s">
        <v>328</v>
      </c>
      <c r="H3134" s="79">
        <v>19.715</v>
      </c>
      <c r="I3134" s="79">
        <v>66.450999999999993</v>
      </c>
      <c r="J3134" s="79">
        <v>104.30200000000001</v>
      </c>
      <c r="K3134" s="79">
        <v>103.777</v>
      </c>
      <c r="L3134" s="79">
        <v>46.652000000000001</v>
      </c>
      <c r="M3134" s="79">
        <v>8.702</v>
      </c>
      <c r="N3134" s="79">
        <v>0.441</v>
      </c>
    </row>
    <row r="3135" spans="1:14" x14ac:dyDescent="0.3">
      <c r="A3135" s="82">
        <v>3134</v>
      </c>
      <c r="B3135" s="83" t="s">
        <v>323</v>
      </c>
      <c r="C3135" s="86" t="s">
        <v>229</v>
      </c>
      <c r="D3135" s="88"/>
      <c r="E3135" s="88">
        <v>192</v>
      </c>
      <c r="F3135" s="98">
        <v>2040</v>
      </c>
      <c r="G3135" s="78" t="s">
        <v>329</v>
      </c>
      <c r="H3135" s="79">
        <v>17.477</v>
      </c>
      <c r="I3135" s="79">
        <v>63.216000000000001</v>
      </c>
      <c r="J3135" s="79">
        <v>105.328</v>
      </c>
      <c r="K3135" s="79">
        <v>107.568</v>
      </c>
      <c r="L3135" s="79">
        <v>48.512</v>
      </c>
      <c r="M3135" s="79">
        <v>9.0250000000000004</v>
      </c>
      <c r="N3135" s="79">
        <v>0.45400000000000001</v>
      </c>
    </row>
    <row r="3136" spans="1:14" x14ac:dyDescent="0.3">
      <c r="A3136" s="82">
        <v>3135</v>
      </c>
      <c r="B3136" s="83" t="s">
        <v>323</v>
      </c>
      <c r="C3136" s="86" t="s">
        <v>229</v>
      </c>
      <c r="D3136" s="88"/>
      <c r="E3136" s="88">
        <v>192</v>
      </c>
      <c r="F3136" s="98">
        <v>2045</v>
      </c>
      <c r="G3136" s="78" t="s">
        <v>330</v>
      </c>
      <c r="H3136" s="79">
        <v>15.637</v>
      </c>
      <c r="I3136" s="79">
        <v>60.454000000000001</v>
      </c>
      <c r="J3136" s="79">
        <v>106.18899999999999</v>
      </c>
      <c r="K3136" s="79">
        <v>110.709</v>
      </c>
      <c r="L3136" s="79">
        <v>50.05</v>
      </c>
      <c r="M3136" s="79">
        <v>9.282</v>
      </c>
      <c r="N3136" s="79">
        <v>0.45900000000000002</v>
      </c>
    </row>
    <row r="3137" spans="1:14" x14ac:dyDescent="0.3">
      <c r="A3137" s="82">
        <v>3136</v>
      </c>
      <c r="B3137" s="83" t="s">
        <v>323</v>
      </c>
      <c r="C3137" s="86" t="s">
        <v>229</v>
      </c>
      <c r="D3137" s="88"/>
      <c r="E3137" s="88">
        <v>192</v>
      </c>
      <c r="F3137" s="98">
        <v>2050</v>
      </c>
      <c r="G3137" s="78" t="s">
        <v>331</v>
      </c>
      <c r="H3137" s="79">
        <v>14.109</v>
      </c>
      <c r="I3137" s="79">
        <v>58.076999999999998</v>
      </c>
      <c r="J3137" s="79">
        <v>107.02200000000001</v>
      </c>
      <c r="K3137" s="79">
        <v>113.48</v>
      </c>
      <c r="L3137" s="79">
        <v>51.384999999999998</v>
      </c>
      <c r="M3137" s="79">
        <v>9.5</v>
      </c>
      <c r="N3137" s="79">
        <v>0.46700000000000003</v>
      </c>
    </row>
    <row r="3138" spans="1:14" x14ac:dyDescent="0.3">
      <c r="A3138" s="82">
        <v>3137</v>
      </c>
      <c r="B3138" s="83" t="s">
        <v>323</v>
      </c>
      <c r="C3138" s="86" t="s">
        <v>229</v>
      </c>
      <c r="D3138" s="88"/>
      <c r="E3138" s="88">
        <v>192</v>
      </c>
      <c r="F3138" s="98">
        <v>2055</v>
      </c>
      <c r="G3138" s="78" t="s">
        <v>332</v>
      </c>
      <c r="H3138" s="79">
        <v>12.805999999999999</v>
      </c>
      <c r="I3138" s="79">
        <v>55.963000000000001</v>
      </c>
      <c r="J3138" s="79">
        <v>107.783</v>
      </c>
      <c r="K3138" s="79">
        <v>115.932</v>
      </c>
      <c r="L3138" s="79">
        <v>52.567</v>
      </c>
      <c r="M3138" s="79">
        <v>9.6769999999999996</v>
      </c>
      <c r="N3138" s="79">
        <v>0.47199999999999998</v>
      </c>
    </row>
    <row r="3139" spans="1:14" x14ac:dyDescent="0.3">
      <c r="A3139" s="82">
        <v>3138</v>
      </c>
      <c r="B3139" s="83" t="s">
        <v>323</v>
      </c>
      <c r="C3139" s="86" t="s">
        <v>229</v>
      </c>
      <c r="D3139" s="88"/>
      <c r="E3139" s="88">
        <v>192</v>
      </c>
      <c r="F3139" s="98">
        <v>2060</v>
      </c>
      <c r="G3139" s="78" t="s">
        <v>333</v>
      </c>
      <c r="H3139" s="79">
        <v>11.707000000000001</v>
      </c>
      <c r="I3139" s="79">
        <v>54.076999999999998</v>
      </c>
      <c r="J3139" s="79">
        <v>108.535</v>
      </c>
      <c r="K3139" s="79">
        <v>118.193</v>
      </c>
      <c r="L3139" s="79">
        <v>53.639000000000003</v>
      </c>
      <c r="M3139" s="79">
        <v>9.8279999999999994</v>
      </c>
      <c r="N3139" s="79">
        <v>0.48099999999999998</v>
      </c>
    </row>
    <row r="3140" spans="1:14" x14ac:dyDescent="0.3">
      <c r="A3140" s="82">
        <v>3139</v>
      </c>
      <c r="B3140" s="83" t="s">
        <v>323</v>
      </c>
      <c r="C3140" s="86" t="s">
        <v>229</v>
      </c>
      <c r="D3140" s="88"/>
      <c r="E3140" s="88">
        <v>192</v>
      </c>
      <c r="F3140" s="98">
        <v>2065</v>
      </c>
      <c r="G3140" s="78" t="s">
        <v>334</v>
      </c>
      <c r="H3140" s="79">
        <v>10.765000000000001</v>
      </c>
      <c r="I3140" s="79">
        <v>52.375</v>
      </c>
      <c r="J3140" s="79">
        <v>109.19199999999999</v>
      </c>
      <c r="K3140" s="79">
        <v>120.169</v>
      </c>
      <c r="L3140" s="79">
        <v>54.57</v>
      </c>
      <c r="M3140" s="79">
        <v>9.9459999999999997</v>
      </c>
      <c r="N3140" s="79">
        <v>0.48299999999999998</v>
      </c>
    </row>
    <row r="3141" spans="1:14" x14ac:dyDescent="0.3">
      <c r="A3141" s="82">
        <v>3140</v>
      </c>
      <c r="B3141" s="83" t="s">
        <v>323</v>
      </c>
      <c r="C3141" s="86" t="s">
        <v>229</v>
      </c>
      <c r="D3141" s="88"/>
      <c r="E3141" s="88">
        <v>192</v>
      </c>
      <c r="F3141" s="98">
        <v>2070</v>
      </c>
      <c r="G3141" s="78" t="s">
        <v>335</v>
      </c>
      <c r="H3141" s="79">
        <v>9.9559999999999995</v>
      </c>
      <c r="I3141" s="79">
        <v>50.795000000000002</v>
      </c>
      <c r="J3141" s="79">
        <v>109.765</v>
      </c>
      <c r="K3141" s="79">
        <v>121.928</v>
      </c>
      <c r="L3141" s="79">
        <v>55.39</v>
      </c>
      <c r="M3141" s="79">
        <v>10.039</v>
      </c>
      <c r="N3141" s="79">
        <v>0.48699999999999999</v>
      </c>
    </row>
    <row r="3142" spans="1:14" x14ac:dyDescent="0.3">
      <c r="A3142" s="82">
        <v>3141</v>
      </c>
      <c r="B3142" s="83" t="s">
        <v>323</v>
      </c>
      <c r="C3142" s="86" t="s">
        <v>229</v>
      </c>
      <c r="D3142" s="88"/>
      <c r="E3142" s="88">
        <v>192</v>
      </c>
      <c r="F3142" s="98">
        <v>2075</v>
      </c>
      <c r="G3142" s="78" t="s">
        <v>336</v>
      </c>
      <c r="H3142" s="79">
        <v>9.2739999999999991</v>
      </c>
      <c r="I3142" s="79">
        <v>49.335000000000001</v>
      </c>
      <c r="J3142" s="79">
        <v>110.274</v>
      </c>
      <c r="K3142" s="79">
        <v>123.54300000000001</v>
      </c>
      <c r="L3142" s="79">
        <v>56.137999999999998</v>
      </c>
      <c r="M3142" s="79">
        <v>10.108000000000001</v>
      </c>
      <c r="N3142" s="79">
        <v>0.48799999999999999</v>
      </c>
    </row>
    <row r="3143" spans="1:14" x14ac:dyDescent="0.3">
      <c r="A3143" s="82">
        <v>3142</v>
      </c>
      <c r="B3143" s="83" t="s">
        <v>323</v>
      </c>
      <c r="C3143" s="86" t="s">
        <v>229</v>
      </c>
      <c r="D3143" s="88"/>
      <c r="E3143" s="88">
        <v>192</v>
      </c>
      <c r="F3143" s="98">
        <v>2080</v>
      </c>
      <c r="G3143" s="78" t="s">
        <v>337</v>
      </c>
      <c r="H3143" s="79">
        <v>8.6910000000000007</v>
      </c>
      <c r="I3143" s="79">
        <v>47.975000000000001</v>
      </c>
      <c r="J3143" s="79">
        <v>110.67100000000001</v>
      </c>
      <c r="K3143" s="79">
        <v>124.94199999999999</v>
      </c>
      <c r="L3143" s="79">
        <v>56.789000000000001</v>
      </c>
      <c r="M3143" s="79">
        <v>10.156000000000001</v>
      </c>
      <c r="N3143" s="79">
        <v>0.496</v>
      </c>
    </row>
    <row r="3144" spans="1:14" x14ac:dyDescent="0.3">
      <c r="A3144" s="82">
        <v>3143</v>
      </c>
      <c r="B3144" s="83" t="s">
        <v>323</v>
      </c>
      <c r="C3144" s="86" t="s">
        <v>229</v>
      </c>
      <c r="D3144" s="88"/>
      <c r="E3144" s="88">
        <v>192</v>
      </c>
      <c r="F3144" s="98">
        <v>2085</v>
      </c>
      <c r="G3144" s="78" t="s">
        <v>338</v>
      </c>
      <c r="H3144" s="79">
        <v>8.2270000000000003</v>
      </c>
      <c r="I3144" s="79">
        <v>46.798999999999999</v>
      </c>
      <c r="J3144" s="79">
        <v>111.142</v>
      </c>
      <c r="K3144" s="79">
        <v>126.35899999999999</v>
      </c>
      <c r="L3144" s="79">
        <v>57.439</v>
      </c>
      <c r="M3144" s="79">
        <v>10.196</v>
      </c>
      <c r="N3144" s="79">
        <v>0.498</v>
      </c>
    </row>
    <row r="3145" spans="1:14" x14ac:dyDescent="0.3">
      <c r="A3145" s="82">
        <v>3144</v>
      </c>
      <c r="B3145" s="83" t="s">
        <v>323</v>
      </c>
      <c r="C3145" s="86" t="s">
        <v>229</v>
      </c>
      <c r="D3145" s="88"/>
      <c r="E3145" s="88">
        <v>192</v>
      </c>
      <c r="F3145" s="98">
        <v>2090</v>
      </c>
      <c r="G3145" s="78" t="s">
        <v>339</v>
      </c>
      <c r="H3145" s="79">
        <v>7.84</v>
      </c>
      <c r="I3145" s="79">
        <v>45.709000000000003</v>
      </c>
      <c r="J3145" s="79">
        <v>111.458</v>
      </c>
      <c r="K3145" s="79">
        <v>127.54300000000001</v>
      </c>
      <c r="L3145" s="79">
        <v>57.978000000000002</v>
      </c>
      <c r="M3145" s="79">
        <v>10.212999999999999</v>
      </c>
      <c r="N3145" s="79">
        <v>0.499</v>
      </c>
    </row>
    <row r="3146" spans="1:14" x14ac:dyDescent="0.3">
      <c r="A3146" s="82">
        <v>3145</v>
      </c>
      <c r="B3146" s="83" t="s">
        <v>323</v>
      </c>
      <c r="C3146" s="86" t="s">
        <v>229</v>
      </c>
      <c r="D3146" s="88"/>
      <c r="E3146" s="88">
        <v>192</v>
      </c>
      <c r="F3146" s="98">
        <v>2095</v>
      </c>
      <c r="G3146" s="78" t="s">
        <v>340</v>
      </c>
      <c r="H3146" s="79">
        <v>7.5250000000000004</v>
      </c>
      <c r="I3146" s="79">
        <v>44.722999999999999</v>
      </c>
      <c r="J3146" s="79">
        <v>111.7</v>
      </c>
      <c r="K3146" s="79">
        <v>128.59299999999999</v>
      </c>
      <c r="L3146" s="79">
        <v>58.46</v>
      </c>
      <c r="M3146" s="79">
        <v>10.212999999999999</v>
      </c>
      <c r="N3146" s="79">
        <v>0.50600000000000001</v>
      </c>
    </row>
    <row r="3147" spans="1:14" x14ac:dyDescent="0.3">
      <c r="A3147" s="82">
        <v>3146</v>
      </c>
      <c r="B3147" s="83" t="s">
        <v>323</v>
      </c>
      <c r="C3147" s="86" t="s">
        <v>230</v>
      </c>
      <c r="D3147" s="88"/>
      <c r="E3147" s="88">
        <v>531</v>
      </c>
      <c r="F3147" s="10">
        <v>2015</v>
      </c>
      <c r="G3147" s="78" t="s">
        <v>324</v>
      </c>
      <c r="H3147" s="79">
        <v>32.037999999999997</v>
      </c>
      <c r="I3147" s="79">
        <v>94.488</v>
      </c>
      <c r="J3147" s="79">
        <v>114.94199999999999</v>
      </c>
      <c r="K3147" s="79">
        <v>97.959000000000003</v>
      </c>
      <c r="L3147" s="79">
        <v>50.212000000000003</v>
      </c>
      <c r="M3147" s="79">
        <v>13.673999999999999</v>
      </c>
      <c r="N3147" s="79">
        <v>0.28699999999999998</v>
      </c>
    </row>
    <row r="3148" spans="1:14" x14ac:dyDescent="0.3">
      <c r="A3148" s="82">
        <v>3147</v>
      </c>
      <c r="B3148" s="83" t="s">
        <v>323</v>
      </c>
      <c r="C3148" s="86" t="s">
        <v>230</v>
      </c>
      <c r="D3148" s="88"/>
      <c r="E3148" s="88">
        <v>531</v>
      </c>
      <c r="F3148" s="10">
        <v>2020</v>
      </c>
      <c r="G3148" s="78" t="s">
        <v>325</v>
      </c>
      <c r="H3148" s="79">
        <v>29.437999999999999</v>
      </c>
      <c r="I3148" s="79">
        <v>87.995999999999995</v>
      </c>
      <c r="J3148" s="79">
        <v>114.691</v>
      </c>
      <c r="K3148" s="79">
        <v>99.683000000000007</v>
      </c>
      <c r="L3148" s="79">
        <v>49.386000000000003</v>
      </c>
      <c r="M3148" s="79">
        <v>13.760999999999999</v>
      </c>
      <c r="N3148" s="79">
        <v>0.22500000000000001</v>
      </c>
    </row>
    <row r="3149" spans="1:14" x14ac:dyDescent="0.3">
      <c r="A3149" s="82">
        <v>3148</v>
      </c>
      <c r="B3149" s="83" t="s">
        <v>323</v>
      </c>
      <c r="C3149" s="86" t="s">
        <v>230</v>
      </c>
      <c r="D3149" s="88"/>
      <c r="E3149" s="88">
        <v>531</v>
      </c>
      <c r="F3149" s="10">
        <v>2025</v>
      </c>
      <c r="G3149" s="78" t="s">
        <v>326</v>
      </c>
      <c r="H3149" s="79">
        <v>26.748999999999999</v>
      </c>
      <c r="I3149" s="79">
        <v>81.745000000000005</v>
      </c>
      <c r="J3149" s="79">
        <v>114.795</v>
      </c>
      <c r="K3149" s="79">
        <v>102.374</v>
      </c>
      <c r="L3149" s="79">
        <v>49.183</v>
      </c>
      <c r="M3149" s="79">
        <v>13.763</v>
      </c>
      <c r="N3149" s="79">
        <v>0.191</v>
      </c>
    </row>
    <row r="3150" spans="1:14" x14ac:dyDescent="0.3">
      <c r="A3150" s="82">
        <v>3149</v>
      </c>
      <c r="B3150" s="83" t="s">
        <v>323</v>
      </c>
      <c r="C3150" s="86" t="s">
        <v>230</v>
      </c>
      <c r="D3150" s="88"/>
      <c r="E3150" s="88">
        <v>531</v>
      </c>
      <c r="F3150" s="10">
        <v>2030</v>
      </c>
      <c r="G3150" s="78" t="s">
        <v>327</v>
      </c>
      <c r="H3150" s="79">
        <v>24.225999999999999</v>
      </c>
      <c r="I3150" s="79">
        <v>76.072999999999993</v>
      </c>
      <c r="J3150" s="79">
        <v>114.86199999999999</v>
      </c>
      <c r="K3150" s="79">
        <v>105.172</v>
      </c>
      <c r="L3150" s="79">
        <v>49.241999999999997</v>
      </c>
      <c r="M3150" s="79">
        <v>13.705</v>
      </c>
      <c r="N3150" s="79">
        <v>0.18</v>
      </c>
    </row>
    <row r="3151" spans="1:14" x14ac:dyDescent="0.3">
      <c r="A3151" s="82">
        <v>3150</v>
      </c>
      <c r="B3151" s="83" t="s">
        <v>323</v>
      </c>
      <c r="C3151" s="86" t="s">
        <v>230</v>
      </c>
      <c r="D3151" s="88"/>
      <c r="E3151" s="88">
        <v>531</v>
      </c>
      <c r="F3151" s="10">
        <v>2035</v>
      </c>
      <c r="G3151" s="78" t="s">
        <v>328</v>
      </c>
      <c r="H3151" s="79">
        <v>21.965</v>
      </c>
      <c r="I3151" s="79">
        <v>71.116</v>
      </c>
      <c r="J3151" s="79">
        <v>114.962</v>
      </c>
      <c r="K3151" s="79">
        <v>107.95699999999999</v>
      </c>
      <c r="L3151" s="79">
        <v>49.5</v>
      </c>
      <c r="M3151" s="79">
        <v>13.606</v>
      </c>
      <c r="N3151" s="79">
        <v>0.17399999999999999</v>
      </c>
    </row>
    <row r="3152" spans="1:14" x14ac:dyDescent="0.3">
      <c r="A3152" s="82">
        <v>3151</v>
      </c>
      <c r="B3152" s="83" t="s">
        <v>323</v>
      </c>
      <c r="C3152" s="86" t="s">
        <v>230</v>
      </c>
      <c r="D3152" s="88"/>
      <c r="E3152" s="88">
        <v>531</v>
      </c>
      <c r="F3152" s="10">
        <v>2040</v>
      </c>
      <c r="G3152" s="78" t="s">
        <v>329</v>
      </c>
      <c r="H3152" s="79">
        <v>20.001999999999999</v>
      </c>
      <c r="I3152" s="79">
        <v>66.927000000000007</v>
      </c>
      <c r="J3152" s="79">
        <v>115.104</v>
      </c>
      <c r="K3152" s="79">
        <v>110.59099999999999</v>
      </c>
      <c r="L3152" s="79">
        <v>49.889000000000003</v>
      </c>
      <c r="M3152" s="79">
        <v>13.486000000000001</v>
      </c>
      <c r="N3152" s="79">
        <v>0.18099999999999999</v>
      </c>
    </row>
    <row r="3153" spans="1:14" x14ac:dyDescent="0.3">
      <c r="A3153" s="82">
        <v>3152</v>
      </c>
      <c r="B3153" s="83" t="s">
        <v>323</v>
      </c>
      <c r="C3153" s="86" t="s">
        <v>230</v>
      </c>
      <c r="D3153" s="88"/>
      <c r="E3153" s="88">
        <v>531</v>
      </c>
      <c r="F3153" s="10">
        <v>2045</v>
      </c>
      <c r="G3153" s="78" t="s">
        <v>330</v>
      </c>
      <c r="H3153" s="79">
        <v>18.288</v>
      </c>
      <c r="I3153" s="79">
        <v>63.334000000000003</v>
      </c>
      <c r="J3153" s="79">
        <v>115.18600000000001</v>
      </c>
      <c r="K3153" s="79">
        <v>112.996</v>
      </c>
      <c r="L3153" s="79">
        <v>50.338000000000001</v>
      </c>
      <c r="M3153" s="79">
        <v>13.343999999999999</v>
      </c>
      <c r="N3153" s="79">
        <v>0.19400000000000001</v>
      </c>
    </row>
    <row r="3154" spans="1:14" x14ac:dyDescent="0.3">
      <c r="A3154" s="82">
        <v>3153</v>
      </c>
      <c r="B3154" s="83" t="s">
        <v>323</v>
      </c>
      <c r="C3154" s="86" t="s">
        <v>230</v>
      </c>
      <c r="D3154" s="88"/>
      <c r="E3154" s="88">
        <v>531</v>
      </c>
      <c r="F3154" s="10">
        <v>2050</v>
      </c>
      <c r="G3154" s="78" t="s">
        <v>331</v>
      </c>
      <c r="H3154" s="79">
        <v>16.792000000000002</v>
      </c>
      <c r="I3154" s="79">
        <v>60.313000000000002</v>
      </c>
      <c r="J3154" s="79">
        <v>115.32899999999999</v>
      </c>
      <c r="K3154" s="79">
        <v>115.28</v>
      </c>
      <c r="L3154" s="79">
        <v>50.886000000000003</v>
      </c>
      <c r="M3154" s="79">
        <v>13.202999999999999</v>
      </c>
      <c r="N3154" s="79">
        <v>0.19700000000000001</v>
      </c>
    </row>
    <row r="3155" spans="1:14" x14ac:dyDescent="0.3">
      <c r="A3155" s="82">
        <v>3154</v>
      </c>
      <c r="B3155" s="83" t="s">
        <v>323</v>
      </c>
      <c r="C3155" s="86" t="s">
        <v>230</v>
      </c>
      <c r="D3155" s="88"/>
      <c r="E3155" s="88">
        <v>531</v>
      </c>
      <c r="F3155" s="10">
        <v>2055</v>
      </c>
      <c r="G3155" s="78" t="s">
        <v>332</v>
      </c>
      <c r="H3155" s="79">
        <v>15.477</v>
      </c>
      <c r="I3155" s="79">
        <v>57.686999999999998</v>
      </c>
      <c r="J3155" s="79">
        <v>115.34399999999999</v>
      </c>
      <c r="K3155" s="79">
        <v>117.27</v>
      </c>
      <c r="L3155" s="79">
        <v>51.417999999999999</v>
      </c>
      <c r="M3155" s="79">
        <v>13.029</v>
      </c>
      <c r="N3155" s="79">
        <v>0.215</v>
      </c>
    </row>
    <row r="3156" spans="1:14" x14ac:dyDescent="0.3">
      <c r="A3156" s="82">
        <v>3155</v>
      </c>
      <c r="B3156" s="83" t="s">
        <v>323</v>
      </c>
      <c r="C3156" s="86" t="s">
        <v>230</v>
      </c>
      <c r="D3156" s="88"/>
      <c r="E3156" s="88">
        <v>531</v>
      </c>
      <c r="F3156" s="10">
        <v>2060</v>
      </c>
      <c r="G3156" s="78" t="s">
        <v>333</v>
      </c>
      <c r="H3156" s="79">
        <v>14.335000000000001</v>
      </c>
      <c r="I3156" s="79">
        <v>55.503</v>
      </c>
      <c r="J3156" s="79">
        <v>115.42400000000001</v>
      </c>
      <c r="K3156" s="79">
        <v>119.17</v>
      </c>
      <c r="L3156" s="79">
        <v>52.018000000000001</v>
      </c>
      <c r="M3156" s="79">
        <v>12.861000000000001</v>
      </c>
      <c r="N3156" s="79">
        <v>0.22900000000000001</v>
      </c>
    </row>
    <row r="3157" spans="1:14" x14ac:dyDescent="0.3">
      <c r="A3157" s="82">
        <v>3156</v>
      </c>
      <c r="B3157" s="83" t="s">
        <v>323</v>
      </c>
      <c r="C3157" s="86" t="s">
        <v>230</v>
      </c>
      <c r="D3157" s="88"/>
      <c r="E3157" s="88">
        <v>531</v>
      </c>
      <c r="F3157" s="10">
        <v>2065</v>
      </c>
      <c r="G3157" s="78" t="s">
        <v>334</v>
      </c>
      <c r="H3157" s="79">
        <v>13.355</v>
      </c>
      <c r="I3157" s="79">
        <v>53.685000000000002</v>
      </c>
      <c r="J3157" s="79">
        <v>115.574</v>
      </c>
      <c r="K3157" s="79">
        <v>120.991</v>
      </c>
      <c r="L3157" s="79">
        <v>52.673999999999999</v>
      </c>
      <c r="M3157" s="79">
        <v>12.694000000000001</v>
      </c>
      <c r="N3157" s="79">
        <v>0.247</v>
      </c>
    </row>
    <row r="3158" spans="1:14" x14ac:dyDescent="0.3">
      <c r="A3158" s="82">
        <v>3157</v>
      </c>
      <c r="B3158" s="83" t="s">
        <v>323</v>
      </c>
      <c r="C3158" s="86" t="s">
        <v>230</v>
      </c>
      <c r="D3158" s="88"/>
      <c r="E3158" s="88">
        <v>531</v>
      </c>
      <c r="F3158" s="10">
        <v>2070</v>
      </c>
      <c r="G3158" s="78" t="s">
        <v>335</v>
      </c>
      <c r="H3158" s="79">
        <v>12.481</v>
      </c>
      <c r="I3158" s="79">
        <v>52.115000000000002</v>
      </c>
      <c r="J3158" s="79">
        <v>115.604</v>
      </c>
      <c r="K3158" s="79">
        <v>122.54900000000001</v>
      </c>
      <c r="L3158" s="79">
        <v>53.290999999999997</v>
      </c>
      <c r="M3158" s="79">
        <v>12.518000000000001</v>
      </c>
      <c r="N3158" s="79">
        <v>0.26200000000000001</v>
      </c>
    </row>
    <row r="3159" spans="1:14" x14ac:dyDescent="0.3">
      <c r="A3159" s="82">
        <v>3158</v>
      </c>
      <c r="B3159" s="83" t="s">
        <v>323</v>
      </c>
      <c r="C3159" s="86" t="s">
        <v>230</v>
      </c>
      <c r="D3159" s="88"/>
      <c r="E3159" s="88">
        <v>531</v>
      </c>
      <c r="F3159" s="10">
        <v>2075</v>
      </c>
      <c r="G3159" s="78" t="s">
        <v>336</v>
      </c>
      <c r="H3159" s="79">
        <v>11.721</v>
      </c>
      <c r="I3159" s="79">
        <v>50.777999999999999</v>
      </c>
      <c r="J3159" s="79">
        <v>115.596</v>
      </c>
      <c r="K3159" s="79">
        <v>123.941</v>
      </c>
      <c r="L3159" s="79">
        <v>53.9</v>
      </c>
      <c r="M3159" s="79">
        <v>12.34</v>
      </c>
      <c r="N3159" s="79">
        <v>0.28399999999999997</v>
      </c>
    </row>
    <row r="3160" spans="1:14" x14ac:dyDescent="0.3">
      <c r="A3160" s="82">
        <v>3159</v>
      </c>
      <c r="B3160" s="83" t="s">
        <v>323</v>
      </c>
      <c r="C3160" s="86" t="s">
        <v>230</v>
      </c>
      <c r="D3160" s="88"/>
      <c r="E3160" s="88">
        <v>531</v>
      </c>
      <c r="F3160" s="10">
        <v>2080</v>
      </c>
      <c r="G3160" s="78" t="s">
        <v>337</v>
      </c>
      <c r="H3160" s="79">
        <v>11.045999999999999</v>
      </c>
      <c r="I3160" s="79">
        <v>49.637999999999998</v>
      </c>
      <c r="J3160" s="79">
        <v>115.57</v>
      </c>
      <c r="K3160" s="79">
        <v>125.208</v>
      </c>
      <c r="L3160" s="79">
        <v>54.517000000000003</v>
      </c>
      <c r="M3160" s="79">
        <v>12.159000000000001</v>
      </c>
      <c r="N3160" s="79">
        <v>0.30199999999999999</v>
      </c>
    </row>
    <row r="3161" spans="1:14" x14ac:dyDescent="0.3">
      <c r="A3161" s="82">
        <v>3160</v>
      </c>
      <c r="B3161" s="83" t="s">
        <v>323</v>
      </c>
      <c r="C3161" s="86" t="s">
        <v>230</v>
      </c>
      <c r="D3161" s="88"/>
      <c r="E3161" s="88">
        <v>531</v>
      </c>
      <c r="F3161" s="10">
        <v>2085</v>
      </c>
      <c r="G3161" s="78" t="s">
        <v>338</v>
      </c>
      <c r="H3161" s="79">
        <v>10.459</v>
      </c>
      <c r="I3161" s="79">
        <v>48.652000000000001</v>
      </c>
      <c r="J3161" s="79">
        <v>115.459</v>
      </c>
      <c r="K3161" s="79">
        <v>126.286</v>
      </c>
      <c r="L3161" s="79">
        <v>55.103999999999999</v>
      </c>
      <c r="M3161" s="79">
        <v>11.976000000000001</v>
      </c>
      <c r="N3161" s="79">
        <v>0.32400000000000001</v>
      </c>
    </row>
    <row r="3162" spans="1:14" x14ac:dyDescent="0.3">
      <c r="A3162" s="82">
        <v>3161</v>
      </c>
      <c r="B3162" s="83" t="s">
        <v>323</v>
      </c>
      <c r="C3162" s="86" t="s">
        <v>230</v>
      </c>
      <c r="D3162" s="88"/>
      <c r="E3162" s="88">
        <v>531</v>
      </c>
      <c r="F3162" s="10">
        <v>2090</v>
      </c>
      <c r="G3162" s="78" t="s">
        <v>339</v>
      </c>
      <c r="H3162" s="79">
        <v>9.952</v>
      </c>
      <c r="I3162" s="79">
        <v>47.832999999999998</v>
      </c>
      <c r="J3162" s="79">
        <v>115.38</v>
      </c>
      <c r="K3162" s="79">
        <v>127.294</v>
      </c>
      <c r="L3162" s="79">
        <v>55.701000000000001</v>
      </c>
      <c r="M3162" s="79">
        <v>11.797000000000001</v>
      </c>
      <c r="N3162" s="79">
        <v>0.34300000000000003</v>
      </c>
    </row>
    <row r="3163" spans="1:14" x14ac:dyDescent="0.3">
      <c r="A3163" s="82">
        <v>3162</v>
      </c>
      <c r="B3163" s="83" t="s">
        <v>323</v>
      </c>
      <c r="C3163" s="86" t="s">
        <v>230</v>
      </c>
      <c r="D3163" s="88"/>
      <c r="E3163" s="88">
        <v>531</v>
      </c>
      <c r="F3163" s="10">
        <v>2095</v>
      </c>
      <c r="G3163" s="78" t="s">
        <v>340</v>
      </c>
      <c r="H3163" s="79">
        <v>9.4909999999999997</v>
      </c>
      <c r="I3163" s="79">
        <v>47.078000000000003</v>
      </c>
      <c r="J3163" s="79">
        <v>115.148</v>
      </c>
      <c r="K3163" s="79">
        <v>128.06899999999999</v>
      </c>
      <c r="L3163" s="79">
        <v>56.234999999999999</v>
      </c>
      <c r="M3163" s="79">
        <v>11.603999999999999</v>
      </c>
      <c r="N3163" s="79">
        <v>0.375</v>
      </c>
    </row>
    <row r="3164" spans="1:14" x14ac:dyDescent="0.3">
      <c r="A3164" s="82">
        <v>3163</v>
      </c>
      <c r="B3164" s="83" t="s">
        <v>323</v>
      </c>
      <c r="C3164" s="86" t="s">
        <v>231</v>
      </c>
      <c r="D3164" s="88"/>
      <c r="E3164" s="88">
        <v>214</v>
      </c>
      <c r="F3164" s="10">
        <v>2015</v>
      </c>
      <c r="G3164" s="78" t="s">
        <v>324</v>
      </c>
      <c r="H3164" s="79">
        <v>94.971000000000004</v>
      </c>
      <c r="I3164" s="79">
        <v>145.02500000000001</v>
      </c>
      <c r="J3164" s="79">
        <v>116.324</v>
      </c>
      <c r="K3164" s="79">
        <v>76.718999999999994</v>
      </c>
      <c r="L3164" s="79">
        <v>32.173000000000002</v>
      </c>
      <c r="M3164" s="79">
        <v>8.3979999999999997</v>
      </c>
      <c r="N3164" s="79">
        <v>1.95</v>
      </c>
    </row>
    <row r="3165" spans="1:14" x14ac:dyDescent="0.3">
      <c r="A3165" s="82">
        <v>3164</v>
      </c>
      <c r="B3165" s="83" t="s">
        <v>323</v>
      </c>
      <c r="C3165" s="86" t="s">
        <v>231</v>
      </c>
      <c r="D3165" s="88"/>
      <c r="E3165" s="88">
        <v>214</v>
      </c>
      <c r="F3165" s="10">
        <v>2020</v>
      </c>
      <c r="G3165" s="78" t="s">
        <v>325</v>
      </c>
      <c r="H3165" s="79">
        <v>87.962000000000003</v>
      </c>
      <c r="I3165" s="79">
        <v>134.309</v>
      </c>
      <c r="J3165" s="79">
        <v>112.059</v>
      </c>
      <c r="K3165" s="79">
        <v>73.688000000000002</v>
      </c>
      <c r="L3165" s="79">
        <v>31.207000000000001</v>
      </c>
      <c r="M3165" s="79">
        <v>8.1159999999999997</v>
      </c>
      <c r="N3165" s="79">
        <v>1.819</v>
      </c>
    </row>
    <row r="3166" spans="1:14" x14ac:dyDescent="0.3">
      <c r="A3166" s="82">
        <v>3165</v>
      </c>
      <c r="B3166" s="83" t="s">
        <v>323</v>
      </c>
      <c r="C3166" s="86" t="s">
        <v>231</v>
      </c>
      <c r="D3166" s="88"/>
      <c r="E3166" s="88">
        <v>214</v>
      </c>
      <c r="F3166" s="10">
        <v>2025</v>
      </c>
      <c r="G3166" s="78" t="s">
        <v>326</v>
      </c>
      <c r="H3166" s="79">
        <v>80.125</v>
      </c>
      <c r="I3166" s="79">
        <v>124.134</v>
      </c>
      <c r="J3166" s="79">
        <v>108.87</v>
      </c>
      <c r="K3166" s="79">
        <v>72.28</v>
      </c>
      <c r="L3166" s="79">
        <v>30.882999999999999</v>
      </c>
      <c r="M3166" s="79">
        <v>7.9379999999999997</v>
      </c>
      <c r="N3166" s="79">
        <v>1.67</v>
      </c>
    </row>
    <row r="3167" spans="1:14" x14ac:dyDescent="0.3">
      <c r="A3167" s="82">
        <v>3166</v>
      </c>
      <c r="B3167" s="83" t="s">
        <v>323</v>
      </c>
      <c r="C3167" s="86" t="s">
        <v>231</v>
      </c>
      <c r="D3167" s="88"/>
      <c r="E3167" s="88">
        <v>214</v>
      </c>
      <c r="F3167" s="10">
        <v>2030</v>
      </c>
      <c r="G3167" s="78" t="s">
        <v>327</v>
      </c>
      <c r="H3167" s="79">
        <v>72.123000000000005</v>
      </c>
      <c r="I3167" s="79">
        <v>114.569</v>
      </c>
      <c r="J3167" s="79">
        <v>106.61199999999999</v>
      </c>
      <c r="K3167" s="79">
        <v>72.325999999999993</v>
      </c>
      <c r="L3167" s="79">
        <v>31.170999999999999</v>
      </c>
      <c r="M3167" s="79">
        <v>7.8440000000000003</v>
      </c>
      <c r="N3167" s="79">
        <v>1.5349999999999999</v>
      </c>
    </row>
    <row r="3168" spans="1:14" x14ac:dyDescent="0.3">
      <c r="A3168" s="82">
        <v>3167</v>
      </c>
      <c r="B3168" s="83" t="s">
        <v>323</v>
      </c>
      <c r="C3168" s="86" t="s">
        <v>231</v>
      </c>
      <c r="D3168" s="88"/>
      <c r="E3168" s="88">
        <v>214</v>
      </c>
      <c r="F3168" s="10">
        <v>2035</v>
      </c>
      <c r="G3168" s="78" t="s">
        <v>328</v>
      </c>
      <c r="H3168" s="79">
        <v>64.406000000000006</v>
      </c>
      <c r="I3168" s="79">
        <v>105.70099999999999</v>
      </c>
      <c r="J3168" s="79">
        <v>104.98399999999999</v>
      </c>
      <c r="K3168" s="79">
        <v>73.47</v>
      </c>
      <c r="L3168" s="79">
        <v>31.925999999999998</v>
      </c>
      <c r="M3168" s="79">
        <v>7.8259999999999996</v>
      </c>
      <c r="N3168" s="79">
        <v>1.407</v>
      </c>
    </row>
    <row r="3169" spans="1:14" x14ac:dyDescent="0.3">
      <c r="A3169" s="82">
        <v>3168</v>
      </c>
      <c r="B3169" s="83" t="s">
        <v>323</v>
      </c>
      <c r="C3169" s="86" t="s">
        <v>231</v>
      </c>
      <c r="D3169" s="88"/>
      <c r="E3169" s="88">
        <v>214</v>
      </c>
      <c r="F3169" s="10">
        <v>2040</v>
      </c>
      <c r="G3169" s="78" t="s">
        <v>329</v>
      </c>
      <c r="H3169" s="79">
        <v>57.335999999999999</v>
      </c>
      <c r="I3169" s="79">
        <v>97.876999999999995</v>
      </c>
      <c r="J3169" s="79">
        <v>103.979</v>
      </c>
      <c r="K3169" s="79">
        <v>75.349000000000004</v>
      </c>
      <c r="L3169" s="79">
        <v>32.97</v>
      </c>
      <c r="M3169" s="79">
        <v>7.8570000000000002</v>
      </c>
      <c r="N3169" s="79">
        <v>1.292</v>
      </c>
    </row>
    <row r="3170" spans="1:14" x14ac:dyDescent="0.3">
      <c r="A3170" s="82">
        <v>3169</v>
      </c>
      <c r="B3170" s="83" t="s">
        <v>323</v>
      </c>
      <c r="C3170" s="86" t="s">
        <v>231</v>
      </c>
      <c r="D3170" s="88"/>
      <c r="E3170" s="88">
        <v>214</v>
      </c>
      <c r="F3170" s="10">
        <v>2045</v>
      </c>
      <c r="G3170" s="78" t="s">
        <v>330</v>
      </c>
      <c r="H3170" s="79">
        <v>50.978000000000002</v>
      </c>
      <c r="I3170" s="79">
        <v>91.076999999999998</v>
      </c>
      <c r="J3170" s="79">
        <v>103.623</v>
      </c>
      <c r="K3170" s="79">
        <v>77.921000000000006</v>
      </c>
      <c r="L3170" s="79">
        <v>34.317</v>
      </c>
      <c r="M3170" s="79">
        <v>7.9509999999999996</v>
      </c>
      <c r="N3170" s="79">
        <v>1.1930000000000001</v>
      </c>
    </row>
    <row r="3171" spans="1:14" x14ac:dyDescent="0.3">
      <c r="A3171" s="82">
        <v>3170</v>
      </c>
      <c r="B3171" s="83" t="s">
        <v>323</v>
      </c>
      <c r="C3171" s="86" t="s">
        <v>231</v>
      </c>
      <c r="D3171" s="88"/>
      <c r="E3171" s="88">
        <v>214</v>
      </c>
      <c r="F3171" s="10">
        <v>2050</v>
      </c>
      <c r="G3171" s="78" t="s">
        <v>331</v>
      </c>
      <c r="H3171" s="79">
        <v>45.295000000000002</v>
      </c>
      <c r="I3171" s="79">
        <v>85.144999999999996</v>
      </c>
      <c r="J3171" s="79">
        <v>103.73399999999999</v>
      </c>
      <c r="K3171" s="79">
        <v>80.965999999999994</v>
      </c>
      <c r="L3171" s="79">
        <v>35.847999999999999</v>
      </c>
      <c r="M3171" s="79">
        <v>8.0830000000000002</v>
      </c>
      <c r="N3171" s="79">
        <v>1.109</v>
      </c>
    </row>
    <row r="3172" spans="1:14" x14ac:dyDescent="0.3">
      <c r="A3172" s="82">
        <v>3171</v>
      </c>
      <c r="B3172" s="83" t="s">
        <v>323</v>
      </c>
      <c r="C3172" s="86" t="s">
        <v>231</v>
      </c>
      <c r="D3172" s="88"/>
      <c r="E3172" s="88">
        <v>214</v>
      </c>
      <c r="F3172" s="10">
        <v>2055</v>
      </c>
      <c r="G3172" s="78" t="s">
        <v>332</v>
      </c>
      <c r="H3172" s="79">
        <v>40.204000000000001</v>
      </c>
      <c r="I3172" s="79">
        <v>79.953000000000003</v>
      </c>
      <c r="J3172" s="79">
        <v>104.221</v>
      </c>
      <c r="K3172" s="79">
        <v>84.42</v>
      </c>
      <c r="L3172" s="79">
        <v>37.551000000000002</v>
      </c>
      <c r="M3172" s="79">
        <v>8.2430000000000003</v>
      </c>
      <c r="N3172" s="79">
        <v>1.028</v>
      </c>
    </row>
    <row r="3173" spans="1:14" x14ac:dyDescent="0.3">
      <c r="A3173" s="82">
        <v>3172</v>
      </c>
      <c r="B3173" s="83" t="s">
        <v>323</v>
      </c>
      <c r="C3173" s="86" t="s">
        <v>231</v>
      </c>
      <c r="D3173" s="88"/>
      <c r="E3173" s="88">
        <v>214</v>
      </c>
      <c r="F3173" s="10">
        <v>2060</v>
      </c>
      <c r="G3173" s="78" t="s">
        <v>333</v>
      </c>
      <c r="H3173" s="79">
        <v>35.659999999999997</v>
      </c>
      <c r="I3173" s="79">
        <v>75.397999999999996</v>
      </c>
      <c r="J3173" s="79">
        <v>105.002</v>
      </c>
      <c r="K3173" s="79">
        <v>88.168000000000006</v>
      </c>
      <c r="L3173" s="79">
        <v>39.366999999999997</v>
      </c>
      <c r="M3173" s="79">
        <v>8.4250000000000007</v>
      </c>
      <c r="N3173" s="79">
        <v>0.96</v>
      </c>
    </row>
    <row r="3174" spans="1:14" x14ac:dyDescent="0.3">
      <c r="A3174" s="82">
        <v>3173</v>
      </c>
      <c r="B3174" s="83" t="s">
        <v>323</v>
      </c>
      <c r="C3174" s="86" t="s">
        <v>231</v>
      </c>
      <c r="D3174" s="88"/>
      <c r="E3174" s="88">
        <v>214</v>
      </c>
      <c r="F3174" s="10">
        <v>2065</v>
      </c>
      <c r="G3174" s="78" t="s">
        <v>334</v>
      </c>
      <c r="H3174" s="79">
        <v>31.619</v>
      </c>
      <c r="I3174" s="79">
        <v>71.369</v>
      </c>
      <c r="J3174" s="79">
        <v>106.011</v>
      </c>
      <c r="K3174" s="79">
        <v>92.168000000000006</v>
      </c>
      <c r="L3174" s="79">
        <v>41.284999999999997</v>
      </c>
      <c r="M3174" s="79">
        <v>8.6300000000000008</v>
      </c>
      <c r="N3174" s="79">
        <v>0.89800000000000002</v>
      </c>
    </row>
    <row r="3175" spans="1:14" x14ac:dyDescent="0.3">
      <c r="A3175" s="82">
        <v>3174</v>
      </c>
      <c r="B3175" s="83" t="s">
        <v>323</v>
      </c>
      <c r="C3175" s="86" t="s">
        <v>231</v>
      </c>
      <c r="D3175" s="88"/>
      <c r="E3175" s="88">
        <v>214</v>
      </c>
      <c r="F3175" s="10">
        <v>2070</v>
      </c>
      <c r="G3175" s="78" t="s">
        <v>335</v>
      </c>
      <c r="H3175" s="79">
        <v>27.974</v>
      </c>
      <c r="I3175" s="79">
        <v>67.653999999999996</v>
      </c>
      <c r="J3175" s="79">
        <v>106.934</v>
      </c>
      <c r="K3175" s="79">
        <v>96.120999999999995</v>
      </c>
      <c r="L3175" s="79">
        <v>43.177</v>
      </c>
      <c r="M3175" s="79">
        <v>8.82</v>
      </c>
      <c r="N3175" s="79">
        <v>0.84</v>
      </c>
    </row>
    <row r="3176" spans="1:14" x14ac:dyDescent="0.3">
      <c r="A3176" s="82">
        <v>3175</v>
      </c>
      <c r="B3176" s="83" t="s">
        <v>323</v>
      </c>
      <c r="C3176" s="86" t="s">
        <v>231</v>
      </c>
      <c r="D3176" s="88"/>
      <c r="E3176" s="88">
        <v>214</v>
      </c>
      <c r="F3176" s="10">
        <v>2075</v>
      </c>
      <c r="G3176" s="78" t="s">
        <v>336</v>
      </c>
      <c r="H3176" s="79">
        <v>24.754999999999999</v>
      </c>
      <c r="I3176" s="79">
        <v>64.325999999999993</v>
      </c>
      <c r="J3176" s="79">
        <v>107.895</v>
      </c>
      <c r="K3176" s="79">
        <v>100.08199999999999</v>
      </c>
      <c r="L3176" s="79">
        <v>45.057000000000002</v>
      </c>
      <c r="M3176" s="79">
        <v>9.0129999999999999</v>
      </c>
      <c r="N3176" s="79">
        <v>0.79200000000000004</v>
      </c>
    </row>
    <row r="3177" spans="1:14" x14ac:dyDescent="0.3">
      <c r="A3177" s="82">
        <v>3176</v>
      </c>
      <c r="B3177" s="83" t="s">
        <v>323</v>
      </c>
      <c r="C3177" s="86" t="s">
        <v>231</v>
      </c>
      <c r="D3177" s="88"/>
      <c r="E3177" s="88">
        <v>214</v>
      </c>
      <c r="F3177" s="10">
        <v>2080</v>
      </c>
      <c r="G3177" s="78" t="s">
        <v>337</v>
      </c>
      <c r="H3177" s="79">
        <v>21.884</v>
      </c>
      <c r="I3177" s="79">
        <v>61.237000000000002</v>
      </c>
      <c r="J3177" s="79">
        <v>108.696</v>
      </c>
      <c r="K3177" s="79">
        <v>103.887</v>
      </c>
      <c r="L3177" s="79">
        <v>46.875</v>
      </c>
      <c r="M3177" s="79">
        <v>9.19</v>
      </c>
      <c r="N3177" s="79">
        <v>0.751</v>
      </c>
    </row>
    <row r="3178" spans="1:14" x14ac:dyDescent="0.3">
      <c r="A3178" s="82">
        <v>3177</v>
      </c>
      <c r="B3178" s="83" t="s">
        <v>323</v>
      </c>
      <c r="C3178" s="86" t="s">
        <v>231</v>
      </c>
      <c r="D3178" s="88"/>
      <c r="E3178" s="88">
        <v>214</v>
      </c>
      <c r="F3178" s="10">
        <v>2085</v>
      </c>
      <c r="G3178" s="78" t="s">
        <v>338</v>
      </c>
      <c r="H3178" s="79">
        <v>19.376000000000001</v>
      </c>
      <c r="I3178" s="79">
        <v>58.406999999999996</v>
      </c>
      <c r="J3178" s="79">
        <v>109.361</v>
      </c>
      <c r="K3178" s="79">
        <v>107.544</v>
      </c>
      <c r="L3178" s="79">
        <v>48.615000000000002</v>
      </c>
      <c r="M3178" s="79">
        <v>9.3539999999999992</v>
      </c>
      <c r="N3178" s="79">
        <v>0.70299999999999996</v>
      </c>
    </row>
    <row r="3179" spans="1:14" x14ac:dyDescent="0.3">
      <c r="A3179" s="82">
        <v>3178</v>
      </c>
      <c r="B3179" s="83" t="s">
        <v>323</v>
      </c>
      <c r="C3179" s="86" t="s">
        <v>231</v>
      </c>
      <c r="D3179" s="88"/>
      <c r="E3179" s="88">
        <v>214</v>
      </c>
      <c r="F3179" s="10">
        <v>2090</v>
      </c>
      <c r="G3179" s="78" t="s">
        <v>339</v>
      </c>
      <c r="H3179" s="79">
        <v>17.2</v>
      </c>
      <c r="I3179" s="79">
        <v>55.795000000000002</v>
      </c>
      <c r="J3179" s="79">
        <v>109.842</v>
      </c>
      <c r="K3179" s="79">
        <v>110.98399999999999</v>
      </c>
      <c r="L3179" s="79">
        <v>50.261000000000003</v>
      </c>
      <c r="M3179" s="79">
        <v>9.5050000000000008</v>
      </c>
      <c r="N3179" s="79">
        <v>0.67300000000000004</v>
      </c>
    </row>
    <row r="3180" spans="1:14" x14ac:dyDescent="0.3">
      <c r="A3180" s="82">
        <v>3179</v>
      </c>
      <c r="B3180" s="83" t="s">
        <v>323</v>
      </c>
      <c r="C3180" s="86" t="s">
        <v>231</v>
      </c>
      <c r="D3180" s="88"/>
      <c r="E3180" s="88">
        <v>214</v>
      </c>
      <c r="F3180" s="10">
        <v>2095</v>
      </c>
      <c r="G3180" s="78" t="s">
        <v>340</v>
      </c>
      <c r="H3180" s="79">
        <v>15.321</v>
      </c>
      <c r="I3180" s="79">
        <v>53.395000000000003</v>
      </c>
      <c r="J3180" s="79">
        <v>110.116</v>
      </c>
      <c r="K3180" s="79">
        <v>114.15</v>
      </c>
      <c r="L3180" s="79">
        <v>51.792999999999999</v>
      </c>
      <c r="M3180" s="79">
        <v>9.6259999999999994</v>
      </c>
      <c r="N3180" s="79">
        <v>0.63900000000000001</v>
      </c>
    </row>
    <row r="3181" spans="1:14" x14ac:dyDescent="0.3">
      <c r="A3181" s="82">
        <v>3180</v>
      </c>
      <c r="B3181" s="83" t="s">
        <v>323</v>
      </c>
      <c r="C3181" s="86" t="s">
        <v>232</v>
      </c>
      <c r="D3181" s="88"/>
      <c r="E3181" s="88">
        <v>308</v>
      </c>
      <c r="F3181" s="10">
        <v>2015</v>
      </c>
      <c r="G3181" s="78" t="s">
        <v>324</v>
      </c>
      <c r="H3181" s="79">
        <v>29.177</v>
      </c>
      <c r="I3181" s="79">
        <v>92.122</v>
      </c>
      <c r="J3181" s="79">
        <v>135.94800000000001</v>
      </c>
      <c r="K3181" s="79">
        <v>97.43</v>
      </c>
      <c r="L3181" s="79">
        <v>47.220999999999997</v>
      </c>
      <c r="M3181" s="79">
        <v>12.12</v>
      </c>
      <c r="N3181" s="79">
        <v>0.622</v>
      </c>
    </row>
    <row r="3182" spans="1:14" x14ac:dyDescent="0.3">
      <c r="A3182" s="82">
        <v>3181</v>
      </c>
      <c r="B3182" s="83" t="s">
        <v>323</v>
      </c>
      <c r="C3182" s="86" t="s">
        <v>232</v>
      </c>
      <c r="D3182" s="88"/>
      <c r="E3182" s="88">
        <v>308</v>
      </c>
      <c r="F3182" s="10">
        <v>2020</v>
      </c>
      <c r="G3182" s="78" t="s">
        <v>325</v>
      </c>
      <c r="H3182" s="79">
        <v>24.07</v>
      </c>
      <c r="I3182" s="79">
        <v>86.484999999999999</v>
      </c>
      <c r="J3182" s="79">
        <v>137.37799999999999</v>
      </c>
      <c r="K3182" s="79">
        <v>93.980999999999995</v>
      </c>
      <c r="L3182" s="79">
        <v>42.978000000000002</v>
      </c>
      <c r="M3182" s="79">
        <v>10.189</v>
      </c>
      <c r="N3182" s="79">
        <v>0.47899999999999998</v>
      </c>
    </row>
    <row r="3183" spans="1:14" x14ac:dyDescent="0.3">
      <c r="A3183" s="82">
        <v>3182</v>
      </c>
      <c r="B3183" s="83" t="s">
        <v>323</v>
      </c>
      <c r="C3183" s="86" t="s">
        <v>232</v>
      </c>
      <c r="D3183" s="88"/>
      <c r="E3183" s="88">
        <v>308</v>
      </c>
      <c r="F3183" s="10">
        <v>2025</v>
      </c>
      <c r="G3183" s="78" t="s">
        <v>326</v>
      </c>
      <c r="H3183" s="79">
        <v>19.954000000000001</v>
      </c>
      <c r="I3183" s="79">
        <v>80.81</v>
      </c>
      <c r="J3183" s="79">
        <v>137.607</v>
      </c>
      <c r="K3183" s="79">
        <v>92.168999999999997</v>
      </c>
      <c r="L3183" s="79">
        <v>40.183</v>
      </c>
      <c r="M3183" s="79">
        <v>8.8290000000000006</v>
      </c>
      <c r="N3183" s="79">
        <v>0.38800000000000001</v>
      </c>
    </row>
    <row r="3184" spans="1:14" x14ac:dyDescent="0.3">
      <c r="A3184" s="82">
        <v>3183</v>
      </c>
      <c r="B3184" s="83" t="s">
        <v>323</v>
      </c>
      <c r="C3184" s="86" t="s">
        <v>232</v>
      </c>
      <c r="D3184" s="88"/>
      <c r="E3184" s="88">
        <v>308</v>
      </c>
      <c r="F3184" s="10">
        <v>2030</v>
      </c>
      <c r="G3184" s="78" t="s">
        <v>327</v>
      </c>
      <c r="H3184" s="79">
        <v>16.777999999999999</v>
      </c>
      <c r="I3184" s="79">
        <v>75.686999999999998</v>
      </c>
      <c r="J3184" s="79">
        <v>137.274</v>
      </c>
      <c r="K3184" s="79">
        <v>91.727999999999994</v>
      </c>
      <c r="L3184" s="79">
        <v>38.551000000000002</v>
      </c>
      <c r="M3184" s="79">
        <v>7.9109999999999996</v>
      </c>
      <c r="N3184" s="79">
        <v>0.33100000000000002</v>
      </c>
    </row>
    <row r="3185" spans="1:14" x14ac:dyDescent="0.3">
      <c r="A3185" s="82">
        <v>3184</v>
      </c>
      <c r="B3185" s="83" t="s">
        <v>323</v>
      </c>
      <c r="C3185" s="86" t="s">
        <v>232</v>
      </c>
      <c r="D3185" s="88"/>
      <c r="E3185" s="88">
        <v>308</v>
      </c>
      <c r="F3185" s="10">
        <v>2035</v>
      </c>
      <c r="G3185" s="78" t="s">
        <v>328</v>
      </c>
      <c r="H3185" s="79">
        <v>14.404999999999999</v>
      </c>
      <c r="I3185" s="79">
        <v>71.405000000000001</v>
      </c>
      <c r="J3185" s="79">
        <v>136.85499999999999</v>
      </c>
      <c r="K3185" s="79">
        <v>92.322000000000003</v>
      </c>
      <c r="L3185" s="79">
        <v>37.790999999999997</v>
      </c>
      <c r="M3185" s="79">
        <v>7.3259999999999996</v>
      </c>
      <c r="N3185" s="79">
        <v>0.29599999999999999</v>
      </c>
    </row>
    <row r="3186" spans="1:14" x14ac:dyDescent="0.3">
      <c r="A3186" s="82">
        <v>3185</v>
      </c>
      <c r="B3186" s="83" t="s">
        <v>323</v>
      </c>
      <c r="C3186" s="86" t="s">
        <v>232</v>
      </c>
      <c r="D3186" s="88"/>
      <c r="E3186" s="88">
        <v>308</v>
      </c>
      <c r="F3186" s="10">
        <v>2040</v>
      </c>
      <c r="G3186" s="78" t="s">
        <v>329</v>
      </c>
      <c r="H3186" s="79">
        <v>12.58</v>
      </c>
      <c r="I3186" s="79">
        <v>67.66</v>
      </c>
      <c r="J3186" s="79">
        <v>136.05600000000001</v>
      </c>
      <c r="K3186" s="79">
        <v>93.510999999999996</v>
      </c>
      <c r="L3186" s="79">
        <v>37.610999999999997</v>
      </c>
      <c r="M3186" s="79">
        <v>6.9649999999999999</v>
      </c>
      <c r="N3186" s="79">
        <v>0.27700000000000002</v>
      </c>
    </row>
    <row r="3187" spans="1:14" x14ac:dyDescent="0.3">
      <c r="A3187" s="82">
        <v>3186</v>
      </c>
      <c r="B3187" s="83" t="s">
        <v>323</v>
      </c>
      <c r="C3187" s="86" t="s">
        <v>232</v>
      </c>
      <c r="D3187" s="88"/>
      <c r="E3187" s="88">
        <v>308</v>
      </c>
      <c r="F3187" s="10">
        <v>2045</v>
      </c>
      <c r="G3187" s="78" t="s">
        <v>330</v>
      </c>
      <c r="H3187" s="79">
        <v>11.194000000000001</v>
      </c>
      <c r="I3187" s="79">
        <v>64.48</v>
      </c>
      <c r="J3187" s="79">
        <v>135.13200000000001</v>
      </c>
      <c r="K3187" s="79">
        <v>95.257999999999996</v>
      </c>
      <c r="L3187" s="79">
        <v>37.917999999999999</v>
      </c>
      <c r="M3187" s="79">
        <v>6.7709999999999999</v>
      </c>
      <c r="N3187" s="79">
        <v>0.26700000000000002</v>
      </c>
    </row>
    <row r="3188" spans="1:14" x14ac:dyDescent="0.3">
      <c r="A3188" s="82">
        <v>3187</v>
      </c>
      <c r="B3188" s="83" t="s">
        <v>323</v>
      </c>
      <c r="C3188" s="86" t="s">
        <v>232</v>
      </c>
      <c r="D3188" s="88"/>
      <c r="E3188" s="88">
        <v>308</v>
      </c>
      <c r="F3188" s="10">
        <v>2050</v>
      </c>
      <c r="G3188" s="78" t="s">
        <v>331</v>
      </c>
      <c r="H3188" s="79">
        <v>10.157999999999999</v>
      </c>
      <c r="I3188" s="79">
        <v>61.899000000000001</v>
      </c>
      <c r="J3188" s="79">
        <v>134.38900000000001</v>
      </c>
      <c r="K3188" s="79">
        <v>97.650999999999996</v>
      </c>
      <c r="L3188" s="79">
        <v>38.691000000000003</v>
      </c>
      <c r="M3188" s="79">
        <v>6.7190000000000003</v>
      </c>
      <c r="N3188" s="79">
        <v>0.27300000000000002</v>
      </c>
    </row>
    <row r="3189" spans="1:14" x14ac:dyDescent="0.3">
      <c r="A3189" s="82">
        <v>3188</v>
      </c>
      <c r="B3189" s="83" t="s">
        <v>323</v>
      </c>
      <c r="C3189" s="86" t="s">
        <v>232</v>
      </c>
      <c r="D3189" s="88"/>
      <c r="E3189" s="88">
        <v>308</v>
      </c>
      <c r="F3189" s="10">
        <v>2055</v>
      </c>
      <c r="G3189" s="78" t="s">
        <v>332</v>
      </c>
      <c r="H3189" s="79">
        <v>9.3610000000000007</v>
      </c>
      <c r="I3189" s="79">
        <v>59.59</v>
      </c>
      <c r="J3189" s="79">
        <v>133.30099999999999</v>
      </c>
      <c r="K3189" s="79">
        <v>100.178</v>
      </c>
      <c r="L3189" s="79">
        <v>39.691000000000003</v>
      </c>
      <c r="M3189" s="79">
        <v>6.7629999999999999</v>
      </c>
      <c r="N3189" s="79">
        <v>0.27600000000000002</v>
      </c>
    </row>
    <row r="3190" spans="1:14" x14ac:dyDescent="0.3">
      <c r="A3190" s="82">
        <v>3189</v>
      </c>
      <c r="B3190" s="83" t="s">
        <v>323</v>
      </c>
      <c r="C3190" s="86" t="s">
        <v>232</v>
      </c>
      <c r="D3190" s="88"/>
      <c r="E3190" s="88">
        <v>308</v>
      </c>
      <c r="F3190" s="10">
        <v>2060</v>
      </c>
      <c r="G3190" s="78" t="s">
        <v>333</v>
      </c>
      <c r="H3190" s="79">
        <v>8.76</v>
      </c>
      <c r="I3190" s="79">
        <v>57.594999999999999</v>
      </c>
      <c r="J3190" s="79">
        <v>132.08500000000001</v>
      </c>
      <c r="K3190" s="79">
        <v>102.893</v>
      </c>
      <c r="L3190" s="79">
        <v>40.901000000000003</v>
      </c>
      <c r="M3190" s="79">
        <v>6.8789999999999996</v>
      </c>
      <c r="N3190" s="79">
        <v>0.28699999999999998</v>
      </c>
    </row>
    <row r="3191" spans="1:14" x14ac:dyDescent="0.3">
      <c r="A3191" s="82">
        <v>3190</v>
      </c>
      <c r="B3191" s="83" t="s">
        <v>323</v>
      </c>
      <c r="C3191" s="86" t="s">
        <v>232</v>
      </c>
      <c r="D3191" s="88"/>
      <c r="E3191" s="88">
        <v>308</v>
      </c>
      <c r="F3191" s="10">
        <v>2065</v>
      </c>
      <c r="G3191" s="78" t="s">
        <v>334</v>
      </c>
      <c r="H3191" s="79">
        <v>8.3079999999999998</v>
      </c>
      <c r="I3191" s="79">
        <v>55.856999999999999</v>
      </c>
      <c r="J3191" s="79">
        <v>130.78</v>
      </c>
      <c r="K3191" s="79">
        <v>105.773</v>
      </c>
      <c r="L3191" s="79">
        <v>42.298000000000002</v>
      </c>
      <c r="M3191" s="79">
        <v>7.0460000000000003</v>
      </c>
      <c r="N3191" s="79">
        <v>0.29799999999999999</v>
      </c>
    </row>
    <row r="3192" spans="1:14" x14ac:dyDescent="0.3">
      <c r="A3192" s="82">
        <v>3191</v>
      </c>
      <c r="B3192" s="83" t="s">
        <v>323</v>
      </c>
      <c r="C3192" s="86" t="s">
        <v>232</v>
      </c>
      <c r="D3192" s="88"/>
      <c r="E3192" s="88">
        <v>308</v>
      </c>
      <c r="F3192" s="10">
        <v>2070</v>
      </c>
      <c r="G3192" s="78" t="s">
        <v>335</v>
      </c>
      <c r="H3192" s="79">
        <v>7.9610000000000003</v>
      </c>
      <c r="I3192" s="79">
        <v>54.238999999999997</v>
      </c>
      <c r="J3192" s="79">
        <v>129.179</v>
      </c>
      <c r="K3192" s="79">
        <v>108.587</v>
      </c>
      <c r="L3192" s="79">
        <v>43.779000000000003</v>
      </c>
      <c r="M3192" s="79">
        <v>7.2690000000000001</v>
      </c>
      <c r="N3192" s="79">
        <v>0.30599999999999999</v>
      </c>
    </row>
    <row r="3193" spans="1:14" x14ac:dyDescent="0.3">
      <c r="A3193" s="82">
        <v>3192</v>
      </c>
      <c r="B3193" s="83" t="s">
        <v>323</v>
      </c>
      <c r="C3193" s="86" t="s">
        <v>232</v>
      </c>
      <c r="D3193" s="88"/>
      <c r="E3193" s="88">
        <v>308</v>
      </c>
      <c r="F3193" s="10">
        <v>2075</v>
      </c>
      <c r="G3193" s="78" t="s">
        <v>336</v>
      </c>
      <c r="H3193" s="79">
        <v>7.6959999999999997</v>
      </c>
      <c r="I3193" s="79">
        <v>52.734000000000002</v>
      </c>
      <c r="J3193" s="79">
        <v>127.375</v>
      </c>
      <c r="K3193" s="79">
        <v>111.339</v>
      </c>
      <c r="L3193" s="79">
        <v>45.356000000000002</v>
      </c>
      <c r="M3193" s="79">
        <v>7.516</v>
      </c>
      <c r="N3193" s="79">
        <v>0.32400000000000001</v>
      </c>
    </row>
    <row r="3194" spans="1:14" x14ac:dyDescent="0.3">
      <c r="A3194" s="82">
        <v>3193</v>
      </c>
      <c r="B3194" s="83" t="s">
        <v>323</v>
      </c>
      <c r="C3194" s="86" t="s">
        <v>232</v>
      </c>
      <c r="D3194" s="88"/>
      <c r="E3194" s="88">
        <v>308</v>
      </c>
      <c r="F3194" s="10">
        <v>2080</v>
      </c>
      <c r="G3194" s="78" t="s">
        <v>337</v>
      </c>
      <c r="H3194" s="79">
        <v>7.5039999999999996</v>
      </c>
      <c r="I3194" s="79">
        <v>51.4</v>
      </c>
      <c r="J3194" s="79">
        <v>125.584</v>
      </c>
      <c r="K3194" s="79">
        <v>114.1</v>
      </c>
      <c r="L3194" s="79">
        <v>47.027999999999999</v>
      </c>
      <c r="M3194" s="79">
        <v>7.8010000000000002</v>
      </c>
      <c r="N3194" s="79">
        <v>0.34300000000000003</v>
      </c>
    </row>
    <row r="3195" spans="1:14" x14ac:dyDescent="0.3">
      <c r="A3195" s="82">
        <v>3194</v>
      </c>
      <c r="B3195" s="83" t="s">
        <v>323</v>
      </c>
      <c r="C3195" s="86" t="s">
        <v>232</v>
      </c>
      <c r="D3195" s="88"/>
      <c r="E3195" s="88">
        <v>308</v>
      </c>
      <c r="F3195" s="10">
        <v>2085</v>
      </c>
      <c r="G3195" s="78" t="s">
        <v>338</v>
      </c>
      <c r="H3195" s="79">
        <v>7.367</v>
      </c>
      <c r="I3195" s="79">
        <v>50.131999999999998</v>
      </c>
      <c r="J3195" s="79">
        <v>123.64</v>
      </c>
      <c r="K3195" s="79">
        <v>116.684</v>
      </c>
      <c r="L3195" s="79">
        <v>48.722000000000001</v>
      </c>
      <c r="M3195" s="79">
        <v>8.1129999999999995</v>
      </c>
      <c r="N3195" s="79">
        <v>0.36199999999999999</v>
      </c>
    </row>
    <row r="3196" spans="1:14" x14ac:dyDescent="0.3">
      <c r="A3196" s="82">
        <v>3195</v>
      </c>
      <c r="B3196" s="83" t="s">
        <v>323</v>
      </c>
      <c r="C3196" s="86" t="s">
        <v>232</v>
      </c>
      <c r="D3196" s="88"/>
      <c r="E3196" s="88">
        <v>308</v>
      </c>
      <c r="F3196" s="10">
        <v>2090</v>
      </c>
      <c r="G3196" s="78" t="s">
        <v>339</v>
      </c>
      <c r="H3196" s="79">
        <v>7.2640000000000002</v>
      </c>
      <c r="I3196" s="79">
        <v>48.920999999999999</v>
      </c>
      <c r="J3196" s="79">
        <v>121.557</v>
      </c>
      <c r="K3196" s="79">
        <v>119.053</v>
      </c>
      <c r="L3196" s="79">
        <v>50.430999999999997</v>
      </c>
      <c r="M3196" s="79">
        <v>8.4459999999999997</v>
      </c>
      <c r="N3196" s="79">
        <v>0.38800000000000001</v>
      </c>
    </row>
    <row r="3197" spans="1:14" x14ac:dyDescent="0.3">
      <c r="A3197" s="82">
        <v>3196</v>
      </c>
      <c r="B3197" s="83" t="s">
        <v>323</v>
      </c>
      <c r="C3197" s="86" t="s">
        <v>232</v>
      </c>
      <c r="D3197" s="88"/>
      <c r="E3197" s="88">
        <v>308</v>
      </c>
      <c r="F3197" s="10">
        <v>2095</v>
      </c>
      <c r="G3197" s="78" t="s">
        <v>340</v>
      </c>
      <c r="H3197" s="79">
        <v>7.1870000000000003</v>
      </c>
      <c r="I3197" s="79">
        <v>47.787999999999997</v>
      </c>
      <c r="J3197" s="79">
        <v>119.476</v>
      </c>
      <c r="K3197" s="79">
        <v>121.273</v>
      </c>
      <c r="L3197" s="79">
        <v>52.195999999999998</v>
      </c>
      <c r="M3197" s="79">
        <v>8.8219999999999992</v>
      </c>
      <c r="N3197" s="79">
        <v>0.41799999999999998</v>
      </c>
    </row>
    <row r="3198" spans="1:14" x14ac:dyDescent="0.3">
      <c r="A3198" s="82">
        <v>3197</v>
      </c>
      <c r="B3198" s="83" t="s">
        <v>323</v>
      </c>
      <c r="C3198" s="86" t="s">
        <v>233</v>
      </c>
      <c r="D3198" s="88">
        <v>25</v>
      </c>
      <c r="E3198" s="88">
        <v>312</v>
      </c>
      <c r="F3198" s="10">
        <v>2015</v>
      </c>
      <c r="G3198" s="78" t="s">
        <v>324</v>
      </c>
      <c r="H3198" s="79">
        <v>13.688000000000001</v>
      </c>
      <c r="I3198" s="79">
        <v>64.918999999999997</v>
      </c>
      <c r="J3198" s="79">
        <v>107.657</v>
      </c>
      <c r="K3198" s="79">
        <v>118.59099999999999</v>
      </c>
      <c r="L3198" s="79">
        <v>61.988</v>
      </c>
      <c r="M3198" s="79">
        <v>15.324</v>
      </c>
      <c r="N3198" s="79">
        <v>1.913</v>
      </c>
    </row>
    <row r="3199" spans="1:14" x14ac:dyDescent="0.3">
      <c r="A3199" s="82">
        <v>3198</v>
      </c>
      <c r="B3199" s="83" t="s">
        <v>323</v>
      </c>
      <c r="C3199" s="86" t="s">
        <v>233</v>
      </c>
      <c r="D3199" s="88">
        <v>25</v>
      </c>
      <c r="E3199" s="88">
        <v>312</v>
      </c>
      <c r="F3199" s="10">
        <v>2020</v>
      </c>
      <c r="G3199" s="78" t="s">
        <v>325</v>
      </c>
      <c r="H3199" s="79">
        <v>12.013</v>
      </c>
      <c r="I3199" s="79">
        <v>59.418999999999997</v>
      </c>
      <c r="J3199" s="79">
        <v>104.81399999999999</v>
      </c>
      <c r="K3199" s="79">
        <v>119.85599999999999</v>
      </c>
      <c r="L3199" s="79">
        <v>61.125999999999998</v>
      </c>
      <c r="M3199" s="79">
        <v>14.964</v>
      </c>
      <c r="N3199" s="79">
        <v>1.9079999999999999</v>
      </c>
    </row>
    <row r="3200" spans="1:14" x14ac:dyDescent="0.3">
      <c r="A3200" s="82">
        <v>3199</v>
      </c>
      <c r="B3200" s="83" t="s">
        <v>323</v>
      </c>
      <c r="C3200" s="86" t="s">
        <v>233</v>
      </c>
      <c r="D3200" s="88">
        <v>25</v>
      </c>
      <c r="E3200" s="88">
        <v>312</v>
      </c>
      <c r="F3200" s="10">
        <v>2025</v>
      </c>
      <c r="G3200" s="78" t="s">
        <v>326</v>
      </c>
      <c r="H3200" s="79">
        <v>10.686</v>
      </c>
      <c r="I3200" s="79">
        <v>55.063000000000002</v>
      </c>
      <c r="J3200" s="79">
        <v>103.587</v>
      </c>
      <c r="K3200" s="79">
        <v>122.051</v>
      </c>
      <c r="L3200" s="79">
        <v>60.755000000000003</v>
      </c>
      <c r="M3200" s="79">
        <v>14.589</v>
      </c>
      <c r="N3200" s="79">
        <v>1.869</v>
      </c>
    </row>
    <row r="3201" spans="1:14" x14ac:dyDescent="0.3">
      <c r="A3201" s="82">
        <v>3200</v>
      </c>
      <c r="B3201" s="83" t="s">
        <v>323</v>
      </c>
      <c r="C3201" s="86" t="s">
        <v>233</v>
      </c>
      <c r="D3201" s="88">
        <v>25</v>
      </c>
      <c r="E3201" s="88">
        <v>312</v>
      </c>
      <c r="F3201" s="10">
        <v>2030</v>
      </c>
      <c r="G3201" s="78" t="s">
        <v>327</v>
      </c>
      <c r="H3201" s="79">
        <v>9.6940000000000008</v>
      </c>
      <c r="I3201" s="79">
        <v>51.731999999999999</v>
      </c>
      <c r="J3201" s="79">
        <v>102.97199999999999</v>
      </c>
      <c r="K3201" s="79">
        <v>124.093</v>
      </c>
      <c r="L3201" s="79">
        <v>60.545999999999999</v>
      </c>
      <c r="M3201" s="79">
        <v>14.265000000000001</v>
      </c>
      <c r="N3201" s="79">
        <v>1.8180000000000001</v>
      </c>
    </row>
    <row r="3202" spans="1:14" x14ac:dyDescent="0.3">
      <c r="A3202" s="82">
        <v>3201</v>
      </c>
      <c r="B3202" s="83" t="s">
        <v>323</v>
      </c>
      <c r="C3202" s="86" t="s">
        <v>233</v>
      </c>
      <c r="D3202" s="88">
        <v>25</v>
      </c>
      <c r="E3202" s="88">
        <v>312</v>
      </c>
      <c r="F3202" s="10">
        <v>2035</v>
      </c>
      <c r="G3202" s="78" t="s">
        <v>328</v>
      </c>
      <c r="H3202" s="79">
        <v>8.9280000000000008</v>
      </c>
      <c r="I3202" s="79">
        <v>49.1</v>
      </c>
      <c r="J3202" s="79">
        <v>102.712</v>
      </c>
      <c r="K3202" s="79">
        <v>125.836</v>
      </c>
      <c r="L3202" s="79">
        <v>60.378</v>
      </c>
      <c r="M3202" s="79">
        <v>13.925000000000001</v>
      </c>
      <c r="N3202" s="79">
        <v>1.7410000000000001</v>
      </c>
    </row>
    <row r="3203" spans="1:14" x14ac:dyDescent="0.3">
      <c r="A3203" s="82">
        <v>3202</v>
      </c>
      <c r="B3203" s="83" t="s">
        <v>323</v>
      </c>
      <c r="C3203" s="86" t="s">
        <v>233</v>
      </c>
      <c r="D3203" s="88">
        <v>25</v>
      </c>
      <c r="E3203" s="88">
        <v>312</v>
      </c>
      <c r="F3203" s="10">
        <v>2040</v>
      </c>
      <c r="G3203" s="78" t="s">
        <v>329</v>
      </c>
      <c r="H3203" s="79">
        <v>8.3469999999999995</v>
      </c>
      <c r="I3203" s="79">
        <v>47.088999999999999</v>
      </c>
      <c r="J3203" s="79">
        <v>102.80500000000001</v>
      </c>
      <c r="K3203" s="79">
        <v>127.392</v>
      </c>
      <c r="L3203" s="79">
        <v>60.276000000000003</v>
      </c>
      <c r="M3203" s="79">
        <v>13.61</v>
      </c>
      <c r="N3203" s="79">
        <v>1.661</v>
      </c>
    </row>
    <row r="3204" spans="1:14" x14ac:dyDescent="0.3">
      <c r="A3204" s="82">
        <v>3203</v>
      </c>
      <c r="B3204" s="83" t="s">
        <v>323</v>
      </c>
      <c r="C3204" s="86" t="s">
        <v>233</v>
      </c>
      <c r="D3204" s="88">
        <v>25</v>
      </c>
      <c r="E3204" s="88">
        <v>312</v>
      </c>
      <c r="F3204" s="10">
        <v>2045</v>
      </c>
      <c r="G3204" s="78" t="s">
        <v>330</v>
      </c>
      <c r="H3204" s="79">
        <v>7.9249999999999998</v>
      </c>
      <c r="I3204" s="79">
        <v>45.631999999999998</v>
      </c>
      <c r="J3204" s="79">
        <v>103.029</v>
      </c>
      <c r="K3204" s="79">
        <v>128.64699999999999</v>
      </c>
      <c r="L3204" s="79">
        <v>60.234999999999999</v>
      </c>
      <c r="M3204" s="79">
        <v>13.346</v>
      </c>
      <c r="N3204" s="79">
        <v>1.5860000000000001</v>
      </c>
    </row>
    <row r="3205" spans="1:14" x14ac:dyDescent="0.3">
      <c r="A3205" s="82">
        <v>3204</v>
      </c>
      <c r="B3205" s="83" t="s">
        <v>323</v>
      </c>
      <c r="C3205" s="86" t="s">
        <v>233</v>
      </c>
      <c r="D3205" s="88">
        <v>25</v>
      </c>
      <c r="E3205" s="88">
        <v>312</v>
      </c>
      <c r="F3205" s="10">
        <v>2050</v>
      </c>
      <c r="G3205" s="78" t="s">
        <v>331</v>
      </c>
      <c r="H3205" s="79">
        <v>7.6340000000000003</v>
      </c>
      <c r="I3205" s="79">
        <v>44.606999999999999</v>
      </c>
      <c r="J3205" s="79">
        <v>103.402</v>
      </c>
      <c r="K3205" s="79">
        <v>129.72999999999999</v>
      </c>
      <c r="L3205" s="79">
        <v>60.246000000000002</v>
      </c>
      <c r="M3205" s="79">
        <v>13.128</v>
      </c>
      <c r="N3205" s="79">
        <v>1.5129999999999999</v>
      </c>
    </row>
    <row r="3206" spans="1:14" x14ac:dyDescent="0.3">
      <c r="A3206" s="82">
        <v>3205</v>
      </c>
      <c r="B3206" s="83" t="s">
        <v>323</v>
      </c>
      <c r="C3206" s="86" t="s">
        <v>233</v>
      </c>
      <c r="D3206" s="88">
        <v>25</v>
      </c>
      <c r="E3206" s="88">
        <v>312</v>
      </c>
      <c r="F3206" s="10">
        <v>2055</v>
      </c>
      <c r="G3206" s="78" t="s">
        <v>332</v>
      </c>
      <c r="H3206" s="79">
        <v>7.4359999999999999</v>
      </c>
      <c r="I3206" s="79">
        <v>43.941000000000003</v>
      </c>
      <c r="J3206" s="79">
        <v>103.94499999999999</v>
      </c>
      <c r="K3206" s="79">
        <v>130.71899999999999</v>
      </c>
      <c r="L3206" s="79">
        <v>60.34</v>
      </c>
      <c r="M3206" s="79">
        <v>12.952</v>
      </c>
      <c r="N3206" s="79">
        <v>1.4470000000000001</v>
      </c>
    </row>
    <row r="3207" spans="1:14" x14ac:dyDescent="0.3">
      <c r="A3207" s="82">
        <v>3206</v>
      </c>
      <c r="B3207" s="83" t="s">
        <v>323</v>
      </c>
      <c r="C3207" s="86" t="s">
        <v>233</v>
      </c>
      <c r="D3207" s="88">
        <v>25</v>
      </c>
      <c r="E3207" s="88">
        <v>312</v>
      </c>
      <c r="F3207" s="10">
        <v>2060</v>
      </c>
      <c r="G3207" s="78" t="s">
        <v>333</v>
      </c>
      <c r="H3207" s="79">
        <v>7.2969999999999997</v>
      </c>
      <c r="I3207" s="79">
        <v>43.451000000000001</v>
      </c>
      <c r="J3207" s="79">
        <v>104.40300000000001</v>
      </c>
      <c r="K3207" s="79">
        <v>131.37799999999999</v>
      </c>
      <c r="L3207" s="79">
        <v>60.37</v>
      </c>
      <c r="M3207" s="79">
        <v>12.778</v>
      </c>
      <c r="N3207" s="79">
        <v>1.383</v>
      </c>
    </row>
    <row r="3208" spans="1:14" x14ac:dyDescent="0.3">
      <c r="A3208" s="82">
        <v>3207</v>
      </c>
      <c r="B3208" s="83" t="s">
        <v>323</v>
      </c>
      <c r="C3208" s="86" t="s">
        <v>233</v>
      </c>
      <c r="D3208" s="88">
        <v>25</v>
      </c>
      <c r="E3208" s="88">
        <v>312</v>
      </c>
      <c r="F3208" s="10">
        <v>2065</v>
      </c>
      <c r="G3208" s="78" t="s">
        <v>334</v>
      </c>
      <c r="H3208" s="79">
        <v>7.2279999999999998</v>
      </c>
      <c r="I3208" s="79">
        <v>43.238999999999997</v>
      </c>
      <c r="J3208" s="79">
        <v>104.864</v>
      </c>
      <c r="K3208" s="79">
        <v>131.922</v>
      </c>
      <c r="L3208" s="79">
        <v>60.457999999999998</v>
      </c>
      <c r="M3208" s="79">
        <v>12.683</v>
      </c>
      <c r="N3208" s="79">
        <v>1.3460000000000001</v>
      </c>
    </row>
    <row r="3209" spans="1:14" x14ac:dyDescent="0.3">
      <c r="A3209" s="82">
        <v>3208</v>
      </c>
      <c r="B3209" s="83" t="s">
        <v>323</v>
      </c>
      <c r="C3209" s="86" t="s">
        <v>233</v>
      </c>
      <c r="D3209" s="88">
        <v>25</v>
      </c>
      <c r="E3209" s="88">
        <v>312</v>
      </c>
      <c r="F3209" s="10">
        <v>2070</v>
      </c>
      <c r="G3209" s="78" t="s">
        <v>335</v>
      </c>
      <c r="H3209" s="79">
        <v>7.18</v>
      </c>
      <c r="I3209" s="79">
        <v>43.093000000000004</v>
      </c>
      <c r="J3209" s="79">
        <v>105.249</v>
      </c>
      <c r="K3209" s="79">
        <v>132.30099999999999</v>
      </c>
      <c r="L3209" s="79">
        <v>60.51</v>
      </c>
      <c r="M3209" s="79">
        <v>12.596</v>
      </c>
      <c r="N3209" s="79">
        <v>1.3109999999999999</v>
      </c>
    </row>
    <row r="3210" spans="1:14" x14ac:dyDescent="0.3">
      <c r="A3210" s="82">
        <v>3209</v>
      </c>
      <c r="B3210" s="83" t="s">
        <v>323</v>
      </c>
      <c r="C3210" s="86" t="s">
        <v>233</v>
      </c>
      <c r="D3210" s="88">
        <v>25</v>
      </c>
      <c r="E3210" s="88">
        <v>312</v>
      </c>
      <c r="F3210" s="10">
        <v>2075</v>
      </c>
      <c r="G3210" s="78" t="s">
        <v>336</v>
      </c>
      <c r="H3210" s="79">
        <v>7.1609999999999996</v>
      </c>
      <c r="I3210" s="79">
        <v>43.06</v>
      </c>
      <c r="J3210" s="79">
        <v>105.717</v>
      </c>
      <c r="K3210" s="79">
        <v>132.74100000000001</v>
      </c>
      <c r="L3210" s="79">
        <v>60.628</v>
      </c>
      <c r="M3210" s="79">
        <v>12.535</v>
      </c>
      <c r="N3210" s="79">
        <v>1.278</v>
      </c>
    </row>
    <row r="3211" spans="1:14" x14ac:dyDescent="0.3">
      <c r="A3211" s="82">
        <v>3210</v>
      </c>
      <c r="B3211" s="83" t="s">
        <v>323</v>
      </c>
      <c r="C3211" s="86" t="s">
        <v>233</v>
      </c>
      <c r="D3211" s="88">
        <v>25</v>
      </c>
      <c r="E3211" s="88">
        <v>312</v>
      </c>
      <c r="F3211" s="10">
        <v>2080</v>
      </c>
      <c r="G3211" s="78" t="s">
        <v>337</v>
      </c>
      <c r="H3211" s="79">
        <v>7.149</v>
      </c>
      <c r="I3211" s="79">
        <v>43.051000000000002</v>
      </c>
      <c r="J3211" s="79">
        <v>106.11</v>
      </c>
      <c r="K3211" s="79">
        <v>133.06100000000001</v>
      </c>
      <c r="L3211" s="79">
        <v>60.715000000000003</v>
      </c>
      <c r="M3211" s="79">
        <v>12.481999999999999</v>
      </c>
      <c r="N3211" s="79">
        <v>1.252</v>
      </c>
    </row>
    <row r="3212" spans="1:14" x14ac:dyDescent="0.3">
      <c r="A3212" s="82">
        <v>3211</v>
      </c>
      <c r="B3212" s="83" t="s">
        <v>323</v>
      </c>
      <c r="C3212" s="86" t="s">
        <v>233</v>
      </c>
      <c r="D3212" s="88">
        <v>25</v>
      </c>
      <c r="E3212" s="88">
        <v>312</v>
      </c>
      <c r="F3212" s="10">
        <v>2085</v>
      </c>
      <c r="G3212" s="78" t="s">
        <v>338</v>
      </c>
      <c r="H3212" s="79">
        <v>7.1349999999999998</v>
      </c>
      <c r="I3212" s="79">
        <v>43.021000000000001</v>
      </c>
      <c r="J3212" s="79">
        <v>106.34399999999999</v>
      </c>
      <c r="K3212" s="79">
        <v>133.17099999999999</v>
      </c>
      <c r="L3212" s="79">
        <v>60.728000000000002</v>
      </c>
      <c r="M3212" s="79">
        <v>12.420999999999999</v>
      </c>
      <c r="N3212" s="79">
        <v>1.22</v>
      </c>
    </row>
    <row r="3213" spans="1:14" x14ac:dyDescent="0.3">
      <c r="A3213" s="82">
        <v>3212</v>
      </c>
      <c r="B3213" s="83" t="s">
        <v>323</v>
      </c>
      <c r="C3213" s="86" t="s">
        <v>233</v>
      </c>
      <c r="D3213" s="88">
        <v>25</v>
      </c>
      <c r="E3213" s="88">
        <v>312</v>
      </c>
      <c r="F3213" s="10">
        <v>2090</v>
      </c>
      <c r="G3213" s="78" t="s">
        <v>339</v>
      </c>
      <c r="H3213" s="79">
        <v>7.1379999999999999</v>
      </c>
      <c r="I3213" s="79">
        <v>43.052999999999997</v>
      </c>
      <c r="J3213" s="79">
        <v>106.65300000000001</v>
      </c>
      <c r="K3213" s="79">
        <v>133.34200000000001</v>
      </c>
      <c r="L3213" s="79">
        <v>60.781999999999996</v>
      </c>
      <c r="M3213" s="79">
        <v>12.375999999999999</v>
      </c>
      <c r="N3213" s="79">
        <v>1.196</v>
      </c>
    </row>
    <row r="3214" spans="1:14" x14ac:dyDescent="0.3">
      <c r="A3214" s="82">
        <v>3213</v>
      </c>
      <c r="B3214" s="83" t="s">
        <v>323</v>
      </c>
      <c r="C3214" s="86" t="s">
        <v>233</v>
      </c>
      <c r="D3214" s="88">
        <v>25</v>
      </c>
      <c r="E3214" s="88">
        <v>312</v>
      </c>
      <c r="F3214" s="10">
        <v>2095</v>
      </c>
      <c r="G3214" s="78" t="s">
        <v>340</v>
      </c>
      <c r="H3214" s="79">
        <v>7.1429999999999998</v>
      </c>
      <c r="I3214" s="79">
        <v>43.097999999999999</v>
      </c>
      <c r="J3214" s="79">
        <v>106.93</v>
      </c>
      <c r="K3214" s="79">
        <v>133.46799999999999</v>
      </c>
      <c r="L3214" s="79">
        <v>60.832999999999998</v>
      </c>
      <c r="M3214" s="79">
        <v>12.34</v>
      </c>
      <c r="N3214" s="79">
        <v>1.1679999999999999</v>
      </c>
    </row>
    <row r="3215" spans="1:14" x14ac:dyDescent="0.3">
      <c r="A3215" s="82">
        <v>3214</v>
      </c>
      <c r="B3215" s="83" t="s">
        <v>323</v>
      </c>
      <c r="C3215" s="86" t="s">
        <v>234</v>
      </c>
      <c r="D3215" s="88"/>
      <c r="E3215" s="88">
        <v>332</v>
      </c>
      <c r="F3215" s="10">
        <v>2015</v>
      </c>
      <c r="G3215" s="78" t="s">
        <v>324</v>
      </c>
      <c r="H3215" s="79">
        <v>37.450000000000003</v>
      </c>
      <c r="I3215" s="79">
        <v>121.41</v>
      </c>
      <c r="J3215" s="79">
        <v>140.21199999999999</v>
      </c>
      <c r="K3215" s="79">
        <v>124.589</v>
      </c>
      <c r="L3215" s="79">
        <v>90.277000000000001</v>
      </c>
      <c r="M3215" s="79">
        <v>41.168999999999997</v>
      </c>
      <c r="N3215" s="79">
        <v>14.473000000000001</v>
      </c>
    </row>
    <row r="3216" spans="1:14" x14ac:dyDescent="0.3">
      <c r="A3216" s="82">
        <v>3215</v>
      </c>
      <c r="B3216" s="83" t="s">
        <v>323</v>
      </c>
      <c r="C3216" s="86" t="s">
        <v>234</v>
      </c>
      <c r="D3216" s="88"/>
      <c r="E3216" s="88">
        <v>332</v>
      </c>
      <c r="F3216" s="10">
        <v>2020</v>
      </c>
      <c r="G3216" s="78" t="s">
        <v>325</v>
      </c>
      <c r="H3216" s="79">
        <v>34.159999999999997</v>
      </c>
      <c r="I3216" s="79">
        <v>113.075</v>
      </c>
      <c r="J3216" s="79">
        <v>131.935</v>
      </c>
      <c r="K3216" s="79">
        <v>115.99299999999999</v>
      </c>
      <c r="L3216" s="79">
        <v>81.938000000000002</v>
      </c>
      <c r="M3216" s="79">
        <v>36.298999999999999</v>
      </c>
      <c r="N3216" s="79">
        <v>12.2</v>
      </c>
    </row>
    <row r="3217" spans="1:14" x14ac:dyDescent="0.3">
      <c r="A3217" s="82">
        <v>3216</v>
      </c>
      <c r="B3217" s="83" t="s">
        <v>323</v>
      </c>
      <c r="C3217" s="86" t="s">
        <v>234</v>
      </c>
      <c r="D3217" s="88"/>
      <c r="E3217" s="88">
        <v>332</v>
      </c>
      <c r="F3217" s="10">
        <v>2025</v>
      </c>
      <c r="G3217" s="78" t="s">
        <v>326</v>
      </c>
      <c r="H3217" s="79">
        <v>31.306999999999999</v>
      </c>
      <c r="I3217" s="79">
        <v>106.107</v>
      </c>
      <c r="J3217" s="79">
        <v>125.873</v>
      </c>
      <c r="K3217" s="79">
        <v>110.01</v>
      </c>
      <c r="L3217" s="79">
        <v>75.616</v>
      </c>
      <c r="M3217" s="79">
        <v>32.369</v>
      </c>
      <c r="N3217" s="79">
        <v>10.278</v>
      </c>
    </row>
    <row r="3218" spans="1:14" x14ac:dyDescent="0.3">
      <c r="A3218" s="82">
        <v>3217</v>
      </c>
      <c r="B3218" s="83" t="s">
        <v>323</v>
      </c>
      <c r="C3218" s="86" t="s">
        <v>234</v>
      </c>
      <c r="D3218" s="88"/>
      <c r="E3218" s="88">
        <v>332</v>
      </c>
      <c r="F3218" s="10">
        <v>2030</v>
      </c>
      <c r="G3218" s="78" t="s">
        <v>327</v>
      </c>
      <c r="H3218" s="79">
        <v>28.72</v>
      </c>
      <c r="I3218" s="79">
        <v>99.932000000000002</v>
      </c>
      <c r="J3218" s="79">
        <v>121.236</v>
      </c>
      <c r="K3218" s="79">
        <v>105.825</v>
      </c>
      <c r="L3218" s="79">
        <v>70.623000000000005</v>
      </c>
      <c r="M3218" s="79">
        <v>29.053999999999998</v>
      </c>
      <c r="N3218" s="79">
        <v>8.65</v>
      </c>
    </row>
    <row r="3219" spans="1:14" x14ac:dyDescent="0.3">
      <c r="A3219" s="82">
        <v>3218</v>
      </c>
      <c r="B3219" s="83" t="s">
        <v>323</v>
      </c>
      <c r="C3219" s="86" t="s">
        <v>234</v>
      </c>
      <c r="D3219" s="88"/>
      <c r="E3219" s="88">
        <v>332</v>
      </c>
      <c r="F3219" s="10">
        <v>2035</v>
      </c>
      <c r="G3219" s="78" t="s">
        <v>328</v>
      </c>
      <c r="H3219" s="79">
        <v>26.312000000000001</v>
      </c>
      <c r="I3219" s="79">
        <v>94.132000000000005</v>
      </c>
      <c r="J3219" s="79">
        <v>117.426</v>
      </c>
      <c r="K3219" s="79">
        <v>102.848</v>
      </c>
      <c r="L3219" s="79">
        <v>66.533000000000001</v>
      </c>
      <c r="M3219" s="79">
        <v>26.170999999999999</v>
      </c>
      <c r="N3219" s="79">
        <v>7.258</v>
      </c>
    </row>
    <row r="3220" spans="1:14" x14ac:dyDescent="0.3">
      <c r="A3220" s="82">
        <v>3219</v>
      </c>
      <c r="B3220" s="83" t="s">
        <v>323</v>
      </c>
      <c r="C3220" s="86" t="s">
        <v>234</v>
      </c>
      <c r="D3220" s="88"/>
      <c r="E3220" s="88">
        <v>332</v>
      </c>
      <c r="F3220" s="10">
        <v>2040</v>
      </c>
      <c r="G3220" s="78" t="s">
        <v>329</v>
      </c>
      <c r="H3220" s="79">
        <v>24.132999999999999</v>
      </c>
      <c r="I3220" s="79">
        <v>88.912000000000006</v>
      </c>
      <c r="J3220" s="79">
        <v>114.563</v>
      </c>
      <c r="K3220" s="79">
        <v>101.077</v>
      </c>
      <c r="L3220" s="79">
        <v>63.308</v>
      </c>
      <c r="M3220" s="79">
        <v>23.731999999999999</v>
      </c>
      <c r="N3220" s="79">
        <v>6.0949999999999998</v>
      </c>
    </row>
    <row r="3221" spans="1:14" x14ac:dyDescent="0.3">
      <c r="A3221" s="82">
        <v>3220</v>
      </c>
      <c r="B3221" s="83" t="s">
        <v>323</v>
      </c>
      <c r="C3221" s="86" t="s">
        <v>234</v>
      </c>
      <c r="D3221" s="88"/>
      <c r="E3221" s="88">
        <v>332</v>
      </c>
      <c r="F3221" s="10">
        <v>2045</v>
      </c>
      <c r="G3221" s="78" t="s">
        <v>330</v>
      </c>
      <c r="H3221" s="79">
        <v>22.073</v>
      </c>
      <c r="I3221" s="79">
        <v>83.867000000000004</v>
      </c>
      <c r="J3221" s="79">
        <v>112.01600000000001</v>
      </c>
      <c r="K3221" s="79">
        <v>99.887</v>
      </c>
      <c r="L3221" s="79">
        <v>60.558</v>
      </c>
      <c r="M3221" s="79">
        <v>21.567</v>
      </c>
      <c r="N3221" s="79">
        <v>5.1120000000000001</v>
      </c>
    </row>
    <row r="3222" spans="1:14" x14ac:dyDescent="0.3">
      <c r="A3222" s="82">
        <v>3221</v>
      </c>
      <c r="B3222" s="83" t="s">
        <v>323</v>
      </c>
      <c r="C3222" s="86" t="s">
        <v>234</v>
      </c>
      <c r="D3222" s="88"/>
      <c r="E3222" s="88">
        <v>332</v>
      </c>
      <c r="F3222" s="10">
        <v>2050</v>
      </c>
      <c r="G3222" s="78" t="s">
        <v>331</v>
      </c>
      <c r="H3222" s="79">
        <v>20.265999999999998</v>
      </c>
      <c r="I3222" s="79">
        <v>79.418000000000006</v>
      </c>
      <c r="J3222" s="79">
        <v>110.208</v>
      </c>
      <c r="K3222" s="79">
        <v>99.561999999999998</v>
      </c>
      <c r="L3222" s="79">
        <v>58.476999999999997</v>
      </c>
      <c r="M3222" s="79">
        <v>19.748999999999999</v>
      </c>
      <c r="N3222" s="79">
        <v>4.3</v>
      </c>
    </row>
    <row r="3223" spans="1:14" x14ac:dyDescent="0.3">
      <c r="A3223" s="82">
        <v>3222</v>
      </c>
      <c r="B3223" s="83" t="s">
        <v>323</v>
      </c>
      <c r="C3223" s="86" t="s">
        <v>234</v>
      </c>
      <c r="D3223" s="88"/>
      <c r="E3223" s="88">
        <v>332</v>
      </c>
      <c r="F3223" s="10">
        <v>2055</v>
      </c>
      <c r="G3223" s="78" t="s">
        <v>332</v>
      </c>
      <c r="H3223" s="79">
        <v>18.623000000000001</v>
      </c>
      <c r="I3223" s="79">
        <v>75.281999999999996</v>
      </c>
      <c r="J3223" s="79">
        <v>108.726</v>
      </c>
      <c r="K3223" s="79">
        <v>99.668999999999997</v>
      </c>
      <c r="L3223" s="79">
        <v>56.801000000000002</v>
      </c>
      <c r="M3223" s="79">
        <v>18.172999999999998</v>
      </c>
      <c r="N3223" s="79">
        <v>3.6259999999999999</v>
      </c>
    </row>
    <row r="3224" spans="1:14" x14ac:dyDescent="0.3">
      <c r="A3224" s="82">
        <v>3223</v>
      </c>
      <c r="B3224" s="83" t="s">
        <v>323</v>
      </c>
      <c r="C3224" s="86" t="s">
        <v>234</v>
      </c>
      <c r="D3224" s="88"/>
      <c r="E3224" s="88">
        <v>332</v>
      </c>
      <c r="F3224" s="10">
        <v>2060</v>
      </c>
      <c r="G3224" s="78" t="s">
        <v>333</v>
      </c>
      <c r="H3224" s="79">
        <v>17.21</v>
      </c>
      <c r="I3224" s="79">
        <v>71.724999999999994</v>
      </c>
      <c r="J3224" s="79">
        <v>107.89700000000001</v>
      </c>
      <c r="K3224" s="79">
        <v>100.45699999999999</v>
      </c>
      <c r="L3224" s="79">
        <v>55.652999999999999</v>
      </c>
      <c r="M3224" s="79">
        <v>16.878</v>
      </c>
      <c r="N3224" s="79">
        <v>3.08</v>
      </c>
    </row>
    <row r="3225" spans="1:14" x14ac:dyDescent="0.3">
      <c r="A3225" s="82">
        <v>3224</v>
      </c>
      <c r="B3225" s="83" t="s">
        <v>323</v>
      </c>
      <c r="C3225" s="86" t="s">
        <v>234</v>
      </c>
      <c r="D3225" s="88"/>
      <c r="E3225" s="88">
        <v>332</v>
      </c>
      <c r="F3225" s="10">
        <v>2065</v>
      </c>
      <c r="G3225" s="78" t="s">
        <v>334</v>
      </c>
      <c r="H3225" s="79">
        <v>15.948</v>
      </c>
      <c r="I3225" s="79">
        <v>68.575999999999993</v>
      </c>
      <c r="J3225" s="79">
        <v>107.486</v>
      </c>
      <c r="K3225" s="79">
        <v>101.72</v>
      </c>
      <c r="L3225" s="79">
        <v>54.899000000000001</v>
      </c>
      <c r="M3225" s="79">
        <v>15.787000000000001</v>
      </c>
      <c r="N3225" s="79">
        <v>2.6240000000000001</v>
      </c>
    </row>
    <row r="3226" spans="1:14" x14ac:dyDescent="0.3">
      <c r="A3226" s="82">
        <v>3225</v>
      </c>
      <c r="B3226" s="83" t="s">
        <v>323</v>
      </c>
      <c r="C3226" s="86" t="s">
        <v>234</v>
      </c>
      <c r="D3226" s="88"/>
      <c r="E3226" s="88">
        <v>332</v>
      </c>
      <c r="F3226" s="10">
        <v>2070</v>
      </c>
      <c r="G3226" s="78" t="s">
        <v>335</v>
      </c>
      <c r="H3226" s="79">
        <v>14.827999999999999</v>
      </c>
      <c r="I3226" s="79">
        <v>65.721999999999994</v>
      </c>
      <c r="J3226" s="79">
        <v>107.376</v>
      </c>
      <c r="K3226" s="79">
        <v>103.35</v>
      </c>
      <c r="L3226" s="79">
        <v>54.433</v>
      </c>
      <c r="M3226" s="79">
        <v>14.858000000000001</v>
      </c>
      <c r="N3226" s="79">
        <v>2.2530000000000001</v>
      </c>
    </row>
    <row r="3227" spans="1:14" x14ac:dyDescent="0.3">
      <c r="A3227" s="82">
        <v>3226</v>
      </c>
      <c r="B3227" s="83" t="s">
        <v>323</v>
      </c>
      <c r="C3227" s="86" t="s">
        <v>234</v>
      </c>
      <c r="D3227" s="88"/>
      <c r="E3227" s="88">
        <v>332</v>
      </c>
      <c r="F3227" s="10">
        <v>2075</v>
      </c>
      <c r="G3227" s="78" t="s">
        <v>336</v>
      </c>
      <c r="H3227" s="79">
        <v>13.82</v>
      </c>
      <c r="I3227" s="79">
        <v>63.136000000000003</v>
      </c>
      <c r="J3227" s="79">
        <v>107.467</v>
      </c>
      <c r="K3227" s="79">
        <v>105.175</v>
      </c>
      <c r="L3227" s="79">
        <v>54.201000000000001</v>
      </c>
      <c r="M3227" s="79">
        <v>14.065</v>
      </c>
      <c r="N3227" s="79">
        <v>1.9359999999999999</v>
      </c>
    </row>
    <row r="3228" spans="1:14" x14ac:dyDescent="0.3">
      <c r="A3228" s="82">
        <v>3227</v>
      </c>
      <c r="B3228" s="83" t="s">
        <v>323</v>
      </c>
      <c r="C3228" s="86" t="s">
        <v>234</v>
      </c>
      <c r="D3228" s="88"/>
      <c r="E3228" s="88">
        <v>332</v>
      </c>
      <c r="F3228" s="10">
        <v>2080</v>
      </c>
      <c r="G3228" s="78" t="s">
        <v>337</v>
      </c>
      <c r="H3228" s="79">
        <v>12.926</v>
      </c>
      <c r="I3228" s="79">
        <v>60.798000000000002</v>
      </c>
      <c r="J3228" s="79">
        <v>107.74299999999999</v>
      </c>
      <c r="K3228" s="79">
        <v>107.227</v>
      </c>
      <c r="L3228" s="79">
        <v>54.176000000000002</v>
      </c>
      <c r="M3228" s="79">
        <v>13.398</v>
      </c>
      <c r="N3228" s="79">
        <v>1.6719999999999999</v>
      </c>
    </row>
    <row r="3229" spans="1:14" x14ac:dyDescent="0.3">
      <c r="A3229" s="82">
        <v>3228</v>
      </c>
      <c r="B3229" s="83" t="s">
        <v>323</v>
      </c>
      <c r="C3229" s="86" t="s">
        <v>234</v>
      </c>
      <c r="D3229" s="88"/>
      <c r="E3229" s="88">
        <v>332</v>
      </c>
      <c r="F3229" s="10">
        <v>2085</v>
      </c>
      <c r="G3229" s="78" t="s">
        <v>338</v>
      </c>
      <c r="H3229" s="79">
        <v>12.137</v>
      </c>
      <c r="I3229" s="79">
        <v>58.701000000000001</v>
      </c>
      <c r="J3229" s="79">
        <v>108.221</v>
      </c>
      <c r="K3229" s="79">
        <v>109.477</v>
      </c>
      <c r="L3229" s="79">
        <v>54.337000000000003</v>
      </c>
      <c r="M3229" s="79">
        <v>12.83</v>
      </c>
      <c r="N3229" s="79">
        <v>1.4570000000000001</v>
      </c>
    </row>
    <row r="3230" spans="1:14" x14ac:dyDescent="0.3">
      <c r="A3230" s="82">
        <v>3229</v>
      </c>
      <c r="B3230" s="83" t="s">
        <v>323</v>
      </c>
      <c r="C3230" s="86" t="s">
        <v>234</v>
      </c>
      <c r="D3230" s="88"/>
      <c r="E3230" s="88">
        <v>332</v>
      </c>
      <c r="F3230" s="10">
        <v>2090</v>
      </c>
      <c r="G3230" s="78" t="s">
        <v>339</v>
      </c>
      <c r="H3230" s="79">
        <v>11.412000000000001</v>
      </c>
      <c r="I3230" s="79">
        <v>56.722999999999999</v>
      </c>
      <c r="J3230" s="79">
        <v>108.676</v>
      </c>
      <c r="K3230" s="79">
        <v>111.74</v>
      </c>
      <c r="L3230" s="79">
        <v>54.579000000000001</v>
      </c>
      <c r="M3230" s="79">
        <v>12.333</v>
      </c>
      <c r="N3230" s="79">
        <v>1.2769999999999999</v>
      </c>
    </row>
    <row r="3231" spans="1:14" x14ac:dyDescent="0.3">
      <c r="A3231" s="82">
        <v>3230</v>
      </c>
      <c r="B3231" s="83" t="s">
        <v>323</v>
      </c>
      <c r="C3231" s="86" t="s">
        <v>234</v>
      </c>
      <c r="D3231" s="88"/>
      <c r="E3231" s="88">
        <v>332</v>
      </c>
      <c r="F3231" s="10">
        <v>2095</v>
      </c>
      <c r="G3231" s="78" t="s">
        <v>340</v>
      </c>
      <c r="H3231" s="79">
        <v>10.756</v>
      </c>
      <c r="I3231" s="79">
        <v>54.853999999999999</v>
      </c>
      <c r="J3231" s="79">
        <v>109.077</v>
      </c>
      <c r="K3231" s="79">
        <v>113.932</v>
      </c>
      <c r="L3231" s="79">
        <v>54.856999999999999</v>
      </c>
      <c r="M3231" s="79">
        <v>11.901</v>
      </c>
      <c r="N3231" s="79">
        <v>1.123</v>
      </c>
    </row>
    <row r="3232" spans="1:14" x14ac:dyDescent="0.3">
      <c r="A3232" s="82">
        <v>3231</v>
      </c>
      <c r="B3232" s="83" t="s">
        <v>323</v>
      </c>
      <c r="C3232" s="86" t="s">
        <v>235</v>
      </c>
      <c r="D3232" s="88"/>
      <c r="E3232" s="88">
        <v>388</v>
      </c>
      <c r="F3232" s="10">
        <v>2015</v>
      </c>
      <c r="G3232" s="78" t="s">
        <v>324</v>
      </c>
      <c r="H3232" s="79">
        <v>52.756999999999998</v>
      </c>
      <c r="I3232" s="79">
        <v>100.84699999999999</v>
      </c>
      <c r="J3232" s="79">
        <v>106.57299999999999</v>
      </c>
      <c r="K3232" s="79">
        <v>70.978999999999999</v>
      </c>
      <c r="L3232" s="79">
        <v>53.277999999999999</v>
      </c>
      <c r="M3232" s="79">
        <v>12.066000000000001</v>
      </c>
      <c r="N3232" s="79">
        <v>1.7</v>
      </c>
    </row>
    <row r="3233" spans="1:14" x14ac:dyDescent="0.3">
      <c r="A3233" s="82">
        <v>3232</v>
      </c>
      <c r="B3233" s="83" t="s">
        <v>323</v>
      </c>
      <c r="C3233" s="86" t="s">
        <v>235</v>
      </c>
      <c r="D3233" s="88"/>
      <c r="E3233" s="88">
        <v>388</v>
      </c>
      <c r="F3233" s="10">
        <v>2020</v>
      </c>
      <c r="G3233" s="78" t="s">
        <v>325</v>
      </c>
      <c r="H3233" s="79">
        <v>44.884999999999998</v>
      </c>
      <c r="I3233" s="79">
        <v>93.498999999999995</v>
      </c>
      <c r="J3233" s="79">
        <v>107.122</v>
      </c>
      <c r="K3233" s="79">
        <v>70.114000000000004</v>
      </c>
      <c r="L3233" s="79">
        <v>55.188000000000002</v>
      </c>
      <c r="M3233" s="79">
        <v>11.000999999999999</v>
      </c>
      <c r="N3233" s="79">
        <v>1.4910000000000001</v>
      </c>
    </row>
    <row r="3234" spans="1:14" x14ac:dyDescent="0.3">
      <c r="A3234" s="82">
        <v>3233</v>
      </c>
      <c r="B3234" s="83" t="s">
        <v>323</v>
      </c>
      <c r="C3234" s="86" t="s">
        <v>235</v>
      </c>
      <c r="D3234" s="88"/>
      <c r="E3234" s="88">
        <v>388</v>
      </c>
      <c r="F3234" s="10">
        <v>2025</v>
      </c>
      <c r="G3234" s="78" t="s">
        <v>326</v>
      </c>
      <c r="H3234" s="79">
        <v>37.886000000000003</v>
      </c>
      <c r="I3234" s="79">
        <v>86.337999999999994</v>
      </c>
      <c r="J3234" s="79">
        <v>108.018</v>
      </c>
      <c r="K3234" s="79">
        <v>71.63</v>
      </c>
      <c r="L3234" s="79">
        <v>57.067</v>
      </c>
      <c r="M3234" s="79">
        <v>10.205</v>
      </c>
      <c r="N3234" s="79">
        <v>1.296</v>
      </c>
    </row>
    <row r="3235" spans="1:14" x14ac:dyDescent="0.3">
      <c r="A3235" s="82">
        <v>3234</v>
      </c>
      <c r="B3235" s="83" t="s">
        <v>323</v>
      </c>
      <c r="C3235" s="86" t="s">
        <v>235</v>
      </c>
      <c r="D3235" s="88"/>
      <c r="E3235" s="88">
        <v>388</v>
      </c>
      <c r="F3235" s="10">
        <v>2030</v>
      </c>
      <c r="G3235" s="78" t="s">
        <v>327</v>
      </c>
      <c r="H3235" s="79">
        <v>32.124000000000002</v>
      </c>
      <c r="I3235" s="79">
        <v>79.995999999999995</v>
      </c>
      <c r="J3235" s="79">
        <v>108.82599999999999</v>
      </c>
      <c r="K3235" s="79">
        <v>73.998999999999995</v>
      </c>
      <c r="L3235" s="79">
        <v>58.637999999999998</v>
      </c>
      <c r="M3235" s="79">
        <v>9.6259999999999994</v>
      </c>
      <c r="N3235" s="79">
        <v>1.151</v>
      </c>
    </row>
    <row r="3236" spans="1:14" x14ac:dyDescent="0.3">
      <c r="A3236" s="82">
        <v>3235</v>
      </c>
      <c r="B3236" s="83" t="s">
        <v>323</v>
      </c>
      <c r="C3236" s="86" t="s">
        <v>235</v>
      </c>
      <c r="D3236" s="88"/>
      <c r="E3236" s="88">
        <v>388</v>
      </c>
      <c r="F3236" s="10">
        <v>2035</v>
      </c>
      <c r="G3236" s="78" t="s">
        <v>328</v>
      </c>
      <c r="H3236" s="79">
        <v>27.475999999999999</v>
      </c>
      <c r="I3236" s="79">
        <v>74.61</v>
      </c>
      <c r="J3236" s="79">
        <v>109.624</v>
      </c>
      <c r="K3236" s="79">
        <v>76.858999999999995</v>
      </c>
      <c r="L3236" s="79">
        <v>59.975000000000001</v>
      </c>
      <c r="M3236" s="79">
        <v>9.2059999999999995</v>
      </c>
      <c r="N3236" s="79">
        <v>1.03</v>
      </c>
    </row>
    <row r="3237" spans="1:14" x14ac:dyDescent="0.3">
      <c r="A3237" s="82">
        <v>3236</v>
      </c>
      <c r="B3237" s="83" t="s">
        <v>323</v>
      </c>
      <c r="C3237" s="86" t="s">
        <v>235</v>
      </c>
      <c r="D3237" s="88"/>
      <c r="E3237" s="88">
        <v>388</v>
      </c>
      <c r="F3237" s="10">
        <v>2040</v>
      </c>
      <c r="G3237" s="78" t="s">
        <v>329</v>
      </c>
      <c r="H3237" s="79">
        <v>23.734000000000002</v>
      </c>
      <c r="I3237" s="79">
        <v>70.072999999999993</v>
      </c>
      <c r="J3237" s="79">
        <v>110.499</v>
      </c>
      <c r="K3237" s="79">
        <v>80.147000000000006</v>
      </c>
      <c r="L3237" s="79">
        <v>61.146000000000001</v>
      </c>
      <c r="M3237" s="79">
        <v>8.9329999999999998</v>
      </c>
      <c r="N3237" s="79">
        <v>0.92800000000000005</v>
      </c>
    </row>
    <row r="3238" spans="1:14" x14ac:dyDescent="0.3">
      <c r="A3238" s="82">
        <v>3237</v>
      </c>
      <c r="B3238" s="83" t="s">
        <v>323</v>
      </c>
      <c r="C3238" s="86" t="s">
        <v>235</v>
      </c>
      <c r="D3238" s="88"/>
      <c r="E3238" s="88">
        <v>388</v>
      </c>
      <c r="F3238" s="10">
        <v>2045</v>
      </c>
      <c r="G3238" s="78" t="s">
        <v>330</v>
      </c>
      <c r="H3238" s="79">
        <v>20.672999999999998</v>
      </c>
      <c r="I3238" s="79">
        <v>66.155000000000001</v>
      </c>
      <c r="J3238" s="79">
        <v>111.24</v>
      </c>
      <c r="K3238" s="79">
        <v>83.591999999999999</v>
      </c>
      <c r="L3238" s="79">
        <v>62.05</v>
      </c>
      <c r="M3238" s="79">
        <v>8.7620000000000005</v>
      </c>
      <c r="N3238" s="79">
        <v>0.84799999999999998</v>
      </c>
    </row>
    <row r="3239" spans="1:14" x14ac:dyDescent="0.3">
      <c r="A3239" s="82">
        <v>3238</v>
      </c>
      <c r="B3239" s="83" t="s">
        <v>323</v>
      </c>
      <c r="C3239" s="86" t="s">
        <v>235</v>
      </c>
      <c r="D3239" s="88"/>
      <c r="E3239" s="88">
        <v>388</v>
      </c>
      <c r="F3239" s="10">
        <v>2050</v>
      </c>
      <c r="G3239" s="78" t="s">
        <v>331</v>
      </c>
      <c r="H3239" s="79">
        <v>18.183</v>
      </c>
      <c r="I3239" s="79">
        <v>62.853000000000002</v>
      </c>
      <c r="J3239" s="79">
        <v>112.004</v>
      </c>
      <c r="K3239" s="79">
        <v>87.284000000000006</v>
      </c>
      <c r="L3239" s="79">
        <v>62.8</v>
      </c>
      <c r="M3239" s="79">
        <v>8.673</v>
      </c>
      <c r="N3239" s="79">
        <v>0.78300000000000003</v>
      </c>
    </row>
    <row r="3240" spans="1:14" x14ac:dyDescent="0.3">
      <c r="A3240" s="82">
        <v>3239</v>
      </c>
      <c r="B3240" s="83" t="s">
        <v>323</v>
      </c>
      <c r="C3240" s="86" t="s">
        <v>235</v>
      </c>
      <c r="D3240" s="88"/>
      <c r="E3240" s="88">
        <v>388</v>
      </c>
      <c r="F3240" s="10">
        <v>2055</v>
      </c>
      <c r="G3240" s="78" t="s">
        <v>332</v>
      </c>
      <c r="H3240" s="79">
        <v>16.140999999999998</v>
      </c>
      <c r="I3240" s="79">
        <v>59.988999999999997</v>
      </c>
      <c r="J3240" s="79">
        <v>112.634</v>
      </c>
      <c r="K3240" s="79">
        <v>91.022999999999996</v>
      </c>
      <c r="L3240" s="79">
        <v>63.331000000000003</v>
      </c>
      <c r="M3240" s="79">
        <v>8.6430000000000007</v>
      </c>
      <c r="N3240" s="79">
        <v>0.71899999999999997</v>
      </c>
    </row>
    <row r="3241" spans="1:14" x14ac:dyDescent="0.3">
      <c r="A3241" s="82">
        <v>3240</v>
      </c>
      <c r="B3241" s="83" t="s">
        <v>323</v>
      </c>
      <c r="C3241" s="86" t="s">
        <v>235</v>
      </c>
      <c r="D3241" s="88"/>
      <c r="E3241" s="88">
        <v>388</v>
      </c>
      <c r="F3241" s="10">
        <v>2060</v>
      </c>
      <c r="G3241" s="78" t="s">
        <v>333</v>
      </c>
      <c r="H3241" s="79">
        <v>14.446999999999999</v>
      </c>
      <c r="I3241" s="79">
        <v>57.481000000000002</v>
      </c>
      <c r="J3241" s="79">
        <v>113.065</v>
      </c>
      <c r="K3241" s="79">
        <v>94.673000000000002</v>
      </c>
      <c r="L3241" s="79">
        <v>63.609000000000002</v>
      </c>
      <c r="M3241" s="79">
        <v>8.6609999999999996</v>
      </c>
      <c r="N3241" s="79">
        <v>0.68400000000000005</v>
      </c>
    </row>
    <row r="3242" spans="1:14" x14ac:dyDescent="0.3">
      <c r="A3242" s="82">
        <v>3241</v>
      </c>
      <c r="B3242" s="83" t="s">
        <v>323</v>
      </c>
      <c r="C3242" s="86" t="s">
        <v>235</v>
      </c>
      <c r="D3242" s="88"/>
      <c r="E3242" s="88">
        <v>388</v>
      </c>
      <c r="F3242" s="10">
        <v>2065</v>
      </c>
      <c r="G3242" s="78" t="s">
        <v>334</v>
      </c>
      <c r="H3242" s="79">
        <v>13.048999999999999</v>
      </c>
      <c r="I3242" s="79">
        <v>55.341000000000001</v>
      </c>
      <c r="J3242" s="79">
        <v>113.489</v>
      </c>
      <c r="K3242" s="79">
        <v>98.403999999999996</v>
      </c>
      <c r="L3242" s="79">
        <v>63.767000000000003</v>
      </c>
      <c r="M3242" s="79">
        <v>8.7230000000000008</v>
      </c>
      <c r="N3242" s="79">
        <v>0.64700000000000002</v>
      </c>
    </row>
    <row r="3243" spans="1:14" x14ac:dyDescent="0.3">
      <c r="A3243" s="82">
        <v>3242</v>
      </c>
      <c r="B3243" s="83" t="s">
        <v>323</v>
      </c>
      <c r="C3243" s="86" t="s">
        <v>235</v>
      </c>
      <c r="D3243" s="88"/>
      <c r="E3243" s="88">
        <v>388</v>
      </c>
      <c r="F3243" s="10">
        <v>2070</v>
      </c>
      <c r="G3243" s="78" t="s">
        <v>335</v>
      </c>
      <c r="H3243" s="79">
        <v>11.897</v>
      </c>
      <c r="I3243" s="79">
        <v>53.46</v>
      </c>
      <c r="J3243" s="79">
        <v>113.73399999999999</v>
      </c>
      <c r="K3243" s="79">
        <v>102.011</v>
      </c>
      <c r="L3243" s="79">
        <v>63.731000000000002</v>
      </c>
      <c r="M3243" s="79">
        <v>8.8109999999999999</v>
      </c>
      <c r="N3243" s="79">
        <v>0.61599999999999999</v>
      </c>
    </row>
    <row r="3244" spans="1:14" x14ac:dyDescent="0.3">
      <c r="A3244" s="82">
        <v>3243</v>
      </c>
      <c r="B3244" s="83" t="s">
        <v>323</v>
      </c>
      <c r="C3244" s="86" t="s">
        <v>235</v>
      </c>
      <c r="D3244" s="88"/>
      <c r="E3244" s="88">
        <v>388</v>
      </c>
      <c r="F3244" s="10">
        <v>2075</v>
      </c>
      <c r="G3244" s="78" t="s">
        <v>336</v>
      </c>
      <c r="H3244" s="79">
        <v>10.948</v>
      </c>
      <c r="I3244" s="79">
        <v>51.872999999999998</v>
      </c>
      <c r="J3244" s="79">
        <v>113.97799999999999</v>
      </c>
      <c r="K3244" s="79">
        <v>105.62</v>
      </c>
      <c r="L3244" s="79">
        <v>63.606000000000002</v>
      </c>
      <c r="M3244" s="79">
        <v>8.9280000000000008</v>
      </c>
      <c r="N3244" s="79">
        <v>0.58699999999999997</v>
      </c>
    </row>
    <row r="3245" spans="1:14" x14ac:dyDescent="0.3">
      <c r="A3245" s="82">
        <v>3244</v>
      </c>
      <c r="B3245" s="83" t="s">
        <v>323</v>
      </c>
      <c r="C3245" s="86" t="s">
        <v>235</v>
      </c>
      <c r="D3245" s="88"/>
      <c r="E3245" s="88">
        <v>388</v>
      </c>
      <c r="F3245" s="10">
        <v>2080</v>
      </c>
      <c r="G3245" s="78" t="s">
        <v>337</v>
      </c>
      <c r="H3245" s="79">
        <v>10.154</v>
      </c>
      <c r="I3245" s="79">
        <v>50.432000000000002</v>
      </c>
      <c r="J3245" s="79">
        <v>113.995</v>
      </c>
      <c r="K3245" s="79">
        <v>109.02800000000001</v>
      </c>
      <c r="L3245" s="79">
        <v>63.292000000000002</v>
      </c>
      <c r="M3245" s="79">
        <v>9.0489999999999995</v>
      </c>
      <c r="N3245" s="79">
        <v>0.56999999999999995</v>
      </c>
    </row>
    <row r="3246" spans="1:14" x14ac:dyDescent="0.3">
      <c r="A3246" s="82">
        <v>3245</v>
      </c>
      <c r="B3246" s="83" t="s">
        <v>323</v>
      </c>
      <c r="C3246" s="86" t="s">
        <v>235</v>
      </c>
      <c r="D3246" s="88"/>
      <c r="E3246" s="88">
        <v>388</v>
      </c>
      <c r="F3246" s="10">
        <v>2085</v>
      </c>
      <c r="G3246" s="78" t="s">
        <v>338</v>
      </c>
      <c r="H3246" s="79">
        <v>9.4909999999999997</v>
      </c>
      <c r="I3246" s="79">
        <v>49.118000000000002</v>
      </c>
      <c r="J3246" s="79">
        <v>113.813</v>
      </c>
      <c r="K3246" s="79">
        <v>112.223</v>
      </c>
      <c r="L3246" s="79">
        <v>62.817</v>
      </c>
      <c r="M3246" s="79">
        <v>9.1839999999999993</v>
      </c>
      <c r="N3246" s="79">
        <v>0.55400000000000005</v>
      </c>
    </row>
    <row r="3247" spans="1:14" x14ac:dyDescent="0.3">
      <c r="A3247" s="82">
        <v>3246</v>
      </c>
      <c r="B3247" s="83" t="s">
        <v>323</v>
      </c>
      <c r="C3247" s="86" t="s">
        <v>235</v>
      </c>
      <c r="D3247" s="88"/>
      <c r="E3247" s="88">
        <v>388</v>
      </c>
      <c r="F3247" s="10">
        <v>2090</v>
      </c>
      <c r="G3247" s="78" t="s">
        <v>339</v>
      </c>
      <c r="H3247" s="79">
        <v>8.94</v>
      </c>
      <c r="I3247" s="79">
        <v>47.984000000000002</v>
      </c>
      <c r="J3247" s="79">
        <v>113.622</v>
      </c>
      <c r="K3247" s="79">
        <v>115.42700000000001</v>
      </c>
      <c r="L3247" s="79">
        <v>62.298999999999999</v>
      </c>
      <c r="M3247" s="79">
        <v>9.3309999999999995</v>
      </c>
      <c r="N3247" s="79">
        <v>0.53700000000000003</v>
      </c>
    </row>
    <row r="3248" spans="1:14" x14ac:dyDescent="0.3">
      <c r="A3248" s="82">
        <v>3247</v>
      </c>
      <c r="B3248" s="83" t="s">
        <v>323</v>
      </c>
      <c r="C3248" s="86" t="s">
        <v>235</v>
      </c>
      <c r="D3248" s="88"/>
      <c r="E3248" s="88">
        <v>388</v>
      </c>
      <c r="F3248" s="10">
        <v>2095</v>
      </c>
      <c r="G3248" s="78" t="s">
        <v>340</v>
      </c>
      <c r="H3248" s="79">
        <v>8.4890000000000008</v>
      </c>
      <c r="I3248" s="79">
        <v>46.970999999999997</v>
      </c>
      <c r="J3248" s="79">
        <v>113.348</v>
      </c>
      <c r="K3248" s="79">
        <v>118.53700000000001</v>
      </c>
      <c r="L3248" s="79">
        <v>61.716000000000001</v>
      </c>
      <c r="M3248" s="79">
        <v>9.4909999999999997</v>
      </c>
      <c r="N3248" s="79">
        <v>0.52800000000000002</v>
      </c>
    </row>
    <row r="3249" spans="1:14" x14ac:dyDescent="0.3">
      <c r="A3249" s="82">
        <v>3248</v>
      </c>
      <c r="B3249" s="83" t="s">
        <v>323</v>
      </c>
      <c r="C3249" s="86" t="s">
        <v>236</v>
      </c>
      <c r="D3249" s="88"/>
      <c r="E3249" s="88">
        <v>474</v>
      </c>
      <c r="F3249" s="10">
        <v>2015</v>
      </c>
      <c r="G3249" s="78" t="s">
        <v>324</v>
      </c>
      <c r="H3249" s="79">
        <v>18.55</v>
      </c>
      <c r="I3249" s="79">
        <v>63.353000000000002</v>
      </c>
      <c r="J3249" s="79">
        <v>101.998</v>
      </c>
      <c r="K3249" s="79">
        <v>104.402</v>
      </c>
      <c r="L3249" s="79">
        <v>66.875</v>
      </c>
      <c r="M3249" s="79">
        <v>20.065000000000001</v>
      </c>
      <c r="N3249" s="79">
        <v>0.93700000000000006</v>
      </c>
    </row>
    <row r="3250" spans="1:14" x14ac:dyDescent="0.3">
      <c r="A3250" s="82">
        <v>3249</v>
      </c>
      <c r="B3250" s="83" t="s">
        <v>323</v>
      </c>
      <c r="C3250" s="86" t="s">
        <v>236</v>
      </c>
      <c r="D3250" s="88"/>
      <c r="E3250" s="88">
        <v>474</v>
      </c>
      <c r="F3250" s="10">
        <v>2020</v>
      </c>
      <c r="G3250" s="78" t="s">
        <v>325</v>
      </c>
      <c r="H3250" s="79">
        <v>16.3</v>
      </c>
      <c r="I3250" s="79">
        <v>57.689</v>
      </c>
      <c r="J3250" s="79">
        <v>99.667000000000002</v>
      </c>
      <c r="K3250" s="79">
        <v>106.19499999999999</v>
      </c>
      <c r="L3250" s="79">
        <v>67.575000000000003</v>
      </c>
      <c r="M3250" s="79">
        <v>19.503</v>
      </c>
      <c r="N3250" s="79">
        <v>0.83099999999999996</v>
      </c>
    </row>
    <row r="3251" spans="1:14" x14ac:dyDescent="0.3">
      <c r="A3251" s="82">
        <v>3250</v>
      </c>
      <c r="B3251" s="83" t="s">
        <v>323</v>
      </c>
      <c r="C3251" s="86" t="s">
        <v>236</v>
      </c>
      <c r="D3251" s="88"/>
      <c r="E3251" s="88">
        <v>474</v>
      </c>
      <c r="F3251" s="10">
        <v>2025</v>
      </c>
      <c r="G3251" s="78" t="s">
        <v>326</v>
      </c>
      <c r="H3251" s="79">
        <v>14.423999999999999</v>
      </c>
      <c r="I3251" s="79">
        <v>53.289000000000001</v>
      </c>
      <c r="J3251" s="79">
        <v>98.897999999999996</v>
      </c>
      <c r="K3251" s="79">
        <v>109.087</v>
      </c>
      <c r="L3251" s="79">
        <v>68.153000000000006</v>
      </c>
      <c r="M3251" s="79">
        <v>18.806000000000001</v>
      </c>
      <c r="N3251" s="79">
        <v>0.76300000000000001</v>
      </c>
    </row>
    <row r="3252" spans="1:14" x14ac:dyDescent="0.3">
      <c r="A3252" s="82">
        <v>3251</v>
      </c>
      <c r="B3252" s="83" t="s">
        <v>323</v>
      </c>
      <c r="C3252" s="86" t="s">
        <v>236</v>
      </c>
      <c r="D3252" s="88"/>
      <c r="E3252" s="88">
        <v>474</v>
      </c>
      <c r="F3252" s="10">
        <v>2030</v>
      </c>
      <c r="G3252" s="78" t="s">
        <v>327</v>
      </c>
      <c r="H3252" s="79">
        <v>12.95</v>
      </c>
      <c r="I3252" s="79">
        <v>49.991</v>
      </c>
      <c r="J3252" s="79">
        <v>98.686000000000007</v>
      </c>
      <c r="K3252" s="79">
        <v>111.80500000000001</v>
      </c>
      <c r="L3252" s="79">
        <v>68.558999999999997</v>
      </c>
      <c r="M3252" s="79">
        <v>18.143000000000001</v>
      </c>
      <c r="N3252" s="79">
        <v>0.68600000000000005</v>
      </c>
    </row>
    <row r="3253" spans="1:14" x14ac:dyDescent="0.3">
      <c r="A3253" s="82">
        <v>3252</v>
      </c>
      <c r="B3253" s="83" t="s">
        <v>323</v>
      </c>
      <c r="C3253" s="86" t="s">
        <v>236</v>
      </c>
      <c r="D3253" s="88"/>
      <c r="E3253" s="88">
        <v>474</v>
      </c>
      <c r="F3253" s="10">
        <v>2035</v>
      </c>
      <c r="G3253" s="78" t="s">
        <v>328</v>
      </c>
      <c r="H3253" s="79">
        <v>11.782999999999999</v>
      </c>
      <c r="I3253" s="79">
        <v>47.524999999999999</v>
      </c>
      <c r="J3253" s="79">
        <v>98.974000000000004</v>
      </c>
      <c r="K3253" s="79">
        <v>114.459</v>
      </c>
      <c r="L3253" s="79">
        <v>68.796999999999997</v>
      </c>
      <c r="M3253" s="79">
        <v>17.498000000000001</v>
      </c>
      <c r="N3253" s="79">
        <v>0.64400000000000002</v>
      </c>
    </row>
    <row r="3254" spans="1:14" x14ac:dyDescent="0.3">
      <c r="A3254" s="82">
        <v>3253</v>
      </c>
      <c r="B3254" s="83" t="s">
        <v>323</v>
      </c>
      <c r="C3254" s="86" t="s">
        <v>236</v>
      </c>
      <c r="D3254" s="88"/>
      <c r="E3254" s="88">
        <v>474</v>
      </c>
      <c r="F3254" s="10">
        <v>2040</v>
      </c>
      <c r="G3254" s="78" t="s">
        <v>329</v>
      </c>
      <c r="H3254" s="79">
        <v>10.907</v>
      </c>
      <c r="I3254" s="79">
        <v>45.706000000000003</v>
      </c>
      <c r="J3254" s="79">
        <v>99.201999999999998</v>
      </c>
      <c r="K3254" s="79">
        <v>116.446</v>
      </c>
      <c r="L3254" s="79">
        <v>68.856999999999999</v>
      </c>
      <c r="M3254" s="79">
        <v>16.936</v>
      </c>
      <c r="N3254" s="79">
        <v>0.60599999999999998</v>
      </c>
    </row>
    <row r="3255" spans="1:14" x14ac:dyDescent="0.3">
      <c r="A3255" s="82">
        <v>3254</v>
      </c>
      <c r="B3255" s="83" t="s">
        <v>323</v>
      </c>
      <c r="C3255" s="86" t="s">
        <v>236</v>
      </c>
      <c r="D3255" s="88"/>
      <c r="E3255" s="88">
        <v>474</v>
      </c>
      <c r="F3255" s="10">
        <v>2045</v>
      </c>
      <c r="G3255" s="78" t="s">
        <v>330</v>
      </c>
      <c r="H3255" s="79">
        <v>10.241</v>
      </c>
      <c r="I3255" s="79">
        <v>44.408999999999999</v>
      </c>
      <c r="J3255" s="79">
        <v>99.62</v>
      </c>
      <c r="K3255" s="79">
        <v>118.193</v>
      </c>
      <c r="L3255" s="79">
        <v>68.843000000000004</v>
      </c>
      <c r="M3255" s="79">
        <v>16.437000000000001</v>
      </c>
      <c r="N3255" s="79">
        <v>0.57699999999999996</v>
      </c>
    </row>
    <row r="3256" spans="1:14" x14ac:dyDescent="0.3">
      <c r="A3256" s="82">
        <v>3255</v>
      </c>
      <c r="B3256" s="83" t="s">
        <v>323</v>
      </c>
      <c r="C3256" s="86" t="s">
        <v>236</v>
      </c>
      <c r="D3256" s="88"/>
      <c r="E3256" s="88">
        <v>474</v>
      </c>
      <c r="F3256" s="10">
        <v>2050</v>
      </c>
      <c r="G3256" s="78" t="s">
        <v>331</v>
      </c>
      <c r="H3256" s="79">
        <v>9.7449999999999992</v>
      </c>
      <c r="I3256" s="79">
        <v>43.578000000000003</v>
      </c>
      <c r="J3256" s="79">
        <v>100.35</v>
      </c>
      <c r="K3256" s="79">
        <v>119.952</v>
      </c>
      <c r="L3256" s="79">
        <v>68.864000000000004</v>
      </c>
      <c r="M3256" s="79">
        <v>16.013999999999999</v>
      </c>
      <c r="N3256" s="79">
        <v>0.55700000000000005</v>
      </c>
    </row>
    <row r="3257" spans="1:14" x14ac:dyDescent="0.3">
      <c r="A3257" s="82">
        <v>3256</v>
      </c>
      <c r="B3257" s="83" t="s">
        <v>323</v>
      </c>
      <c r="C3257" s="86" t="s">
        <v>236</v>
      </c>
      <c r="D3257" s="88"/>
      <c r="E3257" s="88">
        <v>474</v>
      </c>
      <c r="F3257" s="10">
        <v>2055</v>
      </c>
      <c r="G3257" s="78" t="s">
        <v>332</v>
      </c>
      <c r="H3257" s="79">
        <v>9.3689999999999998</v>
      </c>
      <c r="I3257" s="79">
        <v>42.988</v>
      </c>
      <c r="J3257" s="79">
        <v>100.965</v>
      </c>
      <c r="K3257" s="79">
        <v>121.28400000000001</v>
      </c>
      <c r="L3257" s="79">
        <v>68.733999999999995</v>
      </c>
      <c r="M3257" s="79">
        <v>15.624000000000001</v>
      </c>
      <c r="N3257" s="79">
        <v>0.53600000000000003</v>
      </c>
    </row>
    <row r="3258" spans="1:14" x14ac:dyDescent="0.3">
      <c r="A3258" s="82">
        <v>3257</v>
      </c>
      <c r="B3258" s="83" t="s">
        <v>323</v>
      </c>
      <c r="C3258" s="86" t="s">
        <v>236</v>
      </c>
      <c r="D3258" s="88"/>
      <c r="E3258" s="88">
        <v>474</v>
      </c>
      <c r="F3258" s="10">
        <v>2060</v>
      </c>
      <c r="G3258" s="78" t="s">
        <v>333</v>
      </c>
      <c r="H3258" s="79">
        <v>9.1509999999999998</v>
      </c>
      <c r="I3258" s="79">
        <v>42.698</v>
      </c>
      <c r="J3258" s="79">
        <v>101.455</v>
      </c>
      <c r="K3258" s="79">
        <v>122.16200000000001</v>
      </c>
      <c r="L3258" s="79">
        <v>68.605999999999995</v>
      </c>
      <c r="M3258" s="79">
        <v>15.375</v>
      </c>
      <c r="N3258" s="79">
        <v>0.53300000000000003</v>
      </c>
    </row>
    <row r="3259" spans="1:14" x14ac:dyDescent="0.3">
      <c r="A3259" s="82">
        <v>3258</v>
      </c>
      <c r="B3259" s="83" t="s">
        <v>323</v>
      </c>
      <c r="C3259" s="86" t="s">
        <v>236</v>
      </c>
      <c r="D3259" s="88"/>
      <c r="E3259" s="88">
        <v>474</v>
      </c>
      <c r="F3259" s="10">
        <v>2065</v>
      </c>
      <c r="G3259" s="78" t="s">
        <v>334</v>
      </c>
      <c r="H3259" s="79">
        <v>9.0020000000000007</v>
      </c>
      <c r="I3259" s="79">
        <v>42.579000000000001</v>
      </c>
      <c r="J3259" s="79">
        <v>102.04600000000001</v>
      </c>
      <c r="K3259" s="79">
        <v>123.03700000000001</v>
      </c>
      <c r="L3259" s="79">
        <v>68.566999999999993</v>
      </c>
      <c r="M3259" s="79">
        <v>15.182</v>
      </c>
      <c r="N3259" s="79">
        <v>0.52700000000000002</v>
      </c>
    </row>
    <row r="3260" spans="1:14" x14ac:dyDescent="0.3">
      <c r="A3260" s="82">
        <v>3259</v>
      </c>
      <c r="B3260" s="83" t="s">
        <v>323</v>
      </c>
      <c r="C3260" s="86" t="s">
        <v>236</v>
      </c>
      <c r="D3260" s="88"/>
      <c r="E3260" s="88">
        <v>474</v>
      </c>
      <c r="F3260" s="10">
        <v>2070</v>
      </c>
      <c r="G3260" s="78" t="s">
        <v>335</v>
      </c>
      <c r="H3260" s="79">
        <v>8.8940000000000001</v>
      </c>
      <c r="I3260" s="79">
        <v>42.514000000000003</v>
      </c>
      <c r="J3260" s="79">
        <v>102.538</v>
      </c>
      <c r="K3260" s="79">
        <v>123.712</v>
      </c>
      <c r="L3260" s="79">
        <v>68.486999999999995</v>
      </c>
      <c r="M3260" s="79">
        <v>15.013999999999999</v>
      </c>
      <c r="N3260" s="79">
        <v>0.52100000000000002</v>
      </c>
    </row>
    <row r="3261" spans="1:14" x14ac:dyDescent="0.3">
      <c r="A3261" s="82">
        <v>3260</v>
      </c>
      <c r="B3261" s="83" t="s">
        <v>323</v>
      </c>
      <c r="C3261" s="86" t="s">
        <v>236</v>
      </c>
      <c r="D3261" s="88"/>
      <c r="E3261" s="88">
        <v>474</v>
      </c>
      <c r="F3261" s="10">
        <v>2075</v>
      </c>
      <c r="G3261" s="78" t="s">
        <v>336</v>
      </c>
      <c r="H3261" s="79">
        <v>8.8070000000000004</v>
      </c>
      <c r="I3261" s="79">
        <v>42.470999999999997</v>
      </c>
      <c r="J3261" s="79">
        <v>102.91200000000001</v>
      </c>
      <c r="K3261" s="79">
        <v>124.19</v>
      </c>
      <c r="L3261" s="79">
        <v>68.352999999999994</v>
      </c>
      <c r="M3261" s="79">
        <v>14.866</v>
      </c>
      <c r="N3261" s="79">
        <v>0.52100000000000002</v>
      </c>
    </row>
    <row r="3262" spans="1:14" x14ac:dyDescent="0.3">
      <c r="A3262" s="82">
        <v>3261</v>
      </c>
      <c r="B3262" s="83" t="s">
        <v>323</v>
      </c>
      <c r="C3262" s="86" t="s">
        <v>236</v>
      </c>
      <c r="D3262" s="88"/>
      <c r="E3262" s="88">
        <v>474</v>
      </c>
      <c r="F3262" s="10">
        <v>2080</v>
      </c>
      <c r="G3262" s="78" t="s">
        <v>337</v>
      </c>
      <c r="H3262" s="79">
        <v>8.7469999999999999</v>
      </c>
      <c r="I3262" s="79">
        <v>42.475000000000001</v>
      </c>
      <c r="J3262" s="79">
        <v>103.285</v>
      </c>
      <c r="K3262" s="79">
        <v>124.627</v>
      </c>
      <c r="L3262" s="79">
        <v>68.248999999999995</v>
      </c>
      <c r="M3262" s="79">
        <v>14.738</v>
      </c>
      <c r="N3262" s="79">
        <v>0.51900000000000002</v>
      </c>
    </row>
    <row r="3263" spans="1:14" x14ac:dyDescent="0.3">
      <c r="A3263" s="82">
        <v>3262</v>
      </c>
      <c r="B3263" s="83" t="s">
        <v>323</v>
      </c>
      <c r="C3263" s="86" t="s">
        <v>236</v>
      </c>
      <c r="D3263" s="88"/>
      <c r="E3263" s="88">
        <v>474</v>
      </c>
      <c r="F3263" s="10">
        <v>2085</v>
      </c>
      <c r="G3263" s="78" t="s">
        <v>338</v>
      </c>
      <c r="H3263" s="79">
        <v>8.7119999999999997</v>
      </c>
      <c r="I3263" s="79">
        <v>42.542000000000002</v>
      </c>
      <c r="J3263" s="79">
        <v>103.70699999999999</v>
      </c>
      <c r="K3263" s="79">
        <v>125.1</v>
      </c>
      <c r="L3263" s="79">
        <v>68.212000000000003</v>
      </c>
      <c r="M3263" s="79">
        <v>14.647</v>
      </c>
      <c r="N3263" s="79">
        <v>0.52</v>
      </c>
    </row>
    <row r="3264" spans="1:14" x14ac:dyDescent="0.3">
      <c r="A3264" s="82">
        <v>3263</v>
      </c>
      <c r="B3264" s="83" t="s">
        <v>323</v>
      </c>
      <c r="C3264" s="86" t="s">
        <v>236</v>
      </c>
      <c r="D3264" s="88"/>
      <c r="E3264" s="88">
        <v>474</v>
      </c>
      <c r="F3264" s="10">
        <v>2090</v>
      </c>
      <c r="G3264" s="78" t="s">
        <v>339</v>
      </c>
      <c r="H3264" s="79">
        <v>8.6829999999999998</v>
      </c>
      <c r="I3264" s="79">
        <v>42.588999999999999</v>
      </c>
      <c r="J3264" s="79">
        <v>104.01900000000001</v>
      </c>
      <c r="K3264" s="79">
        <v>125.417</v>
      </c>
      <c r="L3264" s="79">
        <v>68.122</v>
      </c>
      <c r="M3264" s="79">
        <v>14.553000000000001</v>
      </c>
      <c r="N3264" s="79">
        <v>0.51700000000000002</v>
      </c>
    </row>
    <row r="3265" spans="1:14" x14ac:dyDescent="0.3">
      <c r="A3265" s="82">
        <v>3264</v>
      </c>
      <c r="B3265" s="83" t="s">
        <v>323</v>
      </c>
      <c r="C3265" s="86" t="s">
        <v>236</v>
      </c>
      <c r="D3265" s="88"/>
      <c r="E3265" s="88">
        <v>474</v>
      </c>
      <c r="F3265" s="10">
        <v>2095</v>
      </c>
      <c r="G3265" s="78" t="s">
        <v>340</v>
      </c>
      <c r="H3265" s="79">
        <v>8.6660000000000004</v>
      </c>
      <c r="I3265" s="79">
        <v>42.68</v>
      </c>
      <c r="J3265" s="79">
        <v>104.387</v>
      </c>
      <c r="K3265" s="79">
        <v>125.78100000000001</v>
      </c>
      <c r="L3265" s="79">
        <v>68.069999999999993</v>
      </c>
      <c r="M3265" s="79">
        <v>14.478</v>
      </c>
      <c r="N3265" s="79">
        <v>0.51800000000000002</v>
      </c>
    </row>
    <row r="3266" spans="1:14" x14ac:dyDescent="0.3">
      <c r="A3266" s="82">
        <v>3265</v>
      </c>
      <c r="B3266" s="83" t="s">
        <v>323</v>
      </c>
      <c r="C3266" s="86" t="s">
        <v>237</v>
      </c>
      <c r="D3266" s="88"/>
      <c r="E3266" s="88">
        <v>630</v>
      </c>
      <c r="F3266" s="10">
        <v>2015</v>
      </c>
      <c r="G3266" s="78" t="s">
        <v>324</v>
      </c>
      <c r="H3266" s="79">
        <v>36.720999999999997</v>
      </c>
      <c r="I3266" s="79">
        <v>81.188000000000002</v>
      </c>
      <c r="J3266" s="79">
        <v>87.096999999999994</v>
      </c>
      <c r="K3266" s="79">
        <v>60.279000000000003</v>
      </c>
      <c r="L3266" s="79">
        <v>23.98</v>
      </c>
      <c r="M3266" s="79">
        <v>4.3380000000000001</v>
      </c>
      <c r="N3266" s="79">
        <v>0.29699999999999999</v>
      </c>
    </row>
    <row r="3267" spans="1:14" x14ac:dyDescent="0.3">
      <c r="A3267" s="82">
        <v>3266</v>
      </c>
      <c r="B3267" s="83" t="s">
        <v>323</v>
      </c>
      <c r="C3267" s="86" t="s">
        <v>237</v>
      </c>
      <c r="D3267" s="88"/>
      <c r="E3267" s="88">
        <v>630</v>
      </c>
      <c r="F3267" s="10">
        <v>2020</v>
      </c>
      <c r="G3267" s="78" t="s">
        <v>325</v>
      </c>
      <c r="H3267" s="79">
        <v>30.088999999999999</v>
      </c>
      <c r="I3267" s="79">
        <v>73.625</v>
      </c>
      <c r="J3267" s="79">
        <v>89.069000000000003</v>
      </c>
      <c r="K3267" s="79">
        <v>66.400999999999996</v>
      </c>
      <c r="L3267" s="79">
        <v>26.672000000000001</v>
      </c>
      <c r="M3267" s="79">
        <v>4.6619999999999999</v>
      </c>
      <c r="N3267" s="79">
        <v>0.30199999999999999</v>
      </c>
    </row>
    <row r="3268" spans="1:14" x14ac:dyDescent="0.3">
      <c r="A3268" s="82">
        <v>3267</v>
      </c>
      <c r="B3268" s="83" t="s">
        <v>323</v>
      </c>
      <c r="C3268" s="86" t="s">
        <v>237</v>
      </c>
      <c r="D3268" s="88"/>
      <c r="E3268" s="88">
        <v>630</v>
      </c>
      <c r="F3268" s="10">
        <v>2025</v>
      </c>
      <c r="G3268" s="78" t="s">
        <v>326</v>
      </c>
      <c r="H3268" s="79">
        <v>25.524999999999999</v>
      </c>
      <c r="I3268" s="79">
        <v>68.915999999999997</v>
      </c>
      <c r="J3268" s="79">
        <v>92.730999999999995</v>
      </c>
      <c r="K3268" s="79">
        <v>73.566000000000003</v>
      </c>
      <c r="L3268" s="79">
        <v>29.829000000000001</v>
      </c>
      <c r="M3268" s="79">
        <v>5.093</v>
      </c>
      <c r="N3268" s="79">
        <v>0.32</v>
      </c>
    </row>
    <row r="3269" spans="1:14" x14ac:dyDescent="0.3">
      <c r="A3269" s="82">
        <v>3268</v>
      </c>
      <c r="B3269" s="83" t="s">
        <v>323</v>
      </c>
      <c r="C3269" s="86" t="s">
        <v>237</v>
      </c>
      <c r="D3269" s="88"/>
      <c r="E3269" s="88">
        <v>630</v>
      </c>
      <c r="F3269" s="10">
        <v>2030</v>
      </c>
      <c r="G3269" s="78" t="s">
        <v>327</v>
      </c>
      <c r="H3269" s="79">
        <v>21.86</v>
      </c>
      <c r="I3269" s="79">
        <v>64.887</v>
      </c>
      <c r="J3269" s="79">
        <v>96.215999999999994</v>
      </c>
      <c r="K3269" s="79">
        <v>80.680000000000007</v>
      </c>
      <c r="L3269" s="79">
        <v>33.061999999999998</v>
      </c>
      <c r="M3269" s="79">
        <v>5.5590000000000002</v>
      </c>
      <c r="N3269" s="79">
        <v>0.33600000000000002</v>
      </c>
    </row>
    <row r="3270" spans="1:14" x14ac:dyDescent="0.3">
      <c r="A3270" s="82">
        <v>3269</v>
      </c>
      <c r="B3270" s="83" t="s">
        <v>323</v>
      </c>
      <c r="C3270" s="86" t="s">
        <v>237</v>
      </c>
      <c r="D3270" s="88"/>
      <c r="E3270" s="88">
        <v>630</v>
      </c>
      <c r="F3270" s="10">
        <v>2035</v>
      </c>
      <c r="G3270" s="78" t="s">
        <v>328</v>
      </c>
      <c r="H3270" s="79">
        <v>18.888000000000002</v>
      </c>
      <c r="I3270" s="79">
        <v>61.395000000000003</v>
      </c>
      <c r="J3270" s="79">
        <v>99.183999999999997</v>
      </c>
      <c r="K3270" s="79">
        <v>87.221999999999994</v>
      </c>
      <c r="L3270" s="79">
        <v>36.122</v>
      </c>
      <c r="M3270" s="79">
        <v>6.02</v>
      </c>
      <c r="N3270" s="79">
        <v>0.34899999999999998</v>
      </c>
    </row>
    <row r="3271" spans="1:14" x14ac:dyDescent="0.3">
      <c r="A3271" s="82">
        <v>3270</v>
      </c>
      <c r="B3271" s="83" t="s">
        <v>323</v>
      </c>
      <c r="C3271" s="86" t="s">
        <v>237</v>
      </c>
      <c r="D3271" s="88"/>
      <c r="E3271" s="88">
        <v>630</v>
      </c>
      <c r="F3271" s="10">
        <v>2040</v>
      </c>
      <c r="G3271" s="78" t="s">
        <v>329</v>
      </c>
      <c r="H3271" s="79">
        <v>16.497</v>
      </c>
      <c r="I3271" s="79">
        <v>58.405999999999999</v>
      </c>
      <c r="J3271" s="79">
        <v>101.774</v>
      </c>
      <c r="K3271" s="79">
        <v>93.253</v>
      </c>
      <c r="L3271" s="79">
        <v>39.015999999999998</v>
      </c>
      <c r="M3271" s="79">
        <v>6.468</v>
      </c>
      <c r="N3271" s="79">
        <v>0.36599999999999999</v>
      </c>
    </row>
    <row r="3272" spans="1:14" x14ac:dyDescent="0.3">
      <c r="A3272" s="82">
        <v>3271</v>
      </c>
      <c r="B3272" s="83" t="s">
        <v>323</v>
      </c>
      <c r="C3272" s="86" t="s">
        <v>237</v>
      </c>
      <c r="D3272" s="88"/>
      <c r="E3272" s="88">
        <v>630</v>
      </c>
      <c r="F3272" s="10">
        <v>2045</v>
      </c>
      <c r="G3272" s="78" t="s">
        <v>330</v>
      </c>
      <c r="H3272" s="79">
        <v>14.529</v>
      </c>
      <c r="I3272" s="79">
        <v>55.76</v>
      </c>
      <c r="J3272" s="79">
        <v>103.79600000000001</v>
      </c>
      <c r="K3272" s="79">
        <v>98.566999999999993</v>
      </c>
      <c r="L3272" s="79">
        <v>41.643999999999998</v>
      </c>
      <c r="M3272" s="79">
        <v>6.8849999999999998</v>
      </c>
      <c r="N3272" s="79">
        <v>0.379</v>
      </c>
    </row>
    <row r="3273" spans="1:14" x14ac:dyDescent="0.3">
      <c r="A3273" s="82">
        <v>3272</v>
      </c>
      <c r="B3273" s="83" t="s">
        <v>323</v>
      </c>
      <c r="C3273" s="86" t="s">
        <v>237</v>
      </c>
      <c r="D3273" s="88"/>
      <c r="E3273" s="88">
        <v>630</v>
      </c>
      <c r="F3273" s="10">
        <v>2050</v>
      </c>
      <c r="G3273" s="78" t="s">
        <v>331</v>
      </c>
      <c r="H3273" s="79">
        <v>12.946</v>
      </c>
      <c r="I3273" s="79">
        <v>53.478999999999999</v>
      </c>
      <c r="J3273" s="79">
        <v>105.45099999999999</v>
      </c>
      <c r="K3273" s="79">
        <v>103.355</v>
      </c>
      <c r="L3273" s="79">
        <v>44.067999999999998</v>
      </c>
      <c r="M3273" s="79">
        <v>7.2889999999999997</v>
      </c>
      <c r="N3273" s="79">
        <v>0.39200000000000002</v>
      </c>
    </row>
    <row r="3274" spans="1:14" x14ac:dyDescent="0.3">
      <c r="A3274" s="82">
        <v>3273</v>
      </c>
      <c r="B3274" s="83" t="s">
        <v>323</v>
      </c>
      <c r="C3274" s="86" t="s">
        <v>237</v>
      </c>
      <c r="D3274" s="88"/>
      <c r="E3274" s="88">
        <v>630</v>
      </c>
      <c r="F3274" s="10">
        <v>2055</v>
      </c>
      <c r="G3274" s="78" t="s">
        <v>332</v>
      </c>
      <c r="H3274" s="79">
        <v>11.645</v>
      </c>
      <c r="I3274" s="79">
        <v>51.506</v>
      </c>
      <c r="J3274" s="79">
        <v>106.709</v>
      </c>
      <c r="K3274" s="79">
        <v>107.495</v>
      </c>
      <c r="L3274" s="79">
        <v>46.231999999999999</v>
      </c>
      <c r="M3274" s="79">
        <v>7.6580000000000004</v>
      </c>
      <c r="N3274" s="79">
        <v>0.41499999999999998</v>
      </c>
    </row>
    <row r="3275" spans="1:14" x14ac:dyDescent="0.3">
      <c r="A3275" s="82">
        <v>3274</v>
      </c>
      <c r="B3275" s="83" t="s">
        <v>323</v>
      </c>
      <c r="C3275" s="86" t="s">
        <v>237</v>
      </c>
      <c r="D3275" s="88"/>
      <c r="E3275" s="88">
        <v>630</v>
      </c>
      <c r="F3275" s="10">
        <v>2060</v>
      </c>
      <c r="G3275" s="78" t="s">
        <v>333</v>
      </c>
      <c r="H3275" s="79">
        <v>10.596</v>
      </c>
      <c r="I3275" s="79">
        <v>49.816000000000003</v>
      </c>
      <c r="J3275" s="79">
        <v>107.673</v>
      </c>
      <c r="K3275" s="79">
        <v>111.128</v>
      </c>
      <c r="L3275" s="79">
        <v>48.194000000000003</v>
      </c>
      <c r="M3275" s="79">
        <v>8.01</v>
      </c>
      <c r="N3275" s="79">
        <v>0.42299999999999999</v>
      </c>
    </row>
    <row r="3276" spans="1:14" x14ac:dyDescent="0.3">
      <c r="A3276" s="82">
        <v>3275</v>
      </c>
      <c r="B3276" s="83" t="s">
        <v>323</v>
      </c>
      <c r="C3276" s="86" t="s">
        <v>237</v>
      </c>
      <c r="D3276" s="88"/>
      <c r="E3276" s="88">
        <v>630</v>
      </c>
      <c r="F3276" s="10">
        <v>2065</v>
      </c>
      <c r="G3276" s="78" t="s">
        <v>334</v>
      </c>
      <c r="H3276" s="79">
        <v>9.7590000000000003</v>
      </c>
      <c r="I3276" s="79">
        <v>48.417000000000002</v>
      </c>
      <c r="J3276" s="79">
        <v>108.42400000000001</v>
      </c>
      <c r="K3276" s="79">
        <v>114.327</v>
      </c>
      <c r="L3276" s="79">
        <v>49.963000000000001</v>
      </c>
      <c r="M3276" s="79">
        <v>8.3390000000000004</v>
      </c>
      <c r="N3276" s="79">
        <v>0.43099999999999999</v>
      </c>
    </row>
    <row r="3277" spans="1:14" x14ac:dyDescent="0.3">
      <c r="A3277" s="82">
        <v>3276</v>
      </c>
      <c r="B3277" s="83" t="s">
        <v>323</v>
      </c>
      <c r="C3277" s="86" t="s">
        <v>237</v>
      </c>
      <c r="D3277" s="88"/>
      <c r="E3277" s="88">
        <v>630</v>
      </c>
      <c r="F3277" s="10">
        <v>2070</v>
      </c>
      <c r="G3277" s="78" t="s">
        <v>335</v>
      </c>
      <c r="H3277" s="79">
        <v>9.0809999999999995</v>
      </c>
      <c r="I3277" s="79">
        <v>47.225000000000001</v>
      </c>
      <c r="J3277" s="79">
        <v>108.99</v>
      </c>
      <c r="K3277" s="79">
        <v>117.111</v>
      </c>
      <c r="L3277" s="79">
        <v>51.564999999999998</v>
      </c>
      <c r="M3277" s="79">
        <v>8.6449999999999996</v>
      </c>
      <c r="N3277" s="79">
        <v>0.443</v>
      </c>
    </row>
    <row r="3278" spans="1:14" x14ac:dyDescent="0.3">
      <c r="A3278" s="82">
        <v>3277</v>
      </c>
      <c r="B3278" s="83" t="s">
        <v>323</v>
      </c>
      <c r="C3278" s="86" t="s">
        <v>237</v>
      </c>
      <c r="D3278" s="88"/>
      <c r="E3278" s="88">
        <v>630</v>
      </c>
      <c r="F3278" s="10">
        <v>2075</v>
      </c>
      <c r="G3278" s="78" t="s">
        <v>336</v>
      </c>
      <c r="H3278" s="79">
        <v>8.5259999999999998</v>
      </c>
      <c r="I3278" s="79">
        <v>46.145000000000003</v>
      </c>
      <c r="J3278" s="79">
        <v>109.173</v>
      </c>
      <c r="K3278" s="79">
        <v>119.30500000000001</v>
      </c>
      <c r="L3278" s="79">
        <v>52.895000000000003</v>
      </c>
      <c r="M3278" s="79">
        <v>8.92</v>
      </c>
      <c r="N3278" s="79">
        <v>0.45600000000000002</v>
      </c>
    </row>
    <row r="3279" spans="1:14" x14ac:dyDescent="0.3">
      <c r="A3279" s="82">
        <v>3278</v>
      </c>
      <c r="B3279" s="83" t="s">
        <v>323</v>
      </c>
      <c r="C3279" s="86" t="s">
        <v>237</v>
      </c>
      <c r="D3279" s="88"/>
      <c r="E3279" s="88">
        <v>630</v>
      </c>
      <c r="F3279" s="10">
        <v>2080</v>
      </c>
      <c r="G3279" s="78" t="s">
        <v>337</v>
      </c>
      <c r="H3279" s="79">
        <v>8.1029999999999998</v>
      </c>
      <c r="I3279" s="79">
        <v>45.313000000000002</v>
      </c>
      <c r="J3279" s="79">
        <v>109.425</v>
      </c>
      <c r="K3279" s="79">
        <v>121.376</v>
      </c>
      <c r="L3279" s="79">
        <v>54.161000000000001</v>
      </c>
      <c r="M3279" s="79">
        <v>9.1989999999999998</v>
      </c>
      <c r="N3279" s="79">
        <v>0.46300000000000002</v>
      </c>
    </row>
    <row r="3280" spans="1:14" x14ac:dyDescent="0.3">
      <c r="A3280" s="82">
        <v>3279</v>
      </c>
      <c r="B3280" s="83" t="s">
        <v>323</v>
      </c>
      <c r="C3280" s="86" t="s">
        <v>237</v>
      </c>
      <c r="D3280" s="88"/>
      <c r="E3280" s="88">
        <v>630</v>
      </c>
      <c r="F3280" s="10">
        <v>2085</v>
      </c>
      <c r="G3280" s="78" t="s">
        <v>338</v>
      </c>
      <c r="H3280" s="79">
        <v>7.7569999999999997</v>
      </c>
      <c r="I3280" s="79">
        <v>44.607999999999997</v>
      </c>
      <c r="J3280" s="79">
        <v>109.554</v>
      </c>
      <c r="K3280" s="79">
        <v>123.184</v>
      </c>
      <c r="L3280" s="79">
        <v>55.304000000000002</v>
      </c>
      <c r="M3280" s="79">
        <v>9.4570000000000007</v>
      </c>
      <c r="N3280" s="79">
        <v>0.47599999999999998</v>
      </c>
    </row>
    <row r="3281" spans="1:14" x14ac:dyDescent="0.3">
      <c r="A3281" s="82">
        <v>3280</v>
      </c>
      <c r="B3281" s="83" t="s">
        <v>323</v>
      </c>
      <c r="C3281" s="86" t="s">
        <v>237</v>
      </c>
      <c r="D3281" s="88"/>
      <c r="E3281" s="88">
        <v>630</v>
      </c>
      <c r="F3281" s="10">
        <v>2090</v>
      </c>
      <c r="G3281" s="78" t="s">
        <v>339</v>
      </c>
      <c r="H3281" s="79">
        <v>7.4790000000000001</v>
      </c>
      <c r="I3281" s="79">
        <v>43.99</v>
      </c>
      <c r="J3281" s="79">
        <v>109.551</v>
      </c>
      <c r="K3281" s="79">
        <v>124.712</v>
      </c>
      <c r="L3281" s="79">
        <v>56.323999999999998</v>
      </c>
      <c r="M3281" s="79">
        <v>9.7010000000000005</v>
      </c>
      <c r="N3281" s="79">
        <v>0.48299999999999998</v>
      </c>
    </row>
    <row r="3282" spans="1:14" x14ac:dyDescent="0.3">
      <c r="A3282" s="82">
        <v>3281</v>
      </c>
      <c r="B3282" s="83" t="s">
        <v>323</v>
      </c>
      <c r="C3282" s="86" t="s">
        <v>237</v>
      </c>
      <c r="D3282" s="88"/>
      <c r="E3282" s="88">
        <v>630</v>
      </c>
      <c r="F3282" s="10">
        <v>2095</v>
      </c>
      <c r="G3282" s="78" t="s">
        <v>340</v>
      </c>
      <c r="H3282" s="79">
        <v>7.2539999999999996</v>
      </c>
      <c r="I3282" s="79">
        <v>43.442</v>
      </c>
      <c r="J3282" s="79">
        <v>109.44199999999999</v>
      </c>
      <c r="K3282" s="79">
        <v>126.02</v>
      </c>
      <c r="L3282" s="79">
        <v>57.235999999999997</v>
      </c>
      <c r="M3282" s="79">
        <v>9.9510000000000005</v>
      </c>
      <c r="N3282" s="79">
        <v>0.495</v>
      </c>
    </row>
    <row r="3283" spans="1:14" x14ac:dyDescent="0.3">
      <c r="A3283" s="82">
        <v>3282</v>
      </c>
      <c r="B3283" s="83" t="s">
        <v>323</v>
      </c>
      <c r="C3283" s="86" t="s">
        <v>238</v>
      </c>
      <c r="D3283" s="88"/>
      <c r="E3283" s="88">
        <v>662</v>
      </c>
      <c r="F3283" s="10">
        <v>2015</v>
      </c>
      <c r="G3283" s="78" t="s">
        <v>324</v>
      </c>
      <c r="H3283" s="79">
        <v>40.536000000000001</v>
      </c>
      <c r="I3283" s="79">
        <v>68.346999999999994</v>
      </c>
      <c r="J3283" s="79">
        <v>74.852000000000004</v>
      </c>
      <c r="K3283" s="79">
        <v>59.017000000000003</v>
      </c>
      <c r="L3283" s="79">
        <v>33.65</v>
      </c>
      <c r="M3283" s="79">
        <v>12.161</v>
      </c>
      <c r="N3283" s="79">
        <v>0.27700000000000002</v>
      </c>
    </row>
    <row r="3284" spans="1:14" x14ac:dyDescent="0.3">
      <c r="A3284" s="82">
        <v>3283</v>
      </c>
      <c r="B3284" s="83" t="s">
        <v>323</v>
      </c>
      <c r="C3284" s="86" t="s">
        <v>238</v>
      </c>
      <c r="D3284" s="88"/>
      <c r="E3284" s="88">
        <v>662</v>
      </c>
      <c r="F3284" s="10">
        <v>2020</v>
      </c>
      <c r="G3284" s="78" t="s">
        <v>325</v>
      </c>
      <c r="H3284" s="79">
        <v>35.953000000000003</v>
      </c>
      <c r="I3284" s="79">
        <v>64.406000000000006</v>
      </c>
      <c r="J3284" s="79">
        <v>76.152000000000001</v>
      </c>
      <c r="K3284" s="79">
        <v>60.951999999999998</v>
      </c>
      <c r="L3284" s="79">
        <v>33.232999999999997</v>
      </c>
      <c r="M3284" s="79">
        <v>11.221</v>
      </c>
      <c r="N3284" s="79">
        <v>0.24299999999999999</v>
      </c>
    </row>
    <row r="3285" spans="1:14" x14ac:dyDescent="0.3">
      <c r="A3285" s="82">
        <v>3284</v>
      </c>
      <c r="B3285" s="83" t="s">
        <v>323</v>
      </c>
      <c r="C3285" s="86" t="s">
        <v>238</v>
      </c>
      <c r="D3285" s="88"/>
      <c r="E3285" s="88">
        <v>662</v>
      </c>
      <c r="F3285" s="10">
        <v>2025</v>
      </c>
      <c r="G3285" s="78" t="s">
        <v>326</v>
      </c>
      <c r="H3285" s="79">
        <v>32.578000000000003</v>
      </c>
      <c r="I3285" s="79">
        <v>62.372</v>
      </c>
      <c r="J3285" s="79">
        <v>79.251000000000005</v>
      </c>
      <c r="K3285" s="79">
        <v>64.641999999999996</v>
      </c>
      <c r="L3285" s="79">
        <v>33.975000000000001</v>
      </c>
      <c r="M3285" s="79">
        <v>10.743</v>
      </c>
      <c r="N3285" s="79">
        <v>0.219</v>
      </c>
    </row>
    <row r="3286" spans="1:14" x14ac:dyDescent="0.3">
      <c r="A3286" s="82">
        <v>3285</v>
      </c>
      <c r="B3286" s="83" t="s">
        <v>323</v>
      </c>
      <c r="C3286" s="86" t="s">
        <v>238</v>
      </c>
      <c r="D3286" s="88"/>
      <c r="E3286" s="88">
        <v>662</v>
      </c>
      <c r="F3286" s="10">
        <v>2030</v>
      </c>
      <c r="G3286" s="78" t="s">
        <v>327</v>
      </c>
      <c r="H3286" s="79">
        <v>29.675999999999998</v>
      </c>
      <c r="I3286" s="79">
        <v>61.055999999999997</v>
      </c>
      <c r="J3286" s="79">
        <v>83.272999999999996</v>
      </c>
      <c r="K3286" s="79">
        <v>69.602000000000004</v>
      </c>
      <c r="L3286" s="79">
        <v>35.46</v>
      </c>
      <c r="M3286" s="79">
        <v>10.49</v>
      </c>
      <c r="N3286" s="79">
        <v>0.223</v>
      </c>
    </row>
    <row r="3287" spans="1:14" x14ac:dyDescent="0.3">
      <c r="A3287" s="82">
        <v>3286</v>
      </c>
      <c r="B3287" s="83" t="s">
        <v>323</v>
      </c>
      <c r="C3287" s="86" t="s">
        <v>238</v>
      </c>
      <c r="D3287" s="88"/>
      <c r="E3287" s="88">
        <v>662</v>
      </c>
      <c r="F3287" s="10">
        <v>2035</v>
      </c>
      <c r="G3287" s="78" t="s">
        <v>328</v>
      </c>
      <c r="H3287" s="79">
        <v>26.984000000000002</v>
      </c>
      <c r="I3287" s="79">
        <v>59.881999999999998</v>
      </c>
      <c r="J3287" s="79">
        <v>87.427999999999997</v>
      </c>
      <c r="K3287" s="79">
        <v>75.052000000000007</v>
      </c>
      <c r="L3287" s="79">
        <v>37.244999999999997</v>
      </c>
      <c r="M3287" s="79">
        <v>10.326000000000001</v>
      </c>
      <c r="N3287" s="79">
        <v>0.223</v>
      </c>
    </row>
    <row r="3288" spans="1:14" x14ac:dyDescent="0.3">
      <c r="A3288" s="82">
        <v>3287</v>
      </c>
      <c r="B3288" s="83" t="s">
        <v>323</v>
      </c>
      <c r="C3288" s="86" t="s">
        <v>238</v>
      </c>
      <c r="D3288" s="88"/>
      <c r="E3288" s="88">
        <v>662</v>
      </c>
      <c r="F3288" s="10">
        <v>2040</v>
      </c>
      <c r="G3288" s="78" t="s">
        <v>329</v>
      </c>
      <c r="H3288" s="79">
        <v>24.454000000000001</v>
      </c>
      <c r="I3288" s="79">
        <v>58.774000000000001</v>
      </c>
      <c r="J3288" s="79">
        <v>91.5</v>
      </c>
      <c r="K3288" s="79">
        <v>80.718999999999994</v>
      </c>
      <c r="L3288" s="79">
        <v>39.216999999999999</v>
      </c>
      <c r="M3288" s="79">
        <v>10.238</v>
      </c>
      <c r="N3288" s="79">
        <v>0.23799999999999999</v>
      </c>
    </row>
    <row r="3289" spans="1:14" x14ac:dyDescent="0.3">
      <c r="A3289" s="82">
        <v>3288</v>
      </c>
      <c r="B3289" s="83" t="s">
        <v>323</v>
      </c>
      <c r="C3289" s="86" t="s">
        <v>238</v>
      </c>
      <c r="D3289" s="88"/>
      <c r="E3289" s="88">
        <v>662</v>
      </c>
      <c r="F3289" s="10">
        <v>2045</v>
      </c>
      <c r="G3289" s="78" t="s">
        <v>330</v>
      </c>
      <c r="H3289" s="79">
        <v>22.001000000000001</v>
      </c>
      <c r="I3289" s="79">
        <v>57.487000000000002</v>
      </c>
      <c r="J3289" s="79">
        <v>95.073999999999998</v>
      </c>
      <c r="K3289" s="79">
        <v>86.191000000000003</v>
      </c>
      <c r="L3289" s="79">
        <v>41.177</v>
      </c>
      <c r="M3289" s="79">
        <v>10.163</v>
      </c>
      <c r="N3289" s="79">
        <v>0.247</v>
      </c>
    </row>
    <row r="3290" spans="1:14" x14ac:dyDescent="0.3">
      <c r="A3290" s="82">
        <v>3289</v>
      </c>
      <c r="B3290" s="83" t="s">
        <v>323</v>
      </c>
      <c r="C3290" s="86" t="s">
        <v>238</v>
      </c>
      <c r="D3290" s="88"/>
      <c r="E3290" s="88">
        <v>662</v>
      </c>
      <c r="F3290" s="10">
        <v>2050</v>
      </c>
      <c r="G3290" s="78" t="s">
        <v>331</v>
      </c>
      <c r="H3290" s="79">
        <v>19.712</v>
      </c>
      <c r="I3290" s="79">
        <v>56.162999999999997</v>
      </c>
      <c r="J3290" s="79">
        <v>98.301000000000002</v>
      </c>
      <c r="K3290" s="79">
        <v>91.52</v>
      </c>
      <c r="L3290" s="79">
        <v>43.137</v>
      </c>
      <c r="M3290" s="79">
        <v>10.122</v>
      </c>
      <c r="N3290" s="79">
        <v>0.26500000000000001</v>
      </c>
    </row>
    <row r="3291" spans="1:14" x14ac:dyDescent="0.3">
      <c r="A3291" s="82">
        <v>3290</v>
      </c>
      <c r="B3291" s="83" t="s">
        <v>323</v>
      </c>
      <c r="C3291" s="86" t="s">
        <v>238</v>
      </c>
      <c r="D3291" s="88"/>
      <c r="E3291" s="88">
        <v>662</v>
      </c>
      <c r="F3291" s="10">
        <v>2055</v>
      </c>
      <c r="G3291" s="78" t="s">
        <v>332</v>
      </c>
      <c r="H3291" s="79">
        <v>17.577000000000002</v>
      </c>
      <c r="I3291" s="79">
        <v>54.781999999999996</v>
      </c>
      <c r="J3291" s="79">
        <v>101.142</v>
      </c>
      <c r="K3291" s="79">
        <v>96.695999999999998</v>
      </c>
      <c r="L3291" s="79">
        <v>45.08</v>
      </c>
      <c r="M3291" s="79">
        <v>10.1</v>
      </c>
      <c r="N3291" s="79">
        <v>0.28299999999999997</v>
      </c>
    </row>
    <row r="3292" spans="1:14" x14ac:dyDescent="0.3">
      <c r="A3292" s="82">
        <v>3291</v>
      </c>
      <c r="B3292" s="83" t="s">
        <v>323</v>
      </c>
      <c r="C3292" s="86" t="s">
        <v>238</v>
      </c>
      <c r="D3292" s="88"/>
      <c r="E3292" s="88">
        <v>662</v>
      </c>
      <c r="F3292" s="10">
        <v>2060</v>
      </c>
      <c r="G3292" s="78" t="s">
        <v>333</v>
      </c>
      <c r="H3292" s="79">
        <v>15.579000000000001</v>
      </c>
      <c r="I3292" s="79">
        <v>53.262</v>
      </c>
      <c r="J3292" s="79">
        <v>103.419</v>
      </c>
      <c r="K3292" s="79">
        <v>101.46899999999999</v>
      </c>
      <c r="L3292" s="79">
        <v>46.912999999999997</v>
      </c>
      <c r="M3292" s="79">
        <v>10.067</v>
      </c>
      <c r="N3292" s="79">
        <v>0.311</v>
      </c>
    </row>
    <row r="3293" spans="1:14" x14ac:dyDescent="0.3">
      <c r="A3293" s="82">
        <v>3292</v>
      </c>
      <c r="B3293" s="83" t="s">
        <v>323</v>
      </c>
      <c r="C3293" s="86" t="s">
        <v>238</v>
      </c>
      <c r="D3293" s="88"/>
      <c r="E3293" s="88">
        <v>662</v>
      </c>
      <c r="F3293" s="10">
        <v>2065</v>
      </c>
      <c r="G3293" s="78" t="s">
        <v>334</v>
      </c>
      <c r="H3293" s="79">
        <v>13.784000000000001</v>
      </c>
      <c r="I3293" s="79">
        <v>51.716999999999999</v>
      </c>
      <c r="J3293" s="79">
        <v>105.221</v>
      </c>
      <c r="K3293" s="79">
        <v>105.861</v>
      </c>
      <c r="L3293" s="79">
        <v>48.622999999999998</v>
      </c>
      <c r="M3293" s="79">
        <v>10.045</v>
      </c>
      <c r="N3293" s="79">
        <v>0.32900000000000001</v>
      </c>
    </row>
    <row r="3294" spans="1:14" x14ac:dyDescent="0.3">
      <c r="A3294" s="82">
        <v>3293</v>
      </c>
      <c r="B3294" s="83" t="s">
        <v>323</v>
      </c>
      <c r="C3294" s="86" t="s">
        <v>238</v>
      </c>
      <c r="D3294" s="88"/>
      <c r="E3294" s="88">
        <v>662</v>
      </c>
      <c r="F3294" s="10">
        <v>2070</v>
      </c>
      <c r="G3294" s="78" t="s">
        <v>335</v>
      </c>
      <c r="H3294" s="79">
        <v>12.183</v>
      </c>
      <c r="I3294" s="79">
        <v>50.155999999999999</v>
      </c>
      <c r="J3294" s="79">
        <v>106.59699999999999</v>
      </c>
      <c r="K3294" s="79">
        <v>109.886</v>
      </c>
      <c r="L3294" s="79">
        <v>50.231000000000002</v>
      </c>
      <c r="M3294" s="79">
        <v>10.021000000000001</v>
      </c>
      <c r="N3294" s="79">
        <v>0.34599999999999997</v>
      </c>
    </row>
    <row r="3295" spans="1:14" x14ac:dyDescent="0.3">
      <c r="A3295" s="82">
        <v>3294</v>
      </c>
      <c r="B3295" s="83" t="s">
        <v>323</v>
      </c>
      <c r="C3295" s="86" t="s">
        <v>238</v>
      </c>
      <c r="D3295" s="88"/>
      <c r="E3295" s="88">
        <v>662</v>
      </c>
      <c r="F3295" s="10">
        <v>2075</v>
      </c>
      <c r="G3295" s="78" t="s">
        <v>336</v>
      </c>
      <c r="H3295" s="79">
        <v>10.813000000000001</v>
      </c>
      <c r="I3295" s="79">
        <v>48.661000000000001</v>
      </c>
      <c r="J3295" s="79">
        <v>107.66</v>
      </c>
      <c r="K3295" s="79">
        <v>113.62</v>
      </c>
      <c r="L3295" s="79">
        <v>51.771999999999998</v>
      </c>
      <c r="M3295" s="79">
        <v>10.004</v>
      </c>
      <c r="N3295" s="79">
        <v>0.37</v>
      </c>
    </row>
    <row r="3296" spans="1:14" x14ac:dyDescent="0.3">
      <c r="A3296" s="82">
        <v>3295</v>
      </c>
      <c r="B3296" s="83" t="s">
        <v>323</v>
      </c>
      <c r="C3296" s="86" t="s">
        <v>238</v>
      </c>
      <c r="D3296" s="88"/>
      <c r="E3296" s="88">
        <v>662</v>
      </c>
      <c r="F3296" s="10">
        <v>2080</v>
      </c>
      <c r="G3296" s="78" t="s">
        <v>337</v>
      </c>
      <c r="H3296" s="79">
        <v>9.6419999999999995</v>
      </c>
      <c r="I3296" s="79">
        <v>47.198</v>
      </c>
      <c r="J3296" s="79">
        <v>108.33199999999999</v>
      </c>
      <c r="K3296" s="79">
        <v>116.947</v>
      </c>
      <c r="L3296" s="79">
        <v>53.176000000000002</v>
      </c>
      <c r="M3296" s="79">
        <v>9.9909999999999997</v>
      </c>
      <c r="N3296" s="79">
        <v>0.39400000000000002</v>
      </c>
    </row>
    <row r="3297" spans="1:14" x14ac:dyDescent="0.3">
      <c r="A3297" s="82">
        <v>3296</v>
      </c>
      <c r="B3297" s="83" t="s">
        <v>323</v>
      </c>
      <c r="C3297" s="86" t="s">
        <v>238</v>
      </c>
      <c r="D3297" s="88"/>
      <c r="E3297" s="88">
        <v>662</v>
      </c>
      <c r="F3297" s="10">
        <v>2085</v>
      </c>
      <c r="G3297" s="78" t="s">
        <v>338</v>
      </c>
      <c r="H3297" s="79">
        <v>8.6720000000000006</v>
      </c>
      <c r="I3297" s="79">
        <v>45.816000000000003</v>
      </c>
      <c r="J3297" s="79">
        <v>108.78400000000001</v>
      </c>
      <c r="K3297" s="79">
        <v>120.059</v>
      </c>
      <c r="L3297" s="79">
        <v>54.526000000000003</v>
      </c>
      <c r="M3297" s="79">
        <v>9.9779999999999998</v>
      </c>
      <c r="N3297" s="79">
        <v>0.42499999999999999</v>
      </c>
    </row>
    <row r="3298" spans="1:14" x14ac:dyDescent="0.3">
      <c r="A3298" s="82">
        <v>3297</v>
      </c>
      <c r="B3298" s="83" t="s">
        <v>323</v>
      </c>
      <c r="C3298" s="86" t="s">
        <v>238</v>
      </c>
      <c r="D3298" s="88"/>
      <c r="E3298" s="88">
        <v>662</v>
      </c>
      <c r="F3298" s="10">
        <v>2090</v>
      </c>
      <c r="G3298" s="78" t="s">
        <v>339</v>
      </c>
      <c r="H3298" s="79">
        <v>7.8970000000000002</v>
      </c>
      <c r="I3298" s="79">
        <v>44.540999999999997</v>
      </c>
      <c r="J3298" s="79">
        <v>108.996</v>
      </c>
      <c r="K3298" s="79">
        <v>122.855</v>
      </c>
      <c r="L3298" s="79">
        <v>55.79</v>
      </c>
      <c r="M3298" s="79">
        <v>9.9649999999999999</v>
      </c>
      <c r="N3298" s="79">
        <v>0.45600000000000002</v>
      </c>
    </row>
    <row r="3299" spans="1:14" x14ac:dyDescent="0.3">
      <c r="A3299" s="82">
        <v>3298</v>
      </c>
      <c r="B3299" s="83" t="s">
        <v>323</v>
      </c>
      <c r="C3299" s="86" t="s">
        <v>238</v>
      </c>
      <c r="D3299" s="88"/>
      <c r="E3299" s="88">
        <v>662</v>
      </c>
      <c r="F3299" s="10">
        <v>2095</v>
      </c>
      <c r="G3299" s="78" t="s">
        <v>340</v>
      </c>
      <c r="H3299" s="79">
        <v>7.2919999999999998</v>
      </c>
      <c r="I3299" s="79">
        <v>43.359000000000002</v>
      </c>
      <c r="J3299" s="79">
        <v>108.983</v>
      </c>
      <c r="K3299" s="79">
        <v>125.375</v>
      </c>
      <c r="L3299" s="79">
        <v>56.978000000000002</v>
      </c>
      <c r="M3299" s="79">
        <v>9.9429999999999996</v>
      </c>
      <c r="N3299" s="79">
        <v>0.49</v>
      </c>
    </row>
    <row r="3300" spans="1:14" x14ac:dyDescent="0.3">
      <c r="A3300" s="82">
        <v>3299</v>
      </c>
      <c r="B3300" s="83" t="s">
        <v>323</v>
      </c>
      <c r="C3300" s="86" t="s">
        <v>239</v>
      </c>
      <c r="D3300" s="88"/>
      <c r="E3300" s="88">
        <v>670</v>
      </c>
      <c r="F3300" s="10">
        <v>2015</v>
      </c>
      <c r="G3300" s="78" t="s">
        <v>324</v>
      </c>
      <c r="H3300" s="79">
        <v>49.02</v>
      </c>
      <c r="I3300" s="79">
        <v>101.23</v>
      </c>
      <c r="J3300" s="79">
        <v>112.31100000000001</v>
      </c>
      <c r="K3300" s="79">
        <v>74.337999999999994</v>
      </c>
      <c r="L3300" s="79">
        <v>35.052</v>
      </c>
      <c r="M3300" s="79">
        <v>8.1170000000000009</v>
      </c>
      <c r="N3300" s="79">
        <v>0.312</v>
      </c>
    </row>
    <row r="3301" spans="1:14" x14ac:dyDescent="0.3">
      <c r="A3301" s="82">
        <v>3300</v>
      </c>
      <c r="B3301" s="83" t="s">
        <v>323</v>
      </c>
      <c r="C3301" s="86" t="s">
        <v>239</v>
      </c>
      <c r="D3301" s="88"/>
      <c r="E3301" s="88">
        <v>670</v>
      </c>
      <c r="F3301" s="10">
        <v>2020</v>
      </c>
      <c r="G3301" s="78" t="s">
        <v>325</v>
      </c>
      <c r="H3301" s="79">
        <v>42.817999999999998</v>
      </c>
      <c r="I3301" s="79">
        <v>95.052999999999997</v>
      </c>
      <c r="J3301" s="79">
        <v>110.768</v>
      </c>
      <c r="K3301" s="79">
        <v>72.885999999999996</v>
      </c>
      <c r="L3301" s="79">
        <v>33.246000000000002</v>
      </c>
      <c r="M3301" s="79">
        <v>7.4009999999999998</v>
      </c>
      <c r="N3301" s="79">
        <v>0.26800000000000002</v>
      </c>
    </row>
    <row r="3302" spans="1:14" x14ac:dyDescent="0.3">
      <c r="A3302" s="82">
        <v>3301</v>
      </c>
      <c r="B3302" s="83" t="s">
        <v>323</v>
      </c>
      <c r="C3302" s="86" t="s">
        <v>239</v>
      </c>
      <c r="D3302" s="88"/>
      <c r="E3302" s="88">
        <v>670</v>
      </c>
      <c r="F3302" s="10">
        <v>2025</v>
      </c>
      <c r="G3302" s="78" t="s">
        <v>326</v>
      </c>
      <c r="H3302" s="79">
        <v>37.058</v>
      </c>
      <c r="I3302" s="79">
        <v>88.724000000000004</v>
      </c>
      <c r="J3302" s="79">
        <v>109.98099999999999</v>
      </c>
      <c r="K3302" s="79">
        <v>74.150999999999996</v>
      </c>
      <c r="L3302" s="79">
        <v>32.954999999999998</v>
      </c>
      <c r="M3302" s="79">
        <v>7.0060000000000002</v>
      </c>
      <c r="N3302" s="79">
        <v>0.245</v>
      </c>
    </row>
    <row r="3303" spans="1:14" x14ac:dyDescent="0.3">
      <c r="A3303" s="82">
        <v>3302</v>
      </c>
      <c r="B3303" s="83" t="s">
        <v>323</v>
      </c>
      <c r="C3303" s="86" t="s">
        <v>239</v>
      </c>
      <c r="D3303" s="88"/>
      <c r="E3303" s="88">
        <v>670</v>
      </c>
      <c r="F3303" s="10">
        <v>2030</v>
      </c>
      <c r="G3303" s="78" t="s">
        <v>327</v>
      </c>
      <c r="H3303" s="79">
        <v>32.363999999999997</v>
      </c>
      <c r="I3303" s="79">
        <v>83.412999999999997</v>
      </c>
      <c r="J3303" s="79">
        <v>109.80200000000001</v>
      </c>
      <c r="K3303" s="79">
        <v>76.337999999999994</v>
      </c>
      <c r="L3303" s="79">
        <v>33.311999999999998</v>
      </c>
      <c r="M3303" s="79">
        <v>6.8109999999999999</v>
      </c>
      <c r="N3303" s="79">
        <v>0.24</v>
      </c>
    </row>
    <row r="3304" spans="1:14" x14ac:dyDescent="0.3">
      <c r="A3304" s="82">
        <v>3303</v>
      </c>
      <c r="B3304" s="83" t="s">
        <v>323</v>
      </c>
      <c r="C3304" s="86" t="s">
        <v>239</v>
      </c>
      <c r="D3304" s="88"/>
      <c r="E3304" s="88">
        <v>670</v>
      </c>
      <c r="F3304" s="10">
        <v>2035</v>
      </c>
      <c r="G3304" s="78" t="s">
        <v>328</v>
      </c>
      <c r="H3304" s="79">
        <v>28.538</v>
      </c>
      <c r="I3304" s="79">
        <v>79.087000000000003</v>
      </c>
      <c r="J3304" s="79">
        <v>110.22499999999999</v>
      </c>
      <c r="K3304" s="79">
        <v>79.161000000000001</v>
      </c>
      <c r="L3304" s="79">
        <v>34.113999999999997</v>
      </c>
      <c r="M3304" s="79">
        <v>6.742</v>
      </c>
      <c r="N3304" s="79">
        <v>0.23300000000000001</v>
      </c>
    </row>
    <row r="3305" spans="1:14" x14ac:dyDescent="0.3">
      <c r="A3305" s="82">
        <v>3304</v>
      </c>
      <c r="B3305" s="83" t="s">
        <v>323</v>
      </c>
      <c r="C3305" s="86" t="s">
        <v>239</v>
      </c>
      <c r="D3305" s="88"/>
      <c r="E3305" s="88">
        <v>670</v>
      </c>
      <c r="F3305" s="10">
        <v>2040</v>
      </c>
      <c r="G3305" s="78" t="s">
        <v>329</v>
      </c>
      <c r="H3305" s="79">
        <v>25.361999999999998</v>
      </c>
      <c r="I3305" s="79">
        <v>75.477999999999994</v>
      </c>
      <c r="J3305" s="79">
        <v>111.13500000000001</v>
      </c>
      <c r="K3305" s="79">
        <v>82.588999999999999</v>
      </c>
      <c r="L3305" s="79">
        <v>35.308</v>
      </c>
      <c r="M3305" s="79">
        <v>6.7889999999999997</v>
      </c>
      <c r="N3305" s="79">
        <v>0.23899999999999999</v>
      </c>
    </row>
    <row r="3306" spans="1:14" x14ac:dyDescent="0.3">
      <c r="A3306" s="82">
        <v>3305</v>
      </c>
      <c r="B3306" s="83" t="s">
        <v>323</v>
      </c>
      <c r="C3306" s="86" t="s">
        <v>239</v>
      </c>
      <c r="D3306" s="88"/>
      <c r="E3306" s="88">
        <v>670</v>
      </c>
      <c r="F3306" s="10">
        <v>2045</v>
      </c>
      <c r="G3306" s="78" t="s">
        <v>330</v>
      </c>
      <c r="H3306" s="79">
        <v>22.635000000000002</v>
      </c>
      <c r="I3306" s="79">
        <v>72.253</v>
      </c>
      <c r="J3306" s="79">
        <v>112.191</v>
      </c>
      <c r="K3306" s="79">
        <v>86.397999999999996</v>
      </c>
      <c r="L3306" s="79">
        <v>36.773000000000003</v>
      </c>
      <c r="M3306" s="79">
        <v>6.92</v>
      </c>
      <c r="N3306" s="79">
        <v>0.25</v>
      </c>
    </row>
    <row r="3307" spans="1:14" x14ac:dyDescent="0.3">
      <c r="A3307" s="82">
        <v>3306</v>
      </c>
      <c r="B3307" s="83" t="s">
        <v>323</v>
      </c>
      <c r="C3307" s="86" t="s">
        <v>239</v>
      </c>
      <c r="D3307" s="88"/>
      <c r="E3307" s="88">
        <v>670</v>
      </c>
      <c r="F3307" s="10">
        <v>2050</v>
      </c>
      <c r="G3307" s="78" t="s">
        <v>331</v>
      </c>
      <c r="H3307" s="79">
        <v>20.283999999999999</v>
      </c>
      <c r="I3307" s="79">
        <v>69.313999999999993</v>
      </c>
      <c r="J3307" s="79">
        <v>113.291</v>
      </c>
      <c r="K3307" s="79">
        <v>90.46</v>
      </c>
      <c r="L3307" s="79">
        <v>38.432000000000002</v>
      </c>
      <c r="M3307" s="79">
        <v>7.0940000000000003</v>
      </c>
      <c r="N3307" s="79">
        <v>0.26500000000000001</v>
      </c>
    </row>
    <row r="3308" spans="1:14" x14ac:dyDescent="0.3">
      <c r="A3308" s="82">
        <v>3307</v>
      </c>
      <c r="B3308" s="83" t="s">
        <v>323</v>
      </c>
      <c r="C3308" s="86" t="s">
        <v>239</v>
      </c>
      <c r="D3308" s="88"/>
      <c r="E3308" s="88">
        <v>670</v>
      </c>
      <c r="F3308" s="10">
        <v>2055</v>
      </c>
      <c r="G3308" s="78" t="s">
        <v>332</v>
      </c>
      <c r="H3308" s="79">
        <v>18.190000000000001</v>
      </c>
      <c r="I3308" s="79">
        <v>66.412999999999997</v>
      </c>
      <c r="J3308" s="79">
        <v>114.039</v>
      </c>
      <c r="K3308" s="79">
        <v>94.41</v>
      </c>
      <c r="L3308" s="79">
        <v>40.136000000000003</v>
      </c>
      <c r="M3308" s="79">
        <v>7.2960000000000003</v>
      </c>
      <c r="N3308" s="79">
        <v>0.27600000000000002</v>
      </c>
    </row>
    <row r="3309" spans="1:14" x14ac:dyDescent="0.3">
      <c r="A3309" s="82">
        <v>3308</v>
      </c>
      <c r="B3309" s="83" t="s">
        <v>323</v>
      </c>
      <c r="C3309" s="86" t="s">
        <v>239</v>
      </c>
      <c r="D3309" s="88"/>
      <c r="E3309" s="88">
        <v>670</v>
      </c>
      <c r="F3309" s="10">
        <v>2060</v>
      </c>
      <c r="G3309" s="78" t="s">
        <v>333</v>
      </c>
      <c r="H3309" s="79">
        <v>16.361999999999998</v>
      </c>
      <c r="I3309" s="79">
        <v>63.716000000000001</v>
      </c>
      <c r="J3309" s="79">
        <v>114.688</v>
      </c>
      <c r="K3309" s="79">
        <v>98.415999999999997</v>
      </c>
      <c r="L3309" s="79">
        <v>41.932000000000002</v>
      </c>
      <c r="M3309" s="79">
        <v>7.5339999999999998</v>
      </c>
      <c r="N3309" s="79">
        <v>0.29199999999999998</v>
      </c>
    </row>
    <row r="3310" spans="1:14" x14ac:dyDescent="0.3">
      <c r="A3310" s="82">
        <v>3309</v>
      </c>
      <c r="B3310" s="83" t="s">
        <v>323</v>
      </c>
      <c r="C3310" s="86" t="s">
        <v>239</v>
      </c>
      <c r="D3310" s="88"/>
      <c r="E3310" s="88">
        <v>670</v>
      </c>
      <c r="F3310" s="10">
        <v>2065</v>
      </c>
      <c r="G3310" s="78" t="s">
        <v>334</v>
      </c>
      <c r="H3310" s="79">
        <v>14.763</v>
      </c>
      <c r="I3310" s="79">
        <v>61.127000000000002</v>
      </c>
      <c r="J3310" s="79">
        <v>115.098</v>
      </c>
      <c r="K3310" s="79">
        <v>102.265</v>
      </c>
      <c r="L3310" s="79">
        <v>43.722000000000001</v>
      </c>
      <c r="M3310" s="79">
        <v>7.7809999999999997</v>
      </c>
      <c r="N3310" s="79">
        <v>0.30399999999999999</v>
      </c>
    </row>
    <row r="3311" spans="1:14" x14ac:dyDescent="0.3">
      <c r="A3311" s="82">
        <v>3310</v>
      </c>
      <c r="B3311" s="83" t="s">
        <v>323</v>
      </c>
      <c r="C3311" s="86" t="s">
        <v>239</v>
      </c>
      <c r="D3311" s="88"/>
      <c r="E3311" s="88">
        <v>670</v>
      </c>
      <c r="F3311" s="10">
        <v>2070</v>
      </c>
      <c r="G3311" s="78" t="s">
        <v>335</v>
      </c>
      <c r="H3311" s="79">
        <v>13.368</v>
      </c>
      <c r="I3311" s="79">
        <v>58.682000000000002</v>
      </c>
      <c r="J3311" s="79">
        <v>115.31699999999999</v>
      </c>
      <c r="K3311" s="79">
        <v>106.023</v>
      </c>
      <c r="L3311" s="79">
        <v>45.533000000000001</v>
      </c>
      <c r="M3311" s="79">
        <v>8.0510000000000002</v>
      </c>
      <c r="N3311" s="79">
        <v>0.32600000000000001</v>
      </c>
    </row>
    <row r="3312" spans="1:14" x14ac:dyDescent="0.3">
      <c r="A3312" s="82">
        <v>3311</v>
      </c>
      <c r="B3312" s="83" t="s">
        <v>323</v>
      </c>
      <c r="C3312" s="86" t="s">
        <v>239</v>
      </c>
      <c r="D3312" s="88"/>
      <c r="E3312" s="88">
        <v>670</v>
      </c>
      <c r="F3312" s="10">
        <v>2075</v>
      </c>
      <c r="G3312" s="78" t="s">
        <v>336</v>
      </c>
      <c r="H3312" s="79">
        <v>12.147</v>
      </c>
      <c r="I3312" s="79">
        <v>56.31</v>
      </c>
      <c r="J3312" s="79">
        <v>115.242</v>
      </c>
      <c r="K3312" s="79">
        <v>109.563</v>
      </c>
      <c r="L3312" s="79">
        <v>47.323999999999998</v>
      </c>
      <c r="M3312" s="79">
        <v>8.3049999999999997</v>
      </c>
      <c r="N3312" s="79">
        <v>0.34899999999999998</v>
      </c>
    </row>
    <row r="3313" spans="1:14" x14ac:dyDescent="0.3">
      <c r="A3313" s="82">
        <v>3312</v>
      </c>
      <c r="B3313" s="83" t="s">
        <v>323</v>
      </c>
      <c r="C3313" s="86" t="s">
        <v>239</v>
      </c>
      <c r="D3313" s="88"/>
      <c r="E3313" s="88">
        <v>670</v>
      </c>
      <c r="F3313" s="10">
        <v>2080</v>
      </c>
      <c r="G3313" s="78" t="s">
        <v>337</v>
      </c>
      <c r="H3313" s="79">
        <v>11.079000000000001</v>
      </c>
      <c r="I3313" s="79">
        <v>54.018000000000001</v>
      </c>
      <c r="J3313" s="79">
        <v>114.899</v>
      </c>
      <c r="K3313" s="79">
        <v>112.88200000000001</v>
      </c>
      <c r="L3313" s="79">
        <v>49.073</v>
      </c>
      <c r="M3313" s="79">
        <v>8.577</v>
      </c>
      <c r="N3313" s="79">
        <v>0.372</v>
      </c>
    </row>
    <row r="3314" spans="1:14" x14ac:dyDescent="0.3">
      <c r="A3314" s="82">
        <v>3313</v>
      </c>
      <c r="B3314" s="83" t="s">
        <v>323</v>
      </c>
      <c r="C3314" s="86" t="s">
        <v>239</v>
      </c>
      <c r="D3314" s="88"/>
      <c r="E3314" s="88">
        <v>670</v>
      </c>
      <c r="F3314" s="10">
        <v>2085</v>
      </c>
      <c r="G3314" s="78" t="s">
        <v>338</v>
      </c>
      <c r="H3314" s="79">
        <v>10.18</v>
      </c>
      <c r="I3314" s="79">
        <v>51.905999999999999</v>
      </c>
      <c r="J3314" s="79">
        <v>114.43300000000001</v>
      </c>
      <c r="K3314" s="79">
        <v>116.09699999999999</v>
      </c>
      <c r="L3314" s="79">
        <v>50.851999999999997</v>
      </c>
      <c r="M3314" s="79">
        <v>8.86</v>
      </c>
      <c r="N3314" s="79">
        <v>0.39200000000000002</v>
      </c>
    </row>
    <row r="3315" spans="1:14" x14ac:dyDescent="0.3">
      <c r="A3315" s="82">
        <v>3314</v>
      </c>
      <c r="B3315" s="83" t="s">
        <v>323</v>
      </c>
      <c r="C3315" s="86" t="s">
        <v>239</v>
      </c>
      <c r="D3315" s="88"/>
      <c r="E3315" s="88">
        <v>670</v>
      </c>
      <c r="F3315" s="10">
        <v>2090</v>
      </c>
      <c r="G3315" s="78" t="s">
        <v>339</v>
      </c>
      <c r="H3315" s="79">
        <v>9.4190000000000005</v>
      </c>
      <c r="I3315" s="79">
        <v>49.956000000000003</v>
      </c>
      <c r="J3315" s="79">
        <v>113.815</v>
      </c>
      <c r="K3315" s="79">
        <v>119.1</v>
      </c>
      <c r="L3315" s="79">
        <v>52.622</v>
      </c>
      <c r="M3315" s="79">
        <v>9.1530000000000005</v>
      </c>
      <c r="N3315" s="79">
        <v>0.41499999999999998</v>
      </c>
    </row>
    <row r="3316" spans="1:14" x14ac:dyDescent="0.3">
      <c r="A3316" s="82">
        <v>3315</v>
      </c>
      <c r="B3316" s="83" t="s">
        <v>323</v>
      </c>
      <c r="C3316" s="86" t="s">
        <v>239</v>
      </c>
      <c r="D3316" s="88"/>
      <c r="E3316" s="88">
        <v>670</v>
      </c>
      <c r="F3316" s="10">
        <v>2095</v>
      </c>
      <c r="G3316" s="78" t="s">
        <v>340</v>
      </c>
      <c r="H3316" s="79">
        <v>8.7769999999999992</v>
      </c>
      <c r="I3316" s="79">
        <v>48.152000000000001</v>
      </c>
      <c r="J3316" s="79">
        <v>113.006</v>
      </c>
      <c r="K3316" s="79">
        <v>121.843</v>
      </c>
      <c r="L3316" s="79">
        <v>54.347000000000001</v>
      </c>
      <c r="M3316" s="79">
        <v>9.4459999999999997</v>
      </c>
      <c r="N3316" s="79">
        <v>0.44900000000000001</v>
      </c>
    </row>
    <row r="3317" spans="1:14" x14ac:dyDescent="0.3">
      <c r="A3317" s="82">
        <v>3316</v>
      </c>
      <c r="B3317" s="83" t="s">
        <v>323</v>
      </c>
      <c r="C3317" s="86" t="s">
        <v>240</v>
      </c>
      <c r="D3317" s="88"/>
      <c r="E3317" s="88">
        <v>780</v>
      </c>
      <c r="F3317" s="10">
        <v>2015</v>
      </c>
      <c r="G3317" s="78" t="s">
        <v>324</v>
      </c>
      <c r="H3317" s="79">
        <v>30.09</v>
      </c>
      <c r="I3317" s="79">
        <v>89.194000000000003</v>
      </c>
      <c r="J3317" s="79">
        <v>104.506</v>
      </c>
      <c r="K3317" s="79">
        <v>75.887</v>
      </c>
      <c r="L3317" s="79">
        <v>35.747</v>
      </c>
      <c r="M3317" s="79">
        <v>9.2620000000000005</v>
      </c>
      <c r="N3317" s="79">
        <v>1.294</v>
      </c>
    </row>
    <row r="3318" spans="1:14" x14ac:dyDescent="0.3">
      <c r="A3318" s="82">
        <v>3317</v>
      </c>
      <c r="B3318" s="83" t="s">
        <v>323</v>
      </c>
      <c r="C3318" s="86" t="s">
        <v>240</v>
      </c>
      <c r="D3318" s="88"/>
      <c r="E3318" s="88">
        <v>780</v>
      </c>
      <c r="F3318" s="10">
        <v>2020</v>
      </c>
      <c r="G3318" s="78" t="s">
        <v>325</v>
      </c>
      <c r="H3318" s="79">
        <v>24.917000000000002</v>
      </c>
      <c r="I3318" s="79">
        <v>77.268000000000001</v>
      </c>
      <c r="J3318" s="79">
        <v>107.673</v>
      </c>
      <c r="K3318" s="79">
        <v>80.043999999999997</v>
      </c>
      <c r="L3318" s="79">
        <v>37.337000000000003</v>
      </c>
      <c r="M3318" s="79">
        <v>9.0579999999999998</v>
      </c>
      <c r="N3318" s="79">
        <v>1.4630000000000001</v>
      </c>
    </row>
    <row r="3319" spans="1:14" x14ac:dyDescent="0.3">
      <c r="A3319" s="82">
        <v>3318</v>
      </c>
      <c r="B3319" s="83" t="s">
        <v>323</v>
      </c>
      <c r="C3319" s="86" t="s">
        <v>240</v>
      </c>
      <c r="D3319" s="88"/>
      <c r="E3319" s="88">
        <v>780</v>
      </c>
      <c r="F3319" s="10">
        <v>2025</v>
      </c>
      <c r="G3319" s="78" t="s">
        <v>326</v>
      </c>
      <c r="H3319" s="79">
        <v>21.548999999999999</v>
      </c>
      <c r="I3319" s="79">
        <v>69.784000000000006</v>
      </c>
      <c r="J3319" s="79">
        <v>110.89</v>
      </c>
      <c r="K3319" s="79">
        <v>83.691000000000003</v>
      </c>
      <c r="L3319" s="79">
        <v>38.795999999999999</v>
      </c>
      <c r="M3319" s="79">
        <v>9</v>
      </c>
      <c r="N3319" s="79">
        <v>1.63</v>
      </c>
    </row>
    <row r="3320" spans="1:14" x14ac:dyDescent="0.3">
      <c r="A3320" s="82">
        <v>3319</v>
      </c>
      <c r="B3320" s="83" t="s">
        <v>323</v>
      </c>
      <c r="C3320" s="86" t="s">
        <v>240</v>
      </c>
      <c r="D3320" s="88"/>
      <c r="E3320" s="88">
        <v>780</v>
      </c>
      <c r="F3320" s="10">
        <v>2030</v>
      </c>
      <c r="G3320" s="78" t="s">
        <v>327</v>
      </c>
      <c r="H3320" s="79">
        <v>18.914999999999999</v>
      </c>
      <c r="I3320" s="79">
        <v>64.066000000000003</v>
      </c>
      <c r="J3320" s="79">
        <v>113.524</v>
      </c>
      <c r="K3320" s="79">
        <v>87.375</v>
      </c>
      <c r="L3320" s="79">
        <v>40.298000000000002</v>
      </c>
      <c r="M3320" s="79">
        <v>8.9969999999999999</v>
      </c>
      <c r="N3320" s="79">
        <v>1.7649999999999999</v>
      </c>
    </row>
    <row r="3321" spans="1:14" x14ac:dyDescent="0.3">
      <c r="A3321" s="82">
        <v>3320</v>
      </c>
      <c r="B3321" s="83" t="s">
        <v>323</v>
      </c>
      <c r="C3321" s="86" t="s">
        <v>240</v>
      </c>
      <c r="D3321" s="88"/>
      <c r="E3321" s="88">
        <v>780</v>
      </c>
      <c r="F3321" s="10">
        <v>2035</v>
      </c>
      <c r="G3321" s="78" t="s">
        <v>328</v>
      </c>
      <c r="H3321" s="79">
        <v>16.794</v>
      </c>
      <c r="I3321" s="79">
        <v>59.61</v>
      </c>
      <c r="J3321" s="79">
        <v>115.622</v>
      </c>
      <c r="K3321" s="79">
        <v>91.094999999999999</v>
      </c>
      <c r="L3321" s="79">
        <v>41.847000000000001</v>
      </c>
      <c r="M3321" s="79">
        <v>9.0310000000000006</v>
      </c>
      <c r="N3321" s="79">
        <v>1.861</v>
      </c>
    </row>
    <row r="3322" spans="1:14" x14ac:dyDescent="0.3">
      <c r="A3322" s="82">
        <v>3321</v>
      </c>
      <c r="B3322" s="83" t="s">
        <v>323</v>
      </c>
      <c r="C3322" s="86" t="s">
        <v>240</v>
      </c>
      <c r="D3322" s="88"/>
      <c r="E3322" s="88">
        <v>780</v>
      </c>
      <c r="F3322" s="10">
        <v>2040</v>
      </c>
      <c r="G3322" s="78" t="s">
        <v>329</v>
      </c>
      <c r="H3322" s="79">
        <v>15.068</v>
      </c>
      <c r="I3322" s="79">
        <v>56.12</v>
      </c>
      <c r="J3322" s="79">
        <v>117.22799999999999</v>
      </c>
      <c r="K3322" s="79">
        <v>94.825999999999993</v>
      </c>
      <c r="L3322" s="79">
        <v>43.415999999999997</v>
      </c>
      <c r="M3322" s="79">
        <v>9.1039999999999992</v>
      </c>
      <c r="N3322" s="79">
        <v>1.9179999999999999</v>
      </c>
    </row>
    <row r="3323" spans="1:14" x14ac:dyDescent="0.3">
      <c r="A3323" s="82">
        <v>3322</v>
      </c>
      <c r="B3323" s="83" t="s">
        <v>323</v>
      </c>
      <c r="C3323" s="86" t="s">
        <v>240</v>
      </c>
      <c r="D3323" s="88"/>
      <c r="E3323" s="88">
        <v>780</v>
      </c>
      <c r="F3323" s="10">
        <v>2045</v>
      </c>
      <c r="G3323" s="78" t="s">
        <v>330</v>
      </c>
      <c r="H3323" s="79">
        <v>13.635999999999999</v>
      </c>
      <c r="I3323" s="79">
        <v>53.36</v>
      </c>
      <c r="J3323" s="79">
        <v>118.333</v>
      </c>
      <c r="K3323" s="79">
        <v>98.472999999999999</v>
      </c>
      <c r="L3323" s="79">
        <v>44.97</v>
      </c>
      <c r="M3323" s="79">
        <v>9.1839999999999993</v>
      </c>
      <c r="N3323" s="79">
        <v>1.9239999999999999</v>
      </c>
    </row>
    <row r="3324" spans="1:14" x14ac:dyDescent="0.3">
      <c r="A3324" s="82">
        <v>3323</v>
      </c>
      <c r="B3324" s="83" t="s">
        <v>323</v>
      </c>
      <c r="C3324" s="86" t="s">
        <v>240</v>
      </c>
      <c r="D3324" s="88"/>
      <c r="E3324" s="88">
        <v>780</v>
      </c>
      <c r="F3324" s="10">
        <v>2050</v>
      </c>
      <c r="G3324" s="78" t="s">
        <v>331</v>
      </c>
      <c r="H3324" s="79">
        <v>12.439</v>
      </c>
      <c r="I3324" s="79">
        <v>51.107999999999997</v>
      </c>
      <c r="J3324" s="79">
        <v>118.907</v>
      </c>
      <c r="K3324" s="79">
        <v>102.05800000000001</v>
      </c>
      <c r="L3324" s="79">
        <v>46.515999999999998</v>
      </c>
      <c r="M3324" s="79">
        <v>9.2769999999999992</v>
      </c>
      <c r="N3324" s="79">
        <v>1.875</v>
      </c>
    </row>
    <row r="3325" spans="1:14" x14ac:dyDescent="0.3">
      <c r="A3325" s="82">
        <v>3324</v>
      </c>
      <c r="B3325" s="83" t="s">
        <v>323</v>
      </c>
      <c r="C3325" s="86" t="s">
        <v>240</v>
      </c>
      <c r="D3325" s="88"/>
      <c r="E3325" s="88">
        <v>780</v>
      </c>
      <c r="F3325" s="10">
        <v>2055</v>
      </c>
      <c r="G3325" s="78" t="s">
        <v>332</v>
      </c>
      <c r="H3325" s="79">
        <v>11.452</v>
      </c>
      <c r="I3325" s="79">
        <v>49.395000000000003</v>
      </c>
      <c r="J3325" s="79">
        <v>119.17100000000001</v>
      </c>
      <c r="K3325" s="79">
        <v>105.51300000000001</v>
      </c>
      <c r="L3325" s="79">
        <v>48.012</v>
      </c>
      <c r="M3325" s="79">
        <v>9.3810000000000002</v>
      </c>
      <c r="N3325" s="79">
        <v>1.796</v>
      </c>
    </row>
    <row r="3326" spans="1:14" x14ac:dyDescent="0.3">
      <c r="A3326" s="82">
        <v>3325</v>
      </c>
      <c r="B3326" s="83" t="s">
        <v>323</v>
      </c>
      <c r="C3326" s="86" t="s">
        <v>240</v>
      </c>
      <c r="D3326" s="88"/>
      <c r="E3326" s="88">
        <v>780</v>
      </c>
      <c r="F3326" s="10">
        <v>2060</v>
      </c>
      <c r="G3326" s="78" t="s">
        <v>333</v>
      </c>
      <c r="H3326" s="79">
        <v>10.629</v>
      </c>
      <c r="I3326" s="79">
        <v>47.996000000000002</v>
      </c>
      <c r="J3326" s="79">
        <v>118.935</v>
      </c>
      <c r="K3326" s="79">
        <v>108.67400000000001</v>
      </c>
      <c r="L3326" s="79">
        <v>49.39</v>
      </c>
      <c r="M3326" s="79">
        <v>9.4670000000000005</v>
      </c>
      <c r="N3326" s="79">
        <v>1.6890000000000001</v>
      </c>
    </row>
    <row r="3327" spans="1:14" x14ac:dyDescent="0.3">
      <c r="A3327" s="82">
        <v>3326</v>
      </c>
      <c r="B3327" s="83" t="s">
        <v>323</v>
      </c>
      <c r="C3327" s="86" t="s">
        <v>240</v>
      </c>
      <c r="D3327" s="88"/>
      <c r="E3327" s="88">
        <v>780</v>
      </c>
      <c r="F3327" s="10">
        <v>2065</v>
      </c>
      <c r="G3327" s="78" t="s">
        <v>334</v>
      </c>
      <c r="H3327" s="79">
        <v>9.9420000000000002</v>
      </c>
      <c r="I3327" s="79">
        <v>46.942</v>
      </c>
      <c r="J3327" s="79">
        <v>118.509</v>
      </c>
      <c r="K3327" s="79">
        <v>111.712</v>
      </c>
      <c r="L3327" s="79">
        <v>50.716999999999999</v>
      </c>
      <c r="M3327" s="79">
        <v>9.5690000000000008</v>
      </c>
      <c r="N3327" s="79">
        <v>1.5489999999999999</v>
      </c>
    </row>
    <row r="3328" spans="1:14" x14ac:dyDescent="0.3">
      <c r="A3328" s="82">
        <v>3327</v>
      </c>
      <c r="B3328" s="83" t="s">
        <v>323</v>
      </c>
      <c r="C3328" s="86" t="s">
        <v>240</v>
      </c>
      <c r="D3328" s="88"/>
      <c r="E3328" s="88">
        <v>780</v>
      </c>
      <c r="F3328" s="10">
        <v>2070</v>
      </c>
      <c r="G3328" s="78" t="s">
        <v>335</v>
      </c>
      <c r="H3328" s="79">
        <v>9.359</v>
      </c>
      <c r="I3328" s="79">
        <v>46.104999999999997</v>
      </c>
      <c r="J3328" s="79">
        <v>117.816</v>
      </c>
      <c r="K3328" s="79">
        <v>114.556</v>
      </c>
      <c r="L3328" s="79">
        <v>51.98</v>
      </c>
      <c r="M3328" s="79">
        <v>9.66</v>
      </c>
      <c r="N3328" s="79">
        <v>1.4039999999999999</v>
      </c>
    </row>
    <row r="3329" spans="1:14" x14ac:dyDescent="0.3">
      <c r="A3329" s="82">
        <v>3328</v>
      </c>
      <c r="B3329" s="83" t="s">
        <v>323</v>
      </c>
      <c r="C3329" s="86" t="s">
        <v>240</v>
      </c>
      <c r="D3329" s="88"/>
      <c r="E3329" s="88">
        <v>780</v>
      </c>
      <c r="F3329" s="10">
        <v>2075</v>
      </c>
      <c r="G3329" s="78" t="s">
        <v>336</v>
      </c>
      <c r="H3329" s="79">
        <v>8.8719999999999999</v>
      </c>
      <c r="I3329" s="79">
        <v>45.445</v>
      </c>
      <c r="J3329" s="79">
        <v>116.90900000000001</v>
      </c>
      <c r="K3329" s="79">
        <v>117.203</v>
      </c>
      <c r="L3329" s="79">
        <v>53.146000000000001</v>
      </c>
      <c r="M3329" s="79">
        <v>9.7460000000000004</v>
      </c>
      <c r="N3329" s="79">
        <v>1.2589999999999999</v>
      </c>
    </row>
    <row r="3330" spans="1:14" x14ac:dyDescent="0.3">
      <c r="A3330" s="82">
        <v>3329</v>
      </c>
      <c r="B3330" s="83" t="s">
        <v>323</v>
      </c>
      <c r="C3330" s="86" t="s">
        <v>240</v>
      </c>
      <c r="D3330" s="88"/>
      <c r="E3330" s="88">
        <v>780</v>
      </c>
      <c r="F3330" s="10">
        <v>2080</v>
      </c>
      <c r="G3330" s="78" t="s">
        <v>337</v>
      </c>
      <c r="H3330" s="79">
        <v>8.4619999999999997</v>
      </c>
      <c r="I3330" s="79">
        <v>44.921999999999997</v>
      </c>
      <c r="J3330" s="79">
        <v>115.863</v>
      </c>
      <c r="K3330" s="79">
        <v>119.60299999999999</v>
      </c>
      <c r="L3330" s="79">
        <v>54.225999999999999</v>
      </c>
      <c r="M3330" s="79">
        <v>9.8249999999999993</v>
      </c>
      <c r="N3330" s="79">
        <v>1.119</v>
      </c>
    </row>
    <row r="3331" spans="1:14" x14ac:dyDescent="0.3">
      <c r="A3331" s="82">
        <v>3330</v>
      </c>
      <c r="B3331" s="83" t="s">
        <v>323</v>
      </c>
      <c r="C3331" s="86" t="s">
        <v>240</v>
      </c>
      <c r="D3331" s="88"/>
      <c r="E3331" s="88">
        <v>780</v>
      </c>
      <c r="F3331" s="10">
        <v>2085</v>
      </c>
      <c r="G3331" s="78" t="s">
        <v>338</v>
      </c>
      <c r="H3331" s="79">
        <v>8.1150000000000002</v>
      </c>
      <c r="I3331" s="79">
        <v>44.515999999999998</v>
      </c>
      <c r="J3331" s="79">
        <v>114.779</v>
      </c>
      <c r="K3331" s="79">
        <v>121.87</v>
      </c>
      <c r="L3331" s="79">
        <v>55.261000000000003</v>
      </c>
      <c r="M3331" s="79">
        <v>9.9039999999999999</v>
      </c>
      <c r="N3331" s="79">
        <v>0.995</v>
      </c>
    </row>
    <row r="3332" spans="1:14" x14ac:dyDescent="0.3">
      <c r="A3332" s="82">
        <v>3331</v>
      </c>
      <c r="B3332" s="83" t="s">
        <v>323</v>
      </c>
      <c r="C3332" s="86" t="s">
        <v>240</v>
      </c>
      <c r="D3332" s="88"/>
      <c r="E3332" s="88">
        <v>780</v>
      </c>
      <c r="F3332" s="10">
        <v>2090</v>
      </c>
      <c r="G3332" s="78" t="s">
        <v>339</v>
      </c>
      <c r="H3332" s="79">
        <v>7.83</v>
      </c>
      <c r="I3332" s="79">
        <v>44.234999999999999</v>
      </c>
      <c r="J3332" s="79">
        <v>113.78400000000001</v>
      </c>
      <c r="K3332" s="79">
        <v>124.024</v>
      </c>
      <c r="L3332" s="79">
        <v>56.277999999999999</v>
      </c>
      <c r="M3332" s="79">
        <v>9.98</v>
      </c>
      <c r="N3332" s="79">
        <v>0.88900000000000001</v>
      </c>
    </row>
    <row r="3333" spans="1:14" x14ac:dyDescent="0.3">
      <c r="A3333" s="82">
        <v>3332</v>
      </c>
      <c r="B3333" s="83" t="s">
        <v>323</v>
      </c>
      <c r="C3333" s="86" t="s">
        <v>240</v>
      </c>
      <c r="D3333" s="88"/>
      <c r="E3333" s="88">
        <v>780</v>
      </c>
      <c r="F3333" s="10">
        <v>2095</v>
      </c>
      <c r="G3333" s="78" t="s">
        <v>340</v>
      </c>
      <c r="H3333" s="79">
        <v>7.58</v>
      </c>
      <c r="I3333" s="79">
        <v>43.939</v>
      </c>
      <c r="J3333" s="79">
        <v>112.608</v>
      </c>
      <c r="K3333" s="79">
        <v>125.764</v>
      </c>
      <c r="L3333" s="79">
        <v>57.113</v>
      </c>
      <c r="M3333" s="79">
        <v>10.034000000000001</v>
      </c>
      <c r="N3333" s="79">
        <v>0.80200000000000005</v>
      </c>
    </row>
    <row r="3334" spans="1:14" x14ac:dyDescent="0.3">
      <c r="A3334" s="82">
        <v>3333</v>
      </c>
      <c r="B3334" s="83" t="s">
        <v>323</v>
      </c>
      <c r="C3334" s="86" t="s">
        <v>241</v>
      </c>
      <c r="D3334" s="88"/>
      <c r="E3334" s="88">
        <v>850</v>
      </c>
      <c r="F3334" s="10">
        <v>2015</v>
      </c>
      <c r="G3334" s="78" t="s">
        <v>324</v>
      </c>
      <c r="H3334" s="79">
        <v>42.012999999999998</v>
      </c>
      <c r="I3334" s="79">
        <v>148.04</v>
      </c>
      <c r="J3334" s="79">
        <v>117.61199999999999</v>
      </c>
      <c r="K3334" s="79">
        <v>78.698999999999998</v>
      </c>
      <c r="L3334" s="79">
        <v>37.543999999999997</v>
      </c>
      <c r="M3334" s="79">
        <v>8.6760000000000002</v>
      </c>
      <c r="N3334" s="79">
        <v>4.7359999999999998</v>
      </c>
    </row>
    <row r="3335" spans="1:14" x14ac:dyDescent="0.3">
      <c r="A3335" s="82">
        <v>3334</v>
      </c>
      <c r="B3335" s="83" t="s">
        <v>323</v>
      </c>
      <c r="C3335" s="86" t="s">
        <v>241</v>
      </c>
      <c r="D3335" s="88"/>
      <c r="E3335" s="88">
        <v>850</v>
      </c>
      <c r="F3335" s="10">
        <v>2020</v>
      </c>
      <c r="G3335" s="78" t="s">
        <v>325</v>
      </c>
      <c r="H3335" s="79">
        <v>36.957999999999998</v>
      </c>
      <c r="I3335" s="79">
        <v>142.495</v>
      </c>
      <c r="J3335" s="79">
        <v>112.645</v>
      </c>
      <c r="K3335" s="79">
        <v>75.778999999999996</v>
      </c>
      <c r="L3335" s="79">
        <v>35.64</v>
      </c>
      <c r="M3335" s="79">
        <v>8.157</v>
      </c>
      <c r="N3335" s="79">
        <v>5.7859999999999996</v>
      </c>
    </row>
    <row r="3336" spans="1:14" x14ac:dyDescent="0.3">
      <c r="A3336" s="82">
        <v>3335</v>
      </c>
      <c r="B3336" s="83" t="s">
        <v>323</v>
      </c>
      <c r="C3336" s="86" t="s">
        <v>241</v>
      </c>
      <c r="D3336" s="88"/>
      <c r="E3336" s="88">
        <v>850</v>
      </c>
      <c r="F3336" s="10">
        <v>2025</v>
      </c>
      <c r="G3336" s="78" t="s">
        <v>326</v>
      </c>
      <c r="H3336" s="79">
        <v>32.442</v>
      </c>
      <c r="I3336" s="79">
        <v>136.09</v>
      </c>
      <c r="J3336" s="79">
        <v>109.29</v>
      </c>
      <c r="K3336" s="79">
        <v>75.024000000000001</v>
      </c>
      <c r="L3336" s="79">
        <v>34.802</v>
      </c>
      <c r="M3336" s="79">
        <v>7.8390000000000004</v>
      </c>
      <c r="N3336" s="79">
        <v>6.7130000000000001</v>
      </c>
    </row>
    <row r="3337" spans="1:14" x14ac:dyDescent="0.3">
      <c r="A3337" s="82">
        <v>3336</v>
      </c>
      <c r="B3337" s="83" t="s">
        <v>323</v>
      </c>
      <c r="C3337" s="86" t="s">
        <v>241</v>
      </c>
      <c r="D3337" s="88"/>
      <c r="E3337" s="88">
        <v>850</v>
      </c>
      <c r="F3337" s="10">
        <v>2030</v>
      </c>
      <c r="G3337" s="78" t="s">
        <v>327</v>
      </c>
      <c r="H3337" s="79">
        <v>28.515999999999998</v>
      </c>
      <c r="I3337" s="79">
        <v>129.22399999999999</v>
      </c>
      <c r="J3337" s="79">
        <v>107.086</v>
      </c>
      <c r="K3337" s="79">
        <v>75.86</v>
      </c>
      <c r="L3337" s="79">
        <v>34.777999999999999</v>
      </c>
      <c r="M3337" s="79">
        <v>7.6680000000000001</v>
      </c>
      <c r="N3337" s="79">
        <v>7.508</v>
      </c>
    </row>
    <row r="3338" spans="1:14" x14ac:dyDescent="0.3">
      <c r="A3338" s="82">
        <v>3337</v>
      </c>
      <c r="B3338" s="83" t="s">
        <v>323</v>
      </c>
      <c r="C3338" s="86" t="s">
        <v>241</v>
      </c>
      <c r="D3338" s="88"/>
      <c r="E3338" s="88">
        <v>850</v>
      </c>
      <c r="F3338" s="10">
        <v>2035</v>
      </c>
      <c r="G3338" s="78" t="s">
        <v>328</v>
      </c>
      <c r="H3338" s="79">
        <v>25.178000000000001</v>
      </c>
      <c r="I3338" s="79">
        <v>122.294</v>
      </c>
      <c r="J3338" s="79">
        <v>105.642</v>
      </c>
      <c r="K3338" s="79">
        <v>77.599000000000004</v>
      </c>
      <c r="L3338" s="79">
        <v>35.222999999999999</v>
      </c>
      <c r="M3338" s="79">
        <v>7.5949999999999998</v>
      </c>
      <c r="N3338" s="79">
        <v>8.1289999999999996</v>
      </c>
    </row>
    <row r="3339" spans="1:14" x14ac:dyDescent="0.3">
      <c r="A3339" s="82">
        <v>3338</v>
      </c>
      <c r="B3339" s="83" t="s">
        <v>323</v>
      </c>
      <c r="C3339" s="86" t="s">
        <v>241</v>
      </c>
      <c r="D3339" s="88"/>
      <c r="E3339" s="88">
        <v>850</v>
      </c>
      <c r="F3339" s="10">
        <v>2040</v>
      </c>
      <c r="G3339" s="78" t="s">
        <v>329</v>
      </c>
      <c r="H3339" s="79">
        <v>22.376000000000001</v>
      </c>
      <c r="I3339" s="79">
        <v>115.68</v>
      </c>
      <c r="J3339" s="79">
        <v>104.99</v>
      </c>
      <c r="K3339" s="79">
        <v>80.150999999999996</v>
      </c>
      <c r="L3339" s="79">
        <v>36.1</v>
      </c>
      <c r="M3339" s="79">
        <v>7.6079999999999997</v>
      </c>
      <c r="N3339" s="79">
        <v>8.5950000000000006</v>
      </c>
    </row>
    <row r="3340" spans="1:14" x14ac:dyDescent="0.3">
      <c r="A3340" s="82">
        <v>3339</v>
      </c>
      <c r="B3340" s="83" t="s">
        <v>323</v>
      </c>
      <c r="C3340" s="86" t="s">
        <v>241</v>
      </c>
      <c r="D3340" s="88"/>
      <c r="E3340" s="88">
        <v>850</v>
      </c>
      <c r="F3340" s="10">
        <v>2045</v>
      </c>
      <c r="G3340" s="78" t="s">
        <v>330</v>
      </c>
      <c r="H3340" s="79">
        <v>20.012</v>
      </c>
      <c r="I3340" s="79">
        <v>109.28100000000001</v>
      </c>
      <c r="J3340" s="79">
        <v>104.789</v>
      </c>
      <c r="K3340" s="79">
        <v>83.096999999999994</v>
      </c>
      <c r="L3340" s="79">
        <v>37.201000000000001</v>
      </c>
      <c r="M3340" s="79">
        <v>7.6639999999999997</v>
      </c>
      <c r="N3340" s="79">
        <v>8.8759999999999994</v>
      </c>
    </row>
    <row r="3341" spans="1:14" x14ac:dyDescent="0.3">
      <c r="A3341" s="82">
        <v>3340</v>
      </c>
      <c r="B3341" s="83" t="s">
        <v>323</v>
      </c>
      <c r="C3341" s="86" t="s">
        <v>241</v>
      </c>
      <c r="D3341" s="88"/>
      <c r="E3341" s="88">
        <v>850</v>
      </c>
      <c r="F3341" s="10">
        <v>2050</v>
      </c>
      <c r="G3341" s="78" t="s">
        <v>331</v>
      </c>
      <c r="H3341" s="79">
        <v>18.024999999999999</v>
      </c>
      <c r="I3341" s="79">
        <v>103.184</v>
      </c>
      <c r="J3341" s="79">
        <v>105.045</v>
      </c>
      <c r="K3341" s="79">
        <v>86.468000000000004</v>
      </c>
      <c r="L3341" s="79">
        <v>38.542000000000002</v>
      </c>
      <c r="M3341" s="79">
        <v>7.7839999999999998</v>
      </c>
      <c r="N3341" s="79">
        <v>8.9719999999999995</v>
      </c>
    </row>
    <row r="3342" spans="1:14" x14ac:dyDescent="0.3">
      <c r="A3342" s="82">
        <v>3341</v>
      </c>
      <c r="B3342" s="83" t="s">
        <v>323</v>
      </c>
      <c r="C3342" s="86" t="s">
        <v>241</v>
      </c>
      <c r="D3342" s="88"/>
      <c r="E3342" s="88">
        <v>850</v>
      </c>
      <c r="F3342" s="10">
        <v>2055</v>
      </c>
      <c r="G3342" s="78" t="s">
        <v>332</v>
      </c>
      <c r="H3342" s="79">
        <v>16.347000000000001</v>
      </c>
      <c r="I3342" s="79">
        <v>97.314999999999998</v>
      </c>
      <c r="J3342" s="79">
        <v>105.532</v>
      </c>
      <c r="K3342" s="79">
        <v>90.021000000000001</v>
      </c>
      <c r="L3342" s="79">
        <v>39.999000000000002</v>
      </c>
      <c r="M3342" s="79">
        <v>7.9169999999999998</v>
      </c>
      <c r="N3342" s="79">
        <v>8.8689999999999998</v>
      </c>
    </row>
    <row r="3343" spans="1:14" x14ac:dyDescent="0.3">
      <c r="A3343" s="82">
        <v>3342</v>
      </c>
      <c r="B3343" s="83" t="s">
        <v>323</v>
      </c>
      <c r="C3343" s="86" t="s">
        <v>241</v>
      </c>
      <c r="D3343" s="88"/>
      <c r="E3343" s="88">
        <v>850</v>
      </c>
      <c r="F3343" s="10">
        <v>2060</v>
      </c>
      <c r="G3343" s="78" t="s">
        <v>333</v>
      </c>
      <c r="H3343" s="79">
        <v>14.926</v>
      </c>
      <c r="I3343" s="79">
        <v>91.79</v>
      </c>
      <c r="J3343" s="79">
        <v>106.253</v>
      </c>
      <c r="K3343" s="79">
        <v>93.677000000000007</v>
      </c>
      <c r="L3343" s="79">
        <v>41.524000000000001</v>
      </c>
      <c r="M3343" s="79">
        <v>8.0809999999999995</v>
      </c>
      <c r="N3343" s="79">
        <v>8.5890000000000004</v>
      </c>
    </row>
    <row r="3344" spans="1:14" x14ac:dyDescent="0.3">
      <c r="A3344" s="82">
        <v>3343</v>
      </c>
      <c r="B3344" s="83" t="s">
        <v>323</v>
      </c>
      <c r="C3344" s="86" t="s">
        <v>241</v>
      </c>
      <c r="D3344" s="88"/>
      <c r="E3344" s="88">
        <v>850</v>
      </c>
      <c r="F3344" s="10">
        <v>2065</v>
      </c>
      <c r="G3344" s="78" t="s">
        <v>334</v>
      </c>
      <c r="H3344" s="79">
        <v>13.714</v>
      </c>
      <c r="I3344" s="79">
        <v>86.501000000000005</v>
      </c>
      <c r="J3344" s="79">
        <v>107.033</v>
      </c>
      <c r="K3344" s="79">
        <v>97.320999999999998</v>
      </c>
      <c r="L3344" s="79">
        <v>43.085999999999999</v>
      </c>
      <c r="M3344" s="79">
        <v>8.2650000000000006</v>
      </c>
      <c r="N3344" s="79">
        <v>8.14</v>
      </c>
    </row>
    <row r="3345" spans="1:14" x14ac:dyDescent="0.3">
      <c r="A3345" s="82">
        <v>3344</v>
      </c>
      <c r="B3345" s="83" t="s">
        <v>323</v>
      </c>
      <c r="C3345" s="86" t="s">
        <v>241</v>
      </c>
      <c r="D3345" s="88"/>
      <c r="E3345" s="88">
        <v>850</v>
      </c>
      <c r="F3345" s="10">
        <v>2070</v>
      </c>
      <c r="G3345" s="78" t="s">
        <v>335</v>
      </c>
      <c r="H3345" s="79">
        <v>12.686999999999999</v>
      </c>
      <c r="I3345" s="79">
        <v>81.632999999999996</v>
      </c>
      <c r="J3345" s="79">
        <v>107.983</v>
      </c>
      <c r="K3345" s="79">
        <v>101.047</v>
      </c>
      <c r="L3345" s="79">
        <v>44.701000000000001</v>
      </c>
      <c r="M3345" s="79">
        <v>8.4499999999999993</v>
      </c>
      <c r="N3345" s="79">
        <v>7.5389999999999997</v>
      </c>
    </row>
    <row r="3346" spans="1:14" x14ac:dyDescent="0.3">
      <c r="A3346" s="82">
        <v>3345</v>
      </c>
      <c r="B3346" s="83" t="s">
        <v>323</v>
      </c>
      <c r="C3346" s="86" t="s">
        <v>241</v>
      </c>
      <c r="D3346" s="88"/>
      <c r="E3346" s="88">
        <v>850</v>
      </c>
      <c r="F3346" s="10">
        <v>2075</v>
      </c>
      <c r="G3346" s="78" t="s">
        <v>336</v>
      </c>
      <c r="H3346" s="79">
        <v>11.802</v>
      </c>
      <c r="I3346" s="79">
        <v>77.058999999999997</v>
      </c>
      <c r="J3346" s="79">
        <v>108.843</v>
      </c>
      <c r="K3346" s="79">
        <v>104.58</v>
      </c>
      <c r="L3346" s="79">
        <v>46.267000000000003</v>
      </c>
      <c r="M3346" s="79">
        <v>8.6379999999999999</v>
      </c>
      <c r="N3346" s="79">
        <v>6.8109999999999999</v>
      </c>
    </row>
    <row r="3347" spans="1:14" x14ac:dyDescent="0.3">
      <c r="A3347" s="82">
        <v>3346</v>
      </c>
      <c r="B3347" s="83" t="s">
        <v>323</v>
      </c>
      <c r="C3347" s="86" t="s">
        <v>241</v>
      </c>
      <c r="D3347" s="88"/>
      <c r="E3347" s="88">
        <v>850</v>
      </c>
      <c r="F3347" s="10">
        <v>2080</v>
      </c>
      <c r="G3347" s="78" t="s">
        <v>337</v>
      </c>
      <c r="H3347" s="79">
        <v>11.035</v>
      </c>
      <c r="I3347" s="79">
        <v>72.762</v>
      </c>
      <c r="J3347" s="79">
        <v>109.57599999999999</v>
      </c>
      <c r="K3347" s="79">
        <v>107.93</v>
      </c>
      <c r="L3347" s="79">
        <v>47.798999999999999</v>
      </c>
      <c r="M3347" s="79">
        <v>8.8219999999999992</v>
      </c>
      <c r="N3347" s="79">
        <v>6.016</v>
      </c>
    </row>
    <row r="3348" spans="1:14" x14ac:dyDescent="0.3">
      <c r="A3348" s="82">
        <v>3347</v>
      </c>
      <c r="B3348" s="83" t="s">
        <v>323</v>
      </c>
      <c r="C3348" s="86" t="s">
        <v>241</v>
      </c>
      <c r="D3348" s="88"/>
      <c r="E3348" s="88">
        <v>850</v>
      </c>
      <c r="F3348" s="10">
        <v>2085</v>
      </c>
      <c r="G3348" s="78" t="s">
        <v>338</v>
      </c>
      <c r="H3348" s="79">
        <v>10.372999999999999</v>
      </c>
      <c r="I3348" s="79">
        <v>68.813000000000002</v>
      </c>
      <c r="J3348" s="79">
        <v>110.203</v>
      </c>
      <c r="K3348" s="79">
        <v>111.09399999999999</v>
      </c>
      <c r="L3348" s="79">
        <v>49.277999999999999</v>
      </c>
      <c r="M3348" s="79">
        <v>9.0050000000000008</v>
      </c>
      <c r="N3348" s="79">
        <v>5.194</v>
      </c>
    </row>
    <row r="3349" spans="1:14" x14ac:dyDescent="0.3">
      <c r="A3349" s="82">
        <v>3348</v>
      </c>
      <c r="B3349" s="83" t="s">
        <v>323</v>
      </c>
      <c r="C3349" s="86" t="s">
        <v>241</v>
      </c>
      <c r="D3349" s="88"/>
      <c r="E3349" s="88">
        <v>850</v>
      </c>
      <c r="F3349" s="10">
        <v>2090</v>
      </c>
      <c r="G3349" s="78" t="s">
        <v>339</v>
      </c>
      <c r="H3349" s="79">
        <v>9.8140000000000001</v>
      </c>
      <c r="I3349" s="79">
        <v>65.253</v>
      </c>
      <c r="J3349" s="79">
        <v>110.81699999999999</v>
      </c>
      <c r="K3349" s="79">
        <v>114.152</v>
      </c>
      <c r="L3349" s="79">
        <v>50.764000000000003</v>
      </c>
      <c r="M3349" s="79">
        <v>9.1940000000000008</v>
      </c>
      <c r="N3349" s="79">
        <v>4.4059999999999997</v>
      </c>
    </row>
    <row r="3350" spans="1:14" x14ac:dyDescent="0.3">
      <c r="A3350" s="82">
        <v>3349</v>
      </c>
      <c r="B3350" s="83" t="s">
        <v>323</v>
      </c>
      <c r="C3350" s="86" t="s">
        <v>241</v>
      </c>
      <c r="D3350" s="88"/>
      <c r="E3350" s="88">
        <v>850</v>
      </c>
      <c r="F3350" s="10">
        <v>2095</v>
      </c>
      <c r="G3350" s="78" t="s">
        <v>340</v>
      </c>
      <c r="H3350" s="79">
        <v>9.327</v>
      </c>
      <c r="I3350" s="79">
        <v>62.008000000000003</v>
      </c>
      <c r="J3350" s="79">
        <v>111.254</v>
      </c>
      <c r="K3350" s="79">
        <v>116.91800000000001</v>
      </c>
      <c r="L3350" s="79">
        <v>52.182000000000002</v>
      </c>
      <c r="M3350" s="79">
        <v>9.3670000000000009</v>
      </c>
      <c r="N3350" s="79">
        <v>3.6840000000000002</v>
      </c>
    </row>
    <row r="3351" spans="1:14" x14ac:dyDescent="0.3">
      <c r="A3351" s="82">
        <v>3350</v>
      </c>
      <c r="B3351" s="83" t="s">
        <v>323</v>
      </c>
      <c r="C3351" s="87" t="s">
        <v>242</v>
      </c>
      <c r="D3351" s="88"/>
      <c r="E3351" s="88">
        <v>916</v>
      </c>
      <c r="F3351" s="10">
        <v>2015</v>
      </c>
      <c r="G3351" s="78" t="s">
        <v>324</v>
      </c>
      <c r="H3351" s="79">
        <v>63.6610557539871</v>
      </c>
      <c r="I3351" s="79">
        <v>121.153800152152</v>
      </c>
      <c r="J3351" s="79">
        <v>119.159240120154</v>
      </c>
      <c r="K3351" s="79">
        <v>81.206042390057405</v>
      </c>
      <c r="L3351" s="79">
        <v>44.131528666840403</v>
      </c>
      <c r="M3351" s="79">
        <v>11.6096304660767</v>
      </c>
      <c r="N3351" s="79">
        <v>2.2508396048617798</v>
      </c>
    </row>
    <row r="3352" spans="1:14" x14ac:dyDescent="0.3">
      <c r="A3352" s="82">
        <v>3351</v>
      </c>
      <c r="B3352" s="83" t="s">
        <v>323</v>
      </c>
      <c r="C3352" s="87" t="s">
        <v>242</v>
      </c>
      <c r="D3352" s="88"/>
      <c r="E3352" s="88">
        <v>916</v>
      </c>
      <c r="F3352" s="10">
        <v>2020</v>
      </c>
      <c r="G3352" s="78" t="s">
        <v>325</v>
      </c>
      <c r="H3352" s="79">
        <v>57.181129055099298</v>
      </c>
      <c r="I3352" s="79">
        <v>112.775650793816</v>
      </c>
      <c r="J3352" s="79">
        <v>113.466262537172</v>
      </c>
      <c r="K3352" s="79">
        <v>78.217317123548796</v>
      </c>
      <c r="L3352" s="79">
        <v>41.7861935415091</v>
      </c>
      <c r="M3352" s="79">
        <v>11.026516881421299</v>
      </c>
      <c r="N3352" s="79">
        <v>2.0364258684545402</v>
      </c>
    </row>
    <row r="3353" spans="1:14" x14ac:dyDescent="0.3">
      <c r="A3353" s="82">
        <v>3352</v>
      </c>
      <c r="B3353" s="83" t="s">
        <v>323</v>
      </c>
      <c r="C3353" s="87" t="s">
        <v>242</v>
      </c>
      <c r="D3353" s="88"/>
      <c r="E3353" s="88">
        <v>916</v>
      </c>
      <c r="F3353" s="10">
        <v>2025</v>
      </c>
      <c r="G3353" s="78" t="s">
        <v>326</v>
      </c>
      <c r="H3353" s="79">
        <v>50.744608293149497</v>
      </c>
      <c r="I3353" s="79">
        <v>104.649989160563</v>
      </c>
      <c r="J3353" s="79">
        <v>109.23506845225801</v>
      </c>
      <c r="K3353" s="79">
        <v>77.223254731567096</v>
      </c>
      <c r="L3353" s="79">
        <v>40.444426742008503</v>
      </c>
      <c r="M3353" s="79">
        <v>10.5291563607512</v>
      </c>
      <c r="N3353" s="79">
        <v>1.86227974233152</v>
      </c>
    </row>
    <row r="3354" spans="1:14" x14ac:dyDescent="0.3">
      <c r="A3354" s="82">
        <v>3353</v>
      </c>
      <c r="B3354" s="83" t="s">
        <v>323</v>
      </c>
      <c r="C3354" s="87" t="s">
        <v>242</v>
      </c>
      <c r="D3354" s="88"/>
      <c r="E3354" s="88">
        <v>916</v>
      </c>
      <c r="F3354" s="10">
        <v>2030</v>
      </c>
      <c r="G3354" s="78" t="s">
        <v>327</v>
      </c>
      <c r="H3354" s="79">
        <v>44.982622932913401</v>
      </c>
      <c r="I3354" s="79">
        <v>97.322039223268106</v>
      </c>
      <c r="J3354" s="79">
        <v>106.382530597524</v>
      </c>
      <c r="K3354" s="79">
        <v>77.892284554796902</v>
      </c>
      <c r="L3354" s="79">
        <v>39.999206767327202</v>
      </c>
      <c r="M3354" s="79">
        <v>10.1468276103792</v>
      </c>
      <c r="N3354" s="79">
        <v>1.69751893102763</v>
      </c>
    </row>
    <row r="3355" spans="1:14" x14ac:dyDescent="0.3">
      <c r="A3355" s="82">
        <v>3354</v>
      </c>
      <c r="B3355" s="83" t="s">
        <v>323</v>
      </c>
      <c r="C3355" s="87" t="s">
        <v>242</v>
      </c>
      <c r="D3355" s="88"/>
      <c r="E3355" s="88">
        <v>916</v>
      </c>
      <c r="F3355" s="10">
        <v>2035</v>
      </c>
      <c r="G3355" s="78" t="s">
        <v>328</v>
      </c>
      <c r="H3355" s="79">
        <v>40.027053988918603</v>
      </c>
      <c r="I3355" s="79">
        <v>91.062128911023294</v>
      </c>
      <c r="J3355" s="79">
        <v>104.639008651048</v>
      </c>
      <c r="K3355" s="79">
        <v>79.531124269190599</v>
      </c>
      <c r="L3355" s="79">
        <v>40.1604008476587</v>
      </c>
      <c r="M3355" s="79">
        <v>9.9044694758140892</v>
      </c>
      <c r="N3355" s="79">
        <v>1.5385013560132701</v>
      </c>
    </row>
    <row r="3356" spans="1:14" x14ac:dyDescent="0.3">
      <c r="A3356" s="82">
        <v>3355</v>
      </c>
      <c r="B3356" s="83" t="s">
        <v>323</v>
      </c>
      <c r="C3356" s="87" t="s">
        <v>242</v>
      </c>
      <c r="D3356" s="88"/>
      <c r="E3356" s="88">
        <v>916</v>
      </c>
      <c r="F3356" s="10">
        <v>2040</v>
      </c>
      <c r="G3356" s="78" t="s">
        <v>329</v>
      </c>
      <c r="H3356" s="79">
        <v>35.787667303352002</v>
      </c>
      <c r="I3356" s="79">
        <v>85.866073761779404</v>
      </c>
      <c r="J3356" s="79">
        <v>103.937963549233</v>
      </c>
      <c r="K3356" s="79">
        <v>81.951815971475</v>
      </c>
      <c r="L3356" s="79">
        <v>40.725199841767598</v>
      </c>
      <c r="M3356" s="79">
        <v>9.7684766596728991</v>
      </c>
      <c r="N3356" s="79">
        <v>1.4183719275231399</v>
      </c>
    </row>
    <row r="3357" spans="1:14" x14ac:dyDescent="0.3">
      <c r="A3357" s="82">
        <v>3356</v>
      </c>
      <c r="B3357" s="83" t="s">
        <v>323</v>
      </c>
      <c r="C3357" s="87" t="s">
        <v>242</v>
      </c>
      <c r="D3357" s="88"/>
      <c r="E3357" s="88">
        <v>916</v>
      </c>
      <c r="F3357" s="10">
        <v>2045</v>
      </c>
      <c r="G3357" s="78" t="s">
        <v>330</v>
      </c>
      <c r="H3357" s="79">
        <v>32.055145971067098</v>
      </c>
      <c r="I3357" s="79">
        <v>81.319761625183503</v>
      </c>
      <c r="J3357" s="79">
        <v>103.80985301395999</v>
      </c>
      <c r="K3357" s="79">
        <v>84.899353467976297</v>
      </c>
      <c r="L3357" s="79">
        <v>41.504107788558301</v>
      </c>
      <c r="M3357" s="79">
        <v>9.6743117220610806</v>
      </c>
      <c r="N3357" s="79">
        <v>1.30268264710737</v>
      </c>
    </row>
    <row r="3358" spans="1:14" x14ac:dyDescent="0.3">
      <c r="A3358" s="82">
        <v>3357</v>
      </c>
      <c r="B3358" s="83" t="s">
        <v>323</v>
      </c>
      <c r="C3358" s="87" t="s">
        <v>242</v>
      </c>
      <c r="D3358" s="88"/>
      <c r="E3358" s="88">
        <v>916</v>
      </c>
      <c r="F3358" s="10">
        <v>2050</v>
      </c>
      <c r="G3358" s="78" t="s">
        <v>331</v>
      </c>
      <c r="H3358" s="79">
        <v>28.7832635807939</v>
      </c>
      <c r="I3358" s="79">
        <v>77.383362647239295</v>
      </c>
      <c r="J3358" s="79">
        <v>104.24925871353599</v>
      </c>
      <c r="K3358" s="79">
        <v>88.3022509871506</v>
      </c>
      <c r="L3358" s="79">
        <v>42.611933513952401</v>
      </c>
      <c r="M3358" s="79">
        <v>9.5807017869596507</v>
      </c>
      <c r="N3358" s="79">
        <v>1.20591045808558</v>
      </c>
    </row>
    <row r="3359" spans="1:14" x14ac:dyDescent="0.3">
      <c r="A3359" s="82">
        <v>3358</v>
      </c>
      <c r="B3359" s="83" t="s">
        <v>323</v>
      </c>
      <c r="C3359" s="87" t="s">
        <v>242</v>
      </c>
      <c r="D3359" s="88"/>
      <c r="E3359" s="88">
        <v>916</v>
      </c>
      <c r="F3359" s="10">
        <v>2055</v>
      </c>
      <c r="G3359" s="78" t="s">
        <v>332</v>
      </c>
      <c r="H3359" s="79">
        <v>25.8100512947005</v>
      </c>
      <c r="I3359" s="79">
        <v>73.662684809252795</v>
      </c>
      <c r="J3359" s="79">
        <v>104.776614074634</v>
      </c>
      <c r="K3359" s="79">
        <v>91.768918436476099</v>
      </c>
      <c r="L3359" s="79">
        <v>43.853877120009102</v>
      </c>
      <c r="M3359" s="79">
        <v>9.5718231900004902</v>
      </c>
      <c r="N3359" s="79">
        <v>1.0974165859337499</v>
      </c>
    </row>
    <row r="3360" spans="1:14" x14ac:dyDescent="0.3">
      <c r="A3360" s="82">
        <v>3359</v>
      </c>
      <c r="B3360" s="83" t="s">
        <v>323</v>
      </c>
      <c r="C3360" s="87" t="s">
        <v>242</v>
      </c>
      <c r="D3360" s="88"/>
      <c r="E3360" s="88">
        <v>916</v>
      </c>
      <c r="F3360" s="10">
        <v>2060</v>
      </c>
      <c r="G3360" s="78" t="s">
        <v>333</v>
      </c>
      <c r="H3360" s="79">
        <v>23.176258755728998</v>
      </c>
      <c r="I3360" s="79">
        <v>70.324932196281296</v>
      </c>
      <c r="J3360" s="79">
        <v>105.625499674327</v>
      </c>
      <c r="K3360" s="79">
        <v>95.485847430318799</v>
      </c>
      <c r="L3360" s="79">
        <v>45.245578494125098</v>
      </c>
      <c r="M3360" s="79">
        <v>9.6406667583308199</v>
      </c>
      <c r="N3360" s="79">
        <v>1.0181780350866301</v>
      </c>
    </row>
    <row r="3361" spans="1:14" x14ac:dyDescent="0.3">
      <c r="A3361" s="82">
        <v>3360</v>
      </c>
      <c r="B3361" s="83" t="s">
        <v>323</v>
      </c>
      <c r="C3361" s="87" t="s">
        <v>242</v>
      </c>
      <c r="D3361" s="88"/>
      <c r="E3361" s="88">
        <v>916</v>
      </c>
      <c r="F3361" s="10">
        <v>2065</v>
      </c>
      <c r="G3361" s="78" t="s">
        <v>334</v>
      </c>
      <c r="H3361" s="79">
        <v>20.7911143896734</v>
      </c>
      <c r="I3361" s="79">
        <v>67.104794209096795</v>
      </c>
      <c r="J3361" s="79">
        <v>106.38410845480099</v>
      </c>
      <c r="K3361" s="79">
        <v>99.098335197802598</v>
      </c>
      <c r="L3361" s="79">
        <v>46.617148124962497</v>
      </c>
      <c r="M3361" s="79">
        <v>9.7153159141493095</v>
      </c>
      <c r="N3361" s="79">
        <v>0.95277245854482495</v>
      </c>
    </row>
    <row r="3362" spans="1:14" x14ac:dyDescent="0.3">
      <c r="A3362" s="82">
        <v>3361</v>
      </c>
      <c r="B3362" s="83" t="s">
        <v>323</v>
      </c>
      <c r="C3362" s="87" t="s">
        <v>242</v>
      </c>
      <c r="D3362" s="88"/>
      <c r="E3362" s="88">
        <v>916</v>
      </c>
      <c r="F3362" s="10">
        <v>2070</v>
      </c>
      <c r="G3362" s="78" t="s">
        <v>335</v>
      </c>
      <c r="H3362" s="79">
        <v>18.667711728627001</v>
      </c>
      <c r="I3362" s="79">
        <v>64.098674946025199</v>
      </c>
      <c r="J3362" s="79">
        <v>107.168970945203</v>
      </c>
      <c r="K3362" s="79">
        <v>102.696264760273</v>
      </c>
      <c r="L3362" s="79">
        <v>47.996645269564198</v>
      </c>
      <c r="M3362" s="79">
        <v>9.7958050416003193</v>
      </c>
      <c r="N3362" s="79">
        <v>0.89336193444726197</v>
      </c>
    </row>
    <row r="3363" spans="1:14" x14ac:dyDescent="0.3">
      <c r="A3363" s="82">
        <v>3362</v>
      </c>
      <c r="B3363" s="83" t="s">
        <v>323</v>
      </c>
      <c r="C3363" s="87" t="s">
        <v>242</v>
      </c>
      <c r="D3363" s="88"/>
      <c r="E3363" s="88">
        <v>916</v>
      </c>
      <c r="F3363" s="10">
        <v>2075</v>
      </c>
      <c r="G3363" s="78" t="s">
        <v>336</v>
      </c>
      <c r="H3363" s="79">
        <v>16.792378220918</v>
      </c>
      <c r="I3363" s="79">
        <v>61.295052422164297</v>
      </c>
      <c r="J3363" s="79">
        <v>107.923297568918</v>
      </c>
      <c r="K3363" s="79">
        <v>106.23308981975801</v>
      </c>
      <c r="L3363" s="79">
        <v>49.380641290298399</v>
      </c>
      <c r="M3363" s="79">
        <v>9.8641767378257796</v>
      </c>
      <c r="N3363" s="79">
        <v>0.83639333799393001</v>
      </c>
    </row>
    <row r="3364" spans="1:14" x14ac:dyDescent="0.3">
      <c r="A3364" s="82">
        <v>3363</v>
      </c>
      <c r="B3364" s="83" t="s">
        <v>323</v>
      </c>
      <c r="C3364" s="87" t="s">
        <v>242</v>
      </c>
      <c r="D3364" s="88"/>
      <c r="E3364" s="88">
        <v>916</v>
      </c>
      <c r="F3364" s="10">
        <v>2080</v>
      </c>
      <c r="G3364" s="78" t="s">
        <v>337</v>
      </c>
      <c r="H3364" s="79">
        <v>15.126491917387799</v>
      </c>
      <c r="I3364" s="79">
        <v>58.625143135533598</v>
      </c>
      <c r="J3364" s="79">
        <v>108.51135663282</v>
      </c>
      <c r="K3364" s="79">
        <v>109.55483896159799</v>
      </c>
      <c r="L3364" s="79">
        <v>50.696370938744202</v>
      </c>
      <c r="M3364" s="79">
        <v>9.9358048978935098</v>
      </c>
      <c r="N3364" s="79">
        <v>0.78318840331142203</v>
      </c>
    </row>
    <row r="3365" spans="1:14" x14ac:dyDescent="0.3">
      <c r="A3365" s="82">
        <v>3364</v>
      </c>
      <c r="B3365" s="83" t="s">
        <v>323</v>
      </c>
      <c r="C3365" s="87" t="s">
        <v>242</v>
      </c>
      <c r="D3365" s="88"/>
      <c r="E3365" s="88">
        <v>916</v>
      </c>
      <c r="F3365" s="10">
        <v>2085</v>
      </c>
      <c r="G3365" s="78" t="s">
        <v>338</v>
      </c>
      <c r="H3365" s="79">
        <v>13.6822123861319</v>
      </c>
      <c r="I3365" s="79">
        <v>56.158871833879601</v>
      </c>
      <c r="J3365" s="79">
        <v>109.059324468836</v>
      </c>
      <c r="K3365" s="79">
        <v>112.756839123859</v>
      </c>
      <c r="L3365" s="79">
        <v>52.009147525928803</v>
      </c>
      <c r="M3365" s="79">
        <v>10.013547146632201</v>
      </c>
      <c r="N3365" s="79">
        <v>0.73777713531312095</v>
      </c>
    </row>
    <row r="3366" spans="1:14" x14ac:dyDescent="0.3">
      <c r="A3366" s="82">
        <v>3365</v>
      </c>
      <c r="B3366" s="83" t="s">
        <v>323</v>
      </c>
      <c r="C3366" s="87" t="s">
        <v>242</v>
      </c>
      <c r="D3366" s="88"/>
      <c r="E3366" s="88">
        <v>916</v>
      </c>
      <c r="F3366" s="10">
        <v>2090</v>
      </c>
      <c r="G3366" s="78" t="s">
        <v>339</v>
      </c>
      <c r="H3366" s="79">
        <v>12.424232496858</v>
      </c>
      <c r="I3366" s="79">
        <v>53.8338893352797</v>
      </c>
      <c r="J3366" s="79">
        <v>109.413324885367</v>
      </c>
      <c r="K3366" s="79">
        <v>115.687586152184</v>
      </c>
      <c r="L3366" s="79">
        <v>53.231251579843601</v>
      </c>
      <c r="M3366" s="79">
        <v>10.079737390883</v>
      </c>
      <c r="N3366" s="79">
        <v>0.693408586978432</v>
      </c>
    </row>
    <row r="3367" spans="1:14" x14ac:dyDescent="0.3">
      <c r="A3367" s="82">
        <v>3366</v>
      </c>
      <c r="B3367" s="83" t="s">
        <v>323</v>
      </c>
      <c r="C3367" s="87" t="s">
        <v>242</v>
      </c>
      <c r="D3367" s="88"/>
      <c r="E3367" s="88">
        <v>916</v>
      </c>
      <c r="F3367" s="10">
        <v>2095</v>
      </c>
      <c r="G3367" s="78" t="s">
        <v>340</v>
      </c>
      <c r="H3367" s="79">
        <v>11.3457638445791</v>
      </c>
      <c r="I3367" s="79">
        <v>51.6752546174001</v>
      </c>
      <c r="J3367" s="79">
        <v>109.61181368243</v>
      </c>
      <c r="K3367" s="79">
        <v>118.370276701733</v>
      </c>
      <c r="L3367" s="79">
        <v>54.374897402016501</v>
      </c>
      <c r="M3367" s="79">
        <v>10.1526972536376</v>
      </c>
      <c r="N3367" s="79">
        <v>0.65775522752250004</v>
      </c>
    </row>
    <row r="3368" spans="1:14" x14ac:dyDescent="0.3">
      <c r="A3368" s="82">
        <v>3367</v>
      </c>
      <c r="B3368" s="83" t="s">
        <v>323</v>
      </c>
      <c r="C3368" s="86" t="s">
        <v>243</v>
      </c>
      <c r="D3368" s="88"/>
      <c r="E3368" s="88">
        <v>84</v>
      </c>
      <c r="F3368" s="10">
        <v>2015</v>
      </c>
      <c r="G3368" s="78" t="s">
        <v>324</v>
      </c>
      <c r="H3368" s="79">
        <v>63.466000000000001</v>
      </c>
      <c r="I3368" s="79">
        <v>139.673</v>
      </c>
      <c r="J3368" s="79">
        <v>136.334</v>
      </c>
      <c r="K3368" s="79">
        <v>92.176000000000002</v>
      </c>
      <c r="L3368" s="79">
        <v>44.94</v>
      </c>
      <c r="M3368" s="79">
        <v>14.129</v>
      </c>
      <c r="N3368" s="79">
        <v>1.0820000000000001</v>
      </c>
    </row>
    <row r="3369" spans="1:14" x14ac:dyDescent="0.3">
      <c r="A3369" s="82">
        <v>3368</v>
      </c>
      <c r="B3369" s="83" t="s">
        <v>323</v>
      </c>
      <c r="C3369" s="86" t="s">
        <v>243</v>
      </c>
      <c r="D3369" s="88"/>
      <c r="E3369" s="88">
        <v>84</v>
      </c>
      <c r="F3369" s="10">
        <v>2020</v>
      </c>
      <c r="G3369" s="78" t="s">
        <v>325</v>
      </c>
      <c r="H3369" s="79">
        <v>57.411000000000001</v>
      </c>
      <c r="I3369" s="79">
        <v>129.726</v>
      </c>
      <c r="J3369" s="79">
        <v>132.11699999999999</v>
      </c>
      <c r="K3369" s="79">
        <v>88.039000000000001</v>
      </c>
      <c r="L3369" s="79">
        <v>41.904000000000003</v>
      </c>
      <c r="M3369" s="79">
        <v>12.57</v>
      </c>
      <c r="N3369" s="79">
        <v>0.89300000000000002</v>
      </c>
    </row>
    <row r="3370" spans="1:14" x14ac:dyDescent="0.3">
      <c r="A3370" s="82">
        <v>3369</v>
      </c>
      <c r="B3370" s="83" t="s">
        <v>323</v>
      </c>
      <c r="C3370" s="86" t="s">
        <v>243</v>
      </c>
      <c r="D3370" s="88"/>
      <c r="E3370" s="88">
        <v>84</v>
      </c>
      <c r="F3370" s="10">
        <v>2025</v>
      </c>
      <c r="G3370" s="78" t="s">
        <v>326</v>
      </c>
      <c r="H3370" s="79">
        <v>51.542999999999999</v>
      </c>
      <c r="I3370" s="79">
        <v>120.515</v>
      </c>
      <c r="J3370" s="79">
        <v>128.77000000000001</v>
      </c>
      <c r="K3370" s="79">
        <v>85.596999999999994</v>
      </c>
      <c r="L3370" s="79">
        <v>39.85</v>
      </c>
      <c r="M3370" s="79">
        <v>11.382</v>
      </c>
      <c r="N3370" s="79">
        <v>0.76300000000000001</v>
      </c>
    </row>
    <row r="3371" spans="1:14" x14ac:dyDescent="0.3">
      <c r="A3371" s="82">
        <v>3370</v>
      </c>
      <c r="B3371" s="83" t="s">
        <v>323</v>
      </c>
      <c r="C3371" s="86" t="s">
        <v>243</v>
      </c>
      <c r="D3371" s="88"/>
      <c r="E3371" s="88">
        <v>84</v>
      </c>
      <c r="F3371" s="10">
        <v>2030</v>
      </c>
      <c r="G3371" s="78" t="s">
        <v>327</v>
      </c>
      <c r="H3371" s="79">
        <v>46.012999999999998</v>
      </c>
      <c r="I3371" s="79">
        <v>111.9</v>
      </c>
      <c r="J3371" s="79">
        <v>126.084</v>
      </c>
      <c r="K3371" s="79">
        <v>84.635999999999996</v>
      </c>
      <c r="L3371" s="79">
        <v>38.645000000000003</v>
      </c>
      <c r="M3371" s="79">
        <v>10.473000000000001</v>
      </c>
      <c r="N3371" s="79">
        <v>0.66900000000000004</v>
      </c>
    </row>
    <row r="3372" spans="1:14" x14ac:dyDescent="0.3">
      <c r="A3372" s="82">
        <v>3371</v>
      </c>
      <c r="B3372" s="83" t="s">
        <v>323</v>
      </c>
      <c r="C3372" s="86" t="s">
        <v>243</v>
      </c>
      <c r="D3372" s="88"/>
      <c r="E3372" s="88">
        <v>84</v>
      </c>
      <c r="F3372" s="10">
        <v>2035</v>
      </c>
      <c r="G3372" s="78" t="s">
        <v>328</v>
      </c>
      <c r="H3372" s="79">
        <v>40.911000000000001</v>
      </c>
      <c r="I3372" s="79">
        <v>103.846</v>
      </c>
      <c r="J3372" s="79">
        <v>123.789</v>
      </c>
      <c r="K3372" s="79">
        <v>84.757999999999996</v>
      </c>
      <c r="L3372" s="79">
        <v>38.079000000000001</v>
      </c>
      <c r="M3372" s="79">
        <v>9.782</v>
      </c>
      <c r="N3372" s="79">
        <v>0.59499999999999997</v>
      </c>
    </row>
    <row r="3373" spans="1:14" x14ac:dyDescent="0.3">
      <c r="A3373" s="82">
        <v>3372</v>
      </c>
      <c r="B3373" s="83" t="s">
        <v>323</v>
      </c>
      <c r="C3373" s="86" t="s">
        <v>243</v>
      </c>
      <c r="D3373" s="88"/>
      <c r="E3373" s="88">
        <v>84</v>
      </c>
      <c r="F3373" s="10">
        <v>2040</v>
      </c>
      <c r="G3373" s="78" t="s">
        <v>329</v>
      </c>
      <c r="H3373" s="79">
        <v>36.326999999999998</v>
      </c>
      <c r="I3373" s="79">
        <v>96.478999999999999</v>
      </c>
      <c r="J3373" s="79">
        <v>121.785</v>
      </c>
      <c r="K3373" s="79">
        <v>85.6</v>
      </c>
      <c r="L3373" s="79">
        <v>37.960999999999999</v>
      </c>
      <c r="M3373" s="79">
        <v>9.2569999999999997</v>
      </c>
      <c r="N3373" s="79">
        <v>0.53100000000000003</v>
      </c>
    </row>
    <row r="3374" spans="1:14" x14ac:dyDescent="0.3">
      <c r="A3374" s="82">
        <v>3373</v>
      </c>
      <c r="B3374" s="83" t="s">
        <v>323</v>
      </c>
      <c r="C3374" s="86" t="s">
        <v>243</v>
      </c>
      <c r="D3374" s="88"/>
      <c r="E3374" s="88">
        <v>84</v>
      </c>
      <c r="F3374" s="10">
        <v>2045</v>
      </c>
      <c r="G3374" s="78" t="s">
        <v>330</v>
      </c>
      <c r="H3374" s="79">
        <v>32.298000000000002</v>
      </c>
      <c r="I3374" s="79">
        <v>89.894999999999996</v>
      </c>
      <c r="J3374" s="79">
        <v>120.146</v>
      </c>
      <c r="K3374" s="79">
        <v>87.037000000000006</v>
      </c>
      <c r="L3374" s="79">
        <v>38.22</v>
      </c>
      <c r="M3374" s="79">
        <v>8.8780000000000001</v>
      </c>
      <c r="N3374" s="79">
        <v>0.48599999999999999</v>
      </c>
    </row>
    <row r="3375" spans="1:14" x14ac:dyDescent="0.3">
      <c r="A3375" s="82">
        <v>3374</v>
      </c>
      <c r="B3375" s="83" t="s">
        <v>323</v>
      </c>
      <c r="C3375" s="86" t="s">
        <v>243</v>
      </c>
      <c r="D3375" s="88"/>
      <c r="E3375" s="88">
        <v>84</v>
      </c>
      <c r="F3375" s="10">
        <v>2050</v>
      </c>
      <c r="G3375" s="78" t="s">
        <v>331</v>
      </c>
      <c r="H3375" s="79">
        <v>28.768000000000001</v>
      </c>
      <c r="I3375" s="79">
        <v>84.036000000000001</v>
      </c>
      <c r="J3375" s="79">
        <v>118.76900000000001</v>
      </c>
      <c r="K3375" s="79">
        <v>88.855999999999995</v>
      </c>
      <c r="L3375" s="79">
        <v>38.756</v>
      </c>
      <c r="M3375" s="79">
        <v>8.6020000000000003</v>
      </c>
      <c r="N3375" s="79">
        <v>0.45300000000000001</v>
      </c>
    </row>
    <row r="3376" spans="1:14" x14ac:dyDescent="0.3">
      <c r="A3376" s="82">
        <v>3375</v>
      </c>
      <c r="B3376" s="83" t="s">
        <v>323</v>
      </c>
      <c r="C3376" s="86" t="s">
        <v>243</v>
      </c>
      <c r="D3376" s="88"/>
      <c r="E3376" s="88">
        <v>84</v>
      </c>
      <c r="F3376" s="10">
        <v>2055</v>
      </c>
      <c r="G3376" s="78" t="s">
        <v>332</v>
      </c>
      <c r="H3376" s="79">
        <v>25.733000000000001</v>
      </c>
      <c r="I3376" s="79">
        <v>79.018000000000001</v>
      </c>
      <c r="J3376" s="79">
        <v>117.926</v>
      </c>
      <c r="K3376" s="79">
        <v>91.215999999999994</v>
      </c>
      <c r="L3376" s="79">
        <v>39.600999999999999</v>
      </c>
      <c r="M3376" s="79">
        <v>8.4480000000000004</v>
      </c>
      <c r="N3376" s="79">
        <v>0.438</v>
      </c>
    </row>
    <row r="3377" spans="1:14" x14ac:dyDescent="0.3">
      <c r="A3377" s="82">
        <v>3376</v>
      </c>
      <c r="B3377" s="83" t="s">
        <v>323</v>
      </c>
      <c r="C3377" s="86" t="s">
        <v>243</v>
      </c>
      <c r="D3377" s="88"/>
      <c r="E3377" s="88">
        <v>84</v>
      </c>
      <c r="F3377" s="10">
        <v>2060</v>
      </c>
      <c r="G3377" s="78" t="s">
        <v>333</v>
      </c>
      <c r="H3377" s="79">
        <v>23.071000000000002</v>
      </c>
      <c r="I3377" s="79">
        <v>74.509</v>
      </c>
      <c r="J3377" s="79">
        <v>117.221</v>
      </c>
      <c r="K3377" s="79">
        <v>93.768000000000001</v>
      </c>
      <c r="L3377" s="79">
        <v>40.606999999999999</v>
      </c>
      <c r="M3377" s="79">
        <v>8.3650000000000002</v>
      </c>
      <c r="N3377" s="79">
        <v>0.41899999999999998</v>
      </c>
    </row>
    <row r="3378" spans="1:14" x14ac:dyDescent="0.3">
      <c r="A3378" s="82">
        <v>3377</v>
      </c>
      <c r="B3378" s="83" t="s">
        <v>323</v>
      </c>
      <c r="C3378" s="86" t="s">
        <v>243</v>
      </c>
      <c r="D3378" s="88"/>
      <c r="E3378" s="88">
        <v>84</v>
      </c>
      <c r="F3378" s="10">
        <v>2065</v>
      </c>
      <c r="G3378" s="78" t="s">
        <v>334</v>
      </c>
      <c r="H3378" s="79">
        <v>20.77</v>
      </c>
      <c r="I3378" s="79">
        <v>70.590999999999994</v>
      </c>
      <c r="J3378" s="79">
        <v>116.79600000000001</v>
      </c>
      <c r="K3378" s="79">
        <v>96.576999999999998</v>
      </c>
      <c r="L3378" s="79">
        <v>41.784999999999997</v>
      </c>
      <c r="M3378" s="79">
        <v>8.3450000000000006</v>
      </c>
      <c r="N3378" s="79">
        <v>0.41599999999999998</v>
      </c>
    </row>
    <row r="3379" spans="1:14" x14ac:dyDescent="0.3">
      <c r="A3379" s="82">
        <v>3378</v>
      </c>
      <c r="B3379" s="83" t="s">
        <v>323</v>
      </c>
      <c r="C3379" s="86" t="s">
        <v>243</v>
      </c>
      <c r="D3379" s="88"/>
      <c r="E3379" s="88">
        <v>84</v>
      </c>
      <c r="F3379" s="10">
        <v>2070</v>
      </c>
      <c r="G3379" s="78" t="s">
        <v>335</v>
      </c>
      <c r="H3379" s="79">
        <v>18.742000000000001</v>
      </c>
      <c r="I3379" s="79">
        <v>67.072999999999993</v>
      </c>
      <c r="J3379" s="79">
        <v>116.46599999999999</v>
      </c>
      <c r="K3379" s="79">
        <v>99.524000000000001</v>
      </c>
      <c r="L3379" s="79">
        <v>43.079000000000001</v>
      </c>
      <c r="M3379" s="79">
        <v>8.3859999999999992</v>
      </c>
      <c r="N3379" s="79">
        <v>0.41</v>
      </c>
    </row>
    <row r="3380" spans="1:14" x14ac:dyDescent="0.3">
      <c r="A3380" s="82">
        <v>3379</v>
      </c>
      <c r="B3380" s="83" t="s">
        <v>323</v>
      </c>
      <c r="C3380" s="86" t="s">
        <v>243</v>
      </c>
      <c r="D3380" s="88"/>
      <c r="E3380" s="88">
        <v>84</v>
      </c>
      <c r="F3380" s="10">
        <v>2075</v>
      </c>
      <c r="G3380" s="78" t="s">
        <v>336</v>
      </c>
      <c r="H3380" s="79">
        <v>16.959</v>
      </c>
      <c r="I3380" s="79">
        <v>63.881999999999998</v>
      </c>
      <c r="J3380" s="79">
        <v>116.152</v>
      </c>
      <c r="K3380" s="79">
        <v>102.51</v>
      </c>
      <c r="L3380" s="79">
        <v>44.435000000000002</v>
      </c>
      <c r="M3380" s="79">
        <v>8.4529999999999994</v>
      </c>
      <c r="N3380" s="79">
        <v>0.40899999999999997</v>
      </c>
    </row>
    <row r="3381" spans="1:14" x14ac:dyDescent="0.3">
      <c r="A3381" s="82">
        <v>3380</v>
      </c>
      <c r="B3381" s="83" t="s">
        <v>323</v>
      </c>
      <c r="C3381" s="86" t="s">
        <v>243</v>
      </c>
      <c r="D3381" s="88"/>
      <c r="E3381" s="88">
        <v>84</v>
      </c>
      <c r="F3381" s="10">
        <v>2080</v>
      </c>
      <c r="G3381" s="78" t="s">
        <v>337</v>
      </c>
      <c r="H3381" s="79">
        <v>15.413</v>
      </c>
      <c r="I3381" s="79">
        <v>61.05</v>
      </c>
      <c r="J3381" s="79">
        <v>115.94499999999999</v>
      </c>
      <c r="K3381" s="79">
        <v>105.592</v>
      </c>
      <c r="L3381" s="79">
        <v>45.887</v>
      </c>
      <c r="M3381" s="79">
        <v>8.56</v>
      </c>
      <c r="N3381" s="79">
        <v>0.41299999999999998</v>
      </c>
    </row>
    <row r="3382" spans="1:14" x14ac:dyDescent="0.3">
      <c r="A3382" s="82">
        <v>3381</v>
      </c>
      <c r="B3382" s="83" t="s">
        <v>323</v>
      </c>
      <c r="C3382" s="86" t="s">
        <v>243</v>
      </c>
      <c r="D3382" s="88"/>
      <c r="E3382" s="88">
        <v>84</v>
      </c>
      <c r="F3382" s="10">
        <v>2085</v>
      </c>
      <c r="G3382" s="78" t="s">
        <v>338</v>
      </c>
      <c r="H3382" s="79">
        <v>14.045999999999999</v>
      </c>
      <c r="I3382" s="79">
        <v>58.442</v>
      </c>
      <c r="J3382" s="79">
        <v>115.646</v>
      </c>
      <c r="K3382" s="79">
        <v>108.57599999999999</v>
      </c>
      <c r="L3382" s="79">
        <v>47.347999999999999</v>
      </c>
      <c r="M3382" s="79">
        <v>8.6920000000000002</v>
      </c>
      <c r="N3382" s="79">
        <v>0.41</v>
      </c>
    </row>
    <row r="3383" spans="1:14" x14ac:dyDescent="0.3">
      <c r="A3383" s="82">
        <v>3382</v>
      </c>
      <c r="B3383" s="83" t="s">
        <v>323</v>
      </c>
      <c r="C3383" s="86" t="s">
        <v>243</v>
      </c>
      <c r="D3383" s="88"/>
      <c r="E3383" s="88">
        <v>84</v>
      </c>
      <c r="F3383" s="10">
        <v>2090</v>
      </c>
      <c r="G3383" s="78" t="s">
        <v>339</v>
      </c>
      <c r="H3383" s="79">
        <v>12.851000000000001</v>
      </c>
      <c r="I3383" s="79">
        <v>56.048000000000002</v>
      </c>
      <c r="J3383" s="79">
        <v>115.233</v>
      </c>
      <c r="K3383" s="79">
        <v>111.438</v>
      </c>
      <c r="L3383" s="79">
        <v>48.798999999999999</v>
      </c>
      <c r="M3383" s="79">
        <v>8.83</v>
      </c>
      <c r="N3383" s="79">
        <v>0.42099999999999999</v>
      </c>
    </row>
    <row r="3384" spans="1:14" x14ac:dyDescent="0.3">
      <c r="A3384" s="82">
        <v>3383</v>
      </c>
      <c r="B3384" s="83" t="s">
        <v>323</v>
      </c>
      <c r="C3384" s="86" t="s">
        <v>243</v>
      </c>
      <c r="D3384" s="88"/>
      <c r="E3384" s="88">
        <v>84</v>
      </c>
      <c r="F3384" s="10">
        <v>2095</v>
      </c>
      <c r="G3384" s="78" t="s">
        <v>340</v>
      </c>
      <c r="H3384" s="79">
        <v>11.805999999999999</v>
      </c>
      <c r="I3384" s="79">
        <v>53.820999999999998</v>
      </c>
      <c r="J3384" s="79">
        <v>114.70699999999999</v>
      </c>
      <c r="K3384" s="79">
        <v>114.197</v>
      </c>
      <c r="L3384" s="79">
        <v>50.253999999999998</v>
      </c>
      <c r="M3384" s="79">
        <v>8.9860000000000007</v>
      </c>
      <c r="N3384" s="79">
        <v>0.42899999999999999</v>
      </c>
    </row>
    <row r="3385" spans="1:14" x14ac:dyDescent="0.3">
      <c r="A3385" s="82">
        <v>3384</v>
      </c>
      <c r="B3385" s="83" t="s">
        <v>323</v>
      </c>
      <c r="C3385" s="86" t="s">
        <v>244</v>
      </c>
      <c r="D3385" s="88"/>
      <c r="E3385" s="88">
        <v>188</v>
      </c>
      <c r="F3385" s="10">
        <v>2015</v>
      </c>
      <c r="G3385" s="78" t="s">
        <v>324</v>
      </c>
      <c r="H3385" s="79">
        <v>53.459000000000003</v>
      </c>
      <c r="I3385" s="79">
        <v>94.433999999999997</v>
      </c>
      <c r="J3385" s="79">
        <v>82.340999999999994</v>
      </c>
      <c r="K3385" s="79">
        <v>69.881</v>
      </c>
      <c r="L3385" s="79">
        <v>41.052</v>
      </c>
      <c r="M3385" s="79">
        <v>10.269</v>
      </c>
      <c r="N3385" s="79">
        <v>1.3440000000000001</v>
      </c>
    </row>
    <row r="3386" spans="1:14" x14ac:dyDescent="0.3">
      <c r="A3386" s="82">
        <v>3385</v>
      </c>
      <c r="B3386" s="83" t="s">
        <v>323</v>
      </c>
      <c r="C3386" s="86" t="s">
        <v>244</v>
      </c>
      <c r="D3386" s="88"/>
      <c r="E3386" s="88">
        <v>188</v>
      </c>
      <c r="F3386" s="10">
        <v>2020</v>
      </c>
      <c r="G3386" s="78" t="s">
        <v>325</v>
      </c>
      <c r="H3386" s="79">
        <v>45.994999999999997</v>
      </c>
      <c r="I3386" s="79">
        <v>86.085999999999999</v>
      </c>
      <c r="J3386" s="79">
        <v>80.709999999999994</v>
      </c>
      <c r="K3386" s="79">
        <v>73.403000000000006</v>
      </c>
      <c r="L3386" s="79">
        <v>42.597000000000001</v>
      </c>
      <c r="M3386" s="79">
        <v>9.9570000000000007</v>
      </c>
      <c r="N3386" s="79">
        <v>1.292</v>
      </c>
    </row>
    <row r="3387" spans="1:14" x14ac:dyDescent="0.3">
      <c r="A3387" s="82">
        <v>3386</v>
      </c>
      <c r="B3387" s="83" t="s">
        <v>323</v>
      </c>
      <c r="C3387" s="86" t="s">
        <v>244</v>
      </c>
      <c r="D3387" s="88"/>
      <c r="E3387" s="88">
        <v>188</v>
      </c>
      <c r="F3387" s="10">
        <v>2025</v>
      </c>
      <c r="G3387" s="78" t="s">
        <v>326</v>
      </c>
      <c r="H3387" s="79">
        <v>40.299999999999997</v>
      </c>
      <c r="I3387" s="79">
        <v>80.039000000000001</v>
      </c>
      <c r="J3387" s="79">
        <v>80.760000000000005</v>
      </c>
      <c r="K3387" s="79">
        <v>77.527000000000001</v>
      </c>
      <c r="L3387" s="79">
        <v>44.378999999999998</v>
      </c>
      <c r="M3387" s="79">
        <v>9.8219999999999992</v>
      </c>
      <c r="N3387" s="79">
        <v>1.2529999999999999</v>
      </c>
    </row>
    <row r="3388" spans="1:14" x14ac:dyDescent="0.3">
      <c r="A3388" s="82">
        <v>3387</v>
      </c>
      <c r="B3388" s="83" t="s">
        <v>323</v>
      </c>
      <c r="C3388" s="86" t="s">
        <v>244</v>
      </c>
      <c r="D3388" s="88"/>
      <c r="E3388" s="88">
        <v>188</v>
      </c>
      <c r="F3388" s="10">
        <v>2030</v>
      </c>
      <c r="G3388" s="78" t="s">
        <v>327</v>
      </c>
      <c r="H3388" s="79">
        <v>35.78</v>
      </c>
      <c r="I3388" s="79">
        <v>75.602000000000004</v>
      </c>
      <c r="J3388" s="79">
        <v>81.894999999999996</v>
      </c>
      <c r="K3388" s="79">
        <v>81.994</v>
      </c>
      <c r="L3388" s="79">
        <v>46.304000000000002</v>
      </c>
      <c r="M3388" s="79">
        <v>9.8040000000000003</v>
      </c>
      <c r="N3388" s="79">
        <v>1.2210000000000001</v>
      </c>
    </row>
    <row r="3389" spans="1:14" x14ac:dyDescent="0.3">
      <c r="A3389" s="82">
        <v>3388</v>
      </c>
      <c r="B3389" s="83" t="s">
        <v>323</v>
      </c>
      <c r="C3389" s="86" t="s">
        <v>244</v>
      </c>
      <c r="D3389" s="88"/>
      <c r="E3389" s="88">
        <v>188</v>
      </c>
      <c r="F3389" s="10">
        <v>2035</v>
      </c>
      <c r="G3389" s="78" t="s">
        <v>328</v>
      </c>
      <c r="H3389" s="79">
        <v>31.873999999999999</v>
      </c>
      <c r="I3389" s="79">
        <v>71.852000000000004</v>
      </c>
      <c r="J3389" s="79">
        <v>83.572999999999993</v>
      </c>
      <c r="K3389" s="79">
        <v>86.525000000000006</v>
      </c>
      <c r="L3389" s="79">
        <v>48.186</v>
      </c>
      <c r="M3389" s="79">
        <v>9.8309999999999995</v>
      </c>
      <c r="N3389" s="79">
        <v>1.179</v>
      </c>
    </row>
    <row r="3390" spans="1:14" x14ac:dyDescent="0.3">
      <c r="A3390" s="82">
        <v>3389</v>
      </c>
      <c r="B3390" s="83" t="s">
        <v>323</v>
      </c>
      <c r="C3390" s="86" t="s">
        <v>244</v>
      </c>
      <c r="D3390" s="88"/>
      <c r="E3390" s="88">
        <v>188</v>
      </c>
      <c r="F3390" s="10">
        <v>2040</v>
      </c>
      <c r="G3390" s="78" t="s">
        <v>329</v>
      </c>
      <c r="H3390" s="79">
        <v>28.471</v>
      </c>
      <c r="I3390" s="79">
        <v>68.677999999999997</v>
      </c>
      <c r="J3390" s="79">
        <v>85.682000000000002</v>
      </c>
      <c r="K3390" s="79">
        <v>91.116</v>
      </c>
      <c r="L3390" s="79">
        <v>50.008000000000003</v>
      </c>
      <c r="M3390" s="79">
        <v>9.8930000000000007</v>
      </c>
      <c r="N3390" s="79">
        <v>1.1319999999999999</v>
      </c>
    </row>
    <row r="3391" spans="1:14" x14ac:dyDescent="0.3">
      <c r="A3391" s="82">
        <v>3390</v>
      </c>
      <c r="B3391" s="83" t="s">
        <v>323</v>
      </c>
      <c r="C3391" s="86" t="s">
        <v>244</v>
      </c>
      <c r="D3391" s="88"/>
      <c r="E3391" s="88">
        <v>188</v>
      </c>
      <c r="F3391" s="10">
        <v>2045</v>
      </c>
      <c r="G3391" s="78" t="s">
        <v>330</v>
      </c>
      <c r="H3391" s="79">
        <v>25.385999999999999</v>
      </c>
      <c r="I3391" s="79">
        <v>65.728999999999999</v>
      </c>
      <c r="J3391" s="79">
        <v>87.805999999999997</v>
      </c>
      <c r="K3391" s="79">
        <v>95.376999999999995</v>
      </c>
      <c r="L3391" s="79">
        <v>51.588000000000001</v>
      </c>
      <c r="M3391" s="79">
        <v>9.9459999999999997</v>
      </c>
      <c r="N3391" s="79">
        <v>1.0880000000000001</v>
      </c>
    </row>
    <row r="3392" spans="1:14" x14ac:dyDescent="0.3">
      <c r="A3392" s="82">
        <v>3391</v>
      </c>
      <c r="B3392" s="83" t="s">
        <v>323</v>
      </c>
      <c r="C3392" s="86" t="s">
        <v>244</v>
      </c>
      <c r="D3392" s="88"/>
      <c r="E3392" s="88">
        <v>188</v>
      </c>
      <c r="F3392" s="10">
        <v>2050</v>
      </c>
      <c r="G3392" s="78" t="s">
        <v>331</v>
      </c>
      <c r="H3392" s="79">
        <v>22.626000000000001</v>
      </c>
      <c r="I3392" s="79">
        <v>63.073</v>
      </c>
      <c r="J3392" s="79">
        <v>90.099000000000004</v>
      </c>
      <c r="K3392" s="79">
        <v>99.534000000000006</v>
      </c>
      <c r="L3392" s="79">
        <v>53.033999999999999</v>
      </c>
      <c r="M3392" s="79">
        <v>9.9990000000000006</v>
      </c>
      <c r="N3392" s="79">
        <v>1.0349999999999999</v>
      </c>
    </row>
    <row r="3393" spans="1:14" x14ac:dyDescent="0.3">
      <c r="A3393" s="82">
        <v>3392</v>
      </c>
      <c r="B3393" s="83" t="s">
        <v>323</v>
      </c>
      <c r="C3393" s="86" t="s">
        <v>244</v>
      </c>
      <c r="D3393" s="88"/>
      <c r="E3393" s="88">
        <v>188</v>
      </c>
      <c r="F3393" s="10">
        <v>2055</v>
      </c>
      <c r="G3393" s="78" t="s">
        <v>332</v>
      </c>
      <c r="H3393" s="79">
        <v>20.114000000000001</v>
      </c>
      <c r="I3393" s="79">
        <v>60.521999999999998</v>
      </c>
      <c r="J3393" s="79">
        <v>92.257000000000005</v>
      </c>
      <c r="K3393" s="79">
        <v>103.28700000000001</v>
      </c>
      <c r="L3393" s="79">
        <v>54.219000000000001</v>
      </c>
      <c r="M3393" s="79">
        <v>10.041</v>
      </c>
      <c r="N3393" s="79">
        <v>0.98</v>
      </c>
    </row>
    <row r="3394" spans="1:14" x14ac:dyDescent="0.3">
      <c r="A3394" s="82">
        <v>3393</v>
      </c>
      <c r="B3394" s="83" t="s">
        <v>323</v>
      </c>
      <c r="C3394" s="86" t="s">
        <v>244</v>
      </c>
      <c r="D3394" s="88"/>
      <c r="E3394" s="88">
        <v>188</v>
      </c>
      <c r="F3394" s="10">
        <v>2060</v>
      </c>
      <c r="G3394" s="78" t="s">
        <v>333</v>
      </c>
      <c r="H3394" s="79">
        <v>17.885000000000002</v>
      </c>
      <c r="I3394" s="79">
        <v>58.238999999999997</v>
      </c>
      <c r="J3394" s="79">
        <v>94.608000000000004</v>
      </c>
      <c r="K3394" s="79">
        <v>107.03100000000001</v>
      </c>
      <c r="L3394" s="79">
        <v>55.338000000000001</v>
      </c>
      <c r="M3394" s="79">
        <v>10.097</v>
      </c>
      <c r="N3394" s="79">
        <v>0.92200000000000004</v>
      </c>
    </row>
    <row r="3395" spans="1:14" x14ac:dyDescent="0.3">
      <c r="A3395" s="82">
        <v>3394</v>
      </c>
      <c r="B3395" s="83" t="s">
        <v>323</v>
      </c>
      <c r="C3395" s="86" t="s">
        <v>244</v>
      </c>
      <c r="D3395" s="88"/>
      <c r="E3395" s="88">
        <v>188</v>
      </c>
      <c r="F3395" s="10">
        <v>2065</v>
      </c>
      <c r="G3395" s="78" t="s">
        <v>334</v>
      </c>
      <c r="H3395" s="79">
        <v>15.901</v>
      </c>
      <c r="I3395" s="79">
        <v>56.067999999999998</v>
      </c>
      <c r="J3395" s="79">
        <v>96.855999999999995</v>
      </c>
      <c r="K3395" s="79">
        <v>110.446</v>
      </c>
      <c r="L3395" s="79">
        <v>56.231000000000002</v>
      </c>
      <c r="M3395" s="79">
        <v>10.132</v>
      </c>
      <c r="N3395" s="79">
        <v>0.86599999999999999</v>
      </c>
    </row>
    <row r="3396" spans="1:14" x14ac:dyDescent="0.3">
      <c r="A3396" s="82">
        <v>3395</v>
      </c>
      <c r="B3396" s="83" t="s">
        <v>323</v>
      </c>
      <c r="C3396" s="86" t="s">
        <v>244</v>
      </c>
      <c r="D3396" s="88"/>
      <c r="E3396" s="88">
        <v>188</v>
      </c>
      <c r="F3396" s="10">
        <v>2070</v>
      </c>
      <c r="G3396" s="78" t="s">
        <v>335</v>
      </c>
      <c r="H3396" s="79">
        <v>14.148999999999999</v>
      </c>
      <c r="I3396" s="79">
        <v>54.018000000000001</v>
      </c>
      <c r="J3396" s="79">
        <v>99.036000000000001</v>
      </c>
      <c r="K3396" s="79">
        <v>113.617</v>
      </c>
      <c r="L3396" s="79">
        <v>56.951999999999998</v>
      </c>
      <c r="M3396" s="79">
        <v>10.162000000000001</v>
      </c>
      <c r="N3396" s="79">
        <v>0.80600000000000005</v>
      </c>
    </row>
    <row r="3397" spans="1:14" x14ac:dyDescent="0.3">
      <c r="A3397" s="82">
        <v>3396</v>
      </c>
      <c r="B3397" s="83" t="s">
        <v>323</v>
      </c>
      <c r="C3397" s="86" t="s">
        <v>244</v>
      </c>
      <c r="D3397" s="88"/>
      <c r="E3397" s="88">
        <v>188</v>
      </c>
      <c r="F3397" s="10">
        <v>2075</v>
      </c>
      <c r="G3397" s="78" t="s">
        <v>336</v>
      </c>
      <c r="H3397" s="79">
        <v>12.641999999999999</v>
      </c>
      <c r="I3397" s="79">
        <v>52.125999999999998</v>
      </c>
      <c r="J3397" s="79">
        <v>101.17100000000001</v>
      </c>
      <c r="K3397" s="79">
        <v>116.56100000000001</v>
      </c>
      <c r="L3397" s="79">
        <v>57.530999999999999</v>
      </c>
      <c r="M3397" s="79">
        <v>10.178000000000001</v>
      </c>
      <c r="N3397" s="79">
        <v>0.751</v>
      </c>
    </row>
    <row r="3398" spans="1:14" x14ac:dyDescent="0.3">
      <c r="A3398" s="82">
        <v>3397</v>
      </c>
      <c r="B3398" s="83" t="s">
        <v>323</v>
      </c>
      <c r="C3398" s="86" t="s">
        <v>244</v>
      </c>
      <c r="D3398" s="88"/>
      <c r="E3398" s="88">
        <v>188</v>
      </c>
      <c r="F3398" s="10">
        <v>2080</v>
      </c>
      <c r="G3398" s="78" t="s">
        <v>337</v>
      </c>
      <c r="H3398" s="79">
        <v>11.342000000000001</v>
      </c>
      <c r="I3398" s="79">
        <v>50.337000000000003</v>
      </c>
      <c r="J3398" s="79">
        <v>103.09399999999999</v>
      </c>
      <c r="K3398" s="79">
        <v>119.11199999999999</v>
      </c>
      <c r="L3398" s="79">
        <v>57.899000000000001</v>
      </c>
      <c r="M3398" s="79">
        <v>10.178000000000001</v>
      </c>
      <c r="N3398" s="79">
        <v>0.69799999999999995</v>
      </c>
    </row>
    <row r="3399" spans="1:14" x14ac:dyDescent="0.3">
      <c r="A3399" s="82">
        <v>3398</v>
      </c>
      <c r="B3399" s="83" t="s">
        <v>323</v>
      </c>
      <c r="C3399" s="86" t="s">
        <v>244</v>
      </c>
      <c r="D3399" s="88"/>
      <c r="E3399" s="88">
        <v>188</v>
      </c>
      <c r="F3399" s="10">
        <v>2085</v>
      </c>
      <c r="G3399" s="78" t="s">
        <v>338</v>
      </c>
      <c r="H3399" s="79">
        <v>10.255000000000001</v>
      </c>
      <c r="I3399" s="79">
        <v>48.701000000000001</v>
      </c>
      <c r="J3399" s="79">
        <v>104.907</v>
      </c>
      <c r="K3399" s="79">
        <v>121.39400000000001</v>
      </c>
      <c r="L3399" s="79">
        <v>58.137</v>
      </c>
      <c r="M3399" s="79">
        <v>10.173999999999999</v>
      </c>
      <c r="N3399" s="79">
        <v>0.65200000000000002</v>
      </c>
    </row>
    <row r="3400" spans="1:14" x14ac:dyDescent="0.3">
      <c r="A3400" s="82">
        <v>3399</v>
      </c>
      <c r="B3400" s="83" t="s">
        <v>323</v>
      </c>
      <c r="C3400" s="86" t="s">
        <v>244</v>
      </c>
      <c r="D3400" s="88"/>
      <c r="E3400" s="88">
        <v>188</v>
      </c>
      <c r="F3400" s="10">
        <v>2090</v>
      </c>
      <c r="G3400" s="78" t="s">
        <v>339</v>
      </c>
      <c r="H3400" s="79">
        <v>9.3569999999999993</v>
      </c>
      <c r="I3400" s="79">
        <v>47.191000000000003</v>
      </c>
      <c r="J3400" s="79">
        <v>106.607</v>
      </c>
      <c r="K3400" s="79">
        <v>123.43899999999999</v>
      </c>
      <c r="L3400" s="79">
        <v>58.238</v>
      </c>
      <c r="M3400" s="79">
        <v>10.156000000000001</v>
      </c>
      <c r="N3400" s="79">
        <v>0.61199999999999999</v>
      </c>
    </row>
    <row r="3401" spans="1:14" x14ac:dyDescent="0.3">
      <c r="A3401" s="82">
        <v>3400</v>
      </c>
      <c r="B3401" s="83" t="s">
        <v>323</v>
      </c>
      <c r="C3401" s="86" t="s">
        <v>244</v>
      </c>
      <c r="D3401" s="88"/>
      <c r="E3401" s="88">
        <v>188</v>
      </c>
      <c r="F3401" s="10">
        <v>2095</v>
      </c>
      <c r="G3401" s="78" t="s">
        <v>340</v>
      </c>
      <c r="H3401" s="79">
        <v>8.6259999999999994</v>
      </c>
      <c r="I3401" s="79">
        <v>45.814</v>
      </c>
      <c r="J3401" s="79">
        <v>108.214</v>
      </c>
      <c r="K3401" s="79">
        <v>125.26900000000001</v>
      </c>
      <c r="L3401" s="79">
        <v>58.234000000000002</v>
      </c>
      <c r="M3401" s="79">
        <v>10.125</v>
      </c>
      <c r="N3401" s="79">
        <v>0.57799999999999996</v>
      </c>
    </row>
    <row r="3402" spans="1:14" x14ac:dyDescent="0.3">
      <c r="A3402" s="82">
        <v>3401</v>
      </c>
      <c r="B3402" s="83" t="s">
        <v>323</v>
      </c>
      <c r="C3402" s="86" t="s">
        <v>245</v>
      </c>
      <c r="D3402" s="88"/>
      <c r="E3402" s="88">
        <v>222</v>
      </c>
      <c r="F3402" s="10">
        <v>2015</v>
      </c>
      <c r="G3402" s="78" t="s">
        <v>324</v>
      </c>
      <c r="H3402" s="79">
        <v>69.459000000000003</v>
      </c>
      <c r="I3402" s="79">
        <v>112.56100000000001</v>
      </c>
      <c r="J3402" s="79">
        <v>102.86799999999999</v>
      </c>
      <c r="K3402" s="79">
        <v>74.540999999999997</v>
      </c>
      <c r="L3402" s="79">
        <v>37.909999999999997</v>
      </c>
      <c r="M3402" s="79">
        <v>11.927</v>
      </c>
      <c r="N3402" s="79">
        <v>1.3140000000000001</v>
      </c>
    </row>
    <row r="3403" spans="1:14" x14ac:dyDescent="0.3">
      <c r="A3403" s="82">
        <v>3402</v>
      </c>
      <c r="B3403" s="83" t="s">
        <v>323</v>
      </c>
      <c r="C3403" s="86" t="s">
        <v>245</v>
      </c>
      <c r="D3403" s="88"/>
      <c r="E3403" s="88">
        <v>222</v>
      </c>
      <c r="F3403" s="10">
        <v>2020</v>
      </c>
      <c r="G3403" s="78" t="s">
        <v>325</v>
      </c>
      <c r="H3403" s="79">
        <v>63.607999999999997</v>
      </c>
      <c r="I3403" s="79">
        <v>105.81100000000001</v>
      </c>
      <c r="J3403" s="79">
        <v>99.94</v>
      </c>
      <c r="K3403" s="79">
        <v>73.629000000000005</v>
      </c>
      <c r="L3403" s="79">
        <v>36.198999999999998</v>
      </c>
      <c r="M3403" s="79">
        <v>10.516</v>
      </c>
      <c r="N3403" s="79">
        <v>0.97699999999999998</v>
      </c>
    </row>
    <row r="3404" spans="1:14" x14ac:dyDescent="0.3">
      <c r="A3404" s="82">
        <v>3403</v>
      </c>
      <c r="B3404" s="83" t="s">
        <v>323</v>
      </c>
      <c r="C3404" s="86" t="s">
        <v>245</v>
      </c>
      <c r="D3404" s="88"/>
      <c r="E3404" s="88">
        <v>222</v>
      </c>
      <c r="F3404" s="10">
        <v>2025</v>
      </c>
      <c r="G3404" s="78" t="s">
        <v>326</v>
      </c>
      <c r="H3404" s="79">
        <v>57.084000000000003</v>
      </c>
      <c r="I3404" s="79">
        <v>98.799000000000007</v>
      </c>
      <c r="J3404" s="79">
        <v>98.281999999999996</v>
      </c>
      <c r="K3404" s="79">
        <v>74.727999999999994</v>
      </c>
      <c r="L3404" s="79">
        <v>35.616999999999997</v>
      </c>
      <c r="M3404" s="79">
        <v>9.5</v>
      </c>
      <c r="N3404" s="79">
        <v>0.75</v>
      </c>
    </row>
    <row r="3405" spans="1:14" x14ac:dyDescent="0.3">
      <c r="A3405" s="82">
        <v>3404</v>
      </c>
      <c r="B3405" s="83" t="s">
        <v>323</v>
      </c>
      <c r="C3405" s="86" t="s">
        <v>245</v>
      </c>
      <c r="D3405" s="88"/>
      <c r="E3405" s="88">
        <v>222</v>
      </c>
      <c r="F3405" s="10">
        <v>2030</v>
      </c>
      <c r="G3405" s="78" t="s">
        <v>327</v>
      </c>
      <c r="H3405" s="79">
        <v>50.807000000000002</v>
      </c>
      <c r="I3405" s="79">
        <v>92.085999999999999</v>
      </c>
      <c r="J3405" s="79">
        <v>97.388000000000005</v>
      </c>
      <c r="K3405" s="79">
        <v>76.953000000000003</v>
      </c>
      <c r="L3405" s="79">
        <v>35.756999999999998</v>
      </c>
      <c r="M3405" s="79">
        <v>8.7910000000000004</v>
      </c>
      <c r="N3405" s="79">
        <v>0.59799999999999998</v>
      </c>
    </row>
    <row r="3406" spans="1:14" x14ac:dyDescent="0.3">
      <c r="A3406" s="82">
        <v>3405</v>
      </c>
      <c r="B3406" s="83" t="s">
        <v>323</v>
      </c>
      <c r="C3406" s="86" t="s">
        <v>245</v>
      </c>
      <c r="D3406" s="88"/>
      <c r="E3406" s="88">
        <v>222</v>
      </c>
      <c r="F3406" s="10">
        <v>2035</v>
      </c>
      <c r="G3406" s="78" t="s">
        <v>328</v>
      </c>
      <c r="H3406" s="79">
        <v>45.148000000000003</v>
      </c>
      <c r="I3406" s="79">
        <v>86.123999999999995</v>
      </c>
      <c r="J3406" s="79">
        <v>97.058000000000007</v>
      </c>
      <c r="K3406" s="79">
        <v>79.662000000000006</v>
      </c>
      <c r="L3406" s="79">
        <v>36.281999999999996</v>
      </c>
      <c r="M3406" s="79">
        <v>8.3049999999999997</v>
      </c>
      <c r="N3406" s="79">
        <v>0.501</v>
      </c>
    </row>
    <row r="3407" spans="1:14" x14ac:dyDescent="0.3">
      <c r="A3407" s="82">
        <v>3406</v>
      </c>
      <c r="B3407" s="83" t="s">
        <v>323</v>
      </c>
      <c r="C3407" s="86" t="s">
        <v>245</v>
      </c>
      <c r="D3407" s="88"/>
      <c r="E3407" s="88">
        <v>222</v>
      </c>
      <c r="F3407" s="10">
        <v>2040</v>
      </c>
      <c r="G3407" s="78" t="s">
        <v>329</v>
      </c>
      <c r="H3407" s="79">
        <v>40.125</v>
      </c>
      <c r="I3407" s="79">
        <v>80.900999999999996</v>
      </c>
      <c r="J3407" s="79">
        <v>97.22</v>
      </c>
      <c r="K3407" s="79">
        <v>82.751999999999995</v>
      </c>
      <c r="L3407" s="79">
        <v>37.130000000000003</v>
      </c>
      <c r="M3407" s="79">
        <v>7.9950000000000001</v>
      </c>
      <c r="N3407" s="79">
        <v>0.437</v>
      </c>
    </row>
    <row r="3408" spans="1:14" x14ac:dyDescent="0.3">
      <c r="A3408" s="82">
        <v>3407</v>
      </c>
      <c r="B3408" s="83" t="s">
        <v>323</v>
      </c>
      <c r="C3408" s="86" t="s">
        <v>245</v>
      </c>
      <c r="D3408" s="88"/>
      <c r="E3408" s="88">
        <v>222</v>
      </c>
      <c r="F3408" s="10">
        <v>2045</v>
      </c>
      <c r="G3408" s="78" t="s">
        <v>330</v>
      </c>
      <c r="H3408" s="79">
        <v>35.771000000000001</v>
      </c>
      <c r="I3408" s="79">
        <v>76.566000000000003</v>
      </c>
      <c r="J3408" s="79">
        <v>98.009</v>
      </c>
      <c r="K3408" s="79">
        <v>86.24</v>
      </c>
      <c r="L3408" s="79">
        <v>38.283000000000001</v>
      </c>
      <c r="M3408" s="79">
        <v>7.8360000000000003</v>
      </c>
      <c r="N3408" s="79">
        <v>0.39500000000000002</v>
      </c>
    </row>
    <row r="3409" spans="1:14" x14ac:dyDescent="0.3">
      <c r="A3409" s="82">
        <v>3408</v>
      </c>
      <c r="B3409" s="83" t="s">
        <v>323</v>
      </c>
      <c r="C3409" s="86" t="s">
        <v>245</v>
      </c>
      <c r="D3409" s="88"/>
      <c r="E3409" s="88">
        <v>222</v>
      </c>
      <c r="F3409" s="10">
        <v>2050</v>
      </c>
      <c r="G3409" s="78" t="s">
        <v>331</v>
      </c>
      <c r="H3409" s="79">
        <v>31.88</v>
      </c>
      <c r="I3409" s="79">
        <v>72.754000000000005</v>
      </c>
      <c r="J3409" s="79">
        <v>99.096000000000004</v>
      </c>
      <c r="K3409" s="79">
        <v>89.924999999999997</v>
      </c>
      <c r="L3409" s="79">
        <v>39.625</v>
      </c>
      <c r="M3409" s="79">
        <v>7.7839999999999998</v>
      </c>
      <c r="N3409" s="79">
        <v>0.376</v>
      </c>
    </row>
    <row r="3410" spans="1:14" x14ac:dyDescent="0.3">
      <c r="A3410" s="82">
        <v>3409</v>
      </c>
      <c r="B3410" s="83" t="s">
        <v>323</v>
      </c>
      <c r="C3410" s="86" t="s">
        <v>245</v>
      </c>
      <c r="D3410" s="88"/>
      <c r="E3410" s="88">
        <v>222</v>
      </c>
      <c r="F3410" s="10">
        <v>2055</v>
      </c>
      <c r="G3410" s="78" t="s">
        <v>332</v>
      </c>
      <c r="H3410" s="79">
        <v>28.393999999999998</v>
      </c>
      <c r="I3410" s="79">
        <v>69.344999999999999</v>
      </c>
      <c r="J3410" s="79">
        <v>100.42400000000001</v>
      </c>
      <c r="K3410" s="79">
        <v>93.772999999999996</v>
      </c>
      <c r="L3410" s="79">
        <v>41.115000000000002</v>
      </c>
      <c r="M3410" s="79">
        <v>7.8070000000000004</v>
      </c>
      <c r="N3410" s="79">
        <v>0.36199999999999999</v>
      </c>
    </row>
    <row r="3411" spans="1:14" x14ac:dyDescent="0.3">
      <c r="A3411" s="82">
        <v>3410</v>
      </c>
      <c r="B3411" s="83" t="s">
        <v>323</v>
      </c>
      <c r="C3411" s="86" t="s">
        <v>245</v>
      </c>
      <c r="D3411" s="88"/>
      <c r="E3411" s="88">
        <v>222</v>
      </c>
      <c r="F3411" s="10">
        <v>2060</v>
      </c>
      <c r="G3411" s="78" t="s">
        <v>333</v>
      </c>
      <c r="H3411" s="79">
        <v>25.218</v>
      </c>
      <c r="I3411" s="79">
        <v>66.168999999999997</v>
      </c>
      <c r="J3411" s="79">
        <v>101.723</v>
      </c>
      <c r="K3411" s="79">
        <v>97.549000000000007</v>
      </c>
      <c r="L3411" s="79">
        <v>42.652000000000001</v>
      </c>
      <c r="M3411" s="79">
        <v>7.8940000000000001</v>
      </c>
      <c r="N3411" s="79">
        <v>0.35499999999999998</v>
      </c>
    </row>
    <row r="3412" spans="1:14" x14ac:dyDescent="0.3">
      <c r="A3412" s="82">
        <v>3411</v>
      </c>
      <c r="B3412" s="83" t="s">
        <v>323</v>
      </c>
      <c r="C3412" s="86" t="s">
        <v>245</v>
      </c>
      <c r="D3412" s="88"/>
      <c r="E3412" s="88">
        <v>222</v>
      </c>
      <c r="F3412" s="10">
        <v>2065</v>
      </c>
      <c r="G3412" s="78" t="s">
        <v>334</v>
      </c>
      <c r="H3412" s="79">
        <v>22.401</v>
      </c>
      <c r="I3412" s="79">
        <v>63.326999999999998</v>
      </c>
      <c r="J3412" s="79">
        <v>103.167</v>
      </c>
      <c r="K3412" s="79">
        <v>101.376</v>
      </c>
      <c r="L3412" s="79">
        <v>44.287999999999997</v>
      </c>
      <c r="M3412" s="79">
        <v>8.0239999999999991</v>
      </c>
      <c r="N3412" s="79">
        <v>0.35699999999999998</v>
      </c>
    </row>
    <row r="3413" spans="1:14" x14ac:dyDescent="0.3">
      <c r="A3413" s="82">
        <v>3412</v>
      </c>
      <c r="B3413" s="83" t="s">
        <v>323</v>
      </c>
      <c r="C3413" s="86" t="s">
        <v>245</v>
      </c>
      <c r="D3413" s="88"/>
      <c r="E3413" s="88">
        <v>222</v>
      </c>
      <c r="F3413" s="10">
        <v>2070</v>
      </c>
      <c r="G3413" s="78" t="s">
        <v>335</v>
      </c>
      <c r="H3413" s="79">
        <v>19.846</v>
      </c>
      <c r="I3413" s="79">
        <v>60.59</v>
      </c>
      <c r="J3413" s="79">
        <v>104.45699999999999</v>
      </c>
      <c r="K3413" s="79">
        <v>105.018</v>
      </c>
      <c r="L3413" s="79">
        <v>45.902000000000001</v>
      </c>
      <c r="M3413" s="79">
        <v>8.1850000000000005</v>
      </c>
      <c r="N3413" s="79">
        <v>0.36199999999999999</v>
      </c>
    </row>
    <row r="3414" spans="1:14" x14ac:dyDescent="0.3">
      <c r="A3414" s="82">
        <v>3413</v>
      </c>
      <c r="B3414" s="83" t="s">
        <v>323</v>
      </c>
      <c r="C3414" s="86" t="s">
        <v>245</v>
      </c>
      <c r="D3414" s="88"/>
      <c r="E3414" s="88">
        <v>222</v>
      </c>
      <c r="F3414" s="10">
        <v>2075</v>
      </c>
      <c r="G3414" s="78" t="s">
        <v>336</v>
      </c>
      <c r="H3414" s="79">
        <v>17.582999999999998</v>
      </c>
      <c r="I3414" s="79">
        <v>58.017000000000003</v>
      </c>
      <c r="J3414" s="79">
        <v>105.625</v>
      </c>
      <c r="K3414" s="79">
        <v>108.492</v>
      </c>
      <c r="L3414" s="79">
        <v>47.51</v>
      </c>
      <c r="M3414" s="79">
        <v>8.3659999999999997</v>
      </c>
      <c r="N3414" s="79">
        <v>0.36699999999999999</v>
      </c>
    </row>
    <row r="3415" spans="1:14" x14ac:dyDescent="0.3">
      <c r="A3415" s="82">
        <v>3414</v>
      </c>
      <c r="B3415" s="83" t="s">
        <v>323</v>
      </c>
      <c r="C3415" s="86" t="s">
        <v>245</v>
      </c>
      <c r="D3415" s="88"/>
      <c r="E3415" s="88">
        <v>222</v>
      </c>
      <c r="F3415" s="10">
        <v>2080</v>
      </c>
      <c r="G3415" s="78" t="s">
        <v>337</v>
      </c>
      <c r="H3415" s="79">
        <v>15.587999999999999</v>
      </c>
      <c r="I3415" s="79">
        <v>55.540999999999997</v>
      </c>
      <c r="J3415" s="79">
        <v>106.58499999999999</v>
      </c>
      <c r="K3415" s="79">
        <v>111.72799999999999</v>
      </c>
      <c r="L3415" s="79">
        <v>49.076999999999998</v>
      </c>
      <c r="M3415" s="79">
        <v>8.5589999999999993</v>
      </c>
      <c r="N3415" s="79">
        <v>0.38200000000000001</v>
      </c>
    </row>
    <row r="3416" spans="1:14" x14ac:dyDescent="0.3">
      <c r="A3416" s="82">
        <v>3415</v>
      </c>
      <c r="B3416" s="83" t="s">
        <v>323</v>
      </c>
      <c r="C3416" s="86" t="s">
        <v>245</v>
      </c>
      <c r="D3416" s="88"/>
      <c r="E3416" s="88">
        <v>222</v>
      </c>
      <c r="F3416" s="10">
        <v>2085</v>
      </c>
      <c r="G3416" s="78" t="s">
        <v>338</v>
      </c>
      <c r="H3416" s="79">
        <v>13.898999999999999</v>
      </c>
      <c r="I3416" s="79">
        <v>53.308999999999997</v>
      </c>
      <c r="J3416" s="79">
        <v>107.53100000000001</v>
      </c>
      <c r="K3416" s="79">
        <v>114.869</v>
      </c>
      <c r="L3416" s="79">
        <v>50.667999999999999</v>
      </c>
      <c r="M3416" s="79">
        <v>8.7859999999999996</v>
      </c>
      <c r="N3416" s="79">
        <v>0.39800000000000002</v>
      </c>
    </row>
    <row r="3417" spans="1:14" x14ac:dyDescent="0.3">
      <c r="A3417" s="82">
        <v>3416</v>
      </c>
      <c r="B3417" s="83" t="s">
        <v>323</v>
      </c>
      <c r="C3417" s="86" t="s">
        <v>245</v>
      </c>
      <c r="D3417" s="88"/>
      <c r="E3417" s="88">
        <v>222</v>
      </c>
      <c r="F3417" s="10">
        <v>2090</v>
      </c>
      <c r="G3417" s="78" t="s">
        <v>339</v>
      </c>
      <c r="H3417" s="79">
        <v>12.454000000000001</v>
      </c>
      <c r="I3417" s="79">
        <v>51.228000000000002</v>
      </c>
      <c r="J3417" s="79">
        <v>108.245</v>
      </c>
      <c r="K3417" s="79">
        <v>117.667</v>
      </c>
      <c r="L3417" s="79">
        <v>52.162999999999997</v>
      </c>
      <c r="M3417" s="79">
        <v>9.0120000000000005</v>
      </c>
      <c r="N3417" s="79">
        <v>0.41099999999999998</v>
      </c>
    </row>
    <row r="3418" spans="1:14" x14ac:dyDescent="0.3">
      <c r="A3418" s="82">
        <v>3417</v>
      </c>
      <c r="B3418" s="83" t="s">
        <v>323</v>
      </c>
      <c r="C3418" s="86" t="s">
        <v>245</v>
      </c>
      <c r="D3418" s="88"/>
      <c r="E3418" s="88">
        <v>222</v>
      </c>
      <c r="F3418" s="10">
        <v>2095</v>
      </c>
      <c r="G3418" s="78" t="s">
        <v>340</v>
      </c>
      <c r="H3418" s="79">
        <v>11.252000000000001</v>
      </c>
      <c r="I3418" s="79">
        <v>49.304000000000002</v>
      </c>
      <c r="J3418" s="79">
        <v>108.73399999999999</v>
      </c>
      <c r="K3418" s="79">
        <v>120.15900000000001</v>
      </c>
      <c r="L3418" s="79">
        <v>53.576000000000001</v>
      </c>
      <c r="M3418" s="79">
        <v>9.2409999999999997</v>
      </c>
      <c r="N3418" s="79">
        <v>0.434</v>
      </c>
    </row>
    <row r="3419" spans="1:14" x14ac:dyDescent="0.3">
      <c r="A3419" s="82">
        <v>3418</v>
      </c>
      <c r="B3419" s="83" t="s">
        <v>323</v>
      </c>
      <c r="C3419" s="86" t="s">
        <v>246</v>
      </c>
      <c r="D3419" s="88"/>
      <c r="E3419" s="88">
        <v>320</v>
      </c>
      <c r="F3419" s="10">
        <v>2015</v>
      </c>
      <c r="G3419" s="78" t="s">
        <v>324</v>
      </c>
      <c r="H3419" s="79">
        <v>70.930000000000007</v>
      </c>
      <c r="I3419" s="79">
        <v>140.92500000000001</v>
      </c>
      <c r="J3419" s="79">
        <v>136.27000000000001</v>
      </c>
      <c r="K3419" s="79">
        <v>111.949</v>
      </c>
      <c r="L3419" s="79">
        <v>75.683999999999997</v>
      </c>
      <c r="M3419" s="79">
        <v>35.441000000000003</v>
      </c>
      <c r="N3419" s="79">
        <v>8.5809999999999995</v>
      </c>
    </row>
    <row r="3420" spans="1:14" x14ac:dyDescent="0.3">
      <c r="A3420" s="82">
        <v>3419</v>
      </c>
      <c r="B3420" s="83" t="s">
        <v>323</v>
      </c>
      <c r="C3420" s="86" t="s">
        <v>246</v>
      </c>
      <c r="D3420" s="88"/>
      <c r="E3420" s="88">
        <v>320</v>
      </c>
      <c r="F3420" s="10">
        <v>2020</v>
      </c>
      <c r="G3420" s="78" t="s">
        <v>325</v>
      </c>
      <c r="H3420" s="79">
        <v>64.161000000000001</v>
      </c>
      <c r="I3420" s="79">
        <v>129.03100000000001</v>
      </c>
      <c r="J3420" s="79">
        <v>126.166</v>
      </c>
      <c r="K3420" s="79">
        <v>104.158</v>
      </c>
      <c r="L3420" s="79">
        <v>70.02</v>
      </c>
      <c r="M3420" s="79">
        <v>32.402999999999999</v>
      </c>
      <c r="N3420" s="79">
        <v>7.7009999999999996</v>
      </c>
    </row>
    <row r="3421" spans="1:14" x14ac:dyDescent="0.3">
      <c r="A3421" s="82">
        <v>3420</v>
      </c>
      <c r="B3421" s="83" t="s">
        <v>323</v>
      </c>
      <c r="C3421" s="86" t="s">
        <v>246</v>
      </c>
      <c r="D3421" s="88"/>
      <c r="E3421" s="88">
        <v>320</v>
      </c>
      <c r="F3421" s="10">
        <v>2025</v>
      </c>
      <c r="G3421" s="78" t="s">
        <v>326</v>
      </c>
      <c r="H3421" s="79">
        <v>58.173999999999999</v>
      </c>
      <c r="I3421" s="79">
        <v>119.33199999999999</v>
      </c>
      <c r="J3421" s="79">
        <v>118.889</v>
      </c>
      <c r="K3421" s="79">
        <v>98.941999999999993</v>
      </c>
      <c r="L3421" s="79">
        <v>65.894000000000005</v>
      </c>
      <c r="M3421" s="79">
        <v>29.901</v>
      </c>
      <c r="N3421" s="79">
        <v>6.8879999999999999</v>
      </c>
    </row>
    <row r="3422" spans="1:14" x14ac:dyDescent="0.3">
      <c r="A3422" s="82">
        <v>3421</v>
      </c>
      <c r="B3422" s="83" t="s">
        <v>323</v>
      </c>
      <c r="C3422" s="86" t="s">
        <v>246</v>
      </c>
      <c r="D3422" s="88"/>
      <c r="E3422" s="88">
        <v>320</v>
      </c>
      <c r="F3422" s="10">
        <v>2030</v>
      </c>
      <c r="G3422" s="78" t="s">
        <v>327</v>
      </c>
      <c r="H3422" s="79">
        <v>52.771000000000001</v>
      </c>
      <c r="I3422" s="79">
        <v>111.08499999999999</v>
      </c>
      <c r="J3422" s="79">
        <v>113.58499999999999</v>
      </c>
      <c r="K3422" s="79">
        <v>95.647000000000006</v>
      </c>
      <c r="L3422" s="79">
        <v>62.829000000000001</v>
      </c>
      <c r="M3422" s="79">
        <v>27.744</v>
      </c>
      <c r="N3422" s="79">
        <v>6.1589999999999998</v>
      </c>
    </row>
    <row r="3423" spans="1:14" x14ac:dyDescent="0.3">
      <c r="A3423" s="82">
        <v>3422</v>
      </c>
      <c r="B3423" s="83" t="s">
        <v>323</v>
      </c>
      <c r="C3423" s="86" t="s">
        <v>246</v>
      </c>
      <c r="D3423" s="88"/>
      <c r="E3423" s="88">
        <v>320</v>
      </c>
      <c r="F3423" s="10">
        <v>2035</v>
      </c>
      <c r="G3423" s="78" t="s">
        <v>328</v>
      </c>
      <c r="H3423" s="79">
        <v>47.84</v>
      </c>
      <c r="I3423" s="79">
        <v>103.892</v>
      </c>
      <c r="J3423" s="79">
        <v>109.768</v>
      </c>
      <c r="K3423" s="79">
        <v>93.820999999999998</v>
      </c>
      <c r="L3423" s="79">
        <v>60.573</v>
      </c>
      <c r="M3423" s="79">
        <v>25.863</v>
      </c>
      <c r="N3423" s="79">
        <v>5.4829999999999997</v>
      </c>
    </row>
    <row r="3424" spans="1:14" x14ac:dyDescent="0.3">
      <c r="A3424" s="82">
        <v>3423</v>
      </c>
      <c r="B3424" s="83" t="s">
        <v>323</v>
      </c>
      <c r="C3424" s="86" t="s">
        <v>246</v>
      </c>
      <c r="D3424" s="88"/>
      <c r="E3424" s="88">
        <v>320</v>
      </c>
      <c r="F3424" s="10">
        <v>2040</v>
      </c>
      <c r="G3424" s="78" t="s">
        <v>329</v>
      </c>
      <c r="H3424" s="79">
        <v>43.283999999999999</v>
      </c>
      <c r="I3424" s="79">
        <v>97.361999999999995</v>
      </c>
      <c r="J3424" s="79">
        <v>106.887</v>
      </c>
      <c r="K3424" s="79">
        <v>92.968000000000004</v>
      </c>
      <c r="L3424" s="79">
        <v>58.801000000000002</v>
      </c>
      <c r="M3424" s="79">
        <v>24.148</v>
      </c>
      <c r="N3424" s="79">
        <v>4.87</v>
      </c>
    </row>
    <row r="3425" spans="1:14" x14ac:dyDescent="0.3">
      <c r="A3425" s="82">
        <v>3424</v>
      </c>
      <c r="B3425" s="83" t="s">
        <v>323</v>
      </c>
      <c r="C3425" s="86" t="s">
        <v>246</v>
      </c>
      <c r="D3425" s="88"/>
      <c r="E3425" s="88">
        <v>320</v>
      </c>
      <c r="F3425" s="10">
        <v>2045</v>
      </c>
      <c r="G3425" s="78" t="s">
        <v>330</v>
      </c>
      <c r="H3425" s="79">
        <v>39.081000000000003</v>
      </c>
      <c r="I3425" s="79">
        <v>91.379000000000005</v>
      </c>
      <c r="J3425" s="79">
        <v>104.678</v>
      </c>
      <c r="K3425" s="79">
        <v>92.817999999999998</v>
      </c>
      <c r="L3425" s="79">
        <v>57.414000000000001</v>
      </c>
      <c r="M3425" s="79">
        <v>22.565999999999999</v>
      </c>
      <c r="N3425" s="79">
        <v>4.3040000000000003</v>
      </c>
    </row>
    <row r="3426" spans="1:14" x14ac:dyDescent="0.3">
      <c r="A3426" s="82">
        <v>3425</v>
      </c>
      <c r="B3426" s="83" t="s">
        <v>323</v>
      </c>
      <c r="C3426" s="86" t="s">
        <v>246</v>
      </c>
      <c r="D3426" s="88"/>
      <c r="E3426" s="88">
        <v>320</v>
      </c>
      <c r="F3426" s="10">
        <v>2050</v>
      </c>
      <c r="G3426" s="78" t="s">
        <v>331</v>
      </c>
      <c r="H3426" s="79">
        <v>35.234000000000002</v>
      </c>
      <c r="I3426" s="79">
        <v>85.891999999999996</v>
      </c>
      <c r="J3426" s="79">
        <v>103</v>
      </c>
      <c r="K3426" s="79">
        <v>93.177000000000007</v>
      </c>
      <c r="L3426" s="79">
        <v>56.305</v>
      </c>
      <c r="M3426" s="79">
        <v>21.114000000000001</v>
      </c>
      <c r="N3426" s="79">
        <v>3.798</v>
      </c>
    </row>
    <row r="3427" spans="1:14" x14ac:dyDescent="0.3">
      <c r="A3427" s="82">
        <v>3426</v>
      </c>
      <c r="B3427" s="83" t="s">
        <v>323</v>
      </c>
      <c r="C3427" s="86" t="s">
        <v>246</v>
      </c>
      <c r="D3427" s="88"/>
      <c r="E3427" s="88">
        <v>320</v>
      </c>
      <c r="F3427" s="10">
        <v>2055</v>
      </c>
      <c r="G3427" s="78" t="s">
        <v>332</v>
      </c>
      <c r="H3427" s="79">
        <v>31.837</v>
      </c>
      <c r="I3427" s="79">
        <v>81.128</v>
      </c>
      <c r="J3427" s="79">
        <v>102.01600000000001</v>
      </c>
      <c r="K3427" s="79">
        <v>94.174999999999997</v>
      </c>
      <c r="L3427" s="79">
        <v>55.591999999999999</v>
      </c>
      <c r="M3427" s="79">
        <v>19.86</v>
      </c>
      <c r="N3427" s="79">
        <v>3.3519999999999999</v>
      </c>
    </row>
    <row r="3428" spans="1:14" x14ac:dyDescent="0.3">
      <c r="A3428" s="82">
        <v>3427</v>
      </c>
      <c r="B3428" s="83" t="s">
        <v>323</v>
      </c>
      <c r="C3428" s="86" t="s">
        <v>246</v>
      </c>
      <c r="D3428" s="88"/>
      <c r="E3428" s="88">
        <v>320</v>
      </c>
      <c r="F3428" s="10">
        <v>2060</v>
      </c>
      <c r="G3428" s="78" t="s">
        <v>333</v>
      </c>
      <c r="H3428" s="79">
        <v>28.745999999999999</v>
      </c>
      <c r="I3428" s="79">
        <v>76.763999999999996</v>
      </c>
      <c r="J3428" s="79">
        <v>101.379</v>
      </c>
      <c r="K3428" s="79">
        <v>95.468000000000004</v>
      </c>
      <c r="L3428" s="79">
        <v>55.058</v>
      </c>
      <c r="M3428" s="79">
        <v>18.704000000000001</v>
      </c>
      <c r="N3428" s="79">
        <v>2.9609999999999999</v>
      </c>
    </row>
    <row r="3429" spans="1:14" x14ac:dyDescent="0.3">
      <c r="A3429" s="82">
        <v>3428</v>
      </c>
      <c r="B3429" s="83" t="s">
        <v>323</v>
      </c>
      <c r="C3429" s="86" t="s">
        <v>246</v>
      </c>
      <c r="D3429" s="88"/>
      <c r="E3429" s="88">
        <v>320</v>
      </c>
      <c r="F3429" s="10">
        <v>2065</v>
      </c>
      <c r="G3429" s="78" t="s">
        <v>334</v>
      </c>
      <c r="H3429" s="79">
        <v>26.016999999999999</v>
      </c>
      <c r="I3429" s="79">
        <v>72.950999999999993</v>
      </c>
      <c r="J3429" s="79">
        <v>101.279</v>
      </c>
      <c r="K3429" s="79">
        <v>97.257999999999996</v>
      </c>
      <c r="L3429" s="79">
        <v>54.823</v>
      </c>
      <c r="M3429" s="79">
        <v>17.692</v>
      </c>
      <c r="N3429" s="79">
        <v>2.62</v>
      </c>
    </row>
    <row r="3430" spans="1:14" x14ac:dyDescent="0.3">
      <c r="A3430" s="82">
        <v>3429</v>
      </c>
      <c r="B3430" s="83" t="s">
        <v>323</v>
      </c>
      <c r="C3430" s="86" t="s">
        <v>246</v>
      </c>
      <c r="D3430" s="88"/>
      <c r="E3430" s="88">
        <v>320</v>
      </c>
      <c r="F3430" s="10">
        <v>2070</v>
      </c>
      <c r="G3430" s="78" t="s">
        <v>335</v>
      </c>
      <c r="H3430" s="79">
        <v>23.553999999999998</v>
      </c>
      <c r="I3430" s="79">
        <v>69.450999999999993</v>
      </c>
      <c r="J3430" s="79">
        <v>101.413</v>
      </c>
      <c r="K3430" s="79">
        <v>99.244</v>
      </c>
      <c r="L3430" s="79">
        <v>54.716000000000001</v>
      </c>
      <c r="M3430" s="79">
        <v>16.771000000000001</v>
      </c>
      <c r="N3430" s="79">
        <v>2.3109999999999999</v>
      </c>
    </row>
    <row r="3431" spans="1:14" x14ac:dyDescent="0.3">
      <c r="A3431" s="82">
        <v>3430</v>
      </c>
      <c r="B3431" s="83" t="s">
        <v>323</v>
      </c>
      <c r="C3431" s="86" t="s">
        <v>246</v>
      </c>
      <c r="D3431" s="88"/>
      <c r="E3431" s="88">
        <v>320</v>
      </c>
      <c r="F3431" s="10">
        <v>2075</v>
      </c>
      <c r="G3431" s="78" t="s">
        <v>336</v>
      </c>
      <c r="H3431" s="79">
        <v>21.376000000000001</v>
      </c>
      <c r="I3431" s="79">
        <v>66.387</v>
      </c>
      <c r="J3431" s="79">
        <v>101.923</v>
      </c>
      <c r="K3431" s="79">
        <v>101.569</v>
      </c>
      <c r="L3431" s="79">
        <v>54.820999999999998</v>
      </c>
      <c r="M3431" s="79">
        <v>15.958</v>
      </c>
      <c r="N3431" s="79">
        <v>2.0459999999999998</v>
      </c>
    </row>
    <row r="3432" spans="1:14" x14ac:dyDescent="0.3">
      <c r="A3432" s="82">
        <v>3431</v>
      </c>
      <c r="B3432" s="83" t="s">
        <v>323</v>
      </c>
      <c r="C3432" s="86" t="s">
        <v>246</v>
      </c>
      <c r="D3432" s="88"/>
      <c r="E3432" s="88">
        <v>320</v>
      </c>
      <c r="F3432" s="10">
        <v>2080</v>
      </c>
      <c r="G3432" s="78" t="s">
        <v>337</v>
      </c>
      <c r="H3432" s="79">
        <v>19.417999999999999</v>
      </c>
      <c r="I3432" s="79">
        <v>63.558999999999997</v>
      </c>
      <c r="J3432" s="79">
        <v>102.5</v>
      </c>
      <c r="K3432" s="79">
        <v>103.92</v>
      </c>
      <c r="L3432" s="79">
        <v>54.968000000000004</v>
      </c>
      <c r="M3432" s="79">
        <v>15.208</v>
      </c>
      <c r="N3432" s="79">
        <v>1.8069999999999999</v>
      </c>
    </row>
    <row r="3433" spans="1:14" x14ac:dyDescent="0.3">
      <c r="A3433" s="82">
        <v>3432</v>
      </c>
      <c r="B3433" s="83" t="s">
        <v>323</v>
      </c>
      <c r="C3433" s="86" t="s">
        <v>246</v>
      </c>
      <c r="D3433" s="88"/>
      <c r="E3433" s="88">
        <v>320</v>
      </c>
      <c r="F3433" s="10">
        <v>2085</v>
      </c>
      <c r="G3433" s="78" t="s">
        <v>338</v>
      </c>
      <c r="H3433" s="79">
        <v>17.673999999999999</v>
      </c>
      <c r="I3433" s="79">
        <v>61.033000000000001</v>
      </c>
      <c r="J3433" s="79">
        <v>103.285</v>
      </c>
      <c r="K3433" s="79">
        <v>106.42</v>
      </c>
      <c r="L3433" s="79">
        <v>55.238999999999997</v>
      </c>
      <c r="M3433" s="79">
        <v>14.548</v>
      </c>
      <c r="N3433" s="79">
        <v>1.601</v>
      </c>
    </row>
    <row r="3434" spans="1:14" x14ac:dyDescent="0.3">
      <c r="A3434" s="82">
        <v>3433</v>
      </c>
      <c r="B3434" s="83" t="s">
        <v>323</v>
      </c>
      <c r="C3434" s="86" t="s">
        <v>246</v>
      </c>
      <c r="D3434" s="88"/>
      <c r="E3434" s="88">
        <v>320</v>
      </c>
      <c r="F3434" s="10">
        <v>2090</v>
      </c>
      <c r="G3434" s="78" t="s">
        <v>339</v>
      </c>
      <c r="H3434" s="79">
        <v>16.100000000000001</v>
      </c>
      <c r="I3434" s="79">
        <v>58.668999999999997</v>
      </c>
      <c r="J3434" s="79">
        <v>104.09399999999999</v>
      </c>
      <c r="K3434" s="79">
        <v>108.91</v>
      </c>
      <c r="L3434" s="79">
        <v>55.524000000000001</v>
      </c>
      <c r="M3434" s="79">
        <v>13.919</v>
      </c>
      <c r="N3434" s="79">
        <v>1.4239999999999999</v>
      </c>
    </row>
    <row r="3435" spans="1:14" x14ac:dyDescent="0.3">
      <c r="A3435" s="82">
        <v>3434</v>
      </c>
      <c r="B3435" s="83" t="s">
        <v>323</v>
      </c>
      <c r="C3435" s="86" t="s">
        <v>246</v>
      </c>
      <c r="D3435" s="88"/>
      <c r="E3435" s="88">
        <v>320</v>
      </c>
      <c r="F3435" s="10">
        <v>2095</v>
      </c>
      <c r="G3435" s="78" t="s">
        <v>340</v>
      </c>
      <c r="H3435" s="79">
        <v>14.7</v>
      </c>
      <c r="I3435" s="79">
        <v>56.484000000000002</v>
      </c>
      <c r="J3435" s="79">
        <v>104.88500000000001</v>
      </c>
      <c r="K3435" s="79">
        <v>111.32599999999999</v>
      </c>
      <c r="L3435" s="79">
        <v>55.804000000000002</v>
      </c>
      <c r="M3435" s="79">
        <v>13.353999999999999</v>
      </c>
      <c r="N3435" s="79">
        <v>1.2669999999999999</v>
      </c>
    </row>
    <row r="3436" spans="1:14" x14ac:dyDescent="0.3">
      <c r="A3436" s="82">
        <v>3435</v>
      </c>
      <c r="B3436" s="83" t="s">
        <v>323</v>
      </c>
      <c r="C3436" s="86" t="s">
        <v>247</v>
      </c>
      <c r="D3436" s="88"/>
      <c r="E3436" s="88">
        <v>340</v>
      </c>
      <c r="F3436" s="10">
        <v>2015</v>
      </c>
      <c r="G3436" s="78" t="s">
        <v>324</v>
      </c>
      <c r="H3436" s="79">
        <v>70.789000000000001</v>
      </c>
      <c r="I3436" s="79">
        <v>132.41800000000001</v>
      </c>
      <c r="J3436" s="79">
        <v>109.468</v>
      </c>
      <c r="K3436" s="79">
        <v>84.804000000000002</v>
      </c>
      <c r="L3436" s="79">
        <v>55.374000000000002</v>
      </c>
      <c r="M3436" s="79">
        <v>25.658999999999999</v>
      </c>
      <c r="N3436" s="79">
        <v>4.4480000000000004</v>
      </c>
    </row>
    <row r="3437" spans="1:14" x14ac:dyDescent="0.3">
      <c r="A3437" s="82">
        <v>3436</v>
      </c>
      <c r="B3437" s="83" t="s">
        <v>323</v>
      </c>
      <c r="C3437" s="86" t="s">
        <v>247</v>
      </c>
      <c r="D3437" s="88"/>
      <c r="E3437" s="88">
        <v>340</v>
      </c>
      <c r="F3437" s="10">
        <v>2020</v>
      </c>
      <c r="G3437" s="78" t="s">
        <v>325</v>
      </c>
      <c r="H3437" s="79">
        <v>64.266000000000005</v>
      </c>
      <c r="I3437" s="79">
        <v>122.54600000000001</v>
      </c>
      <c r="J3437" s="79">
        <v>103.04600000000001</v>
      </c>
      <c r="K3437" s="79">
        <v>80.228999999999999</v>
      </c>
      <c r="L3437" s="79">
        <v>51.601999999999997</v>
      </c>
      <c r="M3437" s="79">
        <v>23.071999999999999</v>
      </c>
      <c r="N3437" s="79">
        <v>4.0389999999999997</v>
      </c>
    </row>
    <row r="3438" spans="1:14" x14ac:dyDescent="0.3">
      <c r="A3438" s="82">
        <v>3437</v>
      </c>
      <c r="B3438" s="83" t="s">
        <v>323</v>
      </c>
      <c r="C3438" s="86" t="s">
        <v>247</v>
      </c>
      <c r="D3438" s="88"/>
      <c r="E3438" s="88">
        <v>340</v>
      </c>
      <c r="F3438" s="10">
        <v>2025</v>
      </c>
      <c r="G3438" s="78" t="s">
        <v>326</v>
      </c>
      <c r="H3438" s="79">
        <v>58.042999999999999</v>
      </c>
      <c r="I3438" s="79">
        <v>114.068</v>
      </c>
      <c r="J3438" s="79">
        <v>99.08</v>
      </c>
      <c r="K3438" s="79">
        <v>78.186999999999998</v>
      </c>
      <c r="L3438" s="79">
        <v>49.231000000000002</v>
      </c>
      <c r="M3438" s="79">
        <v>21.007000000000001</v>
      </c>
      <c r="N3438" s="79">
        <v>3.6440000000000001</v>
      </c>
    </row>
    <row r="3439" spans="1:14" x14ac:dyDescent="0.3">
      <c r="A3439" s="82">
        <v>3438</v>
      </c>
      <c r="B3439" s="83" t="s">
        <v>323</v>
      </c>
      <c r="C3439" s="86" t="s">
        <v>247</v>
      </c>
      <c r="D3439" s="88"/>
      <c r="E3439" s="88">
        <v>340</v>
      </c>
      <c r="F3439" s="10">
        <v>2030</v>
      </c>
      <c r="G3439" s="78" t="s">
        <v>327</v>
      </c>
      <c r="H3439" s="79">
        <v>52.012999999999998</v>
      </c>
      <c r="I3439" s="79">
        <v>106.148</v>
      </c>
      <c r="J3439" s="79">
        <v>96.501000000000005</v>
      </c>
      <c r="K3439" s="79">
        <v>77.781999999999996</v>
      </c>
      <c r="L3439" s="79">
        <v>47.695999999999998</v>
      </c>
      <c r="M3439" s="79">
        <v>19.239000000000001</v>
      </c>
      <c r="N3439" s="79">
        <v>3.2610000000000001</v>
      </c>
    </row>
    <row r="3440" spans="1:14" x14ac:dyDescent="0.3">
      <c r="A3440" s="82">
        <v>3439</v>
      </c>
      <c r="B3440" s="83" t="s">
        <v>323</v>
      </c>
      <c r="C3440" s="86" t="s">
        <v>247</v>
      </c>
      <c r="D3440" s="88"/>
      <c r="E3440" s="88">
        <v>340</v>
      </c>
      <c r="F3440" s="10">
        <v>2035</v>
      </c>
      <c r="G3440" s="78" t="s">
        <v>328</v>
      </c>
      <c r="H3440" s="79">
        <v>46.399000000000001</v>
      </c>
      <c r="I3440" s="79">
        <v>98.840999999999994</v>
      </c>
      <c r="J3440" s="79">
        <v>94.944000000000003</v>
      </c>
      <c r="K3440" s="79">
        <v>78.593000000000004</v>
      </c>
      <c r="L3440" s="79">
        <v>46.792000000000002</v>
      </c>
      <c r="M3440" s="79">
        <v>17.719000000000001</v>
      </c>
      <c r="N3440" s="79">
        <v>2.9119999999999999</v>
      </c>
    </row>
    <row r="3441" spans="1:14" x14ac:dyDescent="0.3">
      <c r="A3441" s="82">
        <v>3440</v>
      </c>
      <c r="B3441" s="83" t="s">
        <v>323</v>
      </c>
      <c r="C3441" s="86" t="s">
        <v>247</v>
      </c>
      <c r="D3441" s="88"/>
      <c r="E3441" s="88">
        <v>340</v>
      </c>
      <c r="F3441" s="10">
        <v>2040</v>
      </c>
      <c r="G3441" s="78" t="s">
        <v>329</v>
      </c>
      <c r="H3441" s="79">
        <v>41.399000000000001</v>
      </c>
      <c r="I3441" s="79">
        <v>92.418999999999997</v>
      </c>
      <c r="J3441" s="79">
        <v>94.290999999999997</v>
      </c>
      <c r="K3441" s="79">
        <v>80.290000000000006</v>
      </c>
      <c r="L3441" s="79">
        <v>46.417000000000002</v>
      </c>
      <c r="M3441" s="79">
        <v>16.466000000000001</v>
      </c>
      <c r="N3441" s="79">
        <v>2.5979999999999999</v>
      </c>
    </row>
    <row r="3442" spans="1:14" x14ac:dyDescent="0.3">
      <c r="A3442" s="82">
        <v>3441</v>
      </c>
      <c r="B3442" s="83" t="s">
        <v>323</v>
      </c>
      <c r="C3442" s="86" t="s">
        <v>247</v>
      </c>
      <c r="D3442" s="88"/>
      <c r="E3442" s="88">
        <v>340</v>
      </c>
      <c r="F3442" s="10">
        <v>2045</v>
      </c>
      <c r="G3442" s="78" t="s">
        <v>330</v>
      </c>
      <c r="H3442" s="79">
        <v>36.868000000000002</v>
      </c>
      <c r="I3442" s="79">
        <v>86.542000000000002</v>
      </c>
      <c r="J3442" s="79">
        <v>94.091999999999999</v>
      </c>
      <c r="K3442" s="79">
        <v>82.468999999999994</v>
      </c>
      <c r="L3442" s="79">
        <v>46.338999999999999</v>
      </c>
      <c r="M3442" s="79">
        <v>15.391</v>
      </c>
      <c r="N3442" s="79">
        <v>2.319</v>
      </c>
    </row>
    <row r="3443" spans="1:14" x14ac:dyDescent="0.3">
      <c r="A3443" s="82">
        <v>3442</v>
      </c>
      <c r="B3443" s="83" t="s">
        <v>323</v>
      </c>
      <c r="C3443" s="86" t="s">
        <v>247</v>
      </c>
      <c r="D3443" s="88"/>
      <c r="E3443" s="88">
        <v>340</v>
      </c>
      <c r="F3443" s="10">
        <v>2050</v>
      </c>
      <c r="G3443" s="78" t="s">
        <v>331</v>
      </c>
      <c r="H3443" s="79">
        <v>32.878</v>
      </c>
      <c r="I3443" s="79">
        <v>81.412000000000006</v>
      </c>
      <c r="J3443" s="79">
        <v>94.44</v>
      </c>
      <c r="K3443" s="79">
        <v>85.117999999999995</v>
      </c>
      <c r="L3443" s="79">
        <v>46.588000000000001</v>
      </c>
      <c r="M3443" s="79">
        <v>14.513</v>
      </c>
      <c r="N3443" s="79">
        <v>2.0710000000000002</v>
      </c>
    </row>
    <row r="3444" spans="1:14" x14ac:dyDescent="0.3">
      <c r="A3444" s="82">
        <v>3443</v>
      </c>
      <c r="B3444" s="83" t="s">
        <v>323</v>
      </c>
      <c r="C3444" s="86" t="s">
        <v>247</v>
      </c>
      <c r="D3444" s="88"/>
      <c r="E3444" s="88">
        <v>340</v>
      </c>
      <c r="F3444" s="10">
        <v>2055</v>
      </c>
      <c r="G3444" s="78" t="s">
        <v>332</v>
      </c>
      <c r="H3444" s="79">
        <v>29.341000000000001</v>
      </c>
      <c r="I3444" s="79">
        <v>76.837999999999994</v>
      </c>
      <c r="J3444" s="79">
        <v>95.182000000000002</v>
      </c>
      <c r="K3444" s="79">
        <v>88.1</v>
      </c>
      <c r="L3444" s="79">
        <v>47.061</v>
      </c>
      <c r="M3444" s="79">
        <v>13.769</v>
      </c>
      <c r="N3444" s="79">
        <v>1.849</v>
      </c>
    </row>
    <row r="3445" spans="1:14" x14ac:dyDescent="0.3">
      <c r="A3445" s="82">
        <v>3444</v>
      </c>
      <c r="B3445" s="83" t="s">
        <v>323</v>
      </c>
      <c r="C3445" s="86" t="s">
        <v>247</v>
      </c>
      <c r="D3445" s="88"/>
      <c r="E3445" s="88">
        <v>340</v>
      </c>
      <c r="F3445" s="10">
        <v>2060</v>
      </c>
      <c r="G3445" s="78" t="s">
        <v>333</v>
      </c>
      <c r="H3445" s="79">
        <v>26.302</v>
      </c>
      <c r="I3445" s="79">
        <v>73.001999999999995</v>
      </c>
      <c r="J3445" s="79">
        <v>96.551000000000002</v>
      </c>
      <c r="K3445" s="79">
        <v>91.655000000000001</v>
      </c>
      <c r="L3445" s="79">
        <v>47.892000000000003</v>
      </c>
      <c r="M3445" s="79">
        <v>13.198</v>
      </c>
      <c r="N3445" s="79">
        <v>1.66</v>
      </c>
    </row>
    <row r="3446" spans="1:14" x14ac:dyDescent="0.3">
      <c r="A3446" s="82">
        <v>3445</v>
      </c>
      <c r="B3446" s="83" t="s">
        <v>323</v>
      </c>
      <c r="C3446" s="86" t="s">
        <v>247</v>
      </c>
      <c r="D3446" s="88"/>
      <c r="E3446" s="88">
        <v>340</v>
      </c>
      <c r="F3446" s="10">
        <v>2065</v>
      </c>
      <c r="G3446" s="78" t="s">
        <v>334</v>
      </c>
      <c r="H3446" s="79">
        <v>23.512</v>
      </c>
      <c r="I3446" s="79">
        <v>69.293999999999997</v>
      </c>
      <c r="J3446" s="79">
        <v>97.784999999999997</v>
      </c>
      <c r="K3446" s="79">
        <v>95.043000000000006</v>
      </c>
      <c r="L3446" s="79">
        <v>48.677</v>
      </c>
      <c r="M3446" s="79">
        <v>12.680999999999999</v>
      </c>
      <c r="N3446" s="79">
        <v>1.488</v>
      </c>
    </row>
    <row r="3447" spans="1:14" x14ac:dyDescent="0.3">
      <c r="A3447" s="82">
        <v>3446</v>
      </c>
      <c r="B3447" s="83" t="s">
        <v>323</v>
      </c>
      <c r="C3447" s="86" t="s">
        <v>247</v>
      </c>
      <c r="D3447" s="88"/>
      <c r="E3447" s="88">
        <v>340</v>
      </c>
      <c r="F3447" s="10">
        <v>2070</v>
      </c>
      <c r="G3447" s="78" t="s">
        <v>335</v>
      </c>
      <c r="H3447" s="79">
        <v>21.073</v>
      </c>
      <c r="I3447" s="79">
        <v>66.057000000000002</v>
      </c>
      <c r="J3447" s="79">
        <v>99.266000000000005</v>
      </c>
      <c r="K3447" s="79">
        <v>98.622</v>
      </c>
      <c r="L3447" s="79">
        <v>49.622999999999998</v>
      </c>
      <c r="M3447" s="79">
        <v>12.257999999999999</v>
      </c>
      <c r="N3447" s="79">
        <v>1.341</v>
      </c>
    </row>
    <row r="3448" spans="1:14" x14ac:dyDescent="0.3">
      <c r="A3448" s="82">
        <v>3447</v>
      </c>
      <c r="B3448" s="83" t="s">
        <v>323</v>
      </c>
      <c r="C3448" s="86" t="s">
        <v>247</v>
      </c>
      <c r="D3448" s="88"/>
      <c r="E3448" s="88">
        <v>340</v>
      </c>
      <c r="F3448" s="10">
        <v>2075</v>
      </c>
      <c r="G3448" s="78" t="s">
        <v>336</v>
      </c>
      <c r="H3448" s="79">
        <v>18.890999999999998</v>
      </c>
      <c r="I3448" s="79">
        <v>63.018000000000001</v>
      </c>
      <c r="J3448" s="79">
        <v>100.714</v>
      </c>
      <c r="K3448" s="79">
        <v>102.11799999999999</v>
      </c>
      <c r="L3448" s="79">
        <v>50.564999999999998</v>
      </c>
      <c r="M3448" s="79">
        <v>11.891999999999999</v>
      </c>
      <c r="N3448" s="79">
        <v>1.202</v>
      </c>
    </row>
    <row r="3449" spans="1:14" x14ac:dyDescent="0.3">
      <c r="A3449" s="82">
        <v>3448</v>
      </c>
      <c r="B3449" s="83" t="s">
        <v>323</v>
      </c>
      <c r="C3449" s="86" t="s">
        <v>247</v>
      </c>
      <c r="D3449" s="88"/>
      <c r="E3449" s="88">
        <v>340</v>
      </c>
      <c r="F3449" s="10">
        <v>2080</v>
      </c>
      <c r="G3449" s="78" t="s">
        <v>337</v>
      </c>
      <c r="H3449" s="79">
        <v>16.971</v>
      </c>
      <c r="I3449" s="79">
        <v>60.26</v>
      </c>
      <c r="J3449" s="79">
        <v>102.202</v>
      </c>
      <c r="K3449" s="79">
        <v>105.62</v>
      </c>
      <c r="L3449" s="79">
        <v>51.542000000000002</v>
      </c>
      <c r="M3449" s="79">
        <v>11.574999999999999</v>
      </c>
      <c r="N3449" s="79">
        <v>1.0900000000000001</v>
      </c>
    </row>
    <row r="3450" spans="1:14" x14ac:dyDescent="0.3">
      <c r="A3450" s="82">
        <v>3449</v>
      </c>
      <c r="B3450" s="83" t="s">
        <v>323</v>
      </c>
      <c r="C3450" s="86" t="s">
        <v>247</v>
      </c>
      <c r="D3450" s="88"/>
      <c r="E3450" s="88">
        <v>340</v>
      </c>
      <c r="F3450" s="10">
        <v>2085</v>
      </c>
      <c r="G3450" s="78" t="s">
        <v>338</v>
      </c>
      <c r="H3450" s="79">
        <v>15.281000000000001</v>
      </c>
      <c r="I3450" s="79">
        <v>57.652000000000001</v>
      </c>
      <c r="J3450" s="79">
        <v>103.56399999999999</v>
      </c>
      <c r="K3450" s="79">
        <v>108.965</v>
      </c>
      <c r="L3450" s="79">
        <v>52.481999999999999</v>
      </c>
      <c r="M3450" s="79">
        <v>11.292</v>
      </c>
      <c r="N3450" s="79">
        <v>0.98399999999999999</v>
      </c>
    </row>
    <row r="3451" spans="1:14" x14ac:dyDescent="0.3">
      <c r="A3451" s="82">
        <v>3450</v>
      </c>
      <c r="B3451" s="83" t="s">
        <v>323</v>
      </c>
      <c r="C3451" s="86" t="s">
        <v>247</v>
      </c>
      <c r="D3451" s="88"/>
      <c r="E3451" s="88">
        <v>340</v>
      </c>
      <c r="F3451" s="10">
        <v>2090</v>
      </c>
      <c r="G3451" s="78" t="s">
        <v>339</v>
      </c>
      <c r="H3451" s="79">
        <v>13.804</v>
      </c>
      <c r="I3451" s="79">
        <v>55.265999999999998</v>
      </c>
      <c r="J3451" s="79">
        <v>104.834</v>
      </c>
      <c r="K3451" s="79">
        <v>112.172</v>
      </c>
      <c r="L3451" s="79">
        <v>53.39</v>
      </c>
      <c r="M3451" s="79">
        <v>11.041</v>
      </c>
      <c r="N3451" s="79">
        <v>0.89300000000000002</v>
      </c>
    </row>
    <row r="3452" spans="1:14" x14ac:dyDescent="0.3">
      <c r="A3452" s="82">
        <v>3451</v>
      </c>
      <c r="B3452" s="83" t="s">
        <v>323</v>
      </c>
      <c r="C3452" s="86" t="s">
        <v>247</v>
      </c>
      <c r="D3452" s="88"/>
      <c r="E3452" s="88">
        <v>340</v>
      </c>
      <c r="F3452" s="10">
        <v>2095</v>
      </c>
      <c r="G3452" s="78" t="s">
        <v>340</v>
      </c>
      <c r="H3452" s="79">
        <v>12.519</v>
      </c>
      <c r="I3452" s="79">
        <v>53.012</v>
      </c>
      <c r="J3452" s="79">
        <v>105.86199999999999</v>
      </c>
      <c r="K3452" s="79">
        <v>115.045</v>
      </c>
      <c r="L3452" s="79">
        <v>54.180999999999997</v>
      </c>
      <c r="M3452" s="79">
        <v>10.804</v>
      </c>
      <c r="N3452" s="79">
        <v>0.81699999999999995</v>
      </c>
    </row>
    <row r="3453" spans="1:14" x14ac:dyDescent="0.3">
      <c r="A3453" s="82">
        <v>3452</v>
      </c>
      <c r="B3453" s="83" t="s">
        <v>323</v>
      </c>
      <c r="C3453" s="86" t="s">
        <v>248</v>
      </c>
      <c r="D3453" s="88"/>
      <c r="E3453" s="88">
        <v>484</v>
      </c>
      <c r="F3453" s="10">
        <v>2015</v>
      </c>
      <c r="G3453" s="78" t="s">
        <v>324</v>
      </c>
      <c r="H3453" s="79">
        <v>60.264000000000003</v>
      </c>
      <c r="I3453" s="79">
        <v>118.514</v>
      </c>
      <c r="J3453" s="79">
        <v>120.455</v>
      </c>
      <c r="K3453" s="79">
        <v>77.906000000000006</v>
      </c>
      <c r="L3453" s="79">
        <v>40.274999999999999</v>
      </c>
      <c r="M3453" s="79">
        <v>8.2850000000000001</v>
      </c>
      <c r="N3453" s="79">
        <v>1.581</v>
      </c>
    </row>
    <row r="3454" spans="1:14" x14ac:dyDescent="0.3">
      <c r="A3454" s="82">
        <v>3453</v>
      </c>
      <c r="B3454" s="83" t="s">
        <v>323</v>
      </c>
      <c r="C3454" s="86" t="s">
        <v>248</v>
      </c>
      <c r="D3454" s="88"/>
      <c r="E3454" s="88">
        <v>484</v>
      </c>
      <c r="F3454" s="10">
        <v>2020</v>
      </c>
      <c r="G3454" s="78" t="s">
        <v>325</v>
      </c>
      <c r="H3454" s="79">
        <v>53.814999999999998</v>
      </c>
      <c r="I3454" s="79">
        <v>110.324</v>
      </c>
      <c r="J3454" s="79">
        <v>114.816</v>
      </c>
      <c r="K3454" s="79">
        <v>74.991</v>
      </c>
      <c r="L3454" s="79">
        <v>37.805</v>
      </c>
      <c r="M3454" s="79">
        <v>7.61</v>
      </c>
      <c r="N3454" s="79">
        <v>1.379</v>
      </c>
    </row>
    <row r="3455" spans="1:14" x14ac:dyDescent="0.3">
      <c r="A3455" s="82">
        <v>3454</v>
      </c>
      <c r="B3455" s="83" t="s">
        <v>323</v>
      </c>
      <c r="C3455" s="86" t="s">
        <v>248</v>
      </c>
      <c r="D3455" s="88"/>
      <c r="E3455" s="88">
        <v>484</v>
      </c>
      <c r="F3455" s="10">
        <v>2025</v>
      </c>
      <c r="G3455" s="78" t="s">
        <v>326</v>
      </c>
      <c r="H3455" s="79">
        <v>47.335000000000001</v>
      </c>
      <c r="I3455" s="79">
        <v>102.08199999999999</v>
      </c>
      <c r="J3455" s="79">
        <v>110.402</v>
      </c>
      <c r="K3455" s="79">
        <v>74.078000000000003</v>
      </c>
      <c r="L3455" s="79">
        <v>36.429000000000002</v>
      </c>
      <c r="M3455" s="79">
        <v>7.1760000000000002</v>
      </c>
      <c r="N3455" s="79">
        <v>1.1779999999999999</v>
      </c>
    </row>
    <row r="3456" spans="1:14" x14ac:dyDescent="0.3">
      <c r="A3456" s="82">
        <v>3455</v>
      </c>
      <c r="B3456" s="83" t="s">
        <v>323</v>
      </c>
      <c r="C3456" s="86" t="s">
        <v>248</v>
      </c>
      <c r="D3456" s="88"/>
      <c r="E3456" s="88">
        <v>484</v>
      </c>
      <c r="F3456" s="10">
        <v>2030</v>
      </c>
      <c r="G3456" s="78" t="s">
        <v>327</v>
      </c>
      <c r="H3456" s="79">
        <v>41.600999999999999</v>
      </c>
      <c r="I3456" s="79">
        <v>94.771000000000001</v>
      </c>
      <c r="J3456" s="79">
        <v>107.535</v>
      </c>
      <c r="K3456" s="79">
        <v>75.003</v>
      </c>
      <c r="L3456" s="79">
        <v>36.052</v>
      </c>
      <c r="M3456" s="79">
        <v>6.944</v>
      </c>
      <c r="N3456" s="79">
        <v>1.034</v>
      </c>
    </row>
    <row r="3457" spans="1:14" x14ac:dyDescent="0.3">
      <c r="A3457" s="82">
        <v>3456</v>
      </c>
      <c r="B3457" s="83" t="s">
        <v>323</v>
      </c>
      <c r="C3457" s="86" t="s">
        <v>248</v>
      </c>
      <c r="D3457" s="88"/>
      <c r="E3457" s="88">
        <v>484</v>
      </c>
      <c r="F3457" s="10">
        <v>2035</v>
      </c>
      <c r="G3457" s="78" t="s">
        <v>328</v>
      </c>
      <c r="H3457" s="79">
        <v>36.72</v>
      </c>
      <c r="I3457" s="79">
        <v>88.552999999999997</v>
      </c>
      <c r="J3457" s="79">
        <v>105.834</v>
      </c>
      <c r="K3457" s="79">
        <v>77.007000000000005</v>
      </c>
      <c r="L3457" s="79">
        <v>36.325000000000003</v>
      </c>
      <c r="M3457" s="79">
        <v>6.8650000000000002</v>
      </c>
      <c r="N3457" s="79">
        <v>0.91600000000000004</v>
      </c>
    </row>
    <row r="3458" spans="1:14" x14ac:dyDescent="0.3">
      <c r="A3458" s="82">
        <v>3457</v>
      </c>
      <c r="B3458" s="83" t="s">
        <v>323</v>
      </c>
      <c r="C3458" s="86" t="s">
        <v>248</v>
      </c>
      <c r="D3458" s="88"/>
      <c r="E3458" s="88">
        <v>484</v>
      </c>
      <c r="F3458" s="10">
        <v>2040</v>
      </c>
      <c r="G3458" s="78" t="s">
        <v>329</v>
      </c>
      <c r="H3458" s="79">
        <v>32.652999999999999</v>
      </c>
      <c r="I3458" s="79">
        <v>83.504000000000005</v>
      </c>
      <c r="J3458" s="79">
        <v>105.295</v>
      </c>
      <c r="K3458" s="79">
        <v>79.917000000000002</v>
      </c>
      <c r="L3458" s="79">
        <v>37.119999999999997</v>
      </c>
      <c r="M3458" s="79">
        <v>6.8860000000000001</v>
      </c>
      <c r="N3458" s="79">
        <v>0.84499999999999997</v>
      </c>
    </row>
    <row r="3459" spans="1:14" x14ac:dyDescent="0.3">
      <c r="A3459" s="82">
        <v>3458</v>
      </c>
      <c r="B3459" s="83" t="s">
        <v>323</v>
      </c>
      <c r="C3459" s="86" t="s">
        <v>248</v>
      </c>
      <c r="D3459" s="88"/>
      <c r="E3459" s="88">
        <v>484</v>
      </c>
      <c r="F3459" s="10">
        <v>2045</v>
      </c>
      <c r="G3459" s="78" t="s">
        <v>330</v>
      </c>
      <c r="H3459" s="79">
        <v>29.151</v>
      </c>
      <c r="I3459" s="79">
        <v>79.179000000000002</v>
      </c>
      <c r="J3459" s="79">
        <v>105.434</v>
      </c>
      <c r="K3459" s="79">
        <v>83.352000000000004</v>
      </c>
      <c r="L3459" s="79">
        <v>38.258000000000003</v>
      </c>
      <c r="M3459" s="79">
        <v>6.9969999999999999</v>
      </c>
      <c r="N3459" s="79">
        <v>0.76900000000000002</v>
      </c>
    </row>
    <row r="3460" spans="1:14" x14ac:dyDescent="0.3">
      <c r="A3460" s="82">
        <v>3459</v>
      </c>
      <c r="B3460" s="83" t="s">
        <v>323</v>
      </c>
      <c r="C3460" s="86" t="s">
        <v>248</v>
      </c>
      <c r="D3460" s="88"/>
      <c r="E3460" s="88">
        <v>484</v>
      </c>
      <c r="F3460" s="10">
        <v>2050</v>
      </c>
      <c r="G3460" s="78" t="s">
        <v>331</v>
      </c>
      <c r="H3460" s="79">
        <v>26.155000000000001</v>
      </c>
      <c r="I3460" s="79">
        <v>75.555000000000007</v>
      </c>
      <c r="J3460" s="79">
        <v>106.226</v>
      </c>
      <c r="K3460" s="79">
        <v>87.296999999999997</v>
      </c>
      <c r="L3460" s="79">
        <v>39.704999999999998</v>
      </c>
      <c r="M3460" s="79">
        <v>7.1790000000000003</v>
      </c>
      <c r="N3460" s="79">
        <v>0.72299999999999998</v>
      </c>
    </row>
    <row r="3461" spans="1:14" x14ac:dyDescent="0.3">
      <c r="A3461" s="82">
        <v>3460</v>
      </c>
      <c r="B3461" s="83" t="s">
        <v>323</v>
      </c>
      <c r="C3461" s="86" t="s">
        <v>248</v>
      </c>
      <c r="D3461" s="88"/>
      <c r="E3461" s="88">
        <v>484</v>
      </c>
      <c r="F3461" s="10">
        <v>2055</v>
      </c>
      <c r="G3461" s="78" t="s">
        <v>332</v>
      </c>
      <c r="H3461" s="79">
        <v>23.416</v>
      </c>
      <c r="I3461" s="79">
        <v>72.040999999999997</v>
      </c>
      <c r="J3461" s="79">
        <v>106.97</v>
      </c>
      <c r="K3461" s="79">
        <v>91.245999999999995</v>
      </c>
      <c r="L3461" s="79">
        <v>41.215000000000003</v>
      </c>
      <c r="M3461" s="79">
        <v>7.38</v>
      </c>
      <c r="N3461" s="79">
        <v>0.67200000000000004</v>
      </c>
    </row>
    <row r="3462" spans="1:14" x14ac:dyDescent="0.3">
      <c r="A3462" s="82">
        <v>3461</v>
      </c>
      <c r="B3462" s="83" t="s">
        <v>323</v>
      </c>
      <c r="C3462" s="86" t="s">
        <v>248</v>
      </c>
      <c r="D3462" s="88"/>
      <c r="E3462" s="88">
        <v>484</v>
      </c>
      <c r="F3462" s="10">
        <v>2060</v>
      </c>
      <c r="G3462" s="78" t="s">
        <v>333</v>
      </c>
      <c r="H3462" s="79">
        <v>21.010999999999999</v>
      </c>
      <c r="I3462" s="79">
        <v>68.912000000000006</v>
      </c>
      <c r="J3462" s="79">
        <v>108.02800000000001</v>
      </c>
      <c r="K3462" s="79">
        <v>95.477999999999994</v>
      </c>
      <c r="L3462" s="79">
        <v>42.911000000000001</v>
      </c>
      <c r="M3462" s="79">
        <v>7.6189999999999998</v>
      </c>
      <c r="N3462" s="79">
        <v>0.64100000000000001</v>
      </c>
    </row>
    <row r="3463" spans="1:14" x14ac:dyDescent="0.3">
      <c r="A3463" s="82">
        <v>3462</v>
      </c>
      <c r="B3463" s="83" t="s">
        <v>323</v>
      </c>
      <c r="C3463" s="86" t="s">
        <v>248</v>
      </c>
      <c r="D3463" s="88"/>
      <c r="E3463" s="88">
        <v>484</v>
      </c>
      <c r="F3463" s="10">
        <v>2065</v>
      </c>
      <c r="G3463" s="78" t="s">
        <v>334</v>
      </c>
      <c r="H3463" s="79">
        <v>18.818999999999999</v>
      </c>
      <c r="I3463" s="79">
        <v>65.807000000000002</v>
      </c>
      <c r="J3463" s="79">
        <v>108.85599999999999</v>
      </c>
      <c r="K3463" s="79">
        <v>99.516999999999996</v>
      </c>
      <c r="L3463" s="79">
        <v>44.582999999999998</v>
      </c>
      <c r="M3463" s="79">
        <v>7.8650000000000002</v>
      </c>
      <c r="N3463" s="79">
        <v>0.61299999999999999</v>
      </c>
    </row>
    <row r="3464" spans="1:14" x14ac:dyDescent="0.3">
      <c r="A3464" s="82">
        <v>3463</v>
      </c>
      <c r="B3464" s="83" t="s">
        <v>323</v>
      </c>
      <c r="C3464" s="86" t="s">
        <v>248</v>
      </c>
      <c r="D3464" s="88"/>
      <c r="E3464" s="88">
        <v>484</v>
      </c>
      <c r="F3464" s="10">
        <v>2070</v>
      </c>
      <c r="G3464" s="78" t="s">
        <v>335</v>
      </c>
      <c r="H3464" s="79">
        <v>16.870999999999999</v>
      </c>
      <c r="I3464" s="79">
        <v>62.883000000000003</v>
      </c>
      <c r="J3464" s="79">
        <v>109.65900000000001</v>
      </c>
      <c r="K3464" s="79">
        <v>103.50700000000001</v>
      </c>
      <c r="L3464" s="79">
        <v>46.277999999999999</v>
      </c>
      <c r="M3464" s="79">
        <v>8.1310000000000002</v>
      </c>
      <c r="N3464" s="79">
        <v>0.59099999999999997</v>
      </c>
    </row>
    <row r="3465" spans="1:14" x14ac:dyDescent="0.3">
      <c r="A3465" s="82">
        <v>3464</v>
      </c>
      <c r="B3465" s="83" t="s">
        <v>323</v>
      </c>
      <c r="C3465" s="86" t="s">
        <v>248</v>
      </c>
      <c r="D3465" s="88"/>
      <c r="E3465" s="88">
        <v>484</v>
      </c>
      <c r="F3465" s="10">
        <v>2075</v>
      </c>
      <c r="G3465" s="78" t="s">
        <v>336</v>
      </c>
      <c r="H3465" s="79">
        <v>15.154</v>
      </c>
      <c r="I3465" s="79">
        <v>60.104999999999997</v>
      </c>
      <c r="J3465" s="79">
        <v>110.34099999999999</v>
      </c>
      <c r="K3465" s="79">
        <v>107.35899999999999</v>
      </c>
      <c r="L3465" s="79">
        <v>47.966999999999999</v>
      </c>
      <c r="M3465" s="79">
        <v>8.3840000000000003</v>
      </c>
      <c r="N3465" s="79">
        <v>0.56999999999999995</v>
      </c>
    </row>
    <row r="3466" spans="1:14" x14ac:dyDescent="0.3">
      <c r="A3466" s="82">
        <v>3465</v>
      </c>
      <c r="B3466" s="83" t="s">
        <v>323</v>
      </c>
      <c r="C3466" s="86" t="s">
        <v>248</v>
      </c>
      <c r="D3466" s="88"/>
      <c r="E3466" s="88">
        <v>484</v>
      </c>
      <c r="F3466" s="10">
        <v>2080</v>
      </c>
      <c r="G3466" s="78" t="s">
        <v>337</v>
      </c>
      <c r="H3466" s="79">
        <v>13.637</v>
      </c>
      <c r="I3466" s="79">
        <v>57.427999999999997</v>
      </c>
      <c r="J3466" s="79">
        <v>110.788</v>
      </c>
      <c r="K3466" s="79">
        <v>110.93300000000001</v>
      </c>
      <c r="L3466" s="79">
        <v>49.573999999999998</v>
      </c>
      <c r="M3466" s="79">
        <v>8.6479999999999997</v>
      </c>
      <c r="N3466" s="79">
        <v>0.55200000000000005</v>
      </c>
    </row>
    <row r="3467" spans="1:14" x14ac:dyDescent="0.3">
      <c r="A3467" s="82">
        <v>3466</v>
      </c>
      <c r="B3467" s="83" t="s">
        <v>323</v>
      </c>
      <c r="C3467" s="86" t="s">
        <v>248</v>
      </c>
      <c r="D3467" s="88"/>
      <c r="E3467" s="88">
        <v>484</v>
      </c>
      <c r="F3467" s="10">
        <v>2085</v>
      </c>
      <c r="G3467" s="78" t="s">
        <v>338</v>
      </c>
      <c r="H3467" s="79">
        <v>12.337999999999999</v>
      </c>
      <c r="I3467" s="79">
        <v>54.948</v>
      </c>
      <c r="J3467" s="79">
        <v>111.14700000000001</v>
      </c>
      <c r="K3467" s="79">
        <v>114.346</v>
      </c>
      <c r="L3467" s="79">
        <v>51.170999999999999</v>
      </c>
      <c r="M3467" s="79">
        <v>8.9090000000000007</v>
      </c>
      <c r="N3467" s="79">
        <v>0.54100000000000004</v>
      </c>
    </row>
    <row r="3468" spans="1:14" x14ac:dyDescent="0.3">
      <c r="A3468" s="82">
        <v>3467</v>
      </c>
      <c r="B3468" s="83" t="s">
        <v>323</v>
      </c>
      <c r="C3468" s="86" t="s">
        <v>248</v>
      </c>
      <c r="D3468" s="88"/>
      <c r="E3468" s="88">
        <v>484</v>
      </c>
      <c r="F3468" s="10">
        <v>2090</v>
      </c>
      <c r="G3468" s="78" t="s">
        <v>339</v>
      </c>
      <c r="H3468" s="79">
        <v>11.218999999999999</v>
      </c>
      <c r="I3468" s="79">
        <v>52.601999999999997</v>
      </c>
      <c r="J3468" s="79">
        <v>111.235</v>
      </c>
      <c r="K3468" s="79">
        <v>117.413</v>
      </c>
      <c r="L3468" s="79">
        <v>52.655000000000001</v>
      </c>
      <c r="M3468" s="79">
        <v>9.1509999999999998</v>
      </c>
      <c r="N3468" s="79">
        <v>0.52500000000000002</v>
      </c>
    </row>
    <row r="3469" spans="1:14" x14ac:dyDescent="0.3">
      <c r="A3469" s="82">
        <v>3468</v>
      </c>
      <c r="B3469" s="83" t="s">
        <v>323</v>
      </c>
      <c r="C3469" s="86" t="s">
        <v>248</v>
      </c>
      <c r="D3469" s="88"/>
      <c r="E3469" s="88">
        <v>484</v>
      </c>
      <c r="F3469" s="10">
        <v>2095</v>
      </c>
      <c r="G3469" s="78" t="s">
        <v>340</v>
      </c>
      <c r="H3469" s="79">
        <v>10.271000000000001</v>
      </c>
      <c r="I3469" s="79">
        <v>50.427999999999997</v>
      </c>
      <c r="J3469" s="79">
        <v>111.134</v>
      </c>
      <c r="K3469" s="79">
        <v>120.184</v>
      </c>
      <c r="L3469" s="79">
        <v>54.055</v>
      </c>
      <c r="M3469" s="79">
        <v>9.3919999999999995</v>
      </c>
      <c r="N3469" s="79">
        <v>0.51600000000000001</v>
      </c>
    </row>
    <row r="3470" spans="1:14" x14ac:dyDescent="0.3">
      <c r="A3470" s="82">
        <v>3469</v>
      </c>
      <c r="B3470" s="83" t="s">
        <v>323</v>
      </c>
      <c r="C3470" s="86" t="s">
        <v>249</v>
      </c>
      <c r="D3470" s="88"/>
      <c r="E3470" s="88">
        <v>558</v>
      </c>
      <c r="F3470" s="10">
        <v>2015</v>
      </c>
      <c r="G3470" s="78" t="s">
        <v>324</v>
      </c>
      <c r="H3470" s="79">
        <v>85.396000000000001</v>
      </c>
      <c r="I3470" s="79">
        <v>113.697</v>
      </c>
      <c r="J3470" s="79">
        <v>102.322</v>
      </c>
      <c r="K3470" s="79">
        <v>71.772000000000006</v>
      </c>
      <c r="L3470" s="79">
        <v>39.875999999999998</v>
      </c>
      <c r="M3470" s="79">
        <v>14.865</v>
      </c>
      <c r="N3470" s="79">
        <v>4.1920000000000002</v>
      </c>
    </row>
    <row r="3471" spans="1:14" x14ac:dyDescent="0.3">
      <c r="A3471" s="82">
        <v>3470</v>
      </c>
      <c r="B3471" s="83" t="s">
        <v>323</v>
      </c>
      <c r="C3471" s="86" t="s">
        <v>249</v>
      </c>
      <c r="D3471" s="88"/>
      <c r="E3471" s="88">
        <v>558</v>
      </c>
      <c r="F3471" s="10">
        <v>2020</v>
      </c>
      <c r="G3471" s="78" t="s">
        <v>325</v>
      </c>
      <c r="H3471" s="79">
        <v>76.878</v>
      </c>
      <c r="I3471" s="79">
        <v>105.51</v>
      </c>
      <c r="J3471" s="79">
        <v>98.054000000000002</v>
      </c>
      <c r="K3471" s="79">
        <v>69.73</v>
      </c>
      <c r="L3471" s="79">
        <v>38.133000000000003</v>
      </c>
      <c r="M3471" s="79">
        <v>13.849</v>
      </c>
      <c r="N3471" s="79">
        <v>3.726</v>
      </c>
    </row>
    <row r="3472" spans="1:14" x14ac:dyDescent="0.3">
      <c r="A3472" s="82">
        <v>3471</v>
      </c>
      <c r="B3472" s="83" t="s">
        <v>323</v>
      </c>
      <c r="C3472" s="86" t="s">
        <v>249</v>
      </c>
      <c r="D3472" s="88"/>
      <c r="E3472" s="88">
        <v>558</v>
      </c>
      <c r="F3472" s="10">
        <v>2025</v>
      </c>
      <c r="G3472" s="78" t="s">
        <v>326</v>
      </c>
      <c r="H3472" s="79">
        <v>68.332999999999998</v>
      </c>
      <c r="I3472" s="79">
        <v>98.147000000000006</v>
      </c>
      <c r="J3472" s="79">
        <v>95.762</v>
      </c>
      <c r="K3472" s="79">
        <v>69.977000000000004</v>
      </c>
      <c r="L3472" s="79">
        <v>37.521999999999998</v>
      </c>
      <c r="M3472" s="79">
        <v>13.081</v>
      </c>
      <c r="N3472" s="79">
        <v>3.278</v>
      </c>
    </row>
    <row r="3473" spans="1:14" x14ac:dyDescent="0.3">
      <c r="A3473" s="82">
        <v>3472</v>
      </c>
      <c r="B3473" s="83" t="s">
        <v>323</v>
      </c>
      <c r="C3473" s="86" t="s">
        <v>249</v>
      </c>
      <c r="D3473" s="88"/>
      <c r="E3473" s="88">
        <v>558</v>
      </c>
      <c r="F3473" s="10">
        <v>2030</v>
      </c>
      <c r="G3473" s="78" t="s">
        <v>327</v>
      </c>
      <c r="H3473" s="79">
        <v>60.05</v>
      </c>
      <c r="I3473" s="79">
        <v>91.052999999999997</v>
      </c>
      <c r="J3473" s="79">
        <v>94.341999999999999</v>
      </c>
      <c r="K3473" s="79">
        <v>71.566000000000003</v>
      </c>
      <c r="L3473" s="79">
        <v>37.530999999999999</v>
      </c>
      <c r="M3473" s="79">
        <v>12.407999999999999</v>
      </c>
      <c r="N3473" s="79">
        <v>2.87</v>
      </c>
    </row>
    <row r="3474" spans="1:14" x14ac:dyDescent="0.3">
      <c r="A3474" s="82">
        <v>3473</v>
      </c>
      <c r="B3474" s="83" t="s">
        <v>323</v>
      </c>
      <c r="C3474" s="86" t="s">
        <v>249</v>
      </c>
      <c r="D3474" s="88"/>
      <c r="E3474" s="88">
        <v>558</v>
      </c>
      <c r="F3474" s="10">
        <v>2035</v>
      </c>
      <c r="G3474" s="78" t="s">
        <v>328</v>
      </c>
      <c r="H3474" s="79">
        <v>52.832999999999998</v>
      </c>
      <c r="I3474" s="79">
        <v>85.064999999999998</v>
      </c>
      <c r="J3474" s="79">
        <v>94.052000000000007</v>
      </c>
      <c r="K3474" s="79">
        <v>74.263000000000005</v>
      </c>
      <c r="L3474" s="79">
        <v>38.134</v>
      </c>
      <c r="M3474" s="79">
        <v>11.911</v>
      </c>
      <c r="N3474" s="79">
        <v>2.5219999999999998</v>
      </c>
    </row>
    <row r="3475" spans="1:14" x14ac:dyDescent="0.3">
      <c r="A3475" s="82">
        <v>3474</v>
      </c>
      <c r="B3475" s="83" t="s">
        <v>323</v>
      </c>
      <c r="C3475" s="86" t="s">
        <v>249</v>
      </c>
      <c r="D3475" s="88"/>
      <c r="E3475" s="88">
        <v>558</v>
      </c>
      <c r="F3475" s="10">
        <v>2040</v>
      </c>
      <c r="G3475" s="78" t="s">
        <v>329</v>
      </c>
      <c r="H3475" s="79">
        <v>46.503999999999998</v>
      </c>
      <c r="I3475" s="79">
        <v>79.900000000000006</v>
      </c>
      <c r="J3475" s="79">
        <v>94.409000000000006</v>
      </c>
      <c r="K3475" s="79">
        <v>77.536000000000001</v>
      </c>
      <c r="L3475" s="79">
        <v>39.07</v>
      </c>
      <c r="M3475" s="79">
        <v>11.525</v>
      </c>
      <c r="N3475" s="79">
        <v>2.2160000000000002</v>
      </c>
    </row>
    <row r="3476" spans="1:14" x14ac:dyDescent="0.3">
      <c r="A3476" s="82">
        <v>3475</v>
      </c>
      <c r="B3476" s="83" t="s">
        <v>323</v>
      </c>
      <c r="C3476" s="86" t="s">
        <v>249</v>
      </c>
      <c r="D3476" s="88"/>
      <c r="E3476" s="88">
        <v>558</v>
      </c>
      <c r="F3476" s="10">
        <v>2045</v>
      </c>
      <c r="G3476" s="78" t="s">
        <v>330</v>
      </c>
      <c r="H3476" s="79">
        <v>41.006999999999998</v>
      </c>
      <c r="I3476" s="79">
        <v>75.510999999999996</v>
      </c>
      <c r="J3476" s="79">
        <v>95.34</v>
      </c>
      <c r="K3476" s="79">
        <v>81.257999999999996</v>
      </c>
      <c r="L3476" s="79">
        <v>40.271000000000001</v>
      </c>
      <c r="M3476" s="79">
        <v>11.250999999999999</v>
      </c>
      <c r="N3476" s="79">
        <v>1.962</v>
      </c>
    </row>
    <row r="3477" spans="1:14" x14ac:dyDescent="0.3">
      <c r="A3477" s="82">
        <v>3476</v>
      </c>
      <c r="B3477" s="83" t="s">
        <v>323</v>
      </c>
      <c r="C3477" s="86" t="s">
        <v>249</v>
      </c>
      <c r="D3477" s="88"/>
      <c r="E3477" s="88">
        <v>558</v>
      </c>
      <c r="F3477" s="10">
        <v>2050</v>
      </c>
      <c r="G3477" s="78" t="s">
        <v>331</v>
      </c>
      <c r="H3477" s="79">
        <v>36.237000000000002</v>
      </c>
      <c r="I3477" s="79">
        <v>71.822999999999993</v>
      </c>
      <c r="J3477" s="79">
        <v>96.822000000000003</v>
      </c>
      <c r="K3477" s="79">
        <v>85.474999999999994</v>
      </c>
      <c r="L3477" s="79">
        <v>41.749000000000002</v>
      </c>
      <c r="M3477" s="79">
        <v>11.065</v>
      </c>
      <c r="N3477" s="79">
        <v>1.7490000000000001</v>
      </c>
    </row>
    <row r="3478" spans="1:14" x14ac:dyDescent="0.3">
      <c r="A3478" s="82">
        <v>3477</v>
      </c>
      <c r="B3478" s="83" t="s">
        <v>323</v>
      </c>
      <c r="C3478" s="86" t="s">
        <v>249</v>
      </c>
      <c r="D3478" s="88"/>
      <c r="E3478" s="88">
        <v>558</v>
      </c>
      <c r="F3478" s="10">
        <v>2055</v>
      </c>
      <c r="G3478" s="78" t="s">
        <v>332</v>
      </c>
      <c r="H3478" s="79">
        <v>31.965</v>
      </c>
      <c r="I3478" s="79">
        <v>68.47</v>
      </c>
      <c r="J3478" s="79">
        <v>98.366</v>
      </c>
      <c r="K3478" s="79">
        <v>89.658000000000001</v>
      </c>
      <c r="L3478" s="79">
        <v>43.253999999999998</v>
      </c>
      <c r="M3478" s="79">
        <v>10.911</v>
      </c>
      <c r="N3478" s="79">
        <v>1.556</v>
      </c>
    </row>
    <row r="3479" spans="1:14" x14ac:dyDescent="0.3">
      <c r="A3479" s="82">
        <v>3478</v>
      </c>
      <c r="B3479" s="83" t="s">
        <v>323</v>
      </c>
      <c r="C3479" s="86" t="s">
        <v>249</v>
      </c>
      <c r="D3479" s="88"/>
      <c r="E3479" s="88">
        <v>558</v>
      </c>
      <c r="F3479" s="10">
        <v>2060</v>
      </c>
      <c r="G3479" s="78" t="s">
        <v>333</v>
      </c>
      <c r="H3479" s="79">
        <v>28.215</v>
      </c>
      <c r="I3479" s="79">
        <v>65.549000000000007</v>
      </c>
      <c r="J3479" s="79">
        <v>100.17</v>
      </c>
      <c r="K3479" s="79">
        <v>94.051000000000002</v>
      </c>
      <c r="L3479" s="79">
        <v>44.889000000000003</v>
      </c>
      <c r="M3479" s="79">
        <v>10.815</v>
      </c>
      <c r="N3479" s="79">
        <v>1.391</v>
      </c>
    </row>
    <row r="3480" spans="1:14" x14ac:dyDescent="0.3">
      <c r="A3480" s="82">
        <v>3479</v>
      </c>
      <c r="B3480" s="83" t="s">
        <v>323</v>
      </c>
      <c r="C3480" s="86" t="s">
        <v>249</v>
      </c>
      <c r="D3480" s="88"/>
      <c r="E3480" s="88">
        <v>558</v>
      </c>
      <c r="F3480" s="10">
        <v>2065</v>
      </c>
      <c r="G3480" s="78" t="s">
        <v>334</v>
      </c>
      <c r="H3480" s="79">
        <v>24.846</v>
      </c>
      <c r="I3480" s="79">
        <v>62.783999999999999</v>
      </c>
      <c r="J3480" s="79">
        <v>101.831</v>
      </c>
      <c r="K3480" s="79">
        <v>98.269000000000005</v>
      </c>
      <c r="L3480" s="79">
        <v>46.478999999999999</v>
      </c>
      <c r="M3480" s="79">
        <v>10.725</v>
      </c>
      <c r="N3480" s="79">
        <v>1.246</v>
      </c>
    </row>
    <row r="3481" spans="1:14" x14ac:dyDescent="0.3">
      <c r="A3481" s="82">
        <v>3480</v>
      </c>
      <c r="B3481" s="83" t="s">
        <v>323</v>
      </c>
      <c r="C3481" s="86" t="s">
        <v>249</v>
      </c>
      <c r="D3481" s="88"/>
      <c r="E3481" s="88">
        <v>558</v>
      </c>
      <c r="F3481" s="10">
        <v>2070</v>
      </c>
      <c r="G3481" s="78" t="s">
        <v>335</v>
      </c>
      <c r="H3481" s="79">
        <v>21.837</v>
      </c>
      <c r="I3481" s="79">
        <v>60.14</v>
      </c>
      <c r="J3481" s="79">
        <v>103.304</v>
      </c>
      <c r="K3481" s="79">
        <v>102.241</v>
      </c>
      <c r="L3481" s="79">
        <v>47.978999999999999</v>
      </c>
      <c r="M3481" s="79">
        <v>10.637</v>
      </c>
      <c r="N3481" s="79">
        <v>1.1220000000000001</v>
      </c>
    </row>
    <row r="3482" spans="1:14" x14ac:dyDescent="0.3">
      <c r="A3482" s="82">
        <v>3481</v>
      </c>
      <c r="B3482" s="83" t="s">
        <v>323</v>
      </c>
      <c r="C3482" s="86" t="s">
        <v>249</v>
      </c>
      <c r="D3482" s="88"/>
      <c r="E3482" s="88">
        <v>558</v>
      </c>
      <c r="F3482" s="10">
        <v>2075</v>
      </c>
      <c r="G3482" s="78" t="s">
        <v>336</v>
      </c>
      <c r="H3482" s="79">
        <v>19.234999999999999</v>
      </c>
      <c r="I3482" s="79">
        <v>57.767000000000003</v>
      </c>
      <c r="J3482" s="79">
        <v>104.818</v>
      </c>
      <c r="K3482" s="79">
        <v>106.22199999999999</v>
      </c>
      <c r="L3482" s="79">
        <v>49.512999999999998</v>
      </c>
      <c r="M3482" s="79">
        <v>10.579000000000001</v>
      </c>
      <c r="N3482" s="79">
        <v>1.006</v>
      </c>
    </row>
    <row r="3483" spans="1:14" x14ac:dyDescent="0.3">
      <c r="A3483" s="82">
        <v>3482</v>
      </c>
      <c r="B3483" s="83" t="s">
        <v>323</v>
      </c>
      <c r="C3483" s="86" t="s">
        <v>249</v>
      </c>
      <c r="D3483" s="88"/>
      <c r="E3483" s="88">
        <v>558</v>
      </c>
      <c r="F3483" s="10">
        <v>2080</v>
      </c>
      <c r="G3483" s="78" t="s">
        <v>337</v>
      </c>
      <c r="H3483" s="79">
        <v>16.959</v>
      </c>
      <c r="I3483" s="79">
        <v>55.473999999999997</v>
      </c>
      <c r="J3483" s="79">
        <v>106.08</v>
      </c>
      <c r="K3483" s="79">
        <v>109.896</v>
      </c>
      <c r="L3483" s="79">
        <v>50.927999999999997</v>
      </c>
      <c r="M3483" s="79">
        <v>10.502000000000001</v>
      </c>
      <c r="N3483" s="79">
        <v>0.90100000000000002</v>
      </c>
    </row>
    <row r="3484" spans="1:14" x14ac:dyDescent="0.3">
      <c r="A3484" s="82">
        <v>3483</v>
      </c>
      <c r="B3484" s="83" t="s">
        <v>323</v>
      </c>
      <c r="C3484" s="86" t="s">
        <v>249</v>
      </c>
      <c r="D3484" s="88"/>
      <c r="E3484" s="88">
        <v>558</v>
      </c>
      <c r="F3484" s="10">
        <v>2085</v>
      </c>
      <c r="G3484" s="78" t="s">
        <v>338</v>
      </c>
      <c r="H3484" s="79">
        <v>15.016</v>
      </c>
      <c r="I3484" s="79">
        <v>53.341999999999999</v>
      </c>
      <c r="J3484" s="79">
        <v>107.17100000000001</v>
      </c>
      <c r="K3484" s="79">
        <v>113.33799999999999</v>
      </c>
      <c r="L3484" s="79">
        <v>52.264000000000003</v>
      </c>
      <c r="M3484" s="79">
        <v>10.435</v>
      </c>
      <c r="N3484" s="79">
        <v>0.81399999999999995</v>
      </c>
    </row>
    <row r="3485" spans="1:14" x14ac:dyDescent="0.3">
      <c r="A3485" s="82">
        <v>3484</v>
      </c>
      <c r="B3485" s="83" t="s">
        <v>323</v>
      </c>
      <c r="C3485" s="86" t="s">
        <v>249</v>
      </c>
      <c r="D3485" s="88"/>
      <c r="E3485" s="88">
        <v>558</v>
      </c>
      <c r="F3485" s="10">
        <v>2090</v>
      </c>
      <c r="G3485" s="78" t="s">
        <v>339</v>
      </c>
      <c r="H3485" s="79">
        <v>13.372999999999999</v>
      </c>
      <c r="I3485" s="79">
        <v>51.332000000000001</v>
      </c>
      <c r="J3485" s="79">
        <v>108.021</v>
      </c>
      <c r="K3485" s="79">
        <v>116.458</v>
      </c>
      <c r="L3485" s="79">
        <v>53.49</v>
      </c>
      <c r="M3485" s="79">
        <v>10.356</v>
      </c>
      <c r="N3485" s="79">
        <v>0.75</v>
      </c>
    </row>
    <row r="3486" spans="1:14" x14ac:dyDescent="0.3">
      <c r="A3486" s="82">
        <v>3485</v>
      </c>
      <c r="B3486" s="83" t="s">
        <v>323</v>
      </c>
      <c r="C3486" s="86" t="s">
        <v>249</v>
      </c>
      <c r="D3486" s="88"/>
      <c r="E3486" s="88">
        <v>558</v>
      </c>
      <c r="F3486" s="10">
        <v>2095</v>
      </c>
      <c r="G3486" s="78" t="s">
        <v>340</v>
      </c>
      <c r="H3486" s="79">
        <v>12.002000000000001</v>
      </c>
      <c r="I3486" s="79">
        <v>49.494999999999997</v>
      </c>
      <c r="J3486" s="79">
        <v>108.721</v>
      </c>
      <c r="K3486" s="79">
        <v>119.35599999999999</v>
      </c>
      <c r="L3486" s="79">
        <v>54.637</v>
      </c>
      <c r="M3486" s="79">
        <v>10.276</v>
      </c>
      <c r="N3486" s="79">
        <v>0.69299999999999995</v>
      </c>
    </row>
    <row r="3487" spans="1:14" x14ac:dyDescent="0.3">
      <c r="A3487" s="82">
        <v>3486</v>
      </c>
      <c r="B3487" s="83" t="s">
        <v>323</v>
      </c>
      <c r="C3487" s="86" t="s">
        <v>250</v>
      </c>
      <c r="D3487" s="88"/>
      <c r="E3487" s="88">
        <v>591</v>
      </c>
      <c r="F3487" s="10">
        <v>2015</v>
      </c>
      <c r="G3487" s="78" t="s">
        <v>324</v>
      </c>
      <c r="H3487" s="79">
        <v>81.828000000000003</v>
      </c>
      <c r="I3487" s="79">
        <v>137.72200000000001</v>
      </c>
      <c r="J3487" s="79">
        <v>125.062</v>
      </c>
      <c r="K3487" s="79">
        <v>90.715000000000003</v>
      </c>
      <c r="L3487" s="79">
        <v>44.444000000000003</v>
      </c>
      <c r="M3487" s="79">
        <v>12.409000000000001</v>
      </c>
      <c r="N3487" s="79">
        <v>1.58</v>
      </c>
    </row>
    <row r="3488" spans="1:14" x14ac:dyDescent="0.3">
      <c r="A3488" s="82">
        <v>3487</v>
      </c>
      <c r="B3488" s="83" t="s">
        <v>323</v>
      </c>
      <c r="C3488" s="86" t="s">
        <v>250</v>
      </c>
      <c r="D3488" s="88"/>
      <c r="E3488" s="88">
        <v>591</v>
      </c>
      <c r="F3488" s="10">
        <v>2020</v>
      </c>
      <c r="G3488" s="78" t="s">
        <v>325</v>
      </c>
      <c r="H3488" s="79">
        <v>76.238</v>
      </c>
      <c r="I3488" s="79">
        <v>130.43100000000001</v>
      </c>
      <c r="J3488" s="79">
        <v>120.122</v>
      </c>
      <c r="K3488" s="79">
        <v>87.823999999999998</v>
      </c>
      <c r="L3488" s="79">
        <v>42.936999999999998</v>
      </c>
      <c r="M3488" s="79">
        <v>11.906000000000001</v>
      </c>
      <c r="N3488" s="79">
        <v>1.502</v>
      </c>
    </row>
    <row r="3489" spans="1:14" x14ac:dyDescent="0.3">
      <c r="A3489" s="82">
        <v>3488</v>
      </c>
      <c r="B3489" s="83" t="s">
        <v>323</v>
      </c>
      <c r="C3489" s="86" t="s">
        <v>250</v>
      </c>
      <c r="D3489" s="88"/>
      <c r="E3489" s="88">
        <v>591</v>
      </c>
      <c r="F3489" s="10">
        <v>2025</v>
      </c>
      <c r="G3489" s="78" t="s">
        <v>326</v>
      </c>
      <c r="H3489" s="79">
        <v>70.369</v>
      </c>
      <c r="I3489" s="79">
        <v>123.479</v>
      </c>
      <c r="J3489" s="79">
        <v>116.425</v>
      </c>
      <c r="K3489" s="79">
        <v>86.31</v>
      </c>
      <c r="L3489" s="79">
        <v>42.058999999999997</v>
      </c>
      <c r="M3489" s="79">
        <v>11.516</v>
      </c>
      <c r="N3489" s="79">
        <v>1.4219999999999999</v>
      </c>
    </row>
    <row r="3490" spans="1:14" x14ac:dyDescent="0.3">
      <c r="A3490" s="82">
        <v>3489</v>
      </c>
      <c r="B3490" s="83" t="s">
        <v>323</v>
      </c>
      <c r="C3490" s="86" t="s">
        <v>250</v>
      </c>
      <c r="D3490" s="88"/>
      <c r="E3490" s="88">
        <v>591</v>
      </c>
      <c r="F3490" s="10">
        <v>2030</v>
      </c>
      <c r="G3490" s="78" t="s">
        <v>327</v>
      </c>
      <c r="H3490" s="79">
        <v>64.260000000000005</v>
      </c>
      <c r="I3490" s="79">
        <v>116.486</v>
      </c>
      <c r="J3490" s="79">
        <v>113.408</v>
      </c>
      <c r="K3490" s="79">
        <v>85.748999999999995</v>
      </c>
      <c r="L3490" s="79">
        <v>41.603999999999999</v>
      </c>
      <c r="M3490" s="79">
        <v>11.176</v>
      </c>
      <c r="N3490" s="79">
        <v>1.337</v>
      </c>
    </row>
    <row r="3491" spans="1:14" x14ac:dyDescent="0.3">
      <c r="A3491" s="82">
        <v>3490</v>
      </c>
      <c r="B3491" s="83" t="s">
        <v>323</v>
      </c>
      <c r="C3491" s="86" t="s">
        <v>250</v>
      </c>
      <c r="D3491" s="88"/>
      <c r="E3491" s="88">
        <v>591</v>
      </c>
      <c r="F3491" s="10">
        <v>2035</v>
      </c>
      <c r="G3491" s="78" t="s">
        <v>328</v>
      </c>
      <c r="H3491" s="79">
        <v>58.305</v>
      </c>
      <c r="I3491" s="79">
        <v>109.70399999999999</v>
      </c>
      <c r="J3491" s="79">
        <v>111.07299999999999</v>
      </c>
      <c r="K3491" s="79">
        <v>86.052999999999997</v>
      </c>
      <c r="L3491" s="79">
        <v>41.534999999999997</v>
      </c>
      <c r="M3491" s="79">
        <v>10.898</v>
      </c>
      <c r="N3491" s="79">
        <v>1.252</v>
      </c>
    </row>
    <row r="3492" spans="1:14" x14ac:dyDescent="0.3">
      <c r="A3492" s="82">
        <v>3491</v>
      </c>
      <c r="B3492" s="83" t="s">
        <v>323</v>
      </c>
      <c r="C3492" s="86" t="s">
        <v>250</v>
      </c>
      <c r="D3492" s="88"/>
      <c r="E3492" s="88">
        <v>591</v>
      </c>
      <c r="F3492" s="10">
        <v>2040</v>
      </c>
      <c r="G3492" s="78" t="s">
        <v>329</v>
      </c>
      <c r="H3492" s="79">
        <v>52.786999999999999</v>
      </c>
      <c r="I3492" s="79">
        <v>103.515</v>
      </c>
      <c r="J3492" s="79">
        <v>109.527</v>
      </c>
      <c r="K3492" s="79">
        <v>87.185000000000002</v>
      </c>
      <c r="L3492" s="79">
        <v>41.844999999999999</v>
      </c>
      <c r="M3492" s="79">
        <v>10.696999999999999</v>
      </c>
      <c r="N3492" s="79">
        <v>1.1839999999999999</v>
      </c>
    </row>
    <row r="3493" spans="1:14" x14ac:dyDescent="0.3">
      <c r="A3493" s="82">
        <v>3492</v>
      </c>
      <c r="B3493" s="83" t="s">
        <v>323</v>
      </c>
      <c r="C3493" s="86" t="s">
        <v>250</v>
      </c>
      <c r="D3493" s="88"/>
      <c r="E3493" s="88">
        <v>591</v>
      </c>
      <c r="F3493" s="10">
        <v>2045</v>
      </c>
      <c r="G3493" s="78" t="s">
        <v>330</v>
      </c>
      <c r="H3493" s="79">
        <v>47.613</v>
      </c>
      <c r="I3493" s="79">
        <v>97.641999999999996</v>
      </c>
      <c r="J3493" s="79">
        <v>108.32899999999999</v>
      </c>
      <c r="K3493" s="79">
        <v>88.68</v>
      </c>
      <c r="L3493" s="79">
        <v>42.33</v>
      </c>
      <c r="M3493" s="79">
        <v>10.537000000000001</v>
      </c>
      <c r="N3493" s="79">
        <v>1.109</v>
      </c>
    </row>
    <row r="3494" spans="1:14" x14ac:dyDescent="0.3">
      <c r="A3494" s="82">
        <v>3493</v>
      </c>
      <c r="B3494" s="83" t="s">
        <v>323</v>
      </c>
      <c r="C3494" s="86" t="s">
        <v>250</v>
      </c>
      <c r="D3494" s="88"/>
      <c r="E3494" s="88">
        <v>591</v>
      </c>
      <c r="F3494" s="10">
        <v>2050</v>
      </c>
      <c r="G3494" s="78" t="s">
        <v>331</v>
      </c>
      <c r="H3494" s="79">
        <v>42.845999999999997</v>
      </c>
      <c r="I3494" s="79">
        <v>92.183000000000007</v>
      </c>
      <c r="J3494" s="79">
        <v>107.48</v>
      </c>
      <c r="K3494" s="79">
        <v>90.531999999999996</v>
      </c>
      <c r="L3494" s="79">
        <v>42.984999999999999</v>
      </c>
      <c r="M3494" s="79">
        <v>10.407999999999999</v>
      </c>
      <c r="N3494" s="79">
        <v>1.046</v>
      </c>
    </row>
    <row r="3495" spans="1:14" x14ac:dyDescent="0.3">
      <c r="A3495" s="82">
        <v>3494</v>
      </c>
      <c r="B3495" s="83" t="s">
        <v>323</v>
      </c>
      <c r="C3495" s="86" t="s">
        <v>250</v>
      </c>
      <c r="D3495" s="88"/>
      <c r="E3495" s="88">
        <v>591</v>
      </c>
      <c r="F3495" s="10">
        <v>2055</v>
      </c>
      <c r="G3495" s="78" t="s">
        <v>332</v>
      </c>
      <c r="H3495" s="79">
        <v>38.543999999999997</v>
      </c>
      <c r="I3495" s="79">
        <v>87.23</v>
      </c>
      <c r="J3495" s="79">
        <v>107.07599999999999</v>
      </c>
      <c r="K3495" s="79">
        <v>92.738</v>
      </c>
      <c r="L3495" s="79">
        <v>43.805999999999997</v>
      </c>
      <c r="M3495" s="79">
        <v>10.316000000000001</v>
      </c>
      <c r="N3495" s="79">
        <v>0.99</v>
      </c>
    </row>
    <row r="3496" spans="1:14" x14ac:dyDescent="0.3">
      <c r="A3496" s="82">
        <v>3495</v>
      </c>
      <c r="B3496" s="83" t="s">
        <v>323</v>
      </c>
      <c r="C3496" s="86" t="s">
        <v>250</v>
      </c>
      <c r="D3496" s="88"/>
      <c r="E3496" s="88">
        <v>591</v>
      </c>
      <c r="F3496" s="10">
        <v>2060</v>
      </c>
      <c r="G3496" s="78" t="s">
        <v>333</v>
      </c>
      <c r="H3496" s="79">
        <v>34.700000000000003</v>
      </c>
      <c r="I3496" s="79">
        <v>82.784000000000006</v>
      </c>
      <c r="J3496" s="79">
        <v>107.11</v>
      </c>
      <c r="K3496" s="79">
        <v>95.361000000000004</v>
      </c>
      <c r="L3496" s="79">
        <v>44.828000000000003</v>
      </c>
      <c r="M3496" s="79">
        <v>10.268000000000001</v>
      </c>
      <c r="N3496" s="79">
        <v>0.92900000000000005</v>
      </c>
    </row>
    <row r="3497" spans="1:14" x14ac:dyDescent="0.3">
      <c r="A3497" s="82">
        <v>3496</v>
      </c>
      <c r="B3497" s="83" t="s">
        <v>323</v>
      </c>
      <c r="C3497" s="86" t="s">
        <v>250</v>
      </c>
      <c r="D3497" s="88"/>
      <c r="E3497" s="88">
        <v>591</v>
      </c>
      <c r="F3497" s="10">
        <v>2065</v>
      </c>
      <c r="G3497" s="78" t="s">
        <v>334</v>
      </c>
      <c r="H3497" s="79">
        <v>31.184999999999999</v>
      </c>
      <c r="I3497" s="79">
        <v>78.606999999999999</v>
      </c>
      <c r="J3497" s="79">
        <v>107.22499999999999</v>
      </c>
      <c r="K3497" s="79">
        <v>97.992999999999995</v>
      </c>
      <c r="L3497" s="79">
        <v>45.871000000000002</v>
      </c>
      <c r="M3497" s="79">
        <v>10.234</v>
      </c>
      <c r="N3497" s="79">
        <v>0.88500000000000001</v>
      </c>
    </row>
    <row r="3498" spans="1:14" x14ac:dyDescent="0.3">
      <c r="A3498" s="82">
        <v>3497</v>
      </c>
      <c r="B3498" s="83" t="s">
        <v>323</v>
      </c>
      <c r="C3498" s="86" t="s">
        <v>250</v>
      </c>
      <c r="D3498" s="88"/>
      <c r="E3498" s="88">
        <v>591</v>
      </c>
      <c r="F3498" s="10">
        <v>2070</v>
      </c>
      <c r="G3498" s="78" t="s">
        <v>335</v>
      </c>
      <c r="H3498" s="79">
        <v>28.041</v>
      </c>
      <c r="I3498" s="79">
        <v>74.796999999999997</v>
      </c>
      <c r="J3498" s="79">
        <v>107.595</v>
      </c>
      <c r="K3498" s="79">
        <v>100.843</v>
      </c>
      <c r="L3498" s="79">
        <v>47.015000000000001</v>
      </c>
      <c r="M3498" s="79">
        <v>10.227</v>
      </c>
      <c r="N3498" s="79">
        <v>0.84199999999999997</v>
      </c>
    </row>
    <row r="3499" spans="1:14" x14ac:dyDescent="0.3">
      <c r="A3499" s="82">
        <v>3498</v>
      </c>
      <c r="B3499" s="83" t="s">
        <v>323</v>
      </c>
      <c r="C3499" s="86" t="s">
        <v>250</v>
      </c>
      <c r="D3499" s="88"/>
      <c r="E3499" s="88">
        <v>591</v>
      </c>
      <c r="F3499" s="10">
        <v>2075</v>
      </c>
      <c r="G3499" s="78" t="s">
        <v>336</v>
      </c>
      <c r="H3499" s="79">
        <v>25.233000000000001</v>
      </c>
      <c r="I3499" s="79">
        <v>71.311000000000007</v>
      </c>
      <c r="J3499" s="79">
        <v>108.10299999999999</v>
      </c>
      <c r="K3499" s="79">
        <v>103.749</v>
      </c>
      <c r="L3499" s="79">
        <v>48.188000000000002</v>
      </c>
      <c r="M3499" s="79">
        <v>10.231</v>
      </c>
      <c r="N3499" s="79">
        <v>0.80500000000000005</v>
      </c>
    </row>
    <row r="3500" spans="1:14" x14ac:dyDescent="0.3">
      <c r="A3500" s="82">
        <v>3499</v>
      </c>
      <c r="B3500" s="83" t="s">
        <v>323</v>
      </c>
      <c r="C3500" s="86" t="s">
        <v>250</v>
      </c>
      <c r="D3500" s="88"/>
      <c r="E3500" s="88">
        <v>591</v>
      </c>
      <c r="F3500" s="10">
        <v>2080</v>
      </c>
      <c r="G3500" s="78" t="s">
        <v>337</v>
      </c>
      <c r="H3500" s="79">
        <v>22.713999999999999</v>
      </c>
      <c r="I3500" s="79">
        <v>68.063999999999993</v>
      </c>
      <c r="J3500" s="79">
        <v>108.616</v>
      </c>
      <c r="K3500" s="79">
        <v>106.593</v>
      </c>
      <c r="L3500" s="79">
        <v>49.359000000000002</v>
      </c>
      <c r="M3500" s="79">
        <v>10.228</v>
      </c>
      <c r="N3500" s="79">
        <v>0.76600000000000001</v>
      </c>
    </row>
    <row r="3501" spans="1:14" x14ac:dyDescent="0.3">
      <c r="A3501" s="82">
        <v>3500</v>
      </c>
      <c r="B3501" s="83" t="s">
        <v>323</v>
      </c>
      <c r="C3501" s="86" t="s">
        <v>250</v>
      </c>
      <c r="D3501" s="88"/>
      <c r="E3501" s="88">
        <v>591</v>
      </c>
      <c r="F3501" s="10">
        <v>2085</v>
      </c>
      <c r="G3501" s="78" t="s">
        <v>338</v>
      </c>
      <c r="H3501" s="79">
        <v>20.465</v>
      </c>
      <c r="I3501" s="79">
        <v>65.045000000000002</v>
      </c>
      <c r="J3501" s="79">
        <v>109.13500000000001</v>
      </c>
      <c r="K3501" s="79">
        <v>109.377</v>
      </c>
      <c r="L3501" s="79">
        <v>50.497999999999998</v>
      </c>
      <c r="M3501" s="79">
        <v>10.249000000000001</v>
      </c>
      <c r="N3501" s="79">
        <v>0.73099999999999998</v>
      </c>
    </row>
    <row r="3502" spans="1:14" x14ac:dyDescent="0.3">
      <c r="A3502" s="82">
        <v>3501</v>
      </c>
      <c r="B3502" s="83" t="s">
        <v>323</v>
      </c>
      <c r="C3502" s="86" t="s">
        <v>250</v>
      </c>
      <c r="D3502" s="88"/>
      <c r="E3502" s="88">
        <v>591</v>
      </c>
      <c r="F3502" s="10">
        <v>2090</v>
      </c>
      <c r="G3502" s="78" t="s">
        <v>339</v>
      </c>
      <c r="H3502" s="79">
        <v>18.463000000000001</v>
      </c>
      <c r="I3502" s="79">
        <v>62.234000000000002</v>
      </c>
      <c r="J3502" s="79">
        <v>109.60299999999999</v>
      </c>
      <c r="K3502" s="79">
        <v>112.029</v>
      </c>
      <c r="L3502" s="79">
        <v>51.597000000000001</v>
      </c>
      <c r="M3502" s="79">
        <v>10.257</v>
      </c>
      <c r="N3502" s="79">
        <v>0.69699999999999995</v>
      </c>
    </row>
    <row r="3503" spans="1:14" x14ac:dyDescent="0.3">
      <c r="A3503" s="82">
        <v>3502</v>
      </c>
      <c r="B3503" s="83" t="s">
        <v>323</v>
      </c>
      <c r="C3503" s="86" t="s">
        <v>250</v>
      </c>
      <c r="D3503" s="88"/>
      <c r="E3503" s="88">
        <v>591</v>
      </c>
      <c r="F3503" s="10">
        <v>2095</v>
      </c>
      <c r="G3503" s="78" t="s">
        <v>340</v>
      </c>
      <c r="H3503" s="79">
        <v>16.678999999999998</v>
      </c>
      <c r="I3503" s="79">
        <v>59.59</v>
      </c>
      <c r="J3503" s="79">
        <v>109.995</v>
      </c>
      <c r="K3503" s="79">
        <v>114.553</v>
      </c>
      <c r="L3503" s="79">
        <v>52.642000000000003</v>
      </c>
      <c r="M3503" s="79">
        <v>10.250999999999999</v>
      </c>
      <c r="N3503" s="79">
        <v>0.67</v>
      </c>
    </row>
    <row r="3504" spans="1:14" x14ac:dyDescent="0.3">
      <c r="A3504" s="82">
        <v>3503</v>
      </c>
      <c r="B3504" s="83" t="s">
        <v>323</v>
      </c>
      <c r="C3504" s="87" t="s">
        <v>251</v>
      </c>
      <c r="D3504" s="88">
        <v>26</v>
      </c>
      <c r="E3504" s="88">
        <v>931</v>
      </c>
      <c r="F3504" s="10">
        <v>2015</v>
      </c>
      <c r="G3504" s="78" t="s">
        <v>324</v>
      </c>
      <c r="H3504" s="79">
        <v>60.883484745446196</v>
      </c>
      <c r="I3504" s="79">
        <v>106.53530849769299</v>
      </c>
      <c r="J3504" s="79">
        <v>97.043745549045298</v>
      </c>
      <c r="K3504" s="79">
        <v>68.885044620484805</v>
      </c>
      <c r="L3504" s="79">
        <v>38.982399114091301</v>
      </c>
      <c r="M3504" s="79">
        <v>13.6929363622815</v>
      </c>
      <c r="N3504" s="79">
        <v>2.39648531952251</v>
      </c>
    </row>
    <row r="3505" spans="1:14" x14ac:dyDescent="0.3">
      <c r="A3505" s="82">
        <v>3504</v>
      </c>
      <c r="B3505" s="83" t="s">
        <v>323</v>
      </c>
      <c r="C3505" s="87" t="s">
        <v>251</v>
      </c>
      <c r="D3505" s="88">
        <v>26</v>
      </c>
      <c r="E3505" s="88">
        <v>931</v>
      </c>
      <c r="F3505" s="10">
        <v>2020</v>
      </c>
      <c r="G3505" s="78" t="s">
        <v>325</v>
      </c>
      <c r="H3505" s="79">
        <v>54.156016972633097</v>
      </c>
      <c r="I3505" s="79">
        <v>98.814668204355002</v>
      </c>
      <c r="J3505" s="79">
        <v>95.434690787740607</v>
      </c>
      <c r="K3505" s="79">
        <v>71.582209655488995</v>
      </c>
      <c r="L3505" s="79">
        <v>39.544509736196297</v>
      </c>
      <c r="M3505" s="79">
        <v>12.977952397297001</v>
      </c>
      <c r="N3505" s="79">
        <v>2.2283334649364899</v>
      </c>
    </row>
    <row r="3506" spans="1:14" x14ac:dyDescent="0.3">
      <c r="A3506" s="82">
        <v>3505</v>
      </c>
      <c r="B3506" s="83" t="s">
        <v>323</v>
      </c>
      <c r="C3506" s="87" t="s">
        <v>251</v>
      </c>
      <c r="D3506" s="88">
        <v>26</v>
      </c>
      <c r="E3506" s="88">
        <v>931</v>
      </c>
      <c r="F3506" s="10">
        <v>2025</v>
      </c>
      <c r="G3506" s="78" t="s">
        <v>326</v>
      </c>
      <c r="H3506" s="79">
        <v>48.814057759160796</v>
      </c>
      <c r="I3506" s="79">
        <v>93.007465517637499</v>
      </c>
      <c r="J3506" s="79">
        <v>94.708989535042406</v>
      </c>
      <c r="K3506" s="79">
        <v>73.903098239967903</v>
      </c>
      <c r="L3506" s="79">
        <v>40.371159125860999</v>
      </c>
      <c r="M3506" s="79">
        <v>12.4854838013327</v>
      </c>
      <c r="N3506" s="79">
        <v>2.0876125073725702</v>
      </c>
    </row>
    <row r="3507" spans="1:14" x14ac:dyDescent="0.3">
      <c r="A3507" s="82">
        <v>3506</v>
      </c>
      <c r="B3507" s="83" t="s">
        <v>323</v>
      </c>
      <c r="C3507" s="87" t="s">
        <v>251</v>
      </c>
      <c r="D3507" s="88">
        <v>26</v>
      </c>
      <c r="E3507" s="88">
        <v>931</v>
      </c>
      <c r="F3507" s="10">
        <v>2030</v>
      </c>
      <c r="G3507" s="78" t="s">
        <v>327</v>
      </c>
      <c r="H3507" s="79">
        <v>44.068185728636699</v>
      </c>
      <c r="I3507" s="79">
        <v>87.933120203673496</v>
      </c>
      <c r="J3507" s="79">
        <v>94.831793650705706</v>
      </c>
      <c r="K3507" s="79">
        <v>76.784056539988399</v>
      </c>
      <c r="L3507" s="79">
        <v>41.236514062056898</v>
      </c>
      <c r="M3507" s="79">
        <v>12.183251302951801</v>
      </c>
      <c r="N3507" s="79">
        <v>1.97248262170802</v>
      </c>
    </row>
    <row r="3508" spans="1:14" x14ac:dyDescent="0.3">
      <c r="A3508" s="82">
        <v>3507</v>
      </c>
      <c r="B3508" s="83" t="s">
        <v>323</v>
      </c>
      <c r="C3508" s="87" t="s">
        <v>251</v>
      </c>
      <c r="D3508" s="88">
        <v>26</v>
      </c>
      <c r="E3508" s="88">
        <v>931</v>
      </c>
      <c r="F3508" s="10">
        <v>2035</v>
      </c>
      <c r="G3508" s="78" t="s">
        <v>328</v>
      </c>
      <c r="H3508" s="79">
        <v>39.797576546467297</v>
      </c>
      <c r="I3508" s="79">
        <v>83.347860430696699</v>
      </c>
      <c r="J3508" s="79">
        <v>95.342240241439896</v>
      </c>
      <c r="K3508" s="79">
        <v>80.159117486933596</v>
      </c>
      <c r="L3508" s="79">
        <v>42.326406031561497</v>
      </c>
      <c r="M3508" s="79">
        <v>11.8740398002096</v>
      </c>
      <c r="N3508" s="79">
        <v>1.8717605080833599</v>
      </c>
    </row>
    <row r="3509" spans="1:14" x14ac:dyDescent="0.3">
      <c r="A3509" s="82">
        <v>3508</v>
      </c>
      <c r="B3509" s="83" t="s">
        <v>323</v>
      </c>
      <c r="C3509" s="87" t="s">
        <v>251</v>
      </c>
      <c r="D3509" s="88">
        <v>26</v>
      </c>
      <c r="E3509" s="88">
        <v>931</v>
      </c>
      <c r="F3509" s="10">
        <v>2040</v>
      </c>
      <c r="G3509" s="78" t="s">
        <v>329</v>
      </c>
      <c r="H3509" s="79">
        <v>35.9202166998517</v>
      </c>
      <c r="I3509" s="79">
        <v>79.254185886934295</v>
      </c>
      <c r="J3509" s="79">
        <v>96.133625599540196</v>
      </c>
      <c r="K3509" s="79">
        <v>83.6753821102796</v>
      </c>
      <c r="L3509" s="79">
        <v>43.708488724592101</v>
      </c>
      <c r="M3509" s="79">
        <v>11.648653368258399</v>
      </c>
      <c r="N3509" s="79">
        <v>1.76310661118666</v>
      </c>
    </row>
    <row r="3510" spans="1:14" x14ac:dyDescent="0.3">
      <c r="A3510" s="82">
        <v>3509</v>
      </c>
      <c r="B3510" s="83" t="s">
        <v>323</v>
      </c>
      <c r="C3510" s="87" t="s">
        <v>251</v>
      </c>
      <c r="D3510" s="88">
        <v>26</v>
      </c>
      <c r="E3510" s="88">
        <v>931</v>
      </c>
      <c r="F3510" s="10">
        <v>2045</v>
      </c>
      <c r="G3510" s="78" t="s">
        <v>330</v>
      </c>
      <c r="H3510" s="79">
        <v>32.392215539590502</v>
      </c>
      <c r="I3510" s="79">
        <v>75.549269381318993</v>
      </c>
      <c r="J3510" s="79">
        <v>97.247728281142699</v>
      </c>
      <c r="K3510" s="79">
        <v>87.328266805702697</v>
      </c>
      <c r="L3510" s="79">
        <v>45.078895834637798</v>
      </c>
      <c r="M3510" s="79">
        <v>11.5477598120181</v>
      </c>
      <c r="N3510" s="79">
        <v>1.66023027062956</v>
      </c>
    </row>
    <row r="3511" spans="1:14" x14ac:dyDescent="0.3">
      <c r="A3511" s="82">
        <v>3510</v>
      </c>
      <c r="B3511" s="83" t="s">
        <v>323</v>
      </c>
      <c r="C3511" s="87" t="s">
        <v>251</v>
      </c>
      <c r="D3511" s="88">
        <v>26</v>
      </c>
      <c r="E3511" s="88">
        <v>931</v>
      </c>
      <c r="F3511" s="10">
        <v>2050</v>
      </c>
      <c r="G3511" s="78" t="s">
        <v>331</v>
      </c>
      <c r="H3511" s="79">
        <v>29.1356455171804</v>
      </c>
      <c r="I3511" s="79">
        <v>72.081068507773196</v>
      </c>
      <c r="J3511" s="79">
        <v>98.429105140897605</v>
      </c>
      <c r="K3511" s="79">
        <v>90.988235887563306</v>
      </c>
      <c r="L3511" s="79">
        <v>46.357748579341902</v>
      </c>
      <c r="M3511" s="79">
        <v>11.431029065313799</v>
      </c>
      <c r="N3511" s="79">
        <v>1.57217101999786</v>
      </c>
    </row>
    <row r="3512" spans="1:14" x14ac:dyDescent="0.3">
      <c r="A3512" s="82">
        <v>3511</v>
      </c>
      <c r="B3512" s="83" t="s">
        <v>323</v>
      </c>
      <c r="C3512" s="87" t="s">
        <v>251</v>
      </c>
      <c r="D3512" s="88">
        <v>26</v>
      </c>
      <c r="E3512" s="88">
        <v>931</v>
      </c>
      <c r="F3512" s="10">
        <v>2055</v>
      </c>
      <c r="G3512" s="78" t="s">
        <v>332</v>
      </c>
      <c r="H3512" s="79">
        <v>26.156729006204401</v>
      </c>
      <c r="I3512" s="79">
        <v>68.854605482393197</v>
      </c>
      <c r="J3512" s="79">
        <v>99.686860905929706</v>
      </c>
      <c r="K3512" s="79">
        <v>94.682955284751003</v>
      </c>
      <c r="L3512" s="79">
        <v>47.661469991342898</v>
      </c>
      <c r="M3512" s="79">
        <v>11.303815067566701</v>
      </c>
      <c r="N3512" s="79">
        <v>1.4744402393264799</v>
      </c>
    </row>
    <row r="3513" spans="1:14" x14ac:dyDescent="0.3">
      <c r="A3513" s="82">
        <v>3512</v>
      </c>
      <c r="B3513" s="83" t="s">
        <v>323</v>
      </c>
      <c r="C3513" s="87" t="s">
        <v>251</v>
      </c>
      <c r="D3513" s="88">
        <v>26</v>
      </c>
      <c r="E3513" s="88">
        <v>931</v>
      </c>
      <c r="F3513" s="10">
        <v>2060</v>
      </c>
      <c r="G3513" s="78" t="s">
        <v>333</v>
      </c>
      <c r="H3513" s="79">
        <v>23.4452103560273</v>
      </c>
      <c r="I3513" s="79">
        <v>65.863055266818094</v>
      </c>
      <c r="J3513" s="79">
        <v>101.013710073402</v>
      </c>
      <c r="K3513" s="79">
        <v>98.389125319710203</v>
      </c>
      <c r="L3513" s="79">
        <v>48.981081011650701</v>
      </c>
      <c r="M3513" s="79">
        <v>11.204909617692</v>
      </c>
      <c r="N3513" s="79">
        <v>1.36415168201735</v>
      </c>
    </row>
    <row r="3514" spans="1:14" x14ac:dyDescent="0.3">
      <c r="A3514" s="82">
        <v>3513</v>
      </c>
      <c r="B3514" s="83" t="s">
        <v>323</v>
      </c>
      <c r="C3514" s="87" t="s">
        <v>251</v>
      </c>
      <c r="D3514" s="88">
        <v>26</v>
      </c>
      <c r="E3514" s="88">
        <v>931</v>
      </c>
      <c r="F3514" s="10">
        <v>2065</v>
      </c>
      <c r="G3514" s="78" t="s">
        <v>334</v>
      </c>
      <c r="H3514" s="79">
        <v>20.973353233458699</v>
      </c>
      <c r="I3514" s="79">
        <v>63.008874335498199</v>
      </c>
      <c r="J3514" s="79">
        <v>102.259643727433</v>
      </c>
      <c r="K3514" s="79">
        <v>101.95530987954101</v>
      </c>
      <c r="L3514" s="79">
        <v>50.229503046782497</v>
      </c>
      <c r="M3514" s="79">
        <v>11.1114038532987</v>
      </c>
      <c r="N3514" s="79">
        <v>1.26365462869768</v>
      </c>
    </row>
    <row r="3515" spans="1:14" x14ac:dyDescent="0.3">
      <c r="A3515" s="82">
        <v>3514</v>
      </c>
      <c r="B3515" s="83" t="s">
        <v>323</v>
      </c>
      <c r="C3515" s="87" t="s">
        <v>251</v>
      </c>
      <c r="D3515" s="88">
        <v>26</v>
      </c>
      <c r="E3515" s="88">
        <v>931</v>
      </c>
      <c r="F3515" s="10">
        <v>2070</v>
      </c>
      <c r="G3515" s="78" t="s">
        <v>335</v>
      </c>
      <c r="H3515" s="79">
        <v>18.760902607608799</v>
      </c>
      <c r="I3515" s="79">
        <v>60.342570075146803</v>
      </c>
      <c r="J3515" s="79">
        <v>103.51359921194501</v>
      </c>
      <c r="K3515" s="79">
        <v>105.50002623689601</v>
      </c>
      <c r="L3515" s="79">
        <v>51.472877465623498</v>
      </c>
      <c r="M3515" s="79">
        <v>11.031218378714099</v>
      </c>
      <c r="N3515" s="79">
        <v>1.1692757959316999</v>
      </c>
    </row>
    <row r="3516" spans="1:14" x14ac:dyDescent="0.3">
      <c r="A3516" s="82">
        <v>3515</v>
      </c>
      <c r="B3516" s="83" t="s">
        <v>323</v>
      </c>
      <c r="C3516" s="87" t="s">
        <v>251</v>
      </c>
      <c r="D3516" s="88">
        <v>26</v>
      </c>
      <c r="E3516" s="88">
        <v>931</v>
      </c>
      <c r="F3516" s="10">
        <v>2075</v>
      </c>
      <c r="G3516" s="78" t="s">
        <v>336</v>
      </c>
      <c r="H3516" s="79">
        <v>16.786491123264899</v>
      </c>
      <c r="I3516" s="79">
        <v>57.819868679570298</v>
      </c>
      <c r="J3516" s="79">
        <v>104.65157853253901</v>
      </c>
      <c r="K3516" s="79">
        <v>108.883761968881</v>
      </c>
      <c r="L3516" s="79">
        <v>52.6362712977323</v>
      </c>
      <c r="M3516" s="79">
        <v>10.952336978385</v>
      </c>
      <c r="N3516" s="79">
        <v>1.08137587347229</v>
      </c>
    </row>
    <row r="3517" spans="1:14" x14ac:dyDescent="0.3">
      <c r="A3517" s="82">
        <v>3516</v>
      </c>
      <c r="B3517" s="83" t="s">
        <v>323</v>
      </c>
      <c r="C3517" s="87" t="s">
        <v>251</v>
      </c>
      <c r="D3517" s="88">
        <v>26</v>
      </c>
      <c r="E3517" s="88">
        <v>931</v>
      </c>
      <c r="F3517" s="10">
        <v>2080</v>
      </c>
      <c r="G3517" s="78" t="s">
        <v>337</v>
      </c>
      <c r="H3517" s="79">
        <v>15.0533320097255</v>
      </c>
      <c r="I3517" s="79">
        <v>55.438533058895402</v>
      </c>
      <c r="J3517" s="79">
        <v>105.638333716771</v>
      </c>
      <c r="K3517" s="79">
        <v>112.050767073442</v>
      </c>
      <c r="L3517" s="79">
        <v>53.702598090561096</v>
      </c>
      <c r="M3517" s="79">
        <v>10.868740340802001</v>
      </c>
      <c r="N3517" s="79">
        <v>0.99834246497217605</v>
      </c>
    </row>
    <row r="3518" spans="1:14" x14ac:dyDescent="0.3">
      <c r="A3518" s="82">
        <v>3517</v>
      </c>
      <c r="B3518" s="83" t="s">
        <v>323</v>
      </c>
      <c r="C3518" s="87" t="s">
        <v>251</v>
      </c>
      <c r="D3518" s="88">
        <v>26</v>
      </c>
      <c r="E3518" s="88">
        <v>931</v>
      </c>
      <c r="F3518" s="10">
        <v>2085</v>
      </c>
      <c r="G3518" s="78" t="s">
        <v>338</v>
      </c>
      <c r="H3518" s="79">
        <v>13.5427500873111</v>
      </c>
      <c r="I3518" s="79">
        <v>53.204923299086403</v>
      </c>
      <c r="J3518" s="79">
        <v>106.47298319785899</v>
      </c>
      <c r="K3518" s="79">
        <v>115.01211132791499</v>
      </c>
      <c r="L3518" s="79">
        <v>54.691184617634399</v>
      </c>
      <c r="M3518" s="79">
        <v>10.785952998054199</v>
      </c>
      <c r="N3518" s="79">
        <v>0.92318337118364202</v>
      </c>
    </row>
    <row r="3519" spans="1:14" x14ac:dyDescent="0.3">
      <c r="A3519" s="82">
        <v>3518</v>
      </c>
      <c r="B3519" s="83" t="s">
        <v>323</v>
      </c>
      <c r="C3519" s="87" t="s">
        <v>251</v>
      </c>
      <c r="D3519" s="88">
        <v>26</v>
      </c>
      <c r="E3519" s="88">
        <v>931</v>
      </c>
      <c r="F3519" s="10">
        <v>2090</v>
      </c>
      <c r="G3519" s="78" t="s">
        <v>339</v>
      </c>
      <c r="H3519" s="79">
        <v>12.263855965025799</v>
      </c>
      <c r="I3519" s="79">
        <v>51.168272779103802</v>
      </c>
      <c r="J3519" s="79">
        <v>107.237005609978</v>
      </c>
      <c r="K3519" s="79">
        <v>117.83743187632</v>
      </c>
      <c r="L3519" s="79">
        <v>55.638718293190699</v>
      </c>
      <c r="M3519" s="79">
        <v>10.701738665770099</v>
      </c>
      <c r="N3519" s="79">
        <v>0.85381927748108299</v>
      </c>
    </row>
    <row r="3520" spans="1:14" x14ac:dyDescent="0.3">
      <c r="A3520" s="82">
        <v>3519</v>
      </c>
      <c r="B3520" s="83" t="s">
        <v>323</v>
      </c>
      <c r="C3520" s="87" t="s">
        <v>251</v>
      </c>
      <c r="D3520" s="88">
        <v>26</v>
      </c>
      <c r="E3520" s="88">
        <v>931</v>
      </c>
      <c r="F3520" s="10">
        <v>2095</v>
      </c>
      <c r="G3520" s="78" t="s">
        <v>340</v>
      </c>
      <c r="H3520" s="79">
        <v>11.182413111599599</v>
      </c>
      <c r="I3520" s="79">
        <v>49.310110725614997</v>
      </c>
      <c r="J3520" s="79">
        <v>107.84816983781501</v>
      </c>
      <c r="K3520" s="79">
        <v>120.412691197773</v>
      </c>
      <c r="L3520" s="79">
        <v>56.500594146606197</v>
      </c>
      <c r="M3520" s="79">
        <v>10.6182844971732</v>
      </c>
      <c r="N3520" s="79">
        <v>0.796845853381974</v>
      </c>
    </row>
    <row r="3521" spans="1:14" x14ac:dyDescent="0.3">
      <c r="A3521" s="82">
        <v>3520</v>
      </c>
      <c r="B3521" s="83" t="s">
        <v>323</v>
      </c>
      <c r="C3521" s="86" t="s">
        <v>252</v>
      </c>
      <c r="D3521" s="88"/>
      <c r="E3521" s="88">
        <v>32</v>
      </c>
      <c r="F3521" s="10">
        <v>2015</v>
      </c>
      <c r="G3521" s="78" t="s">
        <v>324</v>
      </c>
      <c r="H3521" s="79">
        <v>62.79</v>
      </c>
      <c r="I3521" s="79">
        <v>102.84</v>
      </c>
      <c r="J3521" s="79">
        <v>102.907</v>
      </c>
      <c r="K3521" s="79">
        <v>100.149</v>
      </c>
      <c r="L3521" s="79">
        <v>63.942999999999998</v>
      </c>
      <c r="M3521" s="79">
        <v>18.766999999999999</v>
      </c>
      <c r="N3521" s="79">
        <v>2.2639999999999998</v>
      </c>
    </row>
    <row r="3522" spans="1:14" x14ac:dyDescent="0.3">
      <c r="A3522" s="82">
        <v>3521</v>
      </c>
      <c r="B3522" s="83" t="s">
        <v>323</v>
      </c>
      <c r="C3522" s="86" t="s">
        <v>252</v>
      </c>
      <c r="D3522" s="88"/>
      <c r="E3522" s="88">
        <v>32</v>
      </c>
      <c r="F3522" s="10">
        <v>2020</v>
      </c>
      <c r="G3522" s="78" t="s">
        <v>325</v>
      </c>
      <c r="H3522" s="79">
        <v>60.302</v>
      </c>
      <c r="I3522" s="79">
        <v>97.129000000000005</v>
      </c>
      <c r="J3522" s="79">
        <v>97.171999999999997</v>
      </c>
      <c r="K3522" s="79">
        <v>98.551000000000002</v>
      </c>
      <c r="L3522" s="79">
        <v>64.786000000000001</v>
      </c>
      <c r="M3522" s="79">
        <v>18.702999999999999</v>
      </c>
      <c r="N3522" s="79">
        <v>2.4769999999999999</v>
      </c>
    </row>
    <row r="3523" spans="1:14" x14ac:dyDescent="0.3">
      <c r="A3523" s="82">
        <v>3522</v>
      </c>
      <c r="B3523" s="83" t="s">
        <v>323</v>
      </c>
      <c r="C3523" s="86" t="s">
        <v>252</v>
      </c>
      <c r="D3523" s="88"/>
      <c r="E3523" s="88">
        <v>32</v>
      </c>
      <c r="F3523" s="10">
        <v>2025</v>
      </c>
      <c r="G3523" s="78" t="s">
        <v>326</v>
      </c>
      <c r="H3523" s="79">
        <v>56.901000000000003</v>
      </c>
      <c r="I3523" s="79">
        <v>91.534000000000006</v>
      </c>
      <c r="J3523" s="79">
        <v>92.876000000000005</v>
      </c>
      <c r="K3523" s="79">
        <v>97.831000000000003</v>
      </c>
      <c r="L3523" s="79">
        <v>65.498000000000005</v>
      </c>
      <c r="M3523" s="79">
        <v>18.5</v>
      </c>
      <c r="N3523" s="79">
        <v>2.64</v>
      </c>
    </row>
    <row r="3524" spans="1:14" x14ac:dyDescent="0.3">
      <c r="A3524" s="82">
        <v>3523</v>
      </c>
      <c r="B3524" s="83" t="s">
        <v>323</v>
      </c>
      <c r="C3524" s="86" t="s">
        <v>252</v>
      </c>
      <c r="D3524" s="88"/>
      <c r="E3524" s="88">
        <v>32</v>
      </c>
      <c r="F3524" s="10">
        <v>2030</v>
      </c>
      <c r="G3524" s="78" t="s">
        <v>327</v>
      </c>
      <c r="H3524" s="79">
        <v>52.975999999999999</v>
      </c>
      <c r="I3524" s="79">
        <v>86.085999999999999</v>
      </c>
      <c r="J3524" s="79">
        <v>89.771000000000001</v>
      </c>
      <c r="K3524" s="79">
        <v>97.849000000000004</v>
      </c>
      <c r="L3524" s="79">
        <v>66.013000000000005</v>
      </c>
      <c r="M3524" s="79">
        <v>18.183</v>
      </c>
      <c r="N3524" s="79">
        <v>2.742</v>
      </c>
    </row>
    <row r="3525" spans="1:14" x14ac:dyDescent="0.3">
      <c r="A3525" s="82">
        <v>3524</v>
      </c>
      <c r="B3525" s="83" t="s">
        <v>323</v>
      </c>
      <c r="C3525" s="86" t="s">
        <v>252</v>
      </c>
      <c r="D3525" s="88"/>
      <c r="E3525" s="88">
        <v>32</v>
      </c>
      <c r="F3525" s="10">
        <v>2035</v>
      </c>
      <c r="G3525" s="78" t="s">
        <v>328</v>
      </c>
      <c r="H3525" s="79">
        <v>48.902000000000001</v>
      </c>
      <c r="I3525" s="79">
        <v>81.02</v>
      </c>
      <c r="J3525" s="79">
        <v>87.61</v>
      </c>
      <c r="K3525" s="79">
        <v>98.319000000000003</v>
      </c>
      <c r="L3525" s="79">
        <v>66.346999999999994</v>
      </c>
      <c r="M3525" s="79">
        <v>17.791</v>
      </c>
      <c r="N3525" s="79">
        <v>2.7909999999999999</v>
      </c>
    </row>
    <row r="3526" spans="1:14" x14ac:dyDescent="0.3">
      <c r="A3526" s="82">
        <v>3525</v>
      </c>
      <c r="B3526" s="83" t="s">
        <v>323</v>
      </c>
      <c r="C3526" s="86" t="s">
        <v>252</v>
      </c>
      <c r="D3526" s="88"/>
      <c r="E3526" s="88">
        <v>32</v>
      </c>
      <c r="F3526" s="10">
        <v>2040</v>
      </c>
      <c r="G3526" s="78" t="s">
        <v>329</v>
      </c>
      <c r="H3526" s="79">
        <v>44.905000000000001</v>
      </c>
      <c r="I3526" s="79">
        <v>76.442999999999998</v>
      </c>
      <c r="J3526" s="79">
        <v>86.290999999999997</v>
      </c>
      <c r="K3526" s="79">
        <v>99.241</v>
      </c>
      <c r="L3526" s="79">
        <v>66.570999999999998</v>
      </c>
      <c r="M3526" s="79">
        <v>17.366</v>
      </c>
      <c r="N3526" s="79">
        <v>2.8029999999999999</v>
      </c>
    </row>
    <row r="3527" spans="1:14" x14ac:dyDescent="0.3">
      <c r="A3527" s="82">
        <v>3526</v>
      </c>
      <c r="B3527" s="83" t="s">
        <v>323</v>
      </c>
      <c r="C3527" s="86" t="s">
        <v>252</v>
      </c>
      <c r="D3527" s="88"/>
      <c r="E3527" s="88">
        <v>32</v>
      </c>
      <c r="F3527" s="10">
        <v>2045</v>
      </c>
      <c r="G3527" s="78" t="s">
        <v>330</v>
      </c>
      <c r="H3527" s="79">
        <v>41.127000000000002</v>
      </c>
      <c r="I3527" s="79">
        <v>72.442999999999998</v>
      </c>
      <c r="J3527" s="79">
        <v>85.775999999999996</v>
      </c>
      <c r="K3527" s="79">
        <v>100.62</v>
      </c>
      <c r="L3527" s="79">
        <v>66.78</v>
      </c>
      <c r="M3527" s="79">
        <v>16.946999999999999</v>
      </c>
      <c r="N3527" s="79">
        <v>2.7669999999999999</v>
      </c>
    </row>
    <row r="3528" spans="1:14" x14ac:dyDescent="0.3">
      <c r="A3528" s="82">
        <v>3527</v>
      </c>
      <c r="B3528" s="83" t="s">
        <v>323</v>
      </c>
      <c r="C3528" s="86" t="s">
        <v>252</v>
      </c>
      <c r="D3528" s="88"/>
      <c r="E3528" s="88">
        <v>32</v>
      </c>
      <c r="F3528" s="10">
        <v>2050</v>
      </c>
      <c r="G3528" s="78" t="s">
        <v>331</v>
      </c>
      <c r="H3528" s="79">
        <v>37.533000000000001</v>
      </c>
      <c r="I3528" s="79">
        <v>68.823999999999998</v>
      </c>
      <c r="J3528" s="79">
        <v>85.771000000000001</v>
      </c>
      <c r="K3528" s="79">
        <v>102.185</v>
      </c>
      <c r="L3528" s="79">
        <v>66.849999999999994</v>
      </c>
      <c r="M3528" s="79">
        <v>16.504999999999999</v>
      </c>
      <c r="N3528" s="79">
        <v>2.7120000000000002</v>
      </c>
    </row>
    <row r="3529" spans="1:14" x14ac:dyDescent="0.3">
      <c r="A3529" s="82">
        <v>3528</v>
      </c>
      <c r="B3529" s="83" t="s">
        <v>323</v>
      </c>
      <c r="C3529" s="86" t="s">
        <v>252</v>
      </c>
      <c r="D3529" s="88"/>
      <c r="E3529" s="88">
        <v>32</v>
      </c>
      <c r="F3529" s="10">
        <v>2055</v>
      </c>
      <c r="G3529" s="78" t="s">
        <v>332</v>
      </c>
      <c r="H3529" s="79">
        <v>34.192999999999998</v>
      </c>
      <c r="I3529" s="79">
        <v>65.647000000000006</v>
      </c>
      <c r="J3529" s="79">
        <v>86.253</v>
      </c>
      <c r="K3529" s="79">
        <v>103.961</v>
      </c>
      <c r="L3529" s="79">
        <v>66.867999999999995</v>
      </c>
      <c r="M3529" s="79">
        <v>16.061</v>
      </c>
      <c r="N3529" s="79">
        <v>2.637</v>
      </c>
    </row>
    <row r="3530" spans="1:14" x14ac:dyDescent="0.3">
      <c r="A3530" s="82">
        <v>3529</v>
      </c>
      <c r="B3530" s="83" t="s">
        <v>323</v>
      </c>
      <c r="C3530" s="86" t="s">
        <v>252</v>
      </c>
      <c r="D3530" s="88"/>
      <c r="E3530" s="88">
        <v>32</v>
      </c>
      <c r="F3530" s="10">
        <v>2060</v>
      </c>
      <c r="G3530" s="78" t="s">
        <v>333</v>
      </c>
      <c r="H3530" s="79">
        <v>31.158000000000001</v>
      </c>
      <c r="I3530" s="79">
        <v>62.951999999999998</v>
      </c>
      <c r="J3530" s="79">
        <v>87.194000000000003</v>
      </c>
      <c r="K3530" s="79">
        <v>105.982</v>
      </c>
      <c r="L3530" s="79">
        <v>66.903000000000006</v>
      </c>
      <c r="M3530" s="79">
        <v>15.659000000000001</v>
      </c>
      <c r="N3530" s="79">
        <v>2.532</v>
      </c>
    </row>
    <row r="3531" spans="1:14" x14ac:dyDescent="0.3">
      <c r="A3531" s="82">
        <v>3530</v>
      </c>
      <c r="B3531" s="83" t="s">
        <v>323</v>
      </c>
      <c r="C3531" s="86" t="s">
        <v>252</v>
      </c>
      <c r="D3531" s="88"/>
      <c r="E3531" s="88">
        <v>32</v>
      </c>
      <c r="F3531" s="10">
        <v>2065</v>
      </c>
      <c r="G3531" s="78" t="s">
        <v>334</v>
      </c>
      <c r="H3531" s="79">
        <v>28.329000000000001</v>
      </c>
      <c r="I3531" s="79">
        <v>60.506999999999998</v>
      </c>
      <c r="J3531" s="79">
        <v>88.355000000000004</v>
      </c>
      <c r="K3531" s="79">
        <v>107.994</v>
      </c>
      <c r="L3531" s="79">
        <v>66.796999999999997</v>
      </c>
      <c r="M3531" s="79">
        <v>15.244</v>
      </c>
      <c r="N3531" s="79">
        <v>2.4140000000000001</v>
      </c>
    </row>
    <row r="3532" spans="1:14" x14ac:dyDescent="0.3">
      <c r="A3532" s="82">
        <v>3531</v>
      </c>
      <c r="B3532" s="83" t="s">
        <v>323</v>
      </c>
      <c r="C3532" s="86" t="s">
        <v>252</v>
      </c>
      <c r="D3532" s="88"/>
      <c r="E3532" s="88">
        <v>32</v>
      </c>
      <c r="F3532" s="10">
        <v>2070</v>
      </c>
      <c r="G3532" s="78" t="s">
        <v>335</v>
      </c>
      <c r="H3532" s="79">
        <v>25.762</v>
      </c>
      <c r="I3532" s="79">
        <v>58.423999999999999</v>
      </c>
      <c r="J3532" s="79">
        <v>89.873000000000005</v>
      </c>
      <c r="K3532" s="79">
        <v>110.172</v>
      </c>
      <c r="L3532" s="79">
        <v>66.701999999999998</v>
      </c>
      <c r="M3532" s="79">
        <v>14.852</v>
      </c>
      <c r="N3532" s="79">
        <v>2.2749999999999999</v>
      </c>
    </row>
    <row r="3533" spans="1:14" x14ac:dyDescent="0.3">
      <c r="A3533" s="82">
        <v>3532</v>
      </c>
      <c r="B3533" s="83" t="s">
        <v>323</v>
      </c>
      <c r="C3533" s="86" t="s">
        <v>252</v>
      </c>
      <c r="D3533" s="88"/>
      <c r="E3533" s="88">
        <v>32</v>
      </c>
      <c r="F3533" s="10">
        <v>2075</v>
      </c>
      <c r="G3533" s="78" t="s">
        <v>336</v>
      </c>
      <c r="H3533" s="79">
        <v>23.393000000000001</v>
      </c>
      <c r="I3533" s="79">
        <v>56.518000000000001</v>
      </c>
      <c r="J3533" s="79">
        <v>91.462000000000003</v>
      </c>
      <c r="K3533" s="79">
        <v>112.244</v>
      </c>
      <c r="L3533" s="79">
        <v>66.462000000000003</v>
      </c>
      <c r="M3533" s="79">
        <v>14.443</v>
      </c>
      <c r="N3533" s="79">
        <v>2.1379999999999999</v>
      </c>
    </row>
    <row r="3534" spans="1:14" x14ac:dyDescent="0.3">
      <c r="A3534" s="82">
        <v>3533</v>
      </c>
      <c r="B3534" s="83" t="s">
        <v>323</v>
      </c>
      <c r="C3534" s="86" t="s">
        <v>252</v>
      </c>
      <c r="D3534" s="88"/>
      <c r="E3534" s="88">
        <v>32</v>
      </c>
      <c r="F3534" s="10">
        <v>2080</v>
      </c>
      <c r="G3534" s="78" t="s">
        <v>337</v>
      </c>
      <c r="H3534" s="79">
        <v>21.225000000000001</v>
      </c>
      <c r="I3534" s="79">
        <v>54.764000000000003</v>
      </c>
      <c r="J3534" s="79">
        <v>93.106999999999999</v>
      </c>
      <c r="K3534" s="79">
        <v>114.193</v>
      </c>
      <c r="L3534" s="79">
        <v>66.069000000000003</v>
      </c>
      <c r="M3534" s="79">
        <v>14.034000000000001</v>
      </c>
      <c r="N3534" s="79">
        <v>1.988</v>
      </c>
    </row>
    <row r="3535" spans="1:14" x14ac:dyDescent="0.3">
      <c r="A3535" s="82">
        <v>3534</v>
      </c>
      <c r="B3535" s="83" t="s">
        <v>323</v>
      </c>
      <c r="C3535" s="86" t="s">
        <v>252</v>
      </c>
      <c r="D3535" s="88"/>
      <c r="E3535" s="88">
        <v>32</v>
      </c>
      <c r="F3535" s="10">
        <v>2085</v>
      </c>
      <c r="G3535" s="78" t="s">
        <v>338</v>
      </c>
      <c r="H3535" s="79">
        <v>19.274000000000001</v>
      </c>
      <c r="I3535" s="79">
        <v>53.234999999999999</v>
      </c>
      <c r="J3535" s="79">
        <v>94.941999999999993</v>
      </c>
      <c r="K3535" s="79">
        <v>116.197</v>
      </c>
      <c r="L3535" s="79">
        <v>65.668999999999997</v>
      </c>
      <c r="M3535" s="79">
        <v>13.648</v>
      </c>
      <c r="N3535" s="79">
        <v>1.835</v>
      </c>
    </row>
    <row r="3536" spans="1:14" x14ac:dyDescent="0.3">
      <c r="A3536" s="82">
        <v>3535</v>
      </c>
      <c r="B3536" s="83" t="s">
        <v>323</v>
      </c>
      <c r="C3536" s="86" t="s">
        <v>252</v>
      </c>
      <c r="D3536" s="88"/>
      <c r="E3536" s="88">
        <v>32</v>
      </c>
      <c r="F3536" s="10">
        <v>2090</v>
      </c>
      <c r="G3536" s="78" t="s">
        <v>339</v>
      </c>
      <c r="H3536" s="79">
        <v>17.513999999999999</v>
      </c>
      <c r="I3536" s="79">
        <v>51.808999999999997</v>
      </c>
      <c r="J3536" s="79">
        <v>96.790999999999997</v>
      </c>
      <c r="K3536" s="79">
        <v>118.04300000000001</v>
      </c>
      <c r="L3536" s="79">
        <v>65.144999999999996</v>
      </c>
      <c r="M3536" s="79">
        <v>13.247999999999999</v>
      </c>
      <c r="N3536" s="79">
        <v>1.69</v>
      </c>
    </row>
    <row r="3537" spans="1:14" x14ac:dyDescent="0.3">
      <c r="A3537" s="82">
        <v>3536</v>
      </c>
      <c r="B3537" s="83" t="s">
        <v>323</v>
      </c>
      <c r="C3537" s="86" t="s">
        <v>252</v>
      </c>
      <c r="D3537" s="88"/>
      <c r="E3537" s="88">
        <v>32</v>
      </c>
      <c r="F3537" s="10">
        <v>2095</v>
      </c>
      <c r="G3537" s="78" t="s">
        <v>340</v>
      </c>
      <c r="H3537" s="79">
        <v>15.939</v>
      </c>
      <c r="I3537" s="79">
        <v>50.530999999999999</v>
      </c>
      <c r="J3537" s="79">
        <v>98.685000000000002</v>
      </c>
      <c r="K3537" s="79">
        <v>119.82899999999999</v>
      </c>
      <c r="L3537" s="79">
        <v>64.558999999999997</v>
      </c>
      <c r="M3537" s="79">
        <v>12.863</v>
      </c>
      <c r="N3537" s="79">
        <v>1.554</v>
      </c>
    </row>
    <row r="3538" spans="1:14" x14ac:dyDescent="0.3">
      <c r="A3538" s="82">
        <v>3537</v>
      </c>
      <c r="B3538" s="83" t="s">
        <v>323</v>
      </c>
      <c r="C3538" s="86" t="s">
        <v>253</v>
      </c>
      <c r="D3538" s="88"/>
      <c r="E3538" s="88">
        <v>68</v>
      </c>
      <c r="F3538" s="10">
        <v>2015</v>
      </c>
      <c r="G3538" s="78" t="s">
        <v>324</v>
      </c>
      <c r="H3538" s="79">
        <v>68.144999999999996</v>
      </c>
      <c r="I3538" s="79">
        <v>137.41999999999999</v>
      </c>
      <c r="J3538" s="79">
        <v>140.602</v>
      </c>
      <c r="K3538" s="79">
        <v>106.142</v>
      </c>
      <c r="L3538" s="79">
        <v>73.305000000000007</v>
      </c>
      <c r="M3538" s="79">
        <v>32.531999999999996</v>
      </c>
      <c r="N3538" s="79">
        <v>6.9340000000000002</v>
      </c>
    </row>
    <row r="3539" spans="1:14" x14ac:dyDescent="0.3">
      <c r="A3539" s="82">
        <v>3538</v>
      </c>
      <c r="B3539" s="83" t="s">
        <v>323</v>
      </c>
      <c r="C3539" s="86" t="s">
        <v>253</v>
      </c>
      <c r="D3539" s="88"/>
      <c r="E3539" s="88">
        <v>68</v>
      </c>
      <c r="F3539" s="10">
        <v>2020</v>
      </c>
      <c r="G3539" s="78" t="s">
        <v>325</v>
      </c>
      <c r="H3539" s="79">
        <v>63.731999999999999</v>
      </c>
      <c r="I3539" s="79">
        <v>129.06399999999999</v>
      </c>
      <c r="J3539" s="79">
        <v>134.26599999999999</v>
      </c>
      <c r="K3539" s="79">
        <v>99.56</v>
      </c>
      <c r="L3539" s="79">
        <v>67.352999999999994</v>
      </c>
      <c r="M3539" s="79">
        <v>29.27</v>
      </c>
      <c r="N3539" s="79">
        <v>6.0549999999999997</v>
      </c>
    </row>
    <row r="3540" spans="1:14" x14ac:dyDescent="0.3">
      <c r="A3540" s="82">
        <v>3539</v>
      </c>
      <c r="B3540" s="83" t="s">
        <v>323</v>
      </c>
      <c r="C3540" s="86" t="s">
        <v>253</v>
      </c>
      <c r="D3540" s="88"/>
      <c r="E3540" s="88">
        <v>68</v>
      </c>
      <c r="F3540" s="10">
        <v>2025</v>
      </c>
      <c r="G3540" s="78" t="s">
        <v>326</v>
      </c>
      <c r="H3540" s="79">
        <v>59.463999999999999</v>
      </c>
      <c r="I3540" s="79">
        <v>121.818</v>
      </c>
      <c r="J3540" s="79">
        <v>129.566</v>
      </c>
      <c r="K3540" s="79">
        <v>95.016000000000005</v>
      </c>
      <c r="L3540" s="79">
        <v>62.838999999999999</v>
      </c>
      <c r="M3540" s="79">
        <v>26.600999999999999</v>
      </c>
      <c r="N3540" s="79">
        <v>5.2759999999999998</v>
      </c>
    </row>
    <row r="3541" spans="1:14" x14ac:dyDescent="0.3">
      <c r="A3541" s="82">
        <v>3540</v>
      </c>
      <c r="B3541" s="83" t="s">
        <v>323</v>
      </c>
      <c r="C3541" s="86" t="s">
        <v>253</v>
      </c>
      <c r="D3541" s="88"/>
      <c r="E3541" s="88">
        <v>68</v>
      </c>
      <c r="F3541" s="10">
        <v>2030</v>
      </c>
      <c r="G3541" s="78" t="s">
        <v>327</v>
      </c>
      <c r="H3541" s="79">
        <v>55.232999999999997</v>
      </c>
      <c r="I3541" s="79">
        <v>115.202</v>
      </c>
      <c r="J3541" s="79">
        <v>125.911</v>
      </c>
      <c r="K3541" s="79">
        <v>91.941999999999993</v>
      </c>
      <c r="L3541" s="79">
        <v>59.34</v>
      </c>
      <c r="M3541" s="79">
        <v>24.318999999999999</v>
      </c>
      <c r="N3541" s="79">
        <v>4.6130000000000004</v>
      </c>
    </row>
    <row r="3542" spans="1:14" x14ac:dyDescent="0.3">
      <c r="A3542" s="82">
        <v>3541</v>
      </c>
      <c r="B3542" s="83" t="s">
        <v>323</v>
      </c>
      <c r="C3542" s="86" t="s">
        <v>253</v>
      </c>
      <c r="D3542" s="88"/>
      <c r="E3542" s="88">
        <v>68</v>
      </c>
      <c r="F3542" s="10">
        <v>2035</v>
      </c>
      <c r="G3542" s="78" t="s">
        <v>328</v>
      </c>
      <c r="H3542" s="79">
        <v>51.039000000000001</v>
      </c>
      <c r="I3542" s="79">
        <v>109.021</v>
      </c>
      <c r="J3542" s="79">
        <v>123.001</v>
      </c>
      <c r="K3542" s="79">
        <v>90.063999999999993</v>
      </c>
      <c r="L3542" s="79">
        <v>56.618000000000002</v>
      </c>
      <c r="M3542" s="79">
        <v>22.344999999999999</v>
      </c>
      <c r="N3542" s="79">
        <v>4.032</v>
      </c>
    </row>
    <row r="3543" spans="1:14" x14ac:dyDescent="0.3">
      <c r="A3543" s="82">
        <v>3542</v>
      </c>
      <c r="B3543" s="83" t="s">
        <v>323</v>
      </c>
      <c r="C3543" s="86" t="s">
        <v>253</v>
      </c>
      <c r="D3543" s="88"/>
      <c r="E3543" s="88">
        <v>68</v>
      </c>
      <c r="F3543" s="10">
        <v>2040</v>
      </c>
      <c r="G3543" s="78" t="s">
        <v>329</v>
      </c>
      <c r="H3543" s="79">
        <v>46.917999999999999</v>
      </c>
      <c r="I3543" s="79">
        <v>103.041</v>
      </c>
      <c r="J3543" s="79">
        <v>120.491</v>
      </c>
      <c r="K3543" s="79">
        <v>89.049000000000007</v>
      </c>
      <c r="L3543" s="79">
        <v>54.427</v>
      </c>
      <c r="M3543" s="79">
        <v>20.605</v>
      </c>
      <c r="N3543" s="79">
        <v>3.5089999999999999</v>
      </c>
    </row>
    <row r="3544" spans="1:14" x14ac:dyDescent="0.3">
      <c r="A3544" s="82">
        <v>3543</v>
      </c>
      <c r="B3544" s="83" t="s">
        <v>323</v>
      </c>
      <c r="C3544" s="86" t="s">
        <v>253</v>
      </c>
      <c r="D3544" s="88"/>
      <c r="E3544" s="88">
        <v>68</v>
      </c>
      <c r="F3544" s="10">
        <v>2045</v>
      </c>
      <c r="G3544" s="78" t="s">
        <v>330</v>
      </c>
      <c r="H3544" s="79">
        <v>42.963000000000001</v>
      </c>
      <c r="I3544" s="79">
        <v>97.406999999999996</v>
      </c>
      <c r="J3544" s="79">
        <v>118.407</v>
      </c>
      <c r="K3544" s="79">
        <v>88.772000000000006</v>
      </c>
      <c r="L3544" s="79">
        <v>52.746000000000002</v>
      </c>
      <c r="M3544" s="79">
        <v>19.077999999999999</v>
      </c>
      <c r="N3544" s="79">
        <v>3.0670000000000002</v>
      </c>
    </row>
    <row r="3545" spans="1:14" x14ac:dyDescent="0.3">
      <c r="A3545" s="82">
        <v>3544</v>
      </c>
      <c r="B3545" s="83" t="s">
        <v>323</v>
      </c>
      <c r="C3545" s="86" t="s">
        <v>253</v>
      </c>
      <c r="D3545" s="88"/>
      <c r="E3545" s="88">
        <v>68</v>
      </c>
      <c r="F3545" s="10">
        <v>2050</v>
      </c>
      <c r="G3545" s="78" t="s">
        <v>331</v>
      </c>
      <c r="H3545" s="79">
        <v>39.215000000000003</v>
      </c>
      <c r="I3545" s="79">
        <v>92.122</v>
      </c>
      <c r="J3545" s="79">
        <v>116.637</v>
      </c>
      <c r="K3545" s="79">
        <v>89.019000000000005</v>
      </c>
      <c r="L3545" s="79">
        <v>51.448</v>
      </c>
      <c r="M3545" s="79">
        <v>17.741</v>
      </c>
      <c r="N3545" s="79">
        <v>2.6779999999999999</v>
      </c>
    </row>
    <row r="3546" spans="1:14" x14ac:dyDescent="0.3">
      <c r="A3546" s="82">
        <v>3545</v>
      </c>
      <c r="B3546" s="83" t="s">
        <v>323</v>
      </c>
      <c r="C3546" s="86" t="s">
        <v>253</v>
      </c>
      <c r="D3546" s="88"/>
      <c r="E3546" s="88">
        <v>68</v>
      </c>
      <c r="F3546" s="10">
        <v>2055</v>
      </c>
      <c r="G3546" s="78" t="s">
        <v>332</v>
      </c>
      <c r="H3546" s="79">
        <v>35.741</v>
      </c>
      <c r="I3546" s="79">
        <v>87.27</v>
      </c>
      <c r="J3546" s="79">
        <v>115.24</v>
      </c>
      <c r="K3546" s="79">
        <v>89.822000000000003</v>
      </c>
      <c r="L3546" s="79">
        <v>50.542999999999999</v>
      </c>
      <c r="M3546" s="79">
        <v>16.597999999999999</v>
      </c>
      <c r="N3546" s="79">
        <v>2.3460000000000001</v>
      </c>
    </row>
    <row r="3547" spans="1:14" x14ac:dyDescent="0.3">
      <c r="A3547" s="82">
        <v>3546</v>
      </c>
      <c r="B3547" s="83" t="s">
        <v>323</v>
      </c>
      <c r="C3547" s="86" t="s">
        <v>253</v>
      </c>
      <c r="D3547" s="88"/>
      <c r="E3547" s="88">
        <v>68</v>
      </c>
      <c r="F3547" s="10">
        <v>2060</v>
      </c>
      <c r="G3547" s="78" t="s">
        <v>333</v>
      </c>
      <c r="H3547" s="79">
        <v>32.54</v>
      </c>
      <c r="I3547" s="79">
        <v>82.799000000000007</v>
      </c>
      <c r="J3547" s="79">
        <v>114.13500000000001</v>
      </c>
      <c r="K3547" s="79">
        <v>91.015000000000001</v>
      </c>
      <c r="L3547" s="79">
        <v>49.948</v>
      </c>
      <c r="M3547" s="79">
        <v>15.61</v>
      </c>
      <c r="N3547" s="79">
        <v>2.073</v>
      </c>
    </row>
    <row r="3548" spans="1:14" x14ac:dyDescent="0.3">
      <c r="A3548" s="82">
        <v>3547</v>
      </c>
      <c r="B3548" s="83" t="s">
        <v>323</v>
      </c>
      <c r="C3548" s="86" t="s">
        <v>253</v>
      </c>
      <c r="D3548" s="88"/>
      <c r="E3548" s="88">
        <v>68</v>
      </c>
      <c r="F3548" s="10">
        <v>2065</v>
      </c>
      <c r="G3548" s="78" t="s">
        <v>334</v>
      </c>
      <c r="H3548" s="79">
        <v>29.611000000000001</v>
      </c>
      <c r="I3548" s="79">
        <v>78.73</v>
      </c>
      <c r="J3548" s="79">
        <v>113.4</v>
      </c>
      <c r="K3548" s="79">
        <v>92.686000000000007</v>
      </c>
      <c r="L3548" s="79">
        <v>49.682000000000002</v>
      </c>
      <c r="M3548" s="79">
        <v>14.771000000000001</v>
      </c>
      <c r="N3548" s="79">
        <v>1.82</v>
      </c>
    </row>
    <row r="3549" spans="1:14" x14ac:dyDescent="0.3">
      <c r="A3549" s="82">
        <v>3548</v>
      </c>
      <c r="B3549" s="83" t="s">
        <v>323</v>
      </c>
      <c r="C3549" s="86" t="s">
        <v>253</v>
      </c>
      <c r="D3549" s="88"/>
      <c r="E3549" s="88">
        <v>68</v>
      </c>
      <c r="F3549" s="10">
        <v>2070</v>
      </c>
      <c r="G3549" s="78" t="s">
        <v>335</v>
      </c>
      <c r="H3549" s="79">
        <v>26.914000000000001</v>
      </c>
      <c r="I3549" s="79">
        <v>74.951999999999998</v>
      </c>
      <c r="J3549" s="79">
        <v>112.857</v>
      </c>
      <c r="K3549" s="79">
        <v>94.647000000000006</v>
      </c>
      <c r="L3549" s="79">
        <v>49.613999999999997</v>
      </c>
      <c r="M3549" s="79">
        <v>14.034000000000001</v>
      </c>
      <c r="N3549" s="79">
        <v>1.6220000000000001</v>
      </c>
    </row>
    <row r="3550" spans="1:14" x14ac:dyDescent="0.3">
      <c r="A3550" s="82">
        <v>3549</v>
      </c>
      <c r="B3550" s="83" t="s">
        <v>323</v>
      </c>
      <c r="C3550" s="86" t="s">
        <v>253</v>
      </c>
      <c r="D3550" s="88"/>
      <c r="E3550" s="88">
        <v>68</v>
      </c>
      <c r="F3550" s="10">
        <v>2075</v>
      </c>
      <c r="G3550" s="78" t="s">
        <v>336</v>
      </c>
      <c r="H3550" s="79">
        <v>24.475000000000001</v>
      </c>
      <c r="I3550" s="79">
        <v>71.542000000000002</v>
      </c>
      <c r="J3550" s="79">
        <v>112.598</v>
      </c>
      <c r="K3550" s="79">
        <v>96.965000000000003</v>
      </c>
      <c r="L3550" s="79">
        <v>49.817</v>
      </c>
      <c r="M3550" s="79">
        <v>13.423</v>
      </c>
      <c r="N3550" s="79">
        <v>1.44</v>
      </c>
    </row>
    <row r="3551" spans="1:14" x14ac:dyDescent="0.3">
      <c r="A3551" s="82">
        <v>3550</v>
      </c>
      <c r="B3551" s="83" t="s">
        <v>323</v>
      </c>
      <c r="C3551" s="86" t="s">
        <v>253</v>
      </c>
      <c r="D3551" s="88"/>
      <c r="E3551" s="88">
        <v>68</v>
      </c>
      <c r="F3551" s="10">
        <v>2080</v>
      </c>
      <c r="G3551" s="78" t="s">
        <v>337</v>
      </c>
      <c r="H3551" s="79">
        <v>22.251999999999999</v>
      </c>
      <c r="I3551" s="79">
        <v>68.38</v>
      </c>
      <c r="J3551" s="79">
        <v>112.45099999999999</v>
      </c>
      <c r="K3551" s="79">
        <v>99.46</v>
      </c>
      <c r="L3551" s="79">
        <v>50.156999999999996</v>
      </c>
      <c r="M3551" s="79">
        <v>12.888999999999999</v>
      </c>
      <c r="N3551" s="79">
        <v>1.2909999999999999</v>
      </c>
    </row>
    <row r="3552" spans="1:14" x14ac:dyDescent="0.3">
      <c r="A3552" s="82">
        <v>3551</v>
      </c>
      <c r="B3552" s="83" t="s">
        <v>323</v>
      </c>
      <c r="C3552" s="86" t="s">
        <v>253</v>
      </c>
      <c r="D3552" s="88"/>
      <c r="E3552" s="88">
        <v>68</v>
      </c>
      <c r="F3552" s="10">
        <v>2085</v>
      </c>
      <c r="G3552" s="78" t="s">
        <v>338</v>
      </c>
      <c r="H3552" s="79">
        <v>20.233000000000001</v>
      </c>
      <c r="I3552" s="79">
        <v>65.435000000000002</v>
      </c>
      <c r="J3552" s="79">
        <v>112.34399999999999</v>
      </c>
      <c r="K3552" s="79">
        <v>102.01900000000001</v>
      </c>
      <c r="L3552" s="79">
        <v>50.61</v>
      </c>
      <c r="M3552" s="79">
        <v>12.420999999999999</v>
      </c>
      <c r="N3552" s="79">
        <v>1.1579999999999999</v>
      </c>
    </row>
    <row r="3553" spans="1:14" x14ac:dyDescent="0.3">
      <c r="A3553" s="82">
        <v>3552</v>
      </c>
      <c r="B3553" s="83" t="s">
        <v>323</v>
      </c>
      <c r="C3553" s="86" t="s">
        <v>253</v>
      </c>
      <c r="D3553" s="88"/>
      <c r="E3553" s="88">
        <v>68</v>
      </c>
      <c r="F3553" s="10">
        <v>2090</v>
      </c>
      <c r="G3553" s="78" t="s">
        <v>339</v>
      </c>
      <c r="H3553" s="79">
        <v>18.411000000000001</v>
      </c>
      <c r="I3553" s="79">
        <v>62.73</v>
      </c>
      <c r="J3553" s="79">
        <v>112.33499999999999</v>
      </c>
      <c r="K3553" s="79">
        <v>104.691</v>
      </c>
      <c r="L3553" s="79">
        <v>51.177</v>
      </c>
      <c r="M3553" s="79">
        <v>12.025</v>
      </c>
      <c r="N3553" s="79">
        <v>1.0509999999999999</v>
      </c>
    </row>
    <row r="3554" spans="1:14" x14ac:dyDescent="0.3">
      <c r="A3554" s="82">
        <v>3553</v>
      </c>
      <c r="B3554" s="83" t="s">
        <v>323</v>
      </c>
      <c r="C3554" s="86" t="s">
        <v>253</v>
      </c>
      <c r="D3554" s="88"/>
      <c r="E3554" s="88">
        <v>68</v>
      </c>
      <c r="F3554" s="10">
        <v>2095</v>
      </c>
      <c r="G3554" s="78" t="s">
        <v>340</v>
      </c>
      <c r="H3554" s="79">
        <v>16.742000000000001</v>
      </c>
      <c r="I3554" s="79">
        <v>60.16</v>
      </c>
      <c r="J3554" s="79">
        <v>112.273</v>
      </c>
      <c r="K3554" s="79">
        <v>107.364</v>
      </c>
      <c r="L3554" s="79">
        <v>51.780999999999999</v>
      </c>
      <c r="M3554" s="79">
        <v>11.670999999999999</v>
      </c>
      <c r="N3554" s="79">
        <v>0.94899999999999995</v>
      </c>
    </row>
    <row r="3555" spans="1:14" x14ac:dyDescent="0.3">
      <c r="A3555" s="82">
        <v>3554</v>
      </c>
      <c r="B3555" s="83" t="s">
        <v>323</v>
      </c>
      <c r="C3555" s="86" t="s">
        <v>254</v>
      </c>
      <c r="D3555" s="88"/>
      <c r="E3555" s="88">
        <v>76</v>
      </c>
      <c r="F3555" s="10">
        <v>2015</v>
      </c>
      <c r="G3555" s="78" t="s">
        <v>324</v>
      </c>
      <c r="H3555" s="79">
        <v>61.597000000000001</v>
      </c>
      <c r="I3555" s="79">
        <v>99.643000000000001</v>
      </c>
      <c r="J3555" s="79">
        <v>86.543999999999997</v>
      </c>
      <c r="K3555" s="79">
        <v>54.41</v>
      </c>
      <c r="L3555" s="79">
        <v>27.844999999999999</v>
      </c>
      <c r="M3555" s="79">
        <v>9.298</v>
      </c>
      <c r="N3555" s="79">
        <v>1.623</v>
      </c>
    </row>
    <row r="3556" spans="1:14" x14ac:dyDescent="0.3">
      <c r="A3556" s="82">
        <v>3555</v>
      </c>
      <c r="B3556" s="83" t="s">
        <v>323</v>
      </c>
      <c r="C3556" s="86" t="s">
        <v>254</v>
      </c>
      <c r="D3556" s="88"/>
      <c r="E3556" s="88">
        <v>76</v>
      </c>
      <c r="F3556" s="10">
        <v>2020</v>
      </c>
      <c r="G3556" s="78" t="s">
        <v>325</v>
      </c>
      <c r="H3556" s="79">
        <v>52.984000000000002</v>
      </c>
      <c r="I3556" s="79">
        <v>90.36</v>
      </c>
      <c r="J3556" s="79">
        <v>86.546000000000006</v>
      </c>
      <c r="K3556" s="79">
        <v>60.106999999999999</v>
      </c>
      <c r="L3556" s="79">
        <v>29.706</v>
      </c>
      <c r="M3556" s="79">
        <v>8.8580000000000005</v>
      </c>
      <c r="N3556" s="79">
        <v>1.359</v>
      </c>
    </row>
    <row r="3557" spans="1:14" x14ac:dyDescent="0.3">
      <c r="A3557" s="82">
        <v>3556</v>
      </c>
      <c r="B3557" s="83" t="s">
        <v>323</v>
      </c>
      <c r="C3557" s="86" t="s">
        <v>254</v>
      </c>
      <c r="D3557" s="88"/>
      <c r="E3557" s="88">
        <v>76</v>
      </c>
      <c r="F3557" s="10">
        <v>2025</v>
      </c>
      <c r="G3557" s="78" t="s">
        <v>326</v>
      </c>
      <c r="H3557" s="79">
        <v>46.927</v>
      </c>
      <c r="I3557" s="79">
        <v>84.385999999999996</v>
      </c>
      <c r="J3557" s="79">
        <v>87.197999999999993</v>
      </c>
      <c r="K3557" s="79">
        <v>64.429000000000002</v>
      </c>
      <c r="L3557" s="79">
        <v>31.167999999999999</v>
      </c>
      <c r="M3557" s="79">
        <v>8.6229999999999993</v>
      </c>
      <c r="N3557" s="79">
        <v>1.1890000000000001</v>
      </c>
    </row>
    <row r="3558" spans="1:14" x14ac:dyDescent="0.3">
      <c r="A3558" s="82">
        <v>3557</v>
      </c>
      <c r="B3558" s="83" t="s">
        <v>323</v>
      </c>
      <c r="C3558" s="86" t="s">
        <v>254</v>
      </c>
      <c r="D3558" s="88"/>
      <c r="E3558" s="88">
        <v>76</v>
      </c>
      <c r="F3558" s="10">
        <v>2030</v>
      </c>
      <c r="G3558" s="78" t="s">
        <v>327</v>
      </c>
      <c r="H3558" s="79">
        <v>41.908000000000001</v>
      </c>
      <c r="I3558" s="79">
        <v>79.724000000000004</v>
      </c>
      <c r="J3558" s="79">
        <v>88.644999999999996</v>
      </c>
      <c r="K3558" s="79">
        <v>69.13</v>
      </c>
      <c r="L3558" s="79">
        <v>32.909999999999997</v>
      </c>
      <c r="M3558" s="79">
        <v>8.5340000000000007</v>
      </c>
      <c r="N3558" s="79">
        <v>1.069</v>
      </c>
    </row>
    <row r="3559" spans="1:14" x14ac:dyDescent="0.3">
      <c r="A3559" s="82">
        <v>3558</v>
      </c>
      <c r="B3559" s="83" t="s">
        <v>323</v>
      </c>
      <c r="C3559" s="86" t="s">
        <v>254</v>
      </c>
      <c r="D3559" s="88"/>
      <c r="E3559" s="88">
        <v>76</v>
      </c>
      <c r="F3559" s="10">
        <v>2035</v>
      </c>
      <c r="G3559" s="78" t="s">
        <v>328</v>
      </c>
      <c r="H3559" s="79">
        <v>37.551000000000002</v>
      </c>
      <c r="I3559" s="79">
        <v>75.888999999999996</v>
      </c>
      <c r="J3559" s="79">
        <v>90.512</v>
      </c>
      <c r="K3559" s="79">
        <v>73.936000000000007</v>
      </c>
      <c r="L3559" s="79">
        <v>34.771000000000001</v>
      </c>
      <c r="M3559" s="79">
        <v>8.5380000000000003</v>
      </c>
      <c r="N3559" s="79">
        <v>0.96299999999999997</v>
      </c>
    </row>
    <row r="3560" spans="1:14" x14ac:dyDescent="0.3">
      <c r="A3560" s="82">
        <v>3559</v>
      </c>
      <c r="B3560" s="83" t="s">
        <v>323</v>
      </c>
      <c r="C3560" s="86" t="s">
        <v>254</v>
      </c>
      <c r="D3560" s="88"/>
      <c r="E3560" s="88">
        <v>76</v>
      </c>
      <c r="F3560" s="10">
        <v>2040</v>
      </c>
      <c r="G3560" s="78" t="s">
        <v>329</v>
      </c>
      <c r="H3560" s="79">
        <v>33.603000000000002</v>
      </c>
      <c r="I3560" s="79">
        <v>72.537000000000006</v>
      </c>
      <c r="J3560" s="79">
        <v>92.593999999999994</v>
      </c>
      <c r="K3560" s="79">
        <v>78.790999999999997</v>
      </c>
      <c r="L3560" s="79">
        <v>36.697000000000003</v>
      </c>
      <c r="M3560" s="79">
        <v>8.5909999999999993</v>
      </c>
      <c r="N3560" s="79">
        <v>0.88700000000000001</v>
      </c>
    </row>
    <row r="3561" spans="1:14" x14ac:dyDescent="0.3">
      <c r="A3561" s="82">
        <v>3560</v>
      </c>
      <c r="B3561" s="83" t="s">
        <v>323</v>
      </c>
      <c r="C3561" s="86" t="s">
        <v>254</v>
      </c>
      <c r="D3561" s="88"/>
      <c r="E3561" s="88">
        <v>76</v>
      </c>
      <c r="F3561" s="10">
        <v>2045</v>
      </c>
      <c r="G3561" s="78" t="s">
        <v>330</v>
      </c>
      <c r="H3561" s="79">
        <v>30.04</v>
      </c>
      <c r="I3561" s="79">
        <v>69.629000000000005</v>
      </c>
      <c r="J3561" s="79">
        <v>95.010999999999996</v>
      </c>
      <c r="K3561" s="79">
        <v>83.887</v>
      </c>
      <c r="L3561" s="79">
        <v>38.777999999999999</v>
      </c>
      <c r="M3561" s="79">
        <v>8.7080000000000002</v>
      </c>
      <c r="N3561" s="79">
        <v>0.82699999999999996</v>
      </c>
    </row>
    <row r="3562" spans="1:14" x14ac:dyDescent="0.3">
      <c r="A3562" s="82">
        <v>3561</v>
      </c>
      <c r="B3562" s="83" t="s">
        <v>323</v>
      </c>
      <c r="C3562" s="86" t="s">
        <v>254</v>
      </c>
      <c r="D3562" s="88"/>
      <c r="E3562" s="88">
        <v>76</v>
      </c>
      <c r="F3562" s="10">
        <v>2050</v>
      </c>
      <c r="G3562" s="78" t="s">
        <v>331</v>
      </c>
      <c r="H3562" s="79">
        <v>26.684000000000001</v>
      </c>
      <c r="I3562" s="79">
        <v>66.786000000000001</v>
      </c>
      <c r="J3562" s="79">
        <v>97.268000000000001</v>
      </c>
      <c r="K3562" s="79">
        <v>88.798000000000002</v>
      </c>
      <c r="L3562" s="79">
        <v>40.802</v>
      </c>
      <c r="M3562" s="79">
        <v>8.8330000000000002</v>
      </c>
      <c r="N3562" s="79">
        <v>0.76900000000000002</v>
      </c>
    </row>
    <row r="3563" spans="1:14" x14ac:dyDescent="0.3">
      <c r="A3563" s="82">
        <v>3562</v>
      </c>
      <c r="B3563" s="83" t="s">
        <v>323</v>
      </c>
      <c r="C3563" s="86" t="s">
        <v>254</v>
      </c>
      <c r="D3563" s="88"/>
      <c r="E3563" s="88">
        <v>76</v>
      </c>
      <c r="F3563" s="10">
        <v>2055</v>
      </c>
      <c r="G3563" s="78" t="s">
        <v>332</v>
      </c>
      <c r="H3563" s="79">
        <v>23.574999999999999</v>
      </c>
      <c r="I3563" s="79">
        <v>64.069000000000003</v>
      </c>
      <c r="J3563" s="79">
        <v>99.450999999999993</v>
      </c>
      <c r="K3563" s="79">
        <v>93.632999999999996</v>
      </c>
      <c r="L3563" s="79">
        <v>42.831000000000003</v>
      </c>
      <c r="M3563" s="79">
        <v>8.9740000000000002</v>
      </c>
      <c r="N3563" s="79">
        <v>0.72699999999999998</v>
      </c>
    </row>
    <row r="3564" spans="1:14" x14ac:dyDescent="0.3">
      <c r="A3564" s="82">
        <v>3563</v>
      </c>
      <c r="B3564" s="83" t="s">
        <v>323</v>
      </c>
      <c r="C3564" s="86" t="s">
        <v>254</v>
      </c>
      <c r="D3564" s="88"/>
      <c r="E3564" s="88">
        <v>76</v>
      </c>
      <c r="F3564" s="10">
        <v>2060</v>
      </c>
      <c r="G3564" s="78" t="s">
        <v>333</v>
      </c>
      <c r="H3564" s="79">
        <v>20.715</v>
      </c>
      <c r="I3564" s="79">
        <v>61.45</v>
      </c>
      <c r="J3564" s="79">
        <v>101.54600000000001</v>
      </c>
      <c r="K3564" s="79">
        <v>98.356999999999999</v>
      </c>
      <c r="L3564" s="79">
        <v>44.83</v>
      </c>
      <c r="M3564" s="79">
        <v>9.125</v>
      </c>
      <c r="N3564" s="79">
        <v>0.67700000000000005</v>
      </c>
    </row>
    <row r="3565" spans="1:14" x14ac:dyDescent="0.3">
      <c r="A3565" s="82">
        <v>3564</v>
      </c>
      <c r="B3565" s="83" t="s">
        <v>323</v>
      </c>
      <c r="C3565" s="86" t="s">
        <v>254</v>
      </c>
      <c r="D3565" s="88"/>
      <c r="E3565" s="88">
        <v>76</v>
      </c>
      <c r="F3565" s="10">
        <v>2065</v>
      </c>
      <c r="G3565" s="78" t="s">
        <v>334</v>
      </c>
      <c r="H3565" s="79">
        <v>18.093</v>
      </c>
      <c r="I3565" s="79">
        <v>58.845999999999997</v>
      </c>
      <c r="J3565" s="79">
        <v>103.35599999999999</v>
      </c>
      <c r="K3565" s="79">
        <v>102.788</v>
      </c>
      <c r="L3565" s="79">
        <v>46.710999999999999</v>
      </c>
      <c r="M3565" s="79">
        <v>9.2639999999999993</v>
      </c>
      <c r="N3565" s="79">
        <v>0.64200000000000002</v>
      </c>
    </row>
    <row r="3566" spans="1:14" x14ac:dyDescent="0.3">
      <c r="A3566" s="82">
        <v>3565</v>
      </c>
      <c r="B3566" s="83" t="s">
        <v>323</v>
      </c>
      <c r="C3566" s="86" t="s">
        <v>254</v>
      </c>
      <c r="D3566" s="88"/>
      <c r="E3566" s="88">
        <v>76</v>
      </c>
      <c r="F3566" s="10">
        <v>2070</v>
      </c>
      <c r="G3566" s="78" t="s">
        <v>335</v>
      </c>
      <c r="H3566" s="79">
        <v>15.756</v>
      </c>
      <c r="I3566" s="79">
        <v>56.314</v>
      </c>
      <c r="J3566" s="79">
        <v>105.017</v>
      </c>
      <c r="K3566" s="79">
        <v>107.116</v>
      </c>
      <c r="L3566" s="79">
        <v>48.582999999999998</v>
      </c>
      <c r="M3566" s="79">
        <v>9.4039999999999999</v>
      </c>
      <c r="N3566" s="79">
        <v>0.61</v>
      </c>
    </row>
    <row r="3567" spans="1:14" x14ac:dyDescent="0.3">
      <c r="A3567" s="82">
        <v>3566</v>
      </c>
      <c r="B3567" s="83" t="s">
        <v>323</v>
      </c>
      <c r="C3567" s="86" t="s">
        <v>254</v>
      </c>
      <c r="D3567" s="88"/>
      <c r="E3567" s="88">
        <v>76</v>
      </c>
      <c r="F3567" s="10">
        <v>2075</v>
      </c>
      <c r="G3567" s="78" t="s">
        <v>336</v>
      </c>
      <c r="H3567" s="79">
        <v>13.705</v>
      </c>
      <c r="I3567" s="79">
        <v>53.850999999999999</v>
      </c>
      <c r="J3567" s="79">
        <v>106.422</v>
      </c>
      <c r="K3567" s="79">
        <v>111.178</v>
      </c>
      <c r="L3567" s="79">
        <v>50.36</v>
      </c>
      <c r="M3567" s="79">
        <v>9.5399999999999991</v>
      </c>
      <c r="N3567" s="79">
        <v>0.58399999999999996</v>
      </c>
    </row>
    <row r="3568" spans="1:14" x14ac:dyDescent="0.3">
      <c r="A3568" s="82">
        <v>3567</v>
      </c>
      <c r="B3568" s="83" t="s">
        <v>323</v>
      </c>
      <c r="C3568" s="86" t="s">
        <v>254</v>
      </c>
      <c r="D3568" s="88"/>
      <c r="E3568" s="88">
        <v>76</v>
      </c>
      <c r="F3568" s="10">
        <v>2080</v>
      </c>
      <c r="G3568" s="78" t="s">
        <v>337</v>
      </c>
      <c r="H3568" s="79">
        <v>11.95</v>
      </c>
      <c r="I3568" s="79">
        <v>51.451000000000001</v>
      </c>
      <c r="J3568" s="79">
        <v>107.459</v>
      </c>
      <c r="K3568" s="79">
        <v>114.813</v>
      </c>
      <c r="L3568" s="79">
        <v>51.976999999999997</v>
      </c>
      <c r="M3568" s="79">
        <v>9.65</v>
      </c>
      <c r="N3568" s="79">
        <v>0.56000000000000005</v>
      </c>
    </row>
    <row r="3569" spans="1:14" x14ac:dyDescent="0.3">
      <c r="A3569" s="82">
        <v>3568</v>
      </c>
      <c r="B3569" s="83" t="s">
        <v>323</v>
      </c>
      <c r="C3569" s="86" t="s">
        <v>254</v>
      </c>
      <c r="D3569" s="88"/>
      <c r="E3569" s="88">
        <v>76</v>
      </c>
      <c r="F3569" s="10">
        <v>2085</v>
      </c>
      <c r="G3569" s="78" t="s">
        <v>338</v>
      </c>
      <c r="H3569" s="79">
        <v>10.489000000000001</v>
      </c>
      <c r="I3569" s="79">
        <v>49.162999999999997</v>
      </c>
      <c r="J3569" s="79">
        <v>108.194</v>
      </c>
      <c r="K3569" s="79">
        <v>118.11199999999999</v>
      </c>
      <c r="L3569" s="79">
        <v>53.475999999999999</v>
      </c>
      <c r="M3569" s="79">
        <v>9.7469999999999999</v>
      </c>
      <c r="N3569" s="79">
        <v>0.53900000000000003</v>
      </c>
    </row>
    <row r="3570" spans="1:14" x14ac:dyDescent="0.3">
      <c r="A3570" s="82">
        <v>3569</v>
      </c>
      <c r="B3570" s="83" t="s">
        <v>323</v>
      </c>
      <c r="C3570" s="86" t="s">
        <v>254</v>
      </c>
      <c r="D3570" s="88"/>
      <c r="E3570" s="88">
        <v>76</v>
      </c>
      <c r="F3570" s="10">
        <v>2090</v>
      </c>
      <c r="G3570" s="78" t="s">
        <v>339</v>
      </c>
      <c r="H3570" s="79">
        <v>9.3379999999999992</v>
      </c>
      <c r="I3570" s="79">
        <v>47.113999999999997</v>
      </c>
      <c r="J3570" s="79">
        <v>108.809</v>
      </c>
      <c r="K3570" s="79">
        <v>121.242</v>
      </c>
      <c r="L3570" s="79">
        <v>54.945999999999998</v>
      </c>
      <c r="M3570" s="79">
        <v>9.8339999999999996</v>
      </c>
      <c r="N3570" s="79">
        <v>0.51700000000000002</v>
      </c>
    </row>
    <row r="3571" spans="1:14" x14ac:dyDescent="0.3">
      <c r="A3571" s="82">
        <v>3570</v>
      </c>
      <c r="B3571" s="83" t="s">
        <v>323</v>
      </c>
      <c r="C3571" s="86" t="s">
        <v>254</v>
      </c>
      <c r="D3571" s="88"/>
      <c r="E3571" s="88">
        <v>76</v>
      </c>
      <c r="F3571" s="10">
        <v>2095</v>
      </c>
      <c r="G3571" s="78" t="s">
        <v>340</v>
      </c>
      <c r="H3571" s="79">
        <v>8.4350000000000005</v>
      </c>
      <c r="I3571" s="79">
        <v>45.256</v>
      </c>
      <c r="J3571" s="79">
        <v>109.14400000000001</v>
      </c>
      <c r="K3571" s="79">
        <v>123.967</v>
      </c>
      <c r="L3571" s="79">
        <v>56.283000000000001</v>
      </c>
      <c r="M3571" s="79">
        <v>9.9060000000000006</v>
      </c>
      <c r="N3571" s="79">
        <v>0.50900000000000001</v>
      </c>
    </row>
    <row r="3572" spans="1:14" x14ac:dyDescent="0.3">
      <c r="A3572" s="82">
        <v>3571</v>
      </c>
      <c r="B3572" s="83" t="s">
        <v>323</v>
      </c>
      <c r="C3572" s="86" t="s">
        <v>255</v>
      </c>
      <c r="D3572" s="88"/>
      <c r="E3572" s="88">
        <v>152</v>
      </c>
      <c r="F3572" s="10">
        <v>2015</v>
      </c>
      <c r="G3572" s="78" t="s">
        <v>324</v>
      </c>
      <c r="H3572" s="79">
        <v>45.636000000000003</v>
      </c>
      <c r="I3572" s="79">
        <v>83.218000000000004</v>
      </c>
      <c r="J3572" s="79">
        <v>93.738</v>
      </c>
      <c r="K3572" s="79">
        <v>75.974000000000004</v>
      </c>
      <c r="L3572" s="79">
        <v>41.707999999999998</v>
      </c>
      <c r="M3572" s="79">
        <v>11.821</v>
      </c>
      <c r="N3572" s="79">
        <v>0.80500000000000005</v>
      </c>
    </row>
    <row r="3573" spans="1:14" x14ac:dyDescent="0.3">
      <c r="A3573" s="82">
        <v>3572</v>
      </c>
      <c r="B3573" s="83" t="s">
        <v>323</v>
      </c>
      <c r="C3573" s="86" t="s">
        <v>255</v>
      </c>
      <c r="D3573" s="88"/>
      <c r="E3573" s="88">
        <v>152</v>
      </c>
      <c r="F3573" s="10">
        <v>2020</v>
      </c>
      <c r="G3573" s="78" t="s">
        <v>325</v>
      </c>
      <c r="H3573" s="79">
        <v>39.204999999999998</v>
      </c>
      <c r="I3573" s="79">
        <v>77.343000000000004</v>
      </c>
      <c r="J3573" s="79">
        <v>95.1</v>
      </c>
      <c r="K3573" s="79">
        <v>80.730999999999995</v>
      </c>
      <c r="L3573" s="79">
        <v>42.62</v>
      </c>
      <c r="M3573" s="79">
        <v>11.327999999999999</v>
      </c>
      <c r="N3573" s="79">
        <v>0.753</v>
      </c>
    </row>
    <row r="3574" spans="1:14" x14ac:dyDescent="0.3">
      <c r="A3574" s="82">
        <v>3573</v>
      </c>
      <c r="B3574" s="83" t="s">
        <v>323</v>
      </c>
      <c r="C3574" s="86" t="s">
        <v>255</v>
      </c>
      <c r="D3574" s="88"/>
      <c r="E3574" s="88">
        <v>152</v>
      </c>
      <c r="F3574" s="10">
        <v>2025</v>
      </c>
      <c r="G3574" s="78" t="s">
        <v>326</v>
      </c>
      <c r="H3574" s="79">
        <v>34.531999999999996</v>
      </c>
      <c r="I3574" s="79">
        <v>73.388999999999996</v>
      </c>
      <c r="J3574" s="79">
        <v>96.858999999999995</v>
      </c>
      <c r="K3574" s="79">
        <v>85.013000000000005</v>
      </c>
      <c r="L3574" s="79">
        <v>43.676000000000002</v>
      </c>
      <c r="M3574" s="79">
        <v>11.042999999999999</v>
      </c>
      <c r="N3574" s="79">
        <v>0.70799999999999996</v>
      </c>
    </row>
    <row r="3575" spans="1:14" x14ac:dyDescent="0.3">
      <c r="A3575" s="82">
        <v>3574</v>
      </c>
      <c r="B3575" s="83" t="s">
        <v>323</v>
      </c>
      <c r="C3575" s="86" t="s">
        <v>255</v>
      </c>
      <c r="D3575" s="88"/>
      <c r="E3575" s="88">
        <v>152</v>
      </c>
      <c r="F3575" s="10">
        <v>2030</v>
      </c>
      <c r="G3575" s="78" t="s">
        <v>327</v>
      </c>
      <c r="H3575" s="79">
        <v>30.542000000000002</v>
      </c>
      <c r="I3575" s="79">
        <v>69.91</v>
      </c>
      <c r="J3575" s="79">
        <v>98.564999999999998</v>
      </c>
      <c r="K3575" s="79">
        <v>89.165999999999997</v>
      </c>
      <c r="L3575" s="79">
        <v>44.801000000000002</v>
      </c>
      <c r="M3575" s="79">
        <v>10.837</v>
      </c>
      <c r="N3575" s="79">
        <v>0.67900000000000005</v>
      </c>
    </row>
    <row r="3576" spans="1:14" x14ac:dyDescent="0.3">
      <c r="A3576" s="82">
        <v>3575</v>
      </c>
      <c r="B3576" s="83" t="s">
        <v>323</v>
      </c>
      <c r="C3576" s="86" t="s">
        <v>255</v>
      </c>
      <c r="D3576" s="88"/>
      <c r="E3576" s="88">
        <v>152</v>
      </c>
      <c r="F3576" s="10">
        <v>2035</v>
      </c>
      <c r="G3576" s="78" t="s">
        <v>328</v>
      </c>
      <c r="H3576" s="79">
        <v>27.088000000000001</v>
      </c>
      <c r="I3576" s="79">
        <v>66.781999999999996</v>
      </c>
      <c r="J3576" s="79">
        <v>100.127</v>
      </c>
      <c r="K3576" s="79">
        <v>93.088999999999999</v>
      </c>
      <c r="L3576" s="79">
        <v>45.923000000000002</v>
      </c>
      <c r="M3576" s="79">
        <v>10.664</v>
      </c>
      <c r="N3576" s="79">
        <v>0.64700000000000002</v>
      </c>
    </row>
    <row r="3577" spans="1:14" x14ac:dyDescent="0.3">
      <c r="A3577" s="82">
        <v>3576</v>
      </c>
      <c r="B3577" s="83" t="s">
        <v>323</v>
      </c>
      <c r="C3577" s="86" t="s">
        <v>255</v>
      </c>
      <c r="D3577" s="88"/>
      <c r="E3577" s="88">
        <v>152</v>
      </c>
      <c r="F3577" s="10">
        <v>2040</v>
      </c>
      <c r="G3577" s="78" t="s">
        <v>329</v>
      </c>
      <c r="H3577" s="79">
        <v>24.164000000000001</v>
      </c>
      <c r="I3577" s="79">
        <v>64.165000000000006</v>
      </c>
      <c r="J3577" s="79">
        <v>101.77800000000001</v>
      </c>
      <c r="K3577" s="79">
        <v>96.938000000000002</v>
      </c>
      <c r="L3577" s="79">
        <v>47.113</v>
      </c>
      <c r="M3577" s="79">
        <v>10.553000000000001</v>
      </c>
      <c r="N3577" s="79">
        <v>0.629</v>
      </c>
    </row>
    <row r="3578" spans="1:14" x14ac:dyDescent="0.3">
      <c r="A3578" s="82">
        <v>3577</v>
      </c>
      <c r="B3578" s="83" t="s">
        <v>323</v>
      </c>
      <c r="C3578" s="86" t="s">
        <v>255</v>
      </c>
      <c r="D3578" s="88"/>
      <c r="E3578" s="88">
        <v>152</v>
      </c>
      <c r="F3578" s="10">
        <v>2045</v>
      </c>
      <c r="G3578" s="78" t="s">
        <v>330</v>
      </c>
      <c r="H3578" s="79">
        <v>21.562000000000001</v>
      </c>
      <c r="I3578" s="79">
        <v>61.677</v>
      </c>
      <c r="J3578" s="79">
        <v>103.17100000000001</v>
      </c>
      <c r="K3578" s="79">
        <v>100.491</v>
      </c>
      <c r="L3578" s="79">
        <v>48.231000000000002</v>
      </c>
      <c r="M3578" s="79">
        <v>10.459</v>
      </c>
      <c r="N3578" s="79">
        <v>0.60899999999999999</v>
      </c>
    </row>
    <row r="3579" spans="1:14" x14ac:dyDescent="0.3">
      <c r="A3579" s="82">
        <v>3578</v>
      </c>
      <c r="B3579" s="83" t="s">
        <v>323</v>
      </c>
      <c r="C3579" s="86" t="s">
        <v>255</v>
      </c>
      <c r="D3579" s="88"/>
      <c r="E3579" s="88">
        <v>152</v>
      </c>
      <c r="F3579" s="10">
        <v>2050</v>
      </c>
      <c r="G3579" s="78" t="s">
        <v>331</v>
      </c>
      <c r="H3579" s="79">
        <v>19.318999999999999</v>
      </c>
      <c r="I3579" s="79">
        <v>59.536999999999999</v>
      </c>
      <c r="J3579" s="79">
        <v>104.613</v>
      </c>
      <c r="K3579" s="79">
        <v>103.96899999999999</v>
      </c>
      <c r="L3579" s="79">
        <v>49.39</v>
      </c>
      <c r="M3579" s="79">
        <v>10.397</v>
      </c>
      <c r="N3579" s="79">
        <v>0.59499999999999997</v>
      </c>
    </row>
    <row r="3580" spans="1:14" x14ac:dyDescent="0.3">
      <c r="A3580" s="82">
        <v>3579</v>
      </c>
      <c r="B3580" s="83" t="s">
        <v>323</v>
      </c>
      <c r="C3580" s="86" t="s">
        <v>255</v>
      </c>
      <c r="D3580" s="88"/>
      <c r="E3580" s="88">
        <v>152</v>
      </c>
      <c r="F3580" s="10">
        <v>2055</v>
      </c>
      <c r="G3580" s="78" t="s">
        <v>332</v>
      </c>
      <c r="H3580" s="79">
        <v>17.347999999999999</v>
      </c>
      <c r="I3580" s="79">
        <v>57.557000000000002</v>
      </c>
      <c r="J3580" s="79">
        <v>105.875</v>
      </c>
      <c r="K3580" s="79">
        <v>107.18600000000001</v>
      </c>
      <c r="L3580" s="79">
        <v>50.488</v>
      </c>
      <c r="M3580" s="79">
        <v>10.349</v>
      </c>
      <c r="N3580" s="79">
        <v>0.57699999999999996</v>
      </c>
    </row>
    <row r="3581" spans="1:14" x14ac:dyDescent="0.3">
      <c r="A3581" s="82">
        <v>3580</v>
      </c>
      <c r="B3581" s="83" t="s">
        <v>323</v>
      </c>
      <c r="C3581" s="86" t="s">
        <v>255</v>
      </c>
      <c r="D3581" s="88"/>
      <c r="E3581" s="88">
        <v>152</v>
      </c>
      <c r="F3581" s="10">
        <v>2060</v>
      </c>
      <c r="G3581" s="78" t="s">
        <v>333</v>
      </c>
      <c r="H3581" s="79">
        <v>15.627000000000001</v>
      </c>
      <c r="I3581" s="79">
        <v>55.774999999999999</v>
      </c>
      <c r="J3581" s="79">
        <v>107.078</v>
      </c>
      <c r="K3581" s="79">
        <v>110.28100000000001</v>
      </c>
      <c r="L3581" s="79">
        <v>51.563000000000002</v>
      </c>
      <c r="M3581" s="79">
        <v>10.327</v>
      </c>
      <c r="N3581" s="79">
        <v>0.56899999999999995</v>
      </c>
    </row>
    <row r="3582" spans="1:14" x14ac:dyDescent="0.3">
      <c r="A3582" s="82">
        <v>3581</v>
      </c>
      <c r="B3582" s="83" t="s">
        <v>323</v>
      </c>
      <c r="C3582" s="86" t="s">
        <v>255</v>
      </c>
      <c r="D3582" s="88"/>
      <c r="E3582" s="88">
        <v>152</v>
      </c>
      <c r="F3582" s="10">
        <v>2065</v>
      </c>
      <c r="G3582" s="78" t="s">
        <v>334</v>
      </c>
      <c r="H3582" s="79">
        <v>14.1</v>
      </c>
      <c r="I3582" s="79">
        <v>54.029000000000003</v>
      </c>
      <c r="J3582" s="79">
        <v>107.932</v>
      </c>
      <c r="K3582" s="79">
        <v>112.91800000000001</v>
      </c>
      <c r="L3582" s="79">
        <v>52.488999999999997</v>
      </c>
      <c r="M3582" s="79">
        <v>10.295</v>
      </c>
      <c r="N3582" s="79">
        <v>0.55700000000000005</v>
      </c>
    </row>
    <row r="3583" spans="1:14" x14ac:dyDescent="0.3">
      <c r="A3583" s="82">
        <v>3582</v>
      </c>
      <c r="B3583" s="83" t="s">
        <v>323</v>
      </c>
      <c r="C3583" s="86" t="s">
        <v>255</v>
      </c>
      <c r="D3583" s="88"/>
      <c r="E3583" s="88">
        <v>152</v>
      </c>
      <c r="F3583" s="10">
        <v>2070</v>
      </c>
      <c r="G3583" s="78" t="s">
        <v>335</v>
      </c>
      <c r="H3583" s="79">
        <v>12.79</v>
      </c>
      <c r="I3583" s="79">
        <v>52.503</v>
      </c>
      <c r="J3583" s="79">
        <v>108.881</v>
      </c>
      <c r="K3583" s="79">
        <v>115.61499999999999</v>
      </c>
      <c r="L3583" s="79">
        <v>53.466000000000001</v>
      </c>
      <c r="M3583" s="79">
        <v>10.28</v>
      </c>
      <c r="N3583" s="79">
        <v>0.54500000000000004</v>
      </c>
    </row>
    <row r="3584" spans="1:14" x14ac:dyDescent="0.3">
      <c r="A3584" s="82">
        <v>3583</v>
      </c>
      <c r="B3584" s="83" t="s">
        <v>323</v>
      </c>
      <c r="C3584" s="86" t="s">
        <v>255</v>
      </c>
      <c r="D3584" s="88"/>
      <c r="E3584" s="88">
        <v>152</v>
      </c>
      <c r="F3584" s="10">
        <v>2075</v>
      </c>
      <c r="G3584" s="78" t="s">
        <v>336</v>
      </c>
      <c r="H3584" s="79">
        <v>11.637</v>
      </c>
      <c r="I3584" s="79">
        <v>51.027000000000001</v>
      </c>
      <c r="J3584" s="79">
        <v>109.565</v>
      </c>
      <c r="K3584" s="79">
        <v>117.968</v>
      </c>
      <c r="L3584" s="79">
        <v>54.323999999999998</v>
      </c>
      <c r="M3584" s="79">
        <v>10.259</v>
      </c>
      <c r="N3584" s="79">
        <v>0.54</v>
      </c>
    </row>
    <row r="3585" spans="1:14" x14ac:dyDescent="0.3">
      <c r="A3585" s="82">
        <v>3584</v>
      </c>
      <c r="B3585" s="83" t="s">
        <v>323</v>
      </c>
      <c r="C3585" s="86" t="s">
        <v>255</v>
      </c>
      <c r="D3585" s="88"/>
      <c r="E3585" s="88">
        <v>152</v>
      </c>
      <c r="F3585" s="10">
        <v>2080</v>
      </c>
      <c r="G3585" s="78" t="s">
        <v>337</v>
      </c>
      <c r="H3585" s="79">
        <v>10.651999999999999</v>
      </c>
      <c r="I3585" s="79">
        <v>49.652999999999999</v>
      </c>
      <c r="J3585" s="79">
        <v>110.15600000000001</v>
      </c>
      <c r="K3585" s="79">
        <v>120.20099999999999</v>
      </c>
      <c r="L3585" s="79">
        <v>55.152000000000001</v>
      </c>
      <c r="M3585" s="79">
        <v>10.234999999999999</v>
      </c>
      <c r="N3585" s="79">
        <v>0.53100000000000003</v>
      </c>
    </row>
    <row r="3586" spans="1:14" x14ac:dyDescent="0.3">
      <c r="A3586" s="82">
        <v>3585</v>
      </c>
      <c r="B3586" s="83" t="s">
        <v>323</v>
      </c>
      <c r="C3586" s="86" t="s">
        <v>255</v>
      </c>
      <c r="D3586" s="88"/>
      <c r="E3586" s="88">
        <v>152</v>
      </c>
      <c r="F3586" s="10">
        <v>2085</v>
      </c>
      <c r="G3586" s="78" t="s">
        <v>338</v>
      </c>
      <c r="H3586" s="79">
        <v>9.8279999999999994</v>
      </c>
      <c r="I3586" s="79">
        <v>48.426000000000002</v>
      </c>
      <c r="J3586" s="79">
        <v>110.7</v>
      </c>
      <c r="K3586" s="79">
        <v>122.348</v>
      </c>
      <c r="L3586" s="79">
        <v>55.966000000000001</v>
      </c>
      <c r="M3586" s="79">
        <v>10.228999999999999</v>
      </c>
      <c r="N3586" s="79">
        <v>0.52300000000000002</v>
      </c>
    </row>
    <row r="3587" spans="1:14" x14ac:dyDescent="0.3">
      <c r="A3587" s="82">
        <v>3586</v>
      </c>
      <c r="B3587" s="83" t="s">
        <v>323</v>
      </c>
      <c r="C3587" s="86" t="s">
        <v>255</v>
      </c>
      <c r="D3587" s="88"/>
      <c r="E3587" s="88">
        <v>152</v>
      </c>
      <c r="F3587" s="10">
        <v>2090</v>
      </c>
      <c r="G3587" s="78" t="s">
        <v>339</v>
      </c>
      <c r="H3587" s="79">
        <v>9.1219999999999999</v>
      </c>
      <c r="I3587" s="79">
        <v>47.201999999999998</v>
      </c>
      <c r="J3587" s="79">
        <v>110.94</v>
      </c>
      <c r="K3587" s="79">
        <v>124.08799999999999</v>
      </c>
      <c r="L3587" s="79">
        <v>56.628999999999998</v>
      </c>
      <c r="M3587" s="79">
        <v>10.206</v>
      </c>
      <c r="N3587" s="79">
        <v>0.51300000000000001</v>
      </c>
    </row>
    <row r="3588" spans="1:14" x14ac:dyDescent="0.3">
      <c r="A3588" s="82">
        <v>3587</v>
      </c>
      <c r="B3588" s="83" t="s">
        <v>323</v>
      </c>
      <c r="C3588" s="86" t="s">
        <v>255</v>
      </c>
      <c r="D3588" s="88"/>
      <c r="E3588" s="88">
        <v>152</v>
      </c>
      <c r="F3588" s="10">
        <v>2095</v>
      </c>
      <c r="G3588" s="78" t="s">
        <v>340</v>
      </c>
      <c r="H3588" s="79">
        <v>8.5579999999999998</v>
      </c>
      <c r="I3588" s="79">
        <v>46.15</v>
      </c>
      <c r="J3588" s="79">
        <v>111.236</v>
      </c>
      <c r="K3588" s="79">
        <v>125.873</v>
      </c>
      <c r="L3588" s="79">
        <v>57.323999999999998</v>
      </c>
      <c r="M3588" s="79">
        <v>10.183999999999999</v>
      </c>
      <c r="N3588" s="79">
        <v>0.51500000000000001</v>
      </c>
    </row>
    <row r="3589" spans="1:14" x14ac:dyDescent="0.3">
      <c r="A3589" s="82">
        <v>3588</v>
      </c>
      <c r="B3589" s="83" t="s">
        <v>323</v>
      </c>
      <c r="C3589" s="86" t="s">
        <v>256</v>
      </c>
      <c r="D3589" s="88"/>
      <c r="E3589" s="88">
        <v>170</v>
      </c>
      <c r="F3589" s="10">
        <v>2015</v>
      </c>
      <c r="G3589" s="78" t="s">
        <v>324</v>
      </c>
      <c r="H3589" s="79">
        <v>47.457000000000001</v>
      </c>
      <c r="I3589" s="79">
        <v>106.789</v>
      </c>
      <c r="J3589" s="79">
        <v>93.838999999999999</v>
      </c>
      <c r="K3589" s="79">
        <v>62.698</v>
      </c>
      <c r="L3589" s="79">
        <v>37.555999999999997</v>
      </c>
      <c r="M3589" s="79">
        <v>13.987</v>
      </c>
      <c r="N3589" s="79">
        <v>3.1539999999999999</v>
      </c>
    </row>
    <row r="3590" spans="1:14" x14ac:dyDescent="0.3">
      <c r="A3590" s="82">
        <v>3589</v>
      </c>
      <c r="B3590" s="83" t="s">
        <v>323</v>
      </c>
      <c r="C3590" s="86" t="s">
        <v>256</v>
      </c>
      <c r="D3590" s="88"/>
      <c r="E3590" s="88">
        <v>170</v>
      </c>
      <c r="F3590" s="10">
        <v>2020</v>
      </c>
      <c r="G3590" s="78" t="s">
        <v>325</v>
      </c>
      <c r="H3590" s="79">
        <v>38.244999999999997</v>
      </c>
      <c r="I3590" s="79">
        <v>99.64</v>
      </c>
      <c r="J3590" s="79">
        <v>92.301000000000002</v>
      </c>
      <c r="K3590" s="79">
        <v>63.347000000000001</v>
      </c>
      <c r="L3590" s="79">
        <v>38.21</v>
      </c>
      <c r="M3590" s="79">
        <v>13.307</v>
      </c>
      <c r="N3590" s="79">
        <v>3.39</v>
      </c>
    </row>
    <row r="3591" spans="1:14" x14ac:dyDescent="0.3">
      <c r="A3591" s="82">
        <v>3590</v>
      </c>
      <c r="B3591" s="83" t="s">
        <v>323</v>
      </c>
      <c r="C3591" s="86" t="s">
        <v>256</v>
      </c>
      <c r="D3591" s="88"/>
      <c r="E3591" s="88">
        <v>170</v>
      </c>
      <c r="F3591" s="10">
        <v>2025</v>
      </c>
      <c r="G3591" s="78" t="s">
        <v>326</v>
      </c>
      <c r="H3591" s="79">
        <v>31.045999999999999</v>
      </c>
      <c r="I3591" s="79">
        <v>92.638000000000005</v>
      </c>
      <c r="J3591" s="79">
        <v>92.138000000000005</v>
      </c>
      <c r="K3591" s="79">
        <v>66.474999999999994</v>
      </c>
      <c r="L3591" s="79">
        <v>39.600999999999999</v>
      </c>
      <c r="M3591" s="79">
        <v>12.725</v>
      </c>
      <c r="N3591" s="79">
        <v>3.5369999999999999</v>
      </c>
    </row>
    <row r="3592" spans="1:14" x14ac:dyDescent="0.3">
      <c r="A3592" s="82">
        <v>3591</v>
      </c>
      <c r="B3592" s="83" t="s">
        <v>323</v>
      </c>
      <c r="C3592" s="86" t="s">
        <v>256</v>
      </c>
      <c r="D3592" s="88"/>
      <c r="E3592" s="88">
        <v>170</v>
      </c>
      <c r="F3592" s="10">
        <v>2030</v>
      </c>
      <c r="G3592" s="78" t="s">
        <v>327</v>
      </c>
      <c r="H3592" s="79">
        <v>25.846</v>
      </c>
      <c r="I3592" s="79">
        <v>87.233000000000004</v>
      </c>
      <c r="J3592" s="79">
        <v>92.805000000000007</v>
      </c>
      <c r="K3592" s="79">
        <v>69.885999999999996</v>
      </c>
      <c r="L3592" s="79">
        <v>41.116999999999997</v>
      </c>
      <c r="M3592" s="79">
        <v>12.327999999999999</v>
      </c>
      <c r="N3592" s="79">
        <v>3.625</v>
      </c>
    </row>
    <row r="3593" spans="1:14" x14ac:dyDescent="0.3">
      <c r="A3593" s="82">
        <v>3592</v>
      </c>
      <c r="B3593" s="83" t="s">
        <v>323</v>
      </c>
      <c r="C3593" s="86" t="s">
        <v>256</v>
      </c>
      <c r="D3593" s="88"/>
      <c r="E3593" s="88">
        <v>170</v>
      </c>
      <c r="F3593" s="10">
        <v>2035</v>
      </c>
      <c r="G3593" s="78" t="s">
        <v>328</v>
      </c>
      <c r="H3593" s="79">
        <v>21.902000000000001</v>
      </c>
      <c r="I3593" s="79">
        <v>82.650999999999996</v>
      </c>
      <c r="J3593" s="79">
        <v>94.067999999999998</v>
      </c>
      <c r="K3593" s="79">
        <v>73.843999999999994</v>
      </c>
      <c r="L3593" s="79">
        <v>42.790999999999997</v>
      </c>
      <c r="M3593" s="79">
        <v>12.04</v>
      </c>
      <c r="N3593" s="79">
        <v>3.6440000000000001</v>
      </c>
    </row>
    <row r="3594" spans="1:14" x14ac:dyDescent="0.3">
      <c r="A3594" s="82">
        <v>3593</v>
      </c>
      <c r="B3594" s="83" t="s">
        <v>323</v>
      </c>
      <c r="C3594" s="86" t="s">
        <v>256</v>
      </c>
      <c r="D3594" s="88"/>
      <c r="E3594" s="88">
        <v>170</v>
      </c>
      <c r="F3594" s="10">
        <v>2040</v>
      </c>
      <c r="G3594" s="78" t="s">
        <v>329</v>
      </c>
      <c r="H3594" s="79">
        <v>18.881</v>
      </c>
      <c r="I3594" s="79">
        <v>78.724000000000004</v>
      </c>
      <c r="J3594" s="79">
        <v>95.882000000000005</v>
      </c>
      <c r="K3594" s="79">
        <v>78.308000000000007</v>
      </c>
      <c r="L3594" s="79">
        <v>44.636000000000003</v>
      </c>
      <c r="M3594" s="79">
        <v>11.851000000000001</v>
      </c>
      <c r="N3594" s="79">
        <v>3.5979999999999999</v>
      </c>
    </row>
    <row r="3595" spans="1:14" x14ac:dyDescent="0.3">
      <c r="A3595" s="82">
        <v>3594</v>
      </c>
      <c r="B3595" s="83" t="s">
        <v>323</v>
      </c>
      <c r="C3595" s="86" t="s">
        <v>256</v>
      </c>
      <c r="D3595" s="88"/>
      <c r="E3595" s="88">
        <v>170</v>
      </c>
      <c r="F3595" s="10">
        <v>2045</v>
      </c>
      <c r="G3595" s="78" t="s">
        <v>330</v>
      </c>
      <c r="H3595" s="79">
        <v>16.489000000000001</v>
      </c>
      <c r="I3595" s="79">
        <v>75.05</v>
      </c>
      <c r="J3595" s="79">
        <v>97.769000000000005</v>
      </c>
      <c r="K3595" s="79">
        <v>82.903999999999996</v>
      </c>
      <c r="L3595" s="79">
        <v>46.417000000000002</v>
      </c>
      <c r="M3595" s="79">
        <v>11.686</v>
      </c>
      <c r="N3595" s="79">
        <v>3.4849999999999999</v>
      </c>
    </row>
    <row r="3596" spans="1:14" x14ac:dyDescent="0.3">
      <c r="A3596" s="82">
        <v>3595</v>
      </c>
      <c r="B3596" s="83" t="s">
        <v>323</v>
      </c>
      <c r="C3596" s="86" t="s">
        <v>256</v>
      </c>
      <c r="D3596" s="88"/>
      <c r="E3596" s="88">
        <v>170</v>
      </c>
      <c r="F3596" s="10">
        <v>2050</v>
      </c>
      <c r="G3596" s="78" t="s">
        <v>331</v>
      </c>
      <c r="H3596" s="79">
        <v>14.57</v>
      </c>
      <c r="I3596" s="79">
        <v>71.605000000000004</v>
      </c>
      <c r="J3596" s="79">
        <v>99.682000000000002</v>
      </c>
      <c r="K3596" s="79">
        <v>87.581000000000003</v>
      </c>
      <c r="L3596" s="79">
        <v>48.152000000000001</v>
      </c>
      <c r="M3596" s="79">
        <v>11.532999999999999</v>
      </c>
      <c r="N3596" s="79">
        <v>3.2970000000000002</v>
      </c>
    </row>
    <row r="3597" spans="1:14" x14ac:dyDescent="0.3">
      <c r="A3597" s="82">
        <v>3596</v>
      </c>
      <c r="B3597" s="83" t="s">
        <v>323</v>
      </c>
      <c r="C3597" s="86" t="s">
        <v>256</v>
      </c>
      <c r="D3597" s="88"/>
      <c r="E3597" s="88">
        <v>170</v>
      </c>
      <c r="F3597" s="10">
        <v>2055</v>
      </c>
      <c r="G3597" s="78" t="s">
        <v>332</v>
      </c>
      <c r="H3597" s="79">
        <v>13.026</v>
      </c>
      <c r="I3597" s="79">
        <v>68.263999999999996</v>
      </c>
      <c r="J3597" s="79">
        <v>101.43899999999999</v>
      </c>
      <c r="K3597" s="79">
        <v>92.125</v>
      </c>
      <c r="L3597" s="79">
        <v>49.73</v>
      </c>
      <c r="M3597" s="79">
        <v>11.395</v>
      </c>
      <c r="N3597" s="79">
        <v>3.0609999999999999</v>
      </c>
    </row>
    <row r="3598" spans="1:14" x14ac:dyDescent="0.3">
      <c r="A3598" s="82">
        <v>3597</v>
      </c>
      <c r="B3598" s="83" t="s">
        <v>323</v>
      </c>
      <c r="C3598" s="86" t="s">
        <v>256</v>
      </c>
      <c r="D3598" s="88"/>
      <c r="E3598" s="88">
        <v>170</v>
      </c>
      <c r="F3598" s="10">
        <v>2060</v>
      </c>
      <c r="G3598" s="78" t="s">
        <v>333</v>
      </c>
      <c r="H3598" s="79">
        <v>11.763999999999999</v>
      </c>
      <c r="I3598" s="79">
        <v>65.072000000000003</v>
      </c>
      <c r="J3598" s="79">
        <v>103.089</v>
      </c>
      <c r="K3598" s="79">
        <v>96.608999999999995</v>
      </c>
      <c r="L3598" s="79">
        <v>51.186</v>
      </c>
      <c r="M3598" s="79">
        <v>11.260999999999999</v>
      </c>
      <c r="N3598" s="79">
        <v>2.7789999999999999</v>
      </c>
    </row>
    <row r="3599" spans="1:14" x14ac:dyDescent="0.3">
      <c r="A3599" s="82">
        <v>3598</v>
      </c>
      <c r="B3599" s="83" t="s">
        <v>323</v>
      </c>
      <c r="C3599" s="86" t="s">
        <v>256</v>
      </c>
      <c r="D3599" s="88"/>
      <c r="E3599" s="88">
        <v>170</v>
      </c>
      <c r="F3599" s="10">
        <v>2065</v>
      </c>
      <c r="G3599" s="78" t="s">
        <v>334</v>
      </c>
      <c r="H3599" s="79">
        <v>10.749000000000001</v>
      </c>
      <c r="I3599" s="79">
        <v>62.002000000000002</v>
      </c>
      <c r="J3599" s="79">
        <v>104.55500000000001</v>
      </c>
      <c r="K3599" s="79">
        <v>100.905</v>
      </c>
      <c r="L3599" s="79">
        <v>52.478999999999999</v>
      </c>
      <c r="M3599" s="79">
        <v>11.124000000000001</v>
      </c>
      <c r="N3599" s="79">
        <v>2.4860000000000002</v>
      </c>
    </row>
    <row r="3600" spans="1:14" x14ac:dyDescent="0.3">
      <c r="A3600" s="82">
        <v>3599</v>
      </c>
      <c r="B3600" s="83" t="s">
        <v>323</v>
      </c>
      <c r="C3600" s="86" t="s">
        <v>256</v>
      </c>
      <c r="D3600" s="88"/>
      <c r="E3600" s="88">
        <v>170</v>
      </c>
      <c r="F3600" s="10">
        <v>2070</v>
      </c>
      <c r="G3600" s="78" t="s">
        <v>335</v>
      </c>
      <c r="H3600" s="79">
        <v>9.9209999999999994</v>
      </c>
      <c r="I3600" s="79">
        <v>59.137</v>
      </c>
      <c r="J3600" s="79">
        <v>105.913</v>
      </c>
      <c r="K3600" s="79">
        <v>105.06699999999999</v>
      </c>
      <c r="L3600" s="79">
        <v>53.661999999999999</v>
      </c>
      <c r="M3600" s="79">
        <v>10.997</v>
      </c>
      <c r="N3600" s="79">
        <v>2.2029999999999998</v>
      </c>
    </row>
    <row r="3601" spans="1:14" x14ac:dyDescent="0.3">
      <c r="A3601" s="82">
        <v>3600</v>
      </c>
      <c r="B3601" s="83" t="s">
        <v>323</v>
      </c>
      <c r="C3601" s="86" t="s">
        <v>256</v>
      </c>
      <c r="D3601" s="88"/>
      <c r="E3601" s="88">
        <v>170</v>
      </c>
      <c r="F3601" s="10">
        <v>2075</v>
      </c>
      <c r="G3601" s="78" t="s">
        <v>336</v>
      </c>
      <c r="H3601" s="79">
        <v>9.2379999999999995</v>
      </c>
      <c r="I3601" s="79">
        <v>56.348999999999997</v>
      </c>
      <c r="J3601" s="79">
        <v>106.953</v>
      </c>
      <c r="K3601" s="79">
        <v>108.913</v>
      </c>
      <c r="L3601" s="79">
        <v>54.622</v>
      </c>
      <c r="M3601" s="79">
        <v>10.846</v>
      </c>
      <c r="N3601" s="79">
        <v>1.919</v>
      </c>
    </row>
    <row r="3602" spans="1:14" x14ac:dyDescent="0.3">
      <c r="A3602" s="82">
        <v>3601</v>
      </c>
      <c r="B3602" s="83" t="s">
        <v>323</v>
      </c>
      <c r="C3602" s="86" t="s">
        <v>256</v>
      </c>
      <c r="D3602" s="88"/>
      <c r="E3602" s="88">
        <v>170</v>
      </c>
      <c r="F3602" s="10">
        <v>2080</v>
      </c>
      <c r="G3602" s="78" t="s">
        <v>337</v>
      </c>
      <c r="H3602" s="79">
        <v>8.702</v>
      </c>
      <c r="I3602" s="79">
        <v>53.828000000000003</v>
      </c>
      <c r="J3602" s="79">
        <v>107.929</v>
      </c>
      <c r="K3602" s="79">
        <v>112.66200000000001</v>
      </c>
      <c r="L3602" s="79">
        <v>55.494999999999997</v>
      </c>
      <c r="M3602" s="79">
        <v>10.712999999999999</v>
      </c>
      <c r="N3602" s="79">
        <v>1.671</v>
      </c>
    </row>
    <row r="3603" spans="1:14" x14ac:dyDescent="0.3">
      <c r="A3603" s="82">
        <v>3602</v>
      </c>
      <c r="B3603" s="83" t="s">
        <v>323</v>
      </c>
      <c r="C3603" s="86" t="s">
        <v>256</v>
      </c>
      <c r="D3603" s="88"/>
      <c r="E3603" s="88">
        <v>170</v>
      </c>
      <c r="F3603" s="10">
        <v>2085</v>
      </c>
      <c r="G3603" s="78" t="s">
        <v>338</v>
      </c>
      <c r="H3603" s="79">
        <v>8.2449999999999992</v>
      </c>
      <c r="I3603" s="79">
        <v>51.473999999999997</v>
      </c>
      <c r="J3603" s="79">
        <v>108.693</v>
      </c>
      <c r="K3603" s="79">
        <v>116.142</v>
      </c>
      <c r="L3603" s="79">
        <v>56.218000000000004</v>
      </c>
      <c r="M3603" s="79">
        <v>10.577999999999999</v>
      </c>
      <c r="N3603" s="79">
        <v>1.45</v>
      </c>
    </row>
    <row r="3604" spans="1:14" x14ac:dyDescent="0.3">
      <c r="A3604" s="82">
        <v>3603</v>
      </c>
      <c r="B3604" s="83" t="s">
        <v>323</v>
      </c>
      <c r="C3604" s="86" t="s">
        <v>256</v>
      </c>
      <c r="D3604" s="88"/>
      <c r="E3604" s="88">
        <v>170</v>
      </c>
      <c r="F3604" s="10">
        <v>2090</v>
      </c>
      <c r="G3604" s="78" t="s">
        <v>339</v>
      </c>
      <c r="H3604" s="79">
        <v>7.8849999999999998</v>
      </c>
      <c r="I3604" s="79">
        <v>49.356000000000002</v>
      </c>
      <c r="J3604" s="79">
        <v>109.321</v>
      </c>
      <c r="K3604" s="79">
        <v>119.417</v>
      </c>
      <c r="L3604" s="79">
        <v>56.826999999999998</v>
      </c>
      <c r="M3604" s="79">
        <v>10.448</v>
      </c>
      <c r="N3604" s="79">
        <v>1.266</v>
      </c>
    </row>
    <row r="3605" spans="1:14" x14ac:dyDescent="0.3">
      <c r="A3605" s="82">
        <v>3604</v>
      </c>
      <c r="B3605" s="83" t="s">
        <v>323</v>
      </c>
      <c r="C3605" s="86" t="s">
        <v>256</v>
      </c>
      <c r="D3605" s="88"/>
      <c r="E3605" s="88">
        <v>170</v>
      </c>
      <c r="F3605" s="10">
        <v>2095</v>
      </c>
      <c r="G3605" s="78" t="s">
        <v>340</v>
      </c>
      <c r="H3605" s="79">
        <v>7.5910000000000002</v>
      </c>
      <c r="I3605" s="79">
        <v>47.444000000000003</v>
      </c>
      <c r="J3605" s="79">
        <v>109.732</v>
      </c>
      <c r="K3605" s="79">
        <v>122.381</v>
      </c>
      <c r="L3605" s="79">
        <v>57.295000000000002</v>
      </c>
      <c r="M3605" s="79">
        <v>10.307</v>
      </c>
      <c r="N3605" s="79">
        <v>1.1100000000000001</v>
      </c>
    </row>
    <row r="3606" spans="1:14" x14ac:dyDescent="0.3">
      <c r="A3606" s="82">
        <v>3605</v>
      </c>
      <c r="B3606" s="83" t="s">
        <v>323</v>
      </c>
      <c r="C3606" s="86" t="s">
        <v>257</v>
      </c>
      <c r="D3606" s="88"/>
      <c r="E3606" s="88">
        <v>218</v>
      </c>
      <c r="F3606" s="10">
        <v>2015</v>
      </c>
      <c r="G3606" s="78" t="s">
        <v>324</v>
      </c>
      <c r="H3606" s="79">
        <v>73.917000000000002</v>
      </c>
      <c r="I3606" s="79">
        <v>132.96799999999999</v>
      </c>
      <c r="J3606" s="79">
        <v>118.52200000000001</v>
      </c>
      <c r="K3606" s="79">
        <v>85.483999999999995</v>
      </c>
      <c r="L3606" s="79">
        <v>50.817999999999998</v>
      </c>
      <c r="M3606" s="79">
        <v>22.145</v>
      </c>
      <c r="N3606" s="79">
        <v>5.0259999999999998</v>
      </c>
    </row>
    <row r="3607" spans="1:14" x14ac:dyDescent="0.3">
      <c r="A3607" s="82">
        <v>3606</v>
      </c>
      <c r="B3607" s="83" t="s">
        <v>323</v>
      </c>
      <c r="C3607" s="86" t="s">
        <v>257</v>
      </c>
      <c r="D3607" s="88"/>
      <c r="E3607" s="88">
        <v>218</v>
      </c>
      <c r="F3607" s="10">
        <v>2020</v>
      </c>
      <c r="G3607" s="78" t="s">
        <v>325</v>
      </c>
      <c r="H3607" s="79">
        <v>69.623999999999995</v>
      </c>
      <c r="I3607" s="79">
        <v>126.66800000000001</v>
      </c>
      <c r="J3607" s="79">
        <v>113.848</v>
      </c>
      <c r="K3607" s="79">
        <v>81.888000000000005</v>
      </c>
      <c r="L3607" s="79">
        <v>47.683</v>
      </c>
      <c r="M3607" s="79">
        <v>20.199000000000002</v>
      </c>
      <c r="N3607" s="79">
        <v>4.43</v>
      </c>
    </row>
    <row r="3608" spans="1:14" x14ac:dyDescent="0.3">
      <c r="A3608" s="82">
        <v>3607</v>
      </c>
      <c r="B3608" s="83" t="s">
        <v>323</v>
      </c>
      <c r="C3608" s="86" t="s">
        <v>257</v>
      </c>
      <c r="D3608" s="88"/>
      <c r="E3608" s="88">
        <v>218</v>
      </c>
      <c r="F3608" s="10">
        <v>2025</v>
      </c>
      <c r="G3608" s="78" t="s">
        <v>326</v>
      </c>
      <c r="H3608" s="79">
        <v>64.644999999999996</v>
      </c>
      <c r="I3608" s="79">
        <v>120.21899999999999</v>
      </c>
      <c r="J3608" s="79">
        <v>110.258</v>
      </c>
      <c r="K3608" s="79">
        <v>79.8</v>
      </c>
      <c r="L3608" s="79">
        <v>45.421999999999997</v>
      </c>
      <c r="M3608" s="79">
        <v>18.542000000000002</v>
      </c>
      <c r="N3608" s="79">
        <v>3.8740000000000001</v>
      </c>
    </row>
    <row r="3609" spans="1:14" x14ac:dyDescent="0.3">
      <c r="A3609" s="82">
        <v>3608</v>
      </c>
      <c r="B3609" s="83" t="s">
        <v>323</v>
      </c>
      <c r="C3609" s="86" t="s">
        <v>257</v>
      </c>
      <c r="D3609" s="88"/>
      <c r="E3609" s="88">
        <v>218</v>
      </c>
      <c r="F3609" s="10">
        <v>2030</v>
      </c>
      <c r="G3609" s="78" t="s">
        <v>327</v>
      </c>
      <c r="H3609" s="79">
        <v>59.308999999999997</v>
      </c>
      <c r="I3609" s="79">
        <v>113.64400000000001</v>
      </c>
      <c r="J3609" s="79">
        <v>107.57</v>
      </c>
      <c r="K3609" s="79">
        <v>79.037999999999997</v>
      </c>
      <c r="L3609" s="79">
        <v>43.899000000000001</v>
      </c>
      <c r="M3609" s="79">
        <v>17.11</v>
      </c>
      <c r="N3609" s="79">
        <v>3.37</v>
      </c>
    </row>
    <row r="3610" spans="1:14" x14ac:dyDescent="0.3">
      <c r="A3610" s="82">
        <v>3609</v>
      </c>
      <c r="B3610" s="83" t="s">
        <v>323</v>
      </c>
      <c r="C3610" s="86" t="s">
        <v>257</v>
      </c>
      <c r="D3610" s="88"/>
      <c r="E3610" s="88">
        <v>218</v>
      </c>
      <c r="F3610" s="10">
        <v>2035</v>
      </c>
      <c r="G3610" s="78" t="s">
        <v>328</v>
      </c>
      <c r="H3610" s="79">
        <v>53.95</v>
      </c>
      <c r="I3610" s="79">
        <v>107.145</v>
      </c>
      <c r="J3610" s="79">
        <v>105.592</v>
      </c>
      <c r="K3610" s="79">
        <v>79.341999999999999</v>
      </c>
      <c r="L3610" s="79">
        <v>42.956000000000003</v>
      </c>
      <c r="M3610" s="79">
        <v>15.871</v>
      </c>
      <c r="N3610" s="79">
        <v>2.9239999999999999</v>
      </c>
    </row>
    <row r="3611" spans="1:14" x14ac:dyDescent="0.3">
      <c r="A3611" s="82">
        <v>3610</v>
      </c>
      <c r="B3611" s="83" t="s">
        <v>323</v>
      </c>
      <c r="C3611" s="86" t="s">
        <v>257</v>
      </c>
      <c r="D3611" s="88"/>
      <c r="E3611" s="88">
        <v>218</v>
      </c>
      <c r="F3611" s="10">
        <v>2040</v>
      </c>
      <c r="G3611" s="78" t="s">
        <v>329</v>
      </c>
      <c r="H3611" s="79">
        <v>48.779000000000003</v>
      </c>
      <c r="I3611" s="79">
        <v>100.84099999999999</v>
      </c>
      <c r="J3611" s="79">
        <v>104.155</v>
      </c>
      <c r="K3611" s="79">
        <v>80.436999999999998</v>
      </c>
      <c r="L3611" s="79">
        <v>42.49</v>
      </c>
      <c r="M3611" s="79">
        <v>14.808999999999999</v>
      </c>
      <c r="N3611" s="79">
        <v>2.5489999999999999</v>
      </c>
    </row>
    <row r="3612" spans="1:14" x14ac:dyDescent="0.3">
      <c r="A3612" s="82">
        <v>3611</v>
      </c>
      <c r="B3612" s="83" t="s">
        <v>323</v>
      </c>
      <c r="C3612" s="86" t="s">
        <v>257</v>
      </c>
      <c r="D3612" s="88"/>
      <c r="E3612" s="88">
        <v>218</v>
      </c>
      <c r="F3612" s="10">
        <v>2045</v>
      </c>
      <c r="G3612" s="78" t="s">
        <v>330</v>
      </c>
      <c r="H3612" s="79">
        <v>43.987000000000002</v>
      </c>
      <c r="I3612" s="79">
        <v>94.992999999999995</v>
      </c>
      <c r="J3612" s="79">
        <v>103.258</v>
      </c>
      <c r="K3612" s="79">
        <v>82.167000000000002</v>
      </c>
      <c r="L3612" s="79">
        <v>42.417000000000002</v>
      </c>
      <c r="M3612" s="79">
        <v>13.920999999999999</v>
      </c>
      <c r="N3612" s="79">
        <v>2.2170000000000001</v>
      </c>
    </row>
    <row r="3613" spans="1:14" x14ac:dyDescent="0.3">
      <c r="A3613" s="82">
        <v>3612</v>
      </c>
      <c r="B3613" s="83" t="s">
        <v>323</v>
      </c>
      <c r="C3613" s="86" t="s">
        <v>257</v>
      </c>
      <c r="D3613" s="88"/>
      <c r="E3613" s="88">
        <v>218</v>
      </c>
      <c r="F3613" s="10">
        <v>2050</v>
      </c>
      <c r="G3613" s="78" t="s">
        <v>331</v>
      </c>
      <c r="H3613" s="79">
        <v>39.603000000000002</v>
      </c>
      <c r="I3613" s="79">
        <v>89.626999999999995</v>
      </c>
      <c r="J3613" s="79">
        <v>102.815</v>
      </c>
      <c r="K3613" s="79">
        <v>84.369</v>
      </c>
      <c r="L3613" s="79">
        <v>42.656999999999996</v>
      </c>
      <c r="M3613" s="79">
        <v>13.183</v>
      </c>
      <c r="N3613" s="79">
        <v>1.946</v>
      </c>
    </row>
    <row r="3614" spans="1:14" x14ac:dyDescent="0.3">
      <c r="A3614" s="82">
        <v>3613</v>
      </c>
      <c r="B3614" s="83" t="s">
        <v>323</v>
      </c>
      <c r="C3614" s="86" t="s">
        <v>257</v>
      </c>
      <c r="D3614" s="88"/>
      <c r="E3614" s="88">
        <v>218</v>
      </c>
      <c r="F3614" s="10">
        <v>2055</v>
      </c>
      <c r="G3614" s="78" t="s">
        <v>332</v>
      </c>
      <c r="H3614" s="79">
        <v>35.658000000000001</v>
      </c>
      <c r="I3614" s="79">
        <v>84.819000000000003</v>
      </c>
      <c r="J3614" s="79">
        <v>102.839</v>
      </c>
      <c r="K3614" s="79">
        <v>87.004000000000005</v>
      </c>
      <c r="L3614" s="79">
        <v>43.191000000000003</v>
      </c>
      <c r="M3614" s="79">
        <v>12.590999999999999</v>
      </c>
      <c r="N3614" s="79">
        <v>1.718</v>
      </c>
    </row>
    <row r="3615" spans="1:14" x14ac:dyDescent="0.3">
      <c r="A3615" s="82">
        <v>3614</v>
      </c>
      <c r="B3615" s="83" t="s">
        <v>323</v>
      </c>
      <c r="C3615" s="86" t="s">
        <v>257</v>
      </c>
      <c r="D3615" s="88"/>
      <c r="E3615" s="88">
        <v>218</v>
      </c>
      <c r="F3615" s="10">
        <v>2060</v>
      </c>
      <c r="G3615" s="78" t="s">
        <v>333</v>
      </c>
      <c r="H3615" s="79">
        <v>32.101999999999997</v>
      </c>
      <c r="I3615" s="79">
        <v>80.475999999999999</v>
      </c>
      <c r="J3615" s="79">
        <v>103.16500000000001</v>
      </c>
      <c r="K3615" s="79">
        <v>89.882000000000005</v>
      </c>
      <c r="L3615" s="79">
        <v>43.91</v>
      </c>
      <c r="M3615" s="79">
        <v>12.12</v>
      </c>
      <c r="N3615" s="79">
        <v>1.5249999999999999</v>
      </c>
    </row>
    <row r="3616" spans="1:14" x14ac:dyDescent="0.3">
      <c r="A3616" s="82">
        <v>3615</v>
      </c>
      <c r="B3616" s="83" t="s">
        <v>323</v>
      </c>
      <c r="C3616" s="86" t="s">
        <v>257</v>
      </c>
      <c r="D3616" s="88"/>
      <c r="E3616" s="88">
        <v>218</v>
      </c>
      <c r="F3616" s="10">
        <v>2065</v>
      </c>
      <c r="G3616" s="78" t="s">
        <v>334</v>
      </c>
      <c r="H3616" s="79">
        <v>28.870999999999999</v>
      </c>
      <c r="I3616" s="79">
        <v>76.45</v>
      </c>
      <c r="J3616" s="79">
        <v>103.691</v>
      </c>
      <c r="K3616" s="79">
        <v>92.936000000000007</v>
      </c>
      <c r="L3616" s="79">
        <v>44.789000000000001</v>
      </c>
      <c r="M3616" s="79">
        <v>11.73</v>
      </c>
      <c r="N3616" s="79">
        <v>1.353</v>
      </c>
    </row>
    <row r="3617" spans="1:14" x14ac:dyDescent="0.3">
      <c r="A3617" s="82">
        <v>3616</v>
      </c>
      <c r="B3617" s="83" t="s">
        <v>323</v>
      </c>
      <c r="C3617" s="86" t="s">
        <v>257</v>
      </c>
      <c r="D3617" s="88"/>
      <c r="E3617" s="88">
        <v>218</v>
      </c>
      <c r="F3617" s="10">
        <v>2070</v>
      </c>
      <c r="G3617" s="78" t="s">
        <v>335</v>
      </c>
      <c r="H3617" s="79">
        <v>25.983000000000001</v>
      </c>
      <c r="I3617" s="79">
        <v>72.807000000000002</v>
      </c>
      <c r="J3617" s="79">
        <v>104.474</v>
      </c>
      <c r="K3617" s="79">
        <v>96.227000000000004</v>
      </c>
      <c r="L3617" s="79">
        <v>45.823999999999998</v>
      </c>
      <c r="M3617" s="79">
        <v>11.407999999999999</v>
      </c>
      <c r="N3617" s="79">
        <v>1.2170000000000001</v>
      </c>
    </row>
    <row r="3618" spans="1:14" x14ac:dyDescent="0.3">
      <c r="A3618" s="82">
        <v>3617</v>
      </c>
      <c r="B3618" s="83" t="s">
        <v>323</v>
      </c>
      <c r="C3618" s="86" t="s">
        <v>257</v>
      </c>
      <c r="D3618" s="88"/>
      <c r="E3618" s="88">
        <v>218</v>
      </c>
      <c r="F3618" s="10">
        <v>2075</v>
      </c>
      <c r="G3618" s="78" t="s">
        <v>336</v>
      </c>
      <c r="H3618" s="79">
        <v>23.353000000000002</v>
      </c>
      <c r="I3618" s="79">
        <v>69.376000000000005</v>
      </c>
      <c r="J3618" s="79">
        <v>105.28700000000001</v>
      </c>
      <c r="K3618" s="79">
        <v>99.543000000000006</v>
      </c>
      <c r="L3618" s="79">
        <v>46.93</v>
      </c>
      <c r="M3618" s="79">
        <v>11.151999999999999</v>
      </c>
      <c r="N3618" s="79">
        <v>1.099</v>
      </c>
    </row>
    <row r="3619" spans="1:14" x14ac:dyDescent="0.3">
      <c r="A3619" s="82">
        <v>3618</v>
      </c>
      <c r="B3619" s="83" t="s">
        <v>323</v>
      </c>
      <c r="C3619" s="86" t="s">
        <v>257</v>
      </c>
      <c r="D3619" s="88"/>
      <c r="E3619" s="88">
        <v>218</v>
      </c>
      <c r="F3619" s="10">
        <v>2080</v>
      </c>
      <c r="G3619" s="78" t="s">
        <v>337</v>
      </c>
      <c r="H3619" s="79">
        <v>20.998000000000001</v>
      </c>
      <c r="I3619" s="79">
        <v>66.180999999999997</v>
      </c>
      <c r="J3619" s="79">
        <v>106.126</v>
      </c>
      <c r="K3619" s="79">
        <v>102.863</v>
      </c>
      <c r="L3619" s="79">
        <v>48.082999999999998</v>
      </c>
      <c r="M3619" s="79">
        <v>10.939</v>
      </c>
      <c r="N3619" s="79">
        <v>0.99</v>
      </c>
    </row>
    <row r="3620" spans="1:14" x14ac:dyDescent="0.3">
      <c r="A3620" s="82">
        <v>3619</v>
      </c>
      <c r="B3620" s="83" t="s">
        <v>323</v>
      </c>
      <c r="C3620" s="86" t="s">
        <v>257</v>
      </c>
      <c r="D3620" s="88"/>
      <c r="E3620" s="88">
        <v>218</v>
      </c>
      <c r="F3620" s="10">
        <v>2085</v>
      </c>
      <c r="G3620" s="78" t="s">
        <v>338</v>
      </c>
      <c r="H3620" s="79">
        <v>18.887</v>
      </c>
      <c r="I3620" s="79">
        <v>63.180999999999997</v>
      </c>
      <c r="J3620" s="79">
        <v>106.91800000000001</v>
      </c>
      <c r="K3620" s="79">
        <v>106.114</v>
      </c>
      <c r="L3620" s="79">
        <v>49.256999999999998</v>
      </c>
      <c r="M3620" s="79">
        <v>10.759</v>
      </c>
      <c r="N3620" s="79">
        <v>0.90400000000000003</v>
      </c>
    </row>
    <row r="3621" spans="1:14" x14ac:dyDescent="0.3">
      <c r="A3621" s="82">
        <v>3620</v>
      </c>
      <c r="B3621" s="83" t="s">
        <v>323</v>
      </c>
      <c r="C3621" s="86" t="s">
        <v>257</v>
      </c>
      <c r="D3621" s="88"/>
      <c r="E3621" s="88">
        <v>218</v>
      </c>
      <c r="F3621" s="10">
        <v>2090</v>
      </c>
      <c r="G3621" s="78" t="s">
        <v>339</v>
      </c>
      <c r="H3621" s="79">
        <v>17.009</v>
      </c>
      <c r="I3621" s="79">
        <v>60.375</v>
      </c>
      <c r="J3621" s="79">
        <v>107.65900000000001</v>
      </c>
      <c r="K3621" s="79">
        <v>109.297</v>
      </c>
      <c r="L3621" s="79">
        <v>50.433</v>
      </c>
      <c r="M3621" s="79">
        <v>10.601000000000001</v>
      </c>
      <c r="N3621" s="79">
        <v>0.82599999999999996</v>
      </c>
    </row>
    <row r="3622" spans="1:14" x14ac:dyDescent="0.3">
      <c r="A3622" s="82">
        <v>3621</v>
      </c>
      <c r="B3622" s="83" t="s">
        <v>323</v>
      </c>
      <c r="C3622" s="86" t="s">
        <v>257</v>
      </c>
      <c r="D3622" s="88"/>
      <c r="E3622" s="88">
        <v>218</v>
      </c>
      <c r="F3622" s="10">
        <v>2095</v>
      </c>
      <c r="G3622" s="78" t="s">
        <v>340</v>
      </c>
      <c r="H3622" s="79">
        <v>15.37</v>
      </c>
      <c r="I3622" s="79">
        <v>57.807000000000002</v>
      </c>
      <c r="J3622" s="79">
        <v>108.387</v>
      </c>
      <c r="K3622" s="79">
        <v>112.402</v>
      </c>
      <c r="L3622" s="79">
        <v>51.622</v>
      </c>
      <c r="M3622" s="79">
        <v>10.484999999999999</v>
      </c>
      <c r="N3622" s="79">
        <v>0.76700000000000002</v>
      </c>
    </row>
    <row r="3623" spans="1:14" x14ac:dyDescent="0.3">
      <c r="A3623" s="82">
        <v>3622</v>
      </c>
      <c r="B3623" s="83" t="s">
        <v>323</v>
      </c>
      <c r="C3623" s="86" t="s">
        <v>258</v>
      </c>
      <c r="D3623" s="88"/>
      <c r="E3623" s="88">
        <v>254</v>
      </c>
      <c r="F3623" s="10">
        <v>2015</v>
      </c>
      <c r="G3623" s="78" t="s">
        <v>324</v>
      </c>
      <c r="H3623" s="79">
        <v>56.689</v>
      </c>
      <c r="I3623" s="79">
        <v>133.91800000000001</v>
      </c>
      <c r="J3623" s="79">
        <v>167.11600000000001</v>
      </c>
      <c r="K3623" s="79">
        <v>165.119</v>
      </c>
      <c r="L3623" s="79">
        <v>92.177000000000007</v>
      </c>
      <c r="M3623" s="79">
        <v>34.633000000000003</v>
      </c>
      <c r="N3623" s="79">
        <v>3.0680000000000001</v>
      </c>
    </row>
    <row r="3624" spans="1:14" x14ac:dyDescent="0.3">
      <c r="A3624" s="82">
        <v>3623</v>
      </c>
      <c r="B3624" s="83" t="s">
        <v>323</v>
      </c>
      <c r="C3624" s="86" t="s">
        <v>258</v>
      </c>
      <c r="D3624" s="88"/>
      <c r="E3624" s="88">
        <v>254</v>
      </c>
      <c r="F3624" s="10">
        <v>2020</v>
      </c>
      <c r="G3624" s="78" t="s">
        <v>325</v>
      </c>
      <c r="H3624" s="79">
        <v>45.267000000000003</v>
      </c>
      <c r="I3624" s="79">
        <v>119.124</v>
      </c>
      <c r="J3624" s="79">
        <v>154.97800000000001</v>
      </c>
      <c r="K3624" s="79">
        <v>170.155</v>
      </c>
      <c r="L3624" s="79">
        <v>92.046000000000006</v>
      </c>
      <c r="M3624" s="79">
        <v>34.874000000000002</v>
      </c>
      <c r="N3624" s="79">
        <v>3.3159999999999998</v>
      </c>
    </row>
    <row r="3625" spans="1:14" x14ac:dyDescent="0.3">
      <c r="A3625" s="82">
        <v>3624</v>
      </c>
      <c r="B3625" s="83" t="s">
        <v>323</v>
      </c>
      <c r="C3625" s="86" t="s">
        <v>258</v>
      </c>
      <c r="D3625" s="88"/>
      <c r="E3625" s="88">
        <v>254</v>
      </c>
      <c r="F3625" s="10">
        <v>2025</v>
      </c>
      <c r="G3625" s="78" t="s">
        <v>326</v>
      </c>
      <c r="H3625" s="79">
        <v>36.514000000000003</v>
      </c>
      <c r="I3625" s="79">
        <v>106.53700000000001</v>
      </c>
      <c r="J3625" s="79">
        <v>144.47800000000001</v>
      </c>
      <c r="K3625" s="79">
        <v>174.15700000000001</v>
      </c>
      <c r="L3625" s="79">
        <v>91.7</v>
      </c>
      <c r="M3625" s="79">
        <v>34.881</v>
      </c>
      <c r="N3625" s="79">
        <v>3.5329999999999999</v>
      </c>
    </row>
    <row r="3626" spans="1:14" x14ac:dyDescent="0.3">
      <c r="A3626" s="82">
        <v>3625</v>
      </c>
      <c r="B3626" s="83" t="s">
        <v>323</v>
      </c>
      <c r="C3626" s="86" t="s">
        <v>258</v>
      </c>
      <c r="D3626" s="88"/>
      <c r="E3626" s="88">
        <v>254</v>
      </c>
      <c r="F3626" s="10">
        <v>2030</v>
      </c>
      <c r="G3626" s="78" t="s">
        <v>327</v>
      </c>
      <c r="H3626" s="79">
        <v>29.757000000000001</v>
      </c>
      <c r="I3626" s="79">
        <v>95.766000000000005</v>
      </c>
      <c r="J3626" s="79">
        <v>135.27500000000001</v>
      </c>
      <c r="K3626" s="79">
        <v>177.02</v>
      </c>
      <c r="L3626" s="79">
        <v>91.102000000000004</v>
      </c>
      <c r="M3626" s="79">
        <v>34.698</v>
      </c>
      <c r="N3626" s="79">
        <v>3.722</v>
      </c>
    </row>
    <row r="3627" spans="1:14" x14ac:dyDescent="0.3">
      <c r="A3627" s="82">
        <v>3626</v>
      </c>
      <c r="B3627" s="83" t="s">
        <v>323</v>
      </c>
      <c r="C3627" s="86" t="s">
        <v>258</v>
      </c>
      <c r="D3627" s="88"/>
      <c r="E3627" s="88">
        <v>254</v>
      </c>
      <c r="F3627" s="10">
        <v>2035</v>
      </c>
      <c r="G3627" s="78" t="s">
        <v>328</v>
      </c>
      <c r="H3627" s="79">
        <v>24.54</v>
      </c>
      <c r="I3627" s="79">
        <v>86.716999999999999</v>
      </c>
      <c r="J3627" s="79">
        <v>127.529</v>
      </c>
      <c r="K3627" s="79">
        <v>179.096</v>
      </c>
      <c r="L3627" s="79">
        <v>90.45</v>
      </c>
      <c r="M3627" s="79">
        <v>34.395000000000003</v>
      </c>
      <c r="N3627" s="79">
        <v>3.8530000000000002</v>
      </c>
    </row>
    <row r="3628" spans="1:14" x14ac:dyDescent="0.3">
      <c r="A3628" s="82">
        <v>3627</v>
      </c>
      <c r="B3628" s="83" t="s">
        <v>323</v>
      </c>
      <c r="C3628" s="86" t="s">
        <v>258</v>
      </c>
      <c r="D3628" s="88"/>
      <c r="E3628" s="88">
        <v>254</v>
      </c>
      <c r="F3628" s="10">
        <v>2040</v>
      </c>
      <c r="G3628" s="78" t="s">
        <v>329</v>
      </c>
      <c r="H3628" s="79">
        <v>20.486999999999998</v>
      </c>
      <c r="I3628" s="79">
        <v>78.995999999999995</v>
      </c>
      <c r="J3628" s="79">
        <v>120.889</v>
      </c>
      <c r="K3628" s="79">
        <v>180.16900000000001</v>
      </c>
      <c r="L3628" s="79">
        <v>89.614999999999995</v>
      </c>
      <c r="M3628" s="79">
        <v>33.914000000000001</v>
      </c>
      <c r="N3628" s="79">
        <v>3.95</v>
      </c>
    </row>
    <row r="3629" spans="1:14" x14ac:dyDescent="0.3">
      <c r="A3629" s="82">
        <v>3628</v>
      </c>
      <c r="B3629" s="83" t="s">
        <v>323</v>
      </c>
      <c r="C3629" s="86" t="s">
        <v>258</v>
      </c>
      <c r="D3629" s="88"/>
      <c r="E3629" s="88">
        <v>254</v>
      </c>
      <c r="F3629" s="10">
        <v>2045</v>
      </c>
      <c r="G3629" s="78" t="s">
        <v>330</v>
      </c>
      <c r="H3629" s="79">
        <v>17.292999999999999</v>
      </c>
      <c r="I3629" s="79">
        <v>72.424999999999997</v>
      </c>
      <c r="J3629" s="79">
        <v>115.289</v>
      </c>
      <c r="K3629" s="79">
        <v>180.36699999999999</v>
      </c>
      <c r="L3629" s="79">
        <v>88.68</v>
      </c>
      <c r="M3629" s="79">
        <v>33.281999999999996</v>
      </c>
      <c r="N3629" s="79">
        <v>4.0039999999999996</v>
      </c>
    </row>
    <row r="3630" spans="1:14" x14ac:dyDescent="0.3">
      <c r="A3630" s="82">
        <v>3629</v>
      </c>
      <c r="B3630" s="83" t="s">
        <v>323</v>
      </c>
      <c r="C3630" s="86" t="s">
        <v>258</v>
      </c>
      <c r="D3630" s="88"/>
      <c r="E3630" s="88">
        <v>254</v>
      </c>
      <c r="F3630" s="10">
        <v>2050</v>
      </c>
      <c r="G3630" s="78" t="s">
        <v>331</v>
      </c>
      <c r="H3630" s="79">
        <v>14.766</v>
      </c>
      <c r="I3630" s="79">
        <v>66.775999999999996</v>
      </c>
      <c r="J3630" s="79">
        <v>110.455</v>
      </c>
      <c r="K3630" s="79">
        <v>179.535</v>
      </c>
      <c r="L3630" s="79">
        <v>87.498000000000005</v>
      </c>
      <c r="M3630" s="79">
        <v>32.491</v>
      </c>
      <c r="N3630" s="79">
        <v>3.9990000000000001</v>
      </c>
    </row>
    <row r="3631" spans="1:14" x14ac:dyDescent="0.3">
      <c r="A3631" s="82">
        <v>3630</v>
      </c>
      <c r="B3631" s="83" t="s">
        <v>323</v>
      </c>
      <c r="C3631" s="86" t="s">
        <v>258</v>
      </c>
      <c r="D3631" s="88"/>
      <c r="E3631" s="88">
        <v>254</v>
      </c>
      <c r="F3631" s="10">
        <v>2055</v>
      </c>
      <c r="G3631" s="78" t="s">
        <v>332</v>
      </c>
      <c r="H3631" s="79">
        <v>12.782</v>
      </c>
      <c r="I3631" s="79">
        <v>61.96</v>
      </c>
      <c r="J3631" s="79">
        <v>106.44499999999999</v>
      </c>
      <c r="K3631" s="79">
        <v>177.93700000000001</v>
      </c>
      <c r="L3631" s="79">
        <v>86.233999999999995</v>
      </c>
      <c r="M3631" s="79">
        <v>31.574000000000002</v>
      </c>
      <c r="N3631" s="79">
        <v>3.948</v>
      </c>
    </row>
    <row r="3632" spans="1:14" x14ac:dyDescent="0.3">
      <c r="A3632" s="82">
        <v>3631</v>
      </c>
      <c r="B3632" s="83" t="s">
        <v>323</v>
      </c>
      <c r="C3632" s="86" t="s">
        <v>258</v>
      </c>
      <c r="D3632" s="88"/>
      <c r="E3632" s="88">
        <v>254</v>
      </c>
      <c r="F3632" s="10">
        <v>2060</v>
      </c>
      <c r="G3632" s="78" t="s">
        <v>333</v>
      </c>
      <c r="H3632" s="79">
        <v>11.22</v>
      </c>
      <c r="I3632" s="79">
        <v>57.911000000000001</v>
      </c>
      <c r="J3632" s="79">
        <v>103.20399999999999</v>
      </c>
      <c r="K3632" s="79">
        <v>175.80799999999999</v>
      </c>
      <c r="L3632" s="79">
        <v>84.914000000000001</v>
      </c>
      <c r="M3632" s="79">
        <v>30.571000000000002</v>
      </c>
      <c r="N3632" s="79">
        <v>3.8519999999999999</v>
      </c>
    </row>
    <row r="3633" spans="1:14" x14ac:dyDescent="0.3">
      <c r="A3633" s="82">
        <v>3632</v>
      </c>
      <c r="B3633" s="83" t="s">
        <v>323</v>
      </c>
      <c r="C3633" s="86" t="s">
        <v>258</v>
      </c>
      <c r="D3633" s="88"/>
      <c r="E3633" s="88">
        <v>254</v>
      </c>
      <c r="F3633" s="10">
        <v>2065</v>
      </c>
      <c r="G3633" s="78" t="s">
        <v>334</v>
      </c>
      <c r="H3633" s="79">
        <v>9.9589999999999996</v>
      </c>
      <c r="I3633" s="79">
        <v>54.444000000000003</v>
      </c>
      <c r="J3633" s="79">
        <v>100.459</v>
      </c>
      <c r="K3633" s="79">
        <v>172.89099999999999</v>
      </c>
      <c r="L3633" s="79">
        <v>83.417000000000002</v>
      </c>
      <c r="M3633" s="79">
        <v>29.451000000000001</v>
      </c>
      <c r="N3633" s="79">
        <v>3.7389999999999999</v>
      </c>
    </row>
    <row r="3634" spans="1:14" x14ac:dyDescent="0.3">
      <c r="A3634" s="82">
        <v>3633</v>
      </c>
      <c r="B3634" s="83" t="s">
        <v>323</v>
      </c>
      <c r="C3634" s="86" t="s">
        <v>258</v>
      </c>
      <c r="D3634" s="88"/>
      <c r="E3634" s="88">
        <v>254</v>
      </c>
      <c r="F3634" s="10">
        <v>2070</v>
      </c>
      <c r="G3634" s="78" t="s">
        <v>335</v>
      </c>
      <c r="H3634" s="79">
        <v>8.9789999999999992</v>
      </c>
      <c r="I3634" s="79">
        <v>51.52</v>
      </c>
      <c r="J3634" s="79">
        <v>98.245000000000005</v>
      </c>
      <c r="K3634" s="79">
        <v>169.59700000000001</v>
      </c>
      <c r="L3634" s="79">
        <v>81.864999999999995</v>
      </c>
      <c r="M3634" s="79">
        <v>28.297999999999998</v>
      </c>
      <c r="N3634" s="79">
        <v>3.5760000000000001</v>
      </c>
    </row>
    <row r="3635" spans="1:14" x14ac:dyDescent="0.3">
      <c r="A3635" s="82">
        <v>3634</v>
      </c>
      <c r="B3635" s="83" t="s">
        <v>323</v>
      </c>
      <c r="C3635" s="86" t="s">
        <v>258</v>
      </c>
      <c r="D3635" s="88"/>
      <c r="E3635" s="88">
        <v>254</v>
      </c>
      <c r="F3635" s="10">
        <v>2075</v>
      </c>
      <c r="G3635" s="78" t="s">
        <v>336</v>
      </c>
      <c r="H3635" s="79">
        <v>8.2110000000000003</v>
      </c>
      <c r="I3635" s="79">
        <v>49.158999999999999</v>
      </c>
      <c r="J3635" s="79">
        <v>96.66</v>
      </c>
      <c r="K3635" s="79">
        <v>166.255</v>
      </c>
      <c r="L3635" s="79">
        <v>80.394000000000005</v>
      </c>
      <c r="M3635" s="79">
        <v>27.158999999999999</v>
      </c>
      <c r="N3635" s="79">
        <v>3.4020000000000001</v>
      </c>
    </row>
    <row r="3636" spans="1:14" x14ac:dyDescent="0.3">
      <c r="A3636" s="82">
        <v>3635</v>
      </c>
      <c r="B3636" s="83" t="s">
        <v>323</v>
      </c>
      <c r="C3636" s="86" t="s">
        <v>258</v>
      </c>
      <c r="D3636" s="88"/>
      <c r="E3636" s="88">
        <v>254</v>
      </c>
      <c r="F3636" s="10">
        <v>2080</v>
      </c>
      <c r="G3636" s="78" t="s">
        <v>337</v>
      </c>
      <c r="H3636" s="79">
        <v>7.6420000000000003</v>
      </c>
      <c r="I3636" s="79">
        <v>47.329000000000001</v>
      </c>
      <c r="J3636" s="79">
        <v>95.76</v>
      </c>
      <c r="K3636" s="79">
        <v>163.26400000000001</v>
      </c>
      <c r="L3636" s="79">
        <v>79.141999999999996</v>
      </c>
      <c r="M3636" s="79">
        <v>26.068000000000001</v>
      </c>
      <c r="N3636" s="79">
        <v>3.2149999999999999</v>
      </c>
    </row>
    <row r="3637" spans="1:14" x14ac:dyDescent="0.3">
      <c r="A3637" s="82">
        <v>3636</v>
      </c>
      <c r="B3637" s="83" t="s">
        <v>323</v>
      </c>
      <c r="C3637" s="86" t="s">
        <v>258</v>
      </c>
      <c r="D3637" s="88"/>
      <c r="E3637" s="88">
        <v>254</v>
      </c>
      <c r="F3637" s="10">
        <v>2085</v>
      </c>
      <c r="G3637" s="78" t="s">
        <v>338</v>
      </c>
      <c r="H3637" s="79">
        <v>7.1779999999999999</v>
      </c>
      <c r="I3637" s="79">
        <v>45.819000000000003</v>
      </c>
      <c r="J3637" s="79">
        <v>95.132000000000005</v>
      </c>
      <c r="K3637" s="79">
        <v>160.047</v>
      </c>
      <c r="L3637" s="79">
        <v>77.807000000000002</v>
      </c>
      <c r="M3637" s="79">
        <v>24.971</v>
      </c>
      <c r="N3637" s="79">
        <v>3.0259999999999998</v>
      </c>
    </row>
    <row r="3638" spans="1:14" x14ac:dyDescent="0.3">
      <c r="A3638" s="82">
        <v>3637</v>
      </c>
      <c r="B3638" s="83" t="s">
        <v>323</v>
      </c>
      <c r="C3638" s="86" t="s">
        <v>258</v>
      </c>
      <c r="D3638" s="88"/>
      <c r="E3638" s="88">
        <v>254</v>
      </c>
      <c r="F3638" s="10">
        <v>2090</v>
      </c>
      <c r="G3638" s="78" t="s">
        <v>339</v>
      </c>
      <c r="H3638" s="79">
        <v>6.8460000000000001</v>
      </c>
      <c r="I3638" s="79">
        <v>44.652999999999999</v>
      </c>
      <c r="J3638" s="79">
        <v>94.908000000000001</v>
      </c>
      <c r="K3638" s="79">
        <v>157.07300000000001</v>
      </c>
      <c r="L3638" s="79">
        <v>76.581999999999994</v>
      </c>
      <c r="M3638" s="79">
        <v>23.914999999999999</v>
      </c>
      <c r="N3638" s="79">
        <v>2.823</v>
      </c>
    </row>
    <row r="3639" spans="1:14" x14ac:dyDescent="0.3">
      <c r="A3639" s="82">
        <v>3638</v>
      </c>
      <c r="B3639" s="83" t="s">
        <v>323</v>
      </c>
      <c r="C3639" s="86" t="s">
        <v>258</v>
      </c>
      <c r="D3639" s="88"/>
      <c r="E3639" s="88">
        <v>254</v>
      </c>
      <c r="F3639" s="10">
        <v>2095</v>
      </c>
      <c r="G3639" s="78" t="s">
        <v>340</v>
      </c>
      <c r="H3639" s="79">
        <v>6.6020000000000003</v>
      </c>
      <c r="I3639" s="79">
        <v>43.787999999999997</v>
      </c>
      <c r="J3639" s="79">
        <v>95.090999999999994</v>
      </c>
      <c r="K3639" s="79">
        <v>154.38300000000001</v>
      </c>
      <c r="L3639" s="79">
        <v>75.462999999999994</v>
      </c>
      <c r="M3639" s="79">
        <v>22.896000000000001</v>
      </c>
      <c r="N3639" s="79">
        <v>2.617</v>
      </c>
    </row>
    <row r="3640" spans="1:14" x14ac:dyDescent="0.3">
      <c r="A3640" s="82">
        <v>3639</v>
      </c>
      <c r="B3640" s="83" t="s">
        <v>323</v>
      </c>
      <c r="C3640" s="86" t="s">
        <v>259</v>
      </c>
      <c r="D3640" s="88"/>
      <c r="E3640" s="88">
        <v>328</v>
      </c>
      <c r="F3640" s="10">
        <v>2015</v>
      </c>
      <c r="G3640" s="78" t="s">
        <v>324</v>
      </c>
      <c r="H3640" s="79">
        <v>85.811999999999998</v>
      </c>
      <c r="I3640" s="79">
        <v>148.36000000000001</v>
      </c>
      <c r="J3640" s="79">
        <v>111.03400000000001</v>
      </c>
      <c r="K3640" s="79">
        <v>85.135000000000005</v>
      </c>
      <c r="L3640" s="79">
        <v>46.459000000000003</v>
      </c>
      <c r="M3640" s="79">
        <v>12.180999999999999</v>
      </c>
      <c r="N3640" s="79">
        <v>5.5789999999999997</v>
      </c>
    </row>
    <row r="3641" spans="1:14" x14ac:dyDescent="0.3">
      <c r="A3641" s="82">
        <v>3640</v>
      </c>
      <c r="B3641" s="83" t="s">
        <v>323</v>
      </c>
      <c r="C3641" s="86" t="s">
        <v>259</v>
      </c>
      <c r="D3641" s="88"/>
      <c r="E3641" s="88">
        <v>328</v>
      </c>
      <c r="F3641" s="10">
        <v>2020</v>
      </c>
      <c r="G3641" s="78" t="s">
        <v>325</v>
      </c>
      <c r="H3641" s="79">
        <v>80.578999999999994</v>
      </c>
      <c r="I3641" s="79">
        <v>140.46</v>
      </c>
      <c r="J3641" s="79">
        <v>105.004</v>
      </c>
      <c r="K3641" s="79">
        <v>83.998999999999995</v>
      </c>
      <c r="L3641" s="79">
        <v>44.015000000000001</v>
      </c>
      <c r="M3641" s="79">
        <v>11.45</v>
      </c>
      <c r="N3641" s="79">
        <v>6.3129999999999997</v>
      </c>
    </row>
    <row r="3642" spans="1:14" x14ac:dyDescent="0.3">
      <c r="A3642" s="82">
        <v>3641</v>
      </c>
      <c r="B3642" s="83" t="s">
        <v>323</v>
      </c>
      <c r="C3642" s="86" t="s">
        <v>259</v>
      </c>
      <c r="D3642" s="88"/>
      <c r="E3642" s="88">
        <v>328</v>
      </c>
      <c r="F3642" s="10">
        <v>2025</v>
      </c>
      <c r="G3642" s="78" t="s">
        <v>326</v>
      </c>
      <c r="H3642" s="79">
        <v>74.715999999999994</v>
      </c>
      <c r="I3642" s="79">
        <v>132.65899999999999</v>
      </c>
      <c r="J3642" s="79">
        <v>100.48</v>
      </c>
      <c r="K3642" s="79">
        <v>83.832999999999998</v>
      </c>
      <c r="L3642" s="79">
        <v>42.302</v>
      </c>
      <c r="M3642" s="79">
        <v>10.865</v>
      </c>
      <c r="N3642" s="79">
        <v>6.8849999999999998</v>
      </c>
    </row>
    <row r="3643" spans="1:14" x14ac:dyDescent="0.3">
      <c r="A3643" s="82">
        <v>3642</v>
      </c>
      <c r="B3643" s="83" t="s">
        <v>323</v>
      </c>
      <c r="C3643" s="86" t="s">
        <v>259</v>
      </c>
      <c r="D3643" s="88"/>
      <c r="E3643" s="88">
        <v>328</v>
      </c>
      <c r="F3643" s="10">
        <v>2030</v>
      </c>
      <c r="G3643" s="78" t="s">
        <v>327</v>
      </c>
      <c r="H3643" s="79">
        <v>68.507000000000005</v>
      </c>
      <c r="I3643" s="79">
        <v>124.846</v>
      </c>
      <c r="J3643" s="79">
        <v>97.094999999999999</v>
      </c>
      <c r="K3643" s="79">
        <v>84.483999999999995</v>
      </c>
      <c r="L3643" s="79">
        <v>41.186</v>
      </c>
      <c r="M3643" s="79">
        <v>10.398</v>
      </c>
      <c r="N3643" s="79">
        <v>7.2839999999999998</v>
      </c>
    </row>
    <row r="3644" spans="1:14" x14ac:dyDescent="0.3">
      <c r="A3644" s="82">
        <v>3643</v>
      </c>
      <c r="B3644" s="83" t="s">
        <v>323</v>
      </c>
      <c r="C3644" s="86" t="s">
        <v>259</v>
      </c>
      <c r="D3644" s="88"/>
      <c r="E3644" s="88">
        <v>328</v>
      </c>
      <c r="F3644" s="10">
        <v>2035</v>
      </c>
      <c r="G3644" s="78" t="s">
        <v>328</v>
      </c>
      <c r="H3644" s="79">
        <v>62.295999999999999</v>
      </c>
      <c r="I3644" s="79">
        <v>117.184</v>
      </c>
      <c r="J3644" s="79">
        <v>94.694999999999993</v>
      </c>
      <c r="K3644" s="79">
        <v>85.813999999999993</v>
      </c>
      <c r="L3644" s="79">
        <v>40.58</v>
      </c>
      <c r="M3644" s="79">
        <v>10.026</v>
      </c>
      <c r="N3644" s="79">
        <v>7.5049999999999999</v>
      </c>
    </row>
    <row r="3645" spans="1:14" x14ac:dyDescent="0.3">
      <c r="A3645" s="82">
        <v>3644</v>
      </c>
      <c r="B3645" s="83" t="s">
        <v>323</v>
      </c>
      <c r="C3645" s="86" t="s">
        <v>259</v>
      </c>
      <c r="D3645" s="88"/>
      <c r="E3645" s="88">
        <v>328</v>
      </c>
      <c r="F3645" s="10">
        <v>2040</v>
      </c>
      <c r="G3645" s="78" t="s">
        <v>329</v>
      </c>
      <c r="H3645" s="79">
        <v>56.439</v>
      </c>
      <c r="I3645" s="79">
        <v>110.10599999999999</v>
      </c>
      <c r="J3645" s="79">
        <v>93.254999999999995</v>
      </c>
      <c r="K3645" s="79">
        <v>87.795000000000002</v>
      </c>
      <c r="L3645" s="79">
        <v>40.46</v>
      </c>
      <c r="M3645" s="79">
        <v>9.7530000000000001</v>
      </c>
      <c r="N3645" s="79">
        <v>7.5720000000000001</v>
      </c>
    </row>
    <row r="3646" spans="1:14" x14ac:dyDescent="0.3">
      <c r="A3646" s="82">
        <v>3645</v>
      </c>
      <c r="B3646" s="83" t="s">
        <v>323</v>
      </c>
      <c r="C3646" s="86" t="s">
        <v>259</v>
      </c>
      <c r="D3646" s="88"/>
      <c r="E3646" s="88">
        <v>328</v>
      </c>
      <c r="F3646" s="10">
        <v>2045</v>
      </c>
      <c r="G3646" s="78" t="s">
        <v>330</v>
      </c>
      <c r="H3646" s="79">
        <v>50.930999999999997</v>
      </c>
      <c r="I3646" s="79">
        <v>103.452</v>
      </c>
      <c r="J3646" s="79">
        <v>92.448999999999998</v>
      </c>
      <c r="K3646" s="79">
        <v>90.108999999999995</v>
      </c>
      <c r="L3646" s="79">
        <v>40.65</v>
      </c>
      <c r="M3646" s="79">
        <v>9.5510000000000002</v>
      </c>
      <c r="N3646" s="79">
        <v>7.5179999999999998</v>
      </c>
    </row>
    <row r="3647" spans="1:14" x14ac:dyDescent="0.3">
      <c r="A3647" s="82">
        <v>3646</v>
      </c>
      <c r="B3647" s="83" t="s">
        <v>323</v>
      </c>
      <c r="C3647" s="86" t="s">
        <v>259</v>
      </c>
      <c r="D3647" s="88"/>
      <c r="E3647" s="88">
        <v>328</v>
      </c>
      <c r="F3647" s="10">
        <v>2050</v>
      </c>
      <c r="G3647" s="78" t="s">
        <v>331</v>
      </c>
      <c r="H3647" s="79">
        <v>45.874000000000002</v>
      </c>
      <c r="I3647" s="79">
        <v>97.361999999999995</v>
      </c>
      <c r="J3647" s="79">
        <v>92.238</v>
      </c>
      <c r="K3647" s="79">
        <v>92.706000000000003</v>
      </c>
      <c r="L3647" s="79">
        <v>41.118000000000002</v>
      </c>
      <c r="M3647" s="79">
        <v>9.4149999999999991</v>
      </c>
      <c r="N3647" s="79">
        <v>7.3470000000000004</v>
      </c>
    </row>
    <row r="3648" spans="1:14" x14ac:dyDescent="0.3">
      <c r="A3648" s="82">
        <v>3647</v>
      </c>
      <c r="B3648" s="83" t="s">
        <v>323</v>
      </c>
      <c r="C3648" s="86" t="s">
        <v>259</v>
      </c>
      <c r="D3648" s="88"/>
      <c r="E3648" s="88">
        <v>328</v>
      </c>
      <c r="F3648" s="10">
        <v>2055</v>
      </c>
      <c r="G3648" s="78" t="s">
        <v>332</v>
      </c>
      <c r="H3648" s="79">
        <v>41.228999999999999</v>
      </c>
      <c r="I3648" s="79">
        <v>91.733000000000004</v>
      </c>
      <c r="J3648" s="79">
        <v>92.486999999999995</v>
      </c>
      <c r="K3648" s="79">
        <v>95.494</v>
      </c>
      <c r="L3648" s="79">
        <v>41.795000000000002</v>
      </c>
      <c r="M3648" s="79">
        <v>9.3230000000000004</v>
      </c>
      <c r="N3648" s="79">
        <v>7.0789999999999997</v>
      </c>
    </row>
    <row r="3649" spans="1:14" x14ac:dyDescent="0.3">
      <c r="A3649" s="82">
        <v>3648</v>
      </c>
      <c r="B3649" s="83" t="s">
        <v>323</v>
      </c>
      <c r="C3649" s="86" t="s">
        <v>259</v>
      </c>
      <c r="D3649" s="88"/>
      <c r="E3649" s="88">
        <v>328</v>
      </c>
      <c r="F3649" s="10">
        <v>2060</v>
      </c>
      <c r="G3649" s="78" t="s">
        <v>333</v>
      </c>
      <c r="H3649" s="79">
        <v>37.064999999999998</v>
      </c>
      <c r="I3649" s="79">
        <v>86.683000000000007</v>
      </c>
      <c r="J3649" s="79">
        <v>93.29</v>
      </c>
      <c r="K3649" s="79">
        <v>98.584999999999994</v>
      </c>
      <c r="L3649" s="79">
        <v>42.728999999999999</v>
      </c>
      <c r="M3649" s="79">
        <v>9.2929999999999993</v>
      </c>
      <c r="N3649" s="79">
        <v>6.7350000000000003</v>
      </c>
    </row>
    <row r="3650" spans="1:14" x14ac:dyDescent="0.3">
      <c r="A3650" s="82">
        <v>3649</v>
      </c>
      <c r="B3650" s="83" t="s">
        <v>323</v>
      </c>
      <c r="C3650" s="86" t="s">
        <v>259</v>
      </c>
      <c r="D3650" s="88"/>
      <c r="E3650" s="88">
        <v>328</v>
      </c>
      <c r="F3650" s="10">
        <v>2065</v>
      </c>
      <c r="G3650" s="78" t="s">
        <v>334</v>
      </c>
      <c r="H3650" s="79">
        <v>33.287999999999997</v>
      </c>
      <c r="I3650" s="79">
        <v>82.036000000000001</v>
      </c>
      <c r="J3650" s="79">
        <v>94.35</v>
      </c>
      <c r="K3650" s="79">
        <v>101.71899999999999</v>
      </c>
      <c r="L3650" s="79">
        <v>43.79</v>
      </c>
      <c r="M3650" s="79">
        <v>9.2959999999999994</v>
      </c>
      <c r="N3650" s="79">
        <v>6.3410000000000002</v>
      </c>
    </row>
    <row r="3651" spans="1:14" x14ac:dyDescent="0.3">
      <c r="A3651" s="82">
        <v>3650</v>
      </c>
      <c r="B3651" s="83" t="s">
        <v>323</v>
      </c>
      <c r="C3651" s="86" t="s">
        <v>259</v>
      </c>
      <c r="D3651" s="88"/>
      <c r="E3651" s="88">
        <v>328</v>
      </c>
      <c r="F3651" s="10">
        <v>2070</v>
      </c>
      <c r="G3651" s="78" t="s">
        <v>335</v>
      </c>
      <c r="H3651" s="79">
        <v>29.864999999999998</v>
      </c>
      <c r="I3651" s="79">
        <v>77.745999999999995</v>
      </c>
      <c r="J3651" s="79">
        <v>95.596999999999994</v>
      </c>
      <c r="K3651" s="79">
        <v>104.801</v>
      </c>
      <c r="L3651" s="79">
        <v>44.935000000000002</v>
      </c>
      <c r="M3651" s="79">
        <v>9.3249999999999993</v>
      </c>
      <c r="N3651" s="79">
        <v>5.891</v>
      </c>
    </row>
    <row r="3652" spans="1:14" x14ac:dyDescent="0.3">
      <c r="A3652" s="82">
        <v>3651</v>
      </c>
      <c r="B3652" s="83" t="s">
        <v>323</v>
      </c>
      <c r="C3652" s="86" t="s">
        <v>259</v>
      </c>
      <c r="D3652" s="88"/>
      <c r="E3652" s="88">
        <v>328</v>
      </c>
      <c r="F3652" s="10">
        <v>2075</v>
      </c>
      <c r="G3652" s="78" t="s">
        <v>336</v>
      </c>
      <c r="H3652" s="79">
        <v>26.805</v>
      </c>
      <c r="I3652" s="79">
        <v>73.841999999999999</v>
      </c>
      <c r="J3652" s="79">
        <v>97.04</v>
      </c>
      <c r="K3652" s="79">
        <v>107.867</v>
      </c>
      <c r="L3652" s="79">
        <v>46.142000000000003</v>
      </c>
      <c r="M3652" s="79">
        <v>9.375</v>
      </c>
      <c r="N3652" s="79">
        <v>5.4089999999999998</v>
      </c>
    </row>
    <row r="3653" spans="1:14" x14ac:dyDescent="0.3">
      <c r="A3653" s="82">
        <v>3652</v>
      </c>
      <c r="B3653" s="83" t="s">
        <v>323</v>
      </c>
      <c r="C3653" s="86" t="s">
        <v>259</v>
      </c>
      <c r="D3653" s="88"/>
      <c r="E3653" s="88">
        <v>328</v>
      </c>
      <c r="F3653" s="10">
        <v>2080</v>
      </c>
      <c r="G3653" s="78" t="s">
        <v>337</v>
      </c>
      <c r="H3653" s="79">
        <v>24.050999999999998</v>
      </c>
      <c r="I3653" s="79">
        <v>70.191999999999993</v>
      </c>
      <c r="J3653" s="79">
        <v>98.516000000000005</v>
      </c>
      <c r="K3653" s="79">
        <v>110.759</v>
      </c>
      <c r="L3653" s="79">
        <v>47.372</v>
      </c>
      <c r="M3653" s="79">
        <v>9.4339999999999993</v>
      </c>
      <c r="N3653" s="79">
        <v>4.9160000000000004</v>
      </c>
    </row>
    <row r="3654" spans="1:14" x14ac:dyDescent="0.3">
      <c r="A3654" s="82">
        <v>3653</v>
      </c>
      <c r="B3654" s="83" t="s">
        <v>323</v>
      </c>
      <c r="C3654" s="86" t="s">
        <v>259</v>
      </c>
      <c r="D3654" s="88"/>
      <c r="E3654" s="88">
        <v>328</v>
      </c>
      <c r="F3654" s="10">
        <v>2085</v>
      </c>
      <c r="G3654" s="78" t="s">
        <v>338</v>
      </c>
      <c r="H3654" s="79">
        <v>21.576000000000001</v>
      </c>
      <c r="I3654" s="79">
        <v>66.759</v>
      </c>
      <c r="J3654" s="79">
        <v>99.956999999999994</v>
      </c>
      <c r="K3654" s="79">
        <v>113.432</v>
      </c>
      <c r="L3654" s="79">
        <v>48.581000000000003</v>
      </c>
      <c r="M3654" s="79">
        <v>9.4949999999999992</v>
      </c>
      <c r="N3654" s="79">
        <v>4.4000000000000004</v>
      </c>
    </row>
    <row r="3655" spans="1:14" x14ac:dyDescent="0.3">
      <c r="A3655" s="82">
        <v>3654</v>
      </c>
      <c r="B3655" s="83" t="s">
        <v>323</v>
      </c>
      <c r="C3655" s="86" t="s">
        <v>259</v>
      </c>
      <c r="D3655" s="88"/>
      <c r="E3655" s="88">
        <v>328</v>
      </c>
      <c r="F3655" s="10">
        <v>2090</v>
      </c>
      <c r="G3655" s="78" t="s">
        <v>339</v>
      </c>
      <c r="H3655" s="79">
        <v>19.382000000000001</v>
      </c>
      <c r="I3655" s="79">
        <v>63.618000000000002</v>
      </c>
      <c r="J3655" s="79">
        <v>101.43600000000001</v>
      </c>
      <c r="K3655" s="79">
        <v>115.977</v>
      </c>
      <c r="L3655" s="79">
        <v>49.819000000000003</v>
      </c>
      <c r="M3655" s="79">
        <v>9.5690000000000008</v>
      </c>
      <c r="N3655" s="79">
        <v>3.899</v>
      </c>
    </row>
    <row r="3656" spans="1:14" x14ac:dyDescent="0.3">
      <c r="A3656" s="82">
        <v>3655</v>
      </c>
      <c r="B3656" s="83" t="s">
        <v>323</v>
      </c>
      <c r="C3656" s="86" t="s">
        <v>259</v>
      </c>
      <c r="D3656" s="88"/>
      <c r="E3656" s="88">
        <v>328</v>
      </c>
      <c r="F3656" s="10">
        <v>2095</v>
      </c>
      <c r="G3656" s="78" t="s">
        <v>340</v>
      </c>
      <c r="H3656" s="79">
        <v>17.452999999999999</v>
      </c>
      <c r="I3656" s="79">
        <v>60.77</v>
      </c>
      <c r="J3656" s="79">
        <v>102.938</v>
      </c>
      <c r="K3656" s="79">
        <v>118.38</v>
      </c>
      <c r="L3656" s="79">
        <v>51.058999999999997</v>
      </c>
      <c r="M3656" s="79">
        <v>9.641</v>
      </c>
      <c r="N3656" s="79">
        <v>3.419</v>
      </c>
    </row>
    <row r="3657" spans="1:14" x14ac:dyDescent="0.3">
      <c r="A3657" s="82">
        <v>3656</v>
      </c>
      <c r="B3657" s="83" t="s">
        <v>323</v>
      </c>
      <c r="C3657" s="86" t="s">
        <v>260</v>
      </c>
      <c r="D3657" s="88"/>
      <c r="E3657" s="88">
        <v>600</v>
      </c>
      <c r="F3657" s="10">
        <v>2015</v>
      </c>
      <c r="G3657" s="78" t="s">
        <v>324</v>
      </c>
      <c r="H3657" s="79">
        <v>55.694000000000003</v>
      </c>
      <c r="I3657" s="79">
        <v>123.583</v>
      </c>
      <c r="J3657" s="79">
        <v>124.84399999999999</v>
      </c>
      <c r="K3657" s="79">
        <v>97.233999999999995</v>
      </c>
      <c r="L3657" s="79">
        <v>60.036999999999999</v>
      </c>
      <c r="M3657" s="79">
        <v>23.277000000000001</v>
      </c>
      <c r="N3657" s="79">
        <v>4.431</v>
      </c>
    </row>
    <row r="3658" spans="1:14" x14ac:dyDescent="0.3">
      <c r="A3658" s="82">
        <v>3657</v>
      </c>
      <c r="B3658" s="83" t="s">
        <v>323</v>
      </c>
      <c r="C3658" s="86" t="s">
        <v>260</v>
      </c>
      <c r="D3658" s="88"/>
      <c r="E3658" s="88">
        <v>600</v>
      </c>
      <c r="F3658" s="10">
        <v>2020</v>
      </c>
      <c r="G3658" s="78" t="s">
        <v>325</v>
      </c>
      <c r="H3658" s="79">
        <v>51.191000000000003</v>
      </c>
      <c r="I3658" s="79">
        <v>117.76300000000001</v>
      </c>
      <c r="J3658" s="79">
        <v>120.84099999999999</v>
      </c>
      <c r="K3658" s="79">
        <v>93.491</v>
      </c>
      <c r="L3658" s="79">
        <v>56.154000000000003</v>
      </c>
      <c r="M3658" s="79">
        <v>20.998999999999999</v>
      </c>
      <c r="N3658" s="79">
        <v>3.8210000000000002</v>
      </c>
    </row>
    <row r="3659" spans="1:14" x14ac:dyDescent="0.3">
      <c r="A3659" s="82">
        <v>3658</v>
      </c>
      <c r="B3659" s="83" t="s">
        <v>323</v>
      </c>
      <c r="C3659" s="86" t="s">
        <v>260</v>
      </c>
      <c r="D3659" s="88"/>
      <c r="E3659" s="88">
        <v>600</v>
      </c>
      <c r="F3659" s="10">
        <v>2025</v>
      </c>
      <c r="G3659" s="78" t="s">
        <v>326</v>
      </c>
      <c r="H3659" s="79">
        <v>46.737000000000002</v>
      </c>
      <c r="I3659" s="79">
        <v>112.017</v>
      </c>
      <c r="J3659" s="79">
        <v>117.794</v>
      </c>
      <c r="K3659" s="79">
        <v>91.221999999999994</v>
      </c>
      <c r="L3659" s="79">
        <v>53.219000000000001</v>
      </c>
      <c r="M3659" s="79">
        <v>19.100999999999999</v>
      </c>
      <c r="N3659" s="79">
        <v>3.29</v>
      </c>
    </row>
    <row r="3660" spans="1:14" x14ac:dyDescent="0.3">
      <c r="A3660" s="82">
        <v>3659</v>
      </c>
      <c r="B3660" s="83" t="s">
        <v>323</v>
      </c>
      <c r="C3660" s="86" t="s">
        <v>260</v>
      </c>
      <c r="D3660" s="88"/>
      <c r="E3660" s="88">
        <v>600</v>
      </c>
      <c r="F3660" s="10">
        <v>2030</v>
      </c>
      <c r="G3660" s="78" t="s">
        <v>327</v>
      </c>
      <c r="H3660" s="79">
        <v>42.335000000000001</v>
      </c>
      <c r="I3660" s="79">
        <v>106.166</v>
      </c>
      <c r="J3660" s="79">
        <v>115.316</v>
      </c>
      <c r="K3660" s="79">
        <v>90.061000000000007</v>
      </c>
      <c r="L3660" s="79">
        <v>51.008000000000003</v>
      </c>
      <c r="M3660" s="79">
        <v>17.462</v>
      </c>
      <c r="N3660" s="79">
        <v>2.8319999999999999</v>
      </c>
    </row>
    <row r="3661" spans="1:14" x14ac:dyDescent="0.3">
      <c r="A3661" s="82">
        <v>3660</v>
      </c>
      <c r="B3661" s="83" t="s">
        <v>323</v>
      </c>
      <c r="C3661" s="86" t="s">
        <v>260</v>
      </c>
      <c r="D3661" s="88"/>
      <c r="E3661" s="88">
        <v>600</v>
      </c>
      <c r="F3661" s="10">
        <v>2035</v>
      </c>
      <c r="G3661" s="78" t="s">
        <v>328</v>
      </c>
      <c r="H3661" s="79">
        <v>38.250999999999998</v>
      </c>
      <c r="I3661" s="79">
        <v>100.571</v>
      </c>
      <c r="J3661" s="79">
        <v>113.539</v>
      </c>
      <c r="K3661" s="79">
        <v>89.995000000000005</v>
      </c>
      <c r="L3661" s="79">
        <v>49.482999999999997</v>
      </c>
      <c r="M3661" s="79">
        <v>16.099</v>
      </c>
      <c r="N3661" s="79">
        <v>2.4420000000000002</v>
      </c>
    </row>
    <row r="3662" spans="1:14" x14ac:dyDescent="0.3">
      <c r="A3662" s="82">
        <v>3661</v>
      </c>
      <c r="B3662" s="83" t="s">
        <v>323</v>
      </c>
      <c r="C3662" s="86" t="s">
        <v>260</v>
      </c>
      <c r="D3662" s="88"/>
      <c r="E3662" s="88">
        <v>600</v>
      </c>
      <c r="F3662" s="10">
        <v>2040</v>
      </c>
      <c r="G3662" s="78" t="s">
        <v>329</v>
      </c>
      <c r="H3662" s="79">
        <v>34.420999999999999</v>
      </c>
      <c r="I3662" s="79">
        <v>94.963999999999999</v>
      </c>
      <c r="J3662" s="79">
        <v>111.869</v>
      </c>
      <c r="K3662" s="79">
        <v>90.34</v>
      </c>
      <c r="L3662" s="79">
        <v>48.31</v>
      </c>
      <c r="M3662" s="79">
        <v>14.9</v>
      </c>
      <c r="N3662" s="79">
        <v>2.1160000000000001</v>
      </c>
    </row>
    <row r="3663" spans="1:14" x14ac:dyDescent="0.3">
      <c r="A3663" s="82">
        <v>3662</v>
      </c>
      <c r="B3663" s="83" t="s">
        <v>323</v>
      </c>
      <c r="C3663" s="86" t="s">
        <v>260</v>
      </c>
      <c r="D3663" s="88"/>
      <c r="E3663" s="88">
        <v>600</v>
      </c>
      <c r="F3663" s="10">
        <v>2045</v>
      </c>
      <c r="G3663" s="78" t="s">
        <v>330</v>
      </c>
      <c r="H3663" s="79">
        <v>30.99</v>
      </c>
      <c r="I3663" s="79">
        <v>89.802000000000007</v>
      </c>
      <c r="J3663" s="79">
        <v>110.651</v>
      </c>
      <c r="K3663" s="79">
        <v>91.272999999999996</v>
      </c>
      <c r="L3663" s="79">
        <v>47.566000000000003</v>
      </c>
      <c r="M3663" s="79">
        <v>13.920999999999999</v>
      </c>
      <c r="N3663" s="79">
        <v>1.837</v>
      </c>
    </row>
    <row r="3664" spans="1:14" x14ac:dyDescent="0.3">
      <c r="A3664" s="82">
        <v>3663</v>
      </c>
      <c r="B3664" s="83" t="s">
        <v>323</v>
      </c>
      <c r="C3664" s="86" t="s">
        <v>260</v>
      </c>
      <c r="D3664" s="88"/>
      <c r="E3664" s="88">
        <v>600</v>
      </c>
      <c r="F3664" s="10">
        <v>2050</v>
      </c>
      <c r="G3664" s="78" t="s">
        <v>331</v>
      </c>
      <c r="H3664" s="79">
        <v>27.911999999999999</v>
      </c>
      <c r="I3664" s="79">
        <v>85.016000000000005</v>
      </c>
      <c r="J3664" s="79">
        <v>109.782</v>
      </c>
      <c r="K3664" s="79">
        <v>92.650999999999996</v>
      </c>
      <c r="L3664" s="79">
        <v>47.165999999999997</v>
      </c>
      <c r="M3664" s="79">
        <v>13.106</v>
      </c>
      <c r="N3664" s="79">
        <v>1.607</v>
      </c>
    </row>
    <row r="3665" spans="1:14" x14ac:dyDescent="0.3">
      <c r="A3665" s="82">
        <v>3664</v>
      </c>
      <c r="B3665" s="83" t="s">
        <v>323</v>
      </c>
      <c r="C3665" s="86" t="s">
        <v>260</v>
      </c>
      <c r="D3665" s="88"/>
      <c r="E3665" s="88">
        <v>600</v>
      </c>
      <c r="F3665" s="10">
        <v>2055</v>
      </c>
      <c r="G3665" s="78" t="s">
        <v>332</v>
      </c>
      <c r="H3665" s="79">
        <v>25.193000000000001</v>
      </c>
      <c r="I3665" s="79">
        <v>80.619</v>
      </c>
      <c r="J3665" s="79">
        <v>109.193</v>
      </c>
      <c r="K3665" s="79">
        <v>94.344999999999999</v>
      </c>
      <c r="L3665" s="79">
        <v>47.058</v>
      </c>
      <c r="M3665" s="79">
        <v>12.43</v>
      </c>
      <c r="N3665" s="79">
        <v>1.4219999999999999</v>
      </c>
    </row>
    <row r="3666" spans="1:14" x14ac:dyDescent="0.3">
      <c r="A3666" s="82">
        <v>3665</v>
      </c>
      <c r="B3666" s="83" t="s">
        <v>323</v>
      </c>
      <c r="C3666" s="86" t="s">
        <v>260</v>
      </c>
      <c r="D3666" s="88"/>
      <c r="E3666" s="88">
        <v>600</v>
      </c>
      <c r="F3666" s="10">
        <v>2060</v>
      </c>
      <c r="G3666" s="78" t="s">
        <v>333</v>
      </c>
      <c r="H3666" s="79">
        <v>22.78</v>
      </c>
      <c r="I3666" s="79">
        <v>76.63</v>
      </c>
      <c r="J3666" s="79">
        <v>108.873</v>
      </c>
      <c r="K3666" s="79">
        <v>96.319000000000003</v>
      </c>
      <c r="L3666" s="79">
        <v>47.192</v>
      </c>
      <c r="M3666" s="79">
        <v>11.887</v>
      </c>
      <c r="N3666" s="79">
        <v>1.2589999999999999</v>
      </c>
    </row>
    <row r="3667" spans="1:14" x14ac:dyDescent="0.3">
      <c r="A3667" s="82">
        <v>3666</v>
      </c>
      <c r="B3667" s="83" t="s">
        <v>323</v>
      </c>
      <c r="C3667" s="86" t="s">
        <v>260</v>
      </c>
      <c r="D3667" s="88"/>
      <c r="E3667" s="88">
        <v>600</v>
      </c>
      <c r="F3667" s="10">
        <v>2065</v>
      </c>
      <c r="G3667" s="78" t="s">
        <v>334</v>
      </c>
      <c r="H3667" s="79">
        <v>20.645</v>
      </c>
      <c r="I3667" s="79">
        <v>72.965000000000003</v>
      </c>
      <c r="J3667" s="79">
        <v>108.8</v>
      </c>
      <c r="K3667" s="79">
        <v>98.578999999999994</v>
      </c>
      <c r="L3667" s="79">
        <v>47.557000000000002</v>
      </c>
      <c r="M3667" s="79">
        <v>11.446999999999999</v>
      </c>
      <c r="N3667" s="79">
        <v>1.127</v>
      </c>
    </row>
    <row r="3668" spans="1:14" x14ac:dyDescent="0.3">
      <c r="A3668" s="82">
        <v>3667</v>
      </c>
      <c r="B3668" s="83" t="s">
        <v>323</v>
      </c>
      <c r="C3668" s="86" t="s">
        <v>260</v>
      </c>
      <c r="D3668" s="88"/>
      <c r="E3668" s="88">
        <v>600</v>
      </c>
      <c r="F3668" s="10">
        <v>2070</v>
      </c>
      <c r="G3668" s="78" t="s">
        <v>335</v>
      </c>
      <c r="H3668" s="79">
        <v>18.786999999999999</v>
      </c>
      <c r="I3668" s="79">
        <v>69.697999999999993</v>
      </c>
      <c r="J3668" s="79">
        <v>109.002</v>
      </c>
      <c r="K3668" s="79">
        <v>101.066</v>
      </c>
      <c r="L3668" s="79">
        <v>48.116</v>
      </c>
      <c r="M3668" s="79">
        <v>11.112</v>
      </c>
      <c r="N3668" s="79">
        <v>1.0189999999999999</v>
      </c>
    </row>
    <row r="3669" spans="1:14" x14ac:dyDescent="0.3">
      <c r="A3669" s="82">
        <v>3668</v>
      </c>
      <c r="B3669" s="83" t="s">
        <v>323</v>
      </c>
      <c r="C3669" s="86" t="s">
        <v>260</v>
      </c>
      <c r="D3669" s="88"/>
      <c r="E3669" s="88">
        <v>600</v>
      </c>
      <c r="F3669" s="10">
        <v>2075</v>
      </c>
      <c r="G3669" s="78" t="s">
        <v>336</v>
      </c>
      <c r="H3669" s="79">
        <v>17.131</v>
      </c>
      <c r="I3669" s="79">
        <v>66.679000000000002</v>
      </c>
      <c r="J3669" s="79">
        <v>109.298</v>
      </c>
      <c r="K3669" s="79">
        <v>103.65300000000001</v>
      </c>
      <c r="L3669" s="79">
        <v>48.808</v>
      </c>
      <c r="M3669" s="79">
        <v>10.842000000000001</v>
      </c>
      <c r="N3669" s="79">
        <v>0.92900000000000005</v>
      </c>
    </row>
    <row r="3670" spans="1:14" x14ac:dyDescent="0.3">
      <c r="A3670" s="82">
        <v>3669</v>
      </c>
      <c r="B3670" s="83" t="s">
        <v>323</v>
      </c>
      <c r="C3670" s="86" t="s">
        <v>260</v>
      </c>
      <c r="D3670" s="88"/>
      <c r="E3670" s="88">
        <v>600</v>
      </c>
      <c r="F3670" s="10">
        <v>2080</v>
      </c>
      <c r="G3670" s="78" t="s">
        <v>337</v>
      </c>
      <c r="H3670" s="79">
        <v>15.632999999999999</v>
      </c>
      <c r="I3670" s="79">
        <v>63.780999999999999</v>
      </c>
      <c r="J3670" s="79">
        <v>109.501</v>
      </c>
      <c r="K3670" s="79">
        <v>106.18899999999999</v>
      </c>
      <c r="L3670" s="79">
        <v>49.53</v>
      </c>
      <c r="M3670" s="79">
        <v>10.615</v>
      </c>
      <c r="N3670" s="79">
        <v>0.85099999999999998</v>
      </c>
    </row>
    <row r="3671" spans="1:14" x14ac:dyDescent="0.3">
      <c r="A3671" s="82">
        <v>3670</v>
      </c>
      <c r="B3671" s="83" t="s">
        <v>323</v>
      </c>
      <c r="C3671" s="86" t="s">
        <v>260</v>
      </c>
      <c r="D3671" s="88"/>
      <c r="E3671" s="88">
        <v>600</v>
      </c>
      <c r="F3671" s="10">
        <v>2085</v>
      </c>
      <c r="G3671" s="78" t="s">
        <v>338</v>
      </c>
      <c r="H3671" s="79">
        <v>14.326000000000001</v>
      </c>
      <c r="I3671" s="79">
        <v>61.128999999999998</v>
      </c>
      <c r="J3671" s="79">
        <v>109.788</v>
      </c>
      <c r="K3671" s="79">
        <v>108.758</v>
      </c>
      <c r="L3671" s="79">
        <v>50.341000000000001</v>
      </c>
      <c r="M3671" s="79">
        <v>10.436</v>
      </c>
      <c r="N3671" s="79">
        <v>0.78200000000000003</v>
      </c>
    </row>
    <row r="3672" spans="1:14" x14ac:dyDescent="0.3">
      <c r="A3672" s="82">
        <v>3671</v>
      </c>
      <c r="B3672" s="83" t="s">
        <v>323</v>
      </c>
      <c r="C3672" s="86" t="s">
        <v>260</v>
      </c>
      <c r="D3672" s="88"/>
      <c r="E3672" s="88">
        <v>600</v>
      </c>
      <c r="F3672" s="10">
        <v>2090</v>
      </c>
      <c r="G3672" s="78" t="s">
        <v>339</v>
      </c>
      <c r="H3672" s="79">
        <v>13.173999999999999</v>
      </c>
      <c r="I3672" s="79">
        <v>58.686999999999998</v>
      </c>
      <c r="J3672" s="79">
        <v>110.126</v>
      </c>
      <c r="K3672" s="79">
        <v>111.38800000000001</v>
      </c>
      <c r="L3672" s="79">
        <v>51.235999999999997</v>
      </c>
      <c r="M3672" s="79">
        <v>10.303000000000001</v>
      </c>
      <c r="N3672" s="79">
        <v>0.72599999999999998</v>
      </c>
    </row>
    <row r="3673" spans="1:14" x14ac:dyDescent="0.3">
      <c r="A3673" s="82">
        <v>3672</v>
      </c>
      <c r="B3673" s="83" t="s">
        <v>323</v>
      </c>
      <c r="C3673" s="86" t="s">
        <v>260</v>
      </c>
      <c r="D3673" s="88"/>
      <c r="E3673" s="88">
        <v>600</v>
      </c>
      <c r="F3673" s="10">
        <v>2095</v>
      </c>
      <c r="G3673" s="78" t="s">
        <v>340</v>
      </c>
      <c r="H3673" s="79">
        <v>12.148</v>
      </c>
      <c r="I3673" s="79">
        <v>56.393999999999998</v>
      </c>
      <c r="J3673" s="79">
        <v>110.369</v>
      </c>
      <c r="K3673" s="79">
        <v>113.884</v>
      </c>
      <c r="L3673" s="79">
        <v>52.128</v>
      </c>
      <c r="M3673" s="79">
        <v>10.194000000000001</v>
      </c>
      <c r="N3673" s="79">
        <v>0.68300000000000005</v>
      </c>
    </row>
    <row r="3674" spans="1:14" x14ac:dyDescent="0.3">
      <c r="A3674" s="82">
        <v>3673</v>
      </c>
      <c r="B3674" s="83" t="s">
        <v>323</v>
      </c>
      <c r="C3674" s="86" t="s">
        <v>261</v>
      </c>
      <c r="D3674" s="88"/>
      <c r="E3674" s="88">
        <v>604</v>
      </c>
      <c r="F3674" s="10">
        <v>2015</v>
      </c>
      <c r="G3674" s="78" t="s">
        <v>324</v>
      </c>
      <c r="H3674" s="79">
        <v>47.466999999999999</v>
      </c>
      <c r="I3674" s="79">
        <v>108.029</v>
      </c>
      <c r="J3674" s="79">
        <v>117.378</v>
      </c>
      <c r="K3674" s="79">
        <v>101.86199999999999</v>
      </c>
      <c r="L3674" s="79">
        <v>63.720999999999997</v>
      </c>
      <c r="M3674" s="79">
        <v>27.367999999999999</v>
      </c>
      <c r="N3674" s="79">
        <v>4.8949999999999996</v>
      </c>
    </row>
    <row r="3675" spans="1:14" x14ac:dyDescent="0.3">
      <c r="A3675" s="82">
        <v>3674</v>
      </c>
      <c r="B3675" s="83" t="s">
        <v>323</v>
      </c>
      <c r="C3675" s="86" t="s">
        <v>261</v>
      </c>
      <c r="D3675" s="88"/>
      <c r="E3675" s="88">
        <v>604</v>
      </c>
      <c r="F3675" s="10">
        <v>2020</v>
      </c>
      <c r="G3675" s="78" t="s">
        <v>325</v>
      </c>
      <c r="H3675" s="79">
        <v>42.813000000000002</v>
      </c>
      <c r="I3675" s="79">
        <v>100.075</v>
      </c>
      <c r="J3675" s="79">
        <v>113.22199999999999</v>
      </c>
      <c r="K3675" s="79">
        <v>98.753</v>
      </c>
      <c r="L3675" s="79">
        <v>60.332999999999998</v>
      </c>
      <c r="M3675" s="79">
        <v>25.471</v>
      </c>
      <c r="N3675" s="79">
        <v>4.5730000000000004</v>
      </c>
    </row>
    <row r="3676" spans="1:14" x14ac:dyDescent="0.3">
      <c r="A3676" s="82">
        <v>3675</v>
      </c>
      <c r="B3676" s="83" t="s">
        <v>323</v>
      </c>
      <c r="C3676" s="86" t="s">
        <v>261</v>
      </c>
      <c r="D3676" s="88"/>
      <c r="E3676" s="88">
        <v>604</v>
      </c>
      <c r="F3676" s="10">
        <v>2025</v>
      </c>
      <c r="G3676" s="78" t="s">
        <v>326</v>
      </c>
      <c r="H3676" s="79">
        <v>38.277999999999999</v>
      </c>
      <c r="I3676" s="79">
        <v>92.688000000000002</v>
      </c>
      <c r="J3676" s="79">
        <v>109.896</v>
      </c>
      <c r="K3676" s="79">
        <v>96.78</v>
      </c>
      <c r="L3676" s="79">
        <v>57.622</v>
      </c>
      <c r="M3676" s="79">
        <v>23.635000000000002</v>
      </c>
      <c r="N3676" s="79">
        <v>4.2009999999999996</v>
      </c>
    </row>
    <row r="3677" spans="1:14" x14ac:dyDescent="0.3">
      <c r="A3677" s="82">
        <v>3676</v>
      </c>
      <c r="B3677" s="83" t="s">
        <v>323</v>
      </c>
      <c r="C3677" s="86" t="s">
        <v>261</v>
      </c>
      <c r="D3677" s="88"/>
      <c r="E3677" s="88">
        <v>604</v>
      </c>
      <c r="F3677" s="10">
        <v>2030</v>
      </c>
      <c r="G3677" s="78" t="s">
        <v>327</v>
      </c>
      <c r="H3677" s="79">
        <v>34.036999999999999</v>
      </c>
      <c r="I3677" s="79">
        <v>85.87</v>
      </c>
      <c r="J3677" s="79">
        <v>107.30500000000001</v>
      </c>
      <c r="K3677" s="79">
        <v>95.855000000000004</v>
      </c>
      <c r="L3677" s="79">
        <v>55.509</v>
      </c>
      <c r="M3677" s="79">
        <v>21.904</v>
      </c>
      <c r="N3677" s="79">
        <v>3.8</v>
      </c>
    </row>
    <row r="3678" spans="1:14" x14ac:dyDescent="0.3">
      <c r="A3678" s="82">
        <v>3677</v>
      </c>
      <c r="B3678" s="83" t="s">
        <v>323</v>
      </c>
      <c r="C3678" s="86" t="s">
        <v>261</v>
      </c>
      <c r="D3678" s="88"/>
      <c r="E3678" s="88">
        <v>604</v>
      </c>
      <c r="F3678" s="10">
        <v>2035</v>
      </c>
      <c r="G3678" s="78" t="s">
        <v>328</v>
      </c>
      <c r="H3678" s="79">
        <v>30.221</v>
      </c>
      <c r="I3678" s="79">
        <v>79.766999999999996</v>
      </c>
      <c r="J3678" s="79">
        <v>105.39700000000001</v>
      </c>
      <c r="K3678" s="79">
        <v>95.790999999999997</v>
      </c>
      <c r="L3678" s="79">
        <v>53.929000000000002</v>
      </c>
      <c r="M3678" s="79">
        <v>20.324999999999999</v>
      </c>
      <c r="N3678" s="79">
        <v>3.41</v>
      </c>
    </row>
    <row r="3679" spans="1:14" x14ac:dyDescent="0.3">
      <c r="A3679" s="82">
        <v>3678</v>
      </c>
      <c r="B3679" s="83" t="s">
        <v>323</v>
      </c>
      <c r="C3679" s="86" t="s">
        <v>261</v>
      </c>
      <c r="D3679" s="88"/>
      <c r="E3679" s="88">
        <v>604</v>
      </c>
      <c r="F3679" s="10">
        <v>2040</v>
      </c>
      <c r="G3679" s="78" t="s">
        <v>329</v>
      </c>
      <c r="H3679" s="79">
        <v>26.888000000000002</v>
      </c>
      <c r="I3679" s="79">
        <v>74.465999999999994</v>
      </c>
      <c r="J3679" s="79">
        <v>104.16200000000001</v>
      </c>
      <c r="K3679" s="79">
        <v>96.480999999999995</v>
      </c>
      <c r="L3679" s="79">
        <v>52.85</v>
      </c>
      <c r="M3679" s="79">
        <v>18.940999999999999</v>
      </c>
      <c r="N3679" s="79">
        <v>3.052</v>
      </c>
    </row>
    <row r="3680" spans="1:14" x14ac:dyDescent="0.3">
      <c r="A3680" s="82">
        <v>3679</v>
      </c>
      <c r="B3680" s="83" t="s">
        <v>323</v>
      </c>
      <c r="C3680" s="86" t="s">
        <v>261</v>
      </c>
      <c r="D3680" s="88"/>
      <c r="E3680" s="88">
        <v>604</v>
      </c>
      <c r="F3680" s="10">
        <v>2045</v>
      </c>
      <c r="G3680" s="78" t="s">
        <v>330</v>
      </c>
      <c r="H3680" s="79">
        <v>23.998999999999999</v>
      </c>
      <c r="I3680" s="79">
        <v>69.876999999999995</v>
      </c>
      <c r="J3680" s="79">
        <v>103.37</v>
      </c>
      <c r="K3680" s="79">
        <v>97.587000000000003</v>
      </c>
      <c r="L3680" s="79">
        <v>52.124000000000002</v>
      </c>
      <c r="M3680" s="79">
        <v>17.713000000000001</v>
      </c>
      <c r="N3680" s="79">
        <v>2.73</v>
      </c>
    </row>
    <row r="3681" spans="1:14" x14ac:dyDescent="0.3">
      <c r="A3681" s="82">
        <v>3680</v>
      </c>
      <c r="B3681" s="83" t="s">
        <v>323</v>
      </c>
      <c r="C3681" s="86" t="s">
        <v>261</v>
      </c>
      <c r="D3681" s="88"/>
      <c r="E3681" s="88">
        <v>604</v>
      </c>
      <c r="F3681" s="10">
        <v>2050</v>
      </c>
      <c r="G3681" s="78" t="s">
        <v>331</v>
      </c>
      <c r="H3681" s="79">
        <v>21.509</v>
      </c>
      <c r="I3681" s="79">
        <v>65.98</v>
      </c>
      <c r="J3681" s="79">
        <v>103.04600000000001</v>
      </c>
      <c r="K3681" s="79">
        <v>99.138000000000005</v>
      </c>
      <c r="L3681" s="79">
        <v>51.746000000000002</v>
      </c>
      <c r="M3681" s="79">
        <v>16.66</v>
      </c>
      <c r="N3681" s="79">
        <v>2.4409999999999998</v>
      </c>
    </row>
    <row r="3682" spans="1:14" x14ac:dyDescent="0.3">
      <c r="A3682" s="82">
        <v>3681</v>
      </c>
      <c r="B3682" s="83" t="s">
        <v>323</v>
      </c>
      <c r="C3682" s="86" t="s">
        <v>261</v>
      </c>
      <c r="D3682" s="88"/>
      <c r="E3682" s="88">
        <v>604</v>
      </c>
      <c r="F3682" s="10">
        <v>2055</v>
      </c>
      <c r="G3682" s="78" t="s">
        <v>332</v>
      </c>
      <c r="H3682" s="79">
        <v>19.402999999999999</v>
      </c>
      <c r="I3682" s="79">
        <v>62.741</v>
      </c>
      <c r="J3682" s="79">
        <v>103.261</v>
      </c>
      <c r="K3682" s="79">
        <v>101.19499999999999</v>
      </c>
      <c r="L3682" s="79">
        <v>51.725000000000001</v>
      </c>
      <c r="M3682" s="79">
        <v>15.762</v>
      </c>
      <c r="N3682" s="79">
        <v>2.173</v>
      </c>
    </row>
    <row r="3683" spans="1:14" x14ac:dyDescent="0.3">
      <c r="A3683" s="82">
        <v>3682</v>
      </c>
      <c r="B3683" s="83" t="s">
        <v>323</v>
      </c>
      <c r="C3683" s="86" t="s">
        <v>261</v>
      </c>
      <c r="D3683" s="88"/>
      <c r="E3683" s="88">
        <v>604</v>
      </c>
      <c r="F3683" s="10">
        <v>2060</v>
      </c>
      <c r="G3683" s="78" t="s">
        <v>333</v>
      </c>
      <c r="H3683" s="79">
        <v>17.585000000000001</v>
      </c>
      <c r="I3683" s="79">
        <v>60.005000000000003</v>
      </c>
      <c r="J3683" s="79">
        <v>103.80800000000001</v>
      </c>
      <c r="K3683" s="79">
        <v>103.533</v>
      </c>
      <c r="L3683" s="79">
        <v>51.948</v>
      </c>
      <c r="M3683" s="79">
        <v>14.994999999999999</v>
      </c>
      <c r="N3683" s="79">
        <v>1.946</v>
      </c>
    </row>
    <row r="3684" spans="1:14" x14ac:dyDescent="0.3">
      <c r="A3684" s="82">
        <v>3683</v>
      </c>
      <c r="B3684" s="83" t="s">
        <v>323</v>
      </c>
      <c r="C3684" s="86" t="s">
        <v>261</v>
      </c>
      <c r="D3684" s="88"/>
      <c r="E3684" s="88">
        <v>604</v>
      </c>
      <c r="F3684" s="10">
        <v>2065</v>
      </c>
      <c r="G3684" s="78" t="s">
        <v>334</v>
      </c>
      <c r="H3684" s="79">
        <v>16.003</v>
      </c>
      <c r="I3684" s="79">
        <v>57.628</v>
      </c>
      <c r="J3684" s="79">
        <v>104.474</v>
      </c>
      <c r="K3684" s="79">
        <v>105.943</v>
      </c>
      <c r="L3684" s="79">
        <v>52.3</v>
      </c>
      <c r="M3684" s="79">
        <v>14.315</v>
      </c>
      <c r="N3684" s="79">
        <v>1.7370000000000001</v>
      </c>
    </row>
    <row r="3685" spans="1:14" x14ac:dyDescent="0.3">
      <c r="A3685" s="82">
        <v>3684</v>
      </c>
      <c r="B3685" s="83" t="s">
        <v>323</v>
      </c>
      <c r="C3685" s="86" t="s">
        <v>261</v>
      </c>
      <c r="D3685" s="88"/>
      <c r="E3685" s="88">
        <v>604</v>
      </c>
      <c r="F3685" s="10">
        <v>2070</v>
      </c>
      <c r="G3685" s="78" t="s">
        <v>335</v>
      </c>
      <c r="H3685" s="79">
        <v>14.617000000000001</v>
      </c>
      <c r="I3685" s="79">
        <v>55.527000000000001</v>
      </c>
      <c r="J3685" s="79">
        <v>105.194</v>
      </c>
      <c r="K3685" s="79">
        <v>108.357</v>
      </c>
      <c r="L3685" s="79">
        <v>52.734000000000002</v>
      </c>
      <c r="M3685" s="79">
        <v>13.712999999999999</v>
      </c>
      <c r="N3685" s="79">
        <v>1.5580000000000001</v>
      </c>
    </row>
    <row r="3686" spans="1:14" x14ac:dyDescent="0.3">
      <c r="A3686" s="82">
        <v>3685</v>
      </c>
      <c r="B3686" s="83" t="s">
        <v>323</v>
      </c>
      <c r="C3686" s="86" t="s">
        <v>261</v>
      </c>
      <c r="D3686" s="88"/>
      <c r="E3686" s="88">
        <v>604</v>
      </c>
      <c r="F3686" s="10">
        <v>2075</v>
      </c>
      <c r="G3686" s="78" t="s">
        <v>336</v>
      </c>
      <c r="H3686" s="79">
        <v>13.413</v>
      </c>
      <c r="I3686" s="79">
        <v>53.709000000000003</v>
      </c>
      <c r="J3686" s="79">
        <v>105.995</v>
      </c>
      <c r="K3686" s="79">
        <v>110.81100000000001</v>
      </c>
      <c r="L3686" s="79">
        <v>53.246000000000002</v>
      </c>
      <c r="M3686" s="79">
        <v>13.173</v>
      </c>
      <c r="N3686" s="79">
        <v>1.393</v>
      </c>
    </row>
    <row r="3687" spans="1:14" x14ac:dyDescent="0.3">
      <c r="A3687" s="82">
        <v>3686</v>
      </c>
      <c r="B3687" s="83" t="s">
        <v>323</v>
      </c>
      <c r="C3687" s="86" t="s">
        <v>261</v>
      </c>
      <c r="D3687" s="88"/>
      <c r="E3687" s="88">
        <v>604</v>
      </c>
      <c r="F3687" s="10">
        <v>2080</v>
      </c>
      <c r="G3687" s="78" t="s">
        <v>337</v>
      </c>
      <c r="H3687" s="79">
        <v>12.365</v>
      </c>
      <c r="I3687" s="79">
        <v>52.094999999999999</v>
      </c>
      <c r="J3687" s="79">
        <v>106.81</v>
      </c>
      <c r="K3687" s="79">
        <v>113.236</v>
      </c>
      <c r="L3687" s="79">
        <v>53.814</v>
      </c>
      <c r="M3687" s="79">
        <v>12.696</v>
      </c>
      <c r="N3687" s="79">
        <v>1.244</v>
      </c>
    </row>
    <row r="3688" spans="1:14" x14ac:dyDescent="0.3">
      <c r="A3688" s="82">
        <v>3687</v>
      </c>
      <c r="B3688" s="83" t="s">
        <v>323</v>
      </c>
      <c r="C3688" s="86" t="s">
        <v>261</v>
      </c>
      <c r="D3688" s="88"/>
      <c r="E3688" s="88">
        <v>604</v>
      </c>
      <c r="F3688" s="10">
        <v>2085</v>
      </c>
      <c r="G3688" s="78" t="s">
        <v>338</v>
      </c>
      <c r="H3688" s="79">
        <v>11.439</v>
      </c>
      <c r="I3688" s="79">
        <v>50.643999999999998</v>
      </c>
      <c r="J3688" s="79">
        <v>107.55</v>
      </c>
      <c r="K3688" s="79">
        <v>115.53400000000001</v>
      </c>
      <c r="L3688" s="79">
        <v>54.386000000000003</v>
      </c>
      <c r="M3688" s="79">
        <v>12.265000000000001</v>
      </c>
      <c r="N3688" s="79">
        <v>1.1220000000000001</v>
      </c>
    </row>
    <row r="3689" spans="1:14" x14ac:dyDescent="0.3">
      <c r="A3689" s="82">
        <v>3688</v>
      </c>
      <c r="B3689" s="83" t="s">
        <v>323</v>
      </c>
      <c r="C3689" s="86" t="s">
        <v>261</v>
      </c>
      <c r="D3689" s="88"/>
      <c r="E3689" s="88">
        <v>604</v>
      </c>
      <c r="F3689" s="10">
        <v>2090</v>
      </c>
      <c r="G3689" s="78" t="s">
        <v>339</v>
      </c>
      <c r="H3689" s="79">
        <v>10.648999999999999</v>
      </c>
      <c r="I3689" s="79">
        <v>49.377000000000002</v>
      </c>
      <c r="J3689" s="79">
        <v>108.306</v>
      </c>
      <c r="K3689" s="79">
        <v>117.794</v>
      </c>
      <c r="L3689" s="79">
        <v>54.991999999999997</v>
      </c>
      <c r="M3689" s="79">
        <v>11.877000000000001</v>
      </c>
      <c r="N3689" s="79">
        <v>1.0049999999999999</v>
      </c>
    </row>
    <row r="3690" spans="1:14" x14ac:dyDescent="0.3">
      <c r="A3690" s="82">
        <v>3689</v>
      </c>
      <c r="B3690" s="83" t="s">
        <v>323</v>
      </c>
      <c r="C3690" s="86" t="s">
        <v>261</v>
      </c>
      <c r="D3690" s="88"/>
      <c r="E3690" s="88">
        <v>604</v>
      </c>
      <c r="F3690" s="10">
        <v>2095</v>
      </c>
      <c r="G3690" s="78" t="s">
        <v>340</v>
      </c>
      <c r="H3690" s="79">
        <v>9.9529999999999994</v>
      </c>
      <c r="I3690" s="79">
        <v>48.216000000000001</v>
      </c>
      <c r="J3690" s="79">
        <v>108.92700000000001</v>
      </c>
      <c r="K3690" s="79">
        <v>119.851</v>
      </c>
      <c r="L3690" s="79">
        <v>55.545999999999999</v>
      </c>
      <c r="M3690" s="79">
        <v>11.518000000000001</v>
      </c>
      <c r="N3690" s="79">
        <v>0.90900000000000003</v>
      </c>
    </row>
    <row r="3691" spans="1:14" x14ac:dyDescent="0.3">
      <c r="A3691" s="82">
        <v>3690</v>
      </c>
      <c r="B3691" s="83" t="s">
        <v>323</v>
      </c>
      <c r="C3691" s="86" t="s">
        <v>262</v>
      </c>
      <c r="D3691" s="88"/>
      <c r="E3691" s="88">
        <v>740</v>
      </c>
      <c r="F3691" s="10">
        <v>2015</v>
      </c>
      <c r="G3691" s="78" t="s">
        <v>324</v>
      </c>
      <c r="H3691" s="79">
        <v>46.033999999999999</v>
      </c>
      <c r="I3691" s="79">
        <v>111.51</v>
      </c>
      <c r="J3691" s="79">
        <v>123.842</v>
      </c>
      <c r="K3691" s="79">
        <v>100.679</v>
      </c>
      <c r="L3691" s="79">
        <v>58.808999999999997</v>
      </c>
      <c r="M3691" s="79">
        <v>24.338999999999999</v>
      </c>
      <c r="N3691" s="79">
        <v>2.0470000000000002</v>
      </c>
    </row>
    <row r="3692" spans="1:14" x14ac:dyDescent="0.3">
      <c r="A3692" s="82">
        <v>3691</v>
      </c>
      <c r="B3692" s="83" t="s">
        <v>323</v>
      </c>
      <c r="C3692" s="86" t="s">
        <v>262</v>
      </c>
      <c r="D3692" s="88"/>
      <c r="E3692" s="88">
        <v>740</v>
      </c>
      <c r="F3692" s="10">
        <v>2020</v>
      </c>
      <c r="G3692" s="78" t="s">
        <v>325</v>
      </c>
      <c r="H3692" s="79">
        <v>42.445999999999998</v>
      </c>
      <c r="I3692" s="79">
        <v>103.511</v>
      </c>
      <c r="J3692" s="79">
        <v>117.25</v>
      </c>
      <c r="K3692" s="79">
        <v>98.647999999999996</v>
      </c>
      <c r="L3692" s="79">
        <v>57.412999999999997</v>
      </c>
      <c r="M3692" s="79">
        <v>23.616</v>
      </c>
      <c r="N3692" s="79">
        <v>2.056</v>
      </c>
    </row>
    <row r="3693" spans="1:14" x14ac:dyDescent="0.3">
      <c r="A3693" s="82">
        <v>3692</v>
      </c>
      <c r="B3693" s="83" t="s">
        <v>323</v>
      </c>
      <c r="C3693" s="86" t="s">
        <v>262</v>
      </c>
      <c r="D3693" s="88"/>
      <c r="E3693" s="88">
        <v>740</v>
      </c>
      <c r="F3693" s="10">
        <v>2025</v>
      </c>
      <c r="G3693" s="78" t="s">
        <v>326</v>
      </c>
      <c r="H3693" s="79">
        <v>38.771000000000001</v>
      </c>
      <c r="I3693" s="79">
        <v>96.137</v>
      </c>
      <c r="J3693" s="79">
        <v>112.077</v>
      </c>
      <c r="K3693" s="79">
        <v>97.661000000000001</v>
      </c>
      <c r="L3693" s="79">
        <v>56.402999999999999</v>
      </c>
      <c r="M3693" s="79">
        <v>22.783999999999999</v>
      </c>
      <c r="N3693" s="79">
        <v>2.0270000000000001</v>
      </c>
    </row>
    <row r="3694" spans="1:14" x14ac:dyDescent="0.3">
      <c r="A3694" s="82">
        <v>3693</v>
      </c>
      <c r="B3694" s="83" t="s">
        <v>323</v>
      </c>
      <c r="C3694" s="86" t="s">
        <v>262</v>
      </c>
      <c r="D3694" s="88"/>
      <c r="E3694" s="88">
        <v>740</v>
      </c>
      <c r="F3694" s="10">
        <v>2030</v>
      </c>
      <c r="G3694" s="78" t="s">
        <v>327</v>
      </c>
      <c r="H3694" s="79">
        <v>35.130000000000003</v>
      </c>
      <c r="I3694" s="79">
        <v>89.24</v>
      </c>
      <c r="J3694" s="79">
        <v>107.98399999999999</v>
      </c>
      <c r="K3694" s="79">
        <v>97.5</v>
      </c>
      <c r="L3694" s="79">
        <v>55.654000000000003</v>
      </c>
      <c r="M3694" s="79">
        <v>21.859000000000002</v>
      </c>
      <c r="N3694" s="79">
        <v>1.9730000000000001</v>
      </c>
    </row>
    <row r="3695" spans="1:14" x14ac:dyDescent="0.3">
      <c r="A3695" s="82">
        <v>3694</v>
      </c>
      <c r="B3695" s="83" t="s">
        <v>323</v>
      </c>
      <c r="C3695" s="86" t="s">
        <v>262</v>
      </c>
      <c r="D3695" s="88"/>
      <c r="E3695" s="88">
        <v>740</v>
      </c>
      <c r="F3695" s="10">
        <v>2035</v>
      </c>
      <c r="G3695" s="78" t="s">
        <v>328</v>
      </c>
      <c r="H3695" s="79">
        <v>31.704999999999998</v>
      </c>
      <c r="I3695" s="79">
        <v>82.953000000000003</v>
      </c>
      <c r="J3695" s="79">
        <v>104.795</v>
      </c>
      <c r="K3695" s="79">
        <v>97.93</v>
      </c>
      <c r="L3695" s="79">
        <v>55.116999999999997</v>
      </c>
      <c r="M3695" s="79">
        <v>20.882999999999999</v>
      </c>
      <c r="N3695" s="79">
        <v>1.897</v>
      </c>
    </row>
    <row r="3696" spans="1:14" x14ac:dyDescent="0.3">
      <c r="A3696" s="82">
        <v>3695</v>
      </c>
      <c r="B3696" s="83" t="s">
        <v>323</v>
      </c>
      <c r="C3696" s="86" t="s">
        <v>262</v>
      </c>
      <c r="D3696" s="88"/>
      <c r="E3696" s="88">
        <v>740</v>
      </c>
      <c r="F3696" s="10">
        <v>2040</v>
      </c>
      <c r="G3696" s="78" t="s">
        <v>329</v>
      </c>
      <c r="H3696" s="79">
        <v>28.626999999999999</v>
      </c>
      <c r="I3696" s="79">
        <v>77.504000000000005</v>
      </c>
      <c r="J3696" s="79">
        <v>102.598</v>
      </c>
      <c r="K3696" s="79">
        <v>99.007999999999996</v>
      </c>
      <c r="L3696" s="79">
        <v>54.856000000000002</v>
      </c>
      <c r="M3696" s="79">
        <v>19.957000000000001</v>
      </c>
      <c r="N3696" s="79">
        <v>1.81</v>
      </c>
    </row>
    <row r="3697" spans="1:14" x14ac:dyDescent="0.3">
      <c r="A3697" s="82">
        <v>3696</v>
      </c>
      <c r="B3697" s="83" t="s">
        <v>323</v>
      </c>
      <c r="C3697" s="86" t="s">
        <v>262</v>
      </c>
      <c r="D3697" s="88"/>
      <c r="E3697" s="88">
        <v>740</v>
      </c>
      <c r="F3697" s="10">
        <v>2045</v>
      </c>
      <c r="G3697" s="78" t="s">
        <v>330</v>
      </c>
      <c r="H3697" s="79">
        <v>25.884</v>
      </c>
      <c r="I3697" s="79">
        <v>72.774000000000001</v>
      </c>
      <c r="J3697" s="79">
        <v>101.15</v>
      </c>
      <c r="K3697" s="79">
        <v>100.496</v>
      </c>
      <c r="L3697" s="79">
        <v>54.801000000000002</v>
      </c>
      <c r="M3697" s="79">
        <v>19.077000000000002</v>
      </c>
      <c r="N3697" s="79">
        <v>1.718</v>
      </c>
    </row>
    <row r="3698" spans="1:14" x14ac:dyDescent="0.3">
      <c r="A3698" s="82">
        <v>3697</v>
      </c>
      <c r="B3698" s="83" t="s">
        <v>323</v>
      </c>
      <c r="C3698" s="86" t="s">
        <v>262</v>
      </c>
      <c r="D3698" s="88"/>
      <c r="E3698" s="88">
        <v>740</v>
      </c>
      <c r="F3698" s="10">
        <v>2050</v>
      </c>
      <c r="G3698" s="78" t="s">
        <v>331</v>
      </c>
      <c r="H3698" s="79">
        <v>23.486999999999998</v>
      </c>
      <c r="I3698" s="79">
        <v>68.786000000000001</v>
      </c>
      <c r="J3698" s="79">
        <v>100.486</v>
      </c>
      <c r="K3698" s="79">
        <v>102.45099999999999</v>
      </c>
      <c r="L3698" s="79">
        <v>54.981999999999999</v>
      </c>
      <c r="M3698" s="79">
        <v>18.283000000000001</v>
      </c>
      <c r="N3698" s="79">
        <v>1.625</v>
      </c>
    </row>
    <row r="3699" spans="1:14" x14ac:dyDescent="0.3">
      <c r="A3699" s="82">
        <v>3698</v>
      </c>
      <c r="B3699" s="83" t="s">
        <v>323</v>
      </c>
      <c r="C3699" s="86" t="s">
        <v>262</v>
      </c>
      <c r="D3699" s="88"/>
      <c r="E3699" s="88">
        <v>740</v>
      </c>
      <c r="F3699" s="10">
        <v>2055</v>
      </c>
      <c r="G3699" s="78" t="s">
        <v>332</v>
      </c>
      <c r="H3699" s="79">
        <v>21.344000000000001</v>
      </c>
      <c r="I3699" s="79">
        <v>65.299000000000007</v>
      </c>
      <c r="J3699" s="79">
        <v>100.27</v>
      </c>
      <c r="K3699" s="79">
        <v>104.586</v>
      </c>
      <c r="L3699" s="79">
        <v>55.253999999999998</v>
      </c>
      <c r="M3699" s="79">
        <v>17.513999999999999</v>
      </c>
      <c r="N3699" s="79">
        <v>1.5329999999999999</v>
      </c>
    </row>
    <row r="3700" spans="1:14" x14ac:dyDescent="0.3">
      <c r="A3700" s="82">
        <v>3699</v>
      </c>
      <c r="B3700" s="83" t="s">
        <v>323</v>
      </c>
      <c r="C3700" s="86" t="s">
        <v>262</v>
      </c>
      <c r="D3700" s="88"/>
      <c r="E3700" s="88">
        <v>740</v>
      </c>
      <c r="F3700" s="10">
        <v>2060</v>
      </c>
      <c r="G3700" s="78" t="s">
        <v>333</v>
      </c>
      <c r="H3700" s="79">
        <v>19.459</v>
      </c>
      <c r="I3700" s="79">
        <v>62.322000000000003</v>
      </c>
      <c r="J3700" s="79">
        <v>100.456</v>
      </c>
      <c r="K3700" s="79">
        <v>106.851</v>
      </c>
      <c r="L3700" s="79">
        <v>55.615000000000002</v>
      </c>
      <c r="M3700" s="79">
        <v>16.812000000000001</v>
      </c>
      <c r="N3700" s="79">
        <v>1.4450000000000001</v>
      </c>
    </row>
    <row r="3701" spans="1:14" x14ac:dyDescent="0.3">
      <c r="A3701" s="82">
        <v>3700</v>
      </c>
      <c r="B3701" s="83" t="s">
        <v>323</v>
      </c>
      <c r="C3701" s="86" t="s">
        <v>262</v>
      </c>
      <c r="D3701" s="88"/>
      <c r="E3701" s="88">
        <v>740</v>
      </c>
      <c r="F3701" s="10">
        <v>2065</v>
      </c>
      <c r="G3701" s="78" t="s">
        <v>334</v>
      </c>
      <c r="H3701" s="79">
        <v>17.795000000000002</v>
      </c>
      <c r="I3701" s="79">
        <v>59.749000000000002</v>
      </c>
      <c r="J3701" s="79">
        <v>100.988</v>
      </c>
      <c r="K3701" s="79">
        <v>109.229</v>
      </c>
      <c r="L3701" s="79">
        <v>56.052999999999997</v>
      </c>
      <c r="M3701" s="79">
        <v>16.146999999999998</v>
      </c>
      <c r="N3701" s="79">
        <v>1.359</v>
      </c>
    </row>
    <row r="3702" spans="1:14" x14ac:dyDescent="0.3">
      <c r="A3702" s="82">
        <v>3701</v>
      </c>
      <c r="B3702" s="83" t="s">
        <v>323</v>
      </c>
      <c r="C3702" s="86" t="s">
        <v>262</v>
      </c>
      <c r="D3702" s="88"/>
      <c r="E3702" s="88">
        <v>740</v>
      </c>
      <c r="F3702" s="10">
        <v>2070</v>
      </c>
      <c r="G3702" s="78" t="s">
        <v>335</v>
      </c>
      <c r="H3702" s="79">
        <v>16.292000000000002</v>
      </c>
      <c r="I3702" s="79">
        <v>57.448</v>
      </c>
      <c r="J3702" s="79">
        <v>101.58</v>
      </c>
      <c r="K3702" s="79">
        <v>111.43300000000001</v>
      </c>
      <c r="L3702" s="79">
        <v>56.424999999999997</v>
      </c>
      <c r="M3702" s="79">
        <v>15.519</v>
      </c>
      <c r="N3702" s="79">
        <v>1.2629999999999999</v>
      </c>
    </row>
    <row r="3703" spans="1:14" x14ac:dyDescent="0.3">
      <c r="A3703" s="82">
        <v>3702</v>
      </c>
      <c r="B3703" s="83" t="s">
        <v>323</v>
      </c>
      <c r="C3703" s="86" t="s">
        <v>262</v>
      </c>
      <c r="D3703" s="88"/>
      <c r="E3703" s="88">
        <v>740</v>
      </c>
      <c r="F3703" s="10">
        <v>2075</v>
      </c>
      <c r="G3703" s="78" t="s">
        <v>336</v>
      </c>
      <c r="H3703" s="79">
        <v>14.977</v>
      </c>
      <c r="I3703" s="79">
        <v>55.472000000000001</v>
      </c>
      <c r="J3703" s="79">
        <v>102.46299999999999</v>
      </c>
      <c r="K3703" s="79">
        <v>113.771</v>
      </c>
      <c r="L3703" s="79">
        <v>56.871000000000002</v>
      </c>
      <c r="M3703" s="79">
        <v>14.923</v>
      </c>
      <c r="N3703" s="79">
        <v>1.1830000000000001</v>
      </c>
    </row>
    <row r="3704" spans="1:14" x14ac:dyDescent="0.3">
      <c r="A3704" s="82">
        <v>3703</v>
      </c>
      <c r="B3704" s="83" t="s">
        <v>323</v>
      </c>
      <c r="C3704" s="86" t="s">
        <v>262</v>
      </c>
      <c r="D3704" s="88"/>
      <c r="E3704" s="88">
        <v>740</v>
      </c>
      <c r="F3704" s="10">
        <v>2080</v>
      </c>
      <c r="G3704" s="78" t="s">
        <v>337</v>
      </c>
      <c r="H3704" s="79">
        <v>13.804</v>
      </c>
      <c r="I3704" s="79">
        <v>53.688000000000002</v>
      </c>
      <c r="J3704" s="79">
        <v>103.327</v>
      </c>
      <c r="K3704" s="79">
        <v>115.879</v>
      </c>
      <c r="L3704" s="79">
        <v>57.225000000000001</v>
      </c>
      <c r="M3704" s="79">
        <v>14.35</v>
      </c>
      <c r="N3704" s="79">
        <v>1.107</v>
      </c>
    </row>
    <row r="3705" spans="1:14" x14ac:dyDescent="0.3">
      <c r="A3705" s="82">
        <v>3704</v>
      </c>
      <c r="B3705" s="83" t="s">
        <v>323</v>
      </c>
      <c r="C3705" s="86" t="s">
        <v>262</v>
      </c>
      <c r="D3705" s="88"/>
      <c r="E3705" s="88">
        <v>740</v>
      </c>
      <c r="F3705" s="10">
        <v>2085</v>
      </c>
      <c r="G3705" s="78" t="s">
        <v>338</v>
      </c>
      <c r="H3705" s="79">
        <v>12.760999999999999</v>
      </c>
      <c r="I3705" s="79">
        <v>52.115000000000002</v>
      </c>
      <c r="J3705" s="79">
        <v>104.298</v>
      </c>
      <c r="K3705" s="79">
        <v>117.943</v>
      </c>
      <c r="L3705" s="79">
        <v>57.584000000000003</v>
      </c>
      <c r="M3705" s="79">
        <v>13.811</v>
      </c>
      <c r="N3705" s="79">
        <v>1.028</v>
      </c>
    </row>
    <row r="3706" spans="1:14" x14ac:dyDescent="0.3">
      <c r="A3706" s="82">
        <v>3705</v>
      </c>
      <c r="B3706" s="83" t="s">
        <v>323</v>
      </c>
      <c r="C3706" s="86" t="s">
        <v>262</v>
      </c>
      <c r="D3706" s="88"/>
      <c r="E3706" s="88">
        <v>740</v>
      </c>
      <c r="F3706" s="10">
        <v>2090</v>
      </c>
      <c r="G3706" s="78" t="s">
        <v>339</v>
      </c>
      <c r="H3706" s="79">
        <v>11.839</v>
      </c>
      <c r="I3706" s="79">
        <v>50.694000000000003</v>
      </c>
      <c r="J3706" s="79">
        <v>105.24</v>
      </c>
      <c r="K3706" s="79">
        <v>119.82</v>
      </c>
      <c r="L3706" s="79">
        <v>57.866999999999997</v>
      </c>
      <c r="M3706" s="79">
        <v>13.303000000000001</v>
      </c>
      <c r="N3706" s="79">
        <v>0.95699999999999996</v>
      </c>
    </row>
    <row r="3707" spans="1:14" x14ac:dyDescent="0.3">
      <c r="A3707" s="82">
        <v>3706</v>
      </c>
      <c r="B3707" s="83" t="s">
        <v>323</v>
      </c>
      <c r="C3707" s="86" t="s">
        <v>262</v>
      </c>
      <c r="D3707" s="88"/>
      <c r="E3707" s="88">
        <v>740</v>
      </c>
      <c r="F3707" s="10">
        <v>2095</v>
      </c>
      <c r="G3707" s="78" t="s">
        <v>340</v>
      </c>
      <c r="H3707" s="79">
        <v>11.034000000000001</v>
      </c>
      <c r="I3707" s="79">
        <v>49.436</v>
      </c>
      <c r="J3707" s="79">
        <v>106.217</v>
      </c>
      <c r="K3707" s="79">
        <v>121.601</v>
      </c>
      <c r="L3707" s="79">
        <v>58.122</v>
      </c>
      <c r="M3707" s="79">
        <v>12.82</v>
      </c>
      <c r="N3707" s="79">
        <v>0.89</v>
      </c>
    </row>
    <row r="3708" spans="1:14" x14ac:dyDescent="0.3">
      <c r="A3708" s="82">
        <v>3707</v>
      </c>
      <c r="B3708" s="83" t="s">
        <v>323</v>
      </c>
      <c r="C3708" s="86" t="s">
        <v>263</v>
      </c>
      <c r="D3708" s="88"/>
      <c r="E3708" s="88">
        <v>858</v>
      </c>
      <c r="F3708" s="10">
        <v>2015</v>
      </c>
      <c r="G3708" s="78" t="s">
        <v>324</v>
      </c>
      <c r="H3708" s="79">
        <v>54.725999999999999</v>
      </c>
      <c r="I3708" s="79">
        <v>93.837000000000003</v>
      </c>
      <c r="J3708" s="79">
        <v>103.742</v>
      </c>
      <c r="K3708" s="79">
        <v>84.21</v>
      </c>
      <c r="L3708" s="79">
        <v>44.774000000000001</v>
      </c>
      <c r="M3708" s="79">
        <v>13.564</v>
      </c>
      <c r="N3708" s="79">
        <v>0.86699999999999999</v>
      </c>
    </row>
    <row r="3709" spans="1:14" x14ac:dyDescent="0.3">
      <c r="A3709" s="82">
        <v>3708</v>
      </c>
      <c r="B3709" s="83" t="s">
        <v>323</v>
      </c>
      <c r="C3709" s="86" t="s">
        <v>263</v>
      </c>
      <c r="D3709" s="88"/>
      <c r="E3709" s="88">
        <v>858</v>
      </c>
      <c r="F3709" s="10">
        <v>2020</v>
      </c>
      <c r="G3709" s="78" t="s">
        <v>325</v>
      </c>
      <c r="H3709" s="79">
        <v>50.231999999999999</v>
      </c>
      <c r="I3709" s="79">
        <v>89.841999999999999</v>
      </c>
      <c r="J3709" s="79">
        <v>102.989</v>
      </c>
      <c r="K3709" s="79">
        <v>84.891000000000005</v>
      </c>
      <c r="L3709" s="79">
        <v>44.72</v>
      </c>
      <c r="M3709" s="79">
        <v>13.282</v>
      </c>
      <c r="N3709" s="79">
        <v>0.82399999999999995</v>
      </c>
    </row>
    <row r="3710" spans="1:14" x14ac:dyDescent="0.3">
      <c r="A3710" s="82">
        <v>3709</v>
      </c>
      <c r="B3710" s="83" t="s">
        <v>323</v>
      </c>
      <c r="C3710" s="86" t="s">
        <v>263</v>
      </c>
      <c r="D3710" s="88"/>
      <c r="E3710" s="88">
        <v>858</v>
      </c>
      <c r="F3710" s="10">
        <v>2025</v>
      </c>
      <c r="G3710" s="78" t="s">
        <v>326</v>
      </c>
      <c r="H3710" s="79">
        <v>45.215000000000003</v>
      </c>
      <c r="I3710" s="79">
        <v>85.191999999999993</v>
      </c>
      <c r="J3710" s="79">
        <v>102.926</v>
      </c>
      <c r="K3710" s="79">
        <v>87.215000000000003</v>
      </c>
      <c r="L3710" s="79">
        <v>45.271999999999998</v>
      </c>
      <c r="M3710" s="79">
        <v>12.981999999999999</v>
      </c>
      <c r="N3710" s="79">
        <v>0.77800000000000002</v>
      </c>
    </row>
    <row r="3711" spans="1:14" x14ac:dyDescent="0.3">
      <c r="A3711" s="82">
        <v>3710</v>
      </c>
      <c r="B3711" s="83" t="s">
        <v>323</v>
      </c>
      <c r="C3711" s="86" t="s">
        <v>263</v>
      </c>
      <c r="D3711" s="88"/>
      <c r="E3711" s="88">
        <v>858</v>
      </c>
      <c r="F3711" s="10">
        <v>2030</v>
      </c>
      <c r="G3711" s="78" t="s">
        <v>327</v>
      </c>
      <c r="H3711" s="79">
        <v>40.518000000000001</v>
      </c>
      <c r="I3711" s="79">
        <v>80.721000000000004</v>
      </c>
      <c r="J3711" s="79">
        <v>102.989</v>
      </c>
      <c r="K3711" s="79">
        <v>89.778999999999996</v>
      </c>
      <c r="L3711" s="79">
        <v>45.936</v>
      </c>
      <c r="M3711" s="79">
        <v>12.69</v>
      </c>
      <c r="N3711" s="79">
        <v>0.747</v>
      </c>
    </row>
    <row r="3712" spans="1:14" x14ac:dyDescent="0.3">
      <c r="A3712" s="82">
        <v>3711</v>
      </c>
      <c r="B3712" s="83" t="s">
        <v>323</v>
      </c>
      <c r="C3712" s="86" t="s">
        <v>263</v>
      </c>
      <c r="D3712" s="88"/>
      <c r="E3712" s="88">
        <v>858</v>
      </c>
      <c r="F3712" s="10">
        <v>2035</v>
      </c>
      <c r="G3712" s="78" t="s">
        <v>328</v>
      </c>
      <c r="H3712" s="79">
        <v>36.299999999999997</v>
      </c>
      <c r="I3712" s="79">
        <v>76.667000000000002</v>
      </c>
      <c r="J3712" s="79">
        <v>103.294</v>
      </c>
      <c r="K3712" s="79">
        <v>92.525999999999996</v>
      </c>
      <c r="L3712" s="79">
        <v>46.703000000000003</v>
      </c>
      <c r="M3712" s="79">
        <v>12.430999999999999</v>
      </c>
      <c r="N3712" s="79">
        <v>0.71899999999999997</v>
      </c>
    </row>
    <row r="3713" spans="1:14" x14ac:dyDescent="0.3">
      <c r="A3713" s="82">
        <v>3712</v>
      </c>
      <c r="B3713" s="83" t="s">
        <v>323</v>
      </c>
      <c r="C3713" s="86" t="s">
        <v>263</v>
      </c>
      <c r="D3713" s="88"/>
      <c r="E3713" s="88">
        <v>858</v>
      </c>
      <c r="F3713" s="10">
        <v>2040</v>
      </c>
      <c r="G3713" s="78" t="s">
        <v>329</v>
      </c>
      <c r="H3713" s="79">
        <v>32.56</v>
      </c>
      <c r="I3713" s="79">
        <v>73.081000000000003</v>
      </c>
      <c r="J3713" s="79">
        <v>103.837</v>
      </c>
      <c r="K3713" s="79">
        <v>95.403999999999996</v>
      </c>
      <c r="L3713" s="79">
        <v>47.572000000000003</v>
      </c>
      <c r="M3713" s="79">
        <v>12.206</v>
      </c>
      <c r="N3713" s="79">
        <v>0.68</v>
      </c>
    </row>
    <row r="3714" spans="1:14" x14ac:dyDescent="0.3">
      <c r="A3714" s="82">
        <v>3713</v>
      </c>
      <c r="B3714" s="83" t="s">
        <v>323</v>
      </c>
      <c r="C3714" s="86" t="s">
        <v>263</v>
      </c>
      <c r="D3714" s="88"/>
      <c r="E3714" s="88">
        <v>858</v>
      </c>
      <c r="F3714" s="10">
        <v>2045</v>
      </c>
      <c r="G3714" s="78" t="s">
        <v>330</v>
      </c>
      <c r="H3714" s="79">
        <v>29.218</v>
      </c>
      <c r="I3714" s="79">
        <v>69.834999999999994</v>
      </c>
      <c r="J3714" s="79">
        <v>104.495</v>
      </c>
      <c r="K3714" s="79">
        <v>98.337000000000003</v>
      </c>
      <c r="L3714" s="79">
        <v>48.488</v>
      </c>
      <c r="M3714" s="79">
        <v>12.006</v>
      </c>
      <c r="N3714" s="79">
        <v>0.66100000000000003</v>
      </c>
    </row>
    <row r="3715" spans="1:14" x14ac:dyDescent="0.3">
      <c r="A3715" s="82">
        <v>3714</v>
      </c>
      <c r="B3715" s="83" t="s">
        <v>323</v>
      </c>
      <c r="C3715" s="86" t="s">
        <v>263</v>
      </c>
      <c r="D3715" s="88"/>
      <c r="E3715" s="88">
        <v>858</v>
      </c>
      <c r="F3715" s="10">
        <v>2050</v>
      </c>
      <c r="G3715" s="78" t="s">
        <v>331</v>
      </c>
      <c r="H3715" s="79">
        <v>26.228000000000002</v>
      </c>
      <c r="I3715" s="79">
        <v>66.855999999999995</v>
      </c>
      <c r="J3715" s="79">
        <v>105.14100000000001</v>
      </c>
      <c r="K3715" s="79">
        <v>101.157</v>
      </c>
      <c r="L3715" s="79">
        <v>49.378999999999998</v>
      </c>
      <c r="M3715" s="79">
        <v>11.823</v>
      </c>
      <c r="N3715" s="79">
        <v>0.63600000000000001</v>
      </c>
    </row>
    <row r="3716" spans="1:14" x14ac:dyDescent="0.3">
      <c r="A3716" s="82">
        <v>3715</v>
      </c>
      <c r="B3716" s="83" t="s">
        <v>323</v>
      </c>
      <c r="C3716" s="86" t="s">
        <v>263</v>
      </c>
      <c r="D3716" s="88"/>
      <c r="E3716" s="88">
        <v>858</v>
      </c>
      <c r="F3716" s="10">
        <v>2055</v>
      </c>
      <c r="G3716" s="78" t="s">
        <v>332</v>
      </c>
      <c r="H3716" s="79">
        <v>23.584</v>
      </c>
      <c r="I3716" s="79">
        <v>64.17</v>
      </c>
      <c r="J3716" s="79">
        <v>105.88800000000001</v>
      </c>
      <c r="K3716" s="79">
        <v>103.989</v>
      </c>
      <c r="L3716" s="79">
        <v>50.302</v>
      </c>
      <c r="M3716" s="79">
        <v>11.664</v>
      </c>
      <c r="N3716" s="79">
        <v>0.623</v>
      </c>
    </row>
    <row r="3717" spans="1:14" x14ac:dyDescent="0.3">
      <c r="A3717" s="82">
        <v>3716</v>
      </c>
      <c r="B3717" s="83" t="s">
        <v>323</v>
      </c>
      <c r="C3717" s="86" t="s">
        <v>263</v>
      </c>
      <c r="D3717" s="88"/>
      <c r="E3717" s="88">
        <v>858</v>
      </c>
      <c r="F3717" s="10">
        <v>2060</v>
      </c>
      <c r="G3717" s="78" t="s">
        <v>333</v>
      </c>
      <c r="H3717" s="79">
        <v>21.242000000000001</v>
      </c>
      <c r="I3717" s="79">
        <v>61.758000000000003</v>
      </c>
      <c r="J3717" s="79">
        <v>106.729</v>
      </c>
      <c r="K3717" s="79">
        <v>106.85899999999999</v>
      </c>
      <c r="L3717" s="79">
        <v>51.268000000000001</v>
      </c>
      <c r="M3717" s="79">
        <v>11.519</v>
      </c>
      <c r="N3717" s="79">
        <v>0.60499999999999998</v>
      </c>
    </row>
    <row r="3718" spans="1:14" x14ac:dyDescent="0.3">
      <c r="A3718" s="82">
        <v>3717</v>
      </c>
      <c r="B3718" s="83" t="s">
        <v>323</v>
      </c>
      <c r="C3718" s="86" t="s">
        <v>263</v>
      </c>
      <c r="D3718" s="88"/>
      <c r="E3718" s="88">
        <v>858</v>
      </c>
      <c r="F3718" s="10">
        <v>2065</v>
      </c>
      <c r="G3718" s="78" t="s">
        <v>334</v>
      </c>
      <c r="H3718" s="79">
        <v>19.181999999999999</v>
      </c>
      <c r="I3718" s="79">
        <v>59.582999999999998</v>
      </c>
      <c r="J3718" s="79">
        <v>107.554</v>
      </c>
      <c r="K3718" s="79">
        <v>109.574</v>
      </c>
      <c r="L3718" s="79">
        <v>52.183</v>
      </c>
      <c r="M3718" s="79">
        <v>11.393000000000001</v>
      </c>
      <c r="N3718" s="79">
        <v>0.59099999999999997</v>
      </c>
    </row>
    <row r="3719" spans="1:14" x14ac:dyDescent="0.3">
      <c r="A3719" s="82">
        <v>3718</v>
      </c>
      <c r="B3719" s="83" t="s">
        <v>323</v>
      </c>
      <c r="C3719" s="86" t="s">
        <v>263</v>
      </c>
      <c r="D3719" s="88"/>
      <c r="E3719" s="88">
        <v>858</v>
      </c>
      <c r="F3719" s="10">
        <v>2070</v>
      </c>
      <c r="G3719" s="78" t="s">
        <v>335</v>
      </c>
      <c r="H3719" s="79">
        <v>17.355</v>
      </c>
      <c r="I3719" s="79">
        <v>57.576000000000001</v>
      </c>
      <c r="J3719" s="79">
        <v>108.23699999999999</v>
      </c>
      <c r="K3719" s="79">
        <v>112.04</v>
      </c>
      <c r="L3719" s="79">
        <v>53.009</v>
      </c>
      <c r="M3719" s="79">
        <v>11.263</v>
      </c>
      <c r="N3719" s="79">
        <v>0.57999999999999996</v>
      </c>
    </row>
    <row r="3720" spans="1:14" x14ac:dyDescent="0.3">
      <c r="A3720" s="82">
        <v>3719</v>
      </c>
      <c r="B3720" s="83" t="s">
        <v>323</v>
      </c>
      <c r="C3720" s="86" t="s">
        <v>263</v>
      </c>
      <c r="D3720" s="88"/>
      <c r="E3720" s="88">
        <v>858</v>
      </c>
      <c r="F3720" s="10">
        <v>2075</v>
      </c>
      <c r="G3720" s="78" t="s">
        <v>336</v>
      </c>
      <c r="H3720" s="79">
        <v>15.773999999999999</v>
      </c>
      <c r="I3720" s="79">
        <v>55.796999999999997</v>
      </c>
      <c r="J3720" s="79">
        <v>108.986</v>
      </c>
      <c r="K3720" s="79">
        <v>114.49299999999999</v>
      </c>
      <c r="L3720" s="79">
        <v>53.848999999999997</v>
      </c>
      <c r="M3720" s="79">
        <v>11.151</v>
      </c>
      <c r="N3720" s="79">
        <v>0.56999999999999995</v>
      </c>
    </row>
    <row r="3721" spans="1:14" x14ac:dyDescent="0.3">
      <c r="A3721" s="82">
        <v>3720</v>
      </c>
      <c r="B3721" s="83" t="s">
        <v>323</v>
      </c>
      <c r="C3721" s="86" t="s">
        <v>263</v>
      </c>
      <c r="D3721" s="88"/>
      <c r="E3721" s="88">
        <v>858</v>
      </c>
      <c r="F3721" s="10">
        <v>2080</v>
      </c>
      <c r="G3721" s="78" t="s">
        <v>337</v>
      </c>
      <c r="H3721" s="79">
        <v>14.375999999999999</v>
      </c>
      <c r="I3721" s="79">
        <v>54.124000000000002</v>
      </c>
      <c r="J3721" s="79">
        <v>109.595</v>
      </c>
      <c r="K3721" s="79">
        <v>116.721</v>
      </c>
      <c r="L3721" s="79">
        <v>54.603999999999999</v>
      </c>
      <c r="M3721" s="79">
        <v>11.04</v>
      </c>
      <c r="N3721" s="79">
        <v>0.56000000000000005</v>
      </c>
    </row>
    <row r="3722" spans="1:14" x14ac:dyDescent="0.3">
      <c r="A3722" s="82">
        <v>3721</v>
      </c>
      <c r="B3722" s="83" t="s">
        <v>323</v>
      </c>
      <c r="C3722" s="86" t="s">
        <v>263</v>
      </c>
      <c r="D3722" s="88"/>
      <c r="E3722" s="88">
        <v>858</v>
      </c>
      <c r="F3722" s="10">
        <v>2085</v>
      </c>
      <c r="G3722" s="78" t="s">
        <v>338</v>
      </c>
      <c r="H3722" s="79">
        <v>13.138</v>
      </c>
      <c r="I3722" s="79">
        <v>52.512999999999998</v>
      </c>
      <c r="J3722" s="79">
        <v>110.001</v>
      </c>
      <c r="K3722" s="79">
        <v>118.67</v>
      </c>
      <c r="L3722" s="79">
        <v>55.238999999999997</v>
      </c>
      <c r="M3722" s="79">
        <v>10.914</v>
      </c>
      <c r="N3722" s="79">
        <v>0.54500000000000004</v>
      </c>
    </row>
    <row r="3723" spans="1:14" x14ac:dyDescent="0.3">
      <c r="A3723" s="82">
        <v>3722</v>
      </c>
      <c r="B3723" s="83" t="s">
        <v>323</v>
      </c>
      <c r="C3723" s="86" t="s">
        <v>263</v>
      </c>
      <c r="D3723" s="88"/>
      <c r="E3723" s="88">
        <v>858</v>
      </c>
      <c r="F3723" s="10">
        <v>2090</v>
      </c>
      <c r="G3723" s="78" t="s">
        <v>339</v>
      </c>
      <c r="H3723" s="79">
        <v>12.098000000000001</v>
      </c>
      <c r="I3723" s="79">
        <v>51.133000000000003</v>
      </c>
      <c r="J3723" s="79">
        <v>110.581</v>
      </c>
      <c r="K3723" s="79">
        <v>120.746</v>
      </c>
      <c r="L3723" s="79">
        <v>55.948999999999998</v>
      </c>
      <c r="M3723" s="79">
        <v>10.817</v>
      </c>
      <c r="N3723" s="79">
        <v>0.53600000000000003</v>
      </c>
    </row>
    <row r="3724" spans="1:14" x14ac:dyDescent="0.3">
      <c r="A3724" s="82">
        <v>3723</v>
      </c>
      <c r="B3724" s="83" t="s">
        <v>323</v>
      </c>
      <c r="C3724" s="86" t="s">
        <v>263</v>
      </c>
      <c r="D3724" s="88"/>
      <c r="E3724" s="88">
        <v>858</v>
      </c>
      <c r="F3724" s="10">
        <v>2095</v>
      </c>
      <c r="G3724" s="78" t="s">
        <v>340</v>
      </c>
      <c r="H3724" s="79">
        <v>11.183</v>
      </c>
      <c r="I3724" s="79">
        <v>49.779000000000003</v>
      </c>
      <c r="J3724" s="79">
        <v>110.905</v>
      </c>
      <c r="K3724" s="79">
        <v>122.49</v>
      </c>
      <c r="L3724" s="79">
        <v>56.521999999999998</v>
      </c>
      <c r="M3724" s="79">
        <v>10.705</v>
      </c>
      <c r="N3724" s="79">
        <v>0.53600000000000003</v>
      </c>
    </row>
    <row r="3725" spans="1:14" x14ac:dyDescent="0.3">
      <c r="A3725" s="82">
        <v>3724</v>
      </c>
      <c r="B3725" s="83" t="s">
        <v>323</v>
      </c>
      <c r="C3725" s="86" t="s">
        <v>264</v>
      </c>
      <c r="D3725" s="88"/>
      <c r="E3725" s="88">
        <v>862</v>
      </c>
      <c r="F3725" s="10">
        <v>2015</v>
      </c>
      <c r="G3725" s="78" t="s">
        <v>324</v>
      </c>
      <c r="H3725" s="79">
        <v>85.337000000000003</v>
      </c>
      <c r="I3725" s="79">
        <v>134.196</v>
      </c>
      <c r="J3725" s="79">
        <v>108.926</v>
      </c>
      <c r="K3725" s="79">
        <v>72.397000000000006</v>
      </c>
      <c r="L3725" s="79">
        <v>39.438000000000002</v>
      </c>
      <c r="M3725" s="79">
        <v>13.571</v>
      </c>
      <c r="N3725" s="79">
        <v>2.7349999999999999</v>
      </c>
    </row>
    <row r="3726" spans="1:14" x14ac:dyDescent="0.3">
      <c r="A3726" s="82">
        <v>3725</v>
      </c>
      <c r="B3726" s="83" t="s">
        <v>323</v>
      </c>
      <c r="C3726" s="86" t="s">
        <v>264</v>
      </c>
      <c r="D3726" s="88"/>
      <c r="E3726" s="88">
        <v>862</v>
      </c>
      <c r="F3726" s="10">
        <v>2020</v>
      </c>
      <c r="G3726" s="78" t="s">
        <v>325</v>
      </c>
      <c r="H3726" s="79">
        <v>80.930999999999997</v>
      </c>
      <c r="I3726" s="79">
        <v>127.755</v>
      </c>
      <c r="J3726" s="79">
        <v>104.476</v>
      </c>
      <c r="K3726" s="79">
        <v>69.557000000000002</v>
      </c>
      <c r="L3726" s="79">
        <v>37.241</v>
      </c>
      <c r="M3726" s="79">
        <v>12.44</v>
      </c>
      <c r="N3726" s="79">
        <v>2.4</v>
      </c>
    </row>
    <row r="3727" spans="1:14" x14ac:dyDescent="0.3">
      <c r="A3727" s="82">
        <v>3726</v>
      </c>
      <c r="B3727" s="83" t="s">
        <v>323</v>
      </c>
      <c r="C3727" s="86" t="s">
        <v>264</v>
      </c>
      <c r="D3727" s="88"/>
      <c r="E3727" s="88">
        <v>862</v>
      </c>
      <c r="F3727" s="10">
        <v>2025</v>
      </c>
      <c r="G3727" s="78" t="s">
        <v>326</v>
      </c>
      <c r="H3727" s="79">
        <v>75.341999999999999</v>
      </c>
      <c r="I3727" s="79">
        <v>121.089</v>
      </c>
      <c r="J3727" s="79">
        <v>101.508</v>
      </c>
      <c r="K3727" s="79">
        <v>68.637</v>
      </c>
      <c r="L3727" s="79">
        <v>36.01</v>
      </c>
      <c r="M3727" s="79">
        <v>11.576000000000001</v>
      </c>
      <c r="N3727" s="79">
        <v>2.0979999999999999</v>
      </c>
    </row>
    <row r="3728" spans="1:14" x14ac:dyDescent="0.3">
      <c r="A3728" s="82">
        <v>3727</v>
      </c>
      <c r="B3728" s="83" t="s">
        <v>323</v>
      </c>
      <c r="C3728" s="86" t="s">
        <v>264</v>
      </c>
      <c r="D3728" s="88"/>
      <c r="E3728" s="88">
        <v>862</v>
      </c>
      <c r="F3728" s="10">
        <v>2030</v>
      </c>
      <c r="G3728" s="78" t="s">
        <v>327</v>
      </c>
      <c r="H3728" s="79">
        <v>69.024000000000001</v>
      </c>
      <c r="I3728" s="79">
        <v>114.009</v>
      </c>
      <c r="J3728" s="79">
        <v>99.400999999999996</v>
      </c>
      <c r="K3728" s="79">
        <v>69.116</v>
      </c>
      <c r="L3728" s="79">
        <v>35.506</v>
      </c>
      <c r="M3728" s="79">
        <v>10.872999999999999</v>
      </c>
      <c r="N3728" s="79">
        <v>1.831</v>
      </c>
    </row>
    <row r="3729" spans="1:14" x14ac:dyDescent="0.3">
      <c r="A3729" s="82">
        <v>3728</v>
      </c>
      <c r="B3729" s="83" t="s">
        <v>323</v>
      </c>
      <c r="C3729" s="86" t="s">
        <v>264</v>
      </c>
      <c r="D3729" s="88"/>
      <c r="E3729" s="88">
        <v>862</v>
      </c>
      <c r="F3729" s="10">
        <v>2035</v>
      </c>
      <c r="G3729" s="78" t="s">
        <v>328</v>
      </c>
      <c r="H3729" s="79">
        <v>62.783999999999999</v>
      </c>
      <c r="I3729" s="79">
        <v>107.248</v>
      </c>
      <c r="J3729" s="79">
        <v>98.224999999999994</v>
      </c>
      <c r="K3729" s="79">
        <v>70.778999999999996</v>
      </c>
      <c r="L3729" s="79">
        <v>35.606000000000002</v>
      </c>
      <c r="M3729" s="79">
        <v>10.342000000000001</v>
      </c>
      <c r="N3729" s="79">
        <v>1.6160000000000001</v>
      </c>
    </row>
    <row r="3730" spans="1:14" x14ac:dyDescent="0.3">
      <c r="A3730" s="82">
        <v>3729</v>
      </c>
      <c r="B3730" s="83" t="s">
        <v>323</v>
      </c>
      <c r="C3730" s="86" t="s">
        <v>264</v>
      </c>
      <c r="D3730" s="88"/>
      <c r="E3730" s="88">
        <v>862</v>
      </c>
      <c r="F3730" s="10">
        <v>2040</v>
      </c>
      <c r="G3730" s="78" t="s">
        <v>329</v>
      </c>
      <c r="H3730" s="79">
        <v>56.959000000000003</v>
      </c>
      <c r="I3730" s="79">
        <v>101.14</v>
      </c>
      <c r="J3730" s="79">
        <v>97.850999999999999</v>
      </c>
      <c r="K3730" s="79">
        <v>73.281000000000006</v>
      </c>
      <c r="L3730" s="79">
        <v>36.179000000000002</v>
      </c>
      <c r="M3730" s="79">
        <v>9.9580000000000002</v>
      </c>
      <c r="N3730" s="79">
        <v>1.4319999999999999</v>
      </c>
    </row>
    <row r="3731" spans="1:14" x14ac:dyDescent="0.3">
      <c r="A3731" s="82">
        <v>3730</v>
      </c>
      <c r="B3731" s="83" t="s">
        <v>323</v>
      </c>
      <c r="C3731" s="86" t="s">
        <v>264</v>
      </c>
      <c r="D3731" s="88"/>
      <c r="E3731" s="88">
        <v>862</v>
      </c>
      <c r="F3731" s="10">
        <v>2045</v>
      </c>
      <c r="G3731" s="78" t="s">
        <v>330</v>
      </c>
      <c r="H3731" s="79">
        <v>51.436999999999998</v>
      </c>
      <c r="I3731" s="79">
        <v>95.400999999999996</v>
      </c>
      <c r="J3731" s="79">
        <v>97.864999999999995</v>
      </c>
      <c r="K3731" s="79">
        <v>76.201999999999998</v>
      </c>
      <c r="L3731" s="79">
        <v>37.006999999999998</v>
      </c>
      <c r="M3731" s="79">
        <v>9.6750000000000007</v>
      </c>
      <c r="N3731" s="79">
        <v>1.2729999999999999</v>
      </c>
    </row>
    <row r="3732" spans="1:14" x14ac:dyDescent="0.3">
      <c r="A3732" s="82">
        <v>3731</v>
      </c>
      <c r="B3732" s="83" t="s">
        <v>323</v>
      </c>
      <c r="C3732" s="86" t="s">
        <v>264</v>
      </c>
      <c r="D3732" s="88"/>
      <c r="E3732" s="88">
        <v>862</v>
      </c>
      <c r="F3732" s="10">
        <v>2050</v>
      </c>
      <c r="G3732" s="78" t="s">
        <v>331</v>
      </c>
      <c r="H3732" s="79">
        <v>46.433</v>
      </c>
      <c r="I3732" s="79">
        <v>90.346999999999994</v>
      </c>
      <c r="J3732" s="79">
        <v>98.450999999999993</v>
      </c>
      <c r="K3732" s="79">
        <v>79.588999999999999</v>
      </c>
      <c r="L3732" s="79">
        <v>38.113999999999997</v>
      </c>
      <c r="M3732" s="79">
        <v>9.4969999999999999</v>
      </c>
      <c r="N3732" s="79">
        <v>1.149</v>
      </c>
    </row>
    <row r="3733" spans="1:14" x14ac:dyDescent="0.3">
      <c r="A3733" s="82">
        <v>3732</v>
      </c>
      <c r="B3733" s="83" t="s">
        <v>323</v>
      </c>
      <c r="C3733" s="86" t="s">
        <v>264</v>
      </c>
      <c r="D3733" s="88"/>
      <c r="E3733" s="88">
        <v>862</v>
      </c>
      <c r="F3733" s="10">
        <v>2055</v>
      </c>
      <c r="G3733" s="78" t="s">
        <v>332</v>
      </c>
      <c r="H3733" s="79">
        <v>41.805999999999997</v>
      </c>
      <c r="I3733" s="79">
        <v>85.7</v>
      </c>
      <c r="J3733" s="79">
        <v>99.334999999999994</v>
      </c>
      <c r="K3733" s="79">
        <v>83.215999999999994</v>
      </c>
      <c r="L3733" s="79">
        <v>39.378</v>
      </c>
      <c r="M3733" s="79">
        <v>9.3849999999999998</v>
      </c>
      <c r="N3733" s="79">
        <v>1.04</v>
      </c>
    </row>
    <row r="3734" spans="1:14" x14ac:dyDescent="0.3">
      <c r="A3734" s="82">
        <v>3733</v>
      </c>
      <c r="B3734" s="83" t="s">
        <v>323</v>
      </c>
      <c r="C3734" s="86" t="s">
        <v>264</v>
      </c>
      <c r="D3734" s="88"/>
      <c r="E3734" s="88">
        <v>862</v>
      </c>
      <c r="F3734" s="10">
        <v>2060</v>
      </c>
      <c r="G3734" s="78" t="s">
        <v>333</v>
      </c>
      <c r="H3734" s="79">
        <v>37.558999999999997</v>
      </c>
      <c r="I3734" s="79">
        <v>81.444999999999993</v>
      </c>
      <c r="J3734" s="79">
        <v>100.48399999999999</v>
      </c>
      <c r="K3734" s="79">
        <v>87.078999999999994</v>
      </c>
      <c r="L3734" s="79">
        <v>40.802999999999997</v>
      </c>
      <c r="M3734" s="79">
        <v>9.3390000000000004</v>
      </c>
      <c r="N3734" s="79">
        <v>0.95099999999999996</v>
      </c>
    </row>
    <row r="3735" spans="1:14" x14ac:dyDescent="0.3">
      <c r="A3735" s="82">
        <v>3734</v>
      </c>
      <c r="B3735" s="83" t="s">
        <v>323</v>
      </c>
      <c r="C3735" s="86" t="s">
        <v>264</v>
      </c>
      <c r="D3735" s="88"/>
      <c r="E3735" s="88">
        <v>862</v>
      </c>
      <c r="F3735" s="10">
        <v>2065</v>
      </c>
      <c r="G3735" s="78" t="s">
        <v>334</v>
      </c>
      <c r="H3735" s="79">
        <v>33.654000000000003</v>
      </c>
      <c r="I3735" s="79">
        <v>77.475999999999999</v>
      </c>
      <c r="J3735" s="79">
        <v>101.758</v>
      </c>
      <c r="K3735" s="79">
        <v>91.042000000000002</v>
      </c>
      <c r="L3735" s="79">
        <v>42.314</v>
      </c>
      <c r="M3735" s="79">
        <v>9.3320000000000007</v>
      </c>
      <c r="N3735" s="79">
        <v>0.88400000000000001</v>
      </c>
    </row>
    <row r="3736" spans="1:14" x14ac:dyDescent="0.3">
      <c r="A3736" s="82">
        <v>3735</v>
      </c>
      <c r="B3736" s="83" t="s">
        <v>323</v>
      </c>
      <c r="C3736" s="86" t="s">
        <v>264</v>
      </c>
      <c r="D3736" s="88"/>
      <c r="E3736" s="88">
        <v>862</v>
      </c>
      <c r="F3736" s="10">
        <v>2070</v>
      </c>
      <c r="G3736" s="78" t="s">
        <v>335</v>
      </c>
      <c r="H3736" s="79">
        <v>30.068999999999999</v>
      </c>
      <c r="I3736" s="79">
        <v>73.704999999999998</v>
      </c>
      <c r="J3736" s="79">
        <v>103.05200000000001</v>
      </c>
      <c r="K3736" s="79">
        <v>95.016000000000005</v>
      </c>
      <c r="L3736" s="79">
        <v>43.866999999999997</v>
      </c>
      <c r="M3736" s="79">
        <v>9.3559999999999999</v>
      </c>
      <c r="N3736" s="79">
        <v>0.81499999999999995</v>
      </c>
    </row>
    <row r="3737" spans="1:14" x14ac:dyDescent="0.3">
      <c r="A3737" s="82">
        <v>3736</v>
      </c>
      <c r="B3737" s="83" t="s">
        <v>323</v>
      </c>
      <c r="C3737" s="86" t="s">
        <v>264</v>
      </c>
      <c r="D3737" s="88"/>
      <c r="E3737" s="88">
        <v>862</v>
      </c>
      <c r="F3737" s="10">
        <v>2075</v>
      </c>
      <c r="G3737" s="78" t="s">
        <v>336</v>
      </c>
      <c r="H3737" s="79">
        <v>26.795999999999999</v>
      </c>
      <c r="I3737" s="79">
        <v>70.131</v>
      </c>
      <c r="J3737" s="79">
        <v>104.30200000000001</v>
      </c>
      <c r="K3737" s="79">
        <v>98.93</v>
      </c>
      <c r="L3737" s="79">
        <v>45.42</v>
      </c>
      <c r="M3737" s="79">
        <v>9.4</v>
      </c>
      <c r="N3737" s="79">
        <v>0.76100000000000001</v>
      </c>
    </row>
    <row r="3738" spans="1:14" x14ac:dyDescent="0.3">
      <c r="A3738" s="82">
        <v>3737</v>
      </c>
      <c r="B3738" s="83" t="s">
        <v>323</v>
      </c>
      <c r="C3738" s="86" t="s">
        <v>264</v>
      </c>
      <c r="D3738" s="88"/>
      <c r="E3738" s="88">
        <v>862</v>
      </c>
      <c r="F3738" s="10">
        <v>2080</v>
      </c>
      <c r="G3738" s="78" t="s">
        <v>337</v>
      </c>
      <c r="H3738" s="79">
        <v>23.872</v>
      </c>
      <c r="I3738" s="79">
        <v>66.754000000000005</v>
      </c>
      <c r="J3738" s="79">
        <v>105.504</v>
      </c>
      <c r="K3738" s="79">
        <v>102.779</v>
      </c>
      <c r="L3738" s="79">
        <v>46.991999999999997</v>
      </c>
      <c r="M3738" s="79">
        <v>9.4499999999999993</v>
      </c>
      <c r="N3738" s="79">
        <v>0.70899999999999996</v>
      </c>
    </row>
    <row r="3739" spans="1:14" x14ac:dyDescent="0.3">
      <c r="A3739" s="82">
        <v>3738</v>
      </c>
      <c r="B3739" s="83" t="s">
        <v>323</v>
      </c>
      <c r="C3739" s="86" t="s">
        <v>264</v>
      </c>
      <c r="D3739" s="88"/>
      <c r="E3739" s="88">
        <v>862</v>
      </c>
      <c r="F3739" s="10">
        <v>2085</v>
      </c>
      <c r="G3739" s="78" t="s">
        <v>338</v>
      </c>
      <c r="H3739" s="79">
        <v>21.224</v>
      </c>
      <c r="I3739" s="79">
        <v>63.478000000000002</v>
      </c>
      <c r="J3739" s="79">
        <v>106.464</v>
      </c>
      <c r="K3739" s="79">
        <v>106.393</v>
      </c>
      <c r="L3739" s="79">
        <v>48.482999999999997</v>
      </c>
      <c r="M3739" s="79">
        <v>9.5079999999999991</v>
      </c>
      <c r="N3739" s="79">
        <v>0.67</v>
      </c>
    </row>
    <row r="3740" spans="1:14" x14ac:dyDescent="0.3">
      <c r="A3740" s="82">
        <v>3739</v>
      </c>
      <c r="B3740" s="83" t="s">
        <v>323</v>
      </c>
      <c r="C3740" s="86" t="s">
        <v>264</v>
      </c>
      <c r="D3740" s="88"/>
      <c r="E3740" s="88">
        <v>862</v>
      </c>
      <c r="F3740" s="10">
        <v>2090</v>
      </c>
      <c r="G3740" s="78" t="s">
        <v>339</v>
      </c>
      <c r="H3740" s="79">
        <v>18.905999999999999</v>
      </c>
      <c r="I3740" s="79">
        <v>60.41</v>
      </c>
      <c r="J3740" s="79">
        <v>107.364</v>
      </c>
      <c r="K3740" s="79">
        <v>109.944</v>
      </c>
      <c r="L3740" s="79">
        <v>49.987000000000002</v>
      </c>
      <c r="M3740" s="79">
        <v>9.57</v>
      </c>
      <c r="N3740" s="79">
        <v>0.63900000000000001</v>
      </c>
    </row>
    <row r="3741" spans="1:14" x14ac:dyDescent="0.3">
      <c r="A3741" s="82">
        <v>3740</v>
      </c>
      <c r="B3741" s="83" t="s">
        <v>323</v>
      </c>
      <c r="C3741" s="86" t="s">
        <v>264</v>
      </c>
      <c r="D3741" s="88"/>
      <c r="E3741" s="88">
        <v>862</v>
      </c>
      <c r="F3741" s="10">
        <v>2095</v>
      </c>
      <c r="G3741" s="78" t="s">
        <v>340</v>
      </c>
      <c r="H3741" s="79">
        <v>16.896000000000001</v>
      </c>
      <c r="I3741" s="79">
        <v>57.585999999999999</v>
      </c>
      <c r="J3741" s="79">
        <v>108.142</v>
      </c>
      <c r="K3741" s="79">
        <v>113.306</v>
      </c>
      <c r="L3741" s="79">
        <v>51.463000000000001</v>
      </c>
      <c r="M3741" s="79">
        <v>9.6430000000000007</v>
      </c>
      <c r="N3741" s="79">
        <v>0.60399999999999998</v>
      </c>
    </row>
    <row r="3742" spans="1:14" x14ac:dyDescent="0.3">
      <c r="A3742" s="82">
        <v>3741</v>
      </c>
      <c r="B3742" s="83" t="s">
        <v>323</v>
      </c>
      <c r="C3742" s="84" t="s">
        <v>265</v>
      </c>
      <c r="D3742" s="88">
        <v>27</v>
      </c>
      <c r="E3742" s="88">
        <v>905</v>
      </c>
      <c r="F3742" s="10">
        <v>2015</v>
      </c>
      <c r="G3742" s="78" t="s">
        <v>324</v>
      </c>
      <c r="H3742" s="79">
        <v>17.9690441743045</v>
      </c>
      <c r="I3742" s="79">
        <v>66.599884951692005</v>
      </c>
      <c r="J3742" s="79">
        <v>108.03815034714199</v>
      </c>
      <c r="K3742" s="79">
        <v>110.967723833807</v>
      </c>
      <c r="L3742" s="79">
        <v>55.304784402042202</v>
      </c>
      <c r="M3742" s="79">
        <v>11.4194704543123</v>
      </c>
      <c r="N3742" s="79">
        <v>0.76083758452751904</v>
      </c>
    </row>
    <row r="3743" spans="1:14" x14ac:dyDescent="0.3">
      <c r="A3743" s="82">
        <v>3742</v>
      </c>
      <c r="B3743" s="83" t="s">
        <v>323</v>
      </c>
      <c r="C3743" s="84" t="s">
        <v>265</v>
      </c>
      <c r="D3743" s="88">
        <v>27</v>
      </c>
      <c r="E3743" s="88">
        <v>905</v>
      </c>
      <c r="F3743" s="10">
        <v>2020</v>
      </c>
      <c r="G3743" s="78" t="s">
        <v>325</v>
      </c>
      <c r="H3743" s="79">
        <v>7.7552246123995099</v>
      </c>
      <c r="I3743" s="79">
        <v>45.346838799483997</v>
      </c>
      <c r="J3743" s="79">
        <v>114.045960488115</v>
      </c>
      <c r="K3743" s="79">
        <v>132.35069884066399</v>
      </c>
      <c r="L3743" s="79">
        <v>61.159861221213099</v>
      </c>
      <c r="M3743" s="79">
        <v>10.8545168914447</v>
      </c>
      <c r="N3743" s="79">
        <v>0.53058562327704895</v>
      </c>
    </row>
    <row r="3744" spans="1:14" x14ac:dyDescent="0.3">
      <c r="A3744" s="82">
        <v>3743</v>
      </c>
      <c r="B3744" s="83" t="s">
        <v>323</v>
      </c>
      <c r="C3744" s="84" t="s">
        <v>265</v>
      </c>
      <c r="D3744" s="88">
        <v>27</v>
      </c>
      <c r="E3744" s="88">
        <v>905</v>
      </c>
      <c r="F3744" s="10">
        <v>2025</v>
      </c>
      <c r="G3744" s="78" t="s">
        <v>326</v>
      </c>
      <c r="H3744" s="79">
        <v>7.7077815980016799</v>
      </c>
      <c r="I3744" s="79">
        <v>45.300958454137302</v>
      </c>
      <c r="J3744" s="79">
        <v>114.43156080323899</v>
      </c>
      <c r="K3744" s="79">
        <v>133.02654416062299</v>
      </c>
      <c r="L3744" s="79">
        <v>61.6481123891678</v>
      </c>
      <c r="M3744" s="79">
        <v>10.9845852316113</v>
      </c>
      <c r="N3744" s="79">
        <v>0.53789515378527497</v>
      </c>
    </row>
    <row r="3745" spans="1:14" x14ac:dyDescent="0.3">
      <c r="A3745" s="82">
        <v>3744</v>
      </c>
      <c r="B3745" s="83" t="s">
        <v>323</v>
      </c>
      <c r="C3745" s="84" t="s">
        <v>265</v>
      </c>
      <c r="D3745" s="88">
        <v>27</v>
      </c>
      <c r="E3745" s="88">
        <v>905</v>
      </c>
      <c r="F3745" s="10">
        <v>2030</v>
      </c>
      <c r="G3745" s="78" t="s">
        <v>327</v>
      </c>
      <c r="H3745" s="79">
        <v>7.67744744454982</v>
      </c>
      <c r="I3745" s="79">
        <v>45.229877014336601</v>
      </c>
      <c r="J3745" s="79">
        <v>114.654106109731</v>
      </c>
      <c r="K3745" s="79">
        <v>133.65334360998699</v>
      </c>
      <c r="L3745" s="79">
        <v>62.020487573706099</v>
      </c>
      <c r="M3745" s="79">
        <v>11.080894013301799</v>
      </c>
      <c r="N3745" s="79">
        <v>0.54171097046531402</v>
      </c>
    </row>
    <row r="3746" spans="1:14" x14ac:dyDescent="0.3">
      <c r="A3746" s="82">
        <v>3745</v>
      </c>
      <c r="B3746" s="83" t="s">
        <v>323</v>
      </c>
      <c r="C3746" s="84" t="s">
        <v>265</v>
      </c>
      <c r="D3746" s="88">
        <v>27</v>
      </c>
      <c r="E3746" s="88">
        <v>905</v>
      </c>
      <c r="F3746" s="10">
        <v>2035</v>
      </c>
      <c r="G3746" s="78" t="s">
        <v>328</v>
      </c>
      <c r="H3746" s="79">
        <v>7.66483366747637</v>
      </c>
      <c r="I3746" s="79">
        <v>45.2321156957073</v>
      </c>
      <c r="J3746" s="79">
        <v>114.69374401267601</v>
      </c>
      <c r="K3746" s="79">
        <v>134.04408359419901</v>
      </c>
      <c r="L3746" s="79">
        <v>62.282820697519902</v>
      </c>
      <c r="M3746" s="79">
        <v>11.153601888982401</v>
      </c>
      <c r="N3746" s="79">
        <v>0.54566913490236202</v>
      </c>
    </row>
    <row r="3747" spans="1:14" x14ac:dyDescent="0.3">
      <c r="A3747" s="82">
        <v>3746</v>
      </c>
      <c r="B3747" s="83" t="s">
        <v>323</v>
      </c>
      <c r="C3747" s="84" t="s">
        <v>265</v>
      </c>
      <c r="D3747" s="88">
        <v>27</v>
      </c>
      <c r="E3747" s="88">
        <v>905</v>
      </c>
      <c r="F3747" s="10">
        <v>2040</v>
      </c>
      <c r="G3747" s="78" t="s">
        <v>329</v>
      </c>
      <c r="H3747" s="79">
        <v>7.6678038122035499</v>
      </c>
      <c r="I3747" s="79">
        <v>45.349064765116999</v>
      </c>
      <c r="J3747" s="79">
        <v>114.944019841532</v>
      </c>
      <c r="K3747" s="79">
        <v>134.39011154310899</v>
      </c>
      <c r="L3747" s="79">
        <v>62.5475692741961</v>
      </c>
      <c r="M3747" s="79">
        <v>11.2018542568866</v>
      </c>
      <c r="N3747" s="79">
        <v>0.54816018740539596</v>
      </c>
    </row>
    <row r="3748" spans="1:14" x14ac:dyDescent="0.3">
      <c r="A3748" s="82">
        <v>3747</v>
      </c>
      <c r="B3748" s="83" t="s">
        <v>323</v>
      </c>
      <c r="C3748" s="84" t="s">
        <v>265</v>
      </c>
      <c r="D3748" s="88">
        <v>27</v>
      </c>
      <c r="E3748" s="88">
        <v>905</v>
      </c>
      <c r="F3748" s="10">
        <v>2045</v>
      </c>
      <c r="G3748" s="78" t="s">
        <v>330</v>
      </c>
      <c r="H3748" s="79">
        <v>7.6677808749257101</v>
      </c>
      <c r="I3748" s="79">
        <v>45.420075661054199</v>
      </c>
      <c r="J3748" s="79">
        <v>115.194466830146</v>
      </c>
      <c r="K3748" s="79">
        <v>134.63255282321799</v>
      </c>
      <c r="L3748" s="79">
        <v>62.738884368101502</v>
      </c>
      <c r="M3748" s="79">
        <v>11.2458524451279</v>
      </c>
      <c r="N3748" s="79">
        <v>0.54915552722809002</v>
      </c>
    </row>
    <row r="3749" spans="1:14" x14ac:dyDescent="0.3">
      <c r="A3749" s="82">
        <v>3748</v>
      </c>
      <c r="B3749" s="83" t="s">
        <v>323</v>
      </c>
      <c r="C3749" s="84" t="s">
        <v>265</v>
      </c>
      <c r="D3749" s="88">
        <v>27</v>
      </c>
      <c r="E3749" s="88">
        <v>905</v>
      </c>
      <c r="F3749" s="10">
        <v>2050</v>
      </c>
      <c r="G3749" s="78" t="s">
        <v>331</v>
      </c>
      <c r="H3749" s="79">
        <v>7.6756056619520496</v>
      </c>
      <c r="I3749" s="79">
        <v>45.510055437276101</v>
      </c>
      <c r="J3749" s="79">
        <v>115.49164149462401</v>
      </c>
      <c r="K3749" s="79">
        <v>134.98606943222299</v>
      </c>
      <c r="L3749" s="79">
        <v>62.907878152585099</v>
      </c>
      <c r="M3749" s="79">
        <v>11.307011024050899</v>
      </c>
      <c r="N3749" s="79">
        <v>0.55098947148948696</v>
      </c>
    </row>
    <row r="3750" spans="1:14" x14ac:dyDescent="0.3">
      <c r="A3750" s="82">
        <v>3749</v>
      </c>
      <c r="B3750" s="83" t="s">
        <v>323</v>
      </c>
      <c r="C3750" s="84" t="s">
        <v>265</v>
      </c>
      <c r="D3750" s="88">
        <v>27</v>
      </c>
      <c r="E3750" s="88">
        <v>905</v>
      </c>
      <c r="F3750" s="10">
        <v>2055</v>
      </c>
      <c r="G3750" s="78" t="s">
        <v>332</v>
      </c>
      <c r="H3750" s="79">
        <v>7.6836055391718601</v>
      </c>
      <c r="I3750" s="79">
        <v>45.570798173221597</v>
      </c>
      <c r="J3750" s="79">
        <v>115.69880688283</v>
      </c>
      <c r="K3750" s="79">
        <v>135.23529914161799</v>
      </c>
      <c r="L3750" s="79">
        <v>62.9912145981096</v>
      </c>
      <c r="M3750" s="79">
        <v>11.333881150173699</v>
      </c>
      <c r="N3750" s="79">
        <v>0.55335524992888996</v>
      </c>
    </row>
    <row r="3751" spans="1:14" x14ac:dyDescent="0.3">
      <c r="A3751" s="82">
        <v>3750</v>
      </c>
      <c r="B3751" s="83" t="s">
        <v>323</v>
      </c>
      <c r="C3751" s="84" t="s">
        <v>265</v>
      </c>
      <c r="D3751" s="88">
        <v>27</v>
      </c>
      <c r="E3751" s="88">
        <v>905</v>
      </c>
      <c r="F3751" s="10">
        <v>2060</v>
      </c>
      <c r="G3751" s="78" t="s">
        <v>333</v>
      </c>
      <c r="H3751" s="79">
        <v>7.6892269697448903</v>
      </c>
      <c r="I3751" s="79">
        <v>45.601074961935304</v>
      </c>
      <c r="J3751" s="79">
        <v>115.82955391122</v>
      </c>
      <c r="K3751" s="79">
        <v>135.41603606154399</v>
      </c>
      <c r="L3751" s="79">
        <v>63.050582213883402</v>
      </c>
      <c r="M3751" s="79">
        <v>11.337333254735601</v>
      </c>
      <c r="N3751" s="79">
        <v>0.55435875470863805</v>
      </c>
    </row>
    <row r="3752" spans="1:14" x14ac:dyDescent="0.3">
      <c r="A3752" s="82">
        <v>3751</v>
      </c>
      <c r="B3752" s="83" t="s">
        <v>323</v>
      </c>
      <c r="C3752" s="84" t="s">
        <v>265</v>
      </c>
      <c r="D3752" s="88">
        <v>27</v>
      </c>
      <c r="E3752" s="88">
        <v>905</v>
      </c>
      <c r="F3752" s="10">
        <v>2065</v>
      </c>
      <c r="G3752" s="78" t="s">
        <v>334</v>
      </c>
      <c r="H3752" s="79">
        <v>7.69936547332314</v>
      </c>
      <c r="I3752" s="79">
        <v>45.642839878199702</v>
      </c>
      <c r="J3752" s="79">
        <v>115.94946061064201</v>
      </c>
      <c r="K3752" s="79">
        <v>135.602967999246</v>
      </c>
      <c r="L3752" s="79">
        <v>63.129404972293997</v>
      </c>
      <c r="M3752" s="79">
        <v>11.3433693627188</v>
      </c>
      <c r="N3752" s="79">
        <v>0.55415504405159599</v>
      </c>
    </row>
    <row r="3753" spans="1:14" x14ac:dyDescent="0.3">
      <c r="A3753" s="82">
        <v>3752</v>
      </c>
      <c r="B3753" s="83" t="s">
        <v>323</v>
      </c>
      <c r="C3753" s="84" t="s">
        <v>265</v>
      </c>
      <c r="D3753" s="88">
        <v>27</v>
      </c>
      <c r="E3753" s="88">
        <v>905</v>
      </c>
      <c r="F3753" s="10">
        <v>2070</v>
      </c>
      <c r="G3753" s="78" t="s">
        <v>335</v>
      </c>
      <c r="H3753" s="79">
        <v>7.7070005364910603</v>
      </c>
      <c r="I3753" s="79">
        <v>45.681490162709103</v>
      </c>
      <c r="J3753" s="79">
        <v>116.020905677017</v>
      </c>
      <c r="K3753" s="79">
        <v>135.71268232809399</v>
      </c>
      <c r="L3753" s="79">
        <v>63.188787301397099</v>
      </c>
      <c r="M3753" s="79">
        <v>11.3492919293134</v>
      </c>
      <c r="N3753" s="79">
        <v>0.55433753201927305</v>
      </c>
    </row>
    <row r="3754" spans="1:14" x14ac:dyDescent="0.3">
      <c r="A3754" s="82">
        <v>3753</v>
      </c>
      <c r="B3754" s="83" t="s">
        <v>323</v>
      </c>
      <c r="C3754" s="84" t="s">
        <v>265</v>
      </c>
      <c r="D3754" s="88">
        <v>27</v>
      </c>
      <c r="E3754" s="88">
        <v>905</v>
      </c>
      <c r="F3754" s="10">
        <v>2075</v>
      </c>
      <c r="G3754" s="78" t="s">
        <v>336</v>
      </c>
      <c r="H3754" s="79">
        <v>7.7184159229089397</v>
      </c>
      <c r="I3754" s="79">
        <v>45.757227656741698</v>
      </c>
      <c r="J3754" s="79">
        <v>116.189152625535</v>
      </c>
      <c r="K3754" s="79">
        <v>135.89590011680301</v>
      </c>
      <c r="L3754" s="79">
        <v>63.291540979056002</v>
      </c>
      <c r="M3754" s="79">
        <v>11.3657182161752</v>
      </c>
      <c r="N3754" s="79">
        <v>0.55548757169351304</v>
      </c>
    </row>
    <row r="3755" spans="1:14" x14ac:dyDescent="0.3">
      <c r="A3755" s="82">
        <v>3754</v>
      </c>
      <c r="B3755" s="83" t="s">
        <v>323</v>
      </c>
      <c r="C3755" s="84" t="s">
        <v>265</v>
      </c>
      <c r="D3755" s="88">
        <v>27</v>
      </c>
      <c r="E3755" s="88">
        <v>905</v>
      </c>
      <c r="F3755" s="10">
        <v>2080</v>
      </c>
      <c r="G3755" s="78" t="s">
        <v>337</v>
      </c>
      <c r="H3755" s="79">
        <v>7.7210302979730203</v>
      </c>
      <c r="I3755" s="79">
        <v>45.778582767784599</v>
      </c>
      <c r="J3755" s="79">
        <v>116.24732876962101</v>
      </c>
      <c r="K3755" s="79">
        <v>135.945578385641</v>
      </c>
      <c r="L3755" s="79">
        <v>63.326573970040599</v>
      </c>
      <c r="M3755" s="79">
        <v>11.3765320124783</v>
      </c>
      <c r="N3755" s="79">
        <v>0.55591689163221603</v>
      </c>
    </row>
    <row r="3756" spans="1:14" x14ac:dyDescent="0.3">
      <c r="A3756" s="82">
        <v>3755</v>
      </c>
      <c r="B3756" s="83" t="s">
        <v>323</v>
      </c>
      <c r="C3756" s="84" t="s">
        <v>265</v>
      </c>
      <c r="D3756" s="88">
        <v>27</v>
      </c>
      <c r="E3756" s="88">
        <v>905</v>
      </c>
      <c r="F3756" s="10">
        <v>2085</v>
      </c>
      <c r="G3756" s="78" t="s">
        <v>338</v>
      </c>
      <c r="H3756" s="79">
        <v>7.7229342963452003</v>
      </c>
      <c r="I3756" s="79">
        <v>45.794350170084797</v>
      </c>
      <c r="J3756" s="79">
        <v>116.30769520685701</v>
      </c>
      <c r="K3756" s="79">
        <v>136.009816058442</v>
      </c>
      <c r="L3756" s="79">
        <v>63.352016555527399</v>
      </c>
      <c r="M3756" s="79">
        <v>11.3872402664578</v>
      </c>
      <c r="N3756" s="79">
        <v>0.55602575456361902</v>
      </c>
    </row>
    <row r="3757" spans="1:14" x14ac:dyDescent="0.3">
      <c r="A3757" s="82">
        <v>3756</v>
      </c>
      <c r="B3757" s="83" t="s">
        <v>323</v>
      </c>
      <c r="C3757" s="84" t="s">
        <v>265</v>
      </c>
      <c r="D3757" s="88">
        <v>27</v>
      </c>
      <c r="E3757" s="88">
        <v>905</v>
      </c>
      <c r="F3757" s="10">
        <v>2090</v>
      </c>
      <c r="G3757" s="78" t="s">
        <v>339</v>
      </c>
      <c r="H3757" s="79">
        <v>7.7278617342000597</v>
      </c>
      <c r="I3757" s="79">
        <v>45.817602755292803</v>
      </c>
      <c r="J3757" s="79">
        <v>116.387357962927</v>
      </c>
      <c r="K3757" s="79">
        <v>136.112251705555</v>
      </c>
      <c r="L3757" s="79">
        <v>63.3870130478116</v>
      </c>
      <c r="M3757" s="79">
        <v>11.394205738390699</v>
      </c>
      <c r="N3757" s="79">
        <v>0.556515188622971</v>
      </c>
    </row>
    <row r="3758" spans="1:14" x14ac:dyDescent="0.3">
      <c r="A3758" s="82">
        <v>3757</v>
      </c>
      <c r="B3758" s="83" t="s">
        <v>323</v>
      </c>
      <c r="C3758" s="84" t="s">
        <v>265</v>
      </c>
      <c r="D3758" s="88">
        <v>27</v>
      </c>
      <c r="E3758" s="88">
        <v>905</v>
      </c>
      <c r="F3758" s="10">
        <v>2095</v>
      </c>
      <c r="G3758" s="78" t="s">
        <v>340</v>
      </c>
      <c r="H3758" s="79">
        <v>7.7238268455357399</v>
      </c>
      <c r="I3758" s="79">
        <v>45.785562627911297</v>
      </c>
      <c r="J3758" s="79">
        <v>116.317237566495</v>
      </c>
      <c r="K3758" s="79">
        <v>136.04802017523301</v>
      </c>
      <c r="L3758" s="79">
        <v>63.351747518044597</v>
      </c>
      <c r="M3758" s="79">
        <v>11.3852745101109</v>
      </c>
      <c r="N3758" s="79">
        <v>0.55587739267644698</v>
      </c>
    </row>
    <row r="3759" spans="1:14" x14ac:dyDescent="0.3">
      <c r="A3759" s="82">
        <v>3758</v>
      </c>
      <c r="B3759" s="83" t="s">
        <v>323</v>
      </c>
      <c r="C3759" s="86" t="s">
        <v>266</v>
      </c>
      <c r="D3759" s="88"/>
      <c r="E3759" s="88">
        <v>124</v>
      </c>
      <c r="F3759" s="10">
        <v>2015</v>
      </c>
      <c r="G3759" s="78" t="s">
        <v>324</v>
      </c>
      <c r="H3759" s="79">
        <v>9.4019999999999992</v>
      </c>
      <c r="I3759" s="79">
        <v>38.11</v>
      </c>
      <c r="J3759" s="79">
        <v>89.257999999999996</v>
      </c>
      <c r="K3759" s="79">
        <v>107.53</v>
      </c>
      <c r="L3759" s="79">
        <v>56.540999999999997</v>
      </c>
      <c r="M3759" s="79">
        <v>11.321999999999999</v>
      </c>
      <c r="N3759" s="79">
        <v>0.497</v>
      </c>
    </row>
    <row r="3760" spans="1:14" x14ac:dyDescent="0.3">
      <c r="A3760" s="82">
        <v>3759</v>
      </c>
      <c r="B3760" s="83" t="s">
        <v>323</v>
      </c>
      <c r="C3760" s="86" t="s">
        <v>266</v>
      </c>
      <c r="D3760" s="88"/>
      <c r="E3760" s="88">
        <v>124</v>
      </c>
      <c r="F3760" s="10">
        <v>2020</v>
      </c>
      <c r="G3760" s="78" t="s">
        <v>325</v>
      </c>
      <c r="H3760" s="79">
        <v>8.0210000000000008</v>
      </c>
      <c r="I3760" s="79">
        <v>34.837000000000003</v>
      </c>
      <c r="J3760" s="79">
        <v>86.722999999999999</v>
      </c>
      <c r="K3760" s="79">
        <v>109.452</v>
      </c>
      <c r="L3760" s="79">
        <v>59.62</v>
      </c>
      <c r="M3760" s="79">
        <v>12.291</v>
      </c>
      <c r="N3760" s="79">
        <v>0.53600000000000003</v>
      </c>
    </row>
    <row r="3761" spans="1:14" x14ac:dyDescent="0.3">
      <c r="A3761" s="82">
        <v>3760</v>
      </c>
      <c r="B3761" s="83" t="s">
        <v>323</v>
      </c>
      <c r="C3761" s="86" t="s">
        <v>266</v>
      </c>
      <c r="D3761" s="88"/>
      <c r="E3761" s="88">
        <v>124</v>
      </c>
      <c r="F3761" s="10">
        <v>2025</v>
      </c>
      <c r="G3761" s="78" t="s">
        <v>326</v>
      </c>
      <c r="H3761" s="79">
        <v>7.3079999999999998</v>
      </c>
      <c r="I3761" s="79">
        <v>33.197000000000003</v>
      </c>
      <c r="J3761" s="79">
        <v>86.02</v>
      </c>
      <c r="K3761" s="79">
        <v>112.13500000000001</v>
      </c>
      <c r="L3761" s="79">
        <v>62.774000000000001</v>
      </c>
      <c r="M3761" s="79">
        <v>13.28</v>
      </c>
      <c r="N3761" s="79">
        <v>0.58599999999999997</v>
      </c>
    </row>
    <row r="3762" spans="1:14" x14ac:dyDescent="0.3">
      <c r="A3762" s="82">
        <v>3761</v>
      </c>
      <c r="B3762" s="83" t="s">
        <v>323</v>
      </c>
      <c r="C3762" s="86" t="s">
        <v>266</v>
      </c>
      <c r="D3762" s="88"/>
      <c r="E3762" s="88">
        <v>124</v>
      </c>
      <c r="F3762" s="10">
        <v>2030</v>
      </c>
      <c r="G3762" s="78" t="s">
        <v>327</v>
      </c>
      <c r="H3762" s="79">
        <v>6.8479999999999999</v>
      </c>
      <c r="I3762" s="79">
        <v>32.302999999999997</v>
      </c>
      <c r="J3762" s="79">
        <v>86.05</v>
      </c>
      <c r="K3762" s="79">
        <v>114.491</v>
      </c>
      <c r="L3762" s="79">
        <v>65.183999999999997</v>
      </c>
      <c r="M3762" s="79">
        <v>14.05</v>
      </c>
      <c r="N3762" s="79">
        <v>0.61399999999999999</v>
      </c>
    </row>
    <row r="3763" spans="1:14" x14ac:dyDescent="0.3">
      <c r="A3763" s="82">
        <v>3762</v>
      </c>
      <c r="B3763" s="83" t="s">
        <v>323</v>
      </c>
      <c r="C3763" s="86" t="s">
        <v>266</v>
      </c>
      <c r="D3763" s="88"/>
      <c r="E3763" s="88">
        <v>124</v>
      </c>
      <c r="F3763" s="10">
        <v>2035</v>
      </c>
      <c r="G3763" s="78" t="s">
        <v>328</v>
      </c>
      <c r="H3763" s="79">
        <v>6.5759999999999996</v>
      </c>
      <c r="I3763" s="79">
        <v>31.925000000000001</v>
      </c>
      <c r="J3763" s="79">
        <v>86.585999999999999</v>
      </c>
      <c r="K3763" s="79">
        <v>116.69499999999999</v>
      </c>
      <c r="L3763" s="79">
        <v>67.134</v>
      </c>
      <c r="M3763" s="79">
        <v>14.679</v>
      </c>
      <c r="N3763" s="79">
        <v>0.64500000000000002</v>
      </c>
    </row>
    <row r="3764" spans="1:14" x14ac:dyDescent="0.3">
      <c r="A3764" s="82">
        <v>3763</v>
      </c>
      <c r="B3764" s="83" t="s">
        <v>323</v>
      </c>
      <c r="C3764" s="86" t="s">
        <v>266</v>
      </c>
      <c r="D3764" s="88"/>
      <c r="E3764" s="88">
        <v>124</v>
      </c>
      <c r="F3764" s="10">
        <v>2040</v>
      </c>
      <c r="G3764" s="78" t="s">
        <v>329</v>
      </c>
      <c r="H3764" s="79">
        <v>6.4249999999999998</v>
      </c>
      <c r="I3764" s="79">
        <v>31.83</v>
      </c>
      <c r="J3764" s="79">
        <v>87.32</v>
      </c>
      <c r="K3764" s="79">
        <v>118.527</v>
      </c>
      <c r="L3764" s="79">
        <v>68.539000000000001</v>
      </c>
      <c r="M3764" s="79">
        <v>15.135999999999999</v>
      </c>
      <c r="N3764" s="79">
        <v>0.66300000000000003</v>
      </c>
    </row>
    <row r="3765" spans="1:14" x14ac:dyDescent="0.3">
      <c r="A3765" s="82">
        <v>3764</v>
      </c>
      <c r="B3765" s="83" t="s">
        <v>323</v>
      </c>
      <c r="C3765" s="86" t="s">
        <v>266</v>
      </c>
      <c r="D3765" s="88"/>
      <c r="E3765" s="88">
        <v>124</v>
      </c>
      <c r="F3765" s="10">
        <v>2045</v>
      </c>
      <c r="G3765" s="78" t="s">
        <v>330</v>
      </c>
      <c r="H3765" s="79">
        <v>6.36</v>
      </c>
      <c r="I3765" s="79">
        <v>31.954000000000001</v>
      </c>
      <c r="J3765" s="79">
        <v>88.293000000000006</v>
      </c>
      <c r="K3765" s="79">
        <v>120.241</v>
      </c>
      <c r="L3765" s="79">
        <v>69.613</v>
      </c>
      <c r="M3765" s="79">
        <v>15.46</v>
      </c>
      <c r="N3765" s="79">
        <v>0.67900000000000005</v>
      </c>
    </row>
    <row r="3766" spans="1:14" x14ac:dyDescent="0.3">
      <c r="A3766" s="82">
        <v>3765</v>
      </c>
      <c r="B3766" s="83" t="s">
        <v>323</v>
      </c>
      <c r="C3766" s="86" t="s">
        <v>266</v>
      </c>
      <c r="D3766" s="88"/>
      <c r="E3766" s="88">
        <v>124</v>
      </c>
      <c r="F3766" s="10">
        <v>2050</v>
      </c>
      <c r="G3766" s="78" t="s">
        <v>331</v>
      </c>
      <c r="H3766" s="79">
        <v>6.36</v>
      </c>
      <c r="I3766" s="79">
        <v>32.244999999999997</v>
      </c>
      <c r="J3766" s="79">
        <v>89.417000000000002</v>
      </c>
      <c r="K3766" s="79">
        <v>121.85</v>
      </c>
      <c r="L3766" s="79">
        <v>70.435000000000002</v>
      </c>
      <c r="M3766" s="79">
        <v>15.686</v>
      </c>
      <c r="N3766" s="79">
        <v>0.68700000000000006</v>
      </c>
    </row>
    <row r="3767" spans="1:14" x14ac:dyDescent="0.3">
      <c r="A3767" s="82">
        <v>3766</v>
      </c>
      <c r="B3767" s="83" t="s">
        <v>323</v>
      </c>
      <c r="C3767" s="86" t="s">
        <v>266</v>
      </c>
      <c r="D3767" s="88"/>
      <c r="E3767" s="88">
        <v>124</v>
      </c>
      <c r="F3767" s="10">
        <v>2055</v>
      </c>
      <c r="G3767" s="78" t="s">
        <v>332</v>
      </c>
      <c r="H3767" s="79">
        <v>6.4080000000000004</v>
      </c>
      <c r="I3767" s="79">
        <v>32.597000000000001</v>
      </c>
      <c r="J3767" s="79">
        <v>90.412999999999997</v>
      </c>
      <c r="K3767" s="79">
        <v>123.054</v>
      </c>
      <c r="L3767" s="79">
        <v>70.977000000000004</v>
      </c>
      <c r="M3767" s="79">
        <v>15.798</v>
      </c>
      <c r="N3767" s="79">
        <v>0.69299999999999995</v>
      </c>
    </row>
    <row r="3768" spans="1:14" x14ac:dyDescent="0.3">
      <c r="A3768" s="82">
        <v>3767</v>
      </c>
      <c r="B3768" s="83" t="s">
        <v>323</v>
      </c>
      <c r="C3768" s="86" t="s">
        <v>266</v>
      </c>
      <c r="D3768" s="88"/>
      <c r="E3768" s="88">
        <v>124</v>
      </c>
      <c r="F3768" s="10">
        <v>2060</v>
      </c>
      <c r="G3768" s="78" t="s">
        <v>333</v>
      </c>
      <c r="H3768" s="79">
        <v>6.4630000000000001</v>
      </c>
      <c r="I3768" s="79">
        <v>32.948999999999998</v>
      </c>
      <c r="J3768" s="79">
        <v>91.36</v>
      </c>
      <c r="K3768" s="79">
        <v>124.188</v>
      </c>
      <c r="L3768" s="79">
        <v>71.483999999999995</v>
      </c>
      <c r="M3768" s="79">
        <v>15.896000000000001</v>
      </c>
      <c r="N3768" s="79">
        <v>0.7</v>
      </c>
    </row>
    <row r="3769" spans="1:14" x14ac:dyDescent="0.3">
      <c r="A3769" s="82">
        <v>3768</v>
      </c>
      <c r="B3769" s="83" t="s">
        <v>323</v>
      </c>
      <c r="C3769" s="86" t="s">
        <v>266</v>
      </c>
      <c r="D3769" s="88"/>
      <c r="E3769" s="88">
        <v>124</v>
      </c>
      <c r="F3769" s="10">
        <v>2065</v>
      </c>
      <c r="G3769" s="78" t="s">
        <v>334</v>
      </c>
      <c r="H3769" s="79">
        <v>6.516</v>
      </c>
      <c r="I3769" s="79">
        <v>33.270000000000003</v>
      </c>
      <c r="J3769" s="79">
        <v>92.216999999999999</v>
      </c>
      <c r="K3769" s="79">
        <v>125.21</v>
      </c>
      <c r="L3769" s="79">
        <v>71.942999999999998</v>
      </c>
      <c r="M3769" s="79">
        <v>15.981999999999999</v>
      </c>
      <c r="N3769" s="79">
        <v>0.70199999999999996</v>
      </c>
    </row>
    <row r="3770" spans="1:14" x14ac:dyDescent="0.3">
      <c r="A3770" s="82">
        <v>3769</v>
      </c>
      <c r="B3770" s="83" t="s">
        <v>323</v>
      </c>
      <c r="C3770" s="86" t="s">
        <v>266</v>
      </c>
      <c r="D3770" s="88"/>
      <c r="E3770" s="88">
        <v>124</v>
      </c>
      <c r="F3770" s="10">
        <v>2070</v>
      </c>
      <c r="G3770" s="78" t="s">
        <v>335</v>
      </c>
      <c r="H3770" s="79">
        <v>6.5679999999999996</v>
      </c>
      <c r="I3770" s="79">
        <v>33.57</v>
      </c>
      <c r="J3770" s="79">
        <v>92.998000000000005</v>
      </c>
      <c r="K3770" s="79">
        <v>126.14700000000001</v>
      </c>
      <c r="L3770" s="79">
        <v>72.367000000000004</v>
      </c>
      <c r="M3770" s="79">
        <v>16.062999999999999</v>
      </c>
      <c r="N3770" s="79">
        <v>0.70699999999999996</v>
      </c>
    </row>
    <row r="3771" spans="1:14" x14ac:dyDescent="0.3">
      <c r="A3771" s="82">
        <v>3770</v>
      </c>
      <c r="B3771" s="83" t="s">
        <v>323</v>
      </c>
      <c r="C3771" s="86" t="s">
        <v>266</v>
      </c>
      <c r="D3771" s="88"/>
      <c r="E3771" s="88">
        <v>124</v>
      </c>
      <c r="F3771" s="10">
        <v>2075</v>
      </c>
      <c r="G3771" s="78" t="s">
        <v>336</v>
      </c>
      <c r="H3771" s="79">
        <v>6.6059999999999999</v>
      </c>
      <c r="I3771" s="79">
        <v>33.789000000000001</v>
      </c>
      <c r="J3771" s="79">
        <v>93.569000000000003</v>
      </c>
      <c r="K3771" s="79">
        <v>126.821</v>
      </c>
      <c r="L3771" s="79">
        <v>72.667000000000002</v>
      </c>
      <c r="M3771" s="79">
        <v>16.117000000000001</v>
      </c>
      <c r="N3771" s="79">
        <v>0.71099999999999997</v>
      </c>
    </row>
    <row r="3772" spans="1:14" x14ac:dyDescent="0.3">
      <c r="A3772" s="82">
        <v>3771</v>
      </c>
      <c r="B3772" s="83" t="s">
        <v>323</v>
      </c>
      <c r="C3772" s="86" t="s">
        <v>266</v>
      </c>
      <c r="D3772" s="88"/>
      <c r="E3772" s="88">
        <v>124</v>
      </c>
      <c r="F3772" s="10">
        <v>2080</v>
      </c>
      <c r="G3772" s="78" t="s">
        <v>337</v>
      </c>
      <c r="H3772" s="79">
        <v>6.6449999999999996</v>
      </c>
      <c r="I3772" s="79">
        <v>33.997999999999998</v>
      </c>
      <c r="J3772" s="79">
        <v>94.116</v>
      </c>
      <c r="K3772" s="79">
        <v>127.491</v>
      </c>
      <c r="L3772" s="79">
        <v>72.981999999999999</v>
      </c>
      <c r="M3772" s="79">
        <v>16.172999999999998</v>
      </c>
      <c r="N3772" s="79">
        <v>0.71499999999999997</v>
      </c>
    </row>
    <row r="3773" spans="1:14" x14ac:dyDescent="0.3">
      <c r="A3773" s="82">
        <v>3772</v>
      </c>
      <c r="B3773" s="83" t="s">
        <v>323</v>
      </c>
      <c r="C3773" s="86" t="s">
        <v>266</v>
      </c>
      <c r="D3773" s="88"/>
      <c r="E3773" s="88">
        <v>124</v>
      </c>
      <c r="F3773" s="10">
        <v>2085</v>
      </c>
      <c r="G3773" s="78" t="s">
        <v>338</v>
      </c>
      <c r="H3773" s="79">
        <v>6.673</v>
      </c>
      <c r="I3773" s="79">
        <v>34.17</v>
      </c>
      <c r="J3773" s="79">
        <v>94.57</v>
      </c>
      <c r="K3773" s="79">
        <v>128.04599999999999</v>
      </c>
      <c r="L3773" s="79">
        <v>73.245000000000005</v>
      </c>
      <c r="M3773" s="79">
        <v>16.222000000000001</v>
      </c>
      <c r="N3773" s="79">
        <v>0.71399999999999997</v>
      </c>
    </row>
    <row r="3774" spans="1:14" x14ac:dyDescent="0.3">
      <c r="A3774" s="82">
        <v>3773</v>
      </c>
      <c r="B3774" s="83" t="s">
        <v>323</v>
      </c>
      <c r="C3774" s="86" t="s">
        <v>266</v>
      </c>
      <c r="D3774" s="88"/>
      <c r="E3774" s="88">
        <v>124</v>
      </c>
      <c r="F3774" s="10">
        <v>2090</v>
      </c>
      <c r="G3774" s="78" t="s">
        <v>339</v>
      </c>
      <c r="H3774" s="79">
        <v>6.7030000000000003</v>
      </c>
      <c r="I3774" s="79">
        <v>34.323</v>
      </c>
      <c r="J3774" s="79">
        <v>94.981999999999999</v>
      </c>
      <c r="K3774" s="79">
        <v>128.559</v>
      </c>
      <c r="L3774" s="79">
        <v>73.491</v>
      </c>
      <c r="M3774" s="79">
        <v>16.265000000000001</v>
      </c>
      <c r="N3774" s="79">
        <v>0.71699999999999997</v>
      </c>
    </row>
    <row r="3775" spans="1:14" x14ac:dyDescent="0.3">
      <c r="A3775" s="82">
        <v>3774</v>
      </c>
      <c r="B3775" s="83" t="s">
        <v>323</v>
      </c>
      <c r="C3775" s="86" t="s">
        <v>266</v>
      </c>
      <c r="D3775" s="88"/>
      <c r="E3775" s="88">
        <v>124</v>
      </c>
      <c r="F3775" s="10">
        <v>2095</v>
      </c>
      <c r="G3775" s="78" t="s">
        <v>340</v>
      </c>
      <c r="H3775" s="79">
        <v>6.7370000000000001</v>
      </c>
      <c r="I3775" s="79">
        <v>34.49</v>
      </c>
      <c r="J3775" s="79">
        <v>95.436999999999998</v>
      </c>
      <c r="K3775" s="79">
        <v>129.136</v>
      </c>
      <c r="L3775" s="79">
        <v>73.78</v>
      </c>
      <c r="M3775" s="79">
        <v>16.32</v>
      </c>
      <c r="N3775" s="79">
        <v>0.72</v>
      </c>
    </row>
    <row r="3776" spans="1:14" x14ac:dyDescent="0.3">
      <c r="A3776" s="82">
        <v>3775</v>
      </c>
      <c r="B3776" s="83" t="s">
        <v>323</v>
      </c>
      <c r="C3776" s="86" t="s">
        <v>267</v>
      </c>
      <c r="D3776" s="88"/>
      <c r="E3776" s="88">
        <v>840</v>
      </c>
      <c r="F3776" s="10">
        <v>2015</v>
      </c>
      <c r="G3776" s="78" t="s">
        <v>324</v>
      </c>
      <c r="H3776" s="79">
        <v>18.789000000000001</v>
      </c>
      <c r="I3776" s="79">
        <v>69.608000000000004</v>
      </c>
      <c r="J3776" s="79">
        <v>110.128</v>
      </c>
      <c r="K3776" s="79">
        <v>111.373</v>
      </c>
      <c r="L3776" s="79">
        <v>55.158000000000001</v>
      </c>
      <c r="M3776" s="79">
        <v>11.432</v>
      </c>
      <c r="N3776" s="79">
        <v>0.79200000000000004</v>
      </c>
    </row>
    <row r="3777" spans="1:14" x14ac:dyDescent="0.3">
      <c r="A3777" s="82">
        <v>3776</v>
      </c>
      <c r="B3777" s="83" t="s">
        <v>323</v>
      </c>
      <c r="C3777" s="86" t="s">
        <v>267</v>
      </c>
      <c r="D3777" s="88"/>
      <c r="E3777" s="88">
        <v>840</v>
      </c>
      <c r="F3777" s="10">
        <v>2020</v>
      </c>
      <c r="G3777" s="78" t="s">
        <v>325</v>
      </c>
      <c r="H3777" s="79">
        <v>7.7249999999999996</v>
      </c>
      <c r="I3777" s="79">
        <v>46.387999999999998</v>
      </c>
      <c r="J3777" s="79">
        <v>117.012</v>
      </c>
      <c r="K3777" s="79">
        <v>134.96</v>
      </c>
      <c r="L3777" s="79">
        <v>61.345999999999997</v>
      </c>
      <c r="M3777" s="79">
        <v>10.679</v>
      </c>
      <c r="N3777" s="79">
        <v>0.53</v>
      </c>
    </row>
    <row r="3778" spans="1:14" x14ac:dyDescent="0.3">
      <c r="A3778" s="82">
        <v>3777</v>
      </c>
      <c r="B3778" s="83" t="s">
        <v>323</v>
      </c>
      <c r="C3778" s="86" t="s">
        <v>267</v>
      </c>
      <c r="D3778" s="88"/>
      <c r="E3778" s="88">
        <v>840</v>
      </c>
      <c r="F3778" s="10">
        <v>2025</v>
      </c>
      <c r="G3778" s="78" t="s">
        <v>326</v>
      </c>
      <c r="H3778" s="79">
        <v>7.7469999999999999</v>
      </c>
      <c r="I3778" s="79">
        <v>46.52</v>
      </c>
      <c r="J3778" s="79">
        <v>117.346</v>
      </c>
      <c r="K3778" s="79">
        <v>135.345</v>
      </c>
      <c r="L3778" s="79">
        <v>61.521000000000001</v>
      </c>
      <c r="M3778" s="79">
        <v>10.709</v>
      </c>
      <c r="N3778" s="79">
        <v>0.53200000000000003</v>
      </c>
    </row>
    <row r="3779" spans="1:14" x14ac:dyDescent="0.3">
      <c r="A3779" s="82">
        <v>3778</v>
      </c>
      <c r="B3779" s="83" t="s">
        <v>323</v>
      </c>
      <c r="C3779" s="86" t="s">
        <v>267</v>
      </c>
      <c r="D3779" s="88"/>
      <c r="E3779" s="88">
        <v>840</v>
      </c>
      <c r="F3779" s="10">
        <v>2030</v>
      </c>
      <c r="G3779" s="78" t="s">
        <v>327</v>
      </c>
      <c r="H3779" s="79">
        <v>7.7649999999999997</v>
      </c>
      <c r="I3779" s="79">
        <v>46.631</v>
      </c>
      <c r="J3779" s="79">
        <v>117.623</v>
      </c>
      <c r="K3779" s="79">
        <v>135.667</v>
      </c>
      <c r="L3779" s="79">
        <v>61.667000000000002</v>
      </c>
      <c r="M3779" s="79">
        <v>10.734</v>
      </c>
      <c r="N3779" s="79">
        <v>0.53300000000000003</v>
      </c>
    </row>
    <row r="3780" spans="1:14" x14ac:dyDescent="0.3">
      <c r="A3780" s="82">
        <v>3779</v>
      </c>
      <c r="B3780" s="83" t="s">
        <v>323</v>
      </c>
      <c r="C3780" s="86" t="s">
        <v>267</v>
      </c>
      <c r="D3780" s="88"/>
      <c r="E3780" s="88">
        <v>840</v>
      </c>
      <c r="F3780" s="10">
        <v>2035</v>
      </c>
      <c r="G3780" s="78" t="s">
        <v>328</v>
      </c>
      <c r="H3780" s="79">
        <v>7.7779999999999996</v>
      </c>
      <c r="I3780" s="79">
        <v>46.707000000000001</v>
      </c>
      <c r="J3780" s="79">
        <v>117.815</v>
      </c>
      <c r="K3780" s="79">
        <v>135.887</v>
      </c>
      <c r="L3780" s="79">
        <v>61.767000000000003</v>
      </c>
      <c r="M3780" s="79">
        <v>10.752000000000001</v>
      </c>
      <c r="N3780" s="79">
        <v>0.53400000000000003</v>
      </c>
    </row>
    <row r="3781" spans="1:14" x14ac:dyDescent="0.3">
      <c r="A3781" s="82">
        <v>3780</v>
      </c>
      <c r="B3781" s="83" t="s">
        <v>323</v>
      </c>
      <c r="C3781" s="86" t="s">
        <v>267</v>
      </c>
      <c r="D3781" s="88"/>
      <c r="E3781" s="88">
        <v>840</v>
      </c>
      <c r="F3781" s="10">
        <v>2040</v>
      </c>
      <c r="G3781" s="78" t="s">
        <v>329</v>
      </c>
      <c r="H3781" s="79">
        <v>7.7949999999999999</v>
      </c>
      <c r="I3781" s="79">
        <v>46.81</v>
      </c>
      <c r="J3781" s="79">
        <v>118.074</v>
      </c>
      <c r="K3781" s="79">
        <v>136.18700000000001</v>
      </c>
      <c r="L3781" s="79">
        <v>61.902999999999999</v>
      </c>
      <c r="M3781" s="79">
        <v>10.776</v>
      </c>
      <c r="N3781" s="79">
        <v>0.53500000000000003</v>
      </c>
    </row>
    <row r="3782" spans="1:14" x14ac:dyDescent="0.3">
      <c r="A3782" s="82">
        <v>3781</v>
      </c>
      <c r="B3782" s="83" t="s">
        <v>323</v>
      </c>
      <c r="C3782" s="86" t="s">
        <v>267</v>
      </c>
      <c r="D3782" s="88"/>
      <c r="E3782" s="88">
        <v>840</v>
      </c>
      <c r="F3782" s="10">
        <v>2045</v>
      </c>
      <c r="G3782" s="78" t="s">
        <v>330</v>
      </c>
      <c r="H3782" s="79">
        <v>7.8010000000000002</v>
      </c>
      <c r="I3782" s="79">
        <v>46.847000000000001</v>
      </c>
      <c r="J3782" s="79">
        <v>118.167</v>
      </c>
      <c r="K3782" s="79">
        <v>136.29400000000001</v>
      </c>
      <c r="L3782" s="79">
        <v>61.951000000000001</v>
      </c>
      <c r="M3782" s="79">
        <v>10.785</v>
      </c>
      <c r="N3782" s="79">
        <v>0.53500000000000003</v>
      </c>
    </row>
    <row r="3783" spans="1:14" x14ac:dyDescent="0.3">
      <c r="A3783" s="82">
        <v>3782</v>
      </c>
      <c r="B3783" s="83" t="s">
        <v>323</v>
      </c>
      <c r="C3783" s="86" t="s">
        <v>267</v>
      </c>
      <c r="D3783" s="88"/>
      <c r="E3783" s="88">
        <v>840</v>
      </c>
      <c r="F3783" s="10">
        <v>2050</v>
      </c>
      <c r="G3783" s="78" t="s">
        <v>331</v>
      </c>
      <c r="H3783" s="79">
        <v>7.8109999999999999</v>
      </c>
      <c r="I3783" s="79">
        <v>46.905000000000001</v>
      </c>
      <c r="J3783" s="79">
        <v>118.316</v>
      </c>
      <c r="K3783" s="79">
        <v>136.465</v>
      </c>
      <c r="L3783" s="79">
        <v>62.029000000000003</v>
      </c>
      <c r="M3783" s="79">
        <v>10.798</v>
      </c>
      <c r="N3783" s="79">
        <v>0.53600000000000003</v>
      </c>
    </row>
    <row r="3784" spans="1:14" x14ac:dyDescent="0.3">
      <c r="A3784" s="82">
        <v>3783</v>
      </c>
      <c r="B3784" s="83" t="s">
        <v>323</v>
      </c>
      <c r="C3784" s="86" t="s">
        <v>267</v>
      </c>
      <c r="D3784" s="88"/>
      <c r="E3784" s="88">
        <v>840</v>
      </c>
      <c r="F3784" s="10">
        <v>2055</v>
      </c>
      <c r="G3784" s="78" t="s">
        <v>332</v>
      </c>
      <c r="H3784" s="79">
        <v>7.8179999999999996</v>
      </c>
      <c r="I3784" s="79">
        <v>46.944000000000003</v>
      </c>
      <c r="J3784" s="79">
        <v>118.414</v>
      </c>
      <c r="K3784" s="79">
        <v>136.57900000000001</v>
      </c>
      <c r="L3784" s="79">
        <v>62.082000000000001</v>
      </c>
      <c r="M3784" s="79">
        <v>10.805999999999999</v>
      </c>
      <c r="N3784" s="79">
        <v>0.53700000000000003</v>
      </c>
    </row>
    <row r="3785" spans="1:14" x14ac:dyDescent="0.3">
      <c r="A3785" s="82">
        <v>3784</v>
      </c>
      <c r="B3785" s="83" t="s">
        <v>323</v>
      </c>
      <c r="C3785" s="86" t="s">
        <v>267</v>
      </c>
      <c r="D3785" s="88"/>
      <c r="E3785" s="88">
        <v>840</v>
      </c>
      <c r="F3785" s="10">
        <v>2060</v>
      </c>
      <c r="G3785" s="78" t="s">
        <v>333</v>
      </c>
      <c r="H3785" s="79">
        <v>7.8209999999999997</v>
      </c>
      <c r="I3785" s="79">
        <v>46.966999999999999</v>
      </c>
      <c r="J3785" s="79">
        <v>118.47</v>
      </c>
      <c r="K3785" s="79">
        <v>136.643</v>
      </c>
      <c r="L3785" s="79">
        <v>62.11</v>
      </c>
      <c r="M3785" s="79">
        <v>10.811999999999999</v>
      </c>
      <c r="N3785" s="79">
        <v>0.53700000000000003</v>
      </c>
    </row>
    <row r="3786" spans="1:14" x14ac:dyDescent="0.3">
      <c r="A3786" s="82">
        <v>3785</v>
      </c>
      <c r="B3786" s="83" t="s">
        <v>323</v>
      </c>
      <c r="C3786" s="86" t="s">
        <v>267</v>
      </c>
      <c r="D3786" s="88"/>
      <c r="E3786" s="88">
        <v>840</v>
      </c>
      <c r="F3786" s="10">
        <v>2065</v>
      </c>
      <c r="G3786" s="78" t="s">
        <v>334</v>
      </c>
      <c r="H3786" s="79">
        <v>7.827</v>
      </c>
      <c r="I3786" s="79">
        <v>47.000999999999998</v>
      </c>
      <c r="J3786" s="79">
        <v>118.556</v>
      </c>
      <c r="K3786" s="79">
        <v>136.74299999999999</v>
      </c>
      <c r="L3786" s="79">
        <v>62.155999999999999</v>
      </c>
      <c r="M3786" s="79">
        <v>10.82</v>
      </c>
      <c r="N3786" s="79">
        <v>0.53700000000000003</v>
      </c>
    </row>
    <row r="3787" spans="1:14" x14ac:dyDescent="0.3">
      <c r="A3787" s="82">
        <v>3786</v>
      </c>
      <c r="B3787" s="83" t="s">
        <v>323</v>
      </c>
      <c r="C3787" s="86" t="s">
        <v>267</v>
      </c>
      <c r="D3787" s="88"/>
      <c r="E3787" s="88">
        <v>840</v>
      </c>
      <c r="F3787" s="10">
        <v>2070</v>
      </c>
      <c r="G3787" s="78" t="s">
        <v>335</v>
      </c>
      <c r="H3787" s="79">
        <v>7.8289999999999997</v>
      </c>
      <c r="I3787" s="79">
        <v>47.012999999999998</v>
      </c>
      <c r="J3787" s="79">
        <v>118.587</v>
      </c>
      <c r="K3787" s="79">
        <v>136.779</v>
      </c>
      <c r="L3787" s="79">
        <v>62.171999999999997</v>
      </c>
      <c r="M3787" s="79">
        <v>10.823</v>
      </c>
      <c r="N3787" s="79">
        <v>0.53700000000000003</v>
      </c>
    </row>
    <row r="3788" spans="1:14" x14ac:dyDescent="0.3">
      <c r="A3788" s="82">
        <v>3787</v>
      </c>
      <c r="B3788" s="83" t="s">
        <v>323</v>
      </c>
      <c r="C3788" s="86" t="s">
        <v>267</v>
      </c>
      <c r="D3788" s="88"/>
      <c r="E3788" s="88">
        <v>840</v>
      </c>
      <c r="F3788" s="10">
        <v>2075</v>
      </c>
      <c r="G3788" s="78" t="s">
        <v>336</v>
      </c>
      <c r="H3788" s="79">
        <v>7.8369999999999997</v>
      </c>
      <c r="I3788" s="79">
        <v>47.061999999999998</v>
      </c>
      <c r="J3788" s="79">
        <v>118.711</v>
      </c>
      <c r="K3788" s="79">
        <v>136.92099999999999</v>
      </c>
      <c r="L3788" s="79">
        <v>62.237000000000002</v>
      </c>
      <c r="M3788" s="79">
        <v>10.834</v>
      </c>
      <c r="N3788" s="79">
        <v>0.53800000000000003</v>
      </c>
    </row>
    <row r="3789" spans="1:14" x14ac:dyDescent="0.3">
      <c r="A3789" s="82">
        <v>3788</v>
      </c>
      <c r="B3789" s="83" t="s">
        <v>323</v>
      </c>
      <c r="C3789" s="86" t="s">
        <v>267</v>
      </c>
      <c r="D3789" s="88"/>
      <c r="E3789" s="88">
        <v>840</v>
      </c>
      <c r="F3789" s="10">
        <v>2080</v>
      </c>
      <c r="G3789" s="78" t="s">
        <v>337</v>
      </c>
      <c r="H3789" s="79">
        <v>7.8360000000000003</v>
      </c>
      <c r="I3789" s="79">
        <v>47.055</v>
      </c>
      <c r="J3789" s="79">
        <v>118.69199999999999</v>
      </c>
      <c r="K3789" s="79">
        <v>136.9</v>
      </c>
      <c r="L3789" s="79">
        <v>62.226999999999997</v>
      </c>
      <c r="M3789" s="79">
        <v>10.832000000000001</v>
      </c>
      <c r="N3789" s="79">
        <v>0.53800000000000003</v>
      </c>
    </row>
    <row r="3790" spans="1:14" x14ac:dyDescent="0.3">
      <c r="A3790" s="82">
        <v>3789</v>
      </c>
      <c r="B3790" s="83" t="s">
        <v>323</v>
      </c>
      <c r="C3790" s="86" t="s">
        <v>267</v>
      </c>
      <c r="D3790" s="88"/>
      <c r="E3790" s="88">
        <v>840</v>
      </c>
      <c r="F3790" s="10">
        <v>2085</v>
      </c>
      <c r="G3790" s="78" t="s">
        <v>338</v>
      </c>
      <c r="H3790" s="79">
        <v>7.8360000000000003</v>
      </c>
      <c r="I3790" s="79">
        <v>47.055</v>
      </c>
      <c r="J3790" s="79">
        <v>118.69199999999999</v>
      </c>
      <c r="K3790" s="79">
        <v>136.9</v>
      </c>
      <c r="L3790" s="79">
        <v>62.226999999999997</v>
      </c>
      <c r="M3790" s="79">
        <v>10.832000000000001</v>
      </c>
      <c r="N3790" s="79">
        <v>0.53800000000000003</v>
      </c>
    </row>
    <row r="3791" spans="1:14" x14ac:dyDescent="0.3">
      <c r="A3791" s="82">
        <v>3790</v>
      </c>
      <c r="B3791" s="83" t="s">
        <v>323</v>
      </c>
      <c r="C3791" s="86" t="s">
        <v>267</v>
      </c>
      <c r="D3791" s="88"/>
      <c r="E3791" s="88">
        <v>840</v>
      </c>
      <c r="F3791" s="10">
        <v>2090</v>
      </c>
      <c r="G3791" s="78" t="s">
        <v>339</v>
      </c>
      <c r="H3791" s="79">
        <v>7.8390000000000004</v>
      </c>
      <c r="I3791" s="79">
        <v>47.072000000000003</v>
      </c>
      <c r="J3791" s="79">
        <v>118.735</v>
      </c>
      <c r="K3791" s="79">
        <v>136.94999999999999</v>
      </c>
      <c r="L3791" s="79">
        <v>62.25</v>
      </c>
      <c r="M3791" s="79">
        <v>10.836</v>
      </c>
      <c r="N3791" s="79">
        <v>0.53800000000000003</v>
      </c>
    </row>
    <row r="3792" spans="1:14" x14ac:dyDescent="0.3">
      <c r="A3792" s="82">
        <v>3791</v>
      </c>
      <c r="B3792" s="83" t="s">
        <v>323</v>
      </c>
      <c r="C3792" s="86" t="s">
        <v>267</v>
      </c>
      <c r="D3792" s="88"/>
      <c r="E3792" s="88">
        <v>840</v>
      </c>
      <c r="F3792" s="10">
        <v>2095</v>
      </c>
      <c r="G3792" s="78" t="s">
        <v>340</v>
      </c>
      <c r="H3792" s="79">
        <v>7.8310000000000004</v>
      </c>
      <c r="I3792" s="79">
        <v>47.024999999999999</v>
      </c>
      <c r="J3792" s="79">
        <v>118.619</v>
      </c>
      <c r="K3792" s="79">
        <v>136.81399999999999</v>
      </c>
      <c r="L3792" s="79">
        <v>62.188000000000002</v>
      </c>
      <c r="M3792" s="79">
        <v>10.826000000000001</v>
      </c>
      <c r="N3792" s="79">
        <v>0.53700000000000003</v>
      </c>
    </row>
    <row r="3793" spans="1:14" x14ac:dyDescent="0.3">
      <c r="A3793" s="82">
        <v>3792</v>
      </c>
      <c r="B3793" s="83" t="s">
        <v>323</v>
      </c>
      <c r="C3793" s="84" t="s">
        <v>268</v>
      </c>
      <c r="D3793" s="88"/>
      <c r="E3793" s="88">
        <v>909</v>
      </c>
      <c r="F3793" s="10">
        <v>2015</v>
      </c>
      <c r="G3793" s="78" t="s">
        <v>324</v>
      </c>
      <c r="H3793" s="79">
        <v>27.384561707866801</v>
      </c>
      <c r="I3793" s="79">
        <v>87.718050876775195</v>
      </c>
      <c r="J3793" s="79">
        <v>115.91480167192</v>
      </c>
      <c r="K3793" s="79">
        <v>127.53681300635</v>
      </c>
      <c r="L3793" s="79">
        <v>80.077869754123796</v>
      </c>
      <c r="M3793" s="79">
        <v>23.470889732302599</v>
      </c>
      <c r="N3793" s="79">
        <v>5.21656929848477</v>
      </c>
    </row>
    <row r="3794" spans="1:14" x14ac:dyDescent="0.3">
      <c r="A3794" s="82">
        <v>3793</v>
      </c>
      <c r="B3794" s="83" t="s">
        <v>323</v>
      </c>
      <c r="C3794" s="84" t="s">
        <v>268</v>
      </c>
      <c r="D3794" s="88"/>
      <c r="E3794" s="88">
        <v>909</v>
      </c>
      <c r="F3794" s="10">
        <v>2020</v>
      </c>
      <c r="G3794" s="78" t="s">
        <v>325</v>
      </c>
      <c r="H3794" s="79">
        <v>25.051128246118601</v>
      </c>
      <c r="I3794" s="79">
        <v>84.175146176185194</v>
      </c>
      <c r="J3794" s="79">
        <v>112.302079157788</v>
      </c>
      <c r="K3794" s="79">
        <v>125.260636480689</v>
      </c>
      <c r="L3794" s="79">
        <v>80.152073933388905</v>
      </c>
      <c r="M3794" s="79">
        <v>24.136934865290101</v>
      </c>
      <c r="N3794" s="79">
        <v>5.5213190150475597</v>
      </c>
    </row>
    <row r="3795" spans="1:14" x14ac:dyDescent="0.3">
      <c r="A3795" s="82">
        <v>3794</v>
      </c>
      <c r="B3795" s="83" t="s">
        <v>323</v>
      </c>
      <c r="C3795" s="84" t="s">
        <v>268</v>
      </c>
      <c r="D3795" s="88"/>
      <c r="E3795" s="88">
        <v>909</v>
      </c>
      <c r="F3795" s="10">
        <v>2025</v>
      </c>
      <c r="G3795" s="78" t="s">
        <v>326</v>
      </c>
      <c r="H3795" s="79">
        <v>22.812641042495301</v>
      </c>
      <c r="I3795" s="79">
        <v>79.311907199591502</v>
      </c>
      <c r="J3795" s="79">
        <v>109.835453409289</v>
      </c>
      <c r="K3795" s="79">
        <v>123.881099256485</v>
      </c>
      <c r="L3795" s="79">
        <v>79.987244114788794</v>
      </c>
      <c r="M3795" s="79">
        <v>24.1571342314917</v>
      </c>
      <c r="N3795" s="79">
        <v>5.5756644843824104</v>
      </c>
    </row>
    <row r="3796" spans="1:14" x14ac:dyDescent="0.3">
      <c r="A3796" s="82">
        <v>3795</v>
      </c>
      <c r="B3796" s="83" t="s">
        <v>323</v>
      </c>
      <c r="C3796" s="84" t="s">
        <v>268</v>
      </c>
      <c r="D3796" s="88"/>
      <c r="E3796" s="88">
        <v>909</v>
      </c>
      <c r="F3796" s="10">
        <v>2030</v>
      </c>
      <c r="G3796" s="78" t="s">
        <v>327</v>
      </c>
      <c r="H3796" s="79">
        <v>21.0358823937624</v>
      </c>
      <c r="I3796" s="79">
        <v>74.477973712612396</v>
      </c>
      <c r="J3796" s="79">
        <v>106.92485991936699</v>
      </c>
      <c r="K3796" s="79">
        <v>122.58845482045299</v>
      </c>
      <c r="L3796" s="79">
        <v>79.698430533908507</v>
      </c>
      <c r="M3796" s="79">
        <v>24.267929338871799</v>
      </c>
      <c r="N3796" s="79">
        <v>5.33034385921595</v>
      </c>
    </row>
    <row r="3797" spans="1:14" x14ac:dyDescent="0.3">
      <c r="A3797" s="82">
        <v>3796</v>
      </c>
      <c r="B3797" s="83" t="s">
        <v>323</v>
      </c>
      <c r="C3797" s="84" t="s">
        <v>268</v>
      </c>
      <c r="D3797" s="88"/>
      <c r="E3797" s="88">
        <v>909</v>
      </c>
      <c r="F3797" s="10">
        <v>2035</v>
      </c>
      <c r="G3797" s="78" t="s">
        <v>328</v>
      </c>
      <c r="H3797" s="79">
        <v>19.693086633188599</v>
      </c>
      <c r="I3797" s="79">
        <v>70.704695394044194</v>
      </c>
      <c r="J3797" s="79">
        <v>104.43488861709</v>
      </c>
      <c r="K3797" s="79">
        <v>121.560280661325</v>
      </c>
      <c r="L3797" s="79">
        <v>79.194104981512595</v>
      </c>
      <c r="M3797" s="79">
        <v>24.508539191111499</v>
      </c>
      <c r="N3797" s="79">
        <v>5.2256819576112497</v>
      </c>
    </row>
    <row r="3798" spans="1:14" x14ac:dyDescent="0.3">
      <c r="A3798" s="82">
        <v>3797</v>
      </c>
      <c r="B3798" s="83" t="s">
        <v>323</v>
      </c>
      <c r="C3798" s="84" t="s">
        <v>268</v>
      </c>
      <c r="D3798" s="88"/>
      <c r="E3798" s="88">
        <v>909</v>
      </c>
      <c r="F3798" s="10">
        <v>2040</v>
      </c>
      <c r="G3798" s="78" t="s">
        <v>329</v>
      </c>
      <c r="H3798" s="79">
        <v>18.681158122457798</v>
      </c>
      <c r="I3798" s="79">
        <v>67.993093413012403</v>
      </c>
      <c r="J3798" s="79">
        <v>102.663559724612</v>
      </c>
      <c r="K3798" s="79">
        <v>120.796527613013</v>
      </c>
      <c r="L3798" s="79">
        <v>78.375549825130804</v>
      </c>
      <c r="M3798" s="79">
        <v>24.533241733306401</v>
      </c>
      <c r="N3798" s="79">
        <v>5.2794588732690002</v>
      </c>
    </row>
    <row r="3799" spans="1:14" x14ac:dyDescent="0.3">
      <c r="A3799" s="82">
        <v>3798</v>
      </c>
      <c r="B3799" s="83" t="s">
        <v>323</v>
      </c>
      <c r="C3799" s="84" t="s">
        <v>268</v>
      </c>
      <c r="D3799" s="88"/>
      <c r="E3799" s="88">
        <v>909</v>
      </c>
      <c r="F3799" s="10">
        <v>2045</v>
      </c>
      <c r="G3799" s="78" t="s">
        <v>330</v>
      </c>
      <c r="H3799" s="79">
        <v>17.731565186194501</v>
      </c>
      <c r="I3799" s="79">
        <v>66.0318973084877</v>
      </c>
      <c r="J3799" s="79">
        <v>101.59756077729</v>
      </c>
      <c r="K3799" s="79">
        <v>120.26328429175901</v>
      </c>
      <c r="L3799" s="79">
        <v>77.449457726383002</v>
      </c>
      <c r="M3799" s="79">
        <v>24.125418757807498</v>
      </c>
      <c r="N3799" s="79">
        <v>5.2390449445067704</v>
      </c>
    </row>
    <row r="3800" spans="1:14" x14ac:dyDescent="0.3">
      <c r="A3800" s="82">
        <v>3799</v>
      </c>
      <c r="B3800" s="83" t="s">
        <v>323</v>
      </c>
      <c r="C3800" s="84" t="s">
        <v>268</v>
      </c>
      <c r="D3800" s="88"/>
      <c r="E3800" s="88">
        <v>909</v>
      </c>
      <c r="F3800" s="10">
        <v>2050</v>
      </c>
      <c r="G3800" s="78" t="s">
        <v>331</v>
      </c>
      <c r="H3800" s="79">
        <v>16.787678461116101</v>
      </c>
      <c r="I3800" s="79">
        <v>64.2666946042375</v>
      </c>
      <c r="J3800" s="79">
        <v>101.13915040238</v>
      </c>
      <c r="K3800" s="79">
        <v>119.94645205736801</v>
      </c>
      <c r="L3800" s="79">
        <v>76.504724156253502</v>
      </c>
      <c r="M3800" s="79">
        <v>23.536574564254298</v>
      </c>
      <c r="N3800" s="79">
        <v>4.9338011944554498</v>
      </c>
    </row>
    <row r="3801" spans="1:14" x14ac:dyDescent="0.3">
      <c r="A3801" s="82">
        <v>3800</v>
      </c>
      <c r="B3801" s="83" t="s">
        <v>323</v>
      </c>
      <c r="C3801" s="84" t="s">
        <v>268</v>
      </c>
      <c r="D3801" s="88"/>
      <c r="E3801" s="88">
        <v>909</v>
      </c>
      <c r="F3801" s="10">
        <v>2055</v>
      </c>
      <c r="G3801" s="78" t="s">
        <v>332</v>
      </c>
      <c r="H3801" s="79">
        <v>15.831866934808099</v>
      </c>
      <c r="I3801" s="79">
        <v>62.383588664744003</v>
      </c>
      <c r="J3801" s="79">
        <v>100.857491666809</v>
      </c>
      <c r="K3801" s="79">
        <v>119.75305716669899</v>
      </c>
      <c r="L3801" s="79">
        <v>75.602772836085506</v>
      </c>
      <c r="M3801" s="79">
        <v>22.9368795733259</v>
      </c>
      <c r="N3801" s="79">
        <v>4.5559785157884196</v>
      </c>
    </row>
    <row r="3802" spans="1:14" x14ac:dyDescent="0.3">
      <c r="A3802" s="82">
        <v>3801</v>
      </c>
      <c r="B3802" s="83" t="s">
        <v>323</v>
      </c>
      <c r="C3802" s="84" t="s">
        <v>268</v>
      </c>
      <c r="D3802" s="88"/>
      <c r="E3802" s="88">
        <v>909</v>
      </c>
      <c r="F3802" s="10">
        <v>2060</v>
      </c>
      <c r="G3802" s="78" t="s">
        <v>333</v>
      </c>
      <c r="H3802" s="79">
        <v>14.926252069623899</v>
      </c>
      <c r="I3802" s="79">
        <v>60.3401984674367</v>
      </c>
      <c r="J3802" s="79">
        <v>100.546015000648</v>
      </c>
      <c r="K3802" s="79">
        <v>119.69887351500201</v>
      </c>
      <c r="L3802" s="79">
        <v>74.737420506895504</v>
      </c>
      <c r="M3802" s="79">
        <v>22.354212270472601</v>
      </c>
      <c r="N3802" s="79">
        <v>4.2108832592719398</v>
      </c>
    </row>
    <row r="3803" spans="1:14" x14ac:dyDescent="0.3">
      <c r="A3803" s="82">
        <v>3802</v>
      </c>
      <c r="B3803" s="83" t="s">
        <v>323</v>
      </c>
      <c r="C3803" s="84" t="s">
        <v>268</v>
      </c>
      <c r="D3803" s="88"/>
      <c r="E3803" s="88">
        <v>909</v>
      </c>
      <c r="F3803" s="10">
        <v>2065</v>
      </c>
      <c r="G3803" s="78" t="s">
        <v>334</v>
      </c>
      <c r="H3803" s="79">
        <v>14.1309886323656</v>
      </c>
      <c r="I3803" s="79">
        <v>58.397726118666597</v>
      </c>
      <c r="J3803" s="79">
        <v>100.183278964416</v>
      </c>
      <c r="K3803" s="79">
        <v>119.74806827723501</v>
      </c>
      <c r="L3803" s="79">
        <v>73.900974649057105</v>
      </c>
      <c r="M3803" s="79">
        <v>21.793725304495201</v>
      </c>
      <c r="N3803" s="79">
        <v>3.91080796461942</v>
      </c>
    </row>
    <row r="3804" spans="1:14" x14ac:dyDescent="0.3">
      <c r="A3804" s="82">
        <v>3803</v>
      </c>
      <c r="B3804" s="83" t="s">
        <v>323</v>
      </c>
      <c r="C3804" s="84" t="s">
        <v>268</v>
      </c>
      <c r="D3804" s="88"/>
      <c r="E3804" s="88">
        <v>909</v>
      </c>
      <c r="F3804" s="10">
        <v>2070</v>
      </c>
      <c r="G3804" s="78" t="s">
        <v>335</v>
      </c>
      <c r="H3804" s="79">
        <v>13.4209093746811</v>
      </c>
      <c r="I3804" s="79">
        <v>56.644866142535903</v>
      </c>
      <c r="J3804" s="79">
        <v>99.8252416768334</v>
      </c>
      <c r="K3804" s="79">
        <v>119.923700548079</v>
      </c>
      <c r="L3804" s="79">
        <v>73.141968045509202</v>
      </c>
      <c r="M3804" s="79">
        <v>21.218722125016601</v>
      </c>
      <c r="N3804" s="79">
        <v>3.6332842936516401</v>
      </c>
    </row>
    <row r="3805" spans="1:14" x14ac:dyDescent="0.3">
      <c r="A3805" s="82">
        <v>3804</v>
      </c>
      <c r="B3805" s="83" t="s">
        <v>323</v>
      </c>
      <c r="C3805" s="84" t="s">
        <v>268</v>
      </c>
      <c r="D3805" s="88"/>
      <c r="E3805" s="88">
        <v>909</v>
      </c>
      <c r="F3805" s="10">
        <v>2075</v>
      </c>
      <c r="G3805" s="78" t="s">
        <v>336</v>
      </c>
      <c r="H3805" s="79">
        <v>12.765764016847401</v>
      </c>
      <c r="I3805" s="79">
        <v>55.099877210058601</v>
      </c>
      <c r="J3805" s="79">
        <v>99.551186348586796</v>
      </c>
      <c r="K3805" s="79">
        <v>120.130666211456</v>
      </c>
      <c r="L3805" s="79">
        <v>72.419479925559997</v>
      </c>
      <c r="M3805" s="79">
        <v>20.607120680585801</v>
      </c>
      <c r="N3805" s="79">
        <v>3.35885839290057</v>
      </c>
    </row>
    <row r="3806" spans="1:14" x14ac:dyDescent="0.3">
      <c r="A3806" s="82">
        <v>3805</v>
      </c>
      <c r="B3806" s="83" t="s">
        <v>323</v>
      </c>
      <c r="C3806" s="84" t="s">
        <v>268</v>
      </c>
      <c r="D3806" s="88"/>
      <c r="E3806" s="88">
        <v>909</v>
      </c>
      <c r="F3806" s="10">
        <v>2080</v>
      </c>
      <c r="G3806" s="78" t="s">
        <v>337</v>
      </c>
      <c r="H3806" s="79">
        <v>12.139471746039399</v>
      </c>
      <c r="I3806" s="79">
        <v>53.6583283130783</v>
      </c>
      <c r="J3806" s="79">
        <v>99.430190510100502</v>
      </c>
      <c r="K3806" s="79">
        <v>120.42967576429901</v>
      </c>
      <c r="L3806" s="79">
        <v>71.796630505760305</v>
      </c>
      <c r="M3806" s="79">
        <v>19.980484467268699</v>
      </c>
      <c r="N3806" s="79">
        <v>3.0752321387232899</v>
      </c>
    </row>
    <row r="3807" spans="1:14" x14ac:dyDescent="0.3">
      <c r="A3807" s="82">
        <v>3806</v>
      </c>
      <c r="B3807" s="83" t="s">
        <v>323</v>
      </c>
      <c r="C3807" s="84" t="s">
        <v>268</v>
      </c>
      <c r="D3807" s="88"/>
      <c r="E3807" s="88">
        <v>909</v>
      </c>
      <c r="F3807" s="10">
        <v>2085</v>
      </c>
      <c r="G3807" s="78" t="s">
        <v>338</v>
      </c>
      <c r="H3807" s="79">
        <v>11.535482147850599</v>
      </c>
      <c r="I3807" s="79">
        <v>52.235882681536602</v>
      </c>
      <c r="J3807" s="79">
        <v>99.371320567187595</v>
      </c>
      <c r="K3807" s="79">
        <v>120.758344141812</v>
      </c>
      <c r="L3807" s="79">
        <v>71.197958935406803</v>
      </c>
      <c r="M3807" s="79">
        <v>19.369460098355301</v>
      </c>
      <c r="N3807" s="79">
        <v>2.79751697030312</v>
      </c>
    </row>
    <row r="3808" spans="1:14" x14ac:dyDescent="0.3">
      <c r="A3808" s="82">
        <v>3807</v>
      </c>
      <c r="B3808" s="83" t="s">
        <v>323</v>
      </c>
      <c r="C3808" s="84" t="s">
        <v>268</v>
      </c>
      <c r="D3808" s="88"/>
      <c r="E3808" s="88">
        <v>909</v>
      </c>
      <c r="F3808" s="10">
        <v>2090</v>
      </c>
      <c r="G3808" s="78" t="s">
        <v>339</v>
      </c>
      <c r="H3808" s="79">
        <v>10.981096348074299</v>
      </c>
      <c r="I3808" s="79">
        <v>50.873700924501499</v>
      </c>
      <c r="J3808" s="79">
        <v>99.411305814781201</v>
      </c>
      <c r="K3808" s="79">
        <v>121.223500998801</v>
      </c>
      <c r="L3808" s="79">
        <v>70.677021431013998</v>
      </c>
      <c r="M3808" s="79">
        <v>18.799267769250999</v>
      </c>
      <c r="N3808" s="79">
        <v>2.5424225778231002</v>
      </c>
    </row>
    <row r="3809" spans="1:14" x14ac:dyDescent="0.3">
      <c r="A3809" s="82">
        <v>3808</v>
      </c>
      <c r="B3809" s="83" t="s">
        <v>323</v>
      </c>
      <c r="C3809" s="84" t="s">
        <v>268</v>
      </c>
      <c r="D3809" s="88"/>
      <c r="E3809" s="88">
        <v>909</v>
      </c>
      <c r="F3809" s="10">
        <v>2095</v>
      </c>
      <c r="G3809" s="78" t="s">
        <v>340</v>
      </c>
      <c r="H3809" s="79">
        <v>10.479963111689001</v>
      </c>
      <c r="I3809" s="79">
        <v>49.594754472381197</v>
      </c>
      <c r="J3809" s="79">
        <v>99.517721129148498</v>
      </c>
      <c r="K3809" s="79">
        <v>121.84257930416599</v>
      </c>
      <c r="L3809" s="79">
        <v>70.237002446977201</v>
      </c>
      <c r="M3809" s="79">
        <v>18.258071872022899</v>
      </c>
      <c r="N3809" s="79">
        <v>2.3166598701816001</v>
      </c>
    </row>
    <row r="3810" spans="1:14" x14ac:dyDescent="0.3">
      <c r="A3810" s="82">
        <v>3809</v>
      </c>
      <c r="B3810" s="83" t="s">
        <v>323</v>
      </c>
      <c r="C3810" s="87" t="s">
        <v>269</v>
      </c>
      <c r="D3810" s="88"/>
      <c r="E3810" s="88">
        <v>927</v>
      </c>
      <c r="F3810" s="10">
        <v>2015</v>
      </c>
      <c r="G3810" s="78" t="s">
        <v>324</v>
      </c>
      <c r="H3810" s="79">
        <v>14.1227148370264</v>
      </c>
      <c r="I3810" s="79">
        <v>49.698070255772897</v>
      </c>
      <c r="J3810" s="79">
        <v>94.261545020389605</v>
      </c>
      <c r="K3810" s="79">
        <v>121.948098601094</v>
      </c>
      <c r="L3810" s="79">
        <v>73.378910047120002</v>
      </c>
      <c r="M3810" s="79">
        <v>16.594421033561201</v>
      </c>
      <c r="N3810" s="79">
        <v>1.1696384169137</v>
      </c>
    </row>
    <row r="3811" spans="1:14" x14ac:dyDescent="0.3">
      <c r="A3811" s="82">
        <v>3810</v>
      </c>
      <c r="B3811" s="83" t="s">
        <v>323</v>
      </c>
      <c r="C3811" s="87" t="s">
        <v>269</v>
      </c>
      <c r="D3811" s="88"/>
      <c r="E3811" s="88">
        <v>927</v>
      </c>
      <c r="F3811" s="10">
        <v>2020</v>
      </c>
      <c r="G3811" s="78" t="s">
        <v>325</v>
      </c>
      <c r="H3811" s="79">
        <v>12.302928182406401</v>
      </c>
      <c r="I3811" s="79">
        <v>46.070373468588201</v>
      </c>
      <c r="J3811" s="79">
        <v>90.601574083737106</v>
      </c>
      <c r="K3811" s="79">
        <v>121.247578079582</v>
      </c>
      <c r="L3811" s="79">
        <v>75.285377537412799</v>
      </c>
      <c r="M3811" s="79">
        <v>17.690776669318801</v>
      </c>
      <c r="N3811" s="79">
        <v>1.35727454243435</v>
      </c>
    </row>
    <row r="3812" spans="1:14" x14ac:dyDescent="0.3">
      <c r="A3812" s="82">
        <v>3811</v>
      </c>
      <c r="B3812" s="83" t="s">
        <v>323</v>
      </c>
      <c r="C3812" s="87" t="s">
        <v>269</v>
      </c>
      <c r="D3812" s="88"/>
      <c r="E3812" s="88">
        <v>927</v>
      </c>
      <c r="F3812" s="10">
        <v>2025</v>
      </c>
      <c r="G3812" s="78" t="s">
        <v>326</v>
      </c>
      <c r="H3812" s="79">
        <v>10.8842100692217</v>
      </c>
      <c r="I3812" s="79">
        <v>43.3764864366415</v>
      </c>
      <c r="J3812" s="79">
        <v>88.554019432686999</v>
      </c>
      <c r="K3812" s="79">
        <v>121.04150207468101</v>
      </c>
      <c r="L3812" s="79">
        <v>76.349905870272096</v>
      </c>
      <c r="M3812" s="79">
        <v>18.440285272896499</v>
      </c>
      <c r="N3812" s="79">
        <v>1.52907752388091</v>
      </c>
    </row>
    <row r="3813" spans="1:14" x14ac:dyDescent="0.3">
      <c r="A3813" s="82">
        <v>3812</v>
      </c>
      <c r="B3813" s="83" t="s">
        <v>323</v>
      </c>
      <c r="C3813" s="87" t="s">
        <v>269</v>
      </c>
      <c r="D3813" s="88"/>
      <c r="E3813" s="88">
        <v>927</v>
      </c>
      <c r="F3813" s="10">
        <v>2030</v>
      </c>
      <c r="G3813" s="78" t="s">
        <v>327</v>
      </c>
      <c r="H3813" s="79">
        <v>9.8331744406388708</v>
      </c>
      <c r="I3813" s="79">
        <v>41.365950252659701</v>
      </c>
      <c r="J3813" s="79">
        <v>87.190870963855502</v>
      </c>
      <c r="K3813" s="79">
        <v>120.81372530340801</v>
      </c>
      <c r="L3813" s="79">
        <v>76.827144736298393</v>
      </c>
      <c r="M3813" s="79">
        <v>18.912490687335801</v>
      </c>
      <c r="N3813" s="79">
        <v>1.6727656620556199</v>
      </c>
    </row>
    <row r="3814" spans="1:14" x14ac:dyDescent="0.3">
      <c r="A3814" s="82">
        <v>3813</v>
      </c>
      <c r="B3814" s="83" t="s">
        <v>323</v>
      </c>
      <c r="C3814" s="87" t="s">
        <v>269</v>
      </c>
      <c r="D3814" s="88"/>
      <c r="E3814" s="88">
        <v>927</v>
      </c>
      <c r="F3814" s="10">
        <v>2035</v>
      </c>
      <c r="G3814" s="78" t="s">
        <v>328</v>
      </c>
      <c r="H3814" s="79">
        <v>9.0847109239147894</v>
      </c>
      <c r="I3814" s="79">
        <v>40.000911178417198</v>
      </c>
      <c r="J3814" s="79">
        <v>86.681605019712507</v>
      </c>
      <c r="K3814" s="79">
        <v>120.976502107844</v>
      </c>
      <c r="L3814" s="79">
        <v>77.084876723573899</v>
      </c>
      <c r="M3814" s="79">
        <v>19.216687402764801</v>
      </c>
      <c r="N3814" s="79">
        <v>1.7764636781890399</v>
      </c>
    </row>
    <row r="3815" spans="1:14" x14ac:dyDescent="0.3">
      <c r="A3815" s="82">
        <v>3814</v>
      </c>
      <c r="B3815" s="83" t="s">
        <v>323</v>
      </c>
      <c r="C3815" s="87" t="s">
        <v>269</v>
      </c>
      <c r="D3815" s="88"/>
      <c r="E3815" s="88">
        <v>927</v>
      </c>
      <c r="F3815" s="10">
        <v>2040</v>
      </c>
      <c r="G3815" s="78" t="s">
        <v>329</v>
      </c>
      <c r="H3815" s="79">
        <v>8.5439441597196293</v>
      </c>
      <c r="I3815" s="79">
        <v>39.112900941186197</v>
      </c>
      <c r="J3815" s="79">
        <v>86.642615241687096</v>
      </c>
      <c r="K3815" s="79">
        <v>121.24083380344899</v>
      </c>
      <c r="L3815" s="79">
        <v>77.057314393723402</v>
      </c>
      <c r="M3815" s="79">
        <v>19.382103146924901</v>
      </c>
      <c r="N3815" s="79">
        <v>1.85942706657326</v>
      </c>
    </row>
    <row r="3816" spans="1:14" x14ac:dyDescent="0.3">
      <c r="A3816" s="82">
        <v>3815</v>
      </c>
      <c r="B3816" s="83" t="s">
        <v>323</v>
      </c>
      <c r="C3816" s="87" t="s">
        <v>269</v>
      </c>
      <c r="D3816" s="88"/>
      <c r="E3816" s="88">
        <v>927</v>
      </c>
      <c r="F3816" s="10">
        <v>2045</v>
      </c>
      <c r="G3816" s="78" t="s">
        <v>330</v>
      </c>
      <c r="H3816" s="79">
        <v>8.1523370301233502</v>
      </c>
      <c r="I3816" s="79">
        <v>38.610492390424803</v>
      </c>
      <c r="J3816" s="79">
        <v>87.002548959586704</v>
      </c>
      <c r="K3816" s="79">
        <v>121.655331389521</v>
      </c>
      <c r="L3816" s="79">
        <v>76.865630427417798</v>
      </c>
      <c r="M3816" s="79">
        <v>19.4286525274116</v>
      </c>
      <c r="N3816" s="79">
        <v>1.9199951378951901</v>
      </c>
    </row>
    <row r="3817" spans="1:14" x14ac:dyDescent="0.3">
      <c r="A3817" s="82">
        <v>3816</v>
      </c>
      <c r="B3817" s="83" t="s">
        <v>323</v>
      </c>
      <c r="C3817" s="87" t="s">
        <v>269</v>
      </c>
      <c r="D3817" s="88"/>
      <c r="E3817" s="88">
        <v>927</v>
      </c>
      <c r="F3817" s="10">
        <v>2050</v>
      </c>
      <c r="G3817" s="78" t="s">
        <v>331</v>
      </c>
      <c r="H3817" s="79">
        <v>7.8727946625793699</v>
      </c>
      <c r="I3817" s="79">
        <v>38.305657093124502</v>
      </c>
      <c r="J3817" s="79">
        <v>87.575597239999894</v>
      </c>
      <c r="K3817" s="79">
        <v>122.04336808873001</v>
      </c>
      <c r="L3817" s="79">
        <v>76.4674448216645</v>
      </c>
      <c r="M3817" s="79">
        <v>19.348797895634199</v>
      </c>
      <c r="N3817" s="79">
        <v>1.9507393532450299</v>
      </c>
    </row>
    <row r="3818" spans="1:14" x14ac:dyDescent="0.3">
      <c r="A3818" s="82">
        <v>3817</v>
      </c>
      <c r="B3818" s="83" t="s">
        <v>323</v>
      </c>
      <c r="C3818" s="87" t="s">
        <v>269</v>
      </c>
      <c r="D3818" s="88"/>
      <c r="E3818" s="88">
        <v>927</v>
      </c>
      <c r="F3818" s="10">
        <v>2055</v>
      </c>
      <c r="G3818" s="78" t="s">
        <v>332</v>
      </c>
      <c r="H3818" s="79">
        <v>7.7054874138383296</v>
      </c>
      <c r="I3818" s="79">
        <v>38.200486059676003</v>
      </c>
      <c r="J3818" s="79">
        <v>88.312654653140001</v>
      </c>
      <c r="K3818" s="79">
        <v>122.513025314328</v>
      </c>
      <c r="L3818" s="79">
        <v>76.064367001065904</v>
      </c>
      <c r="M3818" s="79">
        <v>19.228717430368398</v>
      </c>
      <c r="N3818" s="79">
        <v>1.96795899188106</v>
      </c>
    </row>
    <row r="3819" spans="1:14" x14ac:dyDescent="0.3">
      <c r="A3819" s="82">
        <v>3818</v>
      </c>
      <c r="B3819" s="83" t="s">
        <v>323</v>
      </c>
      <c r="C3819" s="87" t="s">
        <v>269</v>
      </c>
      <c r="D3819" s="88"/>
      <c r="E3819" s="88">
        <v>927</v>
      </c>
      <c r="F3819" s="10">
        <v>2060</v>
      </c>
      <c r="G3819" s="78" t="s">
        <v>333</v>
      </c>
      <c r="H3819" s="79">
        <v>7.6001686009319096</v>
      </c>
      <c r="I3819" s="79">
        <v>38.211309031246103</v>
      </c>
      <c r="J3819" s="79">
        <v>89.125661589664205</v>
      </c>
      <c r="K3819" s="79">
        <v>123.08741715097</v>
      </c>
      <c r="L3819" s="79">
        <v>75.700225683631899</v>
      </c>
      <c r="M3819" s="79">
        <v>19.075387265184101</v>
      </c>
      <c r="N3819" s="79">
        <v>1.97667875368546</v>
      </c>
    </row>
    <row r="3820" spans="1:14" x14ac:dyDescent="0.3">
      <c r="A3820" s="82">
        <v>3819</v>
      </c>
      <c r="B3820" s="83" t="s">
        <v>323</v>
      </c>
      <c r="C3820" s="87" t="s">
        <v>269</v>
      </c>
      <c r="D3820" s="88"/>
      <c r="E3820" s="88">
        <v>927</v>
      </c>
      <c r="F3820" s="10">
        <v>2065</v>
      </c>
      <c r="G3820" s="78" t="s">
        <v>334</v>
      </c>
      <c r="H3820" s="79">
        <v>7.53932838257579</v>
      </c>
      <c r="I3820" s="79">
        <v>38.290554042635797</v>
      </c>
      <c r="J3820" s="79">
        <v>89.897886480092396</v>
      </c>
      <c r="K3820" s="79">
        <v>123.610809429502</v>
      </c>
      <c r="L3820" s="79">
        <v>75.338682635387798</v>
      </c>
      <c r="M3820" s="79">
        <v>18.899149703526199</v>
      </c>
      <c r="N3820" s="79">
        <v>1.97345774642262</v>
      </c>
    </row>
    <row r="3821" spans="1:14" x14ac:dyDescent="0.3">
      <c r="A3821" s="82">
        <v>3820</v>
      </c>
      <c r="B3821" s="83" t="s">
        <v>323</v>
      </c>
      <c r="C3821" s="87" t="s">
        <v>269</v>
      </c>
      <c r="D3821" s="88"/>
      <c r="E3821" s="88">
        <v>927</v>
      </c>
      <c r="F3821" s="10">
        <v>2070</v>
      </c>
      <c r="G3821" s="78" t="s">
        <v>335</v>
      </c>
      <c r="H3821" s="79">
        <v>7.5083622134107602</v>
      </c>
      <c r="I3821" s="79">
        <v>38.4395478735102</v>
      </c>
      <c r="J3821" s="79">
        <v>90.684587105190303</v>
      </c>
      <c r="K3821" s="79">
        <v>124.204737218624</v>
      </c>
      <c r="L3821" s="79">
        <v>75.076768904232907</v>
      </c>
      <c r="M3821" s="79">
        <v>18.744950008466599</v>
      </c>
      <c r="N3821" s="79">
        <v>1.9599710030013</v>
      </c>
    </row>
    <row r="3822" spans="1:14" x14ac:dyDescent="0.3">
      <c r="A3822" s="82">
        <v>3821</v>
      </c>
      <c r="B3822" s="83" t="s">
        <v>323</v>
      </c>
      <c r="C3822" s="87" t="s">
        <v>269</v>
      </c>
      <c r="D3822" s="88"/>
      <c r="E3822" s="88">
        <v>927</v>
      </c>
      <c r="F3822" s="10">
        <v>2075</v>
      </c>
      <c r="G3822" s="78" t="s">
        <v>336</v>
      </c>
      <c r="H3822" s="79">
        <v>7.4910191135583002</v>
      </c>
      <c r="I3822" s="79">
        <v>38.569217853521103</v>
      </c>
      <c r="J3822" s="79">
        <v>91.326721476507402</v>
      </c>
      <c r="K3822" s="79">
        <v>124.656622236026</v>
      </c>
      <c r="L3822" s="79">
        <v>74.783824839974699</v>
      </c>
      <c r="M3822" s="79">
        <v>18.574792409688499</v>
      </c>
      <c r="N3822" s="79">
        <v>1.9385202700339801</v>
      </c>
    </row>
    <row r="3823" spans="1:14" x14ac:dyDescent="0.3">
      <c r="A3823" s="82">
        <v>3822</v>
      </c>
      <c r="B3823" s="83" t="s">
        <v>323</v>
      </c>
      <c r="C3823" s="87" t="s">
        <v>269</v>
      </c>
      <c r="D3823" s="88"/>
      <c r="E3823" s="88">
        <v>927</v>
      </c>
      <c r="F3823" s="10">
        <v>2080</v>
      </c>
      <c r="G3823" s="78" t="s">
        <v>337</v>
      </c>
      <c r="H3823" s="79">
        <v>7.4872574845117903</v>
      </c>
      <c r="I3823" s="79">
        <v>38.728166808426899</v>
      </c>
      <c r="J3823" s="79">
        <v>91.9773985727591</v>
      </c>
      <c r="K3823" s="79">
        <v>125.15514950216701</v>
      </c>
      <c r="L3823" s="79">
        <v>74.562956276964698</v>
      </c>
      <c r="M3823" s="79">
        <v>18.412812302917501</v>
      </c>
      <c r="N3823" s="79">
        <v>1.9100314955261599</v>
      </c>
    </row>
    <row r="3824" spans="1:14" x14ac:dyDescent="0.3">
      <c r="A3824" s="82">
        <v>3823</v>
      </c>
      <c r="B3824" s="83" t="s">
        <v>323</v>
      </c>
      <c r="C3824" s="87" t="s">
        <v>269</v>
      </c>
      <c r="D3824" s="88"/>
      <c r="E3824" s="88">
        <v>927</v>
      </c>
      <c r="F3824" s="10">
        <v>2085</v>
      </c>
      <c r="G3824" s="78" t="s">
        <v>338</v>
      </c>
      <c r="H3824" s="79">
        <v>7.4904260510665699</v>
      </c>
      <c r="I3824" s="79">
        <v>38.879633679484897</v>
      </c>
      <c r="J3824" s="79">
        <v>92.571222474429703</v>
      </c>
      <c r="K3824" s="79">
        <v>125.605516690687</v>
      </c>
      <c r="L3824" s="79">
        <v>74.344264194929707</v>
      </c>
      <c r="M3824" s="79">
        <v>18.2428357954586</v>
      </c>
      <c r="N3824" s="79">
        <v>1.87221424758513</v>
      </c>
    </row>
    <row r="3825" spans="1:14" x14ac:dyDescent="0.3">
      <c r="A3825" s="82">
        <v>3824</v>
      </c>
      <c r="B3825" s="83" t="s">
        <v>323</v>
      </c>
      <c r="C3825" s="87" t="s">
        <v>269</v>
      </c>
      <c r="D3825" s="88"/>
      <c r="E3825" s="88">
        <v>927</v>
      </c>
      <c r="F3825" s="10">
        <v>2090</v>
      </c>
      <c r="G3825" s="78" t="s">
        <v>339</v>
      </c>
      <c r="H3825" s="79">
        <v>7.4988463786544104</v>
      </c>
      <c r="I3825" s="79">
        <v>39.030394063906499</v>
      </c>
      <c r="J3825" s="79">
        <v>93.125410157264298</v>
      </c>
      <c r="K3825" s="79">
        <v>126.05503623286999</v>
      </c>
      <c r="L3825" s="79">
        <v>74.161373507006701</v>
      </c>
      <c r="M3825" s="79">
        <v>18.0745878386256</v>
      </c>
      <c r="N3825" s="79">
        <v>1.8279292536598899</v>
      </c>
    </row>
    <row r="3826" spans="1:14" x14ac:dyDescent="0.3">
      <c r="A3826" s="82">
        <v>3825</v>
      </c>
      <c r="B3826" s="83" t="s">
        <v>323</v>
      </c>
      <c r="C3826" s="87" t="s">
        <v>269</v>
      </c>
      <c r="D3826" s="88"/>
      <c r="E3826" s="88">
        <v>927</v>
      </c>
      <c r="F3826" s="10">
        <v>2095</v>
      </c>
      <c r="G3826" s="78" t="s">
        <v>340</v>
      </c>
      <c r="H3826" s="79">
        <v>7.5166569424667404</v>
      </c>
      <c r="I3826" s="79">
        <v>39.193755712751297</v>
      </c>
      <c r="J3826" s="79">
        <v>93.689820405875906</v>
      </c>
      <c r="K3826" s="79">
        <v>126.55364356667</v>
      </c>
      <c r="L3826" s="79">
        <v>74.042774653360894</v>
      </c>
      <c r="M3826" s="79">
        <v>17.9125359754904</v>
      </c>
      <c r="N3826" s="79">
        <v>1.7738349397581501</v>
      </c>
    </row>
    <row r="3827" spans="1:14" x14ac:dyDescent="0.3">
      <c r="A3827" s="82">
        <v>3826</v>
      </c>
      <c r="B3827" s="83" t="s">
        <v>323</v>
      </c>
      <c r="C3827" s="86" t="s">
        <v>270</v>
      </c>
      <c r="D3827" s="88">
        <v>28</v>
      </c>
      <c r="E3827" s="88">
        <v>36</v>
      </c>
      <c r="F3827" s="10">
        <v>2015</v>
      </c>
      <c r="G3827" s="78" t="s">
        <v>324</v>
      </c>
      <c r="H3827" s="79">
        <v>12.901999999999999</v>
      </c>
      <c r="I3827" s="79">
        <v>46.411000000000001</v>
      </c>
      <c r="J3827" s="79">
        <v>92.751000000000005</v>
      </c>
      <c r="K3827" s="79">
        <v>122.381</v>
      </c>
      <c r="L3827" s="79">
        <v>73.819000000000003</v>
      </c>
      <c r="M3827" s="79">
        <v>16.824999999999999</v>
      </c>
      <c r="N3827" s="79">
        <v>1.2310000000000001</v>
      </c>
    </row>
    <row r="3828" spans="1:14" x14ac:dyDescent="0.3">
      <c r="A3828" s="82">
        <v>3827</v>
      </c>
      <c r="B3828" s="83" t="s">
        <v>323</v>
      </c>
      <c r="C3828" s="86" t="s">
        <v>270</v>
      </c>
      <c r="D3828" s="88">
        <v>28</v>
      </c>
      <c r="E3828" s="88">
        <v>36</v>
      </c>
      <c r="F3828" s="10">
        <v>2020</v>
      </c>
      <c r="G3828" s="78" t="s">
        <v>325</v>
      </c>
      <c r="H3828" s="79">
        <v>11.29</v>
      </c>
      <c r="I3828" s="79">
        <v>42.874000000000002</v>
      </c>
      <c r="J3828" s="79">
        <v>89.006</v>
      </c>
      <c r="K3828" s="79">
        <v>121.852</v>
      </c>
      <c r="L3828" s="79">
        <v>75.882999999999996</v>
      </c>
      <c r="M3828" s="79">
        <v>18.013999999999999</v>
      </c>
      <c r="N3828" s="79">
        <v>1.4410000000000001</v>
      </c>
    </row>
    <row r="3829" spans="1:14" x14ac:dyDescent="0.3">
      <c r="A3829" s="82">
        <v>3828</v>
      </c>
      <c r="B3829" s="83" t="s">
        <v>323</v>
      </c>
      <c r="C3829" s="86" t="s">
        <v>270</v>
      </c>
      <c r="D3829" s="88">
        <v>28</v>
      </c>
      <c r="E3829" s="88">
        <v>36</v>
      </c>
      <c r="F3829" s="10">
        <v>2025</v>
      </c>
      <c r="G3829" s="78" t="s">
        <v>326</v>
      </c>
      <c r="H3829" s="79">
        <v>10.071999999999999</v>
      </c>
      <c r="I3829" s="79">
        <v>40.462000000000003</v>
      </c>
      <c r="J3829" s="79">
        <v>87.024000000000001</v>
      </c>
      <c r="K3829" s="79">
        <v>121.75700000000001</v>
      </c>
      <c r="L3829" s="79">
        <v>77.102000000000004</v>
      </c>
      <c r="M3829" s="79">
        <v>18.852</v>
      </c>
      <c r="N3829" s="79">
        <v>1.631</v>
      </c>
    </row>
    <row r="3830" spans="1:14" x14ac:dyDescent="0.3">
      <c r="A3830" s="82">
        <v>3829</v>
      </c>
      <c r="B3830" s="83" t="s">
        <v>323</v>
      </c>
      <c r="C3830" s="86" t="s">
        <v>270</v>
      </c>
      <c r="D3830" s="88">
        <v>28</v>
      </c>
      <c r="E3830" s="88">
        <v>36</v>
      </c>
      <c r="F3830" s="10">
        <v>2030</v>
      </c>
      <c r="G3830" s="78" t="s">
        <v>327</v>
      </c>
      <c r="H3830" s="79">
        <v>9.1890000000000001</v>
      </c>
      <c r="I3830" s="79">
        <v>38.741</v>
      </c>
      <c r="J3830" s="79">
        <v>85.738</v>
      </c>
      <c r="K3830" s="79">
        <v>121.533</v>
      </c>
      <c r="L3830" s="79">
        <v>77.685000000000002</v>
      </c>
      <c r="M3830" s="79">
        <v>19.419</v>
      </c>
      <c r="N3830" s="79">
        <v>1.7949999999999999</v>
      </c>
    </row>
    <row r="3831" spans="1:14" x14ac:dyDescent="0.3">
      <c r="A3831" s="82">
        <v>3830</v>
      </c>
      <c r="B3831" s="83" t="s">
        <v>323</v>
      </c>
      <c r="C3831" s="86" t="s">
        <v>270</v>
      </c>
      <c r="D3831" s="88">
        <v>28</v>
      </c>
      <c r="E3831" s="88">
        <v>36</v>
      </c>
      <c r="F3831" s="10">
        <v>2035</v>
      </c>
      <c r="G3831" s="78" t="s">
        <v>328</v>
      </c>
      <c r="H3831" s="79">
        <v>8.5660000000000007</v>
      </c>
      <c r="I3831" s="79">
        <v>37.671999999999997</v>
      </c>
      <c r="J3831" s="79">
        <v>85.313999999999993</v>
      </c>
      <c r="K3831" s="79">
        <v>121.67400000000001</v>
      </c>
      <c r="L3831" s="79">
        <v>77.986999999999995</v>
      </c>
      <c r="M3831" s="79">
        <v>19.803999999999998</v>
      </c>
      <c r="N3831" s="79">
        <v>1.923</v>
      </c>
    </row>
    <row r="3832" spans="1:14" x14ac:dyDescent="0.3">
      <c r="A3832" s="82">
        <v>3831</v>
      </c>
      <c r="B3832" s="83" t="s">
        <v>323</v>
      </c>
      <c r="C3832" s="86" t="s">
        <v>270</v>
      </c>
      <c r="D3832" s="88">
        <v>28</v>
      </c>
      <c r="E3832" s="88">
        <v>36</v>
      </c>
      <c r="F3832" s="10">
        <v>2040</v>
      </c>
      <c r="G3832" s="78" t="s">
        <v>329</v>
      </c>
      <c r="H3832" s="79">
        <v>8.1189999999999998</v>
      </c>
      <c r="I3832" s="79">
        <v>37.003</v>
      </c>
      <c r="J3832" s="79">
        <v>85.373999999999995</v>
      </c>
      <c r="K3832" s="79">
        <v>121.91200000000001</v>
      </c>
      <c r="L3832" s="79">
        <v>77.962999999999994</v>
      </c>
      <c r="M3832" s="79">
        <v>20.003</v>
      </c>
      <c r="N3832" s="79">
        <v>2.0259999999999998</v>
      </c>
    </row>
    <row r="3833" spans="1:14" x14ac:dyDescent="0.3">
      <c r="A3833" s="82">
        <v>3832</v>
      </c>
      <c r="B3833" s="83" t="s">
        <v>323</v>
      </c>
      <c r="C3833" s="86" t="s">
        <v>270</v>
      </c>
      <c r="D3833" s="88">
        <v>28</v>
      </c>
      <c r="E3833" s="88">
        <v>36</v>
      </c>
      <c r="F3833" s="10">
        <v>2045</v>
      </c>
      <c r="G3833" s="78" t="s">
        <v>330</v>
      </c>
      <c r="H3833" s="79">
        <v>7.8090000000000002</v>
      </c>
      <c r="I3833" s="79">
        <v>36.674999999999997</v>
      </c>
      <c r="J3833" s="79">
        <v>85.82</v>
      </c>
      <c r="K3833" s="79">
        <v>122.315</v>
      </c>
      <c r="L3833" s="79">
        <v>77.766999999999996</v>
      </c>
      <c r="M3833" s="79">
        <v>20.059999999999999</v>
      </c>
      <c r="N3833" s="79">
        <v>2.0939999999999999</v>
      </c>
    </row>
    <row r="3834" spans="1:14" x14ac:dyDescent="0.3">
      <c r="A3834" s="82">
        <v>3833</v>
      </c>
      <c r="B3834" s="83" t="s">
        <v>323</v>
      </c>
      <c r="C3834" s="86" t="s">
        <v>270</v>
      </c>
      <c r="D3834" s="88">
        <v>28</v>
      </c>
      <c r="E3834" s="88">
        <v>36</v>
      </c>
      <c r="F3834" s="10">
        <v>2050</v>
      </c>
      <c r="G3834" s="78" t="s">
        <v>331</v>
      </c>
      <c r="H3834" s="79">
        <v>7.5949999999999998</v>
      </c>
      <c r="I3834" s="79">
        <v>36.526000000000003</v>
      </c>
      <c r="J3834" s="79">
        <v>86.42</v>
      </c>
      <c r="K3834" s="79">
        <v>122.65300000000001</v>
      </c>
      <c r="L3834" s="79">
        <v>77.311999999999998</v>
      </c>
      <c r="M3834" s="79">
        <v>19.968</v>
      </c>
      <c r="N3834" s="79">
        <v>2.1259999999999999</v>
      </c>
    </row>
    <row r="3835" spans="1:14" x14ac:dyDescent="0.3">
      <c r="A3835" s="82">
        <v>3834</v>
      </c>
      <c r="B3835" s="83" t="s">
        <v>323</v>
      </c>
      <c r="C3835" s="86" t="s">
        <v>270</v>
      </c>
      <c r="D3835" s="88">
        <v>28</v>
      </c>
      <c r="E3835" s="88">
        <v>36</v>
      </c>
      <c r="F3835" s="10">
        <v>2055</v>
      </c>
      <c r="G3835" s="78" t="s">
        <v>332</v>
      </c>
      <c r="H3835" s="79">
        <v>7.4859999999999998</v>
      </c>
      <c r="I3835" s="79">
        <v>36.594000000000001</v>
      </c>
      <c r="J3835" s="79">
        <v>87.215999999999994</v>
      </c>
      <c r="K3835" s="79">
        <v>123.113</v>
      </c>
      <c r="L3835" s="79">
        <v>76.897000000000006</v>
      </c>
      <c r="M3835" s="79">
        <v>19.832999999999998</v>
      </c>
      <c r="N3835" s="79">
        <v>2.141</v>
      </c>
    </row>
    <row r="3836" spans="1:14" x14ac:dyDescent="0.3">
      <c r="A3836" s="82">
        <v>3835</v>
      </c>
      <c r="B3836" s="83" t="s">
        <v>323</v>
      </c>
      <c r="C3836" s="86" t="s">
        <v>270</v>
      </c>
      <c r="D3836" s="88">
        <v>28</v>
      </c>
      <c r="E3836" s="88">
        <v>36</v>
      </c>
      <c r="F3836" s="10">
        <v>2060</v>
      </c>
      <c r="G3836" s="78" t="s">
        <v>333</v>
      </c>
      <c r="H3836" s="79">
        <v>7.4260000000000002</v>
      </c>
      <c r="I3836" s="79">
        <v>36.761000000000003</v>
      </c>
      <c r="J3836" s="79">
        <v>88.078000000000003</v>
      </c>
      <c r="K3836" s="79">
        <v>123.67</v>
      </c>
      <c r="L3836" s="79">
        <v>76.539000000000001</v>
      </c>
      <c r="M3836" s="79">
        <v>19.678999999999998</v>
      </c>
      <c r="N3836" s="79">
        <v>2.1469999999999998</v>
      </c>
    </row>
    <row r="3837" spans="1:14" x14ac:dyDescent="0.3">
      <c r="A3837" s="82">
        <v>3836</v>
      </c>
      <c r="B3837" s="83" t="s">
        <v>323</v>
      </c>
      <c r="C3837" s="86" t="s">
        <v>270</v>
      </c>
      <c r="D3837" s="88">
        <v>28</v>
      </c>
      <c r="E3837" s="88">
        <v>36</v>
      </c>
      <c r="F3837" s="10">
        <v>2065</v>
      </c>
      <c r="G3837" s="78" t="s">
        <v>334</v>
      </c>
      <c r="H3837" s="79">
        <v>7.3920000000000003</v>
      </c>
      <c r="I3837" s="79">
        <v>36.951999999999998</v>
      </c>
      <c r="J3837" s="79">
        <v>88.899000000000001</v>
      </c>
      <c r="K3837" s="79">
        <v>124.164</v>
      </c>
      <c r="L3837" s="79">
        <v>76.153999999999996</v>
      </c>
      <c r="M3837" s="79">
        <v>19.497</v>
      </c>
      <c r="N3837" s="79">
        <v>2.1419999999999999</v>
      </c>
    </row>
    <row r="3838" spans="1:14" x14ac:dyDescent="0.3">
      <c r="A3838" s="82">
        <v>3837</v>
      </c>
      <c r="B3838" s="83" t="s">
        <v>323</v>
      </c>
      <c r="C3838" s="86" t="s">
        <v>270</v>
      </c>
      <c r="D3838" s="88">
        <v>28</v>
      </c>
      <c r="E3838" s="88">
        <v>36</v>
      </c>
      <c r="F3838" s="10">
        <v>2070</v>
      </c>
      <c r="G3838" s="78" t="s">
        <v>335</v>
      </c>
      <c r="H3838" s="79">
        <v>7.3810000000000002</v>
      </c>
      <c r="I3838" s="79">
        <v>37.189</v>
      </c>
      <c r="J3838" s="79">
        <v>89.733999999999995</v>
      </c>
      <c r="K3838" s="79">
        <v>124.74299999999999</v>
      </c>
      <c r="L3838" s="79">
        <v>75.870999999999995</v>
      </c>
      <c r="M3838" s="79">
        <v>19.334</v>
      </c>
      <c r="N3838" s="79">
        <v>2.1280000000000001</v>
      </c>
    </row>
    <row r="3839" spans="1:14" x14ac:dyDescent="0.3">
      <c r="A3839" s="82">
        <v>3838</v>
      </c>
      <c r="B3839" s="83" t="s">
        <v>323</v>
      </c>
      <c r="C3839" s="86" t="s">
        <v>270</v>
      </c>
      <c r="D3839" s="88">
        <v>28</v>
      </c>
      <c r="E3839" s="88">
        <v>36</v>
      </c>
      <c r="F3839" s="10">
        <v>2075</v>
      </c>
      <c r="G3839" s="78" t="s">
        <v>336</v>
      </c>
      <c r="H3839" s="79">
        <v>7.3789999999999996</v>
      </c>
      <c r="I3839" s="79">
        <v>37.387</v>
      </c>
      <c r="J3839" s="79">
        <v>90.415000000000006</v>
      </c>
      <c r="K3839" s="79">
        <v>125.187</v>
      </c>
      <c r="L3839" s="79">
        <v>75.558999999999997</v>
      </c>
      <c r="M3839" s="79">
        <v>19.149000000000001</v>
      </c>
      <c r="N3839" s="79">
        <v>2.1040000000000001</v>
      </c>
    </row>
    <row r="3840" spans="1:14" x14ac:dyDescent="0.3">
      <c r="A3840" s="82">
        <v>3839</v>
      </c>
      <c r="B3840" s="83" t="s">
        <v>323</v>
      </c>
      <c r="C3840" s="86" t="s">
        <v>270</v>
      </c>
      <c r="D3840" s="88">
        <v>28</v>
      </c>
      <c r="E3840" s="88">
        <v>36</v>
      </c>
      <c r="F3840" s="10">
        <v>2080</v>
      </c>
      <c r="G3840" s="78" t="s">
        <v>337</v>
      </c>
      <c r="H3840" s="79">
        <v>7.3879999999999999</v>
      </c>
      <c r="I3840" s="79">
        <v>37.6</v>
      </c>
      <c r="J3840" s="79">
        <v>91.090999999999994</v>
      </c>
      <c r="K3840" s="79">
        <v>125.682</v>
      </c>
      <c r="L3840" s="79">
        <v>75.322000000000003</v>
      </c>
      <c r="M3840" s="79">
        <v>18.966999999999999</v>
      </c>
      <c r="N3840" s="79">
        <v>2.0699999999999998</v>
      </c>
    </row>
    <row r="3841" spans="1:14" x14ac:dyDescent="0.3">
      <c r="A3841" s="82">
        <v>3840</v>
      </c>
      <c r="B3841" s="83" t="s">
        <v>323</v>
      </c>
      <c r="C3841" s="86" t="s">
        <v>270</v>
      </c>
      <c r="D3841" s="88">
        <v>28</v>
      </c>
      <c r="E3841" s="88">
        <v>36</v>
      </c>
      <c r="F3841" s="10">
        <v>2085</v>
      </c>
      <c r="G3841" s="78" t="s">
        <v>338</v>
      </c>
      <c r="H3841" s="79">
        <v>7.4009999999999998</v>
      </c>
      <c r="I3841" s="79">
        <v>37.798000000000002</v>
      </c>
      <c r="J3841" s="79">
        <v>91.701999999999998</v>
      </c>
      <c r="K3841" s="79">
        <v>126.129</v>
      </c>
      <c r="L3841" s="79">
        <v>75.09</v>
      </c>
      <c r="M3841" s="79">
        <v>18.776</v>
      </c>
      <c r="N3841" s="79">
        <v>2.024</v>
      </c>
    </row>
    <row r="3842" spans="1:14" x14ac:dyDescent="0.3">
      <c r="A3842" s="82">
        <v>3841</v>
      </c>
      <c r="B3842" s="83" t="s">
        <v>323</v>
      </c>
      <c r="C3842" s="86" t="s">
        <v>270</v>
      </c>
      <c r="D3842" s="88">
        <v>28</v>
      </c>
      <c r="E3842" s="88">
        <v>36</v>
      </c>
      <c r="F3842" s="10">
        <v>2090</v>
      </c>
      <c r="G3842" s="78" t="s">
        <v>339</v>
      </c>
      <c r="H3842" s="79">
        <v>7.4169999999999998</v>
      </c>
      <c r="I3842" s="79">
        <v>37.988999999999997</v>
      </c>
      <c r="J3842" s="79">
        <v>92.265000000000001</v>
      </c>
      <c r="K3842" s="79">
        <v>126.57</v>
      </c>
      <c r="L3842" s="79">
        <v>74.897999999999996</v>
      </c>
      <c r="M3842" s="79">
        <v>18.59</v>
      </c>
      <c r="N3842" s="79">
        <v>1.9710000000000001</v>
      </c>
    </row>
    <row r="3843" spans="1:14" x14ac:dyDescent="0.3">
      <c r="A3843" s="82">
        <v>3842</v>
      </c>
      <c r="B3843" s="83" t="s">
        <v>323</v>
      </c>
      <c r="C3843" s="86" t="s">
        <v>270</v>
      </c>
      <c r="D3843" s="88">
        <v>28</v>
      </c>
      <c r="E3843" s="88">
        <v>36</v>
      </c>
      <c r="F3843" s="10">
        <v>2095</v>
      </c>
      <c r="G3843" s="78" t="s">
        <v>340</v>
      </c>
      <c r="H3843" s="79">
        <v>7.4409999999999998</v>
      </c>
      <c r="I3843" s="79">
        <v>38.192</v>
      </c>
      <c r="J3843" s="79">
        <v>92.847999999999999</v>
      </c>
      <c r="K3843" s="79">
        <v>127.07299999999999</v>
      </c>
      <c r="L3843" s="79">
        <v>74.781999999999996</v>
      </c>
      <c r="M3843" s="79">
        <v>18.416</v>
      </c>
      <c r="N3843" s="79">
        <v>1.9079999999999999</v>
      </c>
    </row>
    <row r="3844" spans="1:14" x14ac:dyDescent="0.3">
      <c r="A3844" s="82">
        <v>3843</v>
      </c>
      <c r="B3844" s="83" t="s">
        <v>323</v>
      </c>
      <c r="C3844" s="86" t="s">
        <v>271</v>
      </c>
      <c r="D3844" s="88"/>
      <c r="E3844" s="88">
        <v>554</v>
      </c>
      <c r="F3844" s="10">
        <v>2015</v>
      </c>
      <c r="G3844" s="78" t="s">
        <v>324</v>
      </c>
      <c r="H3844" s="79">
        <v>20.021999999999998</v>
      </c>
      <c r="I3844" s="79">
        <v>65.956999999999994</v>
      </c>
      <c r="J3844" s="79">
        <v>102.32599999999999</v>
      </c>
      <c r="K3844" s="79">
        <v>119.45399999999999</v>
      </c>
      <c r="L3844" s="79">
        <v>70.849000000000004</v>
      </c>
      <c r="M3844" s="79">
        <v>15.367000000000001</v>
      </c>
      <c r="N3844" s="79">
        <v>0.86499999999999999</v>
      </c>
    </row>
    <row r="3845" spans="1:14" x14ac:dyDescent="0.3">
      <c r="A3845" s="82">
        <v>3844</v>
      </c>
      <c r="B3845" s="83" t="s">
        <v>323</v>
      </c>
      <c r="C3845" s="86" t="s">
        <v>271</v>
      </c>
      <c r="D3845" s="88"/>
      <c r="E3845" s="88">
        <v>554</v>
      </c>
      <c r="F3845" s="10">
        <v>2020</v>
      </c>
      <c r="G3845" s="78" t="s">
        <v>325</v>
      </c>
      <c r="H3845" s="79">
        <v>17.47</v>
      </c>
      <c r="I3845" s="79">
        <v>62.326000000000001</v>
      </c>
      <c r="J3845" s="79">
        <v>98.802999999999997</v>
      </c>
      <c r="K3845" s="79">
        <v>117.943</v>
      </c>
      <c r="L3845" s="79">
        <v>71.790999999999997</v>
      </c>
      <c r="M3845" s="79">
        <v>15.818</v>
      </c>
      <c r="N3845" s="79">
        <v>0.90900000000000003</v>
      </c>
    </row>
    <row r="3846" spans="1:14" x14ac:dyDescent="0.3">
      <c r="A3846" s="82">
        <v>3845</v>
      </c>
      <c r="B3846" s="83" t="s">
        <v>323</v>
      </c>
      <c r="C3846" s="86" t="s">
        <v>271</v>
      </c>
      <c r="D3846" s="88"/>
      <c r="E3846" s="88">
        <v>554</v>
      </c>
      <c r="F3846" s="10">
        <v>2025</v>
      </c>
      <c r="G3846" s="78" t="s">
        <v>326</v>
      </c>
      <c r="H3846" s="79">
        <v>15.242000000000001</v>
      </c>
      <c r="I3846" s="79">
        <v>58.917000000000002</v>
      </c>
      <c r="J3846" s="79">
        <v>96.623999999999995</v>
      </c>
      <c r="K3846" s="79">
        <v>117.271</v>
      </c>
      <c r="L3846" s="79">
        <v>72.174999999999997</v>
      </c>
      <c r="M3846" s="79">
        <v>16.015999999999998</v>
      </c>
      <c r="N3846" s="79">
        <v>0.93500000000000005</v>
      </c>
    </row>
    <row r="3847" spans="1:14" x14ac:dyDescent="0.3">
      <c r="A3847" s="82">
        <v>3846</v>
      </c>
      <c r="B3847" s="83" t="s">
        <v>323</v>
      </c>
      <c r="C3847" s="86" t="s">
        <v>271</v>
      </c>
      <c r="D3847" s="88"/>
      <c r="E3847" s="88">
        <v>554</v>
      </c>
      <c r="F3847" s="10">
        <v>2030</v>
      </c>
      <c r="G3847" s="78" t="s">
        <v>327</v>
      </c>
      <c r="H3847" s="79">
        <v>13.474</v>
      </c>
      <c r="I3847" s="79">
        <v>56.021000000000001</v>
      </c>
      <c r="J3847" s="79">
        <v>95.197999999999993</v>
      </c>
      <c r="K3847" s="79">
        <v>116.92700000000001</v>
      </c>
      <c r="L3847" s="79">
        <v>72.233000000000004</v>
      </c>
      <c r="M3847" s="79">
        <v>16.077999999999999</v>
      </c>
      <c r="N3847" s="79">
        <v>0.94899999999999995</v>
      </c>
    </row>
    <row r="3848" spans="1:14" x14ac:dyDescent="0.3">
      <c r="A3848" s="82">
        <v>3847</v>
      </c>
      <c r="B3848" s="83" t="s">
        <v>323</v>
      </c>
      <c r="C3848" s="86" t="s">
        <v>271</v>
      </c>
      <c r="D3848" s="88"/>
      <c r="E3848" s="88">
        <v>554</v>
      </c>
      <c r="F3848" s="10">
        <v>2035</v>
      </c>
      <c r="G3848" s="78" t="s">
        <v>328</v>
      </c>
      <c r="H3848" s="79">
        <v>12.079000000000001</v>
      </c>
      <c r="I3848" s="79">
        <v>53.658999999999999</v>
      </c>
      <c r="J3848" s="79">
        <v>94.545000000000002</v>
      </c>
      <c r="K3848" s="79">
        <v>117.048</v>
      </c>
      <c r="L3848" s="79">
        <v>72.132000000000005</v>
      </c>
      <c r="M3848" s="79">
        <v>16.044</v>
      </c>
      <c r="N3848" s="79">
        <v>0.95299999999999996</v>
      </c>
    </row>
    <row r="3849" spans="1:14" x14ac:dyDescent="0.3">
      <c r="A3849" s="82">
        <v>3848</v>
      </c>
      <c r="B3849" s="83" t="s">
        <v>323</v>
      </c>
      <c r="C3849" s="86" t="s">
        <v>271</v>
      </c>
      <c r="D3849" s="88"/>
      <c r="E3849" s="88">
        <v>554</v>
      </c>
      <c r="F3849" s="10">
        <v>2040</v>
      </c>
      <c r="G3849" s="78" t="s">
        <v>329</v>
      </c>
      <c r="H3849" s="79">
        <v>10.997999999999999</v>
      </c>
      <c r="I3849" s="79">
        <v>51.728000000000002</v>
      </c>
      <c r="J3849" s="79">
        <v>94.284000000000006</v>
      </c>
      <c r="K3849" s="79">
        <v>117.30800000000001</v>
      </c>
      <c r="L3849" s="79">
        <v>71.882999999999996</v>
      </c>
      <c r="M3849" s="79">
        <v>15.944000000000001</v>
      </c>
      <c r="N3849" s="79">
        <v>0.95499999999999996</v>
      </c>
    </row>
    <row r="3850" spans="1:14" x14ac:dyDescent="0.3">
      <c r="A3850" s="82">
        <v>3849</v>
      </c>
      <c r="B3850" s="83" t="s">
        <v>323</v>
      </c>
      <c r="C3850" s="86" t="s">
        <v>271</v>
      </c>
      <c r="D3850" s="88"/>
      <c r="E3850" s="88">
        <v>554</v>
      </c>
      <c r="F3850" s="10">
        <v>2045</v>
      </c>
      <c r="G3850" s="78" t="s">
        <v>330</v>
      </c>
      <c r="H3850" s="79">
        <v>10.157999999999999</v>
      </c>
      <c r="I3850" s="79">
        <v>50.186999999999998</v>
      </c>
      <c r="J3850" s="79">
        <v>94.256</v>
      </c>
      <c r="K3850" s="79">
        <v>117.61499999999999</v>
      </c>
      <c r="L3850" s="79">
        <v>71.516000000000005</v>
      </c>
      <c r="M3850" s="79">
        <v>15.795999999999999</v>
      </c>
      <c r="N3850" s="79">
        <v>0.95199999999999996</v>
      </c>
    </row>
    <row r="3851" spans="1:14" x14ac:dyDescent="0.3">
      <c r="A3851" s="82">
        <v>3850</v>
      </c>
      <c r="B3851" s="83" t="s">
        <v>323</v>
      </c>
      <c r="C3851" s="86" t="s">
        <v>271</v>
      </c>
      <c r="D3851" s="88"/>
      <c r="E3851" s="88">
        <v>554</v>
      </c>
      <c r="F3851" s="10">
        <v>2050</v>
      </c>
      <c r="G3851" s="78" t="s">
        <v>331</v>
      </c>
      <c r="H3851" s="79">
        <v>9.5399999999999991</v>
      </c>
      <c r="I3851" s="79">
        <v>49.064</v>
      </c>
      <c r="J3851" s="79">
        <v>94.662000000000006</v>
      </c>
      <c r="K3851" s="79">
        <v>118.246</v>
      </c>
      <c r="L3851" s="79">
        <v>71.238</v>
      </c>
      <c r="M3851" s="79">
        <v>15.651999999999999</v>
      </c>
      <c r="N3851" s="79">
        <v>0.93799999999999994</v>
      </c>
    </row>
    <row r="3852" spans="1:14" x14ac:dyDescent="0.3">
      <c r="A3852" s="82">
        <v>3851</v>
      </c>
      <c r="B3852" s="83" t="s">
        <v>323</v>
      </c>
      <c r="C3852" s="86" t="s">
        <v>271</v>
      </c>
      <c r="D3852" s="88"/>
      <c r="E3852" s="88">
        <v>554</v>
      </c>
      <c r="F3852" s="10">
        <v>2055</v>
      </c>
      <c r="G3852" s="78" t="s">
        <v>332</v>
      </c>
      <c r="H3852" s="79">
        <v>9.0690000000000008</v>
      </c>
      <c r="I3852" s="79">
        <v>48.148000000000003</v>
      </c>
      <c r="J3852" s="79">
        <v>95.097999999999999</v>
      </c>
      <c r="K3852" s="79">
        <v>118.779</v>
      </c>
      <c r="L3852" s="79">
        <v>70.825999999999993</v>
      </c>
      <c r="M3852" s="79">
        <v>15.468</v>
      </c>
      <c r="N3852" s="79">
        <v>0.93200000000000005</v>
      </c>
    </row>
    <row r="3853" spans="1:14" x14ac:dyDescent="0.3">
      <c r="A3853" s="82">
        <v>3852</v>
      </c>
      <c r="B3853" s="83" t="s">
        <v>323</v>
      </c>
      <c r="C3853" s="86" t="s">
        <v>271</v>
      </c>
      <c r="D3853" s="88"/>
      <c r="E3853" s="88">
        <v>554</v>
      </c>
      <c r="F3853" s="10">
        <v>2060</v>
      </c>
      <c r="G3853" s="78" t="s">
        <v>333</v>
      </c>
      <c r="H3853" s="79">
        <v>8.7170000000000005</v>
      </c>
      <c r="I3853" s="79">
        <v>47.473999999999997</v>
      </c>
      <c r="J3853" s="79">
        <v>95.753</v>
      </c>
      <c r="K3853" s="79">
        <v>119.43</v>
      </c>
      <c r="L3853" s="79">
        <v>70.432000000000002</v>
      </c>
      <c r="M3853" s="79">
        <v>15.260999999999999</v>
      </c>
      <c r="N3853" s="79">
        <v>0.91300000000000003</v>
      </c>
    </row>
    <row r="3854" spans="1:14" x14ac:dyDescent="0.3">
      <c r="A3854" s="82">
        <v>3853</v>
      </c>
      <c r="B3854" s="83" t="s">
        <v>323</v>
      </c>
      <c r="C3854" s="86" t="s">
        <v>271</v>
      </c>
      <c r="D3854" s="88"/>
      <c r="E3854" s="88">
        <v>554</v>
      </c>
      <c r="F3854" s="10">
        <v>2065</v>
      </c>
      <c r="G3854" s="78" t="s">
        <v>334</v>
      </c>
      <c r="H3854" s="79">
        <v>8.5060000000000002</v>
      </c>
      <c r="I3854" s="79">
        <v>47.094000000000001</v>
      </c>
      <c r="J3854" s="79">
        <v>96.399000000000001</v>
      </c>
      <c r="K3854" s="79">
        <v>120.068</v>
      </c>
      <c r="L3854" s="79">
        <v>70.179000000000002</v>
      </c>
      <c r="M3854" s="79">
        <v>15.128</v>
      </c>
      <c r="N3854" s="79">
        <v>0.90600000000000003</v>
      </c>
    </row>
    <row r="3855" spans="1:14" x14ac:dyDescent="0.3">
      <c r="A3855" s="82">
        <v>3854</v>
      </c>
      <c r="B3855" s="83" t="s">
        <v>323</v>
      </c>
      <c r="C3855" s="86" t="s">
        <v>271</v>
      </c>
      <c r="D3855" s="88"/>
      <c r="E3855" s="88">
        <v>554</v>
      </c>
      <c r="F3855" s="10">
        <v>2070</v>
      </c>
      <c r="G3855" s="78" t="s">
        <v>335</v>
      </c>
      <c r="H3855" s="79">
        <v>8.3550000000000004</v>
      </c>
      <c r="I3855" s="79">
        <v>46.831000000000003</v>
      </c>
      <c r="J3855" s="79">
        <v>97.04</v>
      </c>
      <c r="K3855" s="79">
        <v>120.663</v>
      </c>
      <c r="L3855" s="79">
        <v>69.950999999999993</v>
      </c>
      <c r="M3855" s="79">
        <v>15.003</v>
      </c>
      <c r="N3855" s="79">
        <v>0.89700000000000002</v>
      </c>
    </row>
    <row r="3856" spans="1:14" x14ac:dyDescent="0.3">
      <c r="A3856" s="82">
        <v>3855</v>
      </c>
      <c r="B3856" s="83" t="s">
        <v>323</v>
      </c>
      <c r="C3856" s="86" t="s">
        <v>271</v>
      </c>
      <c r="D3856" s="88"/>
      <c r="E3856" s="88">
        <v>554</v>
      </c>
      <c r="F3856" s="10">
        <v>2075</v>
      </c>
      <c r="G3856" s="78" t="s">
        <v>336</v>
      </c>
      <c r="H3856" s="79">
        <v>8.2430000000000003</v>
      </c>
      <c r="I3856" s="79">
        <v>46.59</v>
      </c>
      <c r="J3856" s="79">
        <v>97.537000000000006</v>
      </c>
      <c r="K3856" s="79">
        <v>121.077</v>
      </c>
      <c r="L3856" s="79">
        <v>69.650000000000006</v>
      </c>
      <c r="M3856" s="79">
        <v>14.856999999999999</v>
      </c>
      <c r="N3856" s="79">
        <v>0.88600000000000001</v>
      </c>
    </row>
    <row r="3857" spans="1:14" x14ac:dyDescent="0.3">
      <c r="A3857" s="82">
        <v>3856</v>
      </c>
      <c r="B3857" s="83" t="s">
        <v>323</v>
      </c>
      <c r="C3857" s="86" t="s">
        <v>271</v>
      </c>
      <c r="D3857" s="88"/>
      <c r="E3857" s="88">
        <v>554</v>
      </c>
      <c r="F3857" s="10">
        <v>2080</v>
      </c>
      <c r="G3857" s="78" t="s">
        <v>337</v>
      </c>
      <c r="H3857" s="79">
        <v>8.1620000000000008</v>
      </c>
      <c r="I3857" s="79">
        <v>46.448999999999998</v>
      </c>
      <c r="J3857" s="79">
        <v>98.073999999999998</v>
      </c>
      <c r="K3857" s="79">
        <v>121.53700000000001</v>
      </c>
      <c r="L3857" s="79">
        <v>69.412000000000006</v>
      </c>
      <c r="M3857" s="79">
        <v>14.733000000000001</v>
      </c>
      <c r="N3857" s="79">
        <v>0.873</v>
      </c>
    </row>
    <row r="3858" spans="1:14" x14ac:dyDescent="0.3">
      <c r="A3858" s="82">
        <v>3857</v>
      </c>
      <c r="B3858" s="83" t="s">
        <v>323</v>
      </c>
      <c r="C3858" s="86" t="s">
        <v>271</v>
      </c>
      <c r="D3858" s="88"/>
      <c r="E3858" s="88">
        <v>554</v>
      </c>
      <c r="F3858" s="10">
        <v>2085</v>
      </c>
      <c r="G3858" s="78" t="s">
        <v>338</v>
      </c>
      <c r="H3858" s="79">
        <v>8.1080000000000005</v>
      </c>
      <c r="I3858" s="79">
        <v>46.362000000000002</v>
      </c>
      <c r="J3858" s="79">
        <v>98.594999999999999</v>
      </c>
      <c r="K3858" s="79">
        <v>121.97799999999999</v>
      </c>
      <c r="L3858" s="79">
        <v>69.197999999999993</v>
      </c>
      <c r="M3858" s="79">
        <v>14.616</v>
      </c>
      <c r="N3858" s="79">
        <v>0.86299999999999999</v>
      </c>
    </row>
    <row r="3859" spans="1:14" x14ac:dyDescent="0.3">
      <c r="A3859" s="82">
        <v>3858</v>
      </c>
      <c r="B3859" s="83" t="s">
        <v>323</v>
      </c>
      <c r="C3859" s="86" t="s">
        <v>271</v>
      </c>
      <c r="D3859" s="88"/>
      <c r="E3859" s="88">
        <v>554</v>
      </c>
      <c r="F3859" s="10">
        <v>2090</v>
      </c>
      <c r="G3859" s="78" t="s">
        <v>339</v>
      </c>
      <c r="H3859" s="79">
        <v>8.0739999999999998</v>
      </c>
      <c r="I3859" s="79">
        <v>46.338000000000001</v>
      </c>
      <c r="J3859" s="79">
        <v>99.144999999999996</v>
      </c>
      <c r="K3859" s="79">
        <v>122.46299999999999</v>
      </c>
      <c r="L3859" s="79">
        <v>69.034999999999997</v>
      </c>
      <c r="M3859" s="79">
        <v>14.510999999999999</v>
      </c>
      <c r="N3859" s="79">
        <v>0.85399999999999998</v>
      </c>
    </row>
    <row r="3860" spans="1:14" x14ac:dyDescent="0.3">
      <c r="A3860" s="82">
        <v>3859</v>
      </c>
      <c r="B3860" s="83" t="s">
        <v>323</v>
      </c>
      <c r="C3860" s="86" t="s">
        <v>271</v>
      </c>
      <c r="D3860" s="88"/>
      <c r="E3860" s="88">
        <v>554</v>
      </c>
      <c r="F3860" s="10">
        <v>2095</v>
      </c>
      <c r="G3860" s="78" t="s">
        <v>340</v>
      </c>
      <c r="H3860" s="79">
        <v>8.0559999999999992</v>
      </c>
      <c r="I3860" s="79">
        <v>46.335999999999999</v>
      </c>
      <c r="J3860" s="79">
        <v>99.656999999999996</v>
      </c>
      <c r="K3860" s="79">
        <v>122.899</v>
      </c>
      <c r="L3860" s="79">
        <v>68.864000000000004</v>
      </c>
      <c r="M3860" s="79">
        <v>14.403</v>
      </c>
      <c r="N3860" s="79">
        <v>0.84499999999999997</v>
      </c>
    </row>
    <row r="3861" spans="1:14" x14ac:dyDescent="0.3">
      <c r="A3861" s="82">
        <v>3860</v>
      </c>
      <c r="B3861" s="83" t="s">
        <v>323</v>
      </c>
      <c r="C3861" s="87" t="s">
        <v>272</v>
      </c>
      <c r="D3861" s="88"/>
      <c r="E3861" s="88">
        <v>928</v>
      </c>
      <c r="F3861" s="10">
        <v>2015</v>
      </c>
      <c r="G3861" s="78" t="s">
        <v>324</v>
      </c>
      <c r="H3861" s="79">
        <v>50.6937125079833</v>
      </c>
      <c r="I3861" s="79">
        <v>165.41872673891899</v>
      </c>
      <c r="J3861" s="79">
        <v>166.02705695987601</v>
      </c>
      <c r="K3861" s="79">
        <v>140.60492316061499</v>
      </c>
      <c r="L3861" s="79">
        <v>99.031291421083196</v>
      </c>
      <c r="M3861" s="79">
        <v>46.456913647328399</v>
      </c>
      <c r="N3861" s="79">
        <v>21.717645280367101</v>
      </c>
    </row>
    <row r="3862" spans="1:14" x14ac:dyDescent="0.3">
      <c r="A3862" s="82">
        <v>3861</v>
      </c>
      <c r="B3862" s="83" t="s">
        <v>323</v>
      </c>
      <c r="C3862" s="87" t="s">
        <v>272</v>
      </c>
      <c r="D3862" s="88"/>
      <c r="E3862" s="88">
        <v>928</v>
      </c>
      <c r="F3862" s="10">
        <v>2020</v>
      </c>
      <c r="G3862" s="78" t="s">
        <v>325</v>
      </c>
      <c r="H3862" s="79">
        <v>47.3141662234598</v>
      </c>
      <c r="I3862" s="79">
        <v>154.55344885271799</v>
      </c>
      <c r="J3862" s="79">
        <v>156.233592900643</v>
      </c>
      <c r="K3862" s="79">
        <v>133.40515756440701</v>
      </c>
      <c r="L3862" s="79">
        <v>94.098110621743004</v>
      </c>
      <c r="M3862" s="79">
        <v>44.3776318934922</v>
      </c>
      <c r="N3862" s="79">
        <v>20.414151902951101</v>
      </c>
    </row>
    <row r="3863" spans="1:14" x14ac:dyDescent="0.3">
      <c r="A3863" s="82">
        <v>3862</v>
      </c>
      <c r="B3863" s="83" t="s">
        <v>323</v>
      </c>
      <c r="C3863" s="87" t="s">
        <v>272</v>
      </c>
      <c r="D3863" s="88"/>
      <c r="E3863" s="88">
        <v>928</v>
      </c>
      <c r="F3863" s="10">
        <v>2025</v>
      </c>
      <c r="G3863" s="78" t="s">
        <v>326</v>
      </c>
      <c r="H3863" s="79">
        <v>44.1382509858501</v>
      </c>
      <c r="I3863" s="79">
        <v>144.65320296079699</v>
      </c>
      <c r="J3863" s="79">
        <v>148.053010797757</v>
      </c>
      <c r="K3863" s="79">
        <v>127.814347125202</v>
      </c>
      <c r="L3863" s="79">
        <v>89.929322109940301</v>
      </c>
      <c r="M3863" s="79">
        <v>42.398955654713298</v>
      </c>
      <c r="N3863" s="79">
        <v>18.959517284710799</v>
      </c>
    </row>
    <row r="3864" spans="1:14" x14ac:dyDescent="0.3">
      <c r="A3864" s="82">
        <v>3863</v>
      </c>
      <c r="B3864" s="83" t="s">
        <v>323</v>
      </c>
      <c r="C3864" s="87" t="s">
        <v>272</v>
      </c>
      <c r="D3864" s="88"/>
      <c r="E3864" s="88">
        <v>928</v>
      </c>
      <c r="F3864" s="10">
        <v>2030</v>
      </c>
      <c r="G3864" s="78" t="s">
        <v>327</v>
      </c>
      <c r="H3864" s="79">
        <v>41.253189586022302</v>
      </c>
      <c r="I3864" s="79">
        <v>135.924388274373</v>
      </c>
      <c r="J3864" s="79">
        <v>141.185354636151</v>
      </c>
      <c r="K3864" s="79">
        <v>123.509633787795</v>
      </c>
      <c r="L3864" s="79">
        <v>86.594111654857798</v>
      </c>
      <c r="M3864" s="79">
        <v>40.571992824240397</v>
      </c>
      <c r="N3864" s="79">
        <v>17.467996598561299</v>
      </c>
    </row>
    <row r="3865" spans="1:14" x14ac:dyDescent="0.3">
      <c r="A3865" s="82">
        <v>3864</v>
      </c>
      <c r="B3865" s="83" t="s">
        <v>323</v>
      </c>
      <c r="C3865" s="87" t="s">
        <v>272</v>
      </c>
      <c r="D3865" s="88"/>
      <c r="E3865" s="88">
        <v>928</v>
      </c>
      <c r="F3865" s="10">
        <v>2035</v>
      </c>
      <c r="G3865" s="78" t="s">
        <v>328</v>
      </c>
      <c r="H3865" s="79">
        <v>38.590994326948199</v>
      </c>
      <c r="I3865" s="79">
        <v>128.203055023123</v>
      </c>
      <c r="J3865" s="79">
        <v>135.40671693897499</v>
      </c>
      <c r="K3865" s="79">
        <v>119.831088144807</v>
      </c>
      <c r="L3865" s="79">
        <v>83.685074727580201</v>
      </c>
      <c r="M3865" s="79">
        <v>38.817375273648999</v>
      </c>
      <c r="N3865" s="79">
        <v>16.052767554913501</v>
      </c>
    </row>
    <row r="3866" spans="1:14" x14ac:dyDescent="0.3">
      <c r="A3866" s="82">
        <v>3865</v>
      </c>
      <c r="B3866" s="83" t="s">
        <v>323</v>
      </c>
      <c r="C3866" s="87" t="s">
        <v>272</v>
      </c>
      <c r="D3866" s="88"/>
      <c r="E3866" s="88">
        <v>928</v>
      </c>
      <c r="F3866" s="10">
        <v>2040</v>
      </c>
      <c r="G3866" s="78" t="s">
        <v>329</v>
      </c>
      <c r="H3866" s="79">
        <v>36.104236070831</v>
      </c>
      <c r="I3866" s="79">
        <v>121.35822997303001</v>
      </c>
      <c r="J3866" s="79">
        <v>130.712091987447</v>
      </c>
      <c r="K3866" s="79">
        <v>116.952265731022</v>
      </c>
      <c r="L3866" s="79">
        <v>80.9555142487891</v>
      </c>
      <c r="M3866" s="79">
        <v>37.067082165434599</v>
      </c>
      <c r="N3866" s="79">
        <v>14.742372348192299</v>
      </c>
    </row>
    <row r="3867" spans="1:14" x14ac:dyDescent="0.3">
      <c r="A3867" s="82">
        <v>3866</v>
      </c>
      <c r="B3867" s="83" t="s">
        <v>323</v>
      </c>
      <c r="C3867" s="87" t="s">
        <v>272</v>
      </c>
      <c r="D3867" s="88"/>
      <c r="E3867" s="88">
        <v>928</v>
      </c>
      <c r="F3867" s="10">
        <v>2045</v>
      </c>
      <c r="G3867" s="78" t="s">
        <v>330</v>
      </c>
      <c r="H3867" s="79">
        <v>33.689527567413201</v>
      </c>
      <c r="I3867" s="79">
        <v>114.924210222672</v>
      </c>
      <c r="J3867" s="79">
        <v>126.66879529690399</v>
      </c>
      <c r="K3867" s="79">
        <v>114.73751592933</v>
      </c>
      <c r="L3867" s="79">
        <v>78.448663807353697</v>
      </c>
      <c r="M3867" s="79">
        <v>35.2541425732229</v>
      </c>
      <c r="N3867" s="79">
        <v>13.4375610296796</v>
      </c>
    </row>
    <row r="3868" spans="1:14" x14ac:dyDescent="0.3">
      <c r="A3868" s="82">
        <v>3867</v>
      </c>
      <c r="B3868" s="83" t="s">
        <v>323</v>
      </c>
      <c r="C3868" s="87" t="s">
        <v>272</v>
      </c>
      <c r="D3868" s="88"/>
      <c r="E3868" s="88">
        <v>928</v>
      </c>
      <c r="F3868" s="10">
        <v>2050</v>
      </c>
      <c r="G3868" s="78" t="s">
        <v>331</v>
      </c>
      <c r="H3868" s="79">
        <v>31.462951234958801</v>
      </c>
      <c r="I3868" s="79">
        <v>109.090213656762</v>
      </c>
      <c r="J3868" s="79">
        <v>123.41956089236599</v>
      </c>
      <c r="K3868" s="79">
        <v>113.299143306719</v>
      </c>
      <c r="L3868" s="79">
        <v>76.433070980446104</v>
      </c>
      <c r="M3868" s="79">
        <v>33.540127180471899</v>
      </c>
      <c r="N3868" s="79">
        <v>12.0534077236354</v>
      </c>
    </row>
    <row r="3869" spans="1:14" x14ac:dyDescent="0.3">
      <c r="A3869" s="82">
        <v>3868</v>
      </c>
      <c r="B3869" s="83" t="s">
        <v>323</v>
      </c>
      <c r="C3869" s="87" t="s">
        <v>272</v>
      </c>
      <c r="D3869" s="88"/>
      <c r="E3869" s="88">
        <v>928</v>
      </c>
      <c r="F3869" s="10">
        <v>2055</v>
      </c>
      <c r="G3869" s="78" t="s">
        <v>332</v>
      </c>
      <c r="H3869" s="79">
        <v>29.323919050743498</v>
      </c>
      <c r="I3869" s="79">
        <v>103.548266748239</v>
      </c>
      <c r="J3869" s="79">
        <v>120.557808767154</v>
      </c>
      <c r="K3869" s="79">
        <v>112.15949770071499</v>
      </c>
      <c r="L3869" s="79">
        <v>74.565717202654398</v>
      </c>
      <c r="M3869" s="79">
        <v>31.805760858953899</v>
      </c>
      <c r="N3869" s="79">
        <v>10.734673457083099</v>
      </c>
    </row>
    <row r="3870" spans="1:14" x14ac:dyDescent="0.3">
      <c r="A3870" s="82">
        <v>3869</v>
      </c>
      <c r="B3870" s="83" t="s">
        <v>323</v>
      </c>
      <c r="C3870" s="87" t="s">
        <v>272</v>
      </c>
      <c r="D3870" s="88"/>
      <c r="E3870" s="88">
        <v>928</v>
      </c>
      <c r="F3870" s="10">
        <v>2060</v>
      </c>
      <c r="G3870" s="78" t="s">
        <v>333</v>
      </c>
      <c r="H3870" s="79">
        <v>27.273714883710099</v>
      </c>
      <c r="I3870" s="79">
        <v>98.236279215651095</v>
      </c>
      <c r="J3870" s="79">
        <v>118.006648533431</v>
      </c>
      <c r="K3870" s="79">
        <v>111.281658973105</v>
      </c>
      <c r="L3870" s="79">
        <v>72.790527133794996</v>
      </c>
      <c r="M3870" s="79">
        <v>30.061600422063201</v>
      </c>
      <c r="N3870" s="79">
        <v>9.5090102289170506</v>
      </c>
    </row>
    <row r="3871" spans="1:14" x14ac:dyDescent="0.3">
      <c r="A3871" s="82">
        <v>3870</v>
      </c>
      <c r="B3871" s="83" t="s">
        <v>323</v>
      </c>
      <c r="C3871" s="87" t="s">
        <v>272</v>
      </c>
      <c r="D3871" s="88"/>
      <c r="E3871" s="88">
        <v>928</v>
      </c>
      <c r="F3871" s="10">
        <v>2065</v>
      </c>
      <c r="G3871" s="78" t="s">
        <v>334</v>
      </c>
      <c r="H3871" s="79">
        <v>25.332036739251901</v>
      </c>
      <c r="I3871" s="79">
        <v>93.271199097802096</v>
      </c>
      <c r="J3871" s="79">
        <v>115.86412861645699</v>
      </c>
      <c r="K3871" s="79">
        <v>110.750334304495</v>
      </c>
      <c r="L3871" s="79">
        <v>71.153931489900998</v>
      </c>
      <c r="M3871" s="79">
        <v>28.3641567278396</v>
      </c>
      <c r="N3871" s="79">
        <v>8.3877949147988993</v>
      </c>
    </row>
    <row r="3872" spans="1:14" x14ac:dyDescent="0.3">
      <c r="A3872" s="82">
        <v>3871</v>
      </c>
      <c r="B3872" s="83" t="s">
        <v>323</v>
      </c>
      <c r="C3872" s="87" t="s">
        <v>272</v>
      </c>
      <c r="D3872" s="88"/>
      <c r="E3872" s="88">
        <v>928</v>
      </c>
      <c r="F3872" s="10">
        <v>2070</v>
      </c>
      <c r="G3872" s="78" t="s">
        <v>335</v>
      </c>
      <c r="H3872" s="79">
        <v>23.461136145548899</v>
      </c>
      <c r="I3872" s="79">
        <v>88.410016438191505</v>
      </c>
      <c r="J3872" s="79">
        <v>113.85417353550601</v>
      </c>
      <c r="K3872" s="79">
        <v>110.359798937973</v>
      </c>
      <c r="L3872" s="79">
        <v>69.562857119925198</v>
      </c>
      <c r="M3872" s="79">
        <v>26.685031526004401</v>
      </c>
      <c r="N3872" s="79">
        <v>7.3300732831340003</v>
      </c>
    </row>
    <row r="3873" spans="1:14" x14ac:dyDescent="0.3">
      <c r="A3873" s="82">
        <v>3872</v>
      </c>
      <c r="B3873" s="83" t="s">
        <v>323</v>
      </c>
      <c r="C3873" s="87" t="s">
        <v>272</v>
      </c>
      <c r="D3873" s="88"/>
      <c r="E3873" s="88">
        <v>928</v>
      </c>
      <c r="F3873" s="10">
        <v>2075</v>
      </c>
      <c r="G3873" s="78" t="s">
        <v>336</v>
      </c>
      <c r="H3873" s="79">
        <v>21.707681924104701</v>
      </c>
      <c r="I3873" s="79">
        <v>83.855528136996995</v>
      </c>
      <c r="J3873" s="79">
        <v>112.191873183097</v>
      </c>
      <c r="K3873" s="79">
        <v>110.269999979049</v>
      </c>
      <c r="L3873" s="79">
        <v>68.088295758240207</v>
      </c>
      <c r="M3873" s="79">
        <v>25.074633019046399</v>
      </c>
      <c r="N3873" s="79">
        <v>6.3724051002605497</v>
      </c>
    </row>
    <row r="3874" spans="1:14" x14ac:dyDescent="0.3">
      <c r="A3874" s="82">
        <v>3873</v>
      </c>
      <c r="B3874" s="83" t="s">
        <v>323</v>
      </c>
      <c r="C3874" s="87" t="s">
        <v>272</v>
      </c>
      <c r="D3874" s="88"/>
      <c r="E3874" s="88">
        <v>928</v>
      </c>
      <c r="F3874" s="10">
        <v>2080</v>
      </c>
      <c r="G3874" s="78" t="s">
        <v>337</v>
      </c>
      <c r="H3874" s="79">
        <v>20.054151624548702</v>
      </c>
      <c r="I3874" s="79">
        <v>79.522716272564196</v>
      </c>
      <c r="J3874" s="79">
        <v>110.78476102793501</v>
      </c>
      <c r="K3874" s="79">
        <v>110.412120542496</v>
      </c>
      <c r="L3874" s="79">
        <v>66.743653992809698</v>
      </c>
      <c r="M3874" s="79">
        <v>23.505055791143</v>
      </c>
      <c r="N3874" s="79">
        <v>5.49403167468326</v>
      </c>
    </row>
    <row r="3875" spans="1:14" x14ac:dyDescent="0.3">
      <c r="A3875" s="82">
        <v>3874</v>
      </c>
      <c r="B3875" s="83" t="s">
        <v>323</v>
      </c>
      <c r="C3875" s="87" t="s">
        <v>272</v>
      </c>
      <c r="D3875" s="88"/>
      <c r="E3875" s="88">
        <v>928</v>
      </c>
      <c r="F3875" s="10">
        <v>2085</v>
      </c>
      <c r="G3875" s="78" t="s">
        <v>338</v>
      </c>
      <c r="H3875" s="79">
        <v>18.509157682899598</v>
      </c>
      <c r="I3875" s="79">
        <v>75.403410760547601</v>
      </c>
      <c r="J3875" s="79">
        <v>109.613416447994</v>
      </c>
      <c r="K3875" s="79">
        <v>110.775028104542</v>
      </c>
      <c r="L3875" s="79">
        <v>65.489356972155903</v>
      </c>
      <c r="M3875" s="79">
        <v>22.020238658615</v>
      </c>
      <c r="N3875" s="79">
        <v>4.7143437189381503</v>
      </c>
    </row>
    <row r="3876" spans="1:14" x14ac:dyDescent="0.3">
      <c r="A3876" s="82">
        <v>3875</v>
      </c>
      <c r="B3876" s="83" t="s">
        <v>323</v>
      </c>
      <c r="C3876" s="87" t="s">
        <v>272</v>
      </c>
      <c r="D3876" s="88"/>
      <c r="E3876" s="88">
        <v>928</v>
      </c>
      <c r="F3876" s="10">
        <v>2090</v>
      </c>
      <c r="G3876" s="78" t="s">
        <v>339</v>
      </c>
      <c r="H3876" s="79">
        <v>17.103669288157398</v>
      </c>
      <c r="I3876" s="79">
        <v>71.638107585449603</v>
      </c>
      <c r="J3876" s="79">
        <v>108.840671949149</v>
      </c>
      <c r="K3876" s="79">
        <v>111.50331965481</v>
      </c>
      <c r="L3876" s="79">
        <v>64.442089739061501</v>
      </c>
      <c r="M3876" s="79">
        <v>20.642970424256301</v>
      </c>
      <c r="N3876" s="79">
        <v>4.03359420009805</v>
      </c>
    </row>
    <row r="3877" spans="1:14" x14ac:dyDescent="0.3">
      <c r="A3877" s="82">
        <v>3876</v>
      </c>
      <c r="B3877" s="83" t="s">
        <v>323</v>
      </c>
      <c r="C3877" s="87" t="s">
        <v>272</v>
      </c>
      <c r="D3877" s="88"/>
      <c r="E3877" s="88">
        <v>928</v>
      </c>
      <c r="F3877" s="10">
        <v>2095</v>
      </c>
      <c r="G3877" s="78" t="s">
        <v>340</v>
      </c>
      <c r="H3877" s="79">
        <v>15.7946602561611</v>
      </c>
      <c r="I3877" s="79">
        <v>68.142509151926106</v>
      </c>
      <c r="J3877" s="79">
        <v>108.33643212086</v>
      </c>
      <c r="K3877" s="79">
        <v>112.511452879581</v>
      </c>
      <c r="L3877" s="79">
        <v>63.520809706056703</v>
      </c>
      <c r="M3877" s="79">
        <v>19.345584131507199</v>
      </c>
      <c r="N3877" s="79">
        <v>3.4550398245346301</v>
      </c>
    </row>
    <row r="3878" spans="1:14" x14ac:dyDescent="0.3">
      <c r="A3878" s="82">
        <v>3877</v>
      </c>
      <c r="B3878" s="83" t="s">
        <v>323</v>
      </c>
      <c r="C3878" s="86" t="s">
        <v>273</v>
      </c>
      <c r="D3878" s="88"/>
      <c r="E3878" s="88">
        <v>242</v>
      </c>
      <c r="F3878" s="10">
        <v>2015</v>
      </c>
      <c r="G3878" s="78" t="s">
        <v>324</v>
      </c>
      <c r="H3878" s="79">
        <v>43.942</v>
      </c>
      <c r="I3878" s="79">
        <v>146.16200000000001</v>
      </c>
      <c r="J3878" s="79">
        <v>130.69499999999999</v>
      </c>
      <c r="K3878" s="79">
        <v>88.813000000000002</v>
      </c>
      <c r="L3878" s="79">
        <v>57.631999999999998</v>
      </c>
      <c r="M3878" s="79">
        <v>24.702999999999999</v>
      </c>
      <c r="N3878" s="79">
        <v>4.4130000000000003</v>
      </c>
    </row>
    <row r="3879" spans="1:14" x14ac:dyDescent="0.3">
      <c r="A3879" s="82">
        <v>3878</v>
      </c>
      <c r="B3879" s="83" t="s">
        <v>323</v>
      </c>
      <c r="C3879" s="86" t="s">
        <v>273</v>
      </c>
      <c r="D3879" s="88"/>
      <c r="E3879" s="88">
        <v>242</v>
      </c>
      <c r="F3879" s="10">
        <v>2020</v>
      </c>
      <c r="G3879" s="78" t="s">
        <v>325</v>
      </c>
      <c r="H3879" s="79">
        <v>44.043999999999997</v>
      </c>
      <c r="I3879" s="79">
        <v>134.60300000000001</v>
      </c>
      <c r="J3879" s="79">
        <v>121.917</v>
      </c>
      <c r="K3879" s="79">
        <v>84.510999999999996</v>
      </c>
      <c r="L3879" s="79">
        <v>57</v>
      </c>
      <c r="M3879" s="79">
        <v>27.452999999999999</v>
      </c>
      <c r="N3879" s="79">
        <v>4.2119999999999997</v>
      </c>
    </row>
    <row r="3880" spans="1:14" x14ac:dyDescent="0.3">
      <c r="A3880" s="82">
        <v>3879</v>
      </c>
      <c r="B3880" s="83" t="s">
        <v>323</v>
      </c>
      <c r="C3880" s="86" t="s">
        <v>273</v>
      </c>
      <c r="D3880" s="88"/>
      <c r="E3880" s="88">
        <v>242</v>
      </c>
      <c r="F3880" s="10">
        <v>2025</v>
      </c>
      <c r="G3880" s="78" t="s">
        <v>326</v>
      </c>
      <c r="H3880" s="79">
        <v>43.354999999999997</v>
      </c>
      <c r="I3880" s="79">
        <v>123.804</v>
      </c>
      <c r="J3880" s="79">
        <v>114.72499999999999</v>
      </c>
      <c r="K3880" s="79">
        <v>81.537999999999997</v>
      </c>
      <c r="L3880" s="79">
        <v>56.512</v>
      </c>
      <c r="M3880" s="79">
        <v>29.79</v>
      </c>
      <c r="N3880" s="79">
        <v>3.956</v>
      </c>
    </row>
    <row r="3881" spans="1:14" x14ac:dyDescent="0.3">
      <c r="A3881" s="82">
        <v>3880</v>
      </c>
      <c r="B3881" s="83" t="s">
        <v>323</v>
      </c>
      <c r="C3881" s="86" t="s">
        <v>273</v>
      </c>
      <c r="D3881" s="88"/>
      <c r="E3881" s="88">
        <v>242</v>
      </c>
      <c r="F3881" s="10">
        <v>2030</v>
      </c>
      <c r="G3881" s="78" t="s">
        <v>327</v>
      </c>
      <c r="H3881" s="79">
        <v>41.99</v>
      </c>
      <c r="I3881" s="79">
        <v>113.708</v>
      </c>
      <c r="J3881" s="79">
        <v>108.883</v>
      </c>
      <c r="K3881" s="79">
        <v>79.784000000000006</v>
      </c>
      <c r="L3881" s="79">
        <v>56.131</v>
      </c>
      <c r="M3881" s="79">
        <v>31.584</v>
      </c>
      <c r="N3881" s="79">
        <v>3.66</v>
      </c>
    </row>
    <row r="3882" spans="1:14" x14ac:dyDescent="0.3">
      <c r="A3882" s="82">
        <v>3881</v>
      </c>
      <c r="B3882" s="83" t="s">
        <v>323</v>
      </c>
      <c r="C3882" s="86" t="s">
        <v>273</v>
      </c>
      <c r="D3882" s="88"/>
      <c r="E3882" s="88">
        <v>242</v>
      </c>
      <c r="F3882" s="10">
        <v>2035</v>
      </c>
      <c r="G3882" s="78" t="s">
        <v>328</v>
      </c>
      <c r="H3882" s="79">
        <v>40.142000000000003</v>
      </c>
      <c r="I3882" s="79">
        <v>104.352</v>
      </c>
      <c r="J3882" s="79">
        <v>104.172</v>
      </c>
      <c r="K3882" s="79">
        <v>79.073999999999998</v>
      </c>
      <c r="L3882" s="79">
        <v>55.844999999999999</v>
      </c>
      <c r="M3882" s="79">
        <v>32.813000000000002</v>
      </c>
      <c r="N3882" s="79">
        <v>3.3620000000000001</v>
      </c>
    </row>
    <row r="3883" spans="1:14" x14ac:dyDescent="0.3">
      <c r="A3883" s="82">
        <v>3882</v>
      </c>
      <c r="B3883" s="83" t="s">
        <v>323</v>
      </c>
      <c r="C3883" s="86" t="s">
        <v>273</v>
      </c>
      <c r="D3883" s="88"/>
      <c r="E3883" s="88">
        <v>242</v>
      </c>
      <c r="F3883" s="10">
        <v>2040</v>
      </c>
      <c r="G3883" s="78" t="s">
        <v>329</v>
      </c>
      <c r="H3883" s="79">
        <v>38.045999999999999</v>
      </c>
      <c r="I3883" s="79">
        <v>96.054000000000002</v>
      </c>
      <c r="J3883" s="79">
        <v>100.626</v>
      </c>
      <c r="K3883" s="79">
        <v>79.289000000000001</v>
      </c>
      <c r="L3883" s="79">
        <v>55.698</v>
      </c>
      <c r="M3883" s="79">
        <v>33.558999999999997</v>
      </c>
      <c r="N3883" s="79">
        <v>3.0680000000000001</v>
      </c>
    </row>
    <row r="3884" spans="1:14" x14ac:dyDescent="0.3">
      <c r="A3884" s="82">
        <v>3883</v>
      </c>
      <c r="B3884" s="83" t="s">
        <v>323</v>
      </c>
      <c r="C3884" s="86" t="s">
        <v>273</v>
      </c>
      <c r="D3884" s="88"/>
      <c r="E3884" s="88">
        <v>242</v>
      </c>
      <c r="F3884" s="10">
        <v>2045</v>
      </c>
      <c r="G3884" s="78" t="s">
        <v>330</v>
      </c>
      <c r="H3884" s="79">
        <v>35.790999999999997</v>
      </c>
      <c r="I3884" s="79">
        <v>88.724999999999994</v>
      </c>
      <c r="J3884" s="79">
        <v>98.003</v>
      </c>
      <c r="K3884" s="79">
        <v>80.180999999999997</v>
      </c>
      <c r="L3884" s="79">
        <v>55.64</v>
      </c>
      <c r="M3884" s="79">
        <v>33.843000000000004</v>
      </c>
      <c r="N3884" s="79">
        <v>2.7970000000000002</v>
      </c>
    </row>
    <row r="3885" spans="1:14" x14ac:dyDescent="0.3">
      <c r="A3885" s="82">
        <v>3884</v>
      </c>
      <c r="B3885" s="83" t="s">
        <v>323</v>
      </c>
      <c r="C3885" s="86" t="s">
        <v>273</v>
      </c>
      <c r="D3885" s="88"/>
      <c r="E3885" s="88">
        <v>242</v>
      </c>
      <c r="F3885" s="10">
        <v>2050</v>
      </c>
      <c r="G3885" s="78" t="s">
        <v>331</v>
      </c>
      <c r="H3885" s="79">
        <v>33.540999999999997</v>
      </c>
      <c r="I3885" s="79">
        <v>82.436000000000007</v>
      </c>
      <c r="J3885" s="79">
        <v>96.311999999999998</v>
      </c>
      <c r="K3885" s="79">
        <v>81.725999999999999</v>
      </c>
      <c r="L3885" s="79">
        <v>55.750999999999998</v>
      </c>
      <c r="M3885" s="79">
        <v>33.761000000000003</v>
      </c>
      <c r="N3885" s="79">
        <v>2.5329999999999999</v>
      </c>
    </row>
    <row r="3886" spans="1:14" x14ac:dyDescent="0.3">
      <c r="A3886" s="82">
        <v>3885</v>
      </c>
      <c r="B3886" s="83" t="s">
        <v>323</v>
      </c>
      <c r="C3886" s="86" t="s">
        <v>273</v>
      </c>
      <c r="D3886" s="88"/>
      <c r="E3886" s="88">
        <v>242</v>
      </c>
      <c r="F3886" s="10">
        <v>2055</v>
      </c>
      <c r="G3886" s="78" t="s">
        <v>332</v>
      </c>
      <c r="H3886" s="79">
        <v>31.321000000000002</v>
      </c>
      <c r="I3886" s="79">
        <v>77.063000000000002</v>
      </c>
      <c r="J3886" s="79">
        <v>95.423000000000002</v>
      </c>
      <c r="K3886" s="79">
        <v>83.856999999999999</v>
      </c>
      <c r="L3886" s="79">
        <v>56.015000000000001</v>
      </c>
      <c r="M3886" s="79">
        <v>33.341999999999999</v>
      </c>
      <c r="N3886" s="79">
        <v>2.2989999999999999</v>
      </c>
    </row>
    <row r="3887" spans="1:14" x14ac:dyDescent="0.3">
      <c r="A3887" s="82">
        <v>3886</v>
      </c>
      <c r="B3887" s="83" t="s">
        <v>323</v>
      </c>
      <c r="C3887" s="86" t="s">
        <v>273</v>
      </c>
      <c r="D3887" s="88"/>
      <c r="E3887" s="88">
        <v>242</v>
      </c>
      <c r="F3887" s="10">
        <v>2060</v>
      </c>
      <c r="G3887" s="78" t="s">
        <v>333</v>
      </c>
      <c r="H3887" s="79">
        <v>29.105</v>
      </c>
      <c r="I3887" s="79">
        <v>72.319000000000003</v>
      </c>
      <c r="J3887" s="79">
        <v>94.998000000000005</v>
      </c>
      <c r="K3887" s="79">
        <v>86.242999999999995</v>
      </c>
      <c r="L3887" s="79">
        <v>56.262999999999998</v>
      </c>
      <c r="M3887" s="79">
        <v>32.56</v>
      </c>
      <c r="N3887" s="79">
        <v>2.0920000000000001</v>
      </c>
    </row>
    <row r="3888" spans="1:14" x14ac:dyDescent="0.3">
      <c r="A3888" s="82">
        <v>3887</v>
      </c>
      <c r="B3888" s="83" t="s">
        <v>323</v>
      </c>
      <c r="C3888" s="86" t="s">
        <v>273</v>
      </c>
      <c r="D3888" s="88"/>
      <c r="E3888" s="88">
        <v>242</v>
      </c>
      <c r="F3888" s="10">
        <v>2065</v>
      </c>
      <c r="G3888" s="78" t="s">
        <v>334</v>
      </c>
      <c r="H3888" s="79">
        <v>27.007000000000001</v>
      </c>
      <c r="I3888" s="79">
        <v>68.346999999999994</v>
      </c>
      <c r="J3888" s="79">
        <v>95.253</v>
      </c>
      <c r="K3888" s="79">
        <v>89.129000000000005</v>
      </c>
      <c r="L3888" s="79">
        <v>56.685000000000002</v>
      </c>
      <c r="M3888" s="79">
        <v>31.542000000000002</v>
      </c>
      <c r="N3888" s="79">
        <v>1.897</v>
      </c>
    </row>
    <row r="3889" spans="1:14" x14ac:dyDescent="0.3">
      <c r="A3889" s="82">
        <v>3888</v>
      </c>
      <c r="B3889" s="83" t="s">
        <v>323</v>
      </c>
      <c r="C3889" s="86" t="s">
        <v>273</v>
      </c>
      <c r="D3889" s="88"/>
      <c r="E3889" s="88">
        <v>242</v>
      </c>
      <c r="F3889" s="10">
        <v>2070</v>
      </c>
      <c r="G3889" s="78" t="s">
        <v>335</v>
      </c>
      <c r="H3889" s="79">
        <v>25.010999999999999</v>
      </c>
      <c r="I3889" s="79">
        <v>64.968000000000004</v>
      </c>
      <c r="J3889" s="79">
        <v>95.972999999999999</v>
      </c>
      <c r="K3889" s="79">
        <v>92.32</v>
      </c>
      <c r="L3889" s="79">
        <v>57.185000000000002</v>
      </c>
      <c r="M3889" s="79">
        <v>30.298999999999999</v>
      </c>
      <c r="N3889" s="79">
        <v>1.724</v>
      </c>
    </row>
    <row r="3890" spans="1:14" x14ac:dyDescent="0.3">
      <c r="A3890" s="82">
        <v>3889</v>
      </c>
      <c r="B3890" s="83" t="s">
        <v>323</v>
      </c>
      <c r="C3890" s="86" t="s">
        <v>273</v>
      </c>
      <c r="D3890" s="88"/>
      <c r="E3890" s="88">
        <v>242</v>
      </c>
      <c r="F3890" s="10">
        <v>2075</v>
      </c>
      <c r="G3890" s="78" t="s">
        <v>336</v>
      </c>
      <c r="H3890" s="79">
        <v>23.084</v>
      </c>
      <c r="I3890" s="79">
        <v>61.987000000000002</v>
      </c>
      <c r="J3890" s="79">
        <v>96.843999999999994</v>
      </c>
      <c r="K3890" s="79">
        <v>95.495999999999995</v>
      </c>
      <c r="L3890" s="79">
        <v>57.601999999999997</v>
      </c>
      <c r="M3890" s="79">
        <v>28.838999999999999</v>
      </c>
      <c r="N3890" s="79">
        <v>1.5680000000000001</v>
      </c>
    </row>
    <row r="3891" spans="1:14" x14ac:dyDescent="0.3">
      <c r="A3891" s="82">
        <v>3890</v>
      </c>
      <c r="B3891" s="83" t="s">
        <v>323</v>
      </c>
      <c r="C3891" s="86" t="s">
        <v>273</v>
      </c>
      <c r="D3891" s="88"/>
      <c r="E3891" s="88">
        <v>242</v>
      </c>
      <c r="F3891" s="10">
        <v>2080</v>
      </c>
      <c r="G3891" s="78" t="s">
        <v>337</v>
      </c>
      <c r="H3891" s="79">
        <v>21.283999999999999</v>
      </c>
      <c r="I3891" s="79">
        <v>59.435000000000002</v>
      </c>
      <c r="J3891" s="79">
        <v>98.06</v>
      </c>
      <c r="K3891" s="79">
        <v>98.912000000000006</v>
      </c>
      <c r="L3891" s="79">
        <v>58.087000000000003</v>
      </c>
      <c r="M3891" s="79">
        <v>27.257000000000001</v>
      </c>
      <c r="N3891" s="79">
        <v>1.425</v>
      </c>
    </row>
    <row r="3892" spans="1:14" x14ac:dyDescent="0.3">
      <c r="A3892" s="82">
        <v>3891</v>
      </c>
      <c r="B3892" s="83" t="s">
        <v>323</v>
      </c>
      <c r="C3892" s="86" t="s">
        <v>273</v>
      </c>
      <c r="D3892" s="88"/>
      <c r="E3892" s="88">
        <v>242</v>
      </c>
      <c r="F3892" s="10">
        <v>2085</v>
      </c>
      <c r="G3892" s="78" t="s">
        <v>338</v>
      </c>
      <c r="H3892" s="79">
        <v>19.562999999999999</v>
      </c>
      <c r="I3892" s="79">
        <v>57.106000000000002</v>
      </c>
      <c r="J3892" s="79">
        <v>99.289000000000001</v>
      </c>
      <c r="K3892" s="79">
        <v>102.248</v>
      </c>
      <c r="L3892" s="79">
        <v>58.457000000000001</v>
      </c>
      <c r="M3892" s="79">
        <v>25.539000000000001</v>
      </c>
      <c r="N3892" s="79">
        <v>1.298</v>
      </c>
    </row>
    <row r="3893" spans="1:14" x14ac:dyDescent="0.3">
      <c r="A3893" s="82">
        <v>3892</v>
      </c>
      <c r="B3893" s="83" t="s">
        <v>323</v>
      </c>
      <c r="C3893" s="86" t="s">
        <v>273</v>
      </c>
      <c r="D3893" s="88"/>
      <c r="E3893" s="88">
        <v>242</v>
      </c>
      <c r="F3893" s="10">
        <v>2090</v>
      </c>
      <c r="G3893" s="78" t="s">
        <v>339</v>
      </c>
      <c r="H3893" s="79">
        <v>17.966000000000001</v>
      </c>
      <c r="I3893" s="79">
        <v>55.055</v>
      </c>
      <c r="J3893" s="79">
        <v>100.608</v>
      </c>
      <c r="K3893" s="79">
        <v>105.57299999999999</v>
      </c>
      <c r="L3893" s="79">
        <v>58.771000000000001</v>
      </c>
      <c r="M3893" s="79">
        <v>23.783999999999999</v>
      </c>
      <c r="N3893" s="79">
        <v>1.1830000000000001</v>
      </c>
    </row>
    <row r="3894" spans="1:14" x14ac:dyDescent="0.3">
      <c r="A3894" s="82">
        <v>3893</v>
      </c>
      <c r="B3894" s="83" t="s">
        <v>323</v>
      </c>
      <c r="C3894" s="86" t="s">
        <v>273</v>
      </c>
      <c r="D3894" s="88"/>
      <c r="E3894" s="88">
        <v>242</v>
      </c>
      <c r="F3894" s="10">
        <v>2095</v>
      </c>
      <c r="G3894" s="78" t="s">
        <v>340</v>
      </c>
      <c r="H3894" s="79">
        <v>16.492000000000001</v>
      </c>
      <c r="I3894" s="79">
        <v>53.231999999999999</v>
      </c>
      <c r="J3894" s="79">
        <v>101.967</v>
      </c>
      <c r="K3894" s="79">
        <v>108.825</v>
      </c>
      <c r="L3894" s="79">
        <v>59.039000000000001</v>
      </c>
      <c r="M3894" s="79">
        <v>22.047999999999998</v>
      </c>
      <c r="N3894" s="79">
        <v>1.077</v>
      </c>
    </row>
    <row r="3895" spans="1:14" x14ac:dyDescent="0.3">
      <c r="A3895" s="82">
        <v>3894</v>
      </c>
      <c r="B3895" s="83" t="s">
        <v>323</v>
      </c>
      <c r="C3895" s="86" t="s">
        <v>274</v>
      </c>
      <c r="D3895" s="88"/>
      <c r="E3895" s="88">
        <v>540</v>
      </c>
      <c r="F3895" s="10">
        <v>2015</v>
      </c>
      <c r="G3895" s="78" t="s">
        <v>324</v>
      </c>
      <c r="H3895" s="79">
        <v>19.678000000000001</v>
      </c>
      <c r="I3895" s="79">
        <v>90.56</v>
      </c>
      <c r="J3895" s="79">
        <v>118.274</v>
      </c>
      <c r="K3895" s="79">
        <v>95.744</v>
      </c>
      <c r="L3895" s="79">
        <v>69.742000000000004</v>
      </c>
      <c r="M3895" s="79">
        <v>33.085999999999999</v>
      </c>
      <c r="N3895" s="79">
        <v>1.276</v>
      </c>
    </row>
    <row r="3896" spans="1:14" x14ac:dyDescent="0.3">
      <c r="A3896" s="82">
        <v>3895</v>
      </c>
      <c r="B3896" s="83" t="s">
        <v>323</v>
      </c>
      <c r="C3896" s="86" t="s">
        <v>274</v>
      </c>
      <c r="D3896" s="88"/>
      <c r="E3896" s="88">
        <v>540</v>
      </c>
      <c r="F3896" s="10">
        <v>2020</v>
      </c>
      <c r="G3896" s="78" t="s">
        <v>325</v>
      </c>
      <c r="H3896" s="79">
        <v>18.864999999999998</v>
      </c>
      <c r="I3896" s="79">
        <v>80.641000000000005</v>
      </c>
      <c r="J3896" s="79">
        <v>111.029</v>
      </c>
      <c r="K3896" s="79">
        <v>91.384</v>
      </c>
      <c r="L3896" s="79">
        <v>70.480999999999995</v>
      </c>
      <c r="M3896" s="79">
        <v>37.249000000000002</v>
      </c>
      <c r="N3896" s="79">
        <v>1.171</v>
      </c>
    </row>
    <row r="3897" spans="1:14" x14ac:dyDescent="0.3">
      <c r="A3897" s="82">
        <v>3896</v>
      </c>
      <c r="B3897" s="83" t="s">
        <v>323</v>
      </c>
      <c r="C3897" s="86" t="s">
        <v>274</v>
      </c>
      <c r="D3897" s="88"/>
      <c r="E3897" s="88">
        <v>540</v>
      </c>
      <c r="F3897" s="10">
        <v>2025</v>
      </c>
      <c r="G3897" s="78" t="s">
        <v>326</v>
      </c>
      <c r="H3897" s="79">
        <v>17.928999999999998</v>
      </c>
      <c r="I3897" s="79">
        <v>72.347999999999999</v>
      </c>
      <c r="J3897" s="79">
        <v>105.675</v>
      </c>
      <c r="K3897" s="79">
        <v>89.093000000000004</v>
      </c>
      <c r="L3897" s="79">
        <v>70.968999999999994</v>
      </c>
      <c r="M3897" s="79">
        <v>40.369</v>
      </c>
      <c r="N3897" s="79">
        <v>1.077</v>
      </c>
    </row>
    <row r="3898" spans="1:14" x14ac:dyDescent="0.3">
      <c r="A3898" s="82">
        <v>3897</v>
      </c>
      <c r="B3898" s="83" t="s">
        <v>323</v>
      </c>
      <c r="C3898" s="86" t="s">
        <v>274</v>
      </c>
      <c r="D3898" s="88"/>
      <c r="E3898" s="88">
        <v>540</v>
      </c>
      <c r="F3898" s="10">
        <v>2030</v>
      </c>
      <c r="G3898" s="78" t="s">
        <v>327</v>
      </c>
      <c r="H3898" s="79">
        <v>16.920999999999999</v>
      </c>
      <c r="I3898" s="79">
        <v>65.39</v>
      </c>
      <c r="J3898" s="79">
        <v>101.589</v>
      </c>
      <c r="K3898" s="79">
        <v>88.147999999999996</v>
      </c>
      <c r="L3898" s="79">
        <v>71.043999999999997</v>
      </c>
      <c r="M3898" s="79">
        <v>42.399000000000001</v>
      </c>
      <c r="N3898" s="79">
        <v>0.98899999999999999</v>
      </c>
    </row>
    <row r="3899" spans="1:14" x14ac:dyDescent="0.3">
      <c r="A3899" s="82">
        <v>3898</v>
      </c>
      <c r="B3899" s="83" t="s">
        <v>323</v>
      </c>
      <c r="C3899" s="86" t="s">
        <v>274</v>
      </c>
      <c r="D3899" s="88"/>
      <c r="E3899" s="88">
        <v>540</v>
      </c>
      <c r="F3899" s="10">
        <v>2035</v>
      </c>
      <c r="G3899" s="78" t="s">
        <v>328</v>
      </c>
      <c r="H3899" s="79">
        <v>15.961</v>
      </c>
      <c r="I3899" s="79">
        <v>59.817999999999998</v>
      </c>
      <c r="J3899" s="79">
        <v>98.695999999999998</v>
      </c>
      <c r="K3899" s="79">
        <v>88.194000000000003</v>
      </c>
      <c r="L3899" s="79">
        <v>70.924000000000007</v>
      </c>
      <c r="M3899" s="79">
        <v>43.531999999999996</v>
      </c>
      <c r="N3899" s="79">
        <v>0.91500000000000004</v>
      </c>
    </row>
    <row r="3900" spans="1:14" x14ac:dyDescent="0.3">
      <c r="A3900" s="82">
        <v>3899</v>
      </c>
      <c r="B3900" s="83" t="s">
        <v>323</v>
      </c>
      <c r="C3900" s="86" t="s">
        <v>274</v>
      </c>
      <c r="D3900" s="88"/>
      <c r="E3900" s="88">
        <v>540</v>
      </c>
      <c r="F3900" s="10">
        <v>2040</v>
      </c>
      <c r="G3900" s="78" t="s">
        <v>329</v>
      </c>
      <c r="H3900" s="79">
        <v>15.09</v>
      </c>
      <c r="I3900" s="79">
        <v>55.508000000000003</v>
      </c>
      <c r="J3900" s="79">
        <v>96.85</v>
      </c>
      <c r="K3900" s="79">
        <v>88.983999999999995</v>
      </c>
      <c r="L3900" s="79">
        <v>70.724000000000004</v>
      </c>
      <c r="M3900" s="79">
        <v>43.927999999999997</v>
      </c>
      <c r="N3900" s="79">
        <v>0.85599999999999998</v>
      </c>
    </row>
    <row r="3901" spans="1:14" x14ac:dyDescent="0.3">
      <c r="A3901" s="82">
        <v>3900</v>
      </c>
      <c r="B3901" s="83" t="s">
        <v>323</v>
      </c>
      <c r="C3901" s="86" t="s">
        <v>274</v>
      </c>
      <c r="D3901" s="88"/>
      <c r="E3901" s="88">
        <v>540</v>
      </c>
      <c r="F3901" s="10">
        <v>2045</v>
      </c>
      <c r="G3901" s="78" t="s">
        <v>330</v>
      </c>
      <c r="H3901" s="79">
        <v>14.36</v>
      </c>
      <c r="I3901" s="79">
        <v>52.283999999999999</v>
      </c>
      <c r="J3901" s="79">
        <v>95.825999999999993</v>
      </c>
      <c r="K3901" s="79">
        <v>90.197000000000003</v>
      </c>
      <c r="L3901" s="79">
        <v>70.548000000000002</v>
      </c>
      <c r="M3901" s="79">
        <v>43.722999999999999</v>
      </c>
      <c r="N3901" s="79">
        <v>0.80200000000000005</v>
      </c>
    </row>
    <row r="3902" spans="1:14" x14ac:dyDescent="0.3">
      <c r="A3902" s="82">
        <v>3901</v>
      </c>
      <c r="B3902" s="83" t="s">
        <v>323</v>
      </c>
      <c r="C3902" s="86" t="s">
        <v>274</v>
      </c>
      <c r="D3902" s="88"/>
      <c r="E3902" s="88">
        <v>540</v>
      </c>
      <c r="F3902" s="10">
        <v>2050</v>
      </c>
      <c r="G3902" s="78" t="s">
        <v>331</v>
      </c>
      <c r="H3902" s="79">
        <v>13.709</v>
      </c>
      <c r="I3902" s="79">
        <v>49.88</v>
      </c>
      <c r="J3902" s="79">
        <v>95.424999999999997</v>
      </c>
      <c r="K3902" s="79">
        <v>91.778000000000006</v>
      </c>
      <c r="L3902" s="79">
        <v>70.325999999999993</v>
      </c>
      <c r="M3902" s="79">
        <v>42.923000000000002</v>
      </c>
      <c r="N3902" s="79">
        <v>0.75900000000000001</v>
      </c>
    </row>
    <row r="3903" spans="1:14" x14ac:dyDescent="0.3">
      <c r="A3903" s="82">
        <v>3902</v>
      </c>
      <c r="B3903" s="83" t="s">
        <v>323</v>
      </c>
      <c r="C3903" s="86" t="s">
        <v>274</v>
      </c>
      <c r="D3903" s="88"/>
      <c r="E3903" s="88">
        <v>540</v>
      </c>
      <c r="F3903" s="10">
        <v>2055</v>
      </c>
      <c r="G3903" s="78" t="s">
        <v>332</v>
      </c>
      <c r="H3903" s="79">
        <v>13.202</v>
      </c>
      <c r="I3903" s="79">
        <v>48.262999999999998</v>
      </c>
      <c r="J3903" s="79">
        <v>95.567999999999998</v>
      </c>
      <c r="K3903" s="79">
        <v>93.555000000000007</v>
      </c>
      <c r="L3903" s="79">
        <v>70.149000000000001</v>
      </c>
      <c r="M3903" s="79">
        <v>41.829000000000001</v>
      </c>
      <c r="N3903" s="79">
        <v>0.73399999999999999</v>
      </c>
    </row>
    <row r="3904" spans="1:14" x14ac:dyDescent="0.3">
      <c r="A3904" s="82">
        <v>3903</v>
      </c>
      <c r="B3904" s="83" t="s">
        <v>323</v>
      </c>
      <c r="C3904" s="86" t="s">
        <v>274</v>
      </c>
      <c r="D3904" s="88"/>
      <c r="E3904" s="88">
        <v>540</v>
      </c>
      <c r="F3904" s="10">
        <v>2060</v>
      </c>
      <c r="G3904" s="78" t="s">
        <v>333</v>
      </c>
      <c r="H3904" s="79">
        <v>12.776999999999999</v>
      </c>
      <c r="I3904" s="79">
        <v>47.094999999999999</v>
      </c>
      <c r="J3904" s="79">
        <v>95.911000000000001</v>
      </c>
      <c r="K3904" s="79">
        <v>95.281000000000006</v>
      </c>
      <c r="L3904" s="79">
        <v>69.933000000000007</v>
      </c>
      <c r="M3904" s="79">
        <v>40.457000000000001</v>
      </c>
      <c r="N3904" s="79">
        <v>0.70599999999999996</v>
      </c>
    </row>
    <row r="3905" spans="1:14" x14ac:dyDescent="0.3">
      <c r="A3905" s="82">
        <v>3904</v>
      </c>
      <c r="B3905" s="83" t="s">
        <v>323</v>
      </c>
      <c r="C3905" s="86" t="s">
        <v>274</v>
      </c>
      <c r="D3905" s="88"/>
      <c r="E3905" s="88">
        <v>540</v>
      </c>
      <c r="F3905" s="10">
        <v>2065</v>
      </c>
      <c r="G3905" s="78" t="s">
        <v>334</v>
      </c>
      <c r="H3905" s="79">
        <v>12.433</v>
      </c>
      <c r="I3905" s="79">
        <v>46.302999999999997</v>
      </c>
      <c r="J3905" s="79">
        <v>96.444000000000003</v>
      </c>
      <c r="K3905" s="79">
        <v>96.971999999999994</v>
      </c>
      <c r="L3905" s="79">
        <v>69.756</v>
      </c>
      <c r="M3905" s="79">
        <v>38.945</v>
      </c>
      <c r="N3905" s="79">
        <v>0.68700000000000006</v>
      </c>
    </row>
    <row r="3906" spans="1:14" x14ac:dyDescent="0.3">
      <c r="A3906" s="82">
        <v>3905</v>
      </c>
      <c r="B3906" s="83" t="s">
        <v>323</v>
      </c>
      <c r="C3906" s="86" t="s">
        <v>274</v>
      </c>
      <c r="D3906" s="88"/>
      <c r="E3906" s="88">
        <v>540</v>
      </c>
      <c r="F3906" s="10">
        <v>2070</v>
      </c>
      <c r="G3906" s="78" t="s">
        <v>335</v>
      </c>
      <c r="H3906" s="79">
        <v>12.16</v>
      </c>
      <c r="I3906" s="79">
        <v>45.796999999999997</v>
      </c>
      <c r="J3906" s="79">
        <v>97.135999999999996</v>
      </c>
      <c r="K3906" s="79">
        <v>98.64</v>
      </c>
      <c r="L3906" s="79">
        <v>69.647000000000006</v>
      </c>
      <c r="M3906" s="79">
        <v>37.404000000000003</v>
      </c>
      <c r="N3906" s="79">
        <v>0.67600000000000005</v>
      </c>
    </row>
    <row r="3907" spans="1:14" x14ac:dyDescent="0.3">
      <c r="A3907" s="82">
        <v>3906</v>
      </c>
      <c r="B3907" s="83" t="s">
        <v>323</v>
      </c>
      <c r="C3907" s="86" t="s">
        <v>274</v>
      </c>
      <c r="D3907" s="88"/>
      <c r="E3907" s="88">
        <v>540</v>
      </c>
      <c r="F3907" s="10">
        <v>2075</v>
      </c>
      <c r="G3907" s="78" t="s">
        <v>336</v>
      </c>
      <c r="H3907" s="79">
        <v>11.943</v>
      </c>
      <c r="I3907" s="79">
        <v>45.494999999999997</v>
      </c>
      <c r="J3907" s="79">
        <v>97.896000000000001</v>
      </c>
      <c r="K3907" s="79">
        <v>100.229</v>
      </c>
      <c r="L3907" s="79">
        <v>69.584000000000003</v>
      </c>
      <c r="M3907" s="79">
        <v>35.863999999999997</v>
      </c>
      <c r="N3907" s="79">
        <v>0.66900000000000004</v>
      </c>
    </row>
    <row r="3908" spans="1:14" x14ac:dyDescent="0.3">
      <c r="A3908" s="82">
        <v>3907</v>
      </c>
      <c r="B3908" s="83" t="s">
        <v>323</v>
      </c>
      <c r="C3908" s="86" t="s">
        <v>274</v>
      </c>
      <c r="D3908" s="88"/>
      <c r="E3908" s="88">
        <v>540</v>
      </c>
      <c r="F3908" s="10">
        <v>2080</v>
      </c>
      <c r="G3908" s="78" t="s">
        <v>337</v>
      </c>
      <c r="H3908" s="79">
        <v>11.763999999999999</v>
      </c>
      <c r="I3908" s="79">
        <v>45.325000000000003</v>
      </c>
      <c r="J3908" s="79">
        <v>98.653000000000006</v>
      </c>
      <c r="K3908" s="79">
        <v>101.68300000000001</v>
      </c>
      <c r="L3908" s="79">
        <v>69.533000000000001</v>
      </c>
      <c r="M3908" s="79">
        <v>34.343000000000004</v>
      </c>
      <c r="N3908" s="79">
        <v>0.65900000000000003</v>
      </c>
    </row>
    <row r="3909" spans="1:14" x14ac:dyDescent="0.3">
      <c r="A3909" s="82">
        <v>3908</v>
      </c>
      <c r="B3909" s="83" t="s">
        <v>323</v>
      </c>
      <c r="C3909" s="86" t="s">
        <v>274</v>
      </c>
      <c r="D3909" s="88"/>
      <c r="E3909" s="88">
        <v>540</v>
      </c>
      <c r="F3909" s="10">
        <v>2085</v>
      </c>
      <c r="G3909" s="78" t="s">
        <v>338</v>
      </c>
      <c r="H3909" s="79">
        <v>11.602</v>
      </c>
      <c r="I3909" s="79">
        <v>45.219000000000001</v>
      </c>
      <c r="J3909" s="79">
        <v>99.313000000000002</v>
      </c>
      <c r="K3909" s="79">
        <v>102.91500000000001</v>
      </c>
      <c r="L3909" s="79">
        <v>69.450999999999993</v>
      </c>
      <c r="M3909" s="79">
        <v>32.847999999999999</v>
      </c>
      <c r="N3909" s="79">
        <v>0.65200000000000002</v>
      </c>
    </row>
    <row r="3910" spans="1:14" x14ac:dyDescent="0.3">
      <c r="A3910" s="82">
        <v>3909</v>
      </c>
      <c r="B3910" s="83" t="s">
        <v>323</v>
      </c>
      <c r="C3910" s="86" t="s">
        <v>274</v>
      </c>
      <c r="D3910" s="88"/>
      <c r="E3910" s="88">
        <v>540</v>
      </c>
      <c r="F3910" s="10">
        <v>2090</v>
      </c>
      <c r="G3910" s="78" t="s">
        <v>339</v>
      </c>
      <c r="H3910" s="79">
        <v>11.47</v>
      </c>
      <c r="I3910" s="79">
        <v>45.186</v>
      </c>
      <c r="J3910" s="79">
        <v>99.974999999999994</v>
      </c>
      <c r="K3910" s="79">
        <v>104.059</v>
      </c>
      <c r="L3910" s="79">
        <v>69.375</v>
      </c>
      <c r="M3910" s="79">
        <v>31.446999999999999</v>
      </c>
      <c r="N3910" s="79">
        <v>0.64800000000000002</v>
      </c>
    </row>
    <row r="3911" spans="1:14" x14ac:dyDescent="0.3">
      <c r="A3911" s="82">
        <v>3910</v>
      </c>
      <c r="B3911" s="83" t="s">
        <v>323</v>
      </c>
      <c r="C3911" s="86" t="s">
        <v>274</v>
      </c>
      <c r="D3911" s="88"/>
      <c r="E3911" s="88">
        <v>540</v>
      </c>
      <c r="F3911" s="10">
        <v>2095</v>
      </c>
      <c r="G3911" s="78" t="s">
        <v>340</v>
      </c>
      <c r="H3911" s="79">
        <v>11.365</v>
      </c>
      <c r="I3911" s="79">
        <v>45.237000000000002</v>
      </c>
      <c r="J3911" s="79">
        <v>100.68</v>
      </c>
      <c r="K3911" s="79">
        <v>105.18</v>
      </c>
      <c r="L3911" s="79">
        <v>69.346000000000004</v>
      </c>
      <c r="M3911" s="79">
        <v>30.167000000000002</v>
      </c>
      <c r="N3911" s="79">
        <v>0.64500000000000002</v>
      </c>
    </row>
    <row r="3912" spans="1:14" x14ac:dyDescent="0.3">
      <c r="A3912" s="82">
        <v>3911</v>
      </c>
      <c r="B3912" s="83" t="s">
        <v>323</v>
      </c>
      <c r="C3912" s="86" t="s">
        <v>275</v>
      </c>
      <c r="D3912" s="88"/>
      <c r="E3912" s="88">
        <v>598</v>
      </c>
      <c r="F3912" s="10">
        <v>2015</v>
      </c>
      <c r="G3912" s="78" t="s">
        <v>324</v>
      </c>
      <c r="H3912" s="79">
        <v>52.655000000000001</v>
      </c>
      <c r="I3912" s="79">
        <v>169.52799999999999</v>
      </c>
      <c r="J3912" s="79">
        <v>169.00299999999999</v>
      </c>
      <c r="K3912" s="79">
        <v>146.483</v>
      </c>
      <c r="L3912" s="79">
        <v>105.002</v>
      </c>
      <c r="M3912" s="79">
        <v>49.512</v>
      </c>
      <c r="N3912" s="79">
        <v>25.477</v>
      </c>
    </row>
    <row r="3913" spans="1:14" x14ac:dyDescent="0.3">
      <c r="A3913" s="82">
        <v>3912</v>
      </c>
      <c r="B3913" s="83" t="s">
        <v>323</v>
      </c>
      <c r="C3913" s="86" t="s">
        <v>275</v>
      </c>
      <c r="D3913" s="88"/>
      <c r="E3913" s="88">
        <v>598</v>
      </c>
      <c r="F3913" s="10">
        <v>2020</v>
      </c>
      <c r="G3913" s="78" t="s">
        <v>325</v>
      </c>
      <c r="H3913" s="79">
        <v>49.04</v>
      </c>
      <c r="I3913" s="79">
        <v>158.41</v>
      </c>
      <c r="J3913" s="79">
        <v>158.673</v>
      </c>
      <c r="K3913" s="79">
        <v>138.529</v>
      </c>
      <c r="L3913" s="79">
        <v>99.009</v>
      </c>
      <c r="M3913" s="79">
        <v>46.451999999999998</v>
      </c>
      <c r="N3913" s="79">
        <v>23.606999999999999</v>
      </c>
    </row>
    <row r="3914" spans="1:14" x14ac:dyDescent="0.3">
      <c r="A3914" s="82">
        <v>3913</v>
      </c>
      <c r="B3914" s="83" t="s">
        <v>323</v>
      </c>
      <c r="C3914" s="86" t="s">
        <v>275</v>
      </c>
      <c r="D3914" s="88"/>
      <c r="E3914" s="88">
        <v>598</v>
      </c>
      <c r="F3914" s="10">
        <v>2025</v>
      </c>
      <c r="G3914" s="78" t="s">
        <v>326</v>
      </c>
      <c r="H3914" s="79">
        <v>45.723999999999997</v>
      </c>
      <c r="I3914" s="79">
        <v>148.51400000000001</v>
      </c>
      <c r="J3914" s="79">
        <v>149.95599999999999</v>
      </c>
      <c r="K3914" s="79">
        <v>131.94300000000001</v>
      </c>
      <c r="L3914" s="79">
        <v>93.888000000000005</v>
      </c>
      <c r="M3914" s="79">
        <v>43.670999999999999</v>
      </c>
      <c r="N3914" s="79">
        <v>21.744</v>
      </c>
    </row>
    <row r="3915" spans="1:14" x14ac:dyDescent="0.3">
      <c r="A3915" s="82">
        <v>3914</v>
      </c>
      <c r="B3915" s="83" t="s">
        <v>323</v>
      </c>
      <c r="C3915" s="86" t="s">
        <v>275</v>
      </c>
      <c r="D3915" s="88"/>
      <c r="E3915" s="88">
        <v>598</v>
      </c>
      <c r="F3915" s="10">
        <v>2030</v>
      </c>
      <c r="G3915" s="78" t="s">
        <v>327</v>
      </c>
      <c r="H3915" s="79">
        <v>42.734999999999999</v>
      </c>
      <c r="I3915" s="79">
        <v>139.929</v>
      </c>
      <c r="J3915" s="79">
        <v>142.92099999999999</v>
      </c>
      <c r="K3915" s="79">
        <v>126.79300000000001</v>
      </c>
      <c r="L3915" s="79">
        <v>89.655000000000001</v>
      </c>
      <c r="M3915" s="79">
        <v>41.183999999999997</v>
      </c>
      <c r="N3915" s="79">
        <v>19.922999999999998</v>
      </c>
    </row>
    <row r="3916" spans="1:14" x14ac:dyDescent="0.3">
      <c r="A3916" s="82">
        <v>3915</v>
      </c>
      <c r="B3916" s="83" t="s">
        <v>323</v>
      </c>
      <c r="C3916" s="86" t="s">
        <v>275</v>
      </c>
      <c r="D3916" s="88"/>
      <c r="E3916" s="88">
        <v>598</v>
      </c>
      <c r="F3916" s="10">
        <v>2035</v>
      </c>
      <c r="G3916" s="78" t="s">
        <v>328</v>
      </c>
      <c r="H3916" s="79">
        <v>39.991999999999997</v>
      </c>
      <c r="I3916" s="79">
        <v>132.24600000000001</v>
      </c>
      <c r="J3916" s="79">
        <v>137.065</v>
      </c>
      <c r="K3916" s="79">
        <v>122.726</v>
      </c>
      <c r="L3916" s="79">
        <v>86.052999999999997</v>
      </c>
      <c r="M3916" s="79">
        <v>38.917000000000002</v>
      </c>
      <c r="N3916" s="79">
        <v>18.181000000000001</v>
      </c>
    </row>
    <row r="3917" spans="1:14" x14ac:dyDescent="0.3">
      <c r="A3917" s="82">
        <v>3916</v>
      </c>
      <c r="B3917" s="83" t="s">
        <v>323</v>
      </c>
      <c r="C3917" s="86" t="s">
        <v>275</v>
      </c>
      <c r="D3917" s="88"/>
      <c r="E3917" s="88">
        <v>598</v>
      </c>
      <c r="F3917" s="10">
        <v>2040</v>
      </c>
      <c r="G3917" s="78" t="s">
        <v>329</v>
      </c>
      <c r="H3917" s="79">
        <v>37.451999999999998</v>
      </c>
      <c r="I3917" s="79">
        <v>125.304</v>
      </c>
      <c r="J3917" s="79">
        <v>132.21100000000001</v>
      </c>
      <c r="K3917" s="79">
        <v>119.538</v>
      </c>
      <c r="L3917" s="79">
        <v>82.977999999999994</v>
      </c>
      <c r="M3917" s="79">
        <v>36.823999999999998</v>
      </c>
      <c r="N3917" s="79">
        <v>16.472999999999999</v>
      </c>
    </row>
    <row r="3918" spans="1:14" x14ac:dyDescent="0.3">
      <c r="A3918" s="82">
        <v>3917</v>
      </c>
      <c r="B3918" s="83" t="s">
        <v>323</v>
      </c>
      <c r="C3918" s="86" t="s">
        <v>275</v>
      </c>
      <c r="D3918" s="88"/>
      <c r="E3918" s="88">
        <v>598</v>
      </c>
      <c r="F3918" s="10">
        <v>2045</v>
      </c>
      <c r="G3918" s="78" t="s">
        <v>330</v>
      </c>
      <c r="H3918" s="79">
        <v>34.99</v>
      </c>
      <c r="I3918" s="79">
        <v>118.74</v>
      </c>
      <c r="J3918" s="79">
        <v>127.949</v>
      </c>
      <c r="K3918" s="79">
        <v>116.91200000000001</v>
      </c>
      <c r="L3918" s="79">
        <v>80.188000000000002</v>
      </c>
      <c r="M3918" s="79">
        <v>34.793999999999997</v>
      </c>
      <c r="N3918" s="79">
        <v>14.827</v>
      </c>
    </row>
    <row r="3919" spans="1:14" x14ac:dyDescent="0.3">
      <c r="A3919" s="82">
        <v>3918</v>
      </c>
      <c r="B3919" s="83" t="s">
        <v>323</v>
      </c>
      <c r="C3919" s="86" t="s">
        <v>275</v>
      </c>
      <c r="D3919" s="88"/>
      <c r="E3919" s="88">
        <v>598</v>
      </c>
      <c r="F3919" s="10">
        <v>2050</v>
      </c>
      <c r="G3919" s="78" t="s">
        <v>331</v>
      </c>
      <c r="H3919" s="79">
        <v>32.72</v>
      </c>
      <c r="I3919" s="79">
        <v>112.792</v>
      </c>
      <c r="J3919" s="79">
        <v>124.529</v>
      </c>
      <c r="K3919" s="79">
        <v>115.07899999999999</v>
      </c>
      <c r="L3919" s="79">
        <v>77.858000000000004</v>
      </c>
      <c r="M3919" s="79">
        <v>32.933</v>
      </c>
      <c r="N3919" s="79">
        <v>13.249000000000001</v>
      </c>
    </row>
    <row r="3920" spans="1:14" x14ac:dyDescent="0.3">
      <c r="A3920" s="82">
        <v>3919</v>
      </c>
      <c r="B3920" s="83" t="s">
        <v>323</v>
      </c>
      <c r="C3920" s="86" t="s">
        <v>275</v>
      </c>
      <c r="D3920" s="88"/>
      <c r="E3920" s="88">
        <v>598</v>
      </c>
      <c r="F3920" s="10">
        <v>2055</v>
      </c>
      <c r="G3920" s="78" t="s">
        <v>332</v>
      </c>
      <c r="H3920" s="79">
        <v>30.524999999999999</v>
      </c>
      <c r="I3920" s="79">
        <v>107.102</v>
      </c>
      <c r="J3920" s="79">
        <v>121.52200000000001</v>
      </c>
      <c r="K3920" s="79">
        <v>113.607</v>
      </c>
      <c r="L3920" s="79">
        <v>75.697000000000003</v>
      </c>
      <c r="M3920" s="79">
        <v>31.11</v>
      </c>
      <c r="N3920" s="79">
        <v>11.776999999999999</v>
      </c>
    </row>
    <row r="3921" spans="1:14" x14ac:dyDescent="0.3">
      <c r="A3921" s="82">
        <v>3920</v>
      </c>
      <c r="B3921" s="83" t="s">
        <v>323</v>
      </c>
      <c r="C3921" s="86" t="s">
        <v>275</v>
      </c>
      <c r="D3921" s="88"/>
      <c r="E3921" s="88">
        <v>598</v>
      </c>
      <c r="F3921" s="10">
        <v>2060</v>
      </c>
      <c r="G3921" s="78" t="s">
        <v>333</v>
      </c>
      <c r="H3921" s="79">
        <v>28.408999999999999</v>
      </c>
      <c r="I3921" s="79">
        <v>101.595</v>
      </c>
      <c r="J3921" s="79">
        <v>118.83</v>
      </c>
      <c r="K3921" s="79">
        <v>112.456</v>
      </c>
      <c r="L3921" s="79">
        <v>73.683000000000007</v>
      </c>
      <c r="M3921" s="79">
        <v>29.335000000000001</v>
      </c>
      <c r="N3921" s="79">
        <v>10.372</v>
      </c>
    </row>
    <row r="3922" spans="1:14" x14ac:dyDescent="0.3">
      <c r="A3922" s="82">
        <v>3921</v>
      </c>
      <c r="B3922" s="83" t="s">
        <v>323</v>
      </c>
      <c r="C3922" s="86" t="s">
        <v>275</v>
      </c>
      <c r="D3922" s="88"/>
      <c r="E3922" s="88">
        <v>598</v>
      </c>
      <c r="F3922" s="10">
        <v>2065</v>
      </c>
      <c r="G3922" s="78" t="s">
        <v>334</v>
      </c>
      <c r="H3922" s="79">
        <v>26.390999999999998</v>
      </c>
      <c r="I3922" s="79">
        <v>96.427000000000007</v>
      </c>
      <c r="J3922" s="79">
        <v>116.575</v>
      </c>
      <c r="K3922" s="79">
        <v>111.706</v>
      </c>
      <c r="L3922" s="79">
        <v>71.86</v>
      </c>
      <c r="M3922" s="79">
        <v>27.632999999999999</v>
      </c>
      <c r="N3922" s="79">
        <v>9.0879999999999992</v>
      </c>
    </row>
    <row r="3923" spans="1:14" x14ac:dyDescent="0.3">
      <c r="A3923" s="82">
        <v>3922</v>
      </c>
      <c r="B3923" s="83" t="s">
        <v>323</v>
      </c>
      <c r="C3923" s="86" t="s">
        <v>275</v>
      </c>
      <c r="D3923" s="88"/>
      <c r="E3923" s="88">
        <v>598</v>
      </c>
      <c r="F3923" s="10">
        <v>2070</v>
      </c>
      <c r="G3923" s="78" t="s">
        <v>335</v>
      </c>
      <c r="H3923" s="79">
        <v>24.437000000000001</v>
      </c>
      <c r="I3923" s="79">
        <v>91.320999999999998</v>
      </c>
      <c r="J3923" s="79">
        <v>114.435</v>
      </c>
      <c r="K3923" s="79">
        <v>111.10899999999999</v>
      </c>
      <c r="L3923" s="79">
        <v>70.103999999999999</v>
      </c>
      <c r="M3923" s="79">
        <v>25.959</v>
      </c>
      <c r="N3923" s="79">
        <v>7.8949999999999996</v>
      </c>
    </row>
    <row r="3924" spans="1:14" x14ac:dyDescent="0.3">
      <c r="A3924" s="82">
        <v>3923</v>
      </c>
      <c r="B3924" s="83" t="s">
        <v>323</v>
      </c>
      <c r="C3924" s="86" t="s">
        <v>275</v>
      </c>
      <c r="D3924" s="88"/>
      <c r="E3924" s="88">
        <v>598</v>
      </c>
      <c r="F3924" s="10">
        <v>2075</v>
      </c>
      <c r="G3924" s="78" t="s">
        <v>336</v>
      </c>
      <c r="H3924" s="79">
        <v>22.603000000000002</v>
      </c>
      <c r="I3924" s="79">
        <v>86.525999999999996</v>
      </c>
      <c r="J3924" s="79">
        <v>112.67400000000001</v>
      </c>
      <c r="K3924" s="79">
        <v>110.858</v>
      </c>
      <c r="L3924" s="79">
        <v>68.492000000000004</v>
      </c>
      <c r="M3924" s="79">
        <v>24.376000000000001</v>
      </c>
      <c r="N3924" s="79">
        <v>6.8310000000000004</v>
      </c>
    </row>
    <row r="3925" spans="1:14" x14ac:dyDescent="0.3">
      <c r="A3925" s="82">
        <v>3924</v>
      </c>
      <c r="B3925" s="83" t="s">
        <v>323</v>
      </c>
      <c r="C3925" s="86" t="s">
        <v>275</v>
      </c>
      <c r="D3925" s="88"/>
      <c r="E3925" s="88">
        <v>598</v>
      </c>
      <c r="F3925" s="10">
        <v>2080</v>
      </c>
      <c r="G3925" s="78" t="s">
        <v>337</v>
      </c>
      <c r="H3925" s="79">
        <v>20.864999999999998</v>
      </c>
      <c r="I3925" s="79">
        <v>81.944999999999993</v>
      </c>
      <c r="J3925" s="79">
        <v>111.167</v>
      </c>
      <c r="K3925" s="79">
        <v>110.85599999999999</v>
      </c>
      <c r="L3925" s="79">
        <v>67.022999999999996</v>
      </c>
      <c r="M3925" s="79">
        <v>22.841000000000001</v>
      </c>
      <c r="N3925" s="79">
        <v>5.8630000000000004</v>
      </c>
    </row>
    <row r="3926" spans="1:14" x14ac:dyDescent="0.3">
      <c r="A3926" s="82">
        <v>3925</v>
      </c>
      <c r="B3926" s="83" t="s">
        <v>323</v>
      </c>
      <c r="C3926" s="86" t="s">
        <v>275</v>
      </c>
      <c r="D3926" s="88"/>
      <c r="E3926" s="88">
        <v>598</v>
      </c>
      <c r="F3926" s="10">
        <v>2085</v>
      </c>
      <c r="G3926" s="78" t="s">
        <v>338</v>
      </c>
      <c r="H3926" s="79">
        <v>19.233000000000001</v>
      </c>
      <c r="I3926" s="79">
        <v>77.576999999999998</v>
      </c>
      <c r="J3926" s="79">
        <v>109.911</v>
      </c>
      <c r="K3926" s="79">
        <v>111.107</v>
      </c>
      <c r="L3926" s="79">
        <v>65.662000000000006</v>
      </c>
      <c r="M3926" s="79">
        <v>21.401</v>
      </c>
      <c r="N3926" s="79">
        <v>5.0090000000000003</v>
      </c>
    </row>
    <row r="3927" spans="1:14" x14ac:dyDescent="0.3">
      <c r="A3927" s="82">
        <v>3926</v>
      </c>
      <c r="B3927" s="83" t="s">
        <v>323</v>
      </c>
      <c r="C3927" s="86" t="s">
        <v>275</v>
      </c>
      <c r="D3927" s="88"/>
      <c r="E3927" s="88">
        <v>598</v>
      </c>
      <c r="F3927" s="10">
        <v>2090</v>
      </c>
      <c r="G3927" s="78" t="s">
        <v>339</v>
      </c>
      <c r="H3927" s="79">
        <v>17.744</v>
      </c>
      <c r="I3927" s="79">
        <v>73.572000000000003</v>
      </c>
      <c r="J3927" s="79">
        <v>109.072</v>
      </c>
      <c r="K3927" s="79">
        <v>111.754</v>
      </c>
      <c r="L3927" s="79">
        <v>64.525999999999996</v>
      </c>
      <c r="M3927" s="79">
        <v>20.065999999999999</v>
      </c>
      <c r="N3927" s="79">
        <v>4.266</v>
      </c>
    </row>
    <row r="3928" spans="1:14" x14ac:dyDescent="0.3">
      <c r="A3928" s="82">
        <v>3927</v>
      </c>
      <c r="B3928" s="83" t="s">
        <v>323</v>
      </c>
      <c r="C3928" s="86" t="s">
        <v>275</v>
      </c>
      <c r="D3928" s="88"/>
      <c r="E3928" s="88">
        <v>598</v>
      </c>
      <c r="F3928" s="10">
        <v>2095</v>
      </c>
      <c r="G3928" s="78" t="s">
        <v>340</v>
      </c>
      <c r="H3928" s="79">
        <v>16.350000000000001</v>
      </c>
      <c r="I3928" s="79">
        <v>69.84</v>
      </c>
      <c r="J3928" s="79">
        <v>108.51900000000001</v>
      </c>
      <c r="K3928" s="79">
        <v>112.718</v>
      </c>
      <c r="L3928" s="79">
        <v>63.529000000000003</v>
      </c>
      <c r="M3928" s="79">
        <v>18.805</v>
      </c>
      <c r="N3928" s="79">
        <v>3.6389999999999998</v>
      </c>
    </row>
    <row r="3929" spans="1:14" x14ac:dyDescent="0.3">
      <c r="A3929" s="82">
        <v>3928</v>
      </c>
      <c r="B3929" s="83" t="s">
        <v>323</v>
      </c>
      <c r="C3929" s="86" t="s">
        <v>276</v>
      </c>
      <c r="D3929" s="88"/>
      <c r="E3929" s="88">
        <v>90</v>
      </c>
      <c r="F3929" s="10">
        <v>2015</v>
      </c>
      <c r="G3929" s="78" t="s">
        <v>324</v>
      </c>
      <c r="H3929" s="79">
        <v>46.369</v>
      </c>
      <c r="I3929" s="79">
        <v>167.48400000000001</v>
      </c>
      <c r="J3929" s="79">
        <v>197.29599999999999</v>
      </c>
      <c r="K3929" s="79">
        <v>166.58799999999999</v>
      </c>
      <c r="L3929" s="79">
        <v>104.574</v>
      </c>
      <c r="M3929" s="79">
        <v>51.051000000000002</v>
      </c>
      <c r="N3929" s="79">
        <v>20.597999999999999</v>
      </c>
    </row>
    <row r="3930" spans="1:14" x14ac:dyDescent="0.3">
      <c r="A3930" s="82">
        <v>3929</v>
      </c>
      <c r="B3930" s="83" t="s">
        <v>323</v>
      </c>
      <c r="C3930" s="86" t="s">
        <v>276</v>
      </c>
      <c r="D3930" s="88"/>
      <c r="E3930" s="88">
        <v>90</v>
      </c>
      <c r="F3930" s="10">
        <v>2020</v>
      </c>
      <c r="G3930" s="78" t="s">
        <v>325</v>
      </c>
      <c r="H3930" s="79">
        <v>40.369999999999997</v>
      </c>
      <c r="I3930" s="79">
        <v>153.309</v>
      </c>
      <c r="J3930" s="79">
        <v>183.34899999999999</v>
      </c>
      <c r="K3930" s="79">
        <v>156.631</v>
      </c>
      <c r="L3930" s="79">
        <v>99.998999999999995</v>
      </c>
      <c r="M3930" s="79">
        <v>49.932000000000002</v>
      </c>
      <c r="N3930" s="79">
        <v>20.09</v>
      </c>
    </row>
    <row r="3931" spans="1:14" x14ac:dyDescent="0.3">
      <c r="A3931" s="82">
        <v>3930</v>
      </c>
      <c r="B3931" s="83" t="s">
        <v>323</v>
      </c>
      <c r="C3931" s="86" t="s">
        <v>276</v>
      </c>
      <c r="D3931" s="88"/>
      <c r="E3931" s="88">
        <v>90</v>
      </c>
      <c r="F3931" s="10">
        <v>2025</v>
      </c>
      <c r="G3931" s="78" t="s">
        <v>326</v>
      </c>
      <c r="H3931" s="79">
        <v>35.386000000000003</v>
      </c>
      <c r="I3931" s="79">
        <v>141.11500000000001</v>
      </c>
      <c r="J3931" s="79">
        <v>171.63800000000001</v>
      </c>
      <c r="K3931" s="79">
        <v>148.44399999999999</v>
      </c>
      <c r="L3931" s="79">
        <v>96.042000000000002</v>
      </c>
      <c r="M3931" s="79">
        <v>48.767000000000003</v>
      </c>
      <c r="N3931" s="79">
        <v>19.408000000000001</v>
      </c>
    </row>
    <row r="3932" spans="1:14" x14ac:dyDescent="0.3">
      <c r="A3932" s="82">
        <v>3931</v>
      </c>
      <c r="B3932" s="83" t="s">
        <v>323</v>
      </c>
      <c r="C3932" s="86" t="s">
        <v>276</v>
      </c>
      <c r="D3932" s="88"/>
      <c r="E3932" s="88">
        <v>90</v>
      </c>
      <c r="F3932" s="10">
        <v>2030</v>
      </c>
      <c r="G3932" s="78" t="s">
        <v>327</v>
      </c>
      <c r="H3932" s="79">
        <v>31.256</v>
      </c>
      <c r="I3932" s="79">
        <v>130.51900000000001</v>
      </c>
      <c r="J3932" s="79">
        <v>161.756</v>
      </c>
      <c r="K3932" s="79">
        <v>141.66200000000001</v>
      </c>
      <c r="L3932" s="79">
        <v>92.626000000000005</v>
      </c>
      <c r="M3932" s="79">
        <v>47.512999999999998</v>
      </c>
      <c r="N3932" s="79">
        <v>18.547999999999998</v>
      </c>
    </row>
    <row r="3933" spans="1:14" x14ac:dyDescent="0.3">
      <c r="A3933" s="82">
        <v>3932</v>
      </c>
      <c r="B3933" s="83" t="s">
        <v>323</v>
      </c>
      <c r="C3933" s="86" t="s">
        <v>276</v>
      </c>
      <c r="D3933" s="88"/>
      <c r="E3933" s="88">
        <v>90</v>
      </c>
      <c r="F3933" s="10">
        <v>2035</v>
      </c>
      <c r="G3933" s="78" t="s">
        <v>328</v>
      </c>
      <c r="H3933" s="79">
        <v>27.785</v>
      </c>
      <c r="I3933" s="79">
        <v>121.22799999999999</v>
      </c>
      <c r="J3933" s="79">
        <v>153.386</v>
      </c>
      <c r="K3933" s="79">
        <v>136.08199999999999</v>
      </c>
      <c r="L3933" s="79">
        <v>89.644999999999996</v>
      </c>
      <c r="M3933" s="79">
        <v>46.140999999999998</v>
      </c>
      <c r="N3933" s="79">
        <v>17.553000000000001</v>
      </c>
    </row>
    <row r="3934" spans="1:14" x14ac:dyDescent="0.3">
      <c r="A3934" s="82">
        <v>3933</v>
      </c>
      <c r="B3934" s="83" t="s">
        <v>323</v>
      </c>
      <c r="C3934" s="86" t="s">
        <v>276</v>
      </c>
      <c r="D3934" s="88"/>
      <c r="E3934" s="88">
        <v>90</v>
      </c>
      <c r="F3934" s="10">
        <v>2040</v>
      </c>
      <c r="G3934" s="78" t="s">
        <v>329</v>
      </c>
      <c r="H3934" s="79">
        <v>24.858000000000001</v>
      </c>
      <c r="I3934" s="79">
        <v>113.07</v>
      </c>
      <c r="J3934" s="79">
        <v>146.35</v>
      </c>
      <c r="K3934" s="79">
        <v>131.571</v>
      </c>
      <c r="L3934" s="79">
        <v>87.034000000000006</v>
      </c>
      <c r="M3934" s="79">
        <v>44.734999999999999</v>
      </c>
      <c r="N3934" s="79">
        <v>16.442</v>
      </c>
    </row>
    <row r="3935" spans="1:14" x14ac:dyDescent="0.3">
      <c r="A3935" s="82">
        <v>3934</v>
      </c>
      <c r="B3935" s="83" t="s">
        <v>323</v>
      </c>
      <c r="C3935" s="86" t="s">
        <v>276</v>
      </c>
      <c r="D3935" s="88"/>
      <c r="E3935" s="88">
        <v>90</v>
      </c>
      <c r="F3935" s="10">
        <v>2045</v>
      </c>
      <c r="G3935" s="78" t="s">
        <v>330</v>
      </c>
      <c r="H3935" s="79">
        <v>22.317</v>
      </c>
      <c r="I3935" s="79">
        <v>105.572</v>
      </c>
      <c r="J3935" s="79">
        <v>140.01599999999999</v>
      </c>
      <c r="K3935" s="79">
        <v>127.58199999999999</v>
      </c>
      <c r="L3935" s="79">
        <v>84.492000000000004</v>
      </c>
      <c r="M3935" s="79">
        <v>43.088999999999999</v>
      </c>
      <c r="N3935" s="79">
        <v>15.212</v>
      </c>
    </row>
    <row r="3936" spans="1:14" x14ac:dyDescent="0.3">
      <c r="A3936" s="82">
        <v>3935</v>
      </c>
      <c r="B3936" s="83" t="s">
        <v>323</v>
      </c>
      <c r="C3936" s="86" t="s">
        <v>276</v>
      </c>
      <c r="D3936" s="88"/>
      <c r="E3936" s="88">
        <v>90</v>
      </c>
      <c r="F3936" s="10">
        <v>2050</v>
      </c>
      <c r="G3936" s="78" t="s">
        <v>331</v>
      </c>
      <c r="H3936" s="79">
        <v>20.167000000000002</v>
      </c>
      <c r="I3936" s="79">
        <v>98.894000000000005</v>
      </c>
      <c r="J3936" s="79">
        <v>134.66399999999999</v>
      </c>
      <c r="K3936" s="79">
        <v>124.441</v>
      </c>
      <c r="L3936" s="79">
        <v>82.266000000000005</v>
      </c>
      <c r="M3936" s="79">
        <v>41.390999999999998</v>
      </c>
      <c r="N3936" s="79">
        <v>13.957000000000001</v>
      </c>
    </row>
    <row r="3937" spans="1:14" x14ac:dyDescent="0.3">
      <c r="A3937" s="82">
        <v>3936</v>
      </c>
      <c r="B3937" s="83" t="s">
        <v>323</v>
      </c>
      <c r="C3937" s="86" t="s">
        <v>276</v>
      </c>
      <c r="D3937" s="88"/>
      <c r="E3937" s="88">
        <v>90</v>
      </c>
      <c r="F3937" s="10">
        <v>2055</v>
      </c>
      <c r="G3937" s="78" t="s">
        <v>332</v>
      </c>
      <c r="H3937" s="79">
        <v>18.254000000000001</v>
      </c>
      <c r="I3937" s="79">
        <v>92.656999999999996</v>
      </c>
      <c r="J3937" s="79">
        <v>129.74799999999999</v>
      </c>
      <c r="K3937" s="79">
        <v>121.63</v>
      </c>
      <c r="L3937" s="79">
        <v>79.998999999999995</v>
      </c>
      <c r="M3937" s="79">
        <v>39.5</v>
      </c>
      <c r="N3937" s="79">
        <v>12.651999999999999</v>
      </c>
    </row>
    <row r="3938" spans="1:14" x14ac:dyDescent="0.3">
      <c r="A3938" s="82">
        <v>3937</v>
      </c>
      <c r="B3938" s="83" t="s">
        <v>323</v>
      </c>
      <c r="C3938" s="86" t="s">
        <v>276</v>
      </c>
      <c r="D3938" s="88"/>
      <c r="E3938" s="88">
        <v>90</v>
      </c>
      <c r="F3938" s="10">
        <v>2060</v>
      </c>
      <c r="G3938" s="78" t="s">
        <v>333</v>
      </c>
      <c r="H3938" s="79">
        <v>16.605</v>
      </c>
      <c r="I3938" s="79">
        <v>87.075999999999993</v>
      </c>
      <c r="J3938" s="79">
        <v>125.608</v>
      </c>
      <c r="K3938" s="79">
        <v>119.46299999999999</v>
      </c>
      <c r="L3938" s="79">
        <v>77.948999999999998</v>
      </c>
      <c r="M3938" s="79">
        <v>37.570999999999998</v>
      </c>
      <c r="N3938" s="79">
        <v>11.368</v>
      </c>
    </row>
    <row r="3939" spans="1:14" x14ac:dyDescent="0.3">
      <c r="A3939" s="82">
        <v>3938</v>
      </c>
      <c r="B3939" s="83" t="s">
        <v>323</v>
      </c>
      <c r="C3939" s="86" t="s">
        <v>276</v>
      </c>
      <c r="D3939" s="88"/>
      <c r="E3939" s="88">
        <v>90</v>
      </c>
      <c r="F3939" s="10">
        <v>2065</v>
      </c>
      <c r="G3939" s="78" t="s">
        <v>334</v>
      </c>
      <c r="H3939" s="79">
        <v>15.167999999999999</v>
      </c>
      <c r="I3939" s="79">
        <v>81.805000000000007</v>
      </c>
      <c r="J3939" s="79">
        <v>121.73399999999999</v>
      </c>
      <c r="K3939" s="79">
        <v>117.482</v>
      </c>
      <c r="L3939" s="79">
        <v>75.879000000000005</v>
      </c>
      <c r="M3939" s="79">
        <v>35.511000000000003</v>
      </c>
      <c r="N3939" s="79">
        <v>10.101000000000001</v>
      </c>
    </row>
    <row r="3940" spans="1:14" x14ac:dyDescent="0.3">
      <c r="A3940" s="82">
        <v>3939</v>
      </c>
      <c r="B3940" s="83" t="s">
        <v>323</v>
      </c>
      <c r="C3940" s="86" t="s">
        <v>276</v>
      </c>
      <c r="D3940" s="88"/>
      <c r="E3940" s="88">
        <v>90</v>
      </c>
      <c r="F3940" s="10">
        <v>2070</v>
      </c>
      <c r="G3940" s="78" t="s">
        <v>335</v>
      </c>
      <c r="H3940" s="79">
        <v>13.913</v>
      </c>
      <c r="I3940" s="79">
        <v>77.009</v>
      </c>
      <c r="J3940" s="79">
        <v>118.38</v>
      </c>
      <c r="K3940" s="79">
        <v>115.896</v>
      </c>
      <c r="L3940" s="79">
        <v>73.906000000000006</v>
      </c>
      <c r="M3940" s="79">
        <v>33.430999999999997</v>
      </c>
      <c r="N3940" s="79">
        <v>8.8849999999999998</v>
      </c>
    </row>
    <row r="3941" spans="1:14" x14ac:dyDescent="0.3">
      <c r="A3941" s="82">
        <v>3940</v>
      </c>
      <c r="B3941" s="83" t="s">
        <v>323</v>
      </c>
      <c r="C3941" s="86" t="s">
        <v>276</v>
      </c>
      <c r="D3941" s="88"/>
      <c r="E3941" s="88">
        <v>90</v>
      </c>
      <c r="F3941" s="10">
        <v>2075</v>
      </c>
      <c r="G3941" s="78" t="s">
        <v>336</v>
      </c>
      <c r="H3941" s="79">
        <v>12.816000000000001</v>
      </c>
      <c r="I3941" s="79">
        <v>72.647999999999996</v>
      </c>
      <c r="J3941" s="79">
        <v>115.465</v>
      </c>
      <c r="K3941" s="79">
        <v>114.697</v>
      </c>
      <c r="L3941" s="79">
        <v>72.03</v>
      </c>
      <c r="M3941" s="79">
        <v>31.341000000000001</v>
      </c>
      <c r="N3941" s="79">
        <v>7.7629999999999999</v>
      </c>
    </row>
    <row r="3942" spans="1:14" x14ac:dyDescent="0.3">
      <c r="A3942" s="82">
        <v>3941</v>
      </c>
      <c r="B3942" s="83" t="s">
        <v>323</v>
      </c>
      <c r="C3942" s="86" t="s">
        <v>276</v>
      </c>
      <c r="D3942" s="88"/>
      <c r="E3942" s="88">
        <v>90</v>
      </c>
      <c r="F3942" s="10">
        <v>2080</v>
      </c>
      <c r="G3942" s="78" t="s">
        <v>337</v>
      </c>
      <c r="H3942" s="79">
        <v>11.872</v>
      </c>
      <c r="I3942" s="79">
        <v>68.760000000000005</v>
      </c>
      <c r="J3942" s="79">
        <v>113.036</v>
      </c>
      <c r="K3942" s="79">
        <v>113.85899999999999</v>
      </c>
      <c r="L3942" s="79">
        <v>70.334000000000003</v>
      </c>
      <c r="M3942" s="79">
        <v>29.332000000000001</v>
      </c>
      <c r="N3942" s="79">
        <v>6.7469999999999999</v>
      </c>
    </row>
    <row r="3943" spans="1:14" x14ac:dyDescent="0.3">
      <c r="A3943" s="82">
        <v>3942</v>
      </c>
      <c r="B3943" s="83" t="s">
        <v>323</v>
      </c>
      <c r="C3943" s="86" t="s">
        <v>276</v>
      </c>
      <c r="D3943" s="88"/>
      <c r="E3943" s="88">
        <v>90</v>
      </c>
      <c r="F3943" s="10">
        <v>2085</v>
      </c>
      <c r="G3943" s="78" t="s">
        <v>338</v>
      </c>
      <c r="H3943" s="79">
        <v>11.087</v>
      </c>
      <c r="I3943" s="79">
        <v>65.31</v>
      </c>
      <c r="J3943" s="79">
        <v>110.958</v>
      </c>
      <c r="K3943" s="79">
        <v>113.25700000000001</v>
      </c>
      <c r="L3943" s="79">
        <v>68.734999999999999</v>
      </c>
      <c r="M3943" s="79">
        <v>27.408000000000001</v>
      </c>
      <c r="N3943" s="79">
        <v>5.8250000000000002</v>
      </c>
    </row>
    <row r="3944" spans="1:14" x14ac:dyDescent="0.3">
      <c r="A3944" s="82">
        <v>3943</v>
      </c>
      <c r="B3944" s="83" t="s">
        <v>323</v>
      </c>
      <c r="C3944" s="86" t="s">
        <v>276</v>
      </c>
      <c r="D3944" s="88"/>
      <c r="E3944" s="88">
        <v>90</v>
      </c>
      <c r="F3944" s="10">
        <v>2090</v>
      </c>
      <c r="G3944" s="78" t="s">
        <v>339</v>
      </c>
      <c r="H3944" s="79">
        <v>10.45</v>
      </c>
      <c r="I3944" s="79">
        <v>62.445</v>
      </c>
      <c r="J3944" s="79">
        <v>109.57</v>
      </c>
      <c r="K3944" s="79">
        <v>113.221</v>
      </c>
      <c r="L3944" s="79">
        <v>67.474999999999994</v>
      </c>
      <c r="M3944" s="79">
        <v>25.681000000000001</v>
      </c>
      <c r="N3944" s="79">
        <v>5.0380000000000003</v>
      </c>
    </row>
    <row r="3945" spans="1:14" x14ac:dyDescent="0.3">
      <c r="A3945" s="82">
        <v>3944</v>
      </c>
      <c r="B3945" s="83" t="s">
        <v>323</v>
      </c>
      <c r="C3945" s="86" t="s">
        <v>276</v>
      </c>
      <c r="D3945" s="88"/>
      <c r="E3945" s="88">
        <v>90</v>
      </c>
      <c r="F3945" s="10">
        <v>2095</v>
      </c>
      <c r="G3945" s="78" t="s">
        <v>340</v>
      </c>
      <c r="H3945" s="79">
        <v>9.9239999999999995</v>
      </c>
      <c r="I3945" s="79">
        <v>59.972000000000001</v>
      </c>
      <c r="J3945" s="79">
        <v>108.512</v>
      </c>
      <c r="K3945" s="79">
        <v>113.396</v>
      </c>
      <c r="L3945" s="79">
        <v>66.358000000000004</v>
      </c>
      <c r="M3945" s="79">
        <v>24.088999999999999</v>
      </c>
      <c r="N3945" s="79">
        <v>4.3490000000000002</v>
      </c>
    </row>
    <row r="3946" spans="1:14" x14ac:dyDescent="0.3">
      <c r="A3946" s="82">
        <v>3945</v>
      </c>
      <c r="B3946" s="83" t="s">
        <v>323</v>
      </c>
      <c r="C3946" s="86" t="s">
        <v>277</v>
      </c>
      <c r="D3946" s="88"/>
      <c r="E3946" s="88">
        <v>548</v>
      </c>
      <c r="F3946" s="10">
        <v>2015</v>
      </c>
      <c r="G3946" s="78" t="s">
        <v>324</v>
      </c>
      <c r="H3946" s="79">
        <v>41.914000000000001</v>
      </c>
      <c r="I3946" s="79">
        <v>160.08699999999999</v>
      </c>
      <c r="J3946" s="79">
        <v>170.815</v>
      </c>
      <c r="K3946" s="79">
        <v>132.25</v>
      </c>
      <c r="L3946" s="79">
        <v>87.837000000000003</v>
      </c>
      <c r="M3946" s="79">
        <v>40.116999999999997</v>
      </c>
      <c r="N3946" s="79">
        <v>11.34</v>
      </c>
    </row>
    <row r="3947" spans="1:14" x14ac:dyDescent="0.3">
      <c r="A3947" s="82">
        <v>3946</v>
      </c>
      <c r="B3947" s="83" t="s">
        <v>323</v>
      </c>
      <c r="C3947" s="86" t="s">
        <v>277</v>
      </c>
      <c r="D3947" s="88"/>
      <c r="E3947" s="88">
        <v>548</v>
      </c>
      <c r="F3947" s="10">
        <v>2020</v>
      </c>
      <c r="G3947" s="78" t="s">
        <v>325</v>
      </c>
      <c r="H3947" s="79">
        <v>39.183</v>
      </c>
      <c r="I3947" s="79">
        <v>150.34700000000001</v>
      </c>
      <c r="J3947" s="79">
        <v>163.423</v>
      </c>
      <c r="K3947" s="79">
        <v>127.294</v>
      </c>
      <c r="L3947" s="79">
        <v>83.914000000000001</v>
      </c>
      <c r="M3947" s="79">
        <v>37.814999999999998</v>
      </c>
      <c r="N3947" s="79">
        <v>9.0239999999999991</v>
      </c>
    </row>
    <row r="3948" spans="1:14" x14ac:dyDescent="0.3">
      <c r="A3948" s="82">
        <v>3947</v>
      </c>
      <c r="B3948" s="83" t="s">
        <v>323</v>
      </c>
      <c r="C3948" s="86" t="s">
        <v>277</v>
      </c>
      <c r="D3948" s="88"/>
      <c r="E3948" s="88">
        <v>548</v>
      </c>
      <c r="F3948" s="10">
        <v>2025</v>
      </c>
      <c r="G3948" s="78" t="s">
        <v>326</v>
      </c>
      <c r="H3948" s="79">
        <v>36.625999999999998</v>
      </c>
      <c r="I3948" s="79">
        <v>141.42699999999999</v>
      </c>
      <c r="J3948" s="79">
        <v>156.93600000000001</v>
      </c>
      <c r="K3948" s="79">
        <v>123.184</v>
      </c>
      <c r="L3948" s="79">
        <v>80.492000000000004</v>
      </c>
      <c r="M3948" s="79">
        <v>35.671999999999997</v>
      </c>
      <c r="N3948" s="79">
        <v>7.2229999999999999</v>
      </c>
    </row>
    <row r="3949" spans="1:14" x14ac:dyDescent="0.3">
      <c r="A3949" s="82">
        <v>3948</v>
      </c>
      <c r="B3949" s="83" t="s">
        <v>323</v>
      </c>
      <c r="C3949" s="86" t="s">
        <v>277</v>
      </c>
      <c r="D3949" s="88"/>
      <c r="E3949" s="88">
        <v>548</v>
      </c>
      <c r="F3949" s="10">
        <v>2030</v>
      </c>
      <c r="G3949" s="78" t="s">
        <v>327</v>
      </c>
      <c r="H3949" s="79">
        <v>34.252000000000002</v>
      </c>
      <c r="I3949" s="79">
        <v>133.33799999999999</v>
      </c>
      <c r="J3949" s="79">
        <v>151.393</v>
      </c>
      <c r="K3949" s="79">
        <v>119.938</v>
      </c>
      <c r="L3949" s="79">
        <v>77.578999999999994</v>
      </c>
      <c r="M3949" s="79">
        <v>33.701999999999998</v>
      </c>
      <c r="N3949" s="79">
        <v>5.8380000000000001</v>
      </c>
    </row>
    <row r="3950" spans="1:14" x14ac:dyDescent="0.3">
      <c r="A3950" s="82">
        <v>3949</v>
      </c>
      <c r="B3950" s="83" t="s">
        <v>323</v>
      </c>
      <c r="C3950" s="86" t="s">
        <v>277</v>
      </c>
      <c r="D3950" s="88"/>
      <c r="E3950" s="88">
        <v>548</v>
      </c>
      <c r="F3950" s="10">
        <v>2035</v>
      </c>
      <c r="G3950" s="78" t="s">
        <v>328</v>
      </c>
      <c r="H3950" s="79">
        <v>31.998000000000001</v>
      </c>
      <c r="I3950" s="79">
        <v>125.744</v>
      </c>
      <c r="J3950" s="79">
        <v>146.39599999999999</v>
      </c>
      <c r="K3950" s="79">
        <v>117.26</v>
      </c>
      <c r="L3950" s="79">
        <v>74.98</v>
      </c>
      <c r="M3950" s="79">
        <v>31.823</v>
      </c>
      <c r="N3950" s="79">
        <v>4.7590000000000003</v>
      </c>
    </row>
    <row r="3951" spans="1:14" x14ac:dyDescent="0.3">
      <c r="A3951" s="82">
        <v>3950</v>
      </c>
      <c r="B3951" s="83" t="s">
        <v>323</v>
      </c>
      <c r="C3951" s="86" t="s">
        <v>277</v>
      </c>
      <c r="D3951" s="88"/>
      <c r="E3951" s="88">
        <v>548</v>
      </c>
      <c r="F3951" s="10">
        <v>2040</v>
      </c>
      <c r="G3951" s="78" t="s">
        <v>329</v>
      </c>
      <c r="H3951" s="79">
        <v>29.866</v>
      </c>
      <c r="I3951" s="79">
        <v>118.678</v>
      </c>
      <c r="J3951" s="79">
        <v>141.982</v>
      </c>
      <c r="K3951" s="79">
        <v>115.15900000000001</v>
      </c>
      <c r="L3951" s="79">
        <v>72.676000000000002</v>
      </c>
      <c r="M3951" s="79">
        <v>30.05</v>
      </c>
      <c r="N3951" s="79">
        <v>3.9089999999999998</v>
      </c>
    </row>
    <row r="3952" spans="1:14" x14ac:dyDescent="0.3">
      <c r="A3952" s="82">
        <v>3951</v>
      </c>
      <c r="B3952" s="83" t="s">
        <v>323</v>
      </c>
      <c r="C3952" s="86" t="s">
        <v>277</v>
      </c>
      <c r="D3952" s="88"/>
      <c r="E3952" s="88">
        <v>548</v>
      </c>
      <c r="F3952" s="10">
        <v>2045</v>
      </c>
      <c r="G3952" s="78" t="s">
        <v>330</v>
      </c>
      <c r="H3952" s="79">
        <v>27.832000000000001</v>
      </c>
      <c r="I3952" s="79">
        <v>112.012</v>
      </c>
      <c r="J3952" s="79">
        <v>138.00800000000001</v>
      </c>
      <c r="K3952" s="79">
        <v>113.518</v>
      </c>
      <c r="L3952" s="79">
        <v>70.641999999999996</v>
      </c>
      <c r="M3952" s="79">
        <v>28.35</v>
      </c>
      <c r="N3952" s="79">
        <v>3.218</v>
      </c>
    </row>
    <row r="3953" spans="1:14" x14ac:dyDescent="0.3">
      <c r="A3953" s="82">
        <v>3952</v>
      </c>
      <c r="B3953" s="83" t="s">
        <v>323</v>
      </c>
      <c r="C3953" s="86" t="s">
        <v>277</v>
      </c>
      <c r="D3953" s="88"/>
      <c r="E3953" s="88">
        <v>548</v>
      </c>
      <c r="F3953" s="10">
        <v>2050</v>
      </c>
      <c r="G3953" s="78" t="s">
        <v>331</v>
      </c>
      <c r="H3953" s="79">
        <v>25.882999999999999</v>
      </c>
      <c r="I3953" s="79">
        <v>105.68300000000001</v>
      </c>
      <c r="J3953" s="79">
        <v>134.352</v>
      </c>
      <c r="K3953" s="79">
        <v>112.22199999999999</v>
      </c>
      <c r="L3953" s="79">
        <v>68.766999999999996</v>
      </c>
      <c r="M3953" s="79">
        <v>26.722000000000001</v>
      </c>
      <c r="N3953" s="79">
        <v>2.6909999999999998</v>
      </c>
    </row>
    <row r="3954" spans="1:14" x14ac:dyDescent="0.3">
      <c r="A3954" s="82">
        <v>3953</v>
      </c>
      <c r="B3954" s="83" t="s">
        <v>323</v>
      </c>
      <c r="C3954" s="86" t="s">
        <v>277</v>
      </c>
      <c r="D3954" s="88"/>
      <c r="E3954" s="88">
        <v>548</v>
      </c>
      <c r="F3954" s="10">
        <v>2055</v>
      </c>
      <c r="G3954" s="78" t="s">
        <v>332</v>
      </c>
      <c r="H3954" s="79">
        <v>24.06</v>
      </c>
      <c r="I3954" s="79">
        <v>99.71</v>
      </c>
      <c r="J3954" s="79">
        <v>131.01900000000001</v>
      </c>
      <c r="K3954" s="79">
        <v>111.26600000000001</v>
      </c>
      <c r="L3954" s="79">
        <v>67.078000000000003</v>
      </c>
      <c r="M3954" s="79">
        <v>25.178999999999998</v>
      </c>
      <c r="N3954" s="79">
        <v>2.2480000000000002</v>
      </c>
    </row>
    <row r="3955" spans="1:14" x14ac:dyDescent="0.3">
      <c r="A3955" s="82">
        <v>3954</v>
      </c>
      <c r="B3955" s="83" t="s">
        <v>323</v>
      </c>
      <c r="C3955" s="86" t="s">
        <v>277</v>
      </c>
      <c r="D3955" s="88"/>
      <c r="E3955" s="88">
        <v>548</v>
      </c>
      <c r="F3955" s="10">
        <v>2060</v>
      </c>
      <c r="G3955" s="78" t="s">
        <v>333</v>
      </c>
      <c r="H3955" s="79">
        <v>22.295000000000002</v>
      </c>
      <c r="I3955" s="79">
        <v>93.924000000000007</v>
      </c>
      <c r="J3955" s="79">
        <v>127.774</v>
      </c>
      <c r="K3955" s="79">
        <v>110.43600000000001</v>
      </c>
      <c r="L3955" s="79">
        <v>65.450999999999993</v>
      </c>
      <c r="M3955" s="79">
        <v>23.667000000000002</v>
      </c>
      <c r="N3955" s="79">
        <v>1.893</v>
      </c>
    </row>
    <row r="3956" spans="1:14" x14ac:dyDescent="0.3">
      <c r="A3956" s="82">
        <v>3955</v>
      </c>
      <c r="B3956" s="83" t="s">
        <v>323</v>
      </c>
      <c r="C3956" s="86" t="s">
        <v>277</v>
      </c>
      <c r="D3956" s="88"/>
      <c r="E3956" s="88">
        <v>548</v>
      </c>
      <c r="F3956" s="10">
        <v>2065</v>
      </c>
      <c r="G3956" s="78" t="s">
        <v>334</v>
      </c>
      <c r="H3956" s="79">
        <v>20.693000000000001</v>
      </c>
      <c r="I3956" s="79">
        <v>88.619</v>
      </c>
      <c r="J3956" s="79">
        <v>124.97199999999999</v>
      </c>
      <c r="K3956" s="79">
        <v>110.038</v>
      </c>
      <c r="L3956" s="79">
        <v>64.066999999999993</v>
      </c>
      <c r="M3956" s="79">
        <v>22.274000000000001</v>
      </c>
      <c r="N3956" s="79">
        <v>1.617</v>
      </c>
    </row>
    <row r="3957" spans="1:14" x14ac:dyDescent="0.3">
      <c r="A3957" s="82">
        <v>3956</v>
      </c>
      <c r="B3957" s="83" t="s">
        <v>323</v>
      </c>
      <c r="C3957" s="86" t="s">
        <v>277</v>
      </c>
      <c r="D3957" s="88"/>
      <c r="E3957" s="88">
        <v>548</v>
      </c>
      <c r="F3957" s="10">
        <v>2070</v>
      </c>
      <c r="G3957" s="78" t="s">
        <v>335</v>
      </c>
      <c r="H3957" s="79">
        <v>19.141999999999999</v>
      </c>
      <c r="I3957" s="79">
        <v>83.52</v>
      </c>
      <c r="J3957" s="79">
        <v>122.245</v>
      </c>
      <c r="K3957" s="79">
        <v>109.678</v>
      </c>
      <c r="L3957" s="79">
        <v>62.713000000000001</v>
      </c>
      <c r="M3957" s="79">
        <v>20.925000000000001</v>
      </c>
      <c r="N3957" s="79">
        <v>1.397</v>
      </c>
    </row>
    <row r="3958" spans="1:14" x14ac:dyDescent="0.3">
      <c r="A3958" s="82">
        <v>3957</v>
      </c>
      <c r="B3958" s="83" t="s">
        <v>323</v>
      </c>
      <c r="C3958" s="86" t="s">
        <v>277</v>
      </c>
      <c r="D3958" s="88"/>
      <c r="E3958" s="88">
        <v>548</v>
      </c>
      <c r="F3958" s="10">
        <v>2075</v>
      </c>
      <c r="G3958" s="78" t="s">
        <v>336</v>
      </c>
      <c r="H3958" s="79">
        <v>17.722000000000001</v>
      </c>
      <c r="I3958" s="79">
        <v>78.831999999999994</v>
      </c>
      <c r="J3958" s="79">
        <v>119.872</v>
      </c>
      <c r="K3958" s="79">
        <v>109.639</v>
      </c>
      <c r="L3958" s="79">
        <v>61.555999999999997</v>
      </c>
      <c r="M3958" s="79">
        <v>19.673999999999999</v>
      </c>
      <c r="N3958" s="79">
        <v>1.2050000000000001</v>
      </c>
    </row>
    <row r="3959" spans="1:14" x14ac:dyDescent="0.3">
      <c r="A3959" s="82">
        <v>3958</v>
      </c>
      <c r="B3959" s="83" t="s">
        <v>323</v>
      </c>
      <c r="C3959" s="86" t="s">
        <v>277</v>
      </c>
      <c r="D3959" s="88"/>
      <c r="E3959" s="88">
        <v>548</v>
      </c>
      <c r="F3959" s="10">
        <v>2080</v>
      </c>
      <c r="G3959" s="78" t="s">
        <v>337</v>
      </c>
      <c r="H3959" s="79">
        <v>16.442</v>
      </c>
      <c r="I3959" s="79">
        <v>74.566999999999993</v>
      </c>
      <c r="J3959" s="79">
        <v>117.861</v>
      </c>
      <c r="K3959" s="79">
        <v>109.929</v>
      </c>
      <c r="L3959" s="79">
        <v>60.610999999999997</v>
      </c>
      <c r="M3959" s="79">
        <v>18.533000000000001</v>
      </c>
      <c r="N3959" s="79">
        <v>1.0569999999999999</v>
      </c>
    </row>
    <row r="3960" spans="1:14" x14ac:dyDescent="0.3">
      <c r="A3960" s="82">
        <v>3959</v>
      </c>
      <c r="B3960" s="83" t="s">
        <v>323</v>
      </c>
      <c r="C3960" s="86" t="s">
        <v>277</v>
      </c>
      <c r="D3960" s="88"/>
      <c r="E3960" s="88">
        <v>548</v>
      </c>
      <c r="F3960" s="10">
        <v>2085</v>
      </c>
      <c r="G3960" s="78" t="s">
        <v>338</v>
      </c>
      <c r="H3960" s="79">
        <v>15.292</v>
      </c>
      <c r="I3960" s="79">
        <v>70.772000000000006</v>
      </c>
      <c r="J3960" s="79">
        <v>116.343</v>
      </c>
      <c r="K3960" s="79">
        <v>110.66</v>
      </c>
      <c r="L3960" s="79">
        <v>59.902000000000001</v>
      </c>
      <c r="M3960" s="79">
        <v>17.518999999999998</v>
      </c>
      <c r="N3960" s="79">
        <v>0.93200000000000005</v>
      </c>
    </row>
    <row r="3961" spans="1:14" x14ac:dyDescent="0.3">
      <c r="A3961" s="82">
        <v>3960</v>
      </c>
      <c r="B3961" s="83" t="s">
        <v>323</v>
      </c>
      <c r="C3961" s="86" t="s">
        <v>277</v>
      </c>
      <c r="D3961" s="88"/>
      <c r="E3961" s="88">
        <v>548</v>
      </c>
      <c r="F3961" s="10">
        <v>2090</v>
      </c>
      <c r="G3961" s="78" t="s">
        <v>339</v>
      </c>
      <c r="H3961" s="79">
        <v>14.231999999999999</v>
      </c>
      <c r="I3961" s="79">
        <v>67.254999999999995</v>
      </c>
      <c r="J3961" s="79">
        <v>115.053</v>
      </c>
      <c r="K3961" s="79">
        <v>111.578</v>
      </c>
      <c r="L3961" s="79">
        <v>59.311999999999998</v>
      </c>
      <c r="M3961" s="79">
        <v>16.571000000000002</v>
      </c>
      <c r="N3961" s="79">
        <v>0.83899999999999997</v>
      </c>
    </row>
    <row r="3962" spans="1:14" x14ac:dyDescent="0.3">
      <c r="A3962" s="82">
        <v>3961</v>
      </c>
      <c r="B3962" s="83" t="s">
        <v>323</v>
      </c>
      <c r="C3962" s="86" t="s">
        <v>277</v>
      </c>
      <c r="D3962" s="88"/>
      <c r="E3962" s="88">
        <v>548</v>
      </c>
      <c r="F3962" s="10">
        <v>2095</v>
      </c>
      <c r="G3962" s="78" t="s">
        <v>340</v>
      </c>
      <c r="H3962" s="79">
        <v>13.273999999999999</v>
      </c>
      <c r="I3962" s="79">
        <v>64.075999999999993</v>
      </c>
      <c r="J3962" s="79">
        <v>114.07</v>
      </c>
      <c r="K3962" s="79">
        <v>112.794</v>
      </c>
      <c r="L3962" s="79">
        <v>58.890999999999998</v>
      </c>
      <c r="M3962" s="79">
        <v>15.7</v>
      </c>
      <c r="N3962" s="79">
        <v>0.755</v>
      </c>
    </row>
    <row r="3963" spans="1:14" x14ac:dyDescent="0.3">
      <c r="A3963" s="82">
        <v>3962</v>
      </c>
      <c r="B3963" s="83" t="s">
        <v>323</v>
      </c>
      <c r="C3963" s="87" t="s">
        <v>278</v>
      </c>
      <c r="D3963" s="88">
        <v>29</v>
      </c>
      <c r="E3963" s="88">
        <v>954</v>
      </c>
      <c r="F3963" s="10">
        <v>2015</v>
      </c>
      <c r="G3963" s="78" t="s">
        <v>324</v>
      </c>
      <c r="H3963" s="79">
        <v>21.963036066750401</v>
      </c>
      <c r="I3963" s="79">
        <v>95.194192533873306</v>
      </c>
      <c r="J3963" s="79">
        <v>159.97783821899901</v>
      </c>
      <c r="K3963" s="79">
        <v>172.448436853614</v>
      </c>
      <c r="L3963" s="79">
        <v>91.985534699500604</v>
      </c>
      <c r="M3963" s="79">
        <v>23.228932341235499</v>
      </c>
      <c r="N3963" s="79">
        <v>3.2609714196470398</v>
      </c>
    </row>
    <row r="3964" spans="1:14" x14ac:dyDescent="0.3">
      <c r="A3964" s="82">
        <v>3963</v>
      </c>
      <c r="B3964" s="83" t="s">
        <v>323</v>
      </c>
      <c r="C3964" s="87" t="s">
        <v>278</v>
      </c>
      <c r="D3964" s="88">
        <v>29</v>
      </c>
      <c r="E3964" s="88">
        <v>954</v>
      </c>
      <c r="F3964" s="10">
        <v>2020</v>
      </c>
      <c r="G3964" s="78" t="s">
        <v>325</v>
      </c>
      <c r="H3964" s="79">
        <v>17.4820613176778</v>
      </c>
      <c r="I3964" s="79">
        <v>83.925043156340394</v>
      </c>
      <c r="J3964" s="79">
        <v>150.48345362930701</v>
      </c>
      <c r="K3964" s="79">
        <v>164.62343040696601</v>
      </c>
      <c r="L3964" s="79">
        <v>89.830929885629004</v>
      </c>
      <c r="M3964" s="79">
        <v>20.489075387064101</v>
      </c>
      <c r="N3964" s="79">
        <v>2.7566299837633101</v>
      </c>
    </row>
    <row r="3965" spans="1:14" x14ac:dyDescent="0.3">
      <c r="A3965" s="82">
        <v>3964</v>
      </c>
      <c r="B3965" s="83" t="s">
        <v>323</v>
      </c>
      <c r="C3965" s="87" t="s">
        <v>278</v>
      </c>
      <c r="D3965" s="88">
        <v>29</v>
      </c>
      <c r="E3965" s="88">
        <v>954</v>
      </c>
      <c r="F3965" s="10">
        <v>2025</v>
      </c>
      <c r="G3965" s="78" t="s">
        <v>326</v>
      </c>
      <c r="H3965" s="79">
        <v>13.9187450720007</v>
      </c>
      <c r="I3965" s="79">
        <v>74.368673527609303</v>
      </c>
      <c r="J3965" s="79">
        <v>145.40172570784401</v>
      </c>
      <c r="K3965" s="79">
        <v>162.40736370073199</v>
      </c>
      <c r="L3965" s="79">
        <v>83.463785690662505</v>
      </c>
      <c r="M3965" s="79">
        <v>18.0040654341303</v>
      </c>
      <c r="N3965" s="79">
        <v>2.5822917839582602</v>
      </c>
    </row>
    <row r="3966" spans="1:14" x14ac:dyDescent="0.3">
      <c r="A3966" s="82">
        <v>3965</v>
      </c>
      <c r="B3966" s="83" t="s">
        <v>323</v>
      </c>
      <c r="C3966" s="87" t="s">
        <v>278</v>
      </c>
      <c r="D3966" s="88">
        <v>29</v>
      </c>
      <c r="E3966" s="88">
        <v>954</v>
      </c>
      <c r="F3966" s="10">
        <v>2030</v>
      </c>
      <c r="G3966" s="78" t="s">
        <v>327</v>
      </c>
      <c r="H3966" s="79">
        <v>11.3522959344801</v>
      </c>
      <c r="I3966" s="79">
        <v>65.599931362875907</v>
      </c>
      <c r="J3966" s="79">
        <v>144.279414668393</v>
      </c>
      <c r="K3966" s="79">
        <v>163.25048743865</v>
      </c>
      <c r="L3966" s="79">
        <v>79.536886143069097</v>
      </c>
      <c r="M3966" s="79">
        <v>16.084571883258999</v>
      </c>
      <c r="N3966" s="79">
        <v>2.2098712017838702</v>
      </c>
    </row>
    <row r="3967" spans="1:14" x14ac:dyDescent="0.3">
      <c r="A3967" s="82">
        <v>3966</v>
      </c>
      <c r="B3967" s="83" t="s">
        <v>323</v>
      </c>
      <c r="C3967" s="87" t="s">
        <v>278</v>
      </c>
      <c r="D3967" s="88">
        <v>29</v>
      </c>
      <c r="E3967" s="88">
        <v>954</v>
      </c>
      <c r="F3967" s="10">
        <v>2035</v>
      </c>
      <c r="G3967" s="78" t="s">
        <v>328</v>
      </c>
      <c r="H3967" s="79">
        <v>9.5098572684274405</v>
      </c>
      <c r="I3967" s="79">
        <v>58.492414183409103</v>
      </c>
      <c r="J3967" s="79">
        <v>143.951172788631</v>
      </c>
      <c r="K3967" s="79">
        <v>167.28889292113701</v>
      </c>
      <c r="L3967" s="79">
        <v>77.528530259365994</v>
      </c>
      <c r="M3967" s="79">
        <v>14.586353411647099</v>
      </c>
      <c r="N3967" s="79">
        <v>1.75341184721938</v>
      </c>
    </row>
    <row r="3968" spans="1:14" x14ac:dyDescent="0.3">
      <c r="A3968" s="82">
        <v>3967</v>
      </c>
      <c r="B3968" s="83" t="s">
        <v>323</v>
      </c>
      <c r="C3968" s="87" t="s">
        <v>278</v>
      </c>
      <c r="D3968" s="88">
        <v>29</v>
      </c>
      <c r="E3968" s="88">
        <v>954</v>
      </c>
      <c r="F3968" s="10">
        <v>2040</v>
      </c>
      <c r="G3968" s="78" t="s">
        <v>329</v>
      </c>
      <c r="H3968" s="79">
        <v>8.1639391625565008</v>
      </c>
      <c r="I3968" s="79">
        <v>53.123986245377303</v>
      </c>
      <c r="J3968" s="79">
        <v>140.52318614483701</v>
      </c>
      <c r="K3968" s="79">
        <v>171.658911871746</v>
      </c>
      <c r="L3968" s="79">
        <v>77.373897624935907</v>
      </c>
      <c r="M3968" s="79">
        <v>13.318513964102401</v>
      </c>
      <c r="N3968" s="79">
        <v>1.40437200481792</v>
      </c>
    </row>
    <row r="3969" spans="1:14" x14ac:dyDescent="0.3">
      <c r="A3969" s="82">
        <v>3968</v>
      </c>
      <c r="B3969" s="83" t="s">
        <v>323</v>
      </c>
      <c r="C3969" s="87" t="s">
        <v>278</v>
      </c>
      <c r="D3969" s="88">
        <v>29</v>
      </c>
      <c r="E3969" s="88">
        <v>954</v>
      </c>
      <c r="F3969" s="10">
        <v>2045</v>
      </c>
      <c r="G3969" s="78" t="s">
        <v>330</v>
      </c>
      <c r="H3969" s="79">
        <v>7.13054894559777</v>
      </c>
      <c r="I3969" s="79">
        <v>48.821448361109901</v>
      </c>
      <c r="J3969" s="79">
        <v>136.329958014325</v>
      </c>
      <c r="K3969" s="79">
        <v>170.79240340537001</v>
      </c>
      <c r="L3969" s="79">
        <v>77.467058488956297</v>
      </c>
      <c r="M3969" s="79">
        <v>12.125852374686</v>
      </c>
      <c r="N3969" s="79">
        <v>1.20067780198499</v>
      </c>
    </row>
    <row r="3970" spans="1:14" x14ac:dyDescent="0.3">
      <c r="A3970" s="82">
        <v>3969</v>
      </c>
      <c r="B3970" s="83" t="s">
        <v>323</v>
      </c>
      <c r="C3970" s="87" t="s">
        <v>278</v>
      </c>
      <c r="D3970" s="88">
        <v>29</v>
      </c>
      <c r="E3970" s="88">
        <v>954</v>
      </c>
      <c r="F3970" s="10">
        <v>2050</v>
      </c>
      <c r="G3970" s="78" t="s">
        <v>331</v>
      </c>
      <c r="H3970" s="79">
        <v>6.3134813098611904</v>
      </c>
      <c r="I3970" s="79">
        <v>45.081151998645701</v>
      </c>
      <c r="J3970" s="79">
        <v>132.75888734230401</v>
      </c>
      <c r="K3970" s="79">
        <v>168.064965197216</v>
      </c>
      <c r="L3970" s="79">
        <v>76.044347177797604</v>
      </c>
      <c r="M3970" s="79">
        <v>11.0884353741497</v>
      </c>
      <c r="N3970" s="79">
        <v>1.06718883857545</v>
      </c>
    </row>
    <row r="3971" spans="1:14" x14ac:dyDescent="0.3">
      <c r="A3971" s="82">
        <v>3970</v>
      </c>
      <c r="B3971" s="83" t="s">
        <v>323</v>
      </c>
      <c r="C3971" s="87" t="s">
        <v>278</v>
      </c>
      <c r="D3971" s="88">
        <v>29</v>
      </c>
      <c r="E3971" s="88">
        <v>954</v>
      </c>
      <c r="F3971" s="10">
        <v>2055</v>
      </c>
      <c r="G3971" s="78" t="s">
        <v>332</v>
      </c>
      <c r="H3971" s="79">
        <v>5.6722024098419501</v>
      </c>
      <c r="I3971" s="79">
        <v>41.8136878888605</v>
      </c>
      <c r="J3971" s="79">
        <v>130.17533874745499</v>
      </c>
      <c r="K3971" s="79">
        <v>165.35920914764699</v>
      </c>
      <c r="L3971" s="79">
        <v>74.184866744468493</v>
      </c>
      <c r="M3971" s="79">
        <v>10.376428852976</v>
      </c>
      <c r="N3971" s="79">
        <v>0.97352605175582396</v>
      </c>
    </row>
    <row r="3972" spans="1:14" x14ac:dyDescent="0.3">
      <c r="A3972" s="82">
        <v>3971</v>
      </c>
      <c r="B3972" s="83" t="s">
        <v>323</v>
      </c>
      <c r="C3972" s="87" t="s">
        <v>278</v>
      </c>
      <c r="D3972" s="88">
        <v>29</v>
      </c>
      <c r="E3972" s="88">
        <v>954</v>
      </c>
      <c r="F3972" s="10">
        <v>2060</v>
      </c>
      <c r="G3972" s="78" t="s">
        <v>333</v>
      </c>
      <c r="H3972" s="79">
        <v>5.1994193981672101</v>
      </c>
      <c r="I3972" s="79">
        <v>39.083704266637703</v>
      </c>
      <c r="J3972" s="79">
        <v>128.536537065153</v>
      </c>
      <c r="K3972" s="79">
        <v>163.309611746689</v>
      </c>
      <c r="L3972" s="79">
        <v>72.412425027421904</v>
      </c>
      <c r="M3972" s="79">
        <v>9.8915824095504998</v>
      </c>
      <c r="N3972" s="79">
        <v>0.87551574922008701</v>
      </c>
    </row>
    <row r="3973" spans="1:14" x14ac:dyDescent="0.3">
      <c r="A3973" s="82">
        <v>3972</v>
      </c>
      <c r="B3973" s="83" t="s">
        <v>323</v>
      </c>
      <c r="C3973" s="87" t="s">
        <v>278</v>
      </c>
      <c r="D3973" s="88">
        <v>29</v>
      </c>
      <c r="E3973" s="88">
        <v>954</v>
      </c>
      <c r="F3973" s="10">
        <v>2065</v>
      </c>
      <c r="G3973" s="78" t="s">
        <v>334</v>
      </c>
      <c r="H3973" s="79">
        <v>4.8719772403982899</v>
      </c>
      <c r="I3973" s="79">
        <v>37.030933345210798</v>
      </c>
      <c r="J3973" s="79">
        <v>127.41238383159801</v>
      </c>
      <c r="K3973" s="79">
        <v>161.90562285300999</v>
      </c>
      <c r="L3973" s="79">
        <v>70.957338984612505</v>
      </c>
      <c r="M3973" s="79">
        <v>9.4679633867276891</v>
      </c>
      <c r="N3973" s="79">
        <v>0.80514897741109803</v>
      </c>
    </row>
    <row r="3974" spans="1:14" x14ac:dyDescent="0.3">
      <c r="A3974" s="82">
        <v>3973</v>
      </c>
      <c r="B3974" s="83" t="s">
        <v>323</v>
      </c>
      <c r="C3974" s="87" t="s">
        <v>278</v>
      </c>
      <c r="D3974" s="88">
        <v>29</v>
      </c>
      <c r="E3974" s="88">
        <v>954</v>
      </c>
      <c r="F3974" s="10">
        <v>2070</v>
      </c>
      <c r="G3974" s="78" t="s">
        <v>335</v>
      </c>
      <c r="H3974" s="79">
        <v>4.68254687075446</v>
      </c>
      <c r="I3974" s="79">
        <v>35.587805768528703</v>
      </c>
      <c r="J3974" s="79">
        <v>126.043363542503</v>
      </c>
      <c r="K3974" s="79">
        <v>160.54390518409599</v>
      </c>
      <c r="L3974" s="79">
        <v>69.867503808688397</v>
      </c>
      <c r="M3974" s="79">
        <v>9.0701882181544704</v>
      </c>
      <c r="N3974" s="79">
        <v>0.75759415292717802</v>
      </c>
    </row>
    <row r="3975" spans="1:14" x14ac:dyDescent="0.3">
      <c r="A3975" s="82">
        <v>3974</v>
      </c>
      <c r="B3975" s="83" t="s">
        <v>323</v>
      </c>
      <c r="C3975" s="87" t="s">
        <v>278</v>
      </c>
      <c r="D3975" s="88">
        <v>29</v>
      </c>
      <c r="E3975" s="88">
        <v>954</v>
      </c>
      <c r="F3975" s="10">
        <v>2075</v>
      </c>
      <c r="G3975" s="78" t="s">
        <v>336</v>
      </c>
      <c r="H3975" s="79">
        <v>4.5333333333333297</v>
      </c>
      <c r="I3975" s="79">
        <v>34.566640360243298</v>
      </c>
      <c r="J3975" s="79">
        <v>124.618961508654</v>
      </c>
      <c r="K3975" s="79">
        <v>158.94145573339</v>
      </c>
      <c r="L3975" s="79">
        <v>69.119265625365898</v>
      </c>
      <c r="M3975" s="79">
        <v>8.7322684607965293</v>
      </c>
      <c r="N3975" s="79">
        <v>0.69831400215233796</v>
      </c>
    </row>
    <row r="3976" spans="1:14" x14ac:dyDescent="0.3">
      <c r="A3976" s="82">
        <v>3975</v>
      </c>
      <c r="B3976" s="83" t="s">
        <v>323</v>
      </c>
      <c r="C3976" s="87" t="s">
        <v>278</v>
      </c>
      <c r="D3976" s="88">
        <v>29</v>
      </c>
      <c r="E3976" s="88">
        <v>954</v>
      </c>
      <c r="F3976" s="10">
        <v>2080</v>
      </c>
      <c r="G3976" s="78" t="s">
        <v>337</v>
      </c>
      <c r="H3976" s="79">
        <v>4.3989026191760301</v>
      </c>
      <c r="I3976" s="79">
        <v>33.731427496708697</v>
      </c>
      <c r="J3976" s="79">
        <v>123.061502112121</v>
      </c>
      <c r="K3976" s="79">
        <v>156.46039782134</v>
      </c>
      <c r="L3976" s="79">
        <v>68.354611621524896</v>
      </c>
      <c r="M3976" s="79">
        <v>8.4376493072145191</v>
      </c>
      <c r="N3976" s="79">
        <v>0.63228989533686197</v>
      </c>
    </row>
    <row r="3977" spans="1:14" x14ac:dyDescent="0.3">
      <c r="A3977" s="82">
        <v>3976</v>
      </c>
      <c r="B3977" s="83" t="s">
        <v>323</v>
      </c>
      <c r="C3977" s="87" t="s">
        <v>278</v>
      </c>
      <c r="D3977" s="88">
        <v>29</v>
      </c>
      <c r="E3977" s="88">
        <v>954</v>
      </c>
      <c r="F3977" s="10">
        <v>2085</v>
      </c>
      <c r="G3977" s="78" t="s">
        <v>338</v>
      </c>
      <c r="H3977" s="79">
        <v>4.3358353917360102</v>
      </c>
      <c r="I3977" s="79">
        <v>33.031131577685002</v>
      </c>
      <c r="J3977" s="79">
        <v>121.594444042538</v>
      </c>
      <c r="K3977" s="79">
        <v>153.69674491240099</v>
      </c>
      <c r="L3977" s="79">
        <v>67.527134056908196</v>
      </c>
      <c r="M3977" s="79">
        <v>8.3080581369956104</v>
      </c>
      <c r="N3977" s="79">
        <v>0.63056289864913995</v>
      </c>
    </row>
    <row r="3978" spans="1:14" x14ac:dyDescent="0.3">
      <c r="A3978" s="82">
        <v>3977</v>
      </c>
      <c r="B3978" s="83" t="s">
        <v>323</v>
      </c>
      <c r="C3978" s="87" t="s">
        <v>278</v>
      </c>
      <c r="D3978" s="88">
        <v>29</v>
      </c>
      <c r="E3978" s="88">
        <v>954</v>
      </c>
      <c r="F3978" s="10">
        <v>2090</v>
      </c>
      <c r="G3978" s="78" t="s">
        <v>339</v>
      </c>
      <c r="H3978" s="79">
        <v>4.3232064601900602</v>
      </c>
      <c r="I3978" s="79">
        <v>32.581539745257302</v>
      </c>
      <c r="J3978" s="79">
        <v>120.700996514653</v>
      </c>
      <c r="K3978" s="79">
        <v>151.24731660374599</v>
      </c>
      <c r="L3978" s="79">
        <v>66.709922140147697</v>
      </c>
      <c r="M3978" s="79">
        <v>8.2307787544880604</v>
      </c>
      <c r="N3978" s="79">
        <v>0.628730014490262</v>
      </c>
    </row>
    <row r="3979" spans="1:14" x14ac:dyDescent="0.3">
      <c r="A3979" s="82">
        <v>3978</v>
      </c>
      <c r="B3979" s="83" t="s">
        <v>323</v>
      </c>
      <c r="C3979" s="87" t="s">
        <v>278</v>
      </c>
      <c r="D3979" s="88">
        <v>29</v>
      </c>
      <c r="E3979" s="88">
        <v>954</v>
      </c>
      <c r="F3979" s="10">
        <v>2095</v>
      </c>
      <c r="G3979" s="78" t="s">
        <v>340</v>
      </c>
      <c r="H3979" s="79">
        <v>4.3330112393836204</v>
      </c>
      <c r="I3979" s="79">
        <v>32.455258395334802</v>
      </c>
      <c r="J3979" s="79">
        <v>119.977924944812</v>
      </c>
      <c r="K3979" s="79">
        <v>149.23100045087901</v>
      </c>
      <c r="L3979" s="79">
        <v>65.994721628754604</v>
      </c>
      <c r="M3979" s="79">
        <v>8.1145343248849109</v>
      </c>
      <c r="N3979" s="79">
        <v>0.61180482423148297</v>
      </c>
    </row>
    <row r="3980" spans="1:14" x14ac:dyDescent="0.3">
      <c r="A3980" s="82">
        <v>3979</v>
      </c>
      <c r="B3980" s="83" t="s">
        <v>323</v>
      </c>
      <c r="C3980" s="86" t="s">
        <v>279</v>
      </c>
      <c r="D3980" s="88"/>
      <c r="E3980" s="88">
        <v>316</v>
      </c>
      <c r="F3980" s="10">
        <v>2015</v>
      </c>
      <c r="G3980" s="78" t="s">
        <v>324</v>
      </c>
      <c r="H3980" s="79">
        <v>31.713000000000001</v>
      </c>
      <c r="I3980" s="79">
        <v>110.009</v>
      </c>
      <c r="J3980" s="79">
        <v>127.807</v>
      </c>
      <c r="K3980" s="79">
        <v>113.68300000000001</v>
      </c>
      <c r="L3980" s="79">
        <v>64.516000000000005</v>
      </c>
      <c r="M3980" s="79">
        <v>14.744999999999999</v>
      </c>
      <c r="N3980" s="79">
        <v>1.387</v>
      </c>
    </row>
    <row r="3981" spans="1:14" x14ac:dyDescent="0.3">
      <c r="A3981" s="82">
        <v>3980</v>
      </c>
      <c r="B3981" s="83" t="s">
        <v>323</v>
      </c>
      <c r="C3981" s="86" t="s">
        <v>279</v>
      </c>
      <c r="D3981" s="88"/>
      <c r="E3981" s="88">
        <v>316</v>
      </c>
      <c r="F3981" s="10">
        <v>2020</v>
      </c>
      <c r="G3981" s="78" t="s">
        <v>325</v>
      </c>
      <c r="H3981" s="79">
        <v>26.407</v>
      </c>
      <c r="I3981" s="79">
        <v>99.997</v>
      </c>
      <c r="J3981" s="79">
        <v>122.61799999999999</v>
      </c>
      <c r="K3981" s="79">
        <v>115.015</v>
      </c>
      <c r="L3981" s="79">
        <v>66.084000000000003</v>
      </c>
      <c r="M3981" s="79">
        <v>14.439</v>
      </c>
      <c r="N3981" s="79">
        <v>1.36</v>
      </c>
    </row>
    <row r="3982" spans="1:14" x14ac:dyDescent="0.3">
      <c r="A3982" s="82">
        <v>3981</v>
      </c>
      <c r="B3982" s="83" t="s">
        <v>323</v>
      </c>
      <c r="C3982" s="86" t="s">
        <v>279</v>
      </c>
      <c r="D3982" s="88"/>
      <c r="E3982" s="88">
        <v>316</v>
      </c>
      <c r="F3982" s="10">
        <v>2025</v>
      </c>
      <c r="G3982" s="78" t="s">
        <v>326</v>
      </c>
      <c r="H3982" s="79">
        <v>22.077999999999999</v>
      </c>
      <c r="I3982" s="79">
        <v>90.8</v>
      </c>
      <c r="J3982" s="79">
        <v>117.92400000000001</v>
      </c>
      <c r="K3982" s="79">
        <v>116.087</v>
      </c>
      <c r="L3982" s="79">
        <v>67.171000000000006</v>
      </c>
      <c r="M3982" s="79">
        <v>14.077</v>
      </c>
      <c r="N3982" s="79">
        <v>1.323</v>
      </c>
    </row>
    <row r="3983" spans="1:14" x14ac:dyDescent="0.3">
      <c r="A3983" s="82">
        <v>3982</v>
      </c>
      <c r="B3983" s="83" t="s">
        <v>323</v>
      </c>
      <c r="C3983" s="86" t="s">
        <v>279</v>
      </c>
      <c r="D3983" s="88"/>
      <c r="E3983" s="88">
        <v>316</v>
      </c>
      <c r="F3983" s="10">
        <v>2030</v>
      </c>
      <c r="G3983" s="78" t="s">
        <v>327</v>
      </c>
      <c r="H3983" s="79">
        <v>18.61</v>
      </c>
      <c r="I3983" s="79">
        <v>82.667000000000002</v>
      </c>
      <c r="J3983" s="79">
        <v>113.96899999999999</v>
      </c>
      <c r="K3983" s="79">
        <v>117.13800000000001</v>
      </c>
      <c r="L3983" s="79">
        <v>67.936000000000007</v>
      </c>
      <c r="M3983" s="79">
        <v>13.701000000000001</v>
      </c>
      <c r="N3983" s="79">
        <v>1.2789999999999999</v>
      </c>
    </row>
    <row r="3984" spans="1:14" x14ac:dyDescent="0.3">
      <c r="A3984" s="82">
        <v>3983</v>
      </c>
      <c r="B3984" s="83" t="s">
        <v>323</v>
      </c>
      <c r="C3984" s="86" t="s">
        <v>279</v>
      </c>
      <c r="D3984" s="88"/>
      <c r="E3984" s="88">
        <v>316</v>
      </c>
      <c r="F3984" s="10">
        <v>2035</v>
      </c>
      <c r="G3984" s="78" t="s">
        <v>328</v>
      </c>
      <c r="H3984" s="79">
        <v>15.863</v>
      </c>
      <c r="I3984" s="79">
        <v>75.611000000000004</v>
      </c>
      <c r="J3984" s="79">
        <v>110.72</v>
      </c>
      <c r="K3984" s="79">
        <v>118.154</v>
      </c>
      <c r="L3984" s="79">
        <v>68.412000000000006</v>
      </c>
      <c r="M3984" s="79">
        <v>13.337999999999999</v>
      </c>
      <c r="N3984" s="79">
        <v>1.222</v>
      </c>
    </row>
    <row r="3985" spans="1:14" x14ac:dyDescent="0.3">
      <c r="A3985" s="82">
        <v>3984</v>
      </c>
      <c r="B3985" s="83" t="s">
        <v>323</v>
      </c>
      <c r="C3985" s="86" t="s">
        <v>279</v>
      </c>
      <c r="D3985" s="88"/>
      <c r="E3985" s="88">
        <v>316</v>
      </c>
      <c r="F3985" s="10">
        <v>2040</v>
      </c>
      <c r="G3985" s="78" t="s">
        <v>329</v>
      </c>
      <c r="H3985" s="79">
        <v>13.709</v>
      </c>
      <c r="I3985" s="79">
        <v>69.546000000000006</v>
      </c>
      <c r="J3985" s="79">
        <v>108.078</v>
      </c>
      <c r="K3985" s="79">
        <v>119.05200000000001</v>
      </c>
      <c r="L3985" s="79">
        <v>68.617000000000004</v>
      </c>
      <c r="M3985" s="79">
        <v>12.986000000000001</v>
      </c>
      <c r="N3985" s="79">
        <v>1.1719999999999999</v>
      </c>
    </row>
    <row r="3986" spans="1:14" x14ac:dyDescent="0.3">
      <c r="A3986" s="82">
        <v>3985</v>
      </c>
      <c r="B3986" s="83" t="s">
        <v>323</v>
      </c>
      <c r="C3986" s="86" t="s">
        <v>279</v>
      </c>
      <c r="D3986" s="88"/>
      <c r="E3986" s="88">
        <v>316</v>
      </c>
      <c r="F3986" s="10">
        <v>2045</v>
      </c>
      <c r="G3986" s="78" t="s">
        <v>330</v>
      </c>
      <c r="H3986" s="79">
        <v>12.007999999999999</v>
      </c>
      <c r="I3986" s="79">
        <v>64.466999999999999</v>
      </c>
      <c r="J3986" s="79">
        <v>106.048</v>
      </c>
      <c r="K3986" s="79">
        <v>119.92</v>
      </c>
      <c r="L3986" s="79">
        <v>68.641999999999996</v>
      </c>
      <c r="M3986" s="79">
        <v>12.663</v>
      </c>
      <c r="N3986" s="79">
        <v>1.1120000000000001</v>
      </c>
    </row>
    <row r="3987" spans="1:14" x14ac:dyDescent="0.3">
      <c r="A3987" s="82">
        <v>3986</v>
      </c>
      <c r="B3987" s="83" t="s">
        <v>323</v>
      </c>
      <c r="C3987" s="86" t="s">
        <v>279</v>
      </c>
      <c r="D3987" s="88"/>
      <c r="E3987" s="88">
        <v>316</v>
      </c>
      <c r="F3987" s="10">
        <v>2050</v>
      </c>
      <c r="G3987" s="78" t="s">
        <v>331</v>
      </c>
      <c r="H3987" s="79">
        <v>10.705</v>
      </c>
      <c r="I3987" s="79">
        <v>60.298000000000002</v>
      </c>
      <c r="J3987" s="79">
        <v>104.697</v>
      </c>
      <c r="K3987" s="79">
        <v>120.9</v>
      </c>
      <c r="L3987" s="79">
        <v>68.617000000000004</v>
      </c>
      <c r="M3987" s="79">
        <v>12.39</v>
      </c>
      <c r="N3987" s="79">
        <v>1.0529999999999999</v>
      </c>
    </row>
    <row r="3988" spans="1:14" x14ac:dyDescent="0.3">
      <c r="A3988" s="82">
        <v>3987</v>
      </c>
      <c r="B3988" s="83" t="s">
        <v>323</v>
      </c>
      <c r="C3988" s="86" t="s">
        <v>279</v>
      </c>
      <c r="D3988" s="88"/>
      <c r="E3988" s="88">
        <v>316</v>
      </c>
      <c r="F3988" s="10">
        <v>2055</v>
      </c>
      <c r="G3988" s="78" t="s">
        <v>332</v>
      </c>
      <c r="H3988" s="79">
        <v>9.6969999999999992</v>
      </c>
      <c r="I3988" s="79">
        <v>56.853999999999999</v>
      </c>
      <c r="J3988" s="79">
        <v>103.80200000000001</v>
      </c>
      <c r="K3988" s="79">
        <v>121.842</v>
      </c>
      <c r="L3988" s="79">
        <v>68.457999999999998</v>
      </c>
      <c r="M3988" s="79">
        <v>12.141</v>
      </c>
      <c r="N3988" s="79">
        <v>1.006</v>
      </c>
    </row>
    <row r="3989" spans="1:14" x14ac:dyDescent="0.3">
      <c r="A3989" s="82">
        <v>3988</v>
      </c>
      <c r="B3989" s="83" t="s">
        <v>323</v>
      </c>
      <c r="C3989" s="86" t="s">
        <v>279</v>
      </c>
      <c r="D3989" s="88"/>
      <c r="E3989" s="88">
        <v>316</v>
      </c>
      <c r="F3989" s="10">
        <v>2060</v>
      </c>
      <c r="G3989" s="78" t="s">
        <v>333</v>
      </c>
      <c r="H3989" s="79">
        <v>8.9130000000000003</v>
      </c>
      <c r="I3989" s="79">
        <v>54.036999999999999</v>
      </c>
      <c r="J3989" s="79">
        <v>103.322</v>
      </c>
      <c r="K3989" s="79">
        <v>122.773</v>
      </c>
      <c r="L3989" s="79">
        <v>68.213999999999999</v>
      </c>
      <c r="M3989" s="79">
        <v>11.926</v>
      </c>
      <c r="N3989" s="79">
        <v>0.95499999999999996</v>
      </c>
    </row>
    <row r="3990" spans="1:14" x14ac:dyDescent="0.3">
      <c r="A3990" s="82">
        <v>3989</v>
      </c>
      <c r="B3990" s="83" t="s">
        <v>323</v>
      </c>
      <c r="C3990" s="86" t="s">
        <v>279</v>
      </c>
      <c r="D3990" s="88"/>
      <c r="E3990" s="88">
        <v>316</v>
      </c>
      <c r="F3990" s="10">
        <v>2065</v>
      </c>
      <c r="G3990" s="78" t="s">
        <v>334</v>
      </c>
      <c r="H3990" s="79">
        <v>8.3179999999999996</v>
      </c>
      <c r="I3990" s="79">
        <v>51.750999999999998</v>
      </c>
      <c r="J3990" s="79">
        <v>103.221</v>
      </c>
      <c r="K3990" s="79">
        <v>123.72499999999999</v>
      </c>
      <c r="L3990" s="79">
        <v>67.912999999999997</v>
      </c>
      <c r="M3990" s="79">
        <v>11.74</v>
      </c>
      <c r="N3990" s="79">
        <v>0.91200000000000003</v>
      </c>
    </row>
    <row r="3991" spans="1:14" x14ac:dyDescent="0.3">
      <c r="A3991" s="82">
        <v>3990</v>
      </c>
      <c r="B3991" s="83" t="s">
        <v>323</v>
      </c>
      <c r="C3991" s="86" t="s">
        <v>279</v>
      </c>
      <c r="D3991" s="88"/>
      <c r="E3991" s="88">
        <v>316</v>
      </c>
      <c r="F3991" s="10">
        <v>2070</v>
      </c>
      <c r="G3991" s="78" t="s">
        <v>335</v>
      </c>
      <c r="H3991" s="79">
        <v>7.8550000000000004</v>
      </c>
      <c r="I3991" s="79">
        <v>49.878999999999998</v>
      </c>
      <c r="J3991" s="79">
        <v>103.31699999999999</v>
      </c>
      <c r="K3991" s="79">
        <v>124.532</v>
      </c>
      <c r="L3991" s="79">
        <v>67.481999999999999</v>
      </c>
      <c r="M3991" s="79">
        <v>11.565</v>
      </c>
      <c r="N3991" s="79">
        <v>0.87</v>
      </c>
    </row>
    <row r="3992" spans="1:14" x14ac:dyDescent="0.3">
      <c r="A3992" s="82">
        <v>3991</v>
      </c>
      <c r="B3992" s="83" t="s">
        <v>323</v>
      </c>
      <c r="C3992" s="86" t="s">
        <v>279</v>
      </c>
      <c r="D3992" s="88"/>
      <c r="E3992" s="88">
        <v>316</v>
      </c>
      <c r="F3992" s="10">
        <v>2075</v>
      </c>
      <c r="G3992" s="78" t="s">
        <v>336</v>
      </c>
      <c r="H3992" s="79">
        <v>7.5250000000000004</v>
      </c>
      <c r="I3992" s="79">
        <v>48.424999999999997</v>
      </c>
      <c r="J3992" s="79">
        <v>103.782</v>
      </c>
      <c r="K3992" s="79">
        <v>125.48</v>
      </c>
      <c r="L3992" s="79">
        <v>67.084000000000003</v>
      </c>
      <c r="M3992" s="79">
        <v>11.429</v>
      </c>
      <c r="N3992" s="79">
        <v>0.83499999999999996</v>
      </c>
    </row>
    <row r="3993" spans="1:14" x14ac:dyDescent="0.3">
      <c r="A3993" s="82">
        <v>3992</v>
      </c>
      <c r="B3993" s="83" t="s">
        <v>323</v>
      </c>
      <c r="C3993" s="86" t="s">
        <v>279</v>
      </c>
      <c r="D3993" s="88"/>
      <c r="E3993" s="88">
        <v>316</v>
      </c>
      <c r="F3993" s="10">
        <v>2080</v>
      </c>
      <c r="G3993" s="78" t="s">
        <v>337</v>
      </c>
      <c r="H3993" s="79">
        <v>7.2839999999999998</v>
      </c>
      <c r="I3993" s="79">
        <v>47.311</v>
      </c>
      <c r="J3993" s="79">
        <v>104.261</v>
      </c>
      <c r="K3993" s="79">
        <v>126.209</v>
      </c>
      <c r="L3993" s="79">
        <v>66.638000000000005</v>
      </c>
      <c r="M3993" s="79">
        <v>11.304</v>
      </c>
      <c r="N3993" s="79">
        <v>0.79300000000000004</v>
      </c>
    </row>
    <row r="3994" spans="1:14" x14ac:dyDescent="0.3">
      <c r="A3994" s="82">
        <v>3993</v>
      </c>
      <c r="B3994" s="83" t="s">
        <v>323</v>
      </c>
      <c r="C3994" s="86" t="s">
        <v>279</v>
      </c>
      <c r="D3994" s="88"/>
      <c r="E3994" s="88">
        <v>316</v>
      </c>
      <c r="F3994" s="10">
        <v>2085</v>
      </c>
      <c r="G3994" s="78" t="s">
        <v>338</v>
      </c>
      <c r="H3994" s="79">
        <v>7.149</v>
      </c>
      <c r="I3994" s="79">
        <v>46.64</v>
      </c>
      <c r="J3994" s="79">
        <v>104.428</v>
      </c>
      <c r="K3994" s="79">
        <v>126.502</v>
      </c>
      <c r="L3994" s="79">
        <v>66.337999999999994</v>
      </c>
      <c r="M3994" s="79">
        <v>11.233000000000001</v>
      </c>
      <c r="N3994" s="79">
        <v>0.77</v>
      </c>
    </row>
    <row r="3995" spans="1:14" x14ac:dyDescent="0.3">
      <c r="A3995" s="82">
        <v>3994</v>
      </c>
      <c r="B3995" s="83" t="s">
        <v>323</v>
      </c>
      <c r="C3995" s="86" t="s">
        <v>279</v>
      </c>
      <c r="D3995" s="88"/>
      <c r="E3995" s="88">
        <v>316</v>
      </c>
      <c r="F3995" s="10">
        <v>2090</v>
      </c>
      <c r="G3995" s="78" t="s">
        <v>339</v>
      </c>
      <c r="H3995" s="79">
        <v>7.0650000000000004</v>
      </c>
      <c r="I3995" s="79">
        <v>46.195</v>
      </c>
      <c r="J3995" s="79">
        <v>104.794</v>
      </c>
      <c r="K3995" s="79">
        <v>126.919</v>
      </c>
      <c r="L3995" s="79">
        <v>66.123000000000005</v>
      </c>
      <c r="M3995" s="79">
        <v>11.189</v>
      </c>
      <c r="N3995" s="79">
        <v>0.755</v>
      </c>
    </row>
    <row r="3996" spans="1:14" x14ac:dyDescent="0.3">
      <c r="A3996" s="82">
        <v>3995</v>
      </c>
      <c r="B3996" s="83" t="s">
        <v>323</v>
      </c>
      <c r="C3996" s="86" t="s">
        <v>279</v>
      </c>
      <c r="D3996" s="88"/>
      <c r="E3996" s="88">
        <v>316</v>
      </c>
      <c r="F3996" s="10">
        <v>2095</v>
      </c>
      <c r="G3996" s="78" t="s">
        <v>340</v>
      </c>
      <c r="H3996" s="79">
        <v>7.0069999999999997</v>
      </c>
      <c r="I3996" s="79">
        <v>45.865000000000002</v>
      </c>
      <c r="J3996" s="79">
        <v>105.15600000000001</v>
      </c>
      <c r="K3996" s="79">
        <v>127.249</v>
      </c>
      <c r="L3996" s="79">
        <v>65.887</v>
      </c>
      <c r="M3996" s="79">
        <v>11.138999999999999</v>
      </c>
      <c r="N3996" s="79">
        <v>0.73699999999999999</v>
      </c>
    </row>
    <row r="3997" spans="1:14" x14ac:dyDescent="0.3">
      <c r="A3997" s="82">
        <v>3996</v>
      </c>
      <c r="B3997" s="83" t="s">
        <v>323</v>
      </c>
      <c r="C3997" s="86" t="s">
        <v>280</v>
      </c>
      <c r="D3997" s="88"/>
      <c r="E3997" s="88">
        <v>296</v>
      </c>
      <c r="F3997" s="10">
        <v>2015</v>
      </c>
      <c r="G3997" s="78" t="s">
        <v>324</v>
      </c>
      <c r="H3997" s="79">
        <v>16.177</v>
      </c>
      <c r="I3997" s="79">
        <v>99.491</v>
      </c>
      <c r="J3997" s="79">
        <v>209.56800000000001</v>
      </c>
      <c r="K3997" s="79">
        <v>232.35300000000001</v>
      </c>
      <c r="L3997" s="79">
        <v>121.703</v>
      </c>
      <c r="M3997" s="79">
        <v>31.693999999999999</v>
      </c>
      <c r="N3997" s="79">
        <v>5.734</v>
      </c>
    </row>
    <row r="3998" spans="1:14" x14ac:dyDescent="0.3">
      <c r="A3998" s="82">
        <v>3997</v>
      </c>
      <c r="B3998" s="83" t="s">
        <v>323</v>
      </c>
      <c r="C3998" s="86" t="s">
        <v>280</v>
      </c>
      <c r="D3998" s="88"/>
      <c r="E3998" s="88">
        <v>296</v>
      </c>
      <c r="F3998" s="10">
        <v>2020</v>
      </c>
      <c r="G3998" s="78" t="s">
        <v>325</v>
      </c>
      <c r="H3998" s="79">
        <v>12.586</v>
      </c>
      <c r="I3998" s="79">
        <v>83.933999999999997</v>
      </c>
      <c r="J3998" s="79">
        <v>202.88</v>
      </c>
      <c r="K3998" s="79">
        <v>234.07599999999999</v>
      </c>
      <c r="L3998" s="79">
        <v>116.26600000000001</v>
      </c>
      <c r="M3998" s="79">
        <v>25.954000000000001</v>
      </c>
      <c r="N3998" s="79">
        <v>4.2839999999999998</v>
      </c>
    </row>
    <row r="3999" spans="1:14" x14ac:dyDescent="0.3">
      <c r="A3999" s="82">
        <v>3998</v>
      </c>
      <c r="B3999" s="83" t="s">
        <v>323</v>
      </c>
      <c r="C3999" s="86" t="s">
        <v>280</v>
      </c>
      <c r="D3999" s="88"/>
      <c r="E3999" s="88">
        <v>296</v>
      </c>
      <c r="F3999" s="10">
        <v>2025</v>
      </c>
      <c r="G3999" s="78" t="s">
        <v>326</v>
      </c>
      <c r="H3999" s="79">
        <v>9.9339999999999993</v>
      </c>
      <c r="I3999" s="79">
        <v>71.456999999999994</v>
      </c>
      <c r="J3999" s="79">
        <v>196.16</v>
      </c>
      <c r="K3999" s="79">
        <v>234.25299999999999</v>
      </c>
      <c r="L3999" s="79">
        <v>111.077</v>
      </c>
      <c r="M3999" s="79">
        <v>21.494</v>
      </c>
      <c r="N3999" s="79">
        <v>3.2450000000000001</v>
      </c>
    </row>
    <row r="4000" spans="1:14" x14ac:dyDescent="0.3">
      <c r="A4000" s="82">
        <v>3999</v>
      </c>
      <c r="B4000" s="83" t="s">
        <v>323</v>
      </c>
      <c r="C4000" s="86" t="s">
        <v>280</v>
      </c>
      <c r="D4000" s="88"/>
      <c r="E4000" s="88">
        <v>296</v>
      </c>
      <c r="F4000" s="10">
        <v>2030</v>
      </c>
      <c r="G4000" s="78" t="s">
        <v>327</v>
      </c>
      <c r="H4000" s="79">
        <v>7.9909999999999997</v>
      </c>
      <c r="I4000" s="79">
        <v>61.472999999999999</v>
      </c>
      <c r="J4000" s="79">
        <v>189.643</v>
      </c>
      <c r="K4000" s="79">
        <v>233.15600000000001</v>
      </c>
      <c r="L4000" s="79">
        <v>106.179</v>
      </c>
      <c r="M4000" s="79">
        <v>18.03</v>
      </c>
      <c r="N4000" s="79">
        <v>2.488</v>
      </c>
    </row>
    <row r="4001" spans="1:14" x14ac:dyDescent="0.3">
      <c r="A4001" s="82">
        <v>4000</v>
      </c>
      <c r="B4001" s="83" t="s">
        <v>323</v>
      </c>
      <c r="C4001" s="86" t="s">
        <v>280</v>
      </c>
      <c r="D4001" s="88"/>
      <c r="E4001" s="88">
        <v>296</v>
      </c>
      <c r="F4001" s="10">
        <v>2035</v>
      </c>
      <c r="G4001" s="78" t="s">
        <v>328</v>
      </c>
      <c r="H4001" s="79">
        <v>6.55</v>
      </c>
      <c r="I4001" s="79">
        <v>53.469000000000001</v>
      </c>
      <c r="J4001" s="79">
        <v>183.37299999999999</v>
      </c>
      <c r="K4001" s="79">
        <v>231.00399999999999</v>
      </c>
      <c r="L4001" s="79">
        <v>101.67400000000001</v>
      </c>
      <c r="M4001" s="79">
        <v>15.29</v>
      </c>
      <c r="N4001" s="79">
        <v>1.94</v>
      </c>
    </row>
    <row r="4002" spans="1:14" x14ac:dyDescent="0.3">
      <c r="A4002" s="82">
        <v>4001</v>
      </c>
      <c r="B4002" s="83" t="s">
        <v>323</v>
      </c>
      <c r="C4002" s="86" t="s">
        <v>280</v>
      </c>
      <c r="D4002" s="88"/>
      <c r="E4002" s="88">
        <v>296</v>
      </c>
      <c r="F4002" s="10">
        <v>2040</v>
      </c>
      <c r="G4002" s="78" t="s">
        <v>329</v>
      </c>
      <c r="H4002" s="79">
        <v>5.4660000000000002</v>
      </c>
      <c r="I4002" s="79">
        <v>47.116999999999997</v>
      </c>
      <c r="J4002" s="79">
        <v>177.56800000000001</v>
      </c>
      <c r="K4002" s="79">
        <v>228.12100000000001</v>
      </c>
      <c r="L4002" s="79">
        <v>97.581999999999994</v>
      </c>
      <c r="M4002" s="79">
        <v>13.185</v>
      </c>
      <c r="N4002" s="79">
        <v>1.5409999999999999</v>
      </c>
    </row>
    <row r="4003" spans="1:14" x14ac:dyDescent="0.3">
      <c r="A4003" s="82">
        <v>4002</v>
      </c>
      <c r="B4003" s="83" t="s">
        <v>323</v>
      </c>
      <c r="C4003" s="86" t="s">
        <v>280</v>
      </c>
      <c r="D4003" s="88"/>
      <c r="E4003" s="88">
        <v>296</v>
      </c>
      <c r="F4003" s="10">
        <v>2045</v>
      </c>
      <c r="G4003" s="78" t="s">
        <v>330</v>
      </c>
      <c r="H4003" s="79">
        <v>4.6740000000000004</v>
      </c>
      <c r="I4003" s="79">
        <v>42.087000000000003</v>
      </c>
      <c r="J4003" s="79">
        <v>172.31200000000001</v>
      </c>
      <c r="K4003" s="79">
        <v>224.76</v>
      </c>
      <c r="L4003" s="79">
        <v>93.94</v>
      </c>
      <c r="M4003" s="79">
        <v>11.516999999999999</v>
      </c>
      <c r="N4003" s="79">
        <v>1.25</v>
      </c>
    </row>
    <row r="4004" spans="1:14" x14ac:dyDescent="0.3">
      <c r="A4004" s="82">
        <v>4003</v>
      </c>
      <c r="B4004" s="83" t="s">
        <v>323</v>
      </c>
      <c r="C4004" s="86" t="s">
        <v>280</v>
      </c>
      <c r="D4004" s="88"/>
      <c r="E4004" s="88">
        <v>296</v>
      </c>
      <c r="F4004" s="10">
        <v>2050</v>
      </c>
      <c r="G4004" s="78" t="s">
        <v>331</v>
      </c>
      <c r="H4004" s="79">
        <v>4.0620000000000003</v>
      </c>
      <c r="I4004" s="79">
        <v>38.040999999999997</v>
      </c>
      <c r="J4004" s="79">
        <v>167.22300000000001</v>
      </c>
      <c r="K4004" s="79">
        <v>220.58699999999999</v>
      </c>
      <c r="L4004" s="79">
        <v>90.539000000000001</v>
      </c>
      <c r="M4004" s="79">
        <v>10.192</v>
      </c>
      <c r="N4004" s="79">
        <v>1.016</v>
      </c>
    </row>
    <row r="4005" spans="1:14" x14ac:dyDescent="0.3">
      <c r="A4005" s="82">
        <v>4004</v>
      </c>
      <c r="B4005" s="83" t="s">
        <v>323</v>
      </c>
      <c r="C4005" s="86" t="s">
        <v>280</v>
      </c>
      <c r="D4005" s="88"/>
      <c r="E4005" s="88">
        <v>296</v>
      </c>
      <c r="F4005" s="10">
        <v>2055</v>
      </c>
      <c r="G4005" s="78" t="s">
        <v>332</v>
      </c>
      <c r="H4005" s="79">
        <v>3.6120000000000001</v>
      </c>
      <c r="I4005" s="79">
        <v>34.798999999999999</v>
      </c>
      <c r="J4005" s="79">
        <v>162.34399999999999</v>
      </c>
      <c r="K4005" s="79">
        <v>215.71899999999999</v>
      </c>
      <c r="L4005" s="79">
        <v>87.356999999999999</v>
      </c>
      <c r="M4005" s="79">
        <v>9.1460000000000008</v>
      </c>
      <c r="N4005" s="79">
        <v>0.84299999999999997</v>
      </c>
    </row>
    <row r="4006" spans="1:14" x14ac:dyDescent="0.3">
      <c r="A4006" s="82">
        <v>4005</v>
      </c>
      <c r="B4006" s="83" t="s">
        <v>323</v>
      </c>
      <c r="C4006" s="86" t="s">
        <v>280</v>
      </c>
      <c r="D4006" s="88"/>
      <c r="E4006" s="88">
        <v>296</v>
      </c>
      <c r="F4006" s="10">
        <v>2060</v>
      </c>
      <c r="G4006" s="78" t="s">
        <v>333</v>
      </c>
      <c r="H4006" s="79">
        <v>3.2850000000000001</v>
      </c>
      <c r="I4006" s="79">
        <v>32.277999999999999</v>
      </c>
      <c r="J4006" s="79">
        <v>157.91999999999999</v>
      </c>
      <c r="K4006" s="79">
        <v>210.65899999999999</v>
      </c>
      <c r="L4006" s="79">
        <v>84.534000000000006</v>
      </c>
      <c r="M4006" s="79">
        <v>8.327</v>
      </c>
      <c r="N4006" s="79">
        <v>0.71699999999999997</v>
      </c>
    </row>
    <row r="4007" spans="1:14" x14ac:dyDescent="0.3">
      <c r="A4007" s="82">
        <v>4006</v>
      </c>
      <c r="B4007" s="83" t="s">
        <v>323</v>
      </c>
      <c r="C4007" s="86" t="s">
        <v>280</v>
      </c>
      <c r="D4007" s="88"/>
      <c r="E4007" s="88">
        <v>296</v>
      </c>
      <c r="F4007" s="10">
        <v>2065</v>
      </c>
      <c r="G4007" s="78" t="s">
        <v>334</v>
      </c>
      <c r="H4007" s="79">
        <v>3.0230000000000001</v>
      </c>
      <c r="I4007" s="79">
        <v>30.285</v>
      </c>
      <c r="J4007" s="79">
        <v>153.584</v>
      </c>
      <c r="K4007" s="79">
        <v>205.01300000000001</v>
      </c>
      <c r="L4007" s="79">
        <v>81.843999999999994</v>
      </c>
      <c r="M4007" s="79">
        <v>7.6950000000000003</v>
      </c>
      <c r="N4007" s="79">
        <v>0.63600000000000001</v>
      </c>
    </row>
    <row r="4008" spans="1:14" x14ac:dyDescent="0.3">
      <c r="A4008" s="82">
        <v>4007</v>
      </c>
      <c r="B4008" s="83" t="s">
        <v>323</v>
      </c>
      <c r="C4008" s="86" t="s">
        <v>280</v>
      </c>
      <c r="D4008" s="88"/>
      <c r="E4008" s="88">
        <v>296</v>
      </c>
      <c r="F4008" s="10">
        <v>2070</v>
      </c>
      <c r="G4008" s="78" t="s">
        <v>335</v>
      </c>
      <c r="H4008" s="79">
        <v>2.8660000000000001</v>
      </c>
      <c r="I4008" s="79">
        <v>28.731000000000002</v>
      </c>
      <c r="J4008" s="79">
        <v>149.30600000000001</v>
      </c>
      <c r="K4008" s="79">
        <v>198.88800000000001</v>
      </c>
      <c r="L4008" s="79">
        <v>79.274000000000001</v>
      </c>
      <c r="M4008" s="79">
        <v>7.1890000000000001</v>
      </c>
      <c r="N4008" s="79">
        <v>0.54600000000000004</v>
      </c>
    </row>
    <row r="4009" spans="1:14" x14ac:dyDescent="0.3">
      <c r="A4009" s="82">
        <v>4008</v>
      </c>
      <c r="B4009" s="83" t="s">
        <v>323</v>
      </c>
      <c r="C4009" s="86" t="s">
        <v>280</v>
      </c>
      <c r="D4009" s="88"/>
      <c r="E4009" s="88">
        <v>296</v>
      </c>
      <c r="F4009" s="10">
        <v>2075</v>
      </c>
      <c r="G4009" s="78" t="s">
        <v>336</v>
      </c>
      <c r="H4009" s="79">
        <v>2.7429999999999999</v>
      </c>
      <c r="I4009" s="79">
        <v>27.634</v>
      </c>
      <c r="J4009" s="79">
        <v>145.56399999999999</v>
      </c>
      <c r="K4009" s="79">
        <v>193.04400000000001</v>
      </c>
      <c r="L4009" s="79">
        <v>77.046999999999997</v>
      </c>
      <c r="M4009" s="79">
        <v>6.8140000000000001</v>
      </c>
      <c r="N4009" s="79">
        <v>0.49399999999999999</v>
      </c>
    </row>
    <row r="4010" spans="1:14" x14ac:dyDescent="0.3">
      <c r="A4010" s="82">
        <v>4009</v>
      </c>
      <c r="B4010" s="83" t="s">
        <v>323</v>
      </c>
      <c r="C4010" s="86" t="s">
        <v>280</v>
      </c>
      <c r="D4010" s="88"/>
      <c r="E4010" s="88">
        <v>296</v>
      </c>
      <c r="F4010" s="10">
        <v>2080</v>
      </c>
      <c r="G4010" s="78" t="s">
        <v>337</v>
      </c>
      <c r="H4010" s="79">
        <v>2.6779999999999999</v>
      </c>
      <c r="I4010" s="79">
        <v>26.83</v>
      </c>
      <c r="J4010" s="79">
        <v>141.95500000000001</v>
      </c>
      <c r="K4010" s="79">
        <v>187.09100000000001</v>
      </c>
      <c r="L4010" s="79">
        <v>74.948999999999998</v>
      </c>
      <c r="M4010" s="79">
        <v>6.532</v>
      </c>
      <c r="N4010" s="79">
        <v>0.44500000000000001</v>
      </c>
    </row>
    <row r="4011" spans="1:14" x14ac:dyDescent="0.3">
      <c r="A4011" s="82">
        <v>4010</v>
      </c>
      <c r="B4011" s="83" t="s">
        <v>323</v>
      </c>
      <c r="C4011" s="86" t="s">
        <v>280</v>
      </c>
      <c r="D4011" s="88"/>
      <c r="E4011" s="88">
        <v>296</v>
      </c>
      <c r="F4011" s="10">
        <v>2085</v>
      </c>
      <c r="G4011" s="78" t="s">
        <v>338</v>
      </c>
      <c r="H4011" s="79">
        <v>2.6459999999999999</v>
      </c>
      <c r="I4011" s="79">
        <v>26.3</v>
      </c>
      <c r="J4011" s="79">
        <v>138.42599999999999</v>
      </c>
      <c r="K4011" s="79">
        <v>181.09</v>
      </c>
      <c r="L4011" s="79">
        <v>72.941999999999993</v>
      </c>
      <c r="M4011" s="79">
        <v>6.3360000000000003</v>
      </c>
      <c r="N4011" s="79">
        <v>0.42</v>
      </c>
    </row>
    <row r="4012" spans="1:14" x14ac:dyDescent="0.3">
      <c r="A4012" s="82">
        <v>4011</v>
      </c>
      <c r="B4012" s="83" t="s">
        <v>323</v>
      </c>
      <c r="C4012" s="86" t="s">
        <v>280</v>
      </c>
      <c r="D4012" s="88"/>
      <c r="E4012" s="88">
        <v>296</v>
      </c>
      <c r="F4012" s="10">
        <v>2090</v>
      </c>
      <c r="G4012" s="78" t="s">
        <v>339</v>
      </c>
      <c r="H4012" s="79">
        <v>2.6760000000000002</v>
      </c>
      <c r="I4012" s="79">
        <v>26.04</v>
      </c>
      <c r="J4012" s="79">
        <v>135.36199999999999</v>
      </c>
      <c r="K4012" s="79">
        <v>175.566</v>
      </c>
      <c r="L4012" s="79">
        <v>71.22</v>
      </c>
      <c r="M4012" s="79">
        <v>6.2039999999999997</v>
      </c>
      <c r="N4012" s="79">
        <v>0.39200000000000002</v>
      </c>
    </row>
    <row r="4013" spans="1:14" x14ac:dyDescent="0.3">
      <c r="A4013" s="82">
        <v>4012</v>
      </c>
      <c r="B4013" s="83" t="s">
        <v>323</v>
      </c>
      <c r="C4013" s="86" t="s">
        <v>280</v>
      </c>
      <c r="D4013" s="88"/>
      <c r="E4013" s="88">
        <v>296</v>
      </c>
      <c r="F4013" s="10">
        <v>2095</v>
      </c>
      <c r="G4013" s="78" t="s">
        <v>340</v>
      </c>
      <c r="H4013" s="79">
        <v>2.7149999999999999</v>
      </c>
      <c r="I4013" s="79">
        <v>26.042999999999999</v>
      </c>
      <c r="J4013" s="79">
        <v>132.68700000000001</v>
      </c>
      <c r="K4013" s="79">
        <v>170.541</v>
      </c>
      <c r="L4013" s="79">
        <v>69.742000000000004</v>
      </c>
      <c r="M4013" s="79">
        <v>6.1520000000000001</v>
      </c>
      <c r="N4013" s="79">
        <v>0.38</v>
      </c>
    </row>
    <row r="4014" spans="1:14" x14ac:dyDescent="0.3">
      <c r="A4014" s="82">
        <v>4013</v>
      </c>
      <c r="B4014" s="83" t="s">
        <v>323</v>
      </c>
      <c r="C4014" s="86" t="s">
        <v>281</v>
      </c>
      <c r="D4014" s="88"/>
      <c r="E4014" s="88">
        <v>583</v>
      </c>
      <c r="F4014" s="10">
        <v>2015</v>
      </c>
      <c r="G4014" s="78" t="s">
        <v>324</v>
      </c>
      <c r="H4014" s="79">
        <v>13.923999999999999</v>
      </c>
      <c r="I4014" s="79">
        <v>85.504999999999995</v>
      </c>
      <c r="J4014" s="79">
        <v>179.87100000000001</v>
      </c>
      <c r="K4014" s="79">
        <v>199.34399999999999</v>
      </c>
      <c r="L4014" s="79">
        <v>104.462</v>
      </c>
      <c r="M4014" s="79">
        <v>27.231999999999999</v>
      </c>
      <c r="N4014" s="79">
        <v>4.9219999999999997</v>
      </c>
    </row>
    <row r="4015" spans="1:14" x14ac:dyDescent="0.3">
      <c r="A4015" s="82">
        <v>4014</v>
      </c>
      <c r="B4015" s="83" t="s">
        <v>323</v>
      </c>
      <c r="C4015" s="86" t="s">
        <v>281</v>
      </c>
      <c r="D4015" s="88"/>
      <c r="E4015" s="88">
        <v>583</v>
      </c>
      <c r="F4015" s="10">
        <v>2020</v>
      </c>
      <c r="G4015" s="78" t="s">
        <v>325</v>
      </c>
      <c r="H4015" s="79">
        <v>10.709</v>
      </c>
      <c r="I4015" s="79">
        <v>71.167000000000002</v>
      </c>
      <c r="J4015" s="79">
        <v>171.059</v>
      </c>
      <c r="K4015" s="79">
        <v>197.03100000000001</v>
      </c>
      <c r="L4015" s="79">
        <v>98.028000000000006</v>
      </c>
      <c r="M4015" s="79">
        <v>21.998000000000001</v>
      </c>
      <c r="N4015" s="79">
        <v>3.6080000000000001</v>
      </c>
    </row>
    <row r="4016" spans="1:14" x14ac:dyDescent="0.3">
      <c r="A4016" s="82">
        <v>4015</v>
      </c>
      <c r="B4016" s="83" t="s">
        <v>323</v>
      </c>
      <c r="C4016" s="86" t="s">
        <v>281</v>
      </c>
      <c r="D4016" s="88"/>
      <c r="E4016" s="88">
        <v>583</v>
      </c>
      <c r="F4016" s="10">
        <v>2025</v>
      </c>
      <c r="G4016" s="78" t="s">
        <v>326</v>
      </c>
      <c r="H4016" s="79">
        <v>8.4559999999999995</v>
      </c>
      <c r="I4016" s="79">
        <v>60.258000000000003</v>
      </c>
      <c r="J4016" s="79">
        <v>163.30699999999999</v>
      </c>
      <c r="K4016" s="79">
        <v>194.31899999999999</v>
      </c>
      <c r="L4016" s="79">
        <v>92.472999999999999</v>
      </c>
      <c r="M4016" s="79">
        <v>18.103999999999999</v>
      </c>
      <c r="N4016" s="79">
        <v>2.7029999999999998</v>
      </c>
    </row>
    <row r="4017" spans="1:14" x14ac:dyDescent="0.3">
      <c r="A4017" s="82">
        <v>4016</v>
      </c>
      <c r="B4017" s="83" t="s">
        <v>323</v>
      </c>
      <c r="C4017" s="86" t="s">
        <v>281</v>
      </c>
      <c r="D4017" s="88"/>
      <c r="E4017" s="88">
        <v>583</v>
      </c>
      <c r="F4017" s="10">
        <v>2030</v>
      </c>
      <c r="G4017" s="78" t="s">
        <v>327</v>
      </c>
      <c r="H4017" s="79">
        <v>6.8540000000000001</v>
      </c>
      <c r="I4017" s="79">
        <v>51.853000000000002</v>
      </c>
      <c r="J4017" s="79">
        <v>156.29599999999999</v>
      </c>
      <c r="K4017" s="79">
        <v>190.994</v>
      </c>
      <c r="L4017" s="79">
        <v>87.507000000000005</v>
      </c>
      <c r="M4017" s="79">
        <v>15.157999999999999</v>
      </c>
      <c r="N4017" s="79">
        <v>2.0579999999999998</v>
      </c>
    </row>
    <row r="4018" spans="1:14" x14ac:dyDescent="0.3">
      <c r="A4018" s="82">
        <v>4017</v>
      </c>
      <c r="B4018" s="83" t="s">
        <v>323</v>
      </c>
      <c r="C4018" s="86" t="s">
        <v>281</v>
      </c>
      <c r="D4018" s="88"/>
      <c r="E4018" s="88">
        <v>583</v>
      </c>
      <c r="F4018" s="10">
        <v>2035</v>
      </c>
      <c r="G4018" s="78" t="s">
        <v>328</v>
      </c>
      <c r="H4018" s="79">
        <v>5.7229999999999999</v>
      </c>
      <c r="I4018" s="79">
        <v>45.402999999999999</v>
      </c>
      <c r="J4018" s="79">
        <v>150.06200000000001</v>
      </c>
      <c r="K4018" s="79">
        <v>187.321</v>
      </c>
      <c r="L4018" s="79">
        <v>83.188000000000002</v>
      </c>
      <c r="M4018" s="79">
        <v>12.923</v>
      </c>
      <c r="N4018" s="79">
        <v>1.6</v>
      </c>
    </row>
    <row r="4019" spans="1:14" x14ac:dyDescent="0.3">
      <c r="A4019" s="82">
        <v>4018</v>
      </c>
      <c r="B4019" s="83" t="s">
        <v>323</v>
      </c>
      <c r="C4019" s="86" t="s">
        <v>281</v>
      </c>
      <c r="D4019" s="88"/>
      <c r="E4019" s="88">
        <v>583</v>
      </c>
      <c r="F4019" s="10">
        <v>2040</v>
      </c>
      <c r="G4019" s="78" t="s">
        <v>329</v>
      </c>
      <c r="H4019" s="79">
        <v>4.9000000000000004</v>
      </c>
      <c r="I4019" s="79">
        <v>40.459000000000003</v>
      </c>
      <c r="J4019" s="79">
        <v>144.44200000000001</v>
      </c>
      <c r="K4019" s="79">
        <v>183.251</v>
      </c>
      <c r="L4019" s="79">
        <v>79.341999999999999</v>
      </c>
      <c r="M4019" s="79">
        <v>11.231999999999999</v>
      </c>
      <c r="N4019" s="79">
        <v>1.274</v>
      </c>
    </row>
    <row r="4020" spans="1:14" x14ac:dyDescent="0.3">
      <c r="A4020" s="82">
        <v>4019</v>
      </c>
      <c r="B4020" s="83" t="s">
        <v>323</v>
      </c>
      <c r="C4020" s="86" t="s">
        <v>281</v>
      </c>
      <c r="D4020" s="88"/>
      <c r="E4020" s="88">
        <v>583</v>
      </c>
      <c r="F4020" s="10">
        <v>2045</v>
      </c>
      <c r="G4020" s="78" t="s">
        <v>330</v>
      </c>
      <c r="H4020" s="79">
        <v>4.3250000000000002</v>
      </c>
      <c r="I4020" s="79">
        <v>36.664000000000001</v>
      </c>
      <c r="J4020" s="79">
        <v>139.28299999999999</v>
      </c>
      <c r="K4020" s="79">
        <v>178.756</v>
      </c>
      <c r="L4020" s="79">
        <v>75.900999999999996</v>
      </c>
      <c r="M4020" s="79">
        <v>9.9250000000000007</v>
      </c>
      <c r="N4020" s="79">
        <v>1.026</v>
      </c>
    </row>
    <row r="4021" spans="1:14" x14ac:dyDescent="0.3">
      <c r="A4021" s="82">
        <v>4020</v>
      </c>
      <c r="B4021" s="83" t="s">
        <v>323</v>
      </c>
      <c r="C4021" s="86" t="s">
        <v>281</v>
      </c>
      <c r="D4021" s="88"/>
      <c r="E4021" s="88">
        <v>583</v>
      </c>
      <c r="F4021" s="10">
        <v>2050</v>
      </c>
      <c r="G4021" s="78" t="s">
        <v>331</v>
      </c>
      <c r="H4021" s="79">
        <v>3.927</v>
      </c>
      <c r="I4021" s="79">
        <v>33.804000000000002</v>
      </c>
      <c r="J4021" s="79">
        <v>134.66900000000001</v>
      </c>
      <c r="K4021" s="79">
        <v>174.125</v>
      </c>
      <c r="L4021" s="79">
        <v>72.873999999999995</v>
      </c>
      <c r="M4021" s="79">
        <v>8.94</v>
      </c>
      <c r="N4021" s="79">
        <v>0.84099999999999997</v>
      </c>
    </row>
    <row r="4022" spans="1:14" x14ac:dyDescent="0.3">
      <c r="A4022" s="82">
        <v>4021</v>
      </c>
      <c r="B4022" s="83" t="s">
        <v>323</v>
      </c>
      <c r="C4022" s="86" t="s">
        <v>281</v>
      </c>
      <c r="D4022" s="88"/>
      <c r="E4022" s="88">
        <v>583</v>
      </c>
      <c r="F4022" s="10">
        <v>2055</v>
      </c>
      <c r="G4022" s="78" t="s">
        <v>332</v>
      </c>
      <c r="H4022" s="79">
        <v>3.6619999999999999</v>
      </c>
      <c r="I4022" s="79">
        <v>31.707999999999998</v>
      </c>
      <c r="J4022" s="79">
        <v>130.649</v>
      </c>
      <c r="K4022" s="79">
        <v>169.53200000000001</v>
      </c>
      <c r="L4022" s="79">
        <v>70.268000000000001</v>
      </c>
      <c r="M4022" s="79">
        <v>8.2119999999999997</v>
      </c>
      <c r="N4022" s="79">
        <v>0.70899999999999996</v>
      </c>
    </row>
    <row r="4023" spans="1:14" x14ac:dyDescent="0.3">
      <c r="A4023" s="82">
        <v>4022</v>
      </c>
      <c r="B4023" s="83" t="s">
        <v>323</v>
      </c>
      <c r="C4023" s="86" t="s">
        <v>281</v>
      </c>
      <c r="D4023" s="88"/>
      <c r="E4023" s="88">
        <v>583</v>
      </c>
      <c r="F4023" s="10">
        <v>2060</v>
      </c>
      <c r="G4023" s="78" t="s">
        <v>333</v>
      </c>
      <c r="H4023" s="79">
        <v>3.508</v>
      </c>
      <c r="I4023" s="79">
        <v>30.218</v>
      </c>
      <c r="J4023" s="79">
        <v>127.16200000000001</v>
      </c>
      <c r="K4023" s="79">
        <v>165.1</v>
      </c>
      <c r="L4023" s="79">
        <v>68.048000000000002</v>
      </c>
      <c r="M4023" s="79">
        <v>7.6719999999999997</v>
      </c>
      <c r="N4023" s="79">
        <v>0.61199999999999999</v>
      </c>
    </row>
    <row r="4024" spans="1:14" x14ac:dyDescent="0.3">
      <c r="A4024" s="82">
        <v>4023</v>
      </c>
      <c r="B4024" s="83" t="s">
        <v>323</v>
      </c>
      <c r="C4024" s="86" t="s">
        <v>281</v>
      </c>
      <c r="D4024" s="88"/>
      <c r="E4024" s="88">
        <v>583</v>
      </c>
      <c r="F4024" s="10">
        <v>2065</v>
      </c>
      <c r="G4024" s="78" t="s">
        <v>334</v>
      </c>
      <c r="H4024" s="79">
        <v>3.4020000000000001</v>
      </c>
      <c r="I4024" s="79">
        <v>29.184999999999999</v>
      </c>
      <c r="J4024" s="79">
        <v>124.12</v>
      </c>
      <c r="K4024" s="79">
        <v>160.82499999999999</v>
      </c>
      <c r="L4024" s="79">
        <v>66.141999999999996</v>
      </c>
      <c r="M4024" s="79">
        <v>7.2939999999999996</v>
      </c>
      <c r="N4024" s="79">
        <v>0.55200000000000005</v>
      </c>
    </row>
    <row r="4025" spans="1:14" x14ac:dyDescent="0.3">
      <c r="A4025" s="82">
        <v>4024</v>
      </c>
      <c r="B4025" s="83" t="s">
        <v>323</v>
      </c>
      <c r="C4025" s="86" t="s">
        <v>281</v>
      </c>
      <c r="D4025" s="88"/>
      <c r="E4025" s="88">
        <v>583</v>
      </c>
      <c r="F4025" s="10">
        <v>2070</v>
      </c>
      <c r="G4025" s="78" t="s">
        <v>335</v>
      </c>
      <c r="H4025" s="79">
        <v>3.383</v>
      </c>
      <c r="I4025" s="79">
        <v>28.558</v>
      </c>
      <c r="J4025" s="79">
        <v>121.634</v>
      </c>
      <c r="K4025" s="79">
        <v>156.97300000000001</v>
      </c>
      <c r="L4025" s="79">
        <v>64.596999999999994</v>
      </c>
      <c r="M4025" s="79">
        <v>7.0380000000000003</v>
      </c>
      <c r="N4025" s="79">
        <v>0.497</v>
      </c>
    </row>
    <row r="4026" spans="1:14" x14ac:dyDescent="0.3">
      <c r="A4026" s="82">
        <v>4025</v>
      </c>
      <c r="B4026" s="83" t="s">
        <v>323</v>
      </c>
      <c r="C4026" s="86" t="s">
        <v>281</v>
      </c>
      <c r="D4026" s="88"/>
      <c r="E4026" s="88">
        <v>583</v>
      </c>
      <c r="F4026" s="10">
        <v>2075</v>
      </c>
      <c r="G4026" s="78" t="s">
        <v>336</v>
      </c>
      <c r="H4026" s="79">
        <v>3.3879999999999999</v>
      </c>
      <c r="I4026" s="79">
        <v>28.26</v>
      </c>
      <c r="J4026" s="79">
        <v>119.795</v>
      </c>
      <c r="K4026" s="79">
        <v>153.774</v>
      </c>
      <c r="L4026" s="79">
        <v>63.442999999999998</v>
      </c>
      <c r="M4026" s="79">
        <v>6.8780000000000001</v>
      </c>
      <c r="N4026" s="79">
        <v>0.46200000000000002</v>
      </c>
    </row>
    <row r="4027" spans="1:14" x14ac:dyDescent="0.3">
      <c r="A4027" s="82">
        <v>4026</v>
      </c>
      <c r="B4027" s="83" t="s">
        <v>323</v>
      </c>
      <c r="C4027" s="86" t="s">
        <v>281</v>
      </c>
      <c r="D4027" s="88"/>
      <c r="E4027" s="88">
        <v>583</v>
      </c>
      <c r="F4027" s="10">
        <v>2080</v>
      </c>
      <c r="G4027" s="78" t="s">
        <v>337</v>
      </c>
      <c r="H4027" s="79">
        <v>3.427</v>
      </c>
      <c r="I4027" s="79">
        <v>28.190999999999999</v>
      </c>
      <c r="J4027" s="79">
        <v>118.393</v>
      </c>
      <c r="K4027" s="79">
        <v>151.03200000000001</v>
      </c>
      <c r="L4027" s="79">
        <v>62.569000000000003</v>
      </c>
      <c r="M4027" s="79">
        <v>6.7939999999999996</v>
      </c>
      <c r="N4027" s="79">
        <v>0.434</v>
      </c>
    </row>
    <row r="4028" spans="1:14" x14ac:dyDescent="0.3">
      <c r="A4028" s="82">
        <v>4027</v>
      </c>
      <c r="B4028" s="83" t="s">
        <v>323</v>
      </c>
      <c r="C4028" s="86" t="s">
        <v>281</v>
      </c>
      <c r="D4028" s="88"/>
      <c r="E4028" s="88">
        <v>583</v>
      </c>
      <c r="F4028" s="10">
        <v>2085</v>
      </c>
      <c r="G4028" s="78" t="s">
        <v>338</v>
      </c>
      <c r="H4028" s="79">
        <v>3.4860000000000002</v>
      </c>
      <c r="I4028" s="79">
        <v>28.31</v>
      </c>
      <c r="J4028" s="79">
        <v>117.34699999999999</v>
      </c>
      <c r="K4028" s="79">
        <v>148.69499999999999</v>
      </c>
      <c r="L4028" s="79">
        <v>61.921999999999997</v>
      </c>
      <c r="M4028" s="79">
        <v>6.774</v>
      </c>
      <c r="N4028" s="79">
        <v>0.42599999999999999</v>
      </c>
    </row>
    <row r="4029" spans="1:14" x14ac:dyDescent="0.3">
      <c r="A4029" s="82">
        <v>4028</v>
      </c>
      <c r="B4029" s="83" t="s">
        <v>323</v>
      </c>
      <c r="C4029" s="86" t="s">
        <v>281</v>
      </c>
      <c r="D4029" s="88"/>
      <c r="E4029" s="88">
        <v>583</v>
      </c>
      <c r="F4029" s="10">
        <v>2090</v>
      </c>
      <c r="G4029" s="78" t="s">
        <v>339</v>
      </c>
      <c r="H4029" s="79">
        <v>3.5750000000000002</v>
      </c>
      <c r="I4029" s="79">
        <v>28.574000000000002</v>
      </c>
      <c r="J4029" s="79">
        <v>116.691</v>
      </c>
      <c r="K4029" s="79">
        <v>146.83699999999999</v>
      </c>
      <c r="L4029" s="79">
        <v>61.506999999999998</v>
      </c>
      <c r="M4029" s="79">
        <v>6.7839999999999998</v>
      </c>
      <c r="N4029" s="79">
        <v>0.41199999999999998</v>
      </c>
    </row>
    <row r="4030" spans="1:14" x14ac:dyDescent="0.3">
      <c r="A4030" s="82">
        <v>4029</v>
      </c>
      <c r="B4030" s="83" t="s">
        <v>323</v>
      </c>
      <c r="C4030" s="86" t="s">
        <v>281</v>
      </c>
      <c r="D4030" s="88"/>
      <c r="E4030" s="88">
        <v>583</v>
      </c>
      <c r="F4030" s="10">
        <v>2095</v>
      </c>
      <c r="G4030" s="78" t="s">
        <v>340</v>
      </c>
      <c r="H4030" s="79">
        <v>3.6480000000000001</v>
      </c>
      <c r="I4030" s="79">
        <v>28.914000000000001</v>
      </c>
      <c r="J4030" s="79">
        <v>116.133</v>
      </c>
      <c r="K4030" s="79">
        <v>145.13800000000001</v>
      </c>
      <c r="L4030" s="79">
        <v>61.165999999999997</v>
      </c>
      <c r="M4030" s="79">
        <v>6.8319999999999999</v>
      </c>
      <c r="N4030" s="79">
        <v>0.40899999999999997</v>
      </c>
    </row>
    <row r="4031" spans="1:14" x14ac:dyDescent="0.3">
      <c r="A4031" s="82">
        <v>4030</v>
      </c>
      <c r="B4031" s="83" t="s">
        <v>323</v>
      </c>
      <c r="C4031" s="87" t="s">
        <v>282</v>
      </c>
      <c r="D4031" s="88">
        <v>30</v>
      </c>
      <c r="E4031" s="88">
        <v>957</v>
      </c>
      <c r="F4031" s="10">
        <v>2015</v>
      </c>
      <c r="G4031" s="78" t="s">
        <v>324</v>
      </c>
      <c r="H4031" s="79">
        <v>25.785875554573199</v>
      </c>
      <c r="I4031" s="79">
        <v>107.050769711923</v>
      </c>
      <c r="J4031" s="79">
        <v>164.532138966227</v>
      </c>
      <c r="K4031" s="79">
        <v>142.739349519011</v>
      </c>
      <c r="L4031" s="79">
        <v>89.992294355615499</v>
      </c>
      <c r="M4031" s="79">
        <v>27.419275326596001</v>
      </c>
      <c r="N4031" s="79">
        <v>2.9801907926200002</v>
      </c>
    </row>
    <row r="4032" spans="1:14" x14ac:dyDescent="0.3">
      <c r="A4032" s="82">
        <v>4031</v>
      </c>
      <c r="B4032" s="83" t="s">
        <v>323</v>
      </c>
      <c r="C4032" s="87" t="s">
        <v>282</v>
      </c>
      <c r="D4032" s="88">
        <v>30</v>
      </c>
      <c r="E4032" s="88">
        <v>957</v>
      </c>
      <c r="F4032" s="10">
        <v>2020</v>
      </c>
      <c r="G4032" s="78" t="s">
        <v>325</v>
      </c>
      <c r="H4032" s="79">
        <v>22.177121190667201</v>
      </c>
      <c r="I4032" s="79">
        <v>95.720763110616801</v>
      </c>
      <c r="J4032" s="79">
        <v>162.097474423346</v>
      </c>
      <c r="K4032" s="79">
        <v>140.974187277244</v>
      </c>
      <c r="L4032" s="79">
        <v>86.046962934213099</v>
      </c>
      <c r="M4032" s="79">
        <v>25.592345461412599</v>
      </c>
      <c r="N4032" s="79">
        <v>2.6280133957102998</v>
      </c>
    </row>
    <row r="4033" spans="1:14" x14ac:dyDescent="0.3">
      <c r="A4033" s="82">
        <v>4032</v>
      </c>
      <c r="B4033" s="83" t="s">
        <v>323</v>
      </c>
      <c r="C4033" s="87" t="s">
        <v>282</v>
      </c>
      <c r="D4033" s="88">
        <v>30</v>
      </c>
      <c r="E4033" s="88">
        <v>957</v>
      </c>
      <c r="F4033" s="10">
        <v>2025</v>
      </c>
      <c r="G4033" s="78" t="s">
        <v>326</v>
      </c>
      <c r="H4033" s="79">
        <v>19.292809914715601</v>
      </c>
      <c r="I4033" s="79">
        <v>86.713904606548695</v>
      </c>
      <c r="J4033" s="79">
        <v>159.106319124104</v>
      </c>
      <c r="K4033" s="79">
        <v>141.96687037632699</v>
      </c>
      <c r="L4033" s="79">
        <v>84.825576099826904</v>
      </c>
      <c r="M4033" s="79">
        <v>23.621209434296901</v>
      </c>
      <c r="N4033" s="79">
        <v>2.2641312570102001</v>
      </c>
    </row>
    <row r="4034" spans="1:14" x14ac:dyDescent="0.3">
      <c r="A4034" s="82">
        <v>4033</v>
      </c>
      <c r="B4034" s="83" t="s">
        <v>323</v>
      </c>
      <c r="C4034" s="87" t="s">
        <v>282</v>
      </c>
      <c r="D4034" s="88">
        <v>30</v>
      </c>
      <c r="E4034" s="88">
        <v>957</v>
      </c>
      <c r="F4034" s="10">
        <v>2030</v>
      </c>
      <c r="G4034" s="78" t="s">
        <v>327</v>
      </c>
      <c r="H4034" s="79">
        <v>17.0289914789115</v>
      </c>
      <c r="I4034" s="79">
        <v>78.602679559421901</v>
      </c>
      <c r="J4034" s="79">
        <v>157.52299069489001</v>
      </c>
      <c r="K4034" s="79">
        <v>142.08903975964699</v>
      </c>
      <c r="L4034" s="79">
        <v>84.966580761413894</v>
      </c>
      <c r="M4034" s="79">
        <v>22.4349302150132</v>
      </c>
      <c r="N4034" s="79">
        <v>1.90152801358234</v>
      </c>
    </row>
    <row r="4035" spans="1:14" x14ac:dyDescent="0.3">
      <c r="A4035" s="82">
        <v>4034</v>
      </c>
      <c r="B4035" s="83" t="s">
        <v>323</v>
      </c>
      <c r="C4035" s="87" t="s">
        <v>282</v>
      </c>
      <c r="D4035" s="88">
        <v>30</v>
      </c>
      <c r="E4035" s="88">
        <v>957</v>
      </c>
      <c r="F4035" s="10">
        <v>2035</v>
      </c>
      <c r="G4035" s="78" t="s">
        <v>328</v>
      </c>
      <c r="H4035" s="79">
        <v>15.020016553774401</v>
      </c>
      <c r="I4035" s="79">
        <v>71.364821587945997</v>
      </c>
      <c r="J4035" s="79">
        <v>154.289948849567</v>
      </c>
      <c r="K4035" s="79">
        <v>142.929907252547</v>
      </c>
      <c r="L4035" s="79">
        <v>84.5306552198915</v>
      </c>
      <c r="M4035" s="79">
        <v>21.624422470745699</v>
      </c>
      <c r="N4035" s="79">
        <v>1.7434680485265299</v>
      </c>
    </row>
    <row r="4036" spans="1:14" x14ac:dyDescent="0.3">
      <c r="A4036" s="82">
        <v>4035</v>
      </c>
      <c r="B4036" s="83" t="s">
        <v>323</v>
      </c>
      <c r="C4036" s="87" t="s">
        <v>282</v>
      </c>
      <c r="D4036" s="88">
        <v>30</v>
      </c>
      <c r="E4036" s="88">
        <v>957</v>
      </c>
      <c r="F4036" s="10">
        <v>2040</v>
      </c>
      <c r="G4036" s="78" t="s">
        <v>329</v>
      </c>
      <c r="H4036" s="79">
        <v>13.301276624564</v>
      </c>
      <c r="I4036" s="79">
        <v>65.754801651409096</v>
      </c>
      <c r="J4036" s="79">
        <v>149.45684523809501</v>
      </c>
      <c r="K4036" s="79">
        <v>141.73764906303199</v>
      </c>
      <c r="L4036" s="79">
        <v>84.598715574642497</v>
      </c>
      <c r="M4036" s="79">
        <v>20.714806710430299</v>
      </c>
      <c r="N4036" s="79">
        <v>1.6725663716814201</v>
      </c>
    </row>
    <row r="4037" spans="1:14" x14ac:dyDescent="0.3">
      <c r="A4037" s="82">
        <v>4036</v>
      </c>
      <c r="B4037" s="83" t="s">
        <v>323</v>
      </c>
      <c r="C4037" s="87" t="s">
        <v>282</v>
      </c>
      <c r="D4037" s="88">
        <v>30</v>
      </c>
      <c r="E4037" s="88">
        <v>957</v>
      </c>
      <c r="F4037" s="10">
        <v>2045</v>
      </c>
      <c r="G4037" s="78" t="s">
        <v>330</v>
      </c>
      <c r="H4037" s="79">
        <v>11.920886822332299</v>
      </c>
      <c r="I4037" s="79">
        <v>61.252315939057098</v>
      </c>
      <c r="J4037" s="79">
        <v>146.32916228866199</v>
      </c>
      <c r="K4037" s="79">
        <v>139.05107353887601</v>
      </c>
      <c r="L4037" s="79">
        <v>83.225793798662494</v>
      </c>
      <c r="M4037" s="79">
        <v>19.916945204091999</v>
      </c>
      <c r="N4037" s="79">
        <v>1.56133353241047</v>
      </c>
    </row>
    <row r="4038" spans="1:14" x14ac:dyDescent="0.3">
      <c r="A4038" s="82">
        <v>4037</v>
      </c>
      <c r="B4038" s="83" t="s">
        <v>323</v>
      </c>
      <c r="C4038" s="87" t="s">
        <v>282</v>
      </c>
      <c r="D4038" s="88">
        <v>30</v>
      </c>
      <c r="E4038" s="88">
        <v>957</v>
      </c>
      <c r="F4038" s="10">
        <v>2050</v>
      </c>
      <c r="G4038" s="78" t="s">
        <v>331</v>
      </c>
      <c r="H4038" s="79">
        <v>10.8089803934848</v>
      </c>
      <c r="I4038" s="79">
        <v>57.6010858694099</v>
      </c>
      <c r="J4038" s="79">
        <v>144.252269469661</v>
      </c>
      <c r="K4038" s="79">
        <v>137.741289547457</v>
      </c>
      <c r="L4038" s="79">
        <v>80.486474474231798</v>
      </c>
      <c r="M4038" s="79">
        <v>18.935197308784701</v>
      </c>
      <c r="N4038" s="79">
        <v>1.47418112551244</v>
      </c>
    </row>
    <row r="4039" spans="1:14" x14ac:dyDescent="0.3">
      <c r="A4039" s="82">
        <v>4038</v>
      </c>
      <c r="B4039" s="83" t="s">
        <v>323</v>
      </c>
      <c r="C4039" s="87" t="s">
        <v>282</v>
      </c>
      <c r="D4039" s="88">
        <v>30</v>
      </c>
      <c r="E4039" s="88">
        <v>957</v>
      </c>
      <c r="F4039" s="10">
        <v>2055</v>
      </c>
      <c r="G4039" s="78" t="s">
        <v>332</v>
      </c>
      <c r="H4039" s="79">
        <v>9.8972792892837305</v>
      </c>
      <c r="I4039" s="79">
        <v>54.522676021047403</v>
      </c>
      <c r="J4039" s="79">
        <v>142.661625708885</v>
      </c>
      <c r="K4039" s="79">
        <v>137.62512737517201</v>
      </c>
      <c r="L4039" s="79">
        <v>78.542862471248895</v>
      </c>
      <c r="M4039" s="79">
        <v>17.8196065424242</v>
      </c>
      <c r="N4039" s="79">
        <v>1.31600592202665</v>
      </c>
    </row>
    <row r="4040" spans="1:14" x14ac:dyDescent="0.3">
      <c r="A4040" s="82">
        <v>4039</v>
      </c>
      <c r="B4040" s="83" t="s">
        <v>323</v>
      </c>
      <c r="C4040" s="87" t="s">
        <v>282</v>
      </c>
      <c r="D4040" s="88">
        <v>30</v>
      </c>
      <c r="E4040" s="88">
        <v>957</v>
      </c>
      <c r="F4040" s="10">
        <v>2060</v>
      </c>
      <c r="G4040" s="78" t="s">
        <v>333</v>
      </c>
      <c r="H4040" s="79">
        <v>9.1603604905271894</v>
      </c>
      <c r="I4040" s="79">
        <v>51.7596220749259</v>
      </c>
      <c r="J4040" s="79">
        <v>140.71877773790899</v>
      </c>
      <c r="K4040" s="79">
        <v>137.55838013597401</v>
      </c>
      <c r="L4040" s="79">
        <v>77.236141495026203</v>
      </c>
      <c r="M4040" s="79">
        <v>16.851855786186199</v>
      </c>
      <c r="N4040" s="79">
        <v>1.1757491171308301</v>
      </c>
    </row>
    <row r="4041" spans="1:14" x14ac:dyDescent="0.3">
      <c r="A4041" s="82">
        <v>4040</v>
      </c>
      <c r="B4041" s="83" t="s">
        <v>323</v>
      </c>
      <c r="C4041" s="87" t="s">
        <v>282</v>
      </c>
      <c r="D4041" s="88">
        <v>30</v>
      </c>
      <c r="E4041" s="88">
        <v>957</v>
      </c>
      <c r="F4041" s="10">
        <v>2065</v>
      </c>
      <c r="G4041" s="78" t="s">
        <v>334</v>
      </c>
      <c r="H4041" s="79">
        <v>8.5489059883731908</v>
      </c>
      <c r="I4041" s="79">
        <v>49.3345772328313</v>
      </c>
      <c r="J4041" s="79">
        <v>138.20846591456899</v>
      </c>
      <c r="K4041" s="79">
        <v>137.062058130401</v>
      </c>
      <c r="L4041" s="79">
        <v>76.188542068601393</v>
      </c>
      <c r="M4041" s="79">
        <v>16.0635443733232</v>
      </c>
      <c r="N4041" s="79">
        <v>1.0739882640798599</v>
      </c>
    </row>
    <row r="4042" spans="1:14" x14ac:dyDescent="0.3">
      <c r="A4042" s="82">
        <v>4041</v>
      </c>
      <c r="B4042" s="83" t="s">
        <v>323</v>
      </c>
      <c r="C4042" s="87" t="s">
        <v>282</v>
      </c>
      <c r="D4042" s="88">
        <v>30</v>
      </c>
      <c r="E4042" s="88">
        <v>957</v>
      </c>
      <c r="F4042" s="10">
        <v>2070</v>
      </c>
      <c r="G4042" s="78" t="s">
        <v>335</v>
      </c>
      <c r="H4042" s="79">
        <v>8.0188861798057207</v>
      </c>
      <c r="I4042" s="79">
        <v>47.309612489103699</v>
      </c>
      <c r="J4042" s="79">
        <v>135.25877263259099</v>
      </c>
      <c r="K4042" s="79">
        <v>135.94378715993</v>
      </c>
      <c r="L4042" s="79">
        <v>74.939919623563597</v>
      </c>
      <c r="M4042" s="79">
        <v>15.338008880773501</v>
      </c>
      <c r="N4042" s="79">
        <v>1.0147918816649499</v>
      </c>
    </row>
    <row r="4043" spans="1:14" x14ac:dyDescent="0.3">
      <c r="A4043" s="82">
        <v>4042</v>
      </c>
      <c r="B4043" s="83" t="s">
        <v>323</v>
      </c>
      <c r="C4043" s="87" t="s">
        <v>282</v>
      </c>
      <c r="D4043" s="88">
        <v>30</v>
      </c>
      <c r="E4043" s="88">
        <v>957</v>
      </c>
      <c r="F4043" s="10">
        <v>2075</v>
      </c>
      <c r="G4043" s="78" t="s">
        <v>336</v>
      </c>
      <c r="H4043" s="79">
        <v>7.5895053831165002</v>
      </c>
      <c r="I4043" s="79">
        <v>45.719864142040699</v>
      </c>
      <c r="J4043" s="79">
        <v>132.51186412455201</v>
      </c>
      <c r="K4043" s="79">
        <v>134.53790238836999</v>
      </c>
      <c r="L4043" s="79">
        <v>73.411319668592398</v>
      </c>
      <c r="M4043" s="79">
        <v>14.686308849284</v>
      </c>
      <c r="N4043" s="79">
        <v>0.961396554995678</v>
      </c>
    </row>
    <row r="4044" spans="1:14" x14ac:dyDescent="0.3">
      <c r="A4044" s="82">
        <v>4043</v>
      </c>
      <c r="B4044" s="83" t="s">
        <v>323</v>
      </c>
      <c r="C4044" s="87" t="s">
        <v>282</v>
      </c>
      <c r="D4044" s="88">
        <v>30</v>
      </c>
      <c r="E4044" s="88">
        <v>957</v>
      </c>
      <c r="F4044" s="10">
        <v>2080</v>
      </c>
      <c r="G4044" s="78" t="s">
        <v>337</v>
      </c>
      <c r="H4044" s="79">
        <v>7.36058435173479</v>
      </c>
      <c r="I4044" s="79">
        <v>44.423350735643098</v>
      </c>
      <c r="J4044" s="79">
        <v>130.047118521203</v>
      </c>
      <c r="K4044" s="79">
        <v>133.091912398689</v>
      </c>
      <c r="L4044" s="79">
        <v>71.715320690390001</v>
      </c>
      <c r="M4044" s="79">
        <v>14.1282942975657</v>
      </c>
      <c r="N4044" s="79">
        <v>0.90314218217548603</v>
      </c>
    </row>
    <row r="4045" spans="1:14" x14ac:dyDescent="0.3">
      <c r="A4045" s="82">
        <v>4044</v>
      </c>
      <c r="B4045" s="83" t="s">
        <v>323</v>
      </c>
      <c r="C4045" s="87" t="s">
        <v>282</v>
      </c>
      <c r="D4045" s="88">
        <v>30</v>
      </c>
      <c r="E4045" s="88">
        <v>957</v>
      </c>
      <c r="F4045" s="10">
        <v>2085</v>
      </c>
      <c r="G4045" s="78" t="s">
        <v>338</v>
      </c>
      <c r="H4045" s="79">
        <v>7.1711330804783504</v>
      </c>
      <c r="I4045" s="79">
        <v>43.351242444593701</v>
      </c>
      <c r="J4045" s="79">
        <v>127.90888304068299</v>
      </c>
      <c r="K4045" s="79">
        <v>131.966851802874</v>
      </c>
      <c r="L4045" s="79">
        <v>70.119944335225597</v>
      </c>
      <c r="M4045" s="79">
        <v>13.6243328849742</v>
      </c>
      <c r="N4045" s="79">
        <v>0.84094287534508405</v>
      </c>
    </row>
    <row r="4046" spans="1:14" x14ac:dyDescent="0.3">
      <c r="A4046" s="82">
        <v>4045</v>
      </c>
      <c r="B4046" s="83" t="s">
        <v>323</v>
      </c>
      <c r="C4046" s="87" t="s">
        <v>282</v>
      </c>
      <c r="D4046" s="88">
        <v>30</v>
      </c>
      <c r="E4046" s="88">
        <v>957</v>
      </c>
      <c r="F4046" s="10">
        <v>2090</v>
      </c>
      <c r="G4046" s="78" t="s">
        <v>339</v>
      </c>
      <c r="H4046" s="79">
        <v>7.0560190703218097</v>
      </c>
      <c r="I4046" s="79">
        <v>42.491888384166103</v>
      </c>
      <c r="J4046" s="79">
        <v>125.93856655290099</v>
      </c>
      <c r="K4046" s="79">
        <v>131.064094863067</v>
      </c>
      <c r="L4046" s="79">
        <v>68.807215332581706</v>
      </c>
      <c r="M4046" s="79">
        <v>13.194023143467</v>
      </c>
      <c r="N4046" s="79">
        <v>0.77349037531862497</v>
      </c>
    </row>
    <row r="4047" spans="1:14" x14ac:dyDescent="0.3">
      <c r="A4047" s="82">
        <v>4046</v>
      </c>
      <c r="B4047" s="83" t="s">
        <v>323</v>
      </c>
      <c r="C4047" s="87" t="s">
        <v>282</v>
      </c>
      <c r="D4047" s="88">
        <v>30</v>
      </c>
      <c r="E4047" s="88">
        <v>957</v>
      </c>
      <c r="F4047" s="10">
        <v>2095</v>
      </c>
      <c r="G4047" s="78" t="s">
        <v>340</v>
      </c>
      <c r="H4047" s="79">
        <v>6.98789159226697</v>
      </c>
      <c r="I4047" s="79">
        <v>41.842930991670301</v>
      </c>
      <c r="J4047" s="79">
        <v>124.01196661943</v>
      </c>
      <c r="K4047" s="79">
        <v>130.25705667852199</v>
      </c>
      <c r="L4047" s="79">
        <v>67.802462405161094</v>
      </c>
      <c r="M4047" s="79">
        <v>12.829030262766</v>
      </c>
      <c r="N4047" s="79">
        <v>0.72763654554549995</v>
      </c>
    </row>
    <row r="4048" spans="1:14" x14ac:dyDescent="0.3">
      <c r="A4048" s="82">
        <v>4047</v>
      </c>
      <c r="B4048" s="83" t="s">
        <v>323</v>
      </c>
      <c r="C4048" s="86" t="s">
        <v>283</v>
      </c>
      <c r="D4048" s="88"/>
      <c r="E4048" s="88">
        <v>258</v>
      </c>
      <c r="F4048" s="10">
        <v>2015</v>
      </c>
      <c r="G4048" s="78" t="s">
        <v>324</v>
      </c>
      <c r="H4048" s="79">
        <v>34.991</v>
      </c>
      <c r="I4048" s="79">
        <v>84.528999999999996</v>
      </c>
      <c r="J4048" s="79">
        <v>107.181</v>
      </c>
      <c r="K4048" s="79">
        <v>93.826999999999998</v>
      </c>
      <c r="L4048" s="79">
        <v>58.223999999999997</v>
      </c>
      <c r="M4048" s="79">
        <v>18.611000000000001</v>
      </c>
      <c r="N4048" s="79">
        <v>0.67700000000000005</v>
      </c>
    </row>
    <row r="4049" spans="1:14" x14ac:dyDescent="0.3">
      <c r="A4049" s="82">
        <v>4048</v>
      </c>
      <c r="B4049" s="83" t="s">
        <v>323</v>
      </c>
      <c r="C4049" s="86" t="s">
        <v>283</v>
      </c>
      <c r="D4049" s="88"/>
      <c r="E4049" s="88">
        <v>258</v>
      </c>
      <c r="F4049" s="10">
        <v>2020</v>
      </c>
      <c r="G4049" s="78" t="s">
        <v>325</v>
      </c>
      <c r="H4049" s="79">
        <v>31.248000000000001</v>
      </c>
      <c r="I4049" s="79">
        <v>74.459999999999994</v>
      </c>
      <c r="J4049" s="79">
        <v>104.313</v>
      </c>
      <c r="K4049" s="79">
        <v>94.929000000000002</v>
      </c>
      <c r="L4049" s="79">
        <v>59.332999999999998</v>
      </c>
      <c r="M4049" s="79">
        <v>18.597999999999999</v>
      </c>
      <c r="N4049" s="79">
        <v>0.57899999999999996</v>
      </c>
    </row>
    <row r="4050" spans="1:14" x14ac:dyDescent="0.3">
      <c r="A4050" s="82">
        <v>4049</v>
      </c>
      <c r="B4050" s="83" t="s">
        <v>323</v>
      </c>
      <c r="C4050" s="86" t="s">
        <v>283</v>
      </c>
      <c r="D4050" s="88"/>
      <c r="E4050" s="88">
        <v>258</v>
      </c>
      <c r="F4050" s="10">
        <v>2025</v>
      </c>
      <c r="G4050" s="78" t="s">
        <v>326</v>
      </c>
      <c r="H4050" s="79">
        <v>27.571999999999999</v>
      </c>
      <c r="I4050" s="79">
        <v>66.013000000000005</v>
      </c>
      <c r="J4050" s="79">
        <v>102.428</v>
      </c>
      <c r="K4050" s="79">
        <v>97.102999999999994</v>
      </c>
      <c r="L4050" s="79">
        <v>60.273000000000003</v>
      </c>
      <c r="M4050" s="79">
        <v>18.297000000000001</v>
      </c>
      <c r="N4050" s="79">
        <v>0.51400000000000001</v>
      </c>
    </row>
    <row r="4051" spans="1:14" x14ac:dyDescent="0.3">
      <c r="A4051" s="82">
        <v>4050</v>
      </c>
      <c r="B4051" s="83" t="s">
        <v>323</v>
      </c>
      <c r="C4051" s="86" t="s">
        <v>283</v>
      </c>
      <c r="D4051" s="88"/>
      <c r="E4051" s="88">
        <v>258</v>
      </c>
      <c r="F4051" s="10">
        <v>2030</v>
      </c>
      <c r="G4051" s="78" t="s">
        <v>327</v>
      </c>
      <c r="H4051" s="79">
        <v>24.358000000000001</v>
      </c>
      <c r="I4051" s="79">
        <v>59.33</v>
      </c>
      <c r="J4051" s="79">
        <v>101.07599999999999</v>
      </c>
      <c r="K4051" s="79">
        <v>99.338999999999999</v>
      </c>
      <c r="L4051" s="79">
        <v>60.936999999999998</v>
      </c>
      <c r="M4051" s="79">
        <v>17.875</v>
      </c>
      <c r="N4051" s="79">
        <v>0.46500000000000002</v>
      </c>
    </row>
    <row r="4052" spans="1:14" x14ac:dyDescent="0.3">
      <c r="A4052" s="82">
        <v>4051</v>
      </c>
      <c r="B4052" s="83" t="s">
        <v>323</v>
      </c>
      <c r="C4052" s="86" t="s">
        <v>283</v>
      </c>
      <c r="D4052" s="88"/>
      <c r="E4052" s="88">
        <v>258</v>
      </c>
      <c r="F4052" s="10">
        <v>2035</v>
      </c>
      <c r="G4052" s="78" t="s">
        <v>328</v>
      </c>
      <c r="H4052" s="79">
        <v>21.651</v>
      </c>
      <c r="I4052" s="79">
        <v>54.192</v>
      </c>
      <c r="J4052" s="79">
        <v>100.233</v>
      </c>
      <c r="K4052" s="79">
        <v>101.58499999999999</v>
      </c>
      <c r="L4052" s="79">
        <v>61.423000000000002</v>
      </c>
      <c r="M4052" s="79">
        <v>17.408000000000001</v>
      </c>
      <c r="N4052" s="79">
        <v>0.42799999999999999</v>
      </c>
    </row>
    <row r="4053" spans="1:14" x14ac:dyDescent="0.3">
      <c r="A4053" s="82">
        <v>4052</v>
      </c>
      <c r="B4053" s="83" t="s">
        <v>323</v>
      </c>
      <c r="C4053" s="86" t="s">
        <v>283</v>
      </c>
      <c r="D4053" s="88"/>
      <c r="E4053" s="88">
        <v>258</v>
      </c>
      <c r="F4053" s="10">
        <v>2040</v>
      </c>
      <c r="G4053" s="78" t="s">
        <v>329</v>
      </c>
      <c r="H4053" s="79">
        <v>19.353000000000002</v>
      </c>
      <c r="I4053" s="79">
        <v>50.286000000000001</v>
      </c>
      <c r="J4053" s="79">
        <v>99.823999999999998</v>
      </c>
      <c r="K4053" s="79">
        <v>103.813</v>
      </c>
      <c r="L4053" s="79">
        <v>61.780999999999999</v>
      </c>
      <c r="M4053" s="79">
        <v>16.914000000000001</v>
      </c>
      <c r="N4053" s="79">
        <v>0.40899999999999997</v>
      </c>
    </row>
    <row r="4054" spans="1:14" x14ac:dyDescent="0.3">
      <c r="A4054" s="82">
        <v>4053</v>
      </c>
      <c r="B4054" s="83" t="s">
        <v>323</v>
      </c>
      <c r="C4054" s="86" t="s">
        <v>283</v>
      </c>
      <c r="D4054" s="88"/>
      <c r="E4054" s="88">
        <v>258</v>
      </c>
      <c r="F4054" s="10">
        <v>2045</v>
      </c>
      <c r="G4054" s="78" t="s">
        <v>330</v>
      </c>
      <c r="H4054" s="79">
        <v>17.385000000000002</v>
      </c>
      <c r="I4054" s="79">
        <v>47.26</v>
      </c>
      <c r="J4054" s="79">
        <v>99.665999999999997</v>
      </c>
      <c r="K4054" s="79">
        <v>105.913</v>
      </c>
      <c r="L4054" s="79">
        <v>61.948</v>
      </c>
      <c r="M4054" s="79">
        <v>16.393999999999998</v>
      </c>
      <c r="N4054" s="79">
        <v>0.39400000000000002</v>
      </c>
    </row>
    <row r="4055" spans="1:14" x14ac:dyDescent="0.3">
      <c r="A4055" s="82">
        <v>4054</v>
      </c>
      <c r="B4055" s="83" t="s">
        <v>323</v>
      </c>
      <c r="C4055" s="86" t="s">
        <v>283</v>
      </c>
      <c r="D4055" s="88"/>
      <c r="E4055" s="88">
        <v>258</v>
      </c>
      <c r="F4055" s="10">
        <v>2050</v>
      </c>
      <c r="G4055" s="78" t="s">
        <v>331</v>
      </c>
      <c r="H4055" s="79">
        <v>15.74</v>
      </c>
      <c r="I4055" s="79">
        <v>45.054000000000002</v>
      </c>
      <c r="J4055" s="79">
        <v>99.935000000000002</v>
      </c>
      <c r="K4055" s="79">
        <v>108.12</v>
      </c>
      <c r="L4055" s="79">
        <v>62.103000000000002</v>
      </c>
      <c r="M4055" s="79">
        <v>15.882999999999999</v>
      </c>
      <c r="N4055" s="79">
        <v>0.38500000000000001</v>
      </c>
    </row>
    <row r="4056" spans="1:14" x14ac:dyDescent="0.3">
      <c r="A4056" s="82">
        <v>4055</v>
      </c>
      <c r="B4056" s="83" t="s">
        <v>323</v>
      </c>
      <c r="C4056" s="86" t="s">
        <v>283</v>
      </c>
      <c r="D4056" s="88"/>
      <c r="E4056" s="88">
        <v>258</v>
      </c>
      <c r="F4056" s="10">
        <v>2055</v>
      </c>
      <c r="G4056" s="78" t="s">
        <v>332</v>
      </c>
      <c r="H4056" s="79">
        <v>14.337</v>
      </c>
      <c r="I4056" s="79">
        <v>43.466999999999999</v>
      </c>
      <c r="J4056" s="79">
        <v>100.473</v>
      </c>
      <c r="K4056" s="79">
        <v>110.33</v>
      </c>
      <c r="L4056" s="79">
        <v>62.191000000000003</v>
      </c>
      <c r="M4056" s="79">
        <v>15.377000000000001</v>
      </c>
      <c r="N4056" s="79">
        <v>0.38500000000000001</v>
      </c>
    </row>
    <row r="4057" spans="1:14" x14ac:dyDescent="0.3">
      <c r="A4057" s="82">
        <v>4056</v>
      </c>
      <c r="B4057" s="83" t="s">
        <v>323</v>
      </c>
      <c r="C4057" s="86" t="s">
        <v>283</v>
      </c>
      <c r="D4057" s="88"/>
      <c r="E4057" s="88">
        <v>258</v>
      </c>
      <c r="F4057" s="10">
        <v>2060</v>
      </c>
      <c r="G4057" s="78" t="s">
        <v>333</v>
      </c>
      <c r="H4057" s="79">
        <v>13.141</v>
      </c>
      <c r="I4057" s="79">
        <v>42.375</v>
      </c>
      <c r="J4057" s="79">
        <v>101.259</v>
      </c>
      <c r="K4057" s="79">
        <v>112.544</v>
      </c>
      <c r="L4057" s="79">
        <v>62.220999999999997</v>
      </c>
      <c r="M4057" s="79">
        <v>14.875</v>
      </c>
      <c r="N4057" s="79">
        <v>0.38500000000000001</v>
      </c>
    </row>
    <row r="4058" spans="1:14" x14ac:dyDescent="0.3">
      <c r="A4058" s="82">
        <v>4057</v>
      </c>
      <c r="B4058" s="83" t="s">
        <v>323</v>
      </c>
      <c r="C4058" s="86" t="s">
        <v>283</v>
      </c>
      <c r="D4058" s="88"/>
      <c r="E4058" s="88">
        <v>258</v>
      </c>
      <c r="F4058" s="10">
        <v>2065</v>
      </c>
      <c r="G4058" s="78" t="s">
        <v>334</v>
      </c>
      <c r="H4058" s="79">
        <v>12.127000000000001</v>
      </c>
      <c r="I4058" s="79">
        <v>41.646000000000001</v>
      </c>
      <c r="J4058" s="79">
        <v>102.13200000000001</v>
      </c>
      <c r="K4058" s="79">
        <v>114.63500000000001</v>
      </c>
      <c r="L4058" s="79">
        <v>62.158000000000001</v>
      </c>
      <c r="M4058" s="79">
        <v>14.388999999999999</v>
      </c>
      <c r="N4058" s="79">
        <v>0.39300000000000002</v>
      </c>
    </row>
    <row r="4059" spans="1:14" x14ac:dyDescent="0.3">
      <c r="A4059" s="82">
        <v>4058</v>
      </c>
      <c r="B4059" s="83" t="s">
        <v>323</v>
      </c>
      <c r="C4059" s="86" t="s">
        <v>283</v>
      </c>
      <c r="D4059" s="88"/>
      <c r="E4059" s="88">
        <v>258</v>
      </c>
      <c r="F4059" s="10">
        <v>2070</v>
      </c>
      <c r="G4059" s="78" t="s">
        <v>335</v>
      </c>
      <c r="H4059" s="79">
        <v>11.257999999999999</v>
      </c>
      <c r="I4059" s="79">
        <v>41.235999999999997</v>
      </c>
      <c r="J4059" s="79">
        <v>103.13800000000001</v>
      </c>
      <c r="K4059" s="79">
        <v>116.672</v>
      </c>
      <c r="L4059" s="79">
        <v>62.040999999999997</v>
      </c>
      <c r="M4059" s="79">
        <v>13.901</v>
      </c>
      <c r="N4059" s="79">
        <v>0.39400000000000002</v>
      </c>
    </row>
    <row r="4060" spans="1:14" x14ac:dyDescent="0.3">
      <c r="A4060" s="82">
        <v>4059</v>
      </c>
      <c r="B4060" s="83" t="s">
        <v>323</v>
      </c>
      <c r="C4060" s="86" t="s">
        <v>283</v>
      </c>
      <c r="D4060" s="88"/>
      <c r="E4060" s="88">
        <v>258</v>
      </c>
      <c r="F4060" s="10">
        <v>2075</v>
      </c>
      <c r="G4060" s="78" t="s">
        <v>336</v>
      </c>
      <c r="H4060" s="79">
        <v>10.615</v>
      </c>
      <c r="I4060" s="79">
        <v>41.048000000000002</v>
      </c>
      <c r="J4060" s="79">
        <v>103.977</v>
      </c>
      <c r="K4060" s="79">
        <v>118.239</v>
      </c>
      <c r="L4060" s="79">
        <v>61.924999999999997</v>
      </c>
      <c r="M4060" s="79">
        <v>13.516999999999999</v>
      </c>
      <c r="N4060" s="79">
        <v>0.39900000000000002</v>
      </c>
    </row>
    <row r="4061" spans="1:14" x14ac:dyDescent="0.3">
      <c r="A4061" s="82">
        <v>4060</v>
      </c>
      <c r="B4061" s="83" t="s">
        <v>323</v>
      </c>
      <c r="C4061" s="86" t="s">
        <v>283</v>
      </c>
      <c r="D4061" s="88"/>
      <c r="E4061" s="88">
        <v>258</v>
      </c>
      <c r="F4061" s="10">
        <v>2080</v>
      </c>
      <c r="G4061" s="78" t="s">
        <v>337</v>
      </c>
      <c r="H4061" s="79">
        <v>10.358000000000001</v>
      </c>
      <c r="I4061" s="79">
        <v>41.055999999999997</v>
      </c>
      <c r="J4061" s="79">
        <v>104.607</v>
      </c>
      <c r="K4061" s="79">
        <v>119.235</v>
      </c>
      <c r="L4061" s="79">
        <v>62.048999999999999</v>
      </c>
      <c r="M4061" s="79">
        <v>13.391</v>
      </c>
      <c r="N4061" s="79">
        <v>0.40400000000000003</v>
      </c>
    </row>
    <row r="4062" spans="1:14" x14ac:dyDescent="0.3">
      <c r="A4062" s="82">
        <v>4061</v>
      </c>
      <c r="B4062" s="83" t="s">
        <v>323</v>
      </c>
      <c r="C4062" s="86" t="s">
        <v>283</v>
      </c>
      <c r="D4062" s="88"/>
      <c r="E4062" s="88">
        <v>258</v>
      </c>
      <c r="F4062" s="10">
        <v>2085</v>
      </c>
      <c r="G4062" s="78" t="s">
        <v>338</v>
      </c>
      <c r="H4062" s="79">
        <v>10.147</v>
      </c>
      <c r="I4062" s="79">
        <v>41.085999999999999</v>
      </c>
      <c r="J4062" s="79">
        <v>105.093</v>
      </c>
      <c r="K4062" s="79">
        <v>119.99</v>
      </c>
      <c r="L4062" s="79">
        <v>62.095999999999997</v>
      </c>
      <c r="M4062" s="79">
        <v>13.263</v>
      </c>
      <c r="N4062" s="79">
        <v>0.40500000000000003</v>
      </c>
    </row>
    <row r="4063" spans="1:14" x14ac:dyDescent="0.3">
      <c r="A4063" s="82">
        <v>4062</v>
      </c>
      <c r="B4063" s="83" t="s">
        <v>323</v>
      </c>
      <c r="C4063" s="86" t="s">
        <v>283</v>
      </c>
      <c r="D4063" s="88"/>
      <c r="E4063" s="88">
        <v>258</v>
      </c>
      <c r="F4063" s="10">
        <v>2090</v>
      </c>
      <c r="G4063" s="78" t="s">
        <v>339</v>
      </c>
      <c r="H4063" s="79">
        <v>9.9979999999999993</v>
      </c>
      <c r="I4063" s="79">
        <v>41.207000000000001</v>
      </c>
      <c r="J4063" s="79">
        <v>105.688</v>
      </c>
      <c r="K4063" s="79">
        <v>120.816</v>
      </c>
      <c r="L4063" s="79">
        <v>62.220999999999997</v>
      </c>
      <c r="M4063" s="79">
        <v>13.18</v>
      </c>
      <c r="N4063" s="79">
        <v>0.41</v>
      </c>
    </row>
    <row r="4064" spans="1:14" x14ac:dyDescent="0.3">
      <c r="A4064" s="82">
        <v>4063</v>
      </c>
      <c r="B4064" s="83" t="s">
        <v>323</v>
      </c>
      <c r="C4064" s="86" t="s">
        <v>283</v>
      </c>
      <c r="D4064" s="88"/>
      <c r="E4064" s="88">
        <v>258</v>
      </c>
      <c r="F4064" s="10">
        <v>2095</v>
      </c>
      <c r="G4064" s="78" t="s">
        <v>340</v>
      </c>
      <c r="H4064" s="79">
        <v>9.8740000000000006</v>
      </c>
      <c r="I4064" s="79">
        <v>41.308999999999997</v>
      </c>
      <c r="J4064" s="79">
        <v>106.13800000000001</v>
      </c>
      <c r="K4064" s="79">
        <v>121.426</v>
      </c>
      <c r="L4064" s="79">
        <v>62.268999999999998</v>
      </c>
      <c r="M4064" s="79">
        <v>13.089</v>
      </c>
      <c r="N4064" s="79">
        <v>0.41499999999999998</v>
      </c>
    </row>
    <row r="4065" spans="1:14" x14ac:dyDescent="0.3">
      <c r="A4065" s="82">
        <v>4064</v>
      </c>
      <c r="B4065" s="83" t="s">
        <v>323</v>
      </c>
      <c r="C4065" s="86" t="s">
        <v>284</v>
      </c>
      <c r="D4065" s="88"/>
      <c r="E4065" s="88">
        <v>882</v>
      </c>
      <c r="F4065" s="10">
        <v>2015</v>
      </c>
      <c r="G4065" s="78" t="s">
        <v>324</v>
      </c>
      <c r="H4065" s="79">
        <v>23.885999999999999</v>
      </c>
      <c r="I4065" s="79">
        <v>137.03700000000001</v>
      </c>
      <c r="J4065" s="79">
        <v>229.24600000000001</v>
      </c>
      <c r="K4065" s="79">
        <v>204.447</v>
      </c>
      <c r="L4065" s="79">
        <v>139.67599999999999</v>
      </c>
      <c r="M4065" s="79">
        <v>41.994999999999997</v>
      </c>
      <c r="N4065" s="79">
        <v>4.2930000000000001</v>
      </c>
    </row>
    <row r="4066" spans="1:14" x14ac:dyDescent="0.3">
      <c r="A4066" s="82">
        <v>4065</v>
      </c>
      <c r="B4066" s="83" t="s">
        <v>323</v>
      </c>
      <c r="C4066" s="86" t="s">
        <v>284</v>
      </c>
      <c r="D4066" s="88"/>
      <c r="E4066" s="88">
        <v>882</v>
      </c>
      <c r="F4066" s="10">
        <v>2020</v>
      </c>
      <c r="G4066" s="78" t="s">
        <v>325</v>
      </c>
      <c r="H4066" s="79">
        <v>20.382000000000001</v>
      </c>
      <c r="I4066" s="79">
        <v>121.914</v>
      </c>
      <c r="J4066" s="79">
        <v>221.374</v>
      </c>
      <c r="K4066" s="79">
        <v>194.279</v>
      </c>
      <c r="L4066" s="79">
        <v>133.917</v>
      </c>
      <c r="M4066" s="79">
        <v>38.219000000000001</v>
      </c>
      <c r="N4066" s="79">
        <v>3.5950000000000002</v>
      </c>
    </row>
    <row r="4067" spans="1:14" x14ac:dyDescent="0.3">
      <c r="A4067" s="82">
        <v>4066</v>
      </c>
      <c r="B4067" s="83" t="s">
        <v>323</v>
      </c>
      <c r="C4067" s="86" t="s">
        <v>284</v>
      </c>
      <c r="D4067" s="88"/>
      <c r="E4067" s="88">
        <v>882</v>
      </c>
      <c r="F4067" s="10">
        <v>2025</v>
      </c>
      <c r="G4067" s="78" t="s">
        <v>326</v>
      </c>
      <c r="H4067" s="79">
        <v>17.61</v>
      </c>
      <c r="I4067" s="79">
        <v>109.242</v>
      </c>
      <c r="J4067" s="79">
        <v>214.21299999999999</v>
      </c>
      <c r="K4067" s="79">
        <v>185.48400000000001</v>
      </c>
      <c r="L4067" s="79">
        <v>128.702</v>
      </c>
      <c r="M4067" s="79">
        <v>34.956000000000003</v>
      </c>
      <c r="N4067" s="79">
        <v>3.113</v>
      </c>
    </row>
    <row r="4068" spans="1:14" x14ac:dyDescent="0.3">
      <c r="A4068" s="82">
        <v>4067</v>
      </c>
      <c r="B4068" s="83" t="s">
        <v>323</v>
      </c>
      <c r="C4068" s="86" t="s">
        <v>284</v>
      </c>
      <c r="D4068" s="88"/>
      <c r="E4068" s="88">
        <v>882</v>
      </c>
      <c r="F4068" s="10">
        <v>2030</v>
      </c>
      <c r="G4068" s="78" t="s">
        <v>327</v>
      </c>
      <c r="H4068" s="79">
        <v>15.324999999999999</v>
      </c>
      <c r="I4068" s="79">
        <v>98.537000000000006</v>
      </c>
      <c r="J4068" s="79">
        <v>207.54599999999999</v>
      </c>
      <c r="K4068" s="79">
        <v>177.74299999999999</v>
      </c>
      <c r="L4068" s="79">
        <v>123.86</v>
      </c>
      <c r="M4068" s="79">
        <v>32.078000000000003</v>
      </c>
      <c r="N4068" s="79">
        <v>2.6309999999999998</v>
      </c>
    </row>
    <row r="4069" spans="1:14" x14ac:dyDescent="0.3">
      <c r="A4069" s="82">
        <v>4068</v>
      </c>
      <c r="B4069" s="83" t="s">
        <v>323</v>
      </c>
      <c r="C4069" s="86" t="s">
        <v>284</v>
      </c>
      <c r="D4069" s="88"/>
      <c r="E4069" s="88">
        <v>882</v>
      </c>
      <c r="F4069" s="10">
        <v>2035</v>
      </c>
      <c r="G4069" s="78" t="s">
        <v>328</v>
      </c>
      <c r="H4069" s="79">
        <v>13.465999999999999</v>
      </c>
      <c r="I4069" s="79">
        <v>89.411000000000001</v>
      </c>
      <c r="J4069" s="79">
        <v>201.054</v>
      </c>
      <c r="K4069" s="79">
        <v>170.751</v>
      </c>
      <c r="L4069" s="79">
        <v>119.233</v>
      </c>
      <c r="M4069" s="79">
        <v>29.515999999999998</v>
      </c>
      <c r="N4069" s="79">
        <v>2.3090000000000002</v>
      </c>
    </row>
    <row r="4070" spans="1:14" x14ac:dyDescent="0.3">
      <c r="A4070" s="82">
        <v>4069</v>
      </c>
      <c r="B4070" s="83" t="s">
        <v>323</v>
      </c>
      <c r="C4070" s="86" t="s">
        <v>284</v>
      </c>
      <c r="D4070" s="88"/>
      <c r="E4070" s="88">
        <v>882</v>
      </c>
      <c r="F4070" s="10">
        <v>2040</v>
      </c>
      <c r="G4070" s="78" t="s">
        <v>329</v>
      </c>
      <c r="H4070" s="79">
        <v>11.978999999999999</v>
      </c>
      <c r="I4070" s="79">
        <v>81.716999999999999</v>
      </c>
      <c r="J4070" s="79">
        <v>195.185</v>
      </c>
      <c r="K4070" s="79">
        <v>164.786</v>
      </c>
      <c r="L4070" s="79">
        <v>115.047</v>
      </c>
      <c r="M4070" s="79">
        <v>27.318999999999999</v>
      </c>
      <c r="N4070" s="79">
        <v>2.0270000000000001</v>
      </c>
    </row>
    <row r="4071" spans="1:14" x14ac:dyDescent="0.3">
      <c r="A4071" s="82">
        <v>4070</v>
      </c>
      <c r="B4071" s="83" t="s">
        <v>323</v>
      </c>
      <c r="C4071" s="86" t="s">
        <v>284</v>
      </c>
      <c r="D4071" s="88"/>
      <c r="E4071" s="88">
        <v>882</v>
      </c>
      <c r="F4071" s="10">
        <v>2045</v>
      </c>
      <c r="G4071" s="78" t="s">
        <v>330</v>
      </c>
      <c r="H4071" s="79">
        <v>10.765000000000001</v>
      </c>
      <c r="I4071" s="79">
        <v>75.09</v>
      </c>
      <c r="J4071" s="79">
        <v>189.488</v>
      </c>
      <c r="K4071" s="79">
        <v>159.43899999999999</v>
      </c>
      <c r="L4071" s="79">
        <v>111.03400000000001</v>
      </c>
      <c r="M4071" s="79">
        <v>25.334</v>
      </c>
      <c r="N4071" s="79">
        <v>1.77</v>
      </c>
    </row>
    <row r="4072" spans="1:14" x14ac:dyDescent="0.3">
      <c r="A4072" s="82">
        <v>4071</v>
      </c>
      <c r="B4072" s="83" t="s">
        <v>323</v>
      </c>
      <c r="C4072" s="86" t="s">
        <v>284</v>
      </c>
      <c r="D4072" s="88"/>
      <c r="E4072" s="88">
        <v>882</v>
      </c>
      <c r="F4072" s="10">
        <v>2050</v>
      </c>
      <c r="G4072" s="78" t="s">
        <v>331</v>
      </c>
      <c r="H4072" s="79">
        <v>9.7439999999999998</v>
      </c>
      <c r="I4072" s="79">
        <v>69.436999999999998</v>
      </c>
      <c r="J4072" s="79">
        <v>184.03100000000001</v>
      </c>
      <c r="K4072" s="79">
        <v>154.66999999999999</v>
      </c>
      <c r="L4072" s="79">
        <v>107.21</v>
      </c>
      <c r="M4072" s="79">
        <v>23.576000000000001</v>
      </c>
      <c r="N4072" s="79">
        <v>1.552</v>
      </c>
    </row>
    <row r="4073" spans="1:14" x14ac:dyDescent="0.3">
      <c r="A4073" s="82">
        <v>4072</v>
      </c>
      <c r="B4073" s="83" t="s">
        <v>323</v>
      </c>
      <c r="C4073" s="86" t="s">
        <v>284</v>
      </c>
      <c r="D4073" s="88"/>
      <c r="E4073" s="88">
        <v>882</v>
      </c>
      <c r="F4073" s="10">
        <v>2055</v>
      </c>
      <c r="G4073" s="78" t="s">
        <v>332</v>
      </c>
      <c r="H4073" s="79">
        <v>8.8970000000000002</v>
      </c>
      <c r="I4073" s="79">
        <v>64.597999999999999</v>
      </c>
      <c r="J4073" s="79">
        <v>178.881</v>
      </c>
      <c r="K4073" s="79">
        <v>150.50800000000001</v>
      </c>
      <c r="L4073" s="79">
        <v>103.616</v>
      </c>
      <c r="M4073" s="79">
        <v>22.007999999999999</v>
      </c>
      <c r="N4073" s="79">
        <v>1.3720000000000001</v>
      </c>
    </row>
    <row r="4074" spans="1:14" x14ac:dyDescent="0.3">
      <c r="A4074" s="82">
        <v>4073</v>
      </c>
      <c r="B4074" s="83" t="s">
        <v>323</v>
      </c>
      <c r="C4074" s="86" t="s">
        <v>284</v>
      </c>
      <c r="D4074" s="88"/>
      <c r="E4074" s="88">
        <v>882</v>
      </c>
      <c r="F4074" s="10">
        <v>2060</v>
      </c>
      <c r="G4074" s="78" t="s">
        <v>333</v>
      </c>
      <c r="H4074" s="79">
        <v>8.1969999999999992</v>
      </c>
      <c r="I4074" s="79">
        <v>60.304000000000002</v>
      </c>
      <c r="J4074" s="79">
        <v>173.405</v>
      </c>
      <c r="K4074" s="79">
        <v>146.44900000000001</v>
      </c>
      <c r="L4074" s="79">
        <v>99.911000000000001</v>
      </c>
      <c r="M4074" s="79">
        <v>20.54</v>
      </c>
      <c r="N4074" s="79">
        <v>1.234</v>
      </c>
    </row>
    <row r="4075" spans="1:14" x14ac:dyDescent="0.3">
      <c r="A4075" s="82">
        <v>4074</v>
      </c>
      <c r="B4075" s="83" t="s">
        <v>323</v>
      </c>
      <c r="C4075" s="86" t="s">
        <v>284</v>
      </c>
      <c r="D4075" s="88"/>
      <c r="E4075" s="88">
        <v>882</v>
      </c>
      <c r="F4075" s="10">
        <v>2065</v>
      </c>
      <c r="G4075" s="78" t="s">
        <v>334</v>
      </c>
      <c r="H4075" s="79">
        <v>7.6059999999999999</v>
      </c>
      <c r="I4075" s="79">
        <v>56.585999999999999</v>
      </c>
      <c r="J4075" s="79">
        <v>168.06800000000001</v>
      </c>
      <c r="K4075" s="79">
        <v>142.756</v>
      </c>
      <c r="L4075" s="79">
        <v>96.299000000000007</v>
      </c>
      <c r="M4075" s="79">
        <v>19.219000000000001</v>
      </c>
      <c r="N4075" s="79">
        <v>1.1259999999999999</v>
      </c>
    </row>
    <row r="4076" spans="1:14" x14ac:dyDescent="0.3">
      <c r="A4076" s="82">
        <v>4075</v>
      </c>
      <c r="B4076" s="83" t="s">
        <v>323</v>
      </c>
      <c r="C4076" s="86" t="s">
        <v>284</v>
      </c>
      <c r="D4076" s="88"/>
      <c r="E4076" s="88">
        <v>882</v>
      </c>
      <c r="F4076" s="10">
        <v>2070</v>
      </c>
      <c r="G4076" s="78" t="s">
        <v>335</v>
      </c>
      <c r="H4076" s="79">
        <v>7.1239999999999997</v>
      </c>
      <c r="I4076" s="79">
        <v>53.314</v>
      </c>
      <c r="J4076" s="79">
        <v>162.62100000000001</v>
      </c>
      <c r="K4076" s="79">
        <v>139.202</v>
      </c>
      <c r="L4076" s="79">
        <v>92.712000000000003</v>
      </c>
      <c r="M4076" s="79">
        <v>18.015999999999998</v>
      </c>
      <c r="N4076" s="79">
        <v>0.99099999999999999</v>
      </c>
    </row>
    <row r="4077" spans="1:14" x14ac:dyDescent="0.3">
      <c r="A4077" s="82">
        <v>4076</v>
      </c>
      <c r="B4077" s="83" t="s">
        <v>323</v>
      </c>
      <c r="C4077" s="86" t="s">
        <v>284</v>
      </c>
      <c r="D4077" s="88"/>
      <c r="E4077" s="88">
        <v>882</v>
      </c>
      <c r="F4077" s="10">
        <v>2075</v>
      </c>
      <c r="G4077" s="78" t="s">
        <v>336</v>
      </c>
      <c r="H4077" s="79">
        <v>6.726</v>
      </c>
      <c r="I4077" s="79">
        <v>50.575000000000003</v>
      </c>
      <c r="J4077" s="79">
        <v>157.554</v>
      </c>
      <c r="K4077" s="79">
        <v>136.13300000000001</v>
      </c>
      <c r="L4077" s="79">
        <v>89.352000000000004</v>
      </c>
      <c r="M4077" s="79">
        <v>16.948</v>
      </c>
      <c r="N4077" s="79">
        <v>0.91200000000000003</v>
      </c>
    </row>
    <row r="4078" spans="1:14" x14ac:dyDescent="0.3">
      <c r="A4078" s="82">
        <v>4077</v>
      </c>
      <c r="B4078" s="83" t="s">
        <v>323</v>
      </c>
      <c r="C4078" s="86" t="s">
        <v>284</v>
      </c>
      <c r="D4078" s="88"/>
      <c r="E4078" s="88">
        <v>882</v>
      </c>
      <c r="F4078" s="10">
        <v>2080</v>
      </c>
      <c r="G4078" s="78" t="s">
        <v>337</v>
      </c>
      <c r="H4078" s="79">
        <v>6.4020000000000001</v>
      </c>
      <c r="I4078" s="79">
        <v>48.167999999999999</v>
      </c>
      <c r="J4078" s="79">
        <v>152.45099999999999</v>
      </c>
      <c r="K4078" s="79">
        <v>133.18</v>
      </c>
      <c r="L4078" s="79">
        <v>86.03</v>
      </c>
      <c r="M4078" s="79">
        <v>15.967000000000001</v>
      </c>
      <c r="N4078" s="79">
        <v>0.84199999999999997</v>
      </c>
    </row>
    <row r="4079" spans="1:14" x14ac:dyDescent="0.3">
      <c r="A4079" s="82">
        <v>4078</v>
      </c>
      <c r="B4079" s="83" t="s">
        <v>323</v>
      </c>
      <c r="C4079" s="86" t="s">
        <v>284</v>
      </c>
      <c r="D4079" s="88"/>
      <c r="E4079" s="88">
        <v>882</v>
      </c>
      <c r="F4079" s="10">
        <v>2085</v>
      </c>
      <c r="G4079" s="78" t="s">
        <v>338</v>
      </c>
      <c r="H4079" s="79">
        <v>6.1470000000000002</v>
      </c>
      <c r="I4079" s="79">
        <v>46.186</v>
      </c>
      <c r="J4079" s="79">
        <v>147.72800000000001</v>
      </c>
      <c r="K4079" s="79">
        <v>130.65700000000001</v>
      </c>
      <c r="L4079" s="79">
        <v>82.963999999999999</v>
      </c>
      <c r="M4079" s="79">
        <v>15.125</v>
      </c>
      <c r="N4079" s="79">
        <v>0.77300000000000002</v>
      </c>
    </row>
    <row r="4080" spans="1:14" x14ac:dyDescent="0.3">
      <c r="A4080" s="82">
        <v>4079</v>
      </c>
      <c r="B4080" s="83" t="s">
        <v>323</v>
      </c>
      <c r="C4080" s="86" t="s">
        <v>284</v>
      </c>
      <c r="D4080" s="88"/>
      <c r="E4080" s="88">
        <v>882</v>
      </c>
      <c r="F4080" s="10">
        <v>2090</v>
      </c>
      <c r="G4080" s="78" t="s">
        <v>339</v>
      </c>
      <c r="H4080" s="79">
        <v>5.9450000000000003</v>
      </c>
      <c r="I4080" s="79">
        <v>44.47</v>
      </c>
      <c r="J4080" s="79">
        <v>143.136</v>
      </c>
      <c r="K4080" s="79">
        <v>128.297</v>
      </c>
      <c r="L4080" s="79">
        <v>80.016999999999996</v>
      </c>
      <c r="M4080" s="79">
        <v>14.342000000000001</v>
      </c>
      <c r="N4080" s="79">
        <v>0.71299999999999997</v>
      </c>
    </row>
    <row r="4081" spans="1:14" x14ac:dyDescent="0.3">
      <c r="A4081" s="82">
        <v>4080</v>
      </c>
      <c r="B4081" s="83" t="s">
        <v>323</v>
      </c>
      <c r="C4081" s="86" t="s">
        <v>284</v>
      </c>
      <c r="D4081" s="88"/>
      <c r="E4081" s="88">
        <v>882</v>
      </c>
      <c r="F4081" s="10">
        <v>2095</v>
      </c>
      <c r="G4081" s="78" t="s">
        <v>340</v>
      </c>
      <c r="H4081" s="79">
        <v>5.8140000000000001</v>
      </c>
      <c r="I4081" s="79">
        <v>43.18</v>
      </c>
      <c r="J4081" s="79">
        <v>139.19900000000001</v>
      </c>
      <c r="K4081" s="79">
        <v>126.559</v>
      </c>
      <c r="L4081" s="79">
        <v>77.454999999999998</v>
      </c>
      <c r="M4081" s="79">
        <v>13.706</v>
      </c>
      <c r="N4081" s="79">
        <v>0.66700000000000004</v>
      </c>
    </row>
    <row r="4082" spans="1:14" x14ac:dyDescent="0.3">
      <c r="A4082" s="82">
        <v>4081</v>
      </c>
      <c r="B4082" s="83" t="s">
        <v>323</v>
      </c>
      <c r="C4082" s="86" t="s">
        <v>285</v>
      </c>
      <c r="D4082" s="88"/>
      <c r="E4082" s="88">
        <v>776</v>
      </c>
      <c r="F4082" s="10">
        <v>2015</v>
      </c>
      <c r="G4082" s="78" t="s">
        <v>324</v>
      </c>
      <c r="H4082" s="79">
        <v>14.662000000000001</v>
      </c>
      <c r="I4082" s="79">
        <v>99.787999999999997</v>
      </c>
      <c r="J4082" s="79">
        <v>201.55</v>
      </c>
      <c r="K4082" s="79">
        <v>217.30699999999999</v>
      </c>
      <c r="L4082" s="79">
        <v>131.172</v>
      </c>
      <c r="M4082" s="79">
        <v>41.411999999999999</v>
      </c>
      <c r="N4082" s="79">
        <v>9.3689999999999998</v>
      </c>
    </row>
    <row r="4083" spans="1:14" x14ac:dyDescent="0.3">
      <c r="A4083" s="82">
        <v>4082</v>
      </c>
      <c r="B4083" s="83" t="s">
        <v>323</v>
      </c>
      <c r="C4083" s="86" t="s">
        <v>285</v>
      </c>
      <c r="D4083" s="88"/>
      <c r="E4083" s="88">
        <v>776</v>
      </c>
      <c r="F4083" s="10">
        <v>2020</v>
      </c>
      <c r="G4083" s="78" t="s">
        <v>325</v>
      </c>
      <c r="H4083" s="79">
        <v>13.023</v>
      </c>
      <c r="I4083" s="79">
        <v>90.373000000000005</v>
      </c>
      <c r="J4083" s="79">
        <v>193.64599999999999</v>
      </c>
      <c r="K4083" s="79">
        <v>212.36099999999999</v>
      </c>
      <c r="L4083" s="79">
        <v>123.377</v>
      </c>
      <c r="M4083" s="79">
        <v>36.432000000000002</v>
      </c>
      <c r="N4083" s="79">
        <v>8.3680000000000003</v>
      </c>
    </row>
    <row r="4084" spans="1:14" x14ac:dyDescent="0.3">
      <c r="A4084" s="82">
        <v>4083</v>
      </c>
      <c r="B4084" s="83" t="s">
        <v>323</v>
      </c>
      <c r="C4084" s="86" t="s">
        <v>285</v>
      </c>
      <c r="D4084" s="88"/>
      <c r="E4084" s="88">
        <v>776</v>
      </c>
      <c r="F4084" s="10">
        <v>2025</v>
      </c>
      <c r="G4084" s="78" t="s">
        <v>326</v>
      </c>
      <c r="H4084" s="79">
        <v>11.676</v>
      </c>
      <c r="I4084" s="79">
        <v>82.346999999999994</v>
      </c>
      <c r="J4084" s="79">
        <v>186.47399999999999</v>
      </c>
      <c r="K4084" s="79">
        <v>207.68</v>
      </c>
      <c r="L4084" s="79">
        <v>116.42700000000001</v>
      </c>
      <c r="M4084" s="79">
        <v>32.281999999999996</v>
      </c>
      <c r="N4084" s="79">
        <v>7.4740000000000002</v>
      </c>
    </row>
    <row r="4085" spans="1:14" x14ac:dyDescent="0.3">
      <c r="A4085" s="82">
        <v>4084</v>
      </c>
      <c r="B4085" s="83" t="s">
        <v>323</v>
      </c>
      <c r="C4085" s="86" t="s">
        <v>285</v>
      </c>
      <c r="D4085" s="88"/>
      <c r="E4085" s="88">
        <v>776</v>
      </c>
      <c r="F4085" s="10">
        <v>2030</v>
      </c>
      <c r="G4085" s="78" t="s">
        <v>327</v>
      </c>
      <c r="H4085" s="79">
        <v>10.548999999999999</v>
      </c>
      <c r="I4085" s="79">
        <v>75.525999999999996</v>
      </c>
      <c r="J4085" s="79">
        <v>179.89599999999999</v>
      </c>
      <c r="K4085" s="79">
        <v>203.13900000000001</v>
      </c>
      <c r="L4085" s="79">
        <v>110.191</v>
      </c>
      <c r="M4085" s="79">
        <v>28.774999999999999</v>
      </c>
      <c r="N4085" s="79">
        <v>6.6639999999999997</v>
      </c>
    </row>
    <row r="4086" spans="1:14" x14ac:dyDescent="0.3">
      <c r="A4086" s="82">
        <v>4085</v>
      </c>
      <c r="B4086" s="83" t="s">
        <v>323</v>
      </c>
      <c r="C4086" s="86" t="s">
        <v>285</v>
      </c>
      <c r="D4086" s="88"/>
      <c r="E4086" s="88">
        <v>776</v>
      </c>
      <c r="F4086" s="10">
        <v>2035</v>
      </c>
      <c r="G4086" s="78" t="s">
        <v>328</v>
      </c>
      <c r="H4086" s="79">
        <v>9.6389999999999993</v>
      </c>
      <c r="I4086" s="79">
        <v>69.763000000000005</v>
      </c>
      <c r="J4086" s="79">
        <v>174.11</v>
      </c>
      <c r="K4086" s="79">
        <v>199.09100000000001</v>
      </c>
      <c r="L4086" s="79">
        <v>104.748</v>
      </c>
      <c r="M4086" s="79">
        <v>25.853000000000002</v>
      </c>
      <c r="N4086" s="79">
        <v>5.9560000000000004</v>
      </c>
    </row>
    <row r="4087" spans="1:14" x14ac:dyDescent="0.3">
      <c r="A4087" s="82">
        <v>4086</v>
      </c>
      <c r="B4087" s="83" t="s">
        <v>323</v>
      </c>
      <c r="C4087" s="86" t="s">
        <v>285</v>
      </c>
      <c r="D4087" s="88"/>
      <c r="E4087" s="88">
        <v>776</v>
      </c>
      <c r="F4087" s="10">
        <v>2040</v>
      </c>
      <c r="G4087" s="78" t="s">
        <v>329</v>
      </c>
      <c r="H4087" s="79">
        <v>8.8460000000000001</v>
      </c>
      <c r="I4087" s="79">
        <v>64.728999999999999</v>
      </c>
      <c r="J4087" s="79">
        <v>168.53399999999999</v>
      </c>
      <c r="K4087" s="79">
        <v>194.83600000000001</v>
      </c>
      <c r="L4087" s="79">
        <v>99.679000000000002</v>
      </c>
      <c r="M4087" s="79">
        <v>23.334</v>
      </c>
      <c r="N4087" s="79">
        <v>5.3019999999999996</v>
      </c>
    </row>
    <row r="4088" spans="1:14" x14ac:dyDescent="0.3">
      <c r="A4088" s="82">
        <v>4087</v>
      </c>
      <c r="B4088" s="83" t="s">
        <v>323</v>
      </c>
      <c r="C4088" s="86" t="s">
        <v>285</v>
      </c>
      <c r="D4088" s="88"/>
      <c r="E4088" s="88">
        <v>776</v>
      </c>
      <c r="F4088" s="10">
        <v>2045</v>
      </c>
      <c r="G4088" s="78" t="s">
        <v>330</v>
      </c>
      <c r="H4088" s="79">
        <v>8.2170000000000005</v>
      </c>
      <c r="I4088" s="79">
        <v>60.411999999999999</v>
      </c>
      <c r="J4088" s="79">
        <v>163.39500000000001</v>
      </c>
      <c r="K4088" s="79">
        <v>190.74799999999999</v>
      </c>
      <c r="L4088" s="79">
        <v>95.152000000000001</v>
      </c>
      <c r="M4088" s="79">
        <v>21.181000000000001</v>
      </c>
      <c r="N4088" s="79">
        <v>4.7149999999999999</v>
      </c>
    </row>
    <row r="4089" spans="1:14" x14ac:dyDescent="0.3">
      <c r="A4089" s="82">
        <v>4088</v>
      </c>
      <c r="B4089" s="83" t="s">
        <v>323</v>
      </c>
      <c r="C4089" s="86" t="s">
        <v>285</v>
      </c>
      <c r="D4089" s="88"/>
      <c r="E4089" s="88">
        <v>776</v>
      </c>
      <c r="F4089" s="10">
        <v>2050</v>
      </c>
      <c r="G4089" s="78" t="s">
        <v>331</v>
      </c>
      <c r="H4089" s="79">
        <v>7.6630000000000003</v>
      </c>
      <c r="I4089" s="79">
        <v>56.65</v>
      </c>
      <c r="J4089" s="79">
        <v>158.47499999999999</v>
      </c>
      <c r="K4089" s="79">
        <v>186.554</v>
      </c>
      <c r="L4089" s="79">
        <v>90.915000000000006</v>
      </c>
      <c r="M4089" s="79">
        <v>19.332000000000001</v>
      </c>
      <c r="N4089" s="79">
        <v>4.2110000000000003</v>
      </c>
    </row>
    <row r="4090" spans="1:14" x14ac:dyDescent="0.3">
      <c r="A4090" s="82">
        <v>4089</v>
      </c>
      <c r="B4090" s="83" t="s">
        <v>323</v>
      </c>
      <c r="C4090" s="86" t="s">
        <v>285</v>
      </c>
      <c r="D4090" s="88"/>
      <c r="E4090" s="88">
        <v>776</v>
      </c>
      <c r="F4090" s="10">
        <v>2055</v>
      </c>
      <c r="G4090" s="78" t="s">
        <v>332</v>
      </c>
      <c r="H4090" s="79">
        <v>7.1849999999999996</v>
      </c>
      <c r="I4090" s="79">
        <v>53.47</v>
      </c>
      <c r="J4090" s="79">
        <v>154.01300000000001</v>
      </c>
      <c r="K4090" s="79">
        <v>182.62700000000001</v>
      </c>
      <c r="L4090" s="79">
        <v>87.19</v>
      </c>
      <c r="M4090" s="79">
        <v>17.765999999999998</v>
      </c>
      <c r="N4090" s="79">
        <v>3.7290000000000001</v>
      </c>
    </row>
    <row r="4091" spans="1:14" x14ac:dyDescent="0.3">
      <c r="A4091" s="82">
        <v>4090</v>
      </c>
      <c r="B4091" s="83" t="s">
        <v>323</v>
      </c>
      <c r="C4091" s="86" t="s">
        <v>285</v>
      </c>
      <c r="D4091" s="88"/>
      <c r="E4091" s="88">
        <v>776</v>
      </c>
      <c r="F4091" s="10">
        <v>2060</v>
      </c>
      <c r="G4091" s="78" t="s">
        <v>333</v>
      </c>
      <c r="H4091" s="79">
        <v>6.8090000000000002</v>
      </c>
      <c r="I4091" s="79">
        <v>50.66</v>
      </c>
      <c r="J4091" s="79">
        <v>149.59399999999999</v>
      </c>
      <c r="K4091" s="79">
        <v>178.428</v>
      </c>
      <c r="L4091" s="79">
        <v>83.614999999999995</v>
      </c>
      <c r="M4091" s="79">
        <v>16.39</v>
      </c>
      <c r="N4091" s="79">
        <v>3.3239999999999998</v>
      </c>
    </row>
    <row r="4092" spans="1:14" x14ac:dyDescent="0.3">
      <c r="A4092" s="82">
        <v>4091</v>
      </c>
      <c r="B4092" s="83" t="s">
        <v>323</v>
      </c>
      <c r="C4092" s="86" t="s">
        <v>285</v>
      </c>
      <c r="D4092" s="88"/>
      <c r="E4092" s="88">
        <v>776</v>
      </c>
      <c r="F4092" s="10">
        <v>2065</v>
      </c>
      <c r="G4092" s="78" t="s">
        <v>334</v>
      </c>
      <c r="H4092" s="79">
        <v>6.5</v>
      </c>
      <c r="I4092" s="79">
        <v>48.189</v>
      </c>
      <c r="J4092" s="79">
        <v>145.24199999999999</v>
      </c>
      <c r="K4092" s="79">
        <v>174.059</v>
      </c>
      <c r="L4092" s="79">
        <v>80.263999999999996</v>
      </c>
      <c r="M4092" s="79">
        <v>15.183</v>
      </c>
      <c r="N4092" s="79">
        <v>2.9430000000000001</v>
      </c>
    </row>
    <row r="4093" spans="1:14" x14ac:dyDescent="0.3">
      <c r="A4093" s="82">
        <v>4092</v>
      </c>
      <c r="B4093" s="83" t="s">
        <v>323</v>
      </c>
      <c r="C4093" s="86" t="s">
        <v>285</v>
      </c>
      <c r="D4093" s="88"/>
      <c r="E4093" s="88">
        <v>776</v>
      </c>
      <c r="F4093" s="10">
        <v>2070</v>
      </c>
      <c r="G4093" s="78" t="s">
        <v>335</v>
      </c>
      <c r="H4093" s="79">
        <v>6.2210000000000001</v>
      </c>
      <c r="I4093" s="79">
        <v>46.076999999999998</v>
      </c>
      <c r="J4093" s="79">
        <v>141.10900000000001</v>
      </c>
      <c r="K4093" s="79">
        <v>169.74799999999999</v>
      </c>
      <c r="L4093" s="79">
        <v>77.183000000000007</v>
      </c>
      <c r="M4093" s="79">
        <v>14.156000000000001</v>
      </c>
      <c r="N4093" s="79">
        <v>2.6059999999999999</v>
      </c>
    </row>
    <row r="4094" spans="1:14" x14ac:dyDescent="0.3">
      <c r="A4094" s="82">
        <v>4093</v>
      </c>
      <c r="B4094" s="83" t="s">
        <v>323</v>
      </c>
      <c r="C4094" s="86" t="s">
        <v>285</v>
      </c>
      <c r="D4094" s="88"/>
      <c r="E4094" s="88">
        <v>776</v>
      </c>
      <c r="F4094" s="10">
        <v>2075</v>
      </c>
      <c r="G4094" s="78" t="s">
        <v>336</v>
      </c>
      <c r="H4094" s="79">
        <v>6.0019999999999998</v>
      </c>
      <c r="I4094" s="79">
        <v>44.302</v>
      </c>
      <c r="J4094" s="79">
        <v>137.31200000000001</v>
      </c>
      <c r="K4094" s="79">
        <v>165.60400000000001</v>
      </c>
      <c r="L4094" s="79">
        <v>74.429000000000002</v>
      </c>
      <c r="M4094" s="79">
        <v>13.284000000000001</v>
      </c>
      <c r="N4094" s="79">
        <v>2.327</v>
      </c>
    </row>
    <row r="4095" spans="1:14" x14ac:dyDescent="0.3">
      <c r="A4095" s="82">
        <v>4094</v>
      </c>
      <c r="B4095" s="83" t="s">
        <v>323</v>
      </c>
      <c r="C4095" s="86" t="s">
        <v>285</v>
      </c>
      <c r="D4095" s="88"/>
      <c r="E4095" s="88">
        <v>776</v>
      </c>
      <c r="F4095" s="10">
        <v>2080</v>
      </c>
      <c r="G4095" s="78" t="s">
        <v>337</v>
      </c>
      <c r="H4095" s="79">
        <v>5.8339999999999996</v>
      </c>
      <c r="I4095" s="79">
        <v>42.777000000000001</v>
      </c>
      <c r="J4095" s="79">
        <v>133.685</v>
      </c>
      <c r="K4095" s="79">
        <v>161.46799999999999</v>
      </c>
      <c r="L4095" s="79">
        <v>71.864999999999995</v>
      </c>
      <c r="M4095" s="79">
        <v>12.537000000000001</v>
      </c>
      <c r="N4095" s="79">
        <v>2.0739999999999998</v>
      </c>
    </row>
    <row r="4096" spans="1:14" x14ac:dyDescent="0.3">
      <c r="A4096" s="82">
        <v>4095</v>
      </c>
      <c r="B4096" s="83" t="s">
        <v>323</v>
      </c>
      <c r="C4096" s="86" t="s">
        <v>285</v>
      </c>
      <c r="D4096" s="88"/>
      <c r="E4096" s="88">
        <v>776</v>
      </c>
      <c r="F4096" s="10">
        <v>2085</v>
      </c>
      <c r="G4096" s="78" t="s">
        <v>338</v>
      </c>
      <c r="H4096" s="79">
        <v>5.694</v>
      </c>
      <c r="I4096" s="79">
        <v>41.539000000000001</v>
      </c>
      <c r="J4096" s="79">
        <v>130.411</v>
      </c>
      <c r="K4096" s="79">
        <v>157.637</v>
      </c>
      <c r="L4096" s="79">
        <v>69.622</v>
      </c>
      <c r="M4096" s="79">
        <v>11.907</v>
      </c>
      <c r="N4096" s="79">
        <v>1.85</v>
      </c>
    </row>
    <row r="4097" spans="1:14" x14ac:dyDescent="0.3">
      <c r="A4097" s="82">
        <v>4096</v>
      </c>
      <c r="B4097" s="83" t="s">
        <v>323</v>
      </c>
      <c r="C4097" s="86" t="s">
        <v>285</v>
      </c>
      <c r="D4097" s="88"/>
      <c r="E4097" s="88">
        <v>776</v>
      </c>
      <c r="F4097" s="10">
        <v>2090</v>
      </c>
      <c r="G4097" s="78" t="s">
        <v>339</v>
      </c>
      <c r="H4097" s="79">
        <v>5.6109999999999998</v>
      </c>
      <c r="I4097" s="79">
        <v>40.585999999999999</v>
      </c>
      <c r="J4097" s="79">
        <v>127.541</v>
      </c>
      <c r="K4097" s="79">
        <v>154.17500000000001</v>
      </c>
      <c r="L4097" s="79">
        <v>67.694000000000003</v>
      </c>
      <c r="M4097" s="79">
        <v>11.394</v>
      </c>
      <c r="N4097" s="79">
        <v>1.659</v>
      </c>
    </row>
    <row r="4098" spans="1:14" x14ac:dyDescent="0.3">
      <c r="A4098" s="82">
        <v>4097</v>
      </c>
      <c r="B4098" s="83" t="s">
        <v>323</v>
      </c>
      <c r="C4098" s="86" t="s">
        <v>285</v>
      </c>
      <c r="D4098" s="88"/>
      <c r="E4098" s="88">
        <v>776</v>
      </c>
      <c r="F4098" s="10">
        <v>2095</v>
      </c>
      <c r="G4098" s="78" t="s">
        <v>340</v>
      </c>
      <c r="H4098" s="79">
        <v>5.5590000000000002</v>
      </c>
      <c r="I4098" s="79">
        <v>39.899000000000001</v>
      </c>
      <c r="J4098" s="79">
        <v>125.17100000000001</v>
      </c>
      <c r="K4098" s="79">
        <v>151.19800000000001</v>
      </c>
      <c r="L4098" s="79">
        <v>66.122</v>
      </c>
      <c r="M4098" s="79">
        <v>11.005000000000001</v>
      </c>
      <c r="N4098" s="79">
        <v>1.506</v>
      </c>
    </row>
  </sheetData>
  <sheetProtection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2"/>
  <sheetViews>
    <sheetView workbookViewId="0">
      <selection activeCell="H175" sqref="H175"/>
    </sheetView>
  </sheetViews>
  <sheetFormatPr baseColWidth="10" defaultRowHeight="14.4" x14ac:dyDescent="0.3"/>
  <sheetData>
    <row r="1" spans="1:22" x14ac:dyDescent="0.3">
      <c r="A1" s="100" t="s">
        <v>27</v>
      </c>
      <c r="B1" s="100" t="s">
        <v>28</v>
      </c>
      <c r="C1" s="101" t="s">
        <v>29</v>
      </c>
      <c r="D1" s="101" t="s">
        <v>30</v>
      </c>
      <c r="E1" s="102" t="s">
        <v>31</v>
      </c>
      <c r="F1" s="103" t="s">
        <v>324</v>
      </c>
      <c r="G1" s="103" t="s">
        <v>325</v>
      </c>
      <c r="H1" s="103" t="s">
        <v>326</v>
      </c>
      <c r="I1" s="103" t="s">
        <v>327</v>
      </c>
      <c r="J1" s="103" t="s">
        <v>328</v>
      </c>
      <c r="K1" s="103" t="s">
        <v>329</v>
      </c>
      <c r="L1" s="103" t="s">
        <v>330</v>
      </c>
      <c r="M1" s="103" t="s">
        <v>331</v>
      </c>
      <c r="N1" s="103" t="s">
        <v>332</v>
      </c>
      <c r="O1" s="103" t="s">
        <v>333</v>
      </c>
      <c r="P1" s="103" t="s">
        <v>334</v>
      </c>
      <c r="Q1" s="103" t="s">
        <v>335</v>
      </c>
      <c r="R1" s="103" t="s">
        <v>336</v>
      </c>
      <c r="S1" s="103" t="s">
        <v>337</v>
      </c>
      <c r="T1" s="103" t="s">
        <v>338</v>
      </c>
      <c r="U1" s="103" t="s">
        <v>339</v>
      </c>
      <c r="V1" s="103" t="s">
        <v>340</v>
      </c>
    </row>
    <row r="2" spans="1:22" x14ac:dyDescent="0.3">
      <c r="A2" s="92">
        <v>1</v>
      </c>
      <c r="B2" s="93" t="s">
        <v>323</v>
      </c>
      <c r="C2" s="94" t="s">
        <v>39</v>
      </c>
      <c r="D2" s="98"/>
      <c r="E2" s="98">
        <v>900</v>
      </c>
      <c r="F2" s="99">
        <v>704458.08200000005</v>
      </c>
      <c r="G2" s="99">
        <v>701332.39199999999</v>
      </c>
      <c r="H2" s="99">
        <v>699680.84</v>
      </c>
      <c r="I2" s="99">
        <v>702024.21900000004</v>
      </c>
      <c r="J2" s="99">
        <v>707655.21000000101</v>
      </c>
      <c r="K2" s="99">
        <v>713193.17700000003</v>
      </c>
      <c r="L2" s="99">
        <v>714733.652</v>
      </c>
      <c r="M2" s="99">
        <v>711741.75699999998</v>
      </c>
      <c r="N2" s="99">
        <v>706622.38300000003</v>
      </c>
      <c r="O2" s="99">
        <v>702725.43</v>
      </c>
      <c r="P2" s="99">
        <v>699809.13100000005</v>
      </c>
      <c r="Q2" s="99">
        <v>696550.451</v>
      </c>
      <c r="R2" s="99">
        <v>691419.47900000005</v>
      </c>
      <c r="S2" s="99">
        <v>683971.05500000005</v>
      </c>
      <c r="T2" s="99">
        <v>674833.60600000003</v>
      </c>
      <c r="U2" s="99">
        <v>665138.81000000006</v>
      </c>
      <c r="V2" s="99">
        <v>655590.97100000002</v>
      </c>
    </row>
    <row r="3" spans="1:22" x14ac:dyDescent="0.3">
      <c r="A3" s="92">
        <v>2</v>
      </c>
      <c r="B3" s="93" t="s">
        <v>323</v>
      </c>
      <c r="C3" s="95" t="s">
        <v>40</v>
      </c>
      <c r="D3" s="98" t="s">
        <v>41</v>
      </c>
      <c r="E3" s="98">
        <v>901</v>
      </c>
      <c r="F3" s="99">
        <v>68429.005999999994</v>
      </c>
      <c r="G3" s="99">
        <v>67412.691000000006</v>
      </c>
      <c r="H3" s="99">
        <v>65777.266000000003</v>
      </c>
      <c r="I3" s="99">
        <v>64932.052000000003</v>
      </c>
      <c r="J3" s="99">
        <v>65451.860999999997</v>
      </c>
      <c r="K3" s="99">
        <v>66362.98</v>
      </c>
      <c r="L3" s="99">
        <v>66736.286999999997</v>
      </c>
      <c r="M3" s="99">
        <v>66480.857000000004</v>
      </c>
      <c r="N3" s="99">
        <v>65844.941999999995</v>
      </c>
      <c r="O3" s="99">
        <v>65310.817000000003</v>
      </c>
      <c r="P3" s="99">
        <v>65212.894999999997</v>
      </c>
      <c r="Q3" s="99">
        <v>65420.252999999997</v>
      </c>
      <c r="R3" s="99">
        <v>65576.364000000001</v>
      </c>
      <c r="S3" s="99">
        <v>65365.690999999999</v>
      </c>
      <c r="T3" s="99">
        <v>64843.788</v>
      </c>
      <c r="U3" s="99">
        <v>64248.351000000002</v>
      </c>
      <c r="V3" s="99">
        <v>63766.762000000002</v>
      </c>
    </row>
    <row r="4" spans="1:22" x14ac:dyDescent="0.3">
      <c r="A4" s="92">
        <v>3</v>
      </c>
      <c r="B4" s="93" t="s">
        <v>323</v>
      </c>
      <c r="C4" s="95" t="s">
        <v>42</v>
      </c>
      <c r="D4" s="98" t="s">
        <v>43</v>
      </c>
      <c r="E4" s="98">
        <v>902</v>
      </c>
      <c r="F4" s="99">
        <v>636029.076</v>
      </c>
      <c r="G4" s="99">
        <v>633919.701</v>
      </c>
      <c r="H4" s="99">
        <v>633903.57400000002</v>
      </c>
      <c r="I4" s="99">
        <v>637092.16700000002</v>
      </c>
      <c r="J4" s="99">
        <v>642203.34900000098</v>
      </c>
      <c r="K4" s="99">
        <v>646830.19700000004</v>
      </c>
      <c r="L4" s="99">
        <v>647997.36499999999</v>
      </c>
      <c r="M4" s="99">
        <v>645260.9</v>
      </c>
      <c r="N4" s="99">
        <v>640777.44099999999</v>
      </c>
      <c r="O4" s="99">
        <v>637414.61300000001</v>
      </c>
      <c r="P4" s="99">
        <v>634596.23600000003</v>
      </c>
      <c r="Q4" s="99">
        <v>631130.19799999997</v>
      </c>
      <c r="R4" s="99">
        <v>625843.11499999999</v>
      </c>
      <c r="S4" s="99">
        <v>618605.36399999994</v>
      </c>
      <c r="T4" s="99">
        <v>609989.81799999997</v>
      </c>
      <c r="U4" s="99">
        <v>600890.45900000003</v>
      </c>
      <c r="V4" s="99">
        <v>591824.20900000003</v>
      </c>
    </row>
    <row r="5" spans="1:22" x14ac:dyDescent="0.3">
      <c r="A5" s="92">
        <v>4</v>
      </c>
      <c r="B5" s="93" t="s">
        <v>323</v>
      </c>
      <c r="C5" s="96" t="s">
        <v>44</v>
      </c>
      <c r="D5" s="98" t="s">
        <v>45</v>
      </c>
      <c r="E5" s="98">
        <v>941</v>
      </c>
      <c r="F5" s="99">
        <v>160741.70699999999</v>
      </c>
      <c r="G5" s="99">
        <v>170342.834</v>
      </c>
      <c r="H5" s="99">
        <v>179797.91399999999</v>
      </c>
      <c r="I5" s="99">
        <v>188660.462</v>
      </c>
      <c r="J5" s="99">
        <v>196649.37599999999</v>
      </c>
      <c r="K5" s="99">
        <v>203770.46599999999</v>
      </c>
      <c r="L5" s="99">
        <v>209935.25099999999</v>
      </c>
      <c r="M5" s="99">
        <v>215401.53099999999</v>
      </c>
      <c r="N5" s="99">
        <v>220118.60500000001</v>
      </c>
      <c r="O5" s="99">
        <v>224163.72399999999</v>
      </c>
      <c r="P5" s="99">
        <v>227204.77100000001</v>
      </c>
      <c r="Q5" s="99">
        <v>229236.67300000001</v>
      </c>
      <c r="R5" s="99">
        <v>230348.772</v>
      </c>
      <c r="S5" s="99">
        <v>230648.258</v>
      </c>
      <c r="T5" s="99">
        <v>230226.89600000001</v>
      </c>
      <c r="U5" s="99">
        <v>229140.321</v>
      </c>
      <c r="V5" s="99">
        <v>227327.11900000001</v>
      </c>
    </row>
    <row r="6" spans="1:22" x14ac:dyDescent="0.3">
      <c r="A6" s="92">
        <v>5</v>
      </c>
      <c r="B6" s="93" t="s">
        <v>323</v>
      </c>
      <c r="C6" s="96" t="s">
        <v>46</v>
      </c>
      <c r="D6" s="98" t="s">
        <v>47</v>
      </c>
      <c r="E6" s="98">
        <v>934</v>
      </c>
      <c r="F6" s="99">
        <v>475287.36900000001</v>
      </c>
      <c r="G6" s="99">
        <v>463576.86700000003</v>
      </c>
      <c r="H6" s="99">
        <v>454105.66</v>
      </c>
      <c r="I6" s="99">
        <v>448431.70500000002</v>
      </c>
      <c r="J6" s="99">
        <v>445553.973</v>
      </c>
      <c r="K6" s="99">
        <v>443059.73100000003</v>
      </c>
      <c r="L6" s="99">
        <v>438062.114</v>
      </c>
      <c r="M6" s="99">
        <v>429859.36900000001</v>
      </c>
      <c r="N6" s="99">
        <v>420658.83600000001</v>
      </c>
      <c r="O6" s="99">
        <v>413250.88900000002</v>
      </c>
      <c r="P6" s="99">
        <v>407391.46500000003</v>
      </c>
      <c r="Q6" s="99">
        <v>401893.52500000002</v>
      </c>
      <c r="R6" s="99">
        <v>395494.34299999999</v>
      </c>
      <c r="S6" s="99">
        <v>387957.10600000003</v>
      </c>
      <c r="T6" s="99">
        <v>379762.92200000002</v>
      </c>
      <c r="U6" s="99">
        <v>371750.13799999998</v>
      </c>
      <c r="V6" s="99">
        <v>364497.09</v>
      </c>
    </row>
    <row r="7" spans="1:22" x14ac:dyDescent="0.3">
      <c r="A7" s="92">
        <v>6</v>
      </c>
      <c r="B7" s="93" t="s">
        <v>323</v>
      </c>
      <c r="C7" s="95" t="s">
        <v>48</v>
      </c>
      <c r="D7" s="98"/>
      <c r="E7" s="98">
        <v>948</v>
      </c>
      <c r="F7" s="99">
        <v>552791.86300000001</v>
      </c>
      <c r="G7" s="99">
        <v>558384.92799999996</v>
      </c>
      <c r="H7" s="99">
        <v>563821.125</v>
      </c>
      <c r="I7" s="99">
        <v>569898.67200000002</v>
      </c>
      <c r="J7" s="99">
        <v>575996.31799999997</v>
      </c>
      <c r="K7" s="99">
        <v>581146.66399999999</v>
      </c>
      <c r="L7" s="99">
        <v>583967.99</v>
      </c>
      <c r="M7" s="99">
        <v>584115.98899999901</v>
      </c>
      <c r="N7" s="99">
        <v>582628.62100000004</v>
      </c>
      <c r="O7" s="99">
        <v>581340.38100000098</v>
      </c>
      <c r="P7" s="99">
        <v>579633.40500000003</v>
      </c>
      <c r="Q7" s="99">
        <v>576864.98800000001</v>
      </c>
      <c r="R7" s="99">
        <v>572602.26699999999</v>
      </c>
      <c r="S7" s="99">
        <v>566884.098</v>
      </c>
      <c r="T7" s="99">
        <v>559988.61</v>
      </c>
      <c r="U7" s="99">
        <v>552396.48199999996</v>
      </c>
      <c r="V7" s="99">
        <v>544428.07200000004</v>
      </c>
    </row>
    <row r="8" spans="1:22" x14ac:dyDescent="0.3">
      <c r="A8" s="92">
        <v>7</v>
      </c>
      <c r="B8" s="93" t="s">
        <v>323</v>
      </c>
      <c r="C8" s="95" t="s">
        <v>49</v>
      </c>
      <c r="D8" s="98" t="s">
        <v>50</v>
      </c>
      <c r="E8" s="98">
        <v>1503</v>
      </c>
      <c r="F8" s="99">
        <v>65431.337</v>
      </c>
      <c r="G8" s="99">
        <v>65311.826999999997</v>
      </c>
      <c r="H8" s="99">
        <v>64638.985000000001</v>
      </c>
      <c r="I8" s="99">
        <v>63977.186000000002</v>
      </c>
      <c r="J8" s="99">
        <v>63762.798999999999</v>
      </c>
      <c r="K8" s="99">
        <v>63980.036</v>
      </c>
      <c r="L8" s="99">
        <v>64336.034</v>
      </c>
      <c r="M8" s="99">
        <v>64619.593999999997</v>
      </c>
      <c r="N8" s="99">
        <v>64580.423000000003</v>
      </c>
      <c r="O8" s="99">
        <v>64297.709000000003</v>
      </c>
      <c r="P8" s="99">
        <v>64002.103000000003</v>
      </c>
      <c r="Q8" s="99">
        <v>63833.173000000003</v>
      </c>
      <c r="R8" s="99">
        <v>63820.788</v>
      </c>
      <c r="S8" s="99">
        <v>63764.642</v>
      </c>
      <c r="T8" s="99">
        <v>63565.014000000003</v>
      </c>
      <c r="U8" s="99">
        <v>63198.95</v>
      </c>
      <c r="V8" s="99">
        <v>62709.192999999999</v>
      </c>
    </row>
    <row r="9" spans="1:22" x14ac:dyDescent="0.3">
      <c r="A9" s="92">
        <v>8</v>
      </c>
      <c r="B9" s="93" t="s">
        <v>323</v>
      </c>
      <c r="C9" s="95" t="s">
        <v>51</v>
      </c>
      <c r="D9" s="98" t="s">
        <v>50</v>
      </c>
      <c r="E9" s="98">
        <v>1517</v>
      </c>
      <c r="F9" s="99">
        <v>518446.527</v>
      </c>
      <c r="G9" s="99">
        <v>506674.21399999998</v>
      </c>
      <c r="H9" s="99">
        <v>497026.995</v>
      </c>
      <c r="I9" s="99">
        <v>491809.89899999998</v>
      </c>
      <c r="J9" s="99">
        <v>490222.28399999999</v>
      </c>
      <c r="K9" s="99">
        <v>488967.42800000001</v>
      </c>
      <c r="L9" s="99">
        <v>484519.89899999998</v>
      </c>
      <c r="M9" s="99">
        <v>476347.641</v>
      </c>
      <c r="N9" s="99">
        <v>467126.77500000002</v>
      </c>
      <c r="O9" s="99">
        <v>460029.88400000002</v>
      </c>
      <c r="P9" s="99">
        <v>454819.40399999998</v>
      </c>
      <c r="Q9" s="99">
        <v>450008.27399999998</v>
      </c>
      <c r="R9" s="99">
        <v>444006.93</v>
      </c>
      <c r="S9" s="99">
        <v>436492.13699999999</v>
      </c>
      <c r="T9" s="99">
        <v>428068.91800000001</v>
      </c>
      <c r="U9" s="99">
        <v>419791.28600000002</v>
      </c>
      <c r="V9" s="99">
        <v>412385.81800000003</v>
      </c>
    </row>
    <row r="10" spans="1:22" x14ac:dyDescent="0.3">
      <c r="A10" s="92">
        <v>9</v>
      </c>
      <c r="B10" s="93" t="s">
        <v>323</v>
      </c>
      <c r="C10" s="96" t="s">
        <v>52</v>
      </c>
      <c r="D10" s="98" t="s">
        <v>50</v>
      </c>
      <c r="E10" s="98">
        <v>1502</v>
      </c>
      <c r="F10" s="99">
        <v>179464.288</v>
      </c>
      <c r="G10" s="99">
        <v>167357.351</v>
      </c>
      <c r="H10" s="99">
        <v>157718.62400000001</v>
      </c>
      <c r="I10" s="99">
        <v>152584.31400000001</v>
      </c>
      <c r="J10" s="99">
        <v>151186.09</v>
      </c>
      <c r="K10" s="99">
        <v>150611.71100000001</v>
      </c>
      <c r="L10" s="99">
        <v>147816.74299999999</v>
      </c>
      <c r="M10" s="99">
        <v>142579.30300000001</v>
      </c>
      <c r="N10" s="99">
        <v>136948.758</v>
      </c>
      <c r="O10" s="99">
        <v>133035.59299999999</v>
      </c>
      <c r="P10" s="99">
        <v>130902.822</v>
      </c>
      <c r="Q10" s="99">
        <v>129592.83900000001</v>
      </c>
      <c r="R10" s="99">
        <v>127636.784</v>
      </c>
      <c r="S10" s="99">
        <v>124634.25599999999</v>
      </c>
      <c r="T10" s="99">
        <v>121108.97</v>
      </c>
      <c r="U10" s="99">
        <v>117941.36900000001</v>
      </c>
      <c r="V10" s="99">
        <v>115588.61599999999</v>
      </c>
    </row>
    <row r="11" spans="1:22" x14ac:dyDescent="0.3">
      <c r="A11" s="92">
        <v>10</v>
      </c>
      <c r="B11" s="93" t="s">
        <v>323</v>
      </c>
      <c r="C11" s="96" t="s">
        <v>53</v>
      </c>
      <c r="D11" s="98" t="s">
        <v>50</v>
      </c>
      <c r="E11" s="98">
        <v>1501</v>
      </c>
      <c r="F11" s="99">
        <v>338982.239</v>
      </c>
      <c r="G11" s="99">
        <v>339316.86300000001</v>
      </c>
      <c r="H11" s="99">
        <v>339308.37099999998</v>
      </c>
      <c r="I11" s="99">
        <v>339225.58500000002</v>
      </c>
      <c r="J11" s="99">
        <v>339036.19400000002</v>
      </c>
      <c r="K11" s="99">
        <v>338355.717</v>
      </c>
      <c r="L11" s="99">
        <v>336703.15600000002</v>
      </c>
      <c r="M11" s="99">
        <v>333768.33799999999</v>
      </c>
      <c r="N11" s="99">
        <v>330178.01699999999</v>
      </c>
      <c r="O11" s="99">
        <v>326994.29100000003</v>
      </c>
      <c r="P11" s="99">
        <v>323916.58199999999</v>
      </c>
      <c r="Q11" s="99">
        <v>320415.435</v>
      </c>
      <c r="R11" s="99">
        <v>316370.14600000001</v>
      </c>
      <c r="S11" s="99">
        <v>311857.88099999999</v>
      </c>
      <c r="T11" s="99">
        <v>306959.94799999997</v>
      </c>
      <c r="U11" s="99">
        <v>301849.91700000002</v>
      </c>
      <c r="V11" s="99">
        <v>296797.20199999999</v>
      </c>
    </row>
    <row r="12" spans="1:22" x14ac:dyDescent="0.3">
      <c r="A12" s="92">
        <v>11</v>
      </c>
      <c r="B12" s="93" t="s">
        <v>323</v>
      </c>
      <c r="C12" s="95" t="s">
        <v>54</v>
      </c>
      <c r="D12" s="98" t="s">
        <v>50</v>
      </c>
      <c r="E12" s="98">
        <v>1500</v>
      </c>
      <c r="F12" s="99">
        <v>120336.202</v>
      </c>
      <c r="G12" s="99">
        <v>129099.899</v>
      </c>
      <c r="H12" s="99">
        <v>137761.995</v>
      </c>
      <c r="I12" s="99">
        <v>145979.48000000001</v>
      </c>
      <c r="J12" s="99">
        <v>153411.64000000001</v>
      </c>
      <c r="K12" s="99">
        <v>159989.36799999999</v>
      </c>
      <c r="L12" s="99">
        <v>165624.14600000001</v>
      </c>
      <c r="M12" s="99">
        <v>170522.43</v>
      </c>
      <c r="N12" s="99">
        <v>174663.391</v>
      </c>
      <c r="O12" s="99">
        <v>178146.45</v>
      </c>
      <c r="P12" s="99">
        <v>180737.908</v>
      </c>
      <c r="Q12" s="99">
        <v>182462.55499999999</v>
      </c>
      <c r="R12" s="99">
        <v>183349.05</v>
      </c>
      <c r="S12" s="99">
        <v>183474.85399999999</v>
      </c>
      <c r="T12" s="99">
        <v>182962.954</v>
      </c>
      <c r="U12" s="99">
        <v>181914.234</v>
      </c>
      <c r="V12" s="99">
        <v>180264.22500000001</v>
      </c>
    </row>
    <row r="13" spans="1:22" x14ac:dyDescent="0.3">
      <c r="A13" s="92">
        <v>12</v>
      </c>
      <c r="B13" s="93" t="s">
        <v>323</v>
      </c>
      <c r="C13" s="94" t="s">
        <v>55</v>
      </c>
      <c r="D13" s="98" t="s">
        <v>56</v>
      </c>
      <c r="E13" s="98">
        <v>947</v>
      </c>
      <c r="F13" s="99">
        <v>185476.92300000001</v>
      </c>
      <c r="G13" s="99">
        <v>199304.44699999999</v>
      </c>
      <c r="H13" s="99">
        <v>213577.52100000001</v>
      </c>
      <c r="I13" s="99">
        <v>227716.85399999999</v>
      </c>
      <c r="J13" s="99">
        <v>240823.016</v>
      </c>
      <c r="K13" s="99">
        <v>252496.603</v>
      </c>
      <c r="L13" s="99">
        <v>262602.984</v>
      </c>
      <c r="M13" s="99">
        <v>271470.54300000001</v>
      </c>
      <c r="N13" s="99">
        <v>279124.44400000002</v>
      </c>
      <c r="O13" s="99">
        <v>285990.56900000002</v>
      </c>
      <c r="P13" s="99">
        <v>291567.73300000001</v>
      </c>
      <c r="Q13" s="99">
        <v>295534.96399999998</v>
      </c>
      <c r="R13" s="99">
        <v>298047.07400000002</v>
      </c>
      <c r="S13" s="99">
        <v>299249.64500000002</v>
      </c>
      <c r="T13" s="99">
        <v>299445.989</v>
      </c>
      <c r="U13" s="99">
        <v>298571.647</v>
      </c>
      <c r="V13" s="99">
        <v>296670.77100000001</v>
      </c>
    </row>
    <row r="14" spans="1:22" x14ac:dyDescent="0.3">
      <c r="A14" s="92">
        <v>13</v>
      </c>
      <c r="B14" s="93" t="s">
        <v>323</v>
      </c>
      <c r="C14" s="94" t="s">
        <v>57</v>
      </c>
      <c r="D14" s="98"/>
      <c r="E14" s="98">
        <v>903</v>
      </c>
      <c r="F14" s="99">
        <v>214056.122</v>
      </c>
      <c r="G14" s="99">
        <v>227242.796</v>
      </c>
      <c r="H14" s="99">
        <v>241377.59700000001</v>
      </c>
      <c r="I14" s="99">
        <v>256280.77299999999</v>
      </c>
      <c r="J14" s="99">
        <v>270499.21399999998</v>
      </c>
      <c r="K14" s="99">
        <v>282787.67300000001</v>
      </c>
      <c r="L14" s="99">
        <v>292986.071</v>
      </c>
      <c r="M14" s="99">
        <v>301575.30699999997</v>
      </c>
      <c r="N14" s="99">
        <v>308942.71999999997</v>
      </c>
      <c r="O14" s="99">
        <v>315747.897</v>
      </c>
      <c r="P14" s="99">
        <v>321304.114</v>
      </c>
      <c r="Q14" s="99">
        <v>325151.92499999999</v>
      </c>
      <c r="R14" s="99">
        <v>327377.75400000002</v>
      </c>
      <c r="S14" s="99">
        <v>328179.45400000003</v>
      </c>
      <c r="T14" s="99">
        <v>327930.40700000001</v>
      </c>
      <c r="U14" s="99">
        <v>326597.565</v>
      </c>
      <c r="V14" s="99">
        <v>324279.52299999999</v>
      </c>
    </row>
    <row r="15" spans="1:22" x14ac:dyDescent="0.3">
      <c r="A15" s="92">
        <v>14</v>
      </c>
      <c r="B15" s="93" t="s">
        <v>323</v>
      </c>
      <c r="C15" s="97" t="s">
        <v>58</v>
      </c>
      <c r="D15" s="98"/>
      <c r="E15" s="98">
        <v>910</v>
      </c>
      <c r="F15" s="99">
        <v>74478.376000000004</v>
      </c>
      <c r="G15" s="99">
        <v>79825.350000000006</v>
      </c>
      <c r="H15" s="99">
        <v>85003.728000000003</v>
      </c>
      <c r="I15" s="99">
        <v>89918.47</v>
      </c>
      <c r="J15" s="99">
        <v>94321.307000000001</v>
      </c>
      <c r="K15" s="99">
        <v>98310.123000000007</v>
      </c>
      <c r="L15" s="99">
        <v>101759.255</v>
      </c>
      <c r="M15" s="99">
        <v>104733.51300000001</v>
      </c>
      <c r="N15" s="99">
        <v>107270.518</v>
      </c>
      <c r="O15" s="99">
        <v>109365.27800000001</v>
      </c>
      <c r="P15" s="99">
        <v>111063.152</v>
      </c>
      <c r="Q15" s="99">
        <v>112225.749</v>
      </c>
      <c r="R15" s="99">
        <v>112936.751</v>
      </c>
      <c r="S15" s="99">
        <v>113247.46799999999</v>
      </c>
      <c r="T15" s="99">
        <v>113180.863</v>
      </c>
      <c r="U15" s="99">
        <v>112796.732</v>
      </c>
      <c r="V15" s="99">
        <v>111988.595</v>
      </c>
    </row>
    <row r="16" spans="1:22" x14ac:dyDescent="0.3">
      <c r="A16" s="92">
        <v>15</v>
      </c>
      <c r="B16" s="93" t="s">
        <v>323</v>
      </c>
      <c r="C16" s="96" t="s">
        <v>59</v>
      </c>
      <c r="D16" s="98"/>
      <c r="E16" s="98">
        <v>108</v>
      </c>
      <c r="F16" s="99">
        <v>2297.634</v>
      </c>
      <c r="G16" s="99">
        <v>2458.7600000000002</v>
      </c>
      <c r="H16" s="99">
        <v>2598.0749999999998</v>
      </c>
      <c r="I16" s="99">
        <v>2809.5329999999999</v>
      </c>
      <c r="J16" s="99">
        <v>3083.721</v>
      </c>
      <c r="K16" s="99">
        <v>3340.54</v>
      </c>
      <c r="L16" s="99">
        <v>3530.2710000000002</v>
      </c>
      <c r="M16" s="99">
        <v>3667.1779999999999</v>
      </c>
      <c r="N16" s="99">
        <v>3798.1559999999999</v>
      </c>
      <c r="O16" s="99">
        <v>3959.1729999999998</v>
      </c>
      <c r="P16" s="99">
        <v>4134.674</v>
      </c>
      <c r="Q16" s="99">
        <v>4275.1880000000001</v>
      </c>
      <c r="R16" s="99">
        <v>4361.652</v>
      </c>
      <c r="S16" s="99">
        <v>4397.2190000000001</v>
      </c>
      <c r="T16" s="99">
        <v>4434.51</v>
      </c>
      <c r="U16" s="99">
        <v>4464.7139999999999</v>
      </c>
      <c r="V16" s="99">
        <v>4490.3130000000001</v>
      </c>
    </row>
    <row r="17" spans="1:22" x14ac:dyDescent="0.3">
      <c r="A17" s="92">
        <v>16</v>
      </c>
      <c r="B17" s="93" t="s">
        <v>323</v>
      </c>
      <c r="C17" s="96" t="s">
        <v>60</v>
      </c>
      <c r="D17" s="98"/>
      <c r="E17" s="98">
        <v>174</v>
      </c>
      <c r="F17" s="99">
        <v>132.11500000000001</v>
      </c>
      <c r="G17" s="99">
        <v>136.68100000000001</v>
      </c>
      <c r="H17" s="99">
        <v>141.22499999999999</v>
      </c>
      <c r="I17" s="99">
        <v>146.34700000000001</v>
      </c>
      <c r="J17" s="99">
        <v>151.536</v>
      </c>
      <c r="K17" s="99">
        <v>155.834</v>
      </c>
      <c r="L17" s="99">
        <v>158.78</v>
      </c>
      <c r="M17" s="99">
        <v>160.17599999999999</v>
      </c>
      <c r="N17" s="99">
        <v>161.16800000000001</v>
      </c>
      <c r="O17" s="99">
        <v>161.72</v>
      </c>
      <c r="P17" s="99">
        <v>162.23099999999999</v>
      </c>
      <c r="Q17" s="99">
        <v>161.48400000000001</v>
      </c>
      <c r="R17" s="99">
        <v>159.73099999999999</v>
      </c>
      <c r="S17" s="99">
        <v>157.34</v>
      </c>
      <c r="T17" s="99">
        <v>154.52199999999999</v>
      </c>
      <c r="U17" s="99">
        <v>151.73599999999999</v>
      </c>
      <c r="V17" s="99">
        <v>148.78700000000001</v>
      </c>
    </row>
    <row r="18" spans="1:22" x14ac:dyDescent="0.3">
      <c r="A18" s="92">
        <v>17</v>
      </c>
      <c r="B18" s="93" t="s">
        <v>323</v>
      </c>
      <c r="C18" s="96" t="s">
        <v>61</v>
      </c>
      <c r="D18" s="98"/>
      <c r="E18" s="98">
        <v>262</v>
      </c>
      <c r="F18" s="99">
        <v>108.39400000000001</v>
      </c>
      <c r="G18" s="99">
        <v>107.988</v>
      </c>
      <c r="H18" s="99">
        <v>105.956</v>
      </c>
      <c r="I18" s="99">
        <v>102.333</v>
      </c>
      <c r="J18" s="99">
        <v>98.241</v>
      </c>
      <c r="K18" s="99">
        <v>94.715999999999994</v>
      </c>
      <c r="L18" s="99">
        <v>92.015000000000001</v>
      </c>
      <c r="M18" s="99">
        <v>89.76</v>
      </c>
      <c r="N18" s="99">
        <v>87.462000000000003</v>
      </c>
      <c r="O18" s="99">
        <v>84.745999999999995</v>
      </c>
      <c r="P18" s="99">
        <v>82.027000000000001</v>
      </c>
      <c r="Q18" s="99">
        <v>79.326999999999998</v>
      </c>
      <c r="R18" s="99">
        <v>77.207999999999998</v>
      </c>
      <c r="S18" s="99">
        <v>75.367000000000004</v>
      </c>
      <c r="T18" s="99">
        <v>73.677000000000007</v>
      </c>
      <c r="U18" s="99">
        <v>71.965999999999994</v>
      </c>
      <c r="V18" s="99">
        <v>70.224000000000004</v>
      </c>
    </row>
    <row r="19" spans="1:22" x14ac:dyDescent="0.3">
      <c r="A19" s="92">
        <v>18</v>
      </c>
      <c r="B19" s="93" t="s">
        <v>323</v>
      </c>
      <c r="C19" s="96" t="s">
        <v>62</v>
      </c>
      <c r="D19" s="98"/>
      <c r="E19" s="98">
        <v>232</v>
      </c>
      <c r="F19" s="99">
        <v>803.67399999999998</v>
      </c>
      <c r="G19" s="99">
        <v>825.08100000000002</v>
      </c>
      <c r="H19" s="99">
        <v>862.97299999999996</v>
      </c>
      <c r="I19" s="99">
        <v>912.05100000000004</v>
      </c>
      <c r="J19" s="99">
        <v>951.94</v>
      </c>
      <c r="K19" s="99">
        <v>972.39400000000001</v>
      </c>
      <c r="L19" s="99">
        <v>978.00800000000004</v>
      </c>
      <c r="M19" s="99">
        <v>981.64200000000005</v>
      </c>
      <c r="N19" s="99">
        <v>989.15800000000002</v>
      </c>
      <c r="O19" s="99">
        <v>997.25400000000002</v>
      </c>
      <c r="P19" s="99">
        <v>998.82299999999998</v>
      </c>
      <c r="Q19" s="99">
        <v>987.67600000000004</v>
      </c>
      <c r="R19" s="99">
        <v>970.61400000000003</v>
      </c>
      <c r="S19" s="99">
        <v>953.053</v>
      </c>
      <c r="T19" s="99">
        <v>936.35199999999998</v>
      </c>
      <c r="U19" s="99">
        <v>921.63599999999997</v>
      </c>
      <c r="V19" s="99">
        <v>906.18299999999999</v>
      </c>
    </row>
    <row r="20" spans="1:22" x14ac:dyDescent="0.3">
      <c r="A20" s="92">
        <v>19</v>
      </c>
      <c r="B20" s="93" t="s">
        <v>323</v>
      </c>
      <c r="C20" s="96" t="s">
        <v>63</v>
      </c>
      <c r="D20" s="98"/>
      <c r="E20" s="98">
        <v>231</v>
      </c>
      <c r="F20" s="99">
        <v>16476.609</v>
      </c>
      <c r="G20" s="99">
        <v>16976.434000000001</v>
      </c>
      <c r="H20" s="99">
        <v>17208.875</v>
      </c>
      <c r="I20" s="99">
        <v>17307.794000000002</v>
      </c>
      <c r="J20" s="99">
        <v>17264.955000000002</v>
      </c>
      <c r="K20" s="99">
        <v>17205.38</v>
      </c>
      <c r="L20" s="99">
        <v>17041.285</v>
      </c>
      <c r="M20" s="99">
        <v>16774.236000000001</v>
      </c>
      <c r="N20" s="99">
        <v>16420.48</v>
      </c>
      <c r="O20" s="99">
        <v>16031.971</v>
      </c>
      <c r="P20" s="99">
        <v>15616.748</v>
      </c>
      <c r="Q20" s="99">
        <v>15223.334000000001</v>
      </c>
      <c r="R20" s="99">
        <v>14825.421</v>
      </c>
      <c r="S20" s="99">
        <v>14451.69</v>
      </c>
      <c r="T20" s="99">
        <v>14065.04</v>
      </c>
      <c r="U20" s="99">
        <v>13703.168</v>
      </c>
      <c r="V20" s="99">
        <v>13347.369000000001</v>
      </c>
    </row>
    <row r="21" spans="1:22" x14ac:dyDescent="0.3">
      <c r="A21" s="92">
        <v>20</v>
      </c>
      <c r="B21" s="93" t="s">
        <v>323</v>
      </c>
      <c r="C21" s="96" t="s">
        <v>64</v>
      </c>
      <c r="D21" s="98"/>
      <c r="E21" s="98">
        <v>404</v>
      </c>
      <c r="F21" s="99">
        <v>7736.1170000000002</v>
      </c>
      <c r="G21" s="99">
        <v>8158.85</v>
      </c>
      <c r="H21" s="99">
        <v>8588.9650000000001</v>
      </c>
      <c r="I21" s="99">
        <v>8948.5939999999991</v>
      </c>
      <c r="J21" s="99">
        <v>9199.4560000000001</v>
      </c>
      <c r="K21" s="99">
        <v>9368.67</v>
      </c>
      <c r="L21" s="99">
        <v>9508.2540000000008</v>
      </c>
      <c r="M21" s="99">
        <v>9597.2639999999992</v>
      </c>
      <c r="N21" s="99">
        <v>9635.5550000000003</v>
      </c>
      <c r="O21" s="99">
        <v>9616.7659999999996</v>
      </c>
      <c r="P21" s="99">
        <v>9534.634</v>
      </c>
      <c r="Q21" s="99">
        <v>9384.1200000000008</v>
      </c>
      <c r="R21" s="99">
        <v>9216.3780000000006</v>
      </c>
      <c r="S21" s="99">
        <v>9055.1260000000002</v>
      </c>
      <c r="T21" s="99">
        <v>8877.3019999999997</v>
      </c>
      <c r="U21" s="99">
        <v>8695.4590000000007</v>
      </c>
      <c r="V21" s="99">
        <v>8502.5120000000006</v>
      </c>
    </row>
    <row r="22" spans="1:22" x14ac:dyDescent="0.3">
      <c r="A22" s="92">
        <v>21</v>
      </c>
      <c r="B22" s="93" t="s">
        <v>323</v>
      </c>
      <c r="C22" s="96" t="s">
        <v>65</v>
      </c>
      <c r="D22" s="98"/>
      <c r="E22" s="98">
        <v>450</v>
      </c>
      <c r="F22" s="99">
        <v>4260.5709999999999</v>
      </c>
      <c r="G22" s="99">
        <v>4640.8540000000003</v>
      </c>
      <c r="H22" s="99">
        <v>4973.6030000000001</v>
      </c>
      <c r="I22" s="99">
        <v>5250.9939999999997</v>
      </c>
      <c r="J22" s="99">
        <v>5518.4380000000001</v>
      </c>
      <c r="K22" s="99">
        <v>5796.5640000000003</v>
      </c>
      <c r="L22" s="99">
        <v>6067.7839999999997</v>
      </c>
      <c r="M22" s="99">
        <v>6311.04</v>
      </c>
      <c r="N22" s="99">
        <v>6501.3010000000004</v>
      </c>
      <c r="O22" s="99">
        <v>6656.1639999999998</v>
      </c>
      <c r="P22" s="99">
        <v>6785.05</v>
      </c>
      <c r="Q22" s="99">
        <v>6875.5460000000003</v>
      </c>
      <c r="R22" s="99">
        <v>6945.2110000000002</v>
      </c>
      <c r="S22" s="99">
        <v>6974.8919999999998</v>
      </c>
      <c r="T22" s="99">
        <v>6966.1689999999999</v>
      </c>
      <c r="U22" s="99">
        <v>6939.0690000000004</v>
      </c>
      <c r="V22" s="99">
        <v>6871.2730000000001</v>
      </c>
    </row>
    <row r="23" spans="1:22" x14ac:dyDescent="0.3">
      <c r="A23" s="92">
        <v>22</v>
      </c>
      <c r="B23" s="93" t="s">
        <v>323</v>
      </c>
      <c r="C23" s="96" t="s">
        <v>66</v>
      </c>
      <c r="D23" s="98"/>
      <c r="E23" s="98">
        <v>454</v>
      </c>
      <c r="F23" s="99">
        <v>3441.0859999999998</v>
      </c>
      <c r="G23" s="99">
        <v>3753.3980000000001</v>
      </c>
      <c r="H23" s="99">
        <v>4037.886</v>
      </c>
      <c r="I23" s="99">
        <v>4280.9279999999999</v>
      </c>
      <c r="J23" s="99">
        <v>4506.7299999999996</v>
      </c>
      <c r="K23" s="99">
        <v>4715.6400000000003</v>
      </c>
      <c r="L23" s="99">
        <v>4896.0600000000004</v>
      </c>
      <c r="M23" s="99">
        <v>5054.2359999999999</v>
      </c>
      <c r="N23" s="99">
        <v>5177.3559999999998</v>
      </c>
      <c r="O23" s="99">
        <v>5268.0140000000001</v>
      </c>
      <c r="P23" s="99">
        <v>5323.848</v>
      </c>
      <c r="Q23" s="99">
        <v>5346.1490000000003</v>
      </c>
      <c r="R23" s="99">
        <v>5341.33</v>
      </c>
      <c r="S23" s="99">
        <v>5311.5649999999996</v>
      </c>
      <c r="T23" s="99">
        <v>5252.9690000000001</v>
      </c>
      <c r="U23" s="99">
        <v>5188.9390000000003</v>
      </c>
      <c r="V23" s="99">
        <v>5113.1549999999997</v>
      </c>
    </row>
    <row r="24" spans="1:22" x14ac:dyDescent="0.3">
      <c r="A24" s="92">
        <v>23</v>
      </c>
      <c r="B24" s="93" t="s">
        <v>323</v>
      </c>
      <c r="C24" s="96" t="s">
        <v>67</v>
      </c>
      <c r="D24" s="98">
        <v>1</v>
      </c>
      <c r="E24" s="98">
        <v>480</v>
      </c>
      <c r="F24" s="99">
        <v>66.930999999999997</v>
      </c>
      <c r="G24" s="99">
        <v>66.947000000000003</v>
      </c>
      <c r="H24" s="99">
        <v>67.195999999999998</v>
      </c>
      <c r="I24" s="99">
        <v>64.989999999999995</v>
      </c>
      <c r="J24" s="99">
        <v>60.85</v>
      </c>
      <c r="K24" s="99">
        <v>56.567</v>
      </c>
      <c r="L24" s="99">
        <v>53.945</v>
      </c>
      <c r="M24" s="99">
        <v>53.284999999999997</v>
      </c>
      <c r="N24" s="99">
        <v>53.174999999999997</v>
      </c>
      <c r="O24" s="99">
        <v>52.286000000000001</v>
      </c>
      <c r="P24" s="99">
        <v>50.43</v>
      </c>
      <c r="Q24" s="99">
        <v>48.216999999999999</v>
      </c>
      <c r="R24" s="99">
        <v>46.53</v>
      </c>
      <c r="S24" s="99">
        <v>45.667000000000002</v>
      </c>
      <c r="T24" s="99">
        <v>45.222000000000001</v>
      </c>
      <c r="U24" s="99">
        <v>44.578000000000003</v>
      </c>
      <c r="V24" s="99">
        <v>43.548000000000002</v>
      </c>
    </row>
    <row r="25" spans="1:22" x14ac:dyDescent="0.3">
      <c r="A25" s="92">
        <v>24</v>
      </c>
      <c r="B25" s="93" t="s">
        <v>323</v>
      </c>
      <c r="C25" s="96" t="s">
        <v>68</v>
      </c>
      <c r="D25" s="98"/>
      <c r="E25" s="98">
        <v>175</v>
      </c>
      <c r="F25" s="99">
        <v>36.243000000000002</v>
      </c>
      <c r="G25" s="99">
        <v>37.988</v>
      </c>
      <c r="H25" s="99">
        <v>40.387</v>
      </c>
      <c r="I25" s="99">
        <v>42.677999999999997</v>
      </c>
      <c r="J25" s="99">
        <v>44.158999999999999</v>
      </c>
      <c r="K25" s="99">
        <v>44.741999999999997</v>
      </c>
      <c r="L25" s="99">
        <v>44.625999999999998</v>
      </c>
      <c r="M25" s="99">
        <v>44.356000000000002</v>
      </c>
      <c r="N25" s="99">
        <v>44.186</v>
      </c>
      <c r="O25" s="99">
        <v>43.951999999999998</v>
      </c>
      <c r="P25" s="99">
        <v>43.564</v>
      </c>
      <c r="Q25" s="99">
        <v>42.843000000000004</v>
      </c>
      <c r="R25" s="99">
        <v>41.933</v>
      </c>
      <c r="S25" s="99">
        <v>40.993000000000002</v>
      </c>
      <c r="T25" s="99">
        <v>40.131999999999998</v>
      </c>
      <c r="U25" s="99">
        <v>39.438000000000002</v>
      </c>
      <c r="V25" s="99">
        <v>38.759</v>
      </c>
    </row>
    <row r="26" spans="1:22" x14ac:dyDescent="0.3">
      <c r="A26" s="92">
        <v>25</v>
      </c>
      <c r="B26" s="93" t="s">
        <v>323</v>
      </c>
      <c r="C26" s="96" t="s">
        <v>69</v>
      </c>
      <c r="D26" s="98"/>
      <c r="E26" s="98">
        <v>508</v>
      </c>
      <c r="F26" s="99">
        <v>5783.3689999999997</v>
      </c>
      <c r="G26" s="99">
        <v>6345.7510000000002</v>
      </c>
      <c r="H26" s="99">
        <v>6916.5519999999997</v>
      </c>
      <c r="I26" s="99">
        <v>7453.08</v>
      </c>
      <c r="J26" s="99">
        <v>7923.99</v>
      </c>
      <c r="K26" s="99">
        <v>8342.1579999999994</v>
      </c>
      <c r="L26" s="99">
        <v>8712.3629999999994</v>
      </c>
      <c r="M26" s="99">
        <v>9051.7309999999998</v>
      </c>
      <c r="N26" s="99">
        <v>9365.5400000000009</v>
      </c>
      <c r="O26" s="99">
        <v>9629.018</v>
      </c>
      <c r="P26" s="99">
        <v>9847.8709999999992</v>
      </c>
      <c r="Q26" s="99">
        <v>10008.369000000001</v>
      </c>
      <c r="R26" s="99">
        <v>10128.153</v>
      </c>
      <c r="S26" s="99">
        <v>10198.913</v>
      </c>
      <c r="T26" s="99">
        <v>10226.768</v>
      </c>
      <c r="U26" s="99">
        <v>10235.893</v>
      </c>
      <c r="V26" s="99">
        <v>10162.373</v>
      </c>
    </row>
    <row r="27" spans="1:22" x14ac:dyDescent="0.3">
      <c r="A27" s="92">
        <v>26</v>
      </c>
      <c r="B27" s="93" t="s">
        <v>323</v>
      </c>
      <c r="C27" s="96" t="s">
        <v>70</v>
      </c>
      <c r="D27" s="98"/>
      <c r="E27" s="98">
        <v>638</v>
      </c>
      <c r="F27" s="99">
        <v>65.531000000000006</v>
      </c>
      <c r="G27" s="99">
        <v>63.965000000000003</v>
      </c>
      <c r="H27" s="99">
        <v>63.713999999999999</v>
      </c>
      <c r="I27" s="99">
        <v>62.97</v>
      </c>
      <c r="J27" s="99">
        <v>61.155000000000001</v>
      </c>
      <c r="K27" s="99">
        <v>58.671999999999997</v>
      </c>
      <c r="L27" s="99">
        <v>56.38</v>
      </c>
      <c r="M27" s="99">
        <v>54.554000000000002</v>
      </c>
      <c r="N27" s="99">
        <v>53.213000000000001</v>
      </c>
      <c r="O27" s="99">
        <v>51.901000000000003</v>
      </c>
      <c r="P27" s="99">
        <v>50.430999999999997</v>
      </c>
      <c r="Q27" s="99">
        <v>48.761000000000003</v>
      </c>
      <c r="R27" s="99">
        <v>47.122999999999998</v>
      </c>
      <c r="S27" s="99">
        <v>45.725000000000001</v>
      </c>
      <c r="T27" s="99">
        <v>44.552</v>
      </c>
      <c r="U27" s="99">
        <v>43.482999999999997</v>
      </c>
      <c r="V27" s="99">
        <v>42.442999999999998</v>
      </c>
    </row>
    <row r="28" spans="1:22" x14ac:dyDescent="0.3">
      <c r="A28" s="92">
        <v>27</v>
      </c>
      <c r="B28" s="93" t="s">
        <v>323</v>
      </c>
      <c r="C28" s="96" t="s">
        <v>71</v>
      </c>
      <c r="D28" s="98"/>
      <c r="E28" s="98">
        <v>646</v>
      </c>
      <c r="F28" s="99">
        <v>1861.874</v>
      </c>
      <c r="G28" s="99">
        <v>1882.18</v>
      </c>
      <c r="H28" s="99">
        <v>1936.192</v>
      </c>
      <c r="I28" s="99">
        <v>2012.751</v>
      </c>
      <c r="J28" s="99">
        <v>2062.3989999999999</v>
      </c>
      <c r="K28" s="99">
        <v>2055.549</v>
      </c>
      <c r="L28" s="99">
        <v>2006.575</v>
      </c>
      <c r="M28" s="99">
        <v>1950.596</v>
      </c>
      <c r="N28" s="99">
        <v>1906.98</v>
      </c>
      <c r="O28" s="99">
        <v>1866.7719999999999</v>
      </c>
      <c r="P28" s="99">
        <v>1822.5909999999999</v>
      </c>
      <c r="Q28" s="99">
        <v>1761.36</v>
      </c>
      <c r="R28" s="99">
        <v>1694.8679999999999</v>
      </c>
      <c r="S28" s="99">
        <v>1632.77</v>
      </c>
      <c r="T28" s="99">
        <v>1581.8579999999999</v>
      </c>
      <c r="U28" s="99">
        <v>1538.3589999999999</v>
      </c>
      <c r="V28" s="99">
        <v>1498.758</v>
      </c>
    </row>
    <row r="29" spans="1:22" x14ac:dyDescent="0.3">
      <c r="A29" s="92">
        <v>28</v>
      </c>
      <c r="B29" s="93" t="s">
        <v>323</v>
      </c>
      <c r="C29" s="96" t="s">
        <v>72</v>
      </c>
      <c r="D29" s="98"/>
      <c r="E29" s="98">
        <v>690</v>
      </c>
      <c r="F29" s="99">
        <v>7.3179999999999996</v>
      </c>
      <c r="G29" s="99">
        <v>6.4560000000000004</v>
      </c>
      <c r="H29" s="99">
        <v>6.0229999999999997</v>
      </c>
      <c r="I29" s="99">
        <v>5.9749999999999996</v>
      </c>
      <c r="J29" s="99">
        <v>6.0650000000000004</v>
      </c>
      <c r="K29" s="99">
        <v>6.0229999999999997</v>
      </c>
      <c r="L29" s="99">
        <v>5.74</v>
      </c>
      <c r="M29" s="99">
        <v>5.3369999999999997</v>
      </c>
      <c r="N29" s="99">
        <v>5.0220000000000002</v>
      </c>
      <c r="O29" s="99">
        <v>4.8689999999999998</v>
      </c>
      <c r="P29" s="99">
        <v>4.806</v>
      </c>
      <c r="Q29" s="99">
        <v>4.7149999999999999</v>
      </c>
      <c r="R29" s="99">
        <v>4.5419999999999998</v>
      </c>
      <c r="S29" s="99">
        <v>4.3209999999999997</v>
      </c>
      <c r="T29" s="99">
        <v>4.1219999999999999</v>
      </c>
      <c r="U29" s="99">
        <v>3.9910000000000001</v>
      </c>
      <c r="V29" s="99">
        <v>3.9039999999999999</v>
      </c>
    </row>
    <row r="30" spans="1:22" x14ac:dyDescent="0.3">
      <c r="A30" s="92">
        <v>29</v>
      </c>
      <c r="B30" s="93" t="s">
        <v>323</v>
      </c>
      <c r="C30" s="96" t="s">
        <v>73</v>
      </c>
      <c r="D30" s="98"/>
      <c r="E30" s="98">
        <v>706</v>
      </c>
      <c r="F30" s="99">
        <v>3220.6880000000001</v>
      </c>
      <c r="G30" s="99">
        <v>3564.9209999999998</v>
      </c>
      <c r="H30" s="99">
        <v>3906.8789999999999</v>
      </c>
      <c r="I30" s="99">
        <v>4236.4920000000002</v>
      </c>
      <c r="J30" s="99">
        <v>4559.5</v>
      </c>
      <c r="K30" s="99">
        <v>4888.5429999999997</v>
      </c>
      <c r="L30" s="99">
        <v>5213.835</v>
      </c>
      <c r="M30" s="99">
        <v>5502.2849999999999</v>
      </c>
      <c r="N30" s="99">
        <v>5759.0929999999998</v>
      </c>
      <c r="O30" s="99">
        <v>5981.9369999999999</v>
      </c>
      <c r="P30" s="99">
        <v>6189.8140000000003</v>
      </c>
      <c r="Q30" s="99">
        <v>6369.6989999999996</v>
      </c>
      <c r="R30" s="99">
        <v>6520.6130000000003</v>
      </c>
      <c r="S30" s="99">
        <v>6630.7389999999996</v>
      </c>
      <c r="T30" s="99">
        <v>6699.2290000000003</v>
      </c>
      <c r="U30" s="99">
        <v>6719.61</v>
      </c>
      <c r="V30" s="99">
        <v>6720.9759999999997</v>
      </c>
    </row>
    <row r="31" spans="1:22" x14ac:dyDescent="0.3">
      <c r="A31" s="92">
        <v>30</v>
      </c>
      <c r="B31" s="93" t="s">
        <v>323</v>
      </c>
      <c r="C31" s="96" t="s">
        <v>74</v>
      </c>
      <c r="D31" s="98"/>
      <c r="E31" s="98">
        <v>728</v>
      </c>
      <c r="F31" s="99">
        <v>2254.6819999999998</v>
      </c>
      <c r="G31" s="99">
        <v>2423.096</v>
      </c>
      <c r="H31" s="99">
        <v>2554.096</v>
      </c>
      <c r="I31" s="99">
        <v>2661.3760000000002</v>
      </c>
      <c r="J31" s="99">
        <v>2760.962</v>
      </c>
      <c r="K31" s="99">
        <v>2860.424</v>
      </c>
      <c r="L31" s="99">
        <v>2952.2159999999999</v>
      </c>
      <c r="M31" s="99">
        <v>3027.5970000000002</v>
      </c>
      <c r="N31" s="99">
        <v>3081.3980000000001</v>
      </c>
      <c r="O31" s="99">
        <v>3118.2840000000001</v>
      </c>
      <c r="P31" s="99">
        <v>3144.1770000000001</v>
      </c>
      <c r="Q31" s="99">
        <v>3159.7350000000001</v>
      </c>
      <c r="R31" s="99">
        <v>3160.4690000000001</v>
      </c>
      <c r="S31" s="99">
        <v>3142.297</v>
      </c>
      <c r="T31" s="99">
        <v>3113.9879999999998</v>
      </c>
      <c r="U31" s="99">
        <v>3073.1329999999998</v>
      </c>
      <c r="V31" s="99">
        <v>3030.8829999999998</v>
      </c>
    </row>
    <row r="32" spans="1:22" x14ac:dyDescent="0.3">
      <c r="A32" s="92">
        <v>31</v>
      </c>
      <c r="B32" s="93" t="s">
        <v>323</v>
      </c>
      <c r="C32" s="96" t="s">
        <v>75</v>
      </c>
      <c r="D32" s="98"/>
      <c r="E32" s="98">
        <v>800</v>
      </c>
      <c r="F32" s="99">
        <v>9044.4269999999997</v>
      </c>
      <c r="G32" s="99">
        <v>9993.4220000000005</v>
      </c>
      <c r="H32" s="99">
        <v>10930.002</v>
      </c>
      <c r="I32" s="99">
        <v>11801.754999999999</v>
      </c>
      <c r="J32" s="99">
        <v>12590.804</v>
      </c>
      <c r="K32" s="99">
        <v>13314.798000000001</v>
      </c>
      <c r="L32" s="99">
        <v>13966.987999999999</v>
      </c>
      <c r="M32" s="99">
        <v>14554.03</v>
      </c>
      <c r="N32" s="99">
        <v>15056.284</v>
      </c>
      <c r="O32" s="99">
        <v>15458.713</v>
      </c>
      <c r="P32" s="99">
        <v>15767.271000000001</v>
      </c>
      <c r="Q32" s="99">
        <v>15983.882</v>
      </c>
      <c r="R32" s="99">
        <v>16105.245999999999</v>
      </c>
      <c r="S32" s="99">
        <v>16144.200999999999</v>
      </c>
      <c r="T32" s="99">
        <v>16096.232</v>
      </c>
      <c r="U32" s="99">
        <v>15974.623</v>
      </c>
      <c r="V32" s="99">
        <v>15778.092000000001</v>
      </c>
    </row>
    <row r="33" spans="1:22" x14ac:dyDescent="0.3">
      <c r="A33" s="92">
        <v>32</v>
      </c>
      <c r="B33" s="93" t="s">
        <v>323</v>
      </c>
      <c r="C33" s="96" t="s">
        <v>76</v>
      </c>
      <c r="D33" s="98">
        <v>2</v>
      </c>
      <c r="E33" s="98">
        <v>834</v>
      </c>
      <c r="F33" s="99">
        <v>10946.984</v>
      </c>
      <c r="G33" s="99">
        <v>12075.448</v>
      </c>
      <c r="H33" s="99">
        <v>13333.681</v>
      </c>
      <c r="I33" s="99">
        <v>14634.272000000001</v>
      </c>
      <c r="J33" s="99">
        <v>15866.777</v>
      </c>
      <c r="K33" s="99">
        <v>17025.490000000002</v>
      </c>
      <c r="L33" s="99">
        <v>18102.995999999999</v>
      </c>
      <c r="M33" s="99">
        <v>19150.601999999999</v>
      </c>
      <c r="N33" s="99">
        <v>20175.981</v>
      </c>
      <c r="O33" s="99">
        <v>21098.225999999999</v>
      </c>
      <c r="P33" s="99">
        <v>21946.718000000001</v>
      </c>
      <c r="Q33" s="99">
        <v>22654.041000000001</v>
      </c>
      <c r="R33" s="99">
        <v>23257.722000000002</v>
      </c>
      <c r="S33" s="99">
        <v>23770.38</v>
      </c>
      <c r="T33" s="99">
        <v>24207.807000000001</v>
      </c>
      <c r="U33" s="99">
        <v>24508.366000000002</v>
      </c>
      <c r="V33" s="99">
        <v>24655.493999999999</v>
      </c>
    </row>
    <row r="34" spans="1:22" x14ac:dyDescent="0.3">
      <c r="A34" s="92">
        <v>33</v>
      </c>
      <c r="B34" s="93" t="s">
        <v>323</v>
      </c>
      <c r="C34" s="96" t="s">
        <v>77</v>
      </c>
      <c r="D34" s="98"/>
      <c r="E34" s="98">
        <v>894</v>
      </c>
      <c r="F34" s="99">
        <v>3278.623</v>
      </c>
      <c r="G34" s="99">
        <v>3644.8870000000002</v>
      </c>
      <c r="H34" s="99">
        <v>4015.607</v>
      </c>
      <c r="I34" s="99">
        <v>4372.9859999999999</v>
      </c>
      <c r="J34" s="99">
        <v>4726.768</v>
      </c>
      <c r="K34" s="99">
        <v>5097.83</v>
      </c>
      <c r="L34" s="99">
        <v>5480.576</v>
      </c>
      <c r="M34" s="99">
        <v>5863.9380000000001</v>
      </c>
      <c r="N34" s="99">
        <v>6209.0110000000004</v>
      </c>
      <c r="O34" s="99">
        <v>6540.8980000000001</v>
      </c>
      <c r="P34" s="99">
        <v>6856.125</v>
      </c>
      <c r="Q34" s="99">
        <v>7159.6859999999997</v>
      </c>
      <c r="R34" s="99">
        <v>7444.6459999999997</v>
      </c>
      <c r="S34" s="99">
        <v>7692.1530000000002</v>
      </c>
      <c r="T34" s="99">
        <v>7902.2</v>
      </c>
      <c r="U34" s="99">
        <v>8076.47</v>
      </c>
      <c r="V34" s="99">
        <v>8213.9709999999995</v>
      </c>
    </row>
    <row r="35" spans="1:22" x14ac:dyDescent="0.3">
      <c r="A35" s="92">
        <v>34</v>
      </c>
      <c r="B35" s="93" t="s">
        <v>323</v>
      </c>
      <c r="C35" s="96" t="s">
        <v>78</v>
      </c>
      <c r="D35" s="98"/>
      <c r="E35" s="98">
        <v>716</v>
      </c>
      <c r="F35" s="99">
        <v>2655.5059999999999</v>
      </c>
      <c r="G35" s="99">
        <v>2662.2429999999999</v>
      </c>
      <c r="H35" s="99">
        <v>2715.8409999999999</v>
      </c>
      <c r="I35" s="99">
        <v>2810.5709999999999</v>
      </c>
      <c r="J35" s="99">
        <v>2882.8609999999999</v>
      </c>
      <c r="K35" s="99">
        <v>2909.5889999999999</v>
      </c>
      <c r="L35" s="99">
        <v>2890.558</v>
      </c>
      <c r="M35" s="99">
        <v>2839.67</v>
      </c>
      <c r="N35" s="99">
        <v>2789.9989999999998</v>
      </c>
      <c r="O35" s="99">
        <v>2742.614</v>
      </c>
      <c r="P35" s="99">
        <v>2701.319</v>
      </c>
      <c r="Q35" s="99">
        <v>2651.6170000000002</v>
      </c>
      <c r="R35" s="99">
        <v>2587.3609999999999</v>
      </c>
      <c r="S35" s="99">
        <v>2523.0569999999998</v>
      </c>
      <c r="T35" s="99">
        <v>2458.212</v>
      </c>
      <c r="U35" s="99">
        <v>2402.1010000000001</v>
      </c>
      <c r="V35" s="99">
        <v>2349.578</v>
      </c>
    </row>
    <row r="36" spans="1:22" x14ac:dyDescent="0.3">
      <c r="A36" s="92">
        <v>35</v>
      </c>
      <c r="B36" s="93" t="s">
        <v>323</v>
      </c>
      <c r="C36" s="97" t="s">
        <v>79</v>
      </c>
      <c r="D36" s="98"/>
      <c r="E36" s="98">
        <v>911</v>
      </c>
      <c r="F36" s="99">
        <v>33217.387999999999</v>
      </c>
      <c r="G36" s="99">
        <v>36284.233999999997</v>
      </c>
      <c r="H36" s="99">
        <v>39509.241000000002</v>
      </c>
      <c r="I36" s="99">
        <v>42626.822</v>
      </c>
      <c r="J36" s="99">
        <v>45446.843000000001</v>
      </c>
      <c r="K36" s="99">
        <v>47832.631999999998</v>
      </c>
      <c r="L36" s="99">
        <v>49882.622000000003</v>
      </c>
      <c r="M36" s="99">
        <v>51707.745999999999</v>
      </c>
      <c r="N36" s="99">
        <v>53295.906000000003</v>
      </c>
      <c r="O36" s="99">
        <v>54728.724000000002</v>
      </c>
      <c r="P36" s="99">
        <v>55761.385999999999</v>
      </c>
      <c r="Q36" s="99">
        <v>56437.400999999998</v>
      </c>
      <c r="R36" s="99">
        <v>56846.423000000003</v>
      </c>
      <c r="S36" s="99">
        <v>56959.748</v>
      </c>
      <c r="T36" s="99">
        <v>56886.771999999997</v>
      </c>
      <c r="U36" s="99">
        <v>56640.233</v>
      </c>
      <c r="V36" s="99">
        <v>56222.417999999998</v>
      </c>
    </row>
    <row r="37" spans="1:22" x14ac:dyDescent="0.3">
      <c r="A37" s="92">
        <v>36</v>
      </c>
      <c r="B37" s="93" t="s">
        <v>323</v>
      </c>
      <c r="C37" s="96" t="s">
        <v>80</v>
      </c>
      <c r="D37" s="98"/>
      <c r="E37" s="98">
        <v>24</v>
      </c>
      <c r="F37" s="99">
        <v>6239.7929999999997</v>
      </c>
      <c r="G37" s="99">
        <v>6968.0559999999996</v>
      </c>
      <c r="H37" s="99">
        <v>7763.2259999999997</v>
      </c>
      <c r="I37" s="99">
        <v>8565.6589999999997</v>
      </c>
      <c r="J37" s="99">
        <v>9345.8060000000005</v>
      </c>
      <c r="K37" s="99">
        <v>10080.114</v>
      </c>
      <c r="L37" s="99">
        <v>10768.343999999999</v>
      </c>
      <c r="M37" s="99">
        <v>11428.441999999999</v>
      </c>
      <c r="N37" s="99">
        <v>12063.33</v>
      </c>
      <c r="O37" s="99">
        <v>12665.732</v>
      </c>
      <c r="P37" s="99">
        <v>13213.308999999999</v>
      </c>
      <c r="Q37" s="99">
        <v>13683.16</v>
      </c>
      <c r="R37" s="99">
        <v>14086.612999999999</v>
      </c>
      <c r="S37" s="99">
        <v>14436.745999999999</v>
      </c>
      <c r="T37" s="99">
        <v>14714.144</v>
      </c>
      <c r="U37" s="99">
        <v>14928.328</v>
      </c>
      <c r="V37" s="99">
        <v>15062.875</v>
      </c>
    </row>
    <row r="38" spans="1:22" x14ac:dyDescent="0.3">
      <c r="A38" s="92">
        <v>37</v>
      </c>
      <c r="B38" s="93" t="s">
        <v>323</v>
      </c>
      <c r="C38" s="96" t="s">
        <v>81</v>
      </c>
      <c r="D38" s="98"/>
      <c r="E38" s="98">
        <v>120</v>
      </c>
      <c r="F38" s="99">
        <v>4327.1989999999996</v>
      </c>
      <c r="G38" s="99">
        <v>4584.42</v>
      </c>
      <c r="H38" s="99">
        <v>4859.67</v>
      </c>
      <c r="I38" s="99">
        <v>5149.2659999999996</v>
      </c>
      <c r="J38" s="99">
        <v>5427.5069999999996</v>
      </c>
      <c r="K38" s="99">
        <v>5688.6260000000002</v>
      </c>
      <c r="L38" s="99">
        <v>5911.2389999999996</v>
      </c>
      <c r="M38" s="99">
        <v>6098.0479999999998</v>
      </c>
      <c r="N38" s="99">
        <v>6264.2569999999996</v>
      </c>
      <c r="O38" s="99">
        <v>6424.8559999999998</v>
      </c>
      <c r="P38" s="99">
        <v>6571.1790000000001</v>
      </c>
      <c r="Q38" s="99">
        <v>6674.0940000000001</v>
      </c>
      <c r="R38" s="99">
        <v>6739.7449999999999</v>
      </c>
      <c r="S38" s="99">
        <v>6771.0439999999999</v>
      </c>
      <c r="T38" s="99">
        <v>6774.098</v>
      </c>
      <c r="U38" s="99">
        <v>6753.0690000000004</v>
      </c>
      <c r="V38" s="99">
        <v>6710.0739999999996</v>
      </c>
    </row>
    <row r="39" spans="1:22" x14ac:dyDescent="0.3">
      <c r="A39" s="92">
        <v>38</v>
      </c>
      <c r="B39" s="93" t="s">
        <v>323</v>
      </c>
      <c r="C39" s="96" t="s">
        <v>82</v>
      </c>
      <c r="D39" s="98"/>
      <c r="E39" s="98">
        <v>140</v>
      </c>
      <c r="F39" s="99">
        <v>829.17600000000004</v>
      </c>
      <c r="G39" s="99">
        <v>889.95799999999997</v>
      </c>
      <c r="H39" s="99">
        <v>955.46100000000001</v>
      </c>
      <c r="I39" s="99">
        <v>992.56</v>
      </c>
      <c r="J39" s="99">
        <v>1000.6849999999999</v>
      </c>
      <c r="K39" s="99">
        <v>1001.94</v>
      </c>
      <c r="L39" s="99">
        <v>1007.83</v>
      </c>
      <c r="M39" s="99">
        <v>1017.924</v>
      </c>
      <c r="N39" s="99">
        <v>1025.1020000000001</v>
      </c>
      <c r="O39" s="99">
        <v>1022.6369999999999</v>
      </c>
      <c r="P39" s="99">
        <v>1012.529</v>
      </c>
      <c r="Q39" s="99">
        <v>996.87800000000004</v>
      </c>
      <c r="R39" s="99">
        <v>980.44299999999998</v>
      </c>
      <c r="S39" s="99">
        <v>966.50599999999997</v>
      </c>
      <c r="T39" s="99">
        <v>951.81500000000005</v>
      </c>
      <c r="U39" s="99">
        <v>935.65700000000004</v>
      </c>
      <c r="V39" s="99">
        <v>914.87900000000002</v>
      </c>
    </row>
    <row r="40" spans="1:22" x14ac:dyDescent="0.3">
      <c r="A40" s="92">
        <v>39</v>
      </c>
      <c r="B40" s="93" t="s">
        <v>323</v>
      </c>
      <c r="C40" s="96" t="s">
        <v>83</v>
      </c>
      <c r="D40" s="98"/>
      <c r="E40" s="98">
        <v>148</v>
      </c>
      <c r="F40" s="99">
        <v>3222.556</v>
      </c>
      <c r="G40" s="99">
        <v>3496.5709999999999</v>
      </c>
      <c r="H40" s="99">
        <v>3748.88</v>
      </c>
      <c r="I40" s="99">
        <v>3969.0590000000002</v>
      </c>
      <c r="J40" s="99">
        <v>4165.3270000000002</v>
      </c>
      <c r="K40" s="99">
        <v>4331.9629999999997</v>
      </c>
      <c r="L40" s="99">
        <v>4473.7870000000003</v>
      </c>
      <c r="M40" s="99">
        <v>4594.4129999999996</v>
      </c>
      <c r="N40" s="99">
        <v>4699.5219999999999</v>
      </c>
      <c r="O40" s="99">
        <v>4783.5439999999999</v>
      </c>
      <c r="P40" s="99">
        <v>4841.7969999999996</v>
      </c>
      <c r="Q40" s="99">
        <v>4871.7830000000004</v>
      </c>
      <c r="R40" s="99">
        <v>4884.6760000000004</v>
      </c>
      <c r="S40" s="99">
        <v>4873.0290000000005</v>
      </c>
      <c r="T40" s="99">
        <v>4839.46</v>
      </c>
      <c r="U40" s="99">
        <v>4796.6009999999997</v>
      </c>
      <c r="V40" s="99">
        <v>4731.4620000000004</v>
      </c>
    </row>
    <row r="41" spans="1:22" x14ac:dyDescent="0.3">
      <c r="A41" s="92">
        <v>40</v>
      </c>
      <c r="B41" s="93" t="s">
        <v>323</v>
      </c>
      <c r="C41" s="96" t="s">
        <v>84</v>
      </c>
      <c r="D41" s="98"/>
      <c r="E41" s="98">
        <v>178</v>
      </c>
      <c r="F41" s="99">
        <v>900.24599999999998</v>
      </c>
      <c r="G41" s="99">
        <v>972.70299999999997</v>
      </c>
      <c r="H41" s="99">
        <v>1073.4649999999999</v>
      </c>
      <c r="I41" s="99">
        <v>1181.8789999999999</v>
      </c>
      <c r="J41" s="99">
        <v>1273.4970000000001</v>
      </c>
      <c r="K41" s="99">
        <v>1345.183</v>
      </c>
      <c r="L41" s="99">
        <v>1413.3610000000001</v>
      </c>
      <c r="M41" s="99">
        <v>1487.3219999999999</v>
      </c>
      <c r="N41" s="99">
        <v>1562.848</v>
      </c>
      <c r="O41" s="99">
        <v>1634.2139999999999</v>
      </c>
      <c r="P41" s="99">
        <v>1689.671</v>
      </c>
      <c r="Q41" s="99">
        <v>1732.5930000000001</v>
      </c>
      <c r="R41" s="99">
        <v>1769.5830000000001</v>
      </c>
      <c r="S41" s="99">
        <v>1800.6990000000001</v>
      </c>
      <c r="T41" s="99">
        <v>1829.4449999999999</v>
      </c>
      <c r="U41" s="99">
        <v>1844.4459999999999</v>
      </c>
      <c r="V41" s="99">
        <v>1851.682</v>
      </c>
    </row>
    <row r="42" spans="1:22" x14ac:dyDescent="0.3">
      <c r="A42" s="92">
        <v>41</v>
      </c>
      <c r="B42" s="93" t="s">
        <v>323</v>
      </c>
      <c r="C42" s="96" t="s">
        <v>85</v>
      </c>
      <c r="D42" s="98"/>
      <c r="E42" s="98">
        <v>180</v>
      </c>
      <c r="F42" s="99">
        <v>17157.769</v>
      </c>
      <c r="G42" s="99">
        <v>18807.451000000001</v>
      </c>
      <c r="H42" s="99">
        <v>20518.821</v>
      </c>
      <c r="I42" s="99">
        <v>22155.045999999998</v>
      </c>
      <c r="J42" s="99">
        <v>23596.597000000002</v>
      </c>
      <c r="K42" s="99">
        <v>24724.589</v>
      </c>
      <c r="L42" s="99">
        <v>25632.065999999999</v>
      </c>
      <c r="M42" s="99">
        <v>26397.329000000002</v>
      </c>
      <c r="N42" s="99">
        <v>26993.57</v>
      </c>
      <c r="O42" s="99">
        <v>27510.078000000001</v>
      </c>
      <c r="P42" s="99">
        <v>27745.481</v>
      </c>
      <c r="Q42" s="99">
        <v>27793.714</v>
      </c>
      <c r="R42" s="99">
        <v>27704.92</v>
      </c>
      <c r="S42" s="99">
        <v>27438.732</v>
      </c>
      <c r="T42" s="99">
        <v>27114.494999999999</v>
      </c>
      <c r="U42" s="99">
        <v>26729.493999999999</v>
      </c>
      <c r="V42" s="99">
        <v>26309.578000000001</v>
      </c>
    </row>
    <row r="43" spans="1:22" x14ac:dyDescent="0.3">
      <c r="A43" s="92">
        <v>42</v>
      </c>
      <c r="B43" s="93" t="s">
        <v>323</v>
      </c>
      <c r="C43" s="96" t="s">
        <v>86</v>
      </c>
      <c r="D43" s="98"/>
      <c r="E43" s="98">
        <v>226</v>
      </c>
      <c r="F43" s="99">
        <v>215.26900000000001</v>
      </c>
      <c r="G43" s="99">
        <v>237.678</v>
      </c>
      <c r="H43" s="99">
        <v>256.26299999999998</v>
      </c>
      <c r="I43" s="99">
        <v>269.57499999999999</v>
      </c>
      <c r="J43" s="99">
        <v>280.68099999999998</v>
      </c>
      <c r="K43" s="99">
        <v>291.73500000000001</v>
      </c>
      <c r="L43" s="99">
        <v>300.20100000000002</v>
      </c>
      <c r="M43" s="99">
        <v>306.77</v>
      </c>
      <c r="N43" s="99">
        <v>311.48899999999998</v>
      </c>
      <c r="O43" s="99">
        <v>313.67500000000001</v>
      </c>
      <c r="P43" s="99">
        <v>314.41300000000001</v>
      </c>
      <c r="Q43" s="99">
        <v>313.16300000000001</v>
      </c>
      <c r="R43" s="99">
        <v>311.565</v>
      </c>
      <c r="S43" s="99">
        <v>308.95499999999998</v>
      </c>
      <c r="T43" s="99">
        <v>305.59699999999998</v>
      </c>
      <c r="U43" s="99">
        <v>301.55200000000002</v>
      </c>
      <c r="V43" s="99">
        <v>296.91199999999998</v>
      </c>
    </row>
    <row r="44" spans="1:22" x14ac:dyDescent="0.3">
      <c r="A44" s="92">
        <v>43</v>
      </c>
      <c r="B44" s="93" t="s">
        <v>323</v>
      </c>
      <c r="C44" s="96" t="s">
        <v>87</v>
      </c>
      <c r="D44" s="98"/>
      <c r="E44" s="98">
        <v>266</v>
      </c>
      <c r="F44" s="99">
        <v>291.16399999999999</v>
      </c>
      <c r="G44" s="99">
        <v>291.35899999999998</v>
      </c>
      <c r="H44" s="99">
        <v>295.26600000000002</v>
      </c>
      <c r="I44" s="99">
        <v>303.67099999999999</v>
      </c>
      <c r="J44" s="99">
        <v>315.137</v>
      </c>
      <c r="K44" s="99">
        <v>325.61200000000002</v>
      </c>
      <c r="L44" s="99">
        <v>331.93299999999999</v>
      </c>
      <c r="M44" s="99">
        <v>332.81099999999998</v>
      </c>
      <c r="N44" s="99">
        <v>330.45100000000002</v>
      </c>
      <c r="O44" s="99">
        <v>328.05</v>
      </c>
      <c r="P44" s="99">
        <v>326.59399999999999</v>
      </c>
      <c r="Q44" s="99">
        <v>325.34800000000001</v>
      </c>
      <c r="R44" s="99">
        <v>322.26100000000002</v>
      </c>
      <c r="S44" s="99">
        <v>317.59199999999998</v>
      </c>
      <c r="T44" s="99">
        <v>311.69299999999998</v>
      </c>
      <c r="U44" s="99">
        <v>305.55599999999998</v>
      </c>
      <c r="V44" s="99">
        <v>300.04599999999999</v>
      </c>
    </row>
    <row r="45" spans="1:22" x14ac:dyDescent="0.3">
      <c r="A45" s="92">
        <v>44</v>
      </c>
      <c r="B45" s="93" t="s">
        <v>323</v>
      </c>
      <c r="C45" s="96" t="s">
        <v>88</v>
      </c>
      <c r="D45" s="98"/>
      <c r="E45" s="98">
        <v>678</v>
      </c>
      <c r="F45" s="99">
        <v>34.216000000000001</v>
      </c>
      <c r="G45" s="99">
        <v>36.037999999999997</v>
      </c>
      <c r="H45" s="99">
        <v>38.189</v>
      </c>
      <c r="I45" s="99">
        <v>40.106999999999999</v>
      </c>
      <c r="J45" s="99">
        <v>41.606000000000002</v>
      </c>
      <c r="K45" s="99">
        <v>42.87</v>
      </c>
      <c r="L45" s="99">
        <v>43.860999999999997</v>
      </c>
      <c r="M45" s="99">
        <v>44.686999999999998</v>
      </c>
      <c r="N45" s="99">
        <v>45.337000000000003</v>
      </c>
      <c r="O45" s="99">
        <v>45.938000000000002</v>
      </c>
      <c r="P45" s="99">
        <v>46.412999999999997</v>
      </c>
      <c r="Q45" s="99">
        <v>46.667999999999999</v>
      </c>
      <c r="R45" s="99">
        <v>46.616999999999997</v>
      </c>
      <c r="S45" s="99">
        <v>46.445</v>
      </c>
      <c r="T45" s="99">
        <v>46.024999999999999</v>
      </c>
      <c r="U45" s="99">
        <v>45.53</v>
      </c>
      <c r="V45" s="99">
        <v>44.91</v>
      </c>
    </row>
    <row r="46" spans="1:22" x14ac:dyDescent="0.3">
      <c r="A46" s="92">
        <v>45</v>
      </c>
      <c r="B46" s="93" t="s">
        <v>323</v>
      </c>
      <c r="C46" s="97" t="s">
        <v>89</v>
      </c>
      <c r="D46" s="98"/>
      <c r="E46" s="98">
        <v>912</v>
      </c>
      <c r="F46" s="99">
        <v>28579.199000000001</v>
      </c>
      <c r="G46" s="99">
        <v>27938.348999999998</v>
      </c>
      <c r="H46" s="99">
        <v>27800.076000000001</v>
      </c>
      <c r="I46" s="99">
        <v>28563.919000000002</v>
      </c>
      <c r="J46" s="99">
        <v>29676.198</v>
      </c>
      <c r="K46" s="99">
        <v>30291.07</v>
      </c>
      <c r="L46" s="99">
        <v>30383.087</v>
      </c>
      <c r="M46" s="99">
        <v>30104.763999999999</v>
      </c>
      <c r="N46" s="99">
        <v>29818.276000000002</v>
      </c>
      <c r="O46" s="99">
        <v>29757.328000000001</v>
      </c>
      <c r="P46" s="99">
        <v>29736.381000000001</v>
      </c>
      <c r="Q46" s="99">
        <v>29616.960999999999</v>
      </c>
      <c r="R46" s="99">
        <v>29330.68</v>
      </c>
      <c r="S46" s="99">
        <v>28929.809000000001</v>
      </c>
      <c r="T46" s="99">
        <v>28484.418000000001</v>
      </c>
      <c r="U46" s="99">
        <v>28025.918000000001</v>
      </c>
      <c r="V46" s="99">
        <v>27608.752</v>
      </c>
    </row>
    <row r="47" spans="1:22" x14ac:dyDescent="0.3">
      <c r="A47" s="92">
        <v>46</v>
      </c>
      <c r="B47" s="93" t="s">
        <v>323</v>
      </c>
      <c r="C47" s="96" t="s">
        <v>90</v>
      </c>
      <c r="D47" s="98"/>
      <c r="E47" s="98">
        <v>12</v>
      </c>
      <c r="F47" s="99">
        <v>4500.0119999999997</v>
      </c>
      <c r="G47" s="99">
        <v>4100.7520000000004</v>
      </c>
      <c r="H47" s="99">
        <v>3749.7359999999999</v>
      </c>
      <c r="I47" s="99">
        <v>3622.6729999999998</v>
      </c>
      <c r="J47" s="99">
        <v>3723.6010000000001</v>
      </c>
      <c r="K47" s="99">
        <v>3901.9740000000002</v>
      </c>
      <c r="L47" s="99">
        <v>3968.1019999999999</v>
      </c>
      <c r="M47" s="99">
        <v>3819.2190000000001</v>
      </c>
      <c r="N47" s="99">
        <v>3576.672</v>
      </c>
      <c r="O47" s="99">
        <v>3415.4540000000002</v>
      </c>
      <c r="P47" s="99">
        <v>3377.4250000000002</v>
      </c>
      <c r="Q47" s="99">
        <v>3408.84</v>
      </c>
      <c r="R47" s="99">
        <v>3421.5279999999998</v>
      </c>
      <c r="S47" s="99">
        <v>3362.91</v>
      </c>
      <c r="T47" s="99">
        <v>3246.7840000000001</v>
      </c>
      <c r="U47" s="99">
        <v>3131.761</v>
      </c>
      <c r="V47" s="99">
        <v>3061.1909999999998</v>
      </c>
    </row>
    <row r="48" spans="1:22" x14ac:dyDescent="0.3">
      <c r="A48" s="92">
        <v>47</v>
      </c>
      <c r="B48" s="93" t="s">
        <v>323</v>
      </c>
      <c r="C48" s="96" t="s">
        <v>91</v>
      </c>
      <c r="D48" s="98"/>
      <c r="E48" s="98">
        <v>818</v>
      </c>
      <c r="F48" s="99">
        <v>12306.2</v>
      </c>
      <c r="G48" s="99">
        <v>11877.88</v>
      </c>
      <c r="H48" s="99">
        <v>11860.748</v>
      </c>
      <c r="I48" s="99">
        <v>12469.798000000001</v>
      </c>
      <c r="J48" s="99">
        <v>13164.946</v>
      </c>
      <c r="K48" s="99">
        <v>13309.848</v>
      </c>
      <c r="L48" s="99">
        <v>13124.402</v>
      </c>
      <c r="M48" s="99">
        <v>12864.813</v>
      </c>
      <c r="N48" s="99">
        <v>12724.007</v>
      </c>
      <c r="O48" s="99">
        <v>12716.011</v>
      </c>
      <c r="P48" s="99">
        <v>12640.199000000001</v>
      </c>
      <c r="Q48" s="99">
        <v>12436.269</v>
      </c>
      <c r="R48" s="99">
        <v>12137.73</v>
      </c>
      <c r="S48" s="99">
        <v>11842.779</v>
      </c>
      <c r="T48" s="99">
        <v>11593.356</v>
      </c>
      <c r="U48" s="99">
        <v>11386.182000000001</v>
      </c>
      <c r="V48" s="99">
        <v>11173.978999999999</v>
      </c>
    </row>
    <row r="49" spans="1:22" x14ac:dyDescent="0.3">
      <c r="A49" s="92">
        <v>48</v>
      </c>
      <c r="B49" s="93" t="s">
        <v>323</v>
      </c>
      <c r="C49" s="96" t="s">
        <v>92</v>
      </c>
      <c r="D49" s="98"/>
      <c r="E49" s="98">
        <v>434</v>
      </c>
      <c r="F49" s="99">
        <v>604.72500000000002</v>
      </c>
      <c r="G49" s="99">
        <v>562.02200000000005</v>
      </c>
      <c r="H49" s="99">
        <v>524.01400000000001</v>
      </c>
      <c r="I49" s="99">
        <v>503.762</v>
      </c>
      <c r="J49" s="99">
        <v>501.24599999999998</v>
      </c>
      <c r="K49" s="99">
        <v>502.98700000000002</v>
      </c>
      <c r="L49" s="99">
        <v>494.017</v>
      </c>
      <c r="M49" s="99">
        <v>472.73399999999998</v>
      </c>
      <c r="N49" s="99">
        <v>448.1</v>
      </c>
      <c r="O49" s="99">
        <v>430.43799999999999</v>
      </c>
      <c r="P49" s="99">
        <v>421.50200000000001</v>
      </c>
      <c r="Q49" s="99">
        <v>417.42599999999999</v>
      </c>
      <c r="R49" s="99">
        <v>411.89499999999998</v>
      </c>
      <c r="S49" s="99">
        <v>401.56400000000002</v>
      </c>
      <c r="T49" s="99">
        <v>387.52300000000002</v>
      </c>
      <c r="U49" s="99">
        <v>374.80900000000003</v>
      </c>
      <c r="V49" s="99">
        <v>365.529</v>
      </c>
    </row>
    <row r="50" spans="1:22" x14ac:dyDescent="0.3">
      <c r="A50" s="92">
        <v>49</v>
      </c>
      <c r="B50" s="93" t="s">
        <v>323</v>
      </c>
      <c r="C50" s="96" t="s">
        <v>93</v>
      </c>
      <c r="D50" s="98"/>
      <c r="E50" s="98">
        <v>504</v>
      </c>
      <c r="F50" s="99">
        <v>3445.1950000000002</v>
      </c>
      <c r="G50" s="99">
        <v>3274.027</v>
      </c>
      <c r="H50" s="99">
        <v>3111.85</v>
      </c>
      <c r="I50" s="99">
        <v>3001.3310000000001</v>
      </c>
      <c r="J50" s="99">
        <v>2942.83</v>
      </c>
      <c r="K50" s="99">
        <v>2898.991</v>
      </c>
      <c r="L50" s="99">
        <v>2826.9369999999999</v>
      </c>
      <c r="M50" s="99">
        <v>2718.4090000000001</v>
      </c>
      <c r="N50" s="99">
        <v>2598.498</v>
      </c>
      <c r="O50" s="99">
        <v>2495.011</v>
      </c>
      <c r="P50" s="99">
        <v>2418.1509999999998</v>
      </c>
      <c r="Q50" s="99">
        <v>2358.6950000000002</v>
      </c>
      <c r="R50" s="99">
        <v>2299.252</v>
      </c>
      <c r="S50" s="99">
        <v>2227.3580000000002</v>
      </c>
      <c r="T50" s="99">
        <v>2149.9110000000001</v>
      </c>
      <c r="U50" s="99">
        <v>2076.8249999999998</v>
      </c>
      <c r="V50" s="99">
        <v>2016.683</v>
      </c>
    </row>
    <row r="51" spans="1:22" x14ac:dyDescent="0.3">
      <c r="A51" s="92">
        <v>50</v>
      </c>
      <c r="B51" s="93" t="s">
        <v>323</v>
      </c>
      <c r="C51" s="96" t="s">
        <v>94</v>
      </c>
      <c r="D51" s="98"/>
      <c r="E51" s="98">
        <v>729</v>
      </c>
      <c r="F51" s="99">
        <v>6651.5060000000003</v>
      </c>
      <c r="G51" s="99">
        <v>7129.125</v>
      </c>
      <c r="H51" s="99">
        <v>7644.4409999999998</v>
      </c>
      <c r="I51" s="99">
        <v>8103.7139999999999</v>
      </c>
      <c r="J51" s="99">
        <v>8471.4439999999995</v>
      </c>
      <c r="K51" s="99">
        <v>8774.3240000000005</v>
      </c>
      <c r="L51" s="99">
        <v>9059.5280000000002</v>
      </c>
      <c r="M51" s="99">
        <v>9349.8670000000002</v>
      </c>
      <c r="N51" s="99">
        <v>9639.8349999999991</v>
      </c>
      <c r="O51" s="99">
        <v>9904.8359999999993</v>
      </c>
      <c r="P51" s="99">
        <v>10094.832</v>
      </c>
      <c r="Q51" s="99">
        <v>10209.004000000001</v>
      </c>
      <c r="R51" s="99">
        <v>10274.75</v>
      </c>
      <c r="S51" s="99">
        <v>10324.583000000001</v>
      </c>
      <c r="T51" s="99">
        <v>10361.816999999999</v>
      </c>
      <c r="U51" s="99">
        <v>10335.538</v>
      </c>
      <c r="V51" s="99">
        <v>10285.361000000001</v>
      </c>
    </row>
    <row r="52" spans="1:22" x14ac:dyDescent="0.3">
      <c r="A52" s="92">
        <v>51</v>
      </c>
      <c r="B52" s="93" t="s">
        <v>323</v>
      </c>
      <c r="C52" s="96" t="s">
        <v>95</v>
      </c>
      <c r="D52" s="98"/>
      <c r="E52" s="98">
        <v>788</v>
      </c>
      <c r="F52" s="99">
        <v>1014.5359999999999</v>
      </c>
      <c r="G52" s="99">
        <v>935.92600000000004</v>
      </c>
      <c r="H52" s="99">
        <v>849.90300000000002</v>
      </c>
      <c r="I52" s="99">
        <v>802.61599999999999</v>
      </c>
      <c r="J52" s="99">
        <v>811.08299999999997</v>
      </c>
      <c r="K52" s="99">
        <v>840.36599999999999</v>
      </c>
      <c r="L52" s="99">
        <v>846.12699999999995</v>
      </c>
      <c r="M52" s="99">
        <v>814.81</v>
      </c>
      <c r="N52" s="99">
        <v>765.947</v>
      </c>
      <c r="O52" s="99">
        <v>730.13199999999995</v>
      </c>
      <c r="P52" s="99">
        <v>718.49800000000005</v>
      </c>
      <c r="Q52" s="99">
        <v>720.52200000000005</v>
      </c>
      <c r="R52" s="99">
        <v>718.82500000000005</v>
      </c>
      <c r="S52" s="99">
        <v>703.65300000000002</v>
      </c>
      <c r="T52" s="99">
        <v>678.03099999999995</v>
      </c>
      <c r="U52" s="99">
        <v>654.00199999999995</v>
      </c>
      <c r="V52" s="99">
        <v>639.40800000000002</v>
      </c>
    </row>
    <row r="53" spans="1:22" x14ac:dyDescent="0.3">
      <c r="A53" s="92">
        <v>52</v>
      </c>
      <c r="B53" s="93" t="s">
        <v>323</v>
      </c>
      <c r="C53" s="96" t="s">
        <v>96</v>
      </c>
      <c r="D53" s="98"/>
      <c r="E53" s="98">
        <v>732</v>
      </c>
      <c r="F53" s="99">
        <v>57.024999999999999</v>
      </c>
      <c r="G53" s="99">
        <v>58.616999999999997</v>
      </c>
      <c r="H53" s="99">
        <v>59.384</v>
      </c>
      <c r="I53" s="99">
        <v>60.024999999999999</v>
      </c>
      <c r="J53" s="99">
        <v>61.048000000000002</v>
      </c>
      <c r="K53" s="99">
        <v>62.58</v>
      </c>
      <c r="L53" s="99">
        <v>63.973999999999997</v>
      </c>
      <c r="M53" s="99">
        <v>64.912000000000006</v>
      </c>
      <c r="N53" s="99">
        <v>65.216999999999999</v>
      </c>
      <c r="O53" s="99">
        <v>65.445999999999998</v>
      </c>
      <c r="P53" s="99">
        <v>65.774000000000001</v>
      </c>
      <c r="Q53" s="99">
        <v>66.204999999999998</v>
      </c>
      <c r="R53" s="99">
        <v>66.7</v>
      </c>
      <c r="S53" s="99">
        <v>66.962000000000003</v>
      </c>
      <c r="T53" s="99">
        <v>66.995999999999995</v>
      </c>
      <c r="U53" s="99">
        <v>66.801000000000002</v>
      </c>
      <c r="V53" s="99">
        <v>66.600999999999999</v>
      </c>
    </row>
    <row r="54" spans="1:22" x14ac:dyDescent="0.3">
      <c r="A54" s="92">
        <v>53</v>
      </c>
      <c r="B54" s="93" t="s">
        <v>323</v>
      </c>
      <c r="C54" s="97" t="s">
        <v>97</v>
      </c>
      <c r="D54" s="98"/>
      <c r="E54" s="98">
        <v>913</v>
      </c>
      <c r="F54" s="99">
        <v>6962.7470000000003</v>
      </c>
      <c r="G54" s="99">
        <v>6840.8620000000001</v>
      </c>
      <c r="H54" s="99">
        <v>6687.3180000000002</v>
      </c>
      <c r="I54" s="99">
        <v>6576.4489999999996</v>
      </c>
      <c r="J54" s="99">
        <v>6512.6450000000004</v>
      </c>
      <c r="K54" s="99">
        <v>6440.5249999999996</v>
      </c>
      <c r="L54" s="99">
        <v>6316.5919999999996</v>
      </c>
      <c r="M54" s="99">
        <v>6156.3850000000002</v>
      </c>
      <c r="N54" s="99">
        <v>5985.74</v>
      </c>
      <c r="O54" s="99">
        <v>5841.134</v>
      </c>
      <c r="P54" s="99">
        <v>5719.3630000000003</v>
      </c>
      <c r="Q54" s="99">
        <v>5600.085</v>
      </c>
      <c r="R54" s="99">
        <v>5480.33</v>
      </c>
      <c r="S54" s="99">
        <v>5347.9930000000004</v>
      </c>
      <c r="T54" s="99">
        <v>5217.125</v>
      </c>
      <c r="U54" s="99">
        <v>5098.3249999999998</v>
      </c>
      <c r="V54" s="99">
        <v>4992.7950000000001</v>
      </c>
    </row>
    <row r="55" spans="1:22" x14ac:dyDescent="0.3">
      <c r="A55" s="92">
        <v>54</v>
      </c>
      <c r="B55" s="93" t="s">
        <v>323</v>
      </c>
      <c r="C55" s="96" t="s">
        <v>98</v>
      </c>
      <c r="D55" s="98"/>
      <c r="E55" s="98">
        <v>72</v>
      </c>
      <c r="F55" s="99">
        <v>263.93299999999999</v>
      </c>
      <c r="G55" s="99">
        <v>258.19200000000001</v>
      </c>
      <c r="H55" s="99">
        <v>251.61799999999999</v>
      </c>
      <c r="I55" s="99">
        <v>248.006</v>
      </c>
      <c r="J55" s="99">
        <v>247.125</v>
      </c>
      <c r="K55" s="99">
        <v>246.41900000000001</v>
      </c>
      <c r="L55" s="99">
        <v>243.27699999999999</v>
      </c>
      <c r="M55" s="99">
        <v>237.49600000000001</v>
      </c>
      <c r="N55" s="99">
        <v>230.97200000000001</v>
      </c>
      <c r="O55" s="99">
        <v>225.31899999999999</v>
      </c>
      <c r="P55" s="99">
        <v>221.32</v>
      </c>
      <c r="Q55" s="99">
        <v>218.19499999999999</v>
      </c>
      <c r="R55" s="99">
        <v>214.947</v>
      </c>
      <c r="S55" s="99">
        <v>210.64699999999999</v>
      </c>
      <c r="T55" s="99">
        <v>205.86099999999999</v>
      </c>
      <c r="U55" s="99">
        <v>201.46100000000001</v>
      </c>
      <c r="V55" s="99">
        <v>197.84700000000001</v>
      </c>
    </row>
    <row r="56" spans="1:22" x14ac:dyDescent="0.3">
      <c r="A56" s="92">
        <v>55</v>
      </c>
      <c r="B56" s="93" t="s">
        <v>323</v>
      </c>
      <c r="C56" s="96" t="s">
        <v>99</v>
      </c>
      <c r="D56" s="98"/>
      <c r="E56" s="98">
        <v>426</v>
      </c>
      <c r="F56" s="99">
        <v>307.149</v>
      </c>
      <c r="G56" s="99">
        <v>303.072</v>
      </c>
      <c r="H56" s="99">
        <v>296.93700000000001</v>
      </c>
      <c r="I56" s="99">
        <v>295.20600000000002</v>
      </c>
      <c r="J56" s="99">
        <v>295.20600000000002</v>
      </c>
      <c r="K56" s="99">
        <v>294.017</v>
      </c>
      <c r="L56" s="99">
        <v>289.75900000000001</v>
      </c>
      <c r="M56" s="99">
        <v>284.12299999999999</v>
      </c>
      <c r="N56" s="99">
        <v>277.55900000000003</v>
      </c>
      <c r="O56" s="99">
        <v>270.24200000000002</v>
      </c>
      <c r="P56" s="99">
        <v>263.92899999999997</v>
      </c>
      <c r="Q56" s="99">
        <v>257.65800000000002</v>
      </c>
      <c r="R56" s="99">
        <v>251.08500000000001</v>
      </c>
      <c r="S56" s="99">
        <v>244.59399999999999</v>
      </c>
      <c r="T56" s="99">
        <v>237.989</v>
      </c>
      <c r="U56" s="99">
        <v>231.82300000000001</v>
      </c>
      <c r="V56" s="99">
        <v>225.917</v>
      </c>
    </row>
    <row r="57" spans="1:22" x14ac:dyDescent="0.3">
      <c r="A57" s="92">
        <v>56</v>
      </c>
      <c r="B57" s="93" t="s">
        <v>323</v>
      </c>
      <c r="C57" s="96" t="s">
        <v>100</v>
      </c>
      <c r="D57" s="98"/>
      <c r="E57" s="98">
        <v>516</v>
      </c>
      <c r="F57" s="99">
        <v>363.428</v>
      </c>
      <c r="G57" s="99">
        <v>371.69900000000001</v>
      </c>
      <c r="H57" s="99">
        <v>376.12700000000001</v>
      </c>
      <c r="I57" s="99">
        <v>381.27300000000002</v>
      </c>
      <c r="J57" s="99">
        <v>388.20400000000001</v>
      </c>
      <c r="K57" s="99">
        <v>395.13299999999998</v>
      </c>
      <c r="L57" s="99">
        <v>397.81200000000001</v>
      </c>
      <c r="M57" s="99">
        <v>394.80500000000001</v>
      </c>
      <c r="N57" s="99">
        <v>388.57799999999997</v>
      </c>
      <c r="O57" s="99">
        <v>382.07900000000001</v>
      </c>
      <c r="P57" s="99">
        <v>376.25700000000001</v>
      </c>
      <c r="Q57" s="99">
        <v>370.80900000000003</v>
      </c>
      <c r="R57" s="99">
        <v>364.93099999999998</v>
      </c>
      <c r="S57" s="99">
        <v>357.13200000000001</v>
      </c>
      <c r="T57" s="99">
        <v>348.85599999999999</v>
      </c>
      <c r="U57" s="99">
        <v>341.10500000000002</v>
      </c>
      <c r="V57" s="99">
        <v>334.041</v>
      </c>
    </row>
    <row r="58" spans="1:22" x14ac:dyDescent="0.3">
      <c r="A58" s="92">
        <v>57</v>
      </c>
      <c r="B58" s="93" t="s">
        <v>323</v>
      </c>
      <c r="C58" s="96" t="s">
        <v>101</v>
      </c>
      <c r="D58" s="98"/>
      <c r="E58" s="98">
        <v>710</v>
      </c>
      <c r="F58" s="99">
        <v>5833.6419999999998</v>
      </c>
      <c r="G58" s="99">
        <v>5715.2150000000001</v>
      </c>
      <c r="H58" s="99">
        <v>5573.3940000000002</v>
      </c>
      <c r="I58" s="99">
        <v>5464.4809999999998</v>
      </c>
      <c r="J58" s="99">
        <v>5394.9049999999997</v>
      </c>
      <c r="K58" s="99">
        <v>5319.2349999999997</v>
      </c>
      <c r="L58" s="99">
        <v>5203.7219999999998</v>
      </c>
      <c r="M58" s="99">
        <v>5063.3389999999999</v>
      </c>
      <c r="N58" s="99">
        <v>4917.6059999999998</v>
      </c>
      <c r="O58" s="99">
        <v>4797.2889999999998</v>
      </c>
      <c r="P58" s="99">
        <v>4695.8140000000003</v>
      </c>
      <c r="Q58" s="99">
        <v>4595.527</v>
      </c>
      <c r="R58" s="99">
        <v>4495.7539999999999</v>
      </c>
      <c r="S58" s="99">
        <v>4386.7240000000002</v>
      </c>
      <c r="T58" s="99">
        <v>4279.8559999999998</v>
      </c>
      <c r="U58" s="99">
        <v>4183.3209999999999</v>
      </c>
      <c r="V58" s="99">
        <v>4097.9040000000005</v>
      </c>
    </row>
    <row r="59" spans="1:22" x14ac:dyDescent="0.3">
      <c r="A59" s="92">
        <v>58</v>
      </c>
      <c r="B59" s="93" t="s">
        <v>323</v>
      </c>
      <c r="C59" s="96" t="s">
        <v>102</v>
      </c>
      <c r="D59" s="98"/>
      <c r="E59" s="98">
        <v>748</v>
      </c>
      <c r="F59" s="99">
        <v>194.595</v>
      </c>
      <c r="G59" s="99">
        <v>192.684</v>
      </c>
      <c r="H59" s="99">
        <v>189.24199999999999</v>
      </c>
      <c r="I59" s="99">
        <v>187.483</v>
      </c>
      <c r="J59" s="99">
        <v>187.20500000000001</v>
      </c>
      <c r="K59" s="99">
        <v>185.721</v>
      </c>
      <c r="L59" s="99">
        <v>182.02199999999999</v>
      </c>
      <c r="M59" s="99">
        <v>176.62200000000001</v>
      </c>
      <c r="N59" s="99">
        <v>171.02500000000001</v>
      </c>
      <c r="O59" s="99">
        <v>166.20500000000001</v>
      </c>
      <c r="P59" s="99">
        <v>162.04300000000001</v>
      </c>
      <c r="Q59" s="99">
        <v>157.89599999999999</v>
      </c>
      <c r="R59" s="99">
        <v>153.613</v>
      </c>
      <c r="S59" s="99">
        <v>148.89599999999999</v>
      </c>
      <c r="T59" s="99">
        <v>144.56299999999999</v>
      </c>
      <c r="U59" s="99">
        <v>140.61500000000001</v>
      </c>
      <c r="V59" s="99">
        <v>137.08600000000001</v>
      </c>
    </row>
    <row r="60" spans="1:22" x14ac:dyDescent="0.3">
      <c r="A60" s="92">
        <v>59</v>
      </c>
      <c r="B60" s="93" t="s">
        <v>323</v>
      </c>
      <c r="C60" s="97" t="s">
        <v>103</v>
      </c>
      <c r="D60" s="98">
        <v>3</v>
      </c>
      <c r="E60" s="98">
        <v>914</v>
      </c>
      <c r="F60" s="99">
        <v>70818.411999999997</v>
      </c>
      <c r="G60" s="99">
        <v>76354.001000000004</v>
      </c>
      <c r="H60" s="99">
        <v>82377.233999999997</v>
      </c>
      <c r="I60" s="99">
        <v>88595.112999999998</v>
      </c>
      <c r="J60" s="99">
        <v>94542.221000000005</v>
      </c>
      <c r="K60" s="99">
        <v>99913.323000000004</v>
      </c>
      <c r="L60" s="99">
        <v>104644.515</v>
      </c>
      <c r="M60" s="99">
        <v>108872.899</v>
      </c>
      <c r="N60" s="99">
        <v>112572.28</v>
      </c>
      <c r="O60" s="99">
        <v>116055.433</v>
      </c>
      <c r="P60" s="99">
        <v>119023.83199999999</v>
      </c>
      <c r="Q60" s="99">
        <v>121271.72900000001</v>
      </c>
      <c r="R60" s="99">
        <v>122783.57</v>
      </c>
      <c r="S60" s="99">
        <v>123694.436</v>
      </c>
      <c r="T60" s="99">
        <v>124161.22900000001</v>
      </c>
      <c r="U60" s="99">
        <v>124036.357</v>
      </c>
      <c r="V60" s="99">
        <v>123466.963</v>
      </c>
    </row>
    <row r="61" spans="1:22" x14ac:dyDescent="0.3">
      <c r="A61" s="92">
        <v>60</v>
      </c>
      <c r="B61" s="93" t="s">
        <v>323</v>
      </c>
      <c r="C61" s="96" t="s">
        <v>104</v>
      </c>
      <c r="D61" s="98"/>
      <c r="E61" s="98">
        <v>204</v>
      </c>
      <c r="F61" s="99">
        <v>2065.5639999999999</v>
      </c>
      <c r="G61" s="99">
        <v>2240.3780000000002</v>
      </c>
      <c r="H61" s="99">
        <v>2415.1790000000001</v>
      </c>
      <c r="I61" s="99">
        <v>2583.9949999999999</v>
      </c>
      <c r="J61" s="99">
        <v>2746.011</v>
      </c>
      <c r="K61" s="99">
        <v>2893.02</v>
      </c>
      <c r="L61" s="99">
        <v>3026.1089999999999</v>
      </c>
      <c r="M61" s="99">
        <v>3149.7890000000002</v>
      </c>
      <c r="N61" s="99">
        <v>3260.8020000000001</v>
      </c>
      <c r="O61" s="99">
        <v>3364.386</v>
      </c>
      <c r="P61" s="99">
        <v>3443.855</v>
      </c>
      <c r="Q61" s="99">
        <v>3509.9720000000002</v>
      </c>
      <c r="R61" s="99">
        <v>3558.23</v>
      </c>
      <c r="S61" s="99">
        <v>3595.2730000000001</v>
      </c>
      <c r="T61" s="99">
        <v>3610.4960000000001</v>
      </c>
      <c r="U61" s="99">
        <v>3606.2570000000001</v>
      </c>
      <c r="V61" s="99">
        <v>3590.6529999999998</v>
      </c>
    </row>
    <row r="62" spans="1:22" x14ac:dyDescent="0.3">
      <c r="A62" s="92">
        <v>61</v>
      </c>
      <c r="B62" s="93" t="s">
        <v>323</v>
      </c>
      <c r="C62" s="96" t="s">
        <v>105</v>
      </c>
      <c r="D62" s="98"/>
      <c r="E62" s="98">
        <v>854</v>
      </c>
      <c r="F62" s="99">
        <v>3724.6619999999998</v>
      </c>
      <c r="G62" s="99">
        <v>4030.674</v>
      </c>
      <c r="H62" s="99">
        <v>4359.8739999999998</v>
      </c>
      <c r="I62" s="99">
        <v>4681.2380000000003</v>
      </c>
      <c r="J62" s="99">
        <v>4972.7160000000003</v>
      </c>
      <c r="K62" s="99">
        <v>5220.6509999999998</v>
      </c>
      <c r="L62" s="99">
        <v>5433.9049999999997</v>
      </c>
      <c r="M62" s="99">
        <v>5635.2370000000001</v>
      </c>
      <c r="N62" s="99">
        <v>5806.5640000000003</v>
      </c>
      <c r="O62" s="99">
        <v>5964.5820000000003</v>
      </c>
      <c r="P62" s="99">
        <v>6089.3230000000003</v>
      </c>
      <c r="Q62" s="99">
        <v>6170.6409999999996</v>
      </c>
      <c r="R62" s="99">
        <v>6216.8410000000003</v>
      </c>
      <c r="S62" s="99">
        <v>6233.3980000000001</v>
      </c>
      <c r="T62" s="99">
        <v>6208.991</v>
      </c>
      <c r="U62" s="99">
        <v>6171.5159999999996</v>
      </c>
      <c r="V62" s="99">
        <v>6115.5079999999998</v>
      </c>
    </row>
    <row r="63" spans="1:22" x14ac:dyDescent="0.3">
      <c r="A63" s="92">
        <v>62</v>
      </c>
      <c r="B63" s="93" t="s">
        <v>323</v>
      </c>
      <c r="C63" s="96" t="s">
        <v>106</v>
      </c>
      <c r="D63" s="98"/>
      <c r="E63" s="98">
        <v>132</v>
      </c>
      <c r="F63" s="99">
        <v>56.667999999999999</v>
      </c>
      <c r="G63" s="99">
        <v>55.515000000000001</v>
      </c>
      <c r="H63" s="99">
        <v>53.218000000000004</v>
      </c>
      <c r="I63" s="99">
        <v>50.723999999999997</v>
      </c>
      <c r="J63" s="99">
        <v>48.603000000000002</v>
      </c>
      <c r="K63" s="99">
        <v>46.924999999999997</v>
      </c>
      <c r="L63" s="99">
        <v>45.527000000000001</v>
      </c>
      <c r="M63" s="99">
        <v>44.093000000000004</v>
      </c>
      <c r="N63" s="99">
        <v>42.6</v>
      </c>
      <c r="O63" s="99">
        <v>41.106000000000002</v>
      </c>
      <c r="P63" s="99">
        <v>39.692999999999998</v>
      </c>
      <c r="Q63" s="99">
        <v>38.488999999999997</v>
      </c>
      <c r="R63" s="99">
        <v>37.485999999999997</v>
      </c>
      <c r="S63" s="99">
        <v>36.497</v>
      </c>
      <c r="T63" s="99">
        <v>35.536000000000001</v>
      </c>
      <c r="U63" s="99">
        <v>34.573</v>
      </c>
      <c r="V63" s="99">
        <v>33.667999999999999</v>
      </c>
    </row>
    <row r="64" spans="1:22" x14ac:dyDescent="0.3">
      <c r="A64" s="92">
        <v>63</v>
      </c>
      <c r="B64" s="93" t="s">
        <v>323</v>
      </c>
      <c r="C64" s="96" t="s">
        <v>107</v>
      </c>
      <c r="D64" s="98"/>
      <c r="E64" s="98">
        <v>384</v>
      </c>
      <c r="F64" s="99">
        <v>4484.9030000000002</v>
      </c>
      <c r="G64" s="99">
        <v>4860.2550000000001</v>
      </c>
      <c r="H64" s="99">
        <v>5227.2039999999997</v>
      </c>
      <c r="I64" s="99">
        <v>5617.1679999999997</v>
      </c>
      <c r="J64" s="99">
        <v>6015.9049999999997</v>
      </c>
      <c r="K64" s="99">
        <v>6410.1769999999997</v>
      </c>
      <c r="L64" s="99">
        <v>6786.4949999999999</v>
      </c>
      <c r="M64" s="99">
        <v>7136.8630000000003</v>
      </c>
      <c r="N64" s="99">
        <v>7482.7529999999997</v>
      </c>
      <c r="O64" s="99">
        <v>7799.7839999999997</v>
      </c>
      <c r="P64" s="99">
        <v>8087.3249999999998</v>
      </c>
      <c r="Q64" s="99">
        <v>8330.6139999999996</v>
      </c>
      <c r="R64" s="99">
        <v>8551.2029999999995</v>
      </c>
      <c r="S64" s="99">
        <v>8724.66</v>
      </c>
      <c r="T64" s="99">
        <v>8875.1779999999999</v>
      </c>
      <c r="U64" s="99">
        <v>8956.1579999999994</v>
      </c>
      <c r="V64" s="99">
        <v>9008.1129999999994</v>
      </c>
    </row>
    <row r="65" spans="1:22" x14ac:dyDescent="0.3">
      <c r="A65" s="92">
        <v>64</v>
      </c>
      <c r="B65" s="93" t="s">
        <v>323</v>
      </c>
      <c r="C65" s="96" t="s">
        <v>108</v>
      </c>
      <c r="D65" s="98"/>
      <c r="E65" s="98">
        <v>270</v>
      </c>
      <c r="F65" s="99">
        <v>412.98899999999998</v>
      </c>
      <c r="G65" s="99">
        <v>445.87</v>
      </c>
      <c r="H65" s="99">
        <v>476.39100000000002</v>
      </c>
      <c r="I65" s="99">
        <v>503.65699999999998</v>
      </c>
      <c r="J65" s="99">
        <v>525.24</v>
      </c>
      <c r="K65" s="99">
        <v>539.20299999999997</v>
      </c>
      <c r="L65" s="99">
        <v>546.875</v>
      </c>
      <c r="M65" s="99">
        <v>550.79600000000005</v>
      </c>
      <c r="N65" s="99">
        <v>552.83399999999995</v>
      </c>
      <c r="O65" s="99">
        <v>552.75800000000004</v>
      </c>
      <c r="P65" s="99">
        <v>550.76800000000003</v>
      </c>
      <c r="Q65" s="99">
        <v>545.24199999999996</v>
      </c>
      <c r="R65" s="99">
        <v>536.92499999999995</v>
      </c>
      <c r="S65" s="99">
        <v>527.21199999999999</v>
      </c>
      <c r="T65" s="99">
        <v>517.64700000000005</v>
      </c>
      <c r="U65" s="99">
        <v>506.43900000000002</v>
      </c>
      <c r="V65" s="99">
        <v>496.53699999999998</v>
      </c>
    </row>
    <row r="66" spans="1:22" x14ac:dyDescent="0.3">
      <c r="A66" s="92">
        <v>65</v>
      </c>
      <c r="B66" s="93" t="s">
        <v>323</v>
      </c>
      <c r="C66" s="96" t="s">
        <v>109</v>
      </c>
      <c r="D66" s="98"/>
      <c r="E66" s="98">
        <v>288</v>
      </c>
      <c r="F66" s="99">
        <v>4403.2039999999997</v>
      </c>
      <c r="G66" s="99">
        <v>4518.576</v>
      </c>
      <c r="H66" s="99">
        <v>4668.0079999999998</v>
      </c>
      <c r="I66" s="99">
        <v>4860.2139999999999</v>
      </c>
      <c r="J66" s="99">
        <v>5058.0060000000003</v>
      </c>
      <c r="K66" s="99">
        <v>5238.7849999999999</v>
      </c>
      <c r="L66" s="99">
        <v>5354.9530000000004</v>
      </c>
      <c r="M66" s="99">
        <v>5406.6530000000002</v>
      </c>
      <c r="N66" s="99">
        <v>5443.8940000000002</v>
      </c>
      <c r="O66" s="99">
        <v>5489.9</v>
      </c>
      <c r="P66" s="99">
        <v>5526.73</v>
      </c>
      <c r="Q66" s="99">
        <v>5533.8819999999996</v>
      </c>
      <c r="R66" s="99">
        <v>5502.5950000000003</v>
      </c>
      <c r="S66" s="99">
        <v>5442.9110000000001</v>
      </c>
      <c r="T66" s="99">
        <v>5358.39</v>
      </c>
      <c r="U66" s="99">
        <v>5275.9009999999998</v>
      </c>
      <c r="V66" s="99">
        <v>5199.7370000000001</v>
      </c>
    </row>
    <row r="67" spans="1:22" x14ac:dyDescent="0.3">
      <c r="A67" s="92">
        <v>66</v>
      </c>
      <c r="B67" s="93" t="s">
        <v>323</v>
      </c>
      <c r="C67" s="96" t="s">
        <v>110</v>
      </c>
      <c r="D67" s="98"/>
      <c r="E67" s="98">
        <v>324</v>
      </c>
      <c r="F67" s="99">
        <v>2277.0309999999999</v>
      </c>
      <c r="G67" s="99">
        <v>2431.002</v>
      </c>
      <c r="H67" s="99">
        <v>2582.8739999999998</v>
      </c>
      <c r="I67" s="99">
        <v>2726.7539999999999</v>
      </c>
      <c r="J67" s="99">
        <v>2859.8670000000002</v>
      </c>
      <c r="K67" s="99">
        <v>2986.009</v>
      </c>
      <c r="L67" s="99">
        <v>3099.8760000000002</v>
      </c>
      <c r="M67" s="99">
        <v>3195.5259999999998</v>
      </c>
      <c r="N67" s="99">
        <v>3279.0189999999998</v>
      </c>
      <c r="O67" s="99">
        <v>3344.5970000000002</v>
      </c>
      <c r="P67" s="99">
        <v>3394.9780000000001</v>
      </c>
      <c r="Q67" s="99">
        <v>3426.35</v>
      </c>
      <c r="R67" s="99">
        <v>3444.6350000000002</v>
      </c>
      <c r="S67" s="99">
        <v>3442.13</v>
      </c>
      <c r="T67" s="99">
        <v>3427.8939999999998</v>
      </c>
      <c r="U67" s="99">
        <v>3397.011</v>
      </c>
      <c r="V67" s="99">
        <v>3361.4349999999999</v>
      </c>
    </row>
    <row r="68" spans="1:22" x14ac:dyDescent="0.3">
      <c r="A68" s="92">
        <v>67</v>
      </c>
      <c r="B68" s="93" t="s">
        <v>323</v>
      </c>
      <c r="C68" s="96" t="s">
        <v>111</v>
      </c>
      <c r="D68" s="98"/>
      <c r="E68" s="98">
        <v>624</v>
      </c>
      <c r="F68" s="99">
        <v>336.09899999999999</v>
      </c>
      <c r="G68" s="99">
        <v>348.053</v>
      </c>
      <c r="H68" s="99">
        <v>359.24900000000002</v>
      </c>
      <c r="I68" s="99">
        <v>374.26799999999997</v>
      </c>
      <c r="J68" s="99">
        <v>391.233</v>
      </c>
      <c r="K68" s="99">
        <v>405.84899999999999</v>
      </c>
      <c r="L68" s="99">
        <v>416.47199999999998</v>
      </c>
      <c r="M68" s="99">
        <v>422.93400000000003</v>
      </c>
      <c r="N68" s="99">
        <v>428.10500000000002</v>
      </c>
      <c r="O68" s="99">
        <v>433.83</v>
      </c>
      <c r="P68" s="99">
        <v>438.23399999999998</v>
      </c>
      <c r="Q68" s="99">
        <v>441.09899999999999</v>
      </c>
      <c r="R68" s="99">
        <v>439.983</v>
      </c>
      <c r="S68" s="99">
        <v>436.32900000000001</v>
      </c>
      <c r="T68" s="99">
        <v>431.00299999999999</v>
      </c>
      <c r="U68" s="99">
        <v>425.67099999999999</v>
      </c>
      <c r="V68" s="99">
        <v>420.14400000000001</v>
      </c>
    </row>
    <row r="69" spans="1:22" x14ac:dyDescent="0.3">
      <c r="A69" s="92">
        <v>68</v>
      </c>
      <c r="B69" s="93" t="s">
        <v>323</v>
      </c>
      <c r="C69" s="96" t="s">
        <v>112</v>
      </c>
      <c r="D69" s="98"/>
      <c r="E69" s="98">
        <v>430</v>
      </c>
      <c r="F69" s="99">
        <v>810.726</v>
      </c>
      <c r="G69" s="99">
        <v>870.81200000000001</v>
      </c>
      <c r="H69" s="99">
        <v>930.73699999999997</v>
      </c>
      <c r="I69" s="99">
        <v>987.11699999999996</v>
      </c>
      <c r="J69" s="99">
        <v>1038.7049999999999</v>
      </c>
      <c r="K69" s="99">
        <v>1084.973</v>
      </c>
      <c r="L69" s="99">
        <v>1127.4570000000001</v>
      </c>
      <c r="M69" s="99">
        <v>1166.846</v>
      </c>
      <c r="N69" s="99">
        <v>1200.4860000000001</v>
      </c>
      <c r="O69" s="99">
        <v>1230.5229999999999</v>
      </c>
      <c r="P69" s="99">
        <v>1251.2650000000001</v>
      </c>
      <c r="Q69" s="99">
        <v>1264.5530000000001</v>
      </c>
      <c r="R69" s="99">
        <v>1271.819</v>
      </c>
      <c r="S69" s="99">
        <v>1272.318</v>
      </c>
      <c r="T69" s="99">
        <v>1268.3969999999999</v>
      </c>
      <c r="U69" s="99">
        <v>1257.8009999999999</v>
      </c>
      <c r="V69" s="99">
        <v>1244.5940000000001</v>
      </c>
    </row>
    <row r="70" spans="1:22" x14ac:dyDescent="0.3">
      <c r="A70" s="92">
        <v>69</v>
      </c>
      <c r="B70" s="93" t="s">
        <v>323</v>
      </c>
      <c r="C70" s="96" t="s">
        <v>113</v>
      </c>
      <c r="D70" s="98"/>
      <c r="E70" s="98">
        <v>466</v>
      </c>
      <c r="F70" s="99">
        <v>3943.596</v>
      </c>
      <c r="G70" s="99">
        <v>4316.9629999999997</v>
      </c>
      <c r="H70" s="99">
        <v>4722.3969999999999</v>
      </c>
      <c r="I70" s="99">
        <v>5096.3519999999999</v>
      </c>
      <c r="J70" s="99">
        <v>5408.0339999999997</v>
      </c>
      <c r="K70" s="99">
        <v>5650.3440000000001</v>
      </c>
      <c r="L70" s="99">
        <v>5847.48</v>
      </c>
      <c r="M70" s="99">
        <v>6025.94</v>
      </c>
      <c r="N70" s="99">
        <v>6168.451</v>
      </c>
      <c r="O70" s="99">
        <v>6288.2479999999996</v>
      </c>
      <c r="P70" s="99">
        <v>6358.0649999999996</v>
      </c>
      <c r="Q70" s="99">
        <v>6377.8440000000001</v>
      </c>
      <c r="R70" s="99">
        <v>6371.067</v>
      </c>
      <c r="S70" s="99">
        <v>6322.9750000000004</v>
      </c>
      <c r="T70" s="99">
        <v>6259.4790000000003</v>
      </c>
      <c r="U70" s="99">
        <v>6183.9489999999996</v>
      </c>
      <c r="V70" s="99">
        <v>6088.0469999999996</v>
      </c>
    </row>
    <row r="71" spans="1:22" x14ac:dyDescent="0.3">
      <c r="A71" s="92">
        <v>70</v>
      </c>
      <c r="B71" s="93" t="s">
        <v>323</v>
      </c>
      <c r="C71" s="96" t="s">
        <v>114</v>
      </c>
      <c r="D71" s="98"/>
      <c r="E71" s="98">
        <v>478</v>
      </c>
      <c r="F71" s="99">
        <v>750.36</v>
      </c>
      <c r="G71" s="99">
        <v>803.50699999999995</v>
      </c>
      <c r="H71" s="99">
        <v>855.24199999999996</v>
      </c>
      <c r="I71" s="99">
        <v>908.13400000000001</v>
      </c>
      <c r="J71" s="99">
        <v>961.673</v>
      </c>
      <c r="K71" s="99">
        <v>1011.524</v>
      </c>
      <c r="L71" s="99">
        <v>1055.1199999999999</v>
      </c>
      <c r="M71" s="99">
        <v>1092.5440000000001</v>
      </c>
      <c r="N71" s="99">
        <v>1125.7329999999999</v>
      </c>
      <c r="O71" s="99">
        <v>1155.577</v>
      </c>
      <c r="P71" s="99">
        <v>1180.9829999999999</v>
      </c>
      <c r="Q71" s="99">
        <v>1201.5029999999999</v>
      </c>
      <c r="R71" s="99">
        <v>1218.4770000000001</v>
      </c>
      <c r="S71" s="99">
        <v>1230.356</v>
      </c>
      <c r="T71" s="99">
        <v>1232.3050000000001</v>
      </c>
      <c r="U71" s="99">
        <v>1232.443</v>
      </c>
      <c r="V71" s="99">
        <v>1226.635</v>
      </c>
    </row>
    <row r="72" spans="1:22" x14ac:dyDescent="0.3">
      <c r="A72" s="92">
        <v>71</v>
      </c>
      <c r="B72" s="93" t="s">
        <v>323</v>
      </c>
      <c r="C72" s="96" t="s">
        <v>115</v>
      </c>
      <c r="D72" s="98"/>
      <c r="E72" s="98">
        <v>562</v>
      </c>
      <c r="F72" s="99">
        <v>5241.9549999999999</v>
      </c>
      <c r="G72" s="99">
        <v>6137.2730000000001</v>
      </c>
      <c r="H72" s="99">
        <v>7122.607</v>
      </c>
      <c r="I72" s="99">
        <v>8170.0550000000003</v>
      </c>
      <c r="J72" s="99">
        <v>9249.1919999999991</v>
      </c>
      <c r="K72" s="99">
        <v>10334.07</v>
      </c>
      <c r="L72" s="99">
        <v>11395.427</v>
      </c>
      <c r="M72" s="99">
        <v>12410.825999999999</v>
      </c>
      <c r="N72" s="99">
        <v>13360.887000000001</v>
      </c>
      <c r="O72" s="99">
        <v>14222.07</v>
      </c>
      <c r="P72" s="99">
        <v>14957.069</v>
      </c>
      <c r="Q72" s="99">
        <v>15649.18</v>
      </c>
      <c r="R72" s="99">
        <v>16179.335999999999</v>
      </c>
      <c r="S72" s="99">
        <v>16640.769</v>
      </c>
      <c r="T72" s="99">
        <v>17002.591</v>
      </c>
      <c r="U72" s="99">
        <v>17257.901000000002</v>
      </c>
      <c r="V72" s="99">
        <v>17416.785</v>
      </c>
    </row>
    <row r="73" spans="1:22" x14ac:dyDescent="0.3">
      <c r="A73" s="92">
        <v>72</v>
      </c>
      <c r="B73" s="93" t="s">
        <v>323</v>
      </c>
      <c r="C73" s="96" t="s">
        <v>116</v>
      </c>
      <c r="D73" s="98"/>
      <c r="E73" s="98">
        <v>566</v>
      </c>
      <c r="F73" s="99">
        <v>36905.764999999999</v>
      </c>
      <c r="G73" s="99">
        <v>39618.906999999999</v>
      </c>
      <c r="H73" s="99">
        <v>42613.898000000001</v>
      </c>
      <c r="I73" s="99">
        <v>45709.707000000002</v>
      </c>
      <c r="J73" s="99">
        <v>48617.02</v>
      </c>
      <c r="K73" s="99">
        <v>51165.322999999997</v>
      </c>
      <c r="L73" s="99">
        <v>53358.313999999998</v>
      </c>
      <c r="M73" s="99">
        <v>55299.633000000002</v>
      </c>
      <c r="N73" s="99">
        <v>56931.822999999997</v>
      </c>
      <c r="O73" s="99">
        <v>58531.999000000003</v>
      </c>
      <c r="P73" s="99">
        <v>59946.438000000002</v>
      </c>
      <c r="Q73" s="99">
        <v>60941.093000000001</v>
      </c>
      <c r="R73" s="99">
        <v>61568.718000000001</v>
      </c>
      <c r="S73" s="99">
        <v>61893.667999999998</v>
      </c>
      <c r="T73" s="99">
        <v>62076.669000000002</v>
      </c>
      <c r="U73" s="99">
        <v>61924.508999999998</v>
      </c>
      <c r="V73" s="99">
        <v>61532.483</v>
      </c>
    </row>
    <row r="74" spans="1:22" x14ac:dyDescent="0.3">
      <c r="A74" s="92">
        <v>73</v>
      </c>
      <c r="B74" s="93" t="s">
        <v>323</v>
      </c>
      <c r="C74" s="96" t="s">
        <v>117</v>
      </c>
      <c r="D74" s="98"/>
      <c r="E74" s="98">
        <v>686</v>
      </c>
      <c r="F74" s="99">
        <v>2781.5439999999999</v>
      </c>
      <c r="G74" s="99">
        <v>2944.721</v>
      </c>
      <c r="H74" s="99">
        <v>3138.8519999999999</v>
      </c>
      <c r="I74" s="99">
        <v>3368.7820000000002</v>
      </c>
      <c r="J74" s="99">
        <v>3608.7860000000001</v>
      </c>
      <c r="K74" s="99">
        <v>3825.19</v>
      </c>
      <c r="L74" s="99">
        <v>4006.99</v>
      </c>
      <c r="M74" s="99">
        <v>4154.2389999999996</v>
      </c>
      <c r="N74" s="99">
        <v>4286.9979999999996</v>
      </c>
      <c r="O74" s="99">
        <v>4420.2879999999996</v>
      </c>
      <c r="P74" s="99">
        <v>4548.0190000000002</v>
      </c>
      <c r="Q74" s="99">
        <v>4649.82</v>
      </c>
      <c r="R74" s="99">
        <v>4723.723</v>
      </c>
      <c r="S74" s="99">
        <v>4768.7659999999996</v>
      </c>
      <c r="T74" s="99">
        <v>4777.0529999999999</v>
      </c>
      <c r="U74" s="99">
        <v>4776.9939999999997</v>
      </c>
      <c r="V74" s="99">
        <v>4758.2849999999999</v>
      </c>
    </row>
    <row r="75" spans="1:22" x14ac:dyDescent="0.3">
      <c r="A75" s="92">
        <v>74</v>
      </c>
      <c r="B75" s="93" t="s">
        <v>323</v>
      </c>
      <c r="C75" s="96" t="s">
        <v>118</v>
      </c>
      <c r="D75" s="98"/>
      <c r="E75" s="98">
        <v>694</v>
      </c>
      <c r="F75" s="99">
        <v>1307.578</v>
      </c>
      <c r="G75" s="99">
        <v>1335.546</v>
      </c>
      <c r="H75" s="99">
        <v>1359.0129999999999</v>
      </c>
      <c r="I75" s="99">
        <v>1370.462</v>
      </c>
      <c r="J75" s="99">
        <v>1373.4</v>
      </c>
      <c r="K75" s="99">
        <v>1366.53</v>
      </c>
      <c r="L75" s="99">
        <v>1354.1869999999999</v>
      </c>
      <c r="M75" s="99">
        <v>1338.808</v>
      </c>
      <c r="N75" s="99">
        <v>1315.223</v>
      </c>
      <c r="O75" s="99">
        <v>1289.3579999999999</v>
      </c>
      <c r="P75" s="99">
        <v>1258.82</v>
      </c>
      <c r="Q75" s="99">
        <v>1226.8610000000001</v>
      </c>
      <c r="R75" s="99">
        <v>1193.7739999999999</v>
      </c>
      <c r="S75" s="99">
        <v>1161.8209999999999</v>
      </c>
      <c r="T75" s="99">
        <v>1130.827</v>
      </c>
      <c r="U75" s="99">
        <v>1099.171</v>
      </c>
      <c r="V75" s="99">
        <v>1068.9970000000001</v>
      </c>
    </row>
    <row r="76" spans="1:22" x14ac:dyDescent="0.3">
      <c r="A76" s="92">
        <v>75</v>
      </c>
      <c r="B76" s="93" t="s">
        <v>323</v>
      </c>
      <c r="C76" s="96" t="s">
        <v>119</v>
      </c>
      <c r="D76" s="98"/>
      <c r="E76" s="98">
        <v>768</v>
      </c>
      <c r="F76" s="99">
        <v>1315.548</v>
      </c>
      <c r="G76" s="99">
        <v>1395.701</v>
      </c>
      <c r="H76" s="99">
        <v>1492.2370000000001</v>
      </c>
      <c r="I76" s="99">
        <v>1586.259</v>
      </c>
      <c r="J76" s="99">
        <v>1667.636</v>
      </c>
      <c r="K76" s="99">
        <v>1734.5719999999999</v>
      </c>
      <c r="L76" s="99">
        <v>1789.145</v>
      </c>
      <c r="M76" s="99">
        <v>1841.9770000000001</v>
      </c>
      <c r="N76" s="99">
        <v>1885.9110000000001</v>
      </c>
      <c r="O76" s="99">
        <v>1926.2380000000001</v>
      </c>
      <c r="P76" s="99">
        <v>1952.0920000000001</v>
      </c>
      <c r="Q76" s="99">
        <v>1964.422</v>
      </c>
      <c r="R76" s="99">
        <v>1968.597</v>
      </c>
      <c r="S76" s="99">
        <v>1965.1880000000001</v>
      </c>
      <c r="T76" s="99">
        <v>1948.6079999999999</v>
      </c>
      <c r="U76" s="99">
        <v>1929.8989999999999</v>
      </c>
      <c r="V76" s="99">
        <v>1905.1869999999999</v>
      </c>
    </row>
    <row r="77" spans="1:22" x14ac:dyDescent="0.3">
      <c r="A77" s="92">
        <v>76</v>
      </c>
      <c r="B77" s="93" t="s">
        <v>323</v>
      </c>
      <c r="C77" s="94" t="s">
        <v>120</v>
      </c>
      <c r="D77" s="98"/>
      <c r="E77" s="98">
        <v>935</v>
      </c>
      <c r="F77" s="99">
        <v>372314</v>
      </c>
      <c r="G77" s="99">
        <v>358514.10200000001</v>
      </c>
      <c r="H77" s="99">
        <v>346073.40299999999</v>
      </c>
      <c r="I77" s="99">
        <v>336025.03700000001</v>
      </c>
      <c r="J77" s="99">
        <v>328445.84600000002</v>
      </c>
      <c r="K77" s="99">
        <v>322113.26899999997</v>
      </c>
      <c r="L77" s="99">
        <v>314310.29200000002</v>
      </c>
      <c r="M77" s="99">
        <v>304213.12800000003</v>
      </c>
      <c r="N77" s="99">
        <v>293619.99099999998</v>
      </c>
      <c r="O77" s="99">
        <v>284639.09700000001</v>
      </c>
      <c r="P77" s="99">
        <v>277387.18699999998</v>
      </c>
      <c r="Q77" s="99">
        <v>271076.54200000002</v>
      </c>
      <c r="R77" s="99">
        <v>264501.30900000001</v>
      </c>
      <c r="S77" s="99">
        <v>257369.00200000001</v>
      </c>
      <c r="T77" s="99">
        <v>249880.53599999999</v>
      </c>
      <c r="U77" s="99">
        <v>242957.54399999999</v>
      </c>
      <c r="V77" s="99">
        <v>237012.35800000001</v>
      </c>
    </row>
    <row r="78" spans="1:22" x14ac:dyDescent="0.3">
      <c r="A78" s="92">
        <v>77</v>
      </c>
      <c r="B78" s="93" t="s">
        <v>323</v>
      </c>
      <c r="C78" s="97" t="s">
        <v>121</v>
      </c>
      <c r="D78" s="98"/>
      <c r="E78" s="98">
        <v>906</v>
      </c>
      <c r="F78" s="99">
        <v>92747.62</v>
      </c>
      <c r="G78" s="99">
        <v>84806.523000000001</v>
      </c>
      <c r="H78" s="99">
        <v>79154.589000000007</v>
      </c>
      <c r="I78" s="99">
        <v>75978.053</v>
      </c>
      <c r="J78" s="99">
        <v>74647.366999999998</v>
      </c>
      <c r="K78" s="99">
        <v>73906.285999999993</v>
      </c>
      <c r="L78" s="99">
        <v>72148.221999999994</v>
      </c>
      <c r="M78" s="99">
        <v>69166.769</v>
      </c>
      <c r="N78" s="99">
        <v>66042.019</v>
      </c>
      <c r="O78" s="99">
        <v>63815.544999999998</v>
      </c>
      <c r="P78" s="99">
        <v>62519.277999999998</v>
      </c>
      <c r="Q78" s="99">
        <v>61629.678</v>
      </c>
      <c r="R78" s="99">
        <v>60469.321000000004</v>
      </c>
      <c r="S78" s="99">
        <v>58850.402000000002</v>
      </c>
      <c r="T78" s="99">
        <v>57036.93</v>
      </c>
      <c r="U78" s="99">
        <v>55425.33</v>
      </c>
      <c r="V78" s="99">
        <v>54199.082000000002</v>
      </c>
    </row>
    <row r="79" spans="1:22" x14ac:dyDescent="0.3">
      <c r="A79" s="92">
        <v>78</v>
      </c>
      <c r="B79" s="93" t="s">
        <v>323</v>
      </c>
      <c r="C79" s="96" t="s">
        <v>122</v>
      </c>
      <c r="D79" s="98">
        <v>4</v>
      </c>
      <c r="E79" s="98">
        <v>156</v>
      </c>
      <c r="F79" s="99">
        <v>81730.019</v>
      </c>
      <c r="G79" s="99">
        <v>74019.459000000003</v>
      </c>
      <c r="H79" s="99">
        <v>68617.827000000005</v>
      </c>
      <c r="I79" s="99">
        <v>65833.660999999993</v>
      </c>
      <c r="J79" s="99">
        <v>64967.500999999997</v>
      </c>
      <c r="K79" s="99">
        <v>64492.741999999998</v>
      </c>
      <c r="L79" s="99">
        <v>62797.09</v>
      </c>
      <c r="M79" s="99">
        <v>59846.042999999998</v>
      </c>
      <c r="N79" s="99">
        <v>56818.593999999997</v>
      </c>
      <c r="O79" s="99">
        <v>54763.627</v>
      </c>
      <c r="P79" s="99">
        <v>53707.597000000002</v>
      </c>
      <c r="Q79" s="99">
        <v>53063.02</v>
      </c>
      <c r="R79" s="99">
        <v>52055.317000000003</v>
      </c>
      <c r="S79" s="99">
        <v>50515.86</v>
      </c>
      <c r="T79" s="99">
        <v>48768.627</v>
      </c>
      <c r="U79" s="99">
        <v>47254.557999999997</v>
      </c>
      <c r="V79" s="99">
        <v>46178.771999999997</v>
      </c>
    </row>
    <row r="80" spans="1:22" x14ac:dyDescent="0.3">
      <c r="A80" s="92">
        <v>79</v>
      </c>
      <c r="B80" s="93" t="s">
        <v>323</v>
      </c>
      <c r="C80" s="96" t="s">
        <v>123</v>
      </c>
      <c r="D80" s="98">
        <v>5</v>
      </c>
      <c r="E80" s="98">
        <v>344</v>
      </c>
      <c r="F80" s="99">
        <v>409.93</v>
      </c>
      <c r="G80" s="99">
        <v>411.99700000000001</v>
      </c>
      <c r="H80" s="99">
        <v>378.64299999999997</v>
      </c>
      <c r="I80" s="99">
        <v>332.82600000000002</v>
      </c>
      <c r="J80" s="99">
        <v>307.28500000000003</v>
      </c>
      <c r="K80" s="99">
        <v>316.59300000000002</v>
      </c>
      <c r="L80" s="99">
        <v>347.23599999999999</v>
      </c>
      <c r="M80" s="99">
        <v>378.512</v>
      </c>
      <c r="N80" s="99">
        <v>394.12099999999998</v>
      </c>
      <c r="O80" s="99">
        <v>387.834</v>
      </c>
      <c r="P80" s="99">
        <v>370.2</v>
      </c>
      <c r="Q80" s="99">
        <v>360.63</v>
      </c>
      <c r="R80" s="99">
        <v>367.166</v>
      </c>
      <c r="S80" s="99">
        <v>383.43099999999998</v>
      </c>
      <c r="T80" s="99">
        <v>397.18599999999998</v>
      </c>
      <c r="U80" s="99">
        <v>400.86099999999999</v>
      </c>
      <c r="V80" s="99">
        <v>393.46800000000002</v>
      </c>
    </row>
    <row r="81" spans="1:22" x14ac:dyDescent="0.3">
      <c r="A81" s="92">
        <v>80</v>
      </c>
      <c r="B81" s="93" t="s">
        <v>323</v>
      </c>
      <c r="C81" s="96" t="s">
        <v>124</v>
      </c>
      <c r="D81" s="98">
        <v>6</v>
      </c>
      <c r="E81" s="98">
        <v>446</v>
      </c>
      <c r="F81" s="99">
        <v>38.195999999999998</v>
      </c>
      <c r="G81" s="99">
        <v>38.953000000000003</v>
      </c>
      <c r="H81" s="99">
        <v>36.923999999999999</v>
      </c>
      <c r="I81" s="99">
        <v>34.436</v>
      </c>
      <c r="J81" s="99">
        <v>34.533999999999999</v>
      </c>
      <c r="K81" s="99">
        <v>37.622999999999998</v>
      </c>
      <c r="L81" s="99">
        <v>41.890999999999998</v>
      </c>
      <c r="M81" s="99">
        <v>45.116</v>
      </c>
      <c r="N81" s="99">
        <v>46.279000000000003</v>
      </c>
      <c r="O81" s="99">
        <v>46.134999999999998</v>
      </c>
      <c r="P81" s="99">
        <v>46.06</v>
      </c>
      <c r="Q81" s="99">
        <v>46.921999999999997</v>
      </c>
      <c r="R81" s="99">
        <v>48.58</v>
      </c>
      <c r="S81" s="99">
        <v>50.267000000000003</v>
      </c>
      <c r="T81" s="99">
        <v>51.295000000000002</v>
      </c>
      <c r="U81" s="99">
        <v>51.66</v>
      </c>
      <c r="V81" s="99">
        <v>51.597000000000001</v>
      </c>
    </row>
    <row r="82" spans="1:22" x14ac:dyDescent="0.3">
      <c r="A82" s="92">
        <v>81</v>
      </c>
      <c r="B82" s="93" t="s">
        <v>323</v>
      </c>
      <c r="C82" s="96" t="s">
        <v>125</v>
      </c>
      <c r="D82" s="98"/>
      <c r="E82" s="98">
        <v>158</v>
      </c>
      <c r="F82" s="99">
        <v>1059.068</v>
      </c>
      <c r="G82" s="99">
        <v>1064.364</v>
      </c>
      <c r="H82" s="99">
        <v>1049.0550000000001</v>
      </c>
      <c r="I82" s="99">
        <v>992.572</v>
      </c>
      <c r="J82" s="99">
        <v>897.71100000000001</v>
      </c>
      <c r="K82" s="99">
        <v>836.57500000000005</v>
      </c>
      <c r="L82" s="99">
        <v>843.15800000000002</v>
      </c>
      <c r="M82" s="99">
        <v>875.24</v>
      </c>
      <c r="N82" s="99">
        <v>889.82600000000002</v>
      </c>
      <c r="O82" s="99">
        <v>876.63599999999997</v>
      </c>
      <c r="P82" s="99">
        <v>838.97400000000005</v>
      </c>
      <c r="Q82" s="99">
        <v>794.63800000000003</v>
      </c>
      <c r="R82" s="99">
        <v>769.78499999999997</v>
      </c>
      <c r="S82" s="99">
        <v>771.70799999999997</v>
      </c>
      <c r="T82" s="99">
        <v>784.1</v>
      </c>
      <c r="U82" s="99">
        <v>786.89800000000002</v>
      </c>
      <c r="V82" s="99">
        <v>772.3</v>
      </c>
    </row>
    <row r="83" spans="1:22" x14ac:dyDescent="0.3">
      <c r="A83" s="92">
        <v>82</v>
      </c>
      <c r="B83" s="93" t="s">
        <v>323</v>
      </c>
      <c r="C83" s="96" t="s">
        <v>126</v>
      </c>
      <c r="D83" s="98"/>
      <c r="E83" s="98">
        <v>408</v>
      </c>
      <c r="F83" s="99">
        <v>1761.7760000000001</v>
      </c>
      <c r="G83" s="99">
        <v>1756.7529999999999</v>
      </c>
      <c r="H83" s="99">
        <v>1702.8320000000001</v>
      </c>
      <c r="I83" s="99">
        <v>1609.8779999999999</v>
      </c>
      <c r="J83" s="99">
        <v>1521.32</v>
      </c>
      <c r="K83" s="99">
        <v>1474.1079999999999</v>
      </c>
      <c r="L83" s="99">
        <v>1465.0540000000001</v>
      </c>
      <c r="M83" s="99">
        <v>1454.2719999999999</v>
      </c>
      <c r="N83" s="99">
        <v>1417.9259999999999</v>
      </c>
      <c r="O83" s="99">
        <v>1361.1189999999999</v>
      </c>
      <c r="P83" s="99">
        <v>1307.278</v>
      </c>
      <c r="Q83" s="99">
        <v>1270.8599999999999</v>
      </c>
      <c r="R83" s="99">
        <v>1252.79</v>
      </c>
      <c r="S83" s="99">
        <v>1238.0640000000001</v>
      </c>
      <c r="T83" s="99">
        <v>1213.586</v>
      </c>
      <c r="U83" s="99">
        <v>1178.854</v>
      </c>
      <c r="V83" s="99">
        <v>1142.3979999999999</v>
      </c>
    </row>
    <row r="84" spans="1:22" x14ac:dyDescent="0.3">
      <c r="A84" s="92">
        <v>83</v>
      </c>
      <c r="B84" s="93" t="s">
        <v>323</v>
      </c>
      <c r="C84" s="96" t="s">
        <v>127</v>
      </c>
      <c r="D84" s="98"/>
      <c r="E84" s="98">
        <v>392</v>
      </c>
      <c r="F84" s="99">
        <v>5139.473</v>
      </c>
      <c r="G84" s="99">
        <v>4911.1059999999998</v>
      </c>
      <c r="H84" s="99">
        <v>4762.7420000000002</v>
      </c>
      <c r="I84" s="99">
        <v>4680.7640000000001</v>
      </c>
      <c r="J84" s="99">
        <v>4620.8360000000002</v>
      </c>
      <c r="K84" s="99">
        <v>4546.9089999999997</v>
      </c>
      <c r="L84" s="99">
        <v>4446.9610000000002</v>
      </c>
      <c r="M84" s="99">
        <v>4329.2340000000004</v>
      </c>
      <c r="N84" s="99">
        <v>4220.3320000000003</v>
      </c>
      <c r="O84" s="99">
        <v>4145.6239999999998</v>
      </c>
      <c r="P84" s="99">
        <v>4089.76</v>
      </c>
      <c r="Q84" s="99">
        <v>4033.3150000000001</v>
      </c>
      <c r="R84" s="99">
        <v>3973.413</v>
      </c>
      <c r="S84" s="99">
        <v>3896.2150000000001</v>
      </c>
      <c r="T84" s="99">
        <v>3814.6849999999999</v>
      </c>
      <c r="U84" s="99">
        <v>3743.09</v>
      </c>
      <c r="V84" s="99">
        <v>3680.7249999999999</v>
      </c>
    </row>
    <row r="85" spans="1:22" x14ac:dyDescent="0.3">
      <c r="A85" s="92">
        <v>84</v>
      </c>
      <c r="B85" s="93" t="s">
        <v>323</v>
      </c>
      <c r="C85" s="96" t="s">
        <v>128</v>
      </c>
      <c r="D85" s="98"/>
      <c r="E85" s="98">
        <v>496</v>
      </c>
      <c r="F85" s="99">
        <v>346.14499999999998</v>
      </c>
      <c r="G85" s="99">
        <v>316.01499999999999</v>
      </c>
      <c r="H85" s="99">
        <v>293.72199999999998</v>
      </c>
      <c r="I85" s="99">
        <v>286.79300000000001</v>
      </c>
      <c r="J85" s="99">
        <v>295.12599999999998</v>
      </c>
      <c r="K85" s="99">
        <v>309.54000000000002</v>
      </c>
      <c r="L85" s="99">
        <v>318.01</v>
      </c>
      <c r="M85" s="99">
        <v>309.20999999999998</v>
      </c>
      <c r="N85" s="99">
        <v>290.649</v>
      </c>
      <c r="O85" s="99">
        <v>277.41300000000001</v>
      </c>
      <c r="P85" s="99">
        <v>274.161</v>
      </c>
      <c r="Q85" s="99">
        <v>277.392</v>
      </c>
      <c r="R85" s="99">
        <v>280.58199999999999</v>
      </c>
      <c r="S85" s="99">
        <v>277.971</v>
      </c>
      <c r="T85" s="99">
        <v>269.70699999999999</v>
      </c>
      <c r="U85" s="99">
        <v>259.60599999999999</v>
      </c>
      <c r="V85" s="99">
        <v>253.01599999999999</v>
      </c>
    </row>
    <row r="86" spans="1:22" x14ac:dyDescent="0.3">
      <c r="A86" s="92">
        <v>85</v>
      </c>
      <c r="B86" s="93" t="s">
        <v>323</v>
      </c>
      <c r="C86" s="96" t="s">
        <v>129</v>
      </c>
      <c r="D86" s="98"/>
      <c r="E86" s="98">
        <v>410</v>
      </c>
      <c r="F86" s="99">
        <v>2263.0129999999999</v>
      </c>
      <c r="G86" s="99">
        <v>2287.8760000000002</v>
      </c>
      <c r="H86" s="99">
        <v>2312.8440000000001</v>
      </c>
      <c r="I86" s="99">
        <v>2207.123</v>
      </c>
      <c r="J86" s="99">
        <v>2003.0540000000001</v>
      </c>
      <c r="K86" s="99">
        <v>1892.1959999999999</v>
      </c>
      <c r="L86" s="99">
        <v>1888.8219999999999</v>
      </c>
      <c r="M86" s="99">
        <v>1929.1420000000001</v>
      </c>
      <c r="N86" s="99">
        <v>1964.2919999999999</v>
      </c>
      <c r="O86" s="99">
        <v>1957.1569999999999</v>
      </c>
      <c r="P86" s="99">
        <v>1885.248</v>
      </c>
      <c r="Q86" s="99">
        <v>1782.9010000000001</v>
      </c>
      <c r="R86" s="99">
        <v>1721.6880000000001</v>
      </c>
      <c r="S86" s="99">
        <v>1716.886</v>
      </c>
      <c r="T86" s="99">
        <v>1737.7439999999999</v>
      </c>
      <c r="U86" s="99">
        <v>1749.8030000000001</v>
      </c>
      <c r="V86" s="99">
        <v>1726.806</v>
      </c>
    </row>
    <row r="87" spans="1:22" x14ac:dyDescent="0.3">
      <c r="A87" s="92">
        <v>86</v>
      </c>
      <c r="B87" s="93" t="s">
        <v>323</v>
      </c>
      <c r="C87" s="97" t="s">
        <v>130</v>
      </c>
      <c r="D87" s="98">
        <v>7</v>
      </c>
      <c r="E87" s="98">
        <v>921</v>
      </c>
      <c r="F87" s="99">
        <v>193060.56400000001</v>
      </c>
      <c r="G87" s="99">
        <v>188114.704</v>
      </c>
      <c r="H87" s="99">
        <v>182540.24100000001</v>
      </c>
      <c r="I87" s="99">
        <v>176628.171</v>
      </c>
      <c r="J87" s="99">
        <v>170984.625</v>
      </c>
      <c r="K87" s="99">
        <v>166021.353</v>
      </c>
      <c r="L87" s="99">
        <v>160960.29199999999</v>
      </c>
      <c r="M87" s="99">
        <v>155267.30900000001</v>
      </c>
      <c r="N87" s="99">
        <v>149441.28400000001</v>
      </c>
      <c r="O87" s="99">
        <v>144186.19500000001</v>
      </c>
      <c r="P87" s="99">
        <v>139536.989</v>
      </c>
      <c r="Q87" s="99">
        <v>135290.18700000001</v>
      </c>
      <c r="R87" s="99">
        <v>131100.91500000001</v>
      </c>
      <c r="S87" s="99">
        <v>126933.905</v>
      </c>
      <c r="T87" s="99">
        <v>122727.13400000001</v>
      </c>
      <c r="U87" s="99">
        <v>118887.966</v>
      </c>
      <c r="V87" s="99">
        <v>115537.23699999999</v>
      </c>
    </row>
    <row r="88" spans="1:22" x14ac:dyDescent="0.3">
      <c r="A88" s="92">
        <v>87</v>
      </c>
      <c r="B88" s="93" t="s">
        <v>323</v>
      </c>
      <c r="C88" s="97" t="s">
        <v>131</v>
      </c>
      <c r="D88" s="98"/>
      <c r="E88" s="98">
        <v>5500</v>
      </c>
      <c r="F88" s="99">
        <v>7766.3320000000003</v>
      </c>
      <c r="G88" s="99">
        <v>7209.38</v>
      </c>
      <c r="H88" s="99">
        <v>6782.5969999999998</v>
      </c>
      <c r="I88" s="99">
        <v>6767.1379999999999</v>
      </c>
      <c r="J88" s="99">
        <v>6985.3819999999996</v>
      </c>
      <c r="K88" s="99">
        <v>7113.54</v>
      </c>
      <c r="L88" s="99">
        <v>6963.9970000000003</v>
      </c>
      <c r="M88" s="99">
        <v>6635.4309999999996</v>
      </c>
      <c r="N88" s="99">
        <v>6332.8710000000001</v>
      </c>
      <c r="O88" s="99">
        <v>6186.0870000000004</v>
      </c>
      <c r="P88" s="99">
        <v>6143.6809999999996</v>
      </c>
      <c r="Q88" s="99">
        <v>6093.6940000000004</v>
      </c>
      <c r="R88" s="99">
        <v>5958.4319999999998</v>
      </c>
      <c r="S88" s="99">
        <v>5756.223</v>
      </c>
      <c r="T88" s="99">
        <v>5550.6710000000003</v>
      </c>
      <c r="U88" s="99">
        <v>5394.3320000000003</v>
      </c>
      <c r="V88" s="99">
        <v>5291.9620000000004</v>
      </c>
    </row>
    <row r="89" spans="1:22" x14ac:dyDescent="0.3">
      <c r="A89" s="92">
        <v>88</v>
      </c>
      <c r="B89" s="93" t="s">
        <v>323</v>
      </c>
      <c r="C89" s="96" t="s">
        <v>132</v>
      </c>
      <c r="D89" s="98"/>
      <c r="E89" s="98">
        <v>398</v>
      </c>
      <c r="F89" s="99">
        <v>1836.25</v>
      </c>
      <c r="G89" s="99">
        <v>1662.518</v>
      </c>
      <c r="H89" s="99">
        <v>1559.1510000000001</v>
      </c>
      <c r="I89" s="99">
        <v>1575.46</v>
      </c>
      <c r="J89" s="99">
        <v>1665.1220000000001</v>
      </c>
      <c r="K89" s="99">
        <v>1743.529</v>
      </c>
      <c r="L89" s="99">
        <v>1743.6389999999999</v>
      </c>
      <c r="M89" s="99">
        <v>1666.002</v>
      </c>
      <c r="N89" s="99">
        <v>1573.941</v>
      </c>
      <c r="O89" s="99">
        <v>1529.4760000000001</v>
      </c>
      <c r="P89" s="99">
        <v>1533.203</v>
      </c>
      <c r="Q89" s="99">
        <v>1550.5229999999999</v>
      </c>
      <c r="R89" s="99">
        <v>1545.585</v>
      </c>
      <c r="S89" s="99">
        <v>1508.2159999999999</v>
      </c>
      <c r="T89" s="99">
        <v>1453.55</v>
      </c>
      <c r="U89" s="99">
        <v>1405.45</v>
      </c>
      <c r="V89" s="99">
        <v>1380.2059999999999</v>
      </c>
    </row>
    <row r="90" spans="1:22" x14ac:dyDescent="0.3">
      <c r="A90" s="92">
        <v>89</v>
      </c>
      <c r="B90" s="93" t="s">
        <v>323</v>
      </c>
      <c r="C90" s="96" t="s">
        <v>133</v>
      </c>
      <c r="D90" s="98"/>
      <c r="E90" s="98">
        <v>417</v>
      </c>
      <c r="F90" s="99">
        <v>728.16899999999998</v>
      </c>
      <c r="G90" s="99">
        <v>672.71699999999998</v>
      </c>
      <c r="H90" s="99">
        <v>636.67499999999995</v>
      </c>
      <c r="I90" s="99">
        <v>642.78</v>
      </c>
      <c r="J90" s="99">
        <v>665.56500000000005</v>
      </c>
      <c r="K90" s="99">
        <v>674.56200000000001</v>
      </c>
      <c r="L90" s="99">
        <v>660.45899999999995</v>
      </c>
      <c r="M90" s="99">
        <v>630.04</v>
      </c>
      <c r="N90" s="99">
        <v>600.11800000000005</v>
      </c>
      <c r="O90" s="99">
        <v>582.19399999999996</v>
      </c>
      <c r="P90" s="99">
        <v>574.40300000000002</v>
      </c>
      <c r="Q90" s="99">
        <v>566.86300000000006</v>
      </c>
      <c r="R90" s="99">
        <v>552.65700000000004</v>
      </c>
      <c r="S90" s="99">
        <v>532.07000000000005</v>
      </c>
      <c r="T90" s="99">
        <v>510.80900000000003</v>
      </c>
      <c r="U90" s="99">
        <v>493.32400000000001</v>
      </c>
      <c r="V90" s="99">
        <v>480.66500000000002</v>
      </c>
    </row>
    <row r="91" spans="1:22" x14ac:dyDescent="0.3">
      <c r="A91" s="92">
        <v>90</v>
      </c>
      <c r="B91" s="93" t="s">
        <v>323</v>
      </c>
      <c r="C91" s="96" t="s">
        <v>134</v>
      </c>
      <c r="D91" s="98"/>
      <c r="E91" s="98">
        <v>762</v>
      </c>
      <c r="F91" s="99">
        <v>1257.5329999999999</v>
      </c>
      <c r="G91" s="99">
        <v>1234.097</v>
      </c>
      <c r="H91" s="99">
        <v>1207.6310000000001</v>
      </c>
      <c r="I91" s="99">
        <v>1235.1869999999999</v>
      </c>
      <c r="J91" s="99">
        <v>1300.123</v>
      </c>
      <c r="K91" s="99">
        <v>1343.248</v>
      </c>
      <c r="L91" s="99">
        <v>1330.3309999999999</v>
      </c>
      <c r="M91" s="99">
        <v>1287.7929999999999</v>
      </c>
      <c r="N91" s="99">
        <v>1255.1790000000001</v>
      </c>
      <c r="O91" s="99">
        <v>1248.423</v>
      </c>
      <c r="P91" s="99">
        <v>1248.442</v>
      </c>
      <c r="Q91" s="99">
        <v>1233.674</v>
      </c>
      <c r="R91" s="99">
        <v>1195.279</v>
      </c>
      <c r="S91" s="99">
        <v>1152.2750000000001</v>
      </c>
      <c r="T91" s="99">
        <v>1117.01</v>
      </c>
      <c r="U91" s="99">
        <v>1094.1579999999999</v>
      </c>
      <c r="V91" s="99">
        <v>1075.0530000000001</v>
      </c>
    </row>
    <row r="92" spans="1:22" x14ac:dyDescent="0.3">
      <c r="A92" s="92">
        <v>91</v>
      </c>
      <c r="B92" s="93" t="s">
        <v>323</v>
      </c>
      <c r="C92" s="96" t="s">
        <v>135</v>
      </c>
      <c r="D92" s="98"/>
      <c r="E92" s="98">
        <v>795</v>
      </c>
      <c r="F92" s="99">
        <v>695.31100000000004</v>
      </c>
      <c r="G92" s="99">
        <v>645.59900000000005</v>
      </c>
      <c r="H92" s="99">
        <v>604.59900000000005</v>
      </c>
      <c r="I92" s="99">
        <v>602.19600000000003</v>
      </c>
      <c r="J92" s="99">
        <v>626.98900000000003</v>
      </c>
      <c r="K92" s="99">
        <v>641.56299999999999</v>
      </c>
      <c r="L92" s="99">
        <v>626.79499999999996</v>
      </c>
      <c r="M92" s="99">
        <v>592.10900000000004</v>
      </c>
      <c r="N92" s="99">
        <v>562.101</v>
      </c>
      <c r="O92" s="99">
        <v>548.53499999999997</v>
      </c>
      <c r="P92" s="99">
        <v>546.22900000000004</v>
      </c>
      <c r="Q92" s="99">
        <v>543.08399999999995</v>
      </c>
      <c r="R92" s="99">
        <v>530.27300000000002</v>
      </c>
      <c r="S92" s="99">
        <v>509.67</v>
      </c>
      <c r="T92" s="99">
        <v>489.52100000000002</v>
      </c>
      <c r="U92" s="99">
        <v>475.82799999999997</v>
      </c>
      <c r="V92" s="99">
        <v>468.67500000000001</v>
      </c>
    </row>
    <row r="93" spans="1:22" x14ac:dyDescent="0.3">
      <c r="A93" s="92">
        <v>92</v>
      </c>
      <c r="B93" s="93" t="s">
        <v>323</v>
      </c>
      <c r="C93" s="96" t="s">
        <v>136</v>
      </c>
      <c r="D93" s="98"/>
      <c r="E93" s="98">
        <v>860</v>
      </c>
      <c r="F93" s="99">
        <v>3249.069</v>
      </c>
      <c r="G93" s="99">
        <v>2994.4490000000001</v>
      </c>
      <c r="H93" s="99">
        <v>2774.5410000000002</v>
      </c>
      <c r="I93" s="99">
        <v>2711.5149999999999</v>
      </c>
      <c r="J93" s="99">
        <v>2727.5830000000001</v>
      </c>
      <c r="K93" s="99">
        <v>2710.6379999999999</v>
      </c>
      <c r="L93" s="99">
        <v>2602.7730000000001</v>
      </c>
      <c r="M93" s="99">
        <v>2459.4870000000001</v>
      </c>
      <c r="N93" s="99">
        <v>2341.5320000000002</v>
      </c>
      <c r="O93" s="99">
        <v>2277.4589999999998</v>
      </c>
      <c r="P93" s="99">
        <v>2241.404</v>
      </c>
      <c r="Q93" s="99">
        <v>2199.5500000000002</v>
      </c>
      <c r="R93" s="99">
        <v>2134.6379999999999</v>
      </c>
      <c r="S93" s="99">
        <v>2053.9920000000002</v>
      </c>
      <c r="T93" s="99">
        <v>1979.7809999999999</v>
      </c>
      <c r="U93" s="99">
        <v>1925.5719999999999</v>
      </c>
      <c r="V93" s="99">
        <v>1887.3630000000001</v>
      </c>
    </row>
    <row r="94" spans="1:22" x14ac:dyDescent="0.3">
      <c r="A94" s="92">
        <v>93</v>
      </c>
      <c r="B94" s="93" t="s">
        <v>323</v>
      </c>
      <c r="C94" s="97" t="s">
        <v>137</v>
      </c>
      <c r="D94" s="98"/>
      <c r="E94" s="98">
        <v>5501</v>
      </c>
      <c r="F94" s="99">
        <v>185294.23199999999</v>
      </c>
      <c r="G94" s="99">
        <v>180905.32399999999</v>
      </c>
      <c r="H94" s="99">
        <v>175757.644</v>
      </c>
      <c r="I94" s="99">
        <v>169861.033</v>
      </c>
      <c r="J94" s="99">
        <v>163999.24299999999</v>
      </c>
      <c r="K94" s="99">
        <v>158907.81299999999</v>
      </c>
      <c r="L94" s="99">
        <v>153996.29500000001</v>
      </c>
      <c r="M94" s="99">
        <v>148631.878</v>
      </c>
      <c r="N94" s="99">
        <v>143108.413</v>
      </c>
      <c r="O94" s="99">
        <v>138000.10800000001</v>
      </c>
      <c r="P94" s="99">
        <v>133393.30799999999</v>
      </c>
      <c r="Q94" s="99">
        <v>129196.493</v>
      </c>
      <c r="R94" s="99">
        <v>125142.48299999999</v>
      </c>
      <c r="S94" s="99">
        <v>121177.682</v>
      </c>
      <c r="T94" s="99">
        <v>117176.463</v>
      </c>
      <c r="U94" s="99">
        <v>113493.63400000001</v>
      </c>
      <c r="V94" s="99">
        <v>110245.27499999999</v>
      </c>
    </row>
    <row r="95" spans="1:22" x14ac:dyDescent="0.3">
      <c r="A95" s="92">
        <v>94</v>
      </c>
      <c r="B95" s="93" t="s">
        <v>323</v>
      </c>
      <c r="C95" s="96" t="s">
        <v>138</v>
      </c>
      <c r="D95" s="98"/>
      <c r="E95" s="98">
        <v>4</v>
      </c>
      <c r="F95" s="99">
        <v>5789.8119999999999</v>
      </c>
      <c r="G95" s="99">
        <v>5832.8069999999998</v>
      </c>
      <c r="H95" s="99">
        <v>5866.6689999999999</v>
      </c>
      <c r="I95" s="99">
        <v>5847.7179999999998</v>
      </c>
      <c r="J95" s="99">
        <v>5757.2120000000004</v>
      </c>
      <c r="K95" s="99">
        <v>5594.6379999999999</v>
      </c>
      <c r="L95" s="99">
        <v>5389.95</v>
      </c>
      <c r="M95" s="99">
        <v>5189.174</v>
      </c>
      <c r="N95" s="99">
        <v>4998.9809999999998</v>
      </c>
      <c r="O95" s="99">
        <v>4808.5600000000004</v>
      </c>
      <c r="P95" s="99">
        <v>4625.0860000000002</v>
      </c>
      <c r="Q95" s="99">
        <v>4438.5940000000001</v>
      </c>
      <c r="R95" s="99">
        <v>4257.1589999999997</v>
      </c>
      <c r="S95" s="99">
        <v>4093.431</v>
      </c>
      <c r="T95" s="99">
        <v>3947.8629999999998</v>
      </c>
      <c r="U95" s="99">
        <v>3809.2469999999998</v>
      </c>
      <c r="V95" s="99">
        <v>3678.6930000000002</v>
      </c>
    </row>
    <row r="96" spans="1:22" x14ac:dyDescent="0.3">
      <c r="A96" s="92">
        <v>95</v>
      </c>
      <c r="B96" s="93" t="s">
        <v>323</v>
      </c>
      <c r="C96" s="96" t="s">
        <v>139</v>
      </c>
      <c r="D96" s="98"/>
      <c r="E96" s="98">
        <v>50</v>
      </c>
      <c r="F96" s="99">
        <v>15285.983</v>
      </c>
      <c r="G96" s="99">
        <v>14577.596</v>
      </c>
      <c r="H96" s="99">
        <v>13779.208000000001</v>
      </c>
      <c r="I96" s="99">
        <v>12954.598</v>
      </c>
      <c r="J96" s="99">
        <v>12214.484</v>
      </c>
      <c r="K96" s="99">
        <v>11632.71</v>
      </c>
      <c r="L96" s="99">
        <v>11111.075000000001</v>
      </c>
      <c r="M96" s="99">
        <v>10619.541999999999</v>
      </c>
      <c r="N96" s="99">
        <v>10163.977000000001</v>
      </c>
      <c r="O96" s="99">
        <v>9740.48</v>
      </c>
      <c r="P96" s="99">
        <v>9367.6970000000001</v>
      </c>
      <c r="Q96" s="99">
        <v>9023.5519999999997</v>
      </c>
      <c r="R96" s="99">
        <v>8712.1630000000005</v>
      </c>
      <c r="S96" s="99">
        <v>8427.4570000000003</v>
      </c>
      <c r="T96" s="99">
        <v>8155.6639999999998</v>
      </c>
      <c r="U96" s="99">
        <v>7905.3190000000004</v>
      </c>
      <c r="V96" s="99">
        <v>7673.4089999999997</v>
      </c>
    </row>
    <row r="97" spans="1:22" x14ac:dyDescent="0.3">
      <c r="A97" s="92">
        <v>96</v>
      </c>
      <c r="B97" s="93" t="s">
        <v>323</v>
      </c>
      <c r="C97" s="96" t="s">
        <v>140</v>
      </c>
      <c r="D97" s="98"/>
      <c r="E97" s="98">
        <v>64</v>
      </c>
      <c r="F97" s="99">
        <v>72.247</v>
      </c>
      <c r="G97" s="99">
        <v>68.647000000000006</v>
      </c>
      <c r="H97" s="99">
        <v>64.025999999999996</v>
      </c>
      <c r="I97" s="99">
        <v>59.786999999999999</v>
      </c>
      <c r="J97" s="99">
        <v>56.826999999999998</v>
      </c>
      <c r="K97" s="99">
        <v>55.021000000000001</v>
      </c>
      <c r="L97" s="99">
        <v>53.64</v>
      </c>
      <c r="M97" s="99">
        <v>51.957999999999998</v>
      </c>
      <c r="N97" s="99">
        <v>49.884999999999998</v>
      </c>
      <c r="O97" s="99">
        <v>47.790999999999997</v>
      </c>
      <c r="P97" s="99">
        <v>46.128999999999998</v>
      </c>
      <c r="Q97" s="99">
        <v>44.978999999999999</v>
      </c>
      <c r="R97" s="99">
        <v>44.070999999999998</v>
      </c>
      <c r="S97" s="99">
        <v>43.091000000000001</v>
      </c>
      <c r="T97" s="99">
        <v>41.902000000000001</v>
      </c>
      <c r="U97" s="99">
        <v>40.652000000000001</v>
      </c>
      <c r="V97" s="99">
        <v>39.564999999999998</v>
      </c>
    </row>
    <row r="98" spans="1:22" x14ac:dyDescent="0.3">
      <c r="A98" s="92">
        <v>97</v>
      </c>
      <c r="B98" s="93" t="s">
        <v>323</v>
      </c>
      <c r="C98" s="96" t="s">
        <v>141</v>
      </c>
      <c r="D98" s="98"/>
      <c r="E98" s="98">
        <v>356</v>
      </c>
      <c r="F98" s="99">
        <v>126120.242</v>
      </c>
      <c r="G98" s="99">
        <v>123965.853</v>
      </c>
      <c r="H98" s="99">
        <v>121036.174</v>
      </c>
      <c r="I98" s="99">
        <v>116355.235</v>
      </c>
      <c r="J98" s="99">
        <v>110903.781</v>
      </c>
      <c r="K98" s="99">
        <v>106455.963</v>
      </c>
      <c r="L98" s="99">
        <v>103135.82399999999</v>
      </c>
      <c r="M98" s="99">
        <v>99962.19</v>
      </c>
      <c r="N98" s="99">
        <v>96470.748999999996</v>
      </c>
      <c r="O98" s="99">
        <v>92889.142999999996</v>
      </c>
      <c r="P98" s="99">
        <v>89436.385999999999</v>
      </c>
      <c r="Q98" s="99">
        <v>86380.451000000001</v>
      </c>
      <c r="R98" s="99">
        <v>83718.891000000003</v>
      </c>
      <c r="S98" s="99">
        <v>81299.194000000003</v>
      </c>
      <c r="T98" s="99">
        <v>78792.046000000002</v>
      </c>
      <c r="U98" s="99">
        <v>76328.297999999995</v>
      </c>
      <c r="V98" s="99">
        <v>74069.471000000005</v>
      </c>
    </row>
    <row r="99" spans="1:22" x14ac:dyDescent="0.3">
      <c r="A99" s="92">
        <v>98</v>
      </c>
      <c r="B99" s="93" t="s">
        <v>323</v>
      </c>
      <c r="C99" s="96" t="s">
        <v>142</v>
      </c>
      <c r="D99" s="98"/>
      <c r="E99" s="98">
        <v>364</v>
      </c>
      <c r="F99" s="99">
        <v>6334.4610000000002</v>
      </c>
      <c r="G99" s="99">
        <v>5299.3530000000001</v>
      </c>
      <c r="H99" s="99">
        <v>4532.6459999999997</v>
      </c>
      <c r="I99" s="99">
        <v>4362.9949999999999</v>
      </c>
      <c r="J99" s="99">
        <v>4593.8</v>
      </c>
      <c r="K99" s="99">
        <v>4783.4279999999999</v>
      </c>
      <c r="L99" s="99">
        <v>4620.0529999999999</v>
      </c>
      <c r="M99" s="99">
        <v>4206.058</v>
      </c>
      <c r="N99" s="99">
        <v>3821.5680000000002</v>
      </c>
      <c r="O99" s="99">
        <v>3655.0680000000002</v>
      </c>
      <c r="P99" s="99">
        <v>3684.6779999999999</v>
      </c>
      <c r="Q99" s="99">
        <v>3749.7979999999998</v>
      </c>
      <c r="R99" s="99">
        <v>3696.643</v>
      </c>
      <c r="S99" s="99">
        <v>3516.569</v>
      </c>
      <c r="T99" s="99">
        <v>3304.3290000000002</v>
      </c>
      <c r="U99" s="99">
        <v>3169.79</v>
      </c>
      <c r="V99" s="99">
        <v>3133.7809999999999</v>
      </c>
    </row>
    <row r="100" spans="1:22" x14ac:dyDescent="0.3">
      <c r="A100" s="92">
        <v>99</v>
      </c>
      <c r="B100" s="93" t="s">
        <v>323</v>
      </c>
      <c r="C100" s="96" t="s">
        <v>143</v>
      </c>
      <c r="D100" s="98"/>
      <c r="E100" s="98">
        <v>462</v>
      </c>
      <c r="F100" s="99">
        <v>37.906999999999996</v>
      </c>
      <c r="G100" s="99">
        <v>33.494999999999997</v>
      </c>
      <c r="H100" s="99">
        <v>28.759</v>
      </c>
      <c r="I100" s="99">
        <v>26.611999999999998</v>
      </c>
      <c r="J100" s="99">
        <v>27.331</v>
      </c>
      <c r="K100" s="99">
        <v>28.817</v>
      </c>
      <c r="L100" s="99">
        <v>28.783999999999999</v>
      </c>
      <c r="M100" s="99">
        <v>26.945</v>
      </c>
      <c r="N100" s="99">
        <v>24.734999999999999</v>
      </c>
      <c r="O100" s="99">
        <v>23.46</v>
      </c>
      <c r="P100" s="99">
        <v>23.433</v>
      </c>
      <c r="Q100" s="99">
        <v>23.832000000000001</v>
      </c>
      <c r="R100" s="99">
        <v>23.757999999999999</v>
      </c>
      <c r="S100" s="99">
        <v>22.902999999999999</v>
      </c>
      <c r="T100" s="99">
        <v>21.728999999999999</v>
      </c>
      <c r="U100" s="99">
        <v>20.864999999999998</v>
      </c>
      <c r="V100" s="99">
        <v>20.545999999999999</v>
      </c>
    </row>
    <row r="101" spans="1:22" x14ac:dyDescent="0.3">
      <c r="A101" s="92">
        <v>100</v>
      </c>
      <c r="B101" s="93" t="s">
        <v>323</v>
      </c>
      <c r="C101" s="96" t="s">
        <v>144</v>
      </c>
      <c r="D101" s="98"/>
      <c r="E101" s="98">
        <v>524</v>
      </c>
      <c r="F101" s="99">
        <v>2871.9540000000002</v>
      </c>
      <c r="G101" s="99">
        <v>2804.24</v>
      </c>
      <c r="H101" s="99">
        <v>2653.904</v>
      </c>
      <c r="I101" s="99">
        <v>2437.9720000000002</v>
      </c>
      <c r="J101" s="99">
        <v>2247.1610000000001</v>
      </c>
      <c r="K101" s="99">
        <v>2122.5300000000002</v>
      </c>
      <c r="L101" s="99">
        <v>2023.8720000000001</v>
      </c>
      <c r="M101" s="99">
        <v>1926.4179999999999</v>
      </c>
      <c r="N101" s="99">
        <v>1820.66</v>
      </c>
      <c r="O101" s="99">
        <v>1715.848</v>
      </c>
      <c r="P101" s="99">
        <v>1622.973</v>
      </c>
      <c r="Q101" s="99">
        <v>1544.2439999999999</v>
      </c>
      <c r="R101" s="99">
        <v>1478.598</v>
      </c>
      <c r="S101" s="99">
        <v>1416.9570000000001</v>
      </c>
      <c r="T101" s="99">
        <v>1355.8720000000001</v>
      </c>
      <c r="U101" s="99">
        <v>1295.8889999999999</v>
      </c>
      <c r="V101" s="99">
        <v>1240.1120000000001</v>
      </c>
    </row>
    <row r="102" spans="1:22" x14ac:dyDescent="0.3">
      <c r="A102" s="92">
        <v>101</v>
      </c>
      <c r="B102" s="93" t="s">
        <v>323</v>
      </c>
      <c r="C102" s="96" t="s">
        <v>145</v>
      </c>
      <c r="D102" s="98"/>
      <c r="E102" s="98">
        <v>586</v>
      </c>
      <c r="F102" s="99">
        <v>27225.528999999999</v>
      </c>
      <c r="G102" s="99">
        <v>26876.665000000001</v>
      </c>
      <c r="H102" s="99">
        <v>26411.072</v>
      </c>
      <c r="I102" s="99">
        <v>26454.882000000001</v>
      </c>
      <c r="J102" s="99">
        <v>26873.474999999999</v>
      </c>
      <c r="K102" s="99">
        <v>26987.896000000001</v>
      </c>
      <c r="L102" s="99">
        <v>26483.24</v>
      </c>
      <c r="M102" s="99">
        <v>25584.044999999998</v>
      </c>
      <c r="N102" s="99">
        <v>24748.876</v>
      </c>
      <c r="O102" s="99">
        <v>24147.319</v>
      </c>
      <c r="P102" s="99">
        <v>23646.482</v>
      </c>
      <c r="Q102" s="99">
        <v>23097.374</v>
      </c>
      <c r="R102" s="99">
        <v>22374.982</v>
      </c>
      <c r="S102" s="99">
        <v>21576.813999999998</v>
      </c>
      <c r="T102" s="99">
        <v>20817.008999999998</v>
      </c>
      <c r="U102" s="99">
        <v>20211.621999999999</v>
      </c>
      <c r="V102" s="99">
        <v>19701.052</v>
      </c>
    </row>
    <row r="103" spans="1:22" x14ac:dyDescent="0.3">
      <c r="A103" s="92">
        <v>102</v>
      </c>
      <c r="B103" s="93" t="s">
        <v>323</v>
      </c>
      <c r="C103" s="96" t="s">
        <v>146</v>
      </c>
      <c r="D103" s="98"/>
      <c r="E103" s="98">
        <v>144</v>
      </c>
      <c r="F103" s="99">
        <v>1556.097</v>
      </c>
      <c r="G103" s="99">
        <v>1446.6679999999999</v>
      </c>
      <c r="H103" s="99">
        <v>1385.1859999999999</v>
      </c>
      <c r="I103" s="99">
        <v>1361.2339999999999</v>
      </c>
      <c r="J103" s="99">
        <v>1325.172</v>
      </c>
      <c r="K103" s="99">
        <v>1246.81</v>
      </c>
      <c r="L103" s="99">
        <v>1149.857</v>
      </c>
      <c r="M103" s="99">
        <v>1065.548</v>
      </c>
      <c r="N103" s="99">
        <v>1008.982</v>
      </c>
      <c r="O103" s="99">
        <v>972.43899999999996</v>
      </c>
      <c r="P103" s="99">
        <v>940.44399999999996</v>
      </c>
      <c r="Q103" s="99">
        <v>893.66899999999998</v>
      </c>
      <c r="R103" s="99">
        <v>836.21799999999996</v>
      </c>
      <c r="S103" s="99">
        <v>781.26599999999996</v>
      </c>
      <c r="T103" s="99">
        <v>740.04899999999998</v>
      </c>
      <c r="U103" s="99">
        <v>711.952</v>
      </c>
      <c r="V103" s="99">
        <v>688.64599999999996</v>
      </c>
    </row>
    <row r="104" spans="1:22" x14ac:dyDescent="0.3">
      <c r="A104" s="92">
        <v>103</v>
      </c>
      <c r="B104" s="93" t="s">
        <v>323</v>
      </c>
      <c r="C104" s="97" t="s">
        <v>147</v>
      </c>
      <c r="D104" s="98"/>
      <c r="E104" s="98">
        <v>920</v>
      </c>
      <c r="F104" s="99">
        <v>58295.726000000002</v>
      </c>
      <c r="G104" s="99">
        <v>57235.158000000003</v>
      </c>
      <c r="H104" s="99">
        <v>55853.690999999999</v>
      </c>
      <c r="I104" s="99">
        <v>54607.072</v>
      </c>
      <c r="J104" s="99">
        <v>53622.324000000001</v>
      </c>
      <c r="K104" s="99">
        <v>52690.529000000002</v>
      </c>
      <c r="L104" s="99">
        <v>51622.684000000001</v>
      </c>
      <c r="M104" s="99">
        <v>50347.237999999998</v>
      </c>
      <c r="N104" s="99">
        <v>48955.495000000003</v>
      </c>
      <c r="O104" s="99">
        <v>47623.557000000001</v>
      </c>
      <c r="P104" s="99">
        <v>46455.427000000003</v>
      </c>
      <c r="Q104" s="99">
        <v>45387.186999999998</v>
      </c>
      <c r="R104" s="99">
        <v>44355.091999999997</v>
      </c>
      <c r="S104" s="99">
        <v>43298.035000000003</v>
      </c>
      <c r="T104" s="99">
        <v>42203.499000000003</v>
      </c>
      <c r="U104" s="99">
        <v>41140.781999999999</v>
      </c>
      <c r="V104" s="99">
        <v>40160.25</v>
      </c>
    </row>
    <row r="105" spans="1:22" x14ac:dyDescent="0.3">
      <c r="A105" s="92">
        <v>104</v>
      </c>
      <c r="B105" s="93" t="s">
        <v>323</v>
      </c>
      <c r="C105" s="96" t="s">
        <v>148</v>
      </c>
      <c r="D105" s="98"/>
      <c r="E105" s="98">
        <v>96</v>
      </c>
      <c r="F105" s="99">
        <v>33.133000000000003</v>
      </c>
      <c r="G105" s="99">
        <v>31.904</v>
      </c>
      <c r="H105" s="99">
        <v>30.494</v>
      </c>
      <c r="I105" s="99">
        <v>29.242000000000001</v>
      </c>
      <c r="J105" s="99">
        <v>28.34</v>
      </c>
      <c r="K105" s="99">
        <v>28.013000000000002</v>
      </c>
      <c r="L105" s="99">
        <v>27.844999999999999</v>
      </c>
      <c r="M105" s="99">
        <v>27.254000000000001</v>
      </c>
      <c r="N105" s="99">
        <v>26.402999999999999</v>
      </c>
      <c r="O105" s="99">
        <v>25.541</v>
      </c>
      <c r="P105" s="99">
        <v>24.922999999999998</v>
      </c>
      <c r="Q105" s="99">
        <v>24.542000000000002</v>
      </c>
      <c r="R105" s="99">
        <v>24.276</v>
      </c>
      <c r="S105" s="99">
        <v>23.88</v>
      </c>
      <c r="T105" s="99">
        <v>23.347999999999999</v>
      </c>
      <c r="U105" s="99">
        <v>22.765999999999998</v>
      </c>
      <c r="V105" s="99">
        <v>22.257999999999999</v>
      </c>
    </row>
    <row r="106" spans="1:22" x14ac:dyDescent="0.3">
      <c r="A106" s="92">
        <v>105</v>
      </c>
      <c r="B106" s="93" t="s">
        <v>323</v>
      </c>
      <c r="C106" s="96" t="s">
        <v>149</v>
      </c>
      <c r="D106" s="98"/>
      <c r="E106" s="98">
        <v>116</v>
      </c>
      <c r="F106" s="99">
        <v>1831.192</v>
      </c>
      <c r="G106" s="99">
        <v>1751.0050000000001</v>
      </c>
      <c r="H106" s="99">
        <v>1685.2639999999999</v>
      </c>
      <c r="I106" s="99">
        <v>1666.7159999999999</v>
      </c>
      <c r="J106" s="99">
        <v>1662.453</v>
      </c>
      <c r="K106" s="99">
        <v>1631.9970000000001</v>
      </c>
      <c r="L106" s="99">
        <v>1570.7429999999999</v>
      </c>
      <c r="M106" s="99">
        <v>1505.21</v>
      </c>
      <c r="N106" s="99">
        <v>1453.048</v>
      </c>
      <c r="O106" s="99">
        <v>1413.2049999999999</v>
      </c>
      <c r="P106" s="99">
        <v>1377.557</v>
      </c>
      <c r="Q106" s="99">
        <v>1334.3409999999999</v>
      </c>
      <c r="R106" s="99">
        <v>1287.2280000000001</v>
      </c>
      <c r="S106" s="99">
        <v>1242.587</v>
      </c>
      <c r="T106" s="99">
        <v>1203.971</v>
      </c>
      <c r="U106" s="99">
        <v>1170.0719999999999</v>
      </c>
      <c r="V106" s="99">
        <v>1139.3140000000001</v>
      </c>
    </row>
    <row r="107" spans="1:22" x14ac:dyDescent="0.3">
      <c r="A107" s="92">
        <v>106</v>
      </c>
      <c r="B107" s="93" t="s">
        <v>323</v>
      </c>
      <c r="C107" s="96" t="s">
        <v>150</v>
      </c>
      <c r="D107" s="98"/>
      <c r="E107" s="98">
        <v>360</v>
      </c>
      <c r="F107" s="99">
        <v>24411.984</v>
      </c>
      <c r="G107" s="99">
        <v>23630.562000000002</v>
      </c>
      <c r="H107" s="99">
        <v>23062.894</v>
      </c>
      <c r="I107" s="99">
        <v>22688.239000000001</v>
      </c>
      <c r="J107" s="99">
        <v>22299.653999999999</v>
      </c>
      <c r="K107" s="99">
        <v>21761.742999999999</v>
      </c>
      <c r="L107" s="99">
        <v>21120.744999999999</v>
      </c>
      <c r="M107" s="99">
        <v>20445.175999999999</v>
      </c>
      <c r="N107" s="99">
        <v>19848.382000000001</v>
      </c>
      <c r="O107" s="99">
        <v>19340.774000000001</v>
      </c>
      <c r="P107" s="99">
        <v>18905.743999999999</v>
      </c>
      <c r="Q107" s="99">
        <v>18428.881000000001</v>
      </c>
      <c r="R107" s="99">
        <v>17941.208999999999</v>
      </c>
      <c r="S107" s="99">
        <v>17456.829000000002</v>
      </c>
      <c r="T107" s="99">
        <v>16996.017</v>
      </c>
      <c r="U107" s="99">
        <v>16587.665000000001</v>
      </c>
      <c r="V107" s="99">
        <v>16220.134</v>
      </c>
    </row>
    <row r="108" spans="1:22" x14ac:dyDescent="0.3">
      <c r="A108" s="92">
        <v>107</v>
      </c>
      <c r="B108" s="93" t="s">
        <v>323</v>
      </c>
      <c r="C108" s="96" t="s">
        <v>151</v>
      </c>
      <c r="D108" s="98"/>
      <c r="E108" s="98">
        <v>418</v>
      </c>
      <c r="F108" s="99">
        <v>800.98400000000004</v>
      </c>
      <c r="G108" s="99">
        <v>769.68200000000002</v>
      </c>
      <c r="H108" s="99">
        <v>734.96400000000006</v>
      </c>
      <c r="I108" s="99">
        <v>701.36300000000006</v>
      </c>
      <c r="J108" s="99">
        <v>668.91600000000005</v>
      </c>
      <c r="K108" s="99">
        <v>636.69500000000005</v>
      </c>
      <c r="L108" s="99">
        <v>604.52800000000002</v>
      </c>
      <c r="M108" s="99">
        <v>573.48099999999999</v>
      </c>
      <c r="N108" s="99">
        <v>544.74599999999998</v>
      </c>
      <c r="O108" s="99">
        <v>519.803</v>
      </c>
      <c r="P108" s="99">
        <v>497.346</v>
      </c>
      <c r="Q108" s="99">
        <v>475.983</v>
      </c>
      <c r="R108" s="99">
        <v>455.779</v>
      </c>
      <c r="S108" s="99">
        <v>436.971</v>
      </c>
      <c r="T108" s="99">
        <v>419.58300000000003</v>
      </c>
      <c r="U108" s="99">
        <v>403.61500000000001</v>
      </c>
      <c r="V108" s="99">
        <v>389.274</v>
      </c>
    </row>
    <row r="109" spans="1:22" x14ac:dyDescent="0.3">
      <c r="A109" s="92">
        <v>108</v>
      </c>
      <c r="B109" s="93" t="s">
        <v>323</v>
      </c>
      <c r="C109" s="96" t="s">
        <v>152</v>
      </c>
      <c r="D109" s="98">
        <v>8</v>
      </c>
      <c r="E109" s="98">
        <v>458</v>
      </c>
      <c r="F109" s="99">
        <v>2698.8560000000002</v>
      </c>
      <c r="G109" s="99">
        <v>2748.4</v>
      </c>
      <c r="H109" s="99">
        <v>2659.4290000000001</v>
      </c>
      <c r="I109" s="99">
        <v>2497.7139999999999</v>
      </c>
      <c r="J109" s="99">
        <v>2367.9720000000002</v>
      </c>
      <c r="K109" s="99">
        <v>2323.8649999999998</v>
      </c>
      <c r="L109" s="99">
        <v>2347.79</v>
      </c>
      <c r="M109" s="99">
        <v>2368.2750000000001</v>
      </c>
      <c r="N109" s="99">
        <v>2335.1529999999998</v>
      </c>
      <c r="O109" s="99">
        <v>2255.8919999999998</v>
      </c>
      <c r="P109" s="99">
        <v>2171.1379999999999</v>
      </c>
      <c r="Q109" s="99">
        <v>2116.7069999999999</v>
      </c>
      <c r="R109" s="99">
        <v>2100.567</v>
      </c>
      <c r="S109" s="99">
        <v>2097.9850000000001</v>
      </c>
      <c r="T109" s="99">
        <v>2077.712</v>
      </c>
      <c r="U109" s="99">
        <v>2032.011</v>
      </c>
      <c r="V109" s="99">
        <v>1977.9829999999999</v>
      </c>
    </row>
    <row r="110" spans="1:22" x14ac:dyDescent="0.3">
      <c r="A110" s="92">
        <v>109</v>
      </c>
      <c r="B110" s="93" t="s">
        <v>323</v>
      </c>
      <c r="C110" s="96" t="s">
        <v>153</v>
      </c>
      <c r="D110" s="98"/>
      <c r="E110" s="98">
        <v>104</v>
      </c>
      <c r="F110" s="99">
        <v>4711.9650000000001</v>
      </c>
      <c r="G110" s="99">
        <v>4690.2510000000002</v>
      </c>
      <c r="H110" s="99">
        <v>4644.3519999999999</v>
      </c>
      <c r="I110" s="99">
        <v>4507.1589999999997</v>
      </c>
      <c r="J110" s="99">
        <v>4311.2089999999998</v>
      </c>
      <c r="K110" s="99">
        <v>4099.2879999999996</v>
      </c>
      <c r="L110" s="99">
        <v>3939.8009999999999</v>
      </c>
      <c r="M110" s="99">
        <v>3840.8670000000002</v>
      </c>
      <c r="N110" s="99">
        <v>3759.9349999999999</v>
      </c>
      <c r="O110" s="99">
        <v>3663.0659999999998</v>
      </c>
      <c r="P110" s="99">
        <v>3542.6469999999999</v>
      </c>
      <c r="Q110" s="99">
        <v>3419.9470000000001</v>
      </c>
      <c r="R110" s="99">
        <v>3312.1759999999999</v>
      </c>
      <c r="S110" s="99">
        <v>3230.5070000000001</v>
      </c>
      <c r="T110" s="99">
        <v>3161.5650000000001</v>
      </c>
      <c r="U110" s="99">
        <v>3092.3090000000002</v>
      </c>
      <c r="V110" s="99">
        <v>3014.5590000000002</v>
      </c>
    </row>
    <row r="111" spans="1:22" x14ac:dyDescent="0.3">
      <c r="A111" s="92">
        <v>110</v>
      </c>
      <c r="B111" s="93" t="s">
        <v>323</v>
      </c>
      <c r="C111" s="96" t="s">
        <v>154</v>
      </c>
      <c r="D111" s="98"/>
      <c r="E111" s="98">
        <v>608</v>
      </c>
      <c r="F111" s="99">
        <v>12096.99</v>
      </c>
      <c r="G111" s="99">
        <v>12277.777</v>
      </c>
      <c r="H111" s="99">
        <v>12372.958000000001</v>
      </c>
      <c r="I111" s="99">
        <v>12407.402</v>
      </c>
      <c r="J111" s="99">
        <v>12360.531999999999</v>
      </c>
      <c r="K111" s="99">
        <v>12272.217000000001</v>
      </c>
      <c r="L111" s="99">
        <v>12147.26</v>
      </c>
      <c r="M111" s="99">
        <v>11958.862999999999</v>
      </c>
      <c r="N111" s="99">
        <v>11698.92</v>
      </c>
      <c r="O111" s="99">
        <v>11432.11</v>
      </c>
      <c r="P111" s="99">
        <v>11157.117</v>
      </c>
      <c r="Q111" s="99">
        <v>10888.727999999999</v>
      </c>
      <c r="R111" s="99">
        <v>10615.343000000001</v>
      </c>
      <c r="S111" s="99">
        <v>10338.669</v>
      </c>
      <c r="T111" s="99">
        <v>10067.246999999999</v>
      </c>
      <c r="U111" s="99">
        <v>9799.1260000000002</v>
      </c>
      <c r="V111" s="99">
        <v>9536.4459999999999</v>
      </c>
    </row>
    <row r="112" spans="1:22" x14ac:dyDescent="0.3">
      <c r="A112" s="92">
        <v>111</v>
      </c>
      <c r="B112" s="93" t="s">
        <v>323</v>
      </c>
      <c r="C112" s="96" t="s">
        <v>155</v>
      </c>
      <c r="D112" s="98"/>
      <c r="E112" s="98">
        <v>702</v>
      </c>
      <c r="F112" s="99">
        <v>248.96799999999999</v>
      </c>
      <c r="G112" s="99">
        <v>250.38900000000001</v>
      </c>
      <c r="H112" s="99">
        <v>248.18700000000001</v>
      </c>
      <c r="I112" s="99">
        <v>240.791</v>
      </c>
      <c r="J112" s="99">
        <v>231.13300000000001</v>
      </c>
      <c r="K112" s="99">
        <v>222.89</v>
      </c>
      <c r="L112" s="99">
        <v>217.56399999999999</v>
      </c>
      <c r="M112" s="99">
        <v>214.36799999999999</v>
      </c>
      <c r="N112" s="99">
        <v>211.745</v>
      </c>
      <c r="O112" s="99">
        <v>208.05099999999999</v>
      </c>
      <c r="P112" s="99">
        <v>202.98599999999999</v>
      </c>
      <c r="Q112" s="99">
        <v>197.28800000000001</v>
      </c>
      <c r="R112" s="99">
        <v>192.46100000000001</v>
      </c>
      <c r="S112" s="99">
        <v>187.91399999999999</v>
      </c>
      <c r="T112" s="99">
        <v>183.815</v>
      </c>
      <c r="U112" s="99">
        <v>179.54499999999999</v>
      </c>
      <c r="V112" s="99">
        <v>174.62299999999999</v>
      </c>
    </row>
    <row r="113" spans="1:22" x14ac:dyDescent="0.3">
      <c r="A113" s="92">
        <v>112</v>
      </c>
      <c r="B113" s="93" t="s">
        <v>323</v>
      </c>
      <c r="C113" s="96" t="s">
        <v>156</v>
      </c>
      <c r="D113" s="98"/>
      <c r="E113" s="98">
        <v>764</v>
      </c>
      <c r="F113" s="99">
        <v>3443.223</v>
      </c>
      <c r="G113" s="99">
        <v>3222.2869999999998</v>
      </c>
      <c r="H113" s="99">
        <v>3165.915</v>
      </c>
      <c r="I113" s="99">
        <v>3096.02</v>
      </c>
      <c r="J113" s="99">
        <v>2974.0709999999999</v>
      </c>
      <c r="K113" s="99">
        <v>2843.8440000000001</v>
      </c>
      <c r="L113" s="99">
        <v>2713.453</v>
      </c>
      <c r="M113" s="99">
        <v>2603.83</v>
      </c>
      <c r="N113" s="99">
        <v>2535.7689999999998</v>
      </c>
      <c r="O113" s="99">
        <v>2495.59</v>
      </c>
      <c r="P113" s="99">
        <v>2445.9639999999999</v>
      </c>
      <c r="Q113" s="99">
        <v>2381.0720000000001</v>
      </c>
      <c r="R113" s="99">
        <v>2306.4969999999998</v>
      </c>
      <c r="S113" s="99">
        <v>2240.712</v>
      </c>
      <c r="T113" s="99">
        <v>2188.5140000000001</v>
      </c>
      <c r="U113" s="99">
        <v>2149.5309999999999</v>
      </c>
      <c r="V113" s="99">
        <v>2111.3679999999999</v>
      </c>
    </row>
    <row r="114" spans="1:22" x14ac:dyDescent="0.3">
      <c r="A114" s="92">
        <v>113</v>
      </c>
      <c r="B114" s="93" t="s">
        <v>323</v>
      </c>
      <c r="C114" s="96" t="s">
        <v>157</v>
      </c>
      <c r="D114" s="98"/>
      <c r="E114" s="98">
        <v>626</v>
      </c>
      <c r="F114" s="99">
        <v>225.548</v>
      </c>
      <c r="G114" s="99">
        <v>241.33</v>
      </c>
      <c r="H114" s="99">
        <v>255.875</v>
      </c>
      <c r="I114" s="99">
        <v>265.95100000000002</v>
      </c>
      <c r="J114" s="99">
        <v>272.13099999999997</v>
      </c>
      <c r="K114" s="99">
        <v>276.33100000000002</v>
      </c>
      <c r="L114" s="99">
        <v>279.13900000000001</v>
      </c>
      <c r="M114" s="99">
        <v>282.137</v>
      </c>
      <c r="N114" s="99">
        <v>283.61700000000002</v>
      </c>
      <c r="O114" s="99">
        <v>283.39600000000002</v>
      </c>
      <c r="P114" s="99">
        <v>280.10000000000002</v>
      </c>
      <c r="Q114" s="99">
        <v>274.75900000000001</v>
      </c>
      <c r="R114" s="99">
        <v>269.303</v>
      </c>
      <c r="S114" s="99">
        <v>263.12</v>
      </c>
      <c r="T114" s="99">
        <v>257.536</v>
      </c>
      <c r="U114" s="99">
        <v>251.32900000000001</v>
      </c>
      <c r="V114" s="99">
        <v>244.52199999999999</v>
      </c>
    </row>
    <row r="115" spans="1:22" x14ac:dyDescent="0.3">
      <c r="A115" s="92">
        <v>114</v>
      </c>
      <c r="B115" s="93" t="s">
        <v>323</v>
      </c>
      <c r="C115" s="96" t="s">
        <v>158</v>
      </c>
      <c r="D115" s="98"/>
      <c r="E115" s="98">
        <v>704</v>
      </c>
      <c r="F115" s="99">
        <v>7792.8829999999998</v>
      </c>
      <c r="G115" s="99">
        <v>7621.5709999999999</v>
      </c>
      <c r="H115" s="99">
        <v>6993.3590000000004</v>
      </c>
      <c r="I115" s="99">
        <v>6506.4750000000004</v>
      </c>
      <c r="J115" s="99">
        <v>6445.9129999999996</v>
      </c>
      <c r="K115" s="99">
        <v>6593.6459999999997</v>
      </c>
      <c r="L115" s="99">
        <v>6653.8159999999998</v>
      </c>
      <c r="M115" s="99">
        <v>6527.777</v>
      </c>
      <c r="N115" s="99">
        <v>6257.777</v>
      </c>
      <c r="O115" s="99">
        <v>5986.1289999999999</v>
      </c>
      <c r="P115" s="99">
        <v>5849.9049999999997</v>
      </c>
      <c r="Q115" s="99">
        <v>5844.9390000000003</v>
      </c>
      <c r="R115" s="99">
        <v>5850.2529999999997</v>
      </c>
      <c r="S115" s="99">
        <v>5778.8609999999999</v>
      </c>
      <c r="T115" s="99">
        <v>5624.1909999999998</v>
      </c>
      <c r="U115" s="99">
        <v>5452.8130000000001</v>
      </c>
      <c r="V115" s="99">
        <v>5329.7690000000002</v>
      </c>
    </row>
    <row r="116" spans="1:22" x14ac:dyDescent="0.3">
      <c r="A116" s="92">
        <v>115</v>
      </c>
      <c r="B116" s="93" t="s">
        <v>323</v>
      </c>
      <c r="C116" s="97" t="s">
        <v>159</v>
      </c>
      <c r="D116" s="98"/>
      <c r="E116" s="98">
        <v>922</v>
      </c>
      <c r="F116" s="99">
        <v>28210.09</v>
      </c>
      <c r="G116" s="99">
        <v>28357.717000000001</v>
      </c>
      <c r="H116" s="99">
        <v>28524.882000000001</v>
      </c>
      <c r="I116" s="99">
        <v>28811.741000000002</v>
      </c>
      <c r="J116" s="99">
        <v>29191.53</v>
      </c>
      <c r="K116" s="99">
        <v>29495.100999999999</v>
      </c>
      <c r="L116" s="99">
        <v>29579.094000000001</v>
      </c>
      <c r="M116" s="99">
        <v>29431.812000000002</v>
      </c>
      <c r="N116" s="99">
        <v>29181.192999999999</v>
      </c>
      <c r="O116" s="99">
        <v>29013.8</v>
      </c>
      <c r="P116" s="99">
        <v>28875.492999999999</v>
      </c>
      <c r="Q116" s="99">
        <v>28769.49</v>
      </c>
      <c r="R116" s="99">
        <v>28575.981</v>
      </c>
      <c r="S116" s="99">
        <v>28286.66</v>
      </c>
      <c r="T116" s="99">
        <v>27912.973000000002</v>
      </c>
      <c r="U116" s="99">
        <v>27503.466</v>
      </c>
      <c r="V116" s="99">
        <v>27115.789000000001</v>
      </c>
    </row>
    <row r="117" spans="1:22" x14ac:dyDescent="0.3">
      <c r="A117" s="92">
        <v>116</v>
      </c>
      <c r="B117" s="93" t="s">
        <v>323</v>
      </c>
      <c r="C117" s="96" t="s">
        <v>160</v>
      </c>
      <c r="D117" s="98"/>
      <c r="E117" s="98">
        <v>51</v>
      </c>
      <c r="F117" s="99">
        <v>188.535</v>
      </c>
      <c r="G117" s="99">
        <v>164.33699999999999</v>
      </c>
      <c r="H117" s="99">
        <v>145.542</v>
      </c>
      <c r="I117" s="99">
        <v>137.09200000000001</v>
      </c>
      <c r="J117" s="99">
        <v>137.696</v>
      </c>
      <c r="K117" s="99">
        <v>137.928</v>
      </c>
      <c r="L117" s="99">
        <v>131.303</v>
      </c>
      <c r="M117" s="99">
        <v>120.239</v>
      </c>
      <c r="N117" s="99">
        <v>110.36799999999999</v>
      </c>
      <c r="O117" s="99">
        <v>105.005</v>
      </c>
      <c r="P117" s="99">
        <v>103.532</v>
      </c>
      <c r="Q117" s="99">
        <v>102.661</v>
      </c>
      <c r="R117" s="99">
        <v>99.650999999999996</v>
      </c>
      <c r="S117" s="99">
        <v>94.320999999999998</v>
      </c>
      <c r="T117" s="99">
        <v>88.683999999999997</v>
      </c>
      <c r="U117" s="99">
        <v>84.620999999999995</v>
      </c>
      <c r="V117" s="99">
        <v>82.64</v>
      </c>
    </row>
    <row r="118" spans="1:22" x14ac:dyDescent="0.3">
      <c r="A118" s="92">
        <v>117</v>
      </c>
      <c r="B118" s="93" t="s">
        <v>323</v>
      </c>
      <c r="C118" s="96" t="s">
        <v>161</v>
      </c>
      <c r="D118" s="98">
        <v>9</v>
      </c>
      <c r="E118" s="98">
        <v>31</v>
      </c>
      <c r="F118" s="99">
        <v>824.48699999999997</v>
      </c>
      <c r="G118" s="99">
        <v>719.04200000000003</v>
      </c>
      <c r="H118" s="99">
        <v>658.68899999999996</v>
      </c>
      <c r="I118" s="99">
        <v>657.19200000000001</v>
      </c>
      <c r="J118" s="99">
        <v>666.76400000000001</v>
      </c>
      <c r="K118" s="99">
        <v>655.94299999999998</v>
      </c>
      <c r="L118" s="99">
        <v>627.27499999999998</v>
      </c>
      <c r="M118" s="99">
        <v>594.38099999999997</v>
      </c>
      <c r="N118" s="99">
        <v>569.98900000000003</v>
      </c>
      <c r="O118" s="99">
        <v>558.88099999999997</v>
      </c>
      <c r="P118" s="99">
        <v>552.702</v>
      </c>
      <c r="Q118" s="99">
        <v>542.96</v>
      </c>
      <c r="R118" s="99">
        <v>528.04300000000001</v>
      </c>
      <c r="S118" s="99">
        <v>510.79300000000001</v>
      </c>
      <c r="T118" s="99">
        <v>495.28199999999998</v>
      </c>
      <c r="U118" s="99">
        <v>484.00599999999997</v>
      </c>
      <c r="V118" s="99">
        <v>476.11399999999998</v>
      </c>
    </row>
    <row r="119" spans="1:22" x14ac:dyDescent="0.3">
      <c r="A119" s="92">
        <v>118</v>
      </c>
      <c r="B119" s="93" t="s">
        <v>323</v>
      </c>
      <c r="C119" s="96" t="s">
        <v>162</v>
      </c>
      <c r="D119" s="98"/>
      <c r="E119" s="98">
        <v>48</v>
      </c>
      <c r="F119" s="99">
        <v>109.23</v>
      </c>
      <c r="G119" s="99">
        <v>112.38</v>
      </c>
      <c r="H119" s="99">
        <v>114.438</v>
      </c>
      <c r="I119" s="99">
        <v>115.357</v>
      </c>
      <c r="J119" s="99">
        <v>109.15600000000001</v>
      </c>
      <c r="K119" s="99">
        <v>103.087</v>
      </c>
      <c r="L119" s="99">
        <v>100.533</v>
      </c>
      <c r="M119" s="99">
        <v>100.636</v>
      </c>
      <c r="N119" s="99">
        <v>101.354</v>
      </c>
      <c r="O119" s="99">
        <v>100.741</v>
      </c>
      <c r="P119" s="99">
        <v>98.72</v>
      </c>
      <c r="Q119" s="99">
        <v>96.051000000000002</v>
      </c>
      <c r="R119" s="99">
        <v>94.021000000000001</v>
      </c>
      <c r="S119" s="99">
        <v>93.331999999999994</v>
      </c>
      <c r="T119" s="99">
        <v>93.078999999999994</v>
      </c>
      <c r="U119" s="99">
        <v>92.563999999999993</v>
      </c>
      <c r="V119" s="99">
        <v>91.213999999999999</v>
      </c>
    </row>
    <row r="120" spans="1:22" x14ac:dyDescent="0.3">
      <c r="A120" s="92">
        <v>119</v>
      </c>
      <c r="B120" s="93" t="s">
        <v>323</v>
      </c>
      <c r="C120" s="96" t="s">
        <v>163</v>
      </c>
      <c r="D120" s="98">
        <v>10</v>
      </c>
      <c r="E120" s="98">
        <v>196</v>
      </c>
      <c r="F120" s="99">
        <v>62.755000000000003</v>
      </c>
      <c r="G120" s="99">
        <v>59.960999999999999</v>
      </c>
      <c r="H120" s="99">
        <v>59.244</v>
      </c>
      <c r="I120" s="99">
        <v>59.720999999999997</v>
      </c>
      <c r="J120" s="99">
        <v>60.607999999999997</v>
      </c>
      <c r="K120" s="99">
        <v>60.878</v>
      </c>
      <c r="L120" s="99">
        <v>60.212000000000003</v>
      </c>
      <c r="M120" s="99">
        <v>59.347000000000001</v>
      </c>
      <c r="N120" s="99">
        <v>58.837000000000003</v>
      </c>
      <c r="O120" s="99">
        <v>59.101999999999997</v>
      </c>
      <c r="P120" s="99">
        <v>59.622</v>
      </c>
      <c r="Q120" s="99">
        <v>59.848999999999997</v>
      </c>
      <c r="R120" s="99">
        <v>59.65</v>
      </c>
      <c r="S120" s="99">
        <v>59.156999999999996</v>
      </c>
      <c r="T120" s="99">
        <v>58.604999999999997</v>
      </c>
      <c r="U120" s="99">
        <v>58.366999999999997</v>
      </c>
      <c r="V120" s="99">
        <v>58.271999999999998</v>
      </c>
    </row>
    <row r="121" spans="1:22" x14ac:dyDescent="0.3">
      <c r="A121" s="92">
        <v>120</v>
      </c>
      <c r="B121" s="93" t="s">
        <v>323</v>
      </c>
      <c r="C121" s="96" t="s">
        <v>164</v>
      </c>
      <c r="D121" s="98">
        <v>11</v>
      </c>
      <c r="E121" s="98">
        <v>268</v>
      </c>
      <c r="F121" s="99">
        <v>253.89500000000001</v>
      </c>
      <c r="G121" s="99">
        <v>226.798</v>
      </c>
      <c r="H121" s="99">
        <v>208.18299999999999</v>
      </c>
      <c r="I121" s="99">
        <v>202.25899999999999</v>
      </c>
      <c r="J121" s="99">
        <v>203.911</v>
      </c>
      <c r="K121" s="99">
        <v>203.22200000000001</v>
      </c>
      <c r="L121" s="99">
        <v>193.643</v>
      </c>
      <c r="M121" s="99">
        <v>179.02600000000001</v>
      </c>
      <c r="N121" s="99">
        <v>166.85</v>
      </c>
      <c r="O121" s="99">
        <v>160.411</v>
      </c>
      <c r="P121" s="99">
        <v>157.70400000000001</v>
      </c>
      <c r="Q121" s="99">
        <v>154.749</v>
      </c>
      <c r="R121" s="99">
        <v>148.94200000000001</v>
      </c>
      <c r="S121" s="99">
        <v>140.72499999999999</v>
      </c>
      <c r="T121" s="99">
        <v>133.00899999999999</v>
      </c>
      <c r="U121" s="99">
        <v>127.714</v>
      </c>
      <c r="V121" s="99">
        <v>124.45399999999999</v>
      </c>
    </row>
    <row r="122" spans="1:22" x14ac:dyDescent="0.3">
      <c r="A122" s="92">
        <v>121</v>
      </c>
      <c r="B122" s="93" t="s">
        <v>323</v>
      </c>
      <c r="C122" s="96" t="s">
        <v>165</v>
      </c>
      <c r="D122" s="98"/>
      <c r="E122" s="98">
        <v>368</v>
      </c>
      <c r="F122" s="99">
        <v>6302.9769999999999</v>
      </c>
      <c r="G122" s="99">
        <v>6788.5950000000003</v>
      </c>
      <c r="H122" s="99">
        <v>7310.1149999999998</v>
      </c>
      <c r="I122" s="99">
        <v>7867.8590000000004</v>
      </c>
      <c r="J122" s="99">
        <v>8436.1180000000004</v>
      </c>
      <c r="K122" s="99">
        <v>8971.0910000000003</v>
      </c>
      <c r="L122" s="99">
        <v>9444.9110000000001</v>
      </c>
      <c r="M122" s="99">
        <v>9870.75</v>
      </c>
      <c r="N122" s="99">
        <v>10244.317999999999</v>
      </c>
      <c r="O122" s="99">
        <v>10623.161</v>
      </c>
      <c r="P122" s="99">
        <v>10932.303</v>
      </c>
      <c r="Q122" s="99">
        <v>11194.51</v>
      </c>
      <c r="R122" s="99">
        <v>11376.607</v>
      </c>
      <c r="S122" s="99">
        <v>11500.129000000001</v>
      </c>
      <c r="T122" s="99">
        <v>11560.709000000001</v>
      </c>
      <c r="U122" s="99">
        <v>11561.691000000001</v>
      </c>
      <c r="V122" s="99">
        <v>11531.915000000001</v>
      </c>
    </row>
    <row r="123" spans="1:22" x14ac:dyDescent="0.3">
      <c r="A123" s="92">
        <v>122</v>
      </c>
      <c r="B123" s="93" t="s">
        <v>323</v>
      </c>
      <c r="C123" s="96" t="s">
        <v>166</v>
      </c>
      <c r="D123" s="98"/>
      <c r="E123" s="98">
        <v>376</v>
      </c>
      <c r="F123" s="99">
        <v>822.976</v>
      </c>
      <c r="G123" s="99">
        <v>824.803</v>
      </c>
      <c r="H123" s="99">
        <v>842.88400000000001</v>
      </c>
      <c r="I123" s="99">
        <v>879.327</v>
      </c>
      <c r="J123" s="99">
        <v>920.75099999999998</v>
      </c>
      <c r="K123" s="99">
        <v>953.12300000000005</v>
      </c>
      <c r="L123" s="99">
        <v>963.26599999999996</v>
      </c>
      <c r="M123" s="99">
        <v>957.95299999999997</v>
      </c>
      <c r="N123" s="99">
        <v>948.77099999999996</v>
      </c>
      <c r="O123" s="99">
        <v>947.20500000000004</v>
      </c>
      <c r="P123" s="99">
        <v>953.93299999999999</v>
      </c>
      <c r="Q123" s="99">
        <v>959.32799999999997</v>
      </c>
      <c r="R123" s="99">
        <v>958.21299999999997</v>
      </c>
      <c r="S123" s="99">
        <v>947.18700000000001</v>
      </c>
      <c r="T123" s="99">
        <v>931.16499999999996</v>
      </c>
      <c r="U123" s="99">
        <v>916.755</v>
      </c>
      <c r="V123" s="99">
        <v>906.428</v>
      </c>
    </row>
    <row r="124" spans="1:22" x14ac:dyDescent="0.3">
      <c r="A124" s="92">
        <v>123</v>
      </c>
      <c r="B124" s="93" t="s">
        <v>323</v>
      </c>
      <c r="C124" s="96" t="s">
        <v>167</v>
      </c>
      <c r="D124" s="98"/>
      <c r="E124" s="98">
        <v>400</v>
      </c>
      <c r="F124" s="99">
        <v>1234.904</v>
      </c>
      <c r="G124" s="99">
        <v>1205.105</v>
      </c>
      <c r="H124" s="99">
        <v>1153.509</v>
      </c>
      <c r="I124" s="99">
        <v>1137.924</v>
      </c>
      <c r="J124" s="99">
        <v>1146.825</v>
      </c>
      <c r="K124" s="99">
        <v>1147.6199999999999</v>
      </c>
      <c r="L124" s="99">
        <v>1128.4770000000001</v>
      </c>
      <c r="M124" s="99">
        <v>1096.0139999999999</v>
      </c>
      <c r="N124" s="99">
        <v>1068.5550000000001</v>
      </c>
      <c r="O124" s="99">
        <v>1047.0060000000001</v>
      </c>
      <c r="P124" s="99">
        <v>1030.671</v>
      </c>
      <c r="Q124" s="99">
        <v>1011.182</v>
      </c>
      <c r="R124" s="99">
        <v>985.22500000000002</v>
      </c>
      <c r="S124" s="99">
        <v>955.71799999999996</v>
      </c>
      <c r="T124" s="99">
        <v>928.72900000000004</v>
      </c>
      <c r="U124" s="99">
        <v>906.48099999999999</v>
      </c>
      <c r="V124" s="99">
        <v>888.20600000000002</v>
      </c>
    </row>
    <row r="125" spans="1:22" x14ac:dyDescent="0.3">
      <c r="A125" s="92">
        <v>124</v>
      </c>
      <c r="B125" s="93" t="s">
        <v>323</v>
      </c>
      <c r="C125" s="96" t="s">
        <v>168</v>
      </c>
      <c r="D125" s="98"/>
      <c r="E125" s="98">
        <v>414</v>
      </c>
      <c r="F125" s="99">
        <v>325.85199999999998</v>
      </c>
      <c r="G125" s="99">
        <v>304.75299999999999</v>
      </c>
      <c r="H125" s="99">
        <v>297.584</v>
      </c>
      <c r="I125" s="99">
        <v>303.7</v>
      </c>
      <c r="J125" s="99">
        <v>313.505</v>
      </c>
      <c r="K125" s="99">
        <v>323.661</v>
      </c>
      <c r="L125" s="99">
        <v>327.31400000000002</v>
      </c>
      <c r="M125" s="99">
        <v>323.44400000000002</v>
      </c>
      <c r="N125" s="99">
        <v>318.108</v>
      </c>
      <c r="O125" s="99">
        <v>317.32600000000002</v>
      </c>
      <c r="P125" s="99">
        <v>320.68799999999999</v>
      </c>
      <c r="Q125" s="99">
        <v>324.673</v>
      </c>
      <c r="R125" s="99">
        <v>325.84100000000001</v>
      </c>
      <c r="S125" s="99">
        <v>323.60599999999999</v>
      </c>
      <c r="T125" s="99">
        <v>319.774</v>
      </c>
      <c r="U125" s="99">
        <v>316.91899999999998</v>
      </c>
      <c r="V125" s="99">
        <v>315.803</v>
      </c>
    </row>
    <row r="126" spans="1:22" x14ac:dyDescent="0.3">
      <c r="A126" s="92">
        <v>125</v>
      </c>
      <c r="B126" s="93" t="s">
        <v>323</v>
      </c>
      <c r="C126" s="96" t="s">
        <v>169</v>
      </c>
      <c r="D126" s="98"/>
      <c r="E126" s="98">
        <v>422</v>
      </c>
      <c r="F126" s="99">
        <v>457.42700000000002</v>
      </c>
      <c r="G126" s="99">
        <v>437.96600000000001</v>
      </c>
      <c r="H126" s="99">
        <v>373.64499999999998</v>
      </c>
      <c r="I126" s="99">
        <v>308.69</v>
      </c>
      <c r="J126" s="99">
        <v>263.48500000000001</v>
      </c>
      <c r="K126" s="99">
        <v>244.732</v>
      </c>
      <c r="L126" s="99">
        <v>246.501</v>
      </c>
      <c r="M126" s="99">
        <v>255.05099999999999</v>
      </c>
      <c r="N126" s="99">
        <v>255.50399999999999</v>
      </c>
      <c r="O126" s="99">
        <v>241.584</v>
      </c>
      <c r="P126" s="99">
        <v>222.423</v>
      </c>
      <c r="Q126" s="99">
        <v>208.90299999999999</v>
      </c>
      <c r="R126" s="99">
        <v>205.22200000000001</v>
      </c>
      <c r="S126" s="99">
        <v>206.53</v>
      </c>
      <c r="T126" s="99">
        <v>205.96100000000001</v>
      </c>
      <c r="U126" s="99">
        <v>199.797</v>
      </c>
      <c r="V126" s="99">
        <v>189.94300000000001</v>
      </c>
    </row>
    <row r="127" spans="1:22" x14ac:dyDescent="0.3">
      <c r="A127" s="92">
        <v>126</v>
      </c>
      <c r="B127" s="93" t="s">
        <v>323</v>
      </c>
      <c r="C127" s="96" t="s">
        <v>170</v>
      </c>
      <c r="D127" s="98"/>
      <c r="E127" s="98">
        <v>512</v>
      </c>
      <c r="F127" s="99">
        <v>402.86900000000003</v>
      </c>
      <c r="G127" s="99">
        <v>378.73399999999998</v>
      </c>
      <c r="H127" s="99">
        <v>341.57100000000003</v>
      </c>
      <c r="I127" s="99">
        <v>320.78399999999999</v>
      </c>
      <c r="J127" s="99">
        <v>322.13799999999998</v>
      </c>
      <c r="K127" s="99">
        <v>334.66300000000001</v>
      </c>
      <c r="L127" s="99">
        <v>340.49</v>
      </c>
      <c r="M127" s="99">
        <v>331.911</v>
      </c>
      <c r="N127" s="99">
        <v>314.86700000000002</v>
      </c>
      <c r="O127" s="99">
        <v>300.57</v>
      </c>
      <c r="P127" s="99">
        <v>295.82100000000003</v>
      </c>
      <c r="Q127" s="99">
        <v>298.23700000000002</v>
      </c>
      <c r="R127" s="99">
        <v>300.71800000000002</v>
      </c>
      <c r="S127" s="99">
        <v>297.31</v>
      </c>
      <c r="T127" s="99">
        <v>288.47300000000001</v>
      </c>
      <c r="U127" s="99">
        <v>279.173</v>
      </c>
      <c r="V127" s="99">
        <v>273.63499999999999</v>
      </c>
    </row>
    <row r="128" spans="1:22" x14ac:dyDescent="0.3">
      <c r="A128" s="92">
        <v>127</v>
      </c>
      <c r="B128" s="93" t="s">
        <v>323</v>
      </c>
      <c r="C128" s="96" t="s">
        <v>171</v>
      </c>
      <c r="D128" s="98"/>
      <c r="E128" s="98">
        <v>634</v>
      </c>
      <c r="F128" s="99">
        <v>131.16800000000001</v>
      </c>
      <c r="G128" s="99">
        <v>133.62299999999999</v>
      </c>
      <c r="H128" s="99">
        <v>133.476</v>
      </c>
      <c r="I128" s="99">
        <v>131.55699999999999</v>
      </c>
      <c r="J128" s="99">
        <v>132.916</v>
      </c>
      <c r="K128" s="99">
        <v>137.167</v>
      </c>
      <c r="L128" s="99">
        <v>141.76900000000001</v>
      </c>
      <c r="M128" s="99">
        <v>145.274</v>
      </c>
      <c r="N128" s="99">
        <v>146.31100000000001</v>
      </c>
      <c r="O128" s="99">
        <v>146.148</v>
      </c>
      <c r="P128" s="99">
        <v>146.55199999999999</v>
      </c>
      <c r="Q128" s="99">
        <v>147.97999999999999</v>
      </c>
      <c r="R128" s="99">
        <v>150.33000000000001</v>
      </c>
      <c r="S128" s="99">
        <v>152.10599999999999</v>
      </c>
      <c r="T128" s="99">
        <v>152.71799999999999</v>
      </c>
      <c r="U128" s="99">
        <v>152.47900000000001</v>
      </c>
      <c r="V128" s="99">
        <v>151.91</v>
      </c>
    </row>
    <row r="129" spans="1:22" x14ac:dyDescent="0.3">
      <c r="A129" s="92">
        <v>128</v>
      </c>
      <c r="B129" s="93" t="s">
        <v>323</v>
      </c>
      <c r="C129" s="96" t="s">
        <v>172</v>
      </c>
      <c r="D129" s="98"/>
      <c r="E129" s="98">
        <v>682</v>
      </c>
      <c r="F129" s="99">
        <v>3159.2829999999999</v>
      </c>
      <c r="G129" s="99">
        <v>2979.518</v>
      </c>
      <c r="H129" s="99">
        <v>2730.261</v>
      </c>
      <c r="I129" s="99">
        <v>2557.58</v>
      </c>
      <c r="J129" s="99">
        <v>2499.9969999999998</v>
      </c>
      <c r="K129" s="99">
        <v>2533.4340000000002</v>
      </c>
      <c r="L129" s="99">
        <v>2571.9</v>
      </c>
      <c r="M129" s="99">
        <v>2534.366</v>
      </c>
      <c r="N129" s="99">
        <v>2426.2930000000001</v>
      </c>
      <c r="O129" s="99">
        <v>2305.578</v>
      </c>
      <c r="P129" s="99">
        <v>2230.8159999999998</v>
      </c>
      <c r="Q129" s="99">
        <v>2211.1039999999998</v>
      </c>
      <c r="R129" s="99">
        <v>2211.9789999999998</v>
      </c>
      <c r="S129" s="99">
        <v>2193.2139999999999</v>
      </c>
      <c r="T129" s="99">
        <v>2142.326</v>
      </c>
      <c r="U129" s="99">
        <v>2074.7930000000001</v>
      </c>
      <c r="V129" s="99">
        <v>2015.931</v>
      </c>
    </row>
    <row r="130" spans="1:22" x14ac:dyDescent="0.3">
      <c r="A130" s="92">
        <v>129</v>
      </c>
      <c r="B130" s="93" t="s">
        <v>323</v>
      </c>
      <c r="C130" s="96" t="s">
        <v>173</v>
      </c>
      <c r="D130" s="98">
        <v>12</v>
      </c>
      <c r="E130" s="98">
        <v>275</v>
      </c>
      <c r="F130" s="99">
        <v>779.33</v>
      </c>
      <c r="G130" s="99">
        <v>821.80700000000002</v>
      </c>
      <c r="H130" s="99">
        <v>851.16399999999999</v>
      </c>
      <c r="I130" s="99">
        <v>877.99099999999999</v>
      </c>
      <c r="J130" s="99">
        <v>908.07799999999997</v>
      </c>
      <c r="K130" s="99">
        <v>939.11199999999997</v>
      </c>
      <c r="L130" s="99">
        <v>963.38199999999995</v>
      </c>
      <c r="M130" s="99">
        <v>976.75199999999995</v>
      </c>
      <c r="N130" s="99">
        <v>979.49199999999996</v>
      </c>
      <c r="O130" s="99">
        <v>978.79300000000001</v>
      </c>
      <c r="P130" s="99">
        <v>975.05399999999997</v>
      </c>
      <c r="Q130" s="99">
        <v>970.47</v>
      </c>
      <c r="R130" s="99">
        <v>962.07299999999998</v>
      </c>
      <c r="S130" s="99">
        <v>949.51800000000003</v>
      </c>
      <c r="T130" s="99">
        <v>934.18399999999997</v>
      </c>
      <c r="U130" s="99">
        <v>915.66200000000003</v>
      </c>
      <c r="V130" s="99">
        <v>898.07</v>
      </c>
    </row>
    <row r="131" spans="1:22" x14ac:dyDescent="0.3">
      <c r="A131" s="92">
        <v>130</v>
      </c>
      <c r="B131" s="93" t="s">
        <v>323</v>
      </c>
      <c r="C131" s="96" t="s">
        <v>174</v>
      </c>
      <c r="D131" s="98"/>
      <c r="E131" s="98">
        <v>760</v>
      </c>
      <c r="F131" s="99">
        <v>1927.076</v>
      </c>
      <c r="G131" s="99">
        <v>2132.1469999999999</v>
      </c>
      <c r="H131" s="99">
        <v>2468.2539999999999</v>
      </c>
      <c r="I131" s="99">
        <v>2598.9839999999999</v>
      </c>
      <c r="J131" s="99">
        <v>2607.0639999999999</v>
      </c>
      <c r="K131" s="99">
        <v>2520.2429999999999</v>
      </c>
      <c r="L131" s="99">
        <v>2406.9690000000001</v>
      </c>
      <c r="M131" s="99">
        <v>2314.5819999999999</v>
      </c>
      <c r="N131" s="99">
        <v>2258.3670000000002</v>
      </c>
      <c r="O131" s="99">
        <v>2219.2620000000002</v>
      </c>
      <c r="P131" s="99">
        <v>2172.7370000000001</v>
      </c>
      <c r="Q131" s="99">
        <v>2108.895</v>
      </c>
      <c r="R131" s="99">
        <v>2035.1949999999999</v>
      </c>
      <c r="S131" s="99">
        <v>1965.2670000000001</v>
      </c>
      <c r="T131" s="99">
        <v>1912.155</v>
      </c>
      <c r="U131" s="99">
        <v>1872.309</v>
      </c>
      <c r="V131" s="99">
        <v>1835.385</v>
      </c>
    </row>
    <row r="132" spans="1:22" x14ac:dyDescent="0.3">
      <c r="A132" s="92">
        <v>131</v>
      </c>
      <c r="B132" s="93" t="s">
        <v>323</v>
      </c>
      <c r="C132" s="96" t="s">
        <v>175</v>
      </c>
      <c r="D132" s="98"/>
      <c r="E132" s="98">
        <v>792</v>
      </c>
      <c r="F132" s="99">
        <v>6404.7669999999998</v>
      </c>
      <c r="G132" s="99">
        <v>6209.0460000000003</v>
      </c>
      <c r="H132" s="99">
        <v>5956.01</v>
      </c>
      <c r="I132" s="99">
        <v>5757.3770000000004</v>
      </c>
      <c r="J132" s="99">
        <v>5585.7439999999997</v>
      </c>
      <c r="K132" s="99">
        <v>5425.8469999999998</v>
      </c>
      <c r="L132" s="99">
        <v>5244.9610000000002</v>
      </c>
      <c r="M132" s="99">
        <v>5047.4250000000002</v>
      </c>
      <c r="N132" s="99">
        <v>4857.7340000000004</v>
      </c>
      <c r="O132" s="99">
        <v>4702.5569999999998</v>
      </c>
      <c r="P132" s="99">
        <v>4565.9780000000001</v>
      </c>
      <c r="Q132" s="99">
        <v>4451.1790000000001</v>
      </c>
      <c r="R132" s="99">
        <v>4326.12</v>
      </c>
      <c r="S132" s="99">
        <v>4198.683</v>
      </c>
      <c r="T132" s="99">
        <v>4070.683</v>
      </c>
      <c r="U132" s="99">
        <v>3957.335</v>
      </c>
      <c r="V132" s="99">
        <v>3861.6089999999999</v>
      </c>
    </row>
    <row r="133" spans="1:22" x14ac:dyDescent="0.3">
      <c r="A133" s="92">
        <v>132</v>
      </c>
      <c r="B133" s="93" t="s">
        <v>323</v>
      </c>
      <c r="C133" s="96" t="s">
        <v>176</v>
      </c>
      <c r="D133" s="98"/>
      <c r="E133" s="98">
        <v>784</v>
      </c>
      <c r="F133" s="99">
        <v>436.88400000000001</v>
      </c>
      <c r="G133" s="99">
        <v>431.22800000000001</v>
      </c>
      <c r="H133" s="99">
        <v>456.59899999999999</v>
      </c>
      <c r="I133" s="99">
        <v>493.13499999999999</v>
      </c>
      <c r="J133" s="99">
        <v>518.31799999999998</v>
      </c>
      <c r="K133" s="99">
        <v>525.58600000000001</v>
      </c>
      <c r="L133" s="99">
        <v>528.20399999999995</v>
      </c>
      <c r="M133" s="99">
        <v>538.94500000000005</v>
      </c>
      <c r="N133" s="99">
        <v>556.25199999999995</v>
      </c>
      <c r="O133" s="99">
        <v>575.22400000000005</v>
      </c>
      <c r="P133" s="99">
        <v>589.11800000000005</v>
      </c>
      <c r="Q133" s="99">
        <v>598.46199999999999</v>
      </c>
      <c r="R133" s="99">
        <v>603.78800000000001</v>
      </c>
      <c r="S133" s="99">
        <v>610.90099999999995</v>
      </c>
      <c r="T133" s="99">
        <v>619.14200000000005</v>
      </c>
      <c r="U133" s="99">
        <v>627.16600000000005</v>
      </c>
      <c r="V133" s="99">
        <v>633.02700000000004</v>
      </c>
    </row>
    <row r="134" spans="1:22" x14ac:dyDescent="0.3">
      <c r="A134" s="92">
        <v>133</v>
      </c>
      <c r="B134" s="93" t="s">
        <v>323</v>
      </c>
      <c r="C134" s="96" t="s">
        <v>177</v>
      </c>
      <c r="D134" s="98"/>
      <c r="E134" s="98">
        <v>887</v>
      </c>
      <c r="F134" s="99">
        <v>4385.6750000000002</v>
      </c>
      <c r="G134" s="99">
        <v>4427.8739999999998</v>
      </c>
      <c r="H134" s="99">
        <v>4423.7139999999999</v>
      </c>
      <c r="I134" s="99">
        <v>4405.2120000000004</v>
      </c>
      <c r="J134" s="99">
        <v>4358.4560000000001</v>
      </c>
      <c r="K134" s="99">
        <v>4277.7640000000001</v>
      </c>
      <c r="L134" s="99">
        <v>4157.9840000000004</v>
      </c>
      <c r="M134" s="99">
        <v>3985.7159999999999</v>
      </c>
      <c r="N134" s="99">
        <v>3799.223</v>
      </c>
      <c r="O134" s="99">
        <v>3625.2460000000001</v>
      </c>
      <c r="P134" s="99">
        <v>3467.1190000000001</v>
      </c>
      <c r="Q134" s="99">
        <v>3328.297</v>
      </c>
      <c r="R134" s="99">
        <v>3204.3629999999998</v>
      </c>
      <c r="S134" s="99">
        <v>3088.163</v>
      </c>
      <c r="T134" s="99">
        <v>2978.2950000000001</v>
      </c>
      <c r="U134" s="99">
        <v>2875.634</v>
      </c>
      <c r="V134" s="99">
        <v>2781.2330000000002</v>
      </c>
    </row>
    <row r="135" spans="1:22" x14ac:dyDescent="0.3">
      <c r="A135" s="92">
        <v>134</v>
      </c>
      <c r="B135" s="93" t="s">
        <v>323</v>
      </c>
      <c r="C135" s="94" t="s">
        <v>178</v>
      </c>
      <c r="D135" s="98"/>
      <c r="E135" s="98">
        <v>908</v>
      </c>
      <c r="F135" s="99">
        <v>38856.211000000003</v>
      </c>
      <c r="G135" s="99">
        <v>37216.489000000001</v>
      </c>
      <c r="H135" s="99">
        <v>35397.938000000002</v>
      </c>
      <c r="I135" s="99">
        <v>34563.355000000003</v>
      </c>
      <c r="J135" s="99">
        <v>35030.453000000001</v>
      </c>
      <c r="K135" s="99">
        <v>35748.43</v>
      </c>
      <c r="L135" s="99">
        <v>35753.025999999998</v>
      </c>
      <c r="M135" s="99">
        <v>35016.311000000002</v>
      </c>
      <c r="N135" s="99">
        <v>34070.324999999997</v>
      </c>
      <c r="O135" s="99">
        <v>33440.224999999999</v>
      </c>
      <c r="P135" s="99">
        <v>33327.309000000001</v>
      </c>
      <c r="Q135" s="99">
        <v>33484.837</v>
      </c>
      <c r="R135" s="99">
        <v>33483.866999999998</v>
      </c>
      <c r="S135" s="99">
        <v>33117.366000000002</v>
      </c>
      <c r="T135" s="99">
        <v>32509.532999999999</v>
      </c>
      <c r="U135" s="99">
        <v>31938.440999999999</v>
      </c>
      <c r="V135" s="99">
        <v>31596.803</v>
      </c>
    </row>
    <row r="136" spans="1:22" x14ac:dyDescent="0.3">
      <c r="A136" s="92">
        <v>135</v>
      </c>
      <c r="B136" s="93" t="s">
        <v>323</v>
      </c>
      <c r="C136" s="97" t="s">
        <v>179</v>
      </c>
      <c r="D136" s="98"/>
      <c r="E136" s="98">
        <v>923</v>
      </c>
      <c r="F136" s="99">
        <v>16211.225</v>
      </c>
      <c r="G136" s="99">
        <v>14878.007</v>
      </c>
      <c r="H136" s="99">
        <v>13443.455</v>
      </c>
      <c r="I136" s="99">
        <v>12799.3</v>
      </c>
      <c r="J136" s="99">
        <v>13205.546</v>
      </c>
      <c r="K136" s="99">
        <v>13834.127</v>
      </c>
      <c r="L136" s="99">
        <v>13876.918</v>
      </c>
      <c r="M136" s="99">
        <v>13279.637000000001</v>
      </c>
      <c r="N136" s="99">
        <v>12510.305</v>
      </c>
      <c r="O136" s="99">
        <v>12027.388000000001</v>
      </c>
      <c r="P136" s="99">
        <v>11996.87</v>
      </c>
      <c r="Q136" s="99">
        <v>12197.324000000001</v>
      </c>
      <c r="R136" s="99">
        <v>12260.531999999999</v>
      </c>
      <c r="S136" s="99">
        <v>12030.304</v>
      </c>
      <c r="T136" s="99">
        <v>11606.630999999999</v>
      </c>
      <c r="U136" s="99">
        <v>11238.87</v>
      </c>
      <c r="V136" s="99">
        <v>11080.619000000001</v>
      </c>
    </row>
    <row r="137" spans="1:22" x14ac:dyDescent="0.3">
      <c r="A137" s="92">
        <v>136</v>
      </c>
      <c r="B137" s="93" t="s">
        <v>323</v>
      </c>
      <c r="C137" s="96" t="s">
        <v>180</v>
      </c>
      <c r="D137" s="98"/>
      <c r="E137" s="98">
        <v>112</v>
      </c>
      <c r="F137" s="99">
        <v>555.23900000000003</v>
      </c>
      <c r="G137" s="99">
        <v>512.25</v>
      </c>
      <c r="H137" s="99">
        <v>461.09800000000001</v>
      </c>
      <c r="I137" s="99">
        <v>437.87</v>
      </c>
      <c r="J137" s="99">
        <v>453.54599999999999</v>
      </c>
      <c r="K137" s="99">
        <v>479.89</v>
      </c>
      <c r="L137" s="99">
        <v>485.98</v>
      </c>
      <c r="M137" s="99">
        <v>466.30900000000003</v>
      </c>
      <c r="N137" s="99">
        <v>438.30900000000003</v>
      </c>
      <c r="O137" s="99">
        <v>421.142</v>
      </c>
      <c r="P137" s="99">
        <v>420.94799999999998</v>
      </c>
      <c r="Q137" s="99">
        <v>430.21100000000001</v>
      </c>
      <c r="R137" s="99">
        <v>434.11399999999998</v>
      </c>
      <c r="S137" s="99">
        <v>426.30099999999999</v>
      </c>
      <c r="T137" s="99">
        <v>411.298</v>
      </c>
      <c r="U137" s="99">
        <v>397.75900000000001</v>
      </c>
      <c r="V137" s="99">
        <v>393.101</v>
      </c>
    </row>
    <row r="138" spans="1:22" x14ac:dyDescent="0.3">
      <c r="A138" s="92">
        <v>137</v>
      </c>
      <c r="B138" s="93" t="s">
        <v>323</v>
      </c>
      <c r="C138" s="96" t="s">
        <v>181</v>
      </c>
      <c r="D138" s="98"/>
      <c r="E138" s="98">
        <v>100</v>
      </c>
      <c r="F138" s="99">
        <v>326.56</v>
      </c>
      <c r="G138" s="99">
        <v>306.39600000000002</v>
      </c>
      <c r="H138" s="99">
        <v>281.24599999999998</v>
      </c>
      <c r="I138" s="99">
        <v>264.673</v>
      </c>
      <c r="J138" s="99">
        <v>264.70400000000001</v>
      </c>
      <c r="K138" s="99">
        <v>266.78500000000003</v>
      </c>
      <c r="L138" s="99">
        <v>260.12299999999999</v>
      </c>
      <c r="M138" s="99">
        <v>247.36600000000001</v>
      </c>
      <c r="N138" s="99">
        <v>233.315</v>
      </c>
      <c r="O138" s="99">
        <v>222.38200000000001</v>
      </c>
      <c r="P138" s="99">
        <v>216.983</v>
      </c>
      <c r="Q138" s="99">
        <v>214.86099999999999</v>
      </c>
      <c r="R138" s="99">
        <v>211.578</v>
      </c>
      <c r="S138" s="99">
        <v>204.929</v>
      </c>
      <c r="T138" s="99">
        <v>196.453</v>
      </c>
      <c r="U138" s="99">
        <v>188.76599999999999</v>
      </c>
      <c r="V138" s="99">
        <v>183.577</v>
      </c>
    </row>
    <row r="139" spans="1:22" x14ac:dyDescent="0.3">
      <c r="A139" s="92">
        <v>138</v>
      </c>
      <c r="B139" s="93" t="s">
        <v>323</v>
      </c>
      <c r="C139" s="96" t="s">
        <v>182</v>
      </c>
      <c r="D139" s="98"/>
      <c r="E139" s="98">
        <v>203</v>
      </c>
      <c r="F139" s="99">
        <v>536.36099999999999</v>
      </c>
      <c r="G139" s="99">
        <v>505.56299999999999</v>
      </c>
      <c r="H139" s="99">
        <v>468.26499999999999</v>
      </c>
      <c r="I139" s="99">
        <v>451.79700000000003</v>
      </c>
      <c r="J139" s="99">
        <v>471.976</v>
      </c>
      <c r="K139" s="99">
        <v>495.34500000000003</v>
      </c>
      <c r="L139" s="99">
        <v>496.59800000000001</v>
      </c>
      <c r="M139" s="99">
        <v>481.87799999999999</v>
      </c>
      <c r="N139" s="99">
        <v>462.11200000000002</v>
      </c>
      <c r="O139" s="99">
        <v>448.12</v>
      </c>
      <c r="P139" s="99">
        <v>447.80200000000002</v>
      </c>
      <c r="Q139" s="99">
        <v>457.15600000000001</v>
      </c>
      <c r="R139" s="99">
        <v>462.88600000000002</v>
      </c>
      <c r="S139" s="99">
        <v>458.16500000000002</v>
      </c>
      <c r="T139" s="99">
        <v>445.99</v>
      </c>
      <c r="U139" s="99">
        <v>433.65100000000001</v>
      </c>
      <c r="V139" s="99">
        <v>427.31099999999998</v>
      </c>
    </row>
    <row r="140" spans="1:22" x14ac:dyDescent="0.3">
      <c r="A140" s="92">
        <v>139</v>
      </c>
      <c r="B140" s="93" t="s">
        <v>323</v>
      </c>
      <c r="C140" s="96" t="s">
        <v>183</v>
      </c>
      <c r="D140" s="98"/>
      <c r="E140" s="98">
        <v>348</v>
      </c>
      <c r="F140" s="99">
        <v>436.399</v>
      </c>
      <c r="G140" s="99">
        <v>424.53300000000002</v>
      </c>
      <c r="H140" s="99">
        <v>411.38</v>
      </c>
      <c r="I140" s="99">
        <v>392.642</v>
      </c>
      <c r="J140" s="99">
        <v>379.37299999999999</v>
      </c>
      <c r="K140" s="99">
        <v>371.72199999999998</v>
      </c>
      <c r="L140" s="99">
        <v>363.548</v>
      </c>
      <c r="M140" s="99">
        <v>355.827</v>
      </c>
      <c r="N140" s="99">
        <v>348.46600000000001</v>
      </c>
      <c r="O140" s="99">
        <v>340.05599999999998</v>
      </c>
      <c r="P140" s="99">
        <v>331.31299999999999</v>
      </c>
      <c r="Q140" s="99">
        <v>323.59800000000001</v>
      </c>
      <c r="R140" s="99">
        <v>317.221</v>
      </c>
      <c r="S140" s="99">
        <v>311.47800000000001</v>
      </c>
      <c r="T140" s="99">
        <v>305.61500000000001</v>
      </c>
      <c r="U140" s="99">
        <v>299.25400000000002</v>
      </c>
      <c r="V140" s="99">
        <v>292.83699999999999</v>
      </c>
    </row>
    <row r="141" spans="1:22" x14ac:dyDescent="0.3">
      <c r="A141" s="92">
        <v>140</v>
      </c>
      <c r="B141" s="93" t="s">
        <v>323</v>
      </c>
      <c r="C141" s="96" t="s">
        <v>184</v>
      </c>
      <c r="D141" s="98"/>
      <c r="E141" s="98">
        <v>616</v>
      </c>
      <c r="F141" s="99">
        <v>1725.2239999999999</v>
      </c>
      <c r="G141" s="99">
        <v>1549.5909999999999</v>
      </c>
      <c r="H141" s="99">
        <v>1427.502</v>
      </c>
      <c r="I141" s="99">
        <v>1349.806</v>
      </c>
      <c r="J141" s="99">
        <v>1340.5160000000001</v>
      </c>
      <c r="K141" s="99">
        <v>1340.268</v>
      </c>
      <c r="L141" s="99">
        <v>1294.6849999999999</v>
      </c>
      <c r="M141" s="99">
        <v>1214.212</v>
      </c>
      <c r="N141" s="99">
        <v>1141.3510000000001</v>
      </c>
      <c r="O141" s="99">
        <v>1093.3030000000001</v>
      </c>
      <c r="P141" s="99">
        <v>1073.5229999999999</v>
      </c>
      <c r="Q141" s="99">
        <v>1065.1859999999999</v>
      </c>
      <c r="R141" s="99">
        <v>1045.8920000000001</v>
      </c>
      <c r="S141" s="99">
        <v>1009.8920000000001</v>
      </c>
      <c r="T141" s="99">
        <v>965.91700000000003</v>
      </c>
      <c r="U141" s="99">
        <v>930.65099999999995</v>
      </c>
      <c r="V141" s="99">
        <v>909.12599999999998</v>
      </c>
    </row>
    <row r="142" spans="1:22" x14ac:dyDescent="0.3">
      <c r="A142" s="92">
        <v>141</v>
      </c>
      <c r="B142" s="93" t="s">
        <v>323</v>
      </c>
      <c r="C142" s="96" t="s">
        <v>185</v>
      </c>
      <c r="D142" s="98">
        <v>13</v>
      </c>
      <c r="E142" s="98">
        <v>498</v>
      </c>
      <c r="F142" s="99">
        <v>201.61199999999999</v>
      </c>
      <c r="G142" s="99">
        <v>177.52</v>
      </c>
      <c r="H142" s="99">
        <v>160.09700000000001</v>
      </c>
      <c r="I142" s="99">
        <v>147.857</v>
      </c>
      <c r="J142" s="99">
        <v>143.702</v>
      </c>
      <c r="K142" s="99">
        <v>142.345</v>
      </c>
      <c r="L142" s="99">
        <v>137.529</v>
      </c>
      <c r="M142" s="99">
        <v>128.571</v>
      </c>
      <c r="N142" s="99">
        <v>119.246</v>
      </c>
      <c r="O142" s="99">
        <v>112.541</v>
      </c>
      <c r="P142" s="99">
        <v>108.956</v>
      </c>
      <c r="Q142" s="99">
        <v>106.94199999999999</v>
      </c>
      <c r="R142" s="99">
        <v>104.36</v>
      </c>
      <c r="S142" s="99">
        <v>100.045</v>
      </c>
      <c r="T142" s="99">
        <v>94.900999999999996</v>
      </c>
      <c r="U142" s="99">
        <v>90.537999999999997</v>
      </c>
      <c r="V142" s="99">
        <v>87.617999999999995</v>
      </c>
    </row>
    <row r="143" spans="1:22" x14ac:dyDescent="0.3">
      <c r="A143" s="92">
        <v>142</v>
      </c>
      <c r="B143" s="93" t="s">
        <v>323</v>
      </c>
      <c r="C143" s="96" t="s">
        <v>186</v>
      </c>
      <c r="D143" s="98"/>
      <c r="E143" s="98">
        <v>642</v>
      </c>
      <c r="F143" s="99">
        <v>937.13699999999994</v>
      </c>
      <c r="G143" s="99">
        <v>890.22699999999998</v>
      </c>
      <c r="H143" s="99">
        <v>847.529</v>
      </c>
      <c r="I143" s="99">
        <v>819.99199999999996</v>
      </c>
      <c r="J143" s="99">
        <v>804.98099999999999</v>
      </c>
      <c r="K143" s="99">
        <v>783.21199999999999</v>
      </c>
      <c r="L143" s="99">
        <v>753.55100000000004</v>
      </c>
      <c r="M143" s="99">
        <v>724.83699999999999</v>
      </c>
      <c r="N143" s="99">
        <v>699.29499999999996</v>
      </c>
      <c r="O143" s="99">
        <v>679.43299999999999</v>
      </c>
      <c r="P143" s="99">
        <v>663.54300000000001</v>
      </c>
      <c r="Q143" s="99">
        <v>648.36099999999999</v>
      </c>
      <c r="R143" s="99">
        <v>630.19399999999996</v>
      </c>
      <c r="S143" s="99">
        <v>610.90599999999995</v>
      </c>
      <c r="T143" s="99">
        <v>592.19100000000003</v>
      </c>
      <c r="U143" s="99">
        <v>576.73099999999999</v>
      </c>
      <c r="V143" s="99">
        <v>563.40200000000004</v>
      </c>
    </row>
    <row r="144" spans="1:22" x14ac:dyDescent="0.3">
      <c r="A144" s="92">
        <v>143</v>
      </c>
      <c r="B144" s="93" t="s">
        <v>323</v>
      </c>
      <c r="C144" s="96" t="s">
        <v>187</v>
      </c>
      <c r="D144" s="98"/>
      <c r="E144" s="98">
        <v>643</v>
      </c>
      <c r="F144" s="99">
        <v>8903.0079999999998</v>
      </c>
      <c r="G144" s="99">
        <v>8136.0680000000002</v>
      </c>
      <c r="H144" s="99">
        <v>7232.7460000000001</v>
      </c>
      <c r="I144" s="99">
        <v>6903.2089999999998</v>
      </c>
      <c r="J144" s="99">
        <v>7292.9049999999997</v>
      </c>
      <c r="K144" s="99">
        <v>7838.5129999999999</v>
      </c>
      <c r="L144" s="99">
        <v>7982.558</v>
      </c>
      <c r="M144" s="99">
        <v>7656.9089999999997</v>
      </c>
      <c r="N144" s="99">
        <v>7185.0640000000003</v>
      </c>
      <c r="O144" s="99">
        <v>6911.9759999999997</v>
      </c>
      <c r="P144" s="99">
        <v>6962.2349999999997</v>
      </c>
      <c r="Q144" s="99">
        <v>7172.5060000000003</v>
      </c>
      <c r="R144" s="99">
        <v>7283.3559999999998</v>
      </c>
      <c r="S144" s="99">
        <v>7181.9120000000003</v>
      </c>
      <c r="T144" s="99">
        <v>6936.5290000000005</v>
      </c>
      <c r="U144" s="99">
        <v>6724.7160000000003</v>
      </c>
      <c r="V144" s="99">
        <v>6660.665</v>
      </c>
    </row>
    <row r="145" spans="1:22" x14ac:dyDescent="0.3">
      <c r="A145" s="92">
        <v>144</v>
      </c>
      <c r="B145" s="93" t="s">
        <v>323</v>
      </c>
      <c r="C145" s="96" t="s">
        <v>188</v>
      </c>
      <c r="D145" s="98"/>
      <c r="E145" s="98">
        <v>703</v>
      </c>
      <c r="F145" s="99">
        <v>281.577</v>
      </c>
      <c r="G145" s="99">
        <v>268.19799999999998</v>
      </c>
      <c r="H145" s="99">
        <v>247.33600000000001</v>
      </c>
      <c r="I145" s="99">
        <v>229.625</v>
      </c>
      <c r="J145" s="99">
        <v>225.10400000000001</v>
      </c>
      <c r="K145" s="99">
        <v>228.77500000000001</v>
      </c>
      <c r="L145" s="99">
        <v>229.88200000000001</v>
      </c>
      <c r="M145" s="99">
        <v>224.72499999999999</v>
      </c>
      <c r="N145" s="99">
        <v>215.029</v>
      </c>
      <c r="O145" s="99">
        <v>204.77</v>
      </c>
      <c r="P145" s="99">
        <v>198.334</v>
      </c>
      <c r="Q145" s="99">
        <v>196.65799999999999</v>
      </c>
      <c r="R145" s="99">
        <v>196.47800000000001</v>
      </c>
      <c r="S145" s="99">
        <v>194.57</v>
      </c>
      <c r="T145" s="99">
        <v>189.37</v>
      </c>
      <c r="U145" s="99">
        <v>182.988</v>
      </c>
      <c r="V145" s="99">
        <v>177.47499999999999</v>
      </c>
    </row>
    <row r="146" spans="1:22" x14ac:dyDescent="0.3">
      <c r="A146" s="92">
        <v>145</v>
      </c>
      <c r="B146" s="93" t="s">
        <v>323</v>
      </c>
      <c r="C146" s="96" t="s">
        <v>189</v>
      </c>
      <c r="D146" s="98">
        <v>14</v>
      </c>
      <c r="E146" s="98">
        <v>804</v>
      </c>
      <c r="F146" s="99">
        <v>2308.1080000000002</v>
      </c>
      <c r="G146" s="99">
        <v>2107.6610000000001</v>
      </c>
      <c r="H146" s="99">
        <v>1906.2560000000001</v>
      </c>
      <c r="I146" s="99">
        <v>1801.829</v>
      </c>
      <c r="J146" s="99">
        <v>1828.739</v>
      </c>
      <c r="K146" s="99">
        <v>1887.2719999999999</v>
      </c>
      <c r="L146" s="99">
        <v>1872.4639999999999</v>
      </c>
      <c r="M146" s="99">
        <v>1779.0029999999999</v>
      </c>
      <c r="N146" s="99">
        <v>1668.1179999999999</v>
      </c>
      <c r="O146" s="99">
        <v>1593.665</v>
      </c>
      <c r="P146" s="99">
        <v>1573.2329999999999</v>
      </c>
      <c r="Q146" s="99">
        <v>1581.845</v>
      </c>
      <c r="R146" s="99">
        <v>1574.453</v>
      </c>
      <c r="S146" s="99">
        <v>1532.106</v>
      </c>
      <c r="T146" s="99">
        <v>1468.367</v>
      </c>
      <c r="U146" s="99">
        <v>1413.816</v>
      </c>
      <c r="V146" s="99">
        <v>1385.5070000000001</v>
      </c>
    </row>
    <row r="147" spans="1:22" x14ac:dyDescent="0.3">
      <c r="A147" s="92">
        <v>146</v>
      </c>
      <c r="B147" s="93" t="s">
        <v>323</v>
      </c>
      <c r="C147" s="97" t="s">
        <v>190</v>
      </c>
      <c r="D147" s="98">
        <v>15</v>
      </c>
      <c r="E147" s="98">
        <v>924</v>
      </c>
      <c r="F147" s="99">
        <v>6243.9920000000002</v>
      </c>
      <c r="G147" s="99">
        <v>6205.5929999999998</v>
      </c>
      <c r="H147" s="99">
        <v>6056.9470000000001</v>
      </c>
      <c r="I147" s="99">
        <v>6003.2250000000004</v>
      </c>
      <c r="J147" s="99">
        <v>6125.4030000000002</v>
      </c>
      <c r="K147" s="99">
        <v>6290.9350000000004</v>
      </c>
      <c r="L147" s="99">
        <v>6371.5730000000003</v>
      </c>
      <c r="M147" s="99">
        <v>6362.0029999999997</v>
      </c>
      <c r="N147" s="99">
        <v>6305.384</v>
      </c>
      <c r="O147" s="99">
        <v>6266.4449999999997</v>
      </c>
      <c r="P147" s="99">
        <v>6287.0119999999997</v>
      </c>
      <c r="Q147" s="99">
        <v>6340.9059999999999</v>
      </c>
      <c r="R147" s="99">
        <v>6375.9049999999997</v>
      </c>
      <c r="S147" s="99">
        <v>6362.4179999999997</v>
      </c>
      <c r="T147" s="99">
        <v>6310.7910000000002</v>
      </c>
      <c r="U147" s="99">
        <v>6254.3339999999998</v>
      </c>
      <c r="V147" s="99">
        <v>6219.5810000000001</v>
      </c>
    </row>
    <row r="148" spans="1:22" x14ac:dyDescent="0.3">
      <c r="A148" s="92">
        <v>147</v>
      </c>
      <c r="B148" s="93" t="s">
        <v>323</v>
      </c>
      <c r="C148" s="96" t="s">
        <v>191</v>
      </c>
      <c r="D148" s="98">
        <v>16</v>
      </c>
      <c r="E148" s="98">
        <v>830</v>
      </c>
      <c r="F148" s="99">
        <v>7.6689999999999996</v>
      </c>
      <c r="G148" s="99">
        <v>7.7050000000000001</v>
      </c>
      <c r="H148" s="99">
        <v>7.76</v>
      </c>
      <c r="I148" s="99">
        <v>7.7969999999999997</v>
      </c>
      <c r="J148" s="99">
        <v>7.8070000000000004</v>
      </c>
      <c r="K148" s="99">
        <v>7.8179999999999996</v>
      </c>
      <c r="L148" s="99">
        <v>7.8559999999999999</v>
      </c>
      <c r="M148" s="99">
        <v>7.915</v>
      </c>
      <c r="N148" s="99">
        <v>7.9820000000000002</v>
      </c>
      <c r="O148" s="99">
        <v>8.0329999999999995</v>
      </c>
      <c r="P148" s="99">
        <v>8.0470000000000006</v>
      </c>
      <c r="Q148" s="99">
        <v>8.0389999999999997</v>
      </c>
      <c r="R148" s="99">
        <v>8.0229999999999997</v>
      </c>
      <c r="S148" s="99">
        <v>8.0020000000000007</v>
      </c>
      <c r="T148" s="99">
        <v>7.976</v>
      </c>
      <c r="U148" s="99">
        <v>7.9420000000000002</v>
      </c>
      <c r="V148" s="99">
        <v>7.8760000000000003</v>
      </c>
    </row>
    <row r="149" spans="1:22" x14ac:dyDescent="0.3">
      <c r="A149" s="92">
        <v>148</v>
      </c>
      <c r="B149" s="93" t="s">
        <v>323</v>
      </c>
      <c r="C149" s="96" t="s">
        <v>192</v>
      </c>
      <c r="D149" s="98"/>
      <c r="E149" s="98">
        <v>208</v>
      </c>
      <c r="F149" s="99">
        <v>306.41500000000002</v>
      </c>
      <c r="G149" s="99">
        <v>328.64499999999998</v>
      </c>
      <c r="H149" s="99">
        <v>341.23899999999998</v>
      </c>
      <c r="I149" s="99">
        <v>340.64800000000002</v>
      </c>
      <c r="J149" s="99">
        <v>334.15100000000001</v>
      </c>
      <c r="K149" s="99">
        <v>328.13799999999998</v>
      </c>
      <c r="L149" s="99">
        <v>329.46600000000001</v>
      </c>
      <c r="M149" s="99">
        <v>338.52499999999998</v>
      </c>
      <c r="N149" s="99">
        <v>347.22899999999998</v>
      </c>
      <c r="O149" s="99">
        <v>349.81799999999998</v>
      </c>
      <c r="P149" s="99">
        <v>346.58199999999999</v>
      </c>
      <c r="Q149" s="99">
        <v>341.82600000000002</v>
      </c>
      <c r="R149" s="99">
        <v>339.97699999999998</v>
      </c>
      <c r="S149" s="99">
        <v>341.68</v>
      </c>
      <c r="T149" s="99">
        <v>344.46499999999997</v>
      </c>
      <c r="U149" s="99">
        <v>345.512</v>
      </c>
      <c r="V149" s="99">
        <v>342.93299999999999</v>
      </c>
    </row>
    <row r="150" spans="1:22" x14ac:dyDescent="0.3">
      <c r="A150" s="92">
        <v>149</v>
      </c>
      <c r="B150" s="93" t="s">
        <v>323</v>
      </c>
      <c r="C150" s="96" t="s">
        <v>193</v>
      </c>
      <c r="D150" s="98"/>
      <c r="E150" s="98">
        <v>233</v>
      </c>
      <c r="F150" s="99">
        <v>69.778999999999996</v>
      </c>
      <c r="G150" s="99">
        <v>64.822000000000003</v>
      </c>
      <c r="H150" s="99">
        <v>58.4</v>
      </c>
      <c r="I150" s="99">
        <v>55.784999999999997</v>
      </c>
      <c r="J150" s="99">
        <v>57.255000000000003</v>
      </c>
      <c r="K150" s="99">
        <v>58.624000000000002</v>
      </c>
      <c r="L150" s="99">
        <v>57.475000000000001</v>
      </c>
      <c r="M150" s="99">
        <v>54.405999999999999</v>
      </c>
      <c r="N150" s="99">
        <v>51.040999999999997</v>
      </c>
      <c r="O150" s="99">
        <v>48.713000000000001</v>
      </c>
      <c r="P150" s="99">
        <v>48.042999999999999</v>
      </c>
      <c r="Q150" s="99">
        <v>48.195999999999998</v>
      </c>
      <c r="R150" s="99">
        <v>47.857999999999997</v>
      </c>
      <c r="S150" s="99">
        <v>46.430999999999997</v>
      </c>
      <c r="T150" s="99">
        <v>44.389000000000003</v>
      </c>
      <c r="U150" s="99">
        <v>42.651000000000003</v>
      </c>
      <c r="V150" s="99">
        <v>41.622</v>
      </c>
    </row>
    <row r="151" spans="1:22" x14ac:dyDescent="0.3">
      <c r="A151" s="92">
        <v>150</v>
      </c>
      <c r="B151" s="93" t="s">
        <v>323</v>
      </c>
      <c r="C151" s="96" t="s">
        <v>194</v>
      </c>
      <c r="D151" s="98">
        <v>17</v>
      </c>
      <c r="E151" s="98">
        <v>246</v>
      </c>
      <c r="F151" s="99">
        <v>300.01100000000002</v>
      </c>
      <c r="G151" s="99">
        <v>300.30700000000002</v>
      </c>
      <c r="H151" s="99">
        <v>295.62400000000002</v>
      </c>
      <c r="I151" s="99">
        <v>292.084</v>
      </c>
      <c r="J151" s="99">
        <v>293.74299999999999</v>
      </c>
      <c r="K151" s="99">
        <v>298.18900000000002</v>
      </c>
      <c r="L151" s="99">
        <v>301.25900000000001</v>
      </c>
      <c r="M151" s="99">
        <v>301.89400000000001</v>
      </c>
      <c r="N151" s="99">
        <v>300.91399999999999</v>
      </c>
      <c r="O151" s="99">
        <v>299.209</v>
      </c>
      <c r="P151" s="99">
        <v>298.80200000000002</v>
      </c>
      <c r="Q151" s="99">
        <v>299.41500000000002</v>
      </c>
      <c r="R151" s="99">
        <v>299.99900000000002</v>
      </c>
      <c r="S151" s="99">
        <v>299.65300000000002</v>
      </c>
      <c r="T151" s="99">
        <v>297.85599999999999</v>
      </c>
      <c r="U151" s="99">
        <v>295.38900000000001</v>
      </c>
      <c r="V151" s="99">
        <v>293.11500000000001</v>
      </c>
    </row>
    <row r="152" spans="1:22" x14ac:dyDescent="0.3">
      <c r="A152" s="92">
        <v>151</v>
      </c>
      <c r="B152" s="93" t="s">
        <v>323</v>
      </c>
      <c r="C152" s="96" t="s">
        <v>195</v>
      </c>
      <c r="D152" s="98"/>
      <c r="E152" s="98">
        <v>352</v>
      </c>
      <c r="F152" s="99">
        <v>22.09</v>
      </c>
      <c r="G152" s="99">
        <v>21.789000000000001</v>
      </c>
      <c r="H152" s="99">
        <v>21.233000000000001</v>
      </c>
      <c r="I152" s="99">
        <v>20.757999999999999</v>
      </c>
      <c r="J152" s="99">
        <v>20.59</v>
      </c>
      <c r="K152" s="99">
        <v>20.542000000000002</v>
      </c>
      <c r="L152" s="99">
        <v>20.341000000000001</v>
      </c>
      <c r="M152" s="99">
        <v>19.966000000000001</v>
      </c>
      <c r="N152" s="99">
        <v>19.574000000000002</v>
      </c>
      <c r="O152" s="99">
        <v>19.218</v>
      </c>
      <c r="P152" s="99">
        <v>18.954999999999998</v>
      </c>
      <c r="Q152" s="99">
        <v>18.771000000000001</v>
      </c>
      <c r="R152" s="99">
        <v>18.564</v>
      </c>
      <c r="S152" s="99">
        <v>18.297999999999998</v>
      </c>
      <c r="T152" s="99">
        <v>17.978999999999999</v>
      </c>
      <c r="U152" s="99">
        <v>17.678999999999998</v>
      </c>
      <c r="V152" s="99">
        <v>17.41</v>
      </c>
    </row>
    <row r="153" spans="1:22" x14ac:dyDescent="0.3">
      <c r="A153" s="92">
        <v>152</v>
      </c>
      <c r="B153" s="93" t="s">
        <v>323</v>
      </c>
      <c r="C153" s="96" t="s">
        <v>196</v>
      </c>
      <c r="D153" s="98"/>
      <c r="E153" s="98">
        <v>372</v>
      </c>
      <c r="F153" s="99">
        <v>322.62</v>
      </c>
      <c r="G153" s="99">
        <v>296.05500000000001</v>
      </c>
      <c r="H153" s="99">
        <v>291.32799999999997</v>
      </c>
      <c r="I153" s="99">
        <v>308.52100000000002</v>
      </c>
      <c r="J153" s="99">
        <v>331.12700000000001</v>
      </c>
      <c r="K153" s="99">
        <v>341.64400000000001</v>
      </c>
      <c r="L153" s="99">
        <v>335.76900000000001</v>
      </c>
      <c r="M153" s="99">
        <v>322.661</v>
      </c>
      <c r="N153" s="99">
        <v>314.87099999999998</v>
      </c>
      <c r="O153" s="99">
        <v>317.73899999999998</v>
      </c>
      <c r="P153" s="99">
        <v>326.52600000000001</v>
      </c>
      <c r="Q153" s="99">
        <v>334.017</v>
      </c>
      <c r="R153" s="99">
        <v>334.44499999999999</v>
      </c>
      <c r="S153" s="99">
        <v>328.63</v>
      </c>
      <c r="T153" s="99">
        <v>322.26</v>
      </c>
      <c r="U153" s="99">
        <v>319.69299999999998</v>
      </c>
      <c r="V153" s="99">
        <v>320.94200000000001</v>
      </c>
    </row>
    <row r="154" spans="1:22" x14ac:dyDescent="0.3">
      <c r="A154" s="92">
        <v>153</v>
      </c>
      <c r="B154" s="93" t="s">
        <v>323</v>
      </c>
      <c r="C154" s="96" t="s">
        <v>197</v>
      </c>
      <c r="D154" s="98"/>
      <c r="E154" s="98">
        <v>428</v>
      </c>
      <c r="F154" s="99">
        <v>97.141999999999996</v>
      </c>
      <c r="G154" s="99">
        <v>87.796999999999997</v>
      </c>
      <c r="H154" s="99">
        <v>77.576999999999998</v>
      </c>
      <c r="I154" s="99">
        <v>73.093999999999994</v>
      </c>
      <c r="J154" s="99">
        <v>75.421999999999997</v>
      </c>
      <c r="K154" s="99">
        <v>78.275999999999996</v>
      </c>
      <c r="L154" s="99">
        <v>76.968999999999994</v>
      </c>
      <c r="M154" s="99">
        <v>72.540999999999997</v>
      </c>
      <c r="N154" s="99">
        <v>67.608999999999995</v>
      </c>
      <c r="O154" s="99">
        <v>64.204999999999998</v>
      </c>
      <c r="P154" s="99">
        <v>63.338000000000001</v>
      </c>
      <c r="Q154" s="99">
        <v>63.817999999999998</v>
      </c>
      <c r="R154" s="99">
        <v>63.698</v>
      </c>
      <c r="S154" s="99">
        <v>61.893999999999998</v>
      </c>
      <c r="T154" s="99">
        <v>59.04</v>
      </c>
      <c r="U154" s="99">
        <v>56.512999999999998</v>
      </c>
      <c r="V154" s="99">
        <v>55.046999999999997</v>
      </c>
    </row>
    <row r="155" spans="1:22" x14ac:dyDescent="0.3">
      <c r="A155" s="92">
        <v>154</v>
      </c>
      <c r="B155" s="93" t="s">
        <v>323</v>
      </c>
      <c r="C155" s="96" t="s">
        <v>198</v>
      </c>
      <c r="D155" s="98"/>
      <c r="E155" s="98">
        <v>440</v>
      </c>
      <c r="F155" s="99">
        <v>153.05699999999999</v>
      </c>
      <c r="G155" s="99">
        <v>151.16</v>
      </c>
      <c r="H155" s="99">
        <v>140.03700000000001</v>
      </c>
      <c r="I155" s="99">
        <v>126.247</v>
      </c>
      <c r="J155" s="99">
        <v>120.60899999999999</v>
      </c>
      <c r="K155" s="99">
        <v>122.833</v>
      </c>
      <c r="L155" s="99">
        <v>125.539</v>
      </c>
      <c r="M155" s="99">
        <v>124.334</v>
      </c>
      <c r="N155" s="99">
        <v>118.74</v>
      </c>
      <c r="O155" s="99">
        <v>111.36199999999999</v>
      </c>
      <c r="P155" s="99">
        <v>106.345</v>
      </c>
      <c r="Q155" s="99">
        <v>105.303</v>
      </c>
      <c r="R155" s="99">
        <v>106.057</v>
      </c>
      <c r="S155" s="99">
        <v>105.569</v>
      </c>
      <c r="T155" s="99">
        <v>102.54300000000001</v>
      </c>
      <c r="U155" s="99">
        <v>98.244</v>
      </c>
      <c r="V155" s="99">
        <v>94.602999999999994</v>
      </c>
    </row>
    <row r="156" spans="1:22" x14ac:dyDescent="0.3">
      <c r="A156" s="92">
        <v>155</v>
      </c>
      <c r="B156" s="93" t="s">
        <v>323</v>
      </c>
      <c r="C156" s="96" t="s">
        <v>199</v>
      </c>
      <c r="D156" s="98">
        <v>18</v>
      </c>
      <c r="E156" s="98">
        <v>578</v>
      </c>
      <c r="F156" s="99">
        <v>319.56900000000002</v>
      </c>
      <c r="G156" s="99">
        <v>332.67399999999998</v>
      </c>
      <c r="H156" s="99">
        <v>340.32799999999997</v>
      </c>
      <c r="I156" s="99">
        <v>345.05599999999998</v>
      </c>
      <c r="J156" s="99">
        <v>349.54</v>
      </c>
      <c r="K156" s="99">
        <v>355.56400000000002</v>
      </c>
      <c r="L156" s="99">
        <v>364.14699999999999</v>
      </c>
      <c r="M156" s="99">
        <v>373.71699999999998</v>
      </c>
      <c r="N156" s="99">
        <v>380.875</v>
      </c>
      <c r="O156" s="99">
        <v>385.012</v>
      </c>
      <c r="P156" s="99">
        <v>387.55900000000003</v>
      </c>
      <c r="Q156" s="99">
        <v>390.22</v>
      </c>
      <c r="R156" s="99">
        <v>393.73099999999999</v>
      </c>
      <c r="S156" s="99">
        <v>396.96699999999998</v>
      </c>
      <c r="T156" s="99">
        <v>399.67500000000001</v>
      </c>
      <c r="U156" s="99">
        <v>400.37299999999999</v>
      </c>
      <c r="V156" s="99">
        <v>399.733</v>
      </c>
    </row>
    <row r="157" spans="1:22" x14ac:dyDescent="0.3">
      <c r="A157" s="92">
        <v>156</v>
      </c>
      <c r="B157" s="93" t="s">
        <v>323</v>
      </c>
      <c r="C157" s="96" t="s">
        <v>200</v>
      </c>
      <c r="D157" s="98"/>
      <c r="E157" s="98">
        <v>752</v>
      </c>
      <c r="F157" s="99">
        <v>609.41200000000003</v>
      </c>
      <c r="G157" s="99">
        <v>623.73400000000004</v>
      </c>
      <c r="H157" s="99">
        <v>608.96400000000006</v>
      </c>
      <c r="I157" s="99">
        <v>596.995</v>
      </c>
      <c r="J157" s="99">
        <v>610.90200000000004</v>
      </c>
      <c r="K157" s="99">
        <v>636.30200000000002</v>
      </c>
      <c r="L157" s="99">
        <v>656.83</v>
      </c>
      <c r="M157" s="99">
        <v>667.31500000000005</v>
      </c>
      <c r="N157" s="99">
        <v>667.43399999999997</v>
      </c>
      <c r="O157" s="99">
        <v>663.96900000000005</v>
      </c>
      <c r="P157" s="99">
        <v>666.40200000000004</v>
      </c>
      <c r="Q157" s="99">
        <v>676.33199999999999</v>
      </c>
      <c r="R157" s="99">
        <v>687.65899999999999</v>
      </c>
      <c r="S157" s="99">
        <v>694.08799999999997</v>
      </c>
      <c r="T157" s="99">
        <v>694.255</v>
      </c>
      <c r="U157" s="99">
        <v>691.04899999999998</v>
      </c>
      <c r="V157" s="99">
        <v>688.98199999999997</v>
      </c>
    </row>
    <row r="158" spans="1:22" x14ac:dyDescent="0.3">
      <c r="A158" s="92">
        <v>157</v>
      </c>
      <c r="B158" s="93" t="s">
        <v>323</v>
      </c>
      <c r="C158" s="96" t="s">
        <v>201</v>
      </c>
      <c r="D158" s="98"/>
      <c r="E158" s="98">
        <v>826</v>
      </c>
      <c r="F158" s="99">
        <v>4028.49</v>
      </c>
      <c r="G158" s="99">
        <v>3982.7939999999999</v>
      </c>
      <c r="H158" s="99">
        <v>3865.9560000000001</v>
      </c>
      <c r="I158" s="99">
        <v>3827.6350000000002</v>
      </c>
      <c r="J158" s="99">
        <v>3915.8069999999998</v>
      </c>
      <c r="K158" s="99">
        <v>4034.7420000000002</v>
      </c>
      <c r="L158" s="99">
        <v>4087.73</v>
      </c>
      <c r="M158" s="99">
        <v>4070.4639999999999</v>
      </c>
      <c r="N158" s="99">
        <v>4020.748</v>
      </c>
      <c r="O158" s="99">
        <v>3990.77</v>
      </c>
      <c r="P158" s="99">
        <v>4008.0920000000001</v>
      </c>
      <c r="Q158" s="99">
        <v>4046.7840000000001</v>
      </c>
      <c r="R158" s="99">
        <v>4067.819</v>
      </c>
      <c r="S158" s="99">
        <v>4053.1770000000001</v>
      </c>
      <c r="T158" s="99">
        <v>4012.3359999999998</v>
      </c>
      <c r="U158" s="99">
        <v>3971.3049999999998</v>
      </c>
      <c r="V158" s="99">
        <v>3949.4119999999998</v>
      </c>
    </row>
    <row r="159" spans="1:22" x14ac:dyDescent="0.3">
      <c r="A159" s="92">
        <v>158</v>
      </c>
      <c r="B159" s="93" t="s">
        <v>323</v>
      </c>
      <c r="C159" s="97" t="s">
        <v>202</v>
      </c>
      <c r="D159" s="98">
        <v>19</v>
      </c>
      <c r="E159" s="98">
        <v>925</v>
      </c>
      <c r="F159" s="99">
        <v>6498.4960000000001</v>
      </c>
      <c r="G159" s="99">
        <v>6154.9440000000004</v>
      </c>
      <c r="H159" s="99">
        <v>6025.4319999999998</v>
      </c>
      <c r="I159" s="99">
        <v>6033.2139999999999</v>
      </c>
      <c r="J159" s="99">
        <v>6073.9939999999997</v>
      </c>
      <c r="K159" s="99">
        <v>6032.8249999999998</v>
      </c>
      <c r="L159" s="99">
        <v>5868.4009999999998</v>
      </c>
      <c r="M159" s="99">
        <v>5671.4709999999995</v>
      </c>
      <c r="N159" s="99">
        <v>5538.1719999999996</v>
      </c>
      <c r="O159" s="99">
        <v>5483.817</v>
      </c>
      <c r="P159" s="99">
        <v>5471.915</v>
      </c>
      <c r="Q159" s="99">
        <v>5454.2950000000001</v>
      </c>
      <c r="R159" s="99">
        <v>5392.3270000000002</v>
      </c>
      <c r="S159" s="99">
        <v>5285.36</v>
      </c>
      <c r="T159" s="99">
        <v>5170.6099999999997</v>
      </c>
      <c r="U159" s="99">
        <v>5081.0609999999997</v>
      </c>
      <c r="V159" s="99">
        <v>5021.3950000000004</v>
      </c>
    </row>
    <row r="160" spans="1:22" x14ac:dyDescent="0.3">
      <c r="A160" s="92">
        <v>159</v>
      </c>
      <c r="B160" s="93" t="s">
        <v>323</v>
      </c>
      <c r="C160" s="96" t="s">
        <v>203</v>
      </c>
      <c r="D160" s="98"/>
      <c r="E160" s="98">
        <v>8</v>
      </c>
      <c r="F160" s="99">
        <v>171.10499999999999</v>
      </c>
      <c r="G160" s="99">
        <v>168.08500000000001</v>
      </c>
      <c r="H160" s="99">
        <v>159.22800000000001</v>
      </c>
      <c r="I160" s="99">
        <v>143.887</v>
      </c>
      <c r="J160" s="99">
        <v>128.892</v>
      </c>
      <c r="K160" s="99">
        <v>120.908</v>
      </c>
      <c r="L160" s="99">
        <v>117.983</v>
      </c>
      <c r="M160" s="99">
        <v>114.43300000000001</v>
      </c>
      <c r="N160" s="99">
        <v>108.465</v>
      </c>
      <c r="O160" s="99">
        <v>100.577</v>
      </c>
      <c r="P160" s="99">
        <v>92.778999999999996</v>
      </c>
      <c r="Q160" s="99">
        <v>87.091999999999999</v>
      </c>
      <c r="R160" s="99">
        <v>83.703000000000003</v>
      </c>
      <c r="S160" s="99">
        <v>81.007999999999996</v>
      </c>
      <c r="T160" s="99">
        <v>77.625</v>
      </c>
      <c r="U160" s="99">
        <v>73.275000000000006</v>
      </c>
      <c r="V160" s="99">
        <v>68.766000000000005</v>
      </c>
    </row>
    <row r="161" spans="1:22" x14ac:dyDescent="0.3">
      <c r="A161" s="92">
        <v>160</v>
      </c>
      <c r="B161" s="93" t="s">
        <v>323</v>
      </c>
      <c r="C161" s="96" t="s">
        <v>204</v>
      </c>
      <c r="D161" s="98"/>
      <c r="E161" s="98">
        <v>70</v>
      </c>
      <c r="F161" s="99">
        <v>162.40199999999999</v>
      </c>
      <c r="G161" s="99">
        <v>163.435</v>
      </c>
      <c r="H161" s="99">
        <v>157.297</v>
      </c>
      <c r="I161" s="99">
        <v>144.90199999999999</v>
      </c>
      <c r="J161" s="99">
        <v>134.44999999999999</v>
      </c>
      <c r="K161" s="99">
        <v>129.54499999999999</v>
      </c>
      <c r="L161" s="99">
        <v>128.578</v>
      </c>
      <c r="M161" s="99">
        <v>128.51599999999999</v>
      </c>
      <c r="N161" s="99">
        <v>126.139</v>
      </c>
      <c r="O161" s="99">
        <v>120.63500000000001</v>
      </c>
      <c r="P161" s="99">
        <v>114.55</v>
      </c>
      <c r="Q161" s="99">
        <v>110.444</v>
      </c>
      <c r="R161" s="99">
        <v>108.71599999999999</v>
      </c>
      <c r="S161" s="99">
        <v>107.953</v>
      </c>
      <c r="T161" s="99">
        <v>106.401</v>
      </c>
      <c r="U161" s="99">
        <v>103.41200000000001</v>
      </c>
      <c r="V161" s="99">
        <v>99.674000000000007</v>
      </c>
    </row>
    <row r="162" spans="1:22" x14ac:dyDescent="0.3">
      <c r="A162" s="92">
        <v>161</v>
      </c>
      <c r="B162" s="93" t="s">
        <v>323</v>
      </c>
      <c r="C162" s="96" t="s">
        <v>205</v>
      </c>
      <c r="D162" s="98"/>
      <c r="E162" s="98">
        <v>191</v>
      </c>
      <c r="F162" s="99">
        <v>188.149</v>
      </c>
      <c r="G162" s="99">
        <v>173.887</v>
      </c>
      <c r="H162" s="99">
        <v>165.13300000000001</v>
      </c>
      <c r="I162" s="99">
        <v>159.21600000000001</v>
      </c>
      <c r="J162" s="99">
        <v>156.595</v>
      </c>
      <c r="K162" s="99">
        <v>154.46899999999999</v>
      </c>
      <c r="L162" s="99">
        <v>149.13999999999999</v>
      </c>
      <c r="M162" s="99">
        <v>141.755</v>
      </c>
      <c r="N162" s="99">
        <v>135.69300000000001</v>
      </c>
      <c r="O162" s="99">
        <v>131.84</v>
      </c>
      <c r="P162" s="99">
        <v>129.517</v>
      </c>
      <c r="Q162" s="99">
        <v>127.66500000000001</v>
      </c>
      <c r="R162" s="99">
        <v>125.045</v>
      </c>
      <c r="S162" s="99">
        <v>121.18300000000001</v>
      </c>
      <c r="T162" s="99">
        <v>117.078</v>
      </c>
      <c r="U162" s="99">
        <v>113.801</v>
      </c>
      <c r="V162" s="99">
        <v>111.55200000000001</v>
      </c>
    </row>
    <row r="163" spans="1:22" x14ac:dyDescent="0.3">
      <c r="A163" s="92">
        <v>162</v>
      </c>
      <c r="B163" s="93" t="s">
        <v>323</v>
      </c>
      <c r="C163" s="96" t="s">
        <v>206</v>
      </c>
      <c r="D163" s="98"/>
      <c r="E163" s="98">
        <v>300</v>
      </c>
      <c r="F163" s="99">
        <v>440.291</v>
      </c>
      <c r="G163" s="99">
        <v>403.584</v>
      </c>
      <c r="H163" s="99">
        <v>398.63</v>
      </c>
      <c r="I163" s="99">
        <v>405.39100000000002</v>
      </c>
      <c r="J163" s="99">
        <v>412.63499999999999</v>
      </c>
      <c r="K163" s="99">
        <v>406.57499999999999</v>
      </c>
      <c r="L163" s="99">
        <v>385.57100000000003</v>
      </c>
      <c r="M163" s="99">
        <v>363.13200000000001</v>
      </c>
      <c r="N163" s="99">
        <v>351.149</v>
      </c>
      <c r="O163" s="99">
        <v>350.48599999999999</v>
      </c>
      <c r="P163" s="99">
        <v>354.21499999999997</v>
      </c>
      <c r="Q163" s="99">
        <v>354.63400000000001</v>
      </c>
      <c r="R163" s="99">
        <v>348.18299999999999</v>
      </c>
      <c r="S163" s="99">
        <v>336.85599999999999</v>
      </c>
      <c r="T163" s="99">
        <v>326.41800000000001</v>
      </c>
      <c r="U163" s="99">
        <v>320.57100000000003</v>
      </c>
      <c r="V163" s="99">
        <v>318.99700000000001</v>
      </c>
    </row>
    <row r="164" spans="1:22" x14ac:dyDescent="0.3">
      <c r="A164" s="92">
        <v>163</v>
      </c>
      <c r="B164" s="93" t="s">
        <v>323</v>
      </c>
      <c r="C164" s="96" t="s">
        <v>207</v>
      </c>
      <c r="D164" s="98"/>
      <c r="E164" s="98">
        <v>380</v>
      </c>
      <c r="F164" s="99">
        <v>2420.23</v>
      </c>
      <c r="G164" s="99">
        <v>2349.9369999999999</v>
      </c>
      <c r="H164" s="99">
        <v>2350.4920000000002</v>
      </c>
      <c r="I164" s="99">
        <v>2384.4859999999999</v>
      </c>
      <c r="J164" s="99">
        <v>2405.165</v>
      </c>
      <c r="K164" s="99">
        <v>2383.4189999999999</v>
      </c>
      <c r="L164" s="99">
        <v>2329.2220000000002</v>
      </c>
      <c r="M164" s="99">
        <v>2281.1190000000001</v>
      </c>
      <c r="N164" s="99">
        <v>2262.9540000000002</v>
      </c>
      <c r="O164" s="99">
        <v>2268.616</v>
      </c>
      <c r="P164" s="99">
        <v>2276.0039999999999</v>
      </c>
      <c r="Q164" s="99">
        <v>2270.2779999999998</v>
      </c>
      <c r="R164" s="99">
        <v>2246.4479999999999</v>
      </c>
      <c r="S164" s="99">
        <v>2210.835</v>
      </c>
      <c r="T164" s="99">
        <v>2180.866</v>
      </c>
      <c r="U164" s="99">
        <v>2160.4299999999998</v>
      </c>
      <c r="V164" s="99">
        <v>2147.627</v>
      </c>
    </row>
    <row r="165" spans="1:22" x14ac:dyDescent="0.3">
      <c r="A165" s="92">
        <v>164</v>
      </c>
      <c r="B165" s="93" t="s">
        <v>323</v>
      </c>
      <c r="C165" s="96" t="s">
        <v>208</v>
      </c>
      <c r="D165" s="98"/>
      <c r="E165" s="98">
        <v>470</v>
      </c>
      <c r="F165" s="99">
        <v>21.462</v>
      </c>
      <c r="G165" s="99">
        <v>21.445</v>
      </c>
      <c r="H165" s="99">
        <v>20.523</v>
      </c>
      <c r="I165" s="99">
        <v>19.108000000000001</v>
      </c>
      <c r="J165" s="99">
        <v>18.135999999999999</v>
      </c>
      <c r="K165" s="99">
        <v>18.068000000000001</v>
      </c>
      <c r="L165" s="99">
        <v>18.454999999999998</v>
      </c>
      <c r="M165" s="99">
        <v>18.652999999999999</v>
      </c>
      <c r="N165" s="99">
        <v>18.37</v>
      </c>
      <c r="O165" s="99">
        <v>17.736999999999998</v>
      </c>
      <c r="P165" s="99">
        <v>17.061</v>
      </c>
      <c r="Q165" s="99">
        <v>16.695</v>
      </c>
      <c r="R165" s="99">
        <v>16.677</v>
      </c>
      <c r="S165" s="99">
        <v>16.751999999999999</v>
      </c>
      <c r="T165" s="99">
        <v>16.654</v>
      </c>
      <c r="U165" s="99">
        <v>16.338999999999999</v>
      </c>
      <c r="V165" s="99">
        <v>15.901999999999999</v>
      </c>
    </row>
    <row r="166" spans="1:22" x14ac:dyDescent="0.3">
      <c r="A166" s="92">
        <v>165</v>
      </c>
      <c r="B166" s="93" t="s">
        <v>323</v>
      </c>
      <c r="C166" s="96" t="s">
        <v>209</v>
      </c>
      <c r="D166" s="98"/>
      <c r="E166" s="98">
        <v>499</v>
      </c>
      <c r="F166" s="99">
        <v>35.119999999999997</v>
      </c>
      <c r="G166" s="99">
        <v>33.353000000000002</v>
      </c>
      <c r="H166" s="99">
        <v>31.984000000000002</v>
      </c>
      <c r="I166" s="99">
        <v>30.795000000000002</v>
      </c>
      <c r="J166" s="99">
        <v>29.812000000000001</v>
      </c>
      <c r="K166" s="99">
        <v>28.773</v>
      </c>
      <c r="L166" s="99">
        <v>27.635000000000002</v>
      </c>
      <c r="M166" s="99">
        <v>26.529</v>
      </c>
      <c r="N166" s="99">
        <v>25.57</v>
      </c>
      <c r="O166" s="99">
        <v>24.780999999999999</v>
      </c>
      <c r="P166" s="99">
        <v>24.077999999999999</v>
      </c>
      <c r="Q166" s="99">
        <v>23.373999999999999</v>
      </c>
      <c r="R166" s="99">
        <v>22.648</v>
      </c>
      <c r="S166" s="99">
        <v>21.923999999999999</v>
      </c>
      <c r="T166" s="99">
        <v>21.257000000000001</v>
      </c>
      <c r="U166" s="99">
        <v>20.672999999999998</v>
      </c>
      <c r="V166" s="99">
        <v>20.151</v>
      </c>
    </row>
    <row r="167" spans="1:22" x14ac:dyDescent="0.3">
      <c r="A167" s="92">
        <v>166</v>
      </c>
      <c r="B167" s="93" t="s">
        <v>323</v>
      </c>
      <c r="C167" s="96" t="s">
        <v>210</v>
      </c>
      <c r="D167" s="98"/>
      <c r="E167" s="98">
        <v>620</v>
      </c>
      <c r="F167" s="99">
        <v>388.93599999999998</v>
      </c>
      <c r="G167" s="99">
        <v>359.16500000000002</v>
      </c>
      <c r="H167" s="99">
        <v>359.56099999999998</v>
      </c>
      <c r="I167" s="99">
        <v>364.02300000000002</v>
      </c>
      <c r="J167" s="99">
        <v>361.40199999999999</v>
      </c>
      <c r="K167" s="99">
        <v>348.47699999999998</v>
      </c>
      <c r="L167" s="99">
        <v>329.94600000000003</v>
      </c>
      <c r="M167" s="99">
        <v>314.04599999999999</v>
      </c>
      <c r="N167" s="99">
        <v>308.048</v>
      </c>
      <c r="O167" s="99">
        <v>308.90199999999999</v>
      </c>
      <c r="P167" s="99">
        <v>310.471</v>
      </c>
      <c r="Q167" s="99">
        <v>307.11900000000003</v>
      </c>
      <c r="R167" s="99">
        <v>299.16300000000001</v>
      </c>
      <c r="S167" s="99">
        <v>289.66300000000001</v>
      </c>
      <c r="T167" s="99">
        <v>282.70999999999998</v>
      </c>
      <c r="U167" s="99">
        <v>279.67200000000003</v>
      </c>
      <c r="V167" s="99">
        <v>278.49</v>
      </c>
    </row>
    <row r="168" spans="1:22" x14ac:dyDescent="0.3">
      <c r="A168" s="92">
        <v>167</v>
      </c>
      <c r="B168" s="93" t="s">
        <v>323</v>
      </c>
      <c r="C168" s="96" t="s">
        <v>211</v>
      </c>
      <c r="D168" s="98">
        <v>20</v>
      </c>
      <c r="E168" s="98">
        <v>688</v>
      </c>
      <c r="F168" s="99">
        <v>462.46600000000001</v>
      </c>
      <c r="G168" s="99">
        <v>446.24400000000003</v>
      </c>
      <c r="H168" s="99">
        <v>425.53899999999999</v>
      </c>
      <c r="I168" s="99">
        <v>404.86599999999999</v>
      </c>
      <c r="J168" s="99">
        <v>386.67899999999997</v>
      </c>
      <c r="K168" s="99">
        <v>371.11900000000003</v>
      </c>
      <c r="L168" s="99">
        <v>359.41500000000002</v>
      </c>
      <c r="M168" s="99">
        <v>348.52499999999998</v>
      </c>
      <c r="N168" s="99">
        <v>335.89800000000002</v>
      </c>
      <c r="O168" s="99">
        <v>322.63099999999997</v>
      </c>
      <c r="P168" s="99">
        <v>309.63799999999998</v>
      </c>
      <c r="Q168" s="99">
        <v>298.62799999999999</v>
      </c>
      <c r="R168" s="99">
        <v>289.524</v>
      </c>
      <c r="S168" s="99">
        <v>281.23399999999998</v>
      </c>
      <c r="T168" s="99">
        <v>272.56400000000002</v>
      </c>
      <c r="U168" s="99">
        <v>263.697</v>
      </c>
      <c r="V168" s="99">
        <v>255.11600000000001</v>
      </c>
    </row>
    <row r="169" spans="1:22" x14ac:dyDescent="0.3">
      <c r="A169" s="92">
        <v>168</v>
      </c>
      <c r="B169" s="93" t="s">
        <v>323</v>
      </c>
      <c r="C169" s="96" t="s">
        <v>212</v>
      </c>
      <c r="D169" s="98"/>
      <c r="E169" s="98">
        <v>705</v>
      </c>
      <c r="F169" s="99">
        <v>103.77800000000001</v>
      </c>
      <c r="G169" s="99">
        <v>95.57</v>
      </c>
      <c r="H169" s="99">
        <v>88.316999999999993</v>
      </c>
      <c r="I169" s="99">
        <v>86.132000000000005</v>
      </c>
      <c r="J169" s="99">
        <v>89.233000000000004</v>
      </c>
      <c r="K169" s="99">
        <v>93.164000000000001</v>
      </c>
      <c r="L169" s="99">
        <v>93.453999999999994</v>
      </c>
      <c r="M169" s="99">
        <v>89.891999999999996</v>
      </c>
      <c r="N169" s="99">
        <v>85.387</v>
      </c>
      <c r="O169" s="99">
        <v>82.834000000000003</v>
      </c>
      <c r="P169" s="99">
        <v>83.028000000000006</v>
      </c>
      <c r="Q169" s="99">
        <v>84.480999999999995</v>
      </c>
      <c r="R169" s="99">
        <v>85.171000000000006</v>
      </c>
      <c r="S169" s="99">
        <v>83.849000000000004</v>
      </c>
      <c r="T169" s="99">
        <v>81.287999999999997</v>
      </c>
      <c r="U169" s="99">
        <v>78.998000000000005</v>
      </c>
      <c r="V169" s="99">
        <v>78.004000000000005</v>
      </c>
    </row>
    <row r="170" spans="1:22" x14ac:dyDescent="0.3">
      <c r="A170" s="92">
        <v>169</v>
      </c>
      <c r="B170" s="93" t="s">
        <v>323</v>
      </c>
      <c r="C170" s="96" t="s">
        <v>213</v>
      </c>
      <c r="D170" s="98">
        <v>21</v>
      </c>
      <c r="E170" s="98">
        <v>724</v>
      </c>
      <c r="F170" s="99">
        <v>1981.394</v>
      </c>
      <c r="G170" s="99">
        <v>1821.8920000000001</v>
      </c>
      <c r="H170" s="99">
        <v>1757.7719999999999</v>
      </c>
      <c r="I170" s="99">
        <v>1786.6130000000001</v>
      </c>
      <c r="J170" s="99">
        <v>1851.434</v>
      </c>
      <c r="K170" s="99">
        <v>1880.0989999999999</v>
      </c>
      <c r="L170" s="99">
        <v>1831.3320000000001</v>
      </c>
      <c r="M170" s="99">
        <v>1749.0170000000001</v>
      </c>
      <c r="N170" s="99">
        <v>1688.3230000000001</v>
      </c>
      <c r="O170" s="99">
        <v>1666.7850000000001</v>
      </c>
      <c r="P170" s="99">
        <v>1675.8109999999999</v>
      </c>
      <c r="Q170" s="99">
        <v>1690.875</v>
      </c>
      <c r="R170" s="99">
        <v>1684.963</v>
      </c>
      <c r="S170" s="99">
        <v>1653.348</v>
      </c>
      <c r="T170" s="99">
        <v>1608.9839999999999</v>
      </c>
      <c r="U170" s="99">
        <v>1573.998</v>
      </c>
      <c r="V170" s="99">
        <v>1553.2829999999999</v>
      </c>
    </row>
    <row r="171" spans="1:22" x14ac:dyDescent="0.3">
      <c r="A171" s="92">
        <v>170</v>
      </c>
      <c r="B171" s="93" t="s">
        <v>323</v>
      </c>
      <c r="C171" s="96" t="s">
        <v>214</v>
      </c>
      <c r="D171" s="98">
        <v>22</v>
      </c>
      <c r="E171" s="98">
        <v>807</v>
      </c>
      <c r="F171" s="99">
        <v>116.744</v>
      </c>
      <c r="G171" s="99">
        <v>112.361</v>
      </c>
      <c r="H171" s="99">
        <v>105.035</v>
      </c>
      <c r="I171" s="99">
        <v>97.692999999999998</v>
      </c>
      <c r="J171" s="99">
        <v>93.206000000000003</v>
      </c>
      <c r="K171" s="99">
        <v>91.766000000000005</v>
      </c>
      <c r="L171" s="99">
        <v>91.364000000000004</v>
      </c>
      <c r="M171" s="99">
        <v>89.739000000000004</v>
      </c>
      <c r="N171" s="99">
        <v>86.15</v>
      </c>
      <c r="O171" s="99">
        <v>81.927000000000007</v>
      </c>
      <c r="P171" s="99">
        <v>78.578999999999994</v>
      </c>
      <c r="Q171" s="99">
        <v>76.733000000000004</v>
      </c>
      <c r="R171" s="99">
        <v>75.808999999999997</v>
      </c>
      <c r="S171" s="99">
        <v>74.566000000000003</v>
      </c>
      <c r="T171" s="99">
        <v>72.682000000000002</v>
      </c>
      <c r="U171" s="99">
        <v>70.17</v>
      </c>
      <c r="V171" s="99">
        <v>67.808999999999997</v>
      </c>
    </row>
    <row r="172" spans="1:22" x14ac:dyDescent="0.3">
      <c r="A172" s="92">
        <v>171</v>
      </c>
      <c r="B172" s="93" t="s">
        <v>323</v>
      </c>
      <c r="C172" s="97" t="s">
        <v>215</v>
      </c>
      <c r="D172" s="98">
        <v>23</v>
      </c>
      <c r="E172" s="98">
        <v>926</v>
      </c>
      <c r="F172" s="99">
        <v>9902.4979999999996</v>
      </c>
      <c r="G172" s="99">
        <v>9977.9449999999997</v>
      </c>
      <c r="H172" s="99">
        <v>9872.1039999999994</v>
      </c>
      <c r="I172" s="99">
        <v>9727.616</v>
      </c>
      <c r="J172" s="99">
        <v>9625.51</v>
      </c>
      <c r="K172" s="99">
        <v>9590.5429999999997</v>
      </c>
      <c r="L172" s="99">
        <v>9636.134</v>
      </c>
      <c r="M172" s="99">
        <v>9703.2000000000007</v>
      </c>
      <c r="N172" s="99">
        <v>9716.4639999999999</v>
      </c>
      <c r="O172" s="99">
        <v>9662.5750000000007</v>
      </c>
      <c r="P172" s="99">
        <v>9571.5120000000006</v>
      </c>
      <c r="Q172" s="99">
        <v>9492.3119999999999</v>
      </c>
      <c r="R172" s="99">
        <v>9455.1029999999992</v>
      </c>
      <c r="S172" s="99">
        <v>9439.2839999999997</v>
      </c>
      <c r="T172" s="99">
        <v>9421.5010000000002</v>
      </c>
      <c r="U172" s="99">
        <v>9364.1759999999995</v>
      </c>
      <c r="V172" s="99">
        <v>9275.2080000000005</v>
      </c>
    </row>
    <row r="173" spans="1:22" x14ac:dyDescent="0.3">
      <c r="A173" s="92">
        <v>172</v>
      </c>
      <c r="B173" s="93" t="s">
        <v>323</v>
      </c>
      <c r="C173" s="96" t="s">
        <v>216</v>
      </c>
      <c r="D173" s="98"/>
      <c r="E173" s="98">
        <v>40</v>
      </c>
      <c r="F173" s="99">
        <v>425.38299999999998</v>
      </c>
      <c r="G173" s="99">
        <v>428.101</v>
      </c>
      <c r="H173" s="99">
        <v>414.26299999999998</v>
      </c>
      <c r="I173" s="99">
        <v>394.79700000000003</v>
      </c>
      <c r="J173" s="99">
        <v>384.07</v>
      </c>
      <c r="K173" s="99">
        <v>386.26799999999997</v>
      </c>
      <c r="L173" s="99">
        <v>395.74099999999999</v>
      </c>
      <c r="M173" s="99">
        <v>403.55599999999998</v>
      </c>
      <c r="N173" s="99">
        <v>402.44200000000001</v>
      </c>
      <c r="O173" s="99">
        <v>394.565</v>
      </c>
      <c r="P173" s="99">
        <v>386.00599999999997</v>
      </c>
      <c r="Q173" s="99">
        <v>382.67500000000001</v>
      </c>
      <c r="R173" s="99">
        <v>384.00099999999998</v>
      </c>
      <c r="S173" s="99">
        <v>386.738</v>
      </c>
      <c r="T173" s="99">
        <v>386.59800000000001</v>
      </c>
      <c r="U173" s="99">
        <v>382.23899999999998</v>
      </c>
      <c r="V173" s="99">
        <v>375.28</v>
      </c>
    </row>
    <row r="174" spans="1:22" x14ac:dyDescent="0.3">
      <c r="A174" s="92">
        <v>173</v>
      </c>
      <c r="B174" s="93" t="s">
        <v>323</v>
      </c>
      <c r="C174" s="96" t="s">
        <v>217</v>
      </c>
      <c r="D174" s="98"/>
      <c r="E174" s="98">
        <v>56</v>
      </c>
      <c r="F174" s="99">
        <v>652.33500000000004</v>
      </c>
      <c r="G174" s="99">
        <v>647.41600000000005</v>
      </c>
      <c r="H174" s="99">
        <v>634.50699999999995</v>
      </c>
      <c r="I174" s="99">
        <v>628.721</v>
      </c>
      <c r="J174" s="99">
        <v>637.83600000000001</v>
      </c>
      <c r="K174" s="99">
        <v>651.45899999999995</v>
      </c>
      <c r="L174" s="99">
        <v>659.64800000000002</v>
      </c>
      <c r="M174" s="99">
        <v>660.72799999999995</v>
      </c>
      <c r="N174" s="99">
        <v>655.85599999999999</v>
      </c>
      <c r="O174" s="99">
        <v>651.79399999999998</v>
      </c>
      <c r="P174" s="99">
        <v>652.38199999999995</v>
      </c>
      <c r="Q174" s="99">
        <v>657.10900000000004</v>
      </c>
      <c r="R174" s="99">
        <v>660.75900000000001</v>
      </c>
      <c r="S174" s="99">
        <v>661.22900000000004</v>
      </c>
      <c r="T174" s="99">
        <v>657.15099999999995</v>
      </c>
      <c r="U174" s="99">
        <v>651.73400000000004</v>
      </c>
      <c r="V174" s="99">
        <v>647.62099999999998</v>
      </c>
    </row>
    <row r="175" spans="1:22" x14ac:dyDescent="0.3">
      <c r="A175" s="92">
        <v>174</v>
      </c>
      <c r="B175" s="93" t="s">
        <v>323</v>
      </c>
      <c r="C175" s="96" t="s">
        <v>218</v>
      </c>
      <c r="D175" s="98"/>
      <c r="E175" s="98">
        <v>250</v>
      </c>
      <c r="F175" s="99">
        <v>3800.1930000000002</v>
      </c>
      <c r="G175" s="99">
        <v>3775.578</v>
      </c>
      <c r="H175" s="99">
        <v>3806.7370000000001</v>
      </c>
      <c r="I175" s="99">
        <v>3874.1060000000002</v>
      </c>
      <c r="J175" s="99">
        <v>3912.0349999999999</v>
      </c>
      <c r="K175" s="99">
        <v>3895.1039999999998</v>
      </c>
      <c r="L175" s="99">
        <v>3853.279</v>
      </c>
      <c r="M175" s="99">
        <v>3828.1089999999999</v>
      </c>
      <c r="N175" s="99">
        <v>3835.402</v>
      </c>
      <c r="O175" s="99">
        <v>3861.3319999999999</v>
      </c>
      <c r="P175" s="99">
        <v>3875.2689999999998</v>
      </c>
      <c r="Q175" s="99">
        <v>3866.9090000000001</v>
      </c>
      <c r="R175" s="99">
        <v>3840.49</v>
      </c>
      <c r="S175" s="99">
        <v>3812.0729999999999</v>
      </c>
      <c r="T175" s="99">
        <v>3799.1039999999998</v>
      </c>
      <c r="U175" s="99">
        <v>3791.4769999999999</v>
      </c>
      <c r="V175" s="99">
        <v>3790.4850000000001</v>
      </c>
    </row>
    <row r="176" spans="1:22" x14ac:dyDescent="0.3">
      <c r="A176" s="92">
        <v>175</v>
      </c>
      <c r="B176" s="93" t="s">
        <v>323</v>
      </c>
      <c r="C176" s="96" t="s">
        <v>219</v>
      </c>
      <c r="D176" s="98"/>
      <c r="E176" s="98">
        <v>276</v>
      </c>
      <c r="F176" s="99">
        <v>3640.1640000000002</v>
      </c>
      <c r="G176" s="99">
        <v>3721.1109999999999</v>
      </c>
      <c r="H176" s="99">
        <v>3618.2460000000001</v>
      </c>
      <c r="I176" s="99">
        <v>3454.6170000000002</v>
      </c>
      <c r="J176" s="99">
        <v>3339.741</v>
      </c>
      <c r="K176" s="99">
        <v>3314.99</v>
      </c>
      <c r="L176" s="99">
        <v>3371.65</v>
      </c>
      <c r="M176" s="99">
        <v>3434.3409999999999</v>
      </c>
      <c r="N176" s="99">
        <v>3440.1959999999999</v>
      </c>
      <c r="O176" s="99">
        <v>3382.97</v>
      </c>
      <c r="P176" s="99">
        <v>3304.422</v>
      </c>
      <c r="Q176" s="99">
        <v>3246.6010000000001</v>
      </c>
      <c r="R176" s="99">
        <v>3235.3989999999999</v>
      </c>
      <c r="S176" s="99">
        <v>3242.5349999999999</v>
      </c>
      <c r="T176" s="99">
        <v>3243.4009999999998</v>
      </c>
      <c r="U176" s="99">
        <v>3213.7710000000002</v>
      </c>
      <c r="V176" s="99">
        <v>3154.8069999999998</v>
      </c>
    </row>
    <row r="177" spans="1:22" x14ac:dyDescent="0.3">
      <c r="A177" s="92">
        <v>176</v>
      </c>
      <c r="B177" s="93" t="s">
        <v>323</v>
      </c>
      <c r="C177" s="96" t="s">
        <v>220</v>
      </c>
      <c r="D177" s="98"/>
      <c r="E177" s="98">
        <v>442</v>
      </c>
      <c r="F177" s="99">
        <v>33.494999999999997</v>
      </c>
      <c r="G177" s="99">
        <v>35.25</v>
      </c>
      <c r="H177" s="99">
        <v>36.652000000000001</v>
      </c>
      <c r="I177" s="99">
        <v>37.744</v>
      </c>
      <c r="J177" s="99">
        <v>38.712000000000003</v>
      </c>
      <c r="K177" s="99">
        <v>39.978999999999999</v>
      </c>
      <c r="L177" s="99">
        <v>41.789000000000001</v>
      </c>
      <c r="M177" s="99">
        <v>43.677</v>
      </c>
      <c r="N177" s="99">
        <v>45.033000000000001</v>
      </c>
      <c r="O177" s="99">
        <v>45.963999999999999</v>
      </c>
      <c r="P177" s="99">
        <v>46.634</v>
      </c>
      <c r="Q177" s="99">
        <v>47.253</v>
      </c>
      <c r="R177" s="99">
        <v>47.965000000000003</v>
      </c>
      <c r="S177" s="99">
        <v>48.777000000000001</v>
      </c>
      <c r="T177" s="99">
        <v>49.423999999999999</v>
      </c>
      <c r="U177" s="99">
        <v>49.835999999999999</v>
      </c>
      <c r="V177" s="99">
        <v>49.935000000000002</v>
      </c>
    </row>
    <row r="178" spans="1:22" x14ac:dyDescent="0.3">
      <c r="A178" s="92">
        <v>177</v>
      </c>
      <c r="B178" s="93" t="s">
        <v>323</v>
      </c>
      <c r="C178" s="96" t="s">
        <v>221</v>
      </c>
      <c r="D178" s="98"/>
      <c r="E178" s="98">
        <v>528</v>
      </c>
      <c r="F178" s="99">
        <v>905.26300000000003</v>
      </c>
      <c r="G178" s="99">
        <v>920.97699999999998</v>
      </c>
      <c r="H178" s="99">
        <v>920.34699999999998</v>
      </c>
      <c r="I178" s="99">
        <v>904.86400000000003</v>
      </c>
      <c r="J178" s="99">
        <v>879.702</v>
      </c>
      <c r="K178" s="99">
        <v>857.54200000000003</v>
      </c>
      <c r="L178" s="99">
        <v>851.72699999999998</v>
      </c>
      <c r="M178" s="99">
        <v>858.44600000000003</v>
      </c>
      <c r="N178" s="99">
        <v>860.28599999999994</v>
      </c>
      <c r="O178" s="99">
        <v>852.33799999999997</v>
      </c>
      <c r="P178" s="99">
        <v>836.21699999999998</v>
      </c>
      <c r="Q178" s="99">
        <v>820.06399999999996</v>
      </c>
      <c r="R178" s="99">
        <v>810.31500000000005</v>
      </c>
      <c r="S178" s="99">
        <v>807.05899999999997</v>
      </c>
      <c r="T178" s="99">
        <v>803.86699999999996</v>
      </c>
      <c r="U178" s="99">
        <v>796.54499999999996</v>
      </c>
      <c r="V178" s="99">
        <v>784.42200000000003</v>
      </c>
    </row>
    <row r="179" spans="1:22" x14ac:dyDescent="0.3">
      <c r="A179" s="92">
        <v>178</v>
      </c>
      <c r="B179" s="93" t="s">
        <v>323</v>
      </c>
      <c r="C179" s="96" t="s">
        <v>222</v>
      </c>
      <c r="D179" s="98"/>
      <c r="E179" s="98">
        <v>756</v>
      </c>
      <c r="F179" s="99">
        <v>441.74400000000003</v>
      </c>
      <c r="G179" s="99">
        <v>445.39800000000002</v>
      </c>
      <c r="H179" s="99">
        <v>437.02199999999999</v>
      </c>
      <c r="I179" s="99">
        <v>428.34800000000001</v>
      </c>
      <c r="J179" s="99">
        <v>429.02800000000002</v>
      </c>
      <c r="K179" s="99">
        <v>440.77499999999998</v>
      </c>
      <c r="L179" s="99">
        <v>457.67500000000001</v>
      </c>
      <c r="M179" s="99">
        <v>469.51799999999997</v>
      </c>
      <c r="N179" s="99">
        <v>472.29399999999998</v>
      </c>
      <c r="O179" s="99">
        <v>468.59</v>
      </c>
      <c r="P179" s="99">
        <v>465.54500000000002</v>
      </c>
      <c r="Q179" s="99">
        <v>466.66699999999997</v>
      </c>
      <c r="R179" s="99">
        <v>471.10599999999999</v>
      </c>
      <c r="S179" s="99">
        <v>475.71699999999998</v>
      </c>
      <c r="T179" s="99">
        <v>476.73</v>
      </c>
      <c r="U179" s="99">
        <v>473.31900000000002</v>
      </c>
      <c r="V179" s="99">
        <v>467.41399999999999</v>
      </c>
    </row>
    <row r="180" spans="1:22" x14ac:dyDescent="0.3">
      <c r="A180" s="92">
        <v>179</v>
      </c>
      <c r="B180" s="93" t="s">
        <v>323</v>
      </c>
      <c r="C180" s="94" t="s">
        <v>223</v>
      </c>
      <c r="D180" s="98"/>
      <c r="E180" s="98">
        <v>904</v>
      </c>
      <c r="F180" s="99">
        <v>53316.300999999999</v>
      </c>
      <c r="G180" s="99">
        <v>51540.764000000003</v>
      </c>
      <c r="H180" s="99">
        <v>49631.968999999997</v>
      </c>
      <c r="I180" s="99">
        <v>47841.178999999996</v>
      </c>
      <c r="J180" s="99">
        <v>46224.845000000001</v>
      </c>
      <c r="K180" s="99">
        <v>44804.591999999997</v>
      </c>
      <c r="L180" s="99">
        <v>43468.360999999997</v>
      </c>
      <c r="M180" s="99">
        <v>42114.974000000002</v>
      </c>
      <c r="N180" s="99">
        <v>40745.207000000002</v>
      </c>
      <c r="O180" s="99">
        <v>39486.934999999998</v>
      </c>
      <c r="P180" s="99">
        <v>38318.964</v>
      </c>
      <c r="Q180" s="99">
        <v>37279.866000000002</v>
      </c>
      <c r="R180" s="99">
        <v>36307.54</v>
      </c>
      <c r="S180" s="99">
        <v>35351.707999999999</v>
      </c>
      <c r="T180" s="99">
        <v>34422.599000000002</v>
      </c>
      <c r="U180" s="99">
        <v>33537.654999999999</v>
      </c>
      <c r="V180" s="99">
        <v>32704.223999999998</v>
      </c>
    </row>
    <row r="181" spans="1:22" x14ac:dyDescent="0.3">
      <c r="A181" s="92">
        <v>180</v>
      </c>
      <c r="B181" s="93" t="s">
        <v>323</v>
      </c>
      <c r="C181" s="97" t="s">
        <v>224</v>
      </c>
      <c r="D181" s="98">
        <v>24</v>
      </c>
      <c r="E181" s="98">
        <v>915</v>
      </c>
      <c r="F181" s="99">
        <v>3675.0659999999998</v>
      </c>
      <c r="G181" s="99">
        <v>3543.223</v>
      </c>
      <c r="H181" s="99">
        <v>3398.9250000000002</v>
      </c>
      <c r="I181" s="99">
        <v>3255.752</v>
      </c>
      <c r="J181" s="99">
        <v>3121.884</v>
      </c>
      <c r="K181" s="99">
        <v>3004.152</v>
      </c>
      <c r="L181" s="99">
        <v>2886.0889999999999</v>
      </c>
      <c r="M181" s="99">
        <v>2766.2109999999998</v>
      </c>
      <c r="N181" s="99">
        <v>2643.7950000000001</v>
      </c>
      <c r="O181" s="99">
        <v>2528.451</v>
      </c>
      <c r="P181" s="99">
        <v>2424.7910000000002</v>
      </c>
      <c r="Q181" s="99">
        <v>2330.8910000000001</v>
      </c>
      <c r="R181" s="99">
        <v>2244.306</v>
      </c>
      <c r="S181" s="99">
        <v>2160.837</v>
      </c>
      <c r="T181" s="99">
        <v>2080.87</v>
      </c>
      <c r="U181" s="99">
        <v>2004.32</v>
      </c>
      <c r="V181" s="99">
        <v>1933.325</v>
      </c>
    </row>
    <row r="182" spans="1:22" x14ac:dyDescent="0.3">
      <c r="A182" s="92">
        <v>181</v>
      </c>
      <c r="B182" s="93" t="s">
        <v>323</v>
      </c>
      <c r="C182" s="96" t="s">
        <v>225</v>
      </c>
      <c r="D182" s="98"/>
      <c r="E182" s="98">
        <v>28</v>
      </c>
      <c r="F182" s="99">
        <v>8.2189999999999994</v>
      </c>
      <c r="G182" s="99">
        <v>8.2309999999999999</v>
      </c>
      <c r="H182" s="99">
        <v>8.0850000000000009</v>
      </c>
      <c r="I182" s="99">
        <v>7.827</v>
      </c>
      <c r="J182" s="99">
        <v>7.5869999999999997</v>
      </c>
      <c r="K182" s="99">
        <v>7.42</v>
      </c>
      <c r="L182" s="99">
        <v>7.3209999999999997</v>
      </c>
      <c r="M182" s="99">
        <v>7.2249999999999996</v>
      </c>
      <c r="N182" s="99">
        <v>7.085</v>
      </c>
      <c r="O182" s="99">
        <v>6.9080000000000004</v>
      </c>
      <c r="P182" s="99">
        <v>6.7409999999999997</v>
      </c>
      <c r="Q182" s="99">
        <v>6.5949999999999998</v>
      </c>
      <c r="R182" s="99">
        <v>6.49</v>
      </c>
      <c r="S182" s="99">
        <v>6.3890000000000002</v>
      </c>
      <c r="T182" s="99">
        <v>6.2770000000000001</v>
      </c>
      <c r="U182" s="99">
        <v>6.1520000000000001</v>
      </c>
      <c r="V182" s="99">
        <v>6.0309999999999997</v>
      </c>
    </row>
    <row r="183" spans="1:22" x14ac:dyDescent="0.3">
      <c r="A183" s="92">
        <v>182</v>
      </c>
      <c r="B183" s="93" t="s">
        <v>323</v>
      </c>
      <c r="C183" s="96" t="s">
        <v>226</v>
      </c>
      <c r="D183" s="98"/>
      <c r="E183" s="98">
        <v>533</v>
      </c>
      <c r="F183" s="99">
        <v>5.8140000000000001</v>
      </c>
      <c r="G183" s="99">
        <v>6.1269999999999998</v>
      </c>
      <c r="H183" s="99">
        <v>6.43</v>
      </c>
      <c r="I183" s="99">
        <v>6.3659999999999997</v>
      </c>
      <c r="J183" s="99">
        <v>6.0039999999999996</v>
      </c>
      <c r="K183" s="99">
        <v>5.617</v>
      </c>
      <c r="L183" s="99">
        <v>5.4379999999999997</v>
      </c>
      <c r="M183" s="99">
        <v>5.4870000000000001</v>
      </c>
      <c r="N183" s="99">
        <v>5.5759999999999996</v>
      </c>
      <c r="O183" s="99">
        <v>5.532</v>
      </c>
      <c r="P183" s="99">
        <v>5.3460000000000001</v>
      </c>
      <c r="Q183" s="99">
        <v>5.1210000000000004</v>
      </c>
      <c r="R183" s="99">
        <v>4.9729999999999999</v>
      </c>
      <c r="S183" s="99">
        <v>4.9210000000000003</v>
      </c>
      <c r="T183" s="99">
        <v>4.9180000000000001</v>
      </c>
      <c r="U183" s="99">
        <v>4.8730000000000002</v>
      </c>
      <c r="V183" s="99">
        <v>4.7640000000000002</v>
      </c>
    </row>
    <row r="184" spans="1:22" x14ac:dyDescent="0.3">
      <c r="A184" s="92">
        <v>183</v>
      </c>
      <c r="B184" s="93" t="s">
        <v>323</v>
      </c>
      <c r="C184" s="96" t="s">
        <v>227</v>
      </c>
      <c r="D184" s="98"/>
      <c r="E184" s="98">
        <v>44</v>
      </c>
      <c r="F184" s="99">
        <v>27.907</v>
      </c>
      <c r="G184" s="99">
        <v>27.491</v>
      </c>
      <c r="H184" s="99">
        <v>26.564</v>
      </c>
      <c r="I184" s="99">
        <v>25.417999999999999</v>
      </c>
      <c r="J184" s="99">
        <v>24.744</v>
      </c>
      <c r="K184" s="99">
        <v>24.861999999999998</v>
      </c>
      <c r="L184" s="99">
        <v>25.161000000000001</v>
      </c>
      <c r="M184" s="99">
        <v>25.058</v>
      </c>
      <c r="N184" s="99">
        <v>24.614999999999998</v>
      </c>
      <c r="O184" s="99">
        <v>24.065999999999999</v>
      </c>
      <c r="P184" s="99">
        <v>23.635999999999999</v>
      </c>
      <c r="Q184" s="99">
        <v>23.439</v>
      </c>
      <c r="R184" s="99">
        <v>23.401</v>
      </c>
      <c r="S184" s="99">
        <v>23.308</v>
      </c>
      <c r="T184" s="99">
        <v>23.03</v>
      </c>
      <c r="U184" s="99">
        <v>22.634</v>
      </c>
      <c r="V184" s="99">
        <v>22.248999999999999</v>
      </c>
    </row>
    <row r="185" spans="1:22" x14ac:dyDescent="0.3">
      <c r="A185" s="92">
        <v>184</v>
      </c>
      <c r="B185" s="93" t="s">
        <v>323</v>
      </c>
      <c r="C185" s="96" t="s">
        <v>228</v>
      </c>
      <c r="D185" s="98"/>
      <c r="E185" s="98">
        <v>52</v>
      </c>
      <c r="F185" s="99">
        <v>16.835999999999999</v>
      </c>
      <c r="G185" s="99">
        <v>16.462</v>
      </c>
      <c r="H185" s="99">
        <v>16.111999999999998</v>
      </c>
      <c r="I185" s="99">
        <v>15.827</v>
      </c>
      <c r="J185" s="99">
        <v>15.603999999999999</v>
      </c>
      <c r="K185" s="99">
        <v>15.388</v>
      </c>
      <c r="L185" s="99">
        <v>15.137</v>
      </c>
      <c r="M185" s="99">
        <v>14.875999999999999</v>
      </c>
      <c r="N185" s="99">
        <v>14.601000000000001</v>
      </c>
      <c r="O185" s="99">
        <v>14.37</v>
      </c>
      <c r="P185" s="99">
        <v>14.154</v>
      </c>
      <c r="Q185" s="99">
        <v>13.962999999999999</v>
      </c>
      <c r="R185" s="99">
        <v>13.756</v>
      </c>
      <c r="S185" s="99">
        <v>13.535</v>
      </c>
      <c r="T185" s="99">
        <v>13.32</v>
      </c>
      <c r="U185" s="99">
        <v>13.114000000000001</v>
      </c>
      <c r="V185" s="99">
        <v>12.922000000000001</v>
      </c>
    </row>
    <row r="186" spans="1:22" x14ac:dyDescent="0.3">
      <c r="A186" s="92">
        <v>185</v>
      </c>
      <c r="B186" s="93" t="s">
        <v>323</v>
      </c>
      <c r="C186" s="96" t="s">
        <v>229</v>
      </c>
      <c r="D186" s="98"/>
      <c r="E186" s="98">
        <v>192</v>
      </c>
      <c r="F186" s="99">
        <v>611.67100000000005</v>
      </c>
      <c r="G186" s="99">
        <v>585.21500000000003</v>
      </c>
      <c r="H186" s="99">
        <v>551.11400000000003</v>
      </c>
      <c r="I186" s="99">
        <v>521.20500000000004</v>
      </c>
      <c r="J186" s="99">
        <v>502.19799999999998</v>
      </c>
      <c r="K186" s="99">
        <v>494.15699999999998</v>
      </c>
      <c r="L186" s="99">
        <v>486.81900000000002</v>
      </c>
      <c r="M186" s="99">
        <v>473.017</v>
      </c>
      <c r="N186" s="99">
        <v>454.38099999999997</v>
      </c>
      <c r="O186" s="99">
        <v>436.286</v>
      </c>
      <c r="P186" s="99">
        <v>422.22699999999998</v>
      </c>
      <c r="Q186" s="99">
        <v>412.69499999999999</v>
      </c>
      <c r="R186" s="99">
        <v>404.87799999999999</v>
      </c>
      <c r="S186" s="99">
        <v>395.30900000000003</v>
      </c>
      <c r="T186" s="99">
        <v>383.95100000000002</v>
      </c>
      <c r="U186" s="99">
        <v>371.75400000000002</v>
      </c>
      <c r="V186" s="99">
        <v>361.09899999999999</v>
      </c>
    </row>
    <row r="187" spans="1:22" x14ac:dyDescent="0.3">
      <c r="A187" s="92">
        <v>186</v>
      </c>
      <c r="B187" s="93" t="s">
        <v>323</v>
      </c>
      <c r="C187" s="96" t="s">
        <v>230</v>
      </c>
      <c r="D187" s="98"/>
      <c r="E187" s="98">
        <v>531</v>
      </c>
      <c r="F187" s="99">
        <v>10.026999999999999</v>
      </c>
      <c r="G187" s="99">
        <v>9.9610000000000003</v>
      </c>
      <c r="H187" s="99">
        <v>9.8569999999999993</v>
      </c>
      <c r="I187" s="99">
        <v>9.6920000000000002</v>
      </c>
      <c r="J187" s="99">
        <v>9.577</v>
      </c>
      <c r="K187" s="99">
        <v>9.5790000000000006</v>
      </c>
      <c r="L187" s="99">
        <v>9.6349999999999998</v>
      </c>
      <c r="M187" s="99">
        <v>9.6329999999999991</v>
      </c>
      <c r="N187" s="99">
        <v>9.5370000000000008</v>
      </c>
      <c r="O187" s="99">
        <v>9.4190000000000005</v>
      </c>
      <c r="P187" s="99">
        <v>9.3369999999999997</v>
      </c>
      <c r="Q187" s="99">
        <v>9.2870000000000008</v>
      </c>
      <c r="R187" s="99">
        <v>9.2569999999999997</v>
      </c>
      <c r="S187" s="99">
        <v>9.2070000000000007</v>
      </c>
      <c r="T187" s="99">
        <v>9.1210000000000004</v>
      </c>
      <c r="U187" s="99">
        <v>9.0139999999999993</v>
      </c>
      <c r="V187" s="99">
        <v>8.9030000000000005</v>
      </c>
    </row>
    <row r="188" spans="1:22" x14ac:dyDescent="0.3">
      <c r="A188" s="92">
        <v>187</v>
      </c>
      <c r="B188" s="93" t="s">
        <v>323</v>
      </c>
      <c r="C188" s="96" t="s">
        <v>231</v>
      </c>
      <c r="D188" s="98"/>
      <c r="E188" s="98">
        <v>214</v>
      </c>
      <c r="F188" s="99">
        <v>1063.4690000000001</v>
      </c>
      <c r="G188" s="99">
        <v>1030.5170000000001</v>
      </c>
      <c r="H188" s="99">
        <v>995.71400000000006</v>
      </c>
      <c r="I188" s="99">
        <v>959.05</v>
      </c>
      <c r="J188" s="99">
        <v>919.92399999999998</v>
      </c>
      <c r="K188" s="99">
        <v>879.62199999999996</v>
      </c>
      <c r="L188" s="99">
        <v>839.69299999999998</v>
      </c>
      <c r="M188" s="99">
        <v>801.42499999999995</v>
      </c>
      <c r="N188" s="99">
        <v>766.22400000000005</v>
      </c>
      <c r="O188" s="99">
        <v>734.03899999999999</v>
      </c>
      <c r="P188" s="99">
        <v>704.52599999999995</v>
      </c>
      <c r="Q188" s="99">
        <v>675.803</v>
      </c>
      <c r="R188" s="99">
        <v>649.11699999999996</v>
      </c>
      <c r="S188" s="99">
        <v>623.88499999999999</v>
      </c>
      <c r="T188" s="99">
        <v>600.68100000000004</v>
      </c>
      <c r="U188" s="99">
        <v>579.34500000000003</v>
      </c>
      <c r="V188" s="99">
        <v>559.39599999999996</v>
      </c>
    </row>
    <row r="189" spans="1:22" x14ac:dyDescent="0.3">
      <c r="A189" s="92">
        <v>188</v>
      </c>
      <c r="B189" s="93" t="s">
        <v>323</v>
      </c>
      <c r="C189" s="96" t="s">
        <v>232</v>
      </c>
      <c r="D189" s="98"/>
      <c r="E189" s="98">
        <v>308</v>
      </c>
      <c r="F189" s="99">
        <v>9.8239999999999998</v>
      </c>
      <c r="G189" s="99">
        <v>8.8089999999999993</v>
      </c>
      <c r="H189" s="99">
        <v>7.7450000000000001</v>
      </c>
      <c r="I189" s="99">
        <v>7.1230000000000002</v>
      </c>
      <c r="J189" s="99">
        <v>6.9329999999999998</v>
      </c>
      <c r="K189" s="99">
        <v>6.7610000000000001</v>
      </c>
      <c r="L189" s="99">
        <v>6.3559999999999999</v>
      </c>
      <c r="M189" s="99">
        <v>5.7610000000000001</v>
      </c>
      <c r="N189" s="99">
        <v>5.17</v>
      </c>
      <c r="O189" s="99">
        <v>4.7590000000000003</v>
      </c>
      <c r="P189" s="99">
        <v>4.5259999999999998</v>
      </c>
      <c r="Q189" s="99">
        <v>4.3319999999999999</v>
      </c>
      <c r="R189" s="99">
        <v>4.0730000000000004</v>
      </c>
      <c r="S189" s="99">
        <v>3.746</v>
      </c>
      <c r="T189" s="99">
        <v>3.4180000000000001</v>
      </c>
      <c r="U189" s="99">
        <v>3.1589999999999998</v>
      </c>
      <c r="V189" s="99">
        <v>2.9849999999999999</v>
      </c>
    </row>
    <row r="190" spans="1:22" x14ac:dyDescent="0.3">
      <c r="A190" s="92">
        <v>189</v>
      </c>
      <c r="B190" s="93" t="s">
        <v>323</v>
      </c>
      <c r="C190" s="96" t="s">
        <v>233</v>
      </c>
      <c r="D190" s="98">
        <v>25</v>
      </c>
      <c r="E190" s="98">
        <v>312</v>
      </c>
      <c r="F190" s="99">
        <v>24.282</v>
      </c>
      <c r="G190" s="99">
        <v>24.347000000000001</v>
      </c>
      <c r="H190" s="99">
        <v>25.463999999999999</v>
      </c>
      <c r="I190" s="99">
        <v>25.344000000000001</v>
      </c>
      <c r="J190" s="99">
        <v>23.748000000000001</v>
      </c>
      <c r="K190" s="99">
        <v>21.821000000000002</v>
      </c>
      <c r="L190" s="99">
        <v>20.381</v>
      </c>
      <c r="M190" s="99">
        <v>19.795000000000002</v>
      </c>
      <c r="N190" s="99">
        <v>19.853999999999999</v>
      </c>
      <c r="O190" s="99">
        <v>19.747</v>
      </c>
      <c r="P190" s="99">
        <v>19.058</v>
      </c>
      <c r="Q190" s="99">
        <v>17.965</v>
      </c>
      <c r="R190" s="99">
        <v>16.989000000000001</v>
      </c>
      <c r="S190" s="99">
        <v>16.414000000000001</v>
      </c>
      <c r="T190" s="99">
        <v>16.172999999999998</v>
      </c>
      <c r="U190" s="99">
        <v>16.006</v>
      </c>
      <c r="V190" s="99">
        <v>15.634</v>
      </c>
    </row>
    <row r="191" spans="1:22" x14ac:dyDescent="0.3">
      <c r="A191" s="92">
        <v>190</v>
      </c>
      <c r="B191" s="93" t="s">
        <v>323</v>
      </c>
      <c r="C191" s="96" t="s">
        <v>234</v>
      </c>
      <c r="D191" s="98"/>
      <c r="E191" s="98">
        <v>332</v>
      </c>
      <c r="F191" s="99">
        <v>1306.6479999999999</v>
      </c>
      <c r="G191" s="99">
        <v>1276.857</v>
      </c>
      <c r="H191" s="99">
        <v>1240.1379999999999</v>
      </c>
      <c r="I191" s="99">
        <v>1200.364</v>
      </c>
      <c r="J191" s="99">
        <v>1157.905</v>
      </c>
      <c r="K191" s="99">
        <v>1116.2860000000001</v>
      </c>
      <c r="L191" s="99">
        <v>1069.9449999999999</v>
      </c>
      <c r="M191" s="99">
        <v>1024.963</v>
      </c>
      <c r="N191" s="99">
        <v>979.45600000000002</v>
      </c>
      <c r="O191" s="99">
        <v>937.92600000000004</v>
      </c>
      <c r="P191" s="99">
        <v>899.14099999999996</v>
      </c>
      <c r="Q191" s="99">
        <v>862.41800000000001</v>
      </c>
      <c r="R191" s="99">
        <v>827.14300000000003</v>
      </c>
      <c r="S191" s="99">
        <v>793.84</v>
      </c>
      <c r="T191" s="99">
        <v>763.221</v>
      </c>
      <c r="U191" s="99">
        <v>734.53599999999994</v>
      </c>
      <c r="V191" s="99">
        <v>707.697</v>
      </c>
    </row>
    <row r="192" spans="1:22" x14ac:dyDescent="0.3">
      <c r="A192" s="92">
        <v>191</v>
      </c>
      <c r="B192" s="93" t="s">
        <v>323</v>
      </c>
      <c r="C192" s="96" t="s">
        <v>235</v>
      </c>
      <c r="D192" s="98"/>
      <c r="E192" s="98">
        <v>388</v>
      </c>
      <c r="F192" s="99">
        <v>236.738</v>
      </c>
      <c r="G192" s="99">
        <v>218.46700000000001</v>
      </c>
      <c r="H192" s="99">
        <v>196.703</v>
      </c>
      <c r="I192" s="99">
        <v>175.71299999999999</v>
      </c>
      <c r="J192" s="99">
        <v>158.85300000000001</v>
      </c>
      <c r="K192" s="99">
        <v>147.99799999999999</v>
      </c>
      <c r="L192" s="99">
        <v>140.05699999999999</v>
      </c>
      <c r="M192" s="99">
        <v>131.167</v>
      </c>
      <c r="N192" s="99">
        <v>119.6</v>
      </c>
      <c r="O192" s="99">
        <v>106.41800000000001</v>
      </c>
      <c r="P192" s="99">
        <v>95.373000000000005</v>
      </c>
      <c r="Q192" s="99">
        <v>87.097999999999999</v>
      </c>
      <c r="R192" s="99">
        <v>80.846999999999994</v>
      </c>
      <c r="S192" s="99">
        <v>74.885999999999996</v>
      </c>
      <c r="T192" s="99">
        <v>68.191000000000003</v>
      </c>
      <c r="U192" s="99">
        <v>61.104999999999997</v>
      </c>
      <c r="V192" s="99">
        <v>54.622999999999998</v>
      </c>
    </row>
    <row r="193" spans="1:22" x14ac:dyDescent="0.3">
      <c r="A193" s="92">
        <v>192</v>
      </c>
      <c r="B193" s="93" t="s">
        <v>323</v>
      </c>
      <c r="C193" s="96" t="s">
        <v>236</v>
      </c>
      <c r="D193" s="98"/>
      <c r="E193" s="98">
        <v>474</v>
      </c>
      <c r="F193" s="99">
        <v>21.033999999999999</v>
      </c>
      <c r="G193" s="99">
        <v>19.762</v>
      </c>
      <c r="H193" s="99">
        <v>19.574999999999999</v>
      </c>
      <c r="I193" s="99">
        <v>19.782</v>
      </c>
      <c r="J193" s="99">
        <v>19.484999999999999</v>
      </c>
      <c r="K193" s="99">
        <v>18.251999999999999</v>
      </c>
      <c r="L193" s="99">
        <v>16.946999999999999</v>
      </c>
      <c r="M193" s="99">
        <v>16.268999999999998</v>
      </c>
      <c r="N193" s="99">
        <v>16.003</v>
      </c>
      <c r="O193" s="99">
        <v>15.851000000000001</v>
      </c>
      <c r="P193" s="99">
        <v>15.586</v>
      </c>
      <c r="Q193" s="99">
        <v>15.028</v>
      </c>
      <c r="R193" s="99">
        <v>14.311</v>
      </c>
      <c r="S193" s="99">
        <v>13.721</v>
      </c>
      <c r="T193" s="99">
        <v>13.385999999999999</v>
      </c>
      <c r="U193" s="99">
        <v>13.180999999999999</v>
      </c>
      <c r="V193" s="99">
        <v>12.97</v>
      </c>
    </row>
    <row r="194" spans="1:22" x14ac:dyDescent="0.3">
      <c r="A194" s="92">
        <v>193</v>
      </c>
      <c r="B194" s="93" t="s">
        <v>323</v>
      </c>
      <c r="C194" s="96" t="s">
        <v>237</v>
      </c>
      <c r="D194" s="98"/>
      <c r="E194" s="98">
        <v>630</v>
      </c>
      <c r="F194" s="99">
        <v>193.65899999999999</v>
      </c>
      <c r="G194" s="99">
        <v>183.298</v>
      </c>
      <c r="H194" s="99">
        <v>175.14099999999999</v>
      </c>
      <c r="I194" s="99">
        <v>164.92699999999999</v>
      </c>
      <c r="J194" s="99">
        <v>153.48099999999999</v>
      </c>
      <c r="K194" s="99">
        <v>142.90700000000001</v>
      </c>
      <c r="L194" s="99">
        <v>134.33000000000001</v>
      </c>
      <c r="M194" s="99">
        <v>128.08500000000001</v>
      </c>
      <c r="N194" s="99">
        <v>122.61799999999999</v>
      </c>
      <c r="O194" s="99">
        <v>116.783</v>
      </c>
      <c r="P194" s="99">
        <v>110.46</v>
      </c>
      <c r="Q194" s="99">
        <v>104.286</v>
      </c>
      <c r="R194" s="99">
        <v>98.805000000000007</v>
      </c>
      <c r="S194" s="99">
        <v>94.551000000000002</v>
      </c>
      <c r="T194" s="99">
        <v>90.921000000000006</v>
      </c>
      <c r="U194" s="99">
        <v>87.325000000000003</v>
      </c>
      <c r="V194" s="99">
        <v>83.566999999999993</v>
      </c>
    </row>
    <row r="195" spans="1:22" x14ac:dyDescent="0.3">
      <c r="A195" s="92">
        <v>194</v>
      </c>
      <c r="B195" s="93" t="s">
        <v>323</v>
      </c>
      <c r="C195" s="96" t="s">
        <v>238</v>
      </c>
      <c r="D195" s="98"/>
      <c r="E195" s="98">
        <v>662</v>
      </c>
      <c r="F195" s="99">
        <v>10.692</v>
      </c>
      <c r="G195" s="99">
        <v>10.188000000000001</v>
      </c>
      <c r="H195" s="99">
        <v>9.6150000000000002</v>
      </c>
      <c r="I195" s="99">
        <v>8.9369999999999994</v>
      </c>
      <c r="J195" s="99">
        <v>8.2789999999999999</v>
      </c>
      <c r="K195" s="99">
        <v>7.8479999999999999</v>
      </c>
      <c r="L195" s="99">
        <v>7.5970000000000004</v>
      </c>
      <c r="M195" s="99">
        <v>7.391</v>
      </c>
      <c r="N195" s="99">
        <v>7.1280000000000001</v>
      </c>
      <c r="O195" s="99">
        <v>6.8090000000000002</v>
      </c>
      <c r="P195" s="99">
        <v>6.4909999999999997</v>
      </c>
      <c r="Q195" s="99">
        <v>6.2309999999999999</v>
      </c>
      <c r="R195" s="99">
        <v>6.048</v>
      </c>
      <c r="S195" s="99">
        <v>5.8970000000000002</v>
      </c>
      <c r="T195" s="99">
        <v>5.7450000000000001</v>
      </c>
      <c r="U195" s="99">
        <v>5.5650000000000004</v>
      </c>
      <c r="V195" s="99">
        <v>5.3780000000000001</v>
      </c>
    </row>
    <row r="196" spans="1:22" x14ac:dyDescent="0.3">
      <c r="A196" s="92">
        <v>195</v>
      </c>
      <c r="B196" s="93" t="s">
        <v>323</v>
      </c>
      <c r="C196" s="96" t="s">
        <v>239</v>
      </c>
      <c r="D196" s="98"/>
      <c r="E196" s="98">
        <v>670</v>
      </c>
      <c r="F196" s="99">
        <v>8.3239999999999998</v>
      </c>
      <c r="G196" s="99">
        <v>7.7220000000000004</v>
      </c>
      <c r="H196" s="99">
        <v>7.194</v>
      </c>
      <c r="I196" s="99">
        <v>6.7619999999999996</v>
      </c>
      <c r="J196" s="99">
        <v>6.4240000000000004</v>
      </c>
      <c r="K196" s="99">
        <v>6.1230000000000002</v>
      </c>
      <c r="L196" s="99">
        <v>5.8019999999999996</v>
      </c>
      <c r="M196" s="99">
        <v>5.4740000000000002</v>
      </c>
      <c r="N196" s="99">
        <v>5.15</v>
      </c>
      <c r="O196" s="99">
        <v>4.8730000000000002</v>
      </c>
      <c r="P196" s="99">
        <v>4.625</v>
      </c>
      <c r="Q196" s="99">
        <v>4.3970000000000002</v>
      </c>
      <c r="R196" s="99">
        <v>4.1689999999999996</v>
      </c>
      <c r="S196" s="99">
        <v>3.9380000000000002</v>
      </c>
      <c r="T196" s="99">
        <v>3.7210000000000001</v>
      </c>
      <c r="U196" s="99">
        <v>3.524</v>
      </c>
      <c r="V196" s="99">
        <v>3.3490000000000002</v>
      </c>
    </row>
    <row r="197" spans="1:22" x14ac:dyDescent="0.3">
      <c r="A197" s="92">
        <v>196</v>
      </c>
      <c r="B197" s="93" t="s">
        <v>323</v>
      </c>
      <c r="C197" s="96" t="s">
        <v>240</v>
      </c>
      <c r="D197" s="98"/>
      <c r="E197" s="98">
        <v>780</v>
      </c>
      <c r="F197" s="99">
        <v>89.299000000000007</v>
      </c>
      <c r="G197" s="99">
        <v>80.040000000000006</v>
      </c>
      <c r="H197" s="99">
        <v>74.641000000000005</v>
      </c>
      <c r="I197" s="99">
        <v>73.334999999999994</v>
      </c>
      <c r="J197" s="99">
        <v>73.576999999999998</v>
      </c>
      <c r="K197" s="99">
        <v>72.265000000000001</v>
      </c>
      <c r="L197" s="99">
        <v>68.625</v>
      </c>
      <c r="M197" s="99">
        <v>64.269000000000005</v>
      </c>
      <c r="N197" s="99">
        <v>61.085000000000001</v>
      </c>
      <c r="O197" s="99">
        <v>59.509</v>
      </c>
      <c r="P197" s="99">
        <v>58.85</v>
      </c>
      <c r="Q197" s="99">
        <v>57.866999999999997</v>
      </c>
      <c r="R197" s="99">
        <v>56.014000000000003</v>
      </c>
      <c r="S197" s="99">
        <v>53.667999999999999</v>
      </c>
      <c r="T197" s="99">
        <v>51.616999999999997</v>
      </c>
      <c r="U197" s="99">
        <v>50.301000000000002</v>
      </c>
      <c r="V197" s="99">
        <v>49.417999999999999</v>
      </c>
    </row>
    <row r="198" spans="1:22" x14ac:dyDescent="0.3">
      <c r="A198" s="92">
        <v>197</v>
      </c>
      <c r="B198" s="93" t="s">
        <v>323</v>
      </c>
      <c r="C198" s="96" t="s">
        <v>241</v>
      </c>
      <c r="D198" s="98"/>
      <c r="E198" s="98">
        <v>850</v>
      </c>
      <c r="F198" s="99">
        <v>6.66</v>
      </c>
      <c r="G198" s="99">
        <v>6.24</v>
      </c>
      <c r="H198" s="99">
        <v>5.9939999999999998</v>
      </c>
      <c r="I198" s="99">
        <v>5.7489999999999997</v>
      </c>
      <c r="J198" s="99">
        <v>5.3940000000000001</v>
      </c>
      <c r="K198" s="99">
        <v>5.0019999999999998</v>
      </c>
      <c r="L198" s="99">
        <v>4.5940000000000003</v>
      </c>
      <c r="M198" s="99">
        <v>4.2590000000000003</v>
      </c>
      <c r="N198" s="99">
        <v>3.9820000000000002</v>
      </c>
      <c r="O198" s="99">
        <v>3.7240000000000002</v>
      </c>
      <c r="P198" s="99">
        <v>3.4630000000000001</v>
      </c>
      <c r="Q198" s="99">
        <v>3.202</v>
      </c>
      <c r="R198" s="99">
        <v>2.952</v>
      </c>
      <c r="S198" s="99">
        <v>2.7280000000000002</v>
      </c>
      <c r="T198" s="99">
        <v>2.536</v>
      </c>
      <c r="U198" s="99">
        <v>2.3650000000000002</v>
      </c>
      <c r="V198" s="99">
        <v>2.2050000000000001</v>
      </c>
    </row>
    <row r="199" spans="1:22" x14ac:dyDescent="0.3">
      <c r="A199" s="92">
        <v>198</v>
      </c>
      <c r="B199" s="93" t="s">
        <v>323</v>
      </c>
      <c r="C199" s="97" t="s">
        <v>242</v>
      </c>
      <c r="D199" s="98"/>
      <c r="E199" s="98">
        <v>916</v>
      </c>
      <c r="F199" s="99">
        <v>16526.668000000001</v>
      </c>
      <c r="G199" s="99">
        <v>16059.75</v>
      </c>
      <c r="H199" s="99">
        <v>15454.47</v>
      </c>
      <c r="I199" s="99">
        <v>14861.964</v>
      </c>
      <c r="J199" s="99">
        <v>14333.351000000001</v>
      </c>
      <c r="K199" s="99">
        <v>13888.357</v>
      </c>
      <c r="L199" s="99">
        <v>13463.884</v>
      </c>
      <c r="M199" s="99">
        <v>13047.342000000001</v>
      </c>
      <c r="N199" s="99">
        <v>12603.96</v>
      </c>
      <c r="O199" s="99">
        <v>12202.295</v>
      </c>
      <c r="P199" s="99">
        <v>11825.261</v>
      </c>
      <c r="Q199" s="99">
        <v>11493.11</v>
      </c>
      <c r="R199" s="99">
        <v>11190.984</v>
      </c>
      <c r="S199" s="99">
        <v>10892.303</v>
      </c>
      <c r="T199" s="99">
        <v>10605.543</v>
      </c>
      <c r="U199" s="99">
        <v>10322.101000000001</v>
      </c>
      <c r="V199" s="99">
        <v>10054.763000000001</v>
      </c>
    </row>
    <row r="200" spans="1:22" x14ac:dyDescent="0.3">
      <c r="A200" s="92">
        <v>199</v>
      </c>
      <c r="B200" s="93" t="s">
        <v>323</v>
      </c>
      <c r="C200" s="96" t="s">
        <v>243</v>
      </c>
      <c r="D200" s="98"/>
      <c r="E200" s="98">
        <v>84</v>
      </c>
      <c r="F200" s="99">
        <v>42.046999999999997</v>
      </c>
      <c r="G200" s="99">
        <v>43.332999999999998</v>
      </c>
      <c r="H200" s="99">
        <v>43.180999999999997</v>
      </c>
      <c r="I200" s="99">
        <v>42.34</v>
      </c>
      <c r="J200" s="99">
        <v>41.634999999999998</v>
      </c>
      <c r="K200" s="99">
        <v>41.34</v>
      </c>
      <c r="L200" s="99">
        <v>41.247999999999998</v>
      </c>
      <c r="M200" s="99">
        <v>40.923999999999999</v>
      </c>
      <c r="N200" s="99">
        <v>40.317999999999998</v>
      </c>
      <c r="O200" s="99">
        <v>39.497999999999998</v>
      </c>
      <c r="P200" s="99">
        <v>38.78</v>
      </c>
      <c r="Q200" s="99">
        <v>38.238</v>
      </c>
      <c r="R200" s="99">
        <v>37.792000000000002</v>
      </c>
      <c r="S200" s="99">
        <v>37.363</v>
      </c>
      <c r="T200" s="99">
        <v>36.817</v>
      </c>
      <c r="U200" s="99">
        <v>36.194000000000003</v>
      </c>
      <c r="V200" s="99">
        <v>35.582000000000001</v>
      </c>
    </row>
    <row r="201" spans="1:22" x14ac:dyDescent="0.3">
      <c r="A201" s="92">
        <v>200</v>
      </c>
      <c r="B201" s="93" t="s">
        <v>323</v>
      </c>
      <c r="C201" s="96" t="s">
        <v>244</v>
      </c>
      <c r="D201" s="98"/>
      <c r="E201" s="98">
        <v>188</v>
      </c>
      <c r="F201" s="99">
        <v>343.85</v>
      </c>
      <c r="G201" s="99">
        <v>329.06099999999998</v>
      </c>
      <c r="H201" s="99">
        <v>315.56400000000002</v>
      </c>
      <c r="I201" s="99">
        <v>303.67599999999999</v>
      </c>
      <c r="J201" s="99">
        <v>293.613</v>
      </c>
      <c r="K201" s="99">
        <v>286.43900000000002</v>
      </c>
      <c r="L201" s="99">
        <v>279.36900000000003</v>
      </c>
      <c r="M201" s="99">
        <v>271.96699999999998</v>
      </c>
      <c r="N201" s="99">
        <v>263.923</v>
      </c>
      <c r="O201" s="99">
        <v>256.97000000000003</v>
      </c>
      <c r="P201" s="99">
        <v>250.803</v>
      </c>
      <c r="Q201" s="99">
        <v>245.50700000000001</v>
      </c>
      <c r="R201" s="99">
        <v>240.721</v>
      </c>
      <c r="S201" s="99">
        <v>235.63800000000001</v>
      </c>
      <c r="T201" s="99">
        <v>230.43299999999999</v>
      </c>
      <c r="U201" s="99">
        <v>225.351</v>
      </c>
      <c r="V201" s="99">
        <v>220.69900000000001</v>
      </c>
    </row>
    <row r="202" spans="1:22" x14ac:dyDescent="0.3">
      <c r="A202" s="92">
        <v>201</v>
      </c>
      <c r="B202" s="93" t="s">
        <v>323</v>
      </c>
      <c r="C202" s="96" t="s">
        <v>245</v>
      </c>
      <c r="D202" s="98"/>
      <c r="E202" s="98">
        <v>222</v>
      </c>
      <c r="F202" s="99">
        <v>586.15499999999997</v>
      </c>
      <c r="G202" s="99">
        <v>559.41999999999996</v>
      </c>
      <c r="H202" s="99">
        <v>522.53099999999995</v>
      </c>
      <c r="I202" s="99">
        <v>483.32100000000003</v>
      </c>
      <c r="J202" s="99">
        <v>449.24200000000002</v>
      </c>
      <c r="K202" s="99">
        <v>423.99</v>
      </c>
      <c r="L202" s="99">
        <v>404.22800000000001</v>
      </c>
      <c r="M202" s="99">
        <v>383.89</v>
      </c>
      <c r="N202" s="99">
        <v>361.27699999999999</v>
      </c>
      <c r="O202" s="99">
        <v>337.8</v>
      </c>
      <c r="P202" s="99">
        <v>317.09500000000003</v>
      </c>
      <c r="Q202" s="99">
        <v>299.70800000000003</v>
      </c>
      <c r="R202" s="99">
        <v>285.16699999999997</v>
      </c>
      <c r="S202" s="99">
        <v>271.53100000000001</v>
      </c>
      <c r="T202" s="99">
        <v>258.09300000000002</v>
      </c>
      <c r="U202" s="99">
        <v>244.48400000000001</v>
      </c>
      <c r="V202" s="99">
        <v>231.84800000000001</v>
      </c>
    </row>
    <row r="203" spans="1:22" x14ac:dyDescent="0.3">
      <c r="A203" s="92">
        <v>202</v>
      </c>
      <c r="B203" s="93" t="s">
        <v>323</v>
      </c>
      <c r="C203" s="96" t="s">
        <v>246</v>
      </c>
      <c r="D203" s="98"/>
      <c r="E203" s="98">
        <v>320</v>
      </c>
      <c r="F203" s="99">
        <v>2115.3850000000002</v>
      </c>
      <c r="G203" s="99">
        <v>2146.998</v>
      </c>
      <c r="H203" s="99">
        <v>2146.1660000000002</v>
      </c>
      <c r="I203" s="99">
        <v>2122.8000000000002</v>
      </c>
      <c r="J203" s="99">
        <v>2091.1770000000001</v>
      </c>
      <c r="K203" s="99">
        <v>2054.556</v>
      </c>
      <c r="L203" s="99">
        <v>2016.721</v>
      </c>
      <c r="M203" s="99">
        <v>1976.127</v>
      </c>
      <c r="N203" s="99">
        <v>1934.021</v>
      </c>
      <c r="O203" s="99">
        <v>1883.9179999999999</v>
      </c>
      <c r="P203" s="99">
        <v>1834.4639999999999</v>
      </c>
      <c r="Q203" s="99">
        <v>1784.7929999999999</v>
      </c>
      <c r="R203" s="99">
        <v>1740.3150000000001</v>
      </c>
      <c r="S203" s="99">
        <v>1696.4090000000001</v>
      </c>
      <c r="T203" s="99">
        <v>1655.114</v>
      </c>
      <c r="U203" s="99">
        <v>1613.2860000000001</v>
      </c>
      <c r="V203" s="99">
        <v>1571.6110000000001</v>
      </c>
    </row>
    <row r="204" spans="1:22" x14ac:dyDescent="0.3">
      <c r="A204" s="92">
        <v>203</v>
      </c>
      <c r="B204" s="93" t="s">
        <v>323</v>
      </c>
      <c r="C204" s="96" t="s">
        <v>247</v>
      </c>
      <c r="D204" s="98"/>
      <c r="E204" s="98">
        <v>340</v>
      </c>
      <c r="F204" s="99">
        <v>997.06600000000003</v>
      </c>
      <c r="G204" s="99">
        <v>994.82399999999996</v>
      </c>
      <c r="H204" s="99">
        <v>975.03399999999999</v>
      </c>
      <c r="I204" s="99">
        <v>940.04600000000005</v>
      </c>
      <c r="J204" s="99">
        <v>902.28599999999994</v>
      </c>
      <c r="K204" s="99">
        <v>869.21100000000001</v>
      </c>
      <c r="L204" s="99">
        <v>840.03200000000004</v>
      </c>
      <c r="M204" s="99">
        <v>815.625</v>
      </c>
      <c r="N204" s="99">
        <v>791.37</v>
      </c>
      <c r="O204" s="99">
        <v>768.06100000000004</v>
      </c>
      <c r="P204" s="99">
        <v>741.48400000000004</v>
      </c>
      <c r="Q204" s="99">
        <v>717.88300000000004</v>
      </c>
      <c r="R204" s="99">
        <v>696.61099999999999</v>
      </c>
      <c r="S204" s="99">
        <v>678.44100000000003</v>
      </c>
      <c r="T204" s="99">
        <v>661.34</v>
      </c>
      <c r="U204" s="99">
        <v>644.70100000000002</v>
      </c>
      <c r="V204" s="99">
        <v>627.33000000000004</v>
      </c>
    </row>
    <row r="205" spans="1:22" x14ac:dyDescent="0.3">
      <c r="A205" s="92">
        <v>204</v>
      </c>
      <c r="B205" s="93" t="s">
        <v>323</v>
      </c>
      <c r="C205" s="96" t="s">
        <v>248</v>
      </c>
      <c r="D205" s="98"/>
      <c r="E205" s="98">
        <v>484</v>
      </c>
      <c r="F205" s="99">
        <v>11457.91</v>
      </c>
      <c r="G205" s="99">
        <v>11034.474</v>
      </c>
      <c r="H205" s="99">
        <v>10527.597</v>
      </c>
      <c r="I205" s="99">
        <v>10071.846</v>
      </c>
      <c r="J205" s="99">
        <v>9682.0679999999993</v>
      </c>
      <c r="K205" s="99">
        <v>9363.7530000000006</v>
      </c>
      <c r="L205" s="99">
        <v>9058.9030000000002</v>
      </c>
      <c r="M205" s="99">
        <v>8761.1759999999995</v>
      </c>
      <c r="N205" s="99">
        <v>8440.8250000000007</v>
      </c>
      <c r="O205" s="99">
        <v>8166.04</v>
      </c>
      <c r="P205" s="99">
        <v>7913.9219999999996</v>
      </c>
      <c r="Q205" s="99">
        <v>7698.3379999999997</v>
      </c>
      <c r="R205" s="99">
        <v>7500.3459999999995</v>
      </c>
      <c r="S205" s="99">
        <v>7301.4390000000003</v>
      </c>
      <c r="T205" s="99">
        <v>7109.9750000000004</v>
      </c>
      <c r="U205" s="99">
        <v>6921.174</v>
      </c>
      <c r="V205" s="99">
        <v>6746.5169999999998</v>
      </c>
    </row>
    <row r="206" spans="1:22" x14ac:dyDescent="0.3">
      <c r="A206" s="92">
        <v>205</v>
      </c>
      <c r="B206" s="93" t="s">
        <v>323</v>
      </c>
      <c r="C206" s="96" t="s">
        <v>249</v>
      </c>
      <c r="D206" s="98"/>
      <c r="E206" s="98">
        <v>558</v>
      </c>
      <c r="F206" s="99">
        <v>591.30499999999995</v>
      </c>
      <c r="G206" s="99">
        <v>557.87900000000002</v>
      </c>
      <c r="H206" s="99">
        <v>530.05700000000002</v>
      </c>
      <c r="I206" s="99">
        <v>505.06099999999998</v>
      </c>
      <c r="J206" s="99">
        <v>484.00299999999999</v>
      </c>
      <c r="K206" s="99">
        <v>464.00400000000002</v>
      </c>
      <c r="L206" s="99">
        <v>444.19200000000001</v>
      </c>
      <c r="M206" s="99">
        <v>425.20100000000002</v>
      </c>
      <c r="N206" s="99">
        <v>406.38299999999998</v>
      </c>
      <c r="O206" s="99">
        <v>390.08699999999999</v>
      </c>
      <c r="P206" s="99">
        <v>375.262</v>
      </c>
      <c r="Q206" s="99">
        <v>361.49400000000003</v>
      </c>
      <c r="R206" s="99">
        <v>349.18</v>
      </c>
      <c r="S206" s="99">
        <v>337.02100000000002</v>
      </c>
      <c r="T206" s="99">
        <v>325.50400000000002</v>
      </c>
      <c r="U206" s="99">
        <v>314.66399999999999</v>
      </c>
      <c r="V206" s="99">
        <v>304.863</v>
      </c>
    </row>
    <row r="207" spans="1:22" x14ac:dyDescent="0.3">
      <c r="A207" s="92">
        <v>206</v>
      </c>
      <c r="B207" s="93" t="s">
        <v>323</v>
      </c>
      <c r="C207" s="96" t="s">
        <v>250</v>
      </c>
      <c r="D207" s="98"/>
      <c r="E207" s="98">
        <v>591</v>
      </c>
      <c r="F207" s="99">
        <v>392.95</v>
      </c>
      <c r="G207" s="99">
        <v>393.76100000000002</v>
      </c>
      <c r="H207" s="99">
        <v>394.34</v>
      </c>
      <c r="I207" s="99">
        <v>392.87400000000002</v>
      </c>
      <c r="J207" s="99">
        <v>389.327</v>
      </c>
      <c r="K207" s="99">
        <v>385.06400000000002</v>
      </c>
      <c r="L207" s="99">
        <v>379.19099999999997</v>
      </c>
      <c r="M207" s="99">
        <v>372.43200000000002</v>
      </c>
      <c r="N207" s="99">
        <v>365.84300000000002</v>
      </c>
      <c r="O207" s="99">
        <v>359.92099999999999</v>
      </c>
      <c r="P207" s="99">
        <v>353.45100000000002</v>
      </c>
      <c r="Q207" s="99">
        <v>347.149</v>
      </c>
      <c r="R207" s="99">
        <v>340.85199999999998</v>
      </c>
      <c r="S207" s="99">
        <v>334.46100000000001</v>
      </c>
      <c r="T207" s="99">
        <v>328.267</v>
      </c>
      <c r="U207" s="99">
        <v>322.24700000000001</v>
      </c>
      <c r="V207" s="99">
        <v>316.31299999999999</v>
      </c>
    </row>
    <row r="208" spans="1:22" x14ac:dyDescent="0.3">
      <c r="A208" s="92">
        <v>207</v>
      </c>
      <c r="B208" s="93" t="s">
        <v>323</v>
      </c>
      <c r="C208" s="97" t="s">
        <v>251</v>
      </c>
      <c r="D208" s="98">
        <v>26</v>
      </c>
      <c r="E208" s="98">
        <v>931</v>
      </c>
      <c r="F208" s="99">
        <v>33114.567000000003</v>
      </c>
      <c r="G208" s="99">
        <v>31937.791000000001</v>
      </c>
      <c r="H208" s="99">
        <v>30778.574000000001</v>
      </c>
      <c r="I208" s="99">
        <v>29723.463</v>
      </c>
      <c r="J208" s="99">
        <v>28769.61</v>
      </c>
      <c r="K208" s="99">
        <v>27912.082999999999</v>
      </c>
      <c r="L208" s="99">
        <v>27118.387999999999</v>
      </c>
      <c r="M208" s="99">
        <v>26301.420999999998</v>
      </c>
      <c r="N208" s="99">
        <v>25497.452000000001</v>
      </c>
      <c r="O208" s="99">
        <v>24756.188999999998</v>
      </c>
      <c r="P208" s="99">
        <v>24068.912</v>
      </c>
      <c r="Q208" s="99">
        <v>23455.865000000002</v>
      </c>
      <c r="R208" s="99">
        <v>22872.25</v>
      </c>
      <c r="S208" s="99">
        <v>22298.567999999999</v>
      </c>
      <c r="T208" s="99">
        <v>21736.186000000002</v>
      </c>
      <c r="U208" s="99">
        <v>21211.234</v>
      </c>
      <c r="V208" s="99">
        <v>20716.135999999999</v>
      </c>
    </row>
    <row r="209" spans="1:22" x14ac:dyDescent="0.3">
      <c r="A209" s="92">
        <v>208</v>
      </c>
      <c r="B209" s="93" t="s">
        <v>323</v>
      </c>
      <c r="C209" s="96" t="s">
        <v>252</v>
      </c>
      <c r="D209" s="98"/>
      <c r="E209" s="98">
        <v>32</v>
      </c>
      <c r="F209" s="99">
        <v>3749.5990000000002</v>
      </c>
      <c r="G209" s="99">
        <v>3707.3209999999999</v>
      </c>
      <c r="H209" s="99">
        <v>3665.8870000000002</v>
      </c>
      <c r="I209" s="99">
        <v>3622.1190000000001</v>
      </c>
      <c r="J209" s="99">
        <v>3575.9839999999999</v>
      </c>
      <c r="K209" s="99">
        <v>3524.5340000000001</v>
      </c>
      <c r="L209" s="99">
        <v>3466.6509999999998</v>
      </c>
      <c r="M209" s="99">
        <v>3396.74</v>
      </c>
      <c r="N209" s="99">
        <v>3325.3440000000001</v>
      </c>
      <c r="O209" s="99">
        <v>3262.0709999999999</v>
      </c>
      <c r="P209" s="99">
        <v>3199.6590000000001</v>
      </c>
      <c r="Q209" s="99">
        <v>3142.9479999999999</v>
      </c>
      <c r="R209" s="99">
        <v>3082.77</v>
      </c>
      <c r="S209" s="99">
        <v>3019.0549999999998</v>
      </c>
      <c r="T209" s="99">
        <v>2958.7020000000002</v>
      </c>
      <c r="U209" s="99">
        <v>2899.1329999999998</v>
      </c>
      <c r="V209" s="99">
        <v>2843.8119999999999</v>
      </c>
    </row>
    <row r="210" spans="1:22" x14ac:dyDescent="0.3">
      <c r="A210" s="92">
        <v>209</v>
      </c>
      <c r="B210" s="93" t="s">
        <v>323</v>
      </c>
      <c r="C210" s="96" t="s">
        <v>253</v>
      </c>
      <c r="D210" s="98"/>
      <c r="E210" s="98">
        <v>68</v>
      </c>
      <c r="F210" s="99">
        <v>1273.028</v>
      </c>
      <c r="G210" s="99">
        <v>1278.5360000000001</v>
      </c>
      <c r="H210" s="99">
        <v>1273.7850000000001</v>
      </c>
      <c r="I210" s="99">
        <v>1258.7829999999999</v>
      </c>
      <c r="J210" s="99">
        <v>1238.4739999999999</v>
      </c>
      <c r="K210" s="99">
        <v>1215.008</v>
      </c>
      <c r="L210" s="99">
        <v>1191.171</v>
      </c>
      <c r="M210" s="99">
        <v>1165.6279999999999</v>
      </c>
      <c r="N210" s="99">
        <v>1138.3679999999999</v>
      </c>
      <c r="O210" s="99">
        <v>1108.48</v>
      </c>
      <c r="P210" s="99">
        <v>1078.3320000000001</v>
      </c>
      <c r="Q210" s="99">
        <v>1048.1690000000001</v>
      </c>
      <c r="R210" s="99">
        <v>1020.21</v>
      </c>
      <c r="S210" s="99">
        <v>993.10799999999995</v>
      </c>
      <c r="T210" s="99">
        <v>966.33500000000004</v>
      </c>
      <c r="U210" s="99">
        <v>940.56700000000001</v>
      </c>
      <c r="V210" s="99">
        <v>914.971</v>
      </c>
    </row>
    <row r="211" spans="1:22" x14ac:dyDescent="0.3">
      <c r="A211" s="92">
        <v>210</v>
      </c>
      <c r="B211" s="93" t="s">
        <v>323</v>
      </c>
      <c r="C211" s="96" t="s">
        <v>254</v>
      </c>
      <c r="D211" s="98"/>
      <c r="E211" s="98">
        <v>76</v>
      </c>
      <c r="F211" s="99">
        <v>14478.709000000001</v>
      </c>
      <c r="G211" s="99">
        <v>13736.138000000001</v>
      </c>
      <c r="H211" s="99">
        <v>13031.05</v>
      </c>
      <c r="I211" s="99">
        <v>12433.852000000001</v>
      </c>
      <c r="J211" s="99">
        <v>11910.002</v>
      </c>
      <c r="K211" s="99">
        <v>11462.112999999999</v>
      </c>
      <c r="L211" s="99">
        <v>11101.721</v>
      </c>
      <c r="M211" s="99">
        <v>10733.983</v>
      </c>
      <c r="N211" s="99">
        <v>10374.472</v>
      </c>
      <c r="O211" s="99">
        <v>10045.088</v>
      </c>
      <c r="P211" s="99">
        <v>9744.6720000000005</v>
      </c>
      <c r="Q211" s="99">
        <v>9488.69</v>
      </c>
      <c r="R211" s="99">
        <v>9256.902</v>
      </c>
      <c r="S211" s="99">
        <v>9025.8960000000006</v>
      </c>
      <c r="T211" s="99">
        <v>8795.4750000000004</v>
      </c>
      <c r="U211" s="99">
        <v>8583.5720000000001</v>
      </c>
      <c r="V211" s="99">
        <v>8381.6149999999998</v>
      </c>
    </row>
    <row r="212" spans="1:22" x14ac:dyDescent="0.3">
      <c r="A212" s="92">
        <v>211</v>
      </c>
      <c r="B212" s="93" t="s">
        <v>323</v>
      </c>
      <c r="C212" s="96" t="s">
        <v>255</v>
      </c>
      <c r="D212" s="98"/>
      <c r="E212" s="98">
        <v>152</v>
      </c>
      <c r="F212" s="99">
        <v>1184.857</v>
      </c>
      <c r="G212" s="99">
        <v>1160.903</v>
      </c>
      <c r="H212" s="99">
        <v>1130.1610000000001</v>
      </c>
      <c r="I212" s="99">
        <v>1094.355</v>
      </c>
      <c r="J212" s="99">
        <v>1062.9970000000001</v>
      </c>
      <c r="K212" s="99">
        <v>1040.434</v>
      </c>
      <c r="L212" s="99">
        <v>1019.787</v>
      </c>
      <c r="M212" s="99">
        <v>1001.61</v>
      </c>
      <c r="N212" s="99">
        <v>981.68600000000004</v>
      </c>
      <c r="O212" s="99">
        <v>961.26700000000005</v>
      </c>
      <c r="P212" s="99">
        <v>939.83199999999999</v>
      </c>
      <c r="Q212" s="99">
        <v>922.89599999999996</v>
      </c>
      <c r="R212" s="99">
        <v>907.05399999999997</v>
      </c>
      <c r="S212" s="99">
        <v>892.36300000000006</v>
      </c>
      <c r="T212" s="99">
        <v>878.05499999999995</v>
      </c>
      <c r="U212" s="99">
        <v>861.51300000000003</v>
      </c>
      <c r="V212" s="99">
        <v>846.31700000000001</v>
      </c>
    </row>
    <row r="213" spans="1:22" x14ac:dyDescent="0.3">
      <c r="A213" s="92">
        <v>212</v>
      </c>
      <c r="B213" s="93" t="s">
        <v>323</v>
      </c>
      <c r="C213" s="96" t="s">
        <v>256</v>
      </c>
      <c r="D213" s="98"/>
      <c r="E213" s="98">
        <v>170</v>
      </c>
      <c r="F213" s="99">
        <v>3645.355</v>
      </c>
      <c r="G213" s="99">
        <v>3455.5079999999998</v>
      </c>
      <c r="H213" s="99">
        <v>3293.799</v>
      </c>
      <c r="I213" s="99">
        <v>3149.3530000000001</v>
      </c>
      <c r="J213" s="99">
        <v>3019.924</v>
      </c>
      <c r="K213" s="99">
        <v>2905.7330000000002</v>
      </c>
      <c r="L213" s="99">
        <v>2794.6489999999999</v>
      </c>
      <c r="M213" s="99">
        <v>2691.9369999999999</v>
      </c>
      <c r="N213" s="99">
        <v>2595.4789999999998</v>
      </c>
      <c r="O213" s="99">
        <v>2508.5520000000001</v>
      </c>
      <c r="P213" s="99">
        <v>2429.1570000000002</v>
      </c>
      <c r="Q213" s="99">
        <v>2357.37</v>
      </c>
      <c r="R213" s="99">
        <v>2286.5909999999999</v>
      </c>
      <c r="S213" s="99">
        <v>2221.8110000000001</v>
      </c>
      <c r="T213" s="99">
        <v>2159.4789999999998</v>
      </c>
      <c r="U213" s="99">
        <v>2101.855</v>
      </c>
      <c r="V213" s="99">
        <v>2047.1210000000001</v>
      </c>
    </row>
    <row r="214" spans="1:22" x14ac:dyDescent="0.3">
      <c r="A214" s="92">
        <v>213</v>
      </c>
      <c r="B214" s="93" t="s">
        <v>323</v>
      </c>
      <c r="C214" s="96" t="s">
        <v>257</v>
      </c>
      <c r="D214" s="98"/>
      <c r="E214" s="98">
        <v>218</v>
      </c>
      <c r="F214" s="99">
        <v>1650.3889999999999</v>
      </c>
      <c r="G214" s="99">
        <v>1633.3810000000001</v>
      </c>
      <c r="H214" s="99">
        <v>1607.5329999999999</v>
      </c>
      <c r="I214" s="99">
        <v>1579.06</v>
      </c>
      <c r="J214" s="99">
        <v>1547.903</v>
      </c>
      <c r="K214" s="99">
        <v>1512.866</v>
      </c>
      <c r="L214" s="99">
        <v>1474.82</v>
      </c>
      <c r="M214" s="99">
        <v>1434.3579999999999</v>
      </c>
      <c r="N214" s="99">
        <v>1394.894</v>
      </c>
      <c r="O214" s="99">
        <v>1357.0239999999999</v>
      </c>
      <c r="P214" s="99">
        <v>1320.702</v>
      </c>
      <c r="Q214" s="99">
        <v>1287.2470000000001</v>
      </c>
      <c r="R214" s="99">
        <v>1254.203</v>
      </c>
      <c r="S214" s="99">
        <v>1222.1880000000001</v>
      </c>
      <c r="T214" s="99">
        <v>1191.33</v>
      </c>
      <c r="U214" s="99">
        <v>1162.2260000000001</v>
      </c>
      <c r="V214" s="99">
        <v>1135.614</v>
      </c>
    </row>
    <row r="215" spans="1:22" x14ac:dyDescent="0.3">
      <c r="A215" s="92">
        <v>214</v>
      </c>
      <c r="B215" s="93" t="s">
        <v>323</v>
      </c>
      <c r="C215" s="96" t="s">
        <v>258</v>
      </c>
      <c r="D215" s="98"/>
      <c r="E215" s="98">
        <v>254</v>
      </c>
      <c r="F215" s="99">
        <v>33.655000000000001</v>
      </c>
      <c r="G215" s="99">
        <v>35.771000000000001</v>
      </c>
      <c r="H215" s="99">
        <v>38.646000000000001</v>
      </c>
      <c r="I215" s="99">
        <v>41.468000000000004</v>
      </c>
      <c r="J215" s="99">
        <v>43.725999999999999</v>
      </c>
      <c r="K215" s="99">
        <v>45.204999999999998</v>
      </c>
      <c r="L215" s="99">
        <v>46.209000000000003</v>
      </c>
      <c r="M215" s="99">
        <v>47.195</v>
      </c>
      <c r="N215" s="99">
        <v>48.421999999999997</v>
      </c>
      <c r="O215" s="99">
        <v>49.723999999999997</v>
      </c>
      <c r="P215" s="99">
        <v>50.648000000000003</v>
      </c>
      <c r="Q215" s="99">
        <v>51.061999999999998</v>
      </c>
      <c r="R215" s="99">
        <v>51.103999999999999</v>
      </c>
      <c r="S215" s="99">
        <v>51.097999999999999</v>
      </c>
      <c r="T215" s="99">
        <v>51.046999999999997</v>
      </c>
      <c r="U215" s="99">
        <v>51.082999999999998</v>
      </c>
      <c r="V215" s="99">
        <v>51.067999999999998</v>
      </c>
    </row>
    <row r="216" spans="1:22" x14ac:dyDescent="0.3">
      <c r="A216" s="92">
        <v>215</v>
      </c>
      <c r="B216" s="93" t="s">
        <v>323</v>
      </c>
      <c r="C216" s="96" t="s">
        <v>259</v>
      </c>
      <c r="D216" s="98"/>
      <c r="E216" s="98">
        <v>328</v>
      </c>
      <c r="F216" s="99">
        <v>79.084999999999994</v>
      </c>
      <c r="G216" s="99">
        <v>76.256</v>
      </c>
      <c r="H216" s="99">
        <v>72.320999999999998</v>
      </c>
      <c r="I216" s="99">
        <v>68.049000000000007</v>
      </c>
      <c r="J216" s="99">
        <v>64.08</v>
      </c>
      <c r="K216" s="99">
        <v>60.668999999999997</v>
      </c>
      <c r="L216" s="99">
        <v>57.396999999999998</v>
      </c>
      <c r="M216" s="99">
        <v>54.02</v>
      </c>
      <c r="N216" s="99">
        <v>50.551000000000002</v>
      </c>
      <c r="O216" s="99">
        <v>47.3</v>
      </c>
      <c r="P216" s="99">
        <v>44.286999999999999</v>
      </c>
      <c r="Q216" s="99">
        <v>41.548000000000002</v>
      </c>
      <c r="R216" s="99">
        <v>39.061999999999998</v>
      </c>
      <c r="S216" s="99">
        <v>36.707999999999998</v>
      </c>
      <c r="T216" s="99">
        <v>34.448</v>
      </c>
      <c r="U216" s="99">
        <v>32.353000000000002</v>
      </c>
      <c r="V216" s="99">
        <v>30.463999999999999</v>
      </c>
    </row>
    <row r="217" spans="1:22" x14ac:dyDescent="0.3">
      <c r="A217" s="92">
        <v>216</v>
      </c>
      <c r="B217" s="93" t="s">
        <v>323</v>
      </c>
      <c r="C217" s="96" t="s">
        <v>260</v>
      </c>
      <c r="D217" s="98"/>
      <c r="E217" s="98">
        <v>600</v>
      </c>
      <c r="F217" s="99">
        <v>708.65700000000004</v>
      </c>
      <c r="G217" s="99">
        <v>703.20500000000004</v>
      </c>
      <c r="H217" s="99">
        <v>683.84299999999996</v>
      </c>
      <c r="I217" s="99">
        <v>659.99599999999998</v>
      </c>
      <c r="J217" s="99">
        <v>639.75099999999998</v>
      </c>
      <c r="K217" s="99">
        <v>621.47199999999998</v>
      </c>
      <c r="L217" s="99">
        <v>604.60900000000004</v>
      </c>
      <c r="M217" s="99">
        <v>585.86800000000005</v>
      </c>
      <c r="N217" s="99">
        <v>564.798</v>
      </c>
      <c r="O217" s="99">
        <v>543.31600000000003</v>
      </c>
      <c r="P217" s="99">
        <v>523.70100000000002</v>
      </c>
      <c r="Q217" s="99">
        <v>504.79199999999997</v>
      </c>
      <c r="R217" s="99">
        <v>485.822</v>
      </c>
      <c r="S217" s="99">
        <v>468.42500000000001</v>
      </c>
      <c r="T217" s="99">
        <v>453.09699999999998</v>
      </c>
      <c r="U217" s="99">
        <v>439.20400000000001</v>
      </c>
      <c r="V217" s="99">
        <v>425.74299999999999</v>
      </c>
    </row>
    <row r="218" spans="1:22" x14ac:dyDescent="0.3">
      <c r="A218" s="92">
        <v>217</v>
      </c>
      <c r="B218" s="93" t="s">
        <v>323</v>
      </c>
      <c r="C218" s="96" t="s">
        <v>261</v>
      </c>
      <c r="D218" s="98"/>
      <c r="E218" s="98">
        <v>604</v>
      </c>
      <c r="F218" s="99">
        <v>3030.47</v>
      </c>
      <c r="G218" s="99">
        <v>2934.2950000000001</v>
      </c>
      <c r="H218" s="99">
        <v>2834.9870000000001</v>
      </c>
      <c r="I218" s="99">
        <v>2749.5630000000001</v>
      </c>
      <c r="J218" s="99">
        <v>2679.482</v>
      </c>
      <c r="K218" s="99">
        <v>2614.44</v>
      </c>
      <c r="L218" s="99">
        <v>2536.174</v>
      </c>
      <c r="M218" s="99">
        <v>2446.1060000000002</v>
      </c>
      <c r="N218" s="99">
        <v>2359.0450000000001</v>
      </c>
      <c r="O218" s="99">
        <v>2282.7089999999998</v>
      </c>
      <c r="P218" s="99">
        <v>2216.5909999999999</v>
      </c>
      <c r="Q218" s="99">
        <v>2156.268</v>
      </c>
      <c r="R218" s="99">
        <v>2097.4059999999999</v>
      </c>
      <c r="S218" s="99">
        <v>2037.385</v>
      </c>
      <c r="T218" s="99">
        <v>1977.7439999999999</v>
      </c>
      <c r="U218" s="99">
        <v>1923.9269999999999</v>
      </c>
      <c r="V218" s="99">
        <v>1874.7260000000001</v>
      </c>
    </row>
    <row r="219" spans="1:22" x14ac:dyDescent="0.3">
      <c r="A219" s="92">
        <v>218</v>
      </c>
      <c r="B219" s="93" t="s">
        <v>323</v>
      </c>
      <c r="C219" s="96" t="s">
        <v>262</v>
      </c>
      <c r="D219" s="98"/>
      <c r="E219" s="98">
        <v>740</v>
      </c>
      <c r="F219" s="99">
        <v>50.534999999999997</v>
      </c>
      <c r="G219" s="99">
        <v>49.194000000000003</v>
      </c>
      <c r="H219" s="99">
        <v>47.594999999999999</v>
      </c>
      <c r="I219" s="99">
        <v>45.826000000000001</v>
      </c>
      <c r="J219" s="99">
        <v>44.082999999999998</v>
      </c>
      <c r="K219" s="99">
        <v>42.542999999999999</v>
      </c>
      <c r="L219" s="99">
        <v>41.088000000000001</v>
      </c>
      <c r="M219" s="99">
        <v>39.671999999999997</v>
      </c>
      <c r="N219" s="99">
        <v>38.201999999999998</v>
      </c>
      <c r="O219" s="99">
        <v>36.761000000000003</v>
      </c>
      <c r="P219" s="99">
        <v>35.408999999999999</v>
      </c>
      <c r="Q219" s="99">
        <v>34.127000000000002</v>
      </c>
      <c r="R219" s="99">
        <v>33.006999999999998</v>
      </c>
      <c r="S219" s="99">
        <v>31.923999999999999</v>
      </c>
      <c r="T219" s="99">
        <v>30.896000000000001</v>
      </c>
      <c r="U219" s="99">
        <v>29.884</v>
      </c>
      <c r="V219" s="99">
        <v>28.934999999999999</v>
      </c>
    </row>
    <row r="220" spans="1:22" x14ac:dyDescent="0.3">
      <c r="A220" s="92">
        <v>219</v>
      </c>
      <c r="B220" s="93" t="s">
        <v>323</v>
      </c>
      <c r="C220" s="96" t="s">
        <v>263</v>
      </c>
      <c r="D220" s="98"/>
      <c r="E220" s="98">
        <v>858</v>
      </c>
      <c r="F220" s="99">
        <v>240.30099999999999</v>
      </c>
      <c r="G220" s="99">
        <v>235.386</v>
      </c>
      <c r="H220" s="99">
        <v>228.83699999999999</v>
      </c>
      <c r="I220" s="99">
        <v>220.65199999999999</v>
      </c>
      <c r="J220" s="99">
        <v>212.678</v>
      </c>
      <c r="K220" s="99">
        <v>206.035</v>
      </c>
      <c r="L220" s="99">
        <v>200.31899999999999</v>
      </c>
      <c r="M220" s="99">
        <v>194.67599999999999</v>
      </c>
      <c r="N220" s="99">
        <v>188.965</v>
      </c>
      <c r="O220" s="99">
        <v>183.21199999999999</v>
      </c>
      <c r="P220" s="99">
        <v>177.60400000000001</v>
      </c>
      <c r="Q220" s="99">
        <v>172.36099999999999</v>
      </c>
      <c r="R220" s="99">
        <v>167.87100000000001</v>
      </c>
      <c r="S220" s="99">
        <v>163.58500000000001</v>
      </c>
      <c r="T220" s="99">
        <v>159.19499999999999</v>
      </c>
      <c r="U220" s="99">
        <v>155.20699999999999</v>
      </c>
      <c r="V220" s="99">
        <v>151.09299999999999</v>
      </c>
    </row>
    <row r="221" spans="1:22" x14ac:dyDescent="0.3">
      <c r="A221" s="92">
        <v>220</v>
      </c>
      <c r="B221" s="93" t="s">
        <v>323</v>
      </c>
      <c r="C221" s="96" t="s">
        <v>264</v>
      </c>
      <c r="D221" s="98"/>
      <c r="E221" s="98">
        <v>862</v>
      </c>
      <c r="F221" s="99">
        <v>2989.7689999999998</v>
      </c>
      <c r="G221" s="99">
        <v>2931.741</v>
      </c>
      <c r="H221" s="99">
        <v>2869.9760000000001</v>
      </c>
      <c r="I221" s="99">
        <v>2800.2350000000001</v>
      </c>
      <c r="J221" s="99">
        <v>2730.3760000000002</v>
      </c>
      <c r="K221" s="99">
        <v>2660.884</v>
      </c>
      <c r="L221" s="99">
        <v>2583.6509999999998</v>
      </c>
      <c r="M221" s="99">
        <v>2509.4870000000001</v>
      </c>
      <c r="N221" s="99">
        <v>2437.087</v>
      </c>
      <c r="O221" s="99">
        <v>2370.547</v>
      </c>
      <c r="P221" s="99">
        <v>2308.1819999999998</v>
      </c>
      <c r="Q221" s="99">
        <v>2248.2539999999999</v>
      </c>
      <c r="R221" s="99">
        <v>2190.1170000000002</v>
      </c>
      <c r="S221" s="99">
        <v>2134.8939999999998</v>
      </c>
      <c r="T221" s="99">
        <v>2080.2559999999999</v>
      </c>
      <c r="U221" s="99">
        <v>2030.585</v>
      </c>
      <c r="V221" s="99">
        <v>1984.5329999999999</v>
      </c>
    </row>
    <row r="222" spans="1:22" x14ac:dyDescent="0.3">
      <c r="A222" s="92">
        <v>221</v>
      </c>
      <c r="B222" s="93" t="s">
        <v>323</v>
      </c>
      <c r="C222" s="94" t="s">
        <v>265</v>
      </c>
      <c r="D222" s="98">
        <v>27</v>
      </c>
      <c r="E222" s="98">
        <v>905</v>
      </c>
      <c r="F222" s="99">
        <v>22550.363000000001</v>
      </c>
      <c r="G222" s="99">
        <v>23382.715</v>
      </c>
      <c r="H222" s="99">
        <v>23718.694</v>
      </c>
      <c r="I222" s="99">
        <v>23780.066999999999</v>
      </c>
      <c r="J222" s="99">
        <v>23834.451000000001</v>
      </c>
      <c r="K222" s="99">
        <v>24016.988000000001</v>
      </c>
      <c r="L222" s="99">
        <v>24411.200000000001</v>
      </c>
      <c r="M222" s="99">
        <v>24967.418000000001</v>
      </c>
      <c r="N222" s="99">
        <v>25367.858</v>
      </c>
      <c r="O222" s="99">
        <v>25524.485000000001</v>
      </c>
      <c r="P222" s="99">
        <v>25570.641</v>
      </c>
      <c r="Q222" s="99">
        <v>25638.177</v>
      </c>
      <c r="R222" s="99">
        <v>25818.69</v>
      </c>
      <c r="S222" s="99">
        <v>26027.274000000001</v>
      </c>
      <c r="T222" s="99">
        <v>26187.164000000001</v>
      </c>
      <c r="U222" s="99">
        <v>26235.928</v>
      </c>
      <c r="V222" s="99">
        <v>26158.877</v>
      </c>
    </row>
    <row r="223" spans="1:22" x14ac:dyDescent="0.3">
      <c r="A223" s="92">
        <v>222</v>
      </c>
      <c r="B223" s="93" t="s">
        <v>323</v>
      </c>
      <c r="C223" s="96" t="s">
        <v>266</v>
      </c>
      <c r="D223" s="98"/>
      <c r="E223" s="98">
        <v>124</v>
      </c>
      <c r="F223" s="99">
        <v>1939.7090000000001</v>
      </c>
      <c r="G223" s="99">
        <v>1960.2</v>
      </c>
      <c r="H223" s="99">
        <v>1966.2329999999999</v>
      </c>
      <c r="I223" s="99">
        <v>1967.1279999999999</v>
      </c>
      <c r="J223" s="99">
        <v>2016.0609999999999</v>
      </c>
      <c r="K223" s="99">
        <v>2098.9340000000002</v>
      </c>
      <c r="L223" s="99">
        <v>2175.2469999999998</v>
      </c>
      <c r="M223" s="99">
        <v>2228.1320000000001</v>
      </c>
      <c r="N223" s="99">
        <v>2258.1280000000002</v>
      </c>
      <c r="O223" s="99">
        <v>2281.9470000000001</v>
      </c>
      <c r="P223" s="99">
        <v>2311.848</v>
      </c>
      <c r="Q223" s="99">
        <v>2352.7959999999998</v>
      </c>
      <c r="R223" s="99">
        <v>2392.1469999999999</v>
      </c>
      <c r="S223" s="99">
        <v>2422.1060000000002</v>
      </c>
      <c r="T223" s="99">
        <v>2436.2840000000001</v>
      </c>
      <c r="U223" s="99">
        <v>2440.7550000000001</v>
      </c>
      <c r="V223" s="99">
        <v>2445.0329999999999</v>
      </c>
    </row>
    <row r="224" spans="1:22" x14ac:dyDescent="0.3">
      <c r="A224" s="92">
        <v>223</v>
      </c>
      <c r="B224" s="93" t="s">
        <v>323</v>
      </c>
      <c r="C224" s="96" t="s">
        <v>267</v>
      </c>
      <c r="D224" s="98"/>
      <c r="E224" s="98">
        <v>840</v>
      </c>
      <c r="F224" s="99">
        <v>20603.475999999999</v>
      </c>
      <c r="G224" s="99">
        <v>21415.508999999998</v>
      </c>
      <c r="H224" s="99">
        <v>21745.591</v>
      </c>
      <c r="I224" s="99">
        <v>21806.315999999999</v>
      </c>
      <c r="J224" s="99">
        <v>21812.062999999998</v>
      </c>
      <c r="K224" s="99">
        <v>21912.024000000001</v>
      </c>
      <c r="L224" s="99">
        <v>22230.135999999999</v>
      </c>
      <c r="M224" s="99">
        <v>22733.593000000001</v>
      </c>
      <c r="N224" s="99">
        <v>23104.143</v>
      </c>
      <c r="O224" s="99">
        <v>23237.096000000001</v>
      </c>
      <c r="P224" s="99">
        <v>23253.538</v>
      </c>
      <c r="Q224" s="99">
        <v>23280.323</v>
      </c>
      <c r="R224" s="99">
        <v>23421.646000000001</v>
      </c>
      <c r="S224" s="99">
        <v>23600.393</v>
      </c>
      <c r="T224" s="99">
        <v>23746.201000000001</v>
      </c>
      <c r="U224" s="99">
        <v>23790.593000000001</v>
      </c>
      <c r="V224" s="99">
        <v>23709.383000000002</v>
      </c>
    </row>
    <row r="225" spans="1:22" x14ac:dyDescent="0.3">
      <c r="A225" s="92">
        <v>224</v>
      </c>
      <c r="B225" s="93" t="s">
        <v>323</v>
      </c>
      <c r="C225" s="94" t="s">
        <v>268</v>
      </c>
      <c r="D225" s="98"/>
      <c r="E225" s="98">
        <v>909</v>
      </c>
      <c r="F225" s="99">
        <v>3365.085</v>
      </c>
      <c r="G225" s="99">
        <v>3435.5259999999998</v>
      </c>
      <c r="H225" s="99">
        <v>3481.239</v>
      </c>
      <c r="I225" s="99">
        <v>3533.808</v>
      </c>
      <c r="J225" s="99">
        <v>3620.4009999999998</v>
      </c>
      <c r="K225" s="99">
        <v>3722.2249999999999</v>
      </c>
      <c r="L225" s="99">
        <v>3804.7020000000002</v>
      </c>
      <c r="M225" s="99">
        <v>3854.6190000000001</v>
      </c>
      <c r="N225" s="99">
        <v>3876.2820000000002</v>
      </c>
      <c r="O225" s="99">
        <v>3886.7910000000002</v>
      </c>
      <c r="P225" s="99">
        <v>3900.9160000000002</v>
      </c>
      <c r="Q225" s="99">
        <v>3919.1039999999998</v>
      </c>
      <c r="R225" s="99">
        <v>3930.319</v>
      </c>
      <c r="S225" s="99">
        <v>3926.2510000000002</v>
      </c>
      <c r="T225" s="99">
        <v>3903.3670000000002</v>
      </c>
      <c r="U225" s="99">
        <v>3871.6770000000001</v>
      </c>
      <c r="V225" s="99">
        <v>3839.1860000000001</v>
      </c>
    </row>
    <row r="226" spans="1:22" x14ac:dyDescent="0.3">
      <c r="A226" s="92">
        <v>225</v>
      </c>
      <c r="B226" s="93" t="s">
        <v>323</v>
      </c>
      <c r="C226" s="97" t="s">
        <v>269</v>
      </c>
      <c r="D226" s="98"/>
      <c r="E226" s="98">
        <v>927</v>
      </c>
      <c r="F226" s="99">
        <v>1882.9590000000001</v>
      </c>
      <c r="G226" s="99">
        <v>1902.3810000000001</v>
      </c>
      <c r="H226" s="99">
        <v>1897.8920000000001</v>
      </c>
      <c r="I226" s="99">
        <v>1907.866</v>
      </c>
      <c r="J226" s="99">
        <v>1966.1210000000001</v>
      </c>
      <c r="K226" s="99">
        <v>2050.6529999999998</v>
      </c>
      <c r="L226" s="99">
        <v>2125.1</v>
      </c>
      <c r="M226" s="99">
        <v>2167.8939999999998</v>
      </c>
      <c r="N226" s="99">
        <v>2186.4270000000001</v>
      </c>
      <c r="O226" s="99">
        <v>2200.4830000000002</v>
      </c>
      <c r="P226" s="99">
        <v>2225.1849999999999</v>
      </c>
      <c r="Q226" s="99">
        <v>2263.924</v>
      </c>
      <c r="R226" s="99">
        <v>2300.3939999999998</v>
      </c>
      <c r="S226" s="99">
        <v>2324.8359999999998</v>
      </c>
      <c r="T226" s="99">
        <v>2332.4059999999999</v>
      </c>
      <c r="U226" s="99">
        <v>2330.8919999999998</v>
      </c>
      <c r="V226" s="99">
        <v>2330.357</v>
      </c>
    </row>
    <row r="227" spans="1:22" x14ac:dyDescent="0.3">
      <c r="A227" s="92">
        <v>226</v>
      </c>
      <c r="B227" s="93" t="s">
        <v>323</v>
      </c>
      <c r="C227" s="96" t="s">
        <v>270</v>
      </c>
      <c r="D227" s="98">
        <v>28</v>
      </c>
      <c r="E227" s="98">
        <v>36</v>
      </c>
      <c r="F227" s="99">
        <v>1573.2470000000001</v>
      </c>
      <c r="G227" s="99">
        <v>1589.8879999999999</v>
      </c>
      <c r="H227" s="99">
        <v>1587.229</v>
      </c>
      <c r="I227" s="99">
        <v>1601.367</v>
      </c>
      <c r="J227" s="99">
        <v>1661.085</v>
      </c>
      <c r="K227" s="99">
        <v>1744.3869999999999</v>
      </c>
      <c r="L227" s="99">
        <v>1818.1110000000001</v>
      </c>
      <c r="M227" s="99">
        <v>1860.9369999999999</v>
      </c>
      <c r="N227" s="99">
        <v>1881.136</v>
      </c>
      <c r="O227" s="99">
        <v>1897.54</v>
      </c>
      <c r="P227" s="99">
        <v>1924.2180000000001</v>
      </c>
      <c r="Q227" s="99">
        <v>1964.2239999999999</v>
      </c>
      <c r="R227" s="99">
        <v>2002.0119999999999</v>
      </c>
      <c r="S227" s="99">
        <v>2027.9970000000001</v>
      </c>
      <c r="T227" s="99">
        <v>2037.8330000000001</v>
      </c>
      <c r="U227" s="99">
        <v>2038.9860000000001</v>
      </c>
      <c r="V227" s="99">
        <v>2041.3150000000001</v>
      </c>
    </row>
    <row r="228" spans="1:22" x14ac:dyDescent="0.3">
      <c r="A228" s="92">
        <v>227</v>
      </c>
      <c r="B228" s="93" t="s">
        <v>323</v>
      </c>
      <c r="C228" s="96" t="s">
        <v>271</v>
      </c>
      <c r="D228" s="98"/>
      <c r="E228" s="98">
        <v>554</v>
      </c>
      <c r="F228" s="99">
        <v>309.71199999999999</v>
      </c>
      <c r="G228" s="99">
        <v>312.49299999999999</v>
      </c>
      <c r="H228" s="99">
        <v>310.66300000000001</v>
      </c>
      <c r="I228" s="99">
        <v>306.49900000000002</v>
      </c>
      <c r="J228" s="99">
        <v>305.036</v>
      </c>
      <c r="K228" s="99">
        <v>306.26600000000002</v>
      </c>
      <c r="L228" s="99">
        <v>306.98899999999998</v>
      </c>
      <c r="M228" s="99">
        <v>306.95699999999999</v>
      </c>
      <c r="N228" s="99">
        <v>305.291</v>
      </c>
      <c r="O228" s="99">
        <v>302.94299999999998</v>
      </c>
      <c r="P228" s="99">
        <v>300.96699999999998</v>
      </c>
      <c r="Q228" s="99">
        <v>299.7</v>
      </c>
      <c r="R228" s="99">
        <v>298.38200000000001</v>
      </c>
      <c r="S228" s="99">
        <v>296.839</v>
      </c>
      <c r="T228" s="99">
        <v>294.57299999999998</v>
      </c>
      <c r="U228" s="99">
        <v>291.90600000000001</v>
      </c>
      <c r="V228" s="99">
        <v>289.04199999999997</v>
      </c>
    </row>
    <row r="229" spans="1:22" x14ac:dyDescent="0.3">
      <c r="A229" s="92">
        <v>228</v>
      </c>
      <c r="B229" s="93" t="s">
        <v>323</v>
      </c>
      <c r="C229" s="97" t="s">
        <v>272</v>
      </c>
      <c r="D229" s="98"/>
      <c r="E229" s="98">
        <v>928</v>
      </c>
      <c r="F229" s="99">
        <v>1361.3630000000001</v>
      </c>
      <c r="G229" s="99">
        <v>1413.0409999999999</v>
      </c>
      <c r="H229" s="99">
        <v>1462.999</v>
      </c>
      <c r="I229" s="99">
        <v>1505.796</v>
      </c>
      <c r="J229" s="99">
        <v>1536.134</v>
      </c>
      <c r="K229" s="99">
        <v>1557.098</v>
      </c>
      <c r="L229" s="99">
        <v>1569.5</v>
      </c>
      <c r="M229" s="99">
        <v>1580.136</v>
      </c>
      <c r="N229" s="99">
        <v>1585.4090000000001</v>
      </c>
      <c r="O229" s="99">
        <v>1583.7239999999999</v>
      </c>
      <c r="P229" s="99">
        <v>1575.7339999999999</v>
      </c>
      <c r="Q229" s="99">
        <v>1558.837</v>
      </c>
      <c r="R229" s="99">
        <v>1537.6379999999999</v>
      </c>
      <c r="S229" s="99">
        <v>1512.864</v>
      </c>
      <c r="T229" s="99">
        <v>1485.4590000000001</v>
      </c>
      <c r="U229" s="99">
        <v>1457.8019999999999</v>
      </c>
      <c r="V229" s="99">
        <v>1428.3019999999999</v>
      </c>
    </row>
    <row r="230" spans="1:22" x14ac:dyDescent="0.3">
      <c r="A230" s="92">
        <v>229</v>
      </c>
      <c r="B230" s="93" t="s">
        <v>323</v>
      </c>
      <c r="C230" s="96" t="s">
        <v>273</v>
      </c>
      <c r="D230" s="98"/>
      <c r="E230" s="98">
        <v>242</v>
      </c>
      <c r="F230" s="99">
        <v>85.734999999999999</v>
      </c>
      <c r="G230" s="99">
        <v>81.954999999999998</v>
      </c>
      <c r="H230" s="99">
        <v>79.721999999999994</v>
      </c>
      <c r="I230" s="99">
        <v>77.962999999999994</v>
      </c>
      <c r="J230" s="99">
        <v>75.42</v>
      </c>
      <c r="K230" s="99">
        <v>72.281999999999996</v>
      </c>
      <c r="L230" s="99">
        <v>68.875</v>
      </c>
      <c r="M230" s="99">
        <v>65.405000000000001</v>
      </c>
      <c r="N230" s="99">
        <v>62.164999999999999</v>
      </c>
      <c r="O230" s="99">
        <v>59.26</v>
      </c>
      <c r="P230" s="99">
        <v>56.755000000000003</v>
      </c>
      <c r="Q230" s="99">
        <v>54.343000000000004</v>
      </c>
      <c r="R230" s="99">
        <v>51.83</v>
      </c>
      <c r="S230" s="99">
        <v>49.430999999999997</v>
      </c>
      <c r="T230" s="99">
        <v>47.128</v>
      </c>
      <c r="U230" s="99">
        <v>45.07</v>
      </c>
      <c r="V230" s="99">
        <v>43.238999999999997</v>
      </c>
    </row>
    <row r="231" spans="1:22" x14ac:dyDescent="0.3">
      <c r="A231" s="92">
        <v>230</v>
      </c>
      <c r="B231" s="93" t="s">
        <v>323</v>
      </c>
      <c r="C231" s="96" t="s">
        <v>274</v>
      </c>
      <c r="D231" s="98"/>
      <c r="E231" s="98">
        <v>540</v>
      </c>
      <c r="F231" s="99">
        <v>21.574000000000002</v>
      </c>
      <c r="G231" s="99">
        <v>21.789000000000001</v>
      </c>
      <c r="H231" s="99">
        <v>21.940999999999999</v>
      </c>
      <c r="I231" s="99">
        <v>21.946999999999999</v>
      </c>
      <c r="J231" s="99">
        <v>21.858000000000001</v>
      </c>
      <c r="K231" s="99">
        <v>21.876000000000001</v>
      </c>
      <c r="L231" s="99">
        <v>22.048999999999999</v>
      </c>
      <c r="M231" s="99">
        <v>22.241</v>
      </c>
      <c r="N231" s="99">
        <v>22.331</v>
      </c>
      <c r="O231" s="99">
        <v>22.268000000000001</v>
      </c>
      <c r="P231" s="99">
        <v>22.161999999999999</v>
      </c>
      <c r="Q231" s="99">
        <v>22.077999999999999</v>
      </c>
      <c r="R231" s="99">
        <v>22.024999999999999</v>
      </c>
      <c r="S231" s="99">
        <v>21.984999999999999</v>
      </c>
      <c r="T231" s="99">
        <v>21.899000000000001</v>
      </c>
      <c r="U231" s="99">
        <v>21.762</v>
      </c>
      <c r="V231" s="99">
        <v>21.59</v>
      </c>
    </row>
    <row r="232" spans="1:22" x14ac:dyDescent="0.3">
      <c r="A232" s="92">
        <v>231</v>
      </c>
      <c r="B232" s="93" t="s">
        <v>323</v>
      </c>
      <c r="C232" s="96" t="s">
        <v>275</v>
      </c>
      <c r="D232" s="98"/>
      <c r="E232" s="98">
        <v>598</v>
      </c>
      <c r="F232" s="99">
        <v>1132.3889999999999</v>
      </c>
      <c r="G232" s="99">
        <v>1184.153</v>
      </c>
      <c r="H232" s="99">
        <v>1231.338</v>
      </c>
      <c r="I232" s="99">
        <v>1270.914</v>
      </c>
      <c r="J232" s="99">
        <v>1300.297</v>
      </c>
      <c r="K232" s="99">
        <v>1322.432</v>
      </c>
      <c r="L232" s="99">
        <v>1337.546</v>
      </c>
      <c r="M232" s="99">
        <v>1351.2470000000001</v>
      </c>
      <c r="N232" s="99">
        <v>1359.6369999999999</v>
      </c>
      <c r="O232" s="99">
        <v>1360.9949999999999</v>
      </c>
      <c r="P232" s="99">
        <v>1356.425</v>
      </c>
      <c r="Q232" s="99">
        <v>1343.77</v>
      </c>
      <c r="R232" s="99">
        <v>1327.595</v>
      </c>
      <c r="S232" s="99">
        <v>1308</v>
      </c>
      <c r="T232" s="99">
        <v>1285.7349999999999</v>
      </c>
      <c r="U232" s="99">
        <v>1262.7719999999999</v>
      </c>
      <c r="V232" s="99">
        <v>1237.836</v>
      </c>
    </row>
    <row r="233" spans="1:22" x14ac:dyDescent="0.3">
      <c r="A233" s="92">
        <v>232</v>
      </c>
      <c r="B233" s="93" t="s">
        <v>323</v>
      </c>
      <c r="C233" s="96" t="s">
        <v>276</v>
      </c>
      <c r="D233" s="98"/>
      <c r="E233" s="98">
        <v>90</v>
      </c>
      <c r="F233" s="99">
        <v>86.262</v>
      </c>
      <c r="G233" s="99">
        <v>88.478999999999999</v>
      </c>
      <c r="H233" s="99">
        <v>92.072999999999993</v>
      </c>
      <c r="I233" s="99">
        <v>95.724999999999994</v>
      </c>
      <c r="J233" s="99">
        <v>98.204999999999998</v>
      </c>
      <c r="K233" s="99">
        <v>99.287000000000006</v>
      </c>
      <c r="L233" s="99">
        <v>99.247</v>
      </c>
      <c r="M233" s="99">
        <v>99.162000000000006</v>
      </c>
      <c r="N233" s="99">
        <v>99.033000000000001</v>
      </c>
      <c r="O233" s="99">
        <v>98.974000000000004</v>
      </c>
      <c r="P233" s="99">
        <v>98.262</v>
      </c>
      <c r="Q233" s="99">
        <v>96.856999999999999</v>
      </c>
      <c r="R233" s="99">
        <v>94.881</v>
      </c>
      <c r="S233" s="99">
        <v>92.718999999999994</v>
      </c>
      <c r="T233" s="99">
        <v>90.555000000000007</v>
      </c>
      <c r="U233" s="99">
        <v>88.706999999999994</v>
      </c>
      <c r="V233" s="99">
        <v>86.808000000000007</v>
      </c>
    </row>
    <row r="234" spans="1:22" x14ac:dyDescent="0.3">
      <c r="A234" s="92">
        <v>233</v>
      </c>
      <c r="B234" s="93" t="s">
        <v>323</v>
      </c>
      <c r="C234" s="96" t="s">
        <v>277</v>
      </c>
      <c r="D234" s="98"/>
      <c r="E234" s="98">
        <v>548</v>
      </c>
      <c r="F234" s="99">
        <v>35.402999999999999</v>
      </c>
      <c r="G234" s="99">
        <v>36.664999999999999</v>
      </c>
      <c r="H234" s="99">
        <v>37.924999999999997</v>
      </c>
      <c r="I234" s="99">
        <v>39.247</v>
      </c>
      <c r="J234" s="99">
        <v>40.353999999999999</v>
      </c>
      <c r="K234" s="99">
        <v>41.220999999999997</v>
      </c>
      <c r="L234" s="99">
        <v>41.783000000000001</v>
      </c>
      <c r="M234" s="99">
        <v>42.081000000000003</v>
      </c>
      <c r="N234" s="99">
        <v>42.243000000000002</v>
      </c>
      <c r="O234" s="99">
        <v>42.226999999999997</v>
      </c>
      <c r="P234" s="99">
        <v>42.13</v>
      </c>
      <c r="Q234" s="99">
        <v>41.789000000000001</v>
      </c>
      <c r="R234" s="99">
        <v>41.307000000000002</v>
      </c>
      <c r="S234" s="99">
        <v>40.728999999999999</v>
      </c>
      <c r="T234" s="99">
        <v>40.142000000000003</v>
      </c>
      <c r="U234" s="99">
        <v>39.491</v>
      </c>
      <c r="V234" s="99">
        <v>38.829000000000001</v>
      </c>
    </row>
    <row r="235" spans="1:22" x14ac:dyDescent="0.3">
      <c r="A235" s="92">
        <v>234</v>
      </c>
      <c r="B235" s="93" t="s">
        <v>323</v>
      </c>
      <c r="C235" s="97" t="s">
        <v>278</v>
      </c>
      <c r="D235" s="98">
        <v>29</v>
      </c>
      <c r="E235" s="98">
        <v>954</v>
      </c>
      <c r="F235" s="99">
        <v>52.889000000000003</v>
      </c>
      <c r="G235" s="99">
        <v>53.143000000000001</v>
      </c>
      <c r="H235" s="99">
        <v>53.582999999999998</v>
      </c>
      <c r="I235" s="99">
        <v>53.402000000000001</v>
      </c>
      <c r="J235" s="99">
        <v>52.465000000000003</v>
      </c>
      <c r="K235" s="99">
        <v>51.134999999999998</v>
      </c>
      <c r="L235" s="99">
        <v>49.594999999999999</v>
      </c>
      <c r="M235" s="99">
        <v>48.375</v>
      </c>
      <c r="N235" s="99">
        <v>47.531999999999996</v>
      </c>
      <c r="O235" s="99">
        <v>46.692</v>
      </c>
      <c r="P235" s="99">
        <v>45.613999999999997</v>
      </c>
      <c r="Q235" s="99">
        <v>44.234000000000002</v>
      </c>
      <c r="R235" s="99">
        <v>42.768999999999998</v>
      </c>
      <c r="S235" s="99">
        <v>41.359000000000002</v>
      </c>
      <c r="T235" s="99">
        <v>40.075000000000003</v>
      </c>
      <c r="U235" s="99">
        <v>38.954000000000001</v>
      </c>
      <c r="V235" s="99">
        <v>37.932000000000002</v>
      </c>
    </row>
    <row r="236" spans="1:22" x14ac:dyDescent="0.3">
      <c r="A236" s="92">
        <v>235</v>
      </c>
      <c r="B236" s="93" t="s">
        <v>323</v>
      </c>
      <c r="C236" s="96" t="s">
        <v>279</v>
      </c>
      <c r="D236" s="98"/>
      <c r="E236" s="98">
        <v>316</v>
      </c>
      <c r="F236" s="99">
        <v>13.733000000000001</v>
      </c>
      <c r="G236" s="99">
        <v>13.784000000000001</v>
      </c>
      <c r="H236" s="99">
        <v>13.552</v>
      </c>
      <c r="I236" s="99">
        <v>13.054</v>
      </c>
      <c r="J236" s="99">
        <v>12.456</v>
      </c>
      <c r="K236" s="99">
        <v>11.914999999999999</v>
      </c>
      <c r="L236" s="99">
        <v>11.521000000000001</v>
      </c>
      <c r="M236" s="99">
        <v>11.231999999999999</v>
      </c>
      <c r="N236" s="99">
        <v>10.911</v>
      </c>
      <c r="O236" s="99">
        <v>10.497999999999999</v>
      </c>
      <c r="P236" s="99">
        <v>10.038</v>
      </c>
      <c r="Q236" s="99">
        <v>9.6</v>
      </c>
      <c r="R236" s="99">
        <v>9.2539999999999996</v>
      </c>
      <c r="S236" s="99">
        <v>8.9740000000000002</v>
      </c>
      <c r="T236" s="99">
        <v>8.7080000000000002</v>
      </c>
      <c r="U236" s="99">
        <v>8.4329999999999998</v>
      </c>
      <c r="V236" s="99">
        <v>8.1300000000000008</v>
      </c>
    </row>
    <row r="237" spans="1:22" x14ac:dyDescent="0.3">
      <c r="A237" s="92">
        <v>236</v>
      </c>
      <c r="B237" s="93" t="s">
        <v>323</v>
      </c>
      <c r="C237" s="96" t="s">
        <v>280</v>
      </c>
      <c r="D237" s="98"/>
      <c r="E237" s="98">
        <v>296</v>
      </c>
      <c r="F237" s="99">
        <v>16.234000000000002</v>
      </c>
      <c r="G237" s="99">
        <v>16.366</v>
      </c>
      <c r="H237" s="99">
        <v>16.178000000000001</v>
      </c>
      <c r="I237" s="99">
        <v>16.148</v>
      </c>
      <c r="J237" s="99">
        <v>16.82</v>
      </c>
      <c r="K237" s="99">
        <v>17.798999999999999</v>
      </c>
      <c r="L237" s="99">
        <v>18.263999999999999</v>
      </c>
      <c r="M237" s="99">
        <v>18.170000000000002</v>
      </c>
      <c r="N237" s="99">
        <v>17.797000000000001</v>
      </c>
      <c r="O237" s="99">
        <v>17.52</v>
      </c>
      <c r="P237" s="99">
        <v>17.585000000000001</v>
      </c>
      <c r="Q237" s="99">
        <v>17.861999999999998</v>
      </c>
      <c r="R237" s="99">
        <v>17.995000000000001</v>
      </c>
      <c r="S237" s="99">
        <v>17.719000000000001</v>
      </c>
      <c r="T237" s="99">
        <v>17.164000000000001</v>
      </c>
      <c r="U237" s="99">
        <v>16.643000000000001</v>
      </c>
      <c r="V237" s="99">
        <v>16.338999999999999</v>
      </c>
    </row>
    <row r="238" spans="1:22" x14ac:dyDescent="0.3">
      <c r="A238" s="92">
        <v>237</v>
      </c>
      <c r="B238" s="93" t="s">
        <v>323</v>
      </c>
      <c r="C238" s="96" t="s">
        <v>281</v>
      </c>
      <c r="D238" s="98"/>
      <c r="E238" s="98">
        <v>583</v>
      </c>
      <c r="F238" s="99">
        <v>12.648</v>
      </c>
      <c r="G238" s="99">
        <v>12.993</v>
      </c>
      <c r="H238" s="99">
        <v>12.895</v>
      </c>
      <c r="I238" s="99">
        <v>12.157</v>
      </c>
      <c r="J238" s="99">
        <v>11.119</v>
      </c>
      <c r="K238" s="99">
        <v>10.388</v>
      </c>
      <c r="L238" s="99">
        <v>10.146000000000001</v>
      </c>
      <c r="M238" s="99">
        <v>10.089</v>
      </c>
      <c r="N238" s="99">
        <v>9.8230000000000004</v>
      </c>
      <c r="O238" s="99">
        <v>9.2029999999999994</v>
      </c>
      <c r="P238" s="99">
        <v>8.3940000000000001</v>
      </c>
      <c r="Q238" s="99">
        <v>7.7140000000000004</v>
      </c>
      <c r="R238" s="99">
        <v>7.327</v>
      </c>
      <c r="S238" s="99">
        <v>7.1319999999999997</v>
      </c>
      <c r="T238" s="99">
        <v>6.9189999999999996</v>
      </c>
      <c r="U238" s="99">
        <v>6.5579999999999998</v>
      </c>
      <c r="V238" s="99">
        <v>6.0780000000000003</v>
      </c>
    </row>
    <row r="239" spans="1:22" x14ac:dyDescent="0.3">
      <c r="A239" s="92">
        <v>238</v>
      </c>
      <c r="B239" s="93" t="s">
        <v>323</v>
      </c>
      <c r="C239" s="97" t="s">
        <v>282</v>
      </c>
      <c r="D239" s="98">
        <v>30</v>
      </c>
      <c r="E239" s="98">
        <v>957</v>
      </c>
      <c r="F239" s="99">
        <v>67.873999999999995</v>
      </c>
      <c r="G239" s="99">
        <v>66.960999999999999</v>
      </c>
      <c r="H239" s="99">
        <v>66.765000000000001</v>
      </c>
      <c r="I239" s="99">
        <v>66.744</v>
      </c>
      <c r="J239" s="99">
        <v>65.680999999999997</v>
      </c>
      <c r="K239" s="99">
        <v>63.338999999999999</v>
      </c>
      <c r="L239" s="99">
        <v>60.506999999999998</v>
      </c>
      <c r="M239" s="99">
        <v>58.213999999999999</v>
      </c>
      <c r="N239" s="99">
        <v>56.914000000000001</v>
      </c>
      <c r="O239" s="99">
        <v>55.892000000000003</v>
      </c>
      <c r="P239" s="99">
        <v>54.383000000000003</v>
      </c>
      <c r="Q239" s="99">
        <v>52.109000000000002</v>
      </c>
      <c r="R239" s="99">
        <v>49.518000000000001</v>
      </c>
      <c r="S239" s="99">
        <v>47.192</v>
      </c>
      <c r="T239" s="99">
        <v>45.427</v>
      </c>
      <c r="U239" s="99">
        <v>44.029000000000003</v>
      </c>
      <c r="V239" s="99">
        <v>42.594999999999999</v>
      </c>
    </row>
    <row r="240" spans="1:22" x14ac:dyDescent="0.3">
      <c r="A240" s="92">
        <v>239</v>
      </c>
      <c r="B240" s="93" t="s">
        <v>323</v>
      </c>
      <c r="C240" s="96" t="s">
        <v>283</v>
      </c>
      <c r="D240" s="98"/>
      <c r="E240" s="98">
        <v>258</v>
      </c>
      <c r="F240" s="99">
        <v>21.445</v>
      </c>
      <c r="G240" s="99">
        <v>20.65</v>
      </c>
      <c r="H240" s="99">
        <v>19.780999999999999</v>
      </c>
      <c r="I240" s="99">
        <v>19.149999999999999</v>
      </c>
      <c r="J240" s="99">
        <v>18.54</v>
      </c>
      <c r="K240" s="99">
        <v>18.016999999999999</v>
      </c>
      <c r="L240" s="99">
        <v>17.498999999999999</v>
      </c>
      <c r="M240" s="99">
        <v>16.948</v>
      </c>
      <c r="N240" s="99">
        <v>16.382000000000001</v>
      </c>
      <c r="O240" s="99">
        <v>15.878</v>
      </c>
      <c r="P240" s="99">
        <v>15.432</v>
      </c>
      <c r="Q240" s="99">
        <v>15.03</v>
      </c>
      <c r="R240" s="99">
        <v>14.627000000000001</v>
      </c>
      <c r="S240" s="99">
        <v>14.234999999999999</v>
      </c>
      <c r="T240" s="99">
        <v>13.826000000000001</v>
      </c>
      <c r="U240" s="99">
        <v>13.456</v>
      </c>
      <c r="V240" s="99">
        <v>13.103</v>
      </c>
    </row>
    <row r="241" spans="1:22" x14ac:dyDescent="0.3">
      <c r="A241" s="92">
        <v>240</v>
      </c>
      <c r="B241" s="93" t="s">
        <v>323</v>
      </c>
      <c r="C241" s="96" t="s">
        <v>284</v>
      </c>
      <c r="D241" s="98"/>
      <c r="E241" s="98">
        <v>882</v>
      </c>
      <c r="F241" s="99">
        <v>23.774000000000001</v>
      </c>
      <c r="G241" s="99">
        <v>23.509</v>
      </c>
      <c r="H241" s="99">
        <v>23.952999999999999</v>
      </c>
      <c r="I241" s="99">
        <v>24.728000000000002</v>
      </c>
      <c r="J241" s="99">
        <v>24.946000000000002</v>
      </c>
      <c r="K241" s="99">
        <v>24.123000000000001</v>
      </c>
      <c r="L241" s="99">
        <v>22.725999999999999</v>
      </c>
      <c r="M241" s="99">
        <v>21.57</v>
      </c>
      <c r="N241" s="99">
        <v>21.14</v>
      </c>
      <c r="O241" s="99">
        <v>21.036999999999999</v>
      </c>
      <c r="P241" s="99">
        <v>20.692</v>
      </c>
      <c r="Q241" s="99">
        <v>19.777000000000001</v>
      </c>
      <c r="R241" s="99">
        <v>18.53</v>
      </c>
      <c r="S241" s="99">
        <v>17.343</v>
      </c>
      <c r="T241" s="99">
        <v>16.530999999999999</v>
      </c>
      <c r="U241" s="99">
        <v>15.98</v>
      </c>
      <c r="V241" s="99">
        <v>15.465999999999999</v>
      </c>
    </row>
    <row r="242" spans="1:22" x14ac:dyDescent="0.3">
      <c r="A242" s="92">
        <v>241</v>
      </c>
      <c r="B242" s="93" t="s">
        <v>323</v>
      </c>
      <c r="C242" s="96" t="s">
        <v>285</v>
      </c>
      <c r="D242" s="98"/>
      <c r="E242" s="98">
        <v>776</v>
      </c>
      <c r="F242" s="99">
        <v>12.731999999999999</v>
      </c>
      <c r="G242" s="99">
        <v>12.962999999999999</v>
      </c>
      <c r="H242" s="99">
        <v>13.583</v>
      </c>
      <c r="I242" s="99">
        <v>14.044</v>
      </c>
      <c r="J242" s="99">
        <v>14.023999999999999</v>
      </c>
      <c r="K242" s="99">
        <v>13.464</v>
      </c>
      <c r="L242" s="99">
        <v>12.754</v>
      </c>
      <c r="M242" s="99">
        <v>12.353999999999999</v>
      </c>
      <c r="N242" s="99">
        <v>12.368</v>
      </c>
      <c r="O242" s="99">
        <v>12.422000000000001</v>
      </c>
      <c r="P242" s="99">
        <v>12.196999999999999</v>
      </c>
      <c r="Q242" s="99">
        <v>11.644</v>
      </c>
      <c r="R242" s="99">
        <v>10.976000000000001</v>
      </c>
      <c r="S242" s="99">
        <v>10.44</v>
      </c>
      <c r="T242" s="99">
        <v>10.145</v>
      </c>
      <c r="U242" s="99">
        <v>9.9659999999999993</v>
      </c>
      <c r="V242" s="99">
        <v>9.7170000000000005</v>
      </c>
    </row>
  </sheetData>
  <sheetProtection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activeCell="C1" sqref="C1"/>
    </sheetView>
  </sheetViews>
  <sheetFormatPr baseColWidth="10" defaultRowHeight="14.4" x14ac:dyDescent="0.3"/>
  <cols>
    <col min="1" max="1" width="11.44140625" style="6"/>
    <col min="7" max="7" width="13.44140625" customWidth="1"/>
  </cols>
  <sheetData>
    <row r="1" spans="1:9" x14ac:dyDescent="0.3">
      <c r="A1" s="6" t="s">
        <v>352</v>
      </c>
      <c r="B1" t="s">
        <v>351</v>
      </c>
      <c r="C1" s="6">
        <v>1992</v>
      </c>
      <c r="D1">
        <v>2012</v>
      </c>
      <c r="E1">
        <v>2009</v>
      </c>
      <c r="F1">
        <v>2012</v>
      </c>
      <c r="G1">
        <v>2012</v>
      </c>
      <c r="H1">
        <v>1992</v>
      </c>
      <c r="I1">
        <v>2009</v>
      </c>
    </row>
    <row r="2" spans="1:9" x14ac:dyDescent="0.3">
      <c r="C2" t="s">
        <v>117</v>
      </c>
      <c r="D2" t="s">
        <v>267</v>
      </c>
      <c r="E2" t="s">
        <v>266</v>
      </c>
      <c r="F2" t="s">
        <v>78</v>
      </c>
      <c r="G2" t="s">
        <v>115</v>
      </c>
      <c r="H2" t="s">
        <v>117</v>
      </c>
      <c r="I2" t="s">
        <v>234</v>
      </c>
    </row>
    <row r="3" spans="1:9" x14ac:dyDescent="0.3">
      <c r="A3" s="6">
        <v>17.5</v>
      </c>
      <c r="B3" s="59" t="s">
        <v>32</v>
      </c>
      <c r="C3" s="50">
        <v>1.3851328673269614E-3</v>
      </c>
      <c r="D3" s="64">
        <v>2.9402011201519015E-2</v>
      </c>
      <c r="E3">
        <v>1.3867509942985528E-2</v>
      </c>
      <c r="F3">
        <v>7.0711317046189999E-3</v>
      </c>
      <c r="G3">
        <v>3.265261891641892E-3</v>
      </c>
      <c r="H3" s="50">
        <v>1.3851328673269614E-3</v>
      </c>
      <c r="I3" s="6">
        <v>9.2837309606005405E-3</v>
      </c>
    </row>
    <row r="4" spans="1:9" x14ac:dyDescent="0.3">
      <c r="A4" s="6">
        <v>22.5</v>
      </c>
      <c r="B4" s="59" t="s">
        <v>33</v>
      </c>
      <c r="C4" s="50">
        <v>1.6358052953696599E-2</v>
      </c>
      <c r="D4" s="64">
        <v>0.14028982052442079</v>
      </c>
      <c r="E4" s="6">
        <v>8.168250775854094E-2</v>
      </c>
      <c r="F4" s="6">
        <v>0.10786436856037986</v>
      </c>
      <c r="G4" s="6">
        <v>5.0913861364306298E-2</v>
      </c>
      <c r="H4" s="50">
        <v>1.6358052953696599E-2</v>
      </c>
      <c r="I4" s="6">
        <v>8.2030108790904374E-2</v>
      </c>
    </row>
    <row r="5" spans="1:9" x14ac:dyDescent="0.3">
      <c r="A5" s="6">
        <v>27.5</v>
      </c>
      <c r="B5" s="59" t="s">
        <v>34</v>
      </c>
      <c r="C5" s="50">
        <v>6.9735040678157251E-2</v>
      </c>
      <c r="D5" s="64">
        <v>0.2468510491333317</v>
      </c>
      <c r="E5" s="6">
        <v>0.2309792496475172</v>
      </c>
      <c r="F5" s="6">
        <v>0.18917890072449486</v>
      </c>
      <c r="G5" s="6">
        <v>0.11623794697614205</v>
      </c>
      <c r="H5" s="50">
        <v>6.9735040678157251E-2</v>
      </c>
      <c r="I5" s="6">
        <v>0.17346366585693412</v>
      </c>
    </row>
    <row r="6" spans="1:9" x14ac:dyDescent="0.3">
      <c r="A6" s="6">
        <v>32.5</v>
      </c>
      <c r="B6" s="59" t="s">
        <v>35</v>
      </c>
      <c r="C6" s="50">
        <v>0.12771611727259155</v>
      </c>
      <c r="D6" s="64">
        <v>0.28607276141487697</v>
      </c>
      <c r="E6" s="6">
        <v>0.33708286154375328</v>
      </c>
      <c r="F6" s="6">
        <v>0.20271184033461223</v>
      </c>
      <c r="G6" s="6">
        <v>0.15397555644891872</v>
      </c>
      <c r="H6" s="50">
        <v>0.12771611727259155</v>
      </c>
      <c r="I6" s="6">
        <v>0.20074912006503884</v>
      </c>
    </row>
    <row r="7" spans="1:9" x14ac:dyDescent="0.3">
      <c r="A7" s="6">
        <v>37.5</v>
      </c>
      <c r="B7" s="59" t="s">
        <v>36</v>
      </c>
      <c r="C7" s="50">
        <v>0.16142372447948689</v>
      </c>
      <c r="D7" s="64">
        <v>0.1869683492504205</v>
      </c>
      <c r="E7" s="6">
        <v>0.22196070901636414</v>
      </c>
      <c r="F7" s="6">
        <v>0.1598953342744594</v>
      </c>
      <c r="G7" s="6">
        <v>0.15661262814412757</v>
      </c>
      <c r="H7" s="50">
        <v>0.16142372447948689</v>
      </c>
      <c r="I7" s="6">
        <v>0.18367758725771244</v>
      </c>
    </row>
    <row r="8" spans="1:9" x14ac:dyDescent="0.3">
      <c r="A8" s="6">
        <v>42.5</v>
      </c>
      <c r="B8" s="59" t="s">
        <v>37</v>
      </c>
      <c r="C8" s="50">
        <v>0.15805160464576168</v>
      </c>
      <c r="D8" s="64">
        <v>7.5612719794085542E-2</v>
      </c>
      <c r="E8" s="6">
        <v>8.2714778969376512E-2</v>
      </c>
      <c r="F8" s="6">
        <v>0.12432941196438174</v>
      </c>
      <c r="G8" s="6">
        <v>0.15789648660036798</v>
      </c>
      <c r="H8" s="50">
        <v>0.15805160464576168</v>
      </c>
      <c r="I8" s="6">
        <v>0.14575726266985681</v>
      </c>
    </row>
    <row r="9" spans="1:9" x14ac:dyDescent="0.3">
      <c r="A9" s="6">
        <v>47.5</v>
      </c>
      <c r="B9" s="59" t="s">
        <v>38</v>
      </c>
      <c r="C9" s="50">
        <v>0.13533091285680443</v>
      </c>
      <c r="D9" s="64">
        <v>2.4037911729325196E-2</v>
      </c>
      <c r="E9" s="6">
        <v>2.298350450391741E-2</v>
      </c>
      <c r="F9" s="6">
        <v>7.6374826156705974E-2</v>
      </c>
      <c r="G9" s="6">
        <v>0.13059728180918279</v>
      </c>
      <c r="H9" s="50">
        <v>0.13533091285680443</v>
      </c>
      <c r="I9" s="6">
        <v>0.10573140829987056</v>
      </c>
    </row>
    <row r="10" spans="1:9" x14ac:dyDescent="0.3">
      <c r="A10" s="6">
        <v>52.5</v>
      </c>
      <c r="B10" s="59" t="s">
        <v>299</v>
      </c>
      <c r="C10" s="50">
        <v>0.11966721350785424</v>
      </c>
      <c r="D10" s="64">
        <v>7.2988099120144334E-3</v>
      </c>
      <c r="E10" s="6">
        <v>6.6971897787216289E-3</v>
      </c>
      <c r="F10" s="6">
        <v>4.7346860175593974E-2</v>
      </c>
      <c r="G10" s="6">
        <v>9.2632725943026878E-2</v>
      </c>
      <c r="H10" s="50">
        <v>0.11966721350785424</v>
      </c>
      <c r="I10" s="6">
        <v>4.7567014562049238E-2</v>
      </c>
    </row>
    <row r="11" spans="1:9" x14ac:dyDescent="0.3">
      <c r="A11" s="6">
        <v>57.5</v>
      </c>
      <c r="B11" s="59" t="s">
        <v>300</v>
      </c>
      <c r="C11" s="50">
        <v>8.1547276582540074E-2</v>
      </c>
      <c r="D11" s="64">
        <v>3.466567040006154E-3</v>
      </c>
      <c r="E11" s="6">
        <v>2.0316888388234484E-3</v>
      </c>
      <c r="F11" s="6">
        <v>3.053325840710799E-2</v>
      </c>
      <c r="G11" s="6">
        <v>6.0199589556956631E-2</v>
      </c>
      <c r="H11" s="50">
        <v>8.1547276582540074E-2</v>
      </c>
      <c r="I11" s="6">
        <v>2.9859598366088071E-2</v>
      </c>
    </row>
    <row r="12" spans="1:9" x14ac:dyDescent="0.3">
      <c r="A12" s="6">
        <v>62.5</v>
      </c>
      <c r="B12" s="59" t="s">
        <v>301</v>
      </c>
      <c r="C12" s="50">
        <v>6.105212334482249E-2</v>
      </c>
      <c r="D12" s="64">
        <v>0</v>
      </c>
      <c r="E12" s="64">
        <v>0</v>
      </c>
      <c r="F12" s="6">
        <v>1.9478411048196226E-2</v>
      </c>
      <c r="G12" s="6">
        <v>3.8442977767374882E-2</v>
      </c>
      <c r="H12" s="50">
        <v>6.105212334482249E-2</v>
      </c>
      <c r="I12" s="6">
        <v>1.20251037866933E-2</v>
      </c>
    </row>
    <row r="13" spans="1:9" x14ac:dyDescent="0.3">
      <c r="A13" s="6">
        <v>67.5</v>
      </c>
      <c r="B13" s="60" t="s">
        <v>302</v>
      </c>
      <c r="C13" s="50">
        <v>4.2426654998569707E-2</v>
      </c>
      <c r="D13" s="64">
        <v>0</v>
      </c>
      <c r="E13" s="64">
        <v>0</v>
      </c>
      <c r="F13" s="6">
        <v>1.6672723272218724E-2</v>
      </c>
      <c r="G13" s="6">
        <v>2.5157175473388204E-2</v>
      </c>
      <c r="H13" s="50">
        <v>4.2426654998569707E-2</v>
      </c>
      <c r="I13" s="6">
        <v>9.8553993842517198E-3</v>
      </c>
    </row>
    <row r="14" spans="1:9" x14ac:dyDescent="0.3">
      <c r="A14" s="6">
        <v>72.5</v>
      </c>
      <c r="B14" s="60" t="s">
        <v>304</v>
      </c>
      <c r="C14" s="50">
        <v>1.5143490392850661E-2</v>
      </c>
      <c r="D14" s="64">
        <v>0</v>
      </c>
      <c r="E14" s="64">
        <v>0</v>
      </c>
      <c r="F14" s="6">
        <v>1.2048857000231349E-2</v>
      </c>
      <c r="G14" s="6">
        <v>1.1215435929947717E-2</v>
      </c>
      <c r="H14" s="50">
        <v>1.5143490392850661E-2</v>
      </c>
      <c r="I14" s="6">
        <v>0</v>
      </c>
    </row>
    <row r="15" spans="1:9" x14ac:dyDescent="0.3">
      <c r="A15" s="6">
        <v>77.5</v>
      </c>
      <c r="B15" s="60" t="s">
        <v>305</v>
      </c>
      <c r="C15" s="50">
        <v>1.0162655419537481E-2</v>
      </c>
      <c r="D15" s="64">
        <v>0</v>
      </c>
      <c r="E15" s="64">
        <v>0</v>
      </c>
      <c r="F15" s="6">
        <v>6.4940763769986871E-3</v>
      </c>
      <c r="G15" s="6">
        <v>2.8530720946184055E-3</v>
      </c>
      <c r="H15" s="50">
        <v>1.0162655419537481E-2</v>
      </c>
      <c r="I15" s="6">
        <v>0</v>
      </c>
    </row>
    <row r="16" spans="1:9" x14ac:dyDescent="0.3">
      <c r="H16" s="6"/>
    </row>
    <row r="17" spans="2:9" x14ac:dyDescent="0.3">
      <c r="D17" s="63"/>
      <c r="H17" s="6"/>
    </row>
    <row r="18" spans="2:9" x14ac:dyDescent="0.3">
      <c r="B18" s="60" t="s">
        <v>378</v>
      </c>
      <c r="C18">
        <f>SUM(C3:C17)</f>
        <v>1</v>
      </c>
      <c r="D18" s="6">
        <f>SUM(D3:D17)</f>
        <v>1.0000000000000004</v>
      </c>
      <c r="E18" s="6">
        <f>SUM(E3:E17)</f>
        <v>1</v>
      </c>
      <c r="F18" s="6">
        <f>SUM(F3:F17)</f>
        <v>1</v>
      </c>
      <c r="G18" s="6">
        <f>SUM(G3:G17)</f>
        <v>0.99999999999999989</v>
      </c>
      <c r="H18" s="6">
        <f t="shared" ref="H18:I18" si="0">SUM(H3:H17)</f>
        <v>1</v>
      </c>
      <c r="I18" s="6">
        <f t="shared" si="0"/>
        <v>1</v>
      </c>
    </row>
    <row r="19" spans="2:9" x14ac:dyDescent="0.3">
      <c r="B19" t="s">
        <v>353</v>
      </c>
      <c r="C19">
        <f t="shared" ref="C19:I19" si="1">SUMPRODUCT($A$3:$A$15,C3:C15)/SUM(C3:C15)</f>
        <v>45.19614755537787</v>
      </c>
      <c r="D19" s="6">
        <f t="shared" si="1"/>
        <v>31.705994375439616</v>
      </c>
      <c r="E19" s="6">
        <f t="shared" si="1"/>
        <v>32.786705943911585</v>
      </c>
      <c r="F19" s="6">
        <f t="shared" si="1"/>
        <v>37.210142045208464</v>
      </c>
      <c r="G19" s="6">
        <f t="shared" si="1"/>
        <v>41.65012037079368</v>
      </c>
      <c r="H19" s="6">
        <f t="shared" si="1"/>
        <v>45.19614755537787</v>
      </c>
      <c r="I19" s="6">
        <f t="shared" si="1"/>
        <v>37.038578648325263</v>
      </c>
    </row>
  </sheetData>
  <protectedRanges>
    <protectedRange sqref="C3:C15" name="Plage2"/>
    <protectedRange sqref="H3:H15" name="Plage2_1"/>
  </protectedRange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C10" sqref="C10"/>
    </sheetView>
  </sheetViews>
  <sheetFormatPr baseColWidth="10" defaultRowHeight="14.4" x14ac:dyDescent="0.3"/>
  <cols>
    <col min="1" max="1" width="11.44140625" style="20"/>
    <col min="2" max="2" width="23.44140625" style="20" customWidth="1"/>
    <col min="3" max="3" width="13.5546875" style="20" bestFit="1" customWidth="1"/>
    <col min="4" max="4" width="13.5546875" style="20" customWidth="1"/>
    <col min="5" max="5" width="13.33203125" style="20" bestFit="1" customWidth="1"/>
    <col min="6" max="6" width="2.44140625" customWidth="1"/>
    <col min="7" max="7" width="11.6640625" customWidth="1"/>
    <col min="8" max="8" width="14.88671875" customWidth="1"/>
    <col min="9" max="9" width="12.44140625" bestFit="1" customWidth="1"/>
    <col min="10" max="10" width="6.6640625" customWidth="1"/>
  </cols>
  <sheetData>
    <row r="1" spans="1:12" x14ac:dyDescent="0.3">
      <c r="A1" s="23"/>
      <c r="B1" s="24"/>
      <c r="C1" s="24"/>
      <c r="D1" s="24"/>
      <c r="E1" s="24"/>
      <c r="F1" s="106"/>
      <c r="G1" s="107"/>
      <c r="H1" s="107"/>
      <c r="I1" s="107"/>
      <c r="J1" s="107"/>
      <c r="K1" s="107"/>
      <c r="L1" s="108"/>
    </row>
    <row r="2" spans="1:12" x14ac:dyDescent="0.3">
      <c r="A2" s="26"/>
      <c r="B2" s="27" t="s">
        <v>293</v>
      </c>
      <c r="C2" s="28"/>
      <c r="D2" s="28"/>
      <c r="E2" s="28"/>
      <c r="F2" s="109"/>
      <c r="G2" s="110" t="s">
        <v>296</v>
      </c>
      <c r="H2" s="111"/>
      <c r="I2" s="111"/>
      <c r="J2" s="111"/>
      <c r="K2" s="111"/>
      <c r="L2" s="112"/>
    </row>
    <row r="3" spans="1:12" x14ac:dyDescent="0.3">
      <c r="A3" s="26"/>
      <c r="B3" s="28" t="s">
        <v>289</v>
      </c>
      <c r="C3" s="28"/>
      <c r="D3" s="28"/>
      <c r="E3" s="28"/>
      <c r="F3" s="109"/>
      <c r="G3" s="111" t="s">
        <v>14</v>
      </c>
      <c r="H3" s="111"/>
      <c r="I3" s="111"/>
      <c r="J3" s="111"/>
      <c r="K3" s="111"/>
      <c r="L3" s="112"/>
    </row>
    <row r="4" spans="1:12" x14ac:dyDescent="0.3">
      <c r="A4" s="26"/>
      <c r="B4" s="138" t="s">
        <v>294</v>
      </c>
      <c r="C4" s="28"/>
      <c r="D4" s="28"/>
      <c r="E4" s="28"/>
      <c r="F4" s="109"/>
      <c r="G4" s="111" t="s">
        <v>297</v>
      </c>
      <c r="H4" s="113"/>
      <c r="I4" s="111"/>
      <c r="J4" s="111"/>
      <c r="K4" s="111"/>
      <c r="L4" s="112"/>
    </row>
    <row r="5" spans="1:12" x14ac:dyDescent="0.3">
      <c r="A5" s="26"/>
      <c r="B5" s="138" t="s">
        <v>295</v>
      </c>
      <c r="C5" s="28"/>
      <c r="D5" s="28"/>
      <c r="E5" s="28"/>
      <c r="F5" s="109"/>
      <c r="G5" s="111" t="s">
        <v>292</v>
      </c>
      <c r="H5" s="111"/>
      <c r="I5" s="111"/>
      <c r="J5" s="111"/>
      <c r="K5" s="111"/>
      <c r="L5" s="112"/>
    </row>
    <row r="6" spans="1:12" s="6" customFormat="1" x14ac:dyDescent="0.3">
      <c r="A6" s="26"/>
      <c r="B6" s="138" t="s">
        <v>26</v>
      </c>
      <c r="C6" s="28"/>
      <c r="D6" s="28"/>
      <c r="E6" s="28"/>
      <c r="F6" s="109"/>
      <c r="G6" s="111" t="s">
        <v>316</v>
      </c>
      <c r="H6" s="111"/>
      <c r="I6" s="111"/>
      <c r="J6" s="111"/>
      <c r="K6" s="111"/>
      <c r="L6" s="112"/>
    </row>
    <row r="7" spans="1:12" s="6" customFormat="1" x14ac:dyDescent="0.3">
      <c r="A7" s="26"/>
      <c r="B7" s="138"/>
      <c r="C7" s="28"/>
      <c r="D7" s="28"/>
      <c r="E7" s="28"/>
      <c r="F7" s="109"/>
      <c r="G7" s="111" t="s">
        <v>317</v>
      </c>
      <c r="H7" s="111"/>
      <c r="I7" s="111"/>
      <c r="J7" s="111"/>
      <c r="K7" s="111"/>
      <c r="L7" s="112"/>
    </row>
    <row r="8" spans="1:12" s="6" customFormat="1" ht="15" thickBot="1" x14ac:dyDescent="0.35">
      <c r="A8" s="30"/>
      <c r="B8" s="139"/>
      <c r="C8" s="31"/>
      <c r="D8" s="31"/>
      <c r="E8" s="31"/>
      <c r="F8" s="109"/>
      <c r="G8" s="111"/>
      <c r="H8" s="111"/>
      <c r="I8" s="111"/>
      <c r="J8" s="111"/>
      <c r="K8" s="111"/>
      <c r="L8" s="112"/>
    </row>
    <row r="9" spans="1:12" x14ac:dyDescent="0.3">
      <c r="A9" s="33"/>
      <c r="B9" s="140"/>
      <c r="C9" s="34"/>
      <c r="D9" s="34"/>
      <c r="E9" s="34"/>
      <c r="F9" s="114"/>
      <c r="G9" s="115"/>
      <c r="H9" s="115"/>
      <c r="I9" s="115"/>
      <c r="J9" s="115"/>
      <c r="K9" s="115"/>
      <c r="L9" s="116"/>
    </row>
    <row r="10" spans="1:12" x14ac:dyDescent="0.3">
      <c r="A10" s="35"/>
      <c r="B10" s="141" t="s">
        <v>287</v>
      </c>
      <c r="C10" s="61" t="s">
        <v>117</v>
      </c>
      <c r="D10" s="61"/>
      <c r="E10" s="36"/>
      <c r="F10" s="117"/>
      <c r="G10" s="118" t="s">
        <v>289</v>
      </c>
      <c r="H10" s="119" t="str">
        <f t="array" ref="H10">INDEX('B1. UNWPP Fertility data'!1:1048576,MATCH($C$10&amp;$C$11,'B1. UNWPP Fertility data'!$C:$C&amp;'B1. UNWPP Fertility data'!$F:$F,0),3)</f>
        <v>Senegal</v>
      </c>
      <c r="I10" s="120"/>
      <c r="J10" s="120"/>
      <c r="K10" s="120"/>
      <c r="L10" s="121"/>
    </row>
    <row r="11" spans="1:12" x14ac:dyDescent="0.3">
      <c r="A11" s="35"/>
      <c r="B11" s="141" t="s">
        <v>288</v>
      </c>
      <c r="C11" s="62">
        <v>2015</v>
      </c>
      <c r="D11" s="62"/>
      <c r="E11" s="36"/>
      <c r="F11" s="117"/>
      <c r="G11" s="118" t="s">
        <v>290</v>
      </c>
      <c r="H11" s="119">
        <f t="array" ref="H11">INDEX('B1. UNWPP Fertility data'!1:1048576,MATCH($C$10&amp;$C$11,'B1. UNWPP Fertility data'!$C:$C&amp;'B1. UNWPP Fertility data'!$F:$F,0),6)</f>
        <v>2015</v>
      </c>
      <c r="I11" s="120"/>
      <c r="J11" s="120"/>
      <c r="K11" s="120"/>
      <c r="L11" s="121"/>
    </row>
    <row r="12" spans="1:12" x14ac:dyDescent="0.3">
      <c r="A12" s="35"/>
      <c r="B12" s="141" t="s">
        <v>26</v>
      </c>
      <c r="C12" s="61">
        <v>1.05</v>
      </c>
      <c r="D12" s="61"/>
      <c r="E12" s="36"/>
      <c r="F12" s="117"/>
      <c r="G12" s="118" t="s">
        <v>321</v>
      </c>
      <c r="H12" s="119" t="str">
        <f t="array" ref="H12">INDEX('B1. UNWPP Fertility data'!1:1048576,MATCH($C$10&amp;$C$11,'B1. UNWPP Fertility data'!$C:$C&amp;'B1. UNWPP Fertility data'!$F:$F,0),7)</f>
        <v>2015-2020</v>
      </c>
      <c r="I12" s="120"/>
      <c r="J12" s="120"/>
      <c r="K12" s="120"/>
      <c r="L12" s="121"/>
    </row>
    <row r="13" spans="1:12" x14ac:dyDescent="0.3">
      <c r="A13" s="35"/>
      <c r="B13" s="142"/>
      <c r="C13" s="36"/>
      <c r="D13" s="36"/>
      <c r="E13" s="36"/>
      <c r="F13" s="117"/>
      <c r="G13" s="120"/>
      <c r="H13" s="120"/>
      <c r="I13" s="120"/>
      <c r="J13" s="122"/>
      <c r="K13" s="149" t="s">
        <v>303</v>
      </c>
      <c r="L13" s="150"/>
    </row>
    <row r="14" spans="1:12" ht="43.2" x14ac:dyDescent="0.3">
      <c r="A14" s="36"/>
      <c r="B14" s="141" t="s">
        <v>13</v>
      </c>
      <c r="C14" s="58" t="s">
        <v>343</v>
      </c>
      <c r="D14" s="58" t="s">
        <v>344</v>
      </c>
      <c r="E14" s="36"/>
      <c r="F14" s="117"/>
      <c r="G14" s="118" t="s">
        <v>13</v>
      </c>
      <c r="H14" s="122" t="s">
        <v>298</v>
      </c>
      <c r="I14" s="120"/>
      <c r="J14" s="122" t="s">
        <v>1</v>
      </c>
      <c r="K14" s="122" t="s">
        <v>3</v>
      </c>
      <c r="L14" s="123" t="s">
        <v>4</v>
      </c>
    </row>
    <row r="15" spans="1:12" x14ac:dyDescent="0.3">
      <c r="A15" s="36"/>
      <c r="B15" s="143" t="s">
        <v>32</v>
      </c>
      <c r="C15" s="50">
        <v>1.3851328673269614E-3</v>
      </c>
      <c r="D15" s="50">
        <v>1.3851328673269614E-3</v>
      </c>
      <c r="E15" s="36"/>
      <c r="F15" s="117"/>
      <c r="G15" s="124" t="s">
        <v>32</v>
      </c>
      <c r="H15" s="125">
        <f t="array" ref="H15">INDEX('B1. UNWPP Fertility data'!1:1048576,MATCH($C$10&amp;$C$11,'B1. UNWPP Fertility data'!$C:$C&amp;'B1. UNWPP Fertility data'!$F:$F,0),8)</f>
        <v>72.683999999999997</v>
      </c>
      <c r="I15" s="120"/>
      <c r="J15" s="120">
        <v>0</v>
      </c>
      <c r="K15" s="125">
        <f t="array" ref="K15">INDEX('A1. UNWPP Male Population'!$1:$1048576,MATCH($C$10&amp;$C$11,'A1. UNWPP Male Population'!$C:$C&amp;'A1. UNWPP Male Population'!$F:$F,0),7)</f>
        <v>1262.992</v>
      </c>
      <c r="L15" s="126">
        <f t="array" ref="L15">INDEX('A2. UNWPP Female Population'!$1:$1048576,MATCH($C$10&amp;$C$11,'A2. UNWPP Female Population'!$C:$C&amp;'A2. UNWPP Female Population'!$F:$F,0),7)</f>
        <v>1229.798</v>
      </c>
    </row>
    <row r="16" spans="1:12" x14ac:dyDescent="0.3">
      <c r="A16" s="36"/>
      <c r="B16" s="143" t="s">
        <v>33</v>
      </c>
      <c r="C16" s="50">
        <v>1.6358052953696599E-2</v>
      </c>
      <c r="D16" s="50">
        <v>1.6358052953696599E-2</v>
      </c>
      <c r="E16" s="36"/>
      <c r="F16" s="127"/>
      <c r="G16" s="124" t="s">
        <v>33</v>
      </c>
      <c r="H16" s="125">
        <f t="array" ref="H16">INDEX('B1. UNWPP Fertility data'!1:1048576,MATCH($C$10&amp;$C$11,'B1. UNWPP Fertility data'!$C:$C&amp;'B1. UNWPP Fertility data'!$F:$F,0),9)</f>
        <v>180.102</v>
      </c>
      <c r="I16" s="120"/>
      <c r="J16" s="120">
        <v>5</v>
      </c>
      <c r="K16" s="125">
        <f t="array" ref="K16">INDEX('A1. UNWPP Male Population'!$1:$1048576,MATCH($C$10&amp;$C$11,'A1. UNWPP Male Population'!$C:$C&amp;'A1. UNWPP Male Population'!$F:$F,0),8)</f>
        <v>1086.3889999999999</v>
      </c>
      <c r="L16" s="126">
        <f t="array" ref="L16">INDEX('A2. UNWPP Female Population'!$1:$1048576,MATCH($C$10&amp;$C$11,'A2. UNWPP Female Population'!$C:$C&amp;'A2. UNWPP Female Population'!$F:$F,0),8)</f>
        <v>1060.4690000000001</v>
      </c>
    </row>
    <row r="17" spans="1:12" x14ac:dyDescent="0.3">
      <c r="A17" s="36"/>
      <c r="B17" s="143" t="s">
        <v>34</v>
      </c>
      <c r="C17" s="50">
        <v>6.9735040678157251E-2</v>
      </c>
      <c r="D17" s="50">
        <v>6.9735040678157251E-2</v>
      </c>
      <c r="E17" s="36"/>
      <c r="F17" s="117"/>
      <c r="G17" s="124" t="s">
        <v>34</v>
      </c>
      <c r="H17" s="125">
        <f t="array" ref="H17">INDEX('B1. UNWPP Fertility data'!1:1048576,MATCH($C$10&amp;$C$11,'B1. UNWPP Fertility data'!$C:$C&amp;'B1. UNWPP Fertility data'!$F:$F,0),10)</f>
        <v>220.589</v>
      </c>
      <c r="I17" s="120"/>
      <c r="J17" s="120">
        <v>10</v>
      </c>
      <c r="K17" s="125">
        <f t="array" ref="K17">INDEX('A1. UNWPP Male Population'!$1:$1048576,MATCH($C$10&amp;$C$11,'A1. UNWPP Male Population'!$C:$C&amp;'A1. UNWPP Male Population'!$F:$F,0),9)</f>
        <v>914.51800000000003</v>
      </c>
      <c r="L17" s="126">
        <f t="array" ref="L17">INDEX('A2. UNWPP Female Population'!$1:$1048576,MATCH($C$10&amp;$C$11,'A2. UNWPP Female Population'!$C:$C&amp;'A2. UNWPP Female Population'!$F:$F,0),9)</f>
        <v>894.97799999999995</v>
      </c>
    </row>
    <row r="18" spans="1:12" x14ac:dyDescent="0.3">
      <c r="A18" s="36"/>
      <c r="B18" s="143" t="s">
        <v>35</v>
      </c>
      <c r="C18" s="50">
        <v>0.12771611727259155</v>
      </c>
      <c r="D18" s="50">
        <v>0.12771611727259155</v>
      </c>
      <c r="E18" s="36"/>
      <c r="F18" s="117"/>
      <c r="G18" s="124" t="s">
        <v>35</v>
      </c>
      <c r="H18" s="125">
        <f t="array" ref="H18">INDEX('B1. UNWPP Fertility data'!1:1048576,MATCH($C$10&amp;$C$11,'B1. UNWPP Fertility data'!$C:$C&amp;'B1. UNWPP Fertility data'!$F:$F,0),11)</f>
        <v>199.89</v>
      </c>
      <c r="I18" s="120"/>
      <c r="J18" s="120">
        <v>15</v>
      </c>
      <c r="K18" s="125">
        <f t="array" ref="K18">INDEX('A1. UNWPP Male Population'!$1:$1048576,MATCH($C$10&amp;$C$11,'A1. UNWPP Male Population'!$C:$C&amp;'A1. UNWPP Male Population'!$F:$F,0),10)</f>
        <v>790.19299999999998</v>
      </c>
      <c r="L18" s="126">
        <f t="array" ref="L18">INDEX('A2. UNWPP Female Population'!$1:$1048576,MATCH($C$10&amp;$C$11,'A2. UNWPP Female Population'!$C:$C&amp;'A2. UNWPP Female Population'!$F:$F,0),10)</f>
        <v>780.22799999999995</v>
      </c>
    </row>
    <row r="19" spans="1:12" x14ac:dyDescent="0.3">
      <c r="A19" s="36"/>
      <c r="B19" s="143" t="s">
        <v>36</v>
      </c>
      <c r="C19" s="50">
        <v>0.16142372447948689</v>
      </c>
      <c r="D19" s="50">
        <v>0.16142372447948689</v>
      </c>
      <c r="E19" s="36"/>
      <c r="F19" s="117"/>
      <c r="G19" s="124" t="s">
        <v>36</v>
      </c>
      <c r="H19" s="125">
        <f t="array" ref="H19">INDEX('B1. UNWPP Fertility data'!1:1048576,MATCH($C$10&amp;$C$11,'B1. UNWPP Fertility data'!$C:$C&amp;'B1. UNWPP Fertility data'!$F:$F,0),12)</f>
        <v>152.19</v>
      </c>
      <c r="I19" s="120"/>
      <c r="J19" s="120">
        <v>20</v>
      </c>
      <c r="K19" s="125">
        <f t="array" ref="K19">INDEX('A1. UNWPP Male Population'!$1:$1048576,MATCH($C$10&amp;$C$11,'A1. UNWPP Male Population'!$C:$C&amp;'A1. UNWPP Male Population'!$F:$F,0),11)</f>
        <v>692.38</v>
      </c>
      <c r="L19" s="126">
        <f t="array" ref="L19">INDEX('A2. UNWPP Female Population'!$1:$1048576,MATCH($C$10&amp;$C$11,'A2. UNWPP Female Population'!$C:$C&amp;'A2. UNWPP Female Population'!$F:$F,0),11)</f>
        <v>692.22799999999995</v>
      </c>
    </row>
    <row r="20" spans="1:12" x14ac:dyDescent="0.3">
      <c r="A20" s="36"/>
      <c r="B20" s="143" t="s">
        <v>37</v>
      </c>
      <c r="C20" s="50">
        <v>0.15805160464576168</v>
      </c>
      <c r="D20" s="50">
        <v>0.15805160464576168</v>
      </c>
      <c r="E20" s="36"/>
      <c r="F20" s="117"/>
      <c r="G20" s="124" t="s">
        <v>37</v>
      </c>
      <c r="H20" s="125">
        <f t="array" ref="H20">INDEX('B1. UNWPP Fertility data'!1:1048576,MATCH($C$10&amp;$C$11,'B1. UNWPP Fertility data'!$C:$C&amp;'B1. UNWPP Fertility data'!$F:$F,0),13)</f>
        <v>82.034000000000006</v>
      </c>
      <c r="I20" s="120"/>
      <c r="J20" s="120">
        <v>25</v>
      </c>
      <c r="K20" s="125">
        <f t="array" ref="K20">INDEX('A1. UNWPP Male Population'!$1:$1048576,MATCH($C$10&amp;$C$11,'A1. UNWPP Male Population'!$C:$C&amp;'A1. UNWPP Male Population'!$F:$F,0),12)</f>
        <v>593.69600000000003</v>
      </c>
      <c r="L20" s="126">
        <f t="array" ref="L20">INDEX('A2. UNWPP Female Population'!$1:$1048576,MATCH($C$10&amp;$C$11,'A2. UNWPP Female Population'!$C:$C&amp;'A2. UNWPP Female Population'!$F:$F,0),12)</f>
        <v>607.55600000000004</v>
      </c>
    </row>
    <row r="21" spans="1:12" x14ac:dyDescent="0.3">
      <c r="A21" s="36"/>
      <c r="B21" s="143" t="s">
        <v>38</v>
      </c>
      <c r="C21" s="50">
        <v>0.13533091285680443</v>
      </c>
      <c r="D21" s="50">
        <v>0.13533091285680443</v>
      </c>
      <c r="E21" s="36"/>
      <c r="F21" s="128"/>
      <c r="G21" s="124" t="s">
        <v>38</v>
      </c>
      <c r="H21" s="125">
        <f t="array" ref="H21">INDEX('B1. UNWPP Fertility data'!1:1048576,MATCH($C$10&amp;$C$11,'B1. UNWPP Fertility data'!$C:$C&amp;'B1. UNWPP Fertility data'!$F:$F,0),14)</f>
        <v>21.991</v>
      </c>
      <c r="I21" s="129"/>
      <c r="J21" s="120">
        <v>30</v>
      </c>
      <c r="K21" s="125">
        <f t="array" ref="K21">INDEX('A1. UNWPP Male Population'!$1:$1048576,MATCH($C$10&amp;$C$11,'A1. UNWPP Male Population'!$C:$C&amp;'A1. UNWPP Male Population'!$F:$F,0),13)</f>
        <v>494.66</v>
      </c>
      <c r="L21" s="126">
        <f t="array" ref="L21">INDEX('A2. UNWPP Female Population'!$1:$1048576,MATCH($C$10&amp;$C$11,'A2. UNWPP Female Population'!$C:$C&amp;'A2. UNWPP Female Population'!$F:$F,0),13)</f>
        <v>526.20000000000005</v>
      </c>
    </row>
    <row r="22" spans="1:12" x14ac:dyDescent="0.3">
      <c r="A22" s="36"/>
      <c r="B22" s="143" t="s">
        <v>299</v>
      </c>
      <c r="C22" s="50">
        <v>0.11966721350785424</v>
      </c>
      <c r="D22" s="50">
        <v>0.11966721350785424</v>
      </c>
      <c r="E22" s="36"/>
      <c r="F22" s="128"/>
      <c r="G22" s="130"/>
      <c r="H22" s="131"/>
      <c r="I22" s="129"/>
      <c r="J22" s="120">
        <v>35</v>
      </c>
      <c r="K22" s="125">
        <f t="array" ref="K22">INDEX('A1. UNWPP Male Population'!$1:$1048576,MATCH($C$10&amp;$C$11,'A1. UNWPP Male Population'!$C:$C&amp;'A1. UNWPP Male Population'!$F:$F,0),14)</f>
        <v>382.048</v>
      </c>
      <c r="L22" s="126">
        <f t="array" ref="L22">INDEX('A2. UNWPP Female Population'!$1:$1048576,MATCH($C$10&amp;$C$11,'A2. UNWPP Female Population'!$C:$C&amp;'A2. UNWPP Female Population'!$F:$F,0),14)</f>
        <v>427.72</v>
      </c>
    </row>
    <row r="23" spans="1:12" x14ac:dyDescent="0.3">
      <c r="A23" s="36"/>
      <c r="B23" s="143" t="s">
        <v>300</v>
      </c>
      <c r="C23" s="50">
        <v>8.1547276582540074E-2</v>
      </c>
      <c r="D23" s="50">
        <v>8.1547276582540074E-2</v>
      </c>
      <c r="E23" s="36"/>
      <c r="F23" s="128"/>
      <c r="G23" s="130" t="s">
        <v>6</v>
      </c>
      <c r="H23" s="132">
        <f>SUM(H15:H21)*5/1000</f>
        <v>4.6473999999999993</v>
      </c>
      <c r="I23" s="129"/>
      <c r="J23" s="120">
        <v>40</v>
      </c>
      <c r="K23" s="125">
        <f t="array" ref="K23">INDEX('A1. UNWPP Male Population'!$1:$1048576,MATCH($C$10&amp;$C$11,'A1. UNWPP Male Population'!$C:$C&amp;'A1. UNWPP Male Population'!$F:$F,0),15)</f>
        <v>295.41800000000001</v>
      </c>
      <c r="L23" s="126">
        <f t="array" ref="L23">INDEX('A2. UNWPP Female Population'!$1:$1048576,MATCH($C$10&amp;$C$11,'A2. UNWPP Female Population'!$C:$C&amp;'A2. UNWPP Female Population'!$F:$F,0),15)</f>
        <v>345.44499999999999</v>
      </c>
    </row>
    <row r="24" spans="1:12" x14ac:dyDescent="0.3">
      <c r="A24" s="36"/>
      <c r="B24" s="143" t="s">
        <v>301</v>
      </c>
      <c r="C24" s="50">
        <v>6.105212334482249E-2</v>
      </c>
      <c r="D24" s="50">
        <v>6.105212334482249E-2</v>
      </c>
      <c r="E24" s="36"/>
      <c r="F24" s="128"/>
      <c r="G24" s="130"/>
      <c r="H24" s="131"/>
      <c r="I24" s="129"/>
      <c r="J24" s="120">
        <v>45</v>
      </c>
      <c r="K24" s="125">
        <f t="array" ref="K24">INDEX('A1. UNWPP Male Population'!$1:$1048576,MATCH($C$10&amp;$C$11,'A1. UNWPP Male Population'!$C:$C&amp;'A1. UNWPP Male Population'!$F:$F,0),16)</f>
        <v>225.047</v>
      </c>
      <c r="L24" s="126">
        <f t="array" ref="L24">INDEX('A2. UNWPP Female Population'!$1:$1048576,MATCH($C$10&amp;$C$11,'A2. UNWPP Female Population'!$C:$C&amp;'A2. UNWPP Female Population'!$F:$F,0),16)</f>
        <v>272.16800000000001</v>
      </c>
    </row>
    <row r="25" spans="1:12" x14ac:dyDescent="0.3">
      <c r="A25" s="36"/>
      <c r="B25" s="144" t="s">
        <v>302</v>
      </c>
      <c r="C25" s="50">
        <v>4.2426654998569707E-2</v>
      </c>
      <c r="D25" s="50">
        <v>4.2426654998569707E-2</v>
      </c>
      <c r="E25" s="36"/>
      <c r="F25" s="128"/>
      <c r="G25" s="130"/>
      <c r="H25" s="131"/>
      <c r="I25" s="129"/>
      <c r="J25" s="120">
        <v>50</v>
      </c>
      <c r="K25" s="125">
        <f t="array" ref="K25">INDEX('A1. UNWPP Male Population'!$1:$1048576,MATCH($C$10&amp;$C$11,'A1. UNWPP Male Population'!$C:$C&amp;'A1. UNWPP Male Population'!$F:$F,0),17)</f>
        <v>174.99299999999999</v>
      </c>
      <c r="L25" s="126">
        <f t="array" ref="L25">INDEX('A2. UNWPP Female Population'!$1:$1048576,MATCH($C$10&amp;$C$11,'A2. UNWPP Female Population'!$C:$C&amp;'A2. UNWPP Female Population'!$F:$F,0),17)</f>
        <v>217.511</v>
      </c>
    </row>
    <row r="26" spans="1:12" x14ac:dyDescent="0.3">
      <c r="A26" s="36"/>
      <c r="B26" s="144" t="s">
        <v>304</v>
      </c>
      <c r="C26" s="50">
        <v>1.5143490392850661E-2</v>
      </c>
      <c r="D26" s="50">
        <v>1.5143490392850661E-2</v>
      </c>
      <c r="E26" s="36"/>
      <c r="F26" s="128"/>
      <c r="G26" s="120"/>
      <c r="H26" s="120"/>
      <c r="I26" s="120"/>
      <c r="J26" s="120">
        <v>55</v>
      </c>
      <c r="K26" s="125">
        <f t="array" ref="K26">INDEX('A1. UNWPP Male Population'!$1:$1048576,MATCH($C$10&amp;$C$11,'A1. UNWPP Male Population'!$C:$C&amp;'A1. UNWPP Male Population'!$F:$F,0),18)</f>
        <v>136.965</v>
      </c>
      <c r="L26" s="126">
        <f t="array" ref="L26">INDEX('A2. UNWPP Female Population'!$1:$1048576,MATCH($C$10&amp;$C$11,'A2. UNWPP Female Population'!$C:$C&amp;'A2. UNWPP Female Population'!$F:$F,0),18)</f>
        <v>174.73699999999999</v>
      </c>
    </row>
    <row r="27" spans="1:12" x14ac:dyDescent="0.3">
      <c r="A27" s="36"/>
      <c r="B27" s="144" t="s">
        <v>305</v>
      </c>
      <c r="C27" s="50">
        <v>1.0162655419537481E-2</v>
      </c>
      <c r="D27" s="50">
        <v>1.0162655419537481E-2</v>
      </c>
      <c r="E27" s="36"/>
      <c r="F27" s="128"/>
      <c r="G27" s="120"/>
      <c r="H27" s="120"/>
      <c r="I27" s="120"/>
      <c r="J27" s="120">
        <v>60</v>
      </c>
      <c r="K27" s="125">
        <f t="array" ref="K27">INDEX('A1. UNWPP Male Population'!$1:$1048576,MATCH($C$10&amp;$C$11,'A1. UNWPP Male Population'!$C:$C&amp;'A1. UNWPP Male Population'!$F:$F,0),19)</f>
        <v>109.676</v>
      </c>
      <c r="L27" s="126">
        <f t="array" ref="L27">INDEX('A2. UNWPP Female Population'!$1:$1048576,MATCH($C$10&amp;$C$11,'A2. UNWPP Female Population'!$C:$C&amp;'A2. UNWPP Female Population'!$F:$F,0),19)</f>
        <v>140.452</v>
      </c>
    </row>
    <row r="28" spans="1:12" ht="15" thickBot="1" x14ac:dyDescent="0.35">
      <c r="A28" s="37"/>
      <c r="B28" s="144"/>
      <c r="C28" s="36"/>
      <c r="D28" s="36"/>
      <c r="E28" s="36"/>
      <c r="F28" s="128"/>
      <c r="G28" s="120"/>
      <c r="H28" s="120"/>
      <c r="I28" s="120"/>
      <c r="J28" s="120">
        <v>65</v>
      </c>
      <c r="K28" s="125">
        <f t="array" ref="K28">INDEX('A1. UNWPP Male Population'!$1:$1048576,MATCH($C$10&amp;$C$11,'A1. UNWPP Male Population'!$C:$C&amp;'A1. UNWPP Male Population'!$F:$F,0),20)</f>
        <v>77.418000000000006</v>
      </c>
      <c r="L28" s="126">
        <f t="array" ref="L28">INDEX('A2. UNWPP Female Population'!$1:$1048576,MATCH($C$10&amp;$C$11,'A2. UNWPP Female Population'!$C:$C&amp;'A2. UNWPP Female Population'!$F:$F,0),20)</f>
        <v>102.127</v>
      </c>
    </row>
    <row r="29" spans="1:12" x14ac:dyDescent="0.3">
      <c r="A29" s="37"/>
      <c r="B29" s="145"/>
      <c r="C29" s="46"/>
      <c r="D29" s="46"/>
      <c r="E29" s="46"/>
      <c r="F29" s="128"/>
      <c r="G29" s="120"/>
      <c r="H29" s="120"/>
      <c r="I29" s="120"/>
      <c r="J29" s="120">
        <v>70</v>
      </c>
      <c r="K29" s="125">
        <f t="array" ref="K29">INDEX('A1. UNWPP Male Population'!$1:$1048576,MATCH($C$10&amp;$C$11,'A1. UNWPP Male Population'!$C:$C&amp;'A1. UNWPP Male Population'!$F:$F,0),21)</f>
        <v>58.116999999999997</v>
      </c>
      <c r="L29" s="126">
        <f t="array" ref="L29">INDEX('A2. UNWPP Female Population'!$1:$1048576,MATCH($C$10&amp;$C$11,'A2. UNWPP Female Population'!$C:$C&amp;'A2. UNWPP Female Population'!$F:$F,0),21)</f>
        <v>75.882999999999996</v>
      </c>
    </row>
    <row r="30" spans="1:12" x14ac:dyDescent="0.3">
      <c r="A30" s="37"/>
      <c r="B30" s="146" t="s">
        <v>345</v>
      </c>
      <c r="C30" s="104">
        <f>SUMPRODUCT(C15:C27,$J18:$J30)/SUM(C15:C27)+2.5</f>
        <v>45.196147555377877</v>
      </c>
      <c r="D30" s="104">
        <f>SUMPRODUCT(D15:D27,$J18:$J30)/SUM(D15:D27)+2.5</f>
        <v>45.196147555377877</v>
      </c>
      <c r="E30" s="47"/>
      <c r="F30" s="128"/>
      <c r="G30" s="120"/>
      <c r="H30" s="120"/>
      <c r="I30" s="120"/>
      <c r="J30" s="120">
        <v>75</v>
      </c>
      <c r="K30" s="125">
        <f t="array" ref="K30">INDEX('A1. UNWPP Male Population'!$1:$1048576,MATCH($C$10&amp;$C$11,'A1. UNWPP Male Population'!$C:$C&amp;'A1. UNWPP Male Population'!$F:$F,0),22)</f>
        <v>35.817999999999998</v>
      </c>
      <c r="L30" s="126">
        <f t="array" ref="L30">INDEX('A2. UNWPP Female Population'!$1:$1048576,MATCH($C$10&amp;$C$11,'A2. UNWPP Female Population'!$C:$C&amp;'A2. UNWPP Female Population'!$F:$F,0),22)</f>
        <v>47.896000000000001</v>
      </c>
    </row>
    <row r="31" spans="1:12" x14ac:dyDescent="0.3">
      <c r="A31" s="37"/>
      <c r="B31" s="147"/>
      <c r="C31" s="48"/>
      <c r="D31" s="48"/>
      <c r="E31" s="47"/>
      <c r="F31" s="128"/>
      <c r="G31" s="120"/>
      <c r="H31" s="120"/>
      <c r="I31" s="120"/>
      <c r="J31" s="133" t="s">
        <v>310</v>
      </c>
      <c r="K31" s="125">
        <f t="array" ref="K31">INDEX('A1. UNWPP Male Population'!$1:$1048576,MATCH($C$10&amp;$C$11,'A1. UNWPP Male Population'!$C:$C&amp;'A1. UNWPP Male Population'!$F:$F,0),30)</f>
        <v>21.853000000000002</v>
      </c>
      <c r="L31" s="126">
        <f t="array" ref="L31">INDEX('A2. UNWPP Female Population'!$1:$1048576,MATCH($C$10&amp;$C$11,'A2. UNWPP Female Population'!$C:$C&amp;'A2. UNWPP Female Population'!$F:$F,0),30)</f>
        <v>0</v>
      </c>
    </row>
    <row r="32" spans="1:12" ht="15" thickBot="1" x14ac:dyDescent="0.35">
      <c r="A32" s="38"/>
      <c r="B32" s="148"/>
      <c r="C32" s="49"/>
      <c r="D32" s="49"/>
      <c r="E32" s="49"/>
      <c r="F32" s="134"/>
      <c r="G32" s="135"/>
      <c r="H32" s="135"/>
      <c r="I32" s="135"/>
      <c r="J32" s="136"/>
      <c r="K32" s="136"/>
      <c r="L32" s="137"/>
    </row>
    <row r="33" spans="1:12" x14ac:dyDescent="0.3">
      <c r="A33" s="21"/>
      <c r="B33" s="22"/>
      <c r="F33" s="12"/>
      <c r="J33" s="13"/>
      <c r="K33" s="13"/>
      <c r="L33" s="13"/>
    </row>
    <row r="34" spans="1:12" x14ac:dyDescent="0.3">
      <c r="A34" s="21"/>
      <c r="B34" s="22"/>
      <c r="F34" s="12"/>
      <c r="J34" s="13"/>
      <c r="K34" s="13"/>
      <c r="L34" s="13"/>
    </row>
    <row r="35" spans="1:12" x14ac:dyDescent="0.3">
      <c r="A35" s="21"/>
      <c r="B35" s="22"/>
      <c r="F35" s="12"/>
      <c r="J35" s="13"/>
      <c r="K35" s="13"/>
      <c r="L35" s="13"/>
    </row>
    <row r="36" spans="1:12" x14ac:dyDescent="0.3">
      <c r="A36" s="21"/>
      <c r="B36" s="22"/>
      <c r="F36" s="12"/>
      <c r="J36" s="13"/>
      <c r="K36" s="13"/>
      <c r="L36" s="13"/>
    </row>
    <row r="37" spans="1:12" x14ac:dyDescent="0.3">
      <c r="A37" s="21"/>
      <c r="B37" s="22"/>
      <c r="F37" s="12"/>
      <c r="J37" s="13"/>
      <c r="K37" s="13"/>
      <c r="L37" s="13"/>
    </row>
    <row r="38" spans="1:12" x14ac:dyDescent="0.3">
      <c r="A38" s="21"/>
      <c r="B38" s="22"/>
      <c r="F38" s="12"/>
      <c r="J38" s="13"/>
      <c r="K38" s="13"/>
      <c r="L38" s="13"/>
    </row>
    <row r="44" spans="1:12" x14ac:dyDescent="0.3">
      <c r="G44" s="11"/>
      <c r="H44" s="12"/>
    </row>
  </sheetData>
  <sheetProtection sheet="1" objects="1" scenarios="1"/>
  <protectedRanges>
    <protectedRange sqref="C10:D12" name="Plage1"/>
    <protectedRange sqref="C15:C27" name="Plage2"/>
    <protectedRange sqref="D15:D27" name="Plage2_1"/>
  </protectedRanges>
  <mergeCells count="1">
    <mergeCell ref="K13:L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workbookViewId="0">
      <selection activeCell="C21" sqref="C21"/>
    </sheetView>
  </sheetViews>
  <sheetFormatPr baseColWidth="10" defaultRowHeight="14.4" x14ac:dyDescent="0.3"/>
  <cols>
    <col min="1" max="1" width="25.33203125" bestFit="1" customWidth="1"/>
    <col min="2" max="2" width="18.109375" customWidth="1"/>
    <col min="3" max="3" width="17" customWidth="1"/>
    <col min="4" max="5" width="17" style="6" customWidth="1"/>
  </cols>
  <sheetData>
    <row r="1" spans="1:7" s="6" customFormat="1" x14ac:dyDescent="0.3">
      <c r="A1" s="23"/>
      <c r="B1" s="151" t="s">
        <v>319</v>
      </c>
      <c r="C1" s="151"/>
      <c r="D1" s="151" t="s">
        <v>319</v>
      </c>
      <c r="E1" s="151"/>
      <c r="F1" s="25"/>
    </row>
    <row r="2" spans="1:7" x14ac:dyDescent="0.3">
      <c r="A2" s="26"/>
      <c r="B2" s="152" t="s">
        <v>341</v>
      </c>
      <c r="C2" s="152"/>
      <c r="D2" s="152" t="s">
        <v>349</v>
      </c>
      <c r="E2" s="152"/>
      <c r="F2" s="29"/>
    </row>
    <row r="3" spans="1:7" x14ac:dyDescent="0.3">
      <c r="A3" s="26"/>
      <c r="B3" s="51" t="s">
        <v>4</v>
      </c>
      <c r="C3" s="51" t="s">
        <v>3</v>
      </c>
      <c r="D3" s="51" t="s">
        <v>4</v>
      </c>
      <c r="E3" s="51" t="s">
        <v>3</v>
      </c>
      <c r="F3" s="29"/>
    </row>
    <row r="4" spans="1:7" x14ac:dyDescent="0.3">
      <c r="A4" s="52" t="s">
        <v>320</v>
      </c>
      <c r="B4" s="53"/>
      <c r="C4" s="54"/>
      <c r="D4" s="54"/>
      <c r="E4" s="54"/>
      <c r="F4" s="29"/>
    </row>
    <row r="5" spans="1:7" x14ac:dyDescent="0.3">
      <c r="A5" s="55">
        <v>15</v>
      </c>
      <c r="B5" s="56">
        <f>'4a. Female Fertility'!B4</f>
        <v>72.683999999999997</v>
      </c>
      <c r="C5" s="56">
        <f>'4b. Male Fertility'!B56*1000</f>
        <v>2.3387231112064284</v>
      </c>
      <c r="D5" s="56">
        <f>'4a. Female Fertility'!R4</f>
        <v>13.590999999999999</v>
      </c>
      <c r="E5" s="56">
        <f>'4b. Male Fertility'!R56*1000</f>
        <v>0.6854205818224347</v>
      </c>
      <c r="F5" s="29"/>
    </row>
    <row r="6" spans="1:7" x14ac:dyDescent="0.3">
      <c r="A6" s="55">
        <v>20</v>
      </c>
      <c r="B6" s="56">
        <f>'4a. Female Fertility'!B5</f>
        <v>180.102</v>
      </c>
      <c r="C6" s="56">
        <f>'4b. Male Fertility'!B57*1000</f>
        <v>27.619701618211788</v>
      </c>
      <c r="D6" s="56">
        <f>'4a. Female Fertility'!R5</f>
        <v>68.914000000000001</v>
      </c>
      <c r="E6" s="56">
        <f>'4b. Male Fertility'!R57*1000</f>
        <v>8.0946358558671641</v>
      </c>
      <c r="F6" s="29"/>
      <c r="G6" s="6"/>
    </row>
    <row r="7" spans="1:7" x14ac:dyDescent="0.3">
      <c r="A7" s="55">
        <v>25</v>
      </c>
      <c r="B7" s="56">
        <f>'4a. Female Fertility'!B6</f>
        <v>220.589</v>
      </c>
      <c r="C7" s="56">
        <f>'4b. Male Fertility'!B58*1000</f>
        <v>117.74390395461539</v>
      </c>
      <c r="D7" s="56">
        <f>'4a. Female Fertility'!R6</f>
        <v>127.248</v>
      </c>
      <c r="E7" s="56">
        <f>'4b. Male Fertility'!R58*1000</f>
        <v>34.507759712087598</v>
      </c>
      <c r="F7" s="29"/>
      <c r="G7" s="6"/>
    </row>
    <row r="8" spans="1:7" x14ac:dyDescent="0.3">
      <c r="A8" s="55">
        <v>30</v>
      </c>
      <c r="B8" s="56">
        <f>'4a. Female Fertility'!B7</f>
        <v>199.89</v>
      </c>
      <c r="C8" s="56">
        <f>'4b. Male Fertility'!B59*1000</f>
        <v>215.64186525685392</v>
      </c>
      <c r="D8" s="56">
        <f>'4a. Female Fertility'!R7</f>
        <v>122.55</v>
      </c>
      <c r="E8" s="56">
        <f>'4b. Male Fertility'!R59*1000</f>
        <v>63.199175670429234</v>
      </c>
      <c r="F8" s="29"/>
      <c r="G8" s="6"/>
    </row>
    <row r="9" spans="1:7" x14ac:dyDescent="0.3">
      <c r="A9" s="55">
        <v>35</v>
      </c>
      <c r="B9" s="56">
        <f>'4a. Female Fertility'!B8</f>
        <v>152.19</v>
      </c>
      <c r="C9" s="56">
        <f>'4b. Male Fertility'!B60*1000</f>
        <v>272.55536565654228</v>
      </c>
      <c r="D9" s="56">
        <f>'4a. Female Fertility'!R8</f>
        <v>75.087000000000003</v>
      </c>
      <c r="E9" s="56">
        <f>'4b. Male Fertility'!R60*1000</f>
        <v>79.879082911514587</v>
      </c>
      <c r="F9" s="29"/>
      <c r="G9" s="6"/>
    </row>
    <row r="10" spans="1:7" x14ac:dyDescent="0.3">
      <c r="A10" s="55">
        <v>40</v>
      </c>
      <c r="B10" s="56">
        <f>'4a. Female Fertility'!B9</f>
        <v>82.034000000000006</v>
      </c>
      <c r="C10" s="56">
        <f>'4b. Male Fertility'!B61*1000</f>
        <v>266.86172082656282</v>
      </c>
      <c r="D10" s="56">
        <f>'4a. Female Fertility'!R9</f>
        <v>27.042000000000002</v>
      </c>
      <c r="E10" s="56">
        <f>'4b. Male Fertility'!R61*1000</f>
        <v>78.210419642504661</v>
      </c>
      <c r="F10" s="29"/>
      <c r="G10" s="6"/>
    </row>
    <row r="11" spans="1:7" x14ac:dyDescent="0.3">
      <c r="A11" s="55">
        <v>45</v>
      </c>
      <c r="B11" s="56">
        <f>'4a. Female Fertility'!B10</f>
        <v>21.991</v>
      </c>
      <c r="C11" s="56">
        <f>'4b. Male Fertility'!B62*1000</f>
        <v>228.49904223965055</v>
      </c>
      <c r="D11" s="56">
        <f>'4a. Female Fertility'!R10</f>
        <v>4.7080000000000002</v>
      </c>
      <c r="E11" s="56">
        <f>'4b. Male Fertility'!R62*1000</f>
        <v>66.967288999414365</v>
      </c>
      <c r="F11" s="29"/>
      <c r="G11" s="6"/>
    </row>
    <row r="12" spans="1:7" x14ac:dyDescent="0.3">
      <c r="A12" s="55">
        <v>50</v>
      </c>
      <c r="B12" s="56"/>
      <c r="C12" s="56">
        <f>'4b. Male Fertility'!B63*1000</f>
        <v>202.05171972027841</v>
      </c>
      <c r="D12" s="56"/>
      <c r="E12" s="56">
        <f>'4b. Male Fertility'!R63*1000</f>
        <v>59.216247800047</v>
      </c>
      <c r="F12" s="29"/>
    </row>
    <row r="13" spans="1:7" x14ac:dyDescent="0.3">
      <c r="A13" s="55">
        <v>55</v>
      </c>
      <c r="B13" s="56"/>
      <c r="C13" s="56">
        <f>'4b. Male Fertility'!B64*1000</f>
        <v>137.68823547417165</v>
      </c>
      <c r="D13" s="56"/>
      <c r="E13" s="56">
        <f>'4b. Male Fertility'!R64*1000</f>
        <v>40.352938753886171</v>
      </c>
      <c r="F13" s="29"/>
    </row>
    <row r="14" spans="1:7" x14ac:dyDescent="0.3">
      <c r="A14" s="55">
        <v>60</v>
      </c>
      <c r="B14" s="56"/>
      <c r="C14" s="56">
        <f>'4b. Male Fertility'!B65*1000</f>
        <v>103.08326025813493</v>
      </c>
      <c r="D14" s="56"/>
      <c r="E14" s="56">
        <f>'4b. Male Fertility'!R65*1000</f>
        <v>30.211095911151617</v>
      </c>
      <c r="F14" s="29"/>
    </row>
    <row r="15" spans="1:7" x14ac:dyDescent="0.3">
      <c r="A15" s="55">
        <v>65</v>
      </c>
      <c r="B15" s="56"/>
      <c r="C15" s="56">
        <f>'4b. Male Fertility'!B66*1000</f>
        <v>71.635148451729549</v>
      </c>
      <c r="D15" s="56"/>
      <c r="E15" s="56">
        <f>'4b. Male Fertility'!R66*1000</f>
        <v>20.994449875424824</v>
      </c>
      <c r="F15" s="29"/>
    </row>
    <row r="16" spans="1:7" x14ac:dyDescent="0.3">
      <c r="A16" s="55">
        <v>70</v>
      </c>
      <c r="B16" s="56"/>
      <c r="C16" s="56">
        <f>'4b. Male Fertility'!B67*1000</f>
        <v>25.568977389468209</v>
      </c>
      <c r="D16" s="56"/>
      <c r="E16" s="56">
        <f>'4b. Male Fertility'!R67*1000</f>
        <v>7.4936204610615338</v>
      </c>
      <c r="F16" s="29"/>
    </row>
    <row r="17" spans="1:6" x14ac:dyDescent="0.3">
      <c r="A17" s="55">
        <v>75</v>
      </c>
      <c r="B17" s="56"/>
      <c r="C17" s="56">
        <f>'4b. Male Fertility'!B68*1000</f>
        <v>17.15910268360501</v>
      </c>
      <c r="D17" s="56"/>
      <c r="E17" s="56">
        <f>'4b. Male Fertility'!R68*1000</f>
        <v>5.0288989271929845</v>
      </c>
      <c r="F17" s="29"/>
    </row>
    <row r="18" spans="1:6" s="6" customFormat="1" x14ac:dyDescent="0.3">
      <c r="A18" s="26"/>
      <c r="B18" s="57"/>
      <c r="C18" s="57"/>
      <c r="D18" s="57"/>
      <c r="E18" s="57"/>
      <c r="F18" s="29"/>
    </row>
    <row r="19" spans="1:6" x14ac:dyDescent="0.3">
      <c r="A19" s="26"/>
      <c r="B19" s="28"/>
      <c r="C19" s="28"/>
      <c r="D19" s="28"/>
      <c r="E19" s="28"/>
      <c r="F19" s="29"/>
    </row>
    <row r="20" spans="1:6" x14ac:dyDescent="0.3">
      <c r="A20" s="55" t="s">
        <v>6</v>
      </c>
      <c r="B20" s="56">
        <f>SUM(B5:B11)*5/1000</f>
        <v>4.6473999999999993</v>
      </c>
      <c r="C20" s="56">
        <f>SUM(C5:C17)*5/1000</f>
        <v>8.4422338332051545</v>
      </c>
      <c r="D20" s="56">
        <f>SUM(D5:D11)*5/1000</f>
        <v>2.1957000000000004</v>
      </c>
      <c r="E20" s="56">
        <f>SUM(E5:E17)*5/1000</f>
        <v>2.4742051755120209</v>
      </c>
      <c r="F20" s="29"/>
    </row>
    <row r="21" spans="1:6" s="6" customFormat="1" x14ac:dyDescent="0.3">
      <c r="A21" s="55" t="s">
        <v>350</v>
      </c>
      <c r="B21" s="56">
        <f>SUMPRODUCT($A$5:$A$17,B5:B17)/SUM(B5:B17)+2.5</f>
        <v>30.258886689331675</v>
      </c>
      <c r="C21" s="56">
        <f>SUMPRODUCT($A$5:$A$17,C5:C17)/SUM(C5:C17)+2.5</f>
        <v>45.196147555377863</v>
      </c>
      <c r="D21" s="56">
        <f>SUMPRODUCT($A$5:$A$17,D5:D17)/SUM(D5:D17)+2.5</f>
        <v>30.649177938698369</v>
      </c>
      <c r="E21" s="56">
        <f>SUMPRODUCT($A$5:$A$17,E5:E17)/SUM(E5:E17)+2.5</f>
        <v>45.196147555377877</v>
      </c>
      <c r="F21" s="29"/>
    </row>
    <row r="22" spans="1:6" x14ac:dyDescent="0.3">
      <c r="A22" s="55" t="s">
        <v>377</v>
      </c>
      <c r="B22" s="56">
        <f>C20/B20</f>
        <v>1.8165498629782579</v>
      </c>
      <c r="C22" s="28"/>
      <c r="D22" s="56">
        <f>E20/D20</f>
        <v>1.126841178445152</v>
      </c>
      <c r="E22" s="28"/>
      <c r="F22" s="29"/>
    </row>
    <row r="23" spans="1:6" ht="15" thickBot="1" x14ac:dyDescent="0.35">
      <c r="A23" s="30"/>
      <c r="B23" s="31"/>
      <c r="C23" s="31"/>
      <c r="D23" s="31"/>
      <c r="E23" s="31"/>
      <c r="F23" s="32"/>
    </row>
    <row r="32" spans="1:6" s="6" customFormat="1" x14ac:dyDescent="0.3"/>
    <row r="33" s="6" customFormat="1" x14ac:dyDescent="0.3"/>
    <row r="34" s="6" customFormat="1" x14ac:dyDescent="0.3"/>
    <row r="35" s="6" customFormat="1" x14ac:dyDescent="0.3"/>
    <row r="36" s="6" customFormat="1" x14ac:dyDescent="0.3"/>
  </sheetData>
  <sheetProtection sheet="1" objects="1" scenarios="1"/>
  <mergeCells count="4">
    <mergeCell ref="B1:C1"/>
    <mergeCell ref="B2:C2"/>
    <mergeCell ref="D1:E1"/>
    <mergeCell ref="D2:E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74"/>
  <sheetViews>
    <sheetView topLeftCell="A2" workbookViewId="0">
      <selection activeCell="D4" sqref="D4"/>
    </sheetView>
  </sheetViews>
  <sheetFormatPr baseColWidth="10" defaultRowHeight="14.4" x14ac:dyDescent="0.3"/>
  <sheetData>
    <row r="1" spans="1:73" x14ac:dyDescent="0.3">
      <c r="C1" t="s">
        <v>7</v>
      </c>
      <c r="D1" s="6" t="s">
        <v>7</v>
      </c>
      <c r="E1" s="6" t="s">
        <v>7</v>
      </c>
      <c r="F1" s="6" t="s">
        <v>7</v>
      </c>
      <c r="G1" s="6" t="s">
        <v>7</v>
      </c>
      <c r="H1" s="6" t="s">
        <v>7</v>
      </c>
      <c r="I1" s="6" t="s">
        <v>7</v>
      </c>
      <c r="J1" s="6" t="s">
        <v>7</v>
      </c>
      <c r="K1" s="6" t="s">
        <v>7</v>
      </c>
      <c r="L1" s="6" t="s">
        <v>7</v>
      </c>
      <c r="M1" s="6" t="s">
        <v>7</v>
      </c>
      <c r="N1" s="6" t="s">
        <v>7</v>
      </c>
      <c r="O1" s="6" t="s">
        <v>7</v>
      </c>
      <c r="P1" s="6" t="s">
        <v>7</v>
      </c>
      <c r="Q1" s="6" t="s">
        <v>7</v>
      </c>
      <c r="R1" s="6" t="s">
        <v>7</v>
      </c>
      <c r="S1" s="6" t="s">
        <v>7</v>
      </c>
      <c r="T1" s="6" t="s">
        <v>7</v>
      </c>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row>
    <row r="2" spans="1:73" x14ac:dyDescent="0.3">
      <c r="A2" t="s">
        <v>0</v>
      </c>
      <c r="B2" t="s">
        <v>1</v>
      </c>
      <c r="C2">
        <f>'1. Data entry'!C11</f>
        <v>2015</v>
      </c>
      <c r="D2">
        <f>C2+5</f>
        <v>2020</v>
      </c>
      <c r="E2" s="6">
        <f t="shared" ref="E2:T2" si="0">D2+5</f>
        <v>2025</v>
      </c>
      <c r="F2" s="6">
        <f t="shared" si="0"/>
        <v>2030</v>
      </c>
      <c r="G2" s="6">
        <f t="shared" si="0"/>
        <v>2035</v>
      </c>
      <c r="H2" s="6">
        <f t="shared" si="0"/>
        <v>2040</v>
      </c>
      <c r="I2" s="6">
        <f t="shared" si="0"/>
        <v>2045</v>
      </c>
      <c r="J2" s="6">
        <f t="shared" si="0"/>
        <v>2050</v>
      </c>
      <c r="K2" s="6">
        <f t="shared" si="0"/>
        <v>2055</v>
      </c>
      <c r="L2" s="6">
        <f t="shared" si="0"/>
        <v>2060</v>
      </c>
      <c r="M2" s="6">
        <f t="shared" si="0"/>
        <v>2065</v>
      </c>
      <c r="N2" s="6">
        <f t="shared" si="0"/>
        <v>2070</v>
      </c>
      <c r="O2" s="6">
        <f t="shared" si="0"/>
        <v>2075</v>
      </c>
      <c r="P2" s="6">
        <f t="shared" si="0"/>
        <v>2080</v>
      </c>
      <c r="Q2" s="6">
        <f t="shared" si="0"/>
        <v>2085</v>
      </c>
      <c r="R2" s="6">
        <f t="shared" si="0"/>
        <v>2090</v>
      </c>
      <c r="S2" s="6">
        <f t="shared" si="0"/>
        <v>2095</v>
      </c>
      <c r="T2" s="6">
        <f t="shared" si="0"/>
        <v>2100</v>
      </c>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row>
    <row r="3" spans="1:73" x14ac:dyDescent="0.3">
      <c r="B3" t="s">
        <v>2</v>
      </c>
      <c r="D3">
        <f>SUMPRODUCT('3b. Mid-period age structure'!C23:C29,'4a. Female Fertility'!B4:B10)/1000*5</f>
        <v>2781.5428578225005</v>
      </c>
      <c r="E3">
        <f>SUMPRODUCT('3b. Mid-period age structure'!D23:D29,'4a. Female Fertility'!C4:C10)/1000*5</f>
        <v>2944.720117805</v>
      </c>
      <c r="F3">
        <f>SUMPRODUCT('3b. Mid-period age structure'!E23:E29,'4a. Female Fertility'!D4:D10)/1000*5</f>
        <v>3138.8502136749998</v>
      </c>
      <c r="G3">
        <f>SUMPRODUCT('3b. Mid-period age structure'!F23:F29,'4a. Female Fertility'!E4:E10)/1000*5</f>
        <v>3368.7799876250001</v>
      </c>
      <c r="H3">
        <f>SUMPRODUCT('3b. Mid-period age structure'!G23:G29,'4a. Female Fertility'!F4:F10)/1000*5</f>
        <v>3608.7851365574998</v>
      </c>
      <c r="I3">
        <f>SUMPRODUCT('3b. Mid-period age structure'!H23:H29,'4a. Female Fertility'!G4:G10)/1000*5</f>
        <v>3825.1887449600008</v>
      </c>
      <c r="J3">
        <f>SUMPRODUCT('3b. Mid-period age structure'!I23:I29,'4a. Female Fertility'!H4:H10)/1000*5</f>
        <v>4006.9930455424997</v>
      </c>
      <c r="K3">
        <f>SUMPRODUCT('3b. Mid-period age structure'!J23:J29,'4a. Female Fertility'!I4:I10)/1000*5</f>
        <v>4154.2400520774991</v>
      </c>
      <c r="L3">
        <f>SUMPRODUCT('3b. Mid-period age structure'!K23:K29,'4a. Female Fertility'!J4:J10)/1000*5</f>
        <v>4286.9989739725006</v>
      </c>
      <c r="M3">
        <f>SUMPRODUCT('3b. Mid-period age structure'!L23:L29,'4a. Female Fertility'!K4:K10)/1000*5</f>
        <v>4420.2882546874998</v>
      </c>
      <c r="N3">
        <f>SUMPRODUCT('3b. Mid-period age structure'!M23:M29,'4a. Female Fertility'!L4:L10)/1000*5</f>
        <v>4548.020769422501</v>
      </c>
      <c r="O3">
        <f>SUMPRODUCT('3b. Mid-period age structure'!N23:N29,'4a. Female Fertility'!M4:M10)/1000*5</f>
        <v>4649.8184541999999</v>
      </c>
      <c r="P3">
        <f>SUMPRODUCT('3b. Mid-period age structure'!O23:O29,'4a. Female Fertility'!N4:N10)/1000*5</f>
        <v>4723.7233237675009</v>
      </c>
      <c r="Q3">
        <f>SUMPRODUCT('3b. Mid-period age structure'!P23:P29,'4a. Female Fertility'!O4:O10)/1000*5</f>
        <v>4768.7658828775002</v>
      </c>
      <c r="R3">
        <f>SUMPRODUCT('3b. Mid-period age structure'!Q23:Q29,'4a. Female Fertility'!P4:P10)/1000*5</f>
        <v>4777.0527417799995</v>
      </c>
      <c r="S3">
        <f>SUMPRODUCT('3b. Mid-period age structure'!R23:R29,'4a. Female Fertility'!Q4:Q10)/1000*5</f>
        <v>4776.9937185075005</v>
      </c>
      <c r="T3">
        <f>SUMPRODUCT('3b. Mid-period age structure'!S23:S29,'4a. Female Fertility'!R4:R10)/1000*5</f>
        <v>4758.2827221574998</v>
      </c>
    </row>
    <row r="4" spans="1:73" x14ac:dyDescent="0.3">
      <c r="A4">
        <v>1</v>
      </c>
      <c r="B4">
        <v>0</v>
      </c>
      <c r="C4" s="77">
        <f t="array" ref="C4">INDEX('A1. UNWPP Male Population'!$1:$1048576,MATCH('1. Data entry'!$C$10&amp;C$2,'A1. UNWPP Male Population'!$C:$C&amp;'A1. UNWPP Male Population'!$F:$F,0),7)</f>
        <v>1262.992</v>
      </c>
      <c r="D4" s="77">
        <f t="array" ref="D4">INDEX('A1. UNWPP Male Population'!$1:$1048576,MATCH('1. Data entry'!$C$10&amp;D$2,'A1. UNWPP Male Population'!$C:$C&amp;'A1. UNWPP Male Population'!$F:$F,0),7)</f>
        <v>1357.9449999999999</v>
      </c>
      <c r="E4" s="77">
        <f t="array" ref="E4">INDEX('A1. UNWPP Male Population'!$1:$1048576,MATCH('1. Data entry'!$C$10&amp;E$2,'A1. UNWPP Male Population'!$C:$C&amp;'A1. UNWPP Male Population'!$F:$F,0),7)</f>
        <v>1450.575</v>
      </c>
      <c r="F4" s="77">
        <f t="array" ref="F4">INDEX('A1. UNWPP Male Population'!$1:$1048576,MATCH('1. Data entry'!$C$10&amp;F$2,'A1. UNWPP Male Population'!$C:$C&amp;'A1. UNWPP Male Population'!$F:$F,0),7)</f>
        <v>1556.26</v>
      </c>
      <c r="G4" s="77">
        <f t="array" ref="G4">INDEX('A1. UNWPP Male Population'!$1:$1048576,MATCH('1. Data entry'!$C$10&amp;G$2,'A1. UNWPP Male Population'!$C:$C&amp;'A1. UNWPP Male Population'!$F:$F,0),7)</f>
        <v>1678.6030000000001</v>
      </c>
      <c r="H4" s="77">
        <f t="array" ref="H4">INDEX('A1. UNWPP Male Population'!$1:$1048576,MATCH('1. Data entry'!$C$10&amp;H$2,'A1. UNWPP Male Population'!$C:$C&amp;'A1. UNWPP Male Population'!$F:$F,0),7)</f>
        <v>1804.9549999999999</v>
      </c>
      <c r="I4" s="77">
        <f t="array" ref="I4">INDEX('A1. UNWPP Male Population'!$1:$1048576,MATCH('1. Data entry'!$C$10&amp;I$2,'A1. UNWPP Male Population'!$C:$C&amp;'A1. UNWPP Male Population'!$F:$F,0),7)</f>
        <v>1917.1489999999999</v>
      </c>
      <c r="J4" s="77">
        <f t="array" ref="J4">INDEX('A1. UNWPP Male Population'!$1:$1048576,MATCH('1. Data entry'!$C$10&amp;J$2,'A1. UNWPP Male Population'!$C:$C&amp;'A1. UNWPP Male Population'!$F:$F,0),7)</f>
        <v>2011.598</v>
      </c>
      <c r="K4" s="77">
        <f t="array" ref="K4">INDEX('A1. UNWPP Male Population'!$1:$1048576,MATCH('1. Data entry'!$C$10&amp;K$2,'A1. UNWPP Male Population'!$C:$C&amp;'A1. UNWPP Male Population'!$F:$F,0),7)</f>
        <v>2088.701</v>
      </c>
      <c r="L4" s="77">
        <f t="array" ref="L4">INDEX('A1. UNWPP Male Population'!$1:$1048576,MATCH('1. Data entry'!$C$10&amp;L$2,'A1. UNWPP Male Population'!$C:$C&amp;'A1. UNWPP Male Population'!$F:$F,0),7)</f>
        <v>2158.5239999999999</v>
      </c>
      <c r="M4" s="77">
        <f t="array" ref="M4">INDEX('A1. UNWPP Male Population'!$1:$1048576,MATCH('1. Data entry'!$C$10&amp;M$2,'A1. UNWPP Male Population'!$C:$C&amp;'A1. UNWPP Male Population'!$F:$F,0),7)</f>
        <v>2228.3310000000001</v>
      </c>
      <c r="N4" s="77">
        <f t="array" ref="N4">INDEX('A1. UNWPP Male Population'!$1:$1048576,MATCH('1. Data entry'!$C$10&amp;N$2,'A1. UNWPP Male Population'!$C:$C&amp;'A1. UNWPP Male Population'!$F:$F,0),7)</f>
        <v>2295.2539999999999</v>
      </c>
      <c r="O4" s="77">
        <f t="array" ref="O4">INDEX('A1. UNWPP Male Population'!$1:$1048576,MATCH('1. Data entry'!$C$10&amp;O$2,'A1. UNWPP Male Population'!$C:$C&amp;'A1. UNWPP Male Population'!$F:$F,0),7)</f>
        <v>2348.2179999999998</v>
      </c>
      <c r="P4" s="77">
        <f t="array" ref="P4">INDEX('A1. UNWPP Male Population'!$1:$1048576,MATCH('1. Data entry'!$C$10&amp;P$2,'A1. UNWPP Male Population'!$C:$C&amp;'A1. UNWPP Male Population'!$F:$F,0),7)</f>
        <v>2386.951</v>
      </c>
      <c r="Q4" s="77">
        <f t="array" ref="Q4">INDEX('A1. UNWPP Male Population'!$1:$1048576,MATCH('1. Data entry'!$C$10&amp;Q$2,'A1. UNWPP Male Population'!$C:$C&amp;'A1. UNWPP Male Population'!$F:$F,0),7)</f>
        <v>2411.1080000000002</v>
      </c>
      <c r="R4" s="77">
        <f t="array" ref="R4">INDEX('A1. UNWPP Male Population'!$1:$1048576,MATCH('1. Data entry'!$C$10&amp;R$2,'A1. UNWPP Male Population'!$C:$C&amp;'A1. UNWPP Male Population'!$F:$F,0),7)</f>
        <v>2416.6179999999999</v>
      </c>
      <c r="S4" s="77">
        <f t="array" ref="S4">INDEX('A1. UNWPP Male Population'!$1:$1048576,MATCH('1. Data entry'!$C$10&amp;S$2,'A1. UNWPP Male Population'!$C:$C&amp;'A1. UNWPP Male Population'!$F:$F,0),7)</f>
        <v>2417.7109999999998</v>
      </c>
      <c r="T4" s="77">
        <f t="array" ref="T4">INDEX('A1. UNWPP Male Population'!$1:$1048576,MATCH('1. Data entry'!$C$10&amp;T$2,'A1. UNWPP Male Population'!$C:$C&amp;'A1. UNWPP Male Population'!$F:$F,0),7)</f>
        <v>2409.31</v>
      </c>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row>
    <row r="5" spans="1:73" x14ac:dyDescent="0.3">
      <c r="A5">
        <v>1</v>
      </c>
      <c r="B5">
        <v>5</v>
      </c>
      <c r="C5" s="77">
        <f t="array" ref="C5">INDEX('A1. UNWPP Male Population'!$1:$1048576,MATCH('1. Data entry'!$C$10&amp;C$2,'A1. UNWPP Male Population'!$C:$C&amp;'A1. UNWPP Male Population'!$F:$F,0),8)</f>
        <v>1086.3889999999999</v>
      </c>
      <c r="D5" s="77">
        <f t="array" ref="D5">INDEX('A1. UNWPP Male Population'!$1:$1048576,MATCH('1. Data entry'!$C$10&amp;D$2,'A1. UNWPP Male Population'!$C:$C&amp;'A1. UNWPP Male Population'!$F:$F,0),8)</f>
        <v>1249.825</v>
      </c>
      <c r="E5" s="77">
        <f t="array" ref="E5">INDEX('A1. UNWPP Male Population'!$1:$1048576,MATCH('1. Data entry'!$C$10&amp;E$2,'A1. UNWPP Male Population'!$C:$C&amp;'A1. UNWPP Male Population'!$F:$F,0),8)</f>
        <v>1346.373</v>
      </c>
      <c r="F5" s="77">
        <f t="array" ref="F5">INDEX('A1. UNWPP Male Population'!$1:$1048576,MATCH('1. Data entry'!$C$10&amp;F$2,'A1. UNWPP Male Population'!$C:$C&amp;'A1. UNWPP Male Population'!$F:$F,0),8)</f>
        <v>1440.2750000000001</v>
      </c>
      <c r="G5" s="77">
        <f t="array" ref="G5">INDEX('A1. UNWPP Male Population'!$1:$1048576,MATCH('1. Data entry'!$C$10&amp;G$2,'A1. UNWPP Male Population'!$C:$C&amp;'A1. UNWPP Male Population'!$F:$F,0),8)</f>
        <v>1546.9690000000001</v>
      </c>
      <c r="H5" s="77">
        <f t="array" ref="H5">INDEX('A1. UNWPP Male Population'!$1:$1048576,MATCH('1. Data entry'!$C$10&amp;H$2,'A1. UNWPP Male Population'!$C:$C&amp;'A1. UNWPP Male Population'!$F:$F,0),8)</f>
        <v>1670.076</v>
      </c>
      <c r="I5" s="77">
        <f t="array" ref="I5">INDEX('A1. UNWPP Male Population'!$1:$1048576,MATCH('1. Data entry'!$C$10&amp;I$2,'A1. UNWPP Male Population'!$C:$C&amp;'A1. UNWPP Male Population'!$F:$F,0),8)</f>
        <v>1796.748</v>
      </c>
      <c r="J5" s="77">
        <f t="array" ref="J5">INDEX('A1. UNWPP Male Population'!$1:$1048576,MATCH('1. Data entry'!$C$10&amp;J$2,'A1. UNWPP Male Population'!$C:$C&amp;'A1. UNWPP Male Population'!$F:$F,0),8)</f>
        <v>1909.2550000000001</v>
      </c>
      <c r="K5" s="77">
        <f t="array" ref="K5">INDEX('A1. UNWPP Male Population'!$1:$1048576,MATCH('1. Data entry'!$C$10&amp;K$2,'A1. UNWPP Male Population'!$C:$C&amp;'A1. UNWPP Male Population'!$F:$F,0),8)</f>
        <v>2004.212</v>
      </c>
      <c r="L5" s="77">
        <f t="array" ref="L5">INDEX('A1. UNWPP Male Population'!$1:$1048576,MATCH('1. Data entry'!$C$10&amp;L$2,'A1. UNWPP Male Population'!$C:$C&amp;'A1. UNWPP Male Population'!$F:$F,0),8)</f>
        <v>2081.8539999999998</v>
      </c>
      <c r="M5" s="77">
        <f t="array" ref="M5">INDEX('A1. UNWPP Male Population'!$1:$1048576,MATCH('1. Data entry'!$C$10&amp;M$2,'A1. UNWPP Male Population'!$C:$C&amp;'A1. UNWPP Male Population'!$F:$F,0),8)</f>
        <v>2152.1729999999998</v>
      </c>
      <c r="N5" s="77">
        <f t="array" ref="N5">INDEX('A1. UNWPP Male Population'!$1:$1048576,MATCH('1. Data entry'!$C$10&amp;N$2,'A1. UNWPP Male Population'!$C:$C&amp;'A1. UNWPP Male Population'!$F:$F,0),8)</f>
        <v>2222.4929999999999</v>
      </c>
      <c r="O5" s="77">
        <f t="array" ref="O5">INDEX('A1. UNWPP Male Population'!$1:$1048576,MATCH('1. Data entry'!$C$10&amp;O$2,'A1. UNWPP Male Population'!$C:$C&amp;'A1. UNWPP Male Population'!$F:$F,0),8)</f>
        <v>2289.7469999999998</v>
      </c>
      <c r="P5" s="77">
        <f t="array" ref="P5">INDEX('A1. UNWPP Male Population'!$1:$1048576,MATCH('1. Data entry'!$C$10&amp;P$2,'A1. UNWPP Male Population'!$C:$C&amp;'A1. UNWPP Male Population'!$F:$F,0),8)</f>
        <v>2343.0369999999998</v>
      </c>
      <c r="Q5" s="77">
        <f t="array" ref="Q5">INDEX('A1. UNWPP Male Population'!$1:$1048576,MATCH('1. Data entry'!$C$10&amp;Q$2,'A1. UNWPP Male Population'!$C:$C&amp;'A1. UNWPP Male Population'!$F:$F,0),8)</f>
        <v>2382.1149999999998</v>
      </c>
      <c r="R5" s="77">
        <f t="array" ref="R5">INDEX('A1. UNWPP Male Population'!$1:$1048576,MATCH('1. Data entry'!$C$10&amp;R$2,'A1. UNWPP Male Population'!$C:$C&amp;'A1. UNWPP Male Population'!$F:$F,0),8)</f>
        <v>2406.6460000000002</v>
      </c>
      <c r="S5" s="77">
        <f t="array" ref="S5">INDEX('A1. UNWPP Male Population'!$1:$1048576,MATCH('1. Data entry'!$C$10&amp;S$2,'A1. UNWPP Male Population'!$C:$C&amp;'A1. UNWPP Male Population'!$F:$F,0),8)</f>
        <v>2412.4899999999998</v>
      </c>
      <c r="T5" s="77">
        <f t="array" ref="T5">INDEX('A1. UNWPP Male Population'!$1:$1048576,MATCH('1. Data entry'!$C$10&amp;T$2,'A1. UNWPP Male Population'!$C:$C&amp;'A1. UNWPP Male Population'!$F:$F,0),8)</f>
        <v>2413.9</v>
      </c>
      <c r="U5" s="77"/>
      <c r="V5" s="77"/>
    </row>
    <row r="6" spans="1:73" x14ac:dyDescent="0.3">
      <c r="A6">
        <v>1</v>
      </c>
      <c r="B6">
        <v>10</v>
      </c>
      <c r="C6" s="77">
        <f t="array" ref="C6">INDEX('A1. UNWPP Male Population'!$1:$1048576,MATCH('1. Data entry'!$C$10&amp;C$2,'A1. UNWPP Male Population'!$C:$C&amp;'A1. UNWPP Male Population'!$F:$F,0),9)</f>
        <v>914.51800000000003</v>
      </c>
      <c r="D6" s="77">
        <f t="array" ref="D6">INDEX('A1. UNWPP Male Population'!$1:$1048576,MATCH('1. Data entry'!$C$10&amp;D$2,'A1. UNWPP Male Population'!$C:$C&amp;'A1. UNWPP Male Population'!$F:$F,0),9)</f>
        <v>1079.172</v>
      </c>
      <c r="E6" s="77">
        <f t="array" ref="E6">INDEX('A1. UNWPP Male Population'!$1:$1048576,MATCH('1. Data entry'!$C$10&amp;E$2,'A1. UNWPP Male Population'!$C:$C&amp;'A1. UNWPP Male Population'!$F:$F,0),9)</f>
        <v>1242.856</v>
      </c>
      <c r="F6" s="77">
        <f t="array" ref="F6">INDEX('A1. UNWPP Male Population'!$1:$1048576,MATCH('1. Data entry'!$C$10&amp;F$2,'A1. UNWPP Male Population'!$C:$C&amp;'A1. UNWPP Male Population'!$F:$F,0),9)</f>
        <v>1339.9359999999999</v>
      </c>
      <c r="G6" s="77">
        <f t="array" ref="G6">INDEX('A1. UNWPP Male Population'!$1:$1048576,MATCH('1. Data entry'!$C$10&amp;G$2,'A1. UNWPP Male Population'!$C:$C&amp;'A1. UNWPP Male Population'!$F:$F,0),9)</f>
        <v>1434.3340000000001</v>
      </c>
      <c r="H6" s="77">
        <f t="array" ref="H6">INDEX('A1. UNWPP Male Population'!$1:$1048576,MATCH('1. Data entry'!$C$10&amp;H$2,'A1. UNWPP Male Population'!$C:$C&amp;'A1. UNWPP Male Population'!$F:$F,0),9)</f>
        <v>1541.4169999999999</v>
      </c>
      <c r="I6" s="77">
        <f t="array" ref="I6">INDEX('A1. UNWPP Male Population'!$1:$1048576,MATCH('1. Data entry'!$C$10&amp;I$2,'A1. UNWPP Male Population'!$C:$C&amp;'A1. UNWPP Male Population'!$F:$F,0),9)</f>
        <v>1664.645</v>
      </c>
      <c r="J6" s="77">
        <f t="array" ref="J6">INDEX('A1. UNWPP Male Population'!$1:$1048576,MATCH('1. Data entry'!$C$10&amp;J$2,'A1. UNWPP Male Population'!$C:$C&amp;'A1. UNWPP Male Population'!$F:$F,0),9)</f>
        <v>1791.41</v>
      </c>
      <c r="K6" s="77">
        <f t="array" ref="K6">INDEX('A1. UNWPP Male Population'!$1:$1048576,MATCH('1. Data entry'!$C$10&amp;K$2,'A1. UNWPP Male Population'!$C:$C&amp;'A1. UNWPP Male Population'!$F:$F,0),9)</f>
        <v>1904.1489999999999</v>
      </c>
      <c r="L6" s="77">
        <f t="array" ref="L6">INDEX('A1. UNWPP Male Population'!$1:$1048576,MATCH('1. Data entry'!$C$10&amp;L$2,'A1. UNWPP Male Population'!$C:$C&amp;'A1. UNWPP Male Population'!$F:$F,0),9)</f>
        <v>1999.3889999999999</v>
      </c>
      <c r="M6" s="77">
        <f t="array" ref="M6">INDEX('A1. UNWPP Male Population'!$1:$1048576,MATCH('1. Data entry'!$C$10&amp;M$2,'A1. UNWPP Male Population'!$C:$C&amp;'A1. UNWPP Male Population'!$F:$F,0),9)</f>
        <v>2077.3209999999999</v>
      </c>
      <c r="N6" s="77">
        <f t="array" ref="N6">INDEX('A1. UNWPP Male Population'!$1:$1048576,MATCH('1. Data entry'!$C$10&amp;N$2,'A1. UNWPP Male Population'!$C:$C&amp;'A1. UNWPP Male Population'!$F:$F,0),9)</f>
        <v>2147.9540000000002</v>
      </c>
      <c r="O6" s="77">
        <f t="array" ref="O6">INDEX('A1. UNWPP Male Population'!$1:$1048576,MATCH('1. Data entry'!$C$10&amp;O$2,'A1. UNWPP Male Population'!$C:$C&amp;'A1. UNWPP Male Population'!$F:$F,0),9)</f>
        <v>2218.52</v>
      </c>
      <c r="P6" s="77">
        <f t="array" ref="P6">INDEX('A1. UNWPP Male Population'!$1:$1048576,MATCH('1. Data entry'!$C$10&amp;P$2,'A1. UNWPP Male Population'!$C:$C&amp;'A1. UNWPP Male Population'!$F:$F,0),9)</f>
        <v>2285.9969999999998</v>
      </c>
      <c r="Q6" s="77">
        <f t="array" ref="Q6">INDEX('A1. UNWPP Male Population'!$1:$1048576,MATCH('1. Data entry'!$C$10&amp;Q$2,'A1. UNWPP Male Population'!$C:$C&amp;'A1. UNWPP Male Population'!$F:$F,0),9)</f>
        <v>2339.5459999999998</v>
      </c>
      <c r="R6" s="77">
        <f t="array" ref="R6">INDEX('A1. UNWPP Male Population'!$1:$1048576,MATCH('1. Data entry'!$C$10&amp;R$2,'A1. UNWPP Male Population'!$C:$C&amp;'A1. UNWPP Male Population'!$F:$F,0),9)</f>
        <v>2378.8870000000002</v>
      </c>
      <c r="S6" s="77">
        <f t="array" ref="S6">INDEX('A1. UNWPP Male Population'!$1:$1048576,MATCH('1. Data entry'!$C$10&amp;S$2,'A1. UNWPP Male Population'!$C:$C&amp;'A1. UNWPP Male Population'!$F:$F,0),9)</f>
        <v>2403.681</v>
      </c>
      <c r="T6" s="77">
        <f t="array" ref="T6">INDEX('A1. UNWPP Male Population'!$1:$1048576,MATCH('1. Data entry'!$C$10&amp;T$2,'A1. UNWPP Male Population'!$C:$C&amp;'A1. UNWPP Male Population'!$F:$F,0),9)</f>
        <v>2409.759</v>
      </c>
      <c r="U6" s="77"/>
      <c r="V6" s="77"/>
    </row>
    <row r="7" spans="1:73" x14ac:dyDescent="0.3">
      <c r="A7">
        <v>1</v>
      </c>
      <c r="B7">
        <v>15</v>
      </c>
      <c r="C7" s="77">
        <f t="array" ref="C7">INDEX('A1. UNWPP Male Population'!$1:$1048576,MATCH('1. Data entry'!$C$10&amp;C$2,'A1. UNWPP Male Population'!$C:$C&amp;'A1. UNWPP Male Population'!$F:$F,0),10)</f>
        <v>790.19299999999998</v>
      </c>
      <c r="D7" s="77">
        <f t="array" ref="D7">INDEX('A1. UNWPP Male Population'!$1:$1048576,MATCH('1. Data entry'!$C$10&amp;D$2,'A1. UNWPP Male Population'!$C:$C&amp;'A1. UNWPP Male Population'!$F:$F,0),10)</f>
        <v>904.93600000000004</v>
      </c>
      <c r="E7" s="77">
        <f t="array" ref="E7">INDEX('A1. UNWPP Male Population'!$1:$1048576,MATCH('1. Data entry'!$C$10&amp;E$2,'A1. UNWPP Male Population'!$C:$C&amp;'A1. UNWPP Male Population'!$F:$F,0),10)</f>
        <v>1069.49</v>
      </c>
      <c r="F7" s="77">
        <f t="array" ref="F7">INDEX('A1. UNWPP Male Population'!$1:$1048576,MATCH('1. Data entry'!$C$10&amp;F$2,'A1. UNWPP Male Population'!$C:$C&amp;'A1. UNWPP Male Population'!$F:$F,0),10)</f>
        <v>1233.1389999999999</v>
      </c>
      <c r="G7" s="77">
        <f t="array" ref="G7">INDEX('A1. UNWPP Male Population'!$1:$1048576,MATCH('1. Data entry'!$C$10&amp;G$2,'A1. UNWPP Male Population'!$C:$C&amp;'A1. UNWPP Male Population'!$F:$F,0),10)</f>
        <v>1330.5139999999999</v>
      </c>
      <c r="H7" s="77">
        <f t="array" ref="H7">INDEX('A1. UNWPP Male Population'!$1:$1048576,MATCH('1. Data entry'!$C$10&amp;H$2,'A1. UNWPP Male Population'!$C:$C&amp;'A1. UNWPP Male Population'!$F:$F,0),10)</f>
        <v>1425.192</v>
      </c>
      <c r="I7" s="77">
        <f t="array" ref="I7">INDEX('A1. UNWPP Male Population'!$1:$1048576,MATCH('1. Data entry'!$C$10&amp;I$2,'A1. UNWPP Male Population'!$C:$C&amp;'A1. UNWPP Male Population'!$F:$F,0),10)</f>
        <v>1532.296</v>
      </c>
      <c r="J7" s="77">
        <f t="array" ref="J7">INDEX('A1. UNWPP Male Population'!$1:$1048576,MATCH('1. Data entry'!$C$10&amp;J$2,'A1. UNWPP Male Population'!$C:$C&amp;'A1. UNWPP Male Population'!$F:$F,0),10)</f>
        <v>1655.501</v>
      </c>
      <c r="K7" s="77">
        <f t="array" ref="K7">INDEX('A1. UNWPP Male Population'!$1:$1048576,MATCH('1. Data entry'!$C$10&amp;K$2,'A1. UNWPP Male Population'!$C:$C&amp;'A1. UNWPP Male Population'!$F:$F,0),10)</f>
        <v>1782.4749999999999</v>
      </c>
      <c r="L7" s="77">
        <f t="array" ref="L7">INDEX('A1. UNWPP Male Population'!$1:$1048576,MATCH('1. Data entry'!$C$10&amp;L$2,'A1. UNWPP Male Population'!$C:$C&amp;'A1. UNWPP Male Population'!$F:$F,0),10)</f>
        <v>1895.5150000000001</v>
      </c>
      <c r="M7" s="77">
        <f t="array" ref="M7">INDEX('A1. UNWPP Male Population'!$1:$1048576,MATCH('1. Data entry'!$C$10&amp;M$2,'A1. UNWPP Male Population'!$C:$C&amp;'A1. UNWPP Male Population'!$F:$F,0),10)</f>
        <v>1991.087</v>
      </c>
      <c r="N7" s="77">
        <f t="array" ref="N7">INDEX('A1. UNWPP Male Population'!$1:$1048576,MATCH('1. Data entry'!$C$10&amp;N$2,'A1. UNWPP Male Population'!$C:$C&amp;'A1. UNWPP Male Population'!$F:$F,0),10)</f>
        <v>2069.4479999999999</v>
      </c>
      <c r="O7" s="77">
        <f t="array" ref="O7">INDEX('A1. UNWPP Male Population'!$1:$1048576,MATCH('1. Data entry'!$C$10&amp;O$2,'A1. UNWPP Male Population'!$C:$C&amp;'A1. UNWPP Male Population'!$F:$F,0),10)</f>
        <v>2140.489</v>
      </c>
      <c r="P7" s="77">
        <f t="array" ref="P7">INDEX('A1. UNWPP Male Population'!$1:$1048576,MATCH('1. Data entry'!$C$10&amp;P$2,'A1. UNWPP Male Population'!$C:$C&amp;'A1. UNWPP Male Population'!$F:$F,0),10)</f>
        <v>2211.4699999999998</v>
      </c>
      <c r="Q7" s="77">
        <f t="array" ref="Q7">INDEX('A1. UNWPP Male Population'!$1:$1048576,MATCH('1. Data entry'!$C$10&amp;Q$2,'A1. UNWPP Male Population'!$C:$C&amp;'A1. UNWPP Male Population'!$F:$F,0),10)</f>
        <v>2279.364</v>
      </c>
      <c r="R7" s="77">
        <f t="array" ref="R7">INDEX('A1. UNWPP Male Population'!$1:$1048576,MATCH('1. Data entry'!$C$10&amp;R$2,'A1. UNWPP Male Population'!$C:$C&amp;'A1. UNWPP Male Population'!$F:$F,0),10)</f>
        <v>2333.3490000000002</v>
      </c>
      <c r="S7" s="77">
        <f t="array" ref="S7">INDEX('A1. UNWPP Male Population'!$1:$1048576,MATCH('1. Data entry'!$C$10&amp;S$2,'A1. UNWPP Male Population'!$C:$C&amp;'A1. UNWPP Male Population'!$F:$F,0),10)</f>
        <v>2373.1390000000001</v>
      </c>
      <c r="T7" s="77">
        <f t="array" ref="T7">INDEX('A1. UNWPP Male Population'!$1:$1048576,MATCH('1. Data entry'!$C$10&amp;T$2,'A1. UNWPP Male Population'!$C:$C&amp;'A1. UNWPP Male Population'!$F:$F,0),10)</f>
        <v>2398.41</v>
      </c>
      <c r="U7" s="77"/>
      <c r="V7" s="77"/>
    </row>
    <row r="8" spans="1:73" x14ac:dyDescent="0.3">
      <c r="A8">
        <v>1</v>
      </c>
      <c r="B8">
        <v>20</v>
      </c>
      <c r="C8" s="77">
        <f t="array" ref="C8">INDEX('A1. UNWPP Male Population'!$1:$1048576,MATCH('1. Data entry'!$C$10&amp;C$2,'A1. UNWPP Male Population'!$C:$C&amp;'A1. UNWPP Male Population'!$F:$F,0),11)</f>
        <v>692.38</v>
      </c>
      <c r="D8" s="77">
        <f t="array" ref="D8">INDEX('A1. UNWPP Male Population'!$1:$1048576,MATCH('1. Data entry'!$C$10&amp;D$2,'A1. UNWPP Male Population'!$C:$C&amp;'A1. UNWPP Male Population'!$F:$F,0),11)</f>
        <v>772.48900000000003</v>
      </c>
      <c r="E8" s="77">
        <f t="array" ref="E8">INDEX('A1. UNWPP Male Population'!$1:$1048576,MATCH('1. Data entry'!$C$10&amp;E$2,'A1. UNWPP Male Population'!$C:$C&amp;'A1. UNWPP Male Population'!$F:$F,0),11)</f>
        <v>887.12099999999998</v>
      </c>
      <c r="F8" s="77">
        <f t="array" ref="F8">INDEX('A1. UNWPP Male Population'!$1:$1048576,MATCH('1. Data entry'!$C$10&amp;F$2,'A1. UNWPP Male Population'!$C:$C&amp;'A1. UNWPP Male Population'!$F:$F,0),11)</f>
        <v>1051.2239999999999</v>
      </c>
      <c r="G8" s="77">
        <f t="array" ref="G8">INDEX('A1. UNWPP Male Population'!$1:$1048576,MATCH('1. Data entry'!$C$10&amp;G$2,'A1. UNWPP Male Population'!$C:$C&amp;'A1. UNWPP Male Population'!$F:$F,0),11)</f>
        <v>1214.5820000000001</v>
      </c>
      <c r="H8" s="77">
        <f t="array" ref="H8">INDEX('A1. UNWPP Male Population'!$1:$1048576,MATCH('1. Data entry'!$C$10&amp;H$2,'A1. UNWPP Male Population'!$C:$C&amp;'A1. UNWPP Male Population'!$F:$F,0),11)</f>
        <v>1312.173</v>
      </c>
      <c r="I8" s="77">
        <f t="array" ref="I8">INDEX('A1. UNWPP Male Population'!$1:$1048576,MATCH('1. Data entry'!$C$10&amp;I$2,'A1. UNWPP Male Population'!$C:$C&amp;'A1. UNWPP Male Population'!$F:$F,0),11)</f>
        <v>1406.7550000000001</v>
      </c>
      <c r="J8" s="77">
        <f t="array" ref="J8">INDEX('A1. UNWPP Male Population'!$1:$1048576,MATCH('1. Data entry'!$C$10&amp;J$2,'A1. UNWPP Male Population'!$C:$C&amp;'A1. UNWPP Male Population'!$F:$F,0),11)</f>
        <v>1513.6980000000001</v>
      </c>
      <c r="K8" s="77">
        <f t="array" ref="K8">INDEX('A1. UNWPP Male Population'!$1:$1048576,MATCH('1. Data entry'!$C$10&amp;K$2,'A1. UNWPP Male Population'!$C:$C&amp;'A1. UNWPP Male Population'!$F:$F,0),11)</f>
        <v>1637.2449999999999</v>
      </c>
      <c r="L8" s="77">
        <f t="array" ref="L8">INDEX('A1. UNWPP Male Population'!$1:$1048576,MATCH('1. Data entry'!$C$10&amp;L$2,'A1. UNWPP Male Population'!$C:$C&amp;'A1. UNWPP Male Population'!$F:$F,0),11)</f>
        <v>1764.617</v>
      </c>
      <c r="M8" s="77">
        <f t="array" ref="M8">INDEX('A1. UNWPP Male Population'!$1:$1048576,MATCH('1. Data entry'!$C$10&amp;M$2,'A1. UNWPP Male Population'!$C:$C&amp;'A1. UNWPP Male Population'!$F:$F,0),11)</f>
        <v>1878.1659999999999</v>
      </c>
      <c r="N8" s="77">
        <f t="array" ref="N8">INDEX('A1. UNWPP Male Population'!$1:$1048576,MATCH('1. Data entry'!$C$10&amp;N$2,'A1. UNWPP Male Population'!$C:$C&amp;'A1. UNWPP Male Population'!$F:$F,0),11)</f>
        <v>1974.3910000000001</v>
      </c>
      <c r="O8" s="77">
        <f t="array" ref="O8">INDEX('A1. UNWPP Male Population'!$1:$1048576,MATCH('1. Data entry'!$C$10&amp;O$2,'A1. UNWPP Male Population'!$C:$C&amp;'A1. UNWPP Male Population'!$F:$F,0),11)</f>
        <v>2053.5709999999999</v>
      </c>
      <c r="P8" s="77">
        <f t="array" ref="P8">INDEX('A1. UNWPP Male Population'!$1:$1048576,MATCH('1. Data entry'!$C$10&amp;P$2,'A1. UNWPP Male Population'!$C:$C&amp;'A1. UNWPP Male Population'!$F:$F,0),11)</f>
        <v>2125.4479999999999</v>
      </c>
      <c r="Q8" s="77">
        <f t="array" ref="Q8">INDEX('A1. UNWPP Male Population'!$1:$1048576,MATCH('1. Data entry'!$C$10&amp;Q$2,'A1. UNWPP Male Population'!$C:$C&amp;'A1. UNWPP Male Population'!$F:$F,0),11)</f>
        <v>2197.3029999999999</v>
      </c>
      <c r="R8" s="77">
        <f t="array" ref="R8">INDEX('A1. UNWPP Male Population'!$1:$1048576,MATCH('1. Data entry'!$C$10&amp;R$2,'A1. UNWPP Male Population'!$C:$C&amp;'A1. UNWPP Male Population'!$F:$F,0),11)</f>
        <v>2266.1010000000001</v>
      </c>
      <c r="S8" s="77">
        <f t="array" ref="S8">INDEX('A1. UNWPP Male Population'!$1:$1048576,MATCH('1. Data entry'!$C$10&amp;S$2,'A1. UNWPP Male Population'!$C:$C&amp;'A1. UNWPP Male Population'!$F:$F,0),11)</f>
        <v>2320.9969999999998</v>
      </c>
      <c r="T8" s="77">
        <f t="array" ref="T8">INDEX('A1. UNWPP Male Population'!$1:$1048576,MATCH('1. Data entry'!$C$10&amp;T$2,'A1. UNWPP Male Population'!$C:$C&amp;'A1. UNWPP Male Population'!$F:$F,0),11)</f>
        <v>2361.7420000000002</v>
      </c>
      <c r="U8" s="77"/>
      <c r="V8" s="77"/>
    </row>
    <row r="9" spans="1:73" x14ac:dyDescent="0.3">
      <c r="A9">
        <v>1</v>
      </c>
      <c r="B9">
        <v>25</v>
      </c>
      <c r="C9" s="77">
        <f t="array" ref="C9">INDEX('A1. UNWPP Male Population'!$1:$1048576,MATCH('1. Data entry'!$C$10&amp;C$2,'A1. UNWPP Male Population'!$C:$C&amp;'A1. UNWPP Male Population'!$F:$F,0),12)</f>
        <v>593.69600000000003</v>
      </c>
      <c r="D9" s="77">
        <f t="array" ref="D9">INDEX('A1. UNWPP Male Population'!$1:$1048576,MATCH('1. Data entry'!$C$10&amp;D$2,'A1. UNWPP Male Population'!$C:$C&amp;'A1. UNWPP Male Population'!$F:$F,0),12)</f>
        <v>671.38099999999997</v>
      </c>
      <c r="E9" s="77">
        <f t="array" ref="E9">INDEX('A1. UNWPP Male Population'!$1:$1048576,MATCH('1. Data entry'!$C$10&amp;E$2,'A1. UNWPP Male Population'!$C:$C&amp;'A1. UNWPP Male Population'!$F:$F,0),12)</f>
        <v>751.47699999999998</v>
      </c>
      <c r="F9" s="77">
        <f t="array" ref="F9">INDEX('A1. UNWPP Male Population'!$1:$1048576,MATCH('1. Data entry'!$C$10&amp;F$2,'A1. UNWPP Male Population'!$C:$C&amp;'A1. UNWPP Male Population'!$F:$F,0),12)</f>
        <v>865.78</v>
      </c>
      <c r="G9" s="77">
        <f t="array" ref="G9">INDEX('A1. UNWPP Male Population'!$1:$1048576,MATCH('1. Data entry'!$C$10&amp;G$2,'A1. UNWPP Male Population'!$C:$C&amp;'A1. UNWPP Male Population'!$F:$F,0),12)</f>
        <v>1029.2349999999999</v>
      </c>
      <c r="H9" s="77">
        <f t="array" ref="H9">INDEX('A1. UNWPP Male Population'!$1:$1048576,MATCH('1. Data entry'!$C$10&amp;H$2,'A1. UNWPP Male Population'!$C:$C&amp;'A1. UNWPP Male Population'!$F:$F,0),12)</f>
        <v>1192.078</v>
      </c>
      <c r="I9" s="77">
        <f t="array" ref="I9">INDEX('A1. UNWPP Male Population'!$1:$1048576,MATCH('1. Data entry'!$C$10&amp;I$2,'A1. UNWPP Male Population'!$C:$C&amp;'A1. UNWPP Male Population'!$F:$F,0),12)</f>
        <v>1289.3889999999999</v>
      </c>
      <c r="J9" s="77">
        <f t="array" ref="J9">INDEX('A1. UNWPP Male Population'!$1:$1048576,MATCH('1. Data entry'!$C$10&amp;J$2,'A1. UNWPP Male Population'!$C:$C&amp;'A1. UNWPP Male Population'!$F:$F,0),12)</f>
        <v>1383.7360000000001</v>
      </c>
      <c r="K9" s="77">
        <f t="array" ref="K9">INDEX('A1. UNWPP Male Population'!$1:$1048576,MATCH('1. Data entry'!$C$10&amp;K$2,'A1. UNWPP Male Population'!$C:$C&amp;'A1. UNWPP Male Population'!$F:$F,0),12)</f>
        <v>1491.09</v>
      </c>
      <c r="L9" s="77">
        <f t="array" ref="L9">INDEX('A1. UNWPP Male Population'!$1:$1048576,MATCH('1. Data entry'!$C$10&amp;L$2,'A1. UNWPP Male Population'!$C:$C&amp;'A1. UNWPP Male Population'!$F:$F,0),12)</f>
        <v>1615.0309999999999</v>
      </c>
      <c r="M9" s="77">
        <f t="array" ref="M9">INDEX('A1. UNWPP Male Population'!$1:$1048576,MATCH('1. Data entry'!$C$10&amp;M$2,'A1. UNWPP Male Population'!$C:$C&amp;'A1. UNWPP Male Population'!$F:$F,0),12)</f>
        <v>1742.8520000000001</v>
      </c>
      <c r="N9" s="77">
        <f t="array" ref="N9">INDEX('A1. UNWPP Male Population'!$1:$1048576,MATCH('1. Data entry'!$C$10&amp;N$2,'A1. UNWPP Male Population'!$C:$C&amp;'A1. UNWPP Male Population'!$F:$F,0),12)</f>
        <v>1857.0250000000001</v>
      </c>
      <c r="O9" s="77">
        <f t="array" ref="O9">INDEX('A1. UNWPP Male Population'!$1:$1048576,MATCH('1. Data entry'!$C$10&amp;O$2,'A1. UNWPP Male Population'!$C:$C&amp;'A1. UNWPP Male Population'!$F:$F,0),12)</f>
        <v>1954.17</v>
      </c>
      <c r="P9" s="77">
        <f t="array" ref="P9">INDEX('A1. UNWPP Male Population'!$1:$1048576,MATCH('1. Data entry'!$C$10&amp;P$2,'A1. UNWPP Male Population'!$C:$C&amp;'A1. UNWPP Male Population'!$F:$F,0),12)</f>
        <v>2034.377</v>
      </c>
      <c r="Q9" s="77">
        <f t="array" ref="Q9">INDEX('A1. UNWPP Male Population'!$1:$1048576,MATCH('1. Data entry'!$C$10&amp;Q$2,'A1. UNWPP Male Population'!$C:$C&amp;'A1. UNWPP Male Population'!$F:$F,0),12)</f>
        <v>2107.3580000000002</v>
      </c>
      <c r="R9" s="77">
        <f t="array" ref="R9">INDEX('A1. UNWPP Male Population'!$1:$1048576,MATCH('1. Data entry'!$C$10&amp;R$2,'A1. UNWPP Male Population'!$C:$C&amp;'A1. UNWPP Male Population'!$F:$F,0),12)</f>
        <v>2180.35</v>
      </c>
      <c r="S9" s="77">
        <f t="array" ref="S9">INDEX('A1. UNWPP Male Population'!$1:$1048576,MATCH('1. Data entry'!$C$10&amp;S$2,'A1. UNWPP Male Population'!$C:$C&amp;'A1. UNWPP Male Population'!$F:$F,0),12)</f>
        <v>2250.261</v>
      </c>
      <c r="T9" s="77">
        <f t="array" ref="T9">INDEX('A1. UNWPP Male Population'!$1:$1048576,MATCH('1. Data entry'!$C$10&amp;T$2,'A1. UNWPP Male Population'!$C:$C&amp;'A1. UNWPP Male Population'!$F:$F,0),12)</f>
        <v>2306.3449999999998</v>
      </c>
      <c r="U9" s="77"/>
      <c r="V9" s="77"/>
    </row>
    <row r="10" spans="1:73" x14ac:dyDescent="0.3">
      <c r="A10">
        <v>1</v>
      </c>
      <c r="B10">
        <v>30</v>
      </c>
      <c r="C10" s="77">
        <f t="array" ref="C10">INDEX('A1. UNWPP Male Population'!$1:$1048576,MATCH('1. Data entry'!$C$10&amp;C$2,'A1. UNWPP Male Population'!$C:$C&amp;'A1. UNWPP Male Population'!$F:$F,0),13)</f>
        <v>494.66</v>
      </c>
      <c r="D10" s="77">
        <f t="array" ref="D10">INDEX('A1. UNWPP Male Population'!$1:$1048576,MATCH('1. Data entry'!$C$10&amp;D$2,'A1. UNWPP Male Population'!$C:$C&amp;'A1. UNWPP Male Population'!$F:$F,0),13)</f>
        <v>574.91</v>
      </c>
      <c r="E10" s="77">
        <f t="array" ref="E10">INDEX('A1. UNWPP Male Population'!$1:$1048576,MATCH('1. Data entry'!$C$10&amp;E$2,'A1. UNWPP Male Population'!$C:$C&amp;'A1. UNWPP Male Population'!$F:$F,0),13)</f>
        <v>652.39099999999996</v>
      </c>
      <c r="F10" s="77">
        <f t="array" ref="F10">INDEX('A1. UNWPP Male Population'!$1:$1048576,MATCH('1. Data entry'!$C$10&amp;F$2,'A1. UNWPP Male Population'!$C:$C&amp;'A1. UNWPP Male Population'!$F:$F,0),13)</f>
        <v>732.31600000000003</v>
      </c>
      <c r="G10" s="77">
        <f t="array" ref="G10">INDEX('A1. UNWPP Male Population'!$1:$1048576,MATCH('1. Data entry'!$C$10&amp;G$2,'A1. UNWPP Male Population'!$C:$C&amp;'A1. UNWPP Male Population'!$F:$F,0),13)</f>
        <v>846.17700000000002</v>
      </c>
      <c r="H10" s="77">
        <f t="array" ref="H10">INDEX('A1. UNWPP Male Population'!$1:$1048576,MATCH('1. Data entry'!$C$10&amp;H$2,'A1. UNWPP Male Population'!$C:$C&amp;'A1. UNWPP Male Population'!$F:$F,0),13)</f>
        <v>1008.826</v>
      </c>
      <c r="I10" s="77">
        <f t="array" ref="I10">INDEX('A1. UNWPP Male Population'!$1:$1048576,MATCH('1. Data entry'!$C$10&amp;I$2,'A1. UNWPP Male Population'!$C:$C&amp;'A1. UNWPP Male Population'!$F:$F,0),13)</f>
        <v>1170.6469999999999</v>
      </c>
      <c r="J10" s="77">
        <f t="array" ref="J10">INDEX('A1. UNWPP Male Population'!$1:$1048576,MATCH('1. Data entry'!$C$10&amp;J$2,'A1. UNWPP Male Population'!$C:$C&amp;'A1. UNWPP Male Population'!$F:$F,0),13)</f>
        <v>1267.5909999999999</v>
      </c>
      <c r="K10" s="77">
        <f t="array" ref="K10">INDEX('A1. UNWPP Male Population'!$1:$1048576,MATCH('1. Data entry'!$C$10&amp;K$2,'A1. UNWPP Male Population'!$C:$C&amp;'A1. UNWPP Male Population'!$F:$F,0),13)</f>
        <v>1362.2429999999999</v>
      </c>
      <c r="L10" s="77">
        <f t="array" ref="L10">INDEX('A1. UNWPP Male Population'!$1:$1048576,MATCH('1. Data entry'!$C$10&amp;L$2,'A1. UNWPP Male Population'!$C:$C&amp;'A1. UNWPP Male Population'!$F:$F,0),13)</f>
        <v>1469.8910000000001</v>
      </c>
      <c r="M10" s="77">
        <f t="array" ref="M10">INDEX('A1. UNWPP Male Population'!$1:$1048576,MATCH('1. Data entry'!$C$10&amp;M$2,'A1. UNWPP Male Population'!$C:$C&amp;'A1. UNWPP Male Population'!$F:$F,0),13)</f>
        <v>1594.0840000000001</v>
      </c>
      <c r="N10" s="77">
        <f t="array" ref="N10">INDEX('A1. UNWPP Male Population'!$1:$1048576,MATCH('1. Data entry'!$C$10&amp;N$2,'A1. UNWPP Male Population'!$C:$C&amp;'A1. UNWPP Male Population'!$F:$F,0),13)</f>
        <v>1722.2619999999999</v>
      </c>
      <c r="O10" s="77">
        <f t="array" ref="O10">INDEX('A1. UNWPP Male Population'!$1:$1048576,MATCH('1. Data entry'!$C$10&amp;O$2,'A1. UNWPP Male Population'!$C:$C&amp;'A1. UNWPP Male Population'!$F:$F,0),13)</f>
        <v>1837.155</v>
      </c>
      <c r="P10" s="77">
        <f t="array" ref="P10">INDEX('A1. UNWPP Male Population'!$1:$1048576,MATCH('1. Data entry'!$C$10&amp;P$2,'A1. UNWPP Male Population'!$C:$C&amp;'A1. UNWPP Male Population'!$F:$F,0),13)</f>
        <v>1935.174</v>
      </c>
      <c r="Q10" s="77">
        <f t="array" ref="Q10">INDEX('A1. UNWPP Male Population'!$1:$1048576,MATCH('1. Data entry'!$C$10&amp;Q$2,'A1. UNWPP Male Population'!$C:$C&amp;'A1. UNWPP Male Population'!$F:$F,0),13)</f>
        <v>2016.4</v>
      </c>
      <c r="R10" s="77">
        <f t="array" ref="R10">INDEX('A1. UNWPP Male Population'!$1:$1048576,MATCH('1. Data entry'!$C$10&amp;R$2,'A1. UNWPP Male Population'!$C:$C&amp;'A1. UNWPP Male Population'!$F:$F,0),13)</f>
        <v>2090.4859999999999</v>
      </c>
      <c r="S10" s="77">
        <f t="array" ref="S10">INDEX('A1. UNWPP Male Population'!$1:$1048576,MATCH('1. Data entry'!$C$10&amp;S$2,'A1. UNWPP Male Population'!$C:$C&amp;'A1. UNWPP Male Population'!$F:$F,0),13)</f>
        <v>2164.5659999999998</v>
      </c>
      <c r="T10" s="77">
        <f t="array" ref="T10">INDEX('A1. UNWPP Male Population'!$1:$1048576,MATCH('1. Data entry'!$C$10&amp;T$2,'A1. UNWPP Male Population'!$C:$C&amp;'A1. UNWPP Male Population'!$F:$F,0),13)</f>
        <v>2235.5889999999999</v>
      </c>
      <c r="U10" s="77"/>
      <c r="V10" s="77"/>
    </row>
    <row r="11" spans="1:73" x14ac:dyDescent="0.3">
      <c r="A11">
        <v>1</v>
      </c>
      <c r="B11">
        <v>35</v>
      </c>
      <c r="C11" s="77">
        <f t="array" ref="C11">INDEX('A1. UNWPP Male Population'!$1:$1048576,MATCH('1. Data entry'!$C$10&amp;C$2,'A1. UNWPP Male Population'!$C:$C&amp;'A1. UNWPP Male Population'!$F:$F,0),14)</f>
        <v>382.048</v>
      </c>
      <c r="D11" s="77">
        <f t="array" ref="D11">INDEX('A1. UNWPP Male Population'!$1:$1048576,MATCH('1. Data entry'!$C$10&amp;D$2,'A1. UNWPP Male Population'!$C:$C&amp;'A1. UNWPP Male Population'!$F:$F,0),14)</f>
        <v>478.77199999999999</v>
      </c>
      <c r="E11" s="77">
        <f t="array" ref="E11">INDEX('A1. UNWPP Male Population'!$1:$1048576,MATCH('1. Data entry'!$C$10&amp;E$2,'A1. UNWPP Male Population'!$C:$C&amp;'A1. UNWPP Male Population'!$F:$F,0),14)</f>
        <v>558.52800000000002</v>
      </c>
      <c r="F11" s="77">
        <f t="array" ref="F11">INDEX('A1. UNWPP Male Population'!$1:$1048576,MATCH('1. Data entry'!$C$10&amp;F$2,'A1. UNWPP Male Population'!$C:$C&amp;'A1. UNWPP Male Population'!$F:$F,0),14)</f>
        <v>635.65300000000002</v>
      </c>
      <c r="G11" s="77">
        <f t="array" ref="G11">INDEX('A1. UNWPP Male Population'!$1:$1048576,MATCH('1. Data entry'!$C$10&amp;G$2,'A1. UNWPP Male Population'!$C:$C&amp;'A1. UNWPP Male Population'!$F:$F,0),14)</f>
        <v>715.28800000000001</v>
      </c>
      <c r="H11" s="77">
        <f t="array" ref="H11">INDEX('A1. UNWPP Male Population'!$1:$1048576,MATCH('1. Data entry'!$C$10&amp;H$2,'A1. UNWPP Male Population'!$C:$C&amp;'A1. UNWPP Male Population'!$F:$F,0),14)</f>
        <v>828.54300000000001</v>
      </c>
      <c r="I11" s="77">
        <f t="array" ref="I11">INDEX('A1. UNWPP Male Population'!$1:$1048576,MATCH('1. Data entry'!$C$10&amp;I$2,'A1. UNWPP Male Population'!$C:$C&amp;'A1. UNWPP Male Population'!$F:$F,0),14)</f>
        <v>989.84900000000005</v>
      </c>
      <c r="J11" s="77">
        <f t="array" ref="J11">INDEX('A1. UNWPP Male Population'!$1:$1048576,MATCH('1. Data entry'!$C$10&amp;J$2,'A1. UNWPP Male Population'!$C:$C&amp;'A1. UNWPP Male Population'!$F:$F,0),14)</f>
        <v>1150.48</v>
      </c>
      <c r="K11" s="77">
        <f t="array" ref="K11">INDEX('A1. UNWPP Male Population'!$1:$1048576,MATCH('1. Data entry'!$C$10&amp;K$2,'A1. UNWPP Male Population'!$C:$C&amp;'A1. UNWPP Male Population'!$F:$F,0),14)</f>
        <v>1247.4469999999999</v>
      </c>
      <c r="L11" s="77">
        <f t="array" ref="L11">INDEX('A1. UNWPP Male Population'!$1:$1048576,MATCH('1. Data entry'!$C$10&amp;L$2,'A1. UNWPP Male Population'!$C:$C&amp;'A1. UNWPP Male Population'!$F:$F,0),14)</f>
        <v>1342.28</v>
      </c>
      <c r="M11" s="77">
        <f t="array" ref="M11">INDEX('A1. UNWPP Male Population'!$1:$1048576,MATCH('1. Data entry'!$C$10&amp;M$2,'A1. UNWPP Male Population'!$C:$C&amp;'A1. UNWPP Male Population'!$F:$F,0),14)</f>
        <v>1450.0540000000001</v>
      </c>
      <c r="N11" s="77">
        <f t="array" ref="N11">INDEX('A1. UNWPP Male Population'!$1:$1048576,MATCH('1. Data entry'!$C$10&amp;N$2,'A1. UNWPP Male Population'!$C:$C&amp;'A1. UNWPP Male Population'!$F:$F,0),14)</f>
        <v>1574.3879999999999</v>
      </c>
      <c r="O11" s="77">
        <f t="array" ref="O11">INDEX('A1. UNWPP Male Population'!$1:$1048576,MATCH('1. Data entry'!$C$10&amp;O$2,'A1. UNWPP Male Population'!$C:$C&amp;'A1. UNWPP Male Population'!$F:$F,0),14)</f>
        <v>1703.0309999999999</v>
      </c>
      <c r="P11" s="77">
        <f t="array" ref="P11">INDEX('A1. UNWPP Male Population'!$1:$1048576,MATCH('1. Data entry'!$C$10&amp;P$2,'A1. UNWPP Male Population'!$C:$C&amp;'A1. UNWPP Male Population'!$F:$F,0),14)</f>
        <v>1818.5419999999999</v>
      </c>
      <c r="Q11" s="77">
        <f t="array" ref="Q11">INDEX('A1. UNWPP Male Population'!$1:$1048576,MATCH('1. Data entry'!$C$10&amp;Q$2,'A1. UNWPP Male Population'!$C:$C&amp;'A1. UNWPP Male Population'!$F:$F,0),14)</f>
        <v>1917.4069999999999</v>
      </c>
      <c r="R11" s="77">
        <f t="array" ref="R11">INDEX('A1. UNWPP Male Population'!$1:$1048576,MATCH('1. Data entry'!$C$10&amp;R$2,'A1. UNWPP Male Population'!$C:$C&amp;'A1. UNWPP Male Population'!$F:$F,0),14)</f>
        <v>1999.6769999999999</v>
      </c>
      <c r="S11" s="77">
        <f t="array" ref="S11">INDEX('A1. UNWPP Male Population'!$1:$1048576,MATCH('1. Data entry'!$C$10&amp;S$2,'A1. UNWPP Male Population'!$C:$C&amp;'A1. UNWPP Male Population'!$F:$F,0),14)</f>
        <v>2074.788</v>
      </c>
      <c r="T11" s="77">
        <f t="array" ref="T11">INDEX('A1. UNWPP Male Population'!$1:$1048576,MATCH('1. Data entry'!$C$10&amp;T$2,'A1. UNWPP Male Population'!$C:$C&amp;'A1. UNWPP Male Population'!$F:$F,0),14)</f>
        <v>2149.9270000000001</v>
      </c>
      <c r="U11" s="77"/>
      <c r="V11" s="77"/>
    </row>
    <row r="12" spans="1:73" x14ac:dyDescent="0.3">
      <c r="A12">
        <v>1</v>
      </c>
      <c r="B12">
        <v>40</v>
      </c>
      <c r="C12" s="77">
        <f t="array" ref="C12">INDEX('A1. UNWPP Male Population'!$1:$1048576,MATCH('1. Data entry'!$C$10&amp;C$2,'A1. UNWPP Male Population'!$C:$C&amp;'A1. UNWPP Male Population'!$F:$F,0),15)</f>
        <v>295.41800000000001</v>
      </c>
      <c r="D12" s="77">
        <f t="array" ref="D12">INDEX('A1. UNWPP Male Population'!$1:$1048576,MATCH('1. Data entry'!$C$10&amp;D$2,'A1. UNWPP Male Population'!$C:$C&amp;'A1. UNWPP Male Population'!$F:$F,0),15)</f>
        <v>368.76799999999997</v>
      </c>
      <c r="E12" s="77">
        <f t="array" ref="E12">INDEX('A1. UNWPP Male Population'!$1:$1048576,MATCH('1. Data entry'!$C$10&amp;E$2,'A1. UNWPP Male Population'!$C:$C&amp;'A1. UNWPP Male Population'!$F:$F,0),15)</f>
        <v>464.27199999999999</v>
      </c>
      <c r="F12" s="77">
        <f t="array" ref="F12">INDEX('A1. UNWPP Male Population'!$1:$1048576,MATCH('1. Data entry'!$C$10&amp;F$2,'A1. UNWPP Male Population'!$C:$C&amp;'A1. UNWPP Male Population'!$F:$F,0),15)</f>
        <v>543.298</v>
      </c>
      <c r="G12" s="77">
        <f t="array" ref="G12">INDEX('A1. UNWPP Male Population'!$1:$1048576,MATCH('1. Data entry'!$C$10&amp;G$2,'A1. UNWPP Male Population'!$C:$C&amp;'A1. UNWPP Male Population'!$F:$F,0),15)</f>
        <v>619.88800000000003</v>
      </c>
      <c r="H12" s="77">
        <f t="array" ref="H12">INDEX('A1. UNWPP Male Population'!$1:$1048576,MATCH('1. Data entry'!$C$10&amp;H$2,'A1. UNWPP Male Population'!$C:$C&amp;'A1. UNWPP Male Population'!$F:$F,0),15)</f>
        <v>699.04399999999998</v>
      </c>
      <c r="I12" s="77">
        <f t="array" ref="I12">INDEX('A1. UNWPP Male Population'!$1:$1048576,MATCH('1. Data entry'!$C$10&amp;I$2,'A1. UNWPP Male Population'!$C:$C&amp;'A1. UNWPP Male Population'!$F:$F,0),15)</f>
        <v>811.20799999999997</v>
      </c>
      <c r="J12" s="77">
        <f t="array" ref="J12">INDEX('A1. UNWPP Male Population'!$1:$1048576,MATCH('1. Data entry'!$C$10&amp;J$2,'A1. UNWPP Male Population'!$C:$C&amp;'A1. UNWPP Male Population'!$F:$F,0),15)</f>
        <v>970.88400000000001</v>
      </c>
      <c r="K12" s="77">
        <f t="array" ref="K12">INDEX('A1. UNWPP Male Population'!$1:$1048576,MATCH('1. Data entry'!$C$10&amp;K$2,'A1. UNWPP Male Population'!$C:$C&amp;'A1. UNWPP Male Population'!$F:$F,0),15)</f>
        <v>1130.424</v>
      </c>
      <c r="L12" s="77">
        <f t="array" ref="L12">INDEX('A1. UNWPP Male Population'!$1:$1048576,MATCH('1. Data entry'!$C$10&amp;L$2,'A1. UNWPP Male Population'!$C:$C&amp;'A1. UNWPP Male Population'!$F:$F,0),15)</f>
        <v>1227.33</v>
      </c>
      <c r="M12" s="77">
        <f t="array" ref="M12">INDEX('A1. UNWPP Male Population'!$1:$1048576,MATCH('1. Data entry'!$C$10&amp;M$2,'A1. UNWPP Male Population'!$C:$C&amp;'A1. UNWPP Male Population'!$F:$F,0),15)</f>
        <v>1322.2339999999999</v>
      </c>
      <c r="N12" s="77">
        <f t="array" ref="N12">INDEX('A1. UNWPP Male Population'!$1:$1048576,MATCH('1. Data entry'!$C$10&amp;N$2,'A1. UNWPP Male Population'!$C:$C&amp;'A1. UNWPP Male Population'!$F:$F,0),15)</f>
        <v>1430.1020000000001</v>
      </c>
      <c r="O12" s="77">
        <f t="array" ref="O12">INDEX('A1. UNWPP Male Population'!$1:$1048576,MATCH('1. Data entry'!$C$10&amp;O$2,'A1. UNWPP Male Population'!$C:$C&amp;'A1. UNWPP Male Population'!$F:$F,0),15)</f>
        <v>1554.741</v>
      </c>
      <c r="P12" s="77">
        <f t="array" ref="P12">INDEX('A1. UNWPP Male Population'!$1:$1048576,MATCH('1. Data entry'!$C$10&amp;P$2,'A1. UNWPP Male Population'!$C:$C&amp;'A1. UNWPP Male Population'!$F:$F,0),15)</f>
        <v>1683.75</v>
      </c>
      <c r="Q12" s="77">
        <f t="array" ref="Q12">INDEX('A1. UNWPP Male Population'!$1:$1048576,MATCH('1. Data entry'!$C$10&amp;Q$2,'A1. UNWPP Male Population'!$C:$C&amp;'A1. UNWPP Male Population'!$F:$F,0),15)</f>
        <v>1799.884</v>
      </c>
      <c r="R12" s="77">
        <f t="array" ref="R12">INDEX('A1. UNWPP Male Population'!$1:$1048576,MATCH('1. Data entry'!$C$10&amp;R$2,'A1. UNWPP Male Population'!$C:$C&amp;'A1. UNWPP Male Population'!$F:$F,0),15)</f>
        <v>1899.66</v>
      </c>
      <c r="S12" s="77">
        <f t="array" ref="S12">INDEX('A1. UNWPP Male Population'!$1:$1048576,MATCH('1. Data entry'!$C$10&amp;S$2,'A1. UNWPP Male Population'!$C:$C&amp;'A1. UNWPP Male Population'!$F:$F,0),15)</f>
        <v>1982.921</v>
      </c>
      <c r="T12" s="77">
        <f t="array" ref="T12">INDEX('A1. UNWPP Male Population'!$1:$1048576,MATCH('1. Data entry'!$C$10&amp;T$2,'A1. UNWPP Male Population'!$C:$C&amp;'A1. UNWPP Male Population'!$F:$F,0),15)</f>
        <v>2059.1390000000001</v>
      </c>
      <c r="U12" s="77"/>
      <c r="V12" s="77"/>
    </row>
    <row r="13" spans="1:73" x14ac:dyDescent="0.3">
      <c r="A13">
        <v>1</v>
      </c>
      <c r="B13">
        <v>45</v>
      </c>
      <c r="C13" s="77">
        <f t="array" ref="C13">INDEX('A1. UNWPP Male Population'!$1:$1048576,MATCH('1. Data entry'!$C$10&amp;C$2,'A1. UNWPP Male Population'!$C:$C&amp;'A1. UNWPP Male Population'!$F:$F,0),16)</f>
        <v>225.047</v>
      </c>
      <c r="D13" s="77">
        <f t="array" ref="D13">INDEX('A1. UNWPP Male Population'!$1:$1048576,MATCH('1. Data entry'!$C$10&amp;D$2,'A1. UNWPP Male Population'!$C:$C&amp;'A1. UNWPP Male Population'!$F:$F,0),16)</f>
        <v>283.46499999999997</v>
      </c>
      <c r="E13" s="77">
        <f t="array" ref="E13">INDEX('A1. UNWPP Male Population'!$1:$1048576,MATCH('1. Data entry'!$C$10&amp;E$2,'A1. UNWPP Male Population'!$C:$C&amp;'A1. UNWPP Male Population'!$F:$F,0),16)</f>
        <v>355.45800000000003</v>
      </c>
      <c r="F13" s="77">
        <f t="array" ref="F13">INDEX('A1. UNWPP Male Population'!$1:$1048576,MATCH('1. Data entry'!$C$10&amp;F$2,'A1. UNWPP Male Population'!$C:$C&amp;'A1. UNWPP Male Population'!$F:$F,0),16)</f>
        <v>449.25200000000001</v>
      </c>
      <c r="G13" s="77">
        <f t="array" ref="G13">INDEX('A1. UNWPP Male Population'!$1:$1048576,MATCH('1. Data entry'!$C$10&amp;G$2,'A1. UNWPP Male Population'!$C:$C&amp;'A1. UNWPP Male Population'!$F:$F,0),16)</f>
        <v>527.19799999999998</v>
      </c>
      <c r="H13" s="77">
        <f t="array" ref="H13">INDEX('A1. UNWPP Male Population'!$1:$1048576,MATCH('1. Data entry'!$C$10&amp;H$2,'A1. UNWPP Male Population'!$C:$C&amp;'A1. UNWPP Male Population'!$F:$F,0),16)</f>
        <v>602.90800000000002</v>
      </c>
      <c r="I13" s="77">
        <f t="array" ref="I13">INDEX('A1. UNWPP Male Population'!$1:$1048576,MATCH('1. Data entry'!$C$10&amp;I$2,'A1. UNWPP Male Population'!$C:$C&amp;'A1. UNWPP Male Population'!$F:$F,0),16)</f>
        <v>681.19500000000005</v>
      </c>
      <c r="J13" s="77">
        <f t="array" ref="J13">INDEX('A1. UNWPP Male Population'!$1:$1048576,MATCH('1. Data entry'!$C$10&amp;J$2,'A1. UNWPP Male Population'!$C:$C&amp;'A1. UNWPP Male Population'!$F:$F,0),16)</f>
        <v>791.971</v>
      </c>
      <c r="K13" s="77">
        <f t="array" ref="K13">INDEX('A1. UNWPP Male Population'!$1:$1048576,MATCH('1. Data entry'!$C$10&amp;K$2,'A1. UNWPP Male Population'!$C:$C&amp;'A1. UNWPP Male Population'!$F:$F,0),16)</f>
        <v>949.82299999999998</v>
      </c>
      <c r="L13" s="77">
        <f t="array" ref="L13">INDEX('A1. UNWPP Male Population'!$1:$1048576,MATCH('1. Data entry'!$C$10&amp;L$2,'A1. UNWPP Male Population'!$C:$C&amp;'A1. UNWPP Male Population'!$F:$F,0),16)</f>
        <v>1107.9280000000001</v>
      </c>
      <c r="M13" s="77">
        <f t="array" ref="M13">INDEX('A1. UNWPP Male Population'!$1:$1048576,MATCH('1. Data entry'!$C$10&amp;M$2,'A1. UNWPP Male Population'!$C:$C&amp;'A1. UNWPP Male Population'!$F:$F,0),16)</f>
        <v>1204.681</v>
      </c>
      <c r="N13" s="77">
        <f t="array" ref="N13">INDEX('A1. UNWPP Male Population'!$1:$1048576,MATCH('1. Data entry'!$C$10&amp;N$2,'A1. UNWPP Male Population'!$C:$C&amp;'A1. UNWPP Male Population'!$F:$F,0),16)</f>
        <v>1299.693</v>
      </c>
      <c r="O13" s="77">
        <f t="array" ref="O13">INDEX('A1. UNWPP Male Population'!$1:$1048576,MATCH('1. Data entry'!$C$10&amp;O$2,'A1. UNWPP Male Population'!$C:$C&amp;'A1. UNWPP Male Population'!$F:$F,0),16)</f>
        <v>1407.8710000000001</v>
      </c>
      <c r="P13" s="77">
        <f t="array" ref="P13">INDEX('A1. UNWPP Male Population'!$1:$1048576,MATCH('1. Data entry'!$C$10&amp;P$2,'A1. UNWPP Male Population'!$C:$C&amp;'A1. UNWPP Male Population'!$F:$F,0),16)</f>
        <v>1532.7349999999999</v>
      </c>
      <c r="Q13" s="77">
        <f t="array" ref="Q13">INDEX('A1. UNWPP Male Population'!$1:$1048576,MATCH('1. Data entry'!$C$10&amp;Q$2,'A1. UNWPP Male Population'!$C:$C&amp;'A1. UNWPP Male Population'!$F:$F,0),16)</f>
        <v>1662.145</v>
      </c>
      <c r="R13" s="77">
        <f t="array" ref="R13">INDEX('A1. UNWPP Male Population'!$1:$1048576,MATCH('1. Data entry'!$C$10&amp;R$2,'A1. UNWPP Male Population'!$C:$C&amp;'A1. UNWPP Male Population'!$F:$F,0),16)</f>
        <v>1779.0250000000001</v>
      </c>
      <c r="S13" s="77">
        <f t="array" ref="S13">INDEX('A1. UNWPP Male Population'!$1:$1048576,MATCH('1. Data entry'!$C$10&amp;S$2,'A1. UNWPP Male Population'!$C:$C&amp;'A1. UNWPP Male Population'!$F:$F,0),16)</f>
        <v>1879.752</v>
      </c>
      <c r="T13" s="77">
        <f t="array" ref="T13">INDEX('A1. UNWPP Male Population'!$1:$1048576,MATCH('1. Data entry'!$C$10&amp;T$2,'A1. UNWPP Male Population'!$C:$C&amp;'A1. UNWPP Male Population'!$F:$F,0),16)</f>
        <v>1964.2149999999999</v>
      </c>
      <c r="U13" s="77"/>
      <c r="V13" s="77"/>
    </row>
    <row r="14" spans="1:73" x14ac:dyDescent="0.3">
      <c r="A14">
        <v>1</v>
      </c>
      <c r="B14">
        <v>50</v>
      </c>
      <c r="C14" s="77">
        <f t="array" ref="C14">INDEX('A1. UNWPP Male Population'!$1:$1048576,MATCH('1. Data entry'!$C$10&amp;C$2,'A1. UNWPP Male Population'!$C:$C&amp;'A1. UNWPP Male Population'!$F:$F,0),17)</f>
        <v>174.99299999999999</v>
      </c>
      <c r="D14" s="77">
        <f t="array" ref="D14">INDEX('A1. UNWPP Male Population'!$1:$1048576,MATCH('1. Data entry'!$C$10&amp;D$2,'A1. UNWPP Male Population'!$C:$C&amp;'A1. UNWPP Male Population'!$F:$F,0),17)</f>
        <v>213.583</v>
      </c>
      <c r="E14" s="77">
        <f t="array" ref="E14">INDEX('A1. UNWPP Male Population'!$1:$1048576,MATCH('1. Data entry'!$C$10&amp;E$2,'A1. UNWPP Male Population'!$C:$C&amp;'A1. UNWPP Male Population'!$F:$F,0),17)</f>
        <v>270.291</v>
      </c>
      <c r="F14" s="77">
        <f t="array" ref="F14">INDEX('A1. UNWPP Male Population'!$1:$1048576,MATCH('1. Data entry'!$C$10&amp;F$2,'A1. UNWPP Male Population'!$C:$C&amp;'A1. UNWPP Male Population'!$F:$F,0),17)</f>
        <v>340.27100000000002</v>
      </c>
      <c r="G14" s="77">
        <f t="array" ref="G14">INDEX('A1. UNWPP Male Population'!$1:$1048576,MATCH('1. Data entry'!$C$10&amp;G$2,'A1. UNWPP Male Population'!$C:$C&amp;'A1. UNWPP Male Population'!$F:$F,0),17)</f>
        <v>431.54700000000003</v>
      </c>
      <c r="H14" s="77">
        <f t="array" ref="H14">INDEX('A1. UNWPP Male Population'!$1:$1048576,MATCH('1. Data entry'!$C$10&amp;H$2,'A1. UNWPP Male Population'!$C:$C&amp;'A1. UNWPP Male Population'!$F:$F,0),17)</f>
        <v>507.74599999999998</v>
      </c>
      <c r="I14" s="77">
        <f t="array" ref="I14">INDEX('A1. UNWPP Male Population'!$1:$1048576,MATCH('1. Data entry'!$C$10&amp;I$2,'A1. UNWPP Male Population'!$C:$C&amp;'A1. UNWPP Male Population'!$F:$F,0),17)</f>
        <v>582.14400000000001</v>
      </c>
      <c r="J14" s="77">
        <f t="array" ref="J14">INDEX('A1. UNWPP Male Population'!$1:$1048576,MATCH('1. Data entry'!$C$10&amp;J$2,'A1. UNWPP Male Population'!$C:$C&amp;'A1. UNWPP Male Population'!$F:$F,0),17)</f>
        <v>659.20899999999995</v>
      </c>
      <c r="K14" s="77">
        <f t="array" ref="K14">INDEX('A1. UNWPP Male Population'!$1:$1048576,MATCH('1. Data entry'!$C$10&amp;K$2,'A1. UNWPP Male Population'!$C:$C&amp;'A1. UNWPP Male Population'!$F:$F,0),17)</f>
        <v>768.23500000000001</v>
      </c>
      <c r="L14" s="77">
        <f t="array" ref="L14">INDEX('A1. UNWPP Male Population'!$1:$1048576,MATCH('1. Data entry'!$C$10&amp;L$2,'A1. UNWPP Male Population'!$C:$C&amp;'A1. UNWPP Male Population'!$F:$F,0),17)</f>
        <v>923.57299999999998</v>
      </c>
      <c r="M14" s="77">
        <f t="array" ref="M14">INDEX('A1. UNWPP Male Population'!$1:$1048576,MATCH('1. Data entry'!$C$10&amp;M$2,'A1. UNWPP Male Population'!$C:$C&amp;'A1. UNWPP Male Population'!$F:$F,0),17)</f>
        <v>1079.604</v>
      </c>
      <c r="N14" s="77">
        <f t="array" ref="N14">INDEX('A1. UNWPP Male Population'!$1:$1048576,MATCH('1. Data entry'!$C$10&amp;N$2,'A1. UNWPP Male Population'!$C:$C&amp;'A1. UNWPP Male Population'!$F:$F,0),17)</f>
        <v>1176.144</v>
      </c>
      <c r="O14" s="77">
        <f t="array" ref="O14">INDEX('A1. UNWPP Male Population'!$1:$1048576,MATCH('1. Data entry'!$C$10&amp;O$2,'A1. UNWPP Male Population'!$C:$C&amp;'A1. UNWPP Male Population'!$F:$F,0),17)</f>
        <v>1271.424</v>
      </c>
      <c r="P14" s="77">
        <f t="array" ref="P14">INDEX('A1. UNWPP Male Population'!$1:$1048576,MATCH('1. Data entry'!$C$10&amp;P$2,'A1. UNWPP Male Population'!$C:$C&amp;'A1. UNWPP Male Population'!$F:$F,0),17)</f>
        <v>1379.8130000000001</v>
      </c>
      <c r="Q14" s="77">
        <f t="array" ref="Q14">INDEX('A1. UNWPP Male Population'!$1:$1048576,MATCH('1. Data entry'!$C$10&amp;Q$2,'A1. UNWPP Male Population'!$C:$C&amp;'A1. UNWPP Male Population'!$F:$F,0),17)</f>
        <v>1504.8789999999999</v>
      </c>
      <c r="R14" s="77">
        <f t="array" ref="R14">INDEX('A1. UNWPP Male Population'!$1:$1048576,MATCH('1. Data entry'!$C$10&amp;R$2,'A1. UNWPP Male Population'!$C:$C&amp;'A1. UNWPP Male Population'!$F:$F,0),17)</f>
        <v>1634.7650000000001</v>
      </c>
      <c r="S14" s="77">
        <f t="array" ref="S14">INDEX('A1. UNWPP Male Population'!$1:$1048576,MATCH('1. Data entry'!$C$10&amp;S$2,'A1. UNWPP Male Population'!$C:$C&amp;'A1. UNWPP Male Population'!$F:$F,0),17)</f>
        <v>1752.432</v>
      </c>
      <c r="T14" s="77">
        <f t="array" ref="T14">INDEX('A1. UNWPP Male Population'!$1:$1048576,MATCH('1. Data entry'!$C$10&amp;T$2,'A1. UNWPP Male Population'!$C:$C&amp;'A1. UNWPP Male Population'!$F:$F,0),17)</f>
        <v>1854.3869999999999</v>
      </c>
      <c r="U14" s="77"/>
      <c r="V14" s="77"/>
    </row>
    <row r="15" spans="1:73" x14ac:dyDescent="0.3">
      <c r="A15">
        <v>1</v>
      </c>
      <c r="B15">
        <v>55</v>
      </c>
      <c r="C15" s="77">
        <f t="array" ref="C15">INDEX('A1. UNWPP Male Population'!$1:$1048576,MATCH('1. Data entry'!$C$10&amp;C$2,'A1. UNWPP Male Population'!$C:$C&amp;'A1. UNWPP Male Population'!$F:$F,0),18)</f>
        <v>136.965</v>
      </c>
      <c r="D15" s="77">
        <f t="array" ref="D15">INDEX('A1. UNWPP Male Population'!$1:$1048576,MATCH('1. Data entry'!$C$10&amp;D$2,'A1. UNWPP Male Population'!$C:$C&amp;'A1. UNWPP Male Population'!$F:$F,0),18)</f>
        <v>163.035</v>
      </c>
      <c r="E15" s="77">
        <f t="array" ref="E15">INDEX('A1. UNWPP Male Population'!$1:$1048576,MATCH('1. Data entry'!$C$10&amp;E$2,'A1. UNWPP Male Population'!$C:$C&amp;'A1. UNWPP Male Population'!$F:$F,0),18)</f>
        <v>199.92400000000001</v>
      </c>
      <c r="F15" s="77">
        <f t="array" ref="F15">INDEX('A1. UNWPP Male Population'!$1:$1048576,MATCH('1. Data entry'!$C$10&amp;F$2,'A1. UNWPP Male Population'!$C:$C&amp;'A1. UNWPP Male Population'!$F:$F,0),18)</f>
        <v>254.10300000000001</v>
      </c>
      <c r="G15" s="77">
        <f t="array" ref="G15">INDEX('A1. UNWPP Male Population'!$1:$1048576,MATCH('1. Data entry'!$C$10&amp;G$2,'A1. UNWPP Male Population'!$C:$C&amp;'A1. UNWPP Male Population'!$F:$F,0),18)</f>
        <v>321.11399999999998</v>
      </c>
      <c r="H15" s="77">
        <f t="array" ref="H15">INDEX('A1. UNWPP Male Population'!$1:$1048576,MATCH('1. Data entry'!$C$10&amp;H$2,'A1. UNWPP Male Population'!$C:$C&amp;'A1. UNWPP Male Population'!$F:$F,0),18)</f>
        <v>408.62700000000001</v>
      </c>
      <c r="I15" s="77">
        <f t="array" ref="I15">INDEX('A1. UNWPP Male Population'!$1:$1048576,MATCH('1. Data entry'!$C$10&amp;I$2,'A1. UNWPP Male Population'!$C:$C&amp;'A1. UNWPP Male Population'!$F:$F,0),18)</f>
        <v>482.61599999999999</v>
      </c>
      <c r="J15" s="77">
        <f t="array" ref="J15">INDEX('A1. UNWPP Male Population'!$1:$1048576,MATCH('1. Data entry'!$C$10&amp;J$2,'A1. UNWPP Male Population'!$C:$C&amp;'A1. UNWPP Male Population'!$F:$F,0),18)</f>
        <v>555.15200000000004</v>
      </c>
      <c r="K15" s="77">
        <f t="array" ref="K15">INDEX('A1. UNWPP Male Population'!$1:$1048576,MATCH('1. Data entry'!$C$10&amp;K$2,'A1. UNWPP Male Population'!$C:$C&amp;'A1. UNWPP Male Population'!$F:$F,0),18)</f>
        <v>630.68200000000002</v>
      </c>
      <c r="L15" s="77">
        <f t="array" ref="L15">INDEX('A1. UNWPP Male Population'!$1:$1048576,MATCH('1. Data entry'!$C$10&amp;L$2,'A1. UNWPP Male Population'!$C:$C&amp;'A1. UNWPP Male Population'!$F:$F,0),18)</f>
        <v>737.41899999999998</v>
      </c>
      <c r="M15" s="77">
        <f t="array" ref="M15">INDEX('A1. UNWPP Male Population'!$1:$1048576,MATCH('1. Data entry'!$C$10&amp;M$2,'A1. UNWPP Male Population'!$C:$C&amp;'A1. UNWPP Male Population'!$F:$F,0),18)</f>
        <v>889.26099999999997</v>
      </c>
      <c r="N15" s="77">
        <f t="array" ref="N15">INDEX('A1. UNWPP Male Population'!$1:$1048576,MATCH('1. Data entry'!$C$10&amp;N$2,'A1. UNWPP Male Population'!$C:$C&amp;'A1. UNWPP Male Population'!$F:$F,0),18)</f>
        <v>1042.54</v>
      </c>
      <c r="O15" s="77">
        <f t="array" ref="O15">INDEX('A1. UNWPP Male Population'!$1:$1048576,MATCH('1. Data entry'!$C$10&amp;O$2,'A1. UNWPP Male Population'!$C:$C&amp;'A1. UNWPP Male Population'!$F:$F,0),18)</f>
        <v>1138.991</v>
      </c>
      <c r="P15" s="77">
        <f t="array" ref="P15">INDEX('A1. UNWPP Male Population'!$1:$1048576,MATCH('1. Data entry'!$C$10&amp;P$2,'A1. UNWPP Male Population'!$C:$C&amp;'A1. UNWPP Male Population'!$F:$F,0),18)</f>
        <v>1234.5260000000001</v>
      </c>
      <c r="Q15" s="77">
        <f t="array" ref="Q15">INDEX('A1. UNWPP Male Population'!$1:$1048576,MATCH('1. Data entry'!$C$10&amp;Q$2,'A1. UNWPP Male Population'!$C:$C&amp;'A1. UNWPP Male Population'!$F:$F,0),18)</f>
        <v>1343.1969999999999</v>
      </c>
      <c r="R15" s="77">
        <f t="array" ref="R15">INDEX('A1. UNWPP Male Population'!$1:$1048576,MATCH('1. Data entry'!$C$10&amp;R$2,'A1. UNWPP Male Population'!$C:$C&amp;'A1. UNWPP Male Population'!$F:$F,0),18)</f>
        <v>1468.62</v>
      </c>
      <c r="S15" s="77">
        <f t="array" ref="S15">INDEX('A1. UNWPP Male Population'!$1:$1048576,MATCH('1. Data entry'!$C$10&amp;S$2,'A1. UNWPP Male Population'!$C:$C&amp;'A1. UNWPP Male Population'!$F:$F,0),18)</f>
        <v>1599.0039999999999</v>
      </c>
      <c r="T15" s="77">
        <f t="array" ref="T15">INDEX('A1. UNWPP Male Population'!$1:$1048576,MATCH('1. Data entry'!$C$10&amp;T$2,'A1. UNWPP Male Population'!$C:$C&amp;'A1. UNWPP Male Population'!$F:$F,0),18)</f>
        <v>1717.7950000000001</v>
      </c>
      <c r="U15" s="77"/>
      <c r="V15" s="77"/>
    </row>
    <row r="16" spans="1:73" x14ac:dyDescent="0.3">
      <c r="A16">
        <v>1</v>
      </c>
      <c r="B16">
        <v>60</v>
      </c>
      <c r="C16" s="77">
        <f t="array" ref="C16">INDEX('A1. UNWPP Male Population'!$1:$1048576,MATCH('1. Data entry'!$C$10&amp;C$2,'A1. UNWPP Male Population'!$C:$C&amp;'A1. UNWPP Male Population'!$F:$F,0),19)</f>
        <v>109.676</v>
      </c>
      <c r="D16" s="77">
        <f t="array" ref="D16">INDEX('A1. UNWPP Male Population'!$1:$1048576,MATCH('1. Data entry'!$C$10&amp;D$2,'A1. UNWPP Male Population'!$C:$C&amp;'A1. UNWPP Male Population'!$F:$F,0),19)</f>
        <v>123.83499999999999</v>
      </c>
      <c r="E16" s="77">
        <f t="array" ref="E16">INDEX('A1. UNWPP Male Population'!$1:$1048576,MATCH('1. Data entry'!$C$10&amp;E$2,'A1. UNWPP Male Population'!$C:$C&amp;'A1. UNWPP Male Population'!$F:$F,0),19)</f>
        <v>148.15600000000001</v>
      </c>
      <c r="F16" s="77">
        <f t="array" ref="F16">INDEX('A1. UNWPP Male Population'!$1:$1048576,MATCH('1. Data entry'!$C$10&amp;F$2,'A1. UNWPP Male Population'!$C:$C&amp;'A1. UNWPP Male Population'!$F:$F,0),19)</f>
        <v>182.54400000000001</v>
      </c>
      <c r="G16" s="77">
        <f t="array" ref="G16">INDEX('A1. UNWPP Male Population'!$1:$1048576,MATCH('1. Data entry'!$C$10&amp;G$2,'A1. UNWPP Male Population'!$C:$C&amp;'A1. UNWPP Male Population'!$F:$F,0),19)</f>
        <v>233.065</v>
      </c>
      <c r="H16" s="77">
        <f t="array" ref="H16">INDEX('A1. UNWPP Male Population'!$1:$1048576,MATCH('1. Data entry'!$C$10&amp;H$2,'A1. UNWPP Male Population'!$C:$C&amp;'A1. UNWPP Male Population'!$F:$F,0),19)</f>
        <v>295.71100000000001</v>
      </c>
      <c r="I16" s="77">
        <f t="array" ref="I16">INDEX('A1. UNWPP Male Population'!$1:$1048576,MATCH('1. Data entry'!$C$10&amp;I$2,'A1. UNWPP Male Population'!$C:$C&amp;'A1. UNWPP Male Population'!$F:$F,0),19)</f>
        <v>378.56900000000002</v>
      </c>
      <c r="J16" s="77">
        <f t="array" ref="J16">INDEX('A1. UNWPP Male Population'!$1:$1048576,MATCH('1. Data entry'!$C$10&amp;J$2,'A1. UNWPP Male Population'!$C:$C&amp;'A1. UNWPP Male Population'!$F:$F,0),19)</f>
        <v>449.37599999999998</v>
      </c>
      <c r="K16" s="77">
        <f t="array" ref="K16">INDEX('A1. UNWPP Male Population'!$1:$1048576,MATCH('1. Data entry'!$C$10&amp;K$2,'A1. UNWPP Male Population'!$C:$C&amp;'A1. UNWPP Male Population'!$F:$F,0),19)</f>
        <v>519.428</v>
      </c>
      <c r="L16" s="77">
        <f t="array" ref="L16">INDEX('A1. UNWPP Male Population'!$1:$1048576,MATCH('1. Data entry'!$C$10&amp;L$2,'A1. UNWPP Male Population'!$C:$C&amp;'A1. UNWPP Male Population'!$F:$F,0),19)</f>
        <v>592.96500000000003</v>
      </c>
      <c r="M16" s="77">
        <f t="array" ref="M16">INDEX('A1. UNWPP Male Population'!$1:$1048576,MATCH('1. Data entry'!$C$10&amp;M$2,'A1. UNWPP Male Population'!$C:$C&amp;'A1. UNWPP Male Population'!$F:$F,0),19)</f>
        <v>696.45899999999995</v>
      </c>
      <c r="N16" s="77">
        <f t="array" ref="N16">INDEX('A1. UNWPP Male Population'!$1:$1048576,MATCH('1. Data entry'!$C$10&amp;N$2,'A1. UNWPP Male Population'!$C:$C&amp;'A1. UNWPP Male Population'!$F:$F,0),19)</f>
        <v>843.58299999999997</v>
      </c>
      <c r="O16" s="77">
        <f t="array" ref="O16">INDEX('A1. UNWPP Male Population'!$1:$1048576,MATCH('1. Data entry'!$C$10&amp;O$2,'A1. UNWPP Male Population'!$C:$C&amp;'A1. UNWPP Male Population'!$F:$F,0),19)</f>
        <v>993.24599999999998</v>
      </c>
      <c r="P16" s="77">
        <f t="array" ref="P16">INDEX('A1. UNWPP Male Population'!$1:$1048576,MATCH('1. Data entry'!$C$10&amp;P$2,'A1. UNWPP Male Population'!$C:$C&amp;'A1. UNWPP Male Population'!$F:$F,0),19)</f>
        <v>1089.4380000000001</v>
      </c>
      <c r="Q16" s="77">
        <f t="array" ref="Q16">INDEX('A1. UNWPP Male Population'!$1:$1048576,MATCH('1. Data entry'!$C$10&amp;Q$2,'A1. UNWPP Male Population'!$C:$C&amp;'A1. UNWPP Male Population'!$F:$F,0),19)</f>
        <v>1185.345</v>
      </c>
      <c r="R16" s="77">
        <f t="array" ref="R16">INDEX('A1. UNWPP Male Population'!$1:$1048576,MATCH('1. Data entry'!$C$10&amp;R$2,'A1. UNWPP Male Population'!$C:$C&amp;'A1. UNWPP Male Population'!$F:$F,0),19)</f>
        <v>1294.5530000000001</v>
      </c>
      <c r="S16" s="77">
        <f t="array" ref="S16">INDEX('A1. UNWPP Male Population'!$1:$1048576,MATCH('1. Data entry'!$C$10&amp;S$2,'A1. UNWPP Male Population'!$C:$C&amp;'A1. UNWPP Male Population'!$F:$F,0),19)</f>
        <v>1420.287</v>
      </c>
      <c r="T16" s="77">
        <f t="array" ref="T16">INDEX('A1. UNWPP Male Population'!$1:$1048576,MATCH('1. Data entry'!$C$10&amp;T$2,'A1. UNWPP Male Population'!$C:$C&amp;'A1. UNWPP Male Population'!$F:$F,0),19)</f>
        <v>1551.44</v>
      </c>
      <c r="U16" s="77"/>
      <c r="V16" s="77"/>
    </row>
    <row r="17" spans="1:73" x14ac:dyDescent="0.3">
      <c r="A17">
        <v>1</v>
      </c>
      <c r="B17">
        <v>65</v>
      </c>
      <c r="C17" s="77">
        <f t="array" ref="C17">INDEX('A1. UNWPP Male Population'!$1:$1048576,MATCH('1. Data entry'!$C$10&amp;C$2,'A1. UNWPP Male Population'!$C:$C&amp;'A1. UNWPP Male Population'!$F:$F,0),20)</f>
        <v>77.418000000000006</v>
      </c>
      <c r="D17" s="77">
        <f t="array" ref="D17">INDEX('A1. UNWPP Male Population'!$1:$1048576,MATCH('1. Data entry'!$C$10&amp;D$2,'A1. UNWPP Male Population'!$C:$C&amp;'A1. UNWPP Male Population'!$F:$F,0),20)</f>
        <v>94.444000000000003</v>
      </c>
      <c r="E17" s="77">
        <f t="array" ref="E17">INDEX('A1. UNWPP Male Population'!$1:$1048576,MATCH('1. Data entry'!$C$10&amp;E$2,'A1. UNWPP Male Population'!$C:$C&amp;'A1. UNWPP Male Population'!$F:$F,0),20)</f>
        <v>107.244</v>
      </c>
      <c r="F17" s="77">
        <f t="array" ref="F17">INDEX('A1. UNWPP Male Population'!$1:$1048576,MATCH('1. Data entry'!$C$10&amp;F$2,'A1. UNWPP Male Population'!$C:$C&amp;'A1. UNWPP Male Population'!$F:$F,0),20)</f>
        <v>129.017</v>
      </c>
      <c r="G17" s="77">
        <f t="array" ref="G17">INDEX('A1. UNWPP Male Population'!$1:$1048576,MATCH('1. Data entry'!$C$10&amp;G$2,'A1. UNWPP Male Population'!$C:$C&amp;'A1. UNWPP Male Population'!$F:$F,0),20)</f>
        <v>159.81299999999999</v>
      </c>
      <c r="H17" s="77">
        <f t="array" ref="H17">INDEX('A1. UNWPP Male Population'!$1:$1048576,MATCH('1. Data entry'!$C$10&amp;H$2,'A1. UNWPP Male Population'!$C:$C&amp;'A1. UNWPP Male Population'!$F:$F,0),20)</f>
        <v>205.05799999999999</v>
      </c>
      <c r="I17" s="77">
        <f t="array" ref="I17">INDEX('A1. UNWPP Male Population'!$1:$1048576,MATCH('1. Data entry'!$C$10&amp;I$2,'A1. UNWPP Male Population'!$C:$C&amp;'A1. UNWPP Male Population'!$F:$F,0),20)</f>
        <v>262.476</v>
      </c>
      <c r="J17" s="77">
        <f t="array" ref="J17">INDEX('A1. UNWPP Male Population'!$1:$1048576,MATCH('1. Data entry'!$C$10&amp;J$2,'A1. UNWPP Male Population'!$C:$C&amp;'A1. UNWPP Male Population'!$F:$F,0),20)</f>
        <v>338.60399999999998</v>
      </c>
      <c r="K17" s="77">
        <f t="array" ref="K17">INDEX('A1. UNWPP Male Population'!$1:$1048576,MATCH('1. Data entry'!$C$10&amp;K$2,'A1. UNWPP Male Population'!$C:$C&amp;'A1. UNWPP Male Population'!$F:$F,0),20)</f>
        <v>404.83800000000002</v>
      </c>
      <c r="L17" s="77">
        <f t="array" ref="L17">INDEX('A1. UNWPP Male Population'!$1:$1048576,MATCH('1. Data entry'!$C$10&amp;L$2,'A1. UNWPP Male Population'!$C:$C&amp;'A1. UNWPP Male Population'!$F:$F,0),20)</f>
        <v>471.351</v>
      </c>
      <c r="M17" s="77">
        <f t="array" ref="M17">INDEX('A1. UNWPP Male Population'!$1:$1048576,MATCH('1. Data entry'!$C$10&amp;M$2,'A1. UNWPP Male Population'!$C:$C&amp;'A1. UNWPP Male Population'!$F:$F,0),20)</f>
        <v>541.702</v>
      </c>
      <c r="N17" s="77">
        <f t="array" ref="N17">INDEX('A1. UNWPP Male Population'!$1:$1048576,MATCH('1. Data entry'!$C$10&amp;N$2,'A1. UNWPP Male Population'!$C:$C&amp;'A1. UNWPP Male Population'!$F:$F,0),20)</f>
        <v>640.43899999999996</v>
      </c>
      <c r="O17" s="77">
        <f t="array" ref="O17">INDEX('A1. UNWPP Male Population'!$1:$1048576,MATCH('1. Data entry'!$C$10&amp;O$2,'A1. UNWPP Male Population'!$C:$C&amp;'A1. UNWPP Male Population'!$F:$F,0),20)</f>
        <v>780.75699999999995</v>
      </c>
      <c r="P17" s="77">
        <f t="array" ref="P17">INDEX('A1. UNWPP Male Population'!$1:$1048576,MATCH('1. Data entry'!$C$10&amp;P$2,'A1. UNWPP Male Population'!$C:$C&amp;'A1. UNWPP Male Population'!$F:$F,0),20)</f>
        <v>924.83900000000006</v>
      </c>
      <c r="Q17" s="77">
        <f t="array" ref="Q17">INDEX('A1. UNWPP Male Population'!$1:$1048576,MATCH('1. Data entry'!$C$10&amp;Q$2,'A1. UNWPP Male Population'!$C:$C&amp;'A1. UNWPP Male Population'!$F:$F,0),20)</f>
        <v>1020.3440000000001</v>
      </c>
      <c r="R17" s="77">
        <f t="array" ref="R17">INDEX('A1. UNWPP Male Population'!$1:$1048576,MATCH('1. Data entry'!$C$10&amp;R$2,'A1. UNWPP Male Population'!$C:$C&amp;'A1. UNWPP Male Population'!$F:$F,0),20)</f>
        <v>1116.617</v>
      </c>
      <c r="S17" s="77">
        <f t="array" ref="S17">INDEX('A1. UNWPP Male Population'!$1:$1048576,MATCH('1. Data entry'!$C$10&amp;S$2,'A1. UNWPP Male Population'!$C:$C&amp;'A1. UNWPP Male Population'!$F:$F,0),20)</f>
        <v>1225.9580000000001</v>
      </c>
      <c r="T17" s="77">
        <f t="array" ref="T17">INDEX('A1. UNWPP Male Population'!$1:$1048576,MATCH('1. Data entry'!$C$10&amp;T$2,'A1. UNWPP Male Population'!$C:$C&amp;'A1. UNWPP Male Population'!$F:$F,0),20)</f>
        <v>1351.874</v>
      </c>
      <c r="U17" s="77"/>
      <c r="V17" s="77"/>
    </row>
    <row r="18" spans="1:73" x14ac:dyDescent="0.3">
      <c r="A18">
        <v>1</v>
      </c>
      <c r="B18">
        <v>70</v>
      </c>
      <c r="C18" s="77">
        <f t="array" ref="C18">INDEX('A1. UNWPP Male Population'!$1:$1048576,MATCH('1. Data entry'!$C$10&amp;C$2,'A1. UNWPP Male Population'!$C:$C&amp;'A1. UNWPP Male Population'!$F:$F,0),21)</f>
        <v>58.116999999999997</v>
      </c>
      <c r="D18" s="77">
        <f t="array" ref="D18">INDEX('A1. UNWPP Male Population'!$1:$1048576,MATCH('1. Data entry'!$C$10&amp;D$2,'A1. UNWPP Male Population'!$C:$C&amp;'A1. UNWPP Male Population'!$F:$F,0),21)</f>
        <v>61.063000000000002</v>
      </c>
      <c r="E18" s="77">
        <f t="array" ref="E18">INDEX('A1. UNWPP Male Population'!$1:$1048576,MATCH('1. Data entry'!$C$10&amp;E$2,'A1. UNWPP Male Population'!$C:$C&amp;'A1. UNWPP Male Population'!$F:$F,0),21)</f>
        <v>75.131</v>
      </c>
      <c r="F18" s="77">
        <f t="array" ref="F18">INDEX('A1. UNWPP Male Population'!$1:$1048576,MATCH('1. Data entry'!$C$10&amp;F$2,'A1. UNWPP Male Population'!$C:$C&amp;'A1. UNWPP Male Population'!$F:$F,0),21)</f>
        <v>85.956999999999994</v>
      </c>
      <c r="G18" s="77">
        <f t="array" ref="G18">INDEX('A1. UNWPP Male Population'!$1:$1048576,MATCH('1. Data entry'!$C$10&amp;G$2,'A1. UNWPP Male Population'!$C:$C&amp;'A1. UNWPP Male Population'!$F:$F,0),21)</f>
        <v>104.18</v>
      </c>
      <c r="H18" s="77">
        <f t="array" ref="H18">INDEX('A1. UNWPP Male Population'!$1:$1048576,MATCH('1. Data entry'!$C$10&amp;H$2,'A1. UNWPP Male Population'!$C:$C&amp;'A1. UNWPP Male Population'!$F:$F,0),21)</f>
        <v>129.94800000000001</v>
      </c>
      <c r="I18" s="77">
        <f t="array" ref="I18">INDEX('A1. UNWPP Male Population'!$1:$1048576,MATCH('1. Data entry'!$C$10&amp;I$2,'A1. UNWPP Male Population'!$C:$C&amp;'A1. UNWPP Male Population'!$F:$F,0),21)</f>
        <v>169.01599999999999</v>
      </c>
      <c r="J18" s="77">
        <f t="array" ref="J18">INDEX('A1. UNWPP Male Population'!$1:$1048576,MATCH('1. Data entry'!$C$10&amp;J$2,'A1. UNWPP Male Population'!$C:$C&amp;'A1. UNWPP Male Population'!$F:$F,0),21)</f>
        <v>218.91200000000001</v>
      </c>
      <c r="K18" s="77">
        <f t="array" ref="K18">INDEX('A1. UNWPP Male Population'!$1:$1048576,MATCH('1. Data entry'!$C$10&amp;K$2,'A1. UNWPP Male Population'!$C:$C&amp;'A1. UNWPP Male Population'!$F:$F,0),21)</f>
        <v>285.60899999999998</v>
      </c>
      <c r="L18" s="77">
        <f t="array" ref="L18">INDEX('A1. UNWPP Male Population'!$1:$1048576,MATCH('1. Data entry'!$C$10&amp;L$2,'A1. UNWPP Male Population'!$C:$C&amp;'A1. UNWPP Male Population'!$F:$F,0),21)</f>
        <v>345.37599999999998</v>
      </c>
      <c r="M18" s="77">
        <f t="array" ref="M18">INDEX('A1. UNWPP Male Population'!$1:$1048576,MATCH('1. Data entry'!$C$10&amp;M$2,'A1. UNWPP Male Population'!$C:$C&amp;'A1. UNWPP Male Population'!$F:$F,0),21)</f>
        <v>406.38400000000001</v>
      </c>
      <c r="N18" s="77">
        <f t="array" ref="N18">INDEX('A1. UNWPP Male Population'!$1:$1048576,MATCH('1. Data entry'!$C$10&amp;N$2,'A1. UNWPP Male Population'!$C:$C&amp;'A1. UNWPP Male Population'!$F:$F,0),21)</f>
        <v>471.87200000000001</v>
      </c>
      <c r="O18" s="77">
        <f t="array" ref="O18">INDEX('A1. UNWPP Male Population'!$1:$1048576,MATCH('1. Data entry'!$C$10&amp;O$2,'A1. UNWPP Male Population'!$C:$C&amp;'A1. UNWPP Male Population'!$F:$F,0),21)</f>
        <v>563.57100000000003</v>
      </c>
      <c r="P18" s="77">
        <f t="array" ref="P18">INDEX('A1. UNWPP Male Population'!$1:$1048576,MATCH('1. Data entry'!$C$10&amp;P$2,'A1. UNWPP Male Population'!$C:$C&amp;'A1. UNWPP Male Population'!$F:$F,0),21)</f>
        <v>693.65899999999999</v>
      </c>
      <c r="Q18" s="77">
        <f t="array" ref="Q18">INDEX('A1. UNWPP Male Population'!$1:$1048576,MATCH('1. Data entry'!$C$10&amp;Q$2,'A1. UNWPP Male Population'!$C:$C&amp;'A1. UNWPP Male Population'!$F:$F,0),21)</f>
        <v>829.37300000000005</v>
      </c>
      <c r="R18" s="77">
        <f t="array" ref="R18">INDEX('A1. UNWPP Male Population'!$1:$1048576,MATCH('1. Data entry'!$C$10&amp;R$2,'A1. UNWPP Male Population'!$C:$C&amp;'A1. UNWPP Male Population'!$F:$F,0),21)</f>
        <v>923.50699999999995</v>
      </c>
      <c r="S18" s="77">
        <f t="array" ref="S18">INDEX('A1. UNWPP Male Population'!$1:$1048576,MATCH('1. Data entry'!$C$10&amp;S$2,'A1. UNWPP Male Population'!$C:$C&amp;'A1. UNWPP Male Population'!$F:$F,0),21)</f>
        <v>1019.2089999999999</v>
      </c>
      <c r="T18" s="77">
        <f t="array" ref="T18">INDEX('A1. UNWPP Male Population'!$1:$1048576,MATCH('1. Data entry'!$C$10&amp;T$2,'A1. UNWPP Male Population'!$C:$C&amp;'A1. UNWPP Male Population'!$F:$F,0),21)</f>
        <v>1128.1400000000001</v>
      </c>
      <c r="U18" s="77"/>
      <c r="V18" s="77"/>
    </row>
    <row r="19" spans="1:73" x14ac:dyDescent="0.3">
      <c r="A19">
        <v>1</v>
      </c>
      <c r="B19">
        <v>75</v>
      </c>
      <c r="C19" s="77">
        <f t="array" ref="C19">INDEX('A1. UNWPP Male Population'!$1:$1048576,MATCH('1. Data entry'!$C$10&amp;C$2,'A1. UNWPP Male Population'!$C:$C&amp;'A1. UNWPP Male Population'!$F:$F,0),22)</f>
        <v>35.817999999999998</v>
      </c>
      <c r="D19" s="77">
        <f t="array" ref="D19">INDEX('A1. UNWPP Male Population'!$1:$1048576,MATCH('1. Data entry'!$C$10&amp;D$2,'A1. UNWPP Male Population'!$C:$C&amp;'A1. UNWPP Male Population'!$F:$F,0),22)</f>
        <v>39.021999999999998</v>
      </c>
      <c r="E19" s="77">
        <f t="array" ref="E19">INDEX('A1. UNWPP Male Population'!$1:$1048576,MATCH('1. Data entry'!$C$10&amp;E$2,'A1. UNWPP Male Population'!$C:$C&amp;'A1. UNWPP Male Population'!$F:$F,0),22)</f>
        <v>41.54</v>
      </c>
      <c r="F19" s="77">
        <f t="array" ref="F19">INDEX('A1. UNWPP Male Population'!$1:$1048576,MATCH('1. Data entry'!$C$10&amp;F$2,'A1. UNWPP Male Population'!$C:$C&amp;'A1. UNWPP Male Population'!$F:$F,0),22)</f>
        <v>51.777000000000001</v>
      </c>
      <c r="G19" s="77">
        <f t="array" ref="G19">INDEX('A1. UNWPP Male Population'!$1:$1048576,MATCH('1. Data entry'!$C$10&amp;G$2,'A1. UNWPP Male Population'!$C:$C&amp;'A1. UNWPP Male Population'!$F:$F,0),22)</f>
        <v>59.951000000000001</v>
      </c>
      <c r="H19" s="77">
        <f t="array" ref="H19">INDEX('A1. UNWPP Male Population'!$1:$1048576,MATCH('1. Data entry'!$C$10&amp;H$2,'A1. UNWPP Male Population'!$C:$C&amp;'A1. UNWPP Male Population'!$F:$F,0),22)</f>
        <v>73.492999999999995</v>
      </c>
      <c r="I19" s="77">
        <f t="array" ref="I19">INDEX('A1. UNWPP Male Population'!$1:$1048576,MATCH('1. Data entry'!$C$10&amp;I$2,'A1. UNWPP Male Population'!$C:$C&amp;'A1. UNWPP Male Population'!$F:$F,0),22)</f>
        <v>93.650999999999996</v>
      </c>
      <c r="J19" s="77">
        <f t="array" ref="J19">INDEX('A1. UNWPP Male Population'!$1:$1048576,MATCH('1. Data entry'!$C$10&amp;J$2,'A1. UNWPP Male Population'!$C:$C&amp;'A1. UNWPP Male Population'!$F:$F,0),22)</f>
        <v>124.124</v>
      </c>
      <c r="K19" s="77">
        <f t="array" ref="K19">INDEX('A1. UNWPP Male Population'!$1:$1048576,MATCH('1. Data entry'!$C$10&amp;K$2,'A1. UNWPP Male Population'!$C:$C&amp;'A1. UNWPP Male Population'!$F:$F,0),22)</f>
        <v>163.68799999999999</v>
      </c>
      <c r="L19" s="77">
        <f t="array" ref="L19">INDEX('A1. UNWPP Male Population'!$1:$1048576,MATCH('1. Data entry'!$C$10&amp;L$2,'A1. UNWPP Male Population'!$C:$C&amp;'A1. UNWPP Male Population'!$F:$F,0),22)</f>
        <v>217.53899999999999</v>
      </c>
      <c r="M19" s="77">
        <f t="array" ref="M19">INDEX('A1. UNWPP Male Population'!$1:$1048576,MATCH('1. Data entry'!$C$10&amp;M$2,'A1. UNWPP Male Population'!$C:$C&amp;'A1. UNWPP Male Population'!$F:$F,0),22)</f>
        <v>267.61799999999999</v>
      </c>
      <c r="N19" s="77">
        <f t="array" ref="N19">INDEX('A1. UNWPP Male Population'!$1:$1048576,MATCH('1. Data entry'!$C$10&amp;N$2,'A1. UNWPP Male Population'!$C:$C&amp;'A1. UNWPP Male Population'!$F:$F,0),22)</f>
        <v>320.245</v>
      </c>
      <c r="O19" s="77">
        <f t="array" ref="O19">INDEX('A1. UNWPP Male Population'!$1:$1048576,MATCH('1. Data entry'!$C$10&amp;O$2,'A1. UNWPP Male Population'!$C:$C&amp;'A1. UNWPP Male Population'!$F:$F,0),22)</f>
        <v>378.09300000000002</v>
      </c>
      <c r="P19" s="77">
        <f t="array" ref="P19">INDEX('A1. UNWPP Male Population'!$1:$1048576,MATCH('1. Data entry'!$C$10&amp;P$2,'A1. UNWPP Male Population'!$C:$C&amp;'A1. UNWPP Male Population'!$F:$F,0),22)</f>
        <v>458.767</v>
      </c>
      <c r="Q19" s="77">
        <f t="array" ref="Q19">INDEX('A1. UNWPP Male Population'!$1:$1048576,MATCH('1. Data entry'!$C$10&amp;Q$2,'A1. UNWPP Male Population'!$C:$C&amp;'A1. UNWPP Male Population'!$F:$F,0),22)</f>
        <v>573.49900000000002</v>
      </c>
      <c r="R19" s="77">
        <f t="array" ref="R19">INDEX('A1. UNWPP Male Population'!$1:$1048576,MATCH('1. Data entry'!$C$10&amp;R$2,'A1. UNWPP Male Population'!$C:$C&amp;'A1. UNWPP Male Population'!$F:$F,0),22)</f>
        <v>696.35199999999998</v>
      </c>
      <c r="S19" s="77">
        <f t="array" ref="S19">INDEX('A1. UNWPP Male Population'!$1:$1048576,MATCH('1. Data entry'!$C$10&amp;S$2,'A1. UNWPP Male Population'!$C:$C&amp;'A1. UNWPP Male Population'!$F:$F,0),22)</f>
        <v>786.43399999999997</v>
      </c>
      <c r="T19" s="77">
        <f t="array" ref="T19">INDEX('A1. UNWPP Male Population'!$1:$1048576,MATCH('1. Data entry'!$C$10&amp;T$2,'A1. UNWPP Male Population'!$C:$C&amp;'A1. UNWPP Male Population'!$F:$F,0),22)</f>
        <v>879.90800000000002</v>
      </c>
      <c r="U19" s="77"/>
      <c r="V19" s="77"/>
    </row>
    <row r="20" spans="1:73" x14ac:dyDescent="0.3">
      <c r="A20">
        <v>1</v>
      </c>
      <c r="B20">
        <v>80</v>
      </c>
      <c r="C20" s="77">
        <f t="array" ref="C20">INDEX('A1. UNWPP Male Population'!$1:$1048576,MATCH('1. Data entry'!$C$10&amp;C$2,'A1. UNWPP Male Population'!$C:$C&amp;'A1. UNWPP Male Population'!$F:$F,0),23)</f>
        <v>15.724</v>
      </c>
      <c r="D20" s="77">
        <f t="array" ref="D20">INDEX('A1. UNWPP Male Population'!$1:$1048576,MATCH('1. Data entry'!$C$10&amp;D$2,'A1. UNWPP Male Population'!$C:$C&amp;'A1. UNWPP Male Population'!$F:$F,0),23)</f>
        <v>18.326000000000001</v>
      </c>
      <c r="E20" s="77">
        <f t="array" ref="E20">INDEX('A1. UNWPP Male Population'!$1:$1048576,MATCH('1. Data entry'!$C$10&amp;E$2,'A1. UNWPP Male Population'!$C:$C&amp;'A1. UNWPP Male Population'!$F:$F,0),23)</f>
        <v>20.434000000000001</v>
      </c>
      <c r="F20" s="77">
        <f t="array" ref="F20">INDEX('A1. UNWPP Male Population'!$1:$1048576,MATCH('1. Data entry'!$C$10&amp;F$2,'A1. UNWPP Male Population'!$C:$C&amp;'A1. UNWPP Male Population'!$F:$F,0),23)</f>
        <v>22.219000000000001</v>
      </c>
      <c r="G20" s="77">
        <f t="array" ref="G20">INDEX('A1. UNWPP Male Population'!$1:$1048576,MATCH('1. Data entry'!$C$10&amp;G$2,'A1. UNWPP Male Population'!$C:$C&amp;'A1. UNWPP Male Population'!$F:$F,0),23)</f>
        <v>28.283000000000001</v>
      </c>
      <c r="H20" s="77">
        <f t="array" ref="H20">INDEX('A1. UNWPP Male Population'!$1:$1048576,MATCH('1. Data entry'!$C$10&amp;H$2,'A1. UNWPP Male Population'!$C:$C&amp;'A1. UNWPP Male Population'!$F:$F,0),23)</f>
        <v>33.377000000000002</v>
      </c>
      <c r="I20" s="77">
        <f t="array" ref="I20">INDEX('A1. UNWPP Male Population'!$1:$1048576,MATCH('1. Data entry'!$C$10&amp;I$2,'A1. UNWPP Male Population'!$C:$C&amp;'A1. UNWPP Male Population'!$F:$F,0),23)</f>
        <v>42.262999999999998</v>
      </c>
      <c r="J20" s="77">
        <f t="array" ref="J20">INDEX('A1. UNWPP Male Population'!$1:$1048576,MATCH('1. Data entry'!$C$10&amp;J$2,'A1. UNWPP Male Population'!$C:$C&amp;'A1. UNWPP Male Population'!$F:$F,0),23)</f>
        <v>55.424999999999997</v>
      </c>
      <c r="K20" s="77">
        <f t="array" ref="K20">INDEX('A1. UNWPP Male Population'!$1:$1048576,MATCH('1. Data entry'!$C$10&amp;K$2,'A1. UNWPP Male Population'!$C:$C&amp;'A1. UNWPP Male Population'!$F:$F,0),23)</f>
        <v>75.522999999999996</v>
      </c>
      <c r="L20" s="77">
        <f t="array" ref="L20">INDEX('A1. UNWPP Male Population'!$1:$1048576,MATCH('1. Data entry'!$C$10&amp;L$2,'A1. UNWPP Male Population'!$C:$C&amp;'A1. UNWPP Male Population'!$F:$F,0),23)</f>
        <v>102.495</v>
      </c>
      <c r="M20" s="77">
        <f t="array" ref="M20">INDEX('A1. UNWPP Male Population'!$1:$1048576,MATCH('1. Data entry'!$C$10&amp;M$2,'A1. UNWPP Male Population'!$C:$C&amp;'A1. UNWPP Male Population'!$F:$F,0),23)</f>
        <v>139.95599999999999</v>
      </c>
      <c r="N20" s="77">
        <f t="array" ref="N20">INDEX('A1. UNWPP Male Population'!$1:$1048576,MATCH('1. Data entry'!$C$10&amp;N$2,'A1. UNWPP Male Population'!$C:$C&amp;'A1. UNWPP Male Population'!$F:$F,0),23)</f>
        <v>176.839</v>
      </c>
      <c r="O20" s="77">
        <f t="array" ref="O20">INDEX('A1. UNWPP Male Population'!$1:$1048576,MATCH('1. Data entry'!$C$10&amp;O$2,'A1. UNWPP Male Population'!$C:$C&amp;'A1. UNWPP Male Population'!$F:$F,0),23)</f>
        <v>217.303</v>
      </c>
      <c r="P20" s="77">
        <f t="array" ref="P20">INDEX('A1. UNWPP Male Population'!$1:$1048576,MATCH('1. Data entry'!$C$10&amp;P$2,'A1. UNWPP Male Population'!$C:$C&amp;'A1. UNWPP Male Population'!$F:$F,0),23)</f>
        <v>263.178</v>
      </c>
      <c r="Q20" s="77">
        <f t="array" ref="Q20">INDEX('A1. UNWPP Male Population'!$1:$1048576,MATCH('1. Data entry'!$C$10&amp;Q$2,'A1. UNWPP Male Population'!$C:$C&amp;'A1. UNWPP Male Population'!$F:$F,0),23)</f>
        <v>327.50599999999997</v>
      </c>
      <c r="R20" s="77">
        <f t="array" ref="R20">INDEX('A1. UNWPP Male Population'!$1:$1048576,MATCH('1. Data entry'!$C$10&amp;R$2,'A1. UNWPP Male Population'!$C:$C&amp;'A1. UNWPP Male Population'!$F:$F,0),23)</f>
        <v>419.88400000000001</v>
      </c>
      <c r="S20" s="77">
        <f t="array" ref="S20">INDEX('A1. UNWPP Male Population'!$1:$1048576,MATCH('1. Data entry'!$C$10&amp;S$2,'A1. UNWPP Male Population'!$C:$C&amp;'A1. UNWPP Male Population'!$F:$F,0),23)</f>
        <v>521.91999999999996</v>
      </c>
      <c r="T20" s="77">
        <f t="array" ref="T20">INDEX('A1. UNWPP Male Population'!$1:$1048576,MATCH('1. Data entry'!$C$10&amp;T$2,'A1. UNWPP Male Population'!$C:$C&amp;'A1. UNWPP Male Population'!$F:$F,0),23)</f>
        <v>603.08500000000004</v>
      </c>
      <c r="U20" s="77"/>
      <c r="V20" s="77"/>
    </row>
    <row r="21" spans="1:73" x14ac:dyDescent="0.3">
      <c r="A21">
        <v>2</v>
      </c>
      <c r="B21">
        <v>0</v>
      </c>
      <c r="C21" s="77">
        <f t="array" ref="C21">INDEX('A2. UNWPP Female Population'!$1:$1048576,MATCH('1. Data entry'!$C$10&amp;C$2,'A2. UNWPP Female Population'!$C:$C&amp;'A2. UNWPP Female Population'!$F:$F,0),7)</f>
        <v>1229.798</v>
      </c>
      <c r="D21" s="77">
        <f t="array" ref="D21">INDEX('A2. UNWPP Female Population'!$1:$1048576,MATCH('1. Data entry'!$C$10&amp;D$2,'A2. UNWPP Female Population'!$C:$C&amp;'A2. UNWPP Female Population'!$F:$F,0),7)</f>
        <v>1317.797</v>
      </c>
      <c r="E21" s="77">
        <f t="array" ref="E21">INDEX('A2. UNWPP Female Population'!$1:$1048576,MATCH('1. Data entry'!$C$10&amp;E$2,'A2. UNWPP Female Population'!$C:$C&amp;'A2. UNWPP Female Population'!$F:$F,0),7)</f>
        <v>1404.567</v>
      </c>
      <c r="F21" s="77">
        <f t="array" ref="F21">INDEX('A2. UNWPP Female Population'!$1:$1048576,MATCH('1. Data entry'!$C$10&amp;F$2,'A2. UNWPP Female Population'!$C:$C&amp;'A2. UNWPP Female Population'!$F:$F,0),7)</f>
        <v>1504.877</v>
      </c>
      <c r="G21" s="77">
        <f t="array" ref="G21">INDEX('A2. UNWPP Female Population'!$1:$1048576,MATCH('1. Data entry'!$C$10&amp;G$2,'A2. UNWPP Female Population'!$C:$C&amp;'A2. UNWPP Female Population'!$F:$F,0),7)</f>
        <v>1621.693</v>
      </c>
      <c r="H21" s="77">
        <f t="array" ref="H21">INDEX('A2. UNWPP Female Population'!$1:$1048576,MATCH('1. Data entry'!$C$10&amp;H$2,'A2. UNWPP Female Population'!$C:$C&amp;'A2. UNWPP Female Population'!$F:$F,0),7)</f>
        <v>1742.7090000000001</v>
      </c>
      <c r="I21" s="77">
        <f t="array" ref="I21">INDEX('A2. UNWPP Female Population'!$1:$1048576,MATCH('1. Data entry'!$C$10&amp;I$2,'A2. UNWPP Female Population'!$C:$C&amp;'A2. UNWPP Female Population'!$F:$F,0),7)</f>
        <v>1851.876</v>
      </c>
      <c r="J21" s="77">
        <f t="array" ref="J21">INDEX('A2. UNWPP Female Population'!$1:$1048576,MATCH('1. Data entry'!$C$10&amp;J$2,'A2. UNWPP Female Population'!$C:$C&amp;'A2. UNWPP Female Population'!$F:$F,0),7)</f>
        <v>1943.5440000000001</v>
      </c>
      <c r="K21" s="77">
        <f t="array" ref="K21">INDEX('A2. UNWPP Female Population'!$1:$1048576,MATCH('1. Data entry'!$C$10&amp;K$2,'A2. UNWPP Female Population'!$C:$C&amp;'A2. UNWPP Female Population'!$F:$F,0),7)</f>
        <v>2018.075</v>
      </c>
      <c r="L21" s="77">
        <f t="array" ref="L21">INDEX('A2. UNWPP Female Population'!$1:$1048576,MATCH('1. Data entry'!$C$10&amp;L$2,'A2. UNWPP Female Population'!$C:$C&amp;'A2. UNWPP Female Population'!$F:$F,0),7)</f>
        <v>2085.221</v>
      </c>
      <c r="M21" s="77">
        <f t="array" ref="M21">INDEX('A2. UNWPP Female Population'!$1:$1048576,MATCH('1. Data entry'!$C$10&amp;M$2,'A2. UNWPP Female Population'!$C:$C&amp;'A2. UNWPP Female Population'!$F:$F,0),7)</f>
        <v>2152.33</v>
      </c>
      <c r="N21" s="77">
        <f t="array" ref="N21">INDEX('A2. UNWPP Female Population'!$1:$1048576,MATCH('1. Data entry'!$C$10&amp;N$2,'A2. UNWPP Female Population'!$C:$C&amp;'A2. UNWPP Female Population'!$F:$F,0),7)</f>
        <v>2216.4349999999999</v>
      </c>
      <c r="O21" s="77">
        <f t="array" ref="O21">INDEX('A2. UNWPP Female Population'!$1:$1048576,MATCH('1. Data entry'!$C$10&amp;O$2,'A2. UNWPP Female Population'!$C:$C&amp;'A2. UNWPP Female Population'!$F:$F,0),7)</f>
        <v>2267.2379999999998</v>
      </c>
      <c r="P21" s="77">
        <f t="array" ref="P21">INDEX('A2. UNWPP Female Population'!$1:$1048576,MATCH('1. Data entry'!$C$10&amp;P$2,'A2. UNWPP Female Population'!$C:$C&amp;'A2. UNWPP Female Population'!$F:$F,0),7)</f>
        <v>2304.3580000000002</v>
      </c>
      <c r="Q21" s="77">
        <f t="array" ref="Q21">INDEX('A2. UNWPP Female Population'!$1:$1048576,MATCH('1. Data entry'!$C$10&amp;Q$2,'A2. UNWPP Female Population'!$C:$C&amp;'A2. UNWPP Female Population'!$F:$F,0),7)</f>
        <v>2327.2600000000002</v>
      </c>
      <c r="R21" s="77">
        <f t="array" ref="R21">INDEX('A2. UNWPP Female Population'!$1:$1048576,MATCH('1. Data entry'!$C$10&amp;R$2,'A2. UNWPP Female Population'!$C:$C&amp;'A2. UNWPP Female Population'!$F:$F,0),7)</f>
        <v>2332.1320000000001</v>
      </c>
      <c r="S21" s="77">
        <f t="array" ref="S21">INDEX('A2. UNWPP Female Population'!$1:$1048576,MATCH('1. Data entry'!$C$10&amp;S$2,'A2. UNWPP Female Population'!$C:$C&amp;'A2. UNWPP Female Population'!$F:$F,0),7)</f>
        <v>2332.8359999999998</v>
      </c>
      <c r="T21" s="77">
        <f t="array" ref="T21">INDEX('A2. UNWPP Female Population'!$1:$1048576,MATCH('1. Data entry'!$C$10&amp;T$2,'A2. UNWPP Female Population'!$C:$C&amp;'A2. UNWPP Female Population'!$F:$F,0),7)</f>
        <v>2324.357</v>
      </c>
      <c r="U21" s="77"/>
      <c r="V21" s="77"/>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row>
    <row r="22" spans="1:73" x14ac:dyDescent="0.3">
      <c r="A22">
        <v>2</v>
      </c>
      <c r="B22">
        <v>5</v>
      </c>
      <c r="C22" s="77">
        <f t="array" ref="C22">INDEX('A2. UNWPP Female Population'!$1:$1048576,MATCH('1. Data entry'!$C$10&amp;C$2,'A2. UNWPP Female Population'!$C:$C&amp;'A2. UNWPP Female Population'!$F:$F,0),8)</f>
        <v>1060.4690000000001</v>
      </c>
      <c r="D22" s="77">
        <f t="array" ref="D22">INDEX('A2. UNWPP Female Population'!$1:$1048576,MATCH('1. Data entry'!$C$10&amp;D$2,'A2. UNWPP Female Population'!$C:$C&amp;'A2. UNWPP Female Population'!$F:$F,0),8)</f>
        <v>1218.211</v>
      </c>
      <c r="E22" s="77">
        <f t="array" ref="E22">INDEX('A2. UNWPP Female Population'!$1:$1048576,MATCH('1. Data entry'!$C$10&amp;E$2,'A2. UNWPP Female Population'!$C:$C&amp;'A2. UNWPP Female Population'!$F:$F,0),8)</f>
        <v>1307.662</v>
      </c>
      <c r="F22" s="77">
        <f t="array" ref="F22">INDEX('A2. UNWPP Female Population'!$1:$1048576,MATCH('1. Data entry'!$C$10&amp;F$2,'A2. UNWPP Female Population'!$C:$C&amp;'A2. UNWPP Female Population'!$F:$F,0),8)</f>
        <v>1395.6320000000001</v>
      </c>
      <c r="G22" s="77">
        <f t="array" ref="G22">INDEX('A2. UNWPP Female Population'!$1:$1048576,MATCH('1. Data entry'!$C$10&amp;G$2,'A2. UNWPP Female Population'!$C:$C&amp;'A2. UNWPP Female Population'!$F:$F,0),8)</f>
        <v>1496.857</v>
      </c>
      <c r="H22" s="77">
        <f t="array" ref="H22">INDEX('A2. UNWPP Female Population'!$1:$1048576,MATCH('1. Data entry'!$C$10&amp;H$2,'A2. UNWPP Female Population'!$C:$C&amp;'A2. UNWPP Female Population'!$F:$F,0),8)</f>
        <v>1614.366</v>
      </c>
      <c r="I22" s="77">
        <f t="array" ref="I22">INDEX('A2. UNWPP Female Population'!$1:$1048576,MATCH('1. Data entry'!$C$10&amp;I$2,'A2. UNWPP Female Population'!$C:$C&amp;'A2. UNWPP Female Population'!$F:$F,0),8)</f>
        <v>1735.8040000000001</v>
      </c>
      <c r="J22" s="77">
        <f t="array" ref="J22">INDEX('A2. UNWPP Female Population'!$1:$1048576,MATCH('1. Data entry'!$C$10&amp;J$2,'A2. UNWPP Female Population'!$C:$C&amp;'A2. UNWPP Female Population'!$F:$F,0),8)</f>
        <v>1845.3009999999999</v>
      </c>
      <c r="K22" s="77">
        <f t="array" ref="K22">INDEX('A2. UNWPP Female Population'!$1:$1048576,MATCH('1. Data entry'!$C$10&amp;K$2,'A2. UNWPP Female Population'!$C:$C&amp;'A2. UNWPP Female Population'!$F:$F,0),8)</f>
        <v>1937.375</v>
      </c>
      <c r="L22" s="77">
        <f t="array" ref="L22">INDEX('A2. UNWPP Female Population'!$1:$1048576,MATCH('1. Data entry'!$C$10&amp;L$2,'A2. UNWPP Female Population'!$C:$C&amp;'A2. UNWPP Female Population'!$F:$F,0),8)</f>
        <v>2012.2860000000001</v>
      </c>
      <c r="M22" s="77">
        <f t="array" ref="M22">INDEX('A2. UNWPP Female Population'!$1:$1048576,MATCH('1. Data entry'!$C$10&amp;M$2,'A2. UNWPP Female Population'!$C:$C&amp;'A2. UNWPP Female Population'!$F:$F,0),8)</f>
        <v>2079.7979999999998</v>
      </c>
      <c r="N22" s="77">
        <f t="array" ref="N22">INDEX('A2. UNWPP Female Population'!$1:$1048576,MATCH('1. Data entry'!$C$10&amp;N$2,'A2. UNWPP Female Population'!$C:$C&amp;'A2. UNWPP Female Population'!$F:$F,0),8)</f>
        <v>2147.2159999999999</v>
      </c>
      <c r="O22" s="77">
        <f t="array" ref="O22">INDEX('A2. UNWPP Female Population'!$1:$1048576,MATCH('1. Data entry'!$C$10&amp;O$2,'A2. UNWPP Female Population'!$C:$C&amp;'A2. UNWPP Female Population'!$F:$F,0),8)</f>
        <v>2211.5250000000001</v>
      </c>
      <c r="P22" s="77">
        <f t="array" ref="P22">INDEX('A2. UNWPP Female Population'!$1:$1048576,MATCH('1. Data entry'!$C$10&amp;P$2,'A2. UNWPP Female Population'!$C:$C&amp;'A2. UNWPP Female Population'!$F:$F,0),8)</f>
        <v>2262.5659999999998</v>
      </c>
      <c r="Q22" s="77">
        <f t="array" ref="Q22">INDEX('A2. UNWPP Female Population'!$1:$1048576,MATCH('1. Data entry'!$C$10&amp;Q$2,'A2. UNWPP Female Population'!$C:$C&amp;'A2. UNWPP Female Population'!$F:$F,0),8)</f>
        <v>2299.913</v>
      </c>
      <c r="R22" s="77">
        <f t="array" ref="R22">INDEX('A2. UNWPP Female Population'!$1:$1048576,MATCH('1. Data entry'!$C$10&amp;R$2,'A2. UNWPP Female Population'!$C:$C&amp;'A2. UNWPP Female Population'!$F:$F,0),8)</f>
        <v>2323.04</v>
      </c>
      <c r="S22" s="77">
        <f t="array" ref="S22">INDEX('A2. UNWPP Female Population'!$1:$1048576,MATCH('1. Data entry'!$C$10&amp;S$2,'A2. UNWPP Female Population'!$C:$C&amp;'A2. UNWPP Female Population'!$F:$F,0),8)</f>
        <v>2328.1680000000001</v>
      </c>
      <c r="T22" s="77">
        <f t="array" ref="T22">INDEX('A2. UNWPP Female Population'!$1:$1048576,MATCH('1. Data entry'!$C$10&amp;T$2,'A2. UNWPP Female Population'!$C:$C&amp;'A2. UNWPP Female Population'!$F:$F,0),8)</f>
        <v>2329.087</v>
      </c>
      <c r="U22" s="77"/>
      <c r="V22" s="77"/>
    </row>
    <row r="23" spans="1:73" x14ac:dyDescent="0.3">
      <c r="A23">
        <v>2</v>
      </c>
      <c r="B23">
        <v>10</v>
      </c>
      <c r="C23" s="77">
        <f t="array" ref="C23">INDEX('A2. UNWPP Female Population'!$1:$1048576,MATCH('1. Data entry'!$C$10&amp;C$2,'A2. UNWPP Female Population'!$C:$C&amp;'A2. UNWPP Female Population'!$F:$F,0),9)</f>
        <v>894.97799999999995</v>
      </c>
      <c r="D23" s="77">
        <f t="array" ref="D23">INDEX('A2. UNWPP Female Population'!$1:$1048576,MATCH('1. Data entry'!$C$10&amp;D$2,'A2. UNWPP Female Population'!$C:$C&amp;'A2. UNWPP Female Population'!$F:$F,0),9)</f>
        <v>1054.605</v>
      </c>
      <c r="E23" s="77">
        <f t="array" ref="E23">INDEX('A2. UNWPP Female Population'!$1:$1048576,MATCH('1. Data entry'!$C$10&amp;E$2,'A2. UNWPP Female Population'!$C:$C&amp;'A2. UNWPP Female Population'!$F:$F,0),9)</f>
        <v>1212.7570000000001</v>
      </c>
      <c r="F23" s="77">
        <f t="array" ref="F23">INDEX('A2. UNWPP Female Population'!$1:$1048576,MATCH('1. Data entry'!$C$10&amp;F$2,'A2. UNWPP Female Population'!$C:$C&amp;'A2. UNWPP Female Population'!$F:$F,0),9)</f>
        <v>1302.809</v>
      </c>
      <c r="G23" s="77">
        <f t="array" ref="G23">INDEX('A2. UNWPP Female Population'!$1:$1048576,MATCH('1. Data entry'!$C$10&amp;G$2,'A2. UNWPP Female Population'!$C:$C&amp;'A2. UNWPP Female Population'!$F:$F,0),9)</f>
        <v>1391.306</v>
      </c>
      <c r="H23" s="77">
        <f t="array" ref="H23">INDEX('A2. UNWPP Female Population'!$1:$1048576,MATCH('1. Data entry'!$C$10&amp;H$2,'A2. UNWPP Female Population'!$C:$C&amp;'A2. UNWPP Female Population'!$F:$F,0),9)</f>
        <v>1492.921</v>
      </c>
      <c r="I23" s="77">
        <f t="array" ref="I23">INDEX('A2. UNWPP Female Population'!$1:$1048576,MATCH('1. Data entry'!$C$10&amp;I$2,'A2. UNWPP Female Population'!$C:$C&amp;'A2. UNWPP Female Population'!$F:$F,0),9)</f>
        <v>1610.576</v>
      </c>
      <c r="J23" s="77">
        <f t="array" ref="J23">INDEX('A2. UNWPP Female Population'!$1:$1048576,MATCH('1. Data entry'!$C$10&amp;J$2,'A2. UNWPP Female Population'!$C:$C&amp;'A2. UNWPP Female Population'!$F:$F,0),9)</f>
        <v>1732.1189999999999</v>
      </c>
      <c r="K23" s="77">
        <f t="array" ref="K23">INDEX('A2. UNWPP Female Population'!$1:$1048576,MATCH('1. Data entry'!$C$10&amp;K$2,'A2. UNWPP Female Population'!$C:$C&amp;'A2. UNWPP Female Population'!$F:$F,0),9)</f>
        <v>1841.7739999999999</v>
      </c>
      <c r="L23" s="77">
        <f t="array" ref="L23">INDEX('A2. UNWPP Female Population'!$1:$1048576,MATCH('1. Data entry'!$C$10&amp;L$2,'A2. UNWPP Female Population'!$C:$C&amp;'A2. UNWPP Female Population'!$F:$F,0),9)</f>
        <v>1934.0260000000001</v>
      </c>
      <c r="M23" s="77">
        <f t="array" ref="M23">INDEX('A2. UNWPP Female Population'!$1:$1048576,MATCH('1. Data entry'!$C$10&amp;M$2,'A2. UNWPP Female Population'!$C:$C&amp;'A2. UNWPP Female Population'!$F:$F,0),9)</f>
        <v>2009.0989999999999</v>
      </c>
      <c r="N23" s="77">
        <f t="array" ref="N23">INDEX('A2. UNWPP Female Population'!$1:$1048576,MATCH('1. Data entry'!$C$10&amp;N$2,'A2. UNWPP Female Population'!$C:$C&amp;'A2. UNWPP Female Population'!$F:$F,0),9)</f>
        <v>2076.7779999999998</v>
      </c>
      <c r="O23" s="77">
        <f t="array" ref="O23">INDEX('A2. UNWPP Female Population'!$1:$1048576,MATCH('1. Data entry'!$C$10&amp;O$2,'A2. UNWPP Female Population'!$C:$C&amp;'A2. UNWPP Female Population'!$F:$F,0),9)</f>
        <v>2144.3319999999999</v>
      </c>
      <c r="P23" s="77">
        <f t="array" ref="P23">INDEX('A2. UNWPP Female Population'!$1:$1048576,MATCH('1. Data entry'!$C$10&amp;P$2,'A2. UNWPP Female Population'!$C:$C&amp;'A2. UNWPP Female Population'!$F:$F,0),9)</f>
        <v>2208.7710000000002</v>
      </c>
      <c r="Q23" s="77">
        <f t="array" ref="Q23">INDEX('A2. UNWPP Female Population'!$1:$1048576,MATCH('1. Data entry'!$C$10&amp;Q$2,'A2. UNWPP Female Population'!$C:$C&amp;'A2. UNWPP Female Population'!$F:$F,0),9)</f>
        <v>2259.9630000000002</v>
      </c>
      <c r="R23" s="77">
        <f t="array" ref="R23">INDEX('A2. UNWPP Female Population'!$1:$1048576,MATCH('1. Data entry'!$C$10&amp;R$2,'A2. UNWPP Female Population'!$C:$C&amp;'A2. UNWPP Female Population'!$F:$F,0),9)</f>
        <v>2297.4540000000002</v>
      </c>
      <c r="S23" s="77">
        <f t="array" ref="S23">INDEX('A2. UNWPP Female Population'!$1:$1048576,MATCH('1. Data entry'!$C$10&amp;S$2,'A2. UNWPP Female Population'!$C:$C&amp;'A2. UNWPP Female Population'!$F:$F,0),9)</f>
        <v>2320.7220000000002</v>
      </c>
      <c r="T23" s="77">
        <f t="array" ref="T23">INDEX('A2. UNWPP Female Population'!$1:$1048576,MATCH('1. Data entry'!$C$10&amp;T$2,'A2. UNWPP Female Population'!$C:$C&amp;'A2. UNWPP Female Population'!$F:$F,0),9)</f>
        <v>2326.0030000000002</v>
      </c>
      <c r="U23" s="77"/>
      <c r="V23" s="77"/>
    </row>
    <row r="24" spans="1:73" x14ac:dyDescent="0.3">
      <c r="A24">
        <v>2</v>
      </c>
      <c r="B24">
        <v>15</v>
      </c>
      <c r="C24" s="77">
        <f t="array" ref="C24">INDEX('A2. UNWPP Female Population'!$1:$1048576,MATCH('1. Data entry'!$C$10&amp;C$2,'A2. UNWPP Female Population'!$C:$C&amp;'A2. UNWPP Female Population'!$F:$F,0),10)</f>
        <v>780.22799999999995</v>
      </c>
      <c r="D24" s="77">
        <f t="array" ref="D24">INDEX('A2. UNWPP Female Population'!$1:$1048576,MATCH('1. Data entry'!$C$10&amp;D$2,'A2. UNWPP Female Population'!$C:$C&amp;'A2. UNWPP Female Population'!$F:$F,0),10)</f>
        <v>888.56</v>
      </c>
      <c r="E24" s="77">
        <f t="array" ref="E24">INDEX('A2. UNWPP Female Population'!$1:$1048576,MATCH('1. Data entry'!$C$10&amp;E$2,'A2. UNWPP Female Population'!$C:$C&amp;'A2. UNWPP Female Population'!$F:$F,0),10)</f>
        <v>1048.394</v>
      </c>
      <c r="F24" s="77">
        <f t="array" ref="F24">INDEX('A2. UNWPP Female Population'!$1:$1048576,MATCH('1. Data entry'!$C$10&amp;F$2,'A2. UNWPP Female Population'!$C:$C&amp;'A2. UNWPP Female Population'!$F:$F,0),10)</f>
        <v>1206.7819999999999</v>
      </c>
      <c r="G24" s="77">
        <f t="array" ref="G24">INDEX('A2. UNWPP Female Population'!$1:$1048576,MATCH('1. Data entry'!$C$10&amp;G$2,'A2. UNWPP Female Population'!$C:$C&amp;'A2. UNWPP Female Population'!$F:$F,0),10)</f>
        <v>1297.2460000000001</v>
      </c>
      <c r="H24" s="77">
        <f t="array" ref="H24">INDEX('A2. UNWPP Female Population'!$1:$1048576,MATCH('1. Data entry'!$C$10&amp;H$2,'A2. UNWPP Female Population'!$C:$C&amp;'A2. UNWPP Female Population'!$F:$F,0),10)</f>
        <v>1386.096</v>
      </c>
      <c r="I24" s="77">
        <f t="array" ref="I24">INDEX('A2. UNWPP Female Population'!$1:$1048576,MATCH('1. Data entry'!$C$10&amp;I$2,'A2. UNWPP Female Population'!$C:$C&amp;'A2. UNWPP Female Population'!$F:$F,0),10)</f>
        <v>1487.771</v>
      </c>
      <c r="J24" s="77">
        <f t="array" ref="J24">INDEX('A2. UNWPP Female Population'!$1:$1048576,MATCH('1. Data entry'!$C$10&amp;J$2,'A2. UNWPP Female Population'!$C:$C&amp;'A2. UNWPP Female Population'!$F:$F,0),10)</f>
        <v>1605.4480000000001</v>
      </c>
      <c r="K24" s="77">
        <f t="array" ref="K24">INDEX('A2. UNWPP Female Population'!$1:$1048576,MATCH('1. Data entry'!$C$10&amp;K$2,'A2. UNWPP Female Population'!$C:$C&amp;'A2. UNWPP Female Population'!$F:$F,0),10)</f>
        <v>1727.1279999999999</v>
      </c>
      <c r="L24" s="77">
        <f t="array" ref="L24">INDEX('A2. UNWPP Female Population'!$1:$1048576,MATCH('1. Data entry'!$C$10&amp;L$2,'A2. UNWPP Female Population'!$C:$C&amp;'A2. UNWPP Female Population'!$F:$F,0),10)</f>
        <v>1836.9490000000001</v>
      </c>
      <c r="M24" s="77">
        <f t="array" ref="M24">INDEX('A2. UNWPP Female Population'!$1:$1048576,MATCH('1. Data entry'!$C$10&amp;M$2,'A2. UNWPP Female Population'!$C:$C&amp;'A2. UNWPP Female Population'!$F:$F,0),10)</f>
        <v>1929.3779999999999</v>
      </c>
      <c r="N24" s="77">
        <f t="array" ref="N24">INDEX('A2. UNWPP Female Population'!$1:$1048576,MATCH('1. Data entry'!$C$10&amp;N$2,'A2. UNWPP Female Population'!$C:$C&amp;'A2. UNWPP Female Population'!$F:$F,0),10)</f>
        <v>2004.6479999999999</v>
      </c>
      <c r="O24" s="77">
        <f t="array" ref="O24">INDEX('A2. UNWPP Female Population'!$1:$1048576,MATCH('1. Data entry'!$C$10&amp;O$2,'A2. UNWPP Female Population'!$C:$C&amp;'A2. UNWPP Female Population'!$F:$F,0),10)</f>
        <v>2072.527</v>
      </c>
      <c r="P24" s="77">
        <f t="array" ref="P24">INDEX('A2. UNWPP Female Population'!$1:$1048576,MATCH('1. Data entry'!$C$10&amp;P$2,'A2. UNWPP Female Population'!$C:$C&amp;'A2. UNWPP Female Population'!$F:$F,0),10)</f>
        <v>2140.2910000000002</v>
      </c>
      <c r="Q24" s="77">
        <f t="array" ref="Q24">INDEX('A2. UNWPP Female Population'!$1:$1048576,MATCH('1. Data entry'!$C$10&amp;Q$2,'A2. UNWPP Female Population'!$C:$C&amp;'A2. UNWPP Female Population'!$F:$F,0),10)</f>
        <v>2204.931</v>
      </c>
      <c r="R24" s="77">
        <f t="array" ref="R24">INDEX('A2. UNWPP Female Population'!$1:$1048576,MATCH('1. Data entry'!$C$10&amp;R$2,'A2. UNWPP Female Population'!$C:$C&amp;'A2. UNWPP Female Population'!$F:$F,0),10)</f>
        <v>2256.3240000000001</v>
      </c>
      <c r="S24" s="77">
        <f t="array" ref="S24">INDEX('A2. UNWPP Female Population'!$1:$1048576,MATCH('1. Data entry'!$C$10&amp;S$2,'A2. UNWPP Female Population'!$C:$C&amp;'A2. UNWPP Female Population'!$F:$F,0),10)</f>
        <v>2294.0360000000001</v>
      </c>
      <c r="T24" s="77">
        <f t="array" ref="T24">INDEX('A2. UNWPP Female Population'!$1:$1048576,MATCH('1. Data entry'!$C$10&amp;T$2,'A2. UNWPP Female Population'!$C:$C&amp;'A2. UNWPP Female Population'!$F:$F,0),10)</f>
        <v>2317.5149999999999</v>
      </c>
      <c r="U24" s="77"/>
      <c r="V24" s="77"/>
    </row>
    <row r="25" spans="1:73" x14ac:dyDescent="0.3">
      <c r="A25">
        <v>2</v>
      </c>
      <c r="B25">
        <v>20</v>
      </c>
      <c r="C25" s="77">
        <f t="array" ref="C25">INDEX('A2. UNWPP Female Population'!$1:$1048576,MATCH('1. Data entry'!$C$10&amp;C$2,'A2. UNWPP Female Population'!$C:$C&amp;'A2. UNWPP Female Population'!$F:$F,0),11)</f>
        <v>692.22799999999995</v>
      </c>
      <c r="D25" s="77">
        <f t="array" ref="D25">INDEX('A2. UNWPP Female Population'!$1:$1048576,MATCH('1. Data entry'!$C$10&amp;D$2,'A2. UNWPP Female Population'!$C:$C&amp;'A2. UNWPP Female Population'!$F:$F,0),11)</f>
        <v>769.43</v>
      </c>
      <c r="E25" s="77">
        <f t="array" ref="E25">INDEX('A2. UNWPP Female Population'!$1:$1048576,MATCH('1. Data entry'!$C$10&amp;E$2,'A2. UNWPP Female Population'!$C:$C&amp;'A2. UNWPP Female Population'!$F:$F,0),11)</f>
        <v>878.19</v>
      </c>
      <c r="F25" s="77">
        <f t="array" ref="F25">INDEX('A2. UNWPP Female Population'!$1:$1048576,MATCH('1. Data entry'!$C$10&amp;F$2,'A2. UNWPP Female Population'!$C:$C&amp;'A2. UNWPP Female Population'!$F:$F,0),11)</f>
        <v>1038.1849999999999</v>
      </c>
      <c r="G25" s="77">
        <f t="array" ref="G25">INDEX('A2. UNWPP Female Population'!$1:$1048576,MATCH('1. Data entry'!$C$10&amp;G$2,'A2. UNWPP Female Population'!$C:$C&amp;'A2. UNWPP Female Population'!$F:$F,0),11)</f>
        <v>1196.81</v>
      </c>
      <c r="H25" s="77">
        <f t="array" ref="H25">INDEX('A2. UNWPP Female Population'!$1:$1048576,MATCH('1. Data entry'!$C$10&amp;H$2,'A2. UNWPP Female Population'!$C:$C&amp;'A2. UNWPP Female Population'!$F:$F,0),11)</f>
        <v>1287.711</v>
      </c>
      <c r="I25" s="77">
        <f t="array" ref="I25">INDEX('A2. UNWPP Female Population'!$1:$1048576,MATCH('1. Data entry'!$C$10&amp;I$2,'A2. UNWPP Female Population'!$C:$C&amp;'A2. UNWPP Female Population'!$F:$F,0),11)</f>
        <v>1376.6130000000001</v>
      </c>
      <c r="J25" s="77">
        <f t="array" ref="J25">INDEX('A2. UNWPP Female Population'!$1:$1048576,MATCH('1. Data entry'!$C$10&amp;J$2,'A2. UNWPP Female Population'!$C:$C&amp;'A2. UNWPP Female Population'!$F:$F,0),11)</f>
        <v>1478.2929999999999</v>
      </c>
      <c r="K25" s="77">
        <f t="array" ref="K25">INDEX('A2. UNWPP Female Population'!$1:$1048576,MATCH('1. Data entry'!$C$10&amp;K$2,'A2. UNWPP Female Population'!$C:$C&amp;'A2. UNWPP Female Population'!$F:$F,0),11)</f>
        <v>1596.213</v>
      </c>
      <c r="L25" s="77">
        <f t="array" ref="L25">INDEX('A2. UNWPP Female Population'!$1:$1048576,MATCH('1. Data entry'!$C$10&amp;L$2,'A2. UNWPP Female Population'!$C:$C&amp;'A2. UNWPP Female Population'!$F:$F,0),11)</f>
        <v>1718.134</v>
      </c>
      <c r="M25" s="77">
        <f t="array" ref="M25">INDEX('A2. UNWPP Female Population'!$1:$1048576,MATCH('1. Data entry'!$C$10&amp;M$2,'A2. UNWPP Female Population'!$C:$C&amp;'A2. UNWPP Female Population'!$F:$F,0),11)</f>
        <v>1828.2460000000001</v>
      </c>
      <c r="N25" s="77">
        <f t="array" ref="N25">INDEX('A2. UNWPP Female Population'!$1:$1048576,MATCH('1. Data entry'!$C$10&amp;N$2,'A2. UNWPP Female Population'!$C:$C&amp;'A2. UNWPP Female Population'!$F:$F,0),11)</f>
        <v>1920.9949999999999</v>
      </c>
      <c r="O25" s="77">
        <f t="array" ref="O25">INDEX('A2. UNWPP Female Population'!$1:$1048576,MATCH('1. Data entry'!$C$10&amp;O$2,'A2. UNWPP Female Population'!$C:$C&amp;'A2. UNWPP Female Population'!$F:$F,0),11)</f>
        <v>1996.6410000000001</v>
      </c>
      <c r="P25" s="77">
        <f t="array" ref="P25">INDEX('A2. UNWPP Female Population'!$1:$1048576,MATCH('1. Data entry'!$C$10&amp;P$2,'A2. UNWPP Female Population'!$C:$C&amp;'A2. UNWPP Female Population'!$F:$F,0),11)</f>
        <v>2064.931</v>
      </c>
      <c r="Q25" s="77">
        <f t="array" ref="Q25">INDEX('A2. UNWPP Female Population'!$1:$1048576,MATCH('1. Data entry'!$C$10&amp;Q$2,'A2. UNWPP Female Population'!$C:$C&amp;'A2. UNWPP Female Population'!$F:$F,0),11)</f>
        <v>2133.08</v>
      </c>
      <c r="R25" s="77">
        <f t="array" ref="R25">INDEX('A2. UNWPP Female Population'!$1:$1048576,MATCH('1. Data entry'!$C$10&amp;R$2,'A2. UNWPP Female Population'!$C:$C&amp;'A2. UNWPP Female Population'!$F:$F,0),11)</f>
        <v>2198.1030000000001</v>
      </c>
      <c r="S25" s="77">
        <f t="array" ref="S25">INDEX('A2. UNWPP Female Population'!$1:$1048576,MATCH('1. Data entry'!$C$10&amp;S$2,'A2. UNWPP Female Population'!$C:$C&amp;'A2. UNWPP Female Population'!$F:$F,0),11)</f>
        <v>2249.8879999999999</v>
      </c>
      <c r="T25" s="77">
        <f t="array" ref="T25">INDEX('A2. UNWPP Female Population'!$1:$1048576,MATCH('1. Data entry'!$C$10&amp;T$2,'A2. UNWPP Female Population'!$C:$C&amp;'A2. UNWPP Female Population'!$F:$F,0),11)</f>
        <v>2288.0230000000001</v>
      </c>
      <c r="U25" s="77"/>
      <c r="V25" s="77"/>
    </row>
    <row r="26" spans="1:73" x14ac:dyDescent="0.3">
      <c r="A26">
        <v>2</v>
      </c>
      <c r="B26">
        <v>25</v>
      </c>
      <c r="C26" s="77">
        <f t="array" ref="C26">INDEX('A2. UNWPP Female Population'!$1:$1048576,MATCH('1. Data entry'!$C$10&amp;C$2,'A2. UNWPP Female Population'!$C:$C&amp;'A2. UNWPP Female Population'!$F:$F,0),12)</f>
        <v>607.55600000000004</v>
      </c>
      <c r="D26" s="77">
        <f t="array" ref="D26">INDEX('A2. UNWPP Female Population'!$1:$1048576,MATCH('1. Data entry'!$C$10&amp;D$2,'A2. UNWPP Female Population'!$C:$C&amp;'A2. UNWPP Female Population'!$F:$F,0),12)</f>
        <v>679.61800000000005</v>
      </c>
      <c r="E26" s="77">
        <f t="array" ref="E26">INDEX('A2. UNWPP Female Population'!$1:$1048576,MATCH('1. Data entry'!$C$10&amp;E$2,'A2. UNWPP Female Population'!$C:$C&amp;'A2. UNWPP Female Population'!$F:$F,0),12)</f>
        <v>757.38099999999997</v>
      </c>
      <c r="F26" s="77">
        <f t="array" ref="F26">INDEX('A2. UNWPP Female Population'!$1:$1048576,MATCH('1. Data entry'!$C$10&amp;F$2,'A2. UNWPP Female Population'!$C:$C&amp;'A2. UNWPP Female Population'!$F:$F,0),12)</f>
        <v>866.447</v>
      </c>
      <c r="G26" s="77">
        <f t="array" ref="G26">INDEX('A2. UNWPP Female Population'!$1:$1048576,MATCH('1. Data entry'!$C$10&amp;G$2,'A2. UNWPP Female Population'!$C:$C&amp;'A2. UNWPP Female Population'!$F:$F,0),12)</f>
        <v>1026.521</v>
      </c>
      <c r="H26" s="77">
        <f t="array" ref="H26">INDEX('A2. UNWPP Female Population'!$1:$1048576,MATCH('1. Data entry'!$C$10&amp;H$2,'A2. UNWPP Female Population'!$C:$C&amp;'A2. UNWPP Female Population'!$F:$F,0),12)</f>
        <v>1185.288</v>
      </c>
      <c r="I26" s="77">
        <f t="array" ref="I26">INDEX('A2. UNWPP Female Population'!$1:$1048576,MATCH('1. Data entry'!$C$10&amp;I$2,'A2. UNWPP Female Population'!$C:$C&amp;'A2. UNWPP Female Population'!$F:$F,0),12)</f>
        <v>1276.1690000000001</v>
      </c>
      <c r="J26" s="77">
        <f t="array" ref="J26">INDEX('A2. UNWPP Female Population'!$1:$1048576,MATCH('1. Data entry'!$C$10&amp;J$2,'A2. UNWPP Female Population'!$C:$C&amp;'A2. UNWPP Female Population'!$F:$F,0),12)</f>
        <v>1365.066</v>
      </c>
      <c r="K26" s="77">
        <f t="array" ref="K26">INDEX('A2. UNWPP Female Population'!$1:$1048576,MATCH('1. Data entry'!$C$10&amp;K$2,'A2. UNWPP Female Population'!$C:$C&amp;'A2. UNWPP Female Population'!$F:$F,0),12)</f>
        <v>1467.027</v>
      </c>
      <c r="L26" s="77">
        <f t="array" ref="L26">INDEX('A2. UNWPP Female Population'!$1:$1048576,MATCH('1. Data entry'!$C$10&amp;L$2,'A2. UNWPP Female Population'!$C:$C&amp;'A2. UNWPP Female Population'!$F:$F,0),12)</f>
        <v>1585.192</v>
      </c>
      <c r="M26" s="77">
        <f t="array" ref="M26">INDEX('A2. UNWPP Female Population'!$1:$1048576,MATCH('1. Data entry'!$C$10&amp;M$2,'A2. UNWPP Female Population'!$C:$C&amp;'A2. UNWPP Female Population'!$F:$F,0),12)</f>
        <v>1707.374</v>
      </c>
      <c r="N26" s="77">
        <f t="array" ref="N26">INDEX('A2. UNWPP Female Population'!$1:$1048576,MATCH('1. Data entry'!$C$10&amp;N$2,'A2. UNWPP Female Population'!$C:$C&amp;'A2. UNWPP Female Population'!$F:$F,0),12)</f>
        <v>1817.7840000000001</v>
      </c>
      <c r="O26" s="77">
        <f t="array" ref="O26">INDEX('A2. UNWPP Female Population'!$1:$1048576,MATCH('1. Data entry'!$C$10&amp;O$2,'A2. UNWPP Female Population'!$C:$C&amp;'A2. UNWPP Female Population'!$F:$F,0),12)</f>
        <v>1910.952</v>
      </c>
      <c r="P26" s="77">
        <f t="array" ref="P26">INDEX('A2. UNWPP Female Population'!$1:$1048576,MATCH('1. Data entry'!$C$10&amp;P$2,'A2. UNWPP Female Population'!$C:$C&amp;'A2. UNWPP Female Population'!$F:$F,0),12)</f>
        <v>1987.0540000000001</v>
      </c>
      <c r="Q26" s="77">
        <f t="array" ref="Q26">INDEX('A2. UNWPP Female Population'!$1:$1048576,MATCH('1. Data entry'!$C$10&amp;Q$2,'A2. UNWPP Female Population'!$C:$C&amp;'A2. UNWPP Female Population'!$F:$F,0),12)</f>
        <v>2055.799</v>
      </c>
      <c r="R26" s="77">
        <f t="array" ref="R26">INDEX('A2. UNWPP Female Population'!$1:$1048576,MATCH('1. Data entry'!$C$10&amp;R$2,'A2. UNWPP Female Population'!$C:$C&amp;'A2. UNWPP Female Population'!$F:$F,0),12)</f>
        <v>2124.4229999999998</v>
      </c>
      <c r="S26" s="77">
        <f t="array" ref="S26">INDEX('A2. UNWPP Female Population'!$1:$1048576,MATCH('1. Data entry'!$C$10&amp;S$2,'A2. UNWPP Female Population'!$C:$C&amp;'A2. UNWPP Female Population'!$F:$F,0),12)</f>
        <v>2189.8989999999999</v>
      </c>
      <c r="T26" s="77">
        <f t="array" ref="T26">INDEX('A2. UNWPP Female Population'!$1:$1048576,MATCH('1. Data entry'!$C$10&amp;T$2,'A2. UNWPP Female Population'!$C:$C&amp;'A2. UNWPP Female Population'!$F:$F,0),12)</f>
        <v>2242.1840000000002</v>
      </c>
      <c r="U26" s="77"/>
      <c r="V26" s="77"/>
    </row>
    <row r="27" spans="1:73" x14ac:dyDescent="0.3">
      <c r="A27">
        <v>2</v>
      </c>
      <c r="B27">
        <v>30</v>
      </c>
      <c r="C27" s="77">
        <f t="array" ref="C27">INDEX('A2. UNWPP Female Population'!$1:$1048576,MATCH('1. Data entry'!$C$10&amp;C$2,'A2. UNWPP Female Population'!$C:$C&amp;'A2. UNWPP Female Population'!$F:$F,0),13)</f>
        <v>526.20000000000005</v>
      </c>
      <c r="D27" s="77">
        <f t="array" ref="D27">INDEX('A2. UNWPP Female Population'!$1:$1048576,MATCH('1. Data entry'!$C$10&amp;D$2,'A2. UNWPP Female Population'!$C:$C&amp;'A2. UNWPP Female Population'!$F:$F,0),13)</f>
        <v>596.08399999999995</v>
      </c>
      <c r="E27" s="77">
        <f t="array" ref="E27">INDEX('A2. UNWPP Female Population'!$1:$1048576,MATCH('1. Data entry'!$C$10&amp;E$2,'A2. UNWPP Female Population'!$C:$C&amp;'A2. UNWPP Female Population'!$F:$F,0),13)</f>
        <v>668.60299999999995</v>
      </c>
      <c r="F27" s="77">
        <f t="array" ref="F27">INDEX('A2. UNWPP Female Population'!$1:$1048576,MATCH('1. Data entry'!$C$10&amp;F$2,'A2. UNWPP Female Population'!$C:$C&amp;'A2. UNWPP Female Population'!$F:$F,0),13)</f>
        <v>746.73500000000001</v>
      </c>
      <c r="G27" s="77">
        <f t="array" ref="G27">INDEX('A2. UNWPP Female Population'!$1:$1048576,MATCH('1. Data entry'!$C$10&amp;G$2,'A2. UNWPP Female Population'!$C:$C&amp;'A2. UNWPP Female Population'!$F:$F,0),13)</f>
        <v>855.98</v>
      </c>
      <c r="H27" s="77">
        <f t="array" ref="H27">INDEX('A2. UNWPP Female Population'!$1:$1048576,MATCH('1. Data entry'!$C$10&amp;H$2,'A2. UNWPP Female Population'!$C:$C&amp;'A2. UNWPP Female Population'!$F:$F,0),13)</f>
        <v>1016.0069999999999</v>
      </c>
      <c r="I27" s="77">
        <f t="array" ref="I27">INDEX('A2. UNWPP Female Population'!$1:$1048576,MATCH('1. Data entry'!$C$10&amp;I$2,'A2. UNWPP Female Population'!$C:$C&amp;'A2. UNWPP Female Population'!$F:$F,0),13)</f>
        <v>1174.384</v>
      </c>
      <c r="J27" s="77">
        <f t="array" ref="J27">INDEX('A2. UNWPP Female Population'!$1:$1048576,MATCH('1. Data entry'!$C$10&amp;J$2,'A2. UNWPP Female Population'!$C:$C&amp;'A2. UNWPP Female Population'!$F:$F,0),13)</f>
        <v>1265.21</v>
      </c>
      <c r="K27" s="77">
        <f t="array" ref="K27">INDEX('A2. UNWPP Female Population'!$1:$1048576,MATCH('1. Data entry'!$C$10&amp;K$2,'A2. UNWPP Female Population'!$C:$C&amp;'A2. UNWPP Female Population'!$F:$F,0),13)</f>
        <v>1354.3340000000001</v>
      </c>
      <c r="L27" s="77">
        <f t="array" ref="L27">INDEX('A2. UNWPP Female Population'!$1:$1048576,MATCH('1. Data entry'!$C$10&amp;L$2,'A2. UNWPP Female Population'!$C:$C&amp;'A2. UNWPP Female Population'!$F:$F,0),13)</f>
        <v>1456.501</v>
      </c>
      <c r="M27" s="77">
        <f t="array" ref="M27">INDEX('A2. UNWPP Female Population'!$1:$1048576,MATCH('1. Data entry'!$C$10&amp;M$2,'A2. UNWPP Female Population'!$C:$C&amp;'A2. UNWPP Female Population'!$F:$F,0),13)</f>
        <v>1574.846</v>
      </c>
      <c r="N27" s="77">
        <f t="array" ref="N27">INDEX('A2. UNWPP Female Population'!$1:$1048576,MATCH('1. Data entry'!$C$10&amp;N$2,'A2. UNWPP Female Population'!$C:$C&amp;'A2. UNWPP Female Population'!$F:$F,0),13)</f>
        <v>1697.1949999999999</v>
      </c>
      <c r="O27" s="77">
        <f t="array" ref="O27">INDEX('A2. UNWPP Female Population'!$1:$1048576,MATCH('1. Data entry'!$C$10&amp;O$2,'A2. UNWPP Female Population'!$C:$C&amp;'A2. UNWPP Female Population'!$F:$F,0),13)</f>
        <v>1807.875</v>
      </c>
      <c r="P27" s="77">
        <f t="array" ref="P27">INDEX('A2. UNWPP Female Population'!$1:$1048576,MATCH('1. Data entry'!$C$10&amp;P$2,'A2. UNWPP Female Population'!$C:$C&amp;'A2. UNWPP Female Population'!$F:$F,0),13)</f>
        <v>1901.39</v>
      </c>
      <c r="Q27" s="77">
        <f t="array" ref="Q27">INDEX('A2. UNWPP Female Population'!$1:$1048576,MATCH('1. Data entry'!$C$10&amp;Q$2,'A2. UNWPP Female Population'!$C:$C&amp;'A2. UNWPP Female Population'!$F:$F,0),13)</f>
        <v>1977.8789999999999</v>
      </c>
      <c r="R27" s="77">
        <f t="array" ref="R27">INDEX('A2. UNWPP Female Population'!$1:$1048576,MATCH('1. Data entry'!$C$10&amp;R$2,'A2. UNWPP Female Population'!$C:$C&amp;'A2. UNWPP Female Population'!$F:$F,0),13)</f>
        <v>2047.038</v>
      </c>
      <c r="S27" s="77">
        <f t="array" ref="S27">INDEX('A2. UNWPP Female Population'!$1:$1048576,MATCH('1. Data entry'!$C$10&amp;S$2,'A2. UNWPP Female Population'!$C:$C&amp;'A2. UNWPP Female Population'!$F:$F,0),13)</f>
        <v>2116.0770000000002</v>
      </c>
      <c r="T27" s="77">
        <f t="array" ref="T27">INDEX('A2. UNWPP Female Population'!$1:$1048576,MATCH('1. Data entry'!$C$10&amp;T$2,'A2. UNWPP Female Population'!$C:$C&amp;'A2. UNWPP Female Population'!$F:$F,0),13)</f>
        <v>2181.9749999999999</v>
      </c>
      <c r="U27" s="77"/>
      <c r="V27" s="77"/>
    </row>
    <row r="28" spans="1:73" x14ac:dyDescent="0.3">
      <c r="A28">
        <v>2</v>
      </c>
      <c r="B28">
        <v>35</v>
      </c>
      <c r="C28" s="77">
        <f t="array" ref="C28">INDEX('A2. UNWPP Female Population'!$1:$1048576,MATCH('1. Data entry'!$C$10&amp;C$2,'A2. UNWPP Female Population'!$C:$C&amp;'A2. UNWPP Female Population'!$F:$F,0),14)</f>
        <v>427.72</v>
      </c>
      <c r="D28" s="77">
        <f t="array" ref="D28">INDEX('A2. UNWPP Female Population'!$1:$1048576,MATCH('1. Data entry'!$C$10&amp;D$2,'A2. UNWPP Female Population'!$C:$C&amp;'A2. UNWPP Female Population'!$F:$F,0),14)</f>
        <v>516.36300000000006</v>
      </c>
      <c r="E28" s="77">
        <f t="array" ref="E28">INDEX('A2. UNWPP Female Population'!$1:$1048576,MATCH('1. Data entry'!$C$10&amp;E$2,'A2. UNWPP Female Population'!$C:$C&amp;'A2. UNWPP Female Population'!$F:$F,0),14)</f>
        <v>586.51900000000001</v>
      </c>
      <c r="F28" s="77">
        <f t="array" ref="F28">INDEX('A2. UNWPP Female Population'!$1:$1048576,MATCH('1. Data entry'!$C$10&amp;F$2,'A2. UNWPP Female Population'!$C:$C&amp;'A2. UNWPP Female Population'!$F:$F,0),14)</f>
        <v>659.29200000000003</v>
      </c>
      <c r="G28" s="77">
        <f t="array" ref="G28">INDEX('A2. UNWPP Female Population'!$1:$1048576,MATCH('1. Data entry'!$C$10&amp;G$2,'A2. UNWPP Female Population'!$C:$C&amp;'A2. UNWPP Female Population'!$F:$F,0),14)</f>
        <v>737.66300000000001</v>
      </c>
      <c r="H28" s="77">
        <f t="array" ref="H28">INDEX('A2. UNWPP Female Population'!$1:$1048576,MATCH('1. Data entry'!$C$10&amp;H$2,'A2. UNWPP Female Population'!$C:$C&amp;'A2. UNWPP Female Population'!$F:$F,0),14)</f>
        <v>846.95399999999995</v>
      </c>
      <c r="I28" s="77">
        <f t="array" ref="I28">INDEX('A2. UNWPP Female Population'!$1:$1048576,MATCH('1. Data entry'!$C$10&amp;I$2,'A2. UNWPP Female Population'!$C:$C&amp;'A2. UNWPP Female Population'!$F:$F,0),14)</f>
        <v>1006.438</v>
      </c>
      <c r="J28" s="77">
        <f t="array" ref="J28">INDEX('A2. UNWPP Female Population'!$1:$1048576,MATCH('1. Data entry'!$C$10&amp;J$2,'A2. UNWPP Female Population'!$C:$C&amp;'A2. UNWPP Female Population'!$F:$F,0),14)</f>
        <v>1164.33</v>
      </c>
      <c r="K28" s="77">
        <f t="array" ref="K28">INDEX('A2. UNWPP Female Population'!$1:$1048576,MATCH('1. Data entry'!$C$10&amp;K$2,'A2. UNWPP Female Population'!$C:$C&amp;'A2. UNWPP Female Population'!$F:$F,0),14)</f>
        <v>1255.278</v>
      </c>
      <c r="L28" s="77">
        <f t="array" ref="L28">INDEX('A2. UNWPP Female Population'!$1:$1048576,MATCH('1. Data entry'!$C$10&amp;L$2,'A2. UNWPP Female Population'!$C:$C&amp;'A2. UNWPP Female Population'!$F:$F,0),14)</f>
        <v>1344.55</v>
      </c>
      <c r="M28" s="77">
        <f t="array" ref="M28">INDEX('A2. UNWPP Female Population'!$1:$1048576,MATCH('1. Data entry'!$C$10&amp;M$2,'A2. UNWPP Female Population'!$C:$C&amp;'A2. UNWPP Female Population'!$F:$F,0),14)</f>
        <v>1446.848</v>
      </c>
      <c r="N28" s="77">
        <f t="array" ref="N28">INDEX('A2. UNWPP Female Population'!$1:$1048576,MATCH('1. Data entry'!$C$10&amp;N$2,'A2. UNWPP Female Population'!$C:$C&amp;'A2. UNWPP Female Population'!$F:$F,0),14)</f>
        <v>1565.2670000000001</v>
      </c>
      <c r="O28" s="77">
        <f t="array" ref="O28">INDEX('A2. UNWPP Female Population'!$1:$1048576,MATCH('1. Data entry'!$C$10&amp;O$2,'A2. UNWPP Female Population'!$C:$C&amp;'A2. UNWPP Female Population'!$F:$F,0),14)</f>
        <v>1687.6980000000001</v>
      </c>
      <c r="P28" s="77">
        <f t="array" ref="P28">INDEX('A2. UNWPP Female Population'!$1:$1048576,MATCH('1. Data entry'!$C$10&amp;P$2,'A2. UNWPP Female Population'!$C:$C&amp;'A2. UNWPP Female Population'!$F:$F,0),14)</f>
        <v>1798.579</v>
      </c>
      <c r="Q28" s="77">
        <f t="array" ref="Q28">INDEX('A2. UNWPP Female Population'!$1:$1048576,MATCH('1. Data entry'!$C$10&amp;Q$2,'A2. UNWPP Female Population'!$C:$C&amp;'A2. UNWPP Female Population'!$F:$F,0),14)</f>
        <v>1892.329</v>
      </c>
      <c r="R28" s="77">
        <f t="array" ref="R28">INDEX('A2. UNWPP Female Population'!$1:$1048576,MATCH('1. Data entry'!$C$10&amp;R$2,'A2. UNWPP Female Population'!$C:$C&amp;'A2. UNWPP Female Population'!$F:$F,0),14)</f>
        <v>1969.1479999999999</v>
      </c>
      <c r="S28" s="77">
        <f t="array" ref="S28">INDEX('A2. UNWPP Female Population'!$1:$1048576,MATCH('1. Data entry'!$C$10&amp;S$2,'A2. UNWPP Female Population'!$C:$C&amp;'A2. UNWPP Female Population'!$F:$F,0),14)</f>
        <v>2038.6669999999999</v>
      </c>
      <c r="T28" s="77">
        <f t="array" ref="T28">INDEX('A2. UNWPP Female Population'!$1:$1048576,MATCH('1. Data entry'!$C$10&amp;T$2,'A2. UNWPP Female Population'!$C:$C&amp;'A2. UNWPP Female Population'!$F:$F,0),14)</f>
        <v>2108.0729999999999</v>
      </c>
      <c r="U28" s="77"/>
      <c r="V28" s="77"/>
    </row>
    <row r="29" spans="1:73" x14ac:dyDescent="0.3">
      <c r="A29">
        <v>2</v>
      </c>
      <c r="B29">
        <v>40</v>
      </c>
      <c r="C29" s="77">
        <f t="array" ref="C29">INDEX('A2. UNWPP Female Population'!$1:$1048576,MATCH('1. Data entry'!$C$10&amp;C$2,'A2. UNWPP Female Population'!$C:$C&amp;'A2. UNWPP Female Population'!$F:$F,0),15)</f>
        <v>345.44499999999999</v>
      </c>
      <c r="D29" s="77">
        <f t="array" ref="D29">INDEX('A2. UNWPP Female Population'!$1:$1048576,MATCH('1. Data entry'!$C$10&amp;D$2,'A2. UNWPP Female Population'!$C:$C&amp;'A2. UNWPP Female Population'!$F:$F,0),15)</f>
        <v>419.09100000000001</v>
      </c>
      <c r="E29" s="77">
        <f t="array" ref="E29">INDEX('A2. UNWPP Female Population'!$1:$1048576,MATCH('1. Data entry'!$C$10&amp;E$2,'A2. UNWPP Female Population'!$C:$C&amp;'A2. UNWPP Female Population'!$F:$F,0),15)</f>
        <v>507.47300000000001</v>
      </c>
      <c r="F29" s="77">
        <f t="array" ref="F29">INDEX('A2. UNWPP Female Population'!$1:$1048576,MATCH('1. Data entry'!$C$10&amp;F$2,'A2. UNWPP Female Population'!$C:$C&amp;'A2. UNWPP Female Population'!$F:$F,0),15)</f>
        <v>577.69399999999996</v>
      </c>
      <c r="G29" s="77">
        <f t="array" ref="G29">INDEX('A2. UNWPP Female Population'!$1:$1048576,MATCH('1. Data entry'!$C$10&amp;G$2,'A2. UNWPP Female Population'!$C:$C&amp;'A2. UNWPP Female Population'!$F:$F,0),15)</f>
        <v>650.57100000000003</v>
      </c>
      <c r="H29" s="77">
        <f t="array" ref="H29">INDEX('A2. UNWPP Female Population'!$1:$1048576,MATCH('1. Data entry'!$C$10&amp;H$2,'A2. UNWPP Female Population'!$C:$C&amp;'A2. UNWPP Female Population'!$F:$F,0),15)</f>
        <v>729.01900000000001</v>
      </c>
      <c r="I29" s="77">
        <f t="array" ref="I29">INDEX('A2. UNWPP Female Population'!$1:$1048576,MATCH('1. Data entry'!$C$10&amp;I$2,'A2. UNWPP Female Population'!$C:$C&amp;'A2. UNWPP Female Population'!$F:$F,0),15)</f>
        <v>837.89099999999996</v>
      </c>
      <c r="J29" s="77">
        <f t="array" ref="J29">INDEX('A2. UNWPP Female Population'!$1:$1048576,MATCH('1. Data entry'!$C$10&amp;J$2,'A2. UNWPP Female Population'!$C:$C&amp;'A2. UNWPP Female Population'!$F:$F,0),15)</f>
        <v>996.64300000000003</v>
      </c>
      <c r="K29" s="77">
        <f t="array" ref="K29">INDEX('A2. UNWPP Female Population'!$1:$1048576,MATCH('1. Data entry'!$C$10&amp;K$2,'A2. UNWPP Female Population'!$C:$C&amp;'A2. UNWPP Female Population'!$F:$F,0),15)</f>
        <v>1154.0530000000001</v>
      </c>
      <c r="L29" s="77">
        <f t="array" ref="L29">INDEX('A2. UNWPP Female Population'!$1:$1048576,MATCH('1. Data entry'!$C$10&amp;L$2,'A2. UNWPP Female Population'!$C:$C&amp;'A2. UNWPP Female Population'!$F:$F,0),15)</f>
        <v>1245.0319999999999</v>
      </c>
      <c r="M29" s="77">
        <f t="array" ref="M29">INDEX('A2. UNWPP Female Population'!$1:$1048576,MATCH('1. Data entry'!$C$10&amp;M$2,'A2. UNWPP Female Population'!$C:$C&amp;'A2. UNWPP Female Population'!$F:$F,0),15)</f>
        <v>1334.393</v>
      </c>
      <c r="N29" s="77">
        <f t="array" ref="N29">INDEX('A2. UNWPP Female Population'!$1:$1048576,MATCH('1. Data entry'!$C$10&amp;N$2,'A2. UNWPP Female Population'!$C:$C&amp;'A2. UNWPP Female Population'!$F:$F,0),15)</f>
        <v>1436.7170000000001</v>
      </c>
      <c r="O29" s="77">
        <f t="array" ref="O29">INDEX('A2. UNWPP Female Population'!$1:$1048576,MATCH('1. Data entry'!$C$10&amp;O$2,'A2. UNWPP Female Population'!$C:$C&amp;'A2. UNWPP Female Population'!$F:$F,0),15)</f>
        <v>1555.088</v>
      </c>
      <c r="P29" s="77">
        <f t="array" ref="P29">INDEX('A2. UNWPP Female Population'!$1:$1048576,MATCH('1. Data entry'!$C$10&amp;P$2,'A2. UNWPP Female Population'!$C:$C&amp;'A2. UNWPP Female Population'!$F:$F,0),15)</f>
        <v>1677.511</v>
      </c>
      <c r="Q29" s="77">
        <f t="array" ref="Q29">INDEX('A2. UNWPP Female Population'!$1:$1048576,MATCH('1. Data entry'!$C$10&amp;Q$2,'A2. UNWPP Female Population'!$C:$C&amp;'A2. UNWPP Female Population'!$F:$F,0),15)</f>
        <v>1788.472</v>
      </c>
      <c r="R29" s="77">
        <f t="array" ref="R29">INDEX('A2. UNWPP Female Population'!$1:$1048576,MATCH('1. Data entry'!$C$10&amp;R$2,'A2. UNWPP Female Population'!$C:$C&amp;'A2. UNWPP Female Population'!$F:$F,0),15)</f>
        <v>1882.404</v>
      </c>
      <c r="S29" s="77">
        <f t="array" ref="S29">INDEX('A2. UNWPP Female Population'!$1:$1048576,MATCH('1. Data entry'!$C$10&amp;S$2,'A2. UNWPP Female Population'!$C:$C&amp;'A2. UNWPP Female Population'!$F:$F,0),15)</f>
        <v>1959.521</v>
      </c>
      <c r="T29" s="77">
        <f t="array" ref="T29">INDEX('A2. UNWPP Female Population'!$1:$1048576,MATCH('1. Data entry'!$C$10&amp;T$2,'A2. UNWPP Female Population'!$C:$C&amp;'A2. UNWPP Female Population'!$F:$F,0),15)</f>
        <v>2029.3689999999999</v>
      </c>
      <c r="U29" s="77"/>
      <c r="V29" s="77"/>
    </row>
    <row r="30" spans="1:73" x14ac:dyDescent="0.3">
      <c r="A30">
        <v>2</v>
      </c>
      <c r="B30">
        <v>45</v>
      </c>
      <c r="C30" s="77">
        <f t="array" ref="C30">INDEX('A2. UNWPP Female Population'!$1:$1048576,MATCH('1. Data entry'!$C$10&amp;C$2,'A2. UNWPP Female Population'!$C:$C&amp;'A2. UNWPP Female Population'!$F:$F,0),16)</f>
        <v>272.16800000000001</v>
      </c>
      <c r="D30" s="77">
        <f t="array" ref="D30">INDEX('A2. UNWPP Female Population'!$1:$1048576,MATCH('1. Data entry'!$C$10&amp;D$2,'A2. UNWPP Female Population'!$C:$C&amp;'A2. UNWPP Female Population'!$F:$F,0),16)</f>
        <v>337.52300000000002</v>
      </c>
      <c r="E30" s="77">
        <f t="array" ref="E30">INDEX('A2. UNWPP Female Population'!$1:$1048576,MATCH('1. Data entry'!$C$10&amp;E$2,'A2. UNWPP Female Population'!$C:$C&amp;'A2. UNWPP Female Population'!$F:$F,0),16)</f>
        <v>410.70800000000003</v>
      </c>
      <c r="F30" s="77">
        <f t="array" ref="F30">INDEX('A2. UNWPP Female Population'!$1:$1048576,MATCH('1. Data entry'!$C$10&amp;F$2,'A2. UNWPP Female Population'!$C:$C&amp;'A2. UNWPP Female Population'!$F:$F,0),16)</f>
        <v>498.54899999999998</v>
      </c>
      <c r="G30" s="77">
        <f t="array" ref="G30">INDEX('A2. UNWPP Female Population'!$1:$1048576,MATCH('1. Data entry'!$C$10&amp;G$2,'A2. UNWPP Female Population'!$C:$C&amp;'A2. UNWPP Female Population'!$F:$F,0),16)</f>
        <v>568.64599999999996</v>
      </c>
      <c r="H30" s="77">
        <f t="array" ref="H30">INDEX('A2. UNWPP Female Population'!$1:$1048576,MATCH('1. Data entry'!$C$10&amp;H$2,'A2. UNWPP Female Population'!$C:$C&amp;'A2. UNWPP Female Population'!$F:$F,0),16)</f>
        <v>641.42200000000003</v>
      </c>
      <c r="I30" s="77">
        <f t="array" ref="I30">INDEX('A2. UNWPP Female Population'!$1:$1048576,MATCH('1. Data entry'!$C$10&amp;I$2,'A2. UNWPP Female Population'!$C:$C&amp;'A2. UNWPP Female Population'!$F:$F,0),16)</f>
        <v>719.56200000000001</v>
      </c>
      <c r="J30" s="77">
        <f t="array" ref="J30">INDEX('A2. UNWPP Female Population'!$1:$1048576,MATCH('1. Data entry'!$C$10&amp;J$2,'A2. UNWPP Female Population'!$C:$C&amp;'A2. UNWPP Female Population'!$F:$F,0),16)</f>
        <v>827.85400000000004</v>
      </c>
      <c r="K30" s="77">
        <f t="array" ref="K30">INDEX('A2. UNWPP Female Population'!$1:$1048576,MATCH('1. Data entry'!$C$10&amp;K$2,'A2. UNWPP Female Population'!$C:$C&amp;'A2. UNWPP Female Population'!$F:$F,0),16)</f>
        <v>985.73699999999997</v>
      </c>
      <c r="L30" s="77">
        <f t="array" ref="L30">INDEX('A2. UNWPP Female Population'!$1:$1048576,MATCH('1. Data entry'!$C$10&amp;L$2,'A2. UNWPP Female Population'!$C:$C&amp;'A2. UNWPP Female Population'!$F:$F,0),16)</f>
        <v>1142.4449999999999</v>
      </c>
      <c r="M30" s="77">
        <f t="array" ref="M30">INDEX('A2. UNWPP Female Population'!$1:$1048576,MATCH('1. Data entry'!$C$10&amp;M$2,'A2. UNWPP Female Population'!$C:$C&amp;'A2. UNWPP Female Population'!$F:$F,0),16)</f>
        <v>1233.3920000000001</v>
      </c>
      <c r="N30" s="77">
        <f t="array" ref="N30">INDEX('A2. UNWPP Female Population'!$1:$1048576,MATCH('1. Data entry'!$C$10&amp;N$2,'A2. UNWPP Female Population'!$C:$C&amp;'A2. UNWPP Female Population'!$F:$F,0),16)</f>
        <v>1322.768</v>
      </c>
      <c r="O30" s="77">
        <f t="array" ref="O30">INDEX('A2. UNWPP Female Population'!$1:$1048576,MATCH('1. Data entry'!$C$10&amp;O$2,'A2. UNWPP Female Population'!$C:$C&amp;'A2. UNWPP Female Population'!$F:$F,0),16)</f>
        <v>1425.0039999999999</v>
      </c>
      <c r="P30" s="77">
        <f t="array" ref="P30">INDEX('A2. UNWPP Female Population'!$1:$1048576,MATCH('1. Data entry'!$C$10&amp;P$2,'A2. UNWPP Female Population'!$C:$C&amp;'A2. UNWPP Female Population'!$F:$F,0),16)</f>
        <v>1543.232</v>
      </c>
      <c r="Q30" s="77">
        <f t="array" ref="Q30">INDEX('A2. UNWPP Female Population'!$1:$1048576,MATCH('1. Data entry'!$C$10&amp;Q$2,'A2. UNWPP Female Population'!$C:$C&amp;'A2. UNWPP Female Population'!$F:$F,0),16)</f>
        <v>1665.5319999999999</v>
      </c>
      <c r="R30" s="77">
        <f t="array" ref="R30">INDEX('A2. UNWPP Female Population'!$1:$1048576,MATCH('1. Data entry'!$C$10&amp;R$2,'A2. UNWPP Female Population'!$C:$C&amp;'A2. UNWPP Female Population'!$F:$F,0),16)</f>
        <v>1776.5150000000001</v>
      </c>
      <c r="S30" s="77">
        <f t="array" ref="S30">INDEX('A2. UNWPP Female Population'!$1:$1048576,MATCH('1. Data entry'!$C$10&amp;S$2,'A2. UNWPP Female Population'!$C:$C&amp;'A2. UNWPP Female Population'!$F:$F,0),16)</f>
        <v>1870.6120000000001</v>
      </c>
      <c r="T30" s="77">
        <f t="array" ref="T30">INDEX('A2. UNWPP Female Population'!$1:$1048576,MATCH('1. Data entry'!$C$10&amp;T$2,'A2. UNWPP Female Population'!$C:$C&amp;'A2. UNWPP Female Population'!$F:$F,0),16)</f>
        <v>1948.0160000000001</v>
      </c>
      <c r="U30" s="77"/>
      <c r="V30" s="77"/>
    </row>
    <row r="31" spans="1:73" x14ac:dyDescent="0.3">
      <c r="A31">
        <v>2</v>
      </c>
      <c r="B31">
        <v>50</v>
      </c>
      <c r="C31" s="77">
        <f t="array" ref="C31">INDEX('A2. UNWPP Female Population'!$1:$1048576,MATCH('1. Data entry'!$C$10&amp;C$2,'A2. UNWPP Female Population'!$C:$C&amp;'A2. UNWPP Female Population'!$F:$F,0),17)</f>
        <v>217.511</v>
      </c>
      <c r="D31" s="77">
        <f t="array" ref="D31">INDEX('A2. UNWPP Female Population'!$1:$1048576,MATCH('1. Data entry'!$C$10&amp;D$2,'A2. UNWPP Female Population'!$C:$C&amp;'A2. UNWPP Female Population'!$F:$F,0),17)</f>
        <v>264.27699999999999</v>
      </c>
      <c r="E31" s="77">
        <f t="array" ref="E31">INDEX('A2. UNWPP Female Population'!$1:$1048576,MATCH('1. Data entry'!$C$10&amp;E$2,'A2. UNWPP Female Population'!$C:$C&amp;'A2. UNWPP Female Population'!$F:$F,0),17)</f>
        <v>328.81299999999999</v>
      </c>
      <c r="F31" s="77">
        <f t="array" ref="F31">INDEX('A2. UNWPP Female Population'!$1:$1048576,MATCH('1. Data entry'!$C$10&amp;F$2,'A2. UNWPP Female Population'!$C:$C&amp;'A2. UNWPP Female Population'!$F:$F,0),17)</f>
        <v>401.185</v>
      </c>
      <c r="G31" s="77">
        <f t="array" ref="G31">INDEX('A2. UNWPP Female Population'!$1:$1048576,MATCH('1. Data entry'!$C$10&amp;G$2,'A2. UNWPP Female Population'!$C:$C&amp;'A2. UNWPP Female Population'!$F:$F,0),17)</f>
        <v>488.14</v>
      </c>
      <c r="H31" s="77">
        <f t="array" ref="H31">INDEX('A2. UNWPP Female Population'!$1:$1048576,MATCH('1. Data entry'!$C$10&amp;H$2,'A2. UNWPP Female Population'!$C:$C&amp;'A2. UNWPP Female Population'!$F:$F,0),17)</f>
        <v>557.827</v>
      </c>
      <c r="I31" s="77">
        <f t="array" ref="I31">INDEX('A2. UNWPP Female Population'!$1:$1048576,MATCH('1. Data entry'!$C$10&amp;I$2,'A2. UNWPP Female Population'!$C:$C&amp;'A2. UNWPP Female Population'!$F:$F,0),17)</f>
        <v>630.16800000000001</v>
      </c>
      <c r="J31" s="77">
        <f t="array" ref="J31">INDEX('A2. UNWPP Female Population'!$1:$1048576,MATCH('1. Data entry'!$C$10&amp;J$2,'A2. UNWPP Female Population'!$C:$C&amp;'A2. UNWPP Female Population'!$F:$F,0),17)</f>
        <v>707.83299999999997</v>
      </c>
      <c r="K31" s="77">
        <f t="array" ref="K31">INDEX('A2. UNWPP Female Population'!$1:$1048576,MATCH('1. Data entry'!$C$10&amp;K$2,'A2. UNWPP Female Population'!$C:$C&amp;'A2. UNWPP Female Population'!$F:$F,0),17)</f>
        <v>815.38199999999995</v>
      </c>
      <c r="L31" s="77">
        <f t="array" ref="L31">INDEX('A2. UNWPP Female Population'!$1:$1048576,MATCH('1. Data entry'!$C$10&amp;L$2,'A2. UNWPP Female Population'!$C:$C&amp;'A2. UNWPP Female Population'!$F:$F,0),17)</f>
        <v>972.03399999999999</v>
      </c>
      <c r="M31" s="77">
        <f t="array" ref="M31">INDEX('A2. UNWPP Female Population'!$1:$1048576,MATCH('1. Data entry'!$C$10&amp;M$2,'A2. UNWPP Female Population'!$C:$C&amp;'A2. UNWPP Female Population'!$F:$F,0),17)</f>
        <v>1127.74</v>
      </c>
      <c r="N31" s="77">
        <f t="array" ref="N31">INDEX('A2. UNWPP Female Population'!$1:$1048576,MATCH('1. Data entry'!$C$10&amp;N$2,'A2. UNWPP Female Population'!$C:$C&amp;'A2. UNWPP Female Population'!$F:$F,0),17)</f>
        <v>1218.588</v>
      </c>
      <c r="O31" s="77">
        <f t="array" ref="O31">INDEX('A2. UNWPP Female Population'!$1:$1048576,MATCH('1. Data entry'!$C$10&amp;O$2,'A2. UNWPP Female Population'!$C:$C&amp;'A2. UNWPP Female Population'!$F:$F,0),17)</f>
        <v>1307.8389999999999</v>
      </c>
      <c r="P31" s="77">
        <f t="array" ref="P31">INDEX('A2. UNWPP Female Population'!$1:$1048576,MATCH('1. Data entry'!$C$10&amp;P$2,'A2. UNWPP Female Population'!$C:$C&amp;'A2. UNWPP Female Population'!$F:$F,0),17)</f>
        <v>1409.932</v>
      </c>
      <c r="Q31" s="77">
        <f t="array" ref="Q31">INDEX('A2. UNWPP Female Population'!$1:$1048576,MATCH('1. Data entry'!$C$10&amp;Q$2,'A2. UNWPP Female Population'!$C:$C&amp;'A2. UNWPP Female Population'!$F:$F,0),17)</f>
        <v>1527.8869999999999</v>
      </c>
      <c r="R31" s="77">
        <f t="array" ref="R31">INDEX('A2. UNWPP Female Population'!$1:$1048576,MATCH('1. Data entry'!$C$10&amp;R$2,'A2. UNWPP Female Population'!$C:$C&amp;'A2. UNWPP Female Population'!$F:$F,0),17)</f>
        <v>1649.9929999999999</v>
      </c>
      <c r="S31" s="77">
        <f t="array" ref="S31">INDEX('A2. UNWPP Female Population'!$1:$1048576,MATCH('1. Data entry'!$C$10&amp;S$2,'A2. UNWPP Female Population'!$C:$C&amp;'A2. UNWPP Female Population'!$F:$F,0),17)</f>
        <v>1760.96</v>
      </c>
      <c r="T31" s="77">
        <f t="array" ref="T31">INDEX('A2. UNWPP Female Population'!$1:$1048576,MATCH('1. Data entry'!$C$10&amp;T$2,'A2. UNWPP Female Population'!$C:$C&amp;'A2. UNWPP Female Population'!$F:$F,0),17)</f>
        <v>1855.252</v>
      </c>
      <c r="U31" s="77"/>
      <c r="V31" s="77"/>
    </row>
    <row r="32" spans="1:73" x14ac:dyDescent="0.3">
      <c r="A32">
        <v>2</v>
      </c>
      <c r="B32">
        <v>55</v>
      </c>
      <c r="C32" s="77">
        <f t="array" ref="C32">INDEX('A2. UNWPP Female Population'!$1:$1048576,MATCH('1. Data entry'!$C$10&amp;C$2,'A2. UNWPP Female Population'!$C:$C&amp;'A2. UNWPP Female Population'!$F:$F,0),18)</f>
        <v>174.73699999999999</v>
      </c>
      <c r="D32" s="77">
        <f t="array" ref="D32">INDEX('A2. UNWPP Female Population'!$1:$1048576,MATCH('1. Data entry'!$C$10&amp;D$2,'A2. UNWPP Female Population'!$C:$C&amp;'A2. UNWPP Female Population'!$F:$F,0),18)</f>
        <v>208.869</v>
      </c>
      <c r="E32" s="77">
        <f t="array" ref="E32">INDEX('A2. UNWPP Female Population'!$1:$1048576,MATCH('1. Data entry'!$C$10&amp;E$2,'A2. UNWPP Female Population'!$C:$C&amp;'A2. UNWPP Female Population'!$F:$F,0),18)</f>
        <v>254.73599999999999</v>
      </c>
      <c r="F32" s="77">
        <f t="array" ref="F32">INDEX('A2. UNWPP Female Population'!$1:$1048576,MATCH('1. Data entry'!$C$10&amp;F$2,'A2. UNWPP Female Population'!$C:$C&amp;'A2. UNWPP Female Population'!$F:$F,0),18)</f>
        <v>317.98099999999999</v>
      </c>
      <c r="G32" s="77">
        <f t="array" ref="G32">INDEX('A2. UNWPP Female Population'!$1:$1048576,MATCH('1. Data entry'!$C$10&amp;G$2,'A2. UNWPP Female Population'!$C:$C&amp;'A2. UNWPP Female Population'!$F:$F,0),18)</f>
        <v>389.09300000000002</v>
      </c>
      <c r="H32" s="77">
        <f t="array" ref="H32">INDEX('A2. UNWPP Female Population'!$1:$1048576,MATCH('1. Data entry'!$C$10&amp;H$2,'A2. UNWPP Female Population'!$C:$C&amp;'A2. UNWPP Female Population'!$F:$F,0),18)</f>
        <v>474.62099999999998</v>
      </c>
      <c r="I32" s="77">
        <f t="array" ref="I32">INDEX('A2. UNWPP Female Population'!$1:$1048576,MATCH('1. Data entry'!$C$10&amp;I$2,'A2. UNWPP Female Population'!$C:$C&amp;'A2. UNWPP Female Population'!$F:$F,0),18)</f>
        <v>543.60199999999998</v>
      </c>
      <c r="J32" s="77">
        <f t="array" ref="J32">INDEX('A2. UNWPP Female Population'!$1:$1048576,MATCH('1. Data entry'!$C$10&amp;J$2,'A2. UNWPP Female Population'!$C:$C&amp;'A2. UNWPP Female Population'!$F:$F,0),18)</f>
        <v>615.26700000000005</v>
      </c>
      <c r="K32" s="77">
        <f t="array" ref="K32">INDEX('A2. UNWPP Female Population'!$1:$1048576,MATCH('1. Data entry'!$C$10&amp;K$2,'A2. UNWPP Female Population'!$C:$C&amp;'A2. UNWPP Female Population'!$F:$F,0),18)</f>
        <v>692.31600000000003</v>
      </c>
      <c r="L32" s="77">
        <f t="array" ref="L32">INDEX('A2. UNWPP Female Population'!$1:$1048576,MATCH('1. Data entry'!$C$10&amp;L$2,'A2. UNWPP Female Population'!$C:$C&amp;'A2. UNWPP Female Population'!$F:$F,0),18)</f>
        <v>798.82600000000002</v>
      </c>
      <c r="M32" s="77">
        <f t="array" ref="M32">INDEX('A2. UNWPP Female Population'!$1:$1048576,MATCH('1. Data entry'!$C$10&amp;M$2,'A2. UNWPP Female Population'!$C:$C&amp;'A2. UNWPP Female Population'!$F:$F,0),18)</f>
        <v>953.75900000000001</v>
      </c>
      <c r="N32" s="77">
        <f t="array" ref="N32">INDEX('A2. UNWPP Female Population'!$1:$1048576,MATCH('1. Data entry'!$C$10&amp;N$2,'A2. UNWPP Female Population'!$C:$C&amp;'A2. UNWPP Female Population'!$F:$F,0),18)</f>
        <v>1108.0350000000001</v>
      </c>
      <c r="O32" s="77">
        <f t="array" ref="O32">INDEX('A2. UNWPP Female Population'!$1:$1048576,MATCH('1. Data entry'!$C$10&amp;O$2,'A2. UNWPP Female Population'!$C:$C&amp;'A2. UNWPP Female Population'!$F:$F,0),18)</f>
        <v>1198.604</v>
      </c>
      <c r="P32" s="77">
        <f t="array" ref="P32">INDEX('A2. UNWPP Female Population'!$1:$1048576,MATCH('1. Data entry'!$C$10&amp;P$2,'A2. UNWPP Female Population'!$C:$C&amp;'A2. UNWPP Female Population'!$F:$F,0),18)</f>
        <v>1287.7670000000001</v>
      </c>
      <c r="Q32" s="77">
        <f t="array" ref="Q32">INDEX('A2. UNWPP Female Population'!$1:$1048576,MATCH('1. Data entry'!$C$10&amp;Q$2,'A2. UNWPP Female Population'!$C:$C&amp;'A2. UNWPP Female Population'!$F:$F,0),18)</f>
        <v>1389.633</v>
      </c>
      <c r="R32" s="77">
        <f t="array" ref="R32">INDEX('A2. UNWPP Female Population'!$1:$1048576,MATCH('1. Data entry'!$C$10&amp;R$2,'A2. UNWPP Female Population'!$C:$C&amp;'A2. UNWPP Female Population'!$F:$F,0),18)</f>
        <v>1507.2560000000001</v>
      </c>
      <c r="S32" s="77">
        <f t="array" ref="S32">INDEX('A2. UNWPP Female Population'!$1:$1048576,MATCH('1. Data entry'!$C$10&amp;S$2,'A2. UNWPP Female Population'!$C:$C&amp;'A2. UNWPP Female Population'!$F:$F,0),18)</f>
        <v>1629.116</v>
      </c>
      <c r="T32" s="77">
        <f t="array" ref="T32">INDEX('A2. UNWPP Female Population'!$1:$1048576,MATCH('1. Data entry'!$C$10&amp;T$2,'A2. UNWPP Female Population'!$C:$C&amp;'A2. UNWPP Female Population'!$F:$F,0),18)</f>
        <v>1740.0930000000001</v>
      </c>
      <c r="U32" s="77"/>
      <c r="V32" s="77"/>
    </row>
    <row r="33" spans="1:22" x14ac:dyDescent="0.3">
      <c r="A33">
        <v>2</v>
      </c>
      <c r="B33">
        <v>60</v>
      </c>
      <c r="C33" s="77">
        <f t="array" ref="C33">INDEX('A2. UNWPP Female Population'!$1:$1048576,MATCH('1. Data entry'!$C$10&amp;C$2,'A2. UNWPP Female Population'!$C:$C&amp;'A2. UNWPP Female Population'!$F:$F,0),19)</f>
        <v>140.452</v>
      </c>
      <c r="D33" s="77">
        <f t="array" ref="D33">INDEX('A2. UNWPP Female Population'!$1:$1048576,MATCH('1. Data entry'!$C$10&amp;D$2,'A2. UNWPP Female Population'!$C:$C&amp;'A2. UNWPP Female Population'!$F:$F,0),19)</f>
        <v>164.31800000000001</v>
      </c>
      <c r="E33" s="77">
        <f t="array" ref="E33">INDEX('A2. UNWPP Female Population'!$1:$1048576,MATCH('1. Data entry'!$C$10&amp;E$2,'A2. UNWPP Female Population'!$C:$C&amp;'A2. UNWPP Female Population'!$F:$F,0),19)</f>
        <v>197.4</v>
      </c>
      <c r="F33" s="77">
        <f t="array" ref="F33">INDEX('A2. UNWPP Female Population'!$1:$1048576,MATCH('1. Data entry'!$C$10&amp;F$2,'A2. UNWPP Female Population'!$C:$C&amp;'A2. UNWPP Female Population'!$F:$F,0),19)</f>
        <v>241.804</v>
      </c>
      <c r="G33" s="77">
        <f t="array" ref="G33">INDEX('A2. UNWPP Female Population'!$1:$1048576,MATCH('1. Data entry'!$C$10&amp;G$2,'A2. UNWPP Female Population'!$C:$C&amp;'A2. UNWPP Female Population'!$F:$F,0),19)</f>
        <v>303.06599999999997</v>
      </c>
      <c r="H33" s="77">
        <f t="array" ref="H33">INDEX('A2. UNWPP Female Population'!$1:$1048576,MATCH('1. Data entry'!$C$10&amp;H$2,'A2. UNWPP Female Population'!$C:$C&amp;'A2. UNWPP Female Population'!$F:$F,0),19)</f>
        <v>372.16300000000001</v>
      </c>
      <c r="I33" s="77">
        <f t="array" ref="I33">INDEX('A2. UNWPP Female Population'!$1:$1048576,MATCH('1. Data entry'!$C$10&amp;I$2,'A2. UNWPP Female Population'!$C:$C&amp;'A2. UNWPP Female Population'!$F:$F,0),19)</f>
        <v>455.678</v>
      </c>
      <c r="J33" s="77">
        <f t="array" ref="J33">INDEX('A2. UNWPP Female Population'!$1:$1048576,MATCH('1. Data entry'!$C$10&amp;J$2,'A2. UNWPP Female Population'!$C:$C&amp;'A2. UNWPP Female Population'!$F:$F,0),19)</f>
        <v>523.54399999999998</v>
      </c>
      <c r="K33" s="77">
        <f t="array" ref="K33">INDEX('A2. UNWPP Female Population'!$1:$1048576,MATCH('1. Data entry'!$C$10&amp;K$2,'A2. UNWPP Female Population'!$C:$C&amp;'A2. UNWPP Female Population'!$F:$F,0),19)</f>
        <v>594.24599999999998</v>
      </c>
      <c r="L33" s="77">
        <f t="array" ref="L33">INDEX('A2. UNWPP Female Population'!$1:$1048576,MATCH('1. Data entry'!$C$10&amp;L$2,'A2. UNWPP Female Population'!$C:$C&amp;'A2. UNWPP Female Population'!$F:$F,0),19)</f>
        <v>670.428</v>
      </c>
      <c r="M33" s="77">
        <f t="array" ref="M33">INDEX('A2. UNWPP Female Population'!$1:$1048576,MATCH('1. Data entry'!$C$10&amp;M$2,'A2. UNWPP Female Population'!$C:$C&amp;'A2. UNWPP Female Population'!$F:$F,0),19)</f>
        <v>775.44500000000005</v>
      </c>
      <c r="N33" s="77">
        <f t="array" ref="N33">INDEX('A2. UNWPP Female Population'!$1:$1048576,MATCH('1. Data entry'!$C$10&amp;N$2,'A2. UNWPP Female Population'!$C:$C&amp;'A2. UNWPP Female Population'!$F:$F,0),19)</f>
        <v>927.87</v>
      </c>
      <c r="O33" s="77">
        <f t="array" ref="O33">INDEX('A2. UNWPP Female Population'!$1:$1048576,MATCH('1. Data entry'!$C$10&amp;O$2,'A2. UNWPP Female Population'!$C:$C&amp;'A2. UNWPP Female Population'!$F:$F,0),19)</f>
        <v>1079.972</v>
      </c>
      <c r="P33" s="77">
        <f t="array" ref="P33">INDEX('A2. UNWPP Female Population'!$1:$1048576,MATCH('1. Data entry'!$C$10&amp;P$2,'A2. UNWPP Female Population'!$C:$C&amp;'A2. UNWPP Female Population'!$F:$F,0),19)</f>
        <v>1170.308</v>
      </c>
      <c r="Q33" s="77">
        <f t="array" ref="Q33">INDEX('A2. UNWPP Female Population'!$1:$1048576,MATCH('1. Data entry'!$C$10&amp;Q$2,'A2. UNWPP Female Population'!$C:$C&amp;'A2. UNWPP Female Population'!$F:$F,0),19)</f>
        <v>1259.3689999999999</v>
      </c>
      <c r="R33" s="77">
        <f t="array" ref="R33">INDEX('A2. UNWPP Female Population'!$1:$1048576,MATCH('1. Data entry'!$C$10&amp;R$2,'A2. UNWPP Female Population'!$C:$C&amp;'A2. UNWPP Female Population'!$F:$F,0),19)</f>
        <v>1361.002</v>
      </c>
      <c r="S33" s="77">
        <f t="array" ref="S33">INDEX('A2. UNWPP Female Population'!$1:$1048576,MATCH('1. Data entry'!$C$10&amp;S$2,'A2. UNWPP Female Population'!$C:$C&amp;'A2. UNWPP Female Population'!$F:$F,0),19)</f>
        <v>1478.28</v>
      </c>
      <c r="T33" s="77">
        <f t="array" ref="T33">INDEX('A2. UNWPP Female Population'!$1:$1048576,MATCH('1. Data entry'!$C$10&amp;T$2,'A2. UNWPP Female Population'!$C:$C&amp;'A2. UNWPP Female Population'!$F:$F,0),19)</f>
        <v>1599.873</v>
      </c>
      <c r="U33" s="77"/>
      <c r="V33" s="77"/>
    </row>
    <row r="34" spans="1:22" x14ac:dyDescent="0.3">
      <c r="A34">
        <v>2</v>
      </c>
      <c r="B34">
        <v>65</v>
      </c>
      <c r="C34" s="77">
        <f t="array" ref="C34">INDEX('A2. UNWPP Female Population'!$1:$1048576,MATCH('1. Data entry'!$C$10&amp;C$2,'A2. UNWPP Female Population'!$C:$C&amp;'A2. UNWPP Female Population'!$F:$F,0),20)</f>
        <v>102.127</v>
      </c>
      <c r="D34" s="77">
        <f t="array" ref="D34">INDEX('A2. UNWPP Female Population'!$1:$1048576,MATCH('1. Data entry'!$C$10&amp;D$2,'A2. UNWPP Female Population'!$C:$C&amp;'A2. UNWPP Female Population'!$F:$F,0),20)</f>
        <v>126.824</v>
      </c>
      <c r="E34" s="77">
        <f t="array" ref="E34">INDEX('A2. UNWPP Female Population'!$1:$1048576,MATCH('1. Data entry'!$C$10&amp;E$2,'A2. UNWPP Female Population'!$C:$C&amp;'A2. UNWPP Female Population'!$F:$F,0),20)</f>
        <v>149.482</v>
      </c>
      <c r="F34" s="77">
        <f t="array" ref="F34">INDEX('A2. UNWPP Female Population'!$1:$1048576,MATCH('1. Data entry'!$C$10&amp;F$2,'A2. UNWPP Female Population'!$C:$C&amp;'A2. UNWPP Female Population'!$F:$F,0),20)</f>
        <v>180.761</v>
      </c>
      <c r="G34" s="77">
        <f t="array" ref="G34">INDEX('A2. UNWPP Female Population'!$1:$1048576,MATCH('1. Data entry'!$C$10&amp;G$2,'A2. UNWPP Female Population'!$C:$C&amp;'A2. UNWPP Female Population'!$F:$F,0),20)</f>
        <v>222.79300000000001</v>
      </c>
      <c r="H34" s="77">
        <f t="array" ref="H34">INDEX('A2. UNWPP Female Population'!$1:$1048576,MATCH('1. Data entry'!$C$10&amp;H$2,'A2. UNWPP Female Population'!$C:$C&amp;'A2. UNWPP Female Population'!$F:$F,0),20)</f>
        <v>280.78300000000002</v>
      </c>
      <c r="I34" s="77">
        <f t="array" ref="I34">INDEX('A2. UNWPP Female Population'!$1:$1048576,MATCH('1. Data entry'!$C$10&amp;I$2,'A2. UNWPP Female Population'!$C:$C&amp;'A2. UNWPP Female Population'!$F:$F,0),20)</f>
        <v>347.03899999999999</v>
      </c>
      <c r="J34" s="77">
        <f t="array" ref="J34">INDEX('A2. UNWPP Female Population'!$1:$1048576,MATCH('1. Data entry'!$C$10&amp;J$2,'A2. UNWPP Female Population'!$C:$C&amp;'A2. UNWPP Female Population'!$F:$F,0),20)</f>
        <v>427.24099999999999</v>
      </c>
      <c r="K34" s="77">
        <f t="array" ref="K34">INDEX('A2. UNWPP Female Population'!$1:$1048576,MATCH('1. Data entry'!$C$10&amp;K$2,'A2. UNWPP Female Population'!$C:$C&amp;'A2. UNWPP Female Population'!$F:$F,0),20)</f>
        <v>493.27600000000001</v>
      </c>
      <c r="L34" s="77">
        <f t="array" ref="L34">INDEX('A2. UNWPP Female Population'!$1:$1048576,MATCH('1. Data entry'!$C$10&amp;L$2,'A2. UNWPP Female Population'!$C:$C&amp;'A2. UNWPP Female Population'!$F:$F,0),20)</f>
        <v>562.42499999999995</v>
      </c>
      <c r="M34" s="77">
        <f t="array" ref="M34">INDEX('A2. UNWPP Female Population'!$1:$1048576,MATCH('1. Data entry'!$C$10&amp;M$2,'A2. UNWPP Female Population'!$C:$C&amp;'A2. UNWPP Female Population'!$F:$F,0),20)</f>
        <v>637.15099999999995</v>
      </c>
      <c r="N34" s="77">
        <f t="array" ref="N34">INDEX('A2. UNWPP Female Population'!$1:$1048576,MATCH('1. Data entry'!$C$10&amp;N$2,'A2. UNWPP Female Population'!$C:$C&amp;'A2. UNWPP Female Population'!$F:$F,0),20)</f>
        <v>739.70399999999995</v>
      </c>
      <c r="O34" s="77">
        <f t="array" ref="O34">INDEX('A2. UNWPP Female Population'!$1:$1048576,MATCH('1. Data entry'!$C$10&amp;O$2,'A2. UNWPP Female Population'!$C:$C&amp;'A2. UNWPP Female Population'!$F:$F,0),20)</f>
        <v>888.03300000000002</v>
      </c>
      <c r="P34" s="77">
        <f t="array" ref="P34">INDEX('A2. UNWPP Female Population'!$1:$1048576,MATCH('1. Data entry'!$C$10&amp;P$2,'A2. UNWPP Female Population'!$C:$C&amp;'A2. UNWPP Female Population'!$F:$F,0),20)</f>
        <v>1036.837</v>
      </c>
      <c r="Q34" s="77">
        <f t="array" ref="Q34">INDEX('A2. UNWPP Female Population'!$1:$1048576,MATCH('1. Data entry'!$C$10&amp;Q$2,'A2. UNWPP Female Population'!$C:$C&amp;'A2. UNWPP Female Population'!$F:$F,0),20)</f>
        <v>1126.682</v>
      </c>
      <c r="R34" s="77">
        <f t="array" ref="R34">INDEX('A2. UNWPP Female Population'!$1:$1048576,MATCH('1. Data entry'!$C$10&amp;R$2,'A2. UNWPP Female Population'!$C:$C&amp;'A2. UNWPP Female Population'!$F:$F,0),20)</f>
        <v>1215.546</v>
      </c>
      <c r="S34" s="77">
        <f t="array" ref="S34">INDEX('A2. UNWPP Female Population'!$1:$1048576,MATCH('1. Data entry'!$C$10&amp;S$2,'A2. UNWPP Female Population'!$C:$C&amp;'A2. UNWPP Female Population'!$F:$F,0),20)</f>
        <v>1316.8</v>
      </c>
      <c r="T34" s="77">
        <f t="array" ref="T34">INDEX('A2. UNWPP Female Population'!$1:$1048576,MATCH('1. Data entry'!$C$10&amp;T$2,'A2. UNWPP Female Population'!$C:$C&amp;'A2. UNWPP Female Population'!$F:$F,0),20)</f>
        <v>1433.4590000000001</v>
      </c>
      <c r="U34" s="77"/>
      <c r="V34" s="77"/>
    </row>
    <row r="35" spans="1:22" x14ac:dyDescent="0.3">
      <c r="A35">
        <v>2</v>
      </c>
      <c r="B35">
        <v>70</v>
      </c>
      <c r="C35" s="77">
        <f t="array" ref="C35">INDEX('A2. UNWPP Female Population'!$1:$1048576,MATCH('1. Data entry'!$C$10&amp;C$2,'A2. UNWPP Female Population'!$C:$C&amp;'A2. UNWPP Female Population'!$F:$F,0),21)</f>
        <v>75.882999999999996</v>
      </c>
      <c r="D35" s="77">
        <f t="array" ref="D35">INDEX('A2. UNWPP Female Population'!$1:$1048576,MATCH('1. Data entry'!$C$10&amp;D$2,'A2. UNWPP Female Population'!$C:$C&amp;'A2. UNWPP Female Population'!$F:$F,0),21)</f>
        <v>85.375</v>
      </c>
      <c r="E35" s="77">
        <f t="array" ref="E35">INDEX('A2. UNWPP Female Population'!$1:$1048576,MATCH('1. Data entry'!$C$10&amp;E$2,'A2. UNWPP Female Population'!$C:$C&amp;'A2. UNWPP Female Population'!$F:$F,0),21)</f>
        <v>107.321</v>
      </c>
      <c r="F35" s="77">
        <f t="array" ref="F35">INDEX('A2. UNWPP Female Population'!$1:$1048576,MATCH('1. Data entry'!$C$10&amp;F$2,'A2. UNWPP Female Population'!$C:$C&amp;'A2. UNWPP Female Population'!$F:$F,0),21)</f>
        <v>127.857</v>
      </c>
      <c r="G35" s="77">
        <f t="array" ref="G35">INDEX('A2. UNWPP Female Population'!$1:$1048576,MATCH('1. Data entry'!$C$10&amp;G$2,'A2. UNWPP Female Population'!$C:$C&amp;'A2. UNWPP Female Population'!$F:$F,0),21)</f>
        <v>156.18</v>
      </c>
      <c r="H35" s="77">
        <f t="array" ref="H35">INDEX('A2. UNWPP Female Population'!$1:$1048576,MATCH('1. Data entry'!$C$10&amp;H$2,'A2. UNWPP Female Population'!$C:$C&amp;'A2. UNWPP Female Population'!$F:$F,0),21)</f>
        <v>194.26300000000001</v>
      </c>
      <c r="I35" s="77">
        <f t="array" ref="I35">INDEX('A2. UNWPP Female Population'!$1:$1048576,MATCH('1. Data entry'!$C$10&amp;I$2,'A2. UNWPP Female Population'!$C:$C&amp;'A2. UNWPP Female Population'!$F:$F,0),21)</f>
        <v>247.68899999999999</v>
      </c>
      <c r="J35" s="77">
        <f t="array" ref="J35">INDEX('A2. UNWPP Female Population'!$1:$1048576,MATCH('1. Data entry'!$C$10&amp;J$2,'A2. UNWPP Female Population'!$C:$C&amp;'A2. UNWPP Female Population'!$F:$F,0),21)</f>
        <v>309.14800000000002</v>
      </c>
      <c r="K35" s="77">
        <f t="array" ref="K35">INDEX('A2. UNWPP Female Population'!$1:$1048576,MATCH('1. Data entry'!$C$10&amp;K$2,'A2. UNWPP Female Population'!$C:$C&amp;'A2. UNWPP Female Population'!$F:$F,0),21)</f>
        <v>383.947</v>
      </c>
      <c r="L35" s="77">
        <f t="array" ref="L35">INDEX('A2. UNWPP Female Population'!$1:$1048576,MATCH('1. Data entry'!$C$10&amp;L$2,'A2. UNWPP Female Population'!$C:$C&amp;'A2. UNWPP Female Population'!$F:$F,0),21)</f>
        <v>446.875</v>
      </c>
      <c r="M35" s="77">
        <f t="array" ref="M35">INDEX('A2. UNWPP Female Population'!$1:$1048576,MATCH('1. Data entry'!$C$10&amp;M$2,'A2. UNWPP Female Population'!$C:$C&amp;'A2. UNWPP Female Population'!$F:$F,0),21)</f>
        <v>513.29300000000001</v>
      </c>
      <c r="N35" s="77">
        <f t="array" ref="N35">INDEX('A2. UNWPP Female Population'!$1:$1048576,MATCH('1. Data entry'!$C$10&amp;N$2,'A2. UNWPP Female Population'!$C:$C&amp;'A2. UNWPP Female Population'!$F:$F,0),21)</f>
        <v>585.34799999999996</v>
      </c>
      <c r="O35" s="77">
        <f t="array" ref="O35">INDEX('A2. UNWPP Female Population'!$1:$1048576,MATCH('1. Data entry'!$C$10&amp;O$2,'A2. UNWPP Female Population'!$C:$C&amp;'A2. UNWPP Female Population'!$F:$F,0),21)</f>
        <v>683.67499999999995</v>
      </c>
      <c r="P35" s="77">
        <f t="array" ref="P35">INDEX('A2. UNWPP Female Population'!$1:$1048576,MATCH('1. Data entry'!$C$10&amp;P$2,'A2. UNWPP Female Population'!$C:$C&amp;'A2. UNWPP Female Population'!$F:$F,0),21)</f>
        <v>825.44600000000003</v>
      </c>
      <c r="Q35" s="77">
        <f t="array" ref="Q35">INDEX('A2. UNWPP Female Population'!$1:$1048576,MATCH('1. Data entry'!$C$10&amp;Q$2,'A2. UNWPP Female Population'!$C:$C&amp;'A2. UNWPP Female Population'!$F:$F,0),21)</f>
        <v>968.59799999999996</v>
      </c>
      <c r="R35" s="77">
        <f t="array" ref="R35">INDEX('A2. UNWPP Female Population'!$1:$1048576,MATCH('1. Data entry'!$C$10&amp;R$2,'A2. UNWPP Female Population'!$C:$C&amp;'A2. UNWPP Female Population'!$F:$F,0),21)</f>
        <v>1057.404</v>
      </c>
      <c r="S35" s="77">
        <f t="array" ref="S35">INDEX('A2. UNWPP Female Population'!$1:$1048576,MATCH('1. Data entry'!$C$10&amp;S$2,'A2. UNWPP Female Population'!$C:$C&amp;'A2. UNWPP Female Population'!$F:$F,0),21)</f>
        <v>1145.683</v>
      </c>
      <c r="T35" s="77">
        <f t="array" ref="T35">INDEX('A2. UNWPP Female Population'!$1:$1048576,MATCH('1. Data entry'!$C$10&amp;T$2,'A2. UNWPP Female Population'!$C:$C&amp;'A2. UNWPP Female Population'!$F:$F,0),21)</f>
        <v>1246.0039999999999</v>
      </c>
      <c r="U35" s="77"/>
      <c r="V35" s="77"/>
    </row>
    <row r="36" spans="1:22" x14ac:dyDescent="0.3">
      <c r="A36">
        <v>2</v>
      </c>
      <c r="B36">
        <v>75</v>
      </c>
      <c r="C36" s="77">
        <f t="array" ref="C36">INDEX('A2. UNWPP Female Population'!$1:$1048576,MATCH('1. Data entry'!$C$10&amp;C$2,'A2. UNWPP Female Population'!$C:$C&amp;'A2. UNWPP Female Population'!$F:$F,0),22)</f>
        <v>47.896000000000001</v>
      </c>
      <c r="D36" s="77">
        <f t="array" ref="D36">INDEX('A2. UNWPP Female Population'!$1:$1048576,MATCH('1. Data entry'!$C$10&amp;D$2,'A2. UNWPP Female Population'!$C:$C&amp;'A2. UNWPP Female Population'!$F:$F,0),22)</f>
        <v>54.957000000000001</v>
      </c>
      <c r="E36" s="77">
        <f t="array" ref="E36">INDEX('A2. UNWPP Female Population'!$1:$1048576,MATCH('1. Data entry'!$C$10&amp;E$2,'A2. UNWPP Female Population'!$C:$C&amp;'A2. UNWPP Female Population'!$F:$F,0),22)</f>
        <v>63.095999999999997</v>
      </c>
      <c r="F36" s="77">
        <f t="array" ref="F36">INDEX('A2. UNWPP Female Population'!$1:$1048576,MATCH('1. Data entry'!$C$10&amp;F$2,'A2. UNWPP Female Population'!$C:$C&amp;'A2. UNWPP Female Population'!$F:$F,0),22)</f>
        <v>80.766000000000005</v>
      </c>
      <c r="G36" s="77">
        <f t="array" ref="G36">INDEX('A2. UNWPP Female Population'!$1:$1048576,MATCH('1. Data entry'!$C$10&amp;G$2,'A2. UNWPP Female Population'!$C:$C&amp;'A2. UNWPP Female Population'!$F:$F,0),22)</f>
        <v>97.885999999999996</v>
      </c>
      <c r="H36" s="77">
        <f t="array" ref="H36">INDEX('A2. UNWPP Female Population'!$1:$1048576,MATCH('1. Data entry'!$C$10&amp;H$2,'A2. UNWPP Female Population'!$C:$C&amp;'A2. UNWPP Female Population'!$F:$F,0),22)</f>
        <v>121.452</v>
      </c>
      <c r="I36" s="77">
        <f t="array" ref="I36">INDEX('A2. UNWPP Female Population'!$1:$1048576,MATCH('1. Data entry'!$C$10&amp;I$2,'A2. UNWPP Female Population'!$C:$C&amp;'A2. UNWPP Female Population'!$F:$F,0),22)</f>
        <v>154.27099999999999</v>
      </c>
      <c r="J36" s="77">
        <f t="array" ref="J36">INDEX('A2. UNWPP Female Population'!$1:$1048576,MATCH('1. Data entry'!$C$10&amp;J$2,'A2. UNWPP Female Population'!$C:$C&amp;'A2. UNWPP Female Population'!$F:$F,0),22)</f>
        <v>200.227</v>
      </c>
      <c r="K36" s="77">
        <f t="array" ref="K36">INDEX('A2. UNWPP Female Population'!$1:$1048576,MATCH('1. Data entry'!$C$10&amp;K$2,'A2. UNWPP Female Population'!$C:$C&amp;'A2. UNWPP Female Population'!$F:$F,0),22)</f>
        <v>253.92699999999999</v>
      </c>
      <c r="L36" s="77">
        <f t="array" ref="L36">INDEX('A2. UNWPP Female Population'!$1:$1048576,MATCH('1. Data entry'!$C$10&amp;L$2,'A2. UNWPP Female Population'!$C:$C&amp;'A2. UNWPP Female Population'!$F:$F,0),22)</f>
        <v>320.02600000000001</v>
      </c>
      <c r="M36" s="77">
        <f t="array" ref="M36">INDEX('A2. UNWPP Female Population'!$1:$1048576,MATCH('1. Data entry'!$C$10&amp;M$2,'A2. UNWPP Female Population'!$C:$C&amp;'A2. UNWPP Female Population'!$F:$F,0),22)</f>
        <v>377.51400000000001</v>
      </c>
      <c r="N36" s="77">
        <f t="array" ref="N36">INDEX('A2. UNWPP Female Population'!$1:$1048576,MATCH('1. Data entry'!$C$10&amp;N$2,'A2. UNWPP Female Population'!$C:$C&amp;'A2. UNWPP Female Population'!$F:$F,0),22)</f>
        <v>438.87700000000001</v>
      </c>
      <c r="O36" s="77">
        <f t="array" ref="O36">INDEX('A2. UNWPP Female Population'!$1:$1048576,MATCH('1. Data entry'!$C$10&amp;O$2,'A2. UNWPP Female Population'!$C:$C&amp;'A2. UNWPP Female Population'!$F:$F,0),22)</f>
        <v>506.14499999999998</v>
      </c>
      <c r="P36" s="77">
        <f t="array" ref="P36">INDEX('A2. UNWPP Female Population'!$1:$1048576,MATCH('1. Data entry'!$C$10&amp;P$2,'A2. UNWPP Female Population'!$C:$C&amp;'A2. UNWPP Female Population'!$F:$F,0),22)</f>
        <v>597.42700000000002</v>
      </c>
      <c r="Q36" s="77">
        <f t="array" ref="Q36">INDEX('A2. UNWPP Female Population'!$1:$1048576,MATCH('1. Data entry'!$C$10&amp;Q$2,'A2. UNWPP Female Population'!$C:$C&amp;'A2. UNWPP Female Population'!$F:$F,0),22)</f>
        <v>728.02599999999995</v>
      </c>
      <c r="R36" s="77">
        <f t="array" ref="R36">INDEX('A2. UNWPP Female Population'!$1:$1048576,MATCH('1. Data entry'!$C$10&amp;R$2,'A2. UNWPP Female Population'!$C:$C&amp;'A2. UNWPP Female Population'!$F:$F,0),22)</f>
        <v>861.58299999999997</v>
      </c>
      <c r="S36" s="77">
        <f t="array" ref="S36">INDEX('A2. UNWPP Female Population'!$1:$1048576,MATCH('1. Data entry'!$C$10&amp;S$2,'A2. UNWPP Female Population'!$C:$C&amp;'A2. UNWPP Female Population'!$F:$F,0),22)</f>
        <v>947.95899999999995</v>
      </c>
      <c r="T36" s="77">
        <f t="array" ref="T36">INDEX('A2. UNWPP Female Population'!$1:$1048576,MATCH('1. Data entry'!$C$10&amp;T$2,'A2. UNWPP Female Population'!$C:$C&amp;'A2. UNWPP Female Population'!$F:$F,0),22)</f>
        <v>1034.4780000000001</v>
      </c>
      <c r="U36" s="77"/>
      <c r="V36" s="77"/>
    </row>
    <row r="37" spans="1:22" x14ac:dyDescent="0.3">
      <c r="A37">
        <v>2</v>
      </c>
      <c r="B37">
        <v>80</v>
      </c>
      <c r="C37" s="77">
        <f t="array" ref="C37">INDEX('A2. UNWPP Female Population'!$1:$1048576,MATCH('1. Data entry'!$C$10&amp;C$2,'A2. UNWPP Female Population'!$C:$C&amp;'A2. UNWPP Female Population'!$F:$F,0),23)</f>
        <v>22.52</v>
      </c>
      <c r="D37" s="77">
        <f t="array" ref="D37">INDEX('A2. UNWPP Female Population'!$1:$1048576,MATCH('1. Data entry'!$C$10&amp;D$2,'A2. UNWPP Female Population'!$C:$C&amp;'A2. UNWPP Female Population'!$F:$F,0),23)</f>
        <v>26.969000000000001</v>
      </c>
      <c r="E37" s="77">
        <f t="array" ref="E37">INDEX('A2. UNWPP Female Population'!$1:$1048576,MATCH('1. Data entry'!$C$10&amp;E$2,'A2. UNWPP Female Population'!$C:$C&amp;'A2. UNWPP Female Population'!$F:$F,0),23)</f>
        <v>31.972999999999999</v>
      </c>
      <c r="F37" s="77">
        <f t="array" ref="F37">INDEX('A2. UNWPP Female Population'!$1:$1048576,MATCH('1. Data entry'!$C$10&amp;F$2,'A2. UNWPP Female Population'!$C:$C&amp;'A2. UNWPP Female Population'!$F:$F,0),23)</f>
        <v>37.795000000000002</v>
      </c>
      <c r="G37" s="77">
        <f t="array" ref="G37">INDEX('A2. UNWPP Female Population'!$1:$1048576,MATCH('1. Data entry'!$C$10&amp;G$2,'A2. UNWPP Female Population'!$C:$C&amp;'A2. UNWPP Female Population'!$F:$F,0),23)</f>
        <v>49.765999999999998</v>
      </c>
      <c r="H37" s="77">
        <f t="array" ref="H37">INDEX('A2. UNWPP Female Population'!$1:$1048576,MATCH('1. Data entry'!$C$10&amp;H$2,'A2. UNWPP Female Population'!$C:$C&amp;'A2. UNWPP Female Population'!$F:$F,0),23)</f>
        <v>61.898000000000003</v>
      </c>
      <c r="I37" s="77">
        <f t="array" ref="I37">INDEX('A2. UNWPP Female Population'!$1:$1048576,MATCH('1. Data entry'!$C$10&amp;I$2,'A2. UNWPP Female Population'!$C:$C&amp;'A2. UNWPP Female Population'!$F:$F,0),23)</f>
        <v>79.644999999999996</v>
      </c>
      <c r="J37" s="77">
        <f t="array" ref="J37">INDEX('A2. UNWPP Female Population'!$1:$1048576,MATCH('1. Data entry'!$C$10&amp;J$2,'A2. UNWPP Female Population'!$C:$C&amp;'A2. UNWPP Female Population'!$F:$F,0),23)</f>
        <v>104.35899999999999</v>
      </c>
      <c r="K37" s="77">
        <f t="array" ref="K37">INDEX('A2. UNWPP Female Population'!$1:$1048576,MATCH('1. Data entry'!$C$10&amp;K$2,'A2. UNWPP Female Population'!$C:$C&amp;'A2. UNWPP Female Population'!$F:$F,0),23)</f>
        <v>139.30099999999999</v>
      </c>
      <c r="L37" s="77">
        <f t="array" ref="L37">INDEX('A2. UNWPP Female Population'!$1:$1048576,MATCH('1. Data entry'!$C$10&amp;L$2,'A2. UNWPP Female Population'!$C:$C&amp;'A2. UNWPP Female Population'!$F:$F,0),23)</f>
        <v>181.29499999999999</v>
      </c>
      <c r="M37" s="77">
        <f t="array" ref="M37">INDEX('A2. UNWPP Female Population'!$1:$1048576,MATCH('1. Data entry'!$C$10&amp;M$2,'A2. UNWPP Female Population'!$C:$C&amp;'A2. UNWPP Female Population'!$F:$F,0),23)</f>
        <v>233.99799999999999</v>
      </c>
      <c r="N37" s="77">
        <f t="array" ref="N37">INDEX('A2. UNWPP Female Population'!$1:$1048576,MATCH('1. Data entry'!$C$10&amp;N$2,'A2. UNWPP Female Population'!$C:$C&amp;'A2. UNWPP Female Population'!$F:$F,0),23)</f>
        <v>282.02300000000002</v>
      </c>
      <c r="O37" s="77">
        <f t="array" ref="O37">INDEX('A2. UNWPP Female Population'!$1:$1048576,MATCH('1. Data entry'!$C$10&amp;O$2,'A2. UNWPP Female Population'!$C:$C&amp;'A2. UNWPP Female Population'!$F:$F,0),23)</f>
        <v>334.637</v>
      </c>
      <c r="P37" s="77">
        <f t="array" ref="P37">INDEX('A2. UNWPP Female Population'!$1:$1048576,MATCH('1. Data entry'!$C$10&amp;P$2,'A2. UNWPP Female Population'!$C:$C&amp;'A2. UNWPP Female Population'!$F:$F,0),23)</f>
        <v>393.37400000000002</v>
      </c>
      <c r="Q37" s="77">
        <f t="array" ref="Q37">INDEX('A2. UNWPP Female Population'!$1:$1048576,MATCH('1. Data entry'!$C$10&amp;Q$2,'A2. UNWPP Female Population'!$C:$C&amp;'A2. UNWPP Female Population'!$F:$F,0),23)</f>
        <v>472.21499999999997</v>
      </c>
      <c r="R37" s="77">
        <f t="array" ref="R37">INDEX('A2. UNWPP Female Population'!$1:$1048576,MATCH('1. Data entry'!$C$10&amp;R$2,'A2. UNWPP Female Population'!$C:$C&amp;'A2. UNWPP Female Population'!$F:$F,0),23)</f>
        <v>584.44399999999996</v>
      </c>
      <c r="S37" s="77">
        <f t="array" ref="S37">INDEX('A2. UNWPP Female Population'!$1:$1048576,MATCH('1. Data entry'!$C$10&amp;S$2,'A2. UNWPP Female Population'!$C:$C&amp;'A2. UNWPP Female Population'!$F:$F,0),23)</f>
        <v>701.58</v>
      </c>
      <c r="T37" s="77">
        <f t="array" ref="T37">INDEX('A2. UNWPP Female Population'!$1:$1048576,MATCH('1. Data entry'!$C$10&amp;T$2,'A2. UNWPP Female Population'!$C:$C&amp;'A2. UNWPP Female Population'!$F:$F,0),23)</f>
        <v>782.053</v>
      </c>
      <c r="U37" s="77"/>
      <c r="V37" s="77"/>
    </row>
    <row r="40" spans="1:22" x14ac:dyDescent="0.3">
      <c r="B40" t="s">
        <v>8</v>
      </c>
      <c r="C40">
        <f>SUM(C4:C37)</f>
        <v>14963.967999999997</v>
      </c>
      <c r="D40">
        <f>SUM(D4:D37)</f>
        <v>17183.841999999997</v>
      </c>
      <c r="E40">
        <f t="shared" ref="E40:P40" si="1">SUM(E4:E37)</f>
        <v>19556.336000000007</v>
      </c>
      <c r="F40">
        <f t="shared" si="1"/>
        <v>22098.171999999999</v>
      </c>
      <c r="G40">
        <f t="shared" si="1"/>
        <v>24830.958000000002</v>
      </c>
      <c r="H40">
        <f t="shared" si="1"/>
        <v>27744.672000000006</v>
      </c>
      <c r="I40">
        <f t="shared" si="1"/>
        <v>30805.792000000009</v>
      </c>
      <c r="J40">
        <f t="shared" si="1"/>
        <v>33958.352999999996</v>
      </c>
      <c r="K40">
        <f t="shared" si="1"/>
        <v>37155.201000000001</v>
      </c>
      <c r="L40">
        <f t="shared" si="1"/>
        <v>40365.322000000007</v>
      </c>
      <c r="M40">
        <f t="shared" si="1"/>
        <v>43576.570999999974</v>
      </c>
      <c r="N40">
        <f t="shared" si="1"/>
        <v>46770.92</v>
      </c>
      <c r="O40">
        <f t="shared" si="1"/>
        <v>49928.683000000012</v>
      </c>
      <c r="P40">
        <f t="shared" si="1"/>
        <v>53011.474999999999</v>
      </c>
      <c r="Q40">
        <f t="shared" ref="Q40:T40" si="2">SUM(Q4:Q37)</f>
        <v>55974.341</v>
      </c>
      <c r="R40">
        <f t="shared" si="2"/>
        <v>58748.906000000017</v>
      </c>
      <c r="S40">
        <f t="shared" si="2"/>
        <v>61286.353999999999</v>
      </c>
      <c r="T40">
        <f t="shared" si="2"/>
        <v>63580.778999999995</v>
      </c>
    </row>
    <row r="41" spans="1:22" x14ac:dyDescent="0.3">
      <c r="B41" t="s">
        <v>9</v>
      </c>
      <c r="D41">
        <f>LN(D40/C40)/5</f>
        <v>2.7664869133318736E-2</v>
      </c>
      <c r="E41">
        <f t="shared" ref="E41:P41" si="3">LN(E40/D40)/5</f>
        <v>2.5865960462387889E-2</v>
      </c>
      <c r="F41">
        <f t="shared" si="3"/>
        <v>2.4439112834803288E-2</v>
      </c>
      <c r="G41">
        <f t="shared" si="3"/>
        <v>2.3319258193066381E-2</v>
      </c>
      <c r="H41">
        <f t="shared" si="3"/>
        <v>2.2190528124448095E-2</v>
      </c>
      <c r="I41">
        <f t="shared" si="3"/>
        <v>2.0931780497989144E-2</v>
      </c>
      <c r="J41">
        <f t="shared" si="3"/>
        <v>1.9486427557164725E-2</v>
      </c>
      <c r="K41">
        <f t="shared" si="3"/>
        <v>1.7993779866165859E-2</v>
      </c>
      <c r="L41">
        <f t="shared" si="3"/>
        <v>1.6573457731691141E-2</v>
      </c>
      <c r="M41">
        <f t="shared" si="3"/>
        <v>1.5309718703123689E-2</v>
      </c>
      <c r="N41">
        <f t="shared" si="3"/>
        <v>1.4148399746934298E-2</v>
      </c>
      <c r="O41">
        <f t="shared" si="3"/>
        <v>1.306680099270276E-2</v>
      </c>
      <c r="P41">
        <f t="shared" si="3"/>
        <v>1.1982550462871387E-2</v>
      </c>
      <c r="Q41">
        <f t="shared" ref="Q41" si="4">LN(Q40/P40)/5</f>
        <v>1.0876997950243793E-2</v>
      </c>
      <c r="R41">
        <f t="shared" ref="R41" si="5">LN(R40/Q40)/5</f>
        <v>9.6758284543553424E-3</v>
      </c>
      <c r="S41">
        <f t="shared" ref="S41" si="6">LN(S40/R40)/5</f>
        <v>8.4569352944738503E-3</v>
      </c>
      <c r="T41">
        <f t="shared" ref="T41" si="7">LN(T40/S40)/5</f>
        <v>7.350799928305095E-3</v>
      </c>
    </row>
    <row r="45" spans="1:22" x14ac:dyDescent="0.3">
      <c r="B45" t="s">
        <v>3</v>
      </c>
      <c r="C45">
        <f>SUM(C4:C20)</f>
        <v>7346.0519999999997</v>
      </c>
      <c r="D45">
        <f t="shared" ref="D45:G45" si="8">SUM(D4:D20)</f>
        <v>8454.9709999999995</v>
      </c>
      <c r="E45">
        <f t="shared" si="8"/>
        <v>9641.2610000000022</v>
      </c>
      <c r="F45">
        <f t="shared" si="8"/>
        <v>10913.021000000001</v>
      </c>
      <c r="G45">
        <f t="shared" si="8"/>
        <v>12280.741000000002</v>
      </c>
      <c r="H45">
        <f t="shared" ref="H45:T45" si="9">SUM(H4:H20)</f>
        <v>13739.172</v>
      </c>
      <c r="I45">
        <f t="shared" si="9"/>
        <v>15270.616000000002</v>
      </c>
      <c r="J45">
        <f t="shared" si="9"/>
        <v>16846.925999999999</v>
      </c>
      <c r="K45">
        <f t="shared" si="9"/>
        <v>18445.812000000002</v>
      </c>
      <c r="L45">
        <f t="shared" si="9"/>
        <v>20053.077000000001</v>
      </c>
      <c r="M45">
        <f t="shared" si="9"/>
        <v>21661.966999999993</v>
      </c>
      <c r="N45">
        <f t="shared" si="9"/>
        <v>23264.671999999995</v>
      </c>
      <c r="O45">
        <f t="shared" si="9"/>
        <v>24850.898000000001</v>
      </c>
      <c r="P45">
        <f t="shared" si="9"/>
        <v>26401.701000000001</v>
      </c>
      <c r="Q45">
        <f t="shared" si="9"/>
        <v>27896.773000000005</v>
      </c>
      <c r="R45">
        <f t="shared" si="9"/>
        <v>29305.097000000002</v>
      </c>
      <c r="S45">
        <f t="shared" si="9"/>
        <v>30605.55</v>
      </c>
      <c r="T45">
        <f t="shared" si="9"/>
        <v>31794.964999999993</v>
      </c>
    </row>
    <row r="46" spans="1:22" x14ac:dyDescent="0.3">
      <c r="B46" t="s">
        <v>4</v>
      </c>
      <c r="C46">
        <f>SUM(C21:C37)</f>
        <v>7617.9160000000002</v>
      </c>
      <c r="D46">
        <f t="shared" ref="D46:G46" si="10">SUM(D21:D37)</f>
        <v>8728.871000000001</v>
      </c>
      <c r="E46">
        <f t="shared" si="10"/>
        <v>9915.0750000000007</v>
      </c>
      <c r="F46">
        <f t="shared" si="10"/>
        <v>11185.151</v>
      </c>
      <c r="G46">
        <f t="shared" si="10"/>
        <v>12550.217000000002</v>
      </c>
      <c r="H46">
        <f t="shared" ref="H46:T46" si="11">SUM(H21:H37)</f>
        <v>14005.499999999998</v>
      </c>
      <c r="I46">
        <f t="shared" si="11"/>
        <v>15535.176000000003</v>
      </c>
      <c r="J46">
        <f t="shared" si="11"/>
        <v>17111.427</v>
      </c>
      <c r="K46">
        <f t="shared" si="11"/>
        <v>18709.388999999999</v>
      </c>
      <c r="L46">
        <f t="shared" si="11"/>
        <v>20312.244999999999</v>
      </c>
      <c r="M46">
        <f t="shared" si="11"/>
        <v>21914.604000000003</v>
      </c>
      <c r="N46">
        <f t="shared" si="11"/>
        <v>23506.248</v>
      </c>
      <c r="O46">
        <f t="shared" si="11"/>
        <v>25077.785</v>
      </c>
      <c r="P46">
        <f t="shared" si="11"/>
        <v>26609.774000000001</v>
      </c>
      <c r="Q46">
        <f t="shared" si="11"/>
        <v>28077.568000000007</v>
      </c>
      <c r="R46">
        <f t="shared" si="11"/>
        <v>29443.808999999994</v>
      </c>
      <c r="S46">
        <f t="shared" si="11"/>
        <v>30680.804</v>
      </c>
      <c r="T46">
        <f t="shared" si="11"/>
        <v>31785.813999999998</v>
      </c>
    </row>
    <row r="48" spans="1:22" x14ac:dyDescent="0.3">
      <c r="B48" t="s">
        <v>10</v>
      </c>
      <c r="D48">
        <f>LN(D45/C45)/5</f>
        <v>2.8118305273368237E-2</v>
      </c>
      <c r="E48">
        <f t="shared" ref="E48:H48" si="12">LN(E45/D45)/5</f>
        <v>2.6259471354955627E-2</v>
      </c>
      <c r="F48">
        <f t="shared" si="12"/>
        <v>2.4780950848647926E-2</v>
      </c>
      <c r="G48">
        <f t="shared" si="12"/>
        <v>2.361511989569548E-2</v>
      </c>
      <c r="H48">
        <f t="shared" si="12"/>
        <v>2.2443752010321564E-2</v>
      </c>
      <c r="I48">
        <f t="shared" ref="I48:Q48" si="13">LN(I45/H45)/5</f>
        <v>2.1135887196848471E-2</v>
      </c>
      <c r="J48">
        <f t="shared" si="13"/>
        <v>1.9647549593419675E-2</v>
      </c>
      <c r="K48">
        <f t="shared" si="13"/>
        <v>1.8133829185816228E-2</v>
      </c>
      <c r="L48">
        <f t="shared" si="13"/>
        <v>1.6709051092385175E-2</v>
      </c>
      <c r="M48">
        <f t="shared" si="13"/>
        <v>1.5435088339070781E-2</v>
      </c>
      <c r="N48">
        <f t="shared" si="13"/>
        <v>1.4275587351752902E-2</v>
      </c>
      <c r="O48">
        <f t="shared" si="13"/>
        <v>1.3191580388907206E-2</v>
      </c>
      <c r="P48">
        <f t="shared" si="13"/>
        <v>1.2106910236833558E-2</v>
      </c>
      <c r="Q48">
        <f t="shared" si="13"/>
        <v>1.1016515832116141E-2</v>
      </c>
      <c r="R48">
        <f t="shared" ref="R48:T48" si="14">LN(R45/Q45)/5</f>
        <v>9.8500881765755215E-3</v>
      </c>
      <c r="S48">
        <f t="shared" si="14"/>
        <v>8.6839810246144306E-3</v>
      </c>
      <c r="T48">
        <f t="shared" si="14"/>
        <v>7.6253157710819254E-3</v>
      </c>
    </row>
    <row r="49" spans="2:73" x14ac:dyDescent="0.3">
      <c r="B49" s="6" t="s">
        <v>11</v>
      </c>
      <c r="D49">
        <f>LN(D46/C46)/5</f>
        <v>2.7226639167883065E-2</v>
      </c>
      <c r="E49">
        <f t="shared" ref="E49:H49" si="15">LN(E46/D46)/5</f>
        <v>2.5484057784156307E-2</v>
      </c>
      <c r="F49">
        <f t="shared" si="15"/>
        <v>2.4106153766961728E-2</v>
      </c>
      <c r="G49">
        <f t="shared" si="15"/>
        <v>2.3030172238096454E-2</v>
      </c>
      <c r="H49">
        <f t="shared" si="15"/>
        <v>2.19424306689983E-2</v>
      </c>
      <c r="I49">
        <f t="shared" ref="I49:Q49" si="16">LN(I46/H46)/5</f>
        <v>2.0731352485479967E-2</v>
      </c>
      <c r="J49">
        <f t="shared" si="16"/>
        <v>1.9327922781722979E-2</v>
      </c>
      <c r="K49">
        <f t="shared" si="16"/>
        <v>1.7855799494657813E-2</v>
      </c>
      <c r="L49">
        <f t="shared" si="16"/>
        <v>1.6439684549149042E-2</v>
      </c>
      <c r="M49">
        <f t="shared" si="16"/>
        <v>1.5185871545462845E-2</v>
      </c>
      <c r="N49">
        <f t="shared" si="16"/>
        <v>1.4022598852086987E-2</v>
      </c>
      <c r="O49">
        <f t="shared" si="16"/>
        <v>1.2943227265477725E-2</v>
      </c>
      <c r="P49">
        <f t="shared" si="16"/>
        <v>1.1859239485133044E-2</v>
      </c>
      <c r="Q49">
        <f t="shared" si="16"/>
        <v>1.073847476287201E-2</v>
      </c>
      <c r="R49">
        <f t="shared" ref="R49:T49" si="17">LN(R46/Q46)/5</f>
        <v>9.502540312977148E-3</v>
      </c>
      <c r="S49">
        <f t="shared" si="17"/>
        <v>8.2307029736051005E-3</v>
      </c>
      <c r="T49">
        <f t="shared" si="17"/>
        <v>7.0765814943271749E-3</v>
      </c>
    </row>
    <row r="51" spans="2:73" x14ac:dyDescent="0.3">
      <c r="B51" t="s">
        <v>322</v>
      </c>
      <c r="C51">
        <f>C46/C45</f>
        <v>1.0370081779981957</v>
      </c>
      <c r="D51" s="6">
        <f t="shared" ref="D51:T51" si="18">D46/D45</f>
        <v>1.0323951436379855</v>
      </c>
      <c r="E51" s="6">
        <f t="shared" si="18"/>
        <v>1.0284002268997798</v>
      </c>
      <c r="F51" s="6">
        <f t="shared" si="18"/>
        <v>1.0249362665021904</v>
      </c>
      <c r="G51" s="6">
        <f t="shared" si="18"/>
        <v>1.0219429755908052</v>
      </c>
      <c r="H51" s="6">
        <f t="shared" si="18"/>
        <v>1.0193845742669208</v>
      </c>
      <c r="I51" s="6">
        <f t="shared" si="18"/>
        <v>1.0173247758964015</v>
      </c>
      <c r="J51" s="6">
        <f t="shared" si="18"/>
        <v>1.0157002529719665</v>
      </c>
      <c r="K51" s="6">
        <f t="shared" si="18"/>
        <v>1.0142892598059656</v>
      </c>
      <c r="L51" s="6">
        <f t="shared" si="18"/>
        <v>1.0129241013735697</v>
      </c>
      <c r="M51" s="6">
        <f t="shared" si="18"/>
        <v>1.0116626989598871</v>
      </c>
      <c r="N51" s="6">
        <f t="shared" si="18"/>
        <v>1.010383812847222</v>
      </c>
      <c r="O51" s="6">
        <f t="shared" si="18"/>
        <v>1.0091299316427116</v>
      </c>
      <c r="P51" s="6">
        <f t="shared" si="18"/>
        <v>1.0078810452402291</v>
      </c>
      <c r="Q51" s="6">
        <f t="shared" si="18"/>
        <v>1.0064808571227934</v>
      </c>
      <c r="R51" s="6">
        <f t="shared" si="18"/>
        <v>1.0047333745389067</v>
      </c>
      <c r="S51" s="6">
        <f t="shared" si="18"/>
        <v>1.0024588350805654</v>
      </c>
      <c r="T51" s="6">
        <f t="shared" si="18"/>
        <v>0.9997121871340322</v>
      </c>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row>
    <row r="74" spans="3:24" x14ac:dyDescent="0.3">
      <c r="C74" s="7"/>
      <c r="D74" s="7"/>
      <c r="E74" s="7"/>
      <c r="F74" s="7"/>
      <c r="G74" s="7"/>
      <c r="H74" s="7"/>
      <c r="I74" s="7"/>
      <c r="J74" s="7"/>
      <c r="K74" s="7"/>
      <c r="L74" s="7"/>
      <c r="M74" s="7"/>
      <c r="N74" s="7"/>
      <c r="O74" s="7"/>
      <c r="P74" s="7"/>
      <c r="Q74" s="7"/>
      <c r="R74" s="7"/>
      <c r="S74" s="7"/>
      <c r="T74" s="7"/>
      <c r="U74" s="7"/>
      <c r="V74" s="7"/>
      <c r="W74" s="7"/>
      <c r="X74" s="7"/>
    </row>
  </sheetData>
  <sheetProtection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6"/>
  <sheetViews>
    <sheetView topLeftCell="J1" workbookViewId="0">
      <selection activeCell="U1" sqref="U1:BT1048576"/>
    </sheetView>
  </sheetViews>
  <sheetFormatPr baseColWidth="10" defaultRowHeight="14.4" x14ac:dyDescent="0.3"/>
  <sheetData>
    <row r="1" spans="1:73" x14ac:dyDescent="0.3">
      <c r="A1" t="s">
        <v>0</v>
      </c>
      <c r="B1" t="s">
        <v>1</v>
      </c>
      <c r="C1">
        <f>AVERAGE('3.Age structure'!C2:D2)</f>
        <v>2017.5</v>
      </c>
      <c r="D1" s="6">
        <f>AVERAGE('3.Age structure'!D2:E2)</f>
        <v>2022.5</v>
      </c>
      <c r="E1" s="6">
        <f>AVERAGE('3.Age structure'!E2:F2)</f>
        <v>2027.5</v>
      </c>
      <c r="F1" s="6">
        <f>AVERAGE('3.Age structure'!F2:G2)</f>
        <v>2032.5</v>
      </c>
      <c r="G1" s="6">
        <f>AVERAGE('3.Age structure'!G2:H2)</f>
        <v>2037.5</v>
      </c>
      <c r="H1" s="6">
        <f>AVERAGE('3.Age structure'!H2:I2)</f>
        <v>2042.5</v>
      </c>
      <c r="I1" s="6">
        <f>AVERAGE('3.Age structure'!I2:J2)</f>
        <v>2047.5</v>
      </c>
      <c r="J1" s="6">
        <f>AVERAGE('3.Age structure'!J2:K2)</f>
        <v>2052.5</v>
      </c>
      <c r="K1" s="6">
        <f>AVERAGE('3.Age structure'!K2:L2)</f>
        <v>2057.5</v>
      </c>
      <c r="L1" s="6">
        <f>AVERAGE('3.Age structure'!L2:M2)</f>
        <v>2062.5</v>
      </c>
      <c r="M1" s="6">
        <f>AVERAGE('3.Age structure'!M2:N2)</f>
        <v>2067.5</v>
      </c>
      <c r="N1" s="6">
        <f>AVERAGE('3.Age structure'!N2:O2)</f>
        <v>2072.5</v>
      </c>
      <c r="O1" s="6">
        <f>AVERAGE('3.Age structure'!O2:P2)</f>
        <v>2077.5</v>
      </c>
      <c r="P1" s="6">
        <f>AVERAGE('3.Age structure'!P2:Q2)</f>
        <v>2082.5</v>
      </c>
      <c r="Q1" s="6">
        <f>AVERAGE('3.Age structure'!Q2:R2)</f>
        <v>2087.5</v>
      </c>
      <c r="R1" s="6">
        <f>AVERAGE('3.Age structure'!R2:S2)</f>
        <v>2092.5</v>
      </c>
      <c r="S1" s="6">
        <f>AVERAGE('3.Age structure'!S2:T2)</f>
        <v>2097.5</v>
      </c>
      <c r="T1" s="6">
        <f>AVERAGE('3.Age structure'!T2:U2)</f>
        <v>2100</v>
      </c>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row>
    <row r="3" spans="1:73" x14ac:dyDescent="0.3">
      <c r="A3">
        <v>1</v>
      </c>
      <c r="B3">
        <v>0</v>
      </c>
      <c r="C3">
        <f>AVERAGE('3.Age structure'!C4:D4)</f>
        <v>1310.4684999999999</v>
      </c>
      <c r="D3">
        <f>AVERAGE('3.Age structure'!D4:E4)</f>
        <v>1404.26</v>
      </c>
      <c r="E3">
        <f>AVERAGE('3.Age structure'!E4:F4)</f>
        <v>1503.4175</v>
      </c>
      <c r="F3">
        <f>AVERAGE('3.Age structure'!F4:G4)</f>
        <v>1617.4315000000001</v>
      </c>
      <c r="G3">
        <f>AVERAGE('3.Age structure'!G4:H4)</f>
        <v>1741.779</v>
      </c>
      <c r="H3">
        <f>AVERAGE('3.Age structure'!H4:I4)</f>
        <v>1861.0519999999999</v>
      </c>
      <c r="I3">
        <f>AVERAGE('3.Age structure'!I4:J4)</f>
        <v>1964.3734999999999</v>
      </c>
      <c r="J3">
        <f>AVERAGE('3.Age structure'!J4:K4)</f>
        <v>2050.1495</v>
      </c>
      <c r="K3">
        <f>AVERAGE('3.Age structure'!K4:L4)</f>
        <v>2123.6125000000002</v>
      </c>
      <c r="L3">
        <f>AVERAGE('3.Age structure'!L4:M4)</f>
        <v>2193.4274999999998</v>
      </c>
      <c r="M3">
        <f>AVERAGE('3.Age structure'!M4:N4)</f>
        <v>2261.7925</v>
      </c>
      <c r="N3">
        <f>AVERAGE('3.Age structure'!N4:O4)</f>
        <v>2321.7359999999999</v>
      </c>
      <c r="O3">
        <f>AVERAGE('3.Age structure'!O4:P4)</f>
        <v>2367.5844999999999</v>
      </c>
      <c r="P3">
        <f>AVERAGE('3.Age structure'!P4:Q4)</f>
        <v>2399.0295000000001</v>
      </c>
      <c r="Q3">
        <f>AVERAGE('3.Age structure'!Q4:R4)</f>
        <v>2413.8630000000003</v>
      </c>
      <c r="R3">
        <f>AVERAGE('3.Age structure'!R4:S4)</f>
        <v>2417.1644999999999</v>
      </c>
      <c r="S3">
        <f>AVERAGE('3.Age structure'!S4:T4)</f>
        <v>2413.5104999999999</v>
      </c>
      <c r="T3">
        <f>AVERAGE('3.Age structure'!T4:U4)</f>
        <v>2409.31</v>
      </c>
    </row>
    <row r="4" spans="1:73" x14ac:dyDescent="0.3">
      <c r="A4">
        <v>1</v>
      </c>
      <c r="B4">
        <v>5</v>
      </c>
      <c r="C4">
        <f>AVERAGE('3.Age structure'!C5:D5)</f>
        <v>1168.107</v>
      </c>
      <c r="D4">
        <f>AVERAGE('3.Age structure'!D5:E5)</f>
        <v>1298.0990000000002</v>
      </c>
      <c r="E4">
        <f>AVERAGE('3.Age structure'!E5:F5)</f>
        <v>1393.3240000000001</v>
      </c>
      <c r="F4">
        <f>AVERAGE('3.Age structure'!F5:G5)</f>
        <v>1493.6220000000001</v>
      </c>
      <c r="G4">
        <f>AVERAGE('3.Age structure'!G5:H5)</f>
        <v>1608.5225</v>
      </c>
      <c r="H4">
        <f>AVERAGE('3.Age structure'!H5:I5)</f>
        <v>1733.412</v>
      </c>
      <c r="I4">
        <f>AVERAGE('3.Age structure'!I5:J5)</f>
        <v>1853.0015000000001</v>
      </c>
      <c r="J4">
        <f>AVERAGE('3.Age structure'!J5:K5)</f>
        <v>1956.7335</v>
      </c>
      <c r="K4">
        <f>AVERAGE('3.Age structure'!K5:L5)</f>
        <v>2043.0329999999999</v>
      </c>
      <c r="L4">
        <f>AVERAGE('3.Age structure'!L5:M5)</f>
        <v>2117.0135</v>
      </c>
      <c r="M4">
        <f>AVERAGE('3.Age structure'!M5:N5)</f>
        <v>2187.3329999999996</v>
      </c>
      <c r="N4">
        <f>AVERAGE('3.Age structure'!N5:O5)</f>
        <v>2256.12</v>
      </c>
      <c r="O4">
        <f>AVERAGE('3.Age structure'!O5:P5)</f>
        <v>2316.3919999999998</v>
      </c>
      <c r="P4">
        <f>AVERAGE('3.Age structure'!P5:Q5)</f>
        <v>2362.576</v>
      </c>
      <c r="Q4">
        <f>AVERAGE('3.Age structure'!Q5:R5)</f>
        <v>2394.3805000000002</v>
      </c>
      <c r="R4">
        <f>AVERAGE('3.Age structure'!R5:S5)</f>
        <v>2409.5680000000002</v>
      </c>
      <c r="S4">
        <f>AVERAGE('3.Age structure'!S5:T5)</f>
        <v>2413.1949999999997</v>
      </c>
      <c r="T4">
        <f>AVERAGE('3.Age structure'!T5:U5)</f>
        <v>2413.9</v>
      </c>
    </row>
    <row r="5" spans="1:73" x14ac:dyDescent="0.3">
      <c r="A5">
        <v>1</v>
      </c>
      <c r="B5">
        <v>10</v>
      </c>
      <c r="C5">
        <f>AVERAGE('3.Age structure'!C6:D6)</f>
        <v>996.84500000000003</v>
      </c>
      <c r="D5">
        <f>AVERAGE('3.Age structure'!D6:E6)</f>
        <v>1161.0140000000001</v>
      </c>
      <c r="E5">
        <f>AVERAGE('3.Age structure'!E6:F6)</f>
        <v>1291.396</v>
      </c>
      <c r="F5">
        <f>AVERAGE('3.Age structure'!F6:G6)</f>
        <v>1387.135</v>
      </c>
      <c r="G5">
        <f>AVERAGE('3.Age structure'!G6:H6)</f>
        <v>1487.8755000000001</v>
      </c>
      <c r="H5">
        <f>AVERAGE('3.Age structure'!H6:I6)</f>
        <v>1603.0309999999999</v>
      </c>
      <c r="I5">
        <f>AVERAGE('3.Age structure'!I6:J6)</f>
        <v>1728.0275000000001</v>
      </c>
      <c r="J5">
        <f>AVERAGE('3.Age structure'!J6:K6)</f>
        <v>1847.7795000000001</v>
      </c>
      <c r="K5">
        <f>AVERAGE('3.Age structure'!K6:L6)</f>
        <v>1951.7689999999998</v>
      </c>
      <c r="L5">
        <f>AVERAGE('3.Age structure'!L6:M6)</f>
        <v>2038.355</v>
      </c>
      <c r="M5">
        <f>AVERAGE('3.Age structure'!M6:N6)</f>
        <v>2112.6374999999998</v>
      </c>
      <c r="N5">
        <f>AVERAGE('3.Age structure'!N6:O6)</f>
        <v>2183.2370000000001</v>
      </c>
      <c r="O5">
        <f>AVERAGE('3.Age structure'!O6:P6)</f>
        <v>2252.2584999999999</v>
      </c>
      <c r="P5">
        <f>AVERAGE('3.Age structure'!P6:Q6)</f>
        <v>2312.7714999999998</v>
      </c>
      <c r="Q5">
        <f>AVERAGE('3.Age structure'!Q6:R6)</f>
        <v>2359.2165</v>
      </c>
      <c r="R5">
        <f>AVERAGE('3.Age structure'!R6:S6)</f>
        <v>2391.2840000000001</v>
      </c>
      <c r="S5">
        <f>AVERAGE('3.Age structure'!S6:T6)</f>
        <v>2406.7200000000003</v>
      </c>
      <c r="T5">
        <f>AVERAGE('3.Age structure'!T6:U6)</f>
        <v>2409.759</v>
      </c>
    </row>
    <row r="6" spans="1:73" x14ac:dyDescent="0.3">
      <c r="A6">
        <v>1</v>
      </c>
      <c r="B6">
        <v>15</v>
      </c>
      <c r="C6">
        <f>AVERAGE('3.Age structure'!C7:D7)</f>
        <v>847.56449999999995</v>
      </c>
      <c r="D6">
        <f>AVERAGE('3.Age structure'!D7:E7)</f>
        <v>987.21299999999997</v>
      </c>
      <c r="E6">
        <f>AVERAGE('3.Age structure'!E7:F7)</f>
        <v>1151.3145</v>
      </c>
      <c r="F6">
        <f>AVERAGE('3.Age structure'!F7:G7)</f>
        <v>1281.8264999999999</v>
      </c>
      <c r="G6">
        <f>AVERAGE('3.Age structure'!G7:H7)</f>
        <v>1377.8530000000001</v>
      </c>
      <c r="H6">
        <f>AVERAGE('3.Age structure'!H7:I7)</f>
        <v>1478.7440000000001</v>
      </c>
      <c r="I6">
        <f>AVERAGE('3.Age structure'!I7:J7)</f>
        <v>1593.8985</v>
      </c>
      <c r="J6">
        <f>AVERAGE('3.Age structure'!J7:K7)</f>
        <v>1718.9879999999998</v>
      </c>
      <c r="K6">
        <f>AVERAGE('3.Age structure'!K7:L7)</f>
        <v>1838.9949999999999</v>
      </c>
      <c r="L6">
        <f>AVERAGE('3.Age structure'!L7:M7)</f>
        <v>1943.3009999999999</v>
      </c>
      <c r="M6">
        <f>AVERAGE('3.Age structure'!M7:N7)</f>
        <v>2030.2674999999999</v>
      </c>
      <c r="N6">
        <f>AVERAGE('3.Age structure'!N7:O7)</f>
        <v>2104.9684999999999</v>
      </c>
      <c r="O6">
        <f>AVERAGE('3.Age structure'!O7:P7)</f>
        <v>2175.9794999999999</v>
      </c>
      <c r="P6">
        <f>AVERAGE('3.Age structure'!P7:Q7)</f>
        <v>2245.4169999999999</v>
      </c>
      <c r="Q6">
        <f>AVERAGE('3.Age structure'!Q7:R7)</f>
        <v>2306.3564999999999</v>
      </c>
      <c r="R6">
        <f>AVERAGE('3.Age structure'!R7:S7)</f>
        <v>2353.2440000000001</v>
      </c>
      <c r="S6">
        <f>AVERAGE('3.Age structure'!S7:T7)</f>
        <v>2385.7745</v>
      </c>
      <c r="T6">
        <f>AVERAGE('3.Age structure'!T7:U7)</f>
        <v>2398.41</v>
      </c>
    </row>
    <row r="7" spans="1:73" x14ac:dyDescent="0.3">
      <c r="A7">
        <v>1</v>
      </c>
      <c r="B7">
        <v>20</v>
      </c>
      <c r="C7">
        <f>AVERAGE('3.Age structure'!C8:D8)</f>
        <v>732.43450000000007</v>
      </c>
      <c r="D7">
        <f>AVERAGE('3.Age structure'!D8:E8)</f>
        <v>829.80500000000006</v>
      </c>
      <c r="E7">
        <f>AVERAGE('3.Age structure'!E8:F8)</f>
        <v>969.1724999999999</v>
      </c>
      <c r="F7">
        <f>AVERAGE('3.Age structure'!F8:G8)</f>
        <v>1132.903</v>
      </c>
      <c r="G7">
        <f>AVERAGE('3.Age structure'!G8:H8)</f>
        <v>1263.3775000000001</v>
      </c>
      <c r="H7">
        <f>AVERAGE('3.Age structure'!H8:I8)</f>
        <v>1359.4639999999999</v>
      </c>
      <c r="I7">
        <f>AVERAGE('3.Age structure'!I8:J8)</f>
        <v>1460.2265000000002</v>
      </c>
      <c r="J7">
        <f>AVERAGE('3.Age structure'!J8:K8)</f>
        <v>1575.4715000000001</v>
      </c>
      <c r="K7">
        <f>AVERAGE('3.Age structure'!K8:L8)</f>
        <v>1700.931</v>
      </c>
      <c r="L7">
        <f>AVERAGE('3.Age structure'!L8:M8)</f>
        <v>1821.3915</v>
      </c>
      <c r="M7">
        <f>AVERAGE('3.Age structure'!M8:N8)</f>
        <v>1926.2784999999999</v>
      </c>
      <c r="N7">
        <f>AVERAGE('3.Age structure'!N8:O8)</f>
        <v>2013.981</v>
      </c>
      <c r="O7">
        <f>AVERAGE('3.Age structure'!O8:P8)</f>
        <v>2089.5095000000001</v>
      </c>
      <c r="P7">
        <f>AVERAGE('3.Age structure'!P8:Q8)</f>
        <v>2161.3755000000001</v>
      </c>
      <c r="Q7">
        <f>AVERAGE('3.Age structure'!Q8:R8)</f>
        <v>2231.7020000000002</v>
      </c>
      <c r="R7">
        <f>AVERAGE('3.Age structure'!R8:S8)</f>
        <v>2293.549</v>
      </c>
      <c r="S7">
        <f>AVERAGE('3.Age structure'!S8:T8)</f>
        <v>2341.3694999999998</v>
      </c>
      <c r="T7">
        <f>AVERAGE('3.Age structure'!T8:U8)</f>
        <v>2361.7420000000002</v>
      </c>
    </row>
    <row r="8" spans="1:73" x14ac:dyDescent="0.3">
      <c r="A8">
        <v>1</v>
      </c>
      <c r="B8">
        <v>25</v>
      </c>
      <c r="C8">
        <f>AVERAGE('3.Age structure'!C9:D9)</f>
        <v>632.5385</v>
      </c>
      <c r="D8">
        <f>AVERAGE('3.Age structure'!D9:E9)</f>
        <v>711.42899999999997</v>
      </c>
      <c r="E8">
        <f>AVERAGE('3.Age structure'!E9:F9)</f>
        <v>808.62850000000003</v>
      </c>
      <c r="F8">
        <f>AVERAGE('3.Age structure'!F9:G9)</f>
        <v>947.50749999999994</v>
      </c>
      <c r="G8">
        <f>AVERAGE('3.Age structure'!G9:H9)</f>
        <v>1110.6565000000001</v>
      </c>
      <c r="H8">
        <f>AVERAGE('3.Age structure'!H9:I9)</f>
        <v>1240.7334999999998</v>
      </c>
      <c r="I8">
        <f>AVERAGE('3.Age structure'!I9:J9)</f>
        <v>1336.5625</v>
      </c>
      <c r="J8">
        <f>AVERAGE('3.Age structure'!J9:K9)</f>
        <v>1437.413</v>
      </c>
      <c r="K8">
        <f>AVERAGE('3.Age structure'!K9:L9)</f>
        <v>1553.0605</v>
      </c>
      <c r="L8">
        <f>AVERAGE('3.Age structure'!L9:M9)</f>
        <v>1678.9414999999999</v>
      </c>
      <c r="M8">
        <f>AVERAGE('3.Age structure'!M9:N9)</f>
        <v>1799.9385000000002</v>
      </c>
      <c r="N8">
        <f>AVERAGE('3.Age structure'!N9:O9)</f>
        <v>1905.5975000000001</v>
      </c>
      <c r="O8">
        <f>AVERAGE('3.Age structure'!O9:P9)</f>
        <v>1994.2735</v>
      </c>
      <c r="P8">
        <f>AVERAGE('3.Age structure'!P9:Q9)</f>
        <v>2070.8675000000003</v>
      </c>
      <c r="Q8">
        <f>AVERAGE('3.Age structure'!Q9:R9)</f>
        <v>2143.8540000000003</v>
      </c>
      <c r="R8">
        <f>AVERAGE('3.Age structure'!R9:S9)</f>
        <v>2215.3054999999999</v>
      </c>
      <c r="S8">
        <f>AVERAGE('3.Age structure'!S9:T9)</f>
        <v>2278.3029999999999</v>
      </c>
      <c r="T8">
        <f>AVERAGE('3.Age structure'!T9:U9)</f>
        <v>2306.3449999999998</v>
      </c>
    </row>
    <row r="9" spans="1:73" x14ac:dyDescent="0.3">
      <c r="A9">
        <v>1</v>
      </c>
      <c r="B9">
        <v>30</v>
      </c>
      <c r="C9">
        <f>AVERAGE('3.Age structure'!C10:D10)</f>
        <v>534.78499999999997</v>
      </c>
      <c r="D9">
        <f>AVERAGE('3.Age structure'!D10:E10)</f>
        <v>613.65049999999997</v>
      </c>
      <c r="E9">
        <f>AVERAGE('3.Age structure'!E10:F10)</f>
        <v>692.35349999999994</v>
      </c>
      <c r="F9">
        <f>AVERAGE('3.Age structure'!F10:G10)</f>
        <v>789.24649999999997</v>
      </c>
      <c r="G9">
        <f>AVERAGE('3.Age structure'!G10:H10)</f>
        <v>927.50150000000008</v>
      </c>
      <c r="H9">
        <f>AVERAGE('3.Age structure'!H10:I10)</f>
        <v>1089.7365</v>
      </c>
      <c r="I9">
        <f>AVERAGE('3.Age structure'!I10:J10)</f>
        <v>1219.1189999999999</v>
      </c>
      <c r="J9">
        <f>AVERAGE('3.Age structure'!J10:K10)</f>
        <v>1314.9169999999999</v>
      </c>
      <c r="K9">
        <f>AVERAGE('3.Age structure'!K10:L10)</f>
        <v>1416.067</v>
      </c>
      <c r="L9">
        <f>AVERAGE('3.Age structure'!L10:M10)</f>
        <v>1531.9875000000002</v>
      </c>
      <c r="M9">
        <f>AVERAGE('3.Age structure'!M10:N10)</f>
        <v>1658.173</v>
      </c>
      <c r="N9">
        <f>AVERAGE('3.Age structure'!N10:O10)</f>
        <v>1779.7085</v>
      </c>
      <c r="O9">
        <f>AVERAGE('3.Age structure'!O10:P10)</f>
        <v>1886.1644999999999</v>
      </c>
      <c r="P9">
        <f>AVERAGE('3.Age structure'!P10:Q10)</f>
        <v>1975.787</v>
      </c>
      <c r="Q9">
        <f>AVERAGE('3.Age structure'!Q10:R10)</f>
        <v>2053.4430000000002</v>
      </c>
      <c r="R9">
        <f>AVERAGE('3.Age structure'!R10:S10)</f>
        <v>2127.5259999999998</v>
      </c>
      <c r="S9">
        <f>AVERAGE('3.Age structure'!S10:T10)</f>
        <v>2200.0774999999999</v>
      </c>
      <c r="T9">
        <f>AVERAGE('3.Age structure'!T10:U10)</f>
        <v>2235.5889999999999</v>
      </c>
    </row>
    <row r="10" spans="1:73" x14ac:dyDescent="0.3">
      <c r="A10">
        <v>1</v>
      </c>
      <c r="B10">
        <v>35</v>
      </c>
      <c r="C10">
        <f>AVERAGE('3.Age structure'!C11:D11)</f>
        <v>430.40999999999997</v>
      </c>
      <c r="D10">
        <f>AVERAGE('3.Age structure'!D11:E11)</f>
        <v>518.65</v>
      </c>
      <c r="E10">
        <f>AVERAGE('3.Age structure'!E11:F11)</f>
        <v>597.09050000000002</v>
      </c>
      <c r="F10">
        <f>AVERAGE('3.Age structure'!F11:G11)</f>
        <v>675.47050000000002</v>
      </c>
      <c r="G10">
        <f>AVERAGE('3.Age structure'!G11:H11)</f>
        <v>771.91550000000007</v>
      </c>
      <c r="H10">
        <f>AVERAGE('3.Age structure'!H11:I11)</f>
        <v>909.19600000000003</v>
      </c>
      <c r="I10">
        <f>AVERAGE('3.Age structure'!I11:J11)</f>
        <v>1070.1645000000001</v>
      </c>
      <c r="J10">
        <f>AVERAGE('3.Age structure'!J11:K11)</f>
        <v>1198.9634999999998</v>
      </c>
      <c r="K10">
        <f>AVERAGE('3.Age structure'!K11:L11)</f>
        <v>1294.8634999999999</v>
      </c>
      <c r="L10">
        <f>AVERAGE('3.Age structure'!L11:M11)</f>
        <v>1396.1669999999999</v>
      </c>
      <c r="M10">
        <f>AVERAGE('3.Age structure'!M11:N11)</f>
        <v>1512.221</v>
      </c>
      <c r="N10">
        <f>AVERAGE('3.Age structure'!N11:O11)</f>
        <v>1638.7094999999999</v>
      </c>
      <c r="O10">
        <f>AVERAGE('3.Age structure'!O11:P11)</f>
        <v>1760.7864999999999</v>
      </c>
      <c r="P10">
        <f>AVERAGE('3.Age structure'!P11:Q11)</f>
        <v>1867.9744999999998</v>
      </c>
      <c r="Q10">
        <f>AVERAGE('3.Age structure'!Q11:R11)</f>
        <v>1958.5419999999999</v>
      </c>
      <c r="R10">
        <f>AVERAGE('3.Age structure'!R11:S11)</f>
        <v>2037.2325000000001</v>
      </c>
      <c r="S10">
        <f>AVERAGE('3.Age structure'!S11:T11)</f>
        <v>2112.3575000000001</v>
      </c>
      <c r="T10">
        <f>AVERAGE('3.Age structure'!T11:U11)</f>
        <v>2149.9270000000001</v>
      </c>
    </row>
    <row r="11" spans="1:73" x14ac:dyDescent="0.3">
      <c r="A11">
        <v>1</v>
      </c>
      <c r="B11">
        <v>40</v>
      </c>
      <c r="C11">
        <f>AVERAGE('3.Age structure'!C12:D12)</f>
        <v>332.09299999999996</v>
      </c>
      <c r="D11">
        <f>AVERAGE('3.Age structure'!D12:E12)</f>
        <v>416.52</v>
      </c>
      <c r="E11">
        <f>AVERAGE('3.Age structure'!E12:F12)</f>
        <v>503.78499999999997</v>
      </c>
      <c r="F11">
        <f>AVERAGE('3.Age structure'!F12:G12)</f>
        <v>581.59300000000007</v>
      </c>
      <c r="G11">
        <f>AVERAGE('3.Age structure'!G12:H12)</f>
        <v>659.46600000000001</v>
      </c>
      <c r="H11">
        <f>AVERAGE('3.Age structure'!H12:I12)</f>
        <v>755.12599999999998</v>
      </c>
      <c r="I11">
        <f>AVERAGE('3.Age structure'!I12:J12)</f>
        <v>891.04600000000005</v>
      </c>
      <c r="J11">
        <f>AVERAGE('3.Age structure'!J12:K12)</f>
        <v>1050.654</v>
      </c>
      <c r="K11">
        <f>AVERAGE('3.Age structure'!K12:L12)</f>
        <v>1178.877</v>
      </c>
      <c r="L11">
        <f>AVERAGE('3.Age structure'!L12:M12)</f>
        <v>1274.7819999999999</v>
      </c>
      <c r="M11">
        <f>AVERAGE('3.Age structure'!M12:N12)</f>
        <v>1376.1680000000001</v>
      </c>
      <c r="N11">
        <f>AVERAGE('3.Age structure'!N12:O12)</f>
        <v>1492.4214999999999</v>
      </c>
      <c r="O11">
        <f>AVERAGE('3.Age structure'!O12:P12)</f>
        <v>1619.2455</v>
      </c>
      <c r="P11">
        <f>AVERAGE('3.Age structure'!P12:Q12)</f>
        <v>1741.817</v>
      </c>
      <c r="Q11">
        <f>AVERAGE('3.Age structure'!Q12:R12)</f>
        <v>1849.7719999999999</v>
      </c>
      <c r="R11">
        <f>AVERAGE('3.Age structure'!R12:S12)</f>
        <v>1941.2905000000001</v>
      </c>
      <c r="S11">
        <f>AVERAGE('3.Age structure'!S12:T12)</f>
        <v>2021.0300000000002</v>
      </c>
      <c r="T11">
        <f>AVERAGE('3.Age structure'!T12:U12)</f>
        <v>2059.1390000000001</v>
      </c>
    </row>
    <row r="12" spans="1:73" x14ac:dyDescent="0.3">
      <c r="A12">
        <v>1</v>
      </c>
      <c r="B12">
        <v>45</v>
      </c>
      <c r="C12">
        <f>AVERAGE('3.Age structure'!C13:D13)</f>
        <v>254.25599999999997</v>
      </c>
      <c r="D12">
        <f>AVERAGE('3.Age structure'!D13:E13)</f>
        <v>319.4615</v>
      </c>
      <c r="E12">
        <f>AVERAGE('3.Age structure'!E13:F13)</f>
        <v>402.35500000000002</v>
      </c>
      <c r="F12">
        <f>AVERAGE('3.Age structure'!F13:G13)</f>
        <v>488.22500000000002</v>
      </c>
      <c r="G12">
        <f>AVERAGE('3.Age structure'!G13:H13)</f>
        <v>565.053</v>
      </c>
      <c r="H12">
        <f>AVERAGE('3.Age structure'!H13:I13)</f>
        <v>642.05150000000003</v>
      </c>
      <c r="I12">
        <f>AVERAGE('3.Age structure'!I13:J13)</f>
        <v>736.58300000000008</v>
      </c>
      <c r="J12">
        <f>AVERAGE('3.Age structure'!J13:K13)</f>
        <v>870.89699999999993</v>
      </c>
      <c r="K12">
        <f>AVERAGE('3.Age structure'!K13:L13)</f>
        <v>1028.8755000000001</v>
      </c>
      <c r="L12">
        <f>AVERAGE('3.Age structure'!L13:M13)</f>
        <v>1156.3045000000002</v>
      </c>
      <c r="M12">
        <f>AVERAGE('3.Age structure'!M13:N13)</f>
        <v>1252.1869999999999</v>
      </c>
      <c r="N12">
        <f>AVERAGE('3.Age structure'!N13:O13)</f>
        <v>1353.7820000000002</v>
      </c>
      <c r="O12">
        <f>AVERAGE('3.Age structure'!O13:P13)</f>
        <v>1470.3029999999999</v>
      </c>
      <c r="P12">
        <f>AVERAGE('3.Age structure'!P13:Q13)</f>
        <v>1597.44</v>
      </c>
      <c r="Q12">
        <f>AVERAGE('3.Age structure'!Q13:R13)</f>
        <v>1720.585</v>
      </c>
      <c r="R12">
        <f>AVERAGE('3.Age structure'!R13:S13)</f>
        <v>1829.3885</v>
      </c>
      <c r="S12">
        <f>AVERAGE('3.Age structure'!S13:T13)</f>
        <v>1921.9834999999998</v>
      </c>
      <c r="T12">
        <f>AVERAGE('3.Age structure'!T13:U13)</f>
        <v>1964.2149999999999</v>
      </c>
    </row>
    <row r="13" spans="1:73" x14ac:dyDescent="0.3">
      <c r="A13">
        <v>1</v>
      </c>
      <c r="B13">
        <v>50</v>
      </c>
      <c r="C13">
        <f>AVERAGE('3.Age structure'!C14:D14)</f>
        <v>194.28800000000001</v>
      </c>
      <c r="D13">
        <f>AVERAGE('3.Age structure'!D14:E14)</f>
        <v>241.93700000000001</v>
      </c>
      <c r="E13">
        <f>AVERAGE('3.Age structure'!E14:F14)</f>
        <v>305.28100000000001</v>
      </c>
      <c r="F13">
        <f>AVERAGE('3.Age structure'!F14:G14)</f>
        <v>385.90899999999999</v>
      </c>
      <c r="G13">
        <f>AVERAGE('3.Age structure'!G14:H14)</f>
        <v>469.6465</v>
      </c>
      <c r="H13">
        <f>AVERAGE('3.Age structure'!H14:I14)</f>
        <v>544.94499999999994</v>
      </c>
      <c r="I13">
        <f>AVERAGE('3.Age structure'!I14:J14)</f>
        <v>620.67650000000003</v>
      </c>
      <c r="J13">
        <f>AVERAGE('3.Age structure'!J14:K14)</f>
        <v>713.72199999999998</v>
      </c>
      <c r="K13">
        <f>AVERAGE('3.Age structure'!K14:L14)</f>
        <v>845.904</v>
      </c>
      <c r="L13">
        <f>AVERAGE('3.Age structure'!L14:M14)</f>
        <v>1001.5885000000001</v>
      </c>
      <c r="M13">
        <f>AVERAGE('3.Age structure'!M14:N14)</f>
        <v>1127.874</v>
      </c>
      <c r="N13">
        <f>AVERAGE('3.Age structure'!N14:O14)</f>
        <v>1223.7840000000001</v>
      </c>
      <c r="O13">
        <f>AVERAGE('3.Age structure'!O14:P14)</f>
        <v>1325.6185</v>
      </c>
      <c r="P13">
        <f>AVERAGE('3.Age structure'!P14:Q14)</f>
        <v>1442.346</v>
      </c>
      <c r="Q13">
        <f>AVERAGE('3.Age structure'!Q14:R14)</f>
        <v>1569.8220000000001</v>
      </c>
      <c r="R13">
        <f>AVERAGE('3.Age structure'!R14:S14)</f>
        <v>1693.5985000000001</v>
      </c>
      <c r="S13">
        <f>AVERAGE('3.Age structure'!S14:T14)</f>
        <v>1803.4095</v>
      </c>
      <c r="T13">
        <f>AVERAGE('3.Age structure'!T14:U14)</f>
        <v>1854.3869999999999</v>
      </c>
    </row>
    <row r="14" spans="1:73" x14ac:dyDescent="0.3">
      <c r="A14">
        <v>1</v>
      </c>
      <c r="B14">
        <v>55</v>
      </c>
      <c r="C14">
        <f>AVERAGE('3.Age structure'!C15:D15)</f>
        <v>150</v>
      </c>
      <c r="D14">
        <f>AVERAGE('3.Age structure'!D15:E15)</f>
        <v>181.4795</v>
      </c>
      <c r="E14">
        <f>AVERAGE('3.Age structure'!E15:F15)</f>
        <v>227.01350000000002</v>
      </c>
      <c r="F14">
        <f>AVERAGE('3.Age structure'!F15:G15)</f>
        <v>287.60849999999999</v>
      </c>
      <c r="G14">
        <f>AVERAGE('3.Age structure'!G15:H15)</f>
        <v>364.87049999999999</v>
      </c>
      <c r="H14">
        <f>AVERAGE('3.Age structure'!H15:I15)</f>
        <v>445.62149999999997</v>
      </c>
      <c r="I14">
        <f>AVERAGE('3.Age structure'!I15:J15)</f>
        <v>518.88400000000001</v>
      </c>
      <c r="J14">
        <f>AVERAGE('3.Age structure'!J15:K15)</f>
        <v>592.91700000000003</v>
      </c>
      <c r="K14">
        <f>AVERAGE('3.Age structure'!K15:L15)</f>
        <v>684.05050000000006</v>
      </c>
      <c r="L14">
        <f>AVERAGE('3.Age structure'!L15:M15)</f>
        <v>813.33999999999992</v>
      </c>
      <c r="M14">
        <f>AVERAGE('3.Age structure'!M15:N15)</f>
        <v>965.90049999999997</v>
      </c>
      <c r="N14">
        <f>AVERAGE('3.Age structure'!N15:O15)</f>
        <v>1090.7655</v>
      </c>
      <c r="O14">
        <f>AVERAGE('3.Age structure'!O15:P15)</f>
        <v>1186.7584999999999</v>
      </c>
      <c r="P14">
        <f>AVERAGE('3.Age structure'!P15:Q15)</f>
        <v>1288.8615</v>
      </c>
      <c r="Q14">
        <f>AVERAGE('3.Age structure'!Q15:R15)</f>
        <v>1405.9085</v>
      </c>
      <c r="R14">
        <f>AVERAGE('3.Age structure'!R15:S15)</f>
        <v>1533.8119999999999</v>
      </c>
      <c r="S14">
        <f>AVERAGE('3.Age structure'!S15:T15)</f>
        <v>1658.3995</v>
      </c>
      <c r="T14">
        <f>AVERAGE('3.Age structure'!T15:U15)</f>
        <v>1717.7950000000001</v>
      </c>
    </row>
    <row r="15" spans="1:73" x14ac:dyDescent="0.3">
      <c r="A15">
        <v>1</v>
      </c>
      <c r="B15">
        <v>60</v>
      </c>
      <c r="C15">
        <f>AVERAGE('3.Age structure'!C16:D16)</f>
        <v>116.7555</v>
      </c>
      <c r="D15">
        <f>AVERAGE('3.Age structure'!D16:E16)</f>
        <v>135.99549999999999</v>
      </c>
      <c r="E15">
        <f>AVERAGE('3.Age structure'!E16:F16)</f>
        <v>165.35000000000002</v>
      </c>
      <c r="F15">
        <f>AVERAGE('3.Age structure'!F16:G16)</f>
        <v>207.80450000000002</v>
      </c>
      <c r="G15">
        <f>AVERAGE('3.Age structure'!G16:H16)</f>
        <v>264.38800000000003</v>
      </c>
      <c r="H15">
        <f>AVERAGE('3.Age structure'!H16:I16)</f>
        <v>337.14</v>
      </c>
      <c r="I15">
        <f>AVERAGE('3.Age structure'!I16:J16)</f>
        <v>413.97249999999997</v>
      </c>
      <c r="J15">
        <f>AVERAGE('3.Age structure'!J16:K16)</f>
        <v>484.40199999999999</v>
      </c>
      <c r="K15">
        <f>AVERAGE('3.Age structure'!K16:L16)</f>
        <v>556.19650000000001</v>
      </c>
      <c r="L15">
        <f>AVERAGE('3.Age structure'!L16:M16)</f>
        <v>644.71199999999999</v>
      </c>
      <c r="M15">
        <f>AVERAGE('3.Age structure'!M16:N16)</f>
        <v>770.02099999999996</v>
      </c>
      <c r="N15">
        <f>AVERAGE('3.Age structure'!N16:O16)</f>
        <v>918.41449999999998</v>
      </c>
      <c r="O15">
        <f>AVERAGE('3.Age structure'!O16:P16)</f>
        <v>1041.3420000000001</v>
      </c>
      <c r="P15">
        <f>AVERAGE('3.Age structure'!P16:Q16)</f>
        <v>1137.3915000000002</v>
      </c>
      <c r="Q15">
        <f>AVERAGE('3.Age structure'!Q16:R16)</f>
        <v>1239.9490000000001</v>
      </c>
      <c r="R15">
        <f>AVERAGE('3.Age structure'!R16:S16)</f>
        <v>1357.42</v>
      </c>
      <c r="S15">
        <f>AVERAGE('3.Age structure'!S16:T16)</f>
        <v>1485.8634999999999</v>
      </c>
      <c r="T15">
        <f>AVERAGE('3.Age structure'!T16:U16)</f>
        <v>1551.44</v>
      </c>
    </row>
    <row r="16" spans="1:73" x14ac:dyDescent="0.3">
      <c r="A16">
        <v>1</v>
      </c>
      <c r="B16">
        <v>65</v>
      </c>
      <c r="C16">
        <f>AVERAGE('3.Age structure'!C17:D17)</f>
        <v>85.931000000000012</v>
      </c>
      <c r="D16">
        <f>AVERAGE('3.Age structure'!D17:E17)</f>
        <v>100.84399999999999</v>
      </c>
      <c r="E16">
        <f>AVERAGE('3.Age structure'!E17:F17)</f>
        <v>118.1305</v>
      </c>
      <c r="F16">
        <f>AVERAGE('3.Age structure'!F17:G17)</f>
        <v>144.41499999999999</v>
      </c>
      <c r="G16">
        <f>AVERAGE('3.Age structure'!G17:H17)</f>
        <v>182.43549999999999</v>
      </c>
      <c r="H16">
        <f>AVERAGE('3.Age structure'!H17:I17)</f>
        <v>233.767</v>
      </c>
      <c r="I16">
        <f>AVERAGE('3.Age structure'!I17:J17)</f>
        <v>300.53999999999996</v>
      </c>
      <c r="J16">
        <f>AVERAGE('3.Age structure'!J17:K17)</f>
        <v>371.721</v>
      </c>
      <c r="K16">
        <f>AVERAGE('3.Age structure'!K17:L17)</f>
        <v>438.09450000000004</v>
      </c>
      <c r="L16">
        <f>AVERAGE('3.Age structure'!L17:M17)</f>
        <v>506.5265</v>
      </c>
      <c r="M16">
        <f>AVERAGE('3.Age structure'!M17:N17)</f>
        <v>591.07050000000004</v>
      </c>
      <c r="N16">
        <f>AVERAGE('3.Age structure'!N17:O17)</f>
        <v>710.59799999999996</v>
      </c>
      <c r="O16">
        <f>AVERAGE('3.Age structure'!O17:P17)</f>
        <v>852.798</v>
      </c>
      <c r="P16">
        <f>AVERAGE('3.Age structure'!P17:Q17)</f>
        <v>972.5915</v>
      </c>
      <c r="Q16">
        <f>AVERAGE('3.Age structure'!Q17:R17)</f>
        <v>1068.4805000000001</v>
      </c>
      <c r="R16">
        <f>AVERAGE('3.Age structure'!R17:S17)</f>
        <v>1171.2874999999999</v>
      </c>
      <c r="S16">
        <f>AVERAGE('3.Age structure'!S17:T17)</f>
        <v>1288.9160000000002</v>
      </c>
      <c r="T16">
        <f>AVERAGE('3.Age structure'!T17:U17)</f>
        <v>1351.874</v>
      </c>
    </row>
    <row r="17" spans="1:20" x14ac:dyDescent="0.3">
      <c r="A17">
        <v>1</v>
      </c>
      <c r="B17">
        <v>70</v>
      </c>
      <c r="C17">
        <f>AVERAGE('3.Age structure'!C18:D18)</f>
        <v>59.59</v>
      </c>
      <c r="D17">
        <f>AVERAGE('3.Age structure'!D18:E18)</f>
        <v>68.097000000000008</v>
      </c>
      <c r="E17">
        <f>AVERAGE('3.Age structure'!E18:F18)</f>
        <v>80.543999999999997</v>
      </c>
      <c r="F17">
        <f>AVERAGE('3.Age structure'!F18:G18)</f>
        <v>95.0685</v>
      </c>
      <c r="G17">
        <f>AVERAGE('3.Age structure'!G18:H18)</f>
        <v>117.06400000000001</v>
      </c>
      <c r="H17">
        <f>AVERAGE('3.Age structure'!H18:I18)</f>
        <v>149.482</v>
      </c>
      <c r="I17">
        <f>AVERAGE('3.Age structure'!I18:J18)</f>
        <v>193.964</v>
      </c>
      <c r="J17">
        <f>AVERAGE('3.Age structure'!J18:K18)</f>
        <v>252.26049999999998</v>
      </c>
      <c r="K17">
        <f>AVERAGE('3.Age structure'!K18:L18)</f>
        <v>315.49249999999995</v>
      </c>
      <c r="L17">
        <f>AVERAGE('3.Age structure'!L18:M18)</f>
        <v>375.88</v>
      </c>
      <c r="M17">
        <f>AVERAGE('3.Age structure'!M18:N18)</f>
        <v>439.12800000000004</v>
      </c>
      <c r="N17">
        <f>AVERAGE('3.Age structure'!N18:O18)</f>
        <v>517.72149999999999</v>
      </c>
      <c r="O17">
        <f>AVERAGE('3.Age structure'!O18:P18)</f>
        <v>628.61500000000001</v>
      </c>
      <c r="P17">
        <f>AVERAGE('3.Age structure'!P18:Q18)</f>
        <v>761.51600000000008</v>
      </c>
      <c r="Q17">
        <f>AVERAGE('3.Age structure'!Q18:R18)</f>
        <v>876.44</v>
      </c>
      <c r="R17">
        <f>AVERAGE('3.Age structure'!R18:S18)</f>
        <v>971.35799999999995</v>
      </c>
      <c r="S17">
        <f>AVERAGE('3.Age structure'!S18:T18)</f>
        <v>1073.6745000000001</v>
      </c>
      <c r="T17">
        <f>AVERAGE('3.Age structure'!T18:U18)</f>
        <v>1128.1400000000001</v>
      </c>
    </row>
    <row r="18" spans="1:20" x14ac:dyDescent="0.3">
      <c r="A18">
        <v>1</v>
      </c>
      <c r="B18">
        <v>75</v>
      </c>
      <c r="C18">
        <f>AVERAGE('3.Age structure'!C19:D19)</f>
        <v>37.42</v>
      </c>
      <c r="D18">
        <f>AVERAGE('3.Age structure'!D19:E19)</f>
        <v>40.280999999999999</v>
      </c>
      <c r="E18">
        <f>AVERAGE('3.Age structure'!E19:F19)</f>
        <v>46.658500000000004</v>
      </c>
      <c r="F18">
        <f>AVERAGE('3.Age structure'!F19:G19)</f>
        <v>55.864000000000004</v>
      </c>
      <c r="G18">
        <f>AVERAGE('3.Age structure'!G19:H19)</f>
        <v>66.721999999999994</v>
      </c>
      <c r="H18">
        <f>AVERAGE('3.Age structure'!H19:I19)</f>
        <v>83.572000000000003</v>
      </c>
      <c r="I18">
        <f>AVERAGE('3.Age structure'!I19:J19)</f>
        <v>108.88749999999999</v>
      </c>
      <c r="J18">
        <f>AVERAGE('3.Age structure'!J19:K19)</f>
        <v>143.90600000000001</v>
      </c>
      <c r="K18">
        <f>AVERAGE('3.Age structure'!K19:L19)</f>
        <v>190.61349999999999</v>
      </c>
      <c r="L18">
        <f>AVERAGE('3.Age structure'!L19:M19)</f>
        <v>242.57849999999999</v>
      </c>
      <c r="M18">
        <f>AVERAGE('3.Age structure'!M19:N19)</f>
        <v>293.93150000000003</v>
      </c>
      <c r="N18">
        <f>AVERAGE('3.Age structure'!N19:O19)</f>
        <v>349.16899999999998</v>
      </c>
      <c r="O18">
        <f>AVERAGE('3.Age structure'!O19:P19)</f>
        <v>418.43</v>
      </c>
      <c r="P18">
        <f>AVERAGE('3.Age structure'!P19:Q19)</f>
        <v>516.13300000000004</v>
      </c>
      <c r="Q18">
        <f>AVERAGE('3.Age structure'!Q19:R19)</f>
        <v>634.92550000000006</v>
      </c>
      <c r="R18">
        <f>AVERAGE('3.Age structure'!R19:S19)</f>
        <v>741.39300000000003</v>
      </c>
      <c r="S18">
        <f>AVERAGE('3.Age structure'!S19:T19)</f>
        <v>833.17100000000005</v>
      </c>
      <c r="T18">
        <f>AVERAGE('3.Age structure'!T19:U19)</f>
        <v>879.90800000000002</v>
      </c>
    </row>
    <row r="19" spans="1:20" x14ac:dyDescent="0.3">
      <c r="A19">
        <v>1</v>
      </c>
      <c r="B19">
        <v>80</v>
      </c>
      <c r="C19">
        <f>AVERAGE('3.Age structure'!C20:D20)</f>
        <v>17.024999999999999</v>
      </c>
      <c r="D19">
        <f>AVERAGE('3.Age structure'!D20:E20)</f>
        <v>19.380000000000003</v>
      </c>
      <c r="E19">
        <f>AVERAGE('3.Age structure'!E20:F20)</f>
        <v>21.326500000000003</v>
      </c>
      <c r="F19">
        <f>AVERAGE('3.Age structure'!F20:G20)</f>
        <v>25.251000000000001</v>
      </c>
      <c r="G19">
        <f>AVERAGE('3.Age structure'!G20:H20)</f>
        <v>30.830000000000002</v>
      </c>
      <c r="H19">
        <f>AVERAGE('3.Age structure'!H20:I20)</f>
        <v>37.82</v>
      </c>
      <c r="I19">
        <f>AVERAGE('3.Age structure'!I20:J20)</f>
        <v>48.843999999999994</v>
      </c>
      <c r="J19">
        <f>AVERAGE('3.Age structure'!J20:K20)</f>
        <v>65.47399999999999</v>
      </c>
      <c r="K19">
        <f>AVERAGE('3.Age structure'!K20:L20)</f>
        <v>89.009</v>
      </c>
      <c r="L19">
        <f>AVERAGE('3.Age structure'!L20:M20)</f>
        <v>121.2255</v>
      </c>
      <c r="M19">
        <f>AVERAGE('3.Age structure'!M20:N20)</f>
        <v>158.39749999999998</v>
      </c>
      <c r="N19">
        <f>AVERAGE('3.Age structure'!N20:O20)</f>
        <v>197.071</v>
      </c>
      <c r="O19">
        <f>AVERAGE('3.Age structure'!O20:P20)</f>
        <v>240.2405</v>
      </c>
      <c r="P19">
        <f>AVERAGE('3.Age structure'!P20:Q20)</f>
        <v>295.34199999999998</v>
      </c>
      <c r="Q19">
        <f>AVERAGE('3.Age structure'!Q20:R20)</f>
        <v>373.69499999999999</v>
      </c>
      <c r="R19">
        <f>AVERAGE('3.Age structure'!R20:S20)</f>
        <v>470.90199999999999</v>
      </c>
      <c r="S19">
        <f>AVERAGE('3.Age structure'!S20:T20)</f>
        <v>562.50250000000005</v>
      </c>
      <c r="T19">
        <f>AVERAGE('3.Age structure'!T20:U20)</f>
        <v>603.08500000000004</v>
      </c>
    </row>
    <row r="20" spans="1:20" x14ac:dyDescent="0.3">
      <c r="A20">
        <v>2</v>
      </c>
      <c r="B20">
        <v>0</v>
      </c>
      <c r="C20">
        <f>AVERAGE('3.Age structure'!C21:D21)</f>
        <v>1273.7975000000001</v>
      </c>
      <c r="D20">
        <f>AVERAGE('3.Age structure'!D21:E21)</f>
        <v>1361.182</v>
      </c>
      <c r="E20">
        <f>AVERAGE('3.Age structure'!E21:F21)</f>
        <v>1454.722</v>
      </c>
      <c r="F20">
        <f>AVERAGE('3.Age structure'!F21:G21)</f>
        <v>1563.2849999999999</v>
      </c>
      <c r="G20">
        <f>AVERAGE('3.Age structure'!G21:H21)</f>
        <v>1682.201</v>
      </c>
      <c r="H20">
        <f>AVERAGE('3.Age structure'!H21:I21)</f>
        <v>1797.2925</v>
      </c>
      <c r="I20">
        <f>AVERAGE('3.Age structure'!I21:J21)</f>
        <v>1897.71</v>
      </c>
      <c r="J20">
        <f>AVERAGE('3.Age structure'!J21:K21)</f>
        <v>1980.8095000000001</v>
      </c>
      <c r="K20">
        <f>AVERAGE('3.Age structure'!K21:L21)</f>
        <v>2051.6480000000001</v>
      </c>
      <c r="L20">
        <f>AVERAGE('3.Age structure'!L21:M21)</f>
        <v>2118.7754999999997</v>
      </c>
      <c r="M20">
        <f>AVERAGE('3.Age structure'!M21:N21)</f>
        <v>2184.3824999999997</v>
      </c>
      <c r="N20">
        <f>AVERAGE('3.Age structure'!N21:O21)</f>
        <v>2241.8364999999999</v>
      </c>
      <c r="O20">
        <f>AVERAGE('3.Age structure'!O21:P21)</f>
        <v>2285.7979999999998</v>
      </c>
      <c r="P20">
        <f>AVERAGE('3.Age structure'!P21:Q21)</f>
        <v>2315.8090000000002</v>
      </c>
      <c r="Q20">
        <f>AVERAGE('3.Age structure'!Q21:R21)</f>
        <v>2329.6959999999999</v>
      </c>
      <c r="R20">
        <f>AVERAGE('3.Age structure'!R21:S21)</f>
        <v>2332.4839999999999</v>
      </c>
      <c r="S20">
        <f>AVERAGE('3.Age structure'!S21:T21)</f>
        <v>2328.5964999999997</v>
      </c>
      <c r="T20">
        <f>AVERAGE('3.Age structure'!T21:U21)</f>
        <v>2324.357</v>
      </c>
    </row>
    <row r="21" spans="1:20" x14ac:dyDescent="0.3">
      <c r="A21">
        <v>2</v>
      </c>
      <c r="B21">
        <v>5</v>
      </c>
      <c r="C21">
        <f>AVERAGE('3.Age structure'!C22:D22)</f>
        <v>1139.3400000000001</v>
      </c>
      <c r="D21">
        <f>AVERAGE('3.Age structure'!D22:E22)</f>
        <v>1262.9365</v>
      </c>
      <c r="E21">
        <f>AVERAGE('3.Age structure'!E22:F22)</f>
        <v>1351.6469999999999</v>
      </c>
      <c r="F21">
        <f>AVERAGE('3.Age structure'!F22:G22)</f>
        <v>1446.2445</v>
      </c>
      <c r="G21">
        <f>AVERAGE('3.Age structure'!G22:H22)</f>
        <v>1555.6115</v>
      </c>
      <c r="H21">
        <f>AVERAGE('3.Age structure'!H22:I22)</f>
        <v>1675.085</v>
      </c>
      <c r="I21">
        <f>AVERAGE('3.Age structure'!I22:J22)</f>
        <v>1790.5525</v>
      </c>
      <c r="J21">
        <f>AVERAGE('3.Age structure'!J22:K22)</f>
        <v>1891.338</v>
      </c>
      <c r="K21">
        <f>AVERAGE('3.Age structure'!K22:L22)</f>
        <v>1974.8305</v>
      </c>
      <c r="L21">
        <f>AVERAGE('3.Age structure'!L22:M22)</f>
        <v>2046.0419999999999</v>
      </c>
      <c r="M21">
        <f>AVERAGE('3.Age structure'!M22:N22)</f>
        <v>2113.5069999999996</v>
      </c>
      <c r="N21">
        <f>AVERAGE('3.Age structure'!N22:O22)</f>
        <v>2179.3705</v>
      </c>
      <c r="O21">
        <f>AVERAGE('3.Age structure'!O22:P22)</f>
        <v>2237.0455000000002</v>
      </c>
      <c r="P21">
        <f>AVERAGE('3.Age structure'!P22:Q22)</f>
        <v>2281.2394999999997</v>
      </c>
      <c r="Q21">
        <f>AVERAGE('3.Age structure'!Q22:R22)</f>
        <v>2311.4764999999998</v>
      </c>
      <c r="R21">
        <f>AVERAGE('3.Age structure'!R22:S22)</f>
        <v>2325.6040000000003</v>
      </c>
      <c r="S21">
        <f>AVERAGE('3.Age structure'!S22:T22)</f>
        <v>2328.6275000000001</v>
      </c>
      <c r="T21">
        <f>AVERAGE('3.Age structure'!T22:U22)</f>
        <v>2329.087</v>
      </c>
    </row>
    <row r="22" spans="1:20" x14ac:dyDescent="0.3">
      <c r="A22">
        <v>2</v>
      </c>
      <c r="B22">
        <v>10</v>
      </c>
      <c r="C22">
        <f>AVERAGE('3.Age structure'!C23:D23)</f>
        <v>974.79150000000004</v>
      </c>
      <c r="D22">
        <f>AVERAGE('3.Age structure'!D23:E23)</f>
        <v>1133.681</v>
      </c>
      <c r="E22">
        <f>AVERAGE('3.Age structure'!E23:F23)</f>
        <v>1257.7829999999999</v>
      </c>
      <c r="F22">
        <f>AVERAGE('3.Age structure'!F23:G23)</f>
        <v>1347.0574999999999</v>
      </c>
      <c r="G22">
        <f>AVERAGE('3.Age structure'!G23:H23)</f>
        <v>1442.1134999999999</v>
      </c>
      <c r="H22">
        <f>AVERAGE('3.Age structure'!H23:I23)</f>
        <v>1551.7485000000001</v>
      </c>
      <c r="I22">
        <f>AVERAGE('3.Age structure'!I23:J23)</f>
        <v>1671.3474999999999</v>
      </c>
      <c r="J22">
        <f>AVERAGE('3.Age structure'!J23:K23)</f>
        <v>1786.9465</v>
      </c>
      <c r="K22">
        <f>AVERAGE('3.Age structure'!K23:L23)</f>
        <v>1887.9</v>
      </c>
      <c r="L22">
        <f>AVERAGE('3.Age structure'!L23:M23)</f>
        <v>1971.5625</v>
      </c>
      <c r="M22">
        <f>AVERAGE('3.Age structure'!M23:N23)</f>
        <v>2042.9384999999997</v>
      </c>
      <c r="N22">
        <f>AVERAGE('3.Age structure'!N23:O23)</f>
        <v>2110.5549999999998</v>
      </c>
      <c r="O22">
        <f>AVERAGE('3.Age structure'!O23:P23)</f>
        <v>2176.5515</v>
      </c>
      <c r="P22">
        <f>AVERAGE('3.Age structure'!P23:Q23)</f>
        <v>2234.3670000000002</v>
      </c>
      <c r="Q22">
        <f>AVERAGE('3.Age structure'!Q23:R23)</f>
        <v>2278.7085000000002</v>
      </c>
      <c r="R22">
        <f>AVERAGE('3.Age structure'!R23:S23)</f>
        <v>2309.0880000000002</v>
      </c>
      <c r="S22">
        <f>AVERAGE('3.Age structure'!S23:T23)</f>
        <v>2323.3625000000002</v>
      </c>
      <c r="T22">
        <f>AVERAGE('3.Age structure'!T23:U23)</f>
        <v>2326.0030000000002</v>
      </c>
    </row>
    <row r="23" spans="1:20" x14ac:dyDescent="0.3">
      <c r="A23">
        <v>2</v>
      </c>
      <c r="B23">
        <v>15</v>
      </c>
      <c r="C23">
        <f>AVERAGE('3.Age structure'!C24:D24)</f>
        <v>834.39400000000001</v>
      </c>
      <c r="D23">
        <f>AVERAGE('3.Age structure'!D24:E24)</f>
        <v>968.47699999999998</v>
      </c>
      <c r="E23">
        <f>AVERAGE('3.Age structure'!E24:F24)</f>
        <v>1127.588</v>
      </c>
      <c r="F23">
        <f>AVERAGE('3.Age structure'!F24:G24)</f>
        <v>1252.0140000000001</v>
      </c>
      <c r="G23">
        <f>AVERAGE('3.Age structure'!G24:H24)</f>
        <v>1341.671</v>
      </c>
      <c r="H23">
        <f>AVERAGE('3.Age structure'!H24:I24)</f>
        <v>1436.9335000000001</v>
      </c>
      <c r="I23">
        <f>AVERAGE('3.Age structure'!I24:J24)</f>
        <v>1546.6095</v>
      </c>
      <c r="J23">
        <f>AVERAGE('3.Age structure'!J24:K24)</f>
        <v>1666.288</v>
      </c>
      <c r="K23">
        <f>AVERAGE('3.Age structure'!K24:L24)</f>
        <v>1782.0385000000001</v>
      </c>
      <c r="L23">
        <f>AVERAGE('3.Age structure'!L24:M24)</f>
        <v>1883.1635000000001</v>
      </c>
      <c r="M23">
        <f>AVERAGE('3.Age structure'!M24:N24)</f>
        <v>1967.0129999999999</v>
      </c>
      <c r="N23">
        <f>AVERAGE('3.Age structure'!N24:O24)</f>
        <v>2038.5875000000001</v>
      </c>
      <c r="O23">
        <f>AVERAGE('3.Age structure'!O24:P24)</f>
        <v>2106.4090000000001</v>
      </c>
      <c r="P23">
        <f>AVERAGE('3.Age structure'!P24:Q24)</f>
        <v>2172.6109999999999</v>
      </c>
      <c r="Q23">
        <f>AVERAGE('3.Age structure'!Q24:R24)</f>
        <v>2230.6275000000001</v>
      </c>
      <c r="R23">
        <f>AVERAGE('3.Age structure'!R24:S24)</f>
        <v>2275.1800000000003</v>
      </c>
      <c r="S23">
        <f>AVERAGE('3.Age structure'!S24:T24)</f>
        <v>2305.7754999999997</v>
      </c>
      <c r="T23">
        <f>AVERAGE('3.Age structure'!T24:U24)</f>
        <v>2317.5149999999999</v>
      </c>
    </row>
    <row r="24" spans="1:20" x14ac:dyDescent="0.3">
      <c r="A24">
        <v>2</v>
      </c>
      <c r="B24">
        <v>20</v>
      </c>
      <c r="C24">
        <f>AVERAGE('3.Age structure'!C25:D25)</f>
        <v>730.82899999999995</v>
      </c>
      <c r="D24">
        <f>AVERAGE('3.Age structure'!D25:E25)</f>
        <v>823.81</v>
      </c>
      <c r="E24">
        <f>AVERAGE('3.Age structure'!E25:F25)</f>
        <v>958.1875</v>
      </c>
      <c r="F24">
        <f>AVERAGE('3.Age structure'!F25:G25)</f>
        <v>1117.4974999999999</v>
      </c>
      <c r="G24">
        <f>AVERAGE('3.Age structure'!G25:H25)</f>
        <v>1242.2604999999999</v>
      </c>
      <c r="H24">
        <f>AVERAGE('3.Age structure'!H25:I25)</f>
        <v>1332.162</v>
      </c>
      <c r="I24">
        <f>AVERAGE('3.Age structure'!I25:J25)</f>
        <v>1427.453</v>
      </c>
      <c r="J24">
        <f>AVERAGE('3.Age structure'!J25:K25)</f>
        <v>1537.2529999999999</v>
      </c>
      <c r="K24">
        <f>AVERAGE('3.Age structure'!K25:L25)</f>
        <v>1657.1734999999999</v>
      </c>
      <c r="L24">
        <f>AVERAGE('3.Age structure'!L25:M25)</f>
        <v>1773.19</v>
      </c>
      <c r="M24">
        <f>AVERAGE('3.Age structure'!M25:N25)</f>
        <v>1874.6205</v>
      </c>
      <c r="N24">
        <f>AVERAGE('3.Age structure'!N25:O25)</f>
        <v>1958.818</v>
      </c>
      <c r="O24">
        <f>AVERAGE('3.Age structure'!O25:P25)</f>
        <v>2030.7860000000001</v>
      </c>
      <c r="P24">
        <f>AVERAGE('3.Age structure'!P25:Q25)</f>
        <v>2099.0055000000002</v>
      </c>
      <c r="Q24">
        <f>AVERAGE('3.Age structure'!Q25:R25)</f>
        <v>2165.5915</v>
      </c>
      <c r="R24">
        <f>AVERAGE('3.Age structure'!R25:S25)</f>
        <v>2223.9955</v>
      </c>
      <c r="S24">
        <f>AVERAGE('3.Age structure'!S25:T25)</f>
        <v>2268.9555</v>
      </c>
      <c r="T24">
        <f>AVERAGE('3.Age structure'!T25:U25)</f>
        <v>2288.0230000000001</v>
      </c>
    </row>
    <row r="25" spans="1:20" x14ac:dyDescent="0.3">
      <c r="A25">
        <v>2</v>
      </c>
      <c r="B25">
        <v>25</v>
      </c>
      <c r="C25">
        <f>AVERAGE('3.Age structure'!C26:D26)</f>
        <v>643.58699999999999</v>
      </c>
      <c r="D25">
        <f>AVERAGE('3.Age structure'!D26:E26)</f>
        <v>718.49950000000001</v>
      </c>
      <c r="E25">
        <f>AVERAGE('3.Age structure'!E26:F26)</f>
        <v>811.91399999999999</v>
      </c>
      <c r="F25">
        <f>AVERAGE('3.Age structure'!F26:G26)</f>
        <v>946.48399999999992</v>
      </c>
      <c r="G25">
        <f>AVERAGE('3.Age structure'!G26:H26)</f>
        <v>1105.9045000000001</v>
      </c>
      <c r="H25">
        <f>AVERAGE('3.Age structure'!H26:I26)</f>
        <v>1230.7285000000002</v>
      </c>
      <c r="I25">
        <f>AVERAGE('3.Age structure'!I26:J26)</f>
        <v>1320.6175000000001</v>
      </c>
      <c r="J25">
        <f>AVERAGE('3.Age structure'!J26:K26)</f>
        <v>1416.0464999999999</v>
      </c>
      <c r="K25">
        <f>AVERAGE('3.Age structure'!K26:L26)</f>
        <v>1526.1095</v>
      </c>
      <c r="L25">
        <f>AVERAGE('3.Age structure'!L26:M26)</f>
        <v>1646.2829999999999</v>
      </c>
      <c r="M25">
        <f>AVERAGE('3.Age structure'!M26:N26)</f>
        <v>1762.5790000000002</v>
      </c>
      <c r="N25">
        <f>AVERAGE('3.Age structure'!N26:O26)</f>
        <v>1864.3679999999999</v>
      </c>
      <c r="O25">
        <f>AVERAGE('3.Age structure'!O26:P26)</f>
        <v>1949.0030000000002</v>
      </c>
      <c r="P25">
        <f>AVERAGE('3.Age structure'!P26:Q26)</f>
        <v>2021.4265</v>
      </c>
      <c r="Q25">
        <f>AVERAGE('3.Age structure'!Q26:R26)</f>
        <v>2090.1109999999999</v>
      </c>
      <c r="R25">
        <f>AVERAGE('3.Age structure'!R26:S26)</f>
        <v>2157.1610000000001</v>
      </c>
      <c r="S25">
        <f>AVERAGE('3.Age structure'!S26:T26)</f>
        <v>2216.0415000000003</v>
      </c>
      <c r="T25">
        <f>AVERAGE('3.Age structure'!T26:U26)</f>
        <v>2242.1840000000002</v>
      </c>
    </row>
    <row r="26" spans="1:20" x14ac:dyDescent="0.3">
      <c r="A26">
        <v>2</v>
      </c>
      <c r="B26">
        <v>30</v>
      </c>
      <c r="C26">
        <f>AVERAGE('3.Age structure'!C27:D27)</f>
        <v>561.14200000000005</v>
      </c>
      <c r="D26">
        <f>AVERAGE('3.Age structure'!D27:E27)</f>
        <v>632.34349999999995</v>
      </c>
      <c r="E26">
        <f>AVERAGE('3.Age structure'!E27:F27)</f>
        <v>707.66899999999998</v>
      </c>
      <c r="F26">
        <f>AVERAGE('3.Age structure'!F27:G27)</f>
        <v>801.35750000000007</v>
      </c>
      <c r="G26">
        <f>AVERAGE('3.Age structure'!G27:H27)</f>
        <v>935.99350000000004</v>
      </c>
      <c r="H26">
        <f>AVERAGE('3.Age structure'!H27:I27)</f>
        <v>1095.1955</v>
      </c>
      <c r="I26">
        <f>AVERAGE('3.Age structure'!I27:J27)</f>
        <v>1219.797</v>
      </c>
      <c r="J26">
        <f>AVERAGE('3.Age structure'!J27:K27)</f>
        <v>1309.7719999999999</v>
      </c>
      <c r="K26">
        <f>AVERAGE('3.Age structure'!K27:L27)</f>
        <v>1405.4175</v>
      </c>
      <c r="L26">
        <f>AVERAGE('3.Age structure'!L27:M27)</f>
        <v>1515.6734999999999</v>
      </c>
      <c r="M26">
        <f>AVERAGE('3.Age structure'!M27:N27)</f>
        <v>1636.0205000000001</v>
      </c>
      <c r="N26">
        <f>AVERAGE('3.Age structure'!N27:O27)</f>
        <v>1752.5349999999999</v>
      </c>
      <c r="O26">
        <f>AVERAGE('3.Age structure'!O27:P27)</f>
        <v>1854.6325000000002</v>
      </c>
      <c r="P26">
        <f>AVERAGE('3.Age structure'!P27:Q27)</f>
        <v>1939.6345000000001</v>
      </c>
      <c r="Q26">
        <f>AVERAGE('3.Age structure'!Q27:R27)</f>
        <v>2012.4585</v>
      </c>
      <c r="R26">
        <f>AVERAGE('3.Age structure'!R27:S27)</f>
        <v>2081.5574999999999</v>
      </c>
      <c r="S26">
        <f>AVERAGE('3.Age structure'!S27:T27)</f>
        <v>2149.0259999999998</v>
      </c>
      <c r="T26">
        <f>AVERAGE('3.Age structure'!T27:U27)</f>
        <v>2181.9749999999999</v>
      </c>
    </row>
    <row r="27" spans="1:20" x14ac:dyDescent="0.3">
      <c r="A27">
        <v>2</v>
      </c>
      <c r="B27">
        <v>35</v>
      </c>
      <c r="C27">
        <f>AVERAGE('3.Age structure'!C28:D28)</f>
        <v>472.04150000000004</v>
      </c>
      <c r="D27">
        <f>AVERAGE('3.Age structure'!D28:E28)</f>
        <v>551.44100000000003</v>
      </c>
      <c r="E27">
        <f>AVERAGE('3.Age structure'!E28:F28)</f>
        <v>622.90550000000007</v>
      </c>
      <c r="F27">
        <f>AVERAGE('3.Age structure'!F28:G28)</f>
        <v>698.47749999999996</v>
      </c>
      <c r="G27">
        <f>AVERAGE('3.Age structure'!G28:H28)</f>
        <v>792.30849999999998</v>
      </c>
      <c r="H27">
        <f>AVERAGE('3.Age structure'!H28:I28)</f>
        <v>926.69599999999991</v>
      </c>
      <c r="I27">
        <f>AVERAGE('3.Age structure'!I28:J28)</f>
        <v>1085.384</v>
      </c>
      <c r="J27">
        <f>AVERAGE('3.Age structure'!J28:K28)</f>
        <v>1209.8040000000001</v>
      </c>
      <c r="K27">
        <f>AVERAGE('3.Age structure'!K28:L28)</f>
        <v>1299.914</v>
      </c>
      <c r="L27">
        <f>AVERAGE('3.Age structure'!L28:M28)</f>
        <v>1395.6990000000001</v>
      </c>
      <c r="M27">
        <f>AVERAGE('3.Age structure'!M28:N28)</f>
        <v>1506.0574999999999</v>
      </c>
      <c r="N27">
        <f>AVERAGE('3.Age structure'!N28:O28)</f>
        <v>1626.4825000000001</v>
      </c>
      <c r="O27">
        <f>AVERAGE('3.Age structure'!O28:P28)</f>
        <v>1743.1385</v>
      </c>
      <c r="P27">
        <f>AVERAGE('3.Age structure'!P28:Q28)</f>
        <v>1845.454</v>
      </c>
      <c r="Q27">
        <f>AVERAGE('3.Age structure'!Q28:R28)</f>
        <v>1930.7384999999999</v>
      </c>
      <c r="R27">
        <f>AVERAGE('3.Age structure'!R28:S28)</f>
        <v>2003.9074999999998</v>
      </c>
      <c r="S27">
        <f>AVERAGE('3.Age structure'!S28:T28)</f>
        <v>2073.37</v>
      </c>
      <c r="T27">
        <f>AVERAGE('3.Age structure'!T28:U28)</f>
        <v>2108.0729999999999</v>
      </c>
    </row>
    <row r="28" spans="1:20" x14ac:dyDescent="0.3">
      <c r="A28">
        <v>2</v>
      </c>
      <c r="B28">
        <v>40</v>
      </c>
      <c r="C28">
        <f>AVERAGE('3.Age structure'!C29:D29)</f>
        <v>382.26800000000003</v>
      </c>
      <c r="D28">
        <f>AVERAGE('3.Age structure'!D29:E29)</f>
        <v>463.28200000000004</v>
      </c>
      <c r="E28">
        <f>AVERAGE('3.Age structure'!E29:F29)</f>
        <v>542.58349999999996</v>
      </c>
      <c r="F28">
        <f>AVERAGE('3.Age structure'!F29:G29)</f>
        <v>614.13249999999994</v>
      </c>
      <c r="G28">
        <f>AVERAGE('3.Age structure'!G29:H29)</f>
        <v>689.79500000000007</v>
      </c>
      <c r="H28">
        <f>AVERAGE('3.Age structure'!H29:I29)</f>
        <v>783.45499999999993</v>
      </c>
      <c r="I28">
        <f>AVERAGE('3.Age structure'!I29:J29)</f>
        <v>917.26700000000005</v>
      </c>
      <c r="J28">
        <f>AVERAGE('3.Age structure'!J29:K29)</f>
        <v>1075.348</v>
      </c>
      <c r="K28">
        <f>AVERAGE('3.Age structure'!K29:L29)</f>
        <v>1199.5425</v>
      </c>
      <c r="L28">
        <f>AVERAGE('3.Age structure'!L29:M29)</f>
        <v>1289.7125000000001</v>
      </c>
      <c r="M28">
        <f>AVERAGE('3.Age structure'!M29:N29)</f>
        <v>1385.5550000000001</v>
      </c>
      <c r="N28">
        <f>AVERAGE('3.Age structure'!N29:O29)</f>
        <v>1495.9025000000001</v>
      </c>
      <c r="O28">
        <f>AVERAGE('3.Age structure'!O29:P29)</f>
        <v>1616.2995000000001</v>
      </c>
      <c r="P28">
        <f>AVERAGE('3.Age structure'!P29:Q29)</f>
        <v>1732.9915000000001</v>
      </c>
      <c r="Q28">
        <f>AVERAGE('3.Age structure'!Q29:R29)</f>
        <v>1835.4380000000001</v>
      </c>
      <c r="R28">
        <f>AVERAGE('3.Age structure'!R29:S29)</f>
        <v>1920.9625000000001</v>
      </c>
      <c r="S28">
        <f>AVERAGE('3.Age structure'!S29:T29)</f>
        <v>1994.4449999999999</v>
      </c>
      <c r="T28">
        <f>AVERAGE('3.Age structure'!T29:U29)</f>
        <v>2029.3689999999999</v>
      </c>
    </row>
    <row r="29" spans="1:20" x14ac:dyDescent="0.3">
      <c r="A29">
        <v>2</v>
      </c>
      <c r="B29">
        <v>45</v>
      </c>
      <c r="C29">
        <f>AVERAGE('3.Age structure'!C30:D30)</f>
        <v>304.84550000000002</v>
      </c>
      <c r="D29">
        <f>AVERAGE('3.Age structure'!D30:E30)</f>
        <v>374.1155</v>
      </c>
      <c r="E29">
        <f>AVERAGE('3.Age structure'!E30:F30)</f>
        <v>454.62850000000003</v>
      </c>
      <c r="F29">
        <f>AVERAGE('3.Age structure'!F30:G30)</f>
        <v>533.59749999999997</v>
      </c>
      <c r="G29">
        <f>AVERAGE('3.Age structure'!G30:H30)</f>
        <v>605.03399999999999</v>
      </c>
      <c r="H29">
        <f>AVERAGE('3.Age structure'!H30:I30)</f>
        <v>680.49199999999996</v>
      </c>
      <c r="I29">
        <f>AVERAGE('3.Age structure'!I30:J30)</f>
        <v>773.70800000000008</v>
      </c>
      <c r="J29">
        <f>AVERAGE('3.Age structure'!J30:K30)</f>
        <v>906.79549999999995</v>
      </c>
      <c r="K29">
        <f>AVERAGE('3.Age structure'!K30:L30)</f>
        <v>1064.0909999999999</v>
      </c>
      <c r="L29">
        <f>AVERAGE('3.Age structure'!L30:M30)</f>
        <v>1187.9185</v>
      </c>
      <c r="M29">
        <f>AVERAGE('3.Age structure'!M30:N30)</f>
        <v>1278.08</v>
      </c>
      <c r="N29">
        <f>AVERAGE('3.Age structure'!N30:O30)</f>
        <v>1373.886</v>
      </c>
      <c r="O29">
        <f>AVERAGE('3.Age structure'!O30:P30)</f>
        <v>1484.1179999999999</v>
      </c>
      <c r="P29">
        <f>AVERAGE('3.Age structure'!P30:Q30)</f>
        <v>1604.3820000000001</v>
      </c>
      <c r="Q29">
        <f>AVERAGE('3.Age structure'!Q30:R30)</f>
        <v>1721.0235</v>
      </c>
      <c r="R29">
        <f>AVERAGE('3.Age structure'!R30:S30)</f>
        <v>1823.5635000000002</v>
      </c>
      <c r="S29">
        <f>AVERAGE('3.Age structure'!S30:T30)</f>
        <v>1909.3140000000001</v>
      </c>
      <c r="T29">
        <f>AVERAGE('3.Age structure'!T30:U30)</f>
        <v>1948.0160000000001</v>
      </c>
    </row>
    <row r="30" spans="1:20" x14ac:dyDescent="0.3">
      <c r="A30">
        <v>2</v>
      </c>
      <c r="B30">
        <v>50</v>
      </c>
      <c r="C30">
        <f>AVERAGE('3.Age structure'!C31:D31)</f>
        <v>240.89400000000001</v>
      </c>
      <c r="D30">
        <f>AVERAGE('3.Age structure'!D31:E31)</f>
        <v>296.54499999999996</v>
      </c>
      <c r="E30">
        <f>AVERAGE('3.Age structure'!E31:F31)</f>
        <v>364.99900000000002</v>
      </c>
      <c r="F30">
        <f>AVERAGE('3.Age structure'!F31:G31)</f>
        <v>444.66250000000002</v>
      </c>
      <c r="G30">
        <f>AVERAGE('3.Age structure'!G31:H31)</f>
        <v>522.98350000000005</v>
      </c>
      <c r="H30">
        <f>AVERAGE('3.Age structure'!H31:I31)</f>
        <v>593.99749999999995</v>
      </c>
      <c r="I30">
        <f>AVERAGE('3.Age structure'!I31:J31)</f>
        <v>669.00049999999999</v>
      </c>
      <c r="J30">
        <f>AVERAGE('3.Age structure'!J31:K31)</f>
        <v>761.60749999999996</v>
      </c>
      <c r="K30">
        <f>AVERAGE('3.Age structure'!K31:L31)</f>
        <v>893.70799999999997</v>
      </c>
      <c r="L30">
        <f>AVERAGE('3.Age structure'!L31:M31)</f>
        <v>1049.8869999999999</v>
      </c>
      <c r="M30">
        <f>AVERAGE('3.Age structure'!M31:N31)</f>
        <v>1173.164</v>
      </c>
      <c r="N30">
        <f>AVERAGE('3.Age structure'!N31:O31)</f>
        <v>1263.2134999999998</v>
      </c>
      <c r="O30">
        <f>AVERAGE('3.Age structure'!O31:P31)</f>
        <v>1358.8854999999999</v>
      </c>
      <c r="P30">
        <f>AVERAGE('3.Age structure'!P31:Q31)</f>
        <v>1468.9095</v>
      </c>
      <c r="Q30">
        <f>AVERAGE('3.Age structure'!Q31:R31)</f>
        <v>1588.94</v>
      </c>
      <c r="R30">
        <f>AVERAGE('3.Age structure'!R31:S31)</f>
        <v>1705.4765</v>
      </c>
      <c r="S30">
        <f>AVERAGE('3.Age structure'!S31:T31)</f>
        <v>1808.106</v>
      </c>
      <c r="T30">
        <f>AVERAGE('3.Age structure'!T31:U31)</f>
        <v>1855.252</v>
      </c>
    </row>
    <row r="31" spans="1:20" x14ac:dyDescent="0.3">
      <c r="A31">
        <v>2</v>
      </c>
      <c r="B31">
        <v>55</v>
      </c>
      <c r="C31">
        <f>AVERAGE('3.Age structure'!C32:D32)</f>
        <v>191.803</v>
      </c>
      <c r="D31">
        <f>AVERAGE('3.Age structure'!D32:E32)</f>
        <v>231.80250000000001</v>
      </c>
      <c r="E31">
        <f>AVERAGE('3.Age structure'!E32:F32)</f>
        <v>286.35849999999999</v>
      </c>
      <c r="F31">
        <f>AVERAGE('3.Age structure'!F32:G32)</f>
        <v>353.53700000000003</v>
      </c>
      <c r="G31">
        <f>AVERAGE('3.Age structure'!G32:H32)</f>
        <v>431.85699999999997</v>
      </c>
      <c r="H31">
        <f>AVERAGE('3.Age structure'!H32:I32)</f>
        <v>509.11149999999998</v>
      </c>
      <c r="I31">
        <f>AVERAGE('3.Age structure'!I32:J32)</f>
        <v>579.43450000000007</v>
      </c>
      <c r="J31">
        <f>AVERAGE('3.Age structure'!J32:K32)</f>
        <v>653.79150000000004</v>
      </c>
      <c r="K31">
        <f>AVERAGE('3.Age structure'!K32:L32)</f>
        <v>745.57100000000003</v>
      </c>
      <c r="L31">
        <f>AVERAGE('3.Age structure'!L32:M32)</f>
        <v>876.29250000000002</v>
      </c>
      <c r="M31">
        <f>AVERAGE('3.Age structure'!M32:N32)</f>
        <v>1030.8969999999999</v>
      </c>
      <c r="N31">
        <f>AVERAGE('3.Age structure'!N32:O32)</f>
        <v>1153.3195000000001</v>
      </c>
      <c r="O31">
        <f>AVERAGE('3.Age structure'!O32:P32)</f>
        <v>1243.1855</v>
      </c>
      <c r="P31">
        <f>AVERAGE('3.Age structure'!P32:Q32)</f>
        <v>1338.7</v>
      </c>
      <c r="Q31">
        <f>AVERAGE('3.Age structure'!Q32:R32)</f>
        <v>1448.4445000000001</v>
      </c>
      <c r="R31">
        <f>AVERAGE('3.Age structure'!R32:S32)</f>
        <v>1568.1860000000001</v>
      </c>
      <c r="S31">
        <f>AVERAGE('3.Age structure'!S32:T32)</f>
        <v>1684.6044999999999</v>
      </c>
      <c r="T31">
        <f>AVERAGE('3.Age structure'!T32:U32)</f>
        <v>1740.0930000000001</v>
      </c>
    </row>
    <row r="32" spans="1:20" x14ac:dyDescent="0.3">
      <c r="A32">
        <v>2</v>
      </c>
      <c r="B32">
        <v>60</v>
      </c>
      <c r="C32">
        <f>AVERAGE('3.Age structure'!C33:D33)</f>
        <v>152.38499999999999</v>
      </c>
      <c r="D32">
        <f>AVERAGE('3.Age structure'!D33:E33)</f>
        <v>180.85900000000001</v>
      </c>
      <c r="E32">
        <f>AVERAGE('3.Age structure'!E33:F33)</f>
        <v>219.602</v>
      </c>
      <c r="F32">
        <f>AVERAGE('3.Age structure'!F33:G33)</f>
        <v>272.435</v>
      </c>
      <c r="G32">
        <f>AVERAGE('3.Age structure'!G33:H33)</f>
        <v>337.61450000000002</v>
      </c>
      <c r="H32">
        <f>AVERAGE('3.Age structure'!H33:I33)</f>
        <v>413.9205</v>
      </c>
      <c r="I32">
        <f>AVERAGE('3.Age structure'!I33:J33)</f>
        <v>489.61099999999999</v>
      </c>
      <c r="J32">
        <f>AVERAGE('3.Age structure'!J33:K33)</f>
        <v>558.89499999999998</v>
      </c>
      <c r="K32">
        <f>AVERAGE('3.Age structure'!K33:L33)</f>
        <v>632.33699999999999</v>
      </c>
      <c r="L32">
        <f>AVERAGE('3.Age structure'!L33:M33)</f>
        <v>722.93650000000002</v>
      </c>
      <c r="M32">
        <f>AVERAGE('3.Age structure'!M33:N33)</f>
        <v>851.65750000000003</v>
      </c>
      <c r="N32">
        <f>AVERAGE('3.Age structure'!N33:O33)</f>
        <v>1003.921</v>
      </c>
      <c r="O32">
        <f>AVERAGE('3.Age structure'!O33:P33)</f>
        <v>1125.1399999999999</v>
      </c>
      <c r="P32">
        <f>AVERAGE('3.Age structure'!P33:Q33)</f>
        <v>1214.8384999999998</v>
      </c>
      <c r="Q32">
        <f>AVERAGE('3.Age structure'!Q33:R33)</f>
        <v>1310.1855</v>
      </c>
      <c r="R32">
        <f>AVERAGE('3.Age structure'!R33:S33)</f>
        <v>1419.6410000000001</v>
      </c>
      <c r="S32">
        <f>AVERAGE('3.Age structure'!S33:T33)</f>
        <v>1539.0765000000001</v>
      </c>
      <c r="T32">
        <f>AVERAGE('3.Age structure'!T33:U33)</f>
        <v>1599.873</v>
      </c>
    </row>
    <row r="33" spans="1:20" x14ac:dyDescent="0.3">
      <c r="A33">
        <v>2</v>
      </c>
      <c r="B33">
        <v>65</v>
      </c>
      <c r="C33">
        <f>AVERAGE('3.Age structure'!C34:D34)</f>
        <v>114.4755</v>
      </c>
      <c r="D33">
        <f>AVERAGE('3.Age structure'!D34:E34)</f>
        <v>138.15299999999999</v>
      </c>
      <c r="E33">
        <f>AVERAGE('3.Age structure'!E34:F34)</f>
        <v>165.1215</v>
      </c>
      <c r="F33">
        <f>AVERAGE('3.Age structure'!F34:G34)</f>
        <v>201.77699999999999</v>
      </c>
      <c r="G33">
        <f>AVERAGE('3.Age structure'!G34:H34)</f>
        <v>251.78800000000001</v>
      </c>
      <c r="H33">
        <f>AVERAGE('3.Age structure'!H34:I34)</f>
        <v>313.911</v>
      </c>
      <c r="I33">
        <f>AVERAGE('3.Age structure'!I34:J34)</f>
        <v>387.14</v>
      </c>
      <c r="J33">
        <f>AVERAGE('3.Age structure'!J34:K34)</f>
        <v>460.25850000000003</v>
      </c>
      <c r="K33">
        <f>AVERAGE('3.Age structure'!K34:L34)</f>
        <v>527.85050000000001</v>
      </c>
      <c r="L33">
        <f>AVERAGE('3.Age structure'!L34:M34)</f>
        <v>599.78800000000001</v>
      </c>
      <c r="M33">
        <f>AVERAGE('3.Age structure'!M34:N34)</f>
        <v>688.42750000000001</v>
      </c>
      <c r="N33">
        <f>AVERAGE('3.Age structure'!N34:O34)</f>
        <v>813.86850000000004</v>
      </c>
      <c r="O33">
        <f>AVERAGE('3.Age structure'!O34:P34)</f>
        <v>962.43499999999995</v>
      </c>
      <c r="P33">
        <f>AVERAGE('3.Age structure'!P34:Q34)</f>
        <v>1081.7595000000001</v>
      </c>
      <c r="Q33">
        <f>AVERAGE('3.Age structure'!Q34:R34)</f>
        <v>1171.114</v>
      </c>
      <c r="R33">
        <f>AVERAGE('3.Age structure'!R34:S34)</f>
        <v>1266.173</v>
      </c>
      <c r="S33">
        <f>AVERAGE('3.Age structure'!S34:T34)</f>
        <v>1375.1295</v>
      </c>
      <c r="T33">
        <f>AVERAGE('3.Age structure'!T34:U34)</f>
        <v>1433.4590000000001</v>
      </c>
    </row>
    <row r="34" spans="1:20" x14ac:dyDescent="0.3">
      <c r="A34">
        <v>2</v>
      </c>
      <c r="B34">
        <v>70</v>
      </c>
      <c r="C34">
        <f>AVERAGE('3.Age structure'!C35:D35)</f>
        <v>80.628999999999991</v>
      </c>
      <c r="D34">
        <f>AVERAGE('3.Age structure'!D35:E35)</f>
        <v>96.347999999999999</v>
      </c>
      <c r="E34">
        <f>AVERAGE('3.Age structure'!E35:F35)</f>
        <v>117.589</v>
      </c>
      <c r="F34">
        <f>AVERAGE('3.Age structure'!F35:G35)</f>
        <v>142.01850000000002</v>
      </c>
      <c r="G34">
        <f>AVERAGE('3.Age structure'!G35:H35)</f>
        <v>175.22149999999999</v>
      </c>
      <c r="H34">
        <f>AVERAGE('3.Age structure'!H35:I35)</f>
        <v>220.976</v>
      </c>
      <c r="I34">
        <f>AVERAGE('3.Age structure'!I35:J35)</f>
        <v>278.41849999999999</v>
      </c>
      <c r="J34">
        <f>AVERAGE('3.Age structure'!J35:K35)</f>
        <v>346.54750000000001</v>
      </c>
      <c r="K34">
        <f>AVERAGE('3.Age structure'!K35:L35)</f>
        <v>415.411</v>
      </c>
      <c r="L34">
        <f>AVERAGE('3.Age structure'!L35:M35)</f>
        <v>480.084</v>
      </c>
      <c r="M34">
        <f>AVERAGE('3.Age structure'!M35:N35)</f>
        <v>549.32050000000004</v>
      </c>
      <c r="N34">
        <f>AVERAGE('3.Age structure'!N35:O35)</f>
        <v>634.51149999999996</v>
      </c>
      <c r="O34">
        <f>AVERAGE('3.Age structure'!O35:P35)</f>
        <v>754.56050000000005</v>
      </c>
      <c r="P34">
        <f>AVERAGE('3.Age structure'!P35:Q35)</f>
        <v>897.02199999999993</v>
      </c>
      <c r="Q34">
        <f>AVERAGE('3.Age structure'!Q35:R35)</f>
        <v>1013.001</v>
      </c>
      <c r="R34">
        <f>AVERAGE('3.Age structure'!R35:S35)</f>
        <v>1101.5435</v>
      </c>
      <c r="S34">
        <f>AVERAGE('3.Age structure'!S35:T35)</f>
        <v>1195.8434999999999</v>
      </c>
      <c r="T34">
        <f>AVERAGE('3.Age structure'!T35:U35)</f>
        <v>1246.0039999999999</v>
      </c>
    </row>
    <row r="35" spans="1:20" x14ac:dyDescent="0.3">
      <c r="A35">
        <v>2</v>
      </c>
      <c r="B35">
        <v>75</v>
      </c>
      <c r="C35">
        <f>AVERAGE('3.Age structure'!C36:D36)</f>
        <v>51.426500000000004</v>
      </c>
      <c r="D35">
        <f>AVERAGE('3.Age structure'!D36:E36)</f>
        <v>59.026499999999999</v>
      </c>
      <c r="E35">
        <f>AVERAGE('3.Age structure'!E36:F36)</f>
        <v>71.930999999999997</v>
      </c>
      <c r="F35">
        <f>AVERAGE('3.Age structure'!F36:G36)</f>
        <v>89.325999999999993</v>
      </c>
      <c r="G35">
        <f>AVERAGE('3.Age structure'!G36:H36)</f>
        <v>109.669</v>
      </c>
      <c r="H35">
        <f>AVERAGE('3.Age structure'!H36:I36)</f>
        <v>137.86149999999998</v>
      </c>
      <c r="I35">
        <f>AVERAGE('3.Age structure'!I36:J36)</f>
        <v>177.249</v>
      </c>
      <c r="J35">
        <f>AVERAGE('3.Age structure'!J36:K36)</f>
        <v>227.077</v>
      </c>
      <c r="K35">
        <f>AVERAGE('3.Age structure'!K36:L36)</f>
        <v>286.97649999999999</v>
      </c>
      <c r="L35">
        <f>AVERAGE('3.Age structure'!L36:M36)</f>
        <v>348.77</v>
      </c>
      <c r="M35">
        <f>AVERAGE('3.Age structure'!M36:N36)</f>
        <v>408.19550000000004</v>
      </c>
      <c r="N35">
        <f>AVERAGE('3.Age structure'!N36:O36)</f>
        <v>472.51099999999997</v>
      </c>
      <c r="O35">
        <f>AVERAGE('3.Age structure'!O36:P36)</f>
        <v>551.78600000000006</v>
      </c>
      <c r="P35">
        <f>AVERAGE('3.Age structure'!P36:Q36)</f>
        <v>662.72649999999999</v>
      </c>
      <c r="Q35">
        <f>AVERAGE('3.Age structure'!Q36:R36)</f>
        <v>794.80449999999996</v>
      </c>
      <c r="R35">
        <f>AVERAGE('3.Age structure'!R36:S36)</f>
        <v>904.77099999999996</v>
      </c>
      <c r="S35">
        <f>AVERAGE('3.Age structure'!S36:T36)</f>
        <v>991.21849999999995</v>
      </c>
      <c r="T35">
        <f>AVERAGE('3.Age structure'!T36:U36)</f>
        <v>1034.4780000000001</v>
      </c>
    </row>
    <row r="36" spans="1:20" x14ac:dyDescent="0.3">
      <c r="A36">
        <v>2</v>
      </c>
      <c r="B36">
        <v>80</v>
      </c>
      <c r="C36">
        <f>AVERAGE('3.Age structure'!C37:D37)</f>
        <v>24.744500000000002</v>
      </c>
      <c r="D36">
        <f>AVERAGE('3.Age structure'!D37:E37)</f>
        <v>29.471</v>
      </c>
      <c r="E36">
        <f>AVERAGE('3.Age structure'!E37:F37)</f>
        <v>34.884</v>
      </c>
      <c r="F36">
        <f>AVERAGE('3.Age structure'!F37:G37)</f>
        <v>43.780500000000004</v>
      </c>
      <c r="G36">
        <f>AVERAGE('3.Age structure'!G37:H37)</f>
        <v>55.832000000000001</v>
      </c>
      <c r="H36">
        <f>AVERAGE('3.Age structure'!H37:I37)</f>
        <v>70.771500000000003</v>
      </c>
      <c r="I36">
        <f>AVERAGE('3.Age structure'!I37:J37)</f>
        <v>92.001999999999995</v>
      </c>
      <c r="J36">
        <f>AVERAGE('3.Age structure'!J37:K37)</f>
        <v>121.82999999999998</v>
      </c>
      <c r="K36">
        <f>AVERAGE('3.Age structure'!K37:L37)</f>
        <v>160.298</v>
      </c>
      <c r="L36">
        <f>AVERAGE('3.Age structure'!L37:M37)</f>
        <v>207.6465</v>
      </c>
      <c r="M36">
        <f>AVERAGE('3.Age structure'!M37:N37)</f>
        <v>258.01049999999998</v>
      </c>
      <c r="N36">
        <f>AVERAGE('3.Age structure'!N37:O37)</f>
        <v>308.33000000000004</v>
      </c>
      <c r="O36">
        <f>AVERAGE('3.Age structure'!O37:P37)</f>
        <v>364.00549999999998</v>
      </c>
      <c r="P36">
        <f>AVERAGE('3.Age structure'!P37:Q37)</f>
        <v>432.79449999999997</v>
      </c>
      <c r="Q36">
        <f>AVERAGE('3.Age structure'!Q37:R37)</f>
        <v>528.32949999999994</v>
      </c>
      <c r="R36">
        <f>AVERAGE('3.Age structure'!R37:S37)</f>
        <v>643.01199999999994</v>
      </c>
      <c r="S36">
        <f>AVERAGE('3.Age structure'!S37:T37)</f>
        <v>741.81650000000002</v>
      </c>
      <c r="T36">
        <f>AVERAGE('3.Age structure'!T37:U37)</f>
        <v>782.053</v>
      </c>
    </row>
  </sheetData>
  <sheetProtection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23"/>
  <sheetViews>
    <sheetView workbookViewId="0">
      <selection activeCell="G27" sqref="G27"/>
    </sheetView>
  </sheetViews>
  <sheetFormatPr baseColWidth="10" defaultRowHeight="14.4" x14ac:dyDescent="0.3"/>
  <sheetData>
    <row r="1" spans="1:72" s="6" customFormat="1" x14ac:dyDescent="0.3"/>
    <row r="2" spans="1:72" s="6" customFormat="1" x14ac:dyDescent="0.3">
      <c r="B2" s="6" t="s">
        <v>12</v>
      </c>
    </row>
    <row r="3" spans="1:72" x14ac:dyDescent="0.3">
      <c r="A3" t="s">
        <v>1</v>
      </c>
      <c r="B3" s="6" t="str">
        <f>CONCATENATE('1. Data entry'!$C$11+5*(COLUMN(B3)-2),"-",'1. Data entry'!$C$11+5*(COLUMN(B3)-1))</f>
        <v>2015-2020</v>
      </c>
      <c r="C3" s="6" t="str">
        <f>CONCATENATE('1. Data entry'!$C$11+5*(COLUMN(C3)-2),"-",'1. Data entry'!$C$11+5*(COLUMN(C3)-1))</f>
        <v>2020-2025</v>
      </c>
      <c r="D3" s="6" t="str">
        <f>CONCATENATE('1. Data entry'!$C$11+5*(COLUMN(D3)-2),"-",'1. Data entry'!$C$11+5*(COLUMN(D3)-1))</f>
        <v>2025-2030</v>
      </c>
      <c r="E3" s="6" t="str">
        <f>CONCATENATE('1. Data entry'!$C$11+5*(COLUMN(E3)-2),"-",'1. Data entry'!$C$11+5*(COLUMN(E3)-1))</f>
        <v>2030-2035</v>
      </c>
      <c r="F3" s="6" t="str">
        <f>CONCATENATE('1. Data entry'!$C$11+5*(COLUMN(F3)-2),"-",'1. Data entry'!$C$11+5*(COLUMN(F3)-1))</f>
        <v>2035-2040</v>
      </c>
      <c r="G3" s="6" t="str">
        <f>CONCATENATE('1. Data entry'!$C$11+5*(COLUMN(G3)-2),"-",'1. Data entry'!$C$11+5*(COLUMN(G3)-1))</f>
        <v>2040-2045</v>
      </c>
      <c r="H3" s="6" t="str">
        <f>CONCATENATE('1. Data entry'!$C$11+5*(COLUMN(H3)-2),"-",'1. Data entry'!$C$11+5*(COLUMN(H3)-1))</f>
        <v>2045-2050</v>
      </c>
      <c r="I3" s="6" t="str">
        <f>CONCATENATE('1. Data entry'!$C$11+5*(COLUMN(I3)-2),"-",'1. Data entry'!$C$11+5*(COLUMN(I3)-1))</f>
        <v>2050-2055</v>
      </c>
      <c r="J3" s="6" t="str">
        <f>CONCATENATE('1. Data entry'!$C$11+5*(COLUMN(J3)-2),"-",'1. Data entry'!$C$11+5*(COLUMN(J3)-1))</f>
        <v>2055-2060</v>
      </c>
      <c r="K3" s="6" t="str">
        <f>CONCATENATE('1. Data entry'!$C$11+5*(COLUMN(K3)-2),"-",'1. Data entry'!$C$11+5*(COLUMN(K3)-1))</f>
        <v>2060-2065</v>
      </c>
      <c r="L3" s="6" t="str">
        <f>CONCATENATE('1. Data entry'!$C$11+5*(COLUMN(L3)-2),"-",'1. Data entry'!$C$11+5*(COLUMN(L3)-1))</f>
        <v>2065-2070</v>
      </c>
      <c r="M3" s="6" t="str">
        <f>CONCATENATE('1. Data entry'!$C$11+5*(COLUMN(M3)-2),"-",'1. Data entry'!$C$11+5*(COLUMN(M3)-1))</f>
        <v>2070-2075</v>
      </c>
      <c r="N3" s="6" t="str">
        <f>CONCATENATE('1. Data entry'!$C$11+5*(COLUMN(N3)-2),"-",'1. Data entry'!$C$11+5*(COLUMN(N3)-1))</f>
        <v>2075-2080</v>
      </c>
      <c r="O3" s="6" t="str">
        <f>CONCATENATE('1. Data entry'!$C$11+5*(COLUMN(O3)-2),"-",'1. Data entry'!$C$11+5*(COLUMN(O3)-1))</f>
        <v>2080-2085</v>
      </c>
      <c r="P3" s="6" t="str">
        <f>CONCATENATE('1. Data entry'!$C$11+5*(COLUMN(P3)-2),"-",'1. Data entry'!$C$11+5*(COLUMN(P3)-1))</f>
        <v>2085-2090</v>
      </c>
      <c r="Q3" s="6" t="str">
        <f>CONCATENATE('1. Data entry'!$C$11+5*(COLUMN(Q3)-2),"-",'1. Data entry'!$C$11+5*(COLUMN(Q3)-1))</f>
        <v>2090-2095</v>
      </c>
      <c r="R3" s="6" t="str">
        <f>CONCATENATE('1. Data entry'!$C$11+5*(COLUMN(R3)-2),"-",'1. Data entry'!$C$11+5*(COLUMN(R3)-1))</f>
        <v>2095-2100</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x14ac:dyDescent="0.3">
      <c r="A4">
        <v>15</v>
      </c>
      <c r="B4" s="77">
        <f t="array" ref="B4">INDEX('B1. UNWPP Fertility data'!$1:$1048576,MATCH('1. Data entry'!$C$10&amp;'4a. Female Fertility'!B$3,'B1. UNWPP Fertility data'!$C:$C&amp;'B1. UNWPP Fertility data'!$G:$G,0),8)</f>
        <v>72.683999999999997</v>
      </c>
      <c r="C4" s="77">
        <f t="array" ref="C4">INDEX('B1. UNWPP Fertility data'!$1:$1048576,MATCH('1. Data entry'!$C$10&amp;'4a. Female Fertility'!C$3,'B1. UNWPP Fertility data'!$C:$C&amp;'B1. UNWPP Fertility data'!$G:$G,0),8)</f>
        <v>63.381</v>
      </c>
      <c r="D4" s="77">
        <f t="array" ref="D4">INDEX('B1. UNWPP Fertility data'!$1:$1048576,MATCH('1. Data entry'!$C$10&amp;'4a. Female Fertility'!D$3,'B1. UNWPP Fertility data'!$C:$C&amp;'B1. UNWPP Fertility data'!$G:$G,0),8)</f>
        <v>55.552</v>
      </c>
      <c r="E4" s="77">
        <f t="array" ref="E4">INDEX('B1. UNWPP Fertility data'!$1:$1048576,MATCH('1. Data entry'!$C$10&amp;'4a. Female Fertility'!E$3,'B1. UNWPP Fertility data'!$C:$C&amp;'B1. UNWPP Fertility data'!$G:$G,0),8)</f>
        <v>48.921999999999997</v>
      </c>
      <c r="F4" s="77">
        <f t="array" ref="F4">INDEX('B1. UNWPP Fertility data'!$1:$1048576,MATCH('1. Data entry'!$C$10&amp;'4a. Female Fertility'!F$3,'B1. UNWPP Fertility data'!$C:$C&amp;'B1. UNWPP Fertility data'!$G:$G,0),8)</f>
        <v>43.308999999999997</v>
      </c>
      <c r="G4" s="77">
        <f t="array" ref="G4">INDEX('B1. UNWPP Fertility data'!$1:$1048576,MATCH('1. Data entry'!$C$10&amp;'4a. Female Fertility'!G$3,'B1. UNWPP Fertility data'!$C:$C&amp;'B1. UNWPP Fertility data'!$G:$G,0),8)</f>
        <v>38.517000000000003</v>
      </c>
      <c r="H4" s="77">
        <f t="array" ref="H4">INDEX('B1. UNWPP Fertility data'!$1:$1048576,MATCH('1. Data entry'!$C$10&amp;'4a. Female Fertility'!H$3,'B1. UNWPP Fertility data'!$C:$C&amp;'B1. UNWPP Fertility data'!$G:$G,0),8)</f>
        <v>34.472999999999999</v>
      </c>
      <c r="I4" s="77">
        <f t="array" ref="I4">INDEX('B1. UNWPP Fertility data'!$1:$1048576,MATCH('1. Data entry'!$C$10&amp;'4a. Female Fertility'!I$3,'B1. UNWPP Fertility data'!$C:$C&amp;'B1. UNWPP Fertility data'!$G:$G,0),8)</f>
        <v>30.966999999999999</v>
      </c>
      <c r="J4" s="77">
        <f t="array" ref="J4">INDEX('B1. UNWPP Fertility data'!$1:$1048576,MATCH('1. Data entry'!$C$10&amp;'4a. Female Fertility'!J$3,'B1. UNWPP Fertility data'!$C:$C&amp;'B1. UNWPP Fertility data'!$G:$G,0),8)</f>
        <v>27.936</v>
      </c>
      <c r="K4" s="77">
        <f t="array" ref="K4">INDEX('B1. UNWPP Fertility data'!$1:$1048576,MATCH('1. Data entry'!$C$10&amp;'4a. Female Fertility'!K$3,'B1. UNWPP Fertility data'!$C:$C&amp;'B1. UNWPP Fertility data'!$G:$G,0),8)</f>
        <v>25.305</v>
      </c>
      <c r="L4" s="77">
        <f t="array" ref="L4">INDEX('B1. UNWPP Fertility data'!$1:$1048576,MATCH('1. Data entry'!$C$10&amp;'4a. Female Fertility'!L$3,'B1. UNWPP Fertility data'!$C:$C&amp;'B1. UNWPP Fertility data'!$G:$G,0),8)</f>
        <v>22.99</v>
      </c>
      <c r="M4" s="77">
        <f t="array" ref="M4">INDEX('B1. UNWPP Fertility data'!$1:$1048576,MATCH('1. Data entry'!$C$10&amp;'4a. Female Fertility'!M$3,'B1. UNWPP Fertility data'!$C:$C&amp;'B1. UNWPP Fertility data'!$G:$G,0),8)</f>
        <v>20.943000000000001</v>
      </c>
      <c r="N4" s="77">
        <f t="array" ref="N4">INDEX('B1. UNWPP Fertility data'!$1:$1048576,MATCH('1. Data entry'!$C$10&amp;'4a. Female Fertility'!N$3,'B1. UNWPP Fertility data'!$C:$C&amp;'B1. UNWPP Fertility data'!$G:$G,0),8)</f>
        <v>19.143999999999998</v>
      </c>
      <c r="O4" s="77">
        <f t="array" ref="O4">INDEX('B1. UNWPP Fertility data'!$1:$1048576,MATCH('1. Data entry'!$C$10&amp;'4a. Female Fertility'!O$3,'B1. UNWPP Fertility data'!$C:$C&amp;'B1. UNWPP Fertility data'!$G:$G,0),8)</f>
        <v>17.542999999999999</v>
      </c>
      <c r="P4" s="77">
        <f t="array" ref="P4">INDEX('B1. UNWPP Fertility data'!$1:$1048576,MATCH('1. Data entry'!$C$10&amp;'4a. Female Fertility'!P$3,'B1. UNWPP Fertility data'!$C:$C&amp;'B1. UNWPP Fertility data'!$G:$G,0),8)</f>
        <v>16.065000000000001</v>
      </c>
      <c r="Q4" s="77">
        <f t="array" ref="Q4">INDEX('B1. UNWPP Fertility data'!$1:$1048576,MATCH('1. Data entry'!$C$10&amp;'4a. Female Fertility'!Q$3,'B1. UNWPP Fertility data'!$C:$C&amp;'B1. UNWPP Fertility data'!$G:$G,0),8)</f>
        <v>14.77</v>
      </c>
      <c r="R4" s="77">
        <f t="array" ref="R4">INDEX('B1. UNWPP Fertility data'!$1:$1048576,MATCH('1. Data entry'!$C$10&amp;'4a. Female Fertility'!R$3,'B1. UNWPP Fertility data'!$C:$C&amp;'B1. UNWPP Fertility data'!$G:$G,0),8)</f>
        <v>13.590999999999999</v>
      </c>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x14ac:dyDescent="0.3">
      <c r="A5">
        <v>20</v>
      </c>
      <c r="B5" s="77">
        <f t="array" ref="B5">INDEX('B1. UNWPP Fertility data'!$1:$1048576,MATCH('1. Data entry'!$C$10&amp;'4a. Female Fertility'!B$3,'B1. UNWPP Fertility data'!$C:$C&amp;'B1. UNWPP Fertility data'!$G:$G,0),9)</f>
        <v>180.102</v>
      </c>
      <c r="C5" s="77">
        <f t="array" ref="C5">INDEX('B1. UNWPP Fertility data'!$1:$1048576,MATCH('1. Data entry'!$C$10&amp;'4a. Female Fertility'!C$3,'B1. UNWPP Fertility data'!$C:$C&amp;'B1. UNWPP Fertility data'!$G:$G,0),9)</f>
        <v>166.47300000000001</v>
      </c>
      <c r="D5" s="77">
        <f t="array" ref="D5">INDEX('B1. UNWPP Fertility data'!$1:$1048576,MATCH('1. Data entry'!$C$10&amp;'4a. Female Fertility'!D$3,'B1. UNWPP Fertility data'!$C:$C&amp;'B1. UNWPP Fertility data'!$G:$G,0),9)</f>
        <v>154.392</v>
      </c>
      <c r="E5" s="77">
        <f t="array" ref="E5">INDEX('B1. UNWPP Fertility data'!$1:$1048576,MATCH('1. Data entry'!$C$10&amp;'4a. Female Fertility'!E$3,'B1. UNWPP Fertility data'!$C:$C&amp;'B1. UNWPP Fertility data'!$G:$G,0),9)</f>
        <v>143.624</v>
      </c>
      <c r="F5" s="77">
        <f t="array" ref="F5">INDEX('B1. UNWPP Fertility data'!$1:$1048576,MATCH('1. Data entry'!$C$10&amp;'4a. Female Fertility'!F$3,'B1. UNWPP Fertility data'!$C:$C&amp;'B1. UNWPP Fertility data'!$G:$G,0),9)</f>
        <v>134.04599999999999</v>
      </c>
      <c r="G5" s="77">
        <f t="array" ref="G5">INDEX('B1. UNWPP Fertility data'!$1:$1048576,MATCH('1. Data entry'!$C$10&amp;'4a. Female Fertility'!G$3,'B1. UNWPP Fertility data'!$C:$C&amp;'B1. UNWPP Fertility data'!$G:$G,0),9)</f>
        <v>125.515</v>
      </c>
      <c r="H5" s="77">
        <f t="array" ref="H5">INDEX('B1. UNWPP Fertility data'!$1:$1048576,MATCH('1. Data entry'!$C$10&amp;'4a. Female Fertility'!H$3,'B1. UNWPP Fertility data'!$C:$C&amp;'B1. UNWPP Fertility data'!$G:$G,0),9)</f>
        <v>118.038</v>
      </c>
      <c r="I5" s="77">
        <f t="array" ref="I5">INDEX('B1. UNWPP Fertility data'!$1:$1048576,MATCH('1. Data entry'!$C$10&amp;'4a. Female Fertility'!I$3,'B1. UNWPP Fertility data'!$C:$C&amp;'B1. UNWPP Fertility data'!$G:$G,0),9)</f>
        <v>111.217</v>
      </c>
      <c r="J5" s="77">
        <f t="array" ref="J5">INDEX('B1. UNWPP Fertility data'!$1:$1048576,MATCH('1. Data entry'!$C$10&amp;'4a. Female Fertility'!J$3,'B1. UNWPP Fertility data'!$C:$C&amp;'B1. UNWPP Fertility data'!$G:$G,0),9)</f>
        <v>105.05200000000001</v>
      </c>
      <c r="K5" s="77">
        <f t="array" ref="K5">INDEX('B1. UNWPP Fertility data'!$1:$1048576,MATCH('1. Data entry'!$C$10&amp;'4a. Female Fertility'!K$3,'B1. UNWPP Fertility data'!$C:$C&amp;'B1. UNWPP Fertility data'!$G:$G,0),9)</f>
        <v>99.451999999999998</v>
      </c>
      <c r="L5" s="77">
        <f t="array" ref="L5">INDEX('B1. UNWPP Fertility data'!$1:$1048576,MATCH('1. Data entry'!$C$10&amp;'4a. Female Fertility'!L$3,'B1. UNWPP Fertility data'!$C:$C&amp;'B1. UNWPP Fertility data'!$G:$G,0),9)</f>
        <v>94.304000000000002</v>
      </c>
      <c r="M5" s="77">
        <f t="array" ref="M5">INDEX('B1. UNWPP Fertility data'!$1:$1048576,MATCH('1. Data entry'!$C$10&amp;'4a. Female Fertility'!M$3,'B1. UNWPP Fertility data'!$C:$C&amp;'B1. UNWPP Fertility data'!$G:$G,0),9)</f>
        <v>89.412999999999997</v>
      </c>
      <c r="N5" s="77">
        <f t="array" ref="N5">INDEX('B1. UNWPP Fertility data'!$1:$1048576,MATCH('1. Data entry'!$C$10&amp;'4a. Female Fertility'!N$3,'B1. UNWPP Fertility data'!$C:$C&amp;'B1. UNWPP Fertility data'!$G:$G,0),9)</f>
        <v>84.896000000000001</v>
      </c>
      <c r="O5" s="77">
        <f t="array" ref="O5">INDEX('B1. UNWPP Fertility data'!$1:$1048576,MATCH('1. Data entry'!$C$10&amp;'4a. Female Fertility'!O$3,'B1. UNWPP Fertility data'!$C:$C&amp;'B1. UNWPP Fertility data'!$G:$G,0),9)</f>
        <v>80.682000000000002</v>
      </c>
      <c r="P5" s="77">
        <f t="array" ref="P5">INDEX('B1. UNWPP Fertility data'!$1:$1048576,MATCH('1. Data entry'!$C$10&amp;'4a. Female Fertility'!P$3,'B1. UNWPP Fertility data'!$C:$C&amp;'B1. UNWPP Fertility data'!$G:$G,0),9)</f>
        <v>76.480999999999995</v>
      </c>
      <c r="Q5" s="77">
        <f t="array" ref="Q5">INDEX('B1. UNWPP Fertility data'!$1:$1048576,MATCH('1. Data entry'!$C$10&amp;'4a. Female Fertility'!Q$3,'B1. UNWPP Fertility data'!$C:$C&amp;'B1. UNWPP Fertility data'!$G:$G,0),9)</f>
        <v>72.641000000000005</v>
      </c>
      <c r="R5" s="77">
        <f t="array" ref="R5">INDEX('B1. UNWPP Fertility data'!$1:$1048576,MATCH('1. Data entry'!$C$10&amp;'4a. Female Fertility'!R$3,'B1. UNWPP Fertility data'!$C:$C&amp;'B1. UNWPP Fertility data'!$G:$G,0),9)</f>
        <v>68.914000000000001</v>
      </c>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x14ac:dyDescent="0.3">
      <c r="A6">
        <v>25</v>
      </c>
      <c r="B6" s="77">
        <f t="array" ref="B6">INDEX('B1. UNWPP Fertility data'!$1:$1048576,MATCH('1. Data entry'!$C$10&amp;'4a. Female Fertility'!B$3,'B1. UNWPP Fertility data'!$C:$C&amp;'B1. UNWPP Fertility data'!$G:$G,0),10)</f>
        <v>220.589</v>
      </c>
      <c r="C6" s="77">
        <f t="array" ref="C6">INDEX('B1. UNWPP Fertility data'!$1:$1048576,MATCH('1. Data entry'!$C$10&amp;'4a. Female Fertility'!C$3,'B1. UNWPP Fertility data'!$C:$C&amp;'B1. UNWPP Fertility data'!$G:$G,0),10)</f>
        <v>208.36099999999999</v>
      </c>
      <c r="D6" s="77">
        <f t="array" ref="D6">INDEX('B1. UNWPP Fertility data'!$1:$1048576,MATCH('1. Data entry'!$C$10&amp;'4a. Female Fertility'!D$3,'B1. UNWPP Fertility data'!$C:$C&amp;'B1. UNWPP Fertility data'!$G:$G,0),10)</f>
        <v>197.511</v>
      </c>
      <c r="E6" s="77">
        <f t="array" ref="E6">INDEX('B1. UNWPP Fertility data'!$1:$1048576,MATCH('1. Data entry'!$C$10&amp;'4a. Female Fertility'!E$3,'B1. UNWPP Fertility data'!$C:$C&amp;'B1. UNWPP Fertility data'!$G:$G,0),10)</f>
        <v>187.88800000000001</v>
      </c>
      <c r="F6" s="77">
        <f t="array" ref="F6">INDEX('B1. UNWPP Fertility data'!$1:$1048576,MATCH('1. Data entry'!$C$10&amp;'4a. Female Fertility'!F$3,'B1. UNWPP Fertility data'!$C:$C&amp;'B1. UNWPP Fertility data'!$G:$G,0),10)</f>
        <v>179.46299999999999</v>
      </c>
      <c r="G6" s="77">
        <f t="array" ref="G6">INDEX('B1. UNWPP Fertility data'!$1:$1048576,MATCH('1. Data entry'!$C$10&amp;'4a. Female Fertility'!G$3,'B1. UNWPP Fertility data'!$C:$C&amp;'B1. UNWPP Fertility data'!$G:$G,0),10)</f>
        <v>172.08199999999999</v>
      </c>
      <c r="H6" s="77">
        <f t="array" ref="H6">INDEX('B1. UNWPP Fertility data'!$1:$1048576,MATCH('1. Data entry'!$C$10&amp;'4a. Female Fertility'!H$3,'B1. UNWPP Fertility data'!$C:$C&amp;'B1. UNWPP Fertility data'!$G:$G,0),10)</f>
        <v>165.8</v>
      </c>
      <c r="I6" s="77">
        <f t="array" ref="I6">INDEX('B1. UNWPP Fertility data'!$1:$1048576,MATCH('1. Data entry'!$C$10&amp;'4a. Female Fertility'!I$3,'B1. UNWPP Fertility data'!$C:$C&amp;'B1. UNWPP Fertility data'!$G:$G,0),10)</f>
        <v>160.143</v>
      </c>
      <c r="J6" s="77">
        <f t="array" ref="J6">INDEX('B1. UNWPP Fertility data'!$1:$1048576,MATCH('1. Data entry'!$C$10&amp;'4a. Female Fertility'!J$3,'B1. UNWPP Fertility data'!$C:$C&amp;'B1. UNWPP Fertility data'!$G:$G,0),10)</f>
        <v>155.10599999999999</v>
      </c>
      <c r="K6" s="77">
        <f t="array" ref="K6">INDEX('B1. UNWPP Fertility data'!$1:$1048576,MATCH('1. Data entry'!$C$10&amp;'4a. Female Fertility'!K$3,'B1. UNWPP Fertility data'!$C:$C&amp;'B1. UNWPP Fertility data'!$G:$G,0),10)</f>
        <v>150.71100000000001</v>
      </c>
      <c r="L6" s="77">
        <f t="array" ref="L6">INDEX('B1. UNWPP Fertility data'!$1:$1048576,MATCH('1. Data entry'!$C$10&amp;'4a. Female Fertility'!L$3,'B1. UNWPP Fertility data'!$C:$C&amp;'B1. UNWPP Fertility data'!$G:$G,0),10)</f>
        <v>146.767</v>
      </c>
      <c r="M6" s="77">
        <f t="array" ref="M6">INDEX('B1. UNWPP Fertility data'!$1:$1048576,MATCH('1. Data entry'!$C$10&amp;'4a. Female Fertility'!M$3,'B1. UNWPP Fertility data'!$C:$C&amp;'B1. UNWPP Fertility data'!$G:$G,0),10)</f>
        <v>142.95699999999999</v>
      </c>
      <c r="N6" s="77">
        <f t="array" ref="N6">INDEX('B1. UNWPP Fertility data'!$1:$1048576,MATCH('1. Data entry'!$C$10&amp;'4a. Female Fertility'!N$3,'B1. UNWPP Fertility data'!$C:$C&amp;'B1. UNWPP Fertility data'!$G:$G,0),10)</f>
        <v>139.535</v>
      </c>
      <c r="O6" s="77">
        <f t="array" ref="O6">INDEX('B1. UNWPP Fertility data'!$1:$1048576,MATCH('1. Data entry'!$C$10&amp;'4a. Female Fertility'!O$3,'B1. UNWPP Fertility data'!$C:$C&amp;'B1. UNWPP Fertility data'!$G:$G,0),10)</f>
        <v>136.40799999999999</v>
      </c>
      <c r="P6" s="77">
        <f t="array" ref="P6">INDEX('B1. UNWPP Fertility data'!$1:$1048576,MATCH('1. Data entry'!$C$10&amp;'4a. Female Fertility'!P$3,'B1. UNWPP Fertility data'!$C:$C&amp;'B1. UNWPP Fertility data'!$G:$G,0),10)</f>
        <v>133.1</v>
      </c>
      <c r="Q6" s="77">
        <f t="array" ref="Q6">INDEX('B1. UNWPP Fertility data'!$1:$1048576,MATCH('1. Data entry'!$C$10&amp;'4a. Female Fertility'!Q$3,'B1. UNWPP Fertility data'!$C:$C&amp;'B1. UNWPP Fertility data'!$G:$G,0),10)</f>
        <v>130.15100000000001</v>
      </c>
      <c r="R6" s="77">
        <f t="array" ref="R6">INDEX('B1. UNWPP Fertility data'!$1:$1048576,MATCH('1. Data entry'!$C$10&amp;'4a. Female Fertility'!R$3,'B1. UNWPP Fertility data'!$C:$C&amp;'B1. UNWPP Fertility data'!$G:$G,0),10)</f>
        <v>127.248</v>
      </c>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x14ac:dyDescent="0.3">
      <c r="A7">
        <v>30</v>
      </c>
      <c r="B7" s="77">
        <f t="array" ref="B7">INDEX('B1. UNWPP Fertility data'!$1:$1048576,MATCH('1. Data entry'!$C$10&amp;'4a. Female Fertility'!B$3,'B1. UNWPP Fertility data'!$C:$C&amp;'B1. UNWPP Fertility data'!$G:$G,0),11)</f>
        <v>199.89</v>
      </c>
      <c r="C7" s="77">
        <f t="array" ref="C7">INDEX('B1. UNWPP Fertility data'!$1:$1048576,MATCH('1. Data entry'!$C$10&amp;'4a. Female Fertility'!C$3,'B1. UNWPP Fertility data'!$C:$C&amp;'B1. UNWPP Fertility data'!$G:$G,0),11)</f>
        <v>187.43899999999999</v>
      </c>
      <c r="D7" s="77">
        <f t="array" ref="D7">INDEX('B1. UNWPP Fertility data'!$1:$1048576,MATCH('1. Data entry'!$C$10&amp;'4a. Female Fertility'!D$3,'B1. UNWPP Fertility data'!$C:$C&amp;'B1. UNWPP Fertility data'!$G:$G,0),11)</f>
        <v>176.68899999999999</v>
      </c>
      <c r="E7" s="77">
        <f t="array" ref="E7">INDEX('B1. UNWPP Fertility data'!$1:$1048576,MATCH('1. Data entry'!$C$10&amp;'4a. Female Fertility'!E$3,'B1. UNWPP Fertility data'!$C:$C&amp;'B1. UNWPP Fertility data'!$G:$G,0),11)</f>
        <v>167.404</v>
      </c>
      <c r="F7" s="77">
        <f t="array" ref="F7">INDEX('B1. UNWPP Fertility data'!$1:$1048576,MATCH('1. Data entry'!$C$10&amp;'4a. Female Fertility'!F$3,'B1. UNWPP Fertility data'!$C:$C&amp;'B1. UNWPP Fertility data'!$G:$G,0),11)</f>
        <v>159.45099999999999</v>
      </c>
      <c r="G7" s="77">
        <f t="array" ref="G7">INDEX('B1. UNWPP Fertility data'!$1:$1048576,MATCH('1. Data entry'!$C$10&amp;'4a. Female Fertility'!G$3,'B1. UNWPP Fertility data'!$C:$C&amp;'B1. UNWPP Fertility data'!$G:$G,0),11)</f>
        <v>152.75700000000001</v>
      </c>
      <c r="H7" s="77">
        <f t="array" ref="H7">INDEX('B1. UNWPP Fertility data'!$1:$1048576,MATCH('1. Data entry'!$C$10&amp;'4a. Female Fertility'!H$3,'B1. UNWPP Fertility data'!$C:$C&amp;'B1. UNWPP Fertility data'!$G:$G,0),11)</f>
        <v>147.22499999999999</v>
      </c>
      <c r="I7" s="77">
        <f t="array" ref="I7">INDEX('B1. UNWPP Fertility data'!$1:$1048576,MATCH('1. Data entry'!$C$10&amp;'4a. Female Fertility'!I$3,'B1. UNWPP Fertility data'!$C:$C&amp;'B1. UNWPP Fertility data'!$G:$G,0),11)</f>
        <v>142.45400000000001</v>
      </c>
      <c r="J7" s="77">
        <f t="array" ref="J7">INDEX('B1. UNWPP Fertility data'!$1:$1048576,MATCH('1. Data entry'!$C$10&amp;'4a. Female Fertility'!J$3,'B1. UNWPP Fertility data'!$C:$C&amp;'B1. UNWPP Fertility data'!$G:$G,0),11)</f>
        <v>138.459</v>
      </c>
      <c r="K7" s="77">
        <f t="array" ref="K7">INDEX('B1. UNWPP Fertility data'!$1:$1048576,MATCH('1. Data entry'!$C$10&amp;'4a. Female Fertility'!K$3,'B1. UNWPP Fertility data'!$C:$C&amp;'B1. UNWPP Fertility data'!$G:$G,0),11)</f>
        <v>135.161</v>
      </c>
      <c r="L7" s="77">
        <f t="array" ref="L7">INDEX('B1. UNWPP Fertility data'!$1:$1048576,MATCH('1. Data entry'!$C$10&amp;'4a. Female Fertility'!L$3,'B1. UNWPP Fertility data'!$C:$C&amp;'B1. UNWPP Fertility data'!$G:$G,0),11)</f>
        <v>132.429</v>
      </c>
      <c r="M7" s="77">
        <f t="array" ref="M7">INDEX('B1. UNWPP Fertility data'!$1:$1048576,MATCH('1. Data entry'!$C$10&amp;'4a. Female Fertility'!M$3,'B1. UNWPP Fertility data'!$C:$C&amp;'B1. UNWPP Fertility data'!$G:$G,0),11)</f>
        <v>129.999</v>
      </c>
      <c r="N7" s="77">
        <f t="array" ref="N7">INDEX('B1. UNWPP Fertility data'!$1:$1048576,MATCH('1. Data entry'!$C$10&amp;'4a. Female Fertility'!N$3,'B1. UNWPP Fertility data'!$C:$C&amp;'B1. UNWPP Fertility data'!$G:$G,0),11)</f>
        <v>128.03100000000001</v>
      </c>
      <c r="O7" s="77">
        <f t="array" ref="O7">INDEX('B1. UNWPP Fertility data'!$1:$1048576,MATCH('1. Data entry'!$C$10&amp;'4a. Female Fertility'!O$3,'B1. UNWPP Fertility data'!$C:$C&amp;'B1. UNWPP Fertility data'!$G:$G,0),11)</f>
        <v>126.45</v>
      </c>
      <c r="P7" s="77">
        <f t="array" ref="P7">INDEX('B1. UNWPP Fertility data'!$1:$1048576,MATCH('1. Data entry'!$C$10&amp;'4a. Female Fertility'!P$3,'B1. UNWPP Fertility data'!$C:$C&amp;'B1. UNWPP Fertility data'!$G:$G,0),11)</f>
        <v>124.807</v>
      </c>
      <c r="Q7" s="77">
        <f t="array" ref="Q7">INDEX('B1. UNWPP Fertility data'!$1:$1048576,MATCH('1. Data entry'!$C$10&amp;'4a. Female Fertility'!Q$3,'B1. UNWPP Fertility data'!$C:$C&amp;'B1. UNWPP Fertility data'!$G:$G,0),11)</f>
        <v>123.599</v>
      </c>
      <c r="R7" s="77">
        <f t="array" ref="R7">INDEX('B1. UNWPP Fertility data'!$1:$1048576,MATCH('1. Data entry'!$C$10&amp;'4a. Female Fertility'!R$3,'B1. UNWPP Fertility data'!$C:$C&amp;'B1. UNWPP Fertility data'!$G:$G,0),11)</f>
        <v>122.55</v>
      </c>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x14ac:dyDescent="0.3">
      <c r="A8">
        <v>35</v>
      </c>
      <c r="B8" s="77">
        <f t="array" ref="B8">INDEX('B1. UNWPP Fertility data'!$1:$1048576,MATCH('1. Data entry'!$C$10&amp;'4a. Female Fertility'!B$3,'B1. UNWPP Fertility data'!$C:$C&amp;'B1. UNWPP Fertility data'!$G:$G,0),12)</f>
        <v>152.19</v>
      </c>
      <c r="C8" s="77">
        <f t="array" ref="C8">INDEX('B1. UNWPP Fertility data'!$1:$1048576,MATCH('1. Data entry'!$C$10&amp;'4a. Female Fertility'!C$3,'B1. UNWPP Fertility data'!$C:$C&amp;'B1. UNWPP Fertility data'!$G:$G,0),12)</f>
        <v>142.59800000000001</v>
      </c>
      <c r="D8" s="77">
        <f t="array" ref="D8">INDEX('B1. UNWPP Fertility data'!$1:$1048576,MATCH('1. Data entry'!$C$10&amp;'4a. Female Fertility'!D$3,'B1. UNWPP Fertility data'!$C:$C&amp;'B1. UNWPP Fertility data'!$G:$G,0),12)</f>
        <v>134.04900000000001</v>
      </c>
      <c r="E8" s="77">
        <f t="array" ref="E8">INDEX('B1. UNWPP Fertility data'!$1:$1048576,MATCH('1. Data entry'!$C$10&amp;'4a. Female Fertility'!E$3,'B1. UNWPP Fertility data'!$C:$C&amp;'B1. UNWPP Fertility data'!$G:$G,0),12)</f>
        <v>126.464</v>
      </c>
      <c r="F8" s="77">
        <f t="array" ref="F8">INDEX('B1. UNWPP Fertility data'!$1:$1048576,MATCH('1. Data entry'!$C$10&amp;'4a. Female Fertility'!F$3,'B1. UNWPP Fertility data'!$C:$C&amp;'B1. UNWPP Fertility data'!$G:$G,0),12)</f>
        <v>119.70699999999999</v>
      </c>
      <c r="G8" s="77">
        <f t="array" ref="G8">INDEX('B1. UNWPP Fertility data'!$1:$1048576,MATCH('1. Data entry'!$C$10&amp;'4a. Female Fertility'!G$3,'B1. UNWPP Fertility data'!$C:$C&amp;'B1. UNWPP Fertility data'!$G:$G,0),12)</f>
        <v>113.771</v>
      </c>
      <c r="H8" s="77">
        <f t="array" ref="H8">INDEX('B1. UNWPP Fertility data'!$1:$1048576,MATCH('1. Data entry'!$C$10&amp;'4a. Female Fertility'!H$3,'B1. UNWPP Fertility data'!$C:$C&amp;'B1. UNWPP Fertility data'!$G:$G,0),12)</f>
        <v>108.595</v>
      </c>
      <c r="I8" s="77">
        <f t="array" ref="I8">INDEX('B1. UNWPP Fertility data'!$1:$1048576,MATCH('1. Data entry'!$C$10&amp;'4a. Female Fertility'!I$3,'B1. UNWPP Fertility data'!$C:$C&amp;'B1. UNWPP Fertility data'!$G:$G,0),12)</f>
        <v>103.914</v>
      </c>
      <c r="J8" s="77">
        <f t="array" ref="J8">INDEX('B1. UNWPP Fertility data'!$1:$1048576,MATCH('1. Data entry'!$C$10&amp;'4a. Female Fertility'!J$3,'B1. UNWPP Fertility data'!$C:$C&amp;'B1. UNWPP Fertility data'!$G:$G,0),12)</f>
        <v>99.674999999999997</v>
      </c>
      <c r="K8" s="77">
        <f t="array" ref="K8">INDEX('B1. UNWPP Fertility data'!$1:$1048576,MATCH('1. Data entry'!$C$10&amp;'4a. Female Fertility'!K$3,'B1. UNWPP Fertility data'!$C:$C&amp;'B1. UNWPP Fertility data'!$G:$G,0),12)</f>
        <v>95.903999999999996</v>
      </c>
      <c r="L8" s="77">
        <f t="array" ref="L8">INDEX('B1. UNWPP Fertility data'!$1:$1048576,MATCH('1. Data entry'!$C$10&amp;'4a. Female Fertility'!L$3,'B1. UNWPP Fertility data'!$C:$C&amp;'B1. UNWPP Fertility data'!$G:$G,0),12)</f>
        <v>92.438000000000002</v>
      </c>
      <c r="M8" s="77">
        <f t="array" ref="M8">INDEX('B1. UNWPP Fertility data'!$1:$1048576,MATCH('1. Data entry'!$C$10&amp;'4a. Female Fertility'!M$3,'B1. UNWPP Fertility data'!$C:$C&amp;'B1. UNWPP Fertility data'!$G:$G,0),12)</f>
        <v>89.126000000000005</v>
      </c>
      <c r="N8" s="77">
        <f t="array" ref="N8">INDEX('B1. UNWPP Fertility data'!$1:$1048576,MATCH('1. Data entry'!$C$10&amp;'4a. Female Fertility'!N$3,'B1. UNWPP Fertility data'!$C:$C&amp;'B1. UNWPP Fertility data'!$G:$G,0),12)</f>
        <v>86.082999999999998</v>
      </c>
      <c r="O8" s="77">
        <f t="array" ref="O8">INDEX('B1. UNWPP Fertility data'!$1:$1048576,MATCH('1. Data entry'!$C$10&amp;'4a. Female Fertility'!O$3,'B1. UNWPP Fertility data'!$C:$C&amp;'B1. UNWPP Fertility data'!$G:$G,0),12)</f>
        <v>83.24</v>
      </c>
      <c r="P8" s="77">
        <f t="array" ref="P8">INDEX('B1. UNWPP Fertility data'!$1:$1048576,MATCH('1. Data entry'!$C$10&amp;'4a. Female Fertility'!P$3,'B1. UNWPP Fertility data'!$C:$C&amp;'B1. UNWPP Fertility data'!$G:$G,0),12)</f>
        <v>80.322999999999993</v>
      </c>
      <c r="Q8" s="77">
        <f t="array" ref="Q8">INDEX('B1. UNWPP Fertility data'!$1:$1048576,MATCH('1. Data entry'!$C$10&amp;'4a. Female Fertility'!Q$3,'B1. UNWPP Fertility data'!$C:$C&amp;'B1. UNWPP Fertility data'!$G:$G,0),12)</f>
        <v>77.668999999999997</v>
      </c>
      <c r="R8" s="77">
        <f t="array" ref="R8">INDEX('B1. UNWPP Fertility data'!$1:$1048576,MATCH('1. Data entry'!$C$10&amp;'4a. Female Fertility'!R$3,'B1. UNWPP Fertility data'!$C:$C&amp;'B1. UNWPP Fertility data'!$G:$G,0),12)</f>
        <v>75.087000000000003</v>
      </c>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x14ac:dyDescent="0.3">
      <c r="A9">
        <v>40</v>
      </c>
      <c r="B9" s="77">
        <f t="array" ref="B9">INDEX('B1. UNWPP Fertility data'!$1:$1048576,MATCH('1. Data entry'!$C$10&amp;'4a. Female Fertility'!B$3,'B1. UNWPP Fertility data'!$C:$C&amp;'B1. UNWPP Fertility data'!$G:$G,0),13)</f>
        <v>82.034000000000006</v>
      </c>
      <c r="C9" s="77">
        <f t="array" ref="C9">INDEX('B1. UNWPP Fertility data'!$1:$1048576,MATCH('1. Data entry'!$C$10&amp;'4a. Female Fertility'!C$3,'B1. UNWPP Fertility data'!$C:$C&amp;'B1. UNWPP Fertility data'!$G:$G,0),13)</f>
        <v>76.963999999999999</v>
      </c>
      <c r="D9" s="77">
        <f t="array" ref="D9">INDEX('B1. UNWPP Fertility data'!$1:$1048576,MATCH('1. Data entry'!$C$10&amp;'4a. Female Fertility'!D$3,'B1. UNWPP Fertility data'!$C:$C&amp;'B1. UNWPP Fertility data'!$G:$G,0),13)</f>
        <v>72.167000000000002</v>
      </c>
      <c r="E9" s="77">
        <f t="array" ref="E9">INDEX('B1. UNWPP Fertility data'!$1:$1048576,MATCH('1. Data entry'!$C$10&amp;'4a. Female Fertility'!E$3,'B1. UNWPP Fertility data'!$C:$C&amp;'B1. UNWPP Fertility data'!$G:$G,0),13)</f>
        <v>67.664000000000001</v>
      </c>
      <c r="F9" s="77">
        <f t="array" ref="F9">INDEX('B1. UNWPP Fertility data'!$1:$1048576,MATCH('1. Data entry'!$C$10&amp;'4a. Female Fertility'!F$3,'B1. UNWPP Fertility data'!$C:$C&amp;'B1. UNWPP Fertility data'!$G:$G,0),13)</f>
        <v>63.472000000000001</v>
      </c>
      <c r="G9" s="77">
        <f t="array" ref="G9">INDEX('B1. UNWPP Fertility data'!$1:$1048576,MATCH('1. Data entry'!$C$10&amp;'4a. Female Fertility'!G$3,'B1. UNWPP Fertility data'!$C:$C&amp;'B1. UNWPP Fertility data'!$G:$G,0),13)</f>
        <v>59.54</v>
      </c>
      <c r="H9" s="77">
        <f t="array" ref="H9">INDEX('B1. UNWPP Fertility data'!$1:$1048576,MATCH('1. Data entry'!$C$10&amp;'4a. Female Fertility'!H$3,'B1. UNWPP Fertility data'!$C:$C&amp;'B1. UNWPP Fertility data'!$G:$G,0),13)</f>
        <v>55.875999999999998</v>
      </c>
      <c r="I9" s="77">
        <f t="array" ref="I9">INDEX('B1. UNWPP Fertility data'!$1:$1048576,MATCH('1. Data entry'!$C$10&amp;'4a. Female Fertility'!I$3,'B1. UNWPP Fertility data'!$C:$C&amp;'B1. UNWPP Fertility data'!$G:$G,0),13)</f>
        <v>52.402999999999999</v>
      </c>
      <c r="J9" s="77">
        <f t="array" ref="J9">INDEX('B1. UNWPP Fertility data'!$1:$1048576,MATCH('1. Data entry'!$C$10&amp;'4a. Female Fertility'!J$3,'B1. UNWPP Fertility data'!$C:$C&amp;'B1. UNWPP Fertility data'!$G:$G,0),13)</f>
        <v>49.09</v>
      </c>
      <c r="K9" s="77">
        <f t="array" ref="K9">INDEX('B1. UNWPP Fertility data'!$1:$1048576,MATCH('1. Data entry'!$C$10&amp;'4a. Female Fertility'!K$3,'B1. UNWPP Fertility data'!$C:$C&amp;'B1. UNWPP Fertility data'!$G:$G,0),13)</f>
        <v>45.972000000000001</v>
      </c>
      <c r="L9" s="77">
        <f t="array" ref="L9">INDEX('B1. UNWPP Fertility data'!$1:$1048576,MATCH('1. Data entry'!$C$10&amp;'4a. Female Fertility'!L$3,'B1. UNWPP Fertility data'!$C:$C&amp;'B1. UNWPP Fertility data'!$G:$G,0),13)</f>
        <v>42.97</v>
      </c>
      <c r="M9" s="77">
        <f t="array" ref="M9">INDEX('B1. UNWPP Fertility data'!$1:$1048576,MATCH('1. Data entry'!$C$10&amp;'4a. Female Fertility'!M$3,'B1. UNWPP Fertility data'!$C:$C&amp;'B1. UNWPP Fertility data'!$G:$G,0),13)</f>
        <v>40.027000000000001</v>
      </c>
      <c r="N9" s="77">
        <f t="array" ref="N9">INDEX('B1. UNWPP Fertility data'!$1:$1048576,MATCH('1. Data entry'!$C$10&amp;'4a. Female Fertility'!N$3,'B1. UNWPP Fertility data'!$C:$C&amp;'B1. UNWPP Fertility data'!$G:$G,0),13)</f>
        <v>37.237000000000002</v>
      </c>
      <c r="O9" s="77">
        <f t="array" ref="O9">INDEX('B1. UNWPP Fertility data'!$1:$1048576,MATCH('1. Data entry'!$C$10&amp;'4a. Female Fertility'!O$3,'B1. UNWPP Fertility data'!$C:$C&amp;'B1. UNWPP Fertility data'!$G:$G,0),13)</f>
        <v>34.579000000000001</v>
      </c>
      <c r="P9" s="77">
        <f t="array" ref="P9">INDEX('B1. UNWPP Fertility data'!$1:$1048576,MATCH('1. Data entry'!$C$10&amp;'4a. Female Fertility'!P$3,'B1. UNWPP Fertility data'!$C:$C&amp;'B1. UNWPP Fertility data'!$G:$G,0),13)</f>
        <v>31.904</v>
      </c>
      <c r="Q9" s="77">
        <f t="array" ref="Q9">INDEX('B1. UNWPP Fertility data'!$1:$1048576,MATCH('1. Data entry'!$C$10&amp;'4a. Female Fertility'!Q$3,'B1. UNWPP Fertility data'!$C:$C&amp;'B1. UNWPP Fertility data'!$G:$G,0),13)</f>
        <v>29.44</v>
      </c>
      <c r="R9" s="77">
        <f t="array" ref="R9">INDEX('B1. UNWPP Fertility data'!$1:$1048576,MATCH('1. Data entry'!$C$10&amp;'4a. Female Fertility'!R$3,'B1. UNWPP Fertility data'!$C:$C&amp;'B1. UNWPP Fertility data'!$G:$G,0),13)</f>
        <v>27.042000000000002</v>
      </c>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x14ac:dyDescent="0.3">
      <c r="A10">
        <v>45</v>
      </c>
      <c r="B10" s="77">
        <f t="array" ref="B10">INDEX('B1. UNWPP Fertility data'!$1:$1048576,MATCH('1. Data entry'!$C$10&amp;'4a. Female Fertility'!B$3,'B1. UNWPP Fertility data'!$C:$C&amp;'B1. UNWPP Fertility data'!$G:$G,0),14)</f>
        <v>21.991</v>
      </c>
      <c r="C10" s="77">
        <f t="array" ref="C10">INDEX('B1. UNWPP Fertility data'!$1:$1048576,MATCH('1. Data entry'!$C$10&amp;'4a. Female Fertility'!C$3,'B1. UNWPP Fertility data'!$C:$C&amp;'B1. UNWPP Fertility data'!$G:$G,0),14)</f>
        <v>21.103999999999999</v>
      </c>
      <c r="D10" s="77">
        <f t="array" ref="D10">INDEX('B1. UNWPP Fertility data'!$1:$1048576,MATCH('1. Data entry'!$C$10&amp;'4a. Female Fertility'!D$3,'B1. UNWPP Fertility data'!$C:$C&amp;'B1. UNWPP Fertility data'!$G:$G,0),14)</f>
        <v>20.100000000000001</v>
      </c>
      <c r="E10" s="77">
        <f t="array" ref="E10">INDEX('B1. UNWPP Fertility data'!$1:$1048576,MATCH('1. Data entry'!$C$10&amp;'4a. Female Fertility'!E$3,'B1. UNWPP Fertility data'!$C:$C&amp;'B1. UNWPP Fertility data'!$G:$G,0),14)</f>
        <v>18.994</v>
      </c>
      <c r="F10" s="77">
        <f t="array" ref="F10">INDEX('B1. UNWPP Fertility data'!$1:$1048576,MATCH('1. Data entry'!$C$10&amp;'4a. Female Fertility'!F$3,'B1. UNWPP Fertility data'!$C:$C&amp;'B1. UNWPP Fertility data'!$G:$G,0),14)</f>
        <v>17.832000000000001</v>
      </c>
      <c r="G10" s="77">
        <f t="array" ref="G10">INDEX('B1. UNWPP Fertility data'!$1:$1048576,MATCH('1. Data entry'!$C$10&amp;'4a. Female Fertility'!G$3,'B1. UNWPP Fertility data'!$C:$C&amp;'B1. UNWPP Fertility data'!$G:$G,0),14)</f>
        <v>16.638000000000002</v>
      </c>
      <c r="H10" s="77">
        <f t="array" ref="H10">INDEX('B1. UNWPP Fertility data'!$1:$1048576,MATCH('1. Data entry'!$C$10&amp;'4a. Female Fertility'!H$3,'B1. UNWPP Fertility data'!$C:$C&amp;'B1. UNWPP Fertility data'!$G:$G,0),14)</f>
        <v>15.413</v>
      </c>
      <c r="I10" s="77">
        <f t="array" ref="I10">INDEX('B1. UNWPP Fertility data'!$1:$1048576,MATCH('1. Data entry'!$C$10&amp;'4a. Female Fertility'!I$3,'B1. UNWPP Fertility data'!$C:$C&amp;'B1. UNWPP Fertility data'!$G:$G,0),14)</f>
        <v>14.182</v>
      </c>
      <c r="J10" s="77">
        <f t="array" ref="J10">INDEX('B1. UNWPP Fertility data'!$1:$1048576,MATCH('1. Data entry'!$C$10&amp;'4a. Female Fertility'!J$3,'B1. UNWPP Fertility data'!$C:$C&amp;'B1. UNWPP Fertility data'!$G:$G,0),14)</f>
        <v>12.942</v>
      </c>
      <c r="K10" s="77">
        <f t="array" ref="K10">INDEX('B1. UNWPP Fertility data'!$1:$1048576,MATCH('1. Data entry'!$C$10&amp;'4a. Female Fertility'!K$3,'B1. UNWPP Fertility data'!$C:$C&amp;'B1. UNWPP Fertility data'!$G:$G,0),14)</f>
        <v>11.734999999999999</v>
      </c>
      <c r="L10" s="77">
        <f t="array" ref="L10">INDEX('B1. UNWPP Fertility data'!$1:$1048576,MATCH('1. Data entry'!$C$10&amp;'4a. Female Fertility'!L$3,'B1. UNWPP Fertility data'!$C:$C&amp;'B1. UNWPP Fertility data'!$G:$G,0),14)</f>
        <v>10.561999999999999</v>
      </c>
      <c r="M10" s="77">
        <f t="array" ref="M10">INDEX('B1. UNWPP Fertility data'!$1:$1048576,MATCH('1. Data entry'!$C$10&amp;'4a. Female Fertility'!M$3,'B1. UNWPP Fertility data'!$C:$C&amp;'B1. UNWPP Fertility data'!$G:$G,0),14)</f>
        <v>9.4149999999999991</v>
      </c>
      <c r="N10" s="77">
        <f t="array" ref="N10">INDEX('B1. UNWPP Fertility data'!$1:$1048576,MATCH('1. Data entry'!$C$10&amp;'4a. Female Fertility'!N$3,'B1. UNWPP Fertility data'!$C:$C&amp;'B1. UNWPP Fertility data'!$G:$G,0),14)</f>
        <v>8.3339999999999996</v>
      </c>
      <c r="O10" s="77">
        <f t="array" ref="O10">INDEX('B1. UNWPP Fertility data'!$1:$1048576,MATCH('1. Data entry'!$C$10&amp;'4a. Female Fertility'!O$3,'B1. UNWPP Fertility data'!$C:$C&amp;'B1. UNWPP Fertility data'!$G:$G,0),14)</f>
        <v>7.3179999999999996</v>
      </c>
      <c r="P10" s="77">
        <f t="array" ref="P10">INDEX('B1. UNWPP Fertility data'!$1:$1048576,MATCH('1. Data entry'!$C$10&amp;'4a. Female Fertility'!P$3,'B1. UNWPP Fertility data'!$C:$C&amp;'B1. UNWPP Fertility data'!$G:$G,0),14)</f>
        <v>6.36</v>
      </c>
      <c r="Q10" s="77">
        <f t="array" ref="Q10">INDEX('B1. UNWPP Fertility data'!$1:$1048576,MATCH('1. Data entry'!$C$10&amp;'4a. Female Fertility'!Q$3,'B1. UNWPP Fertility data'!$C:$C&amp;'B1. UNWPP Fertility data'!$G:$G,0),14)</f>
        <v>5.49</v>
      </c>
      <c r="R10" s="77">
        <f t="array" ref="R10">INDEX('B1. UNWPP Fertility data'!$1:$1048576,MATCH('1. Data entry'!$C$10&amp;'4a. Female Fertility'!R$3,'B1. UNWPP Fertility data'!$C:$C&amp;'B1. UNWPP Fertility data'!$G:$G,0),14)</f>
        <v>4.7080000000000002</v>
      </c>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2" spans="1:72" x14ac:dyDescent="0.3">
      <c r="A12" t="s">
        <v>6</v>
      </c>
      <c r="B12">
        <f>SUM(B4:B10)*5/1000</f>
        <v>4.6473999999999993</v>
      </c>
      <c r="C12">
        <f t="shared" ref="C12:R12" si="0">SUM(C4:C10)*5/1000</f>
        <v>4.3315999999999999</v>
      </c>
      <c r="D12">
        <f t="shared" si="0"/>
        <v>4.0522999999999998</v>
      </c>
      <c r="E12">
        <f t="shared" si="0"/>
        <v>3.8047999999999997</v>
      </c>
      <c r="F12">
        <f t="shared" si="0"/>
        <v>3.5863999999999998</v>
      </c>
      <c r="G12">
        <f t="shared" si="0"/>
        <v>3.3941000000000003</v>
      </c>
      <c r="H12">
        <f t="shared" si="0"/>
        <v>3.2271000000000005</v>
      </c>
      <c r="I12">
        <f t="shared" si="0"/>
        <v>3.0764000000000005</v>
      </c>
      <c r="J12">
        <f t="shared" si="0"/>
        <v>2.9413</v>
      </c>
      <c r="K12">
        <f t="shared" si="0"/>
        <v>2.8211999999999997</v>
      </c>
      <c r="L12">
        <f t="shared" si="0"/>
        <v>2.7123000000000004</v>
      </c>
      <c r="M12">
        <f t="shared" si="0"/>
        <v>2.6093999999999999</v>
      </c>
      <c r="N12">
        <f t="shared" si="0"/>
        <v>2.5163000000000002</v>
      </c>
      <c r="O12">
        <f t="shared" si="0"/>
        <v>2.4310999999999998</v>
      </c>
      <c r="P12">
        <f t="shared" si="0"/>
        <v>2.3451999999999997</v>
      </c>
      <c r="Q12">
        <f t="shared" si="0"/>
        <v>2.2688000000000001</v>
      </c>
      <c r="R12">
        <f t="shared" si="0"/>
        <v>2.1957000000000004</v>
      </c>
    </row>
    <row r="13" spans="1:72" x14ac:dyDescent="0.3">
      <c r="A13" t="s">
        <v>16</v>
      </c>
      <c r="B13">
        <f>SUMPRODUCT($A4:$A10,B4:B10)/SUM(B4:B10)+2.5</f>
        <v>30.258886689331675</v>
      </c>
      <c r="C13" s="6">
        <f t="shared" ref="C13:R13" si="1">SUMPRODUCT($A4:$A10,C4:C10)/SUM(C4:C10)+2.5</f>
        <v>30.35522670606705</v>
      </c>
      <c r="D13" s="6">
        <f t="shared" si="1"/>
        <v>30.43778841645485</v>
      </c>
      <c r="E13" s="6">
        <f t="shared" si="1"/>
        <v>30.508252733389412</v>
      </c>
      <c r="F13" s="6">
        <f t="shared" si="1"/>
        <v>30.566759145661386</v>
      </c>
      <c r="G13" s="6">
        <f t="shared" si="1"/>
        <v>30.615126248490025</v>
      </c>
      <c r="H13" s="6">
        <f t="shared" si="1"/>
        <v>30.650746800532982</v>
      </c>
      <c r="I13" s="6">
        <f t="shared" si="1"/>
        <v>30.677967754518264</v>
      </c>
      <c r="J13" s="6">
        <f t="shared" si="1"/>
        <v>30.695211301125354</v>
      </c>
      <c r="K13" s="6">
        <f t="shared" si="1"/>
        <v>30.705754643414153</v>
      </c>
      <c r="L13" s="6">
        <f t="shared" si="1"/>
        <v>30.709259668915674</v>
      </c>
      <c r="M13" s="6">
        <f t="shared" si="1"/>
        <v>30.70660879895761</v>
      </c>
      <c r="N13" s="6">
        <f t="shared" si="1"/>
        <v>30.699737710129956</v>
      </c>
      <c r="O13" s="6">
        <f t="shared" si="1"/>
        <v>30.689615811772448</v>
      </c>
      <c r="P13" s="6">
        <f t="shared" si="1"/>
        <v>30.676637387003247</v>
      </c>
      <c r="Q13" s="6">
        <f t="shared" si="1"/>
        <v>30.662861424541614</v>
      </c>
      <c r="R13" s="6">
        <f t="shared" si="1"/>
        <v>30.649177938698369</v>
      </c>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5" spans="1:72" x14ac:dyDescent="0.3">
      <c r="B15">
        <v>1</v>
      </c>
      <c r="C15">
        <v>2</v>
      </c>
      <c r="D15" s="6">
        <v>3</v>
      </c>
      <c r="E15" s="6">
        <v>4</v>
      </c>
      <c r="F15" s="6">
        <v>5</v>
      </c>
      <c r="G15" s="6">
        <v>6</v>
      </c>
      <c r="H15" s="6">
        <v>7</v>
      </c>
      <c r="I15" s="6">
        <v>8</v>
      </c>
      <c r="J15" s="6">
        <v>9</v>
      </c>
      <c r="K15" s="6">
        <v>10</v>
      </c>
      <c r="L15" s="6">
        <v>11</v>
      </c>
      <c r="M15" s="6">
        <v>12</v>
      </c>
      <c r="N15" s="6">
        <v>13</v>
      </c>
      <c r="O15" s="6">
        <v>14</v>
      </c>
      <c r="P15" s="6">
        <v>15</v>
      </c>
      <c r="Q15" s="6">
        <v>16</v>
      </c>
      <c r="R15" s="6">
        <v>17</v>
      </c>
    </row>
    <row r="16" spans="1:72" x14ac:dyDescent="0.3">
      <c r="A16" t="s">
        <v>342</v>
      </c>
      <c r="B16">
        <f>INDEX('B2. UNWPP Births data'!1:1048576,MATCH('1. Data entry'!$C$10,'B2. UNWPP Births data'!$C:$C,0),B15+5)</f>
        <v>2781.5439999999999</v>
      </c>
      <c r="C16" s="6">
        <f>INDEX('B2. UNWPP Births data'!1:1048576,MATCH('1. Data entry'!$C$10,'B2. UNWPP Births data'!$C:$C,0),C15+5)</f>
        <v>2944.721</v>
      </c>
      <c r="D16" s="6">
        <f>INDEX('B2. UNWPP Births data'!1:1048576,MATCH('1. Data entry'!$C$10,'B2. UNWPP Births data'!$C:$C,0),D15+5)</f>
        <v>3138.8519999999999</v>
      </c>
      <c r="E16" s="6">
        <f>INDEX('B2. UNWPP Births data'!1:1048576,MATCH('1. Data entry'!$C$10,'B2. UNWPP Births data'!$C:$C,0),E15+5)</f>
        <v>3368.7820000000002</v>
      </c>
      <c r="F16" s="6">
        <f>INDEX('B2. UNWPP Births data'!1:1048576,MATCH('1. Data entry'!$C$10,'B2. UNWPP Births data'!$C:$C,0),F15+5)</f>
        <v>3608.7860000000001</v>
      </c>
      <c r="G16" s="6">
        <f>INDEX('B2. UNWPP Births data'!1:1048576,MATCH('1. Data entry'!$C$10,'B2. UNWPP Births data'!$C:$C,0),G15+5)</f>
        <v>3825.19</v>
      </c>
      <c r="H16" s="6">
        <f>INDEX('B2. UNWPP Births data'!1:1048576,MATCH('1. Data entry'!$C$10,'B2. UNWPP Births data'!$C:$C,0),H15+5)</f>
        <v>4006.99</v>
      </c>
      <c r="I16" s="6">
        <f>INDEX('B2. UNWPP Births data'!1:1048576,MATCH('1. Data entry'!$C$10,'B2. UNWPP Births data'!$C:$C,0),I15+5)</f>
        <v>4154.2389999999996</v>
      </c>
      <c r="J16" s="6">
        <f>INDEX('B2. UNWPP Births data'!1:1048576,MATCH('1. Data entry'!$C$10,'B2. UNWPP Births data'!$C:$C,0),J15+5)</f>
        <v>4286.9979999999996</v>
      </c>
      <c r="K16" s="6">
        <f>INDEX('B2. UNWPP Births data'!1:1048576,MATCH('1. Data entry'!$C$10,'B2. UNWPP Births data'!$C:$C,0),K15+5)</f>
        <v>4420.2879999999996</v>
      </c>
      <c r="L16" s="6">
        <f>INDEX('B2. UNWPP Births data'!1:1048576,MATCH('1. Data entry'!$C$10,'B2. UNWPP Births data'!$C:$C,0),L15+5)</f>
        <v>4548.0190000000002</v>
      </c>
      <c r="M16" s="6">
        <f>INDEX('B2. UNWPP Births data'!1:1048576,MATCH('1. Data entry'!$C$10,'B2. UNWPP Births data'!$C:$C,0),M15+5)</f>
        <v>4649.82</v>
      </c>
      <c r="N16" s="6">
        <f>INDEX('B2. UNWPP Births data'!1:1048576,MATCH('1. Data entry'!$C$10,'B2. UNWPP Births data'!$C:$C,0),N15+5)</f>
        <v>4723.723</v>
      </c>
      <c r="O16" s="6">
        <f>INDEX('B2. UNWPP Births data'!1:1048576,MATCH('1. Data entry'!$C$10,'B2. UNWPP Births data'!$C:$C,0),O15+5)</f>
        <v>4768.7659999999996</v>
      </c>
      <c r="P16" s="6">
        <f>INDEX('B2. UNWPP Births data'!1:1048576,MATCH('1. Data entry'!$C$10,'B2. UNWPP Births data'!$C:$C,0),P15+5)</f>
        <v>4777.0529999999999</v>
      </c>
      <c r="Q16" s="6">
        <f>INDEX('B2. UNWPP Births data'!1:1048576,MATCH('1. Data entry'!$C$10,'B2. UNWPP Births data'!$C:$C,0),Q15+5)</f>
        <v>4776.9939999999997</v>
      </c>
      <c r="R16" s="6">
        <f>INDEX('B2. UNWPP Births data'!1:1048576,MATCH('1. Data entry'!$C$10,'B2. UNWPP Births data'!$C:$C,0),R15+5)</f>
        <v>4758.2849999999999</v>
      </c>
    </row>
    <row r="17" spans="1:18" x14ac:dyDescent="0.3">
      <c r="A17" t="s">
        <v>348</v>
      </c>
      <c r="B17">
        <f>'3.Age structure'!D3</f>
        <v>2781.5428578225005</v>
      </c>
      <c r="C17" s="6">
        <f>'3.Age structure'!E3</f>
        <v>2944.720117805</v>
      </c>
      <c r="D17" s="6">
        <f>'3.Age structure'!F3</f>
        <v>3138.8502136749998</v>
      </c>
      <c r="E17" s="6">
        <f>'3.Age structure'!G3</f>
        <v>3368.7799876250001</v>
      </c>
      <c r="F17" s="6">
        <f>'3.Age structure'!H3</f>
        <v>3608.7851365574998</v>
      </c>
      <c r="G17" s="6">
        <f>'3.Age structure'!I3</f>
        <v>3825.1887449600008</v>
      </c>
      <c r="H17" s="6">
        <f>'3.Age structure'!J3</f>
        <v>4006.9930455424997</v>
      </c>
      <c r="I17" s="6">
        <f>'3.Age structure'!K3</f>
        <v>4154.2400520774991</v>
      </c>
      <c r="J17" s="6">
        <f>'3.Age structure'!L3</f>
        <v>4286.9989739725006</v>
      </c>
      <c r="K17" s="6">
        <f>'3.Age structure'!M3</f>
        <v>4420.2882546874998</v>
      </c>
      <c r="L17" s="6">
        <f>'3.Age structure'!N3</f>
        <v>4548.020769422501</v>
      </c>
      <c r="M17" s="6">
        <f>'3.Age structure'!O3</f>
        <v>4649.8184541999999</v>
      </c>
      <c r="N17" s="6">
        <f>'3.Age structure'!P3</f>
        <v>4723.7233237675009</v>
      </c>
      <c r="O17" s="6">
        <f>'3.Age structure'!Q3</f>
        <v>4768.7658828775002</v>
      </c>
      <c r="P17" s="6">
        <f>'3.Age structure'!R3</f>
        <v>4777.0527417799995</v>
      </c>
      <c r="Q17" s="6">
        <f>'3.Age structure'!S3</f>
        <v>4776.9937185075005</v>
      </c>
      <c r="R17" s="6">
        <f>'3.Age structure'!T3</f>
        <v>4758.2827221574998</v>
      </c>
    </row>
    <row r="23" spans="1:18" x14ac:dyDescent="0.3">
      <c r="B23" s="5"/>
      <c r="C23" s="5"/>
      <c r="D23" s="5"/>
      <c r="E23" s="5"/>
      <c r="F23" s="5"/>
      <c r="G23" s="5"/>
      <c r="H23" s="5"/>
    </row>
  </sheetData>
  <sheetProtection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81"/>
  <sheetViews>
    <sheetView topLeftCell="A45" workbookViewId="0">
      <selection activeCell="B86" sqref="B86"/>
    </sheetView>
  </sheetViews>
  <sheetFormatPr baseColWidth="10" defaultRowHeight="14.4" x14ac:dyDescent="0.3"/>
  <sheetData>
    <row r="1" spans="1:72" s="6" customFormat="1" x14ac:dyDescent="0.3"/>
    <row r="2" spans="1:72" s="6" customFormat="1" x14ac:dyDescent="0.3">
      <c r="B2" s="6">
        <v>0</v>
      </c>
      <c r="C2" s="6">
        <v>1</v>
      </c>
      <c r="D2" s="6">
        <v>2</v>
      </c>
      <c r="E2" s="6">
        <v>3</v>
      </c>
      <c r="F2" s="6">
        <v>4</v>
      </c>
      <c r="G2" s="6">
        <v>5</v>
      </c>
      <c r="H2" s="6">
        <v>6</v>
      </c>
      <c r="I2" s="6">
        <v>7</v>
      </c>
      <c r="J2" s="6">
        <v>8</v>
      </c>
      <c r="K2" s="6">
        <v>9</v>
      </c>
      <c r="L2" s="6">
        <v>10</v>
      </c>
      <c r="M2" s="6">
        <v>11</v>
      </c>
      <c r="N2" s="6">
        <v>12</v>
      </c>
      <c r="O2" s="6">
        <v>13</v>
      </c>
      <c r="P2" s="6">
        <v>14</v>
      </c>
      <c r="Q2" s="6">
        <v>15</v>
      </c>
      <c r="R2" s="6">
        <v>16</v>
      </c>
    </row>
    <row r="3" spans="1:72" x14ac:dyDescent="0.3">
      <c r="B3" s="6" t="str">
        <f>CONCATENATE('1. Data entry'!$C$11+5*(COLUMN(B3)-2),"-",'1. Data entry'!$C$11+5*(COLUMN(B3)-1))</f>
        <v>2015-2020</v>
      </c>
      <c r="C3" s="6" t="str">
        <f>CONCATENATE('1. Data entry'!$C$11+5*(COLUMN(C3)-2),"-",'1. Data entry'!$C$11+5*(COLUMN(C3)-1))</f>
        <v>2020-2025</v>
      </c>
      <c r="D3" s="6" t="str">
        <f>CONCATENATE('1. Data entry'!$C$11+5*(COLUMN(D3)-2),"-",'1. Data entry'!$C$11+5*(COLUMN(D3)-1))</f>
        <v>2025-2030</v>
      </c>
      <c r="E3" s="6" t="str">
        <f>CONCATENATE('1. Data entry'!$C$11+5*(COLUMN(E3)-2),"-",'1. Data entry'!$C$11+5*(COLUMN(E3)-1))</f>
        <v>2030-2035</v>
      </c>
      <c r="F3" s="6" t="str">
        <f>CONCATENATE('1. Data entry'!$C$11+5*(COLUMN(F3)-2),"-",'1. Data entry'!$C$11+5*(COLUMN(F3)-1))</f>
        <v>2035-2040</v>
      </c>
      <c r="G3" s="6" t="str">
        <f>CONCATENATE('1. Data entry'!$C$11+5*(COLUMN(G3)-2),"-",'1. Data entry'!$C$11+5*(COLUMN(G3)-1))</f>
        <v>2040-2045</v>
      </c>
      <c r="H3" s="6" t="str">
        <f>CONCATENATE('1. Data entry'!$C$11+5*(COLUMN(H3)-2),"-",'1. Data entry'!$C$11+5*(COLUMN(H3)-1))</f>
        <v>2045-2050</v>
      </c>
      <c r="I3" s="6" t="str">
        <f>CONCATENATE('1. Data entry'!$C$11+5*(COLUMN(I3)-2),"-",'1. Data entry'!$C$11+5*(COLUMN(I3)-1))</f>
        <v>2050-2055</v>
      </c>
      <c r="J3" s="6" t="str">
        <f>CONCATENATE('1. Data entry'!$C$11+5*(COLUMN(J3)-2),"-",'1. Data entry'!$C$11+5*(COLUMN(J3)-1))</f>
        <v>2055-2060</v>
      </c>
      <c r="K3" s="6" t="str">
        <f>CONCATENATE('1. Data entry'!$C$11+5*(COLUMN(K3)-2),"-",'1. Data entry'!$C$11+5*(COLUMN(K3)-1))</f>
        <v>2060-2065</v>
      </c>
      <c r="L3" s="6" t="str">
        <f>CONCATENATE('1. Data entry'!$C$11+5*(COLUMN(L3)-2),"-",'1. Data entry'!$C$11+5*(COLUMN(L3)-1))</f>
        <v>2065-2070</v>
      </c>
      <c r="M3" s="6" t="str">
        <f>CONCATENATE('1. Data entry'!$C$11+5*(COLUMN(M3)-2),"-",'1. Data entry'!$C$11+5*(COLUMN(M3)-1))</f>
        <v>2070-2075</v>
      </c>
      <c r="N3" s="6" t="str">
        <f>CONCATENATE('1. Data entry'!$C$11+5*(COLUMN(N3)-2),"-",'1. Data entry'!$C$11+5*(COLUMN(N3)-1))</f>
        <v>2075-2080</v>
      </c>
      <c r="O3" s="6" t="str">
        <f>CONCATENATE('1. Data entry'!$C$11+5*(COLUMN(O3)-2),"-",'1. Data entry'!$C$11+5*(COLUMN(O3)-1))</f>
        <v>2080-2085</v>
      </c>
      <c r="P3" s="6" t="str">
        <f>CONCATENATE('1. Data entry'!$C$11+5*(COLUMN(P3)-2),"-",'1. Data entry'!$C$11+5*(COLUMN(P3)-1))</f>
        <v>2085-2090</v>
      </c>
      <c r="Q3" s="6" t="str">
        <f>CONCATENATE('1. Data entry'!$C$11+5*(COLUMN(Q3)-2),"-",'1. Data entry'!$C$11+5*(COLUMN(Q3)-1))</f>
        <v>2090-2095</v>
      </c>
      <c r="R3" s="6" t="str">
        <f>CONCATENATE('1. Data entry'!$C$11+5*(COLUMN(R3)-2),"-",'1. Data entry'!$C$11+5*(COLUMN(R3)-1))</f>
        <v>2095-2100</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x14ac:dyDescent="0.3">
      <c r="A4">
        <v>15</v>
      </c>
      <c r="B4" s="105">
        <f>'1. Data entry'!C15</f>
        <v>1.3851328673269614E-3</v>
      </c>
      <c r="C4" s="105">
        <f>B4+($R4-$B4)/16</f>
        <v>1.3851328673269614E-3</v>
      </c>
      <c r="D4" s="105">
        <f t="shared" ref="D4:Q4" si="0">C4+($R4-$B4)/16</f>
        <v>1.3851328673269614E-3</v>
      </c>
      <c r="E4" s="105">
        <f t="shared" si="0"/>
        <v>1.3851328673269614E-3</v>
      </c>
      <c r="F4" s="105">
        <f t="shared" si="0"/>
        <v>1.3851328673269614E-3</v>
      </c>
      <c r="G4" s="105">
        <f t="shared" si="0"/>
        <v>1.3851328673269614E-3</v>
      </c>
      <c r="H4" s="105">
        <f t="shared" si="0"/>
        <v>1.3851328673269614E-3</v>
      </c>
      <c r="I4" s="105">
        <f t="shared" si="0"/>
        <v>1.3851328673269614E-3</v>
      </c>
      <c r="J4" s="105">
        <f t="shared" si="0"/>
        <v>1.3851328673269614E-3</v>
      </c>
      <c r="K4" s="105">
        <f t="shared" si="0"/>
        <v>1.3851328673269614E-3</v>
      </c>
      <c r="L4" s="105">
        <f t="shared" si="0"/>
        <v>1.3851328673269614E-3</v>
      </c>
      <c r="M4" s="105">
        <f t="shared" si="0"/>
        <v>1.3851328673269614E-3</v>
      </c>
      <c r="N4" s="105">
        <f t="shared" si="0"/>
        <v>1.3851328673269614E-3</v>
      </c>
      <c r="O4" s="105">
        <f t="shared" si="0"/>
        <v>1.3851328673269614E-3</v>
      </c>
      <c r="P4" s="105">
        <f t="shared" si="0"/>
        <v>1.3851328673269614E-3</v>
      </c>
      <c r="Q4" s="105">
        <f t="shared" si="0"/>
        <v>1.3851328673269614E-3</v>
      </c>
      <c r="R4" s="105">
        <f>'1. Data entry'!D15</f>
        <v>1.3851328673269614E-3</v>
      </c>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row>
    <row r="5" spans="1:72" x14ac:dyDescent="0.3">
      <c r="A5">
        <v>20</v>
      </c>
      <c r="B5" s="105">
        <f>'1. Data entry'!C16</f>
        <v>1.6358052953696599E-2</v>
      </c>
      <c r="C5" s="105">
        <f t="shared" ref="C5:Q16" si="1">B5+($R5-$B5)/16</f>
        <v>1.6358052953696599E-2</v>
      </c>
      <c r="D5" s="105">
        <f t="shared" si="1"/>
        <v>1.6358052953696599E-2</v>
      </c>
      <c r="E5" s="105">
        <f t="shared" si="1"/>
        <v>1.6358052953696599E-2</v>
      </c>
      <c r="F5" s="105">
        <f t="shared" si="1"/>
        <v>1.6358052953696599E-2</v>
      </c>
      <c r="G5" s="105">
        <f t="shared" si="1"/>
        <v>1.6358052953696599E-2</v>
      </c>
      <c r="H5" s="105">
        <f t="shared" si="1"/>
        <v>1.6358052953696599E-2</v>
      </c>
      <c r="I5" s="105">
        <f t="shared" si="1"/>
        <v>1.6358052953696599E-2</v>
      </c>
      <c r="J5" s="105">
        <f t="shared" si="1"/>
        <v>1.6358052953696599E-2</v>
      </c>
      <c r="K5" s="105">
        <f t="shared" si="1"/>
        <v>1.6358052953696599E-2</v>
      </c>
      <c r="L5" s="105">
        <f t="shared" si="1"/>
        <v>1.6358052953696599E-2</v>
      </c>
      <c r="M5" s="105">
        <f t="shared" si="1"/>
        <v>1.6358052953696599E-2</v>
      </c>
      <c r="N5" s="105">
        <f t="shared" si="1"/>
        <v>1.6358052953696599E-2</v>
      </c>
      <c r="O5" s="105">
        <f t="shared" si="1"/>
        <v>1.6358052953696599E-2</v>
      </c>
      <c r="P5" s="105">
        <f t="shared" si="1"/>
        <v>1.6358052953696599E-2</v>
      </c>
      <c r="Q5" s="105">
        <f t="shared" si="1"/>
        <v>1.6358052953696599E-2</v>
      </c>
      <c r="R5" s="105">
        <f>'1. Data entry'!D16</f>
        <v>1.6358052953696599E-2</v>
      </c>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row>
    <row r="6" spans="1:72" x14ac:dyDescent="0.3">
      <c r="A6">
        <v>25</v>
      </c>
      <c r="B6" s="105">
        <f>'1. Data entry'!C17</f>
        <v>6.9735040678157251E-2</v>
      </c>
      <c r="C6" s="105">
        <f t="shared" si="1"/>
        <v>6.9735040678157251E-2</v>
      </c>
      <c r="D6" s="105">
        <f t="shared" si="1"/>
        <v>6.9735040678157251E-2</v>
      </c>
      <c r="E6" s="105">
        <f t="shared" si="1"/>
        <v>6.9735040678157251E-2</v>
      </c>
      <c r="F6" s="105">
        <f t="shared" si="1"/>
        <v>6.9735040678157251E-2</v>
      </c>
      <c r="G6" s="105">
        <f t="shared" si="1"/>
        <v>6.9735040678157251E-2</v>
      </c>
      <c r="H6" s="105">
        <f t="shared" si="1"/>
        <v>6.9735040678157251E-2</v>
      </c>
      <c r="I6" s="105">
        <f t="shared" si="1"/>
        <v>6.9735040678157251E-2</v>
      </c>
      <c r="J6" s="105">
        <f t="shared" si="1"/>
        <v>6.9735040678157251E-2</v>
      </c>
      <c r="K6" s="105">
        <f t="shared" si="1"/>
        <v>6.9735040678157251E-2</v>
      </c>
      <c r="L6" s="105">
        <f t="shared" si="1"/>
        <v>6.9735040678157251E-2</v>
      </c>
      <c r="M6" s="105">
        <f t="shared" si="1"/>
        <v>6.9735040678157251E-2</v>
      </c>
      <c r="N6" s="105">
        <f t="shared" si="1"/>
        <v>6.9735040678157251E-2</v>
      </c>
      <c r="O6" s="105">
        <f t="shared" si="1"/>
        <v>6.9735040678157251E-2</v>
      </c>
      <c r="P6" s="105">
        <f t="shared" si="1"/>
        <v>6.9735040678157251E-2</v>
      </c>
      <c r="Q6" s="105">
        <f t="shared" si="1"/>
        <v>6.9735040678157251E-2</v>
      </c>
      <c r="R6" s="105">
        <f>'1. Data entry'!D17</f>
        <v>6.9735040678157251E-2</v>
      </c>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row>
    <row r="7" spans="1:72" x14ac:dyDescent="0.3">
      <c r="A7">
        <v>30</v>
      </c>
      <c r="B7" s="105">
        <f>'1. Data entry'!C18</f>
        <v>0.12771611727259155</v>
      </c>
      <c r="C7" s="105">
        <f t="shared" si="1"/>
        <v>0.12771611727259155</v>
      </c>
      <c r="D7" s="105">
        <f t="shared" si="1"/>
        <v>0.12771611727259155</v>
      </c>
      <c r="E7" s="105">
        <f t="shared" si="1"/>
        <v>0.12771611727259155</v>
      </c>
      <c r="F7" s="105">
        <f t="shared" si="1"/>
        <v>0.12771611727259155</v>
      </c>
      <c r="G7" s="105">
        <f t="shared" si="1"/>
        <v>0.12771611727259155</v>
      </c>
      <c r="H7" s="105">
        <f t="shared" si="1"/>
        <v>0.12771611727259155</v>
      </c>
      <c r="I7" s="105">
        <f t="shared" si="1"/>
        <v>0.12771611727259155</v>
      </c>
      <c r="J7" s="105">
        <f t="shared" si="1"/>
        <v>0.12771611727259155</v>
      </c>
      <c r="K7" s="105">
        <f t="shared" si="1"/>
        <v>0.12771611727259155</v>
      </c>
      <c r="L7" s="105">
        <f t="shared" si="1"/>
        <v>0.12771611727259155</v>
      </c>
      <c r="M7" s="105">
        <f t="shared" si="1"/>
        <v>0.12771611727259155</v>
      </c>
      <c r="N7" s="105">
        <f t="shared" si="1"/>
        <v>0.12771611727259155</v>
      </c>
      <c r="O7" s="105">
        <f t="shared" si="1"/>
        <v>0.12771611727259155</v>
      </c>
      <c r="P7" s="105">
        <f t="shared" si="1"/>
        <v>0.12771611727259155</v>
      </c>
      <c r="Q7" s="105">
        <f t="shared" si="1"/>
        <v>0.12771611727259155</v>
      </c>
      <c r="R7" s="105">
        <f>'1. Data entry'!D18</f>
        <v>0.12771611727259155</v>
      </c>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row>
    <row r="8" spans="1:72" x14ac:dyDescent="0.3">
      <c r="A8">
        <v>35</v>
      </c>
      <c r="B8" s="105">
        <f>'1. Data entry'!C19</f>
        <v>0.16142372447948689</v>
      </c>
      <c r="C8" s="105">
        <f t="shared" si="1"/>
        <v>0.16142372447948689</v>
      </c>
      <c r="D8" s="105">
        <f t="shared" si="1"/>
        <v>0.16142372447948689</v>
      </c>
      <c r="E8" s="105">
        <f t="shared" si="1"/>
        <v>0.16142372447948689</v>
      </c>
      <c r="F8" s="105">
        <f t="shared" si="1"/>
        <v>0.16142372447948689</v>
      </c>
      <c r="G8" s="105">
        <f t="shared" si="1"/>
        <v>0.16142372447948689</v>
      </c>
      <c r="H8" s="105">
        <f t="shared" si="1"/>
        <v>0.16142372447948689</v>
      </c>
      <c r="I8" s="105">
        <f t="shared" si="1"/>
        <v>0.16142372447948689</v>
      </c>
      <c r="J8" s="105">
        <f t="shared" si="1"/>
        <v>0.16142372447948689</v>
      </c>
      <c r="K8" s="105">
        <f t="shared" si="1"/>
        <v>0.16142372447948689</v>
      </c>
      <c r="L8" s="105">
        <f t="shared" si="1"/>
        <v>0.16142372447948689</v>
      </c>
      <c r="M8" s="105">
        <f t="shared" si="1"/>
        <v>0.16142372447948689</v>
      </c>
      <c r="N8" s="105">
        <f t="shared" si="1"/>
        <v>0.16142372447948689</v>
      </c>
      <c r="O8" s="105">
        <f t="shared" si="1"/>
        <v>0.16142372447948689</v>
      </c>
      <c r="P8" s="105">
        <f t="shared" si="1"/>
        <v>0.16142372447948689</v>
      </c>
      <c r="Q8" s="105">
        <f t="shared" si="1"/>
        <v>0.16142372447948689</v>
      </c>
      <c r="R8" s="105">
        <f>'1. Data entry'!D19</f>
        <v>0.16142372447948689</v>
      </c>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row>
    <row r="9" spans="1:72" x14ac:dyDescent="0.3">
      <c r="A9">
        <v>40</v>
      </c>
      <c r="B9" s="105">
        <f>'1. Data entry'!C20</f>
        <v>0.15805160464576168</v>
      </c>
      <c r="C9" s="105">
        <f t="shared" si="1"/>
        <v>0.15805160464576168</v>
      </c>
      <c r="D9" s="105">
        <f t="shared" si="1"/>
        <v>0.15805160464576168</v>
      </c>
      <c r="E9" s="105">
        <f t="shared" si="1"/>
        <v>0.15805160464576168</v>
      </c>
      <c r="F9" s="105">
        <f t="shared" si="1"/>
        <v>0.15805160464576168</v>
      </c>
      <c r="G9" s="105">
        <f t="shared" si="1"/>
        <v>0.15805160464576168</v>
      </c>
      <c r="H9" s="105">
        <f t="shared" si="1"/>
        <v>0.15805160464576168</v>
      </c>
      <c r="I9" s="105">
        <f t="shared" si="1"/>
        <v>0.15805160464576168</v>
      </c>
      <c r="J9" s="105">
        <f t="shared" si="1"/>
        <v>0.15805160464576168</v>
      </c>
      <c r="K9" s="105">
        <f t="shared" si="1"/>
        <v>0.15805160464576168</v>
      </c>
      <c r="L9" s="105">
        <f t="shared" si="1"/>
        <v>0.15805160464576168</v>
      </c>
      <c r="M9" s="105">
        <f t="shared" si="1"/>
        <v>0.15805160464576168</v>
      </c>
      <c r="N9" s="105">
        <f t="shared" si="1"/>
        <v>0.15805160464576168</v>
      </c>
      <c r="O9" s="105">
        <f t="shared" si="1"/>
        <v>0.15805160464576168</v>
      </c>
      <c r="P9" s="105">
        <f t="shared" si="1"/>
        <v>0.15805160464576168</v>
      </c>
      <c r="Q9" s="105">
        <f t="shared" si="1"/>
        <v>0.15805160464576168</v>
      </c>
      <c r="R9" s="105">
        <f>'1. Data entry'!D20</f>
        <v>0.15805160464576168</v>
      </c>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row>
    <row r="10" spans="1:72" x14ac:dyDescent="0.3">
      <c r="A10">
        <v>45</v>
      </c>
      <c r="B10" s="105">
        <f>'1. Data entry'!C21</f>
        <v>0.13533091285680443</v>
      </c>
      <c r="C10" s="105">
        <f t="shared" si="1"/>
        <v>0.13533091285680443</v>
      </c>
      <c r="D10" s="105">
        <f t="shared" si="1"/>
        <v>0.13533091285680443</v>
      </c>
      <c r="E10" s="105">
        <f t="shared" si="1"/>
        <v>0.13533091285680443</v>
      </c>
      <c r="F10" s="105">
        <f t="shared" si="1"/>
        <v>0.13533091285680443</v>
      </c>
      <c r="G10" s="105">
        <f t="shared" si="1"/>
        <v>0.13533091285680443</v>
      </c>
      <c r="H10" s="105">
        <f t="shared" si="1"/>
        <v>0.13533091285680443</v>
      </c>
      <c r="I10" s="105">
        <f t="shared" si="1"/>
        <v>0.13533091285680443</v>
      </c>
      <c r="J10" s="105">
        <f t="shared" si="1"/>
        <v>0.13533091285680443</v>
      </c>
      <c r="K10" s="105">
        <f t="shared" si="1"/>
        <v>0.13533091285680443</v>
      </c>
      <c r="L10" s="105">
        <f t="shared" si="1"/>
        <v>0.13533091285680443</v>
      </c>
      <c r="M10" s="105">
        <f t="shared" si="1"/>
        <v>0.13533091285680443</v>
      </c>
      <c r="N10" s="105">
        <f t="shared" si="1"/>
        <v>0.13533091285680443</v>
      </c>
      <c r="O10" s="105">
        <f t="shared" si="1"/>
        <v>0.13533091285680443</v>
      </c>
      <c r="P10" s="105">
        <f t="shared" si="1"/>
        <v>0.13533091285680443</v>
      </c>
      <c r="Q10" s="105">
        <f t="shared" si="1"/>
        <v>0.13533091285680443</v>
      </c>
      <c r="R10" s="105">
        <f>'1. Data entry'!D21</f>
        <v>0.13533091285680443</v>
      </c>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row>
    <row r="11" spans="1:72" x14ac:dyDescent="0.3">
      <c r="A11">
        <v>50</v>
      </c>
      <c r="B11" s="105">
        <f>'1. Data entry'!C22</f>
        <v>0.11966721350785424</v>
      </c>
      <c r="C11" s="105">
        <f t="shared" si="1"/>
        <v>0.11966721350785424</v>
      </c>
      <c r="D11" s="105">
        <f t="shared" si="1"/>
        <v>0.11966721350785424</v>
      </c>
      <c r="E11" s="105">
        <f t="shared" si="1"/>
        <v>0.11966721350785424</v>
      </c>
      <c r="F11" s="105">
        <f t="shared" si="1"/>
        <v>0.11966721350785424</v>
      </c>
      <c r="G11" s="105">
        <f t="shared" si="1"/>
        <v>0.11966721350785424</v>
      </c>
      <c r="H11" s="105">
        <f t="shared" si="1"/>
        <v>0.11966721350785424</v>
      </c>
      <c r="I11" s="105">
        <f t="shared" si="1"/>
        <v>0.11966721350785424</v>
      </c>
      <c r="J11" s="105">
        <f t="shared" si="1"/>
        <v>0.11966721350785424</v>
      </c>
      <c r="K11" s="105">
        <f t="shared" si="1"/>
        <v>0.11966721350785424</v>
      </c>
      <c r="L11" s="105">
        <f t="shared" si="1"/>
        <v>0.11966721350785424</v>
      </c>
      <c r="M11" s="105">
        <f t="shared" si="1"/>
        <v>0.11966721350785424</v>
      </c>
      <c r="N11" s="105">
        <f t="shared" si="1"/>
        <v>0.11966721350785424</v>
      </c>
      <c r="O11" s="105">
        <f t="shared" si="1"/>
        <v>0.11966721350785424</v>
      </c>
      <c r="P11" s="105">
        <f t="shared" si="1"/>
        <v>0.11966721350785424</v>
      </c>
      <c r="Q11" s="105">
        <f t="shared" si="1"/>
        <v>0.11966721350785424</v>
      </c>
      <c r="R11" s="105">
        <f>'1. Data entry'!D22</f>
        <v>0.11966721350785424</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row>
    <row r="12" spans="1:72" x14ac:dyDescent="0.3">
      <c r="A12">
        <v>55</v>
      </c>
      <c r="B12" s="105">
        <f>'1. Data entry'!C23</f>
        <v>8.1547276582540074E-2</v>
      </c>
      <c r="C12" s="105">
        <f t="shared" si="1"/>
        <v>8.1547276582540074E-2</v>
      </c>
      <c r="D12" s="105">
        <f t="shared" si="1"/>
        <v>8.1547276582540074E-2</v>
      </c>
      <c r="E12" s="105">
        <f t="shared" si="1"/>
        <v>8.1547276582540074E-2</v>
      </c>
      <c r="F12" s="105">
        <f t="shared" si="1"/>
        <v>8.1547276582540074E-2</v>
      </c>
      <c r="G12" s="105">
        <f t="shared" si="1"/>
        <v>8.1547276582540074E-2</v>
      </c>
      <c r="H12" s="105">
        <f t="shared" si="1"/>
        <v>8.1547276582540074E-2</v>
      </c>
      <c r="I12" s="105">
        <f t="shared" si="1"/>
        <v>8.1547276582540074E-2</v>
      </c>
      <c r="J12" s="105">
        <f t="shared" si="1"/>
        <v>8.1547276582540074E-2</v>
      </c>
      <c r="K12" s="105">
        <f t="shared" si="1"/>
        <v>8.1547276582540074E-2</v>
      </c>
      <c r="L12" s="105">
        <f t="shared" si="1"/>
        <v>8.1547276582540074E-2</v>
      </c>
      <c r="M12" s="105">
        <f t="shared" si="1"/>
        <v>8.1547276582540074E-2</v>
      </c>
      <c r="N12" s="105">
        <f t="shared" si="1"/>
        <v>8.1547276582540074E-2</v>
      </c>
      <c r="O12" s="105">
        <f t="shared" si="1"/>
        <v>8.1547276582540074E-2</v>
      </c>
      <c r="P12" s="105">
        <f t="shared" si="1"/>
        <v>8.1547276582540074E-2</v>
      </c>
      <c r="Q12" s="105">
        <f t="shared" si="1"/>
        <v>8.1547276582540074E-2</v>
      </c>
      <c r="R12" s="105">
        <f>'1. Data entry'!D23</f>
        <v>8.1547276582540074E-2</v>
      </c>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row>
    <row r="13" spans="1:72" x14ac:dyDescent="0.3">
      <c r="A13">
        <v>60</v>
      </c>
      <c r="B13" s="105">
        <f>'1. Data entry'!C24</f>
        <v>6.105212334482249E-2</v>
      </c>
      <c r="C13" s="105">
        <f t="shared" si="1"/>
        <v>6.105212334482249E-2</v>
      </c>
      <c r="D13" s="105">
        <f t="shared" si="1"/>
        <v>6.105212334482249E-2</v>
      </c>
      <c r="E13" s="105">
        <f t="shared" si="1"/>
        <v>6.105212334482249E-2</v>
      </c>
      <c r="F13" s="105">
        <f t="shared" si="1"/>
        <v>6.105212334482249E-2</v>
      </c>
      <c r="G13" s="105">
        <f t="shared" si="1"/>
        <v>6.105212334482249E-2</v>
      </c>
      <c r="H13" s="105">
        <f t="shared" si="1"/>
        <v>6.105212334482249E-2</v>
      </c>
      <c r="I13" s="105">
        <f t="shared" si="1"/>
        <v>6.105212334482249E-2</v>
      </c>
      <c r="J13" s="105">
        <f t="shared" si="1"/>
        <v>6.105212334482249E-2</v>
      </c>
      <c r="K13" s="105">
        <f t="shared" si="1"/>
        <v>6.105212334482249E-2</v>
      </c>
      <c r="L13" s="105">
        <f t="shared" si="1"/>
        <v>6.105212334482249E-2</v>
      </c>
      <c r="M13" s="105">
        <f t="shared" si="1"/>
        <v>6.105212334482249E-2</v>
      </c>
      <c r="N13" s="105">
        <f t="shared" si="1"/>
        <v>6.105212334482249E-2</v>
      </c>
      <c r="O13" s="105">
        <f t="shared" si="1"/>
        <v>6.105212334482249E-2</v>
      </c>
      <c r="P13" s="105">
        <f t="shared" si="1"/>
        <v>6.105212334482249E-2</v>
      </c>
      <c r="Q13" s="105">
        <f t="shared" si="1"/>
        <v>6.105212334482249E-2</v>
      </c>
      <c r="R13" s="105">
        <f>'1. Data entry'!D24</f>
        <v>6.105212334482249E-2</v>
      </c>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row>
    <row r="14" spans="1:72" x14ac:dyDescent="0.3">
      <c r="A14">
        <v>65</v>
      </c>
      <c r="B14" s="105">
        <f>'1. Data entry'!C25</f>
        <v>4.2426654998569707E-2</v>
      </c>
      <c r="C14" s="105">
        <f t="shared" si="1"/>
        <v>4.2426654998569707E-2</v>
      </c>
      <c r="D14" s="105">
        <f t="shared" si="1"/>
        <v>4.2426654998569707E-2</v>
      </c>
      <c r="E14" s="105">
        <f t="shared" si="1"/>
        <v>4.2426654998569707E-2</v>
      </c>
      <c r="F14" s="105">
        <f t="shared" si="1"/>
        <v>4.2426654998569707E-2</v>
      </c>
      <c r="G14" s="105">
        <f t="shared" si="1"/>
        <v>4.2426654998569707E-2</v>
      </c>
      <c r="H14" s="105">
        <f t="shared" si="1"/>
        <v>4.2426654998569707E-2</v>
      </c>
      <c r="I14" s="105">
        <f t="shared" si="1"/>
        <v>4.2426654998569707E-2</v>
      </c>
      <c r="J14" s="105">
        <f t="shared" si="1"/>
        <v>4.2426654998569707E-2</v>
      </c>
      <c r="K14" s="105">
        <f t="shared" si="1"/>
        <v>4.2426654998569707E-2</v>
      </c>
      <c r="L14" s="105">
        <f t="shared" si="1"/>
        <v>4.2426654998569707E-2</v>
      </c>
      <c r="M14" s="105">
        <f t="shared" si="1"/>
        <v>4.2426654998569707E-2</v>
      </c>
      <c r="N14" s="105">
        <f t="shared" si="1"/>
        <v>4.2426654998569707E-2</v>
      </c>
      <c r="O14" s="105">
        <f t="shared" si="1"/>
        <v>4.2426654998569707E-2</v>
      </c>
      <c r="P14" s="105">
        <f t="shared" si="1"/>
        <v>4.2426654998569707E-2</v>
      </c>
      <c r="Q14" s="105">
        <f t="shared" si="1"/>
        <v>4.2426654998569707E-2</v>
      </c>
      <c r="R14" s="105">
        <f>'1. Data entry'!D25</f>
        <v>4.2426654998569707E-2</v>
      </c>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row>
    <row r="15" spans="1:72" x14ac:dyDescent="0.3">
      <c r="A15">
        <v>70</v>
      </c>
      <c r="B15" s="105">
        <f>'1. Data entry'!C26</f>
        <v>1.5143490392850661E-2</v>
      </c>
      <c r="C15" s="105">
        <f t="shared" si="1"/>
        <v>1.5143490392850661E-2</v>
      </c>
      <c r="D15" s="105">
        <f t="shared" si="1"/>
        <v>1.5143490392850661E-2</v>
      </c>
      <c r="E15" s="105">
        <f t="shared" si="1"/>
        <v>1.5143490392850661E-2</v>
      </c>
      <c r="F15" s="105">
        <f t="shared" si="1"/>
        <v>1.5143490392850661E-2</v>
      </c>
      <c r="G15" s="105">
        <f t="shared" si="1"/>
        <v>1.5143490392850661E-2</v>
      </c>
      <c r="H15" s="105">
        <f t="shared" si="1"/>
        <v>1.5143490392850661E-2</v>
      </c>
      <c r="I15" s="105">
        <f t="shared" si="1"/>
        <v>1.5143490392850661E-2</v>
      </c>
      <c r="J15" s="105">
        <f t="shared" si="1"/>
        <v>1.5143490392850661E-2</v>
      </c>
      <c r="K15" s="105">
        <f t="shared" si="1"/>
        <v>1.5143490392850661E-2</v>
      </c>
      <c r="L15" s="105">
        <f t="shared" si="1"/>
        <v>1.5143490392850661E-2</v>
      </c>
      <c r="M15" s="105">
        <f t="shared" si="1"/>
        <v>1.5143490392850661E-2</v>
      </c>
      <c r="N15" s="105">
        <f t="shared" si="1"/>
        <v>1.5143490392850661E-2</v>
      </c>
      <c r="O15" s="105">
        <f t="shared" si="1"/>
        <v>1.5143490392850661E-2</v>
      </c>
      <c r="P15" s="105">
        <f t="shared" si="1"/>
        <v>1.5143490392850661E-2</v>
      </c>
      <c r="Q15" s="105">
        <f t="shared" si="1"/>
        <v>1.5143490392850661E-2</v>
      </c>
      <c r="R15" s="105">
        <f>'1. Data entry'!D26</f>
        <v>1.5143490392850661E-2</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row>
    <row r="16" spans="1:72" x14ac:dyDescent="0.3">
      <c r="A16">
        <v>75</v>
      </c>
      <c r="B16" s="105">
        <f>'1. Data entry'!C27</f>
        <v>1.0162655419537481E-2</v>
      </c>
      <c r="C16" s="105">
        <f t="shared" si="1"/>
        <v>1.0162655419537481E-2</v>
      </c>
      <c r="D16" s="105">
        <f t="shared" si="1"/>
        <v>1.0162655419537481E-2</v>
      </c>
      <c r="E16" s="105">
        <f t="shared" si="1"/>
        <v>1.0162655419537481E-2</v>
      </c>
      <c r="F16" s="105">
        <f t="shared" si="1"/>
        <v>1.0162655419537481E-2</v>
      </c>
      <c r="G16" s="105">
        <f t="shared" si="1"/>
        <v>1.0162655419537481E-2</v>
      </c>
      <c r="H16" s="105">
        <f t="shared" si="1"/>
        <v>1.0162655419537481E-2</v>
      </c>
      <c r="I16" s="105">
        <f t="shared" si="1"/>
        <v>1.0162655419537481E-2</v>
      </c>
      <c r="J16" s="105">
        <f t="shared" si="1"/>
        <v>1.0162655419537481E-2</v>
      </c>
      <c r="K16" s="105">
        <f t="shared" si="1"/>
        <v>1.0162655419537481E-2</v>
      </c>
      <c r="L16" s="105">
        <f t="shared" si="1"/>
        <v>1.0162655419537481E-2</v>
      </c>
      <c r="M16" s="105">
        <f t="shared" si="1"/>
        <v>1.0162655419537481E-2</v>
      </c>
      <c r="N16" s="105">
        <f t="shared" si="1"/>
        <v>1.0162655419537481E-2</v>
      </c>
      <c r="O16" s="105">
        <f t="shared" si="1"/>
        <v>1.0162655419537481E-2</v>
      </c>
      <c r="P16" s="105">
        <f t="shared" si="1"/>
        <v>1.0162655419537481E-2</v>
      </c>
      <c r="Q16" s="105">
        <f t="shared" si="1"/>
        <v>1.0162655419537481E-2</v>
      </c>
      <c r="R16" s="105">
        <f>'1. Data entry'!D27</f>
        <v>1.0162655419537481E-2</v>
      </c>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row>
    <row r="17" spans="1:72" s="6" customFormat="1" x14ac:dyDescent="0.3"/>
    <row r="18" spans="1:72" x14ac:dyDescent="0.3">
      <c r="A18" t="s">
        <v>18</v>
      </c>
      <c r="B18">
        <f>SUM(B4:B16)*5</f>
        <v>5</v>
      </c>
      <c r="C18" s="6">
        <f t="shared" ref="C18:R18" si="2">SUM(C4:C16)*5</f>
        <v>5</v>
      </c>
      <c r="D18" s="6">
        <f t="shared" si="2"/>
        <v>5</v>
      </c>
      <c r="E18" s="6">
        <f t="shared" si="2"/>
        <v>5</v>
      </c>
      <c r="F18" s="6">
        <f t="shared" si="2"/>
        <v>5</v>
      </c>
      <c r="G18" s="6">
        <f t="shared" si="2"/>
        <v>5</v>
      </c>
      <c r="H18" s="6">
        <f t="shared" si="2"/>
        <v>5</v>
      </c>
      <c r="I18" s="6">
        <f t="shared" si="2"/>
        <v>5</v>
      </c>
      <c r="J18" s="6">
        <f t="shared" si="2"/>
        <v>5</v>
      </c>
      <c r="K18" s="6">
        <f t="shared" si="2"/>
        <v>5</v>
      </c>
      <c r="L18" s="6">
        <f t="shared" si="2"/>
        <v>5</v>
      </c>
      <c r="M18" s="6">
        <f t="shared" si="2"/>
        <v>5</v>
      </c>
      <c r="N18" s="6">
        <f t="shared" si="2"/>
        <v>5</v>
      </c>
      <c r="O18" s="6">
        <f t="shared" si="2"/>
        <v>5</v>
      </c>
      <c r="P18" s="6">
        <f t="shared" si="2"/>
        <v>5</v>
      </c>
      <c r="Q18" s="6">
        <f t="shared" si="2"/>
        <v>5</v>
      </c>
      <c r="R18" s="6">
        <f t="shared" si="2"/>
        <v>5</v>
      </c>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20" spans="1:72" x14ac:dyDescent="0.3">
      <c r="A20" s="9" t="s">
        <v>21</v>
      </c>
    </row>
    <row r="21" spans="1:72" x14ac:dyDescent="0.3">
      <c r="A21">
        <v>15</v>
      </c>
      <c r="B21">
        <f t="shared" ref="B21:B33" si="3">B4/B$18</f>
        <v>2.7702657346539229E-4</v>
      </c>
      <c r="C21">
        <f t="shared" ref="C21:D21" si="4">C4/C$18</f>
        <v>2.7702657346539229E-4</v>
      </c>
      <c r="D21">
        <f t="shared" si="4"/>
        <v>2.7702657346539229E-4</v>
      </c>
      <c r="E21">
        <f t="shared" ref="E21:R21" si="5">E4/E$18</f>
        <v>2.7702657346539229E-4</v>
      </c>
      <c r="F21">
        <f t="shared" si="5"/>
        <v>2.7702657346539229E-4</v>
      </c>
      <c r="G21">
        <f t="shared" si="5"/>
        <v>2.7702657346539229E-4</v>
      </c>
      <c r="H21">
        <f t="shared" si="5"/>
        <v>2.7702657346539229E-4</v>
      </c>
      <c r="I21">
        <f t="shared" si="5"/>
        <v>2.7702657346539229E-4</v>
      </c>
      <c r="J21">
        <f t="shared" si="5"/>
        <v>2.7702657346539229E-4</v>
      </c>
      <c r="K21">
        <f t="shared" si="5"/>
        <v>2.7702657346539229E-4</v>
      </c>
      <c r="L21">
        <f t="shared" si="5"/>
        <v>2.7702657346539229E-4</v>
      </c>
      <c r="M21">
        <f t="shared" si="5"/>
        <v>2.7702657346539229E-4</v>
      </c>
      <c r="N21">
        <f t="shared" si="5"/>
        <v>2.7702657346539229E-4</v>
      </c>
      <c r="O21">
        <f t="shared" si="5"/>
        <v>2.7702657346539229E-4</v>
      </c>
      <c r="P21">
        <f t="shared" si="5"/>
        <v>2.7702657346539229E-4</v>
      </c>
      <c r="Q21">
        <f t="shared" si="5"/>
        <v>2.7702657346539229E-4</v>
      </c>
      <c r="R21">
        <f t="shared" si="5"/>
        <v>2.7702657346539229E-4</v>
      </c>
    </row>
    <row r="22" spans="1:72" x14ac:dyDescent="0.3">
      <c r="A22">
        <v>20</v>
      </c>
      <c r="B22">
        <f t="shared" si="3"/>
        <v>3.2716105907393198E-3</v>
      </c>
      <c r="C22">
        <f t="shared" ref="C22:C33" si="6">C5/C$18</f>
        <v>3.2716105907393198E-3</v>
      </c>
      <c r="D22">
        <f t="shared" ref="D22:R22" si="7">D5/D$18</f>
        <v>3.2716105907393198E-3</v>
      </c>
      <c r="E22">
        <f t="shared" si="7"/>
        <v>3.2716105907393198E-3</v>
      </c>
      <c r="F22">
        <f t="shared" si="7"/>
        <v>3.2716105907393198E-3</v>
      </c>
      <c r="G22">
        <f t="shared" si="7"/>
        <v>3.2716105907393198E-3</v>
      </c>
      <c r="H22">
        <f t="shared" si="7"/>
        <v>3.2716105907393198E-3</v>
      </c>
      <c r="I22">
        <f t="shared" si="7"/>
        <v>3.2716105907393198E-3</v>
      </c>
      <c r="J22">
        <f t="shared" si="7"/>
        <v>3.2716105907393198E-3</v>
      </c>
      <c r="K22">
        <f t="shared" si="7"/>
        <v>3.2716105907393198E-3</v>
      </c>
      <c r="L22">
        <f t="shared" si="7"/>
        <v>3.2716105907393198E-3</v>
      </c>
      <c r="M22">
        <f t="shared" si="7"/>
        <v>3.2716105907393198E-3</v>
      </c>
      <c r="N22">
        <f t="shared" si="7"/>
        <v>3.2716105907393198E-3</v>
      </c>
      <c r="O22">
        <f t="shared" si="7"/>
        <v>3.2716105907393198E-3</v>
      </c>
      <c r="P22">
        <f t="shared" si="7"/>
        <v>3.2716105907393198E-3</v>
      </c>
      <c r="Q22">
        <f t="shared" si="7"/>
        <v>3.2716105907393198E-3</v>
      </c>
      <c r="R22">
        <f t="shared" si="7"/>
        <v>3.2716105907393198E-3</v>
      </c>
    </row>
    <row r="23" spans="1:72" x14ac:dyDescent="0.3">
      <c r="A23">
        <v>25</v>
      </c>
      <c r="B23">
        <f t="shared" si="3"/>
        <v>1.3947008135631451E-2</v>
      </c>
      <c r="C23">
        <f t="shared" si="6"/>
        <v>1.3947008135631451E-2</v>
      </c>
      <c r="D23">
        <f t="shared" ref="D23:R23" si="8">D6/D$18</f>
        <v>1.3947008135631451E-2</v>
      </c>
      <c r="E23">
        <f t="shared" si="8"/>
        <v>1.3947008135631451E-2</v>
      </c>
      <c r="F23">
        <f t="shared" si="8"/>
        <v>1.3947008135631451E-2</v>
      </c>
      <c r="G23">
        <f t="shared" si="8"/>
        <v>1.3947008135631451E-2</v>
      </c>
      <c r="H23">
        <f t="shared" si="8"/>
        <v>1.3947008135631451E-2</v>
      </c>
      <c r="I23">
        <f t="shared" si="8"/>
        <v>1.3947008135631451E-2</v>
      </c>
      <c r="J23">
        <f t="shared" si="8"/>
        <v>1.3947008135631451E-2</v>
      </c>
      <c r="K23">
        <f t="shared" si="8"/>
        <v>1.3947008135631451E-2</v>
      </c>
      <c r="L23">
        <f t="shared" si="8"/>
        <v>1.3947008135631451E-2</v>
      </c>
      <c r="M23">
        <f t="shared" si="8"/>
        <v>1.3947008135631451E-2</v>
      </c>
      <c r="N23">
        <f t="shared" si="8"/>
        <v>1.3947008135631451E-2</v>
      </c>
      <c r="O23">
        <f t="shared" si="8"/>
        <v>1.3947008135631451E-2</v>
      </c>
      <c r="P23">
        <f t="shared" si="8"/>
        <v>1.3947008135631451E-2</v>
      </c>
      <c r="Q23">
        <f t="shared" si="8"/>
        <v>1.3947008135631451E-2</v>
      </c>
      <c r="R23">
        <f t="shared" si="8"/>
        <v>1.3947008135631451E-2</v>
      </c>
    </row>
    <row r="24" spans="1:72" x14ac:dyDescent="0.3">
      <c r="A24">
        <v>30</v>
      </c>
      <c r="B24">
        <f t="shared" si="3"/>
        <v>2.5543223454518309E-2</v>
      </c>
      <c r="C24">
        <f t="shared" si="6"/>
        <v>2.5543223454518309E-2</v>
      </c>
      <c r="D24">
        <f t="shared" ref="D24:R24" si="9">D7/D$18</f>
        <v>2.5543223454518309E-2</v>
      </c>
      <c r="E24">
        <f t="shared" si="9"/>
        <v>2.5543223454518309E-2</v>
      </c>
      <c r="F24">
        <f t="shared" si="9"/>
        <v>2.5543223454518309E-2</v>
      </c>
      <c r="G24">
        <f t="shared" si="9"/>
        <v>2.5543223454518309E-2</v>
      </c>
      <c r="H24">
        <f t="shared" si="9"/>
        <v>2.5543223454518309E-2</v>
      </c>
      <c r="I24">
        <f t="shared" si="9"/>
        <v>2.5543223454518309E-2</v>
      </c>
      <c r="J24">
        <f t="shared" si="9"/>
        <v>2.5543223454518309E-2</v>
      </c>
      <c r="K24">
        <f t="shared" si="9"/>
        <v>2.5543223454518309E-2</v>
      </c>
      <c r="L24">
        <f t="shared" si="9"/>
        <v>2.5543223454518309E-2</v>
      </c>
      <c r="M24">
        <f t="shared" si="9"/>
        <v>2.5543223454518309E-2</v>
      </c>
      <c r="N24">
        <f t="shared" si="9"/>
        <v>2.5543223454518309E-2</v>
      </c>
      <c r="O24">
        <f t="shared" si="9"/>
        <v>2.5543223454518309E-2</v>
      </c>
      <c r="P24">
        <f t="shared" si="9"/>
        <v>2.5543223454518309E-2</v>
      </c>
      <c r="Q24">
        <f t="shared" si="9"/>
        <v>2.5543223454518309E-2</v>
      </c>
      <c r="R24">
        <f t="shared" si="9"/>
        <v>2.5543223454518309E-2</v>
      </c>
    </row>
    <row r="25" spans="1:72" x14ac:dyDescent="0.3">
      <c r="A25">
        <v>35</v>
      </c>
      <c r="B25">
        <f t="shared" si="3"/>
        <v>3.2284744895897374E-2</v>
      </c>
      <c r="C25">
        <f t="shared" si="6"/>
        <v>3.2284744895897374E-2</v>
      </c>
      <c r="D25">
        <f t="shared" ref="D25:R25" si="10">D8/D$18</f>
        <v>3.2284744895897374E-2</v>
      </c>
      <c r="E25">
        <f t="shared" si="10"/>
        <v>3.2284744895897374E-2</v>
      </c>
      <c r="F25">
        <f t="shared" si="10"/>
        <v>3.2284744895897374E-2</v>
      </c>
      <c r="G25">
        <f t="shared" si="10"/>
        <v>3.2284744895897374E-2</v>
      </c>
      <c r="H25">
        <f t="shared" si="10"/>
        <v>3.2284744895897374E-2</v>
      </c>
      <c r="I25">
        <f t="shared" si="10"/>
        <v>3.2284744895897374E-2</v>
      </c>
      <c r="J25">
        <f t="shared" si="10"/>
        <v>3.2284744895897374E-2</v>
      </c>
      <c r="K25">
        <f t="shared" si="10"/>
        <v>3.2284744895897374E-2</v>
      </c>
      <c r="L25">
        <f t="shared" si="10"/>
        <v>3.2284744895897374E-2</v>
      </c>
      <c r="M25">
        <f t="shared" si="10"/>
        <v>3.2284744895897374E-2</v>
      </c>
      <c r="N25">
        <f t="shared" si="10"/>
        <v>3.2284744895897374E-2</v>
      </c>
      <c r="O25">
        <f t="shared" si="10"/>
        <v>3.2284744895897374E-2</v>
      </c>
      <c r="P25">
        <f t="shared" si="10"/>
        <v>3.2284744895897374E-2</v>
      </c>
      <c r="Q25">
        <f t="shared" si="10"/>
        <v>3.2284744895897374E-2</v>
      </c>
      <c r="R25">
        <f t="shared" si="10"/>
        <v>3.2284744895897374E-2</v>
      </c>
    </row>
    <row r="26" spans="1:72" x14ac:dyDescent="0.3">
      <c r="A26">
        <v>40</v>
      </c>
      <c r="B26">
        <f t="shared" si="3"/>
        <v>3.1610320929152336E-2</v>
      </c>
      <c r="C26">
        <f t="shared" si="6"/>
        <v>3.1610320929152336E-2</v>
      </c>
      <c r="D26">
        <f t="shared" ref="D26:R26" si="11">D9/D$18</f>
        <v>3.1610320929152336E-2</v>
      </c>
      <c r="E26">
        <f t="shared" si="11"/>
        <v>3.1610320929152336E-2</v>
      </c>
      <c r="F26">
        <f t="shared" si="11"/>
        <v>3.1610320929152336E-2</v>
      </c>
      <c r="G26">
        <f t="shared" si="11"/>
        <v>3.1610320929152336E-2</v>
      </c>
      <c r="H26">
        <f t="shared" si="11"/>
        <v>3.1610320929152336E-2</v>
      </c>
      <c r="I26">
        <f t="shared" si="11"/>
        <v>3.1610320929152336E-2</v>
      </c>
      <c r="J26">
        <f t="shared" si="11"/>
        <v>3.1610320929152336E-2</v>
      </c>
      <c r="K26">
        <f t="shared" si="11"/>
        <v>3.1610320929152336E-2</v>
      </c>
      <c r="L26">
        <f t="shared" si="11"/>
        <v>3.1610320929152336E-2</v>
      </c>
      <c r="M26">
        <f t="shared" si="11"/>
        <v>3.1610320929152336E-2</v>
      </c>
      <c r="N26">
        <f t="shared" si="11"/>
        <v>3.1610320929152336E-2</v>
      </c>
      <c r="O26">
        <f t="shared" si="11"/>
        <v>3.1610320929152336E-2</v>
      </c>
      <c r="P26">
        <f t="shared" si="11"/>
        <v>3.1610320929152336E-2</v>
      </c>
      <c r="Q26">
        <f t="shared" si="11"/>
        <v>3.1610320929152336E-2</v>
      </c>
      <c r="R26">
        <f t="shared" si="11"/>
        <v>3.1610320929152336E-2</v>
      </c>
    </row>
    <row r="27" spans="1:72" x14ac:dyDescent="0.3">
      <c r="A27">
        <v>45</v>
      </c>
      <c r="B27">
        <f t="shared" si="3"/>
        <v>2.7066182571360887E-2</v>
      </c>
      <c r="C27">
        <f t="shared" si="6"/>
        <v>2.7066182571360887E-2</v>
      </c>
      <c r="D27">
        <f t="shared" ref="D27:R27" si="12">D10/D$18</f>
        <v>2.7066182571360887E-2</v>
      </c>
      <c r="E27">
        <f t="shared" si="12"/>
        <v>2.7066182571360887E-2</v>
      </c>
      <c r="F27">
        <f t="shared" si="12"/>
        <v>2.7066182571360887E-2</v>
      </c>
      <c r="G27">
        <f t="shared" si="12"/>
        <v>2.7066182571360887E-2</v>
      </c>
      <c r="H27">
        <f t="shared" si="12"/>
        <v>2.7066182571360887E-2</v>
      </c>
      <c r="I27">
        <f t="shared" si="12"/>
        <v>2.7066182571360887E-2</v>
      </c>
      <c r="J27">
        <f t="shared" si="12"/>
        <v>2.7066182571360887E-2</v>
      </c>
      <c r="K27">
        <f t="shared" si="12"/>
        <v>2.7066182571360887E-2</v>
      </c>
      <c r="L27">
        <f t="shared" si="12"/>
        <v>2.7066182571360887E-2</v>
      </c>
      <c r="M27">
        <f t="shared" si="12"/>
        <v>2.7066182571360887E-2</v>
      </c>
      <c r="N27">
        <f t="shared" si="12"/>
        <v>2.7066182571360887E-2</v>
      </c>
      <c r="O27">
        <f t="shared" si="12"/>
        <v>2.7066182571360887E-2</v>
      </c>
      <c r="P27">
        <f t="shared" si="12"/>
        <v>2.7066182571360887E-2</v>
      </c>
      <c r="Q27">
        <f t="shared" si="12"/>
        <v>2.7066182571360887E-2</v>
      </c>
      <c r="R27">
        <f t="shared" si="12"/>
        <v>2.7066182571360887E-2</v>
      </c>
    </row>
    <row r="28" spans="1:72" x14ac:dyDescent="0.3">
      <c r="A28">
        <v>50</v>
      </c>
      <c r="B28">
        <f t="shared" si="3"/>
        <v>2.3933442701570849E-2</v>
      </c>
      <c r="C28">
        <f t="shared" si="6"/>
        <v>2.3933442701570849E-2</v>
      </c>
      <c r="D28">
        <f t="shared" ref="D28:R28" si="13">D11/D$18</f>
        <v>2.3933442701570849E-2</v>
      </c>
      <c r="E28">
        <f t="shared" si="13"/>
        <v>2.3933442701570849E-2</v>
      </c>
      <c r="F28">
        <f t="shared" si="13"/>
        <v>2.3933442701570849E-2</v>
      </c>
      <c r="G28">
        <f t="shared" si="13"/>
        <v>2.3933442701570849E-2</v>
      </c>
      <c r="H28">
        <f t="shared" si="13"/>
        <v>2.3933442701570849E-2</v>
      </c>
      <c r="I28">
        <f t="shared" si="13"/>
        <v>2.3933442701570849E-2</v>
      </c>
      <c r="J28">
        <f t="shared" si="13"/>
        <v>2.3933442701570849E-2</v>
      </c>
      <c r="K28">
        <f t="shared" si="13"/>
        <v>2.3933442701570849E-2</v>
      </c>
      <c r="L28">
        <f t="shared" si="13"/>
        <v>2.3933442701570849E-2</v>
      </c>
      <c r="M28">
        <f t="shared" si="13"/>
        <v>2.3933442701570849E-2</v>
      </c>
      <c r="N28">
        <f t="shared" si="13"/>
        <v>2.3933442701570849E-2</v>
      </c>
      <c r="O28">
        <f t="shared" si="13"/>
        <v>2.3933442701570849E-2</v>
      </c>
      <c r="P28">
        <f t="shared" si="13"/>
        <v>2.3933442701570849E-2</v>
      </c>
      <c r="Q28">
        <f t="shared" si="13"/>
        <v>2.3933442701570849E-2</v>
      </c>
      <c r="R28">
        <f t="shared" si="13"/>
        <v>2.3933442701570849E-2</v>
      </c>
    </row>
    <row r="29" spans="1:72" x14ac:dyDescent="0.3">
      <c r="A29">
        <v>55</v>
      </c>
      <c r="B29">
        <f t="shared" si="3"/>
        <v>1.6309455316508015E-2</v>
      </c>
      <c r="C29">
        <f t="shared" si="6"/>
        <v>1.6309455316508015E-2</v>
      </c>
      <c r="D29">
        <f t="shared" ref="D29:R29" si="14">D12/D$18</f>
        <v>1.6309455316508015E-2</v>
      </c>
      <c r="E29">
        <f t="shared" si="14"/>
        <v>1.6309455316508015E-2</v>
      </c>
      <c r="F29">
        <f t="shared" si="14"/>
        <v>1.6309455316508015E-2</v>
      </c>
      <c r="G29">
        <f t="shared" si="14"/>
        <v>1.6309455316508015E-2</v>
      </c>
      <c r="H29">
        <f t="shared" si="14"/>
        <v>1.6309455316508015E-2</v>
      </c>
      <c r="I29">
        <f t="shared" si="14"/>
        <v>1.6309455316508015E-2</v>
      </c>
      <c r="J29">
        <f t="shared" si="14"/>
        <v>1.6309455316508015E-2</v>
      </c>
      <c r="K29">
        <f t="shared" si="14"/>
        <v>1.6309455316508015E-2</v>
      </c>
      <c r="L29">
        <f t="shared" si="14"/>
        <v>1.6309455316508015E-2</v>
      </c>
      <c r="M29">
        <f t="shared" si="14"/>
        <v>1.6309455316508015E-2</v>
      </c>
      <c r="N29">
        <f t="shared" si="14"/>
        <v>1.6309455316508015E-2</v>
      </c>
      <c r="O29">
        <f t="shared" si="14"/>
        <v>1.6309455316508015E-2</v>
      </c>
      <c r="P29">
        <f t="shared" si="14"/>
        <v>1.6309455316508015E-2</v>
      </c>
      <c r="Q29">
        <f t="shared" si="14"/>
        <v>1.6309455316508015E-2</v>
      </c>
      <c r="R29">
        <f t="shared" si="14"/>
        <v>1.6309455316508015E-2</v>
      </c>
    </row>
    <row r="30" spans="1:72" x14ac:dyDescent="0.3">
      <c r="A30">
        <v>60</v>
      </c>
      <c r="B30">
        <f t="shared" si="3"/>
        <v>1.2210424668964498E-2</v>
      </c>
      <c r="C30">
        <f t="shared" si="6"/>
        <v>1.2210424668964498E-2</v>
      </c>
      <c r="D30">
        <f t="shared" ref="D30:R30" si="15">D13/D$18</f>
        <v>1.2210424668964498E-2</v>
      </c>
      <c r="E30">
        <f t="shared" si="15"/>
        <v>1.2210424668964498E-2</v>
      </c>
      <c r="F30">
        <f t="shared" si="15"/>
        <v>1.2210424668964498E-2</v>
      </c>
      <c r="G30">
        <f t="shared" si="15"/>
        <v>1.2210424668964498E-2</v>
      </c>
      <c r="H30">
        <f t="shared" si="15"/>
        <v>1.2210424668964498E-2</v>
      </c>
      <c r="I30">
        <f t="shared" si="15"/>
        <v>1.2210424668964498E-2</v>
      </c>
      <c r="J30">
        <f t="shared" si="15"/>
        <v>1.2210424668964498E-2</v>
      </c>
      <c r="K30">
        <f t="shared" si="15"/>
        <v>1.2210424668964498E-2</v>
      </c>
      <c r="L30">
        <f t="shared" si="15"/>
        <v>1.2210424668964498E-2</v>
      </c>
      <c r="M30">
        <f t="shared" si="15"/>
        <v>1.2210424668964498E-2</v>
      </c>
      <c r="N30">
        <f t="shared" si="15"/>
        <v>1.2210424668964498E-2</v>
      </c>
      <c r="O30">
        <f t="shared" si="15"/>
        <v>1.2210424668964498E-2</v>
      </c>
      <c r="P30">
        <f t="shared" si="15"/>
        <v>1.2210424668964498E-2</v>
      </c>
      <c r="Q30">
        <f t="shared" si="15"/>
        <v>1.2210424668964498E-2</v>
      </c>
      <c r="R30">
        <f t="shared" si="15"/>
        <v>1.2210424668964498E-2</v>
      </c>
    </row>
    <row r="31" spans="1:72" x14ac:dyDescent="0.3">
      <c r="A31">
        <v>65</v>
      </c>
      <c r="B31">
        <f t="shared" si="3"/>
        <v>8.4853309997139411E-3</v>
      </c>
      <c r="C31">
        <f t="shared" si="6"/>
        <v>8.4853309997139411E-3</v>
      </c>
      <c r="D31">
        <f t="shared" ref="D31:R31" si="16">D14/D$18</f>
        <v>8.4853309997139411E-3</v>
      </c>
      <c r="E31">
        <f t="shared" si="16"/>
        <v>8.4853309997139411E-3</v>
      </c>
      <c r="F31">
        <f t="shared" si="16"/>
        <v>8.4853309997139411E-3</v>
      </c>
      <c r="G31">
        <f t="shared" si="16"/>
        <v>8.4853309997139411E-3</v>
      </c>
      <c r="H31">
        <f t="shared" si="16"/>
        <v>8.4853309997139411E-3</v>
      </c>
      <c r="I31">
        <f t="shared" si="16"/>
        <v>8.4853309997139411E-3</v>
      </c>
      <c r="J31">
        <f t="shared" si="16"/>
        <v>8.4853309997139411E-3</v>
      </c>
      <c r="K31">
        <f t="shared" si="16"/>
        <v>8.4853309997139411E-3</v>
      </c>
      <c r="L31">
        <f t="shared" si="16"/>
        <v>8.4853309997139411E-3</v>
      </c>
      <c r="M31">
        <f t="shared" si="16"/>
        <v>8.4853309997139411E-3</v>
      </c>
      <c r="N31">
        <f t="shared" si="16"/>
        <v>8.4853309997139411E-3</v>
      </c>
      <c r="O31">
        <f t="shared" si="16"/>
        <v>8.4853309997139411E-3</v>
      </c>
      <c r="P31">
        <f t="shared" si="16"/>
        <v>8.4853309997139411E-3</v>
      </c>
      <c r="Q31">
        <f t="shared" si="16"/>
        <v>8.4853309997139411E-3</v>
      </c>
      <c r="R31">
        <f t="shared" si="16"/>
        <v>8.4853309997139411E-3</v>
      </c>
    </row>
    <row r="32" spans="1:72" x14ac:dyDescent="0.3">
      <c r="A32">
        <v>70</v>
      </c>
      <c r="B32">
        <f t="shared" si="3"/>
        <v>3.028698078570132E-3</v>
      </c>
      <c r="C32">
        <f t="shared" si="6"/>
        <v>3.028698078570132E-3</v>
      </c>
      <c r="D32">
        <f t="shared" ref="D32:R32" si="17">D15/D$18</f>
        <v>3.028698078570132E-3</v>
      </c>
      <c r="E32">
        <f t="shared" si="17"/>
        <v>3.028698078570132E-3</v>
      </c>
      <c r="F32">
        <f t="shared" si="17"/>
        <v>3.028698078570132E-3</v>
      </c>
      <c r="G32">
        <f t="shared" si="17"/>
        <v>3.028698078570132E-3</v>
      </c>
      <c r="H32">
        <f t="shared" si="17"/>
        <v>3.028698078570132E-3</v>
      </c>
      <c r="I32">
        <f t="shared" si="17"/>
        <v>3.028698078570132E-3</v>
      </c>
      <c r="J32">
        <f t="shared" si="17"/>
        <v>3.028698078570132E-3</v>
      </c>
      <c r="K32">
        <f t="shared" si="17"/>
        <v>3.028698078570132E-3</v>
      </c>
      <c r="L32">
        <f t="shared" si="17"/>
        <v>3.028698078570132E-3</v>
      </c>
      <c r="M32">
        <f t="shared" si="17"/>
        <v>3.028698078570132E-3</v>
      </c>
      <c r="N32">
        <f t="shared" si="17"/>
        <v>3.028698078570132E-3</v>
      </c>
      <c r="O32">
        <f t="shared" si="17"/>
        <v>3.028698078570132E-3</v>
      </c>
      <c r="P32">
        <f t="shared" si="17"/>
        <v>3.028698078570132E-3</v>
      </c>
      <c r="Q32">
        <f t="shared" si="17"/>
        <v>3.028698078570132E-3</v>
      </c>
      <c r="R32">
        <f t="shared" si="17"/>
        <v>3.028698078570132E-3</v>
      </c>
    </row>
    <row r="33" spans="1:72" x14ac:dyDescent="0.3">
      <c r="A33">
        <v>75</v>
      </c>
      <c r="B33">
        <f t="shared" si="3"/>
        <v>2.0325310839074961E-3</v>
      </c>
      <c r="C33">
        <f t="shared" si="6"/>
        <v>2.0325310839074961E-3</v>
      </c>
      <c r="D33">
        <f t="shared" ref="D33:R33" si="18">D16/D$18</f>
        <v>2.0325310839074961E-3</v>
      </c>
      <c r="E33">
        <f t="shared" si="18"/>
        <v>2.0325310839074961E-3</v>
      </c>
      <c r="F33">
        <f t="shared" si="18"/>
        <v>2.0325310839074961E-3</v>
      </c>
      <c r="G33">
        <f t="shared" si="18"/>
        <v>2.0325310839074961E-3</v>
      </c>
      <c r="H33">
        <f t="shared" si="18"/>
        <v>2.0325310839074961E-3</v>
      </c>
      <c r="I33">
        <f t="shared" si="18"/>
        <v>2.0325310839074961E-3</v>
      </c>
      <c r="J33">
        <f t="shared" si="18"/>
        <v>2.0325310839074961E-3</v>
      </c>
      <c r="K33">
        <f t="shared" si="18"/>
        <v>2.0325310839074961E-3</v>
      </c>
      <c r="L33">
        <f t="shared" si="18"/>
        <v>2.0325310839074961E-3</v>
      </c>
      <c r="M33">
        <f t="shared" si="18"/>
        <v>2.0325310839074961E-3</v>
      </c>
      <c r="N33">
        <f t="shared" si="18"/>
        <v>2.0325310839074961E-3</v>
      </c>
      <c r="O33">
        <f t="shared" si="18"/>
        <v>2.0325310839074961E-3</v>
      </c>
      <c r="P33">
        <f t="shared" si="18"/>
        <v>2.0325310839074961E-3</v>
      </c>
      <c r="Q33">
        <f t="shared" si="18"/>
        <v>2.0325310839074961E-3</v>
      </c>
      <c r="R33">
        <f t="shared" si="18"/>
        <v>2.0325310839074961E-3</v>
      </c>
    </row>
    <row r="34" spans="1:72" s="6" customFormat="1" x14ac:dyDescent="0.3"/>
    <row r="35" spans="1:72" x14ac:dyDescent="0.3">
      <c r="A35" t="s">
        <v>18</v>
      </c>
      <c r="B35">
        <f>SUM(B21:B33)*5</f>
        <v>0.99999999999999989</v>
      </c>
      <c r="C35" s="6">
        <f t="shared" ref="C35:R35" si="19">SUM(C21:C33)*5</f>
        <v>0.99999999999999989</v>
      </c>
      <c r="D35" s="6">
        <f t="shared" si="19"/>
        <v>0.99999999999999989</v>
      </c>
      <c r="E35" s="6">
        <f t="shared" si="19"/>
        <v>0.99999999999999989</v>
      </c>
      <c r="F35" s="6">
        <f t="shared" si="19"/>
        <v>0.99999999999999989</v>
      </c>
      <c r="G35" s="6">
        <f t="shared" si="19"/>
        <v>0.99999999999999989</v>
      </c>
      <c r="H35" s="6">
        <f t="shared" si="19"/>
        <v>0.99999999999999989</v>
      </c>
      <c r="I35" s="6">
        <f t="shared" si="19"/>
        <v>0.99999999999999989</v>
      </c>
      <c r="J35" s="6">
        <f t="shared" si="19"/>
        <v>0.99999999999999989</v>
      </c>
      <c r="K35" s="6">
        <f t="shared" si="19"/>
        <v>0.99999999999999989</v>
      </c>
      <c r="L35" s="6">
        <f t="shared" si="19"/>
        <v>0.99999999999999989</v>
      </c>
      <c r="M35" s="6">
        <f t="shared" si="19"/>
        <v>0.99999999999999989</v>
      </c>
      <c r="N35" s="6">
        <f t="shared" si="19"/>
        <v>0.99999999999999989</v>
      </c>
      <c r="O35" s="6">
        <f t="shared" si="19"/>
        <v>0.99999999999999989</v>
      </c>
      <c r="P35" s="6">
        <f t="shared" si="19"/>
        <v>0.99999999999999989</v>
      </c>
      <c r="Q35" s="6">
        <f t="shared" si="19"/>
        <v>0.99999999999999989</v>
      </c>
      <c r="R35" s="6">
        <f t="shared" si="19"/>
        <v>0.99999999999999989</v>
      </c>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7" spans="1:72" s="6" customFormat="1" x14ac:dyDescent="0.3">
      <c r="A37" s="6" t="s">
        <v>22</v>
      </c>
    </row>
    <row r="38" spans="1:72" x14ac:dyDescent="0.3">
      <c r="A38">
        <v>15</v>
      </c>
      <c r="B38">
        <f>B21*'3b. Mid-period age structure'!C6</f>
        <v>0.23479788922590847</v>
      </c>
      <c r="C38">
        <f>C21*'3b. Mid-period age structure'!D6</f>
        <v>0.27348423467049032</v>
      </c>
      <c r="D38">
        <f>D21*'3b. Mid-period age structure'!E6</f>
        <v>0.31894471091602139</v>
      </c>
      <c r="E38">
        <f>E21*'3b. Mid-period age structure'!F6</f>
        <v>0.35510000307213663</v>
      </c>
      <c r="F38">
        <f>F21*'3b. Mid-period age structure'!G6</f>
        <v>0.38170189532901116</v>
      </c>
      <c r="G38">
        <f>G21*'3b. Mid-period age structure'!H6</f>
        <v>0.40965138335250811</v>
      </c>
      <c r="H38">
        <f>H21*'3b. Mid-period age structure'!I6</f>
        <v>0.44155223990662856</v>
      </c>
      <c r="I38">
        <f>I21*'3b. Mid-period age structure'!J6</f>
        <v>0.4762053554681277</v>
      </c>
      <c r="J38">
        <f>J21*'3b. Mid-period age structure'!K6</f>
        <v>0.50945048346998911</v>
      </c>
      <c r="K38">
        <f>K21*'3b. Mid-period age structure'!L6</f>
        <v>0.53834601724187026</v>
      </c>
      <c r="L38">
        <f>L21*'3b. Mid-period age structure'!M6</f>
        <v>0.56243804874314829</v>
      </c>
      <c r="M38">
        <f>M21*'3b. Mid-period age structure'!N6</f>
        <v>0.58313221080758659</v>
      </c>
      <c r="N38">
        <f>N21*'3b. Mid-period age structure'!O6</f>
        <v>0.60280414481593758</v>
      </c>
      <c r="O38">
        <f>O21*'3b. Mid-period age structure'!P6</f>
        <v>0.62204017751094076</v>
      </c>
      <c r="P38">
        <f>P21*'3b. Mid-period age structure'!Q6</f>
        <v>0.63892203838463502</v>
      </c>
      <c r="Q38">
        <f>Q21*'3b. Mid-period age structure'!R6</f>
        <v>0.65191112184799371</v>
      </c>
      <c r="R38">
        <f>R21*'3b. Mid-period age structure'!S6</f>
        <v>0.66092293479610953</v>
      </c>
    </row>
    <row r="39" spans="1:72" x14ac:dyDescent="0.3">
      <c r="A39">
        <v>20</v>
      </c>
      <c r="B39">
        <f>B22*'3b. Mid-period age structure'!C7</f>
        <v>2.3962404672228583</v>
      </c>
      <c r="C39">
        <f>C22*'3b. Mid-period age structure'!D7</f>
        <v>2.7147988262484413</v>
      </c>
      <c r="D39">
        <f>D22*'3b. Mid-period age structure'!E7</f>
        <v>3.1707550152533028</v>
      </c>
      <c r="E39">
        <f>E22*'3b. Mid-period age structure'!F7</f>
        <v>3.7064174530803475</v>
      </c>
      <c r="F39">
        <f>F22*'3b. Mid-period age structure'!G7</f>
        <v>4.1332792091017652</v>
      </c>
      <c r="G39">
        <f>G22*'3b. Mid-period age structure'!H7</f>
        <v>4.4476368201288388</v>
      </c>
      <c r="H39">
        <f>H22*'3b. Mid-period age structure'!I7</f>
        <v>4.7772924822782104</v>
      </c>
      <c r="I39">
        <f>I22*'3b. Mid-period age structure'!J7</f>
        <v>5.154329244807963</v>
      </c>
      <c r="J39">
        <f>J22*'3b. Mid-period age structure'!K7</f>
        <v>5.5647838737168218</v>
      </c>
      <c r="K39">
        <f>K22*'3b. Mid-period age structure'!L7</f>
        <v>5.9588837212825752</v>
      </c>
      <c r="L39">
        <f>L22*'3b. Mid-period age structure'!M7</f>
        <v>6.3020331413134505</v>
      </c>
      <c r="M39">
        <f>M22*'3b. Mid-period age structure'!N7</f>
        <v>6.5889615691477657</v>
      </c>
      <c r="N39">
        <f>N22*'3b. Mid-period age structure'!O7</f>
        <v>6.8360614096504211</v>
      </c>
      <c r="O39">
        <f>O22*'3b. Mid-period age structure'!P7</f>
        <v>7.071178976364493</v>
      </c>
      <c r="P39">
        <f>P22*'3b. Mid-period age structure'!Q7</f>
        <v>7.3012598985741217</v>
      </c>
      <c r="Q39">
        <f>Q22*'3b. Mid-period age structure'!R7</f>
        <v>7.5035991987795763</v>
      </c>
      <c r="R39">
        <f>R22*'3b. Mid-period age structure'!S7</f>
        <v>7.6600492530340247</v>
      </c>
    </row>
    <row r="40" spans="1:72" x14ac:dyDescent="0.3">
      <c r="A40">
        <v>25</v>
      </c>
      <c r="B40">
        <f>B23*'3b. Mid-period age structure'!C8</f>
        <v>8.822019605600115</v>
      </c>
      <c r="C40">
        <f>C23*'3b. Mid-period age structure'!D8</f>
        <v>9.9223060509241474</v>
      </c>
      <c r="D40">
        <f>D23*'3b. Mid-period age structure'!E8</f>
        <v>11.277948268203456</v>
      </c>
      <c r="E40">
        <f>E23*'3b. Mid-period age structure'!F8</f>
        <v>13.214894811071815</v>
      </c>
      <c r="F40">
        <f>F23*'3b. Mid-period age structure'!G8</f>
        <v>15.490335241391954</v>
      </c>
      <c r="G40">
        <f>G23*'3b. Mid-period age structure'!H8</f>
        <v>17.304520218650481</v>
      </c>
      <c r="H40">
        <f>H23*'3b. Mid-period age structure'!I8</f>
        <v>18.641048061279911</v>
      </c>
      <c r="I40">
        <f>I23*'3b. Mid-period age structure'!J8</f>
        <v>20.047610805262412</v>
      </c>
      <c r="J40">
        <f>J23*'3b. Mid-period age structure'!K8</f>
        <v>21.660547428627851</v>
      </c>
      <c r="K40">
        <f>K23*'3b. Mid-period age structure'!L8</f>
        <v>23.416210759749269</v>
      </c>
      <c r="L40">
        <f>L23*'3b. Mid-period age structure'!M8</f>
        <v>25.103756903136272</v>
      </c>
      <c r="M40">
        <f>M23*'3b. Mid-period age structure'!N8</f>
        <v>26.577383835738956</v>
      </c>
      <c r="N40">
        <f>N23*'3b. Mid-period age structure'!O8</f>
        <v>27.814148729174207</v>
      </c>
      <c r="O40">
        <f>O23*'3b. Mid-period age structure'!P8</f>
        <v>28.882405870314766</v>
      </c>
      <c r="P40">
        <f>P23*'3b. Mid-period age structure'!Q8</f>
        <v>29.900349179606032</v>
      </c>
      <c r="Q40">
        <f>Q23*'3b. Mid-period age structure'!R8</f>
        <v>30.896883831409099</v>
      </c>
      <c r="R40">
        <f>R23*'3b. Mid-period age structure'!S8</f>
        <v>31.775510476433539</v>
      </c>
    </row>
    <row r="41" spans="1:72" x14ac:dyDescent="0.3">
      <c r="A41">
        <v>30</v>
      </c>
      <c r="B41">
        <f>B24*'3b. Mid-period age structure'!C9</f>
        <v>13.660132755124573</v>
      </c>
      <c r="C41">
        <f>C24*'3b. Mid-period age structure'!D9</f>
        <v>15.674611844476887</v>
      </c>
      <c r="D41">
        <f>D24*'3b. Mid-period age structure'!E9</f>
        <v>17.684940160017842</v>
      </c>
      <c r="E41">
        <f>E24*'3b. Mid-period age structure'!F9</f>
        <v>20.159899710196484</v>
      </c>
      <c r="F41">
        <f>F24*'3b. Mid-period age structure'!G9</f>
        <v>23.691378068900914</v>
      </c>
      <c r="G41">
        <f>G24*'3b. Mid-period age structure'!H9</f>
        <v>27.835382926044691</v>
      </c>
      <c r="H41">
        <f>H24*'3b. Mid-period age structure'!I9</f>
        <v>31.140229034648904</v>
      </c>
      <c r="I41">
        <f>I24*'3b. Mid-period age structure'!J9</f>
        <v>33.587218755144846</v>
      </c>
      <c r="J41">
        <f>J24*'3b. Mid-period age structure'!K9</f>
        <v>36.170915807569379</v>
      </c>
      <c r="K41">
        <f>K24*'3b. Mid-period age structure'!L9</f>
        <v>39.13189904202887</v>
      </c>
      <c r="L41">
        <f>L24*'3b. Mid-period age structure'!M9</f>
        <v>42.355083465248988</v>
      </c>
      <c r="M41">
        <f>M24*'3b. Mid-period age structure'!N9</f>
        <v>45.459491899405599</v>
      </c>
      <c r="N41">
        <f>N24*'3b. Mid-period age structure'!O9</f>
        <v>48.178721295479797</v>
      </c>
      <c r="O41">
        <f>O24*'3b. Mid-period age structure'!P9</f>
        <v>50.467968839532368</v>
      </c>
      <c r="P41">
        <f>P24*'3b. Mid-period age structure'!Q9</f>
        <v>52.451553400116445</v>
      </c>
      <c r="Q41">
        <f>Q24*'3b. Mid-period age structure'!R9</f>
        <v>54.343872023297514</v>
      </c>
      <c r="R41">
        <f>R24*'3b. Mid-period age structure'!S9</f>
        <v>56.197071199758</v>
      </c>
    </row>
    <row r="42" spans="1:72" x14ac:dyDescent="0.3">
      <c r="A42">
        <v>35</v>
      </c>
      <c r="B42">
        <f>B25*'3b. Mid-period age structure'!C10</f>
        <v>13.895677050643188</v>
      </c>
      <c r="C42">
        <f>C25*'3b. Mid-period age structure'!D10</f>
        <v>16.744482940257171</v>
      </c>
      <c r="D42">
        <f>D25*'3b. Mid-period age structure'!E10</f>
        <v>19.276914472263812</v>
      </c>
      <c r="E42">
        <f>E25*'3b. Mid-period age structure'!F10</f>
        <v>21.80739277720425</v>
      </c>
      <c r="F42">
        <f>F25*'3b. Mid-period age structure'!G10</f>
        <v>24.921094998689071</v>
      </c>
      <c r="G42">
        <f>G25*'3b. Mid-period age structure'!H10</f>
        <v>29.353160920370311</v>
      </c>
      <c r="H42">
        <f>H25*'3b. Mid-period age structure'!I10</f>
        <v>34.549987879145569</v>
      </c>
      <c r="I42">
        <f>I25*'3b. Mid-period age structure'!J10</f>
        <v>38.708230736992249</v>
      </c>
      <c r="J42">
        <f>J25*'3b. Mid-period age structure'!K10</f>
        <v>41.804337772508809</v>
      </c>
      <c r="K42">
        <f>K25*'3b. Mid-period age structure'!L10</f>
        <v>45.074895427070345</v>
      </c>
      <c r="L42">
        <f>L25*'3b. Mid-period age structure'!M10</f>
        <v>48.821669211218826</v>
      </c>
      <c r="M42">
        <f>M25*'3b. Mid-period age structure'!N10</f>
        <v>52.905318165983537</v>
      </c>
      <c r="N42">
        <f>N25*'3b. Mid-period age structure'!O10</f>
        <v>56.846542968640001</v>
      </c>
      <c r="O42">
        <f>O25*'3b. Mid-period age structure'!P10</f>
        <v>60.307080204541442</v>
      </c>
      <c r="P42">
        <f>P25*'3b. Mid-period age structure'!Q10</f>
        <v>63.231028837900631</v>
      </c>
      <c r="Q42">
        <f>Q25*'3b. Mid-period age structure'!R10</f>
        <v>65.771531556131251</v>
      </c>
      <c r="R42">
        <f>R25*'3b. Mid-period age structure'!S10</f>
        <v>68.196923016435534</v>
      </c>
    </row>
    <row r="43" spans="1:72" x14ac:dyDescent="0.3">
      <c r="A43">
        <v>40</v>
      </c>
      <c r="B43">
        <f>B26*'3b. Mid-period age structure'!C11</f>
        <v>10.497566308324986</v>
      </c>
      <c r="C43">
        <f>C26*'3b. Mid-period age structure'!D11</f>
        <v>13.16633087341053</v>
      </c>
      <c r="D43">
        <f>D26*'3b. Mid-period age structure'!E11</f>
        <v>15.924805529293009</v>
      </c>
      <c r="E43">
        <f>E26*'3b. Mid-period age structure'!F11</f>
        <v>18.384341380148499</v>
      </c>
      <c r="F43">
        <f>F26*'3b. Mid-period age structure'!G11</f>
        <v>20.845931901864375</v>
      </c>
      <c r="G43">
        <f>G26*'3b. Mid-period age structure'!H11</f>
        <v>23.869775201947085</v>
      </c>
      <c r="H43">
        <f>H26*'3b. Mid-period age structure'!I11</f>
        <v>28.166250022637474</v>
      </c>
      <c r="I43">
        <f>I26*'3b. Mid-period age structure'!J11</f>
        <v>33.211510125497618</v>
      </c>
      <c r="J43">
        <f>J26*'3b. Mid-period age structure'!K11</f>
        <v>37.264680305996315</v>
      </c>
      <c r="K43">
        <f>K26*'3b. Mid-period age structure'!L11</f>
        <v>40.296268134706672</v>
      </c>
      <c r="L43">
        <f>L26*'3b. Mid-period age structure'!M11</f>
        <v>43.501112132429718</v>
      </c>
      <c r="M43">
        <f>M26*'3b. Mid-period age structure'!N11</f>
        <v>47.175922576566919</v>
      </c>
      <c r="N43">
        <f>N26*'3b. Mid-period age structure'!O11</f>
        <v>51.184869918085738</v>
      </c>
      <c r="O43">
        <f>O26*'3b. Mid-period age structure'!P11</f>
        <v>55.059394369853337</v>
      </c>
      <c r="P43">
        <f>P26*'3b. Mid-period age structure'!Q11</f>
        <v>58.471886565759974</v>
      </c>
      <c r="Q43">
        <f>Q26*'3b. Mid-period age structure'!R11</f>
        <v>61.364815721714606</v>
      </c>
      <c r="R43">
        <f>R26*'3b. Mid-period age structure'!S11</f>
        <v>63.885406907444754</v>
      </c>
    </row>
    <row r="44" spans="1:72" x14ac:dyDescent="0.3">
      <c r="A44">
        <v>45</v>
      </c>
      <c r="B44">
        <f>B27*'3b. Mid-period age structure'!C12</f>
        <v>6.8817393158639328</v>
      </c>
      <c r="C44">
        <f>C27*'3b. Mid-period age structure'!D12</f>
        <v>8.6466032835208058</v>
      </c>
      <c r="D44">
        <f>D27*'3b. Mid-period age structure'!E12</f>
        <v>10.890213888499909</v>
      </c>
      <c r="E44">
        <f>E27*'3b. Mid-period age structure'!F12</f>
        <v>13.214386985902669</v>
      </c>
      <c r="F44">
        <f>F27*'3b. Mid-period age structure'!G12</f>
        <v>15.293827660495182</v>
      </c>
      <c r="G44">
        <f>G27*'3b. Mid-period age structure'!H12</f>
        <v>17.377883119216115</v>
      </c>
      <c r="H44">
        <f>H27*'3b. Mid-period age structure'!I12</f>
        <v>19.936489956960717</v>
      </c>
      <c r="I44">
        <f>I27*'3b. Mid-period age structure'!J12</f>
        <v>23.571857202850481</v>
      </c>
      <c r="J44">
        <f>J27*'3b. Mid-period age structure'!K12</f>
        <v>27.847732126200221</v>
      </c>
      <c r="K44">
        <f>K27*'3b. Mid-period age structure'!L12</f>
        <v>31.29674870508617</v>
      </c>
      <c r="L44">
        <f>L27*'3b. Mid-period age structure'!M12</f>
        <v>33.891921955484669</v>
      </c>
      <c r="M44">
        <f>M27*'3b. Mid-period age structure'!N12</f>
        <v>36.641710773822091</v>
      </c>
      <c r="N44">
        <f>N27*'3b. Mid-period age structure'!O12</f>
        <v>39.795489433219622</v>
      </c>
      <c r="O44">
        <f>O27*'3b. Mid-period age structure'!P12</f>
        <v>43.23660268679474</v>
      </c>
      <c r="P44">
        <f>P27*'3b. Mid-period age structure'!Q12</f>
        <v>46.569667739544975</v>
      </c>
      <c r="Q44">
        <f>Q27*'3b. Mid-period age structure'!R12</f>
        <v>49.514563134948034</v>
      </c>
      <c r="R44">
        <f>R27*'3b. Mid-period age structure'!S12</f>
        <v>52.020756310143192</v>
      </c>
    </row>
    <row r="45" spans="1:72" x14ac:dyDescent="0.3">
      <c r="A45">
        <v>50</v>
      </c>
      <c r="B45">
        <f>B28*'3b. Mid-period age structure'!C13</f>
        <v>4.6499807156027977</v>
      </c>
      <c r="C45">
        <f>C28*'3b. Mid-period age structure'!D13</f>
        <v>5.7903853268899468</v>
      </c>
      <c r="D45">
        <f>D28*'3b. Mid-period age structure'!E13</f>
        <v>7.3064253213782502</v>
      </c>
      <c r="E45">
        <f>E28*'3b. Mid-period age structure'!F13</f>
        <v>9.2361309395205051</v>
      </c>
      <c r="F45">
        <f>F28*'3b. Mid-period age structure'!G13</f>
        <v>11.240257597743295</v>
      </c>
      <c r="G45">
        <f>G28*'3b. Mid-period age structure'!H13</f>
        <v>13.042409933007525</v>
      </c>
      <c r="H45">
        <f>H28*'3b. Mid-period age structure'!I13</f>
        <v>14.85492544896154</v>
      </c>
      <c r="I45">
        <f>I28*'3b. Mid-period age structure'!J13</f>
        <v>17.081824591850548</v>
      </c>
      <c r="J45">
        <f>J28*'3b. Mid-period age structure'!K13</f>
        <v>20.245394915029589</v>
      </c>
      <c r="K45">
        <f>K28*'3b. Mid-period age structure'!L13</f>
        <v>23.971460975302296</v>
      </c>
      <c r="L45">
        <f>L28*'3b. Mid-period age structure'!M13</f>
        <v>26.993907753591522</v>
      </c>
      <c r="M45">
        <f>M28*'3b. Mid-period age structure'!N13</f>
        <v>29.289364243099183</v>
      </c>
      <c r="N45">
        <f>N28*'3b. Mid-period age structure'!O13</f>
        <v>31.726614413892296</v>
      </c>
      <c r="O45">
        <f>O28*'3b. Mid-period age structure'!P13</f>
        <v>34.520305346839905</v>
      </c>
      <c r="P45">
        <f>P28*'3b. Mid-period age structure'!Q13</f>
        <v>37.571244888665355</v>
      </c>
      <c r="Q45">
        <f>Q28*'3b. Mid-period age structure'!R13</f>
        <v>40.533642659216341</v>
      </c>
      <c r="R45">
        <f>R28*'3b. Mid-period age structure'!S13</f>
        <v>43.161797935718532</v>
      </c>
    </row>
    <row r="46" spans="1:72" x14ac:dyDescent="0.3">
      <c r="A46">
        <v>55</v>
      </c>
      <c r="B46">
        <f>B29*'3b. Mid-period age structure'!C14</f>
        <v>2.4464182974762023</v>
      </c>
      <c r="C46">
        <f>C29*'3b. Mid-period age structure'!D14</f>
        <v>2.9598317961122165</v>
      </c>
      <c r="D46">
        <f>D29*'3b. Mid-period age structure'!E14</f>
        <v>3.7024665344940924</v>
      </c>
      <c r="E46">
        <f>E29*'3b. Mid-period age structure'!F14</f>
        <v>4.6907379793978956</v>
      </c>
      <c r="F46">
        <f>F29*'3b. Mid-period age structure'!G14</f>
        <v>5.9508391160619372</v>
      </c>
      <c r="G46">
        <f>G29*'3b. Mid-period age structure'!H14</f>
        <v>7.2678439423252756</v>
      </c>
      <c r="H46">
        <f>H29*'3b. Mid-period age structure'!I14</f>
        <v>8.4627154124509456</v>
      </c>
      <c r="I46">
        <f>I29*'3b. Mid-period age structure'!J14</f>
        <v>9.6701533178979826</v>
      </c>
      <c r="J46">
        <f>J29*'3b. Mid-period age structure'!K14</f>
        <v>11.156491063984967</v>
      </c>
      <c r="K46">
        <f>K29*'3b. Mid-period age structure'!L14</f>
        <v>13.265132387128627</v>
      </c>
      <c r="L46">
        <f>L29*'3b. Mid-period age structure'!M14</f>
        <v>15.753311044942748</v>
      </c>
      <c r="M46">
        <f>M29*'3b. Mid-period age structure'!N14</f>
        <v>17.789791183038524</v>
      </c>
      <c r="N46">
        <f>N29*'3b. Mid-period age structure'!O14</f>
        <v>19.355384727236075</v>
      </c>
      <c r="O46">
        <f>O29*'3b. Mid-period age structure'!P14</f>
        <v>21.020629043417493</v>
      </c>
      <c r="P46">
        <f>P29*'3b. Mid-period age structure'!Q14</f>
        <v>22.929601859848809</v>
      </c>
      <c r="Q46">
        <f>Q29*'3b. Mid-period age structure'!R14</f>
        <v>25.015638277923788</v>
      </c>
      <c r="R46">
        <f>R29*'3b. Mid-period age structure'!S14</f>
        <v>27.047592542169234</v>
      </c>
    </row>
    <row r="47" spans="1:72" x14ac:dyDescent="0.3">
      <c r="A47">
        <v>60</v>
      </c>
      <c r="B47">
        <f>B30*'3b. Mid-period age structure'!C15</f>
        <v>1.4256342374372843</v>
      </c>
      <c r="C47">
        <f>C30*'3b. Mid-period age structure'!D15</f>
        <v>1.6605628080681611</v>
      </c>
      <c r="D47">
        <f>D30*'3b. Mid-period age structure'!E15</f>
        <v>2.0189937190132801</v>
      </c>
      <c r="E47">
        <f>E30*'3b. Mid-period age structure'!F15</f>
        <v>2.5373811931218331</v>
      </c>
      <c r="F47">
        <f>F30*'3b. Mid-period age structure'!G15</f>
        <v>3.2282897573781861</v>
      </c>
      <c r="G47">
        <f>G30*'3b. Mid-period age structure'!H15</f>
        <v>4.1166225728946904</v>
      </c>
      <c r="H47">
        <f>H30*'3b. Mid-period age structure'!I15</f>
        <v>5.0547800262729048</v>
      </c>
      <c r="I47">
        <f>I30*'3b. Mid-period age structure'!J15</f>
        <v>5.9147541304957407</v>
      </c>
      <c r="J47">
        <f>J30*'3b. Mid-period age structure'!K15</f>
        <v>6.7913954643917123</v>
      </c>
      <c r="K47">
        <f>K30*'3b. Mid-period age structure'!L15</f>
        <v>7.8722073091774387</v>
      </c>
      <c r="L47">
        <f>L30*'3b. Mid-period age structure'!M15</f>
        <v>9.4022834140207117</v>
      </c>
      <c r="M47">
        <f>M30*'3b. Mid-period age structure'!N15</f>
        <v>11.214231067134694</v>
      </c>
      <c r="N47">
        <f>N30*'3b. Mid-period age structure'!O15</f>
        <v>12.715228045628828</v>
      </c>
      <c r="O47">
        <f>O30*'3b. Mid-period age structure'!P15</f>
        <v>13.888033229870535</v>
      </c>
      <c r="P47">
        <f>P30*'3b. Mid-period age structure'!Q15</f>
        <v>15.140303857857861</v>
      </c>
      <c r="Q47">
        <f>Q30*'3b. Mid-period age structure'!R15</f>
        <v>16.574674654145788</v>
      </c>
      <c r="R47">
        <f>R30*'3b. Mid-period age structure'!S15</f>
        <v>18.143024335113928</v>
      </c>
    </row>
    <row r="48" spans="1:72" x14ac:dyDescent="0.3">
      <c r="A48">
        <v>65</v>
      </c>
      <c r="B48">
        <f>B31*'3b. Mid-period age structure'!C16</f>
        <v>0.72915297813641877</v>
      </c>
      <c r="C48">
        <f>C31*'3b. Mid-period age structure'!D16</f>
        <v>0.85569471933515262</v>
      </c>
      <c r="D48">
        <f>D31*'3b. Mid-period age structure'!E16</f>
        <v>1.0023763936617076</v>
      </c>
      <c r="E48">
        <f>E31*'3b. Mid-period age structure'!F16</f>
        <v>1.2254090763236887</v>
      </c>
      <c r="F48">
        <f>F31*'3b. Mid-period age structure'!G16</f>
        <v>1.5480256035983126</v>
      </c>
      <c r="G48">
        <f>G31*'3b. Mid-period age structure'!H16</f>
        <v>1.9835903718101289</v>
      </c>
      <c r="H48">
        <f>H31*'3b. Mid-period age structure'!I16</f>
        <v>2.5501813786540275</v>
      </c>
      <c r="I48">
        <f>I31*'3b. Mid-period age structure'!J16</f>
        <v>3.154175724544666</v>
      </c>
      <c r="J48">
        <f>J31*'3b. Mid-period age structure'!K16</f>
        <v>3.7173768416541795</v>
      </c>
      <c r="K48">
        <f>K31*'3b. Mid-period age structure'!L16</f>
        <v>4.2980450126266039</v>
      </c>
      <c r="L48">
        <f>L31*'3b. Mid-period age structure'!M16</f>
        <v>5.0154288366664197</v>
      </c>
      <c r="M48">
        <f>M31*'3b. Mid-period age structure'!N16</f>
        <v>6.0296592377347267</v>
      </c>
      <c r="N48">
        <f>N31*'3b. Mid-period age structure'!O16</f>
        <v>7.2362733058940494</v>
      </c>
      <c r="O48">
        <f>O31*'3b. Mid-period age structure'!P16</f>
        <v>8.2527608050082808</v>
      </c>
      <c r="P48">
        <f>P31*'3b. Mid-period age structure'!Q16</f>
        <v>9.066410709239852</v>
      </c>
      <c r="Q48">
        <f>Q31*'3b. Mid-period age structure'!R16</f>
        <v>9.9387621333274421</v>
      </c>
      <c r="R48">
        <f>R31*'3b. Mid-period age structure'!S16</f>
        <v>10.936878890827295</v>
      </c>
    </row>
    <row r="49" spans="1:70" x14ac:dyDescent="0.3">
      <c r="A49">
        <v>70</v>
      </c>
      <c r="B49">
        <f>B32*'3b. Mid-period age structure'!C17</f>
        <v>0.18048011850199416</v>
      </c>
      <c r="C49">
        <f>C32*'3b. Mid-period age structure'!D17</f>
        <v>0.2062452530563903</v>
      </c>
      <c r="D49">
        <f>D32*'3b. Mid-period age structure'!E17</f>
        <v>0.2439434580403527</v>
      </c>
      <c r="E49">
        <f>E32*'3b. Mid-period age structure'!F17</f>
        <v>0.2879337832825446</v>
      </c>
      <c r="F49">
        <f>F32*'3b. Mid-period age structure'!G17</f>
        <v>0.35455151186973394</v>
      </c>
      <c r="G49">
        <f>G32*'3b. Mid-period age structure'!H17</f>
        <v>0.45273584618082047</v>
      </c>
      <c r="H49">
        <f>H32*'3b. Mid-period age structure'!I17</f>
        <v>0.58745839411177703</v>
      </c>
      <c r="I49">
        <f>I32*'3b. Mid-period age structure'!J17</f>
        <v>0.76402089164914067</v>
      </c>
      <c r="J49">
        <f>J32*'3b. Mid-period age structure'!K17</f>
        <v>0.95553152855328716</v>
      </c>
      <c r="K49">
        <f>K32*'3b. Mid-period age structure'!L17</f>
        <v>1.1384270337729412</v>
      </c>
      <c r="L49">
        <f>L32*'3b. Mid-period age structure'!M17</f>
        <v>1.3299861298463451</v>
      </c>
      <c r="M49">
        <f>M32*'3b. Mid-period age structure'!N17</f>
        <v>1.5680221122844467</v>
      </c>
      <c r="N49">
        <f>N32*'3b. Mid-period age structure'!O17</f>
        <v>1.9038850426603635</v>
      </c>
      <c r="O49">
        <f>O32*'3b. Mid-period age structure'!P17</f>
        <v>2.3064020460004127</v>
      </c>
      <c r="P49">
        <f>P32*'3b. Mid-period age structure'!Q17</f>
        <v>2.6544721439820065</v>
      </c>
      <c r="Q49">
        <f>Q32*'3b. Mid-period age structure'!R17</f>
        <v>2.9419501082037263</v>
      </c>
      <c r="R49">
        <f>R32*'3b. Mid-period age structure'!S17</f>
        <v>3.2518358951597475</v>
      </c>
    </row>
    <row r="50" spans="1:70" x14ac:dyDescent="0.3">
      <c r="A50">
        <v>75</v>
      </c>
      <c r="B50">
        <f>B33*'3b. Mid-period age structure'!C18</f>
        <v>7.6057313159818507E-2</v>
      </c>
      <c r="C50">
        <f>C33*'3b. Mid-period age structure'!D18</f>
        <v>8.1872384590877853E-2</v>
      </c>
      <c r="D50">
        <f>D33*'3b. Mid-period age structure'!E18</f>
        <v>9.4834851578497914E-2</v>
      </c>
      <c r="E50">
        <f>E33*'3b. Mid-period age structure'!F18</f>
        <v>0.11354531647140838</v>
      </c>
      <c r="F50">
        <f>F33*'3b. Mid-period age structure'!G18</f>
        <v>0.13561453898047596</v>
      </c>
      <c r="G50">
        <f>G33*'3b. Mid-period age structure'!H18</f>
        <v>0.16986268774431729</v>
      </c>
      <c r="H50">
        <f>H33*'3b. Mid-period age structure'!I18</f>
        <v>0.22131722839897747</v>
      </c>
      <c r="I50">
        <f>I33*'3b. Mid-period age structure'!J18</f>
        <v>0.29249341816079216</v>
      </c>
      <c r="J50">
        <f>J33*'3b. Mid-period age structure'!K18</f>
        <v>0.38742786376240151</v>
      </c>
      <c r="K50">
        <f>K33*'3b. Mid-period age structure'!L18</f>
        <v>0.49304834153765453</v>
      </c>
      <c r="L50">
        <f>L33*'3b. Mid-period age structure'!M18</f>
        <v>0.59742491028955624</v>
      </c>
      <c r="M50">
        <f>M33*'3b. Mid-period age structure'!N18</f>
        <v>0.70969684603689653</v>
      </c>
      <c r="N50">
        <f>N33*'3b. Mid-period age structure'!O18</f>
        <v>0.8504719814394136</v>
      </c>
      <c r="O50">
        <f>O33*'3b. Mid-period age structure'!P18</f>
        <v>1.0490563659304277</v>
      </c>
      <c r="P50">
        <f>P33*'3b. Mid-period age structure'!Q18</f>
        <v>1.2905058147155091</v>
      </c>
      <c r="Q50">
        <f>Q33*'3b. Mid-period age structure'!R18</f>
        <v>1.5069043178914303</v>
      </c>
      <c r="R50">
        <f>R33*'3b. Mid-period age structure'!S18</f>
        <v>1.6934459557102925</v>
      </c>
    </row>
    <row r="52" spans="1:70" x14ac:dyDescent="0.3">
      <c r="A52" t="s">
        <v>19</v>
      </c>
      <c r="B52">
        <f>SUM(B38:B50)*5</f>
        <v>329.47948526160025</v>
      </c>
      <c r="C52">
        <f>SUM(C38:C50)*5</f>
        <v>393.4860517078061</v>
      </c>
      <c r="D52">
        <f t="shared" ref="D52:R52" si="20">SUM(D38:D50)*5</f>
        <v>464.5678116130677</v>
      </c>
      <c r="E52">
        <f t="shared" si="20"/>
        <v>544.66785704397034</v>
      </c>
      <c r="F52">
        <f t="shared" si="20"/>
        <v>636.07563550702116</v>
      </c>
      <c r="G52">
        <f t="shared" si="20"/>
        <v>738.15537971836375</v>
      </c>
      <c r="H52">
        <f t="shared" si="20"/>
        <v>846.92113782853789</v>
      </c>
      <c r="I52">
        <f t="shared" si="20"/>
        <v>958.1719215031128</v>
      </c>
      <c r="J52">
        <f t="shared" si="20"/>
        <v>1070.3803273773274</v>
      </c>
      <c r="K52">
        <f t="shared" si="20"/>
        <v>1183.7578643335567</v>
      </c>
      <c r="L52">
        <f t="shared" si="20"/>
        <v>1298.1517847346618</v>
      </c>
      <c r="M52">
        <f t="shared" si="20"/>
        <v>1412.6634286040044</v>
      </c>
      <c r="N52">
        <f t="shared" si="20"/>
        <v>1525.2324770790833</v>
      </c>
      <c r="O52">
        <f t="shared" si="20"/>
        <v>1633.4192898098959</v>
      </c>
      <c r="P52">
        <f t="shared" si="20"/>
        <v>1736.086034670981</v>
      </c>
      <c r="Q52">
        <f t="shared" si="20"/>
        <v>1832.7937436941831</v>
      </c>
      <c r="R52">
        <f t="shared" si="20"/>
        <v>1923.1560782637209</v>
      </c>
    </row>
    <row r="53" spans="1:70" x14ac:dyDescent="0.3">
      <c r="A53" s="9" t="s">
        <v>346</v>
      </c>
      <c r="B53">
        <f>'3.Age structure'!D3/'4b. Male Fertility'!B52</f>
        <v>8.4422338332051545</v>
      </c>
      <c r="C53">
        <f>'3.Age structure'!E3/'4b. Male Fertility'!C52</f>
        <v>7.4836709078361006</v>
      </c>
      <c r="D53">
        <f>'3.Age structure'!F3/'4b. Male Fertility'!D52</f>
        <v>6.7564952526011552</v>
      </c>
      <c r="E53">
        <f>'3.Age structure'!G3/'4b. Male Fertility'!E52</f>
        <v>6.1850170595858067</v>
      </c>
      <c r="F53">
        <f>'3.Age structure'!H3/'4b. Male Fertility'!F52</f>
        <v>5.6735157504986136</v>
      </c>
      <c r="G53">
        <f>'3.Age structure'!I3/'4b. Male Fertility'!G52</f>
        <v>5.1820915352801</v>
      </c>
      <c r="H53">
        <f>'3.Age structure'!J3/'4b. Male Fertility'!H52</f>
        <v>4.7312469444513132</v>
      </c>
      <c r="I53">
        <f>'3.Age structure'!K3/'4b. Male Fertility'!I52</f>
        <v>4.3355894269585971</v>
      </c>
      <c r="J53">
        <f>'3.Age structure'!L3/'4b. Male Fertility'!J52</f>
        <v>4.0051174935890428</v>
      </c>
      <c r="K53">
        <f>'3.Age structure'!M3/'4b. Male Fertility'!K52</f>
        <v>3.7341152171994869</v>
      </c>
      <c r="L53">
        <f>'3.Age structure'!N3/'4b. Male Fertility'!L52</f>
        <v>3.5034583959317995</v>
      </c>
      <c r="M53">
        <f>'3.Age structure'!O3/'4b. Male Fertility'!M52</f>
        <v>3.2915260351823195</v>
      </c>
      <c r="N53">
        <f>'3.Age structure'!P3/'4b. Male Fertility'!N52</f>
        <v>3.0970513641394066</v>
      </c>
      <c r="O53">
        <f>'3.Age structure'!Q3/'4b. Male Fertility'!O52</f>
        <v>2.9194989385931085</v>
      </c>
      <c r="P53">
        <f>'3.Age structure'!R3/'4b. Male Fertility'!P52</f>
        <v>2.7516221237764493</v>
      </c>
      <c r="Q53">
        <f>'3.Age structure'!S3/'4b. Male Fertility'!Q52</f>
        <v>2.6064000572584787</v>
      </c>
      <c r="R53">
        <f>'3.Age structure'!T3/'4b. Male Fertility'!R52</f>
        <v>2.4742051755120209</v>
      </c>
    </row>
    <row r="54" spans="1:70" x14ac:dyDescent="0.3">
      <c r="A54" t="s">
        <v>347</v>
      </c>
      <c r="B54">
        <f>'4a. Female Fertility'!B16/'4b. Male Fertility'!B52</f>
        <v>8.4422372998170392</v>
      </c>
      <c r="C54" s="6">
        <f>'4a. Female Fertility'!C16/'4b. Male Fertility'!C52</f>
        <v>7.4836731498342504</v>
      </c>
      <c r="D54" s="6">
        <f>'4a. Female Fertility'!D16/'4b. Male Fertility'!D52</f>
        <v>6.756499097734106</v>
      </c>
      <c r="E54" s="6">
        <f>'4a. Female Fertility'!E16/'4b. Male Fertility'!E52</f>
        <v>6.1850207542686748</v>
      </c>
      <c r="F54" s="6">
        <f>'4a. Female Fertility'!F16/'4b. Male Fertility'!F52</f>
        <v>5.6735171079511746</v>
      </c>
      <c r="G54" s="6">
        <f>'4a. Female Fertility'!G16/'4b. Male Fertility'!G52</f>
        <v>5.1820932355183338</v>
      </c>
      <c r="H54" s="6">
        <f>'4a. Female Fertility'!H16/'4b. Male Fertility'!H52</f>
        <v>4.7312433484346785</v>
      </c>
      <c r="I54" s="6">
        <f>'4a. Female Fertility'!I16/'4b. Male Fertility'!I52</f>
        <v>4.3355883289536612</v>
      </c>
      <c r="J54" s="6">
        <f>'4a. Female Fertility'!J16/'4b. Male Fertility'!J52</f>
        <v>4.0051165836578004</v>
      </c>
      <c r="K54" s="6">
        <f>'4a. Female Fertility'!K16/'4b. Male Fertility'!K52</f>
        <v>3.7341150020478011</v>
      </c>
      <c r="L54" s="6">
        <f>'4a. Female Fertility'!L16/'4b. Male Fertility'!L52</f>
        <v>3.5034570328997403</v>
      </c>
      <c r="M54" s="6">
        <f>'4a. Female Fertility'!M16/'4b. Male Fertility'!M52</f>
        <v>3.2915271294273944</v>
      </c>
      <c r="N54" s="6">
        <f>'4a. Female Fertility'!N16/'4b. Male Fertility'!N52</f>
        <v>3.0970511518652084</v>
      </c>
      <c r="O54" s="6">
        <f>'4a. Female Fertility'!O16/'4b. Male Fertility'!O52</f>
        <v>2.9194990102969878</v>
      </c>
      <c r="P54" s="6">
        <f>'4a. Female Fertility'!P16/'4b. Male Fertility'!P52</f>
        <v>2.7516222725133179</v>
      </c>
      <c r="Q54" s="6">
        <f>'4a. Female Fertility'!Q16/'4b. Male Fertility'!Q52</f>
        <v>2.6064002108450457</v>
      </c>
      <c r="R54" s="6">
        <f>'4a. Female Fertility'!R16/'4b. Male Fertility'!R52</f>
        <v>2.4742063599413693</v>
      </c>
      <c r="BL54" s="6"/>
      <c r="BM54" s="6"/>
      <c r="BN54" s="6"/>
      <c r="BO54" s="6"/>
      <c r="BP54" s="6"/>
      <c r="BQ54" s="6"/>
      <c r="BR54" s="6"/>
    </row>
    <row r="56" spans="1:70" x14ac:dyDescent="0.3">
      <c r="A56" t="s">
        <v>20</v>
      </c>
      <c r="B56">
        <f t="shared" ref="B56:B68" si="21">B$53*B21</f>
        <v>2.3387231112064282E-3</v>
      </c>
      <c r="C56">
        <f t="shared" ref="C56:D56" si="22">C$53*C21</f>
        <v>2.0731757085404767E-3</v>
      </c>
      <c r="D56">
        <f t="shared" si="22"/>
        <v>1.8717287284632882E-3</v>
      </c>
      <c r="E56">
        <f t="shared" ref="E56:R56" si="23">E$53*E21</f>
        <v>1.7134140828420521E-3</v>
      </c>
      <c r="F56">
        <f t="shared" si="23"/>
        <v>1.5717146278625646E-3</v>
      </c>
      <c r="G56">
        <f t="shared" si="23"/>
        <v>1.4355770614026602E-3</v>
      </c>
      <c r="H56">
        <f t="shared" si="23"/>
        <v>1.3106811292399546E-3</v>
      </c>
      <c r="I56">
        <f t="shared" si="23"/>
        <v>1.2010734829031239E-3</v>
      </c>
      <c r="J56">
        <f t="shared" si="23"/>
        <v>1.1095239755752728E-3</v>
      </c>
      <c r="K56">
        <f t="shared" si="23"/>
        <v>1.034449143545753E-3</v>
      </c>
      <c r="L56">
        <f t="shared" si="23"/>
        <v>9.7055107470354614E-4</v>
      </c>
      <c r="M56">
        <f t="shared" si="23"/>
        <v>9.1184017899868623E-4</v>
      </c>
      <c r="N56">
        <f t="shared" si="23"/>
        <v>8.5796552725385877E-4</v>
      </c>
      <c r="O56">
        <f t="shared" si="23"/>
        <v>8.0877878719429858E-4</v>
      </c>
      <c r="P56">
        <f t="shared" si="23"/>
        <v>7.6227244842135531E-4</v>
      </c>
      <c r="Q56">
        <f t="shared" si="23"/>
        <v>7.2204207694231862E-4</v>
      </c>
      <c r="R56">
        <f t="shared" si="23"/>
        <v>6.8542058182243469E-4</v>
      </c>
    </row>
    <row r="57" spans="1:70" x14ac:dyDescent="0.3">
      <c r="B57">
        <f t="shared" si="21"/>
        <v>2.7619701618211787E-2</v>
      </c>
      <c r="C57">
        <f t="shared" ref="C57:C68" si="24">C$53*C22</f>
        <v>2.4483656999684328E-2</v>
      </c>
      <c r="D57">
        <f t="shared" ref="D57:R57" si="25">D$53*D22</f>
        <v>2.2104621424689875E-2</v>
      </c>
      <c r="E57">
        <f t="shared" si="25"/>
        <v>2.0234967316044291E-2</v>
      </c>
      <c r="F57">
        <f t="shared" si="25"/>
        <v>1.8561534216057603E-2</v>
      </c>
      <c r="G57">
        <f t="shared" si="25"/>
        <v>1.6953785549002957E-2</v>
      </c>
      <c r="H57">
        <f t="shared" si="25"/>
        <v>1.5478797610869963E-2</v>
      </c>
      <c r="I57">
        <f t="shared" si="25"/>
        <v>1.4184360286335164E-2</v>
      </c>
      <c r="J57">
        <f t="shared" si="25"/>
        <v>1.3103184809181233E-2</v>
      </c>
      <c r="K57">
        <f t="shared" si="25"/>
        <v>1.2216570891630696E-2</v>
      </c>
      <c r="L57">
        <f t="shared" si="25"/>
        <v>1.1461951592345065E-2</v>
      </c>
      <c r="M57">
        <f t="shared" si="25"/>
        <v>1.0768591436396678E-2</v>
      </c>
      <c r="N57">
        <f t="shared" si="25"/>
        <v>1.0132346042982141E-2</v>
      </c>
      <c r="O57">
        <f t="shared" si="25"/>
        <v>9.5514636471534173E-3</v>
      </c>
      <c r="P57">
        <f t="shared" si="25"/>
        <v>9.0022360818596513E-3</v>
      </c>
      <c r="Q57">
        <f t="shared" si="25"/>
        <v>8.5271260310304086E-3</v>
      </c>
      <c r="R57">
        <f t="shared" si="25"/>
        <v>8.0946358558671647E-3</v>
      </c>
    </row>
    <row r="58" spans="1:70" x14ac:dyDescent="0.3">
      <c r="B58">
        <f t="shared" si="21"/>
        <v>0.11774390395461538</v>
      </c>
      <c r="C58">
        <f t="shared" si="24"/>
        <v>0.10437481903597851</v>
      </c>
      <c r="D58">
        <f t="shared" ref="D58:R58" si="26">D$53*D23</f>
        <v>9.4232894256383593E-2</v>
      </c>
      <c r="E58">
        <f t="shared" si="26"/>
        <v>8.6262483249062563E-2</v>
      </c>
      <c r="F58">
        <f t="shared" si="26"/>
        <v>7.9128570329837333E-2</v>
      </c>
      <c r="G58">
        <f t="shared" si="26"/>
        <v>7.2274672802138437E-2</v>
      </c>
      <c r="H58">
        <f t="shared" si="26"/>
        <v>6.598673962594391E-2</v>
      </c>
      <c r="I58">
        <f t="shared" si="26"/>
        <v>6.046850101054925E-2</v>
      </c>
      <c r="J58">
        <f t="shared" si="26"/>
        <v>5.5859406267246225E-2</v>
      </c>
      <c r="K58">
        <f t="shared" si="26"/>
        <v>5.2079735313666449E-2</v>
      </c>
      <c r="L58">
        <f t="shared" si="26"/>
        <v>4.8862762750907118E-2</v>
      </c>
      <c r="M58">
        <f t="shared" si="26"/>
        <v>4.5906940391330545E-2</v>
      </c>
      <c r="N58">
        <f t="shared" si="26"/>
        <v>4.3194600572120788E-2</v>
      </c>
      <c r="O58">
        <f t="shared" si="26"/>
        <v>4.0718275448525472E-2</v>
      </c>
      <c r="P58">
        <f t="shared" si="26"/>
        <v>3.837689614649363E-2</v>
      </c>
      <c r="Q58">
        <f t="shared" si="26"/>
        <v>3.6351482803294283E-2</v>
      </c>
      <c r="R58">
        <f t="shared" si="26"/>
        <v>3.4507759712087596E-2</v>
      </c>
    </row>
    <row r="59" spans="1:70" x14ac:dyDescent="0.3">
      <c r="B59">
        <f t="shared" si="21"/>
        <v>0.21564186525685392</v>
      </c>
      <c r="C59">
        <f t="shared" si="24"/>
        <v>0.19115707825893541</v>
      </c>
      <c r="D59">
        <f t="shared" ref="D59:R59" si="27">D$53*D24</f>
        <v>0.17258266800658342</v>
      </c>
      <c r="E59">
        <f t="shared" si="27"/>
        <v>0.15798527282300803</v>
      </c>
      <c r="F59">
        <f t="shared" si="27"/>
        <v>0.14491988058771524</v>
      </c>
      <c r="G59">
        <f t="shared" si="27"/>
        <v>0.13236732204742743</v>
      </c>
      <c r="H59">
        <f t="shared" si="27"/>
        <v>0.12085129792062686</v>
      </c>
      <c r="I59">
        <f t="shared" si="27"/>
        <v>0.11074492953985043</v>
      </c>
      <c r="J59">
        <f t="shared" si="27"/>
        <v>0.10230361110034522</v>
      </c>
      <c r="K59">
        <f t="shared" si="27"/>
        <v>9.5381339397843656E-2</v>
      </c>
      <c r="L59">
        <f t="shared" si="27"/>
        <v>8.9489620670894235E-2</v>
      </c>
      <c r="M59">
        <f t="shared" si="27"/>
        <v>8.4076185023026676E-2</v>
      </c>
      <c r="N59">
        <f t="shared" si="27"/>
        <v>7.910867504433361E-2</v>
      </c>
      <c r="O59">
        <f t="shared" si="27"/>
        <v>7.4573413763712793E-2</v>
      </c>
      <c r="P59">
        <f t="shared" si="27"/>
        <v>7.0285298770018087E-2</v>
      </c>
      <c r="Q59">
        <f t="shared" si="27"/>
        <v>6.6575859074422636E-2</v>
      </c>
      <c r="R59">
        <f t="shared" si="27"/>
        <v>6.3199175670429236E-2</v>
      </c>
    </row>
    <row r="60" spans="1:70" x14ac:dyDescent="0.3">
      <c r="B60">
        <f t="shared" si="21"/>
        <v>0.27255536565654226</v>
      </c>
      <c r="C60">
        <f t="shared" si="24"/>
        <v>0.24160840614433721</v>
      </c>
      <c r="D60">
        <f t="shared" ref="D60:R60" si="28">D$53*D25</f>
        <v>0.21813172562056998</v>
      </c>
      <c r="E60">
        <f t="shared" si="28"/>
        <v>0.19968169794550106</v>
      </c>
      <c r="F60">
        <f t="shared" si="28"/>
        <v>0.18316800866770347</v>
      </c>
      <c r="G60">
        <f t="shared" si="28"/>
        <v>0.16730250324370718</v>
      </c>
      <c r="H60">
        <f t="shared" si="28"/>
        <v>0.15274710064110458</v>
      </c>
      <c r="I60">
        <f t="shared" si="28"/>
        <v>0.13997339862270819</v>
      </c>
      <c r="J60">
        <f t="shared" si="28"/>
        <v>0.12930419655861813</v>
      </c>
      <c r="K60">
        <f t="shared" si="28"/>
        <v>0.12055495719917385</v>
      </c>
      <c r="L60">
        <f t="shared" si="28"/>
        <v>0.11310826056604796</v>
      </c>
      <c r="M60">
        <f t="shared" si="28"/>
        <v>0.10626607836406571</v>
      </c>
      <c r="N60">
        <f t="shared" si="28"/>
        <v>9.9987513220731711E-2</v>
      </c>
      <c r="O60">
        <f t="shared" si="28"/>
        <v>9.4255278456321659E-2</v>
      </c>
      <c r="P60">
        <f t="shared" si="28"/>
        <v>8.8835418316030021E-2</v>
      </c>
      <c r="Q60">
        <f t="shared" si="28"/>
        <v>8.4146960945242294E-2</v>
      </c>
      <c r="R60">
        <f t="shared" si="28"/>
        <v>7.987908291151459E-2</v>
      </c>
    </row>
    <row r="61" spans="1:70" x14ac:dyDescent="0.3">
      <c r="B61">
        <f t="shared" si="21"/>
        <v>0.26686172082656284</v>
      </c>
      <c r="C61">
        <f t="shared" si="24"/>
        <v>0.23656123912485996</v>
      </c>
      <c r="D61">
        <f t="shared" ref="D61:R61" si="29">D$53*D26</f>
        <v>0.21357498329101671</v>
      </c>
      <c r="E61">
        <f t="shared" si="29"/>
        <v>0.19551037420578946</v>
      </c>
      <c r="F61">
        <f t="shared" si="29"/>
        <v>0.17934165366986174</v>
      </c>
      <c r="G61">
        <f t="shared" si="29"/>
        <v>0.16380757651444772</v>
      </c>
      <c r="H61">
        <f t="shared" si="29"/>
        <v>0.14955623430917739</v>
      </c>
      <c r="I61">
        <f t="shared" si="29"/>
        <v>0.13704937320320093</v>
      </c>
      <c r="J61">
        <f t="shared" si="29"/>
        <v>0.12660304933131186</v>
      </c>
      <c r="K61">
        <f t="shared" si="29"/>
        <v>0.11803658040210716</v>
      </c>
      <c r="L61">
        <f t="shared" si="29"/>
        <v>0.11074544425733743</v>
      </c>
      <c r="M61">
        <f t="shared" si="29"/>
        <v>0.10404619431877347</v>
      </c>
      <c r="N61">
        <f t="shared" si="29"/>
        <v>9.789878755451567E-2</v>
      </c>
      <c r="O61">
        <f t="shared" si="29"/>
        <v>9.2286298401247774E-2</v>
      </c>
      <c r="P61">
        <f t="shared" si="29"/>
        <v>8.6979658408329288E-2</v>
      </c>
      <c r="Q61">
        <f t="shared" si="29"/>
        <v>8.2389142279701538E-2</v>
      </c>
      <c r="R61">
        <f t="shared" si="29"/>
        <v>7.8210419642504664E-2</v>
      </c>
    </row>
    <row r="62" spans="1:70" x14ac:dyDescent="0.3">
      <c r="B62">
        <f t="shared" si="21"/>
        <v>0.22849904223965056</v>
      </c>
      <c r="C62">
        <f t="shared" si="24"/>
        <v>0.20255440309547398</v>
      </c>
      <c r="D62">
        <f t="shared" ref="D62:R62" si="30">D$53*D27</f>
        <v>0.18287253404943596</v>
      </c>
      <c r="E62">
        <f t="shared" si="30"/>
        <v>0.16740480094173113</v>
      </c>
      <c r="F62">
        <f t="shared" si="30"/>
        <v>0.15356041312448707</v>
      </c>
      <c r="G62">
        <f t="shared" si="30"/>
        <v>0.14025943559539503</v>
      </c>
      <c r="H62">
        <f t="shared" si="30"/>
        <v>0.12805679358871258</v>
      </c>
      <c r="I62">
        <f t="shared" si="30"/>
        <v>0.11734785498452331</v>
      </c>
      <c r="J62">
        <f t="shared" si="30"/>
        <v>0.10840324130123234</v>
      </c>
      <c r="K62">
        <f t="shared" si="30"/>
        <v>0.10106824421121822</v>
      </c>
      <c r="L62">
        <f t="shared" si="30"/>
        <v>9.482524457545724E-2</v>
      </c>
      <c r="M62">
        <f t="shared" si="30"/>
        <v>8.9089044606632292E-2</v>
      </c>
      <c r="N62">
        <f t="shared" si="30"/>
        <v>8.3825357654679467E-2</v>
      </c>
      <c r="O62">
        <f t="shared" si="30"/>
        <v>7.9019691288855401E-2</v>
      </c>
      <c r="P62">
        <f t="shared" si="30"/>
        <v>7.4475906769529157E-2</v>
      </c>
      <c r="Q62">
        <f t="shared" si="30"/>
        <v>7.054529980376345E-2</v>
      </c>
      <c r="R62">
        <f t="shared" si="30"/>
        <v>6.6967288999414371E-2</v>
      </c>
    </row>
    <row r="63" spans="1:70" x14ac:dyDescent="0.3">
      <c r="B63">
        <f t="shared" si="21"/>
        <v>0.20205171972027841</v>
      </c>
      <c r="C63">
        <f t="shared" si="24"/>
        <v>0.179110008870108</v>
      </c>
      <c r="D63">
        <f t="shared" ref="D63:R63" si="31">D$53*D28</f>
        <v>0.16170619199156522</v>
      </c>
      <c r="E63">
        <f t="shared" si="31"/>
        <v>0.14802875140383512</v>
      </c>
      <c r="F63">
        <f t="shared" si="31"/>
        <v>0.13578676413101831</v>
      </c>
      <c r="G63">
        <f t="shared" si="31"/>
        <v>0.12402529083392158</v>
      </c>
      <c r="H63">
        <f t="shared" si="31"/>
        <v>0.11323502765200766</v>
      </c>
      <c r="I63">
        <f t="shared" si="31"/>
        <v>0.10376558112764997</v>
      </c>
      <c r="J63">
        <f t="shared" si="31"/>
        <v>9.5856250045872407E-2</v>
      </c>
      <c r="K63">
        <f t="shared" si="31"/>
        <v>8.9370232591907711E-2</v>
      </c>
      <c r="L63">
        <f t="shared" si="31"/>
        <v>8.3849820776371042E-2</v>
      </c>
      <c r="M63">
        <f t="shared" si="31"/>
        <v>7.877754976376472E-2</v>
      </c>
      <c r="N63">
        <f t="shared" si="31"/>
        <v>7.4123101367452329E-2</v>
      </c>
      <c r="O63">
        <f t="shared" si="31"/>
        <v>6.9873660564115078E-2</v>
      </c>
      <c r="P63">
        <f t="shared" si="31"/>
        <v>6.5855790435778341E-2</v>
      </c>
      <c r="Q63">
        <f t="shared" si="31"/>
        <v>6.2380126427766781E-2</v>
      </c>
      <c r="R63">
        <f t="shared" si="31"/>
        <v>5.9216247800047001E-2</v>
      </c>
    </row>
    <row r="64" spans="1:70" x14ac:dyDescent="0.3">
      <c r="B64">
        <f t="shared" si="21"/>
        <v>0.13768823547417164</v>
      </c>
      <c r="C64">
        <f t="shared" si="24"/>
        <v>0.12205459627480385</v>
      </c>
      <c r="D64">
        <f t="shared" ref="D64:R64" si="32">D$53*D29</f>
        <v>0.11019475741849707</v>
      </c>
      <c r="E64">
        <f t="shared" si="32"/>
        <v>0.1008742593651545</v>
      </c>
      <c r="F64">
        <f t="shared" si="32"/>
        <v>9.2531951620261566E-2</v>
      </c>
      <c r="G64">
        <f t="shared" si="32"/>
        <v>8.4517090340705203E-2</v>
      </c>
      <c r="H64">
        <f t="shared" si="32"/>
        <v>7.7164060631893766E-2</v>
      </c>
      <c r="I64">
        <f t="shared" si="32"/>
        <v>7.0711102029705833E-2</v>
      </c>
      <c r="J64">
        <f t="shared" si="32"/>
        <v>6.5321284799055065E-2</v>
      </c>
      <c r="K64">
        <f t="shared" si="32"/>
        <v>6.0901385281607649E-2</v>
      </c>
      <c r="L64">
        <f t="shared" si="32"/>
        <v>5.713949816169453E-2</v>
      </c>
      <c r="M64">
        <f t="shared" si="32"/>
        <v>5.3682996793928829E-2</v>
      </c>
      <c r="N64">
        <f t="shared" si="32"/>
        <v>5.0511220836361843E-2</v>
      </c>
      <c r="O64">
        <f t="shared" si="32"/>
        <v>4.7615437485576881E-2</v>
      </c>
      <c r="P64">
        <f t="shared" si="32"/>
        <v>4.4877458075646887E-2</v>
      </c>
      <c r="Q64">
        <f t="shared" si="32"/>
        <v>4.2508965270801086E-2</v>
      </c>
      <c r="R64">
        <f t="shared" si="32"/>
        <v>4.0352938753886174E-2</v>
      </c>
    </row>
    <row r="65" spans="1:71" x14ac:dyDescent="0.3">
      <c r="B65">
        <f t="shared" si="21"/>
        <v>0.10308326025813493</v>
      </c>
      <c r="C65">
        <f t="shared" si="24"/>
        <v>9.1378799867453855E-2</v>
      </c>
      <c r="D65">
        <f t="shared" ref="D65:R65" si="33">D$53*D30</f>
        <v>8.2499676308102662E-2</v>
      </c>
      <c r="E65">
        <f t="shared" si="33"/>
        <v>7.5521684882332796E-2</v>
      </c>
      <c r="F65">
        <f t="shared" si="33"/>
        <v>6.9276036679646893E-2</v>
      </c>
      <c r="G65">
        <f t="shared" si="33"/>
        <v>6.3275538319216243E-2</v>
      </c>
      <c r="H65">
        <f t="shared" si="33"/>
        <v>5.7770534405491215E-2</v>
      </c>
      <c r="I65">
        <f t="shared" si="33"/>
        <v>5.2939388093436901E-2</v>
      </c>
      <c r="J65">
        <f t="shared" si="33"/>
        <v>4.8904185445820904E-2</v>
      </c>
      <c r="K65">
        <f t="shared" si="33"/>
        <v>4.5595132564848338E-2</v>
      </c>
      <c r="L65">
        <f t="shared" si="33"/>
        <v>4.2778714824376431E-2</v>
      </c>
      <c r="M65">
        <f t="shared" si="33"/>
        <v>4.0190930698529095E-2</v>
      </c>
      <c r="N65">
        <f t="shared" si="33"/>
        <v>3.7816312377737957E-2</v>
      </c>
      <c r="O65">
        <f t="shared" si="33"/>
        <v>3.5648321860812959E-2</v>
      </c>
      <c r="P65">
        <f t="shared" si="33"/>
        <v>3.3598474659828438E-2</v>
      </c>
      <c r="Q65">
        <f t="shared" si="33"/>
        <v>3.1825251556339404E-2</v>
      </c>
      <c r="R65">
        <f t="shared" si="33"/>
        <v>3.0211095911151616E-2</v>
      </c>
    </row>
    <row r="66" spans="1:71" x14ac:dyDescent="0.3">
      <c r="B66">
        <f t="shared" si="21"/>
        <v>7.1635148451729552E-2</v>
      </c>
      <c r="C66">
        <f t="shared" si="24"/>
        <v>6.3501424745919036E-2</v>
      </c>
      <c r="D66">
        <f t="shared" ref="D66:R66" si="34">D$53*D31</f>
        <v>5.7331098616316654E-2</v>
      </c>
      <c r="E66">
        <f t="shared" si="34"/>
        <v>5.2481916989463015E-2</v>
      </c>
      <c r="F66">
        <f t="shared" si="34"/>
        <v>4.8141659075071189E-2</v>
      </c>
      <c r="G66">
        <f t="shared" si="34"/>
        <v>4.3971761947667443E-2</v>
      </c>
      <c r="H66">
        <f t="shared" si="34"/>
        <v>4.0146196365054593E-2</v>
      </c>
      <c r="I66">
        <f t="shared" si="34"/>
        <v>3.6788911366603783E-2</v>
      </c>
      <c r="J66">
        <f t="shared" si="34"/>
        <v>3.398474762584771E-2</v>
      </c>
      <c r="K66">
        <f t="shared" si="34"/>
        <v>3.1685203609006361E-2</v>
      </c>
      <c r="L66">
        <f t="shared" si="34"/>
        <v>2.9728004133208176E-2</v>
      </c>
      <c r="M66">
        <f t="shared" si="34"/>
        <v>2.7929687902698057E-2</v>
      </c>
      <c r="N66">
        <f t="shared" si="34"/>
        <v>2.6279505947838455E-2</v>
      </c>
      <c r="O66">
        <f t="shared" si="34"/>
        <v>2.4772914847276051E-2</v>
      </c>
      <c r="P66">
        <f t="shared" si="34"/>
        <v>2.3348424506379018E-2</v>
      </c>
      <c r="Q66">
        <f t="shared" si="34"/>
        <v>2.2116167203511561E-2</v>
      </c>
      <c r="R66">
        <f t="shared" si="34"/>
        <v>2.0994449875424825E-2</v>
      </c>
    </row>
    <row r="67" spans="1:71" x14ac:dyDescent="0.3">
      <c r="B67">
        <f t="shared" si="21"/>
        <v>2.5568977389468211E-2</v>
      </c>
      <c r="C67">
        <f t="shared" si="24"/>
        <v>2.2665779699214392E-2</v>
      </c>
      <c r="D67">
        <f t="shared" ref="D67:R67" si="35">D$53*D32</f>
        <v>2.0463384189421337E-2</v>
      </c>
      <c r="E67">
        <f t="shared" si="35"/>
        <v>1.8732549284291019E-2</v>
      </c>
      <c r="F67">
        <f t="shared" si="35"/>
        <v>1.7183366252272531E-2</v>
      </c>
      <c r="G67">
        <f t="shared" si="35"/>
        <v>1.5694990675877384E-2</v>
      </c>
      <c r="H67">
        <f t="shared" si="35"/>
        <v>1.43295185299005E-2</v>
      </c>
      <c r="I67">
        <f t="shared" si="35"/>
        <v>1.3131191366898482E-2</v>
      </c>
      <c r="J67">
        <f t="shared" si="35"/>
        <v>1.2130291657280757E-2</v>
      </c>
      <c r="K67">
        <f t="shared" si="35"/>
        <v>1.1309507583491578E-2</v>
      </c>
      <c r="L67">
        <f t="shared" si="35"/>
        <v>1.0610917712109038E-2</v>
      </c>
      <c r="M67">
        <f t="shared" si="35"/>
        <v>9.9690385783202558E-3</v>
      </c>
      <c r="N67">
        <f t="shared" si="35"/>
        <v>9.3800335158020273E-3</v>
      </c>
      <c r="O67">
        <f t="shared" si="35"/>
        <v>8.8422808257044867E-3</v>
      </c>
      <c r="P67">
        <f t="shared" si="35"/>
        <v>8.333832639232798E-3</v>
      </c>
      <c r="Q67">
        <f t="shared" si="35"/>
        <v>7.8939988454038365E-3</v>
      </c>
      <c r="R67">
        <f t="shared" si="35"/>
        <v>7.4936204610615339E-3</v>
      </c>
    </row>
    <row r="68" spans="1:71" x14ac:dyDescent="0.3">
      <c r="B68">
        <f t="shared" si="21"/>
        <v>1.7159102683605008E-2</v>
      </c>
      <c r="C68">
        <f t="shared" si="24"/>
        <v>1.5210793741911106E-2</v>
      </c>
      <c r="D68">
        <f t="shared" ref="D68:R68" si="36">D$53*D33</f>
        <v>1.3732786619185278E-2</v>
      </c>
      <c r="E68">
        <f t="shared" si="36"/>
        <v>1.2571239428106295E-2</v>
      </c>
      <c r="F68">
        <f t="shared" si="36"/>
        <v>1.1531597117927199E-2</v>
      </c>
      <c r="G68">
        <f t="shared" si="36"/>
        <v>1.0532762125110723E-2</v>
      </c>
      <c r="H68">
        <f t="shared" si="36"/>
        <v>9.6164064802396563E-3</v>
      </c>
      <c r="I68">
        <f t="shared" si="36"/>
        <v>8.8122202773540381E-3</v>
      </c>
      <c r="J68">
        <f t="shared" si="36"/>
        <v>8.1405258004214106E-3</v>
      </c>
      <c r="K68">
        <f t="shared" si="36"/>
        <v>7.5897052498499484E-3</v>
      </c>
      <c r="L68">
        <f t="shared" si="36"/>
        <v>7.1208880909080785E-3</v>
      </c>
      <c r="M68">
        <f t="shared" si="36"/>
        <v>6.6901289799988634E-3</v>
      </c>
      <c r="N68">
        <f t="shared" si="36"/>
        <v>6.2948531660714574E-3</v>
      </c>
      <c r="O68">
        <f t="shared" si="36"/>
        <v>5.9339723421254357E-3</v>
      </c>
      <c r="P68">
        <f t="shared" si="36"/>
        <v>5.5927574977431933E-3</v>
      </c>
      <c r="Q68">
        <f t="shared" si="36"/>
        <v>5.2975891334761356E-3</v>
      </c>
      <c r="R68">
        <f t="shared" si="36"/>
        <v>5.0288989271929842E-3</v>
      </c>
    </row>
    <row r="69" spans="1:71" x14ac:dyDescent="0.3">
      <c r="A69" s="9" t="s">
        <v>17</v>
      </c>
      <c r="B69">
        <f>SUM(B56:B68)*5</f>
        <v>8.4422338332051545</v>
      </c>
      <c r="C69">
        <f t="shared" ref="C69:D69" si="37">SUM(C56:C68)*5</f>
        <v>7.4836709078361006</v>
      </c>
      <c r="D69">
        <f t="shared" si="37"/>
        <v>6.7564952526011552</v>
      </c>
      <c r="E69">
        <f t="shared" ref="E69:R69" si="38">SUM(E56:E68)*5</f>
        <v>6.1850170595858067</v>
      </c>
      <c r="F69">
        <f t="shared" si="38"/>
        <v>5.6735157504986145</v>
      </c>
      <c r="G69">
        <f t="shared" si="38"/>
        <v>5.1820915352801</v>
      </c>
      <c r="H69">
        <f t="shared" si="38"/>
        <v>4.7312469444513123</v>
      </c>
      <c r="I69">
        <f t="shared" si="38"/>
        <v>4.3355894269585971</v>
      </c>
      <c r="J69">
        <f t="shared" si="38"/>
        <v>4.0051174935890428</v>
      </c>
      <c r="K69">
        <f t="shared" si="38"/>
        <v>3.7341152171994869</v>
      </c>
      <c r="L69">
        <f t="shared" si="38"/>
        <v>3.5034583959318</v>
      </c>
      <c r="M69">
        <f t="shared" si="38"/>
        <v>3.2915260351823195</v>
      </c>
      <c r="N69">
        <f t="shared" si="38"/>
        <v>3.0970513641394071</v>
      </c>
      <c r="O69">
        <f t="shared" si="38"/>
        <v>2.9194989385931085</v>
      </c>
      <c r="P69">
        <f t="shared" si="38"/>
        <v>2.7516221237764493</v>
      </c>
      <c r="Q69">
        <f t="shared" si="38"/>
        <v>2.6064000572584787</v>
      </c>
      <c r="R69">
        <f t="shared" si="38"/>
        <v>2.4742051755120213</v>
      </c>
    </row>
    <row r="72" spans="1:71" x14ac:dyDescent="0.3">
      <c r="B72">
        <f>SUMPRODUCT(B21:B33,$A$21:$A$33)/SUM(B21:B33)+2.5</f>
        <v>45.196147555377884</v>
      </c>
      <c r="C72">
        <f t="shared" ref="C72:D72" si="39">SUMPRODUCT(C21:C33,$A$21:$A$33)/SUM(C21:C33)+2.5</f>
        <v>45.196147555377884</v>
      </c>
      <c r="D72">
        <f t="shared" si="39"/>
        <v>45.196147555377884</v>
      </c>
      <c r="E72">
        <f t="shared" ref="E72:R72" si="40">SUMPRODUCT(E21:E33,$A$21:$A$33)/SUM(E21:E33)+2.5</f>
        <v>45.196147555377884</v>
      </c>
      <c r="F72">
        <f t="shared" si="40"/>
        <v>45.196147555377884</v>
      </c>
      <c r="G72">
        <f t="shared" si="40"/>
        <v>45.196147555377884</v>
      </c>
      <c r="H72">
        <f t="shared" si="40"/>
        <v>45.196147555377884</v>
      </c>
      <c r="I72">
        <f t="shared" si="40"/>
        <v>45.196147555377884</v>
      </c>
      <c r="J72">
        <f t="shared" si="40"/>
        <v>45.196147555377884</v>
      </c>
      <c r="K72">
        <f t="shared" si="40"/>
        <v>45.196147555377884</v>
      </c>
      <c r="L72">
        <f t="shared" si="40"/>
        <v>45.196147555377884</v>
      </c>
      <c r="M72">
        <f t="shared" si="40"/>
        <v>45.196147555377884</v>
      </c>
      <c r="N72">
        <f t="shared" si="40"/>
        <v>45.196147555377884</v>
      </c>
      <c r="O72">
        <f t="shared" si="40"/>
        <v>45.196147555377884</v>
      </c>
      <c r="P72">
        <f t="shared" si="40"/>
        <v>45.196147555377884</v>
      </c>
      <c r="Q72">
        <f t="shared" si="40"/>
        <v>45.196147555377884</v>
      </c>
      <c r="R72">
        <f t="shared" si="40"/>
        <v>45.196147555377884</v>
      </c>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row>
    <row r="76" spans="1:71" x14ac:dyDescent="0.3">
      <c r="A76" t="s">
        <v>23</v>
      </c>
      <c r="B76">
        <f>SUMPRODUCT(B56:B68,'3b. Mid-period age structure'!C6:C18)</f>
        <v>556.30857156450043</v>
      </c>
      <c r="C76">
        <f>SUMPRODUCT(C56:C68,'3b. Mid-period age structure'!D6:D18)</f>
        <v>588.94402356099988</v>
      </c>
      <c r="D76">
        <f>SUMPRODUCT(D56:D68,'3b. Mid-period age structure'!E6:E18)</f>
        <v>627.77004273500006</v>
      </c>
      <c r="E76">
        <f>SUMPRODUCT(E56:E68,'3b. Mid-period age structure'!F6:F18)</f>
        <v>673.755997525</v>
      </c>
      <c r="F76">
        <f>SUMPRODUCT(F56:F68,'3b. Mid-period age structure'!G6:G18)</f>
        <v>721.75702731149988</v>
      </c>
      <c r="G76">
        <f>SUMPRODUCT(G56:G68,'3b. Mid-period age structure'!H6:H18)</f>
        <v>765.03774899200027</v>
      </c>
      <c r="H76">
        <f>SUMPRODUCT(H56:H68,'3b. Mid-period age structure'!I6:I18)</f>
        <v>801.39860910850007</v>
      </c>
      <c r="I76">
        <f>SUMPRODUCT(I56:I68,'3b. Mid-period age structure'!J6:J18)</f>
        <v>830.84801041549974</v>
      </c>
      <c r="J76">
        <f>SUMPRODUCT(J56:J68,'3b. Mid-period age structure'!K6:K18)</f>
        <v>857.39979479450017</v>
      </c>
      <c r="K76">
        <f>SUMPRODUCT(K56:K68,'3b. Mid-period age structure'!L6:L18)</f>
        <v>884.05765093750006</v>
      </c>
      <c r="L76">
        <f>SUMPRODUCT(L56:L68,'3b. Mid-period age structure'!M6:M18)</f>
        <v>909.60415388450031</v>
      </c>
      <c r="M76">
        <f>SUMPRODUCT(M56:M68,'3b. Mid-period age structure'!N6:N18)</f>
        <v>929.96369084000014</v>
      </c>
      <c r="N76">
        <f>SUMPRODUCT(N56:N68,'3b. Mid-period age structure'!O6:O18)</f>
        <v>944.7446647535005</v>
      </c>
      <c r="O76">
        <f>SUMPRODUCT(O56:O68,'3b. Mid-period age structure'!P6:P18)</f>
        <v>953.75317657549988</v>
      </c>
      <c r="P76">
        <f>SUMPRODUCT(P56:P68,'3b. Mid-period age structure'!Q6:Q18)</f>
        <v>955.41054835599971</v>
      </c>
      <c r="Q76">
        <f>SUMPRODUCT(Q56:Q68,'3b. Mid-period age structure'!R6:R18)</f>
        <v>955.39874370149994</v>
      </c>
      <c r="R76">
        <f>SUMPRODUCT(R56:R68,'3b. Mid-period age structure'!S6:S18)</f>
        <v>951.65654443149981</v>
      </c>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row>
    <row r="77" spans="1:71" x14ac:dyDescent="0.3">
      <c r="A77" t="s">
        <v>5</v>
      </c>
      <c r="B77" s="2">
        <f>B76/'3.Age structure'!D3*5</f>
        <v>1.0000000000000007</v>
      </c>
      <c r="C77" s="2">
        <f>C76/'3.Age structure'!E3*5</f>
        <v>0.99999999999999978</v>
      </c>
      <c r="D77" s="2">
        <f>D76/'3.Age structure'!F3*5</f>
        <v>1.0000000000000002</v>
      </c>
      <c r="E77" s="2">
        <f>E76/'3.Age structure'!G3*5</f>
        <v>0.99999999999999989</v>
      </c>
      <c r="F77" s="2">
        <f>F76/'3.Age structure'!H3*5</f>
        <v>0.99999999999999989</v>
      </c>
      <c r="G77" s="2">
        <f>G76/'3.Age structure'!I3*5</f>
        <v>1.0000000000000002</v>
      </c>
      <c r="H77" s="2">
        <f>H76/'3.Age structure'!J3*5</f>
        <v>1.0000000000000002</v>
      </c>
      <c r="I77" s="2">
        <f>I76/'3.Age structure'!K3*5</f>
        <v>0.99999999999999989</v>
      </c>
      <c r="J77" s="2">
        <f>J76/'3.Age structure'!L3*5</f>
        <v>1</v>
      </c>
      <c r="K77" s="2">
        <f>K76/'3.Age structure'!M3*5</f>
        <v>1</v>
      </c>
      <c r="L77" s="2">
        <f>L76/'3.Age structure'!N3*5</f>
        <v>1.0000000000000002</v>
      </c>
      <c r="M77" s="2">
        <f>M76/'3.Age structure'!O3*5</f>
        <v>1.0000000000000002</v>
      </c>
      <c r="N77" s="2">
        <f>N76/'3.Age structure'!P3*5</f>
        <v>1.0000000000000004</v>
      </c>
      <c r="O77" s="2">
        <f>O76/'3.Age structure'!Q3*5</f>
        <v>0.99999999999999978</v>
      </c>
      <c r="P77" s="2">
        <f>P76/'3.Age structure'!R3*5</f>
        <v>0.99999999999999978</v>
      </c>
      <c r="Q77" s="2">
        <f>Q76/'3.Age structure'!S3*5</f>
        <v>0.99999999999999978</v>
      </c>
      <c r="R77" s="2">
        <f>R76/'3.Age structure'!T3*5</f>
        <v>0.99999999999999978</v>
      </c>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row>
    <row r="81" spans="1:71" x14ac:dyDescent="0.3">
      <c r="A81" t="s">
        <v>24</v>
      </c>
      <c r="B81">
        <f>B69/'4a. Female Fertility'!B12</f>
        <v>1.8165498629782579</v>
      </c>
      <c r="C81" s="3">
        <f>C69/'4a. Female Fertility'!C12</f>
        <v>1.7276920555536293</v>
      </c>
      <c r="D81" s="3">
        <f>D69/'4a. Female Fertility'!D12</f>
        <v>1.6673235576342214</v>
      </c>
      <c r="E81" s="3">
        <f>E69/'4a. Female Fertility'!E12</f>
        <v>1.6255827006901302</v>
      </c>
      <c r="F81" s="3">
        <f>F69/'4a. Female Fertility'!F12</f>
        <v>1.5819528637348357</v>
      </c>
      <c r="G81" s="3">
        <f>G69/'4a. Female Fertility'!G12</f>
        <v>1.5267940058572522</v>
      </c>
      <c r="H81" s="3">
        <f>H69/'4a. Female Fertility'!H12</f>
        <v>1.4660986472223705</v>
      </c>
      <c r="I81" s="3">
        <f>I69/'4a. Female Fertility'!I12</f>
        <v>1.409306145806331</v>
      </c>
      <c r="J81" s="3">
        <f>J69/'4a. Female Fertility'!J12</f>
        <v>1.3616827571444745</v>
      </c>
      <c r="K81" s="3">
        <f>K69/'4a. Female Fertility'!K12</f>
        <v>1.3235911020840379</v>
      </c>
      <c r="L81" s="3">
        <f>L69/'4a. Female Fertility'!L12</f>
        <v>1.2916928053429928</v>
      </c>
      <c r="M81" s="3">
        <f>M69/'4a. Female Fertility'!M12</f>
        <v>1.2614110658321145</v>
      </c>
      <c r="N81" s="3">
        <f>N69/'4a. Female Fertility'!N12</f>
        <v>1.230795757318049</v>
      </c>
      <c r="O81" s="3">
        <f>O69/'4a. Female Fertility'!O12</f>
        <v>1.2008962768265841</v>
      </c>
      <c r="P81" s="3">
        <f>P69/'4a. Female Fertility'!P12</f>
        <v>1.1732995581513088</v>
      </c>
      <c r="Q81" s="3">
        <f>Q69/'4a. Female Fertility'!Q12</f>
        <v>1.1488011535871292</v>
      </c>
      <c r="R81" s="3">
        <f>R69/'4a. Female Fertility'!R12</f>
        <v>1.1268411784451522</v>
      </c>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row>
  </sheetData>
  <sheetProtection sheet="1" objects="1" scenarios="1"/>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339"/>
  <sheetViews>
    <sheetView workbookViewId="0">
      <selection activeCell="F10" sqref="F10"/>
    </sheetView>
  </sheetViews>
  <sheetFormatPr baseColWidth="10" defaultColWidth="8" defaultRowHeight="14.4" x14ac:dyDescent="0.3"/>
  <cols>
    <col min="1" max="1" width="5.88671875" style="6" customWidth="1"/>
    <col min="2" max="2" width="25.5546875" style="6" customWidth="1"/>
    <col min="3" max="3" width="53" style="6" customWidth="1"/>
    <col min="4" max="4" width="7.5546875" style="6" customWidth="1"/>
    <col min="5" max="5" width="8.44140625" style="6" customWidth="1"/>
    <col min="6" max="6" width="13.5546875" style="6" customWidth="1"/>
    <col min="7" max="28" width="10.109375" style="6" customWidth="1"/>
    <col min="29" max="16384" width="8" style="6"/>
  </cols>
  <sheetData>
    <row r="1" spans="1:30" ht="24" x14ac:dyDescent="0.3">
      <c r="A1" s="73" t="s">
        <v>27</v>
      </c>
      <c r="B1" s="73" t="s">
        <v>28</v>
      </c>
      <c r="C1" s="74" t="s">
        <v>29</v>
      </c>
      <c r="D1" s="74" t="s">
        <v>30</v>
      </c>
      <c r="E1" s="75" t="s">
        <v>31</v>
      </c>
      <c r="F1" s="75" t="s">
        <v>306</v>
      </c>
      <c r="G1" s="76" t="s">
        <v>307</v>
      </c>
      <c r="H1" s="76" t="s">
        <v>308</v>
      </c>
      <c r="I1" s="76" t="s">
        <v>309</v>
      </c>
      <c r="J1" s="76" t="s">
        <v>32</v>
      </c>
      <c r="K1" s="76" t="s">
        <v>33</v>
      </c>
      <c r="L1" s="76" t="s">
        <v>34</v>
      </c>
      <c r="M1" s="76" t="s">
        <v>35</v>
      </c>
      <c r="N1" s="76" t="s">
        <v>36</v>
      </c>
      <c r="O1" s="76" t="s">
        <v>37</v>
      </c>
      <c r="P1" s="76" t="s">
        <v>38</v>
      </c>
      <c r="Q1" s="76" t="s">
        <v>299</v>
      </c>
      <c r="R1" s="76" t="s">
        <v>300</v>
      </c>
      <c r="S1" s="76" t="s">
        <v>301</v>
      </c>
      <c r="T1" s="76" t="s">
        <v>302</v>
      </c>
      <c r="U1" s="76" t="s">
        <v>304</v>
      </c>
      <c r="V1" s="76" t="s">
        <v>305</v>
      </c>
      <c r="W1" s="76" t="s">
        <v>311</v>
      </c>
      <c r="X1" s="76" t="s">
        <v>312</v>
      </c>
      <c r="Y1" s="76" t="s">
        <v>313</v>
      </c>
      <c r="Z1" s="76" t="s">
        <v>314</v>
      </c>
      <c r="AA1" s="76" t="s">
        <v>315</v>
      </c>
      <c r="AB1" s="39" t="s">
        <v>315</v>
      </c>
      <c r="AD1" s="45" t="s">
        <v>310</v>
      </c>
    </row>
    <row r="2" spans="1:30" x14ac:dyDescent="0.3">
      <c r="A2" s="65">
        <v>1</v>
      </c>
      <c r="B2" s="66" t="s">
        <v>323</v>
      </c>
      <c r="C2" s="67" t="s">
        <v>39</v>
      </c>
      <c r="D2" s="71"/>
      <c r="E2" s="71">
        <v>900</v>
      </c>
      <c r="F2" s="71">
        <v>2015</v>
      </c>
      <c r="G2" s="72">
        <v>348221.88799999998</v>
      </c>
      <c r="H2" s="72">
        <v>333213.90500000003</v>
      </c>
      <c r="I2" s="72">
        <v>316713.71100000001</v>
      </c>
      <c r="J2" s="72">
        <v>306451.94300000003</v>
      </c>
      <c r="K2" s="72">
        <v>309128.41700000002</v>
      </c>
      <c r="L2" s="72">
        <v>312748.13099999999</v>
      </c>
      <c r="M2" s="72">
        <v>280851.86499999999</v>
      </c>
      <c r="N2" s="72">
        <v>253649.57500000001</v>
      </c>
      <c r="O2" s="72">
        <v>246005.42199999999</v>
      </c>
      <c r="P2" s="72">
        <v>229156.31700000001</v>
      </c>
      <c r="Q2" s="72">
        <v>201640.524</v>
      </c>
      <c r="R2" s="72">
        <v>168252.97200000001</v>
      </c>
      <c r="S2" s="72">
        <v>143542.64499999999</v>
      </c>
      <c r="T2" s="72">
        <v>103387.823</v>
      </c>
      <c r="U2" s="72">
        <v>71641.952999999994</v>
      </c>
      <c r="V2" s="72">
        <v>51048.04</v>
      </c>
      <c r="W2" s="72">
        <v>29594.038</v>
      </c>
      <c r="X2" s="72">
        <v>13818.357</v>
      </c>
      <c r="Y2" s="72">
        <v>4214.0339999999997</v>
      </c>
      <c r="Z2" s="72">
        <v>761.73099999999999</v>
      </c>
      <c r="AA2" s="72">
        <v>88.819000000000003</v>
      </c>
      <c r="AB2" s="4" t="s">
        <v>291</v>
      </c>
      <c r="AD2" s="1">
        <f>SUM(W2:AB2)</f>
        <v>48476.979000000007</v>
      </c>
    </row>
    <row r="3" spans="1:30" x14ac:dyDescent="0.3">
      <c r="A3" s="65">
        <v>2</v>
      </c>
      <c r="B3" s="66" t="s">
        <v>323</v>
      </c>
      <c r="C3" s="67" t="s">
        <v>39</v>
      </c>
      <c r="D3" s="71"/>
      <c r="E3" s="71">
        <v>900</v>
      </c>
      <c r="F3" s="71">
        <v>2020</v>
      </c>
      <c r="G3" s="72">
        <v>350793.266</v>
      </c>
      <c r="H3" s="72">
        <v>344607.21799999999</v>
      </c>
      <c r="I3" s="72">
        <v>331454.36800000002</v>
      </c>
      <c r="J3" s="72">
        <v>314900.56300000002</v>
      </c>
      <c r="K3" s="72">
        <v>304383.74400000001</v>
      </c>
      <c r="L3" s="72">
        <v>307342.685</v>
      </c>
      <c r="M3" s="72">
        <v>310118.51699999999</v>
      </c>
      <c r="N3" s="72">
        <v>277126.49300000002</v>
      </c>
      <c r="O3" s="72">
        <v>249323.14</v>
      </c>
      <c r="P3" s="72">
        <v>240688.53099999999</v>
      </c>
      <c r="Q3" s="72">
        <v>222325.889</v>
      </c>
      <c r="R3" s="72">
        <v>192741.02900000001</v>
      </c>
      <c r="S3" s="72">
        <v>156915.93599999999</v>
      </c>
      <c r="T3" s="72">
        <v>129043.284</v>
      </c>
      <c r="U3" s="72">
        <v>87773.884000000005</v>
      </c>
      <c r="V3" s="72">
        <v>55399.258999999998</v>
      </c>
      <c r="W3" s="72">
        <v>34504.258000000002</v>
      </c>
      <c r="X3" s="72">
        <v>16411.616999999998</v>
      </c>
      <c r="Y3" s="72">
        <v>5658.4740000000002</v>
      </c>
      <c r="Z3" s="72">
        <v>1137.989</v>
      </c>
      <c r="AA3" s="72">
        <v>125.875</v>
      </c>
      <c r="AB3" s="4" t="s">
        <v>291</v>
      </c>
      <c r="AD3" s="1">
        <f t="shared" ref="AD3:AD66" si="0">SUM(W3:AB3)</f>
        <v>57838.213000000003</v>
      </c>
    </row>
    <row r="4" spans="1:30" x14ac:dyDescent="0.3">
      <c r="A4" s="65">
        <v>3</v>
      </c>
      <c r="B4" s="66" t="s">
        <v>323</v>
      </c>
      <c r="C4" s="67" t="s">
        <v>39</v>
      </c>
      <c r="D4" s="71"/>
      <c r="E4" s="71">
        <v>900</v>
      </c>
      <c r="F4" s="71">
        <v>2025</v>
      </c>
      <c r="G4" s="72">
        <v>350111.58799999999</v>
      </c>
      <c r="H4" s="72">
        <v>347684.408</v>
      </c>
      <c r="I4" s="72">
        <v>342976.37400000001</v>
      </c>
      <c r="J4" s="72">
        <v>329770.152</v>
      </c>
      <c r="K4" s="72">
        <v>312996.57199999999</v>
      </c>
      <c r="L4" s="72">
        <v>302646.17200000002</v>
      </c>
      <c r="M4" s="72">
        <v>304748.53200000001</v>
      </c>
      <c r="N4" s="72">
        <v>306168.56099999999</v>
      </c>
      <c r="O4" s="72">
        <v>272471.136</v>
      </c>
      <c r="P4" s="72">
        <v>243809.31899999999</v>
      </c>
      <c r="Q4" s="72">
        <v>233535.68700000001</v>
      </c>
      <c r="R4" s="72">
        <v>213084.98699999999</v>
      </c>
      <c r="S4" s="72">
        <v>180572.95199999999</v>
      </c>
      <c r="T4" s="72">
        <v>141719.03700000001</v>
      </c>
      <c r="U4" s="72">
        <v>110157.239</v>
      </c>
      <c r="V4" s="72">
        <v>68865.827999999994</v>
      </c>
      <c r="W4" s="72">
        <v>38256.745000000003</v>
      </c>
      <c r="X4" s="72">
        <v>19584.532999999999</v>
      </c>
      <c r="Y4" s="72">
        <v>6919.0249999999996</v>
      </c>
      <c r="Z4" s="72">
        <v>1574.1120000000001</v>
      </c>
      <c r="AA4" s="72">
        <v>190.67699999999999</v>
      </c>
      <c r="AB4" s="4" t="s">
        <v>291</v>
      </c>
      <c r="AD4" s="1">
        <f t="shared" si="0"/>
        <v>66525.092000000004</v>
      </c>
    </row>
    <row r="5" spans="1:30" x14ac:dyDescent="0.3">
      <c r="A5" s="65">
        <v>4</v>
      </c>
      <c r="B5" s="66" t="s">
        <v>323</v>
      </c>
      <c r="C5" s="67" t="s">
        <v>39</v>
      </c>
      <c r="D5" s="71"/>
      <c r="E5" s="71">
        <v>900</v>
      </c>
      <c r="F5" s="71">
        <v>2030</v>
      </c>
      <c r="G5" s="72">
        <v>349896.78399999999</v>
      </c>
      <c r="H5" s="72">
        <v>347216.22399999999</v>
      </c>
      <c r="I5" s="72">
        <v>346254.20899999997</v>
      </c>
      <c r="J5" s="72">
        <v>341472.489</v>
      </c>
      <c r="K5" s="72">
        <v>327960.163</v>
      </c>
      <c r="L5" s="72">
        <v>311224.78200000001</v>
      </c>
      <c r="M5" s="72">
        <v>300171.44300000003</v>
      </c>
      <c r="N5" s="72">
        <v>301123.49599999998</v>
      </c>
      <c r="O5" s="72">
        <v>301534.22100000002</v>
      </c>
      <c r="P5" s="72">
        <v>266853.06300000002</v>
      </c>
      <c r="Q5" s="72">
        <v>236699.52600000001</v>
      </c>
      <c r="R5" s="72">
        <v>224077.33300000001</v>
      </c>
      <c r="S5" s="72">
        <v>200417.36600000001</v>
      </c>
      <c r="T5" s="72">
        <v>164007.891</v>
      </c>
      <c r="U5" s="72">
        <v>121816.965</v>
      </c>
      <c r="V5" s="72">
        <v>86970.043000000005</v>
      </c>
      <c r="W5" s="72">
        <v>48477.773999999998</v>
      </c>
      <c r="X5" s="72">
        <v>22311.741999999998</v>
      </c>
      <c r="Y5" s="72">
        <v>8485.2759999999998</v>
      </c>
      <c r="Z5" s="72">
        <v>1982.6220000000001</v>
      </c>
      <c r="AA5" s="72">
        <v>271.45299999999997</v>
      </c>
      <c r="AB5" s="4" t="s">
        <v>291</v>
      </c>
      <c r="AD5" s="1">
        <f t="shared" si="0"/>
        <v>81528.866999999998</v>
      </c>
    </row>
    <row r="6" spans="1:30" x14ac:dyDescent="0.3">
      <c r="A6" s="65">
        <v>5</v>
      </c>
      <c r="B6" s="66" t="s">
        <v>323</v>
      </c>
      <c r="C6" s="67" t="s">
        <v>39</v>
      </c>
      <c r="D6" s="71"/>
      <c r="E6" s="71">
        <v>900</v>
      </c>
      <c r="F6" s="71">
        <v>2035</v>
      </c>
      <c r="G6" s="72">
        <v>351676.033</v>
      </c>
      <c r="H6" s="72">
        <v>347226.462</v>
      </c>
      <c r="I6" s="72">
        <v>345851.63500000001</v>
      </c>
      <c r="J6" s="72">
        <v>344869.31400000001</v>
      </c>
      <c r="K6" s="72">
        <v>339705.65600000002</v>
      </c>
      <c r="L6" s="72">
        <v>326123.17700000003</v>
      </c>
      <c r="M6" s="72">
        <v>308807.89199999999</v>
      </c>
      <c r="N6" s="72">
        <v>296818.95400000003</v>
      </c>
      <c r="O6" s="72">
        <v>296804.27600000001</v>
      </c>
      <c r="P6" s="72">
        <v>295806.54200000002</v>
      </c>
      <c r="Q6" s="72">
        <v>259455.68299999999</v>
      </c>
      <c r="R6" s="72">
        <v>227300.399</v>
      </c>
      <c r="S6" s="72">
        <v>211191.88200000001</v>
      </c>
      <c r="T6" s="72">
        <v>183048.28099999999</v>
      </c>
      <c r="U6" s="72">
        <v>142137.43900000001</v>
      </c>
      <c r="V6" s="72">
        <v>97309.231</v>
      </c>
      <c r="W6" s="72">
        <v>61723.837</v>
      </c>
      <c r="X6" s="72">
        <v>28982.315999999999</v>
      </c>
      <c r="Y6" s="72">
        <v>9985.9040000000005</v>
      </c>
      <c r="Z6" s="72">
        <v>2495.4789999999998</v>
      </c>
      <c r="AA6" s="72">
        <v>352.46899999999999</v>
      </c>
      <c r="AB6" s="4" t="s">
        <v>291</v>
      </c>
      <c r="AD6" s="1">
        <f t="shared" si="0"/>
        <v>103540.00499999999</v>
      </c>
    </row>
    <row r="7" spans="1:30" x14ac:dyDescent="0.3">
      <c r="A7" s="65">
        <v>6</v>
      </c>
      <c r="B7" s="66" t="s">
        <v>323</v>
      </c>
      <c r="C7" s="67" t="s">
        <v>39</v>
      </c>
      <c r="D7" s="71"/>
      <c r="E7" s="71">
        <v>900</v>
      </c>
      <c r="F7" s="71">
        <v>2040</v>
      </c>
      <c r="G7" s="72">
        <v>355087.53499999997</v>
      </c>
      <c r="H7" s="72">
        <v>349257.23100000003</v>
      </c>
      <c r="I7" s="72">
        <v>345974.603</v>
      </c>
      <c r="J7" s="72">
        <v>344530.723</v>
      </c>
      <c r="K7" s="72">
        <v>343098.26899999997</v>
      </c>
      <c r="L7" s="72">
        <v>337777.87199999997</v>
      </c>
      <c r="M7" s="72">
        <v>323736.98800000001</v>
      </c>
      <c r="N7" s="72">
        <v>305649.59299999999</v>
      </c>
      <c r="O7" s="72">
        <v>292759.54700000002</v>
      </c>
      <c r="P7" s="72">
        <v>291398.58600000001</v>
      </c>
      <c r="Q7" s="72">
        <v>288226.15700000001</v>
      </c>
      <c r="R7" s="72">
        <v>249569.55100000001</v>
      </c>
      <c r="S7" s="72">
        <v>214448.66399999999</v>
      </c>
      <c r="T7" s="72">
        <v>193506.49100000001</v>
      </c>
      <c r="U7" s="72">
        <v>159804.255</v>
      </c>
      <c r="V7" s="72">
        <v>114798.891</v>
      </c>
      <c r="W7" s="72">
        <v>70182.706999999995</v>
      </c>
      <c r="X7" s="72">
        <v>37283.536</v>
      </c>
      <c r="Y7" s="72">
        <v>13355.871999999999</v>
      </c>
      <c r="Z7" s="72">
        <v>3033.788</v>
      </c>
      <c r="AA7" s="72">
        <v>451.33699999999999</v>
      </c>
      <c r="AB7" s="4" t="s">
        <v>291</v>
      </c>
      <c r="AD7" s="1">
        <f t="shared" si="0"/>
        <v>124307.23999999999</v>
      </c>
    </row>
    <row r="8" spans="1:30" x14ac:dyDescent="0.3">
      <c r="A8" s="65">
        <v>7</v>
      </c>
      <c r="B8" s="66" t="s">
        <v>323</v>
      </c>
      <c r="C8" s="67" t="s">
        <v>39</v>
      </c>
      <c r="D8" s="71"/>
      <c r="E8" s="71">
        <v>900</v>
      </c>
      <c r="F8" s="71">
        <v>2045</v>
      </c>
      <c r="G8" s="72">
        <v>358360.79200000002</v>
      </c>
      <c r="H8" s="72">
        <v>352885.64</v>
      </c>
      <c r="I8" s="72">
        <v>348093.55</v>
      </c>
      <c r="J8" s="72">
        <v>344726.538</v>
      </c>
      <c r="K8" s="72">
        <v>342772.027</v>
      </c>
      <c r="L8" s="72">
        <v>341159.82699999999</v>
      </c>
      <c r="M8" s="72">
        <v>335488.95600000001</v>
      </c>
      <c r="N8" s="72">
        <v>320711.46799999999</v>
      </c>
      <c r="O8" s="72">
        <v>301734.353</v>
      </c>
      <c r="P8" s="72">
        <v>287621.61900000001</v>
      </c>
      <c r="Q8" s="72">
        <v>284160.18599999999</v>
      </c>
      <c r="R8" s="72">
        <v>277995.25400000002</v>
      </c>
      <c r="S8" s="72">
        <v>236092.84899999999</v>
      </c>
      <c r="T8" s="72">
        <v>196942.47099999999</v>
      </c>
      <c r="U8" s="72">
        <v>169864.73499999999</v>
      </c>
      <c r="V8" s="72">
        <v>130392.284</v>
      </c>
      <c r="W8" s="72">
        <v>84031.322</v>
      </c>
      <c r="X8" s="72">
        <v>43312.946000000004</v>
      </c>
      <c r="Y8" s="72">
        <v>17432.343000000001</v>
      </c>
      <c r="Z8" s="72">
        <v>4181.1819999999998</v>
      </c>
      <c r="AA8" s="72">
        <v>561.92100000000005</v>
      </c>
      <c r="AB8" s="4" t="s">
        <v>291</v>
      </c>
      <c r="AD8" s="1">
        <f t="shared" si="0"/>
        <v>149519.71400000001</v>
      </c>
    </row>
    <row r="9" spans="1:30" x14ac:dyDescent="0.3">
      <c r="A9" s="65">
        <v>8</v>
      </c>
      <c r="B9" s="66" t="s">
        <v>323</v>
      </c>
      <c r="C9" s="67" t="s">
        <v>39</v>
      </c>
      <c r="D9" s="71"/>
      <c r="E9" s="71">
        <v>900</v>
      </c>
      <c r="F9" s="71">
        <v>2050</v>
      </c>
      <c r="G9" s="72">
        <v>359654.86499999999</v>
      </c>
      <c r="H9" s="72">
        <v>356361.27</v>
      </c>
      <c r="I9" s="72">
        <v>351805.59899999999</v>
      </c>
      <c r="J9" s="72">
        <v>346913.68599999999</v>
      </c>
      <c r="K9" s="72">
        <v>343028.50300000003</v>
      </c>
      <c r="L9" s="72">
        <v>340892.89600000001</v>
      </c>
      <c r="M9" s="72">
        <v>338964.75900000002</v>
      </c>
      <c r="N9" s="72">
        <v>332564.59700000001</v>
      </c>
      <c r="O9" s="72">
        <v>316880.28100000002</v>
      </c>
      <c r="P9" s="72">
        <v>296721.83799999999</v>
      </c>
      <c r="Q9" s="72">
        <v>280700.94500000001</v>
      </c>
      <c r="R9" s="72">
        <v>274388.05800000002</v>
      </c>
      <c r="S9" s="72">
        <v>263970.57199999999</v>
      </c>
      <c r="T9" s="72">
        <v>217653.20199999999</v>
      </c>
      <c r="U9" s="72">
        <v>173557.81599999999</v>
      </c>
      <c r="V9" s="72">
        <v>139774.28400000001</v>
      </c>
      <c r="W9" s="72">
        <v>96678.37</v>
      </c>
      <c r="X9" s="72">
        <v>52830.629000000001</v>
      </c>
      <c r="Y9" s="72">
        <v>20827.447</v>
      </c>
      <c r="Z9" s="72">
        <v>5576.9830000000002</v>
      </c>
      <c r="AA9" s="72">
        <v>777.28</v>
      </c>
      <c r="AB9" s="4" t="s">
        <v>291</v>
      </c>
      <c r="AD9" s="1">
        <f t="shared" si="0"/>
        <v>176690.709</v>
      </c>
    </row>
    <row r="10" spans="1:30" x14ac:dyDescent="0.3">
      <c r="A10" s="65">
        <v>9</v>
      </c>
      <c r="B10" s="66" t="s">
        <v>323</v>
      </c>
      <c r="C10" s="67" t="s">
        <v>39</v>
      </c>
      <c r="D10" s="71"/>
      <c r="E10" s="71">
        <v>900</v>
      </c>
      <c r="F10" s="71">
        <v>2055</v>
      </c>
      <c r="G10" s="72">
        <v>358622.87400000001</v>
      </c>
      <c r="H10" s="72">
        <v>357864.25599999999</v>
      </c>
      <c r="I10" s="72">
        <v>355369.685</v>
      </c>
      <c r="J10" s="72">
        <v>350694.69699999999</v>
      </c>
      <c r="K10" s="72">
        <v>345296.42300000001</v>
      </c>
      <c r="L10" s="72">
        <v>341241.46799999999</v>
      </c>
      <c r="M10" s="72">
        <v>338810.61800000002</v>
      </c>
      <c r="N10" s="72">
        <v>336173.03499999997</v>
      </c>
      <c r="O10" s="72">
        <v>328840.73200000002</v>
      </c>
      <c r="P10" s="72">
        <v>311926.73700000002</v>
      </c>
      <c r="Q10" s="72">
        <v>289895.272</v>
      </c>
      <c r="R10" s="72">
        <v>271309.75300000003</v>
      </c>
      <c r="S10" s="72">
        <v>260969.239</v>
      </c>
      <c r="T10" s="72">
        <v>244593.277</v>
      </c>
      <c r="U10" s="72">
        <v>192871.87599999999</v>
      </c>
      <c r="V10" s="72">
        <v>143767.19200000001</v>
      </c>
      <c r="W10" s="72">
        <v>104857.859</v>
      </c>
      <c r="X10" s="72">
        <v>61805.614000000001</v>
      </c>
      <c r="Y10" s="72">
        <v>26040.582999999999</v>
      </c>
      <c r="Z10" s="72">
        <v>6892.16</v>
      </c>
      <c r="AA10" s="72">
        <v>1068.5450000000001</v>
      </c>
      <c r="AB10" s="4">
        <v>17.95</v>
      </c>
      <c r="AD10" s="1">
        <f t="shared" si="0"/>
        <v>200682.71100000001</v>
      </c>
    </row>
    <row r="11" spans="1:30" x14ac:dyDescent="0.3">
      <c r="A11" s="65">
        <v>10</v>
      </c>
      <c r="B11" s="66" t="s">
        <v>323</v>
      </c>
      <c r="C11" s="67" t="s">
        <v>39</v>
      </c>
      <c r="D11" s="71"/>
      <c r="E11" s="71">
        <v>900</v>
      </c>
      <c r="F11" s="71">
        <v>2060</v>
      </c>
      <c r="G11" s="72">
        <v>356417.78200000001</v>
      </c>
      <c r="H11" s="72">
        <v>357012.49599999998</v>
      </c>
      <c r="I11" s="72">
        <v>356952.93</v>
      </c>
      <c r="J11" s="72">
        <v>354323.85200000001</v>
      </c>
      <c r="K11" s="72">
        <v>349149.75300000003</v>
      </c>
      <c r="L11" s="72">
        <v>343586.49099999998</v>
      </c>
      <c r="M11" s="72">
        <v>339257.99300000002</v>
      </c>
      <c r="N11" s="72">
        <v>336157.02399999998</v>
      </c>
      <c r="O11" s="72">
        <v>332604.82799999998</v>
      </c>
      <c r="P11" s="72">
        <v>324000.75199999998</v>
      </c>
      <c r="Q11" s="72">
        <v>305136.62199999997</v>
      </c>
      <c r="R11" s="72">
        <v>280594.29599999997</v>
      </c>
      <c r="S11" s="72">
        <v>258394.44</v>
      </c>
      <c r="T11" s="72">
        <v>242388.87599999999</v>
      </c>
      <c r="U11" s="72">
        <v>218258.56299999999</v>
      </c>
      <c r="V11" s="72">
        <v>161014.51699999999</v>
      </c>
      <c r="W11" s="72">
        <v>108843.452</v>
      </c>
      <c r="X11" s="72">
        <v>68089.964999999997</v>
      </c>
      <c r="Y11" s="72">
        <v>31154.46</v>
      </c>
      <c r="Z11" s="72">
        <v>8902.7250000000004</v>
      </c>
      <c r="AA11" s="72">
        <v>1380.4280000000001</v>
      </c>
      <c r="AB11" s="4">
        <v>22.138999999999999</v>
      </c>
      <c r="AD11" s="1">
        <f t="shared" si="0"/>
        <v>218393.16900000002</v>
      </c>
    </row>
    <row r="12" spans="1:30" x14ac:dyDescent="0.3">
      <c r="A12" s="65">
        <v>11</v>
      </c>
      <c r="B12" s="66" t="s">
        <v>323</v>
      </c>
      <c r="C12" s="67" t="s">
        <v>39</v>
      </c>
      <c r="D12" s="71"/>
      <c r="E12" s="71">
        <v>900</v>
      </c>
      <c r="F12" s="71">
        <v>2065</v>
      </c>
      <c r="G12" s="72">
        <v>354901.26500000001</v>
      </c>
      <c r="H12" s="72">
        <v>354966.25199999998</v>
      </c>
      <c r="I12" s="72">
        <v>356176.72499999998</v>
      </c>
      <c r="J12" s="72">
        <v>355972.103</v>
      </c>
      <c r="K12" s="72">
        <v>352852.859</v>
      </c>
      <c r="L12" s="72">
        <v>347514.10200000001</v>
      </c>
      <c r="M12" s="72">
        <v>341694.65299999999</v>
      </c>
      <c r="N12" s="72">
        <v>336739.44199999998</v>
      </c>
      <c r="O12" s="72">
        <v>332767.717</v>
      </c>
      <c r="P12" s="72">
        <v>327959.728</v>
      </c>
      <c r="Q12" s="72">
        <v>317335.00400000002</v>
      </c>
      <c r="R12" s="72">
        <v>295854.272</v>
      </c>
      <c r="S12" s="72">
        <v>267771.66899999999</v>
      </c>
      <c r="T12" s="72">
        <v>240447.929</v>
      </c>
      <c r="U12" s="72">
        <v>217066.84099999999</v>
      </c>
      <c r="V12" s="72">
        <v>183915.92</v>
      </c>
      <c r="W12" s="72">
        <v>123134.177</v>
      </c>
      <c r="X12" s="72">
        <v>71543.392000000007</v>
      </c>
      <c r="Y12" s="72">
        <v>35077.398999999998</v>
      </c>
      <c r="Z12" s="72">
        <v>10984.98</v>
      </c>
      <c r="AA12" s="72">
        <v>1845.778</v>
      </c>
      <c r="AB12" s="4">
        <v>27.408000000000001</v>
      </c>
      <c r="AD12" s="1">
        <f t="shared" si="0"/>
        <v>242613.13400000002</v>
      </c>
    </row>
    <row r="13" spans="1:30" x14ac:dyDescent="0.3">
      <c r="A13" s="65">
        <v>12</v>
      </c>
      <c r="B13" s="66" t="s">
        <v>323</v>
      </c>
      <c r="C13" s="67" t="s">
        <v>39</v>
      </c>
      <c r="D13" s="71"/>
      <c r="E13" s="71">
        <v>900</v>
      </c>
      <c r="F13" s="71">
        <v>2070</v>
      </c>
      <c r="G13" s="72">
        <v>353838.429</v>
      </c>
      <c r="H13" s="72">
        <v>353589.609</v>
      </c>
      <c r="I13" s="72">
        <v>354200.02100000001</v>
      </c>
      <c r="J13" s="72">
        <v>355258.91</v>
      </c>
      <c r="K13" s="72">
        <v>354575.62800000003</v>
      </c>
      <c r="L13" s="72">
        <v>351290.97399999999</v>
      </c>
      <c r="M13" s="72">
        <v>345706.61700000003</v>
      </c>
      <c r="N13" s="72">
        <v>339298.7</v>
      </c>
      <c r="O13" s="72">
        <v>333522.13900000002</v>
      </c>
      <c r="P13" s="72">
        <v>328346.76899999997</v>
      </c>
      <c r="Q13" s="72">
        <v>321533.23100000003</v>
      </c>
      <c r="R13" s="72">
        <v>308182.11700000003</v>
      </c>
      <c r="S13" s="72">
        <v>283003.31300000002</v>
      </c>
      <c r="T13" s="72">
        <v>249840.39199999999</v>
      </c>
      <c r="U13" s="72">
        <v>215867.08499999999</v>
      </c>
      <c r="V13" s="72">
        <v>183885.81200000001</v>
      </c>
      <c r="W13" s="72">
        <v>142321.864</v>
      </c>
      <c r="X13" s="72">
        <v>81974.631999999998</v>
      </c>
      <c r="Y13" s="72">
        <v>37510.824999999997</v>
      </c>
      <c r="Z13" s="72">
        <v>12737.858</v>
      </c>
      <c r="AA13" s="72">
        <v>2384.2179999999998</v>
      </c>
      <c r="AB13" s="4">
        <v>40.497999999999998</v>
      </c>
      <c r="AD13" s="1">
        <f t="shared" si="0"/>
        <v>276969.89500000002</v>
      </c>
    </row>
    <row r="14" spans="1:30" x14ac:dyDescent="0.3">
      <c r="A14" s="65">
        <v>13</v>
      </c>
      <c r="B14" s="66" t="s">
        <v>323</v>
      </c>
      <c r="C14" s="67" t="s">
        <v>39</v>
      </c>
      <c r="D14" s="71"/>
      <c r="E14" s="71">
        <v>900</v>
      </c>
      <c r="F14" s="71">
        <v>2075</v>
      </c>
      <c r="G14" s="72">
        <v>352544.95799999998</v>
      </c>
      <c r="H14" s="72">
        <v>352649.66800000001</v>
      </c>
      <c r="I14" s="72">
        <v>352885.18599999999</v>
      </c>
      <c r="J14" s="72">
        <v>353341.93099999998</v>
      </c>
      <c r="K14" s="72">
        <v>353938.60399999999</v>
      </c>
      <c r="L14" s="72">
        <v>353092.08100000001</v>
      </c>
      <c r="M14" s="72">
        <v>349571.62699999998</v>
      </c>
      <c r="N14" s="72">
        <v>343430.37300000002</v>
      </c>
      <c r="O14" s="72">
        <v>336246.14899999998</v>
      </c>
      <c r="P14" s="72">
        <v>329325.23</v>
      </c>
      <c r="Q14" s="72">
        <v>322210.91100000002</v>
      </c>
      <c r="R14" s="72">
        <v>312685.60399999999</v>
      </c>
      <c r="S14" s="72">
        <v>295477.90700000001</v>
      </c>
      <c r="T14" s="72">
        <v>264937.32799999998</v>
      </c>
      <c r="U14" s="72">
        <v>225137.86900000001</v>
      </c>
      <c r="V14" s="72">
        <v>183525.853</v>
      </c>
      <c r="W14" s="72">
        <v>143328.016</v>
      </c>
      <c r="X14" s="72">
        <v>96178.322</v>
      </c>
      <c r="Y14" s="72">
        <v>43720.91</v>
      </c>
      <c r="Z14" s="72">
        <v>13948.791999999999</v>
      </c>
      <c r="AA14" s="72">
        <v>2899.6320000000001</v>
      </c>
      <c r="AB14" s="4">
        <v>58.292999999999999</v>
      </c>
      <c r="AD14" s="1">
        <f t="shared" si="0"/>
        <v>300133.96500000003</v>
      </c>
    </row>
    <row r="15" spans="1:30" x14ac:dyDescent="0.3">
      <c r="A15" s="65">
        <v>14</v>
      </c>
      <c r="B15" s="66" t="s">
        <v>323</v>
      </c>
      <c r="C15" s="67" t="s">
        <v>39</v>
      </c>
      <c r="D15" s="71"/>
      <c r="E15" s="71">
        <v>900</v>
      </c>
      <c r="F15" s="71">
        <v>2080</v>
      </c>
      <c r="G15" s="72">
        <v>350263.46100000001</v>
      </c>
      <c r="H15" s="72">
        <v>351467.647</v>
      </c>
      <c r="I15" s="72">
        <v>352001.41899999999</v>
      </c>
      <c r="J15" s="72">
        <v>352082.772</v>
      </c>
      <c r="K15" s="72">
        <v>352097.12400000001</v>
      </c>
      <c r="L15" s="72">
        <v>352536.68</v>
      </c>
      <c r="M15" s="72">
        <v>351465.10499999998</v>
      </c>
      <c r="N15" s="72">
        <v>347414.98700000002</v>
      </c>
      <c r="O15" s="72">
        <v>340534.93099999998</v>
      </c>
      <c r="P15" s="72">
        <v>332257.17</v>
      </c>
      <c r="Q15" s="72">
        <v>323472.55099999998</v>
      </c>
      <c r="R15" s="72">
        <v>313732.14799999999</v>
      </c>
      <c r="S15" s="72">
        <v>300361.85200000001</v>
      </c>
      <c r="T15" s="72">
        <v>277495.51799999998</v>
      </c>
      <c r="U15" s="72">
        <v>239841.41399999999</v>
      </c>
      <c r="V15" s="72">
        <v>192343.48199999999</v>
      </c>
      <c r="W15" s="72">
        <v>143678.78200000001</v>
      </c>
      <c r="X15" s="72">
        <v>97814.745000000097</v>
      </c>
      <c r="Y15" s="72">
        <v>52265.031999999999</v>
      </c>
      <c r="Z15" s="72">
        <v>16627.615000000002</v>
      </c>
      <c r="AA15" s="72">
        <v>3322.1410000000001</v>
      </c>
      <c r="AB15" s="4">
        <v>88.819000000000003</v>
      </c>
      <c r="AD15" s="1">
        <f t="shared" si="0"/>
        <v>313797.13400000014</v>
      </c>
    </row>
    <row r="16" spans="1:30" x14ac:dyDescent="0.3">
      <c r="A16" s="65">
        <v>15</v>
      </c>
      <c r="B16" s="66" t="s">
        <v>323</v>
      </c>
      <c r="C16" s="67" t="s">
        <v>39</v>
      </c>
      <c r="D16" s="71"/>
      <c r="E16" s="71">
        <v>900</v>
      </c>
      <c r="F16" s="71">
        <v>2085</v>
      </c>
      <c r="G16" s="72">
        <v>346743.53399999999</v>
      </c>
      <c r="H16" s="72">
        <v>349280.94199999998</v>
      </c>
      <c r="I16" s="72">
        <v>350869.30300000001</v>
      </c>
      <c r="J16" s="72">
        <v>351248.538</v>
      </c>
      <c r="K16" s="72">
        <v>350903.08</v>
      </c>
      <c r="L16" s="72">
        <v>350768.951</v>
      </c>
      <c r="M16" s="72">
        <v>350998.07699999999</v>
      </c>
      <c r="N16" s="72">
        <v>349426.375</v>
      </c>
      <c r="O16" s="72">
        <v>344671.11099999998</v>
      </c>
      <c r="P16" s="72">
        <v>336742.09499999997</v>
      </c>
      <c r="Q16" s="72">
        <v>326669.40500000003</v>
      </c>
      <c r="R16" s="72">
        <v>315361.31199999998</v>
      </c>
      <c r="S16" s="72">
        <v>301902.68400000001</v>
      </c>
      <c r="T16" s="72">
        <v>282848.85200000001</v>
      </c>
      <c r="U16" s="72">
        <v>252352.60200000001</v>
      </c>
      <c r="V16" s="72">
        <v>206205.94899999999</v>
      </c>
      <c r="W16" s="72">
        <v>151526.19399999999</v>
      </c>
      <c r="X16" s="72">
        <v>98666.925000000003</v>
      </c>
      <c r="Y16" s="72">
        <v>53962.953999999998</v>
      </c>
      <c r="Z16" s="72">
        <v>20367.974999999999</v>
      </c>
      <c r="AA16" s="72">
        <v>4036.373</v>
      </c>
      <c r="AB16" s="4" t="s">
        <v>291</v>
      </c>
      <c r="AD16" s="1">
        <f t="shared" si="0"/>
        <v>328560.42099999997</v>
      </c>
    </row>
    <row r="17" spans="1:30" x14ac:dyDescent="0.3">
      <c r="A17" s="65">
        <v>16</v>
      </c>
      <c r="B17" s="66" t="s">
        <v>323</v>
      </c>
      <c r="C17" s="67" t="s">
        <v>39</v>
      </c>
      <c r="D17" s="71"/>
      <c r="E17" s="71">
        <v>900</v>
      </c>
      <c r="F17" s="71">
        <v>2090</v>
      </c>
      <c r="G17" s="72">
        <v>342333.00599999999</v>
      </c>
      <c r="H17" s="72">
        <v>345849.17</v>
      </c>
      <c r="I17" s="72">
        <v>348731.03399999999</v>
      </c>
      <c r="J17" s="72">
        <v>350164.837</v>
      </c>
      <c r="K17" s="72">
        <v>350132.84399999998</v>
      </c>
      <c r="L17" s="72">
        <v>349644.99099999998</v>
      </c>
      <c r="M17" s="72">
        <v>349318.55699999997</v>
      </c>
      <c r="N17" s="72">
        <v>349082.04700000002</v>
      </c>
      <c r="O17" s="72">
        <v>346841.696</v>
      </c>
      <c r="P17" s="72">
        <v>341079.32500000001</v>
      </c>
      <c r="Q17" s="72">
        <v>331413.13</v>
      </c>
      <c r="R17" s="72">
        <v>318907.51400000002</v>
      </c>
      <c r="S17" s="72">
        <v>304028.96100000001</v>
      </c>
      <c r="T17" s="72">
        <v>285031.86599999998</v>
      </c>
      <c r="U17" s="72">
        <v>258237.44699999999</v>
      </c>
      <c r="V17" s="72">
        <v>218338.16800000001</v>
      </c>
      <c r="W17" s="72">
        <v>163811.59899999999</v>
      </c>
      <c r="X17" s="72">
        <v>104943.36900000001</v>
      </c>
      <c r="Y17" s="72">
        <v>55047.14</v>
      </c>
      <c r="Z17" s="72">
        <v>21471.984</v>
      </c>
      <c r="AA17" s="72">
        <v>5072.1499999999996</v>
      </c>
      <c r="AB17" s="4" t="s">
        <v>291</v>
      </c>
      <c r="AD17" s="1">
        <f t="shared" si="0"/>
        <v>350346.24200000003</v>
      </c>
    </row>
    <row r="18" spans="1:30" x14ac:dyDescent="0.3">
      <c r="A18" s="65">
        <v>17</v>
      </c>
      <c r="B18" s="66" t="s">
        <v>323</v>
      </c>
      <c r="C18" s="67" t="s">
        <v>39</v>
      </c>
      <c r="D18" s="71"/>
      <c r="E18" s="71">
        <v>900</v>
      </c>
      <c r="F18" s="71">
        <v>2095</v>
      </c>
      <c r="G18" s="72">
        <v>337621.054</v>
      </c>
      <c r="H18" s="72">
        <v>341520.908</v>
      </c>
      <c r="I18" s="72">
        <v>345345.27500000002</v>
      </c>
      <c r="J18" s="72">
        <v>348075.91499999998</v>
      </c>
      <c r="K18" s="72">
        <v>349114.18300000002</v>
      </c>
      <c r="L18" s="72">
        <v>348944.05300000001</v>
      </c>
      <c r="M18" s="72">
        <v>348279.06400000001</v>
      </c>
      <c r="N18" s="72">
        <v>347525.5</v>
      </c>
      <c r="O18" s="72">
        <v>346663.32699999999</v>
      </c>
      <c r="P18" s="72">
        <v>343461.69199999998</v>
      </c>
      <c r="Q18" s="72">
        <v>336016.05</v>
      </c>
      <c r="R18" s="72">
        <v>323988.88500000001</v>
      </c>
      <c r="S18" s="72">
        <v>308037.25099999999</v>
      </c>
      <c r="T18" s="72">
        <v>287784.00699999998</v>
      </c>
      <c r="U18" s="72">
        <v>261179.14499999999</v>
      </c>
      <c r="V18" s="72">
        <v>224657.98199999999</v>
      </c>
      <c r="W18" s="72">
        <v>174858.33</v>
      </c>
      <c r="X18" s="72">
        <v>114683.29</v>
      </c>
      <c r="Y18" s="72">
        <v>59269.260999999999</v>
      </c>
      <c r="Z18" s="72">
        <v>22296.438999999998</v>
      </c>
      <c r="AA18" s="72">
        <v>5653.5</v>
      </c>
      <c r="AB18" s="4" t="s">
        <v>291</v>
      </c>
      <c r="AD18" s="1">
        <f t="shared" si="0"/>
        <v>376760.82</v>
      </c>
    </row>
    <row r="19" spans="1:30" x14ac:dyDescent="0.3">
      <c r="A19" s="65">
        <v>18</v>
      </c>
      <c r="B19" s="66" t="s">
        <v>323</v>
      </c>
      <c r="C19" s="67" t="s">
        <v>39</v>
      </c>
      <c r="D19" s="71"/>
      <c r="E19" s="71">
        <v>900</v>
      </c>
      <c r="F19" s="71">
        <v>2100</v>
      </c>
      <c r="G19" s="72">
        <v>332966.78000000003</v>
      </c>
      <c r="H19" s="72">
        <v>336885.34399999998</v>
      </c>
      <c r="I19" s="72">
        <v>341061.13699999999</v>
      </c>
      <c r="J19" s="72">
        <v>344738.52600000001</v>
      </c>
      <c r="K19" s="72">
        <v>347091.25400000002</v>
      </c>
      <c r="L19" s="72">
        <v>347995.58399999997</v>
      </c>
      <c r="M19" s="72">
        <v>347660.842</v>
      </c>
      <c r="N19" s="72">
        <v>346604.01500000001</v>
      </c>
      <c r="O19" s="72">
        <v>345275.03700000001</v>
      </c>
      <c r="P19" s="72">
        <v>343508.33100000001</v>
      </c>
      <c r="Q19" s="72">
        <v>338691.22200000001</v>
      </c>
      <c r="R19" s="72">
        <v>328954.462</v>
      </c>
      <c r="S19" s="72">
        <v>313581.30099999998</v>
      </c>
      <c r="T19" s="72">
        <v>292389.61599999998</v>
      </c>
      <c r="U19" s="72">
        <v>264699.66399999999</v>
      </c>
      <c r="V19" s="72">
        <v>228420.97500000001</v>
      </c>
      <c r="W19" s="72">
        <v>181299.73699999999</v>
      </c>
      <c r="X19" s="72">
        <v>123769.776</v>
      </c>
      <c r="Y19" s="72">
        <v>65783.463000000003</v>
      </c>
      <c r="Z19" s="72">
        <v>24465.852999999999</v>
      </c>
      <c r="AA19" s="72">
        <v>6108.36</v>
      </c>
      <c r="AB19" s="4" t="s">
        <v>291</v>
      </c>
      <c r="AD19" s="1">
        <f t="shared" si="0"/>
        <v>401427.18899999995</v>
      </c>
    </row>
    <row r="20" spans="1:30" x14ac:dyDescent="0.3">
      <c r="A20" s="65">
        <v>19</v>
      </c>
      <c r="B20" s="66" t="s">
        <v>323</v>
      </c>
      <c r="C20" s="68" t="s">
        <v>40</v>
      </c>
      <c r="D20" s="71" t="s">
        <v>41</v>
      </c>
      <c r="E20" s="71">
        <v>901</v>
      </c>
      <c r="F20" s="71">
        <v>2015</v>
      </c>
      <c r="G20" s="72">
        <v>35451.635999999999</v>
      </c>
      <c r="H20" s="72">
        <v>35766.442000000003</v>
      </c>
      <c r="I20" s="72">
        <v>34400.966</v>
      </c>
      <c r="J20" s="72">
        <v>35330.487999999998</v>
      </c>
      <c r="K20" s="72">
        <v>39691.351999999999</v>
      </c>
      <c r="L20" s="72">
        <v>43243.343999999997</v>
      </c>
      <c r="M20" s="72">
        <v>43173.788</v>
      </c>
      <c r="N20" s="72">
        <v>42467.756000000001</v>
      </c>
      <c r="O20" s="72">
        <v>43382.339</v>
      </c>
      <c r="P20" s="72">
        <v>42891.243000000002</v>
      </c>
      <c r="Q20" s="72">
        <v>43970.205000000002</v>
      </c>
      <c r="R20" s="72">
        <v>41114.944000000003</v>
      </c>
      <c r="S20" s="72">
        <v>36718.574000000001</v>
      </c>
      <c r="T20" s="72">
        <v>31298.055</v>
      </c>
      <c r="U20" s="72">
        <v>22588.138999999999</v>
      </c>
      <c r="V20" s="72">
        <v>18302.115000000002</v>
      </c>
      <c r="W20" s="72">
        <v>11781.705</v>
      </c>
      <c r="X20" s="72">
        <v>6422.9229999999998</v>
      </c>
      <c r="Y20" s="72">
        <v>2117.7289999999998</v>
      </c>
      <c r="Z20" s="72">
        <v>360.32299999999998</v>
      </c>
      <c r="AA20" s="72">
        <v>39.298000000000002</v>
      </c>
      <c r="AB20" s="4" t="s">
        <v>291</v>
      </c>
      <c r="AD20" s="1">
        <f t="shared" si="0"/>
        <v>20721.977999999999</v>
      </c>
    </row>
    <row r="21" spans="1:30" x14ac:dyDescent="0.3">
      <c r="A21" s="65">
        <v>20</v>
      </c>
      <c r="B21" s="66" t="s">
        <v>323</v>
      </c>
      <c r="C21" s="68" t="s">
        <v>40</v>
      </c>
      <c r="D21" s="71" t="s">
        <v>41</v>
      </c>
      <c r="E21" s="71">
        <v>901</v>
      </c>
      <c r="F21" s="71">
        <v>2020</v>
      </c>
      <c r="G21" s="72">
        <v>35276.029000000002</v>
      </c>
      <c r="H21" s="72">
        <v>35670.326000000001</v>
      </c>
      <c r="I21" s="72">
        <v>35960.764999999999</v>
      </c>
      <c r="J21" s="72">
        <v>34945.898999999998</v>
      </c>
      <c r="K21" s="72">
        <v>36211.391000000003</v>
      </c>
      <c r="L21" s="72">
        <v>40504.127999999997</v>
      </c>
      <c r="M21" s="72">
        <v>43733.468000000001</v>
      </c>
      <c r="N21" s="72">
        <v>43342.082000000002</v>
      </c>
      <c r="O21" s="72">
        <v>42360.199000000001</v>
      </c>
      <c r="P21" s="72">
        <v>42927.474999999999</v>
      </c>
      <c r="Q21" s="72">
        <v>42008.631000000001</v>
      </c>
      <c r="R21" s="72">
        <v>42369.288999999997</v>
      </c>
      <c r="S21" s="72">
        <v>38794.898999999998</v>
      </c>
      <c r="T21" s="72">
        <v>33789.921000000002</v>
      </c>
      <c r="U21" s="72">
        <v>27935.956999999999</v>
      </c>
      <c r="V21" s="72">
        <v>19004.16</v>
      </c>
      <c r="W21" s="72">
        <v>13649.633</v>
      </c>
      <c r="X21" s="72">
        <v>7251.1040000000003</v>
      </c>
      <c r="Y21" s="72">
        <v>2823.7939999999999</v>
      </c>
      <c r="Z21" s="72">
        <v>566.73599999999999</v>
      </c>
      <c r="AA21" s="72">
        <v>49.212000000000003</v>
      </c>
      <c r="AB21" s="4" t="s">
        <v>291</v>
      </c>
      <c r="AD21" s="1">
        <f t="shared" si="0"/>
        <v>24340.479000000003</v>
      </c>
    </row>
    <row r="22" spans="1:30" x14ac:dyDescent="0.3">
      <c r="A22" s="65">
        <v>21</v>
      </c>
      <c r="B22" s="66" t="s">
        <v>323</v>
      </c>
      <c r="C22" s="68" t="s">
        <v>40</v>
      </c>
      <c r="D22" s="71" t="s">
        <v>41</v>
      </c>
      <c r="E22" s="71">
        <v>901</v>
      </c>
      <c r="F22" s="71">
        <v>2025</v>
      </c>
      <c r="G22" s="72">
        <v>34756.050000000003</v>
      </c>
      <c r="H22" s="72">
        <v>35471.373</v>
      </c>
      <c r="I22" s="72">
        <v>35847.934000000001</v>
      </c>
      <c r="J22" s="72">
        <v>36470.481</v>
      </c>
      <c r="K22" s="72">
        <v>35773.834000000003</v>
      </c>
      <c r="L22" s="72">
        <v>36988.33</v>
      </c>
      <c r="M22" s="72">
        <v>40995.817999999999</v>
      </c>
      <c r="N22" s="72">
        <v>43877.499000000003</v>
      </c>
      <c r="O22" s="72">
        <v>43214.95</v>
      </c>
      <c r="P22" s="72">
        <v>41935.567000000003</v>
      </c>
      <c r="Q22" s="72">
        <v>42079.762999999999</v>
      </c>
      <c r="R22" s="72">
        <v>40661.052000000003</v>
      </c>
      <c r="S22" s="72">
        <v>40197.495999999999</v>
      </c>
      <c r="T22" s="72">
        <v>35922.044999999998</v>
      </c>
      <c r="U22" s="72">
        <v>30249.407999999999</v>
      </c>
      <c r="V22" s="72">
        <v>23780.813999999998</v>
      </c>
      <c r="W22" s="72">
        <v>14638.572</v>
      </c>
      <c r="X22" s="72">
        <v>8616.5630000000001</v>
      </c>
      <c r="Y22" s="72">
        <v>3323.009</v>
      </c>
      <c r="Z22" s="72">
        <v>784.51</v>
      </c>
      <c r="AA22" s="72">
        <v>78.06</v>
      </c>
      <c r="AB22" s="4" t="s">
        <v>291</v>
      </c>
      <c r="AD22" s="1">
        <f t="shared" si="0"/>
        <v>27440.714</v>
      </c>
    </row>
    <row r="23" spans="1:30" x14ac:dyDescent="0.3">
      <c r="A23" s="65">
        <v>22</v>
      </c>
      <c r="B23" s="66" t="s">
        <v>323</v>
      </c>
      <c r="C23" s="68" t="s">
        <v>40</v>
      </c>
      <c r="D23" s="71" t="s">
        <v>41</v>
      </c>
      <c r="E23" s="71">
        <v>901</v>
      </c>
      <c r="F23" s="71">
        <v>2030</v>
      </c>
      <c r="G23" s="72">
        <v>33951.040000000001</v>
      </c>
      <c r="H23" s="72">
        <v>34964.353999999999</v>
      </c>
      <c r="I23" s="72">
        <v>35657.366999999998</v>
      </c>
      <c r="J23" s="72">
        <v>36383.642</v>
      </c>
      <c r="K23" s="72">
        <v>37346.055999999997</v>
      </c>
      <c r="L23" s="72">
        <v>36610.544000000002</v>
      </c>
      <c r="M23" s="72">
        <v>37574.481</v>
      </c>
      <c r="N23" s="72">
        <v>41257.584999999999</v>
      </c>
      <c r="O23" s="72">
        <v>43801.82</v>
      </c>
      <c r="P23" s="72">
        <v>42825.82</v>
      </c>
      <c r="Q23" s="72">
        <v>41167.116000000002</v>
      </c>
      <c r="R23" s="72">
        <v>40803.023999999998</v>
      </c>
      <c r="S23" s="72">
        <v>38822.294999999998</v>
      </c>
      <c r="T23" s="72">
        <v>37490.970999999998</v>
      </c>
      <c r="U23" s="72">
        <v>32426.565999999999</v>
      </c>
      <c r="V23" s="72">
        <v>25882.800999999999</v>
      </c>
      <c r="W23" s="72">
        <v>18633.223999999998</v>
      </c>
      <c r="X23" s="72">
        <v>9609.1409999999996</v>
      </c>
      <c r="Y23" s="72">
        <v>4075.5070000000001</v>
      </c>
      <c r="Z23" s="72">
        <v>962.94299999999998</v>
      </c>
      <c r="AA23" s="72">
        <v>112.886</v>
      </c>
      <c r="AB23" s="4" t="s">
        <v>291</v>
      </c>
      <c r="AD23" s="1">
        <f t="shared" si="0"/>
        <v>33393.701000000001</v>
      </c>
    </row>
    <row r="24" spans="1:30" x14ac:dyDescent="0.3">
      <c r="A24" s="65">
        <v>23</v>
      </c>
      <c r="B24" s="66" t="s">
        <v>323</v>
      </c>
      <c r="C24" s="68" t="s">
        <v>40</v>
      </c>
      <c r="D24" s="71" t="s">
        <v>41</v>
      </c>
      <c r="E24" s="71">
        <v>901</v>
      </c>
      <c r="F24" s="71">
        <v>2035</v>
      </c>
      <c r="G24" s="72">
        <v>33534.447</v>
      </c>
      <c r="H24" s="72">
        <v>34163.019</v>
      </c>
      <c r="I24" s="72">
        <v>35153.084000000003</v>
      </c>
      <c r="J24" s="72">
        <v>36198.129999999997</v>
      </c>
      <c r="K24" s="72">
        <v>37268.667000000001</v>
      </c>
      <c r="L24" s="72">
        <v>38188.875</v>
      </c>
      <c r="M24" s="72">
        <v>37213.712</v>
      </c>
      <c r="N24" s="72">
        <v>37907.607000000004</v>
      </c>
      <c r="O24" s="72">
        <v>41284.83</v>
      </c>
      <c r="P24" s="72">
        <v>43452.883999999998</v>
      </c>
      <c r="Q24" s="72">
        <v>42089.190999999999</v>
      </c>
      <c r="R24" s="72">
        <v>39984.612000000001</v>
      </c>
      <c r="S24" s="72">
        <v>39043.5</v>
      </c>
      <c r="T24" s="72">
        <v>36498.048999999999</v>
      </c>
      <c r="U24" s="72">
        <v>34161.58</v>
      </c>
      <c r="V24" s="72">
        <v>28070.214</v>
      </c>
      <c r="W24" s="72">
        <v>20476.684000000001</v>
      </c>
      <c r="X24" s="72">
        <v>12535.146000000001</v>
      </c>
      <c r="Y24" s="72">
        <v>4749.8410000000003</v>
      </c>
      <c r="Z24" s="72">
        <v>1221.6790000000001</v>
      </c>
      <c r="AA24" s="72">
        <v>145.05199999999999</v>
      </c>
      <c r="AB24" s="4">
        <v>11.612</v>
      </c>
      <c r="AD24" s="1">
        <f t="shared" si="0"/>
        <v>39140.01400000001</v>
      </c>
    </row>
    <row r="25" spans="1:30" x14ac:dyDescent="0.3">
      <c r="A25" s="65">
        <v>24</v>
      </c>
      <c r="B25" s="66" t="s">
        <v>323</v>
      </c>
      <c r="C25" s="68" t="s">
        <v>40</v>
      </c>
      <c r="D25" s="71" t="s">
        <v>41</v>
      </c>
      <c r="E25" s="71">
        <v>901</v>
      </c>
      <c r="F25" s="71">
        <v>2040</v>
      </c>
      <c r="G25" s="72">
        <v>33812.625</v>
      </c>
      <c r="H25" s="72">
        <v>33748.938000000002</v>
      </c>
      <c r="I25" s="72">
        <v>34354.224000000002</v>
      </c>
      <c r="J25" s="72">
        <v>35698.563000000002</v>
      </c>
      <c r="K25" s="72">
        <v>37093.18</v>
      </c>
      <c r="L25" s="72">
        <v>38122.387000000002</v>
      </c>
      <c r="M25" s="72">
        <v>38797.968999999997</v>
      </c>
      <c r="N25" s="72">
        <v>37566.864000000001</v>
      </c>
      <c r="O25" s="72">
        <v>38015.788</v>
      </c>
      <c r="P25" s="72">
        <v>41059.135000000002</v>
      </c>
      <c r="Q25" s="72">
        <v>42766.741000000002</v>
      </c>
      <c r="R25" s="72">
        <v>40948.165999999997</v>
      </c>
      <c r="S25" s="72">
        <v>38347.381999999998</v>
      </c>
      <c r="T25" s="72">
        <v>36812.599000000002</v>
      </c>
      <c r="U25" s="72">
        <v>33597.317999999999</v>
      </c>
      <c r="V25" s="72">
        <v>29953.499</v>
      </c>
      <c r="W25" s="72">
        <v>22575.588</v>
      </c>
      <c r="X25" s="72">
        <v>14002.066000000001</v>
      </c>
      <c r="Y25" s="72">
        <v>6391.5010000000002</v>
      </c>
      <c r="Z25" s="72">
        <v>1484.421</v>
      </c>
      <c r="AA25" s="72">
        <v>189.21299999999999</v>
      </c>
      <c r="AB25" s="4">
        <v>13.52</v>
      </c>
      <c r="AD25" s="1">
        <f t="shared" si="0"/>
        <v>44656.309000000001</v>
      </c>
    </row>
    <row r="26" spans="1:30" x14ac:dyDescent="0.3">
      <c r="A26" s="65">
        <v>25</v>
      </c>
      <c r="B26" s="66" t="s">
        <v>323</v>
      </c>
      <c r="C26" s="68" t="s">
        <v>40</v>
      </c>
      <c r="D26" s="71" t="s">
        <v>41</v>
      </c>
      <c r="E26" s="71">
        <v>901</v>
      </c>
      <c r="F26" s="71">
        <v>2045</v>
      </c>
      <c r="G26" s="72">
        <v>34287.917000000001</v>
      </c>
      <c r="H26" s="72">
        <v>34028.637999999999</v>
      </c>
      <c r="I26" s="72">
        <v>33941.665000000001</v>
      </c>
      <c r="J26" s="72">
        <v>34903.553999999996</v>
      </c>
      <c r="K26" s="72">
        <v>36602.233</v>
      </c>
      <c r="L26" s="72">
        <v>37958.491999999998</v>
      </c>
      <c r="M26" s="72">
        <v>38739.589</v>
      </c>
      <c r="N26" s="72">
        <v>39154.042000000001</v>
      </c>
      <c r="O26" s="72">
        <v>37696.381000000001</v>
      </c>
      <c r="P26" s="72">
        <v>37889.256999999998</v>
      </c>
      <c r="Q26" s="72">
        <v>40534.555</v>
      </c>
      <c r="R26" s="72">
        <v>41693.216</v>
      </c>
      <c r="S26" s="72">
        <v>39369.985000000001</v>
      </c>
      <c r="T26" s="72">
        <v>36275.847000000002</v>
      </c>
      <c r="U26" s="72">
        <v>34032.156000000003</v>
      </c>
      <c r="V26" s="72">
        <v>29860.653999999999</v>
      </c>
      <c r="W26" s="72">
        <v>24514.647000000001</v>
      </c>
      <c r="X26" s="72">
        <v>15791.197</v>
      </c>
      <c r="Y26" s="72">
        <v>7300.2420000000002</v>
      </c>
      <c r="Z26" s="72">
        <v>2066.7420000000002</v>
      </c>
      <c r="AA26" s="72">
        <v>237.72800000000001</v>
      </c>
      <c r="AB26" s="4">
        <v>14.436999999999999</v>
      </c>
      <c r="AD26" s="1">
        <f t="shared" si="0"/>
        <v>49924.992999999995</v>
      </c>
    </row>
    <row r="27" spans="1:30" x14ac:dyDescent="0.3">
      <c r="A27" s="65">
        <v>26</v>
      </c>
      <c r="B27" s="66" t="s">
        <v>323</v>
      </c>
      <c r="C27" s="68" t="s">
        <v>40</v>
      </c>
      <c r="D27" s="71" t="s">
        <v>41</v>
      </c>
      <c r="E27" s="71">
        <v>901</v>
      </c>
      <c r="F27" s="71">
        <v>2050</v>
      </c>
      <c r="G27" s="72">
        <v>34486.302000000003</v>
      </c>
      <c r="H27" s="72">
        <v>34504.962</v>
      </c>
      <c r="I27" s="72">
        <v>34222.165999999997</v>
      </c>
      <c r="J27" s="72">
        <v>34494.052000000003</v>
      </c>
      <c r="K27" s="72">
        <v>35815.921000000002</v>
      </c>
      <c r="L27" s="72">
        <v>37479.923999999999</v>
      </c>
      <c r="M27" s="72">
        <v>38591.394</v>
      </c>
      <c r="N27" s="72">
        <v>39105.192999999999</v>
      </c>
      <c r="O27" s="72">
        <v>39288.442999999999</v>
      </c>
      <c r="P27" s="72">
        <v>37599.875999999997</v>
      </c>
      <c r="Q27" s="72">
        <v>37501.89</v>
      </c>
      <c r="R27" s="72">
        <v>39679.347999999998</v>
      </c>
      <c r="S27" s="72">
        <v>40202.053999999996</v>
      </c>
      <c r="T27" s="72">
        <v>37364.896999999997</v>
      </c>
      <c r="U27" s="72">
        <v>33675.413999999997</v>
      </c>
      <c r="V27" s="72">
        <v>30425.573</v>
      </c>
      <c r="W27" s="72">
        <v>24852.895</v>
      </c>
      <c r="X27" s="72">
        <v>17539.591</v>
      </c>
      <c r="Y27" s="72">
        <v>8460.9560000000001</v>
      </c>
      <c r="Z27" s="72">
        <v>2418.078</v>
      </c>
      <c r="AA27" s="72">
        <v>336.50599999999997</v>
      </c>
      <c r="AB27" s="4">
        <v>20.170000000000002</v>
      </c>
      <c r="AD27" s="1">
        <f t="shared" si="0"/>
        <v>53628.196000000004</v>
      </c>
    </row>
    <row r="28" spans="1:30" x14ac:dyDescent="0.3">
      <c r="A28" s="65">
        <v>27</v>
      </c>
      <c r="B28" s="66" t="s">
        <v>323</v>
      </c>
      <c r="C28" s="68" t="s">
        <v>40</v>
      </c>
      <c r="D28" s="71" t="s">
        <v>41</v>
      </c>
      <c r="E28" s="71">
        <v>901</v>
      </c>
      <c r="F28" s="71">
        <v>2055</v>
      </c>
      <c r="G28" s="72">
        <v>34344.527000000002</v>
      </c>
      <c r="H28" s="72">
        <v>34692.885000000002</v>
      </c>
      <c r="I28" s="72">
        <v>34689.224999999999</v>
      </c>
      <c r="J28" s="72">
        <v>34747.832999999999</v>
      </c>
      <c r="K28" s="72">
        <v>35364.379999999997</v>
      </c>
      <c r="L28" s="72">
        <v>36656.788999999997</v>
      </c>
      <c r="M28" s="72">
        <v>38089.964999999997</v>
      </c>
      <c r="N28" s="72">
        <v>38948.980000000003</v>
      </c>
      <c r="O28" s="72">
        <v>39232.298000000003</v>
      </c>
      <c r="P28" s="72">
        <v>39185.985999999997</v>
      </c>
      <c r="Q28" s="72">
        <v>37245.998</v>
      </c>
      <c r="R28" s="72">
        <v>36825.599999999999</v>
      </c>
      <c r="S28" s="72">
        <v>38466.887000000002</v>
      </c>
      <c r="T28" s="72">
        <v>38289.406999999999</v>
      </c>
      <c r="U28" s="72">
        <v>34823.466</v>
      </c>
      <c r="V28" s="72">
        <v>30267.313999999998</v>
      </c>
      <c r="W28" s="72">
        <v>25536.148000000001</v>
      </c>
      <c r="X28" s="72">
        <v>18156.016</v>
      </c>
      <c r="Y28" s="72">
        <v>9657.1090000000004</v>
      </c>
      <c r="Z28" s="72">
        <v>2878.4110000000001</v>
      </c>
      <c r="AA28" s="72">
        <v>410.15899999999999</v>
      </c>
      <c r="AB28" s="4">
        <v>27.513000000000002</v>
      </c>
      <c r="AD28" s="1">
        <f t="shared" si="0"/>
        <v>56665.356</v>
      </c>
    </row>
    <row r="29" spans="1:30" x14ac:dyDescent="0.3">
      <c r="A29" s="65">
        <v>28</v>
      </c>
      <c r="B29" s="66" t="s">
        <v>323</v>
      </c>
      <c r="C29" s="68" t="s">
        <v>40</v>
      </c>
      <c r="D29" s="71" t="s">
        <v>41</v>
      </c>
      <c r="E29" s="71">
        <v>901</v>
      </c>
      <c r="F29" s="71">
        <v>2060</v>
      </c>
      <c r="G29" s="72">
        <v>34007.091999999997</v>
      </c>
      <c r="H29" s="72">
        <v>34540.696000000004</v>
      </c>
      <c r="I29" s="72">
        <v>34867.652000000002</v>
      </c>
      <c r="J29" s="72">
        <v>35187.482000000004</v>
      </c>
      <c r="K29" s="72">
        <v>35573.5</v>
      </c>
      <c r="L29" s="72">
        <v>36165.231</v>
      </c>
      <c r="M29" s="72">
        <v>37243.82</v>
      </c>
      <c r="N29" s="72">
        <v>38440.298999999999</v>
      </c>
      <c r="O29" s="72">
        <v>39081.591999999997</v>
      </c>
      <c r="P29" s="72">
        <v>39134.885000000002</v>
      </c>
      <c r="Q29" s="72">
        <v>38834.6</v>
      </c>
      <c r="R29" s="72">
        <v>36621.822999999997</v>
      </c>
      <c r="S29" s="72">
        <v>35851.118000000002</v>
      </c>
      <c r="T29" s="72">
        <v>36888.428999999996</v>
      </c>
      <c r="U29" s="72">
        <v>35843.417000000001</v>
      </c>
      <c r="V29" s="72">
        <v>31468.71</v>
      </c>
      <c r="W29" s="72">
        <v>25604.962</v>
      </c>
      <c r="X29" s="72">
        <v>18902.063999999998</v>
      </c>
      <c r="Y29" s="72">
        <v>10263.594999999999</v>
      </c>
      <c r="Z29" s="72">
        <v>3384.8139999999999</v>
      </c>
      <c r="AA29" s="72">
        <v>498.80500000000001</v>
      </c>
      <c r="AB29" s="4">
        <v>39.298000000000002</v>
      </c>
      <c r="AD29" s="1">
        <f t="shared" si="0"/>
        <v>58693.538</v>
      </c>
    </row>
    <row r="30" spans="1:30" x14ac:dyDescent="0.3">
      <c r="A30" s="65">
        <v>29</v>
      </c>
      <c r="B30" s="66" t="s">
        <v>323</v>
      </c>
      <c r="C30" s="68" t="s">
        <v>40</v>
      </c>
      <c r="D30" s="71" t="s">
        <v>41</v>
      </c>
      <c r="E30" s="71">
        <v>901</v>
      </c>
      <c r="F30" s="71">
        <v>2065</v>
      </c>
      <c r="G30" s="72">
        <v>33721.205999999998</v>
      </c>
      <c r="H30" s="72">
        <v>34192.889000000003</v>
      </c>
      <c r="I30" s="72">
        <v>34706.008000000002</v>
      </c>
      <c r="J30" s="72">
        <v>35338.652999999998</v>
      </c>
      <c r="K30" s="72">
        <v>35967.555999999997</v>
      </c>
      <c r="L30" s="72">
        <v>36331.089999999997</v>
      </c>
      <c r="M30" s="72">
        <v>36725.078000000001</v>
      </c>
      <c r="N30" s="72">
        <v>37586.307000000001</v>
      </c>
      <c r="O30" s="72">
        <v>38578.858999999997</v>
      </c>
      <c r="P30" s="72">
        <v>39003.866000000002</v>
      </c>
      <c r="Q30" s="72">
        <v>38801.94</v>
      </c>
      <c r="R30" s="72">
        <v>38218.949000000001</v>
      </c>
      <c r="S30" s="72">
        <v>35717.313999999998</v>
      </c>
      <c r="T30" s="72">
        <v>34563.129999999997</v>
      </c>
      <c r="U30" s="72">
        <v>34827.529000000002</v>
      </c>
      <c r="V30" s="72">
        <v>32579.637999999999</v>
      </c>
      <c r="W30" s="72">
        <v>26837.661</v>
      </c>
      <c r="X30" s="72">
        <v>19185.034</v>
      </c>
      <c r="Y30" s="72">
        <v>10902.78</v>
      </c>
      <c r="Z30" s="72">
        <v>3711.2930000000001</v>
      </c>
      <c r="AA30" s="72">
        <v>602.97699999999998</v>
      </c>
      <c r="AB30" s="4" t="s">
        <v>291</v>
      </c>
      <c r="AD30" s="1">
        <f t="shared" si="0"/>
        <v>61239.744999999995</v>
      </c>
    </row>
    <row r="31" spans="1:30" x14ac:dyDescent="0.3">
      <c r="A31" s="65">
        <v>30</v>
      </c>
      <c r="B31" s="66" t="s">
        <v>323</v>
      </c>
      <c r="C31" s="68" t="s">
        <v>40</v>
      </c>
      <c r="D31" s="71" t="s">
        <v>41</v>
      </c>
      <c r="E31" s="71">
        <v>901</v>
      </c>
      <c r="F31" s="71">
        <v>2070</v>
      </c>
      <c r="G31" s="72">
        <v>33658.195</v>
      </c>
      <c r="H31" s="72">
        <v>33896.332999999999</v>
      </c>
      <c r="I31" s="72">
        <v>34348.928</v>
      </c>
      <c r="J31" s="72">
        <v>35149.940999999999</v>
      </c>
      <c r="K31" s="72">
        <v>36073.769</v>
      </c>
      <c r="L31" s="72">
        <v>36681.15</v>
      </c>
      <c r="M31" s="72">
        <v>36859.845999999998</v>
      </c>
      <c r="N31" s="72">
        <v>37054.605000000003</v>
      </c>
      <c r="O31" s="72">
        <v>37730.607000000004</v>
      </c>
      <c r="P31" s="72">
        <v>38522.483</v>
      </c>
      <c r="Q31" s="72">
        <v>38709.110999999997</v>
      </c>
      <c r="R31" s="72">
        <v>38220.216</v>
      </c>
      <c r="S31" s="72">
        <v>37328.574999999997</v>
      </c>
      <c r="T31" s="72">
        <v>34519.572999999997</v>
      </c>
      <c r="U31" s="72">
        <v>32858.150999999998</v>
      </c>
      <c r="V31" s="72">
        <v>32016.373</v>
      </c>
      <c r="W31" s="72">
        <v>28029.007000000001</v>
      </c>
      <c r="X31" s="72">
        <v>20375.125</v>
      </c>
      <c r="Y31" s="72">
        <v>11266.073</v>
      </c>
      <c r="Z31" s="72">
        <v>4060.2469999999998</v>
      </c>
      <c r="AA31" s="72">
        <v>689.27300000000002</v>
      </c>
      <c r="AB31" s="4" t="s">
        <v>291</v>
      </c>
      <c r="AD31" s="1">
        <f t="shared" si="0"/>
        <v>64419.725000000006</v>
      </c>
    </row>
    <row r="32" spans="1:30" x14ac:dyDescent="0.3">
      <c r="A32" s="65">
        <v>31</v>
      </c>
      <c r="B32" s="66" t="s">
        <v>323</v>
      </c>
      <c r="C32" s="68" t="s">
        <v>40</v>
      </c>
      <c r="D32" s="71" t="s">
        <v>41</v>
      </c>
      <c r="E32" s="71">
        <v>901</v>
      </c>
      <c r="F32" s="71">
        <v>2075</v>
      </c>
      <c r="G32" s="72">
        <v>33750.906000000003</v>
      </c>
      <c r="H32" s="72">
        <v>33822.370000000003</v>
      </c>
      <c r="I32" s="72">
        <v>34042.841999999997</v>
      </c>
      <c r="J32" s="72">
        <v>34765.635999999999</v>
      </c>
      <c r="K32" s="72">
        <v>35840.233</v>
      </c>
      <c r="L32" s="72">
        <v>36744.017999999996</v>
      </c>
      <c r="M32" s="72">
        <v>37177.728000000003</v>
      </c>
      <c r="N32" s="72">
        <v>37171.097000000002</v>
      </c>
      <c r="O32" s="72">
        <v>37198.271000000001</v>
      </c>
      <c r="P32" s="72">
        <v>37694.428999999996</v>
      </c>
      <c r="Q32" s="72">
        <v>38266.478999999999</v>
      </c>
      <c r="R32" s="72">
        <v>38184.824000000001</v>
      </c>
      <c r="S32" s="72">
        <v>37374.466999999997</v>
      </c>
      <c r="T32" s="72">
        <v>36143.658000000003</v>
      </c>
      <c r="U32" s="72">
        <v>32922.669000000002</v>
      </c>
      <c r="V32" s="72">
        <v>30483.084999999999</v>
      </c>
      <c r="W32" s="72">
        <v>27955.368999999999</v>
      </c>
      <c r="X32" s="72">
        <v>21560.498</v>
      </c>
      <c r="Y32" s="72">
        <v>12186.8</v>
      </c>
      <c r="Z32" s="72">
        <v>4285.75</v>
      </c>
      <c r="AA32" s="72">
        <v>783.08699999999999</v>
      </c>
      <c r="AB32" s="4" t="s">
        <v>291</v>
      </c>
      <c r="AD32" s="1">
        <f t="shared" si="0"/>
        <v>66771.504000000001</v>
      </c>
    </row>
    <row r="33" spans="1:30" x14ac:dyDescent="0.3">
      <c r="A33" s="65">
        <v>32</v>
      </c>
      <c r="B33" s="66" t="s">
        <v>323</v>
      </c>
      <c r="C33" s="68" t="s">
        <v>40</v>
      </c>
      <c r="D33" s="71" t="s">
        <v>41</v>
      </c>
      <c r="E33" s="71">
        <v>901</v>
      </c>
      <c r="F33" s="71">
        <v>2080</v>
      </c>
      <c r="G33" s="72">
        <v>33817.114999999998</v>
      </c>
      <c r="H33" s="72">
        <v>33904.052000000003</v>
      </c>
      <c r="I33" s="72">
        <v>33959.089</v>
      </c>
      <c r="J33" s="72">
        <v>34432.086000000003</v>
      </c>
      <c r="K33" s="72">
        <v>35411.061999999998</v>
      </c>
      <c r="L33" s="72">
        <v>36467.650999999998</v>
      </c>
      <c r="M33" s="72">
        <v>37209.555</v>
      </c>
      <c r="N33" s="72">
        <v>37469.544000000002</v>
      </c>
      <c r="O33" s="72">
        <v>37307.612000000001</v>
      </c>
      <c r="P33" s="72">
        <v>37174.421999999999</v>
      </c>
      <c r="Q33" s="72">
        <v>37476.894</v>
      </c>
      <c r="R33" s="72">
        <v>37802.455999999998</v>
      </c>
      <c r="S33" s="72">
        <v>37419.974999999999</v>
      </c>
      <c r="T33" s="72">
        <v>36246.042999999998</v>
      </c>
      <c r="U33" s="72">
        <v>34558.822</v>
      </c>
      <c r="V33" s="72">
        <v>30687.764999999999</v>
      </c>
      <c r="W33" s="72">
        <v>26957.203000000001</v>
      </c>
      <c r="X33" s="72">
        <v>21944.812000000002</v>
      </c>
      <c r="Y33" s="72">
        <v>13143.316999999999</v>
      </c>
      <c r="Z33" s="72">
        <v>4741.5129999999999</v>
      </c>
      <c r="AA33" s="72">
        <v>854.23900000000003</v>
      </c>
      <c r="AB33" s="4" t="s">
        <v>291</v>
      </c>
      <c r="AD33" s="1">
        <f t="shared" si="0"/>
        <v>67641.084000000003</v>
      </c>
    </row>
    <row r="34" spans="1:30" x14ac:dyDescent="0.3">
      <c r="A34" s="65">
        <v>33</v>
      </c>
      <c r="B34" s="66" t="s">
        <v>323</v>
      </c>
      <c r="C34" s="68" t="s">
        <v>40</v>
      </c>
      <c r="D34" s="71" t="s">
        <v>41</v>
      </c>
      <c r="E34" s="71">
        <v>901</v>
      </c>
      <c r="F34" s="71">
        <v>2085</v>
      </c>
      <c r="G34" s="72">
        <v>33694.983999999997</v>
      </c>
      <c r="H34" s="72">
        <v>33959.133999999998</v>
      </c>
      <c r="I34" s="72">
        <v>34030.968000000001</v>
      </c>
      <c r="J34" s="72">
        <v>34320.728000000003</v>
      </c>
      <c r="K34" s="72">
        <v>35032.322999999997</v>
      </c>
      <c r="L34" s="72">
        <v>35995.527000000002</v>
      </c>
      <c r="M34" s="72">
        <v>36902.483999999997</v>
      </c>
      <c r="N34" s="72">
        <v>37482.712</v>
      </c>
      <c r="O34" s="72">
        <v>37597.122000000003</v>
      </c>
      <c r="P34" s="72">
        <v>37287.544999999998</v>
      </c>
      <c r="Q34" s="72">
        <v>36984.012999999999</v>
      </c>
      <c r="R34" s="72">
        <v>37071.627</v>
      </c>
      <c r="S34" s="72">
        <v>37121.254999999997</v>
      </c>
      <c r="T34" s="72">
        <v>36392.75</v>
      </c>
      <c r="U34" s="72">
        <v>34728.357000000004</v>
      </c>
      <c r="V34" s="72">
        <v>32327.525000000001</v>
      </c>
      <c r="W34" s="72">
        <v>27335.601999999999</v>
      </c>
      <c r="X34" s="72">
        <v>21541.066999999999</v>
      </c>
      <c r="Y34" s="72">
        <v>13722.700999999999</v>
      </c>
      <c r="Z34" s="72">
        <v>5227.0839999999998</v>
      </c>
      <c r="AA34" s="72">
        <v>961.80700000000002</v>
      </c>
      <c r="AB34" s="4" t="s">
        <v>291</v>
      </c>
      <c r="AD34" s="1">
        <f t="shared" si="0"/>
        <v>68788.260999999999</v>
      </c>
    </row>
    <row r="35" spans="1:30" x14ac:dyDescent="0.3">
      <c r="A35" s="65">
        <v>34</v>
      </c>
      <c r="B35" s="66" t="s">
        <v>323</v>
      </c>
      <c r="C35" s="68" t="s">
        <v>40</v>
      </c>
      <c r="D35" s="71" t="s">
        <v>41</v>
      </c>
      <c r="E35" s="71">
        <v>901</v>
      </c>
      <c r="F35" s="71">
        <v>2090</v>
      </c>
      <c r="G35" s="72">
        <v>33413.239000000001</v>
      </c>
      <c r="H35" s="72">
        <v>33826.087</v>
      </c>
      <c r="I35" s="72">
        <v>34076.237000000001</v>
      </c>
      <c r="J35" s="72">
        <v>34364.663</v>
      </c>
      <c r="K35" s="72">
        <v>34875.021000000001</v>
      </c>
      <c r="L35" s="72">
        <v>35572.978999999999</v>
      </c>
      <c r="M35" s="72">
        <v>36399.017999999996</v>
      </c>
      <c r="N35" s="72">
        <v>37157.402999999998</v>
      </c>
      <c r="O35" s="72">
        <v>37601.976000000002</v>
      </c>
      <c r="P35" s="72">
        <v>37577.764000000003</v>
      </c>
      <c r="Q35" s="72">
        <v>37111.898000000001</v>
      </c>
      <c r="R35" s="72">
        <v>36622.006999999998</v>
      </c>
      <c r="S35" s="72">
        <v>36471.775999999998</v>
      </c>
      <c r="T35" s="72">
        <v>36199.434999999998</v>
      </c>
      <c r="U35" s="72">
        <v>34997.47</v>
      </c>
      <c r="V35" s="72">
        <v>32580.035</v>
      </c>
      <c r="W35" s="72">
        <v>28957.188999999998</v>
      </c>
      <c r="X35" s="72">
        <v>22101.883000000002</v>
      </c>
      <c r="Y35" s="72">
        <v>13800.409</v>
      </c>
      <c r="Z35" s="72">
        <v>5610.45</v>
      </c>
      <c r="AA35" s="72">
        <v>1083.806</v>
      </c>
      <c r="AB35" s="4" t="s">
        <v>291</v>
      </c>
      <c r="AD35" s="1">
        <f t="shared" si="0"/>
        <v>71553.736999999994</v>
      </c>
    </row>
    <row r="36" spans="1:30" x14ac:dyDescent="0.3">
      <c r="A36" s="65">
        <v>35</v>
      </c>
      <c r="B36" s="66" t="s">
        <v>323</v>
      </c>
      <c r="C36" s="68" t="s">
        <v>40</v>
      </c>
      <c r="D36" s="71" t="s">
        <v>41</v>
      </c>
      <c r="E36" s="71">
        <v>901</v>
      </c>
      <c r="F36" s="71">
        <v>2095</v>
      </c>
      <c r="G36" s="72">
        <v>33093.713000000003</v>
      </c>
      <c r="H36" s="72">
        <v>33533.307000000001</v>
      </c>
      <c r="I36" s="72">
        <v>33933.336000000003</v>
      </c>
      <c r="J36" s="72">
        <v>34382.107000000004</v>
      </c>
      <c r="K36" s="72">
        <v>34872.703000000001</v>
      </c>
      <c r="L36" s="72">
        <v>35370.968000000001</v>
      </c>
      <c r="M36" s="72">
        <v>35944.438000000002</v>
      </c>
      <c r="N36" s="72">
        <v>36635.39</v>
      </c>
      <c r="O36" s="72">
        <v>37269.75</v>
      </c>
      <c r="P36" s="72">
        <v>37585.351999999999</v>
      </c>
      <c r="Q36" s="72">
        <v>37414.271000000001</v>
      </c>
      <c r="R36" s="72">
        <v>36777.881000000001</v>
      </c>
      <c r="S36" s="72">
        <v>36084.945</v>
      </c>
      <c r="T36" s="72">
        <v>35657.555</v>
      </c>
      <c r="U36" s="72">
        <v>34940.027999999998</v>
      </c>
      <c r="V36" s="72">
        <v>33006.230000000003</v>
      </c>
      <c r="W36" s="72">
        <v>29327.958999999999</v>
      </c>
      <c r="X36" s="72">
        <v>23649.005000000001</v>
      </c>
      <c r="Y36" s="72">
        <v>14428.785</v>
      </c>
      <c r="Z36" s="72">
        <v>5817.4859999999999</v>
      </c>
      <c r="AA36" s="72">
        <v>1198.0450000000001</v>
      </c>
      <c r="AB36" s="4" t="s">
        <v>291</v>
      </c>
      <c r="AD36" s="1">
        <f t="shared" si="0"/>
        <v>74421.279999999999</v>
      </c>
    </row>
    <row r="37" spans="1:30" x14ac:dyDescent="0.3">
      <c r="A37" s="65">
        <v>36</v>
      </c>
      <c r="B37" s="66" t="s">
        <v>323</v>
      </c>
      <c r="C37" s="68" t="s">
        <v>40</v>
      </c>
      <c r="D37" s="71" t="s">
        <v>41</v>
      </c>
      <c r="E37" s="71">
        <v>901</v>
      </c>
      <c r="F37" s="71">
        <v>2100</v>
      </c>
      <c r="G37" s="72">
        <v>32832.120999999999</v>
      </c>
      <c r="H37" s="72">
        <v>33202.716999999997</v>
      </c>
      <c r="I37" s="72">
        <v>33630.767999999996</v>
      </c>
      <c r="J37" s="72">
        <v>34211.279000000002</v>
      </c>
      <c r="K37" s="72">
        <v>34843.572999999997</v>
      </c>
      <c r="L37" s="72">
        <v>35323.317000000003</v>
      </c>
      <c r="M37" s="72">
        <v>35708.906000000003</v>
      </c>
      <c r="N37" s="72">
        <v>36160.659</v>
      </c>
      <c r="O37" s="72">
        <v>36739.766000000003</v>
      </c>
      <c r="P37" s="72">
        <v>37256.743000000002</v>
      </c>
      <c r="Q37" s="72">
        <v>37435.614000000001</v>
      </c>
      <c r="R37" s="72">
        <v>37102.269999999997</v>
      </c>
      <c r="S37" s="72">
        <v>36279.256999999998</v>
      </c>
      <c r="T37" s="72">
        <v>35349.955000000002</v>
      </c>
      <c r="U37" s="72">
        <v>34533.538999999997</v>
      </c>
      <c r="V37" s="72">
        <v>33119.506000000001</v>
      </c>
      <c r="W37" s="72">
        <v>29940.938999999998</v>
      </c>
      <c r="X37" s="72">
        <v>24160.338</v>
      </c>
      <c r="Y37" s="72">
        <v>15699.576999999999</v>
      </c>
      <c r="Z37" s="72">
        <v>6238.8140000000003</v>
      </c>
      <c r="AA37" s="72">
        <v>1291.347</v>
      </c>
      <c r="AB37" s="4" t="s">
        <v>291</v>
      </c>
      <c r="AD37" s="1">
        <f t="shared" si="0"/>
        <v>77331.014999999999</v>
      </c>
    </row>
    <row r="38" spans="1:30" x14ac:dyDescent="0.3">
      <c r="A38" s="65">
        <v>37</v>
      </c>
      <c r="B38" s="66" t="s">
        <v>323</v>
      </c>
      <c r="C38" s="68" t="s">
        <v>42</v>
      </c>
      <c r="D38" s="71" t="s">
        <v>43</v>
      </c>
      <c r="E38" s="71">
        <v>902</v>
      </c>
      <c r="F38" s="71">
        <v>2015</v>
      </c>
      <c r="G38" s="72">
        <v>312770.25199999998</v>
      </c>
      <c r="H38" s="72">
        <v>297447.46299999999</v>
      </c>
      <c r="I38" s="72">
        <v>282312.745</v>
      </c>
      <c r="J38" s="72">
        <v>271121.45500000002</v>
      </c>
      <c r="K38" s="72">
        <v>269437.065</v>
      </c>
      <c r="L38" s="72">
        <v>269504.78700000001</v>
      </c>
      <c r="M38" s="72">
        <v>237678.07699999999</v>
      </c>
      <c r="N38" s="72">
        <v>211181.81899999999</v>
      </c>
      <c r="O38" s="72">
        <v>202623.08300000001</v>
      </c>
      <c r="P38" s="72">
        <v>186265.07399999999</v>
      </c>
      <c r="Q38" s="72">
        <v>157670.31899999999</v>
      </c>
      <c r="R38" s="72">
        <v>127138.02800000001</v>
      </c>
      <c r="S38" s="72">
        <v>106824.071</v>
      </c>
      <c r="T38" s="72">
        <v>72089.767999999996</v>
      </c>
      <c r="U38" s="72">
        <v>49053.813999999998</v>
      </c>
      <c r="V38" s="72">
        <v>32745.924999999999</v>
      </c>
      <c r="W38" s="72">
        <v>17812.332999999999</v>
      </c>
      <c r="X38" s="72">
        <v>7395.4340000000002</v>
      </c>
      <c r="Y38" s="72">
        <v>2096.3049999999998</v>
      </c>
      <c r="Z38" s="72">
        <v>401.40800000000002</v>
      </c>
      <c r="AA38" s="72">
        <v>49.521000000000001</v>
      </c>
      <c r="AB38" s="4">
        <v>6.3380000000000001</v>
      </c>
      <c r="AD38" s="1">
        <f t="shared" si="0"/>
        <v>27761.339</v>
      </c>
    </row>
    <row r="39" spans="1:30" x14ac:dyDescent="0.3">
      <c r="A39" s="65">
        <v>38</v>
      </c>
      <c r="B39" s="66" t="s">
        <v>323</v>
      </c>
      <c r="C39" s="68" t="s">
        <v>42</v>
      </c>
      <c r="D39" s="71" t="s">
        <v>43</v>
      </c>
      <c r="E39" s="71">
        <v>902</v>
      </c>
      <c r="F39" s="71">
        <v>2020</v>
      </c>
      <c r="G39" s="72">
        <v>315517.23700000002</v>
      </c>
      <c r="H39" s="72">
        <v>308936.89199999999</v>
      </c>
      <c r="I39" s="72">
        <v>295493.603</v>
      </c>
      <c r="J39" s="72">
        <v>279954.66399999999</v>
      </c>
      <c r="K39" s="72">
        <v>268172.353</v>
      </c>
      <c r="L39" s="72">
        <v>266838.55699999997</v>
      </c>
      <c r="M39" s="72">
        <v>266385.049</v>
      </c>
      <c r="N39" s="72">
        <v>233784.41099999999</v>
      </c>
      <c r="O39" s="72">
        <v>206962.94099999999</v>
      </c>
      <c r="P39" s="72">
        <v>197761.05600000001</v>
      </c>
      <c r="Q39" s="72">
        <v>180317.258</v>
      </c>
      <c r="R39" s="72">
        <v>150371.74</v>
      </c>
      <c r="S39" s="72">
        <v>118121.037</v>
      </c>
      <c r="T39" s="72">
        <v>95253.362999999998</v>
      </c>
      <c r="U39" s="72">
        <v>59837.927000000003</v>
      </c>
      <c r="V39" s="72">
        <v>36395.099000000002</v>
      </c>
      <c r="W39" s="72">
        <v>20854.625</v>
      </c>
      <c r="X39" s="72">
        <v>9160.5130000000008</v>
      </c>
      <c r="Y39" s="72">
        <v>2834.68</v>
      </c>
      <c r="Z39" s="72">
        <v>571.25300000000004</v>
      </c>
      <c r="AA39" s="72">
        <v>76.662999999999997</v>
      </c>
      <c r="AB39" s="4">
        <v>8.6189999999999998</v>
      </c>
      <c r="AD39" s="1">
        <f t="shared" si="0"/>
        <v>33506.352999999996</v>
      </c>
    </row>
    <row r="40" spans="1:30" x14ac:dyDescent="0.3">
      <c r="A40" s="65">
        <v>39</v>
      </c>
      <c r="B40" s="66" t="s">
        <v>323</v>
      </c>
      <c r="C40" s="68" t="s">
        <v>42</v>
      </c>
      <c r="D40" s="71" t="s">
        <v>43</v>
      </c>
      <c r="E40" s="71">
        <v>902</v>
      </c>
      <c r="F40" s="71">
        <v>2025</v>
      </c>
      <c r="G40" s="72">
        <v>315355.538</v>
      </c>
      <c r="H40" s="72">
        <v>312213.03499999997</v>
      </c>
      <c r="I40" s="72">
        <v>307128.44</v>
      </c>
      <c r="J40" s="72">
        <v>293299.67099999997</v>
      </c>
      <c r="K40" s="72">
        <v>277222.73800000001</v>
      </c>
      <c r="L40" s="72">
        <v>265657.842</v>
      </c>
      <c r="M40" s="72">
        <v>263752.71399999998</v>
      </c>
      <c r="N40" s="72">
        <v>262291.06199999998</v>
      </c>
      <c r="O40" s="72">
        <v>229256.18599999999</v>
      </c>
      <c r="P40" s="72">
        <v>201873.75200000001</v>
      </c>
      <c r="Q40" s="72">
        <v>191455.924</v>
      </c>
      <c r="R40" s="72">
        <v>172423.935</v>
      </c>
      <c r="S40" s="72">
        <v>140375.45600000001</v>
      </c>
      <c r="T40" s="72">
        <v>105796.992</v>
      </c>
      <c r="U40" s="72">
        <v>79907.830999999904</v>
      </c>
      <c r="V40" s="72">
        <v>45085.014000000003</v>
      </c>
      <c r="W40" s="72">
        <v>23618.172999999999</v>
      </c>
      <c r="X40" s="72">
        <v>10967.97</v>
      </c>
      <c r="Y40" s="72">
        <v>3596.0160000000001</v>
      </c>
      <c r="Z40" s="72">
        <v>789.60199999999998</v>
      </c>
      <c r="AA40" s="72">
        <v>112.617</v>
      </c>
      <c r="AB40" s="4">
        <v>12.971</v>
      </c>
      <c r="AD40" s="1">
        <f t="shared" si="0"/>
        <v>39097.348999999995</v>
      </c>
    </row>
    <row r="41" spans="1:30" x14ac:dyDescent="0.3">
      <c r="A41" s="65">
        <v>40</v>
      </c>
      <c r="B41" s="66" t="s">
        <v>323</v>
      </c>
      <c r="C41" s="68" t="s">
        <v>42</v>
      </c>
      <c r="D41" s="71" t="s">
        <v>43</v>
      </c>
      <c r="E41" s="71">
        <v>902</v>
      </c>
      <c r="F41" s="71">
        <v>2030</v>
      </c>
      <c r="G41" s="72">
        <v>315945.74400000001</v>
      </c>
      <c r="H41" s="72">
        <v>312251.87</v>
      </c>
      <c r="I41" s="72">
        <v>310596.842</v>
      </c>
      <c r="J41" s="72">
        <v>305088.84700000001</v>
      </c>
      <c r="K41" s="72">
        <v>290614.10700000002</v>
      </c>
      <c r="L41" s="72">
        <v>274614.23800000001</v>
      </c>
      <c r="M41" s="72">
        <v>262596.962</v>
      </c>
      <c r="N41" s="72">
        <v>259865.91099999999</v>
      </c>
      <c r="O41" s="72">
        <v>257732.40100000001</v>
      </c>
      <c r="P41" s="72">
        <v>224027.24299999999</v>
      </c>
      <c r="Q41" s="72">
        <v>195532.41</v>
      </c>
      <c r="R41" s="72">
        <v>183274.30900000001</v>
      </c>
      <c r="S41" s="72">
        <v>161595.071</v>
      </c>
      <c r="T41" s="72">
        <v>126516.92</v>
      </c>
      <c r="U41" s="72">
        <v>89390.399000000005</v>
      </c>
      <c r="V41" s="72">
        <v>61087.241999999998</v>
      </c>
      <c r="W41" s="72">
        <v>29844.55</v>
      </c>
      <c r="X41" s="72">
        <v>12702.601000000001</v>
      </c>
      <c r="Y41" s="72">
        <v>4409.7690000000002</v>
      </c>
      <c r="Z41" s="72">
        <v>1019.679</v>
      </c>
      <c r="AA41" s="72">
        <v>158.56700000000001</v>
      </c>
      <c r="AB41" s="4">
        <v>20.327999999999999</v>
      </c>
      <c r="AD41" s="1">
        <f t="shared" si="0"/>
        <v>48155.493999999999</v>
      </c>
    </row>
    <row r="42" spans="1:30" x14ac:dyDescent="0.3">
      <c r="A42" s="65">
        <v>41</v>
      </c>
      <c r="B42" s="66" t="s">
        <v>323</v>
      </c>
      <c r="C42" s="68" t="s">
        <v>42</v>
      </c>
      <c r="D42" s="71" t="s">
        <v>43</v>
      </c>
      <c r="E42" s="71">
        <v>902</v>
      </c>
      <c r="F42" s="71">
        <v>2035</v>
      </c>
      <c r="G42" s="72">
        <v>318141.58600000001</v>
      </c>
      <c r="H42" s="72">
        <v>313063.44300000003</v>
      </c>
      <c r="I42" s="72">
        <v>310698.55099999998</v>
      </c>
      <c r="J42" s="72">
        <v>308671.18400000001</v>
      </c>
      <c r="K42" s="72">
        <v>302436.989</v>
      </c>
      <c r="L42" s="72">
        <v>287934.30200000003</v>
      </c>
      <c r="M42" s="72">
        <v>271594.18</v>
      </c>
      <c r="N42" s="72">
        <v>258911.34700000001</v>
      </c>
      <c r="O42" s="72">
        <v>255519.446</v>
      </c>
      <c r="P42" s="72">
        <v>252353.658</v>
      </c>
      <c r="Q42" s="72">
        <v>217366.492</v>
      </c>
      <c r="R42" s="72">
        <v>187315.78700000001</v>
      </c>
      <c r="S42" s="72">
        <v>172148.38200000001</v>
      </c>
      <c r="T42" s="72">
        <v>146550.23199999999</v>
      </c>
      <c r="U42" s="72">
        <v>107975.859</v>
      </c>
      <c r="V42" s="72">
        <v>69239.017000000007</v>
      </c>
      <c r="W42" s="72">
        <v>41247.152999999998</v>
      </c>
      <c r="X42" s="72">
        <v>16447.169999999998</v>
      </c>
      <c r="Y42" s="72">
        <v>5236.0630000000001</v>
      </c>
      <c r="Z42" s="72">
        <v>1273.8</v>
      </c>
      <c r="AA42" s="72">
        <v>207.417</v>
      </c>
      <c r="AB42" s="4">
        <v>30.78</v>
      </c>
      <c r="AD42" s="1">
        <f t="shared" si="0"/>
        <v>64442.383000000002</v>
      </c>
    </row>
    <row r="43" spans="1:30" x14ac:dyDescent="0.3">
      <c r="A43" s="65">
        <v>42</v>
      </c>
      <c r="B43" s="66" t="s">
        <v>323</v>
      </c>
      <c r="C43" s="68" t="s">
        <v>42</v>
      </c>
      <c r="D43" s="71" t="s">
        <v>43</v>
      </c>
      <c r="E43" s="71">
        <v>902</v>
      </c>
      <c r="F43" s="71">
        <v>2040</v>
      </c>
      <c r="G43" s="72">
        <v>321274.90999999997</v>
      </c>
      <c r="H43" s="72">
        <v>315508.29300000001</v>
      </c>
      <c r="I43" s="72">
        <v>311620.37900000002</v>
      </c>
      <c r="J43" s="72">
        <v>308832.15999999997</v>
      </c>
      <c r="K43" s="72">
        <v>306005.08899999998</v>
      </c>
      <c r="L43" s="72">
        <v>299655.48499999999</v>
      </c>
      <c r="M43" s="72">
        <v>284939.01899999997</v>
      </c>
      <c r="N43" s="72">
        <v>268082.72899999999</v>
      </c>
      <c r="O43" s="72">
        <v>254743.75899999999</v>
      </c>
      <c r="P43" s="72">
        <v>250339.451</v>
      </c>
      <c r="Q43" s="72">
        <v>245459.416</v>
      </c>
      <c r="R43" s="72">
        <v>208621.38500000001</v>
      </c>
      <c r="S43" s="72">
        <v>176101.28200000001</v>
      </c>
      <c r="T43" s="72">
        <v>156693.89199999999</v>
      </c>
      <c r="U43" s="72">
        <v>126206.93700000001</v>
      </c>
      <c r="V43" s="72">
        <v>84845.392000000007</v>
      </c>
      <c r="W43" s="72">
        <v>47607.118999999999</v>
      </c>
      <c r="X43" s="72">
        <v>23281.47</v>
      </c>
      <c r="Y43" s="72">
        <v>6964.3710000000101</v>
      </c>
      <c r="Z43" s="72">
        <v>1549.367</v>
      </c>
      <c r="AA43" s="72">
        <v>262.12400000000002</v>
      </c>
      <c r="AB43" s="4">
        <v>49.521000000000001</v>
      </c>
      <c r="AD43" s="1">
        <f t="shared" si="0"/>
        <v>79713.972000000009</v>
      </c>
    </row>
    <row r="44" spans="1:30" x14ac:dyDescent="0.3">
      <c r="A44" s="65">
        <v>43</v>
      </c>
      <c r="B44" s="66" t="s">
        <v>323</v>
      </c>
      <c r="C44" s="68" t="s">
        <v>42</v>
      </c>
      <c r="D44" s="71" t="s">
        <v>43</v>
      </c>
      <c r="E44" s="71">
        <v>902</v>
      </c>
      <c r="F44" s="71">
        <v>2045</v>
      </c>
      <c r="G44" s="72">
        <v>324072.875</v>
      </c>
      <c r="H44" s="72">
        <v>318857.00199999998</v>
      </c>
      <c r="I44" s="72">
        <v>314151.88500000001</v>
      </c>
      <c r="J44" s="72">
        <v>309822.984</v>
      </c>
      <c r="K44" s="72">
        <v>306169.79399999999</v>
      </c>
      <c r="L44" s="72">
        <v>303201.33500000002</v>
      </c>
      <c r="M44" s="72">
        <v>296749.36700000003</v>
      </c>
      <c r="N44" s="72">
        <v>281557.42599999998</v>
      </c>
      <c r="O44" s="72">
        <v>264037.97200000001</v>
      </c>
      <c r="P44" s="72">
        <v>249732.36199999999</v>
      </c>
      <c r="Q44" s="72">
        <v>243625.63099999999</v>
      </c>
      <c r="R44" s="72">
        <v>236302.038</v>
      </c>
      <c r="S44" s="72">
        <v>196722.864</v>
      </c>
      <c r="T44" s="72">
        <v>160666.62400000001</v>
      </c>
      <c r="U44" s="72">
        <v>135832.579</v>
      </c>
      <c r="V44" s="72">
        <v>100531.63</v>
      </c>
      <c r="W44" s="72">
        <v>59516.675000000003</v>
      </c>
      <c r="X44" s="72">
        <v>27521.749</v>
      </c>
      <c r="Y44" s="72">
        <v>10132.101000000001</v>
      </c>
      <c r="Z44" s="72">
        <v>2114.44</v>
      </c>
      <c r="AA44" s="72">
        <v>324.19299999999998</v>
      </c>
      <c r="AB44" s="4" t="s">
        <v>291</v>
      </c>
      <c r="AD44" s="1">
        <f t="shared" si="0"/>
        <v>99609.157999999996</v>
      </c>
    </row>
    <row r="45" spans="1:30" x14ac:dyDescent="0.3">
      <c r="A45" s="65">
        <v>44</v>
      </c>
      <c r="B45" s="66" t="s">
        <v>323</v>
      </c>
      <c r="C45" s="68" t="s">
        <v>42</v>
      </c>
      <c r="D45" s="71" t="s">
        <v>43</v>
      </c>
      <c r="E45" s="71">
        <v>902</v>
      </c>
      <c r="F45" s="71">
        <v>2050</v>
      </c>
      <c r="G45" s="72">
        <v>325168.56300000002</v>
      </c>
      <c r="H45" s="72">
        <v>321856.30800000002</v>
      </c>
      <c r="I45" s="72">
        <v>317583.43300000002</v>
      </c>
      <c r="J45" s="72">
        <v>312419.63400000002</v>
      </c>
      <c r="K45" s="72">
        <v>307212.58199999999</v>
      </c>
      <c r="L45" s="72">
        <v>303412.97200000001</v>
      </c>
      <c r="M45" s="72">
        <v>300373.36499999999</v>
      </c>
      <c r="N45" s="72">
        <v>293459.40399999998</v>
      </c>
      <c r="O45" s="72">
        <v>277591.83799999999</v>
      </c>
      <c r="P45" s="72">
        <v>259121.962</v>
      </c>
      <c r="Q45" s="72">
        <v>243199.05499999999</v>
      </c>
      <c r="R45" s="72">
        <v>234708.71</v>
      </c>
      <c r="S45" s="72">
        <v>223768.51800000001</v>
      </c>
      <c r="T45" s="72">
        <v>180288.30499999999</v>
      </c>
      <c r="U45" s="72">
        <v>139882.402</v>
      </c>
      <c r="V45" s="72">
        <v>109348.711</v>
      </c>
      <c r="W45" s="72">
        <v>71825.475000000006</v>
      </c>
      <c r="X45" s="72">
        <v>35291.038</v>
      </c>
      <c r="Y45" s="72">
        <v>12366.491</v>
      </c>
      <c r="Z45" s="72">
        <v>3158.9050000000002</v>
      </c>
      <c r="AA45" s="72">
        <v>440.774</v>
      </c>
      <c r="AB45" s="4" t="s">
        <v>291</v>
      </c>
      <c r="AD45" s="1">
        <f t="shared" si="0"/>
        <v>123082.683</v>
      </c>
    </row>
    <row r="46" spans="1:30" x14ac:dyDescent="0.3">
      <c r="A46" s="65">
        <v>45</v>
      </c>
      <c r="B46" s="66" t="s">
        <v>323</v>
      </c>
      <c r="C46" s="68" t="s">
        <v>42</v>
      </c>
      <c r="D46" s="71" t="s">
        <v>43</v>
      </c>
      <c r="E46" s="71">
        <v>902</v>
      </c>
      <c r="F46" s="71">
        <v>2055</v>
      </c>
      <c r="G46" s="72">
        <v>324278.34700000001</v>
      </c>
      <c r="H46" s="72">
        <v>323171.37099999998</v>
      </c>
      <c r="I46" s="72">
        <v>320680.46000000002</v>
      </c>
      <c r="J46" s="72">
        <v>315946.864</v>
      </c>
      <c r="K46" s="72">
        <v>309932.04300000001</v>
      </c>
      <c r="L46" s="72">
        <v>304584.679</v>
      </c>
      <c r="M46" s="72">
        <v>300720.65299999999</v>
      </c>
      <c r="N46" s="72">
        <v>297224.05499999999</v>
      </c>
      <c r="O46" s="72">
        <v>289608.43400000001</v>
      </c>
      <c r="P46" s="72">
        <v>272740.75099999999</v>
      </c>
      <c r="Q46" s="72">
        <v>252649.274</v>
      </c>
      <c r="R46" s="72">
        <v>234484.15299999999</v>
      </c>
      <c r="S46" s="72">
        <v>222502.35200000001</v>
      </c>
      <c r="T46" s="72">
        <v>206303.87</v>
      </c>
      <c r="U46" s="72">
        <v>158048.41</v>
      </c>
      <c r="V46" s="72">
        <v>113499.878</v>
      </c>
      <c r="W46" s="72">
        <v>79321.711000000098</v>
      </c>
      <c r="X46" s="72">
        <v>43649.597999999998</v>
      </c>
      <c r="Y46" s="72">
        <v>16383.474</v>
      </c>
      <c r="Z46" s="72">
        <v>4013.7489999999998</v>
      </c>
      <c r="AA46" s="72">
        <v>658.38599999999894</v>
      </c>
      <c r="AB46" s="4" t="s">
        <v>291</v>
      </c>
      <c r="AD46" s="1">
        <f t="shared" si="0"/>
        <v>144026.91800000009</v>
      </c>
    </row>
    <row r="47" spans="1:30" x14ac:dyDescent="0.3">
      <c r="A47" s="65">
        <v>46</v>
      </c>
      <c r="B47" s="66" t="s">
        <v>323</v>
      </c>
      <c r="C47" s="68" t="s">
        <v>42</v>
      </c>
      <c r="D47" s="71" t="s">
        <v>43</v>
      </c>
      <c r="E47" s="71">
        <v>902</v>
      </c>
      <c r="F47" s="71">
        <v>2060</v>
      </c>
      <c r="G47" s="72">
        <v>322410.69</v>
      </c>
      <c r="H47" s="72">
        <v>322471.8</v>
      </c>
      <c r="I47" s="72">
        <v>322085.27799999999</v>
      </c>
      <c r="J47" s="72">
        <v>319136.37</v>
      </c>
      <c r="K47" s="72">
        <v>313576.25300000003</v>
      </c>
      <c r="L47" s="72">
        <v>307421.26</v>
      </c>
      <c r="M47" s="72">
        <v>302014.17300000001</v>
      </c>
      <c r="N47" s="72">
        <v>297716.72499999998</v>
      </c>
      <c r="O47" s="72">
        <v>293523.23599999998</v>
      </c>
      <c r="P47" s="72">
        <v>284865.86700000003</v>
      </c>
      <c r="Q47" s="72">
        <v>266302.022</v>
      </c>
      <c r="R47" s="72">
        <v>243972.473</v>
      </c>
      <c r="S47" s="72">
        <v>222543.32199999999</v>
      </c>
      <c r="T47" s="72">
        <v>205500.44699999999</v>
      </c>
      <c r="U47" s="72">
        <v>182415.14600000001</v>
      </c>
      <c r="V47" s="72">
        <v>129545.807</v>
      </c>
      <c r="W47" s="72">
        <v>83238.490000000005</v>
      </c>
      <c r="X47" s="72">
        <v>49187.900999999998</v>
      </c>
      <c r="Y47" s="72">
        <v>20890.865000000002</v>
      </c>
      <c r="Z47" s="72">
        <v>5517.9110000000001</v>
      </c>
      <c r="AA47" s="72">
        <v>881.62299999999902</v>
      </c>
      <c r="AB47" s="4" t="s">
        <v>291</v>
      </c>
      <c r="AD47" s="1">
        <f t="shared" si="0"/>
        <v>159716.78999999998</v>
      </c>
    </row>
    <row r="48" spans="1:30" x14ac:dyDescent="0.3">
      <c r="A48" s="65">
        <v>47</v>
      </c>
      <c r="B48" s="66" t="s">
        <v>323</v>
      </c>
      <c r="C48" s="68" t="s">
        <v>42</v>
      </c>
      <c r="D48" s="71" t="s">
        <v>43</v>
      </c>
      <c r="E48" s="71">
        <v>902</v>
      </c>
      <c r="F48" s="71">
        <v>2065</v>
      </c>
      <c r="G48" s="72">
        <v>321180.05900000001</v>
      </c>
      <c r="H48" s="72">
        <v>320773.36300000001</v>
      </c>
      <c r="I48" s="72">
        <v>321470.717</v>
      </c>
      <c r="J48" s="72">
        <v>320633.45</v>
      </c>
      <c r="K48" s="72">
        <v>316885.30300000001</v>
      </c>
      <c r="L48" s="72">
        <v>311183.01199999999</v>
      </c>
      <c r="M48" s="72">
        <v>304969.57500000001</v>
      </c>
      <c r="N48" s="72">
        <v>299153.13500000001</v>
      </c>
      <c r="O48" s="72">
        <v>294188.85800000001</v>
      </c>
      <c r="P48" s="72">
        <v>288955.86200000002</v>
      </c>
      <c r="Q48" s="72">
        <v>278533.06400000001</v>
      </c>
      <c r="R48" s="72">
        <v>257635.323</v>
      </c>
      <c r="S48" s="72">
        <v>232054.35500000001</v>
      </c>
      <c r="T48" s="72">
        <v>205884.799</v>
      </c>
      <c r="U48" s="72">
        <v>182239.31200000001</v>
      </c>
      <c r="V48" s="72">
        <v>151336.28200000001</v>
      </c>
      <c r="W48" s="72">
        <v>96296.516000000003</v>
      </c>
      <c r="X48" s="72">
        <v>52358.358</v>
      </c>
      <c r="Y48" s="72">
        <v>24174.618999999999</v>
      </c>
      <c r="Z48" s="72">
        <v>7273.6869999999999</v>
      </c>
      <c r="AA48" s="72">
        <v>1242.8009999999999</v>
      </c>
      <c r="AB48" s="4" t="s">
        <v>291</v>
      </c>
      <c r="AD48" s="1">
        <f t="shared" si="0"/>
        <v>181345.98100000003</v>
      </c>
    </row>
    <row r="49" spans="1:30" x14ac:dyDescent="0.3">
      <c r="A49" s="65">
        <v>48</v>
      </c>
      <c r="B49" s="66" t="s">
        <v>323</v>
      </c>
      <c r="C49" s="68" t="s">
        <v>42</v>
      </c>
      <c r="D49" s="71" t="s">
        <v>43</v>
      </c>
      <c r="E49" s="71">
        <v>902</v>
      </c>
      <c r="F49" s="71">
        <v>2070</v>
      </c>
      <c r="G49" s="72">
        <v>320180.234</v>
      </c>
      <c r="H49" s="72">
        <v>319693.27600000001</v>
      </c>
      <c r="I49" s="72">
        <v>319851.09299999999</v>
      </c>
      <c r="J49" s="72">
        <v>320108.96899999998</v>
      </c>
      <c r="K49" s="72">
        <v>318501.859</v>
      </c>
      <c r="L49" s="72">
        <v>314609.82400000002</v>
      </c>
      <c r="M49" s="72">
        <v>308846.77100000001</v>
      </c>
      <c r="N49" s="72">
        <v>302244.09499999997</v>
      </c>
      <c r="O49" s="72">
        <v>295791.53200000001</v>
      </c>
      <c r="P49" s="72">
        <v>289824.28600000002</v>
      </c>
      <c r="Q49" s="72">
        <v>282824.12</v>
      </c>
      <c r="R49" s="72">
        <v>269961.90100000001</v>
      </c>
      <c r="S49" s="72">
        <v>245674.73800000001</v>
      </c>
      <c r="T49" s="72">
        <v>215320.81899999999</v>
      </c>
      <c r="U49" s="72">
        <v>183008.93400000001</v>
      </c>
      <c r="V49" s="72">
        <v>151869.43900000001</v>
      </c>
      <c r="W49" s="72">
        <v>114292.857</v>
      </c>
      <c r="X49" s="72">
        <v>61599.506999999998</v>
      </c>
      <c r="Y49" s="72">
        <v>26244.752</v>
      </c>
      <c r="Z49" s="72">
        <v>8677.6110000000008</v>
      </c>
      <c r="AA49" s="72">
        <v>1694.9449999999999</v>
      </c>
      <c r="AB49" s="4" t="s">
        <v>291</v>
      </c>
      <c r="AD49" s="1">
        <f t="shared" si="0"/>
        <v>212509.67200000002</v>
      </c>
    </row>
    <row r="50" spans="1:30" x14ac:dyDescent="0.3">
      <c r="A50" s="65">
        <v>49</v>
      </c>
      <c r="B50" s="66" t="s">
        <v>323</v>
      </c>
      <c r="C50" s="68" t="s">
        <v>42</v>
      </c>
      <c r="D50" s="71" t="s">
        <v>43</v>
      </c>
      <c r="E50" s="71">
        <v>902</v>
      </c>
      <c r="F50" s="71">
        <v>2075</v>
      </c>
      <c r="G50" s="72">
        <v>318794.05200000003</v>
      </c>
      <c r="H50" s="72">
        <v>318827.29800000001</v>
      </c>
      <c r="I50" s="72">
        <v>318842.34399999998</v>
      </c>
      <c r="J50" s="72">
        <v>318576.29499999998</v>
      </c>
      <c r="K50" s="72">
        <v>318098.37099999998</v>
      </c>
      <c r="L50" s="72">
        <v>316348.06300000002</v>
      </c>
      <c r="M50" s="72">
        <v>312393.89899999998</v>
      </c>
      <c r="N50" s="72">
        <v>306259.27600000001</v>
      </c>
      <c r="O50" s="72">
        <v>299047.87800000003</v>
      </c>
      <c r="P50" s="72">
        <v>291630.80099999998</v>
      </c>
      <c r="Q50" s="72">
        <v>283944.43199999997</v>
      </c>
      <c r="R50" s="72">
        <v>274500.78000000003</v>
      </c>
      <c r="S50" s="72">
        <v>258103.44</v>
      </c>
      <c r="T50" s="72">
        <v>228793.67</v>
      </c>
      <c r="U50" s="72">
        <v>192215.2</v>
      </c>
      <c r="V50" s="72">
        <v>153042.76800000001</v>
      </c>
      <c r="W50" s="72">
        <v>115372.647</v>
      </c>
      <c r="X50" s="72">
        <v>74617.823999999993</v>
      </c>
      <c r="Y50" s="72">
        <v>31534.11</v>
      </c>
      <c r="Z50" s="72">
        <v>9663.0419999999995</v>
      </c>
      <c r="AA50" s="72">
        <v>2116.5450000000001</v>
      </c>
      <c r="AB50" s="4" t="s">
        <v>291</v>
      </c>
      <c r="AD50" s="1">
        <f t="shared" si="0"/>
        <v>233304.16800000001</v>
      </c>
    </row>
    <row r="51" spans="1:30" x14ac:dyDescent="0.3">
      <c r="A51" s="65">
        <v>50</v>
      </c>
      <c r="B51" s="66" t="s">
        <v>323</v>
      </c>
      <c r="C51" s="68" t="s">
        <v>42</v>
      </c>
      <c r="D51" s="71" t="s">
        <v>43</v>
      </c>
      <c r="E51" s="71">
        <v>902</v>
      </c>
      <c r="F51" s="71">
        <v>2080</v>
      </c>
      <c r="G51" s="72">
        <v>316446.34600000002</v>
      </c>
      <c r="H51" s="72">
        <v>317563.59499999997</v>
      </c>
      <c r="I51" s="72">
        <v>318042.33</v>
      </c>
      <c r="J51" s="72">
        <v>317650.68599999999</v>
      </c>
      <c r="K51" s="72">
        <v>316686.06199999998</v>
      </c>
      <c r="L51" s="72">
        <v>316069.02899999998</v>
      </c>
      <c r="M51" s="72">
        <v>314255.55</v>
      </c>
      <c r="N51" s="72">
        <v>309945.44300000003</v>
      </c>
      <c r="O51" s="72">
        <v>303227.31900000002</v>
      </c>
      <c r="P51" s="72">
        <v>295082.74800000002</v>
      </c>
      <c r="Q51" s="72">
        <v>285995.65700000001</v>
      </c>
      <c r="R51" s="72">
        <v>275929.69199999998</v>
      </c>
      <c r="S51" s="72">
        <v>262941.87699999998</v>
      </c>
      <c r="T51" s="72">
        <v>241249.47500000001</v>
      </c>
      <c r="U51" s="72">
        <v>205282.592</v>
      </c>
      <c r="V51" s="72">
        <v>161655.717</v>
      </c>
      <c r="W51" s="72">
        <v>116721.579</v>
      </c>
      <c r="X51" s="72">
        <v>75869.933000000005</v>
      </c>
      <c r="Y51" s="72">
        <v>39121.714999999997</v>
      </c>
      <c r="Z51" s="72">
        <v>11886.102000000001</v>
      </c>
      <c r="AA51" s="72">
        <v>2467.902</v>
      </c>
      <c r="AB51" s="4" t="s">
        <v>291</v>
      </c>
      <c r="AD51" s="1">
        <f t="shared" si="0"/>
        <v>246067.231</v>
      </c>
    </row>
    <row r="52" spans="1:30" x14ac:dyDescent="0.3">
      <c r="A52" s="65">
        <v>51</v>
      </c>
      <c r="B52" s="66" t="s">
        <v>323</v>
      </c>
      <c r="C52" s="68" t="s">
        <v>42</v>
      </c>
      <c r="D52" s="71" t="s">
        <v>43</v>
      </c>
      <c r="E52" s="71">
        <v>902</v>
      </c>
      <c r="F52" s="71">
        <v>2085</v>
      </c>
      <c r="G52" s="72">
        <v>313048.55</v>
      </c>
      <c r="H52" s="72">
        <v>315321.80800000002</v>
      </c>
      <c r="I52" s="72">
        <v>316838.33500000002</v>
      </c>
      <c r="J52" s="72">
        <v>316927.81</v>
      </c>
      <c r="K52" s="72">
        <v>315870.75699999998</v>
      </c>
      <c r="L52" s="72">
        <v>314773.424</v>
      </c>
      <c r="M52" s="72">
        <v>314095.59299999999</v>
      </c>
      <c r="N52" s="72">
        <v>311943.663</v>
      </c>
      <c r="O52" s="72">
        <v>307073.989</v>
      </c>
      <c r="P52" s="72">
        <v>299454.55</v>
      </c>
      <c r="Q52" s="72">
        <v>289685.39199999999</v>
      </c>
      <c r="R52" s="72">
        <v>278289.685</v>
      </c>
      <c r="S52" s="72">
        <v>264781.429</v>
      </c>
      <c r="T52" s="72">
        <v>246456.10200000001</v>
      </c>
      <c r="U52" s="72">
        <v>217624.245</v>
      </c>
      <c r="V52" s="72">
        <v>173878.424</v>
      </c>
      <c r="W52" s="72">
        <v>124190.592</v>
      </c>
      <c r="X52" s="72">
        <v>77125.857999999993</v>
      </c>
      <c r="Y52" s="72">
        <v>40240.252999999997</v>
      </c>
      <c r="Z52" s="72">
        <v>15140.891</v>
      </c>
      <c r="AA52" s="72">
        <v>3074.5659999999998</v>
      </c>
      <c r="AB52" s="4">
        <v>9.9000000000000005E-2</v>
      </c>
      <c r="AD52" s="1">
        <f t="shared" si="0"/>
        <v>259772.25899999999</v>
      </c>
    </row>
    <row r="53" spans="1:30" x14ac:dyDescent="0.3">
      <c r="A53" s="65">
        <v>52</v>
      </c>
      <c r="B53" s="66" t="s">
        <v>323</v>
      </c>
      <c r="C53" s="68" t="s">
        <v>42</v>
      </c>
      <c r="D53" s="71" t="s">
        <v>43</v>
      </c>
      <c r="E53" s="71">
        <v>902</v>
      </c>
      <c r="F53" s="71">
        <v>2090</v>
      </c>
      <c r="G53" s="72">
        <v>308919.76699999999</v>
      </c>
      <c r="H53" s="72">
        <v>312023.08299999998</v>
      </c>
      <c r="I53" s="72">
        <v>314654.79700000002</v>
      </c>
      <c r="J53" s="72">
        <v>315800.174</v>
      </c>
      <c r="K53" s="72">
        <v>315257.82299999997</v>
      </c>
      <c r="L53" s="72">
        <v>314072.01199999999</v>
      </c>
      <c r="M53" s="72">
        <v>312919.53899999999</v>
      </c>
      <c r="N53" s="72">
        <v>311924.64399999997</v>
      </c>
      <c r="O53" s="72">
        <v>309239.71999999997</v>
      </c>
      <c r="P53" s="72">
        <v>303501.56099999999</v>
      </c>
      <c r="Q53" s="72">
        <v>294301.23200000002</v>
      </c>
      <c r="R53" s="72">
        <v>282285.50699999998</v>
      </c>
      <c r="S53" s="72">
        <v>267557.185</v>
      </c>
      <c r="T53" s="72">
        <v>248832.43100000001</v>
      </c>
      <c r="U53" s="72">
        <v>223239.97700000001</v>
      </c>
      <c r="V53" s="72">
        <v>185758.133</v>
      </c>
      <c r="W53" s="72">
        <v>134854.41</v>
      </c>
      <c r="X53" s="72">
        <v>82841.486000000004</v>
      </c>
      <c r="Y53" s="72">
        <v>41246.731</v>
      </c>
      <c r="Z53" s="72">
        <v>15861.534</v>
      </c>
      <c r="AA53" s="72">
        <v>3988.3440000000001</v>
      </c>
      <c r="AB53" s="4">
        <v>0.13900000000000001</v>
      </c>
      <c r="AD53" s="1">
        <f t="shared" si="0"/>
        <v>278792.64400000003</v>
      </c>
    </row>
    <row r="54" spans="1:30" x14ac:dyDescent="0.3">
      <c r="A54" s="65">
        <v>53</v>
      </c>
      <c r="B54" s="66" t="s">
        <v>323</v>
      </c>
      <c r="C54" s="68" t="s">
        <v>42</v>
      </c>
      <c r="D54" s="71" t="s">
        <v>43</v>
      </c>
      <c r="E54" s="71">
        <v>902</v>
      </c>
      <c r="F54" s="71">
        <v>2095</v>
      </c>
      <c r="G54" s="72">
        <v>304527.34100000001</v>
      </c>
      <c r="H54" s="72">
        <v>307987.60100000002</v>
      </c>
      <c r="I54" s="72">
        <v>311411.93900000001</v>
      </c>
      <c r="J54" s="72">
        <v>313693.80800000002</v>
      </c>
      <c r="K54" s="72">
        <v>314241.48</v>
      </c>
      <c r="L54" s="72">
        <v>313573.08500000002</v>
      </c>
      <c r="M54" s="72">
        <v>312334.62599999999</v>
      </c>
      <c r="N54" s="72">
        <v>310890.11</v>
      </c>
      <c r="O54" s="72">
        <v>309393.57699999999</v>
      </c>
      <c r="P54" s="72">
        <v>305876.34000000003</v>
      </c>
      <c r="Q54" s="72">
        <v>298601.77899999998</v>
      </c>
      <c r="R54" s="72">
        <v>287211.00400000002</v>
      </c>
      <c r="S54" s="72">
        <v>271952.30599999998</v>
      </c>
      <c r="T54" s="72">
        <v>252126.45199999999</v>
      </c>
      <c r="U54" s="72">
        <v>226239.117</v>
      </c>
      <c r="V54" s="72">
        <v>191651.75200000001</v>
      </c>
      <c r="W54" s="72">
        <v>145530.37100000001</v>
      </c>
      <c r="X54" s="72">
        <v>91034.284999999902</v>
      </c>
      <c r="Y54" s="72">
        <v>44840.476000000002</v>
      </c>
      <c r="Z54" s="72">
        <v>16478.953000000001</v>
      </c>
      <c r="AA54" s="72">
        <v>4455.4549999999999</v>
      </c>
      <c r="AB54" s="4">
        <v>0.28100000000000003</v>
      </c>
      <c r="AD54" s="1">
        <f t="shared" si="0"/>
        <v>302339.82099999994</v>
      </c>
    </row>
    <row r="55" spans="1:30" x14ac:dyDescent="0.3">
      <c r="A55" s="65">
        <v>54</v>
      </c>
      <c r="B55" s="66" t="s">
        <v>323</v>
      </c>
      <c r="C55" s="68" t="s">
        <v>42</v>
      </c>
      <c r="D55" s="71" t="s">
        <v>43</v>
      </c>
      <c r="E55" s="71">
        <v>902</v>
      </c>
      <c r="F55" s="71">
        <v>2100</v>
      </c>
      <c r="G55" s="72">
        <v>300134.65899999999</v>
      </c>
      <c r="H55" s="72">
        <v>303682.62699999998</v>
      </c>
      <c r="I55" s="72">
        <v>307430.36900000001</v>
      </c>
      <c r="J55" s="72">
        <v>310527.24699999997</v>
      </c>
      <c r="K55" s="72">
        <v>312247.68099999998</v>
      </c>
      <c r="L55" s="72">
        <v>312672.26699999999</v>
      </c>
      <c r="M55" s="72">
        <v>311951.93599999999</v>
      </c>
      <c r="N55" s="72">
        <v>310443.35600000003</v>
      </c>
      <c r="O55" s="72">
        <v>308535.27100000001</v>
      </c>
      <c r="P55" s="72">
        <v>306251.58799999999</v>
      </c>
      <c r="Q55" s="72">
        <v>301255.60800000001</v>
      </c>
      <c r="R55" s="72">
        <v>291852.19199999998</v>
      </c>
      <c r="S55" s="72">
        <v>277302.04399999999</v>
      </c>
      <c r="T55" s="72">
        <v>257039.66099999999</v>
      </c>
      <c r="U55" s="72">
        <v>230166.125</v>
      </c>
      <c r="V55" s="72">
        <v>195301.46900000001</v>
      </c>
      <c r="W55" s="72">
        <v>151358.79800000001</v>
      </c>
      <c r="X55" s="72">
        <v>99609.437999999995</v>
      </c>
      <c r="Y55" s="72">
        <v>50083.885999999999</v>
      </c>
      <c r="Z55" s="72">
        <v>18227.039000000001</v>
      </c>
      <c r="AA55" s="72">
        <v>4817.0129999999999</v>
      </c>
      <c r="AB55" s="4">
        <v>0.79400000000000004</v>
      </c>
      <c r="AD55" s="1">
        <f t="shared" si="0"/>
        <v>324096.96799999994</v>
      </c>
    </row>
    <row r="56" spans="1:30" x14ac:dyDescent="0.3">
      <c r="A56" s="65">
        <v>55</v>
      </c>
      <c r="B56" s="66" t="s">
        <v>323</v>
      </c>
      <c r="C56" s="69" t="s">
        <v>44</v>
      </c>
      <c r="D56" s="71" t="s">
        <v>45</v>
      </c>
      <c r="E56" s="71">
        <v>941</v>
      </c>
      <c r="F56" s="71">
        <v>2015</v>
      </c>
      <c r="G56" s="72">
        <v>71362.326000000001</v>
      </c>
      <c r="H56" s="72">
        <v>64579.432000000001</v>
      </c>
      <c r="I56" s="72">
        <v>58385.218999999997</v>
      </c>
      <c r="J56" s="72">
        <v>51537.512000000002</v>
      </c>
      <c r="K56" s="72">
        <v>44141.423000000003</v>
      </c>
      <c r="L56" s="72">
        <v>37443.839</v>
      </c>
      <c r="M56" s="72">
        <v>32340.227999999999</v>
      </c>
      <c r="N56" s="72">
        <v>26592.663</v>
      </c>
      <c r="O56" s="72">
        <v>21967.769</v>
      </c>
      <c r="P56" s="72">
        <v>18141.348999999998</v>
      </c>
      <c r="Q56" s="72">
        <v>14696.385</v>
      </c>
      <c r="R56" s="72">
        <v>11309.959000000001</v>
      </c>
      <c r="S56" s="72">
        <v>8501.1939999999995</v>
      </c>
      <c r="T56" s="72">
        <v>6319.9089999999997</v>
      </c>
      <c r="U56" s="72">
        <v>4425.5379999999996</v>
      </c>
      <c r="V56" s="72">
        <v>2702.4690000000001</v>
      </c>
      <c r="W56" s="72">
        <v>1415.038</v>
      </c>
      <c r="X56" s="72">
        <v>551.255</v>
      </c>
      <c r="Y56" s="72">
        <v>144.541</v>
      </c>
      <c r="Z56" s="72">
        <v>25.129000000000001</v>
      </c>
      <c r="AA56" s="72">
        <v>3.4940000000000002</v>
      </c>
      <c r="AB56" s="4">
        <v>2.0910000000000002</v>
      </c>
      <c r="AD56" s="1">
        <f t="shared" si="0"/>
        <v>2141.5480000000002</v>
      </c>
    </row>
    <row r="57" spans="1:30" x14ac:dyDescent="0.3">
      <c r="A57" s="65">
        <v>56</v>
      </c>
      <c r="B57" s="66" t="s">
        <v>323</v>
      </c>
      <c r="C57" s="69" t="s">
        <v>44</v>
      </c>
      <c r="D57" s="71" t="s">
        <v>45</v>
      </c>
      <c r="E57" s="71">
        <v>941</v>
      </c>
      <c r="F57" s="71">
        <v>2020</v>
      </c>
      <c r="G57" s="72">
        <v>76645.31</v>
      </c>
      <c r="H57" s="72">
        <v>69785.956000000006</v>
      </c>
      <c r="I57" s="72">
        <v>63916.940999999999</v>
      </c>
      <c r="J57" s="72">
        <v>57610.951999999997</v>
      </c>
      <c r="K57" s="72">
        <v>50379.292999999998</v>
      </c>
      <c r="L57" s="72">
        <v>42964.188000000002</v>
      </c>
      <c r="M57" s="72">
        <v>36417.618999999999</v>
      </c>
      <c r="N57" s="72">
        <v>31389.249</v>
      </c>
      <c r="O57" s="72">
        <v>25724.03</v>
      </c>
      <c r="P57" s="72">
        <v>21114.475999999999</v>
      </c>
      <c r="Q57" s="72">
        <v>17253.473999999998</v>
      </c>
      <c r="R57" s="72">
        <v>13752.745000000001</v>
      </c>
      <c r="S57" s="72">
        <v>10252.436</v>
      </c>
      <c r="T57" s="72">
        <v>7341.2489999999998</v>
      </c>
      <c r="U57" s="72">
        <v>5061.07</v>
      </c>
      <c r="V57" s="72">
        <v>3154.5230000000001</v>
      </c>
      <c r="W57" s="72">
        <v>1631.46</v>
      </c>
      <c r="X57" s="72">
        <v>666.69500000000005</v>
      </c>
      <c r="Y57" s="72">
        <v>195.96</v>
      </c>
      <c r="Z57" s="72">
        <v>40.378</v>
      </c>
      <c r="AA57" s="72">
        <v>6.1440000000000001</v>
      </c>
      <c r="AB57" s="4">
        <v>3.4940000000000002</v>
      </c>
      <c r="AD57" s="1">
        <f t="shared" si="0"/>
        <v>2544.1310000000003</v>
      </c>
    </row>
    <row r="58" spans="1:30" x14ac:dyDescent="0.3">
      <c r="A58" s="65">
        <v>57</v>
      </c>
      <c r="B58" s="66" t="s">
        <v>323</v>
      </c>
      <c r="C58" s="69" t="s">
        <v>44</v>
      </c>
      <c r="D58" s="71" t="s">
        <v>45</v>
      </c>
      <c r="E58" s="71">
        <v>941</v>
      </c>
      <c r="F58" s="71">
        <v>2025</v>
      </c>
      <c r="G58" s="72">
        <v>81868.092999999993</v>
      </c>
      <c r="H58" s="72">
        <v>75173.691999999995</v>
      </c>
      <c r="I58" s="72">
        <v>69160.425000000003</v>
      </c>
      <c r="J58" s="72">
        <v>63194.775000000001</v>
      </c>
      <c r="K58" s="72">
        <v>56527.675000000003</v>
      </c>
      <c r="L58" s="72">
        <v>49274.483</v>
      </c>
      <c r="M58" s="72">
        <v>41989.868999999999</v>
      </c>
      <c r="N58" s="72">
        <v>35505.038</v>
      </c>
      <c r="O58" s="72">
        <v>30506.728999999999</v>
      </c>
      <c r="P58" s="72">
        <v>24839.963</v>
      </c>
      <c r="Q58" s="72">
        <v>20169.508000000002</v>
      </c>
      <c r="R58" s="72">
        <v>16229.175999999999</v>
      </c>
      <c r="S58" s="72">
        <v>12558.858</v>
      </c>
      <c r="T58" s="72">
        <v>8935.7430000000004</v>
      </c>
      <c r="U58" s="72">
        <v>5927.3890000000001</v>
      </c>
      <c r="V58" s="72">
        <v>3647.7220000000002</v>
      </c>
      <c r="W58" s="72">
        <v>1932.135</v>
      </c>
      <c r="X58" s="72">
        <v>785.64099999999996</v>
      </c>
      <c r="Y58" s="72">
        <v>245.321</v>
      </c>
      <c r="Z58" s="72">
        <v>57.146999999999998</v>
      </c>
      <c r="AA58" s="72">
        <v>10.669</v>
      </c>
      <c r="AB58" s="4" t="s">
        <v>291</v>
      </c>
      <c r="AD58" s="1">
        <f t="shared" si="0"/>
        <v>3030.9129999999996</v>
      </c>
    </row>
    <row r="59" spans="1:30" x14ac:dyDescent="0.3">
      <c r="A59" s="65">
        <v>58</v>
      </c>
      <c r="B59" s="66" t="s">
        <v>323</v>
      </c>
      <c r="C59" s="69" t="s">
        <v>44</v>
      </c>
      <c r="D59" s="71" t="s">
        <v>45</v>
      </c>
      <c r="E59" s="71">
        <v>941</v>
      </c>
      <c r="F59" s="71">
        <v>2030</v>
      </c>
      <c r="G59" s="72">
        <v>86975.210999999996</v>
      </c>
      <c r="H59" s="72">
        <v>80493.364000000001</v>
      </c>
      <c r="I59" s="72">
        <v>74571.054999999993</v>
      </c>
      <c r="J59" s="72">
        <v>68447.245999999999</v>
      </c>
      <c r="K59" s="72">
        <v>62101.252999999997</v>
      </c>
      <c r="L59" s="72">
        <v>55396.267999999996</v>
      </c>
      <c r="M59" s="72">
        <v>48265.235999999997</v>
      </c>
      <c r="N59" s="72">
        <v>41038.790999999997</v>
      </c>
      <c r="O59" s="72">
        <v>34592.069000000003</v>
      </c>
      <c r="P59" s="72">
        <v>29549.32</v>
      </c>
      <c r="Q59" s="72">
        <v>23803.473999999998</v>
      </c>
      <c r="R59" s="72">
        <v>19031.632000000001</v>
      </c>
      <c r="S59" s="72">
        <v>14890.518</v>
      </c>
      <c r="T59" s="72">
        <v>11024.620999999999</v>
      </c>
      <c r="U59" s="72">
        <v>7283.92</v>
      </c>
      <c r="V59" s="72">
        <v>4302.2550000000001</v>
      </c>
      <c r="W59" s="72">
        <v>2257.9299999999998</v>
      </c>
      <c r="X59" s="72">
        <v>946.60400000000004</v>
      </c>
      <c r="Y59" s="72">
        <v>296.90499999999997</v>
      </c>
      <c r="Z59" s="72">
        <v>74.349000000000004</v>
      </c>
      <c r="AA59" s="72">
        <v>16.059000000000001</v>
      </c>
      <c r="AB59" s="4" t="s">
        <v>291</v>
      </c>
      <c r="AD59" s="1">
        <f t="shared" si="0"/>
        <v>3591.8469999999998</v>
      </c>
    </row>
    <row r="60" spans="1:30" x14ac:dyDescent="0.3">
      <c r="A60" s="65">
        <v>59</v>
      </c>
      <c r="B60" s="66" t="s">
        <v>323</v>
      </c>
      <c r="C60" s="69" t="s">
        <v>44</v>
      </c>
      <c r="D60" s="71" t="s">
        <v>45</v>
      </c>
      <c r="E60" s="71">
        <v>941</v>
      </c>
      <c r="F60" s="71">
        <v>2035</v>
      </c>
      <c r="G60" s="72">
        <v>91758.751000000004</v>
      </c>
      <c r="H60" s="72">
        <v>85699.184999999998</v>
      </c>
      <c r="I60" s="72">
        <v>79919.786999999997</v>
      </c>
      <c r="J60" s="72">
        <v>73868.444000000003</v>
      </c>
      <c r="K60" s="72">
        <v>67352.759999999995</v>
      </c>
      <c r="L60" s="72">
        <v>60952.019</v>
      </c>
      <c r="M60" s="72">
        <v>54357.118999999999</v>
      </c>
      <c r="N60" s="72">
        <v>47275.063999999998</v>
      </c>
      <c r="O60" s="72">
        <v>40076.902000000002</v>
      </c>
      <c r="P60" s="72">
        <v>33589.843999999997</v>
      </c>
      <c r="Q60" s="72">
        <v>28406.596000000001</v>
      </c>
      <c r="R60" s="72">
        <v>22533.991000000002</v>
      </c>
      <c r="S60" s="72">
        <v>17533.913</v>
      </c>
      <c r="T60" s="72">
        <v>13151.249</v>
      </c>
      <c r="U60" s="72">
        <v>9075.17</v>
      </c>
      <c r="V60" s="72">
        <v>5364.5349999999999</v>
      </c>
      <c r="W60" s="72">
        <v>2677.7109999999998</v>
      </c>
      <c r="X60" s="72">
        <v>1119.289</v>
      </c>
      <c r="Y60" s="72">
        <v>364.798</v>
      </c>
      <c r="Z60" s="72">
        <v>92.613</v>
      </c>
      <c r="AA60" s="72">
        <v>21.966999999999999</v>
      </c>
      <c r="AB60" s="4" t="s">
        <v>291</v>
      </c>
      <c r="AD60" s="1">
        <f t="shared" si="0"/>
        <v>4276.3779999999997</v>
      </c>
    </row>
    <row r="61" spans="1:30" x14ac:dyDescent="0.3">
      <c r="A61" s="65">
        <v>60</v>
      </c>
      <c r="B61" s="66" t="s">
        <v>323</v>
      </c>
      <c r="C61" s="69" t="s">
        <v>44</v>
      </c>
      <c r="D61" s="71" t="s">
        <v>45</v>
      </c>
      <c r="E61" s="71">
        <v>941</v>
      </c>
      <c r="F61" s="71">
        <v>2040</v>
      </c>
      <c r="G61" s="72">
        <v>96099.394</v>
      </c>
      <c r="H61" s="72">
        <v>90580.725000000006</v>
      </c>
      <c r="I61" s="72">
        <v>85155.281000000003</v>
      </c>
      <c r="J61" s="72">
        <v>79231.736000000004</v>
      </c>
      <c r="K61" s="72">
        <v>72777.572</v>
      </c>
      <c r="L61" s="72">
        <v>66198.676000000007</v>
      </c>
      <c r="M61" s="72">
        <v>59894.707000000002</v>
      </c>
      <c r="N61" s="72">
        <v>53335.266000000003</v>
      </c>
      <c r="O61" s="72">
        <v>46262.642</v>
      </c>
      <c r="P61" s="72">
        <v>39003.444000000003</v>
      </c>
      <c r="Q61" s="72">
        <v>32368.663</v>
      </c>
      <c r="R61" s="72">
        <v>26978.010999999999</v>
      </c>
      <c r="S61" s="72">
        <v>20842.25</v>
      </c>
      <c r="T61" s="72">
        <v>15560.169</v>
      </c>
      <c r="U61" s="72">
        <v>10912.109</v>
      </c>
      <c r="V61" s="72">
        <v>6780.2730000000001</v>
      </c>
      <c r="W61" s="72">
        <v>3419.9659999999999</v>
      </c>
      <c r="X61" s="72">
        <v>1331.4090000000001</v>
      </c>
      <c r="Y61" s="72">
        <v>435.267</v>
      </c>
      <c r="Z61" s="72">
        <v>115.98</v>
      </c>
      <c r="AA61" s="72">
        <v>28.366</v>
      </c>
      <c r="AB61" s="4" t="s">
        <v>291</v>
      </c>
      <c r="AD61" s="1">
        <f t="shared" si="0"/>
        <v>5330.9879999999994</v>
      </c>
    </row>
    <row r="62" spans="1:30" x14ac:dyDescent="0.3">
      <c r="A62" s="65">
        <v>61</v>
      </c>
      <c r="B62" s="66" t="s">
        <v>323</v>
      </c>
      <c r="C62" s="69" t="s">
        <v>44</v>
      </c>
      <c r="D62" s="71" t="s">
        <v>45</v>
      </c>
      <c r="E62" s="71">
        <v>941</v>
      </c>
      <c r="F62" s="71">
        <v>2045</v>
      </c>
      <c r="G62" s="72">
        <v>99976.597999999998</v>
      </c>
      <c r="H62" s="72">
        <v>95012.763999999996</v>
      </c>
      <c r="I62" s="72">
        <v>90062.085000000006</v>
      </c>
      <c r="J62" s="72">
        <v>84475.173999999999</v>
      </c>
      <c r="K62" s="72">
        <v>78136.584000000003</v>
      </c>
      <c r="L62" s="72">
        <v>71613.202000000005</v>
      </c>
      <c r="M62" s="72">
        <v>65125.322999999997</v>
      </c>
      <c r="N62" s="72">
        <v>58844.262999999999</v>
      </c>
      <c r="O62" s="72">
        <v>52274.733999999997</v>
      </c>
      <c r="P62" s="72">
        <v>45110.783000000003</v>
      </c>
      <c r="Q62" s="72">
        <v>37670.546000000002</v>
      </c>
      <c r="R62" s="72">
        <v>30820.121999999999</v>
      </c>
      <c r="S62" s="72">
        <v>25056.786</v>
      </c>
      <c r="T62" s="72">
        <v>18595.666000000001</v>
      </c>
      <c r="U62" s="72">
        <v>13003.476000000001</v>
      </c>
      <c r="V62" s="72">
        <v>8251.6630000000005</v>
      </c>
      <c r="W62" s="72">
        <v>4427.4049999999997</v>
      </c>
      <c r="X62" s="72">
        <v>1769.12</v>
      </c>
      <c r="Y62" s="72">
        <v>516.51700000000005</v>
      </c>
      <c r="Z62" s="72">
        <v>139.28800000000001</v>
      </c>
      <c r="AA62" s="72">
        <v>36.18</v>
      </c>
      <c r="AB62" s="4" t="s">
        <v>291</v>
      </c>
      <c r="AD62" s="1">
        <f t="shared" si="0"/>
        <v>6888.51</v>
      </c>
    </row>
    <row r="63" spans="1:30" x14ac:dyDescent="0.3">
      <c r="A63" s="65">
        <v>62</v>
      </c>
      <c r="B63" s="66" t="s">
        <v>323</v>
      </c>
      <c r="C63" s="69" t="s">
        <v>44</v>
      </c>
      <c r="D63" s="71" t="s">
        <v>45</v>
      </c>
      <c r="E63" s="71">
        <v>941</v>
      </c>
      <c r="F63" s="71">
        <v>2050</v>
      </c>
      <c r="G63" s="72">
        <v>103348.52800000001</v>
      </c>
      <c r="H63" s="72">
        <v>98975.968000000095</v>
      </c>
      <c r="I63" s="72">
        <v>94521.573000000004</v>
      </c>
      <c r="J63" s="72">
        <v>89393.562999999995</v>
      </c>
      <c r="K63" s="72">
        <v>83379.706000000006</v>
      </c>
      <c r="L63" s="72">
        <v>76966.695999999996</v>
      </c>
      <c r="M63" s="72">
        <v>70530.872000000003</v>
      </c>
      <c r="N63" s="72">
        <v>64059.012000000002</v>
      </c>
      <c r="O63" s="72">
        <v>57749.610999999997</v>
      </c>
      <c r="P63" s="72">
        <v>51055.512999999999</v>
      </c>
      <c r="Q63" s="72">
        <v>43659.080999999998</v>
      </c>
      <c r="R63" s="72">
        <v>35959.061999999998</v>
      </c>
      <c r="S63" s="72">
        <v>28725.22</v>
      </c>
      <c r="T63" s="72">
        <v>22476.775000000001</v>
      </c>
      <c r="U63" s="72">
        <v>15656.182000000001</v>
      </c>
      <c r="V63" s="72">
        <v>9924.2350000000006</v>
      </c>
      <c r="W63" s="72">
        <v>5477.2250000000004</v>
      </c>
      <c r="X63" s="72">
        <v>2374.89</v>
      </c>
      <c r="Y63" s="72">
        <v>728.92200000000003</v>
      </c>
      <c r="Z63" s="72">
        <v>163.82599999999999</v>
      </c>
      <c r="AA63" s="72">
        <v>44.207999999999998</v>
      </c>
      <c r="AB63" s="4" t="s">
        <v>291</v>
      </c>
      <c r="AD63" s="1">
        <f t="shared" si="0"/>
        <v>8789.0709999999999</v>
      </c>
    </row>
    <row r="64" spans="1:30" x14ac:dyDescent="0.3">
      <c r="A64" s="65">
        <v>63</v>
      </c>
      <c r="B64" s="66" t="s">
        <v>323</v>
      </c>
      <c r="C64" s="69" t="s">
        <v>44</v>
      </c>
      <c r="D64" s="71" t="s">
        <v>45</v>
      </c>
      <c r="E64" s="71">
        <v>941</v>
      </c>
      <c r="F64" s="71">
        <v>2055</v>
      </c>
      <c r="G64" s="72">
        <v>106365.753</v>
      </c>
      <c r="H64" s="72">
        <v>102437.89599999999</v>
      </c>
      <c r="I64" s="72">
        <v>98517.16</v>
      </c>
      <c r="J64" s="72">
        <v>93880.46</v>
      </c>
      <c r="K64" s="72">
        <v>88326.294999999998</v>
      </c>
      <c r="L64" s="72">
        <v>82230.994999999995</v>
      </c>
      <c r="M64" s="72">
        <v>75895.887000000002</v>
      </c>
      <c r="N64" s="72">
        <v>69466.091</v>
      </c>
      <c r="O64" s="72">
        <v>62949.04</v>
      </c>
      <c r="P64" s="72">
        <v>56484.375</v>
      </c>
      <c r="Q64" s="72">
        <v>49500.163</v>
      </c>
      <c r="R64" s="72">
        <v>41774.438999999998</v>
      </c>
      <c r="S64" s="72">
        <v>33629.332999999999</v>
      </c>
      <c r="T64" s="72">
        <v>25885.613000000001</v>
      </c>
      <c r="U64" s="72">
        <v>19069.685000000001</v>
      </c>
      <c r="V64" s="72">
        <v>12071.602000000001</v>
      </c>
      <c r="W64" s="72">
        <v>6655.4179999999997</v>
      </c>
      <c r="X64" s="72">
        <v>3004.8589999999999</v>
      </c>
      <c r="Y64" s="72">
        <v>1030.05</v>
      </c>
      <c r="Z64" s="72">
        <v>249.04300000000001</v>
      </c>
      <c r="AA64" s="72">
        <v>52.18</v>
      </c>
      <c r="AB64" s="4" t="s">
        <v>291</v>
      </c>
      <c r="AD64" s="1">
        <f t="shared" si="0"/>
        <v>10991.55</v>
      </c>
    </row>
    <row r="65" spans="1:30" x14ac:dyDescent="0.3">
      <c r="A65" s="65">
        <v>64</v>
      </c>
      <c r="B65" s="66" t="s">
        <v>323</v>
      </c>
      <c r="C65" s="69" t="s">
        <v>44</v>
      </c>
      <c r="D65" s="71" t="s">
        <v>45</v>
      </c>
      <c r="E65" s="71">
        <v>941</v>
      </c>
      <c r="F65" s="71">
        <v>2060</v>
      </c>
      <c r="G65" s="72">
        <v>108980.151</v>
      </c>
      <c r="H65" s="72">
        <v>105532.235</v>
      </c>
      <c r="I65" s="72">
        <v>102008.942</v>
      </c>
      <c r="J65" s="72">
        <v>97902.944000000003</v>
      </c>
      <c r="K65" s="72">
        <v>92843.591</v>
      </c>
      <c r="L65" s="72">
        <v>87200.153000000006</v>
      </c>
      <c r="M65" s="72">
        <v>81171.22</v>
      </c>
      <c r="N65" s="72">
        <v>74832.224000000002</v>
      </c>
      <c r="O65" s="72">
        <v>68343.255999999994</v>
      </c>
      <c r="P65" s="72">
        <v>61650.216999999997</v>
      </c>
      <c r="Q65" s="72">
        <v>54847.061000000002</v>
      </c>
      <c r="R65" s="72">
        <v>47456.758000000002</v>
      </c>
      <c r="S65" s="72">
        <v>39194.357000000004</v>
      </c>
      <c r="T65" s="72">
        <v>30441.338</v>
      </c>
      <c r="U65" s="72">
        <v>22105.893</v>
      </c>
      <c r="V65" s="72">
        <v>14867.26</v>
      </c>
      <c r="W65" s="72">
        <v>8212.0229999999992</v>
      </c>
      <c r="X65" s="72">
        <v>3698.402</v>
      </c>
      <c r="Y65" s="72">
        <v>1342.3420000000001</v>
      </c>
      <c r="Z65" s="72">
        <v>374.13400000000001</v>
      </c>
      <c r="AA65" s="72">
        <v>78.632000000000005</v>
      </c>
      <c r="AB65" s="4" t="s">
        <v>291</v>
      </c>
      <c r="AD65" s="1">
        <f t="shared" si="0"/>
        <v>13705.532999999999</v>
      </c>
    </row>
    <row r="66" spans="1:30" x14ac:dyDescent="0.3">
      <c r="A66" s="65">
        <v>65</v>
      </c>
      <c r="B66" s="66" t="s">
        <v>323</v>
      </c>
      <c r="C66" s="69" t="s">
        <v>44</v>
      </c>
      <c r="D66" s="71" t="s">
        <v>45</v>
      </c>
      <c r="E66" s="71">
        <v>941</v>
      </c>
      <c r="F66" s="71">
        <v>2065</v>
      </c>
      <c r="G66" s="72">
        <v>111227.77800000001</v>
      </c>
      <c r="H66" s="72">
        <v>108213.917</v>
      </c>
      <c r="I66" s="72">
        <v>105131.79300000001</v>
      </c>
      <c r="J66" s="72">
        <v>101423.458</v>
      </c>
      <c r="K66" s="72">
        <v>96901.680999999997</v>
      </c>
      <c r="L66" s="72">
        <v>91747.278000000006</v>
      </c>
      <c r="M66" s="72">
        <v>86158.275999999998</v>
      </c>
      <c r="N66" s="72">
        <v>80114.653000000006</v>
      </c>
      <c r="O66" s="72">
        <v>73703.487999999998</v>
      </c>
      <c r="P66" s="72">
        <v>67019.81</v>
      </c>
      <c r="Q66" s="72">
        <v>59953.313000000002</v>
      </c>
      <c r="R66" s="72">
        <v>52678.491999999998</v>
      </c>
      <c r="S66" s="72">
        <v>44648.084000000003</v>
      </c>
      <c r="T66" s="72">
        <v>35633.453000000001</v>
      </c>
      <c r="U66" s="72">
        <v>26165.036</v>
      </c>
      <c r="V66" s="72">
        <v>17389.569</v>
      </c>
      <c r="W66" s="72">
        <v>10259.843000000001</v>
      </c>
      <c r="X66" s="72">
        <v>4655.8289999999997</v>
      </c>
      <c r="Y66" s="72">
        <v>1671.8689999999999</v>
      </c>
      <c r="Z66" s="72">
        <v>503.01400000000001</v>
      </c>
      <c r="AA66" s="72">
        <v>122.738</v>
      </c>
      <c r="AB66" s="4">
        <v>6.2389999999999999</v>
      </c>
      <c r="AD66" s="1">
        <f t="shared" si="0"/>
        <v>17219.532000000003</v>
      </c>
    </row>
    <row r="67" spans="1:30" x14ac:dyDescent="0.3">
      <c r="A67" s="65">
        <v>66</v>
      </c>
      <c r="B67" s="66" t="s">
        <v>323</v>
      </c>
      <c r="C67" s="69" t="s">
        <v>44</v>
      </c>
      <c r="D67" s="71" t="s">
        <v>45</v>
      </c>
      <c r="E67" s="71">
        <v>941</v>
      </c>
      <c r="F67" s="71">
        <v>2070</v>
      </c>
      <c r="G67" s="72">
        <v>112952.399</v>
      </c>
      <c r="H67" s="72">
        <v>110522.458</v>
      </c>
      <c r="I67" s="72">
        <v>107839.239</v>
      </c>
      <c r="J67" s="72">
        <v>104574.181</v>
      </c>
      <c r="K67" s="72">
        <v>100460.01</v>
      </c>
      <c r="L67" s="72">
        <v>95839.594000000099</v>
      </c>
      <c r="M67" s="72">
        <v>90728.778000000006</v>
      </c>
      <c r="N67" s="72">
        <v>85114.608999999997</v>
      </c>
      <c r="O67" s="72">
        <v>78985.657999999996</v>
      </c>
      <c r="P67" s="72">
        <v>72362.305999999997</v>
      </c>
      <c r="Q67" s="72">
        <v>65271.074999999997</v>
      </c>
      <c r="R67" s="72">
        <v>57688.627999999997</v>
      </c>
      <c r="S67" s="72">
        <v>49687.01</v>
      </c>
      <c r="T67" s="72">
        <v>40741.207999999999</v>
      </c>
      <c r="U67" s="72">
        <v>30821.151000000002</v>
      </c>
      <c r="V67" s="72">
        <v>20769.474999999999</v>
      </c>
      <c r="W67" s="72">
        <v>12137.043</v>
      </c>
      <c r="X67" s="72">
        <v>5924.86</v>
      </c>
      <c r="Y67" s="72">
        <v>2157.4369999999999</v>
      </c>
      <c r="Z67" s="72">
        <v>631.404</v>
      </c>
      <c r="AA67" s="72">
        <v>173.351</v>
      </c>
      <c r="AB67" s="4">
        <v>8.48</v>
      </c>
      <c r="AD67" s="1">
        <f t="shared" ref="AD67:AD130" si="1">SUM(W67:AB67)</f>
        <v>21032.574999999993</v>
      </c>
    </row>
    <row r="68" spans="1:30" x14ac:dyDescent="0.3">
      <c r="A68" s="65">
        <v>67</v>
      </c>
      <c r="B68" s="66" t="s">
        <v>323</v>
      </c>
      <c r="C68" s="69" t="s">
        <v>44</v>
      </c>
      <c r="D68" s="71" t="s">
        <v>45</v>
      </c>
      <c r="E68" s="71">
        <v>941</v>
      </c>
      <c r="F68" s="71">
        <v>2075</v>
      </c>
      <c r="G68" s="72">
        <v>114154.84600000001</v>
      </c>
      <c r="H68" s="72">
        <v>112303.575</v>
      </c>
      <c r="I68" s="72">
        <v>110172.205</v>
      </c>
      <c r="J68" s="72">
        <v>107309.522</v>
      </c>
      <c r="K68" s="72">
        <v>103650.234</v>
      </c>
      <c r="L68" s="72">
        <v>99436.262000000002</v>
      </c>
      <c r="M68" s="72">
        <v>94850.447</v>
      </c>
      <c r="N68" s="72">
        <v>89705.293999999994</v>
      </c>
      <c r="O68" s="72">
        <v>83993.744999999995</v>
      </c>
      <c r="P68" s="72">
        <v>77635.37</v>
      </c>
      <c r="Q68" s="72">
        <v>70572.653999999995</v>
      </c>
      <c r="R68" s="72">
        <v>62920.843999999997</v>
      </c>
      <c r="S68" s="72">
        <v>54555.894</v>
      </c>
      <c r="T68" s="72">
        <v>45493.629000000001</v>
      </c>
      <c r="U68" s="72">
        <v>35425.392999999996</v>
      </c>
      <c r="V68" s="72">
        <v>24679.175999999999</v>
      </c>
      <c r="W68" s="72">
        <v>14660.429</v>
      </c>
      <c r="X68" s="72">
        <v>7106.9139999999998</v>
      </c>
      <c r="Y68" s="72">
        <v>2794.152</v>
      </c>
      <c r="Z68" s="72">
        <v>835.43</v>
      </c>
      <c r="AA68" s="72">
        <v>224.55</v>
      </c>
      <c r="AB68" s="4">
        <v>12.69</v>
      </c>
      <c r="AD68" s="1">
        <f t="shared" si="1"/>
        <v>25634.165000000001</v>
      </c>
    </row>
    <row r="69" spans="1:30" x14ac:dyDescent="0.3">
      <c r="A69" s="65">
        <v>68</v>
      </c>
      <c r="B69" s="66" t="s">
        <v>323</v>
      </c>
      <c r="C69" s="69" t="s">
        <v>44</v>
      </c>
      <c r="D69" s="71" t="s">
        <v>45</v>
      </c>
      <c r="E69" s="71">
        <v>941</v>
      </c>
      <c r="F69" s="71">
        <v>2080</v>
      </c>
      <c r="G69" s="72">
        <v>114877.004</v>
      </c>
      <c r="H69" s="72">
        <v>113557.92</v>
      </c>
      <c r="I69" s="72">
        <v>111976.61599999999</v>
      </c>
      <c r="J69" s="72">
        <v>109670.284</v>
      </c>
      <c r="K69" s="72">
        <v>106426.287</v>
      </c>
      <c r="L69" s="72">
        <v>102667.099</v>
      </c>
      <c r="M69" s="72">
        <v>98480.778999999995</v>
      </c>
      <c r="N69" s="72">
        <v>93853.891000000003</v>
      </c>
      <c r="O69" s="72">
        <v>88601.282999999996</v>
      </c>
      <c r="P69" s="72">
        <v>82645.058999999994</v>
      </c>
      <c r="Q69" s="72">
        <v>75816.460000000006</v>
      </c>
      <c r="R69" s="72">
        <v>68152.017999999996</v>
      </c>
      <c r="S69" s="72">
        <v>59659.466999999997</v>
      </c>
      <c r="T69" s="72">
        <v>50134.375999999997</v>
      </c>
      <c r="U69" s="72">
        <v>39753.305999999997</v>
      </c>
      <c r="V69" s="72">
        <v>28572.175999999999</v>
      </c>
      <c r="W69" s="72">
        <v>17614.455999999998</v>
      </c>
      <c r="X69" s="72">
        <v>8698.6039999999994</v>
      </c>
      <c r="Y69" s="72">
        <v>3394.009</v>
      </c>
      <c r="Z69" s="72">
        <v>1091.079</v>
      </c>
      <c r="AA69" s="72">
        <v>299.30399999999997</v>
      </c>
      <c r="AB69" s="4">
        <v>19.533999999999999</v>
      </c>
      <c r="AD69" s="1">
        <f t="shared" si="1"/>
        <v>31116.985999999997</v>
      </c>
    </row>
    <row r="70" spans="1:30" x14ac:dyDescent="0.3">
      <c r="A70" s="65">
        <v>69</v>
      </c>
      <c r="B70" s="66" t="s">
        <v>323</v>
      </c>
      <c r="C70" s="69" t="s">
        <v>44</v>
      </c>
      <c r="D70" s="71" t="s">
        <v>45</v>
      </c>
      <c r="E70" s="71">
        <v>941</v>
      </c>
      <c r="F70" s="71">
        <v>2085</v>
      </c>
      <c r="G70" s="72">
        <v>115181.44500000001</v>
      </c>
      <c r="H70" s="72">
        <v>114329.614</v>
      </c>
      <c r="I70" s="72">
        <v>113253.568</v>
      </c>
      <c r="J70" s="72">
        <v>111502.545</v>
      </c>
      <c r="K70" s="72">
        <v>108828.45699999999</v>
      </c>
      <c r="L70" s="72">
        <v>105485.099</v>
      </c>
      <c r="M70" s="72">
        <v>101747.31200000001</v>
      </c>
      <c r="N70" s="72">
        <v>97515.968999999997</v>
      </c>
      <c r="O70" s="72">
        <v>92774.365999999995</v>
      </c>
      <c r="P70" s="72">
        <v>87265.504000000001</v>
      </c>
      <c r="Q70" s="72">
        <v>80812.229000000007</v>
      </c>
      <c r="R70" s="72">
        <v>73340.758000000002</v>
      </c>
      <c r="S70" s="72">
        <v>64782.669000000002</v>
      </c>
      <c r="T70" s="72">
        <v>55026.838000000003</v>
      </c>
      <c r="U70" s="72">
        <v>44045.262000000002</v>
      </c>
      <c r="V70" s="72">
        <v>32279.659</v>
      </c>
      <c r="W70" s="72">
        <v>20577.803</v>
      </c>
      <c r="X70" s="72">
        <v>10590.74</v>
      </c>
      <c r="Y70" s="72">
        <v>4194.027</v>
      </c>
      <c r="Z70" s="72">
        <v>1333.4690000000001</v>
      </c>
      <c r="AA70" s="72">
        <v>392.45299999999997</v>
      </c>
      <c r="AB70" s="4">
        <v>28.689</v>
      </c>
      <c r="AD70" s="1">
        <f t="shared" si="1"/>
        <v>37117.180999999997</v>
      </c>
    </row>
    <row r="71" spans="1:30" x14ac:dyDescent="0.3">
      <c r="A71" s="65">
        <v>70</v>
      </c>
      <c r="B71" s="66" t="s">
        <v>323</v>
      </c>
      <c r="C71" s="69" t="s">
        <v>44</v>
      </c>
      <c r="D71" s="71" t="s">
        <v>45</v>
      </c>
      <c r="E71" s="71">
        <v>941</v>
      </c>
      <c r="F71" s="71">
        <v>2090</v>
      </c>
      <c r="G71" s="72">
        <v>115115.004</v>
      </c>
      <c r="H71" s="72">
        <v>114680.764</v>
      </c>
      <c r="I71" s="72">
        <v>114047.594</v>
      </c>
      <c r="J71" s="72">
        <v>112808.011</v>
      </c>
      <c r="K71" s="72">
        <v>110704.73699999999</v>
      </c>
      <c r="L71" s="72">
        <v>107931.791</v>
      </c>
      <c r="M71" s="72">
        <v>104604.844</v>
      </c>
      <c r="N71" s="72">
        <v>100818.678</v>
      </c>
      <c r="O71" s="72">
        <v>96468.904999999999</v>
      </c>
      <c r="P71" s="72">
        <v>91463.532000000007</v>
      </c>
      <c r="Q71" s="72">
        <v>85437.004000000001</v>
      </c>
      <c r="R71" s="72">
        <v>78304.490000000005</v>
      </c>
      <c r="S71" s="72">
        <v>69885.278000000006</v>
      </c>
      <c r="T71" s="72">
        <v>59966.576999999997</v>
      </c>
      <c r="U71" s="72">
        <v>48605.989000000001</v>
      </c>
      <c r="V71" s="72">
        <v>36040.430999999997</v>
      </c>
      <c r="W71" s="72">
        <v>23435.457999999999</v>
      </c>
      <c r="X71" s="72">
        <v>12503.07</v>
      </c>
      <c r="Y71" s="72">
        <v>5161.5640000000003</v>
      </c>
      <c r="Z71" s="72">
        <v>1646.471</v>
      </c>
      <c r="AA71" s="72">
        <v>488.452</v>
      </c>
      <c r="AB71" s="4">
        <v>46.027000000000001</v>
      </c>
      <c r="AD71" s="1">
        <f t="shared" si="1"/>
        <v>43281.041999999994</v>
      </c>
    </row>
    <row r="72" spans="1:30" x14ac:dyDescent="0.3">
      <c r="A72" s="65">
        <v>71</v>
      </c>
      <c r="B72" s="66" t="s">
        <v>323</v>
      </c>
      <c r="C72" s="69" t="s">
        <v>44</v>
      </c>
      <c r="D72" s="71" t="s">
        <v>45</v>
      </c>
      <c r="E72" s="71">
        <v>941</v>
      </c>
      <c r="F72" s="71">
        <v>2095</v>
      </c>
      <c r="G72" s="72">
        <v>114703.541</v>
      </c>
      <c r="H72" s="72">
        <v>114657.25900000001</v>
      </c>
      <c r="I72" s="72">
        <v>114419.974</v>
      </c>
      <c r="J72" s="72">
        <v>113631.359</v>
      </c>
      <c r="K72" s="72">
        <v>112056.274</v>
      </c>
      <c r="L72" s="72">
        <v>109855.561</v>
      </c>
      <c r="M72" s="72">
        <v>107093.338</v>
      </c>
      <c r="N72" s="72">
        <v>103716.022</v>
      </c>
      <c r="O72" s="72">
        <v>99809.361000000004</v>
      </c>
      <c r="P72" s="72">
        <v>95193.834000000003</v>
      </c>
      <c r="Q72" s="72">
        <v>89657.994000000006</v>
      </c>
      <c r="R72" s="72">
        <v>82925.464999999997</v>
      </c>
      <c r="S72" s="72">
        <v>74798.474000000002</v>
      </c>
      <c r="T72" s="72">
        <v>64921.137000000002</v>
      </c>
      <c r="U72" s="72">
        <v>53255.173000000003</v>
      </c>
      <c r="V72" s="72">
        <v>40092.618000000002</v>
      </c>
      <c r="W72" s="72">
        <v>26436.527999999998</v>
      </c>
      <c r="X72" s="72">
        <v>14364.672</v>
      </c>
      <c r="Y72" s="72">
        <v>6141.26</v>
      </c>
      <c r="Z72" s="72">
        <v>2027.3320000000001</v>
      </c>
      <c r="AA72" s="72">
        <v>600.13099999999997</v>
      </c>
      <c r="AB72" s="4" t="s">
        <v>291</v>
      </c>
      <c r="AD72" s="1">
        <f t="shared" si="1"/>
        <v>49569.923000000003</v>
      </c>
    </row>
    <row r="73" spans="1:30" x14ac:dyDescent="0.3">
      <c r="A73" s="65">
        <v>72</v>
      </c>
      <c r="B73" s="66" t="s">
        <v>323</v>
      </c>
      <c r="C73" s="69" t="s">
        <v>44</v>
      </c>
      <c r="D73" s="71" t="s">
        <v>45</v>
      </c>
      <c r="E73" s="71">
        <v>941</v>
      </c>
      <c r="F73" s="71">
        <v>2100</v>
      </c>
      <c r="G73" s="72">
        <v>113919.50599999999</v>
      </c>
      <c r="H73" s="72">
        <v>114286.747</v>
      </c>
      <c r="I73" s="72">
        <v>114417.302</v>
      </c>
      <c r="J73" s="72">
        <v>114033.147</v>
      </c>
      <c r="K73" s="72">
        <v>112927.745</v>
      </c>
      <c r="L73" s="72">
        <v>111257.905</v>
      </c>
      <c r="M73" s="72">
        <v>109062.64</v>
      </c>
      <c r="N73" s="72">
        <v>106247.876</v>
      </c>
      <c r="O73" s="72">
        <v>102750.372</v>
      </c>
      <c r="P73" s="72">
        <v>98578.789000000004</v>
      </c>
      <c r="Q73" s="72">
        <v>93429.702999999994</v>
      </c>
      <c r="R73" s="72">
        <v>87171.982999999993</v>
      </c>
      <c r="S73" s="72">
        <v>79412.241999999998</v>
      </c>
      <c r="T73" s="72">
        <v>69740.956000000006</v>
      </c>
      <c r="U73" s="72">
        <v>57971.387000000002</v>
      </c>
      <c r="V73" s="72">
        <v>44288.427000000003</v>
      </c>
      <c r="W73" s="72">
        <v>29746.614000000001</v>
      </c>
      <c r="X73" s="72">
        <v>16420.858</v>
      </c>
      <c r="Y73" s="72">
        <v>7090.9459999999999</v>
      </c>
      <c r="Z73" s="72">
        <v>2409.9180000000001</v>
      </c>
      <c r="AA73" s="72">
        <v>732.93299999999999</v>
      </c>
      <c r="AB73" s="4" t="s">
        <v>291</v>
      </c>
      <c r="AD73" s="1">
        <f t="shared" si="1"/>
        <v>56401.269</v>
      </c>
    </row>
    <row r="74" spans="1:30" x14ac:dyDescent="0.3">
      <c r="A74" s="65">
        <v>73</v>
      </c>
      <c r="B74" s="66" t="s">
        <v>323</v>
      </c>
      <c r="C74" s="69" t="s">
        <v>46</v>
      </c>
      <c r="D74" s="71" t="s">
        <v>47</v>
      </c>
      <c r="E74" s="71">
        <v>934</v>
      </c>
      <c r="F74" s="71">
        <v>2015</v>
      </c>
      <c r="G74" s="72">
        <v>241407.92600000001</v>
      </c>
      <c r="H74" s="72">
        <v>232868.03099999999</v>
      </c>
      <c r="I74" s="72">
        <v>223927.52600000001</v>
      </c>
      <c r="J74" s="72">
        <v>219583.943</v>
      </c>
      <c r="K74" s="72">
        <v>225295.64199999999</v>
      </c>
      <c r="L74" s="72">
        <v>232060.948</v>
      </c>
      <c r="M74" s="72">
        <v>205337.84899999999</v>
      </c>
      <c r="N74" s="72">
        <v>184589.15599999999</v>
      </c>
      <c r="O74" s="72">
        <v>180655.31400000001</v>
      </c>
      <c r="P74" s="72">
        <v>168123.72500000001</v>
      </c>
      <c r="Q74" s="72">
        <v>142973.93400000001</v>
      </c>
      <c r="R74" s="72">
        <v>115828.069</v>
      </c>
      <c r="S74" s="72">
        <v>98322.876999999906</v>
      </c>
      <c r="T74" s="72">
        <v>65769.858999999997</v>
      </c>
      <c r="U74" s="72">
        <v>44628.275999999998</v>
      </c>
      <c r="V74" s="72">
        <v>30043.455999999998</v>
      </c>
      <c r="W74" s="72">
        <v>16397.294999999998</v>
      </c>
      <c r="X74" s="72">
        <v>6844.1790000000001</v>
      </c>
      <c r="Y74" s="72">
        <v>1951.7639999999999</v>
      </c>
      <c r="Z74" s="72">
        <v>376.279</v>
      </c>
      <c r="AA74" s="72">
        <v>46.027000000000001</v>
      </c>
      <c r="AB74" s="4" t="s">
        <v>291</v>
      </c>
      <c r="AD74" s="1">
        <f t="shared" si="1"/>
        <v>25615.543999999994</v>
      </c>
    </row>
    <row r="75" spans="1:30" x14ac:dyDescent="0.3">
      <c r="A75" s="65">
        <v>74</v>
      </c>
      <c r="B75" s="66" t="s">
        <v>323</v>
      </c>
      <c r="C75" s="69" t="s">
        <v>46</v>
      </c>
      <c r="D75" s="71" t="s">
        <v>47</v>
      </c>
      <c r="E75" s="71">
        <v>934</v>
      </c>
      <c r="F75" s="71">
        <v>2020</v>
      </c>
      <c r="G75" s="72">
        <v>238871.927</v>
      </c>
      <c r="H75" s="72">
        <v>239150.93599999999</v>
      </c>
      <c r="I75" s="72">
        <v>231576.66200000001</v>
      </c>
      <c r="J75" s="72">
        <v>222343.712</v>
      </c>
      <c r="K75" s="72">
        <v>217793.06</v>
      </c>
      <c r="L75" s="72">
        <v>223874.36900000001</v>
      </c>
      <c r="M75" s="72">
        <v>229967.43</v>
      </c>
      <c r="N75" s="72">
        <v>202395.16200000001</v>
      </c>
      <c r="O75" s="72">
        <v>181238.91099999999</v>
      </c>
      <c r="P75" s="72">
        <v>176646.58</v>
      </c>
      <c r="Q75" s="72">
        <v>163063.78400000001</v>
      </c>
      <c r="R75" s="72">
        <v>136618.995</v>
      </c>
      <c r="S75" s="72">
        <v>107868.601</v>
      </c>
      <c r="T75" s="72">
        <v>87912.114000000001</v>
      </c>
      <c r="U75" s="72">
        <v>54776.857000000004</v>
      </c>
      <c r="V75" s="72">
        <v>33240.576000000001</v>
      </c>
      <c r="W75" s="72">
        <v>19223.165000000001</v>
      </c>
      <c r="X75" s="72">
        <v>8493.8179999999993</v>
      </c>
      <c r="Y75" s="72">
        <v>2638.72</v>
      </c>
      <c r="Z75" s="72">
        <v>530.875</v>
      </c>
      <c r="AA75" s="72">
        <v>70.519000000000005</v>
      </c>
      <c r="AB75" s="4" t="s">
        <v>291</v>
      </c>
      <c r="AD75" s="1">
        <f t="shared" si="1"/>
        <v>30957.097000000002</v>
      </c>
    </row>
    <row r="76" spans="1:30" x14ac:dyDescent="0.3">
      <c r="A76" s="65">
        <v>75</v>
      </c>
      <c r="B76" s="66" t="s">
        <v>323</v>
      </c>
      <c r="C76" s="69" t="s">
        <v>46</v>
      </c>
      <c r="D76" s="71" t="s">
        <v>47</v>
      </c>
      <c r="E76" s="71">
        <v>934</v>
      </c>
      <c r="F76" s="71">
        <v>2025</v>
      </c>
      <c r="G76" s="72">
        <v>233487.44500000001</v>
      </c>
      <c r="H76" s="72">
        <v>237039.34299999999</v>
      </c>
      <c r="I76" s="72">
        <v>237968.01500000001</v>
      </c>
      <c r="J76" s="72">
        <v>230104.89600000001</v>
      </c>
      <c r="K76" s="72">
        <v>220695.06299999999</v>
      </c>
      <c r="L76" s="72">
        <v>216383.359</v>
      </c>
      <c r="M76" s="72">
        <v>221762.845</v>
      </c>
      <c r="N76" s="72">
        <v>226786.024</v>
      </c>
      <c r="O76" s="72">
        <v>198749.45699999999</v>
      </c>
      <c r="P76" s="72">
        <v>177033.78899999999</v>
      </c>
      <c r="Q76" s="72">
        <v>171286.416</v>
      </c>
      <c r="R76" s="72">
        <v>156194.75899999999</v>
      </c>
      <c r="S76" s="72">
        <v>127816.598</v>
      </c>
      <c r="T76" s="72">
        <v>96861.248999999996</v>
      </c>
      <c r="U76" s="72">
        <v>73980.441999999995</v>
      </c>
      <c r="V76" s="72">
        <v>41437.292000000001</v>
      </c>
      <c r="W76" s="72">
        <v>21686.038</v>
      </c>
      <c r="X76" s="72">
        <v>10182.329</v>
      </c>
      <c r="Y76" s="72">
        <v>3350.6950000000002</v>
      </c>
      <c r="Z76" s="72">
        <v>732.45500000000004</v>
      </c>
      <c r="AA76" s="72">
        <v>101.94799999999999</v>
      </c>
      <c r="AB76" s="4" t="s">
        <v>291</v>
      </c>
      <c r="AD76" s="1">
        <f t="shared" si="1"/>
        <v>36053.464999999997</v>
      </c>
    </row>
    <row r="77" spans="1:30" x14ac:dyDescent="0.3">
      <c r="A77" s="65">
        <v>76</v>
      </c>
      <c r="B77" s="66" t="s">
        <v>323</v>
      </c>
      <c r="C77" s="69" t="s">
        <v>46</v>
      </c>
      <c r="D77" s="71" t="s">
        <v>47</v>
      </c>
      <c r="E77" s="71">
        <v>934</v>
      </c>
      <c r="F77" s="71">
        <v>2030</v>
      </c>
      <c r="G77" s="72">
        <v>228970.533</v>
      </c>
      <c r="H77" s="72">
        <v>231758.50599999999</v>
      </c>
      <c r="I77" s="72">
        <v>236025.78700000001</v>
      </c>
      <c r="J77" s="72">
        <v>236641.601</v>
      </c>
      <c r="K77" s="72">
        <v>228512.85399999999</v>
      </c>
      <c r="L77" s="72">
        <v>219217.97</v>
      </c>
      <c r="M77" s="72">
        <v>214331.726</v>
      </c>
      <c r="N77" s="72">
        <v>218827.12</v>
      </c>
      <c r="O77" s="72">
        <v>223140.33199999999</v>
      </c>
      <c r="P77" s="72">
        <v>194477.92300000001</v>
      </c>
      <c r="Q77" s="72">
        <v>171728.93599999999</v>
      </c>
      <c r="R77" s="72">
        <v>164242.677</v>
      </c>
      <c r="S77" s="72">
        <v>146704.55300000001</v>
      </c>
      <c r="T77" s="72">
        <v>115492.299</v>
      </c>
      <c r="U77" s="72">
        <v>82106.479000000007</v>
      </c>
      <c r="V77" s="72">
        <v>56784.987000000001</v>
      </c>
      <c r="W77" s="72">
        <v>27586.62</v>
      </c>
      <c r="X77" s="72">
        <v>11755.996999999999</v>
      </c>
      <c r="Y77" s="72">
        <v>4112.8639999999996</v>
      </c>
      <c r="Z77" s="72">
        <v>945.33</v>
      </c>
      <c r="AA77" s="72">
        <v>142.50800000000001</v>
      </c>
      <c r="AB77" s="4" t="s">
        <v>291</v>
      </c>
      <c r="AD77" s="1">
        <f t="shared" si="1"/>
        <v>44543.319000000003</v>
      </c>
    </row>
    <row r="78" spans="1:30" x14ac:dyDescent="0.3">
      <c r="A78" s="65">
        <v>77</v>
      </c>
      <c r="B78" s="66" t="s">
        <v>323</v>
      </c>
      <c r="C78" s="69" t="s">
        <v>46</v>
      </c>
      <c r="D78" s="71" t="s">
        <v>47</v>
      </c>
      <c r="E78" s="71">
        <v>934</v>
      </c>
      <c r="F78" s="71">
        <v>2035</v>
      </c>
      <c r="G78" s="72">
        <v>226382.83499999999</v>
      </c>
      <c r="H78" s="72">
        <v>227364.258</v>
      </c>
      <c r="I78" s="72">
        <v>230778.764</v>
      </c>
      <c r="J78" s="72">
        <v>234802.74</v>
      </c>
      <c r="K78" s="72">
        <v>235084.22899999999</v>
      </c>
      <c r="L78" s="72">
        <v>226982.283</v>
      </c>
      <c r="M78" s="72">
        <v>217237.06099999999</v>
      </c>
      <c r="N78" s="72">
        <v>211636.283</v>
      </c>
      <c r="O78" s="72">
        <v>215442.54399999999</v>
      </c>
      <c r="P78" s="72">
        <v>218763.81400000001</v>
      </c>
      <c r="Q78" s="72">
        <v>188959.89600000001</v>
      </c>
      <c r="R78" s="72">
        <v>164781.796</v>
      </c>
      <c r="S78" s="72">
        <v>154614.46900000001</v>
      </c>
      <c r="T78" s="72">
        <v>133398.98300000001</v>
      </c>
      <c r="U78" s="72">
        <v>98900.688999999998</v>
      </c>
      <c r="V78" s="72">
        <v>63874.482000000004</v>
      </c>
      <c r="W78" s="72">
        <v>38569.442000000003</v>
      </c>
      <c r="X78" s="72">
        <v>15327.880999999999</v>
      </c>
      <c r="Y78" s="72">
        <v>4871.2650000000003</v>
      </c>
      <c r="Z78" s="72">
        <v>1181.1869999999999</v>
      </c>
      <c r="AA78" s="72">
        <v>185.45</v>
      </c>
      <c r="AB78" s="4" t="s">
        <v>291</v>
      </c>
      <c r="AD78" s="1">
        <f t="shared" si="1"/>
        <v>60135.224999999999</v>
      </c>
    </row>
    <row r="79" spans="1:30" x14ac:dyDescent="0.3">
      <c r="A79" s="65">
        <v>78</v>
      </c>
      <c r="B79" s="66" t="s">
        <v>323</v>
      </c>
      <c r="C79" s="69" t="s">
        <v>46</v>
      </c>
      <c r="D79" s="71" t="s">
        <v>47</v>
      </c>
      <c r="E79" s="71">
        <v>934</v>
      </c>
      <c r="F79" s="71">
        <v>2040</v>
      </c>
      <c r="G79" s="72">
        <v>225175.516</v>
      </c>
      <c r="H79" s="72">
        <v>224927.568</v>
      </c>
      <c r="I79" s="72">
        <v>226465.098</v>
      </c>
      <c r="J79" s="72">
        <v>229600.424</v>
      </c>
      <c r="K79" s="72">
        <v>233227.51699999999</v>
      </c>
      <c r="L79" s="72">
        <v>233456.80900000001</v>
      </c>
      <c r="M79" s="72">
        <v>225044.31200000001</v>
      </c>
      <c r="N79" s="72">
        <v>214747.46299999999</v>
      </c>
      <c r="O79" s="72">
        <v>208481.117</v>
      </c>
      <c r="P79" s="72">
        <v>211336.00700000001</v>
      </c>
      <c r="Q79" s="72">
        <v>213090.753</v>
      </c>
      <c r="R79" s="72">
        <v>181643.37400000001</v>
      </c>
      <c r="S79" s="72">
        <v>155259.03200000001</v>
      </c>
      <c r="T79" s="72">
        <v>141133.723</v>
      </c>
      <c r="U79" s="72">
        <v>115294.82799999999</v>
      </c>
      <c r="V79" s="72">
        <v>78065.119000000006</v>
      </c>
      <c r="W79" s="72">
        <v>44187.152999999998</v>
      </c>
      <c r="X79" s="72">
        <v>21950.061000000002</v>
      </c>
      <c r="Y79" s="72">
        <v>6529.1040000000003</v>
      </c>
      <c r="Z79" s="72">
        <v>1433.3869999999999</v>
      </c>
      <c r="AA79" s="72">
        <v>233.75800000000001</v>
      </c>
      <c r="AB79" s="4" t="s">
        <v>291</v>
      </c>
      <c r="AD79" s="1">
        <f t="shared" si="1"/>
        <v>74333.463000000018</v>
      </c>
    </row>
    <row r="80" spans="1:30" x14ac:dyDescent="0.3">
      <c r="A80" s="65">
        <v>79</v>
      </c>
      <c r="B80" s="66" t="s">
        <v>323</v>
      </c>
      <c r="C80" s="69" t="s">
        <v>46</v>
      </c>
      <c r="D80" s="71" t="s">
        <v>47</v>
      </c>
      <c r="E80" s="71">
        <v>934</v>
      </c>
      <c r="F80" s="71">
        <v>2045</v>
      </c>
      <c r="G80" s="72">
        <v>224096.277</v>
      </c>
      <c r="H80" s="72">
        <v>223844.23800000001</v>
      </c>
      <c r="I80" s="72">
        <v>224089.8</v>
      </c>
      <c r="J80" s="72">
        <v>225347.81</v>
      </c>
      <c r="K80" s="72">
        <v>228033.21</v>
      </c>
      <c r="L80" s="72">
        <v>231588.133</v>
      </c>
      <c r="M80" s="72">
        <v>231624.04399999999</v>
      </c>
      <c r="N80" s="72">
        <v>222713.163</v>
      </c>
      <c r="O80" s="72">
        <v>211763.23800000001</v>
      </c>
      <c r="P80" s="72">
        <v>204621.579</v>
      </c>
      <c r="Q80" s="72">
        <v>205955.08499999999</v>
      </c>
      <c r="R80" s="72">
        <v>205481.916</v>
      </c>
      <c r="S80" s="72">
        <v>171666.07800000001</v>
      </c>
      <c r="T80" s="72">
        <v>142070.95800000001</v>
      </c>
      <c r="U80" s="72">
        <v>122829.103</v>
      </c>
      <c r="V80" s="72">
        <v>92279.967000000004</v>
      </c>
      <c r="W80" s="72">
        <v>55089.27</v>
      </c>
      <c r="X80" s="72">
        <v>25752.629000000001</v>
      </c>
      <c r="Y80" s="72">
        <v>9615.5839999999898</v>
      </c>
      <c r="Z80" s="72">
        <v>1975.152</v>
      </c>
      <c r="AA80" s="72">
        <v>288.01299999999998</v>
      </c>
      <c r="AB80" s="4">
        <v>5.6280000000000001</v>
      </c>
      <c r="AD80" s="1">
        <f t="shared" si="1"/>
        <v>92726.275999999998</v>
      </c>
    </row>
    <row r="81" spans="1:30" x14ac:dyDescent="0.3">
      <c r="A81" s="65">
        <v>80</v>
      </c>
      <c r="B81" s="66" t="s">
        <v>323</v>
      </c>
      <c r="C81" s="69" t="s">
        <v>46</v>
      </c>
      <c r="D81" s="71" t="s">
        <v>47</v>
      </c>
      <c r="E81" s="71">
        <v>934</v>
      </c>
      <c r="F81" s="71">
        <v>2050</v>
      </c>
      <c r="G81" s="72">
        <v>221820.035</v>
      </c>
      <c r="H81" s="72">
        <v>222880.34</v>
      </c>
      <c r="I81" s="72">
        <v>223061.86</v>
      </c>
      <c r="J81" s="72">
        <v>223026.071</v>
      </c>
      <c r="K81" s="72">
        <v>223832.87599999999</v>
      </c>
      <c r="L81" s="72">
        <v>226446.27600000001</v>
      </c>
      <c r="M81" s="72">
        <v>229842.49299999999</v>
      </c>
      <c r="N81" s="72">
        <v>229400.39199999999</v>
      </c>
      <c r="O81" s="72">
        <v>219842.22700000001</v>
      </c>
      <c r="P81" s="72">
        <v>208066.44899999999</v>
      </c>
      <c r="Q81" s="72">
        <v>199539.97399999999</v>
      </c>
      <c r="R81" s="72">
        <v>198749.64799999999</v>
      </c>
      <c r="S81" s="72">
        <v>195043.29800000001</v>
      </c>
      <c r="T81" s="72">
        <v>157811.53</v>
      </c>
      <c r="U81" s="72">
        <v>124226.22</v>
      </c>
      <c r="V81" s="72">
        <v>99424.475999999995</v>
      </c>
      <c r="W81" s="72">
        <v>66348.25</v>
      </c>
      <c r="X81" s="72">
        <v>32916.148000000001</v>
      </c>
      <c r="Y81" s="72">
        <v>11637.569</v>
      </c>
      <c r="Z81" s="72">
        <v>2995.0790000000002</v>
      </c>
      <c r="AA81" s="72">
        <v>396.56599999999997</v>
      </c>
      <c r="AB81" s="4">
        <v>7.35</v>
      </c>
      <c r="AD81" s="1">
        <f t="shared" si="1"/>
        <v>114300.96200000001</v>
      </c>
    </row>
    <row r="82" spans="1:30" x14ac:dyDescent="0.3">
      <c r="A82" s="65">
        <v>81</v>
      </c>
      <c r="B82" s="66" t="s">
        <v>323</v>
      </c>
      <c r="C82" s="69" t="s">
        <v>46</v>
      </c>
      <c r="D82" s="71" t="s">
        <v>47</v>
      </c>
      <c r="E82" s="71">
        <v>934</v>
      </c>
      <c r="F82" s="71">
        <v>2055</v>
      </c>
      <c r="G82" s="72">
        <v>217912.59400000001</v>
      </c>
      <c r="H82" s="72">
        <v>220733.47500000001</v>
      </c>
      <c r="I82" s="72">
        <v>222163.3</v>
      </c>
      <c r="J82" s="72">
        <v>222066.40400000001</v>
      </c>
      <c r="K82" s="72">
        <v>221605.74799999999</v>
      </c>
      <c r="L82" s="72">
        <v>222353.68400000001</v>
      </c>
      <c r="M82" s="72">
        <v>224824.766</v>
      </c>
      <c r="N82" s="72">
        <v>227757.96400000001</v>
      </c>
      <c r="O82" s="72">
        <v>226659.394</v>
      </c>
      <c r="P82" s="72">
        <v>216256.37599999999</v>
      </c>
      <c r="Q82" s="72">
        <v>203149.111</v>
      </c>
      <c r="R82" s="72">
        <v>192709.71400000001</v>
      </c>
      <c r="S82" s="72">
        <v>188873.019</v>
      </c>
      <c r="T82" s="72">
        <v>180418.25700000001</v>
      </c>
      <c r="U82" s="72">
        <v>138978.72500000001</v>
      </c>
      <c r="V82" s="72">
        <v>101428.276</v>
      </c>
      <c r="W82" s="72">
        <v>72666.293000000005</v>
      </c>
      <c r="X82" s="72">
        <v>40644.739000000001</v>
      </c>
      <c r="Y82" s="72">
        <v>15353.424000000001</v>
      </c>
      <c r="Z82" s="72">
        <v>3764.7060000000001</v>
      </c>
      <c r="AA82" s="72">
        <v>606.20599999999899</v>
      </c>
      <c r="AB82" s="4">
        <v>10.868</v>
      </c>
      <c r="AD82" s="1">
        <f t="shared" si="1"/>
        <v>133046.236</v>
      </c>
    </row>
    <row r="83" spans="1:30" x14ac:dyDescent="0.3">
      <c r="A83" s="65">
        <v>82</v>
      </c>
      <c r="B83" s="66" t="s">
        <v>323</v>
      </c>
      <c r="C83" s="69" t="s">
        <v>46</v>
      </c>
      <c r="D83" s="71" t="s">
        <v>47</v>
      </c>
      <c r="E83" s="71">
        <v>934</v>
      </c>
      <c r="F83" s="71">
        <v>2060</v>
      </c>
      <c r="G83" s="72">
        <v>213430.53899999999</v>
      </c>
      <c r="H83" s="72">
        <v>216939.565</v>
      </c>
      <c r="I83" s="72">
        <v>220076.33600000001</v>
      </c>
      <c r="J83" s="72">
        <v>221233.42600000001</v>
      </c>
      <c r="K83" s="72">
        <v>220732.66200000001</v>
      </c>
      <c r="L83" s="72">
        <v>220221.10699999999</v>
      </c>
      <c r="M83" s="72">
        <v>220842.95300000001</v>
      </c>
      <c r="N83" s="72">
        <v>222884.50099999999</v>
      </c>
      <c r="O83" s="72">
        <v>225179.98</v>
      </c>
      <c r="P83" s="72">
        <v>223215.65</v>
      </c>
      <c r="Q83" s="72">
        <v>211454.96100000001</v>
      </c>
      <c r="R83" s="72">
        <v>196515.715</v>
      </c>
      <c r="S83" s="72">
        <v>183348.965</v>
      </c>
      <c r="T83" s="72">
        <v>175059.109</v>
      </c>
      <c r="U83" s="72">
        <v>160309.253</v>
      </c>
      <c r="V83" s="72">
        <v>114678.54700000001</v>
      </c>
      <c r="W83" s="72">
        <v>75026.467000000004</v>
      </c>
      <c r="X83" s="72">
        <v>45489.499000000003</v>
      </c>
      <c r="Y83" s="72">
        <v>19548.523000000001</v>
      </c>
      <c r="Z83" s="72">
        <v>5143.777</v>
      </c>
      <c r="AA83" s="72">
        <v>802.99099999999999</v>
      </c>
      <c r="AB83" s="4">
        <v>16.401</v>
      </c>
      <c r="AD83" s="1">
        <f t="shared" si="1"/>
        <v>146027.65800000002</v>
      </c>
    </row>
    <row r="84" spans="1:30" x14ac:dyDescent="0.3">
      <c r="A84" s="65">
        <v>83</v>
      </c>
      <c r="B84" s="66" t="s">
        <v>323</v>
      </c>
      <c r="C84" s="69" t="s">
        <v>46</v>
      </c>
      <c r="D84" s="71" t="s">
        <v>47</v>
      </c>
      <c r="E84" s="71">
        <v>934</v>
      </c>
      <c r="F84" s="71">
        <v>2065</v>
      </c>
      <c r="G84" s="72">
        <v>209952.28099999999</v>
      </c>
      <c r="H84" s="72">
        <v>212559.446</v>
      </c>
      <c r="I84" s="72">
        <v>216338.924</v>
      </c>
      <c r="J84" s="72">
        <v>219209.992</v>
      </c>
      <c r="K84" s="72">
        <v>219983.622</v>
      </c>
      <c r="L84" s="72">
        <v>219435.734</v>
      </c>
      <c r="M84" s="72">
        <v>218811.299</v>
      </c>
      <c r="N84" s="72">
        <v>219038.48199999999</v>
      </c>
      <c r="O84" s="72">
        <v>220485.37</v>
      </c>
      <c r="P84" s="72">
        <v>221936.052</v>
      </c>
      <c r="Q84" s="72">
        <v>218579.75099999999</v>
      </c>
      <c r="R84" s="72">
        <v>204956.83100000001</v>
      </c>
      <c r="S84" s="72">
        <v>187406.27100000001</v>
      </c>
      <c r="T84" s="72">
        <v>170251.34599999999</v>
      </c>
      <c r="U84" s="72">
        <v>156074.27600000001</v>
      </c>
      <c r="V84" s="72">
        <v>133946.71299999999</v>
      </c>
      <c r="W84" s="72">
        <v>86036.672999999995</v>
      </c>
      <c r="X84" s="72">
        <v>47702.529000000002</v>
      </c>
      <c r="Y84" s="72">
        <v>22502.75</v>
      </c>
      <c r="Z84" s="72">
        <v>6770.6729999999998</v>
      </c>
      <c r="AA84" s="72">
        <v>1120.0630000000001</v>
      </c>
      <c r="AB84" s="4">
        <v>23.263000000000002</v>
      </c>
      <c r="AD84" s="1">
        <f t="shared" si="1"/>
        <v>164155.951</v>
      </c>
    </row>
    <row r="85" spans="1:30" x14ac:dyDescent="0.3">
      <c r="A85" s="65">
        <v>84</v>
      </c>
      <c r="B85" s="66" t="s">
        <v>323</v>
      </c>
      <c r="C85" s="69" t="s">
        <v>46</v>
      </c>
      <c r="D85" s="71" t="s">
        <v>47</v>
      </c>
      <c r="E85" s="71">
        <v>934</v>
      </c>
      <c r="F85" s="71">
        <v>2070</v>
      </c>
      <c r="G85" s="72">
        <v>207227.83499999999</v>
      </c>
      <c r="H85" s="72">
        <v>209170.818</v>
      </c>
      <c r="I85" s="72">
        <v>212011.85399999999</v>
      </c>
      <c r="J85" s="72">
        <v>215534.788</v>
      </c>
      <c r="K85" s="72">
        <v>218041.84899999999</v>
      </c>
      <c r="L85" s="72">
        <v>218770.23</v>
      </c>
      <c r="M85" s="72">
        <v>218117.99299999999</v>
      </c>
      <c r="N85" s="72">
        <v>217129.486</v>
      </c>
      <c r="O85" s="72">
        <v>216805.87400000001</v>
      </c>
      <c r="P85" s="72">
        <v>217461.98</v>
      </c>
      <c r="Q85" s="72">
        <v>217553.04500000001</v>
      </c>
      <c r="R85" s="72">
        <v>212273.27299999999</v>
      </c>
      <c r="S85" s="72">
        <v>195987.728</v>
      </c>
      <c r="T85" s="72">
        <v>174579.611</v>
      </c>
      <c r="U85" s="72">
        <v>152187.783</v>
      </c>
      <c r="V85" s="72">
        <v>131099.96400000001</v>
      </c>
      <c r="W85" s="72">
        <v>102155.814</v>
      </c>
      <c r="X85" s="72">
        <v>55674.646999999997</v>
      </c>
      <c r="Y85" s="72">
        <v>24087.314999999999</v>
      </c>
      <c r="Z85" s="72">
        <v>8046.2070000000003</v>
      </c>
      <c r="AA85" s="72">
        <v>1521.5940000000001</v>
      </c>
      <c r="AB85" s="4">
        <v>35.052</v>
      </c>
      <c r="AD85" s="1">
        <f t="shared" si="1"/>
        <v>191520.62900000002</v>
      </c>
    </row>
    <row r="86" spans="1:30" x14ac:dyDescent="0.3">
      <c r="A86" s="65">
        <v>85</v>
      </c>
      <c r="B86" s="66" t="s">
        <v>323</v>
      </c>
      <c r="C86" s="69" t="s">
        <v>46</v>
      </c>
      <c r="D86" s="71" t="s">
        <v>47</v>
      </c>
      <c r="E86" s="71">
        <v>934</v>
      </c>
      <c r="F86" s="71">
        <v>2075</v>
      </c>
      <c r="G86" s="72">
        <v>204639.20600000001</v>
      </c>
      <c r="H86" s="72">
        <v>206523.723</v>
      </c>
      <c r="I86" s="72">
        <v>208670.139</v>
      </c>
      <c r="J86" s="72">
        <v>211266.77299999999</v>
      </c>
      <c r="K86" s="72">
        <v>214448.13699999999</v>
      </c>
      <c r="L86" s="72">
        <v>216911.80100000001</v>
      </c>
      <c r="M86" s="72">
        <v>217543.45199999999</v>
      </c>
      <c r="N86" s="72">
        <v>216553.98199999999</v>
      </c>
      <c r="O86" s="72">
        <v>215054.133</v>
      </c>
      <c r="P86" s="72">
        <v>213995.43100000001</v>
      </c>
      <c r="Q86" s="72">
        <v>213371.77799999999</v>
      </c>
      <c r="R86" s="72">
        <v>211579.93599999999</v>
      </c>
      <c r="S86" s="72">
        <v>203547.546</v>
      </c>
      <c r="T86" s="72">
        <v>183300.041</v>
      </c>
      <c r="U86" s="72">
        <v>156789.807</v>
      </c>
      <c r="V86" s="72">
        <v>128363.592</v>
      </c>
      <c r="W86" s="72">
        <v>100712.21799999999</v>
      </c>
      <c r="X86" s="72">
        <v>67510.91</v>
      </c>
      <c r="Y86" s="72">
        <v>28739.957999999999</v>
      </c>
      <c r="Z86" s="72">
        <v>8827.6119999999992</v>
      </c>
      <c r="AA86" s="72">
        <v>1891.9949999999999</v>
      </c>
      <c r="AB86" s="4" t="s">
        <v>291</v>
      </c>
      <c r="AD86" s="1">
        <f t="shared" si="1"/>
        <v>207682.693</v>
      </c>
    </row>
    <row r="87" spans="1:30" x14ac:dyDescent="0.3">
      <c r="A87" s="65">
        <v>86</v>
      </c>
      <c r="B87" s="66" t="s">
        <v>323</v>
      </c>
      <c r="C87" s="69" t="s">
        <v>46</v>
      </c>
      <c r="D87" s="71" t="s">
        <v>47</v>
      </c>
      <c r="E87" s="71">
        <v>934</v>
      </c>
      <c r="F87" s="71">
        <v>2080</v>
      </c>
      <c r="G87" s="72">
        <v>201569.342</v>
      </c>
      <c r="H87" s="72">
        <v>204005.67499999999</v>
      </c>
      <c r="I87" s="72">
        <v>206065.71400000001</v>
      </c>
      <c r="J87" s="72">
        <v>207980.402</v>
      </c>
      <c r="K87" s="72">
        <v>210259.77499999999</v>
      </c>
      <c r="L87" s="72">
        <v>213401.93</v>
      </c>
      <c r="M87" s="72">
        <v>215774.77100000001</v>
      </c>
      <c r="N87" s="72">
        <v>216091.552</v>
      </c>
      <c r="O87" s="72">
        <v>214626.03599999999</v>
      </c>
      <c r="P87" s="72">
        <v>212437.68900000001</v>
      </c>
      <c r="Q87" s="72">
        <v>210179.19699999999</v>
      </c>
      <c r="R87" s="72">
        <v>207777.674</v>
      </c>
      <c r="S87" s="72">
        <v>203282.41</v>
      </c>
      <c r="T87" s="72">
        <v>191115.09899999999</v>
      </c>
      <c r="U87" s="72">
        <v>165529.28599999999</v>
      </c>
      <c r="V87" s="72">
        <v>133083.541</v>
      </c>
      <c r="W87" s="72">
        <v>99107.123000000007</v>
      </c>
      <c r="X87" s="72">
        <v>67171.328999999998</v>
      </c>
      <c r="Y87" s="72">
        <v>35727.705999999998</v>
      </c>
      <c r="Z87" s="72">
        <v>10795.022999999999</v>
      </c>
      <c r="AA87" s="72">
        <v>2168.598</v>
      </c>
      <c r="AB87" s="4" t="s">
        <v>291</v>
      </c>
      <c r="AD87" s="1">
        <f t="shared" si="1"/>
        <v>214969.77899999998</v>
      </c>
    </row>
    <row r="88" spans="1:30" x14ac:dyDescent="0.3">
      <c r="A88" s="65">
        <v>87</v>
      </c>
      <c r="B88" s="66" t="s">
        <v>323</v>
      </c>
      <c r="C88" s="69" t="s">
        <v>46</v>
      </c>
      <c r="D88" s="71" t="s">
        <v>47</v>
      </c>
      <c r="E88" s="71">
        <v>934</v>
      </c>
      <c r="F88" s="71">
        <v>2085</v>
      </c>
      <c r="G88" s="72">
        <v>197867.10500000001</v>
      </c>
      <c r="H88" s="72">
        <v>200992.19399999999</v>
      </c>
      <c r="I88" s="72">
        <v>203584.76699999999</v>
      </c>
      <c r="J88" s="72">
        <v>205425.26500000001</v>
      </c>
      <c r="K88" s="72">
        <v>207042.3</v>
      </c>
      <c r="L88" s="72">
        <v>209288.32500000001</v>
      </c>
      <c r="M88" s="72">
        <v>212348.28099999999</v>
      </c>
      <c r="N88" s="72">
        <v>214427.69399999999</v>
      </c>
      <c r="O88" s="72">
        <v>214299.62299999999</v>
      </c>
      <c r="P88" s="72">
        <v>212189.046</v>
      </c>
      <c r="Q88" s="72">
        <v>208873.163</v>
      </c>
      <c r="R88" s="72">
        <v>204948.927</v>
      </c>
      <c r="S88" s="72">
        <v>199998.76</v>
      </c>
      <c r="T88" s="72">
        <v>191429.264</v>
      </c>
      <c r="U88" s="72">
        <v>173578.98300000001</v>
      </c>
      <c r="V88" s="72">
        <v>141598.76500000001</v>
      </c>
      <c r="W88" s="72">
        <v>103612.789</v>
      </c>
      <c r="X88" s="72">
        <v>66535.118000000002</v>
      </c>
      <c r="Y88" s="72">
        <v>36046.226000000002</v>
      </c>
      <c r="Z88" s="72">
        <v>13807.422</v>
      </c>
      <c r="AA88" s="72">
        <v>2682.1129999999998</v>
      </c>
      <c r="AB88" s="4" t="s">
        <v>291</v>
      </c>
      <c r="AD88" s="1">
        <f t="shared" si="1"/>
        <v>222683.66800000001</v>
      </c>
    </row>
    <row r="89" spans="1:30" x14ac:dyDescent="0.3">
      <c r="A89" s="65">
        <v>88</v>
      </c>
      <c r="B89" s="66" t="s">
        <v>323</v>
      </c>
      <c r="C89" s="69" t="s">
        <v>46</v>
      </c>
      <c r="D89" s="71" t="s">
        <v>47</v>
      </c>
      <c r="E89" s="71">
        <v>934</v>
      </c>
      <c r="F89" s="71">
        <v>2090</v>
      </c>
      <c r="G89" s="72">
        <v>193804.76300000001</v>
      </c>
      <c r="H89" s="72">
        <v>197342.31899999999</v>
      </c>
      <c r="I89" s="72">
        <v>200607.20300000001</v>
      </c>
      <c r="J89" s="72">
        <v>202992.163</v>
      </c>
      <c r="K89" s="72">
        <v>204553.08600000001</v>
      </c>
      <c r="L89" s="72">
        <v>206140.22099999999</v>
      </c>
      <c r="M89" s="72">
        <v>208314.69500000001</v>
      </c>
      <c r="N89" s="72">
        <v>211105.96599999999</v>
      </c>
      <c r="O89" s="72">
        <v>212770.815</v>
      </c>
      <c r="P89" s="72">
        <v>212038.02900000001</v>
      </c>
      <c r="Q89" s="72">
        <v>208864.228</v>
      </c>
      <c r="R89" s="72">
        <v>203981.01699999999</v>
      </c>
      <c r="S89" s="72">
        <v>197671.90700000001</v>
      </c>
      <c r="T89" s="72">
        <v>188865.85399999999</v>
      </c>
      <c r="U89" s="72">
        <v>174633.98800000001</v>
      </c>
      <c r="V89" s="72">
        <v>149717.70199999999</v>
      </c>
      <c r="W89" s="72">
        <v>111418.952</v>
      </c>
      <c r="X89" s="72">
        <v>70338.415999999997</v>
      </c>
      <c r="Y89" s="72">
        <v>36085.167000000001</v>
      </c>
      <c r="Z89" s="72">
        <v>14215.063</v>
      </c>
      <c r="AA89" s="72">
        <v>3499.8919999999998</v>
      </c>
      <c r="AB89" s="4" t="s">
        <v>291</v>
      </c>
      <c r="AD89" s="1">
        <f t="shared" si="1"/>
        <v>235557.49000000002</v>
      </c>
    </row>
    <row r="90" spans="1:30" x14ac:dyDescent="0.3">
      <c r="A90" s="65">
        <v>89</v>
      </c>
      <c r="B90" s="66" t="s">
        <v>323</v>
      </c>
      <c r="C90" s="69" t="s">
        <v>46</v>
      </c>
      <c r="D90" s="71" t="s">
        <v>47</v>
      </c>
      <c r="E90" s="71">
        <v>934</v>
      </c>
      <c r="F90" s="71">
        <v>2095</v>
      </c>
      <c r="G90" s="72">
        <v>189823.8</v>
      </c>
      <c r="H90" s="72">
        <v>193330.342</v>
      </c>
      <c r="I90" s="72">
        <v>196991.965</v>
      </c>
      <c r="J90" s="72">
        <v>200062.44899999999</v>
      </c>
      <c r="K90" s="72">
        <v>202185.20600000001</v>
      </c>
      <c r="L90" s="72">
        <v>203717.524</v>
      </c>
      <c r="M90" s="72">
        <v>205241.288</v>
      </c>
      <c r="N90" s="72">
        <v>207174.08799999999</v>
      </c>
      <c r="O90" s="72">
        <v>209584.21599999999</v>
      </c>
      <c r="P90" s="72">
        <v>210682.50599999999</v>
      </c>
      <c r="Q90" s="72">
        <v>208943.785</v>
      </c>
      <c r="R90" s="72">
        <v>204285.53899999999</v>
      </c>
      <c r="S90" s="72">
        <v>197153.83199999999</v>
      </c>
      <c r="T90" s="72">
        <v>187205.315</v>
      </c>
      <c r="U90" s="72">
        <v>172983.94399999999</v>
      </c>
      <c r="V90" s="72">
        <v>151559.13399999999</v>
      </c>
      <c r="W90" s="72">
        <v>119093.84299999999</v>
      </c>
      <c r="X90" s="72">
        <v>76669.612999999998</v>
      </c>
      <c r="Y90" s="72">
        <v>38699.216</v>
      </c>
      <c r="Z90" s="72">
        <v>14451.620999999999</v>
      </c>
      <c r="AA90" s="72">
        <v>3855.3240000000001</v>
      </c>
      <c r="AB90" s="4" t="s">
        <v>291</v>
      </c>
      <c r="AD90" s="1">
        <f t="shared" si="1"/>
        <v>252769.617</v>
      </c>
    </row>
    <row r="91" spans="1:30" x14ac:dyDescent="0.3">
      <c r="A91" s="65">
        <v>90</v>
      </c>
      <c r="B91" s="66" t="s">
        <v>323</v>
      </c>
      <c r="C91" s="69" t="s">
        <v>46</v>
      </c>
      <c r="D91" s="71" t="s">
        <v>47</v>
      </c>
      <c r="E91" s="71">
        <v>934</v>
      </c>
      <c r="F91" s="71">
        <v>2100</v>
      </c>
      <c r="G91" s="72">
        <v>186215.15299999999</v>
      </c>
      <c r="H91" s="72">
        <v>189395.88</v>
      </c>
      <c r="I91" s="72">
        <v>193013.06700000001</v>
      </c>
      <c r="J91" s="72">
        <v>196494.1</v>
      </c>
      <c r="K91" s="72">
        <v>199319.93599999999</v>
      </c>
      <c r="L91" s="72">
        <v>201414.36199999999</v>
      </c>
      <c r="M91" s="72">
        <v>202889.296</v>
      </c>
      <c r="N91" s="72">
        <v>204195.48</v>
      </c>
      <c r="O91" s="72">
        <v>205784.899</v>
      </c>
      <c r="P91" s="72">
        <v>207672.799</v>
      </c>
      <c r="Q91" s="72">
        <v>207825.905</v>
      </c>
      <c r="R91" s="72">
        <v>204680.209</v>
      </c>
      <c r="S91" s="72">
        <v>197889.802</v>
      </c>
      <c r="T91" s="72">
        <v>187298.70499999999</v>
      </c>
      <c r="U91" s="72">
        <v>172194.73800000001</v>
      </c>
      <c r="V91" s="72">
        <v>151013.04199999999</v>
      </c>
      <c r="W91" s="72">
        <v>121612.18399999999</v>
      </c>
      <c r="X91" s="72">
        <v>83188.58</v>
      </c>
      <c r="Y91" s="72">
        <v>42992.94</v>
      </c>
      <c r="Z91" s="72">
        <v>15817.120999999999</v>
      </c>
      <c r="AA91" s="72">
        <v>4084.08</v>
      </c>
      <c r="AB91" s="4" t="s">
        <v>291</v>
      </c>
      <c r="AD91" s="1">
        <f t="shared" si="1"/>
        <v>267694.90500000003</v>
      </c>
    </row>
    <row r="92" spans="1:30" x14ac:dyDescent="0.3">
      <c r="A92" s="65">
        <v>91</v>
      </c>
      <c r="B92" s="66" t="s">
        <v>323</v>
      </c>
      <c r="C92" s="68" t="s">
        <v>48</v>
      </c>
      <c r="D92" s="71"/>
      <c r="E92" s="71">
        <v>948</v>
      </c>
      <c r="F92" s="71">
        <v>2015</v>
      </c>
      <c r="G92" s="72">
        <v>265987.46299999999</v>
      </c>
      <c r="H92" s="72">
        <v>252421.2</v>
      </c>
      <c r="I92" s="72">
        <v>239277.17499999999</v>
      </c>
      <c r="J92" s="72">
        <v>227170.79699999999</v>
      </c>
      <c r="K92" s="72">
        <v>215006.514</v>
      </c>
      <c r="L92" s="72">
        <v>201357.38200000001</v>
      </c>
      <c r="M92" s="72">
        <v>183987.658</v>
      </c>
      <c r="N92" s="72">
        <v>160658.511</v>
      </c>
      <c r="O92" s="72">
        <v>140725.79699999999</v>
      </c>
      <c r="P92" s="72">
        <v>121979.291</v>
      </c>
      <c r="Q92" s="72">
        <v>104335.758</v>
      </c>
      <c r="R92" s="72">
        <v>85294.898999999903</v>
      </c>
      <c r="S92" s="72">
        <v>65747.38</v>
      </c>
      <c r="T92" s="72">
        <v>45389.279000000002</v>
      </c>
      <c r="U92" s="72">
        <v>31358.963</v>
      </c>
      <c r="V92" s="72">
        <v>20447.962</v>
      </c>
      <c r="W92" s="72">
        <v>11012.763999999999</v>
      </c>
      <c r="X92" s="72">
        <v>4661.8280000000004</v>
      </c>
      <c r="Y92" s="72">
        <v>1357.703</v>
      </c>
      <c r="Z92" s="72">
        <v>261.28399999999999</v>
      </c>
      <c r="AA92" s="72">
        <v>35.052</v>
      </c>
      <c r="AB92" s="4" t="s">
        <v>291</v>
      </c>
      <c r="AD92" s="1">
        <f t="shared" si="1"/>
        <v>17328.631000000001</v>
      </c>
    </row>
    <row r="93" spans="1:30" x14ac:dyDescent="0.3">
      <c r="A93" s="65">
        <v>92</v>
      </c>
      <c r="B93" s="66" t="s">
        <v>323</v>
      </c>
      <c r="C93" s="68" t="s">
        <v>48</v>
      </c>
      <c r="D93" s="71"/>
      <c r="E93" s="71">
        <v>948</v>
      </c>
      <c r="F93" s="71">
        <v>2020</v>
      </c>
      <c r="G93" s="72">
        <v>271552.44099999999</v>
      </c>
      <c r="H93" s="72">
        <v>262239.32299999997</v>
      </c>
      <c r="I93" s="72">
        <v>250542.57399999999</v>
      </c>
      <c r="J93" s="72">
        <v>237060.81200000001</v>
      </c>
      <c r="K93" s="72">
        <v>224479.77900000001</v>
      </c>
      <c r="L93" s="72">
        <v>212736.106</v>
      </c>
      <c r="M93" s="72">
        <v>198634.15599999999</v>
      </c>
      <c r="N93" s="72">
        <v>180447.57699999999</v>
      </c>
      <c r="O93" s="72">
        <v>156837.57399999999</v>
      </c>
      <c r="P93" s="72">
        <v>136521.40400000001</v>
      </c>
      <c r="Q93" s="72">
        <v>117082.93799999999</v>
      </c>
      <c r="R93" s="72">
        <v>98474.404999999999</v>
      </c>
      <c r="S93" s="72">
        <v>78268.192999999999</v>
      </c>
      <c r="T93" s="72">
        <v>57710.28</v>
      </c>
      <c r="U93" s="72">
        <v>37183.184000000001</v>
      </c>
      <c r="V93" s="72">
        <v>23155.543000000001</v>
      </c>
      <c r="W93" s="72">
        <v>13017.630999999999</v>
      </c>
      <c r="X93" s="72">
        <v>5684.6689999999999</v>
      </c>
      <c r="Y93" s="72">
        <v>1829.6389999999999</v>
      </c>
      <c r="Z93" s="72">
        <v>388.036</v>
      </c>
      <c r="AA93" s="72">
        <v>53.460999999999999</v>
      </c>
      <c r="AB93" s="4" t="s">
        <v>291</v>
      </c>
      <c r="AD93" s="1">
        <f t="shared" si="1"/>
        <v>20973.435999999998</v>
      </c>
    </row>
    <row r="94" spans="1:30" x14ac:dyDescent="0.3">
      <c r="A94" s="65">
        <v>93</v>
      </c>
      <c r="B94" s="66" t="s">
        <v>323</v>
      </c>
      <c r="C94" s="68" t="s">
        <v>48</v>
      </c>
      <c r="D94" s="71"/>
      <c r="E94" s="71">
        <v>948</v>
      </c>
      <c r="F94" s="71">
        <v>2025</v>
      </c>
      <c r="G94" s="72">
        <v>275580.75599999999</v>
      </c>
      <c r="H94" s="72">
        <v>268332.83399999997</v>
      </c>
      <c r="I94" s="72">
        <v>260504.696</v>
      </c>
      <c r="J94" s="72">
        <v>248484.41</v>
      </c>
      <c r="K94" s="72">
        <v>234571.378</v>
      </c>
      <c r="L94" s="72">
        <v>222240.36199999999</v>
      </c>
      <c r="M94" s="72">
        <v>209966.052</v>
      </c>
      <c r="N94" s="72">
        <v>194939.95499999999</v>
      </c>
      <c r="O94" s="72">
        <v>176308.11300000001</v>
      </c>
      <c r="P94" s="72">
        <v>152249.96900000001</v>
      </c>
      <c r="Q94" s="72">
        <v>131150.24100000001</v>
      </c>
      <c r="R94" s="72">
        <v>110776.819</v>
      </c>
      <c r="S94" s="72">
        <v>90777.332999999999</v>
      </c>
      <c r="T94" s="72">
        <v>69132.751999999993</v>
      </c>
      <c r="U94" s="72">
        <v>47681.110999999997</v>
      </c>
      <c r="V94" s="72">
        <v>27800.613000000001</v>
      </c>
      <c r="W94" s="72">
        <v>14967.153</v>
      </c>
      <c r="X94" s="72">
        <v>6846.665</v>
      </c>
      <c r="Y94" s="72">
        <v>2282.69</v>
      </c>
      <c r="Z94" s="72">
        <v>532.76300000000003</v>
      </c>
      <c r="AA94" s="72">
        <v>81.293999999999997</v>
      </c>
      <c r="AB94" s="4">
        <v>10.95</v>
      </c>
      <c r="AD94" s="1">
        <f t="shared" si="1"/>
        <v>24721.514999999999</v>
      </c>
    </row>
    <row r="95" spans="1:30" x14ac:dyDescent="0.3">
      <c r="A95" s="65">
        <v>94</v>
      </c>
      <c r="B95" s="66" t="s">
        <v>323</v>
      </c>
      <c r="C95" s="68" t="s">
        <v>48</v>
      </c>
      <c r="D95" s="71"/>
      <c r="E95" s="71">
        <v>948</v>
      </c>
      <c r="F95" s="71">
        <v>2030</v>
      </c>
      <c r="G95" s="72">
        <v>279135.91700000002</v>
      </c>
      <c r="H95" s="72">
        <v>272547.73800000001</v>
      </c>
      <c r="I95" s="72">
        <v>266780.11599999998</v>
      </c>
      <c r="J95" s="72">
        <v>258595.565</v>
      </c>
      <c r="K95" s="72">
        <v>246022.932</v>
      </c>
      <c r="L95" s="72">
        <v>232214.99100000001</v>
      </c>
      <c r="M95" s="72">
        <v>219433.44699999999</v>
      </c>
      <c r="N95" s="72">
        <v>206387.43900000001</v>
      </c>
      <c r="O95" s="72">
        <v>190823.83300000001</v>
      </c>
      <c r="P95" s="72">
        <v>171567.24400000001</v>
      </c>
      <c r="Q95" s="72">
        <v>146614.56700000001</v>
      </c>
      <c r="R95" s="72">
        <v>124373.95600000001</v>
      </c>
      <c r="S95" s="72">
        <v>102482.944</v>
      </c>
      <c r="T95" s="72">
        <v>80603.799000000101</v>
      </c>
      <c r="U95" s="72">
        <v>57552.093000000001</v>
      </c>
      <c r="V95" s="72">
        <v>36033.493999999999</v>
      </c>
      <c r="W95" s="72">
        <v>18257.39</v>
      </c>
      <c r="X95" s="72">
        <v>8020.7889999999998</v>
      </c>
      <c r="Y95" s="72">
        <v>2802.4450000000002</v>
      </c>
      <c r="Z95" s="72">
        <v>676.04600000000005</v>
      </c>
      <c r="AA95" s="72">
        <v>114.277</v>
      </c>
      <c r="AB95" s="4">
        <v>12.992000000000001</v>
      </c>
      <c r="AD95" s="1">
        <f t="shared" si="1"/>
        <v>29883.938999999995</v>
      </c>
    </row>
    <row r="96" spans="1:30" x14ac:dyDescent="0.3">
      <c r="A96" s="65">
        <v>95</v>
      </c>
      <c r="B96" s="66" t="s">
        <v>323</v>
      </c>
      <c r="C96" s="68" t="s">
        <v>48</v>
      </c>
      <c r="D96" s="71"/>
      <c r="E96" s="71">
        <v>948</v>
      </c>
      <c r="F96" s="71">
        <v>2035</v>
      </c>
      <c r="G96" s="72">
        <v>282955.092</v>
      </c>
      <c r="H96" s="72">
        <v>276313.10600000003</v>
      </c>
      <c r="I96" s="72">
        <v>271048.13500000001</v>
      </c>
      <c r="J96" s="72">
        <v>264976.48599999998</v>
      </c>
      <c r="K96" s="72">
        <v>256163.595</v>
      </c>
      <c r="L96" s="72">
        <v>243590.32</v>
      </c>
      <c r="M96" s="72">
        <v>229433.18400000001</v>
      </c>
      <c r="N96" s="72">
        <v>215994.299</v>
      </c>
      <c r="O96" s="72">
        <v>202379.22700000001</v>
      </c>
      <c r="P96" s="72">
        <v>186012.30799999999</v>
      </c>
      <c r="Q96" s="72">
        <v>165596.74400000001</v>
      </c>
      <c r="R96" s="72">
        <v>139453.52100000001</v>
      </c>
      <c r="S96" s="72">
        <v>115485.44500000001</v>
      </c>
      <c r="T96" s="72">
        <v>91501.702000000005</v>
      </c>
      <c r="U96" s="72">
        <v>67679.592999999993</v>
      </c>
      <c r="V96" s="72">
        <v>44016.1</v>
      </c>
      <c r="W96" s="72">
        <v>24027.179</v>
      </c>
      <c r="X96" s="72">
        <v>9983.51</v>
      </c>
      <c r="Y96" s="72">
        <v>3348.855</v>
      </c>
      <c r="Z96" s="72">
        <v>840.15899999999999</v>
      </c>
      <c r="AA96" s="72">
        <v>147.148</v>
      </c>
      <c r="AB96" s="4">
        <v>14.423</v>
      </c>
      <c r="AD96" s="1">
        <f t="shared" si="1"/>
        <v>38361.274000000005</v>
      </c>
    </row>
    <row r="97" spans="1:30" x14ac:dyDescent="0.3">
      <c r="A97" s="65">
        <v>96</v>
      </c>
      <c r="B97" s="66" t="s">
        <v>323</v>
      </c>
      <c r="C97" s="68" t="s">
        <v>48</v>
      </c>
      <c r="D97" s="71"/>
      <c r="E97" s="71">
        <v>948</v>
      </c>
      <c r="F97" s="71">
        <v>2040</v>
      </c>
      <c r="G97" s="72">
        <v>286714.22600000002</v>
      </c>
      <c r="H97" s="72">
        <v>280374.38500000001</v>
      </c>
      <c r="I97" s="72">
        <v>274916.82699999999</v>
      </c>
      <c r="J97" s="72">
        <v>269294.81300000002</v>
      </c>
      <c r="K97" s="72">
        <v>262519.30499999999</v>
      </c>
      <c r="L97" s="72">
        <v>253624.27</v>
      </c>
      <c r="M97" s="72">
        <v>240828.03700000001</v>
      </c>
      <c r="N97" s="72">
        <v>226150.592</v>
      </c>
      <c r="O97" s="72">
        <v>212090.02299999999</v>
      </c>
      <c r="P97" s="72">
        <v>197628.35200000001</v>
      </c>
      <c r="Q97" s="72">
        <v>179928.59899999999</v>
      </c>
      <c r="R97" s="72">
        <v>157884.981</v>
      </c>
      <c r="S97" s="72">
        <v>129909.68799999999</v>
      </c>
      <c r="T97" s="72">
        <v>103612.727</v>
      </c>
      <c r="U97" s="72">
        <v>77390.698000000004</v>
      </c>
      <c r="V97" s="72">
        <v>52364.722999999998</v>
      </c>
      <c r="W97" s="72">
        <v>29818.75</v>
      </c>
      <c r="X97" s="72">
        <v>13377.117</v>
      </c>
      <c r="Y97" s="72">
        <v>4260.0259999999998</v>
      </c>
      <c r="Z97" s="72">
        <v>1022.141</v>
      </c>
      <c r="AA97" s="72">
        <v>184.042</v>
      </c>
      <c r="AB97" s="4">
        <v>20.469000000000001</v>
      </c>
      <c r="AD97" s="1">
        <f t="shared" si="1"/>
        <v>48682.544999999998</v>
      </c>
    </row>
    <row r="98" spans="1:30" x14ac:dyDescent="0.3">
      <c r="A98" s="65">
        <v>97</v>
      </c>
      <c r="B98" s="66" t="s">
        <v>323</v>
      </c>
      <c r="C98" s="68" t="s">
        <v>48</v>
      </c>
      <c r="D98" s="71"/>
      <c r="E98" s="71">
        <v>948</v>
      </c>
      <c r="F98" s="71">
        <v>2045</v>
      </c>
      <c r="G98" s="72">
        <v>289899.82199999999</v>
      </c>
      <c r="H98" s="72">
        <v>284344.429</v>
      </c>
      <c r="I98" s="72">
        <v>279059.859</v>
      </c>
      <c r="J98" s="72">
        <v>273225.76500000001</v>
      </c>
      <c r="K98" s="72">
        <v>266828.93099999998</v>
      </c>
      <c r="L98" s="72">
        <v>259942.71299999999</v>
      </c>
      <c r="M98" s="72">
        <v>250945.02299999999</v>
      </c>
      <c r="N98" s="72">
        <v>237669.92199999999</v>
      </c>
      <c r="O98" s="72">
        <v>222348.68900000001</v>
      </c>
      <c r="P98" s="72">
        <v>207407.99</v>
      </c>
      <c r="Q98" s="72">
        <v>191521.261</v>
      </c>
      <c r="R98" s="72">
        <v>171975.14</v>
      </c>
      <c r="S98" s="72">
        <v>147603.77799999999</v>
      </c>
      <c r="T98" s="72">
        <v>117138.103</v>
      </c>
      <c r="U98" s="72">
        <v>88268.206999999893</v>
      </c>
      <c r="V98" s="72">
        <v>60506.529000000002</v>
      </c>
      <c r="W98" s="72">
        <v>36056.642999999996</v>
      </c>
      <c r="X98" s="72">
        <v>16948.873</v>
      </c>
      <c r="Y98" s="72">
        <v>5825.6139999999996</v>
      </c>
      <c r="Z98" s="72">
        <v>1327.2739999999999</v>
      </c>
      <c r="AA98" s="72">
        <v>226.398</v>
      </c>
      <c r="AB98" s="4">
        <v>28.199000000000002</v>
      </c>
      <c r="AD98" s="1">
        <f t="shared" si="1"/>
        <v>60413.000999999997</v>
      </c>
    </row>
    <row r="99" spans="1:30" x14ac:dyDescent="0.3">
      <c r="A99" s="65">
        <v>98</v>
      </c>
      <c r="B99" s="66" t="s">
        <v>323</v>
      </c>
      <c r="C99" s="68" t="s">
        <v>48</v>
      </c>
      <c r="D99" s="71"/>
      <c r="E99" s="71">
        <v>948</v>
      </c>
      <c r="F99" s="71">
        <v>2050</v>
      </c>
      <c r="G99" s="72">
        <v>291977.86099999998</v>
      </c>
      <c r="H99" s="72">
        <v>287727.91100000002</v>
      </c>
      <c r="I99" s="72">
        <v>283109.52500000002</v>
      </c>
      <c r="J99" s="72">
        <v>277429.26799999998</v>
      </c>
      <c r="K99" s="72">
        <v>270803.36800000002</v>
      </c>
      <c r="L99" s="72">
        <v>264283.58399999997</v>
      </c>
      <c r="M99" s="72">
        <v>257324.16</v>
      </c>
      <c r="N99" s="72">
        <v>247872.50599999999</v>
      </c>
      <c r="O99" s="72">
        <v>233941.45</v>
      </c>
      <c r="P99" s="72">
        <v>217735.402</v>
      </c>
      <c r="Q99" s="72">
        <v>201334.617</v>
      </c>
      <c r="R99" s="72">
        <v>183488.092</v>
      </c>
      <c r="S99" s="72">
        <v>161306.459</v>
      </c>
      <c r="T99" s="72">
        <v>133746.63099999999</v>
      </c>
      <c r="U99" s="72">
        <v>100480.486</v>
      </c>
      <c r="V99" s="72">
        <v>69687.457999999999</v>
      </c>
      <c r="W99" s="72">
        <v>42237.485999999997</v>
      </c>
      <c r="X99" s="72">
        <v>20926.891</v>
      </c>
      <c r="Y99" s="72">
        <v>7573.585</v>
      </c>
      <c r="Z99" s="72">
        <v>1850.704</v>
      </c>
      <c r="AA99" s="72">
        <v>293.91199999999998</v>
      </c>
      <c r="AB99" s="4">
        <v>40.523000000000003</v>
      </c>
      <c r="AD99" s="1">
        <f t="shared" si="1"/>
        <v>72923.100999999995</v>
      </c>
    </row>
    <row r="100" spans="1:30" x14ac:dyDescent="0.3">
      <c r="A100" s="65">
        <v>99</v>
      </c>
      <c r="B100" s="66" t="s">
        <v>323</v>
      </c>
      <c r="C100" s="68" t="s">
        <v>48</v>
      </c>
      <c r="D100" s="71"/>
      <c r="E100" s="71">
        <v>948</v>
      </c>
      <c r="F100" s="71">
        <v>2055</v>
      </c>
      <c r="G100" s="72">
        <v>292706.92</v>
      </c>
      <c r="H100" s="72">
        <v>290021.08199999999</v>
      </c>
      <c r="I100" s="72">
        <v>286587.70699999999</v>
      </c>
      <c r="J100" s="72">
        <v>281568.45</v>
      </c>
      <c r="K100" s="72">
        <v>275116.70600000001</v>
      </c>
      <c r="L100" s="72">
        <v>268369.03200000001</v>
      </c>
      <c r="M100" s="72">
        <v>261777.663</v>
      </c>
      <c r="N100" s="72">
        <v>254369.60500000001</v>
      </c>
      <c r="O100" s="72">
        <v>244249.932</v>
      </c>
      <c r="P100" s="72">
        <v>229385.49100000001</v>
      </c>
      <c r="Q100" s="72">
        <v>211683.81700000001</v>
      </c>
      <c r="R100" s="72">
        <v>193274.834</v>
      </c>
      <c r="S100" s="72">
        <v>172627.40700000001</v>
      </c>
      <c r="T100" s="72">
        <v>146814.01699999999</v>
      </c>
      <c r="U100" s="72">
        <v>115519.709</v>
      </c>
      <c r="V100" s="72">
        <v>80080.195999999996</v>
      </c>
      <c r="W100" s="72">
        <v>49278.874000000003</v>
      </c>
      <c r="X100" s="72">
        <v>24953.760999999999</v>
      </c>
      <c r="Y100" s="72">
        <v>9603.4359999999997</v>
      </c>
      <c r="Z100" s="72">
        <v>2479.6709999999998</v>
      </c>
      <c r="AA100" s="72">
        <v>408.24400000000003</v>
      </c>
      <c r="AB100" s="4" t="s">
        <v>291</v>
      </c>
      <c r="AD100" s="1">
        <f t="shared" si="1"/>
        <v>86723.986000000019</v>
      </c>
    </row>
    <row r="101" spans="1:30" x14ac:dyDescent="0.3">
      <c r="A101" s="65">
        <v>100</v>
      </c>
      <c r="B101" s="66" t="s">
        <v>323</v>
      </c>
      <c r="C101" s="68" t="s">
        <v>48</v>
      </c>
      <c r="D101" s="71"/>
      <c r="E101" s="71">
        <v>948</v>
      </c>
      <c r="F101" s="71">
        <v>2060</v>
      </c>
      <c r="G101" s="72">
        <v>292505.99099999998</v>
      </c>
      <c r="H101" s="72">
        <v>290936.56699999998</v>
      </c>
      <c r="I101" s="72">
        <v>288967.30800000002</v>
      </c>
      <c r="J101" s="72">
        <v>285132.79300000001</v>
      </c>
      <c r="K101" s="72">
        <v>279361.74300000002</v>
      </c>
      <c r="L101" s="72">
        <v>272784.70799999998</v>
      </c>
      <c r="M101" s="72">
        <v>265966.20799999998</v>
      </c>
      <c r="N101" s="72">
        <v>258944.052</v>
      </c>
      <c r="O101" s="72">
        <v>250870.88500000001</v>
      </c>
      <c r="P101" s="72">
        <v>239792.255</v>
      </c>
      <c r="Q101" s="72">
        <v>223356.94200000001</v>
      </c>
      <c r="R101" s="72">
        <v>203594.64499999999</v>
      </c>
      <c r="S101" s="72">
        <v>182311.136</v>
      </c>
      <c r="T101" s="72">
        <v>157762.185</v>
      </c>
      <c r="U101" s="72">
        <v>127577.277</v>
      </c>
      <c r="V101" s="72">
        <v>92912.838000000105</v>
      </c>
      <c r="W101" s="72">
        <v>57306.247000000003</v>
      </c>
      <c r="X101" s="72">
        <v>29584.365000000002</v>
      </c>
      <c r="Y101" s="72">
        <v>11701.261</v>
      </c>
      <c r="Z101" s="72">
        <v>3245.20300000001</v>
      </c>
      <c r="AA101" s="72">
        <v>562.428</v>
      </c>
      <c r="AB101" s="4" t="s">
        <v>291</v>
      </c>
      <c r="AD101" s="1">
        <f t="shared" si="1"/>
        <v>102399.50400000002</v>
      </c>
    </row>
    <row r="102" spans="1:30" x14ac:dyDescent="0.3">
      <c r="A102" s="65">
        <v>101</v>
      </c>
      <c r="B102" s="66" t="s">
        <v>323</v>
      </c>
      <c r="C102" s="68" t="s">
        <v>48</v>
      </c>
      <c r="D102" s="71"/>
      <c r="E102" s="71">
        <v>948</v>
      </c>
      <c r="F102" s="71">
        <v>2065</v>
      </c>
      <c r="G102" s="72">
        <v>292331.72100000002</v>
      </c>
      <c r="H102" s="72">
        <v>290901.125</v>
      </c>
      <c r="I102" s="72">
        <v>289964.565</v>
      </c>
      <c r="J102" s="72">
        <v>287598.67300000001</v>
      </c>
      <c r="K102" s="72">
        <v>283035.21399999998</v>
      </c>
      <c r="L102" s="72">
        <v>277135.136</v>
      </c>
      <c r="M102" s="72">
        <v>270486.48499999999</v>
      </c>
      <c r="N102" s="72">
        <v>263256.03600000002</v>
      </c>
      <c r="O102" s="72">
        <v>255589.63500000001</v>
      </c>
      <c r="P102" s="72">
        <v>246554.8</v>
      </c>
      <c r="Q102" s="72">
        <v>233855.78099999999</v>
      </c>
      <c r="R102" s="72">
        <v>215253.60500000001</v>
      </c>
      <c r="S102" s="72">
        <v>192540.416</v>
      </c>
      <c r="T102" s="72">
        <v>167205.00700000001</v>
      </c>
      <c r="U102" s="72">
        <v>137873.851</v>
      </c>
      <c r="V102" s="72">
        <v>103452.11599999999</v>
      </c>
      <c r="W102" s="72">
        <v>67267.144</v>
      </c>
      <c r="X102" s="72">
        <v>34902.256999999998</v>
      </c>
      <c r="Y102" s="72">
        <v>14138.789000000001</v>
      </c>
      <c r="Z102" s="72">
        <v>4051.0309999999999</v>
      </c>
      <c r="AA102" s="72">
        <v>762.51200000000097</v>
      </c>
      <c r="AB102" s="4" t="s">
        <v>291</v>
      </c>
      <c r="AD102" s="1">
        <f t="shared" si="1"/>
        <v>121121.73300000001</v>
      </c>
    </row>
    <row r="103" spans="1:30" x14ac:dyDescent="0.3">
      <c r="A103" s="65">
        <v>102</v>
      </c>
      <c r="B103" s="66" t="s">
        <v>323</v>
      </c>
      <c r="C103" s="68" t="s">
        <v>48</v>
      </c>
      <c r="D103" s="71"/>
      <c r="E103" s="71">
        <v>948</v>
      </c>
      <c r="F103" s="71">
        <v>2070</v>
      </c>
      <c r="G103" s="72">
        <v>291894.35399999999</v>
      </c>
      <c r="H103" s="72">
        <v>290874.28999999998</v>
      </c>
      <c r="I103" s="72">
        <v>290004.848</v>
      </c>
      <c r="J103" s="72">
        <v>288679.45799999998</v>
      </c>
      <c r="K103" s="72">
        <v>285609.98599999998</v>
      </c>
      <c r="L103" s="72">
        <v>280915.04700000002</v>
      </c>
      <c r="M103" s="72">
        <v>274940.84700000001</v>
      </c>
      <c r="N103" s="72">
        <v>267897.53200000001</v>
      </c>
      <c r="O103" s="72">
        <v>260046.19500000001</v>
      </c>
      <c r="P103" s="72">
        <v>251438.66899999999</v>
      </c>
      <c r="Q103" s="72">
        <v>240770.75700000001</v>
      </c>
      <c r="R103" s="72">
        <v>225822.07</v>
      </c>
      <c r="S103" s="72">
        <v>204112.78400000001</v>
      </c>
      <c r="T103" s="72">
        <v>177186.829</v>
      </c>
      <c r="U103" s="72">
        <v>146808.337</v>
      </c>
      <c r="V103" s="72">
        <v>112641.53</v>
      </c>
      <c r="W103" s="72">
        <v>75654.369000000006</v>
      </c>
      <c r="X103" s="72">
        <v>41535.557000000001</v>
      </c>
      <c r="Y103" s="72">
        <v>16951.951000000001</v>
      </c>
      <c r="Z103" s="72">
        <v>4995.5159999999996</v>
      </c>
      <c r="AA103" s="72">
        <v>984.91499999999905</v>
      </c>
      <c r="AB103" s="4" t="s">
        <v>291</v>
      </c>
      <c r="AD103" s="1">
        <f t="shared" si="1"/>
        <v>140122.30800000002</v>
      </c>
    </row>
    <row r="104" spans="1:30" x14ac:dyDescent="0.3">
      <c r="A104" s="65">
        <v>103</v>
      </c>
      <c r="B104" s="66" t="s">
        <v>323</v>
      </c>
      <c r="C104" s="68" t="s">
        <v>48</v>
      </c>
      <c r="D104" s="71"/>
      <c r="E104" s="71">
        <v>948</v>
      </c>
      <c r="F104" s="71">
        <v>2075</v>
      </c>
      <c r="G104" s="72">
        <v>290859.489</v>
      </c>
      <c r="H104" s="72">
        <v>290568.64799999999</v>
      </c>
      <c r="I104" s="72">
        <v>290046.98599999998</v>
      </c>
      <c r="J104" s="72">
        <v>288800.89600000001</v>
      </c>
      <c r="K104" s="72">
        <v>286801.09000000003</v>
      </c>
      <c r="L104" s="72">
        <v>283600.15000000002</v>
      </c>
      <c r="M104" s="72">
        <v>278830.81300000002</v>
      </c>
      <c r="N104" s="72">
        <v>272479.32900000003</v>
      </c>
      <c r="O104" s="72">
        <v>264837.91499999998</v>
      </c>
      <c r="P104" s="72">
        <v>256071.67199999999</v>
      </c>
      <c r="Q104" s="72">
        <v>245853.617</v>
      </c>
      <c r="R104" s="72">
        <v>232913.65400000001</v>
      </c>
      <c r="S104" s="72">
        <v>214739.891</v>
      </c>
      <c r="T104" s="72">
        <v>188552.50099999999</v>
      </c>
      <c r="U104" s="72">
        <v>156317.00099999999</v>
      </c>
      <c r="V104" s="72">
        <v>120694.094</v>
      </c>
      <c r="W104" s="72">
        <v>83191.89</v>
      </c>
      <c r="X104" s="72">
        <v>47308.565000000002</v>
      </c>
      <c r="Y104" s="72">
        <v>20500.618999999999</v>
      </c>
      <c r="Z104" s="72">
        <v>6101.1469999999999</v>
      </c>
      <c r="AA104" s="72">
        <v>1244.587</v>
      </c>
      <c r="AB104" s="4" t="s">
        <v>291</v>
      </c>
      <c r="AD104" s="1">
        <f t="shared" si="1"/>
        <v>158346.80799999999</v>
      </c>
    </row>
    <row r="105" spans="1:30" x14ac:dyDescent="0.3">
      <c r="A105" s="65">
        <v>104</v>
      </c>
      <c r="B105" s="66" t="s">
        <v>323</v>
      </c>
      <c r="C105" s="68" t="s">
        <v>48</v>
      </c>
      <c r="D105" s="71"/>
      <c r="E105" s="71">
        <v>948</v>
      </c>
      <c r="F105" s="71">
        <v>2080</v>
      </c>
      <c r="G105" s="72">
        <v>289032.2</v>
      </c>
      <c r="H105" s="72">
        <v>289654.304</v>
      </c>
      <c r="I105" s="72">
        <v>289805.50699999998</v>
      </c>
      <c r="J105" s="72">
        <v>288920.79700000002</v>
      </c>
      <c r="K105" s="72">
        <v>287032.40100000001</v>
      </c>
      <c r="L105" s="72">
        <v>284903.473</v>
      </c>
      <c r="M105" s="72">
        <v>281628.23100000003</v>
      </c>
      <c r="N105" s="72">
        <v>276498.47200000001</v>
      </c>
      <c r="O105" s="72">
        <v>269572.29599999997</v>
      </c>
      <c r="P105" s="72">
        <v>261039.1</v>
      </c>
      <c r="Q105" s="72">
        <v>250691.163</v>
      </c>
      <c r="R105" s="72">
        <v>238229.69699999999</v>
      </c>
      <c r="S105" s="72">
        <v>222027.285</v>
      </c>
      <c r="T105" s="72">
        <v>199152.57399999999</v>
      </c>
      <c r="U105" s="72">
        <v>167219.89000000001</v>
      </c>
      <c r="V105" s="72">
        <v>129308.35</v>
      </c>
      <c r="W105" s="72">
        <v>89824.350999999995</v>
      </c>
      <c r="X105" s="72">
        <v>52663.93</v>
      </c>
      <c r="Y105" s="72">
        <v>23707.548999999999</v>
      </c>
      <c r="Z105" s="72">
        <v>7510.6480000000001</v>
      </c>
      <c r="AA105" s="72">
        <v>1557.98</v>
      </c>
      <c r="AB105" s="4" t="s">
        <v>291</v>
      </c>
      <c r="AD105" s="1">
        <f t="shared" si="1"/>
        <v>175264.45799999998</v>
      </c>
    </row>
    <row r="106" spans="1:30" x14ac:dyDescent="0.3">
      <c r="A106" s="65">
        <v>105</v>
      </c>
      <c r="B106" s="66" t="s">
        <v>323</v>
      </c>
      <c r="C106" s="68" t="s">
        <v>48</v>
      </c>
      <c r="D106" s="71"/>
      <c r="E106" s="71">
        <v>948</v>
      </c>
      <c r="F106" s="71">
        <v>2085</v>
      </c>
      <c r="G106" s="72">
        <v>286410.82900000003</v>
      </c>
      <c r="H106" s="72">
        <v>287930.90100000001</v>
      </c>
      <c r="I106" s="72">
        <v>288949.17800000001</v>
      </c>
      <c r="J106" s="72">
        <v>288751.39299999998</v>
      </c>
      <c r="K106" s="72">
        <v>287253.08600000001</v>
      </c>
      <c r="L106" s="72">
        <v>285240.13299999997</v>
      </c>
      <c r="M106" s="72">
        <v>283039.19400000002</v>
      </c>
      <c r="N106" s="72">
        <v>279421.94699999999</v>
      </c>
      <c r="O106" s="72">
        <v>273741.81800000003</v>
      </c>
      <c r="P106" s="72">
        <v>265951.44699999999</v>
      </c>
      <c r="Q106" s="72">
        <v>255868.09299999999</v>
      </c>
      <c r="R106" s="72">
        <v>243321.91800000001</v>
      </c>
      <c r="S106" s="72">
        <v>227646.86900000001</v>
      </c>
      <c r="T106" s="72">
        <v>206648.12599999999</v>
      </c>
      <c r="U106" s="72">
        <v>177644.571</v>
      </c>
      <c r="V106" s="72">
        <v>139333.226</v>
      </c>
      <c r="W106" s="72">
        <v>96990.74</v>
      </c>
      <c r="X106" s="72">
        <v>57384.569000000003</v>
      </c>
      <c r="Y106" s="72">
        <v>26792.351999999999</v>
      </c>
      <c r="Z106" s="72">
        <v>8842.2870000000003</v>
      </c>
      <c r="AA106" s="72">
        <v>1955.83</v>
      </c>
      <c r="AB106" s="4" t="s">
        <v>291</v>
      </c>
      <c r="AD106" s="1">
        <f t="shared" si="1"/>
        <v>191965.77800000002</v>
      </c>
    </row>
    <row r="107" spans="1:30" x14ac:dyDescent="0.3">
      <c r="A107" s="65">
        <v>106</v>
      </c>
      <c r="B107" s="66" t="s">
        <v>323</v>
      </c>
      <c r="C107" s="68" t="s">
        <v>48</v>
      </c>
      <c r="D107" s="71"/>
      <c r="E107" s="71">
        <v>948</v>
      </c>
      <c r="F107" s="71">
        <v>2090</v>
      </c>
      <c r="G107" s="72">
        <v>283162.66700000002</v>
      </c>
      <c r="H107" s="72">
        <v>285406.75099999999</v>
      </c>
      <c r="I107" s="72">
        <v>287282.29599999997</v>
      </c>
      <c r="J107" s="72">
        <v>287966.75699999998</v>
      </c>
      <c r="K107" s="72">
        <v>287184.56699999998</v>
      </c>
      <c r="L107" s="72">
        <v>285564.55200000003</v>
      </c>
      <c r="M107" s="72">
        <v>283484.89299999998</v>
      </c>
      <c r="N107" s="72">
        <v>280962.85399999999</v>
      </c>
      <c r="O107" s="72">
        <v>276821.75599999999</v>
      </c>
      <c r="P107" s="72">
        <v>270308.78000000003</v>
      </c>
      <c r="Q107" s="72">
        <v>261004.33</v>
      </c>
      <c r="R107" s="72">
        <v>248768.49799999999</v>
      </c>
      <c r="S107" s="72">
        <v>233079.054</v>
      </c>
      <c r="T107" s="72">
        <v>212633.86900000001</v>
      </c>
      <c r="U107" s="72">
        <v>185302.739</v>
      </c>
      <c r="V107" s="72">
        <v>149246.74900000001</v>
      </c>
      <c r="W107" s="72">
        <v>105523.231</v>
      </c>
      <c r="X107" s="72">
        <v>62588.32</v>
      </c>
      <c r="Y107" s="72">
        <v>29542.417000000001</v>
      </c>
      <c r="Z107" s="72">
        <v>10195.758</v>
      </c>
      <c r="AA107" s="72">
        <v>2375.7220000000002</v>
      </c>
      <c r="AB107" s="4" t="s">
        <v>291</v>
      </c>
      <c r="AD107" s="1">
        <f t="shared" si="1"/>
        <v>210225.448</v>
      </c>
    </row>
    <row r="108" spans="1:30" x14ac:dyDescent="0.3">
      <c r="A108" s="65">
        <v>107</v>
      </c>
      <c r="B108" s="66" t="s">
        <v>323</v>
      </c>
      <c r="C108" s="68" t="s">
        <v>48</v>
      </c>
      <c r="D108" s="71"/>
      <c r="E108" s="71">
        <v>948</v>
      </c>
      <c r="F108" s="71">
        <v>2095</v>
      </c>
      <c r="G108" s="72">
        <v>279541.71999999997</v>
      </c>
      <c r="H108" s="72">
        <v>282249.77500000002</v>
      </c>
      <c r="I108" s="72">
        <v>284812.23</v>
      </c>
      <c r="J108" s="72">
        <v>286372.07799999998</v>
      </c>
      <c r="K108" s="72">
        <v>286502.36900000001</v>
      </c>
      <c r="L108" s="72">
        <v>285600.239</v>
      </c>
      <c r="M108" s="72">
        <v>283916.41499999998</v>
      </c>
      <c r="N108" s="72">
        <v>281539.75799999997</v>
      </c>
      <c r="O108" s="72">
        <v>278523.47499999998</v>
      </c>
      <c r="P108" s="72">
        <v>273583.49200000003</v>
      </c>
      <c r="Q108" s="72">
        <v>265597.44199999998</v>
      </c>
      <c r="R108" s="72">
        <v>254189.30100000001</v>
      </c>
      <c r="S108" s="72">
        <v>238874.266</v>
      </c>
      <c r="T108" s="72">
        <v>218460.88500000001</v>
      </c>
      <c r="U108" s="72">
        <v>191634.63500000001</v>
      </c>
      <c r="V108" s="72">
        <v>156810.98499999999</v>
      </c>
      <c r="W108" s="72">
        <v>114253.65300000001</v>
      </c>
      <c r="X108" s="72">
        <v>68903.41</v>
      </c>
      <c r="Y108" s="72">
        <v>32596.977999999999</v>
      </c>
      <c r="Z108" s="72">
        <v>11407.687</v>
      </c>
      <c r="AA108" s="72">
        <v>2825.7069999999999</v>
      </c>
      <c r="AB108" s="4">
        <v>6.9290000000000003</v>
      </c>
      <c r="AD108" s="1">
        <f t="shared" si="1"/>
        <v>229994.36400000003</v>
      </c>
    </row>
    <row r="109" spans="1:30" x14ac:dyDescent="0.3">
      <c r="A109" s="65">
        <v>108</v>
      </c>
      <c r="B109" s="66" t="s">
        <v>323</v>
      </c>
      <c r="C109" s="68" t="s">
        <v>48</v>
      </c>
      <c r="D109" s="71"/>
      <c r="E109" s="71">
        <v>948</v>
      </c>
      <c r="F109" s="71">
        <v>2100</v>
      </c>
      <c r="G109" s="72">
        <v>275710.158</v>
      </c>
      <c r="H109" s="72">
        <v>278714.53200000001</v>
      </c>
      <c r="I109" s="72">
        <v>281707.39500000002</v>
      </c>
      <c r="J109" s="72">
        <v>283973.554</v>
      </c>
      <c r="K109" s="72">
        <v>285011.60499999998</v>
      </c>
      <c r="L109" s="72">
        <v>285024.571</v>
      </c>
      <c r="M109" s="72">
        <v>284059.72100000002</v>
      </c>
      <c r="N109" s="72">
        <v>282100.74400000001</v>
      </c>
      <c r="O109" s="72">
        <v>279265.636</v>
      </c>
      <c r="P109" s="72">
        <v>275491.538</v>
      </c>
      <c r="Q109" s="72">
        <v>269131.49300000002</v>
      </c>
      <c r="R109" s="72">
        <v>259100.299</v>
      </c>
      <c r="S109" s="72">
        <v>244682.56899999999</v>
      </c>
      <c r="T109" s="72">
        <v>224686.49100000001</v>
      </c>
      <c r="U109" s="72">
        <v>197882.61199999999</v>
      </c>
      <c r="V109" s="72">
        <v>163340.07199999999</v>
      </c>
      <c r="W109" s="72">
        <v>121235.948</v>
      </c>
      <c r="X109" s="72">
        <v>75673.569000000003</v>
      </c>
      <c r="Y109" s="72">
        <v>36419.707000000002</v>
      </c>
      <c r="Z109" s="72">
        <v>12771.516</v>
      </c>
      <c r="AA109" s="72">
        <v>3266.4050000000002</v>
      </c>
      <c r="AB109" s="4">
        <v>9.0440000000000005</v>
      </c>
      <c r="AD109" s="1">
        <f t="shared" si="1"/>
        <v>249376.18899999998</v>
      </c>
    </row>
    <row r="110" spans="1:30" x14ac:dyDescent="0.3">
      <c r="A110" s="65">
        <v>109</v>
      </c>
      <c r="B110" s="66" t="s">
        <v>323</v>
      </c>
      <c r="C110" s="68" t="s">
        <v>49</v>
      </c>
      <c r="D110" s="71" t="s">
        <v>50</v>
      </c>
      <c r="E110" s="71">
        <v>1503</v>
      </c>
      <c r="F110" s="71">
        <v>2015</v>
      </c>
      <c r="G110" s="72">
        <v>33371.114000000001</v>
      </c>
      <c r="H110" s="72">
        <v>34246.044999999998</v>
      </c>
      <c r="I110" s="72">
        <v>33637.548000000003</v>
      </c>
      <c r="J110" s="72">
        <v>35182.315999999999</v>
      </c>
      <c r="K110" s="72">
        <v>38711.962</v>
      </c>
      <c r="L110" s="72">
        <v>40856.908000000003</v>
      </c>
      <c r="M110" s="72">
        <v>42095.387000000002</v>
      </c>
      <c r="N110" s="72">
        <v>42075.934000000001</v>
      </c>
      <c r="O110" s="72">
        <v>43085.038</v>
      </c>
      <c r="P110" s="72">
        <v>42582.103999999999</v>
      </c>
      <c r="Q110" s="72">
        <v>41790.330999999998</v>
      </c>
      <c r="R110" s="72">
        <v>38242.752</v>
      </c>
      <c r="S110" s="72">
        <v>33556.451000000001</v>
      </c>
      <c r="T110" s="72">
        <v>29476.491999999998</v>
      </c>
      <c r="U110" s="72">
        <v>21660.522000000001</v>
      </c>
      <c r="V110" s="72">
        <v>16754.706999999999</v>
      </c>
      <c r="W110" s="72">
        <v>11174.621999999999</v>
      </c>
      <c r="X110" s="72">
        <v>6093.1989999999996</v>
      </c>
      <c r="Y110" s="72">
        <v>2117.2289999999998</v>
      </c>
      <c r="Z110" s="72">
        <v>371.62599999999998</v>
      </c>
      <c r="AA110" s="72">
        <v>40.523000000000003</v>
      </c>
      <c r="AB110" s="4">
        <v>12.836</v>
      </c>
      <c r="AD110" s="1">
        <f t="shared" si="1"/>
        <v>19810.035</v>
      </c>
    </row>
    <row r="111" spans="1:30" x14ac:dyDescent="0.3">
      <c r="A111" s="65">
        <v>110</v>
      </c>
      <c r="B111" s="66" t="s">
        <v>323</v>
      </c>
      <c r="C111" s="68" t="s">
        <v>49</v>
      </c>
      <c r="D111" s="71" t="s">
        <v>50</v>
      </c>
      <c r="E111" s="71">
        <v>1503</v>
      </c>
      <c r="F111" s="71">
        <v>2020</v>
      </c>
      <c r="G111" s="72">
        <v>33701.828999999998</v>
      </c>
      <c r="H111" s="72">
        <v>33571.866000000002</v>
      </c>
      <c r="I111" s="72">
        <v>34378.760999999999</v>
      </c>
      <c r="J111" s="72">
        <v>34079.167999999998</v>
      </c>
      <c r="K111" s="72">
        <v>36804.345999999998</v>
      </c>
      <c r="L111" s="72">
        <v>41226.241000000002</v>
      </c>
      <c r="M111" s="72">
        <v>42467.000999999997</v>
      </c>
      <c r="N111" s="72">
        <v>42475.938000000002</v>
      </c>
      <c r="O111" s="72">
        <v>41941.631999999998</v>
      </c>
      <c r="P111" s="72">
        <v>42611.135999999999</v>
      </c>
      <c r="Q111" s="72">
        <v>41774.629999999997</v>
      </c>
      <c r="R111" s="72">
        <v>40552.131999999998</v>
      </c>
      <c r="S111" s="72">
        <v>36565.375999999997</v>
      </c>
      <c r="T111" s="72">
        <v>31430.458999999999</v>
      </c>
      <c r="U111" s="72">
        <v>26771.542000000001</v>
      </c>
      <c r="V111" s="72">
        <v>18568.855</v>
      </c>
      <c r="W111" s="72">
        <v>12885.316999999999</v>
      </c>
      <c r="X111" s="72">
        <v>7057.6729999999998</v>
      </c>
      <c r="Y111" s="72">
        <v>2759.5419999999999</v>
      </c>
      <c r="Z111" s="72">
        <v>578.62099999999998</v>
      </c>
      <c r="AA111" s="72">
        <v>51.844999999999999</v>
      </c>
      <c r="AB111" s="4">
        <v>19.806999999999999</v>
      </c>
      <c r="AD111" s="1">
        <f t="shared" si="1"/>
        <v>23352.805</v>
      </c>
    </row>
    <row r="112" spans="1:30" x14ac:dyDescent="0.3">
      <c r="A112" s="65">
        <v>111</v>
      </c>
      <c r="B112" s="66" t="s">
        <v>323</v>
      </c>
      <c r="C112" s="68" t="s">
        <v>49</v>
      </c>
      <c r="D112" s="71" t="s">
        <v>50</v>
      </c>
      <c r="E112" s="71">
        <v>1503</v>
      </c>
      <c r="F112" s="71">
        <v>2025</v>
      </c>
      <c r="G112" s="72">
        <v>33678.491000000002</v>
      </c>
      <c r="H112" s="72">
        <v>33923.192000000003</v>
      </c>
      <c r="I112" s="72">
        <v>33765.961000000003</v>
      </c>
      <c r="J112" s="72">
        <v>34944.917000000001</v>
      </c>
      <c r="K112" s="72">
        <v>35697.464999999997</v>
      </c>
      <c r="L112" s="72">
        <v>39026.550000000003</v>
      </c>
      <c r="M112" s="72">
        <v>42434.974000000002</v>
      </c>
      <c r="N112" s="72">
        <v>42448.623</v>
      </c>
      <c r="O112" s="72">
        <v>42029.843999999997</v>
      </c>
      <c r="P112" s="72">
        <v>41248.968999999997</v>
      </c>
      <c r="Q112" s="72">
        <v>41673.553</v>
      </c>
      <c r="R112" s="72">
        <v>40619.758000000002</v>
      </c>
      <c r="S112" s="72">
        <v>38964.932999999997</v>
      </c>
      <c r="T112" s="72">
        <v>34458.813000000002</v>
      </c>
      <c r="U112" s="72">
        <v>28742.561000000002</v>
      </c>
      <c r="V112" s="72">
        <v>23251.383000000002</v>
      </c>
      <c r="W112" s="72">
        <v>14580.099</v>
      </c>
      <c r="X112" s="72">
        <v>8376.2569999999996</v>
      </c>
      <c r="Y112" s="72">
        <v>3317.7779999999998</v>
      </c>
      <c r="Z112" s="72">
        <v>787.59500000000003</v>
      </c>
      <c r="AA112" s="72">
        <v>81.531000000000006</v>
      </c>
      <c r="AB112" s="4">
        <v>29.766999999999999</v>
      </c>
      <c r="AD112" s="1">
        <f t="shared" si="1"/>
        <v>27173.026999999998</v>
      </c>
    </row>
    <row r="113" spans="1:30" x14ac:dyDescent="0.3">
      <c r="A113" s="65">
        <v>112</v>
      </c>
      <c r="B113" s="66" t="s">
        <v>323</v>
      </c>
      <c r="C113" s="68" t="s">
        <v>49</v>
      </c>
      <c r="D113" s="71" t="s">
        <v>50</v>
      </c>
      <c r="E113" s="71">
        <v>1503</v>
      </c>
      <c r="F113" s="71">
        <v>2030</v>
      </c>
      <c r="G113" s="72">
        <v>33376.366000000002</v>
      </c>
      <c r="H113" s="72">
        <v>33909.321000000004</v>
      </c>
      <c r="I113" s="72">
        <v>34123.743000000002</v>
      </c>
      <c r="J113" s="72">
        <v>34349.902999999998</v>
      </c>
      <c r="K113" s="72">
        <v>36508.472000000002</v>
      </c>
      <c r="L113" s="72">
        <v>37784.620999999999</v>
      </c>
      <c r="M113" s="72">
        <v>40258.521999999997</v>
      </c>
      <c r="N113" s="72">
        <v>42608.73</v>
      </c>
      <c r="O113" s="72">
        <v>42136.646000000001</v>
      </c>
      <c r="P113" s="72">
        <v>41464.332000000002</v>
      </c>
      <c r="Q113" s="72">
        <v>40418.186000000002</v>
      </c>
      <c r="R113" s="72">
        <v>40560.728000000003</v>
      </c>
      <c r="S113" s="72">
        <v>39155.677000000003</v>
      </c>
      <c r="T113" s="72">
        <v>36915.754999999997</v>
      </c>
      <c r="U113" s="72">
        <v>31744.937999999998</v>
      </c>
      <c r="V113" s="72">
        <v>25204.948</v>
      </c>
      <c r="W113" s="72">
        <v>18597.468000000001</v>
      </c>
      <c r="X113" s="72">
        <v>9746.393</v>
      </c>
      <c r="Y113" s="72">
        <v>4073.652</v>
      </c>
      <c r="Z113" s="72">
        <v>984.46400000000006</v>
      </c>
      <c r="AA113" s="72">
        <v>116.03400000000001</v>
      </c>
      <c r="AB113" s="4">
        <v>47.780999999999999</v>
      </c>
      <c r="AD113" s="1">
        <f t="shared" si="1"/>
        <v>33565.792000000001</v>
      </c>
    </row>
    <row r="114" spans="1:30" x14ac:dyDescent="0.3">
      <c r="A114" s="65">
        <v>113</v>
      </c>
      <c r="B114" s="66" t="s">
        <v>323</v>
      </c>
      <c r="C114" s="68" t="s">
        <v>49</v>
      </c>
      <c r="D114" s="71" t="s">
        <v>50</v>
      </c>
      <c r="E114" s="71">
        <v>1503</v>
      </c>
      <c r="F114" s="71">
        <v>2035</v>
      </c>
      <c r="G114" s="72">
        <v>33054.968000000001</v>
      </c>
      <c r="H114" s="72">
        <v>33616.457999999999</v>
      </c>
      <c r="I114" s="72">
        <v>34115.589</v>
      </c>
      <c r="J114" s="72">
        <v>34701.123</v>
      </c>
      <c r="K114" s="72">
        <v>35823.451999999997</v>
      </c>
      <c r="L114" s="72">
        <v>38407.059000000001</v>
      </c>
      <c r="M114" s="72">
        <v>38974.430999999997</v>
      </c>
      <c r="N114" s="72">
        <v>40548.374000000003</v>
      </c>
      <c r="O114" s="72">
        <v>42420.451999999997</v>
      </c>
      <c r="P114" s="72">
        <v>41614.919000000002</v>
      </c>
      <c r="Q114" s="72">
        <v>40678.834000000003</v>
      </c>
      <c r="R114" s="72">
        <v>39437.722999999998</v>
      </c>
      <c r="S114" s="72">
        <v>39203.284</v>
      </c>
      <c r="T114" s="72">
        <v>37268.644999999997</v>
      </c>
      <c r="U114" s="72">
        <v>34255.942000000003</v>
      </c>
      <c r="V114" s="72">
        <v>28120.008999999998</v>
      </c>
      <c r="W114" s="72">
        <v>20452.118999999999</v>
      </c>
      <c r="X114" s="72">
        <v>12757.127</v>
      </c>
      <c r="Y114" s="72">
        <v>4905.13</v>
      </c>
      <c r="Z114" s="72">
        <v>1252.221</v>
      </c>
      <c r="AA114" s="72">
        <v>151.38999999999999</v>
      </c>
      <c r="AB114" s="4" t="s">
        <v>291</v>
      </c>
      <c r="AD114" s="1">
        <f t="shared" si="1"/>
        <v>39517.986999999994</v>
      </c>
    </row>
    <row r="115" spans="1:30" x14ac:dyDescent="0.3">
      <c r="A115" s="65">
        <v>114</v>
      </c>
      <c r="B115" s="66" t="s">
        <v>323</v>
      </c>
      <c r="C115" s="68" t="s">
        <v>49</v>
      </c>
      <c r="D115" s="71" t="s">
        <v>50</v>
      </c>
      <c r="E115" s="71">
        <v>1503</v>
      </c>
      <c r="F115" s="71">
        <v>2040</v>
      </c>
      <c r="G115" s="72">
        <v>32955.714999999997</v>
      </c>
      <c r="H115" s="72">
        <v>33295.781000000003</v>
      </c>
      <c r="I115" s="72">
        <v>33823.866999999998</v>
      </c>
      <c r="J115" s="72">
        <v>34690.47</v>
      </c>
      <c r="K115" s="72">
        <v>36092.303</v>
      </c>
      <c r="L115" s="72">
        <v>37572.021000000001</v>
      </c>
      <c r="M115" s="72">
        <v>39579.247000000003</v>
      </c>
      <c r="N115" s="72">
        <v>39388.853000000003</v>
      </c>
      <c r="O115" s="72">
        <v>40451.468000000001</v>
      </c>
      <c r="P115" s="72">
        <v>41990.576999999997</v>
      </c>
      <c r="Q115" s="72">
        <v>40905.923000000003</v>
      </c>
      <c r="R115" s="72">
        <v>39712.47</v>
      </c>
      <c r="S115" s="72">
        <v>38179.294000000002</v>
      </c>
      <c r="T115" s="72">
        <v>37444.559000000001</v>
      </c>
      <c r="U115" s="72">
        <v>34787.103000000003</v>
      </c>
      <c r="V115" s="72">
        <v>30643.920999999998</v>
      </c>
      <c r="W115" s="72">
        <v>23143.477999999999</v>
      </c>
      <c r="X115" s="72">
        <v>14322.419</v>
      </c>
      <c r="Y115" s="72">
        <v>6630.2139999999999</v>
      </c>
      <c r="Z115" s="72">
        <v>1562.586</v>
      </c>
      <c r="AA115" s="72">
        <v>198.29400000000001</v>
      </c>
      <c r="AB115" s="4" t="s">
        <v>291</v>
      </c>
      <c r="AD115" s="1">
        <f t="shared" si="1"/>
        <v>45856.991000000002</v>
      </c>
    </row>
    <row r="116" spans="1:30" x14ac:dyDescent="0.3">
      <c r="A116" s="65">
        <v>115</v>
      </c>
      <c r="B116" s="66" t="s">
        <v>323</v>
      </c>
      <c r="C116" s="68" t="s">
        <v>49</v>
      </c>
      <c r="D116" s="71" t="s">
        <v>50</v>
      </c>
      <c r="E116" s="71">
        <v>1503</v>
      </c>
      <c r="F116" s="71">
        <v>2045</v>
      </c>
      <c r="G116" s="72">
        <v>33075.824000000001</v>
      </c>
      <c r="H116" s="72">
        <v>33198.351000000002</v>
      </c>
      <c r="I116" s="72">
        <v>33504.644999999997</v>
      </c>
      <c r="J116" s="72">
        <v>34402.071000000004</v>
      </c>
      <c r="K116" s="72">
        <v>36000.707999999999</v>
      </c>
      <c r="L116" s="72">
        <v>37728.156000000003</v>
      </c>
      <c r="M116" s="72">
        <v>38772.633000000002</v>
      </c>
      <c r="N116" s="72">
        <v>40076.430999999997</v>
      </c>
      <c r="O116" s="72">
        <v>39370.542999999998</v>
      </c>
      <c r="P116" s="72">
        <v>40106.633000000002</v>
      </c>
      <c r="Q116" s="72">
        <v>41343.798000000003</v>
      </c>
      <c r="R116" s="72">
        <v>40011.589999999997</v>
      </c>
      <c r="S116" s="72">
        <v>38540.826999999997</v>
      </c>
      <c r="T116" s="72">
        <v>36583.277999999998</v>
      </c>
      <c r="U116" s="72">
        <v>35121.061000000002</v>
      </c>
      <c r="V116" s="72">
        <v>31372.838</v>
      </c>
      <c r="W116" s="72">
        <v>25569.415000000001</v>
      </c>
      <c r="X116" s="72">
        <v>16533.157999999999</v>
      </c>
      <c r="Y116" s="72">
        <v>7644.7619999999997</v>
      </c>
      <c r="Z116" s="72">
        <v>2188.9639999999999</v>
      </c>
      <c r="AA116" s="72">
        <v>255.66800000000001</v>
      </c>
      <c r="AB116" s="4" t="s">
        <v>291</v>
      </c>
      <c r="AD116" s="1">
        <f t="shared" si="1"/>
        <v>52191.967000000004</v>
      </c>
    </row>
    <row r="117" spans="1:30" x14ac:dyDescent="0.3">
      <c r="A117" s="65">
        <v>116</v>
      </c>
      <c r="B117" s="66" t="s">
        <v>323</v>
      </c>
      <c r="C117" s="68" t="s">
        <v>49</v>
      </c>
      <c r="D117" s="71" t="s">
        <v>50</v>
      </c>
      <c r="E117" s="71">
        <v>1503</v>
      </c>
      <c r="F117" s="71">
        <v>2050</v>
      </c>
      <c r="G117" s="72">
        <v>33265.39</v>
      </c>
      <c r="H117" s="72">
        <v>33319.769</v>
      </c>
      <c r="I117" s="72">
        <v>33408.071000000004</v>
      </c>
      <c r="J117" s="72">
        <v>34085.345000000001</v>
      </c>
      <c r="K117" s="72">
        <v>35686.133000000002</v>
      </c>
      <c r="L117" s="72">
        <v>37584.118999999999</v>
      </c>
      <c r="M117" s="72">
        <v>38906.06</v>
      </c>
      <c r="N117" s="72">
        <v>39286.652999999998</v>
      </c>
      <c r="O117" s="72">
        <v>40088.550999999999</v>
      </c>
      <c r="P117" s="72">
        <v>39089.300999999999</v>
      </c>
      <c r="Q117" s="72">
        <v>39555.167999999998</v>
      </c>
      <c r="R117" s="72">
        <v>40532.904999999999</v>
      </c>
      <c r="S117" s="72">
        <v>38937.815999999999</v>
      </c>
      <c r="T117" s="72">
        <v>37066.078999999998</v>
      </c>
      <c r="U117" s="72">
        <v>34466.035000000003</v>
      </c>
      <c r="V117" s="72">
        <v>31888.132000000001</v>
      </c>
      <c r="W117" s="72">
        <v>26479.246999999999</v>
      </c>
      <c r="X117" s="72">
        <v>18618.850999999999</v>
      </c>
      <c r="Y117" s="72">
        <v>9052.8169999999991</v>
      </c>
      <c r="Z117" s="72">
        <v>2600.0729999999999</v>
      </c>
      <c r="AA117" s="72">
        <v>365.81400000000002</v>
      </c>
      <c r="AB117" s="4" t="s">
        <v>291</v>
      </c>
      <c r="AD117" s="1">
        <f t="shared" si="1"/>
        <v>57116.801999999989</v>
      </c>
    </row>
    <row r="118" spans="1:30" x14ac:dyDescent="0.3">
      <c r="A118" s="65">
        <v>117</v>
      </c>
      <c r="B118" s="66" t="s">
        <v>323</v>
      </c>
      <c r="C118" s="68" t="s">
        <v>49</v>
      </c>
      <c r="D118" s="71" t="s">
        <v>50</v>
      </c>
      <c r="E118" s="71">
        <v>1503</v>
      </c>
      <c r="F118" s="71">
        <v>2055</v>
      </c>
      <c r="G118" s="72">
        <v>33399.053999999996</v>
      </c>
      <c r="H118" s="72">
        <v>33497.654000000002</v>
      </c>
      <c r="I118" s="72">
        <v>33519.658000000003</v>
      </c>
      <c r="J118" s="72">
        <v>33961.035000000003</v>
      </c>
      <c r="K118" s="72">
        <v>35308.370000000003</v>
      </c>
      <c r="L118" s="72">
        <v>37193.769999999997</v>
      </c>
      <c r="M118" s="72">
        <v>38705.5</v>
      </c>
      <c r="N118" s="72">
        <v>39396.644999999997</v>
      </c>
      <c r="O118" s="72">
        <v>39307.192000000003</v>
      </c>
      <c r="P118" s="72">
        <v>39825.093999999997</v>
      </c>
      <c r="Q118" s="72">
        <v>38587.934000000001</v>
      </c>
      <c r="R118" s="72">
        <v>38836.072999999997</v>
      </c>
      <c r="S118" s="72">
        <v>39531.999000000003</v>
      </c>
      <c r="T118" s="72">
        <v>37560.978000000003</v>
      </c>
      <c r="U118" s="72">
        <v>35092.082000000002</v>
      </c>
      <c r="V118" s="72">
        <v>31488.251</v>
      </c>
      <c r="W118" s="72">
        <v>27174.062999999998</v>
      </c>
      <c r="X118" s="72">
        <v>19593.796999999999</v>
      </c>
      <c r="Y118" s="72">
        <v>10449.540000000001</v>
      </c>
      <c r="Z118" s="72">
        <v>3165.0639999999999</v>
      </c>
      <c r="AA118" s="72">
        <v>455.964</v>
      </c>
      <c r="AB118" s="4" t="s">
        <v>291</v>
      </c>
      <c r="AD118" s="1">
        <f t="shared" si="1"/>
        <v>60838.428</v>
      </c>
    </row>
    <row r="119" spans="1:30" x14ac:dyDescent="0.3">
      <c r="A119" s="65">
        <v>118</v>
      </c>
      <c r="B119" s="66" t="s">
        <v>323</v>
      </c>
      <c r="C119" s="68" t="s">
        <v>49</v>
      </c>
      <c r="D119" s="71" t="s">
        <v>50</v>
      </c>
      <c r="E119" s="71">
        <v>1503</v>
      </c>
      <c r="F119" s="71">
        <v>2060</v>
      </c>
      <c r="G119" s="72">
        <v>33367.038999999997</v>
      </c>
      <c r="H119" s="72">
        <v>33619.408000000003</v>
      </c>
      <c r="I119" s="72">
        <v>33687.324999999997</v>
      </c>
      <c r="J119" s="72">
        <v>34044.106</v>
      </c>
      <c r="K119" s="72">
        <v>35121.544000000002</v>
      </c>
      <c r="L119" s="72">
        <v>36739.281000000003</v>
      </c>
      <c r="M119" s="72">
        <v>38258.754999999997</v>
      </c>
      <c r="N119" s="72">
        <v>39172.784</v>
      </c>
      <c r="O119" s="72">
        <v>39419.034</v>
      </c>
      <c r="P119" s="72">
        <v>39069.15</v>
      </c>
      <c r="Q119" s="72">
        <v>39353.364999999998</v>
      </c>
      <c r="R119" s="72">
        <v>37934.877999999997</v>
      </c>
      <c r="S119" s="72">
        <v>37953.023999999998</v>
      </c>
      <c r="T119" s="72">
        <v>38243.375</v>
      </c>
      <c r="U119" s="72">
        <v>35706.21</v>
      </c>
      <c r="V119" s="72">
        <v>32285.155999999999</v>
      </c>
      <c r="W119" s="72">
        <v>27086.234</v>
      </c>
      <c r="X119" s="72">
        <v>20402.663</v>
      </c>
      <c r="Y119" s="72">
        <v>11250.163</v>
      </c>
      <c r="Z119" s="72">
        <v>3761.7860000000001</v>
      </c>
      <c r="AA119" s="72">
        <v>570.49400000000003</v>
      </c>
      <c r="AB119" s="4" t="s">
        <v>291</v>
      </c>
      <c r="AD119" s="1">
        <f t="shared" si="1"/>
        <v>63071.34</v>
      </c>
    </row>
    <row r="120" spans="1:30" x14ac:dyDescent="0.3">
      <c r="A120" s="65">
        <v>119</v>
      </c>
      <c r="B120" s="66" t="s">
        <v>323</v>
      </c>
      <c r="C120" s="68" t="s">
        <v>49</v>
      </c>
      <c r="D120" s="71" t="s">
        <v>50</v>
      </c>
      <c r="E120" s="71">
        <v>1503</v>
      </c>
      <c r="F120" s="71">
        <v>2065</v>
      </c>
      <c r="G120" s="72">
        <v>33209.658000000003</v>
      </c>
      <c r="H120" s="72">
        <v>33575.49</v>
      </c>
      <c r="I120" s="72">
        <v>33798.673000000003</v>
      </c>
      <c r="J120" s="72">
        <v>34183.076000000001</v>
      </c>
      <c r="K120" s="72">
        <v>35141.074000000001</v>
      </c>
      <c r="L120" s="72">
        <v>36474.771000000001</v>
      </c>
      <c r="M120" s="72">
        <v>37747.42</v>
      </c>
      <c r="N120" s="72">
        <v>38702.845000000001</v>
      </c>
      <c r="O120" s="72">
        <v>39196.94</v>
      </c>
      <c r="P120" s="72">
        <v>39197.468000000001</v>
      </c>
      <c r="Q120" s="72">
        <v>38638.684999999998</v>
      </c>
      <c r="R120" s="72">
        <v>38737.341</v>
      </c>
      <c r="S120" s="72">
        <v>37135.169000000002</v>
      </c>
      <c r="T120" s="72">
        <v>36814.368999999999</v>
      </c>
      <c r="U120" s="72">
        <v>36492.661</v>
      </c>
      <c r="V120" s="72">
        <v>33044.142999999996</v>
      </c>
      <c r="W120" s="72">
        <v>28061.685000000001</v>
      </c>
      <c r="X120" s="72">
        <v>20628.37</v>
      </c>
      <c r="Y120" s="72">
        <v>11973.335999999999</v>
      </c>
      <c r="Z120" s="72">
        <v>4172.5969999999998</v>
      </c>
      <c r="AA120" s="72">
        <v>701.24699999999996</v>
      </c>
      <c r="AB120" s="4" t="s">
        <v>291</v>
      </c>
      <c r="AD120" s="1">
        <f t="shared" si="1"/>
        <v>65537.235000000001</v>
      </c>
    </row>
    <row r="121" spans="1:30" x14ac:dyDescent="0.3">
      <c r="A121" s="65">
        <v>120</v>
      </c>
      <c r="B121" s="66" t="s">
        <v>323</v>
      </c>
      <c r="C121" s="68" t="s">
        <v>49</v>
      </c>
      <c r="D121" s="71" t="s">
        <v>50</v>
      </c>
      <c r="E121" s="71">
        <v>1503</v>
      </c>
      <c r="F121" s="71">
        <v>2070</v>
      </c>
      <c r="G121" s="72">
        <v>33044.531999999999</v>
      </c>
      <c r="H121" s="72">
        <v>33406.033000000003</v>
      </c>
      <c r="I121" s="72">
        <v>33744.485000000001</v>
      </c>
      <c r="J121" s="72">
        <v>34265.608</v>
      </c>
      <c r="K121" s="72">
        <v>35216.212</v>
      </c>
      <c r="L121" s="72">
        <v>36415.841</v>
      </c>
      <c r="M121" s="72">
        <v>37425.449000000001</v>
      </c>
      <c r="N121" s="72">
        <v>38168.089</v>
      </c>
      <c r="O121" s="72">
        <v>38729.269999999997</v>
      </c>
      <c r="P121" s="72">
        <v>38992.718999999997</v>
      </c>
      <c r="Q121" s="72">
        <v>38796.656999999999</v>
      </c>
      <c r="R121" s="72">
        <v>38079.201999999997</v>
      </c>
      <c r="S121" s="72">
        <v>37983.591999999997</v>
      </c>
      <c r="T121" s="72">
        <v>36106.728000000003</v>
      </c>
      <c r="U121" s="72">
        <v>35264.417000000001</v>
      </c>
      <c r="V121" s="72">
        <v>33959.4</v>
      </c>
      <c r="W121" s="72">
        <v>28989.486000000001</v>
      </c>
      <c r="X121" s="72">
        <v>21715.200000000001</v>
      </c>
      <c r="Y121" s="72">
        <v>12355.893</v>
      </c>
      <c r="Z121" s="72">
        <v>4582.3999999999996</v>
      </c>
      <c r="AA121" s="72">
        <v>813.84100000000001</v>
      </c>
      <c r="AB121" s="4" t="s">
        <v>291</v>
      </c>
      <c r="AD121" s="1">
        <f t="shared" si="1"/>
        <v>68456.819999999992</v>
      </c>
    </row>
    <row r="122" spans="1:30" x14ac:dyDescent="0.3">
      <c r="A122" s="65">
        <v>121</v>
      </c>
      <c r="B122" s="66" t="s">
        <v>323</v>
      </c>
      <c r="C122" s="68" t="s">
        <v>49</v>
      </c>
      <c r="D122" s="71" t="s">
        <v>50</v>
      </c>
      <c r="E122" s="71">
        <v>1503</v>
      </c>
      <c r="F122" s="71">
        <v>2075</v>
      </c>
      <c r="G122" s="72">
        <v>32943.307999999997</v>
      </c>
      <c r="H122" s="72">
        <v>33228.675999999999</v>
      </c>
      <c r="I122" s="72">
        <v>33564.678999999996</v>
      </c>
      <c r="J122" s="72">
        <v>34182.53</v>
      </c>
      <c r="K122" s="72">
        <v>35234.584000000003</v>
      </c>
      <c r="L122" s="72">
        <v>36411.887000000002</v>
      </c>
      <c r="M122" s="72">
        <v>37308.076000000001</v>
      </c>
      <c r="N122" s="72">
        <v>37821.593999999997</v>
      </c>
      <c r="O122" s="72">
        <v>38196.082999999999</v>
      </c>
      <c r="P122" s="72">
        <v>38542.284</v>
      </c>
      <c r="Q122" s="72">
        <v>38621.597999999998</v>
      </c>
      <c r="R122" s="72">
        <v>38275.978999999999</v>
      </c>
      <c r="S122" s="72">
        <v>37396.118999999999</v>
      </c>
      <c r="T122" s="72">
        <v>37011.123</v>
      </c>
      <c r="U122" s="72">
        <v>34702.550000000003</v>
      </c>
      <c r="V122" s="72">
        <v>32999.330999999998</v>
      </c>
      <c r="W122" s="72">
        <v>30044.379000000001</v>
      </c>
      <c r="X122" s="72">
        <v>22755.173999999999</v>
      </c>
      <c r="Y122" s="72">
        <v>13288.623</v>
      </c>
      <c r="Z122" s="72">
        <v>4848.3879999999999</v>
      </c>
      <c r="AA122" s="72">
        <v>932.60900000000004</v>
      </c>
      <c r="AB122" s="4">
        <v>4.4480000000000004</v>
      </c>
      <c r="AD122" s="1">
        <f t="shared" si="1"/>
        <v>71873.621000000014</v>
      </c>
    </row>
    <row r="123" spans="1:30" x14ac:dyDescent="0.3">
      <c r="A123" s="65">
        <v>122</v>
      </c>
      <c r="B123" s="66" t="s">
        <v>323</v>
      </c>
      <c r="C123" s="68" t="s">
        <v>49</v>
      </c>
      <c r="D123" s="71" t="s">
        <v>50</v>
      </c>
      <c r="E123" s="71">
        <v>1503</v>
      </c>
      <c r="F123" s="71">
        <v>2080</v>
      </c>
      <c r="G123" s="72">
        <v>32922.017</v>
      </c>
      <c r="H123" s="72">
        <v>33115.254999999997</v>
      </c>
      <c r="I123" s="72">
        <v>33376.83</v>
      </c>
      <c r="J123" s="72">
        <v>33973.752999999997</v>
      </c>
      <c r="K123" s="72">
        <v>35087.360000000001</v>
      </c>
      <c r="L123" s="72">
        <v>36350.906999999999</v>
      </c>
      <c r="M123" s="72">
        <v>37245.338000000003</v>
      </c>
      <c r="N123" s="72">
        <v>37679.052000000003</v>
      </c>
      <c r="O123" s="72">
        <v>37849.953999999998</v>
      </c>
      <c r="P123" s="72">
        <v>38025.951999999997</v>
      </c>
      <c r="Q123" s="72">
        <v>38202.362000000001</v>
      </c>
      <c r="R123" s="72">
        <v>38142.080000000002</v>
      </c>
      <c r="S123" s="72">
        <v>37644.059000000001</v>
      </c>
      <c r="T123" s="72">
        <v>36516.203000000001</v>
      </c>
      <c r="U123" s="72">
        <v>35682.258000000002</v>
      </c>
      <c r="V123" s="72">
        <v>32642.859</v>
      </c>
      <c r="W123" s="72">
        <v>29452.52</v>
      </c>
      <c r="X123" s="72">
        <v>23911.495999999999</v>
      </c>
      <c r="Y123" s="72">
        <v>14211.200999999999</v>
      </c>
      <c r="Z123" s="72">
        <v>5351.759</v>
      </c>
      <c r="AA123" s="72">
        <v>1027.4559999999999</v>
      </c>
      <c r="AB123" s="4">
        <v>5.9240000000000004</v>
      </c>
      <c r="AD123" s="1">
        <f t="shared" si="1"/>
        <v>73960.356000000014</v>
      </c>
    </row>
    <row r="124" spans="1:30" x14ac:dyDescent="0.3">
      <c r="A124" s="65">
        <v>123</v>
      </c>
      <c r="B124" s="66" t="s">
        <v>323</v>
      </c>
      <c r="C124" s="68" t="s">
        <v>49</v>
      </c>
      <c r="D124" s="71" t="s">
        <v>50</v>
      </c>
      <c r="E124" s="71">
        <v>1503</v>
      </c>
      <c r="F124" s="71">
        <v>2085</v>
      </c>
      <c r="G124" s="72">
        <v>32878.18</v>
      </c>
      <c r="H124" s="72">
        <v>33081.601999999999</v>
      </c>
      <c r="I124" s="72">
        <v>33252.883999999998</v>
      </c>
      <c r="J124" s="72">
        <v>33756.896000000001</v>
      </c>
      <c r="K124" s="72">
        <v>34814.578999999998</v>
      </c>
      <c r="L124" s="72">
        <v>36124.415000000001</v>
      </c>
      <c r="M124" s="72">
        <v>37125.114000000001</v>
      </c>
      <c r="N124" s="72">
        <v>37590.493000000002</v>
      </c>
      <c r="O124" s="72">
        <v>37706.595000000001</v>
      </c>
      <c r="P124" s="72">
        <v>37694.83</v>
      </c>
      <c r="Q124" s="72">
        <v>37715.743000000002</v>
      </c>
      <c r="R124" s="72">
        <v>37764.201999999997</v>
      </c>
      <c r="S124" s="72">
        <v>37562.74</v>
      </c>
      <c r="T124" s="72">
        <v>36830.11</v>
      </c>
      <c r="U124" s="72">
        <v>35308.258000000002</v>
      </c>
      <c r="V124" s="72">
        <v>33718.860999999997</v>
      </c>
      <c r="W124" s="72">
        <v>29371.186000000002</v>
      </c>
      <c r="X124" s="72">
        <v>23764.339</v>
      </c>
      <c r="Y124" s="72">
        <v>15237.837</v>
      </c>
      <c r="Z124" s="72">
        <v>5858.4440000000004</v>
      </c>
      <c r="AA124" s="72">
        <v>1162.807</v>
      </c>
      <c r="AB124" s="4">
        <v>8.2110000000000003</v>
      </c>
      <c r="AD124" s="1">
        <f t="shared" si="1"/>
        <v>75402.823999999993</v>
      </c>
    </row>
    <row r="125" spans="1:30" x14ac:dyDescent="0.3">
      <c r="A125" s="65">
        <v>124</v>
      </c>
      <c r="B125" s="66" t="s">
        <v>323</v>
      </c>
      <c r="C125" s="68" t="s">
        <v>49</v>
      </c>
      <c r="D125" s="71" t="s">
        <v>50</v>
      </c>
      <c r="E125" s="71">
        <v>1503</v>
      </c>
      <c r="F125" s="71">
        <v>2090</v>
      </c>
      <c r="G125" s="72">
        <v>32760.977999999999</v>
      </c>
      <c r="H125" s="72">
        <v>33025.504000000001</v>
      </c>
      <c r="I125" s="72">
        <v>33208.720999999998</v>
      </c>
      <c r="J125" s="72">
        <v>33603.881999999998</v>
      </c>
      <c r="K125" s="72">
        <v>34533.232000000004</v>
      </c>
      <c r="L125" s="72">
        <v>35772.319000000003</v>
      </c>
      <c r="M125" s="72">
        <v>36839.107000000004</v>
      </c>
      <c r="N125" s="72">
        <v>37443.68</v>
      </c>
      <c r="O125" s="72">
        <v>37616.531000000003</v>
      </c>
      <c r="P125" s="72">
        <v>37564.777999999998</v>
      </c>
      <c r="Q125" s="72">
        <v>37411.642999999996</v>
      </c>
      <c r="R125" s="72">
        <v>37317.415999999997</v>
      </c>
      <c r="S125" s="72">
        <v>37237.531999999999</v>
      </c>
      <c r="T125" s="72">
        <v>36818.362999999998</v>
      </c>
      <c r="U125" s="72">
        <v>35710.012999999999</v>
      </c>
      <c r="V125" s="72">
        <v>33511.792000000001</v>
      </c>
      <c r="W125" s="72">
        <v>30561.452000000001</v>
      </c>
      <c r="X125" s="72">
        <v>24008.164000000001</v>
      </c>
      <c r="Y125" s="72">
        <v>15460.364</v>
      </c>
      <c r="Z125" s="72">
        <v>6450.4459999999999</v>
      </c>
      <c r="AA125" s="72">
        <v>1309.182</v>
      </c>
      <c r="AB125" s="4">
        <v>12.268000000000001</v>
      </c>
      <c r="AD125" s="1">
        <f t="shared" si="1"/>
        <v>77801.875999999989</v>
      </c>
    </row>
    <row r="126" spans="1:30" x14ac:dyDescent="0.3">
      <c r="A126" s="65">
        <v>125</v>
      </c>
      <c r="B126" s="66" t="s">
        <v>323</v>
      </c>
      <c r="C126" s="68" t="s">
        <v>49</v>
      </c>
      <c r="D126" s="71" t="s">
        <v>50</v>
      </c>
      <c r="E126" s="71">
        <v>1503</v>
      </c>
      <c r="F126" s="71">
        <v>2095</v>
      </c>
      <c r="G126" s="72">
        <v>32558.531999999999</v>
      </c>
      <c r="H126" s="72">
        <v>32895.898000000001</v>
      </c>
      <c r="I126" s="72">
        <v>33141.999000000003</v>
      </c>
      <c r="J126" s="72">
        <v>33530.550999999999</v>
      </c>
      <c r="K126" s="72">
        <v>34315.775999999998</v>
      </c>
      <c r="L126" s="72">
        <v>35411.531000000003</v>
      </c>
      <c r="M126" s="72">
        <v>36428.065999999999</v>
      </c>
      <c r="N126" s="72">
        <v>37131.567999999999</v>
      </c>
      <c r="O126" s="72">
        <v>37467.998</v>
      </c>
      <c r="P126" s="72">
        <v>37487.069000000003</v>
      </c>
      <c r="Q126" s="72">
        <v>37306.705999999998</v>
      </c>
      <c r="R126" s="72">
        <v>37050.123</v>
      </c>
      <c r="S126" s="72">
        <v>36841.938000000002</v>
      </c>
      <c r="T126" s="72">
        <v>36564.353999999999</v>
      </c>
      <c r="U126" s="72">
        <v>35795.714999999997</v>
      </c>
      <c r="V126" s="72">
        <v>34038.89</v>
      </c>
      <c r="W126" s="72">
        <v>30592.815999999999</v>
      </c>
      <c r="X126" s="72">
        <v>25290.791000000001</v>
      </c>
      <c r="Y126" s="72">
        <v>15928.998</v>
      </c>
      <c r="Z126" s="72">
        <v>6735.241</v>
      </c>
      <c r="AA126" s="72">
        <v>1488.671</v>
      </c>
      <c r="AB126" s="4">
        <v>17.931000000000001</v>
      </c>
      <c r="AD126" s="1">
        <f t="shared" si="1"/>
        <v>80054.448000000004</v>
      </c>
    </row>
    <row r="127" spans="1:30" x14ac:dyDescent="0.3">
      <c r="A127" s="65">
        <v>126</v>
      </c>
      <c r="B127" s="66" t="s">
        <v>323</v>
      </c>
      <c r="C127" s="68" t="s">
        <v>49</v>
      </c>
      <c r="D127" s="71" t="s">
        <v>50</v>
      </c>
      <c r="E127" s="71">
        <v>1503</v>
      </c>
      <c r="F127" s="71">
        <v>2100</v>
      </c>
      <c r="G127" s="72">
        <v>32292.165000000001</v>
      </c>
      <c r="H127" s="72">
        <v>32681.039000000001</v>
      </c>
      <c r="I127" s="72">
        <v>33001.826999999997</v>
      </c>
      <c r="J127" s="72">
        <v>33434.480000000003</v>
      </c>
      <c r="K127" s="72">
        <v>34177.582000000002</v>
      </c>
      <c r="L127" s="72">
        <v>35114.334000000003</v>
      </c>
      <c r="M127" s="72">
        <v>36007.896000000001</v>
      </c>
      <c r="N127" s="72">
        <v>36694.288</v>
      </c>
      <c r="O127" s="72">
        <v>37153.83</v>
      </c>
      <c r="P127" s="72">
        <v>37350.175999999999</v>
      </c>
      <c r="Q127" s="72">
        <v>37252.256000000001</v>
      </c>
      <c r="R127" s="72">
        <v>36977.82</v>
      </c>
      <c r="S127" s="72">
        <v>36619.190999999999</v>
      </c>
      <c r="T127" s="72">
        <v>36233.921000000002</v>
      </c>
      <c r="U127" s="72">
        <v>35636.911</v>
      </c>
      <c r="V127" s="72">
        <v>34259.451000000001</v>
      </c>
      <c r="W127" s="72">
        <v>31288.465</v>
      </c>
      <c r="X127" s="72">
        <v>25616.525000000001</v>
      </c>
      <c r="Y127" s="72">
        <v>17101.646000000001</v>
      </c>
      <c r="Z127" s="72">
        <v>7114.165</v>
      </c>
      <c r="AA127" s="72">
        <v>1628.297</v>
      </c>
      <c r="AB127" s="4">
        <v>29.085999999999999</v>
      </c>
      <c r="AD127" s="1">
        <f t="shared" si="1"/>
        <v>82778.183999999994</v>
      </c>
    </row>
    <row r="128" spans="1:30" x14ac:dyDescent="0.3">
      <c r="A128" s="65">
        <v>127</v>
      </c>
      <c r="B128" s="66" t="s">
        <v>323</v>
      </c>
      <c r="C128" s="68" t="s">
        <v>51</v>
      </c>
      <c r="D128" s="71" t="s">
        <v>50</v>
      </c>
      <c r="E128" s="71">
        <v>1517</v>
      </c>
      <c r="F128" s="71">
        <v>2015</v>
      </c>
      <c r="G128" s="72">
        <v>262356.09700000001</v>
      </c>
      <c r="H128" s="72">
        <v>252608.51300000001</v>
      </c>
      <c r="I128" s="72">
        <v>242378.568</v>
      </c>
      <c r="J128" s="72">
        <v>236191.81700000001</v>
      </c>
      <c r="K128" s="72">
        <v>241203.75099999999</v>
      </c>
      <c r="L128" s="72">
        <v>247615.166</v>
      </c>
      <c r="M128" s="72">
        <v>218431.15599999999</v>
      </c>
      <c r="N128" s="72">
        <v>195056.81599999999</v>
      </c>
      <c r="O128" s="72">
        <v>189189.152</v>
      </c>
      <c r="P128" s="72">
        <v>175534.27799999999</v>
      </c>
      <c r="Q128" s="72">
        <v>151127.12</v>
      </c>
      <c r="R128" s="72">
        <v>122929.75</v>
      </c>
      <c r="S128" s="72">
        <v>104707.072</v>
      </c>
      <c r="T128" s="72">
        <v>69914.362999999998</v>
      </c>
      <c r="U128" s="72">
        <v>47188.642</v>
      </c>
      <c r="V128" s="72">
        <v>32656.948</v>
      </c>
      <c r="W128" s="72">
        <v>17644.123</v>
      </c>
      <c r="X128" s="72">
        <v>7456.2659999999996</v>
      </c>
      <c r="Y128" s="72">
        <v>2041.39</v>
      </c>
      <c r="Z128" s="72">
        <v>383.04199999999997</v>
      </c>
      <c r="AA128" s="72">
        <v>47.780999999999999</v>
      </c>
      <c r="AB128" s="4" t="s">
        <v>291</v>
      </c>
      <c r="AD128" s="1">
        <f t="shared" si="1"/>
        <v>27572.601999999999</v>
      </c>
    </row>
    <row r="129" spans="1:30" x14ac:dyDescent="0.3">
      <c r="A129" s="65">
        <v>128</v>
      </c>
      <c r="B129" s="66" t="s">
        <v>323</v>
      </c>
      <c r="C129" s="68" t="s">
        <v>51</v>
      </c>
      <c r="D129" s="71" t="s">
        <v>50</v>
      </c>
      <c r="E129" s="71">
        <v>1517</v>
      </c>
      <c r="F129" s="71">
        <v>2020</v>
      </c>
      <c r="G129" s="72">
        <v>259893.215</v>
      </c>
      <c r="H129" s="72">
        <v>259835.095</v>
      </c>
      <c r="I129" s="72">
        <v>251232.50599999999</v>
      </c>
      <c r="J129" s="72">
        <v>240632.52</v>
      </c>
      <c r="K129" s="72">
        <v>233217.37299999999</v>
      </c>
      <c r="L129" s="72">
        <v>237647.15400000001</v>
      </c>
      <c r="M129" s="72">
        <v>244040.005</v>
      </c>
      <c r="N129" s="72">
        <v>214946.53099999999</v>
      </c>
      <c r="O129" s="72">
        <v>191449.77600000001</v>
      </c>
      <c r="P129" s="72">
        <v>184904.049</v>
      </c>
      <c r="Q129" s="72">
        <v>170064.45499999999</v>
      </c>
      <c r="R129" s="72">
        <v>144040.35</v>
      </c>
      <c r="S129" s="72">
        <v>113928.81</v>
      </c>
      <c r="T129" s="72">
        <v>93057.701000000001</v>
      </c>
      <c r="U129" s="72">
        <v>57822.527999999998</v>
      </c>
      <c r="V129" s="72">
        <v>34886.421000000002</v>
      </c>
      <c r="W129" s="72">
        <v>20694.39</v>
      </c>
      <c r="X129" s="72">
        <v>9029.5840000000007</v>
      </c>
      <c r="Y129" s="72">
        <v>2824.6390000000001</v>
      </c>
      <c r="Z129" s="72">
        <v>550.10900000000004</v>
      </c>
      <c r="AA129" s="72">
        <v>73.259</v>
      </c>
      <c r="AB129" s="4" t="s">
        <v>291</v>
      </c>
      <c r="AD129" s="1">
        <f t="shared" si="1"/>
        <v>33171.981</v>
      </c>
    </row>
    <row r="130" spans="1:30" x14ac:dyDescent="0.3">
      <c r="A130" s="65">
        <v>129</v>
      </c>
      <c r="B130" s="66" t="s">
        <v>323</v>
      </c>
      <c r="C130" s="68" t="s">
        <v>51</v>
      </c>
      <c r="D130" s="71" t="s">
        <v>50</v>
      </c>
      <c r="E130" s="71">
        <v>1517</v>
      </c>
      <c r="F130" s="71">
        <v>2025</v>
      </c>
      <c r="G130" s="72">
        <v>254514.59299999999</v>
      </c>
      <c r="H130" s="72">
        <v>257774.55900000001</v>
      </c>
      <c r="I130" s="72">
        <v>258509.329</v>
      </c>
      <c r="J130" s="72">
        <v>249489.87700000001</v>
      </c>
      <c r="K130" s="72">
        <v>237834.58300000001</v>
      </c>
      <c r="L130" s="72">
        <v>230016.47899999999</v>
      </c>
      <c r="M130" s="72">
        <v>234522.948</v>
      </c>
      <c r="N130" s="72">
        <v>240744.65700000001</v>
      </c>
      <c r="O130" s="72">
        <v>211356.53599999999</v>
      </c>
      <c r="P130" s="72">
        <v>187225.87599999999</v>
      </c>
      <c r="Q130" s="72">
        <v>179306.09899999999</v>
      </c>
      <c r="R130" s="72">
        <v>162628.35500000001</v>
      </c>
      <c r="S130" s="72">
        <v>134183.99600000001</v>
      </c>
      <c r="T130" s="72">
        <v>101699.09600000001</v>
      </c>
      <c r="U130" s="72">
        <v>77755.505000000005</v>
      </c>
      <c r="V130" s="72">
        <v>43371.875</v>
      </c>
      <c r="W130" s="72">
        <v>22560.542000000001</v>
      </c>
      <c r="X130" s="72">
        <v>10815.184999999999</v>
      </c>
      <c r="Y130" s="72">
        <v>3509.24</v>
      </c>
      <c r="Z130" s="72">
        <v>773.72</v>
      </c>
      <c r="AA130" s="72">
        <v>108.111</v>
      </c>
      <c r="AB130" s="4" t="s">
        <v>291</v>
      </c>
      <c r="AD130" s="1">
        <f t="shared" si="1"/>
        <v>37766.797999999995</v>
      </c>
    </row>
    <row r="131" spans="1:30" x14ac:dyDescent="0.3">
      <c r="A131" s="65">
        <v>130</v>
      </c>
      <c r="B131" s="66" t="s">
        <v>323</v>
      </c>
      <c r="C131" s="68" t="s">
        <v>51</v>
      </c>
      <c r="D131" s="71" t="s">
        <v>50</v>
      </c>
      <c r="E131" s="71">
        <v>1517</v>
      </c>
      <c r="F131" s="71">
        <v>2030</v>
      </c>
      <c r="G131" s="72">
        <v>249954.17199999999</v>
      </c>
      <c r="H131" s="72">
        <v>252518.79</v>
      </c>
      <c r="I131" s="72">
        <v>256625.94500000001</v>
      </c>
      <c r="J131" s="72">
        <v>256925.22200000001</v>
      </c>
      <c r="K131" s="72">
        <v>246853.61</v>
      </c>
      <c r="L131" s="72">
        <v>234756.31899999999</v>
      </c>
      <c r="M131" s="72">
        <v>227017.649</v>
      </c>
      <c r="N131" s="72">
        <v>231387.85800000001</v>
      </c>
      <c r="O131" s="72">
        <v>237067.51199999999</v>
      </c>
      <c r="P131" s="72">
        <v>206948.68</v>
      </c>
      <c r="Q131" s="72">
        <v>181621.236</v>
      </c>
      <c r="R131" s="72">
        <v>171695.96100000001</v>
      </c>
      <c r="S131" s="72">
        <v>152256.693</v>
      </c>
      <c r="T131" s="72">
        <v>120617.602</v>
      </c>
      <c r="U131" s="72">
        <v>85578.896999999997</v>
      </c>
      <c r="V131" s="72">
        <v>59149.317999999999</v>
      </c>
      <c r="W131" s="72">
        <v>28568.102999999999</v>
      </c>
      <c r="X131" s="72">
        <v>12080.811</v>
      </c>
      <c r="Y131" s="72">
        <v>4297.7160000000003</v>
      </c>
      <c r="Z131" s="72">
        <v>981.81799999999998</v>
      </c>
      <c r="AA131" s="72">
        <v>153.976</v>
      </c>
      <c r="AB131" s="4" t="s">
        <v>291</v>
      </c>
      <c r="AD131" s="1">
        <f t="shared" ref="AD131:AD194" si="2">SUM(W131:AB131)</f>
        <v>46082.423999999999</v>
      </c>
    </row>
    <row r="132" spans="1:30" x14ac:dyDescent="0.3">
      <c r="A132" s="65">
        <v>131</v>
      </c>
      <c r="B132" s="66" t="s">
        <v>323</v>
      </c>
      <c r="C132" s="68" t="s">
        <v>51</v>
      </c>
      <c r="D132" s="71" t="s">
        <v>50</v>
      </c>
      <c r="E132" s="71">
        <v>1517</v>
      </c>
      <c r="F132" s="71">
        <v>2035</v>
      </c>
      <c r="G132" s="72">
        <v>247650.31700000001</v>
      </c>
      <c r="H132" s="72">
        <v>248089.53200000001</v>
      </c>
      <c r="I132" s="72">
        <v>251405.92800000001</v>
      </c>
      <c r="J132" s="72">
        <v>255159.22899999999</v>
      </c>
      <c r="K132" s="72">
        <v>254426.82</v>
      </c>
      <c r="L132" s="72">
        <v>243917.55100000001</v>
      </c>
      <c r="M132" s="72">
        <v>231883.016</v>
      </c>
      <c r="N132" s="72">
        <v>224073.057</v>
      </c>
      <c r="O132" s="72">
        <v>227938.13699999999</v>
      </c>
      <c r="P132" s="72">
        <v>232545.61600000001</v>
      </c>
      <c r="Q132" s="72">
        <v>201084.11300000001</v>
      </c>
      <c r="R132" s="72">
        <v>174019.32</v>
      </c>
      <c r="S132" s="72">
        <v>161117.45300000001</v>
      </c>
      <c r="T132" s="72">
        <v>137882.09899999999</v>
      </c>
      <c r="U132" s="72">
        <v>102604.186</v>
      </c>
      <c r="V132" s="72">
        <v>65950.345000000001</v>
      </c>
      <c r="W132" s="72">
        <v>39715.389000000003</v>
      </c>
      <c r="X132" s="72">
        <v>15642.674999999999</v>
      </c>
      <c r="Y132" s="72">
        <v>4937.04</v>
      </c>
      <c r="Z132" s="72">
        <v>1222.546</v>
      </c>
      <c r="AA132" s="72">
        <v>199.17400000000001</v>
      </c>
      <c r="AB132" s="4" t="s">
        <v>291</v>
      </c>
      <c r="AD132" s="1">
        <f t="shared" si="2"/>
        <v>61716.824000000001</v>
      </c>
    </row>
    <row r="133" spans="1:30" x14ac:dyDescent="0.3">
      <c r="A133" s="65">
        <v>132</v>
      </c>
      <c r="B133" s="66" t="s">
        <v>323</v>
      </c>
      <c r="C133" s="68" t="s">
        <v>51</v>
      </c>
      <c r="D133" s="71" t="s">
        <v>50</v>
      </c>
      <c r="E133" s="71">
        <v>1517</v>
      </c>
      <c r="F133" s="71">
        <v>2040</v>
      </c>
      <c r="G133" s="72">
        <v>247153.408</v>
      </c>
      <c r="H133" s="72">
        <v>245953.69</v>
      </c>
      <c r="I133" s="72">
        <v>247064.9</v>
      </c>
      <c r="J133" s="72">
        <v>249997.37899999999</v>
      </c>
      <c r="K133" s="72">
        <v>252740.83199999999</v>
      </c>
      <c r="L133" s="72">
        <v>251561.198</v>
      </c>
      <c r="M133" s="72">
        <v>241114.913</v>
      </c>
      <c r="N133" s="72">
        <v>229037.864</v>
      </c>
      <c r="O133" s="72">
        <v>220837.16200000001</v>
      </c>
      <c r="P133" s="72">
        <v>223701.394</v>
      </c>
      <c r="Q133" s="72">
        <v>226489.875</v>
      </c>
      <c r="R133" s="72">
        <v>193092.69500000001</v>
      </c>
      <c r="S133" s="72">
        <v>163488.60800000001</v>
      </c>
      <c r="T133" s="72">
        <v>146469.997</v>
      </c>
      <c r="U133" s="72">
        <v>118532.47500000001</v>
      </c>
      <c r="V133" s="72">
        <v>80307.004000000001</v>
      </c>
      <c r="W133" s="72">
        <v>45088.165000000001</v>
      </c>
      <c r="X133" s="72">
        <v>22256.727999999999</v>
      </c>
      <c r="Y133" s="72">
        <v>6548.42</v>
      </c>
      <c r="Z133" s="72">
        <v>1444.462</v>
      </c>
      <c r="AA133" s="72">
        <v>250.58699999999999</v>
      </c>
      <c r="AB133" s="4" t="s">
        <v>291</v>
      </c>
      <c r="AD133" s="1">
        <f t="shared" si="2"/>
        <v>75588.361999999994</v>
      </c>
    </row>
    <row r="134" spans="1:30" x14ac:dyDescent="0.3">
      <c r="A134" s="65">
        <v>133</v>
      </c>
      <c r="B134" s="66" t="s">
        <v>323</v>
      </c>
      <c r="C134" s="68" t="s">
        <v>51</v>
      </c>
      <c r="D134" s="71" t="s">
        <v>50</v>
      </c>
      <c r="E134" s="71">
        <v>1517</v>
      </c>
      <c r="F134" s="71">
        <v>2045</v>
      </c>
      <c r="G134" s="72">
        <v>246750.367</v>
      </c>
      <c r="H134" s="72">
        <v>245594.57500000001</v>
      </c>
      <c r="I134" s="72">
        <v>244995.391</v>
      </c>
      <c r="J134" s="72">
        <v>245720.29</v>
      </c>
      <c r="K134" s="72">
        <v>247677.13</v>
      </c>
      <c r="L134" s="72">
        <v>249987.64</v>
      </c>
      <c r="M134" s="72">
        <v>248845.87700000001</v>
      </c>
      <c r="N134" s="72">
        <v>238350.08199999999</v>
      </c>
      <c r="O134" s="72">
        <v>225910.995</v>
      </c>
      <c r="P134" s="72">
        <v>216852.14199999999</v>
      </c>
      <c r="Q134" s="72">
        <v>218012.83499999999</v>
      </c>
      <c r="R134" s="72">
        <v>218183.514</v>
      </c>
      <c r="S134" s="72">
        <v>182007.04000000001</v>
      </c>
      <c r="T134" s="72">
        <v>149012.88500000001</v>
      </c>
      <c r="U134" s="72">
        <v>126795.73</v>
      </c>
      <c r="V134" s="72">
        <v>94232.077000000005</v>
      </c>
      <c r="W134" s="72">
        <v>56103.357000000004</v>
      </c>
      <c r="X134" s="72">
        <v>25877.752</v>
      </c>
      <c r="Y134" s="72">
        <v>9567.9689999999991</v>
      </c>
      <c r="Z134" s="72">
        <v>1958.326</v>
      </c>
      <c r="AA134" s="72">
        <v>303.04500000000002</v>
      </c>
      <c r="AB134" s="4" t="s">
        <v>291</v>
      </c>
      <c r="AD134" s="1">
        <f t="shared" si="2"/>
        <v>93810.448999999993</v>
      </c>
    </row>
    <row r="135" spans="1:30" x14ac:dyDescent="0.3">
      <c r="A135" s="65">
        <v>134</v>
      </c>
      <c r="B135" s="66" t="s">
        <v>323</v>
      </c>
      <c r="C135" s="68" t="s">
        <v>51</v>
      </c>
      <c r="D135" s="71" t="s">
        <v>50</v>
      </c>
      <c r="E135" s="71">
        <v>1517</v>
      </c>
      <c r="F135" s="71">
        <v>2050</v>
      </c>
      <c r="G135" s="72">
        <v>244789.454</v>
      </c>
      <c r="H135" s="72">
        <v>245319.011</v>
      </c>
      <c r="I135" s="72">
        <v>244696.239</v>
      </c>
      <c r="J135" s="72">
        <v>243707.30799999999</v>
      </c>
      <c r="K135" s="72">
        <v>243487.546</v>
      </c>
      <c r="L135" s="72">
        <v>245041.23800000001</v>
      </c>
      <c r="M135" s="72">
        <v>247398.06099999999</v>
      </c>
      <c r="N135" s="72">
        <v>246184.125</v>
      </c>
      <c r="O135" s="72">
        <v>235313.14</v>
      </c>
      <c r="P135" s="72">
        <v>222047.41500000001</v>
      </c>
      <c r="Q135" s="72">
        <v>211489.40299999999</v>
      </c>
      <c r="R135" s="72">
        <v>210207.68799999999</v>
      </c>
      <c r="S135" s="72">
        <v>206597.61799999999</v>
      </c>
      <c r="T135" s="72">
        <v>166705.40700000001</v>
      </c>
      <c r="U135" s="72">
        <v>129612.969</v>
      </c>
      <c r="V135" s="72">
        <v>101943.11900000001</v>
      </c>
      <c r="W135" s="72">
        <v>67211.589000000007</v>
      </c>
      <c r="X135" s="72">
        <v>33096.983</v>
      </c>
      <c r="Y135" s="72">
        <v>11484.897999999999</v>
      </c>
      <c r="Z135" s="72">
        <v>2933.81</v>
      </c>
      <c r="AA135" s="72">
        <v>407.322</v>
      </c>
      <c r="AB135" s="4" t="s">
        <v>291</v>
      </c>
      <c r="AD135" s="1">
        <f t="shared" si="2"/>
        <v>115134.60200000001</v>
      </c>
    </row>
    <row r="136" spans="1:30" x14ac:dyDescent="0.3">
      <c r="A136" s="65">
        <v>135</v>
      </c>
      <c r="B136" s="66" t="s">
        <v>323</v>
      </c>
      <c r="C136" s="68" t="s">
        <v>51</v>
      </c>
      <c r="D136" s="71" t="s">
        <v>50</v>
      </c>
      <c r="E136" s="71">
        <v>1517</v>
      </c>
      <c r="F136" s="71">
        <v>2055</v>
      </c>
      <c r="G136" s="72">
        <v>240928.74400000001</v>
      </c>
      <c r="H136" s="72">
        <v>243501.68100000001</v>
      </c>
      <c r="I136" s="72">
        <v>244492.00899999999</v>
      </c>
      <c r="J136" s="72">
        <v>243485.48800000001</v>
      </c>
      <c r="K136" s="72">
        <v>241599.921</v>
      </c>
      <c r="L136" s="72">
        <v>241008.24900000001</v>
      </c>
      <c r="M136" s="72">
        <v>242617.163</v>
      </c>
      <c r="N136" s="72">
        <v>244897.08199999999</v>
      </c>
      <c r="O136" s="72">
        <v>243268.10399999999</v>
      </c>
      <c r="P136" s="72">
        <v>231541.68799999999</v>
      </c>
      <c r="Q136" s="72">
        <v>216821.367</v>
      </c>
      <c r="R136" s="72">
        <v>204122.93900000001</v>
      </c>
      <c r="S136" s="72">
        <v>199334.93599999999</v>
      </c>
      <c r="T136" s="72">
        <v>190477.641</v>
      </c>
      <c r="U136" s="72">
        <v>146087.91899999999</v>
      </c>
      <c r="V136" s="72">
        <v>105112.173</v>
      </c>
      <c r="W136" s="72">
        <v>73908.964999999997</v>
      </c>
      <c r="X136" s="72">
        <v>40763.82</v>
      </c>
      <c r="Y136" s="72">
        <v>15223.186</v>
      </c>
      <c r="Z136" s="72">
        <v>3668.0059999999999</v>
      </c>
      <c r="AA136" s="72">
        <v>607.21799999999996</v>
      </c>
      <c r="AB136" s="4">
        <v>2.4809999999999999</v>
      </c>
      <c r="AD136" s="1">
        <f t="shared" si="2"/>
        <v>134173.67600000001</v>
      </c>
    </row>
    <row r="137" spans="1:30" x14ac:dyDescent="0.3">
      <c r="A137" s="65">
        <v>136</v>
      </c>
      <c r="B137" s="66" t="s">
        <v>323</v>
      </c>
      <c r="C137" s="68" t="s">
        <v>51</v>
      </c>
      <c r="D137" s="71" t="s">
        <v>50</v>
      </c>
      <c r="E137" s="71">
        <v>1517</v>
      </c>
      <c r="F137" s="71">
        <v>2060</v>
      </c>
      <c r="G137" s="72">
        <v>236464.098</v>
      </c>
      <c r="H137" s="72">
        <v>239767.99600000001</v>
      </c>
      <c r="I137" s="72">
        <v>242740.40700000001</v>
      </c>
      <c r="J137" s="72">
        <v>243356.07399999999</v>
      </c>
      <c r="K137" s="72">
        <v>241494.997</v>
      </c>
      <c r="L137" s="72">
        <v>239262.60699999999</v>
      </c>
      <c r="M137" s="72">
        <v>238736.13399999999</v>
      </c>
      <c r="N137" s="72">
        <v>240282.96299999999</v>
      </c>
      <c r="O137" s="72">
        <v>242151.53400000001</v>
      </c>
      <c r="P137" s="72">
        <v>239624.47899999999</v>
      </c>
      <c r="Q137" s="72">
        <v>226408.37599999999</v>
      </c>
      <c r="R137" s="72">
        <v>209616.514</v>
      </c>
      <c r="S137" s="72">
        <v>193849.66399999999</v>
      </c>
      <c r="T137" s="72">
        <v>184190.416</v>
      </c>
      <c r="U137" s="72">
        <v>168497.728</v>
      </c>
      <c r="V137" s="72">
        <v>119780.727</v>
      </c>
      <c r="W137" s="72">
        <v>77133.649999999994</v>
      </c>
      <c r="X137" s="72">
        <v>45814.114000000001</v>
      </c>
      <c r="Y137" s="72">
        <v>19410.542000000001</v>
      </c>
      <c r="Z137" s="72">
        <v>5063.6149999999998</v>
      </c>
      <c r="AA137" s="72">
        <v>802.41399999999999</v>
      </c>
      <c r="AB137" s="4">
        <v>3.12</v>
      </c>
      <c r="AD137" s="1">
        <f t="shared" si="2"/>
        <v>148227.45499999996</v>
      </c>
    </row>
    <row r="138" spans="1:30" x14ac:dyDescent="0.3">
      <c r="A138" s="65">
        <v>137</v>
      </c>
      <c r="B138" s="66" t="s">
        <v>323</v>
      </c>
      <c r="C138" s="68" t="s">
        <v>51</v>
      </c>
      <c r="D138" s="71" t="s">
        <v>50</v>
      </c>
      <c r="E138" s="71">
        <v>1517</v>
      </c>
      <c r="F138" s="71">
        <v>2065</v>
      </c>
      <c r="G138" s="72">
        <v>233173.622</v>
      </c>
      <c r="H138" s="72">
        <v>235418.927</v>
      </c>
      <c r="I138" s="72">
        <v>239069.405</v>
      </c>
      <c r="J138" s="72">
        <v>241677.84</v>
      </c>
      <c r="K138" s="72">
        <v>241480.59299999999</v>
      </c>
      <c r="L138" s="72">
        <v>239291.78700000001</v>
      </c>
      <c r="M138" s="72">
        <v>237130.33900000001</v>
      </c>
      <c r="N138" s="72">
        <v>236560.549</v>
      </c>
      <c r="O138" s="72">
        <v>237725.75099999999</v>
      </c>
      <c r="P138" s="72">
        <v>238714.508</v>
      </c>
      <c r="Q138" s="72">
        <v>234639.89600000001</v>
      </c>
      <c r="R138" s="72">
        <v>219311.11799999999</v>
      </c>
      <c r="S138" s="72">
        <v>199548.84</v>
      </c>
      <c r="T138" s="72">
        <v>179504.93400000001</v>
      </c>
      <c r="U138" s="72">
        <v>163500.53899999999</v>
      </c>
      <c r="V138" s="72">
        <v>139988.00899999999</v>
      </c>
      <c r="W138" s="72">
        <v>89195.61</v>
      </c>
      <c r="X138" s="72">
        <v>48574.27</v>
      </c>
      <c r="Y138" s="72">
        <v>22446.616000000002</v>
      </c>
      <c r="Z138" s="72">
        <v>6704.6670000000004</v>
      </c>
      <c r="AA138" s="72">
        <v>1134.4059999999999</v>
      </c>
      <c r="AB138" s="4">
        <v>4.625</v>
      </c>
      <c r="AD138" s="1">
        <f t="shared" si="2"/>
        <v>168060.19399999999</v>
      </c>
    </row>
    <row r="139" spans="1:30" x14ac:dyDescent="0.3">
      <c r="A139" s="65">
        <v>138</v>
      </c>
      <c r="B139" s="66" t="s">
        <v>323</v>
      </c>
      <c r="C139" s="68" t="s">
        <v>51</v>
      </c>
      <c r="D139" s="71" t="s">
        <v>50</v>
      </c>
      <c r="E139" s="71">
        <v>1517</v>
      </c>
      <c r="F139" s="71">
        <v>2070</v>
      </c>
      <c r="G139" s="72">
        <v>230809.42800000001</v>
      </c>
      <c r="H139" s="72">
        <v>232230.91699999999</v>
      </c>
      <c r="I139" s="72">
        <v>234779.19899999999</v>
      </c>
      <c r="J139" s="72">
        <v>238078.83199999999</v>
      </c>
      <c r="K139" s="72">
        <v>239916.20300000001</v>
      </c>
      <c r="L139" s="72">
        <v>239407.788</v>
      </c>
      <c r="M139" s="72">
        <v>237287.78099999999</v>
      </c>
      <c r="N139" s="72">
        <v>235096.11499999999</v>
      </c>
      <c r="O139" s="72">
        <v>234178.894</v>
      </c>
      <c r="P139" s="72">
        <v>234517.587</v>
      </c>
      <c r="Q139" s="72">
        <v>233992.28400000001</v>
      </c>
      <c r="R139" s="72">
        <v>227714.902</v>
      </c>
      <c r="S139" s="72">
        <v>209351.29699999999</v>
      </c>
      <c r="T139" s="72">
        <v>185403.027</v>
      </c>
      <c r="U139" s="72">
        <v>159807.747</v>
      </c>
      <c r="V139" s="72">
        <v>136547.48699999999</v>
      </c>
      <c r="W139" s="72">
        <v>106057.178</v>
      </c>
      <c r="X139" s="72">
        <v>57205.737000000001</v>
      </c>
      <c r="Y139" s="72">
        <v>24312.544999999998</v>
      </c>
      <c r="Z139" s="72">
        <v>8007.4359999999997</v>
      </c>
      <c r="AA139" s="72">
        <v>1555.961</v>
      </c>
      <c r="AB139" s="4">
        <v>7.5389999999999997</v>
      </c>
      <c r="AD139" s="1">
        <f t="shared" si="2"/>
        <v>197146.39600000001</v>
      </c>
    </row>
    <row r="140" spans="1:30" x14ac:dyDescent="0.3">
      <c r="A140" s="65">
        <v>139</v>
      </c>
      <c r="B140" s="66" t="s">
        <v>323</v>
      </c>
      <c r="C140" s="68" t="s">
        <v>51</v>
      </c>
      <c r="D140" s="71" t="s">
        <v>50</v>
      </c>
      <c r="E140" s="71">
        <v>1517</v>
      </c>
      <c r="F140" s="71">
        <v>2075</v>
      </c>
      <c r="G140" s="72">
        <v>228602.05300000001</v>
      </c>
      <c r="H140" s="72">
        <v>229956.761</v>
      </c>
      <c r="I140" s="72">
        <v>231643.78400000001</v>
      </c>
      <c r="J140" s="72">
        <v>233857.59899999999</v>
      </c>
      <c r="K140" s="72">
        <v>236431.62299999999</v>
      </c>
      <c r="L140" s="72">
        <v>237975.57800000001</v>
      </c>
      <c r="M140" s="72">
        <v>237531.856</v>
      </c>
      <c r="N140" s="72">
        <v>235387.19399999999</v>
      </c>
      <c r="O140" s="72">
        <v>232877.00200000001</v>
      </c>
      <c r="P140" s="72">
        <v>231192.49600000001</v>
      </c>
      <c r="Q140" s="72">
        <v>230100.04699999999</v>
      </c>
      <c r="R140" s="72">
        <v>227416.48699999999</v>
      </c>
      <c r="S140" s="72">
        <v>217975.546</v>
      </c>
      <c r="T140" s="72">
        <v>195290.70499999999</v>
      </c>
      <c r="U140" s="72">
        <v>165863.57</v>
      </c>
      <c r="V140" s="72">
        <v>134051.81400000001</v>
      </c>
      <c r="W140" s="72">
        <v>104177.701</v>
      </c>
      <c r="X140" s="72">
        <v>69545.842000000004</v>
      </c>
      <c r="Y140" s="72">
        <v>29294.462</v>
      </c>
      <c r="Z140" s="72">
        <v>8905.8169999999991</v>
      </c>
      <c r="AA140" s="72">
        <v>1946.7270000000001</v>
      </c>
      <c r="AB140" s="4">
        <v>11.836</v>
      </c>
      <c r="AD140" s="1">
        <f t="shared" si="2"/>
        <v>213882.38500000004</v>
      </c>
    </row>
    <row r="141" spans="1:30" x14ac:dyDescent="0.3">
      <c r="A141" s="65">
        <v>140</v>
      </c>
      <c r="B141" s="66" t="s">
        <v>323</v>
      </c>
      <c r="C141" s="68" t="s">
        <v>51</v>
      </c>
      <c r="D141" s="71" t="s">
        <v>50</v>
      </c>
      <c r="E141" s="71">
        <v>1517</v>
      </c>
      <c r="F141" s="71">
        <v>2080</v>
      </c>
      <c r="G141" s="72">
        <v>225764.64600000001</v>
      </c>
      <c r="H141" s="72">
        <v>227832.307</v>
      </c>
      <c r="I141" s="72">
        <v>229417.87299999999</v>
      </c>
      <c r="J141" s="72">
        <v>230787.435</v>
      </c>
      <c r="K141" s="72">
        <v>232323.43100000001</v>
      </c>
      <c r="L141" s="72">
        <v>234625.02100000001</v>
      </c>
      <c r="M141" s="72">
        <v>236228.81099999999</v>
      </c>
      <c r="N141" s="72">
        <v>235759.86300000001</v>
      </c>
      <c r="O141" s="72">
        <v>233317.02299999999</v>
      </c>
      <c r="P141" s="72">
        <v>230088.03899999999</v>
      </c>
      <c r="Q141" s="72">
        <v>227060.435</v>
      </c>
      <c r="R141" s="72">
        <v>223921.05799999999</v>
      </c>
      <c r="S141" s="72">
        <v>218128.16099999999</v>
      </c>
      <c r="T141" s="72">
        <v>204128.03599999999</v>
      </c>
      <c r="U141" s="72">
        <v>175682.60200000001</v>
      </c>
      <c r="V141" s="72">
        <v>140041.16099999999</v>
      </c>
      <c r="W141" s="72">
        <v>102817.643</v>
      </c>
      <c r="X141" s="72">
        <v>68916.426999999996</v>
      </c>
      <c r="Y141" s="72">
        <v>36556.898000000001</v>
      </c>
      <c r="Z141" s="72">
        <v>11001.237999999999</v>
      </c>
      <c r="AA141" s="72">
        <v>2267.2910000000002</v>
      </c>
      <c r="AB141" s="4">
        <v>18.695</v>
      </c>
      <c r="AD141" s="1">
        <f t="shared" si="2"/>
        <v>221578.19200000001</v>
      </c>
    </row>
    <row r="142" spans="1:30" x14ac:dyDescent="0.3">
      <c r="A142" s="65">
        <v>141</v>
      </c>
      <c r="B142" s="66" t="s">
        <v>323</v>
      </c>
      <c r="C142" s="68" t="s">
        <v>51</v>
      </c>
      <c r="D142" s="71" t="s">
        <v>50</v>
      </c>
      <c r="E142" s="71">
        <v>1517</v>
      </c>
      <c r="F142" s="71">
        <v>2085</v>
      </c>
      <c r="G142" s="72">
        <v>222103.64</v>
      </c>
      <c r="H142" s="72">
        <v>225063.728</v>
      </c>
      <c r="I142" s="72">
        <v>227336.39</v>
      </c>
      <c r="J142" s="72">
        <v>228621.15700000001</v>
      </c>
      <c r="K142" s="72">
        <v>229355.856</v>
      </c>
      <c r="L142" s="72">
        <v>230642.31299999999</v>
      </c>
      <c r="M142" s="72">
        <v>233002.427</v>
      </c>
      <c r="N142" s="72">
        <v>234580.45699999999</v>
      </c>
      <c r="O142" s="72">
        <v>233828.076</v>
      </c>
      <c r="P142" s="72">
        <v>230706.57</v>
      </c>
      <c r="Q142" s="72">
        <v>226212.58100000001</v>
      </c>
      <c r="R142" s="72">
        <v>221263.302</v>
      </c>
      <c r="S142" s="72">
        <v>215177.46299999999</v>
      </c>
      <c r="T142" s="72">
        <v>204875.06700000001</v>
      </c>
      <c r="U142" s="72">
        <v>184682.09700000001</v>
      </c>
      <c r="V142" s="72">
        <v>149491.21799999999</v>
      </c>
      <c r="W142" s="72">
        <v>108332.03</v>
      </c>
      <c r="X142" s="72">
        <v>68490.148000000001</v>
      </c>
      <c r="Y142" s="72">
        <v>36724.946000000004</v>
      </c>
      <c r="Z142" s="72">
        <v>14131.741</v>
      </c>
      <c r="AA142" s="72">
        <v>2833.6289999999999</v>
      </c>
      <c r="AB142" s="4" t="s">
        <v>291</v>
      </c>
      <c r="AD142" s="1">
        <f t="shared" si="2"/>
        <v>230512.49400000001</v>
      </c>
    </row>
    <row r="143" spans="1:30" x14ac:dyDescent="0.3">
      <c r="A143" s="65">
        <v>142</v>
      </c>
      <c r="B143" s="66" t="s">
        <v>323</v>
      </c>
      <c r="C143" s="68" t="s">
        <v>51</v>
      </c>
      <c r="D143" s="71" t="s">
        <v>50</v>
      </c>
      <c r="E143" s="71">
        <v>1517</v>
      </c>
      <c r="F143" s="71">
        <v>2090</v>
      </c>
      <c r="G143" s="72">
        <v>217952.804</v>
      </c>
      <c r="H143" s="72">
        <v>221465.891</v>
      </c>
      <c r="I143" s="72">
        <v>224609.283</v>
      </c>
      <c r="J143" s="72">
        <v>226597.71799999999</v>
      </c>
      <c r="K143" s="72">
        <v>227289.4</v>
      </c>
      <c r="L143" s="72">
        <v>227794.52100000001</v>
      </c>
      <c r="M143" s="72">
        <v>229140.701</v>
      </c>
      <c r="N143" s="72">
        <v>231479.14</v>
      </c>
      <c r="O143" s="72">
        <v>232788.071</v>
      </c>
      <c r="P143" s="72">
        <v>231392.37400000001</v>
      </c>
      <c r="Q143" s="72">
        <v>227069.19</v>
      </c>
      <c r="R143" s="72">
        <v>220762.72399999999</v>
      </c>
      <c r="S143" s="72">
        <v>213048.739</v>
      </c>
      <c r="T143" s="72">
        <v>202664.59899999999</v>
      </c>
      <c r="U143" s="72">
        <v>186168.40400000001</v>
      </c>
      <c r="V143" s="72">
        <v>158435.96400000001</v>
      </c>
      <c r="W143" s="72">
        <v>116855.476</v>
      </c>
      <c r="X143" s="72">
        <v>72990.478000000003</v>
      </c>
      <c r="Y143" s="72">
        <v>36919.235999999997</v>
      </c>
      <c r="Z143" s="72">
        <v>14491.300999999999</v>
      </c>
      <c r="AA143" s="72">
        <v>3705.3049999999998</v>
      </c>
      <c r="AB143" s="4" t="s">
        <v>291</v>
      </c>
      <c r="AD143" s="1">
        <f t="shared" si="2"/>
        <v>244961.796</v>
      </c>
    </row>
    <row r="144" spans="1:30" x14ac:dyDescent="0.3">
      <c r="A144" s="65">
        <v>143</v>
      </c>
      <c r="B144" s="66" t="s">
        <v>323</v>
      </c>
      <c r="C144" s="68" t="s">
        <v>51</v>
      </c>
      <c r="D144" s="71" t="s">
        <v>50</v>
      </c>
      <c r="E144" s="71">
        <v>1517</v>
      </c>
      <c r="F144" s="71">
        <v>2095</v>
      </c>
      <c r="G144" s="72">
        <v>213866.144</v>
      </c>
      <c r="H144" s="72">
        <v>217376.07800000001</v>
      </c>
      <c r="I144" s="72">
        <v>221051.51199999999</v>
      </c>
      <c r="J144" s="72">
        <v>223928.99100000001</v>
      </c>
      <c r="K144" s="72">
        <v>225365.42199999999</v>
      </c>
      <c r="L144" s="72">
        <v>225844.93700000001</v>
      </c>
      <c r="M144" s="72">
        <v>226407.641</v>
      </c>
      <c r="N144" s="72">
        <v>227739.011</v>
      </c>
      <c r="O144" s="72">
        <v>229828.16899999999</v>
      </c>
      <c r="P144" s="72">
        <v>230529.15400000001</v>
      </c>
      <c r="Q144" s="72">
        <v>227986.14799999999</v>
      </c>
      <c r="R144" s="72">
        <v>221935.49900000001</v>
      </c>
      <c r="S144" s="72">
        <v>213017.03400000001</v>
      </c>
      <c r="T144" s="72">
        <v>201230.035</v>
      </c>
      <c r="U144" s="72">
        <v>184882.34099999999</v>
      </c>
      <c r="V144" s="72">
        <v>160680.72099999999</v>
      </c>
      <c r="W144" s="72">
        <v>125167.76700000001</v>
      </c>
      <c r="X144" s="72">
        <v>79776.899999999994</v>
      </c>
      <c r="Y144" s="72">
        <v>39930.720000000001</v>
      </c>
      <c r="Z144" s="72">
        <v>14819.707</v>
      </c>
      <c r="AA144" s="72">
        <v>4079.6089999999999</v>
      </c>
      <c r="AB144" s="4" t="s">
        <v>291</v>
      </c>
      <c r="AD144" s="1">
        <f t="shared" si="2"/>
        <v>263774.70300000004</v>
      </c>
    </row>
    <row r="145" spans="1:30" x14ac:dyDescent="0.3">
      <c r="A145" s="65">
        <v>144</v>
      </c>
      <c r="B145" s="66" t="s">
        <v>323</v>
      </c>
      <c r="C145" s="68" t="s">
        <v>51</v>
      </c>
      <c r="D145" s="71" t="s">
        <v>50</v>
      </c>
      <c r="E145" s="71">
        <v>1517</v>
      </c>
      <c r="F145" s="71">
        <v>2100</v>
      </c>
      <c r="G145" s="72">
        <v>210211.073</v>
      </c>
      <c r="H145" s="72">
        <v>213346.18599999999</v>
      </c>
      <c r="I145" s="72">
        <v>217000.32500000001</v>
      </c>
      <c r="J145" s="72">
        <v>220428.92199999999</v>
      </c>
      <c r="K145" s="72">
        <v>222795.929</v>
      </c>
      <c r="L145" s="72">
        <v>224036.54</v>
      </c>
      <c r="M145" s="72">
        <v>224568.45800000001</v>
      </c>
      <c r="N145" s="72">
        <v>225119.75</v>
      </c>
      <c r="O145" s="72">
        <v>226227.04399999999</v>
      </c>
      <c r="P145" s="72">
        <v>227752.234</v>
      </c>
      <c r="Q145" s="72">
        <v>227366.663</v>
      </c>
      <c r="R145" s="72">
        <v>223173.019</v>
      </c>
      <c r="S145" s="72">
        <v>214631.03</v>
      </c>
      <c r="T145" s="72">
        <v>201827.53899999999</v>
      </c>
      <c r="U145" s="72">
        <v>184340.973</v>
      </c>
      <c r="V145" s="72">
        <v>160484.55300000001</v>
      </c>
      <c r="W145" s="72">
        <v>128013.05499999999</v>
      </c>
      <c r="X145" s="72">
        <v>86694.744999999995</v>
      </c>
      <c r="Y145" s="72">
        <v>44433.455999999998</v>
      </c>
      <c r="Z145" s="72">
        <v>16363.54</v>
      </c>
      <c r="AA145" s="72">
        <v>4354.0330000000004</v>
      </c>
      <c r="AB145" s="4" t="s">
        <v>291</v>
      </c>
      <c r="AD145" s="1">
        <f t="shared" si="2"/>
        <v>279858.82899999997</v>
      </c>
    </row>
    <row r="146" spans="1:30" x14ac:dyDescent="0.3">
      <c r="A146" s="65">
        <v>145</v>
      </c>
      <c r="B146" s="66" t="s">
        <v>323</v>
      </c>
      <c r="C146" s="69" t="s">
        <v>52</v>
      </c>
      <c r="D146" s="71" t="s">
        <v>50</v>
      </c>
      <c r="E146" s="71">
        <v>1502</v>
      </c>
      <c r="F146" s="71">
        <v>2015</v>
      </c>
      <c r="G146" s="72">
        <v>96858.59</v>
      </c>
      <c r="H146" s="72">
        <v>92740.796000000002</v>
      </c>
      <c r="I146" s="72">
        <v>89358.178</v>
      </c>
      <c r="J146" s="72">
        <v>90537.274000000005</v>
      </c>
      <c r="K146" s="72">
        <v>103036.768</v>
      </c>
      <c r="L146" s="72">
        <v>118698.58900000001</v>
      </c>
      <c r="M146" s="72">
        <v>101355.724</v>
      </c>
      <c r="N146" s="72">
        <v>93383.463000000003</v>
      </c>
      <c r="O146" s="72">
        <v>100333.44</v>
      </c>
      <c r="P146" s="72">
        <v>98157.110999999903</v>
      </c>
      <c r="Q146" s="72">
        <v>84311.221000000005</v>
      </c>
      <c r="R146" s="72">
        <v>68046.535000000003</v>
      </c>
      <c r="S146" s="72">
        <v>62336.161</v>
      </c>
      <c r="T146" s="72">
        <v>41381.173000000003</v>
      </c>
      <c r="U146" s="72">
        <v>27739.736000000001</v>
      </c>
      <c r="V146" s="72">
        <v>20036.341</v>
      </c>
      <c r="W146" s="72">
        <v>11047.004000000001</v>
      </c>
      <c r="X146" s="72">
        <v>4682.232</v>
      </c>
      <c r="Y146" s="72">
        <v>1275.472</v>
      </c>
      <c r="Z146" s="72">
        <v>241.15899999999999</v>
      </c>
      <c r="AA146" s="72">
        <v>29.085999999999999</v>
      </c>
      <c r="AB146" s="4" t="s">
        <v>291</v>
      </c>
      <c r="AD146" s="1">
        <f t="shared" si="2"/>
        <v>17274.953000000001</v>
      </c>
    </row>
    <row r="147" spans="1:30" x14ac:dyDescent="0.3">
      <c r="A147" s="65">
        <v>146</v>
      </c>
      <c r="B147" s="66" t="s">
        <v>323</v>
      </c>
      <c r="C147" s="69" t="s">
        <v>52</v>
      </c>
      <c r="D147" s="71" t="s">
        <v>50</v>
      </c>
      <c r="E147" s="71">
        <v>1502</v>
      </c>
      <c r="F147" s="71">
        <v>2020</v>
      </c>
      <c r="G147" s="72">
        <v>92391.926000000007</v>
      </c>
      <c r="H147" s="72">
        <v>96602.653000000006</v>
      </c>
      <c r="I147" s="72">
        <v>92596.035000000003</v>
      </c>
      <c r="J147" s="72">
        <v>89114.47</v>
      </c>
      <c r="K147" s="72">
        <v>89995.835999999996</v>
      </c>
      <c r="L147" s="72">
        <v>102270.796</v>
      </c>
      <c r="M147" s="72">
        <v>117704.857</v>
      </c>
      <c r="N147" s="72">
        <v>100284.928</v>
      </c>
      <c r="O147" s="72">
        <v>92190.347999999998</v>
      </c>
      <c r="P147" s="72">
        <v>98746.722999999998</v>
      </c>
      <c r="Q147" s="72">
        <v>95967.523000000001</v>
      </c>
      <c r="R147" s="72">
        <v>81303.222999999998</v>
      </c>
      <c r="S147" s="72">
        <v>64018.237000000001</v>
      </c>
      <c r="T147" s="72">
        <v>56448.911999999997</v>
      </c>
      <c r="U147" s="72">
        <v>35023.675999999999</v>
      </c>
      <c r="V147" s="72">
        <v>20981.55</v>
      </c>
      <c r="W147" s="72">
        <v>12961.197</v>
      </c>
      <c r="X147" s="72">
        <v>5766.384</v>
      </c>
      <c r="Y147" s="72">
        <v>1796.374</v>
      </c>
      <c r="Z147" s="72">
        <v>342.58300000000003</v>
      </c>
      <c r="AA147" s="72">
        <v>44.62</v>
      </c>
      <c r="AB147" s="4" t="s">
        <v>291</v>
      </c>
      <c r="AD147" s="1">
        <f t="shared" si="2"/>
        <v>20911.157999999996</v>
      </c>
    </row>
    <row r="148" spans="1:30" x14ac:dyDescent="0.3">
      <c r="A148" s="65">
        <v>147</v>
      </c>
      <c r="B148" s="66" t="s">
        <v>323</v>
      </c>
      <c r="C148" s="69" t="s">
        <v>52</v>
      </c>
      <c r="D148" s="71" t="s">
        <v>50</v>
      </c>
      <c r="E148" s="71">
        <v>1502</v>
      </c>
      <c r="F148" s="71">
        <v>2025</v>
      </c>
      <c r="G148" s="72">
        <v>86023.778000000006</v>
      </c>
      <c r="H148" s="72">
        <v>92081.334000000003</v>
      </c>
      <c r="I148" s="72">
        <v>96259.490999999995</v>
      </c>
      <c r="J148" s="72">
        <v>92148.337</v>
      </c>
      <c r="K148" s="72">
        <v>88420.423999999999</v>
      </c>
      <c r="L148" s="72">
        <v>89174.365000000005</v>
      </c>
      <c r="M148" s="72">
        <v>101304.07399999999</v>
      </c>
      <c r="N148" s="72">
        <v>116482.79</v>
      </c>
      <c r="O148" s="72">
        <v>98956.26</v>
      </c>
      <c r="P148" s="72">
        <v>90608.445000000007</v>
      </c>
      <c r="Q148" s="72">
        <v>96494.001000000004</v>
      </c>
      <c r="R148" s="72">
        <v>92768.305999999895</v>
      </c>
      <c r="S148" s="72">
        <v>76843.384000000005</v>
      </c>
      <c r="T148" s="72">
        <v>58295.972999999998</v>
      </c>
      <c r="U148" s="72">
        <v>48260.84</v>
      </c>
      <c r="V148" s="72">
        <v>26916.958999999999</v>
      </c>
      <c r="W148" s="72">
        <v>13938.855</v>
      </c>
      <c r="X148" s="72">
        <v>6946.14</v>
      </c>
      <c r="Y148" s="72">
        <v>2268.3020000000001</v>
      </c>
      <c r="Z148" s="72">
        <v>490.65899999999999</v>
      </c>
      <c r="AA148" s="72">
        <v>64.972999999999999</v>
      </c>
      <c r="AB148" s="4" t="s">
        <v>291</v>
      </c>
      <c r="AD148" s="1">
        <f t="shared" si="2"/>
        <v>23708.929</v>
      </c>
    </row>
    <row r="149" spans="1:30" x14ac:dyDescent="0.3">
      <c r="A149" s="65">
        <v>148</v>
      </c>
      <c r="B149" s="66" t="s">
        <v>323</v>
      </c>
      <c r="C149" s="69" t="s">
        <v>52</v>
      </c>
      <c r="D149" s="71" t="s">
        <v>50</v>
      </c>
      <c r="E149" s="71">
        <v>1502</v>
      </c>
      <c r="F149" s="71">
        <v>2030</v>
      </c>
      <c r="G149" s="72">
        <v>81032.513999999996</v>
      </c>
      <c r="H149" s="72">
        <v>85782.373000000007</v>
      </c>
      <c r="I149" s="72">
        <v>91879.691999999995</v>
      </c>
      <c r="J149" s="72">
        <v>95880.285999999993</v>
      </c>
      <c r="K149" s="72">
        <v>91529.926999999996</v>
      </c>
      <c r="L149" s="72">
        <v>87669.811000000002</v>
      </c>
      <c r="M149" s="72">
        <v>88356.842999999993</v>
      </c>
      <c r="N149" s="72">
        <v>100309.077</v>
      </c>
      <c r="O149" s="72">
        <v>115166.584</v>
      </c>
      <c r="P149" s="72">
        <v>97410.459000000003</v>
      </c>
      <c r="Q149" s="72">
        <v>88594.148000000001</v>
      </c>
      <c r="R149" s="72">
        <v>93440.260999999999</v>
      </c>
      <c r="S149" s="72">
        <v>88196.751999999993</v>
      </c>
      <c r="T149" s="72">
        <v>70508.835999999996</v>
      </c>
      <c r="U149" s="72">
        <v>50369.182999999997</v>
      </c>
      <c r="V149" s="72">
        <v>37667.275000000001</v>
      </c>
      <c r="W149" s="72">
        <v>18265.330000000002</v>
      </c>
      <c r="X149" s="72">
        <v>7713.2550000000001</v>
      </c>
      <c r="Y149" s="72">
        <v>2813.27</v>
      </c>
      <c r="Z149" s="72">
        <v>631.71100000000001</v>
      </c>
      <c r="AA149" s="72">
        <v>93.728999999999999</v>
      </c>
      <c r="AB149" s="4" t="s">
        <v>291</v>
      </c>
      <c r="AD149" s="1">
        <f t="shared" si="2"/>
        <v>29517.295000000002</v>
      </c>
    </row>
    <row r="150" spans="1:30" x14ac:dyDescent="0.3">
      <c r="A150" s="65">
        <v>149</v>
      </c>
      <c r="B150" s="66" t="s">
        <v>323</v>
      </c>
      <c r="C150" s="69" t="s">
        <v>52</v>
      </c>
      <c r="D150" s="71" t="s">
        <v>50</v>
      </c>
      <c r="E150" s="71">
        <v>1502</v>
      </c>
      <c r="F150" s="71">
        <v>2035</v>
      </c>
      <c r="G150" s="72">
        <v>78366.482000000004</v>
      </c>
      <c r="H150" s="72">
        <v>80839.320999999996</v>
      </c>
      <c r="I150" s="72">
        <v>85626.744000000006</v>
      </c>
      <c r="J150" s="72">
        <v>91606.406000000003</v>
      </c>
      <c r="K150" s="72">
        <v>95337.476999999999</v>
      </c>
      <c r="L150" s="72">
        <v>90865.796000000002</v>
      </c>
      <c r="M150" s="72">
        <v>86950.212</v>
      </c>
      <c r="N150" s="72">
        <v>87551.259000000005</v>
      </c>
      <c r="O150" s="72">
        <v>99257.172999999995</v>
      </c>
      <c r="P150" s="72">
        <v>113619.762</v>
      </c>
      <c r="Q150" s="72">
        <v>95432.274999999994</v>
      </c>
      <c r="R150" s="72">
        <v>85893.98</v>
      </c>
      <c r="S150" s="72">
        <v>89108.361999999994</v>
      </c>
      <c r="T150" s="72">
        <v>81602.154999999999</v>
      </c>
      <c r="U150" s="72">
        <v>61616.983</v>
      </c>
      <c r="V150" s="72">
        <v>40013.527999999998</v>
      </c>
      <c r="W150" s="72">
        <v>26086.003000000001</v>
      </c>
      <c r="X150" s="72">
        <v>10358.754999999999</v>
      </c>
      <c r="Y150" s="72">
        <v>3240.413</v>
      </c>
      <c r="Z150" s="72">
        <v>804.245</v>
      </c>
      <c r="AA150" s="72">
        <v>122.74</v>
      </c>
      <c r="AB150" s="4">
        <v>6.3E-2</v>
      </c>
      <c r="AD150" s="1">
        <f t="shared" si="2"/>
        <v>40612.219000000005</v>
      </c>
    </row>
    <row r="151" spans="1:30" x14ac:dyDescent="0.3">
      <c r="A151" s="65">
        <v>150</v>
      </c>
      <c r="B151" s="66" t="s">
        <v>323</v>
      </c>
      <c r="C151" s="69" t="s">
        <v>52</v>
      </c>
      <c r="D151" s="71" t="s">
        <v>50</v>
      </c>
      <c r="E151" s="71">
        <v>1502</v>
      </c>
      <c r="F151" s="71">
        <v>2040</v>
      </c>
      <c r="G151" s="72">
        <v>77596.956000000006</v>
      </c>
      <c r="H151" s="72">
        <v>78203.831999999995</v>
      </c>
      <c r="I151" s="72">
        <v>80707.339000000007</v>
      </c>
      <c r="J151" s="72">
        <v>85361.093999999997</v>
      </c>
      <c r="K151" s="72">
        <v>91100.326000000001</v>
      </c>
      <c r="L151" s="72">
        <v>94710.964999999997</v>
      </c>
      <c r="M151" s="72">
        <v>90203.076000000001</v>
      </c>
      <c r="N151" s="72">
        <v>86230.001999999993</v>
      </c>
      <c r="O151" s="72">
        <v>86690.277000000002</v>
      </c>
      <c r="P151" s="72">
        <v>98003.903999999995</v>
      </c>
      <c r="Q151" s="72">
        <v>111578.618</v>
      </c>
      <c r="R151" s="72">
        <v>92739.782999999996</v>
      </c>
      <c r="S151" s="72">
        <v>82094.403999999995</v>
      </c>
      <c r="T151" s="72">
        <v>82886.164999999994</v>
      </c>
      <c r="U151" s="72">
        <v>72157.710000000006</v>
      </c>
      <c r="V151" s="72">
        <v>49779.962</v>
      </c>
      <c r="W151" s="72">
        <v>28395.237000000001</v>
      </c>
      <c r="X151" s="72">
        <v>15160.804</v>
      </c>
      <c r="Y151" s="72">
        <v>4474.21</v>
      </c>
      <c r="Z151" s="72">
        <v>961.63499999999999</v>
      </c>
      <c r="AA151" s="72">
        <v>158.69800000000001</v>
      </c>
      <c r="AB151" s="4">
        <v>8.8999999999999996E-2</v>
      </c>
      <c r="AD151" s="1">
        <f t="shared" si="2"/>
        <v>49150.672999999995</v>
      </c>
    </row>
    <row r="152" spans="1:30" x14ac:dyDescent="0.3">
      <c r="A152" s="65">
        <v>151</v>
      </c>
      <c r="B152" s="66" t="s">
        <v>323</v>
      </c>
      <c r="C152" s="69" t="s">
        <v>52</v>
      </c>
      <c r="D152" s="71" t="s">
        <v>50</v>
      </c>
      <c r="E152" s="71">
        <v>1502</v>
      </c>
      <c r="F152" s="71">
        <v>2045</v>
      </c>
      <c r="G152" s="72">
        <v>77238.273000000001</v>
      </c>
      <c r="H152" s="72">
        <v>77449.429000000004</v>
      </c>
      <c r="I152" s="72">
        <v>78084.36</v>
      </c>
      <c r="J152" s="72">
        <v>80462.301999999996</v>
      </c>
      <c r="K152" s="72">
        <v>84897.796000000002</v>
      </c>
      <c r="L152" s="72">
        <v>90530.862999999998</v>
      </c>
      <c r="M152" s="72">
        <v>94080.603000000003</v>
      </c>
      <c r="N152" s="72">
        <v>89525.923000000097</v>
      </c>
      <c r="O152" s="72">
        <v>85448.928</v>
      </c>
      <c r="P152" s="72">
        <v>85659.16</v>
      </c>
      <c r="Q152" s="72">
        <v>96346.262999999904</v>
      </c>
      <c r="R152" s="72">
        <v>108762.357</v>
      </c>
      <c r="S152" s="72">
        <v>88950.472999999998</v>
      </c>
      <c r="T152" s="72">
        <v>76724.163</v>
      </c>
      <c r="U152" s="72">
        <v>73996.178</v>
      </c>
      <c r="V152" s="72">
        <v>59326.52</v>
      </c>
      <c r="W152" s="72">
        <v>36150.862999999998</v>
      </c>
      <c r="X152" s="72">
        <v>17024.537</v>
      </c>
      <c r="Y152" s="72">
        <v>6738.3280000000004</v>
      </c>
      <c r="Z152" s="72">
        <v>1363.5029999999999</v>
      </c>
      <c r="AA152" s="72">
        <v>195.339</v>
      </c>
      <c r="AB152" s="4">
        <v>0.126</v>
      </c>
      <c r="AD152" s="1">
        <f t="shared" si="2"/>
        <v>61472.695999999989</v>
      </c>
    </row>
    <row r="153" spans="1:30" x14ac:dyDescent="0.3">
      <c r="A153" s="65">
        <v>152</v>
      </c>
      <c r="B153" s="66" t="s">
        <v>323</v>
      </c>
      <c r="C153" s="69" t="s">
        <v>52</v>
      </c>
      <c r="D153" s="71" t="s">
        <v>50</v>
      </c>
      <c r="E153" s="71">
        <v>1502</v>
      </c>
      <c r="F153" s="71">
        <v>2050</v>
      </c>
      <c r="G153" s="72">
        <v>75720.574999999997</v>
      </c>
      <c r="H153" s="72">
        <v>77102.714999999997</v>
      </c>
      <c r="I153" s="72">
        <v>77338.89</v>
      </c>
      <c r="J153" s="72">
        <v>77854.422000000006</v>
      </c>
      <c r="K153" s="72">
        <v>80032.904999999999</v>
      </c>
      <c r="L153" s="72">
        <v>84382.437999999995</v>
      </c>
      <c r="M153" s="72">
        <v>89964.353000000003</v>
      </c>
      <c r="N153" s="72">
        <v>93435.781000000003</v>
      </c>
      <c r="O153" s="72">
        <v>88789.043000000005</v>
      </c>
      <c r="P153" s="72">
        <v>84511.156000000003</v>
      </c>
      <c r="Q153" s="72">
        <v>84303.385999999999</v>
      </c>
      <c r="R153" s="72">
        <v>94080.111999999994</v>
      </c>
      <c r="S153" s="72">
        <v>104773.056</v>
      </c>
      <c r="T153" s="72">
        <v>83592.14</v>
      </c>
      <c r="U153" s="72">
        <v>69103.793999999994</v>
      </c>
      <c r="V153" s="72">
        <v>61807.39</v>
      </c>
      <c r="W153" s="72">
        <v>44103.067999999999</v>
      </c>
      <c r="X153" s="72">
        <v>22317.61</v>
      </c>
      <c r="Y153" s="72">
        <v>7872.3050000000003</v>
      </c>
      <c r="Z153" s="72">
        <v>2114.2089999999998</v>
      </c>
      <c r="AA153" s="72">
        <v>275.529</v>
      </c>
      <c r="AB153" s="4">
        <v>0.183</v>
      </c>
      <c r="AD153" s="1">
        <f t="shared" si="2"/>
        <v>76682.90400000001</v>
      </c>
    </row>
    <row r="154" spans="1:30" x14ac:dyDescent="0.3">
      <c r="A154" s="65">
        <v>153</v>
      </c>
      <c r="B154" s="66" t="s">
        <v>323</v>
      </c>
      <c r="C154" s="69" t="s">
        <v>52</v>
      </c>
      <c r="D154" s="71" t="s">
        <v>50</v>
      </c>
      <c r="E154" s="71">
        <v>1502</v>
      </c>
      <c r="F154" s="71">
        <v>2055</v>
      </c>
      <c r="G154" s="72">
        <v>72944.547000000006</v>
      </c>
      <c r="H154" s="72">
        <v>75598.566000000006</v>
      </c>
      <c r="I154" s="72">
        <v>77001.418000000005</v>
      </c>
      <c r="J154" s="72">
        <v>77126.448999999993</v>
      </c>
      <c r="K154" s="72">
        <v>77463.184999999998</v>
      </c>
      <c r="L154" s="72">
        <v>79573.725000000006</v>
      </c>
      <c r="M154" s="72">
        <v>83886.620999999999</v>
      </c>
      <c r="N154" s="72">
        <v>89396.803</v>
      </c>
      <c r="O154" s="72">
        <v>92734.303</v>
      </c>
      <c r="P154" s="72">
        <v>87898.657000000007</v>
      </c>
      <c r="Q154" s="72">
        <v>83273.164999999994</v>
      </c>
      <c r="R154" s="72">
        <v>82464.076000000001</v>
      </c>
      <c r="S154" s="72">
        <v>90899.286999999997</v>
      </c>
      <c r="T154" s="72">
        <v>99055.654999999999</v>
      </c>
      <c r="U154" s="72">
        <v>75946.380999999994</v>
      </c>
      <c r="V154" s="72">
        <v>58610.226000000002</v>
      </c>
      <c r="W154" s="72">
        <v>47006.250999999997</v>
      </c>
      <c r="X154" s="72">
        <v>28078.607</v>
      </c>
      <c r="Y154" s="72">
        <v>10718.544</v>
      </c>
      <c r="Z154" s="72">
        <v>2588.2139999999999</v>
      </c>
      <c r="AA154" s="72">
        <v>429.80799999999999</v>
      </c>
      <c r="AB154" s="4">
        <v>0.27200000000000002</v>
      </c>
      <c r="AD154" s="1">
        <f t="shared" si="2"/>
        <v>88821.695999999982</v>
      </c>
    </row>
    <row r="155" spans="1:30" x14ac:dyDescent="0.3">
      <c r="A155" s="65">
        <v>154</v>
      </c>
      <c r="B155" s="66" t="s">
        <v>323</v>
      </c>
      <c r="C155" s="69" t="s">
        <v>52</v>
      </c>
      <c r="D155" s="71" t="s">
        <v>50</v>
      </c>
      <c r="E155" s="71">
        <v>1502</v>
      </c>
      <c r="F155" s="71">
        <v>2060</v>
      </c>
      <c r="G155" s="72">
        <v>69971.008000000002</v>
      </c>
      <c r="H155" s="72">
        <v>72835.445000000007</v>
      </c>
      <c r="I155" s="72">
        <v>75506.554999999993</v>
      </c>
      <c r="J155" s="72">
        <v>76805.191000000006</v>
      </c>
      <c r="K155" s="72">
        <v>76766.312999999995</v>
      </c>
      <c r="L155" s="72">
        <v>77048.168000000005</v>
      </c>
      <c r="M155" s="72">
        <v>79137.156000000003</v>
      </c>
      <c r="N155" s="72">
        <v>83393.862999999998</v>
      </c>
      <c r="O155" s="72">
        <v>88779.229000000007</v>
      </c>
      <c r="P155" s="72">
        <v>91878.399999999994</v>
      </c>
      <c r="Q155" s="72">
        <v>86712.341</v>
      </c>
      <c r="R155" s="72">
        <v>81593.974000000002</v>
      </c>
      <c r="S155" s="72">
        <v>79899.641000000003</v>
      </c>
      <c r="T155" s="72">
        <v>86349.995999999999</v>
      </c>
      <c r="U155" s="72">
        <v>90768.476999999999</v>
      </c>
      <c r="V155" s="72">
        <v>65273.824000000001</v>
      </c>
      <c r="W155" s="72">
        <v>45527.627999999997</v>
      </c>
      <c r="X155" s="72">
        <v>30827.874</v>
      </c>
      <c r="Y155" s="72">
        <v>14004.375</v>
      </c>
      <c r="Z155" s="72">
        <v>3673.8719999999998</v>
      </c>
      <c r="AA155" s="72">
        <v>560.346</v>
      </c>
      <c r="AB155" s="4">
        <v>0.42899999999999999</v>
      </c>
      <c r="AD155" s="1">
        <f t="shared" si="2"/>
        <v>94594.524000000005</v>
      </c>
    </row>
    <row r="156" spans="1:30" x14ac:dyDescent="0.3">
      <c r="A156" s="65">
        <v>155</v>
      </c>
      <c r="B156" s="66" t="s">
        <v>323</v>
      </c>
      <c r="C156" s="69" t="s">
        <v>52</v>
      </c>
      <c r="D156" s="71" t="s">
        <v>50</v>
      </c>
      <c r="E156" s="71">
        <v>1502</v>
      </c>
      <c r="F156" s="71">
        <v>2065</v>
      </c>
      <c r="G156" s="72">
        <v>68009.254000000001</v>
      </c>
      <c r="H156" s="72">
        <v>69873.528999999995</v>
      </c>
      <c r="I156" s="72">
        <v>72752.317999999999</v>
      </c>
      <c r="J156" s="72">
        <v>75325.627999999997</v>
      </c>
      <c r="K156" s="72">
        <v>76472.744000000006</v>
      </c>
      <c r="L156" s="72">
        <v>76386.032000000007</v>
      </c>
      <c r="M156" s="72">
        <v>76656.582999999999</v>
      </c>
      <c r="N156" s="72">
        <v>78707.05</v>
      </c>
      <c r="O156" s="72">
        <v>82859.508000000002</v>
      </c>
      <c r="P156" s="72">
        <v>88022.803</v>
      </c>
      <c r="Q156" s="72">
        <v>90728.364000000001</v>
      </c>
      <c r="R156" s="72">
        <v>85099.782999999996</v>
      </c>
      <c r="S156" s="72">
        <v>79251.587</v>
      </c>
      <c r="T156" s="72">
        <v>76225.035000000003</v>
      </c>
      <c r="U156" s="72">
        <v>79715.659</v>
      </c>
      <c r="V156" s="72">
        <v>78962.888999999996</v>
      </c>
      <c r="W156" s="72">
        <v>51612.792999999998</v>
      </c>
      <c r="X156" s="72">
        <v>30662.565999999999</v>
      </c>
      <c r="Y156" s="72">
        <v>15953.499</v>
      </c>
      <c r="Z156" s="72">
        <v>4996.1229999999996</v>
      </c>
      <c r="AA156" s="72">
        <v>808.09400000000005</v>
      </c>
      <c r="AB156" s="4" t="s">
        <v>291</v>
      </c>
      <c r="AD156" s="1">
        <f t="shared" si="2"/>
        <v>104033.075</v>
      </c>
    </row>
    <row r="157" spans="1:30" x14ac:dyDescent="0.3">
      <c r="A157" s="65">
        <v>156</v>
      </c>
      <c r="B157" s="66" t="s">
        <v>323</v>
      </c>
      <c r="C157" s="69" t="s">
        <v>52</v>
      </c>
      <c r="D157" s="71" t="s">
        <v>50</v>
      </c>
      <c r="E157" s="71">
        <v>1502</v>
      </c>
      <c r="F157" s="71">
        <v>2070</v>
      </c>
      <c r="G157" s="72">
        <v>66954.462</v>
      </c>
      <c r="H157" s="72">
        <v>67921.460999999996</v>
      </c>
      <c r="I157" s="72">
        <v>69798.731</v>
      </c>
      <c r="J157" s="72">
        <v>72587.038</v>
      </c>
      <c r="K157" s="72">
        <v>75020.376999999993</v>
      </c>
      <c r="L157" s="72">
        <v>76123.474000000002</v>
      </c>
      <c r="M157" s="72">
        <v>76029.154999999999</v>
      </c>
      <c r="N157" s="72">
        <v>76273.398000000001</v>
      </c>
      <c r="O157" s="72">
        <v>78242.104999999996</v>
      </c>
      <c r="P157" s="72">
        <v>82205.210999999996</v>
      </c>
      <c r="Q157" s="72">
        <v>87003.456000000006</v>
      </c>
      <c r="R157" s="72">
        <v>89161.028999999995</v>
      </c>
      <c r="S157" s="72">
        <v>82843.861999999994</v>
      </c>
      <c r="T157" s="72">
        <v>75873.926999999996</v>
      </c>
      <c r="U157" s="72">
        <v>70821.240000000005</v>
      </c>
      <c r="V157" s="72">
        <v>70138.634000000005</v>
      </c>
      <c r="W157" s="72">
        <v>63446.766000000003</v>
      </c>
      <c r="X157" s="72">
        <v>35545.671000000002</v>
      </c>
      <c r="Y157" s="72">
        <v>16398.538</v>
      </c>
      <c r="Z157" s="72">
        <v>5924.1450000000004</v>
      </c>
      <c r="AA157" s="72">
        <v>1137.4290000000001</v>
      </c>
      <c r="AB157" s="4" t="s">
        <v>291</v>
      </c>
      <c r="AD157" s="1">
        <f t="shared" si="2"/>
        <v>122452.54900000001</v>
      </c>
    </row>
    <row r="158" spans="1:30" x14ac:dyDescent="0.3">
      <c r="A158" s="65">
        <v>157</v>
      </c>
      <c r="B158" s="66" t="s">
        <v>323</v>
      </c>
      <c r="C158" s="69" t="s">
        <v>52</v>
      </c>
      <c r="D158" s="71" t="s">
        <v>50</v>
      </c>
      <c r="E158" s="71">
        <v>1502</v>
      </c>
      <c r="F158" s="71">
        <v>2075</v>
      </c>
      <c r="G158" s="72">
        <v>66313.531000000003</v>
      </c>
      <c r="H158" s="72">
        <v>66874.025999999998</v>
      </c>
      <c r="I158" s="72">
        <v>67853.380999999994</v>
      </c>
      <c r="J158" s="72">
        <v>69647.311000000002</v>
      </c>
      <c r="K158" s="72">
        <v>72308.278999999995</v>
      </c>
      <c r="L158" s="72">
        <v>74701.654999999999</v>
      </c>
      <c r="M158" s="72">
        <v>75797.308000000005</v>
      </c>
      <c r="N158" s="72">
        <v>75681.005000000005</v>
      </c>
      <c r="O158" s="72">
        <v>75859.456999999995</v>
      </c>
      <c r="P158" s="72">
        <v>77671.241999999998</v>
      </c>
      <c r="Q158" s="72">
        <v>81319.126000000004</v>
      </c>
      <c r="R158" s="72">
        <v>85608.78</v>
      </c>
      <c r="S158" s="72">
        <v>86957.604999999996</v>
      </c>
      <c r="T158" s="72">
        <v>79558.466</v>
      </c>
      <c r="U158" s="72">
        <v>70848.039999999994</v>
      </c>
      <c r="V158" s="72">
        <v>62905.798999999999</v>
      </c>
      <c r="W158" s="72">
        <v>57198.78</v>
      </c>
      <c r="X158" s="72">
        <v>44582.855000000003</v>
      </c>
      <c r="Y158" s="72">
        <v>19527.55</v>
      </c>
      <c r="Z158" s="72">
        <v>6305.5919999999996</v>
      </c>
      <c r="AA158" s="72">
        <v>1424.097</v>
      </c>
      <c r="AB158" s="4" t="s">
        <v>291</v>
      </c>
      <c r="AD158" s="1">
        <f t="shared" si="2"/>
        <v>129038.87400000001</v>
      </c>
    </row>
    <row r="159" spans="1:30" x14ac:dyDescent="0.3">
      <c r="A159" s="65">
        <v>158</v>
      </c>
      <c r="B159" s="66" t="s">
        <v>323</v>
      </c>
      <c r="C159" s="69" t="s">
        <v>52</v>
      </c>
      <c r="D159" s="71" t="s">
        <v>50</v>
      </c>
      <c r="E159" s="71">
        <v>1502</v>
      </c>
      <c r="F159" s="71">
        <v>2080</v>
      </c>
      <c r="G159" s="72">
        <v>65337.555999999997</v>
      </c>
      <c r="H159" s="72">
        <v>66239.262000000002</v>
      </c>
      <c r="I159" s="72">
        <v>66811.402000000002</v>
      </c>
      <c r="J159" s="72">
        <v>67714.438999999998</v>
      </c>
      <c r="K159" s="72">
        <v>69393.62</v>
      </c>
      <c r="L159" s="72">
        <v>72020.504000000001</v>
      </c>
      <c r="M159" s="72">
        <v>74406.960000000006</v>
      </c>
      <c r="N159" s="72">
        <v>75480.365000000005</v>
      </c>
      <c r="O159" s="72">
        <v>75305.210999999996</v>
      </c>
      <c r="P159" s="72">
        <v>75350.137000000002</v>
      </c>
      <c r="Q159" s="72">
        <v>76896.143000000098</v>
      </c>
      <c r="R159" s="72">
        <v>80103.322</v>
      </c>
      <c r="S159" s="72">
        <v>83638.452999999994</v>
      </c>
      <c r="T159" s="72">
        <v>83721.948999999993</v>
      </c>
      <c r="U159" s="72">
        <v>74608.396999999997</v>
      </c>
      <c r="V159" s="72">
        <v>63379.597999999998</v>
      </c>
      <c r="W159" s="72">
        <v>51941.353000000003</v>
      </c>
      <c r="X159" s="72">
        <v>40945.334000000003</v>
      </c>
      <c r="Y159" s="72">
        <v>25086.716</v>
      </c>
      <c r="Z159" s="72">
        <v>7728.5110000000004</v>
      </c>
      <c r="AA159" s="72">
        <v>1602.4169999999999</v>
      </c>
      <c r="AB159" s="4" t="s">
        <v>291</v>
      </c>
      <c r="AD159" s="1">
        <f t="shared" si="2"/>
        <v>127304.33100000001</v>
      </c>
    </row>
    <row r="160" spans="1:30" x14ac:dyDescent="0.3">
      <c r="A160" s="65">
        <v>159</v>
      </c>
      <c r="B160" s="66" t="s">
        <v>323</v>
      </c>
      <c r="C160" s="69" t="s">
        <v>52</v>
      </c>
      <c r="D160" s="71" t="s">
        <v>50</v>
      </c>
      <c r="E160" s="71">
        <v>1502</v>
      </c>
      <c r="F160" s="71">
        <v>2085</v>
      </c>
      <c r="G160" s="72">
        <v>63821.506999999998</v>
      </c>
      <c r="H160" s="72">
        <v>65269.45</v>
      </c>
      <c r="I160" s="72">
        <v>66181.755999999994</v>
      </c>
      <c r="J160" s="72">
        <v>66683.910999999993</v>
      </c>
      <c r="K160" s="72">
        <v>67482.892000000007</v>
      </c>
      <c r="L160" s="72">
        <v>69134.409</v>
      </c>
      <c r="M160" s="72">
        <v>71757.388999999996</v>
      </c>
      <c r="N160" s="72">
        <v>74122.216</v>
      </c>
      <c r="O160" s="72">
        <v>75138.051000000007</v>
      </c>
      <c r="P160" s="72">
        <v>74840.679000000004</v>
      </c>
      <c r="Q160" s="72">
        <v>74655.709000000003</v>
      </c>
      <c r="R160" s="72">
        <v>75826.831999999995</v>
      </c>
      <c r="S160" s="72">
        <v>78375.138999999996</v>
      </c>
      <c r="T160" s="72">
        <v>80721.629000000001</v>
      </c>
      <c r="U160" s="72">
        <v>78799.645999999993</v>
      </c>
      <c r="V160" s="72">
        <v>67156.695000000007</v>
      </c>
      <c r="W160" s="72">
        <v>52845.374000000003</v>
      </c>
      <c r="X160" s="72">
        <v>37798.351000000002</v>
      </c>
      <c r="Y160" s="72">
        <v>23620.184000000001</v>
      </c>
      <c r="Z160" s="72">
        <v>10214.124</v>
      </c>
      <c r="AA160" s="72">
        <v>1984.077</v>
      </c>
      <c r="AB160" s="4" t="s">
        <v>291</v>
      </c>
      <c r="AD160" s="1">
        <f t="shared" si="2"/>
        <v>126462.11000000002</v>
      </c>
    </row>
    <row r="161" spans="1:30" x14ac:dyDescent="0.3">
      <c r="A161" s="65">
        <v>160</v>
      </c>
      <c r="B161" s="66" t="s">
        <v>323</v>
      </c>
      <c r="C161" s="69" t="s">
        <v>52</v>
      </c>
      <c r="D161" s="71" t="s">
        <v>50</v>
      </c>
      <c r="E161" s="71">
        <v>1502</v>
      </c>
      <c r="F161" s="71">
        <v>2090</v>
      </c>
      <c r="G161" s="72">
        <v>62033.529000000002</v>
      </c>
      <c r="H161" s="72">
        <v>63759.11</v>
      </c>
      <c r="I161" s="72">
        <v>65216.953000000001</v>
      </c>
      <c r="J161" s="72">
        <v>66064.726999999999</v>
      </c>
      <c r="K161" s="72">
        <v>66472.733999999997</v>
      </c>
      <c r="L161" s="72">
        <v>67248.468999999997</v>
      </c>
      <c r="M161" s="72">
        <v>68900.002999999997</v>
      </c>
      <c r="N161" s="72">
        <v>71505.198000000004</v>
      </c>
      <c r="O161" s="72">
        <v>73814.767000000007</v>
      </c>
      <c r="P161" s="72">
        <v>74712.676000000007</v>
      </c>
      <c r="Q161" s="72">
        <v>74203.75</v>
      </c>
      <c r="R161" s="72">
        <v>73690.487999999998</v>
      </c>
      <c r="S161" s="72">
        <v>74296.496999999901</v>
      </c>
      <c r="T161" s="72">
        <v>75800.213000000003</v>
      </c>
      <c r="U161" s="72">
        <v>76242.001999999993</v>
      </c>
      <c r="V161" s="72">
        <v>71314.426999999996</v>
      </c>
      <c r="W161" s="72">
        <v>56472.313000000002</v>
      </c>
      <c r="X161" s="72">
        <v>38964.618999999999</v>
      </c>
      <c r="Y161" s="72">
        <v>22295.752</v>
      </c>
      <c r="Z161" s="72">
        <v>9909.1650000000009</v>
      </c>
      <c r="AA161" s="72">
        <v>2658.9250000000002</v>
      </c>
      <c r="AB161" s="4" t="s">
        <v>291</v>
      </c>
      <c r="AD161" s="1">
        <f t="shared" si="2"/>
        <v>130300.77400000002</v>
      </c>
    </row>
    <row r="162" spans="1:30" x14ac:dyDescent="0.3">
      <c r="A162" s="65">
        <v>161</v>
      </c>
      <c r="B162" s="66" t="s">
        <v>323</v>
      </c>
      <c r="C162" s="69" t="s">
        <v>52</v>
      </c>
      <c r="D162" s="71" t="s">
        <v>50</v>
      </c>
      <c r="E162" s="71">
        <v>1502</v>
      </c>
      <c r="F162" s="71">
        <v>2095</v>
      </c>
      <c r="G162" s="72">
        <v>60426.633999999998</v>
      </c>
      <c r="H162" s="72">
        <v>61976.904000000002</v>
      </c>
      <c r="I162" s="72">
        <v>63711.574000000001</v>
      </c>
      <c r="J162" s="72">
        <v>65110.497000000003</v>
      </c>
      <c r="K162" s="72">
        <v>65872.620999999999</v>
      </c>
      <c r="L162" s="72">
        <v>66260.803</v>
      </c>
      <c r="M162" s="72">
        <v>67038.884000000005</v>
      </c>
      <c r="N162" s="72">
        <v>68677.755000000005</v>
      </c>
      <c r="O162" s="72">
        <v>71234.168999999994</v>
      </c>
      <c r="P162" s="72">
        <v>73432.209000000003</v>
      </c>
      <c r="Q162" s="72">
        <v>74127.188999999998</v>
      </c>
      <c r="R162" s="72">
        <v>73312.125</v>
      </c>
      <c r="S162" s="72">
        <v>72301.263999999996</v>
      </c>
      <c r="T162" s="72">
        <v>72003.490999999995</v>
      </c>
      <c r="U162" s="72">
        <v>71819.251000000004</v>
      </c>
      <c r="V162" s="72">
        <v>69371.326000000001</v>
      </c>
      <c r="W162" s="72">
        <v>60438.972000000002</v>
      </c>
      <c r="X162" s="72">
        <v>42136.99</v>
      </c>
      <c r="Y162" s="72">
        <v>23405.932000000001</v>
      </c>
      <c r="Z162" s="72">
        <v>9621.7420000000002</v>
      </c>
      <c r="AA162" s="72">
        <v>2822.14</v>
      </c>
      <c r="AB162" s="4" t="s">
        <v>291</v>
      </c>
      <c r="AD162" s="1">
        <f t="shared" si="2"/>
        <v>138425.77600000001</v>
      </c>
    </row>
    <row r="163" spans="1:30" x14ac:dyDescent="0.3">
      <c r="A163" s="65">
        <v>162</v>
      </c>
      <c r="B163" s="66" t="s">
        <v>323</v>
      </c>
      <c r="C163" s="69" t="s">
        <v>52</v>
      </c>
      <c r="D163" s="71" t="s">
        <v>50</v>
      </c>
      <c r="E163" s="71">
        <v>1502</v>
      </c>
      <c r="F163" s="71">
        <v>2100</v>
      </c>
      <c r="G163" s="72">
        <v>59235.192000000003</v>
      </c>
      <c r="H163" s="72">
        <v>60375.184000000001</v>
      </c>
      <c r="I163" s="72">
        <v>61934.135999999999</v>
      </c>
      <c r="J163" s="72">
        <v>63615.415000000001</v>
      </c>
      <c r="K163" s="72">
        <v>64936.847999999998</v>
      </c>
      <c r="L163" s="72">
        <v>65681.328999999998</v>
      </c>
      <c r="M163" s="72">
        <v>66073.203999999998</v>
      </c>
      <c r="N163" s="72">
        <v>66842.019</v>
      </c>
      <c r="O163" s="72">
        <v>68440.369000000006</v>
      </c>
      <c r="P163" s="72">
        <v>70896.657000000007</v>
      </c>
      <c r="Q163" s="72">
        <v>72903.736999999994</v>
      </c>
      <c r="R163" s="72">
        <v>73302.274999999994</v>
      </c>
      <c r="S163" s="72">
        <v>72023.005999999994</v>
      </c>
      <c r="T163" s="72">
        <v>70211.043999999994</v>
      </c>
      <c r="U163" s="72">
        <v>68438.058000000005</v>
      </c>
      <c r="V163" s="72">
        <v>65683.445000000007</v>
      </c>
      <c r="W163" s="72">
        <v>59280.356</v>
      </c>
      <c r="X163" s="72">
        <v>45644.836000000003</v>
      </c>
      <c r="Y163" s="72">
        <v>25778.030999999999</v>
      </c>
      <c r="Z163" s="72">
        <v>10366.74</v>
      </c>
      <c r="AA163" s="72">
        <v>2886.9780000000001</v>
      </c>
      <c r="AB163" s="4" t="s">
        <v>291</v>
      </c>
      <c r="AD163" s="1">
        <f t="shared" si="2"/>
        <v>143956.94100000002</v>
      </c>
    </row>
    <row r="164" spans="1:30" x14ac:dyDescent="0.3">
      <c r="A164" s="65">
        <v>163</v>
      </c>
      <c r="B164" s="66" t="s">
        <v>323</v>
      </c>
      <c r="C164" s="69" t="s">
        <v>53</v>
      </c>
      <c r="D164" s="71" t="s">
        <v>50</v>
      </c>
      <c r="E164" s="71">
        <v>1501</v>
      </c>
      <c r="F164" s="71">
        <v>2015</v>
      </c>
      <c r="G164" s="72">
        <v>165497.50700000001</v>
      </c>
      <c r="H164" s="72">
        <v>159867.717</v>
      </c>
      <c r="I164" s="72">
        <v>153020.39000000001</v>
      </c>
      <c r="J164" s="72">
        <v>145654.54300000001</v>
      </c>
      <c r="K164" s="72">
        <v>138166.98300000001</v>
      </c>
      <c r="L164" s="72">
        <v>128916.577</v>
      </c>
      <c r="M164" s="72">
        <v>117075.432</v>
      </c>
      <c r="N164" s="72">
        <v>101673.353</v>
      </c>
      <c r="O164" s="72">
        <v>88855.712</v>
      </c>
      <c r="P164" s="72">
        <v>77377.167000000001</v>
      </c>
      <c r="Q164" s="72">
        <v>66815.899000000005</v>
      </c>
      <c r="R164" s="72">
        <v>54883.214999999997</v>
      </c>
      <c r="S164" s="72">
        <v>42370.911</v>
      </c>
      <c r="T164" s="72">
        <v>28533.19</v>
      </c>
      <c r="U164" s="72">
        <v>19448.905999999999</v>
      </c>
      <c r="V164" s="72">
        <v>12620.607</v>
      </c>
      <c r="W164" s="72">
        <v>6597.1189999999997</v>
      </c>
      <c r="X164" s="72">
        <v>2774.0340000000001</v>
      </c>
      <c r="Y164" s="72">
        <v>765.91800000000001</v>
      </c>
      <c r="Z164" s="72">
        <v>141.88300000000001</v>
      </c>
      <c r="AA164" s="72">
        <v>18.695</v>
      </c>
      <c r="AB164" s="4">
        <v>0.11700000000000001</v>
      </c>
      <c r="AD164" s="1">
        <f t="shared" si="2"/>
        <v>10297.766</v>
      </c>
    </row>
    <row r="165" spans="1:30" x14ac:dyDescent="0.3">
      <c r="A165" s="65">
        <v>164</v>
      </c>
      <c r="B165" s="66" t="s">
        <v>323</v>
      </c>
      <c r="C165" s="69" t="s">
        <v>53</v>
      </c>
      <c r="D165" s="71" t="s">
        <v>50</v>
      </c>
      <c r="E165" s="71">
        <v>1501</v>
      </c>
      <c r="F165" s="71">
        <v>2020</v>
      </c>
      <c r="G165" s="72">
        <v>167501.28899999999</v>
      </c>
      <c r="H165" s="72">
        <v>163232.44200000001</v>
      </c>
      <c r="I165" s="72">
        <v>158636.47099999999</v>
      </c>
      <c r="J165" s="72">
        <v>151518.04999999999</v>
      </c>
      <c r="K165" s="72">
        <v>143221.53700000001</v>
      </c>
      <c r="L165" s="72">
        <v>135376.35800000001</v>
      </c>
      <c r="M165" s="72">
        <v>126335.148</v>
      </c>
      <c r="N165" s="72">
        <v>114661.603</v>
      </c>
      <c r="O165" s="72">
        <v>99259.428</v>
      </c>
      <c r="P165" s="72">
        <v>86157.326000000001</v>
      </c>
      <c r="Q165" s="72">
        <v>74096.932000000001</v>
      </c>
      <c r="R165" s="72">
        <v>62737.127</v>
      </c>
      <c r="S165" s="72">
        <v>49910.572999999997</v>
      </c>
      <c r="T165" s="72">
        <v>36608.788999999997</v>
      </c>
      <c r="U165" s="72">
        <v>22798.851999999999</v>
      </c>
      <c r="V165" s="72">
        <v>13904.870999999999</v>
      </c>
      <c r="W165" s="72">
        <v>7733.1930000000002</v>
      </c>
      <c r="X165" s="72">
        <v>3263.2</v>
      </c>
      <c r="Y165" s="72">
        <v>1028.2650000000001</v>
      </c>
      <c r="Z165" s="72">
        <v>207.52600000000001</v>
      </c>
      <c r="AA165" s="72">
        <v>28.638999999999999</v>
      </c>
      <c r="AB165" s="4">
        <v>0.155</v>
      </c>
      <c r="AD165" s="1">
        <f t="shared" si="2"/>
        <v>12260.977999999999</v>
      </c>
    </row>
    <row r="166" spans="1:30" x14ac:dyDescent="0.3">
      <c r="A166" s="65">
        <v>165</v>
      </c>
      <c r="B166" s="66" t="s">
        <v>323</v>
      </c>
      <c r="C166" s="69" t="s">
        <v>53</v>
      </c>
      <c r="D166" s="71" t="s">
        <v>50</v>
      </c>
      <c r="E166" s="71">
        <v>1501</v>
      </c>
      <c r="F166" s="71">
        <v>2025</v>
      </c>
      <c r="G166" s="72">
        <v>168490.815</v>
      </c>
      <c r="H166" s="72">
        <v>165693.22500000001</v>
      </c>
      <c r="I166" s="72">
        <v>162249.83799999999</v>
      </c>
      <c r="J166" s="72">
        <v>157341.54</v>
      </c>
      <c r="K166" s="72">
        <v>149414.15900000001</v>
      </c>
      <c r="L166" s="72">
        <v>140842.114</v>
      </c>
      <c r="M166" s="72">
        <v>133218.87400000001</v>
      </c>
      <c r="N166" s="72">
        <v>124261.867</v>
      </c>
      <c r="O166" s="72">
        <v>112400.276</v>
      </c>
      <c r="P166" s="72">
        <v>96617.431000000099</v>
      </c>
      <c r="Q166" s="72">
        <v>82812.097999999998</v>
      </c>
      <c r="R166" s="72">
        <v>69860.048999999999</v>
      </c>
      <c r="S166" s="72">
        <v>57340.612000000001</v>
      </c>
      <c r="T166" s="72">
        <v>43403.123</v>
      </c>
      <c r="U166" s="72">
        <v>29494.665000000001</v>
      </c>
      <c r="V166" s="72">
        <v>16454.916000000001</v>
      </c>
      <c r="W166" s="72">
        <v>8621.6869999999999</v>
      </c>
      <c r="X166" s="72">
        <v>3869.0450000000001</v>
      </c>
      <c r="Y166" s="72">
        <v>1240.9380000000001</v>
      </c>
      <c r="Z166" s="72">
        <v>283.06099999999998</v>
      </c>
      <c r="AA166" s="72">
        <v>43.137999999999998</v>
      </c>
      <c r="AB166" s="4">
        <v>0.20300000000000001</v>
      </c>
      <c r="AD166" s="1">
        <f t="shared" si="2"/>
        <v>14058.072</v>
      </c>
    </row>
    <row r="167" spans="1:30" x14ac:dyDescent="0.3">
      <c r="A167" s="65">
        <v>166</v>
      </c>
      <c r="B167" s="66" t="s">
        <v>323</v>
      </c>
      <c r="C167" s="69" t="s">
        <v>53</v>
      </c>
      <c r="D167" s="71" t="s">
        <v>50</v>
      </c>
      <c r="E167" s="71">
        <v>1501</v>
      </c>
      <c r="F167" s="71">
        <v>2030</v>
      </c>
      <c r="G167" s="72">
        <v>168921.658</v>
      </c>
      <c r="H167" s="72">
        <v>166736.41699999999</v>
      </c>
      <c r="I167" s="72">
        <v>164746.253</v>
      </c>
      <c r="J167" s="72">
        <v>161044.93599999999</v>
      </c>
      <c r="K167" s="72">
        <v>155323.68299999999</v>
      </c>
      <c r="L167" s="72">
        <v>147086.508</v>
      </c>
      <c r="M167" s="72">
        <v>138660.80600000001</v>
      </c>
      <c r="N167" s="72">
        <v>131078.78099999999</v>
      </c>
      <c r="O167" s="72">
        <v>121900.928</v>
      </c>
      <c r="P167" s="72">
        <v>109538.22100000001</v>
      </c>
      <c r="Q167" s="72">
        <v>93027.088000000003</v>
      </c>
      <c r="R167" s="72">
        <v>78255.7</v>
      </c>
      <c r="S167" s="72">
        <v>64059.940999999999</v>
      </c>
      <c r="T167" s="72">
        <v>50108.766000000003</v>
      </c>
      <c r="U167" s="72">
        <v>35209.714</v>
      </c>
      <c r="V167" s="72">
        <v>21482.043000000001</v>
      </c>
      <c r="W167" s="72">
        <v>10302.772999999999</v>
      </c>
      <c r="X167" s="72">
        <v>4367.5559999999996</v>
      </c>
      <c r="Y167" s="72">
        <v>1484.4459999999999</v>
      </c>
      <c r="Z167" s="72">
        <v>350.10700000000003</v>
      </c>
      <c r="AA167" s="72">
        <v>60.247</v>
      </c>
      <c r="AB167" s="4">
        <v>0.27</v>
      </c>
      <c r="AD167" s="1">
        <f t="shared" si="2"/>
        <v>16565.398999999998</v>
      </c>
    </row>
    <row r="168" spans="1:30" x14ac:dyDescent="0.3">
      <c r="A168" s="65">
        <v>167</v>
      </c>
      <c r="B168" s="66" t="s">
        <v>323</v>
      </c>
      <c r="C168" s="69" t="s">
        <v>53</v>
      </c>
      <c r="D168" s="71" t="s">
        <v>50</v>
      </c>
      <c r="E168" s="71">
        <v>1501</v>
      </c>
      <c r="F168" s="71">
        <v>2035</v>
      </c>
      <c r="G168" s="72">
        <v>169283.83499999999</v>
      </c>
      <c r="H168" s="72">
        <v>167250.21100000001</v>
      </c>
      <c r="I168" s="72">
        <v>165779.18400000001</v>
      </c>
      <c r="J168" s="72">
        <v>163552.823</v>
      </c>
      <c r="K168" s="72">
        <v>159089.34299999999</v>
      </c>
      <c r="L168" s="72">
        <v>153051.755</v>
      </c>
      <c r="M168" s="72">
        <v>144932.804</v>
      </c>
      <c r="N168" s="72">
        <v>136521.79800000001</v>
      </c>
      <c r="O168" s="72">
        <v>128680.96400000001</v>
      </c>
      <c r="P168" s="72">
        <v>118925.85400000001</v>
      </c>
      <c r="Q168" s="72">
        <v>105651.838</v>
      </c>
      <c r="R168" s="72">
        <v>88125.34</v>
      </c>
      <c r="S168" s="72">
        <v>72009.091</v>
      </c>
      <c r="T168" s="72">
        <v>56279.944000000003</v>
      </c>
      <c r="U168" s="72">
        <v>40987.203000000001</v>
      </c>
      <c r="V168" s="72">
        <v>25936.816999999999</v>
      </c>
      <c r="W168" s="72">
        <v>13629.386</v>
      </c>
      <c r="X168" s="72">
        <v>5283.92</v>
      </c>
      <c r="Y168" s="72">
        <v>1696.627</v>
      </c>
      <c r="Z168" s="72">
        <v>418.30099999999999</v>
      </c>
      <c r="AA168" s="72">
        <v>76.433999999999997</v>
      </c>
      <c r="AB168" s="4">
        <v>0.38600000000000001</v>
      </c>
      <c r="AD168" s="1">
        <f t="shared" si="2"/>
        <v>21105.054</v>
      </c>
    </row>
    <row r="169" spans="1:30" x14ac:dyDescent="0.3">
      <c r="A169" s="65">
        <v>168</v>
      </c>
      <c r="B169" s="66" t="s">
        <v>323</v>
      </c>
      <c r="C169" s="69" t="s">
        <v>53</v>
      </c>
      <c r="D169" s="71" t="s">
        <v>50</v>
      </c>
      <c r="E169" s="71">
        <v>1501</v>
      </c>
      <c r="F169" s="71">
        <v>2040</v>
      </c>
      <c r="G169" s="72">
        <v>169556.45199999999</v>
      </c>
      <c r="H169" s="72">
        <v>167749.85800000001</v>
      </c>
      <c r="I169" s="72">
        <v>166357.56099999999</v>
      </c>
      <c r="J169" s="72">
        <v>164636.285</v>
      </c>
      <c r="K169" s="72">
        <v>161640.50599999999</v>
      </c>
      <c r="L169" s="72">
        <v>156850.23300000001</v>
      </c>
      <c r="M169" s="72">
        <v>150911.837</v>
      </c>
      <c r="N169" s="72">
        <v>142807.86199999999</v>
      </c>
      <c r="O169" s="72">
        <v>134146.88500000001</v>
      </c>
      <c r="P169" s="72">
        <v>125697.49</v>
      </c>
      <c r="Q169" s="72">
        <v>114911.257</v>
      </c>
      <c r="R169" s="72">
        <v>100352.912</v>
      </c>
      <c r="S169" s="72">
        <v>81394.203999999998</v>
      </c>
      <c r="T169" s="72">
        <v>63583.832000000002</v>
      </c>
      <c r="U169" s="72">
        <v>46374.764999999999</v>
      </c>
      <c r="V169" s="72">
        <v>30527.042000000001</v>
      </c>
      <c r="W169" s="72">
        <v>16692.928</v>
      </c>
      <c r="X169" s="72">
        <v>7095.924</v>
      </c>
      <c r="Y169" s="72">
        <v>2074.21</v>
      </c>
      <c r="Z169" s="72">
        <v>482.827</v>
      </c>
      <c r="AA169" s="72">
        <v>91.888999999999996</v>
      </c>
      <c r="AB169" s="4">
        <v>0.55800000000000005</v>
      </c>
      <c r="AD169" s="1">
        <f t="shared" si="2"/>
        <v>26438.335999999999</v>
      </c>
    </row>
    <row r="170" spans="1:30" x14ac:dyDescent="0.3">
      <c r="A170" s="65">
        <v>169</v>
      </c>
      <c r="B170" s="66" t="s">
        <v>323</v>
      </c>
      <c r="C170" s="69" t="s">
        <v>53</v>
      </c>
      <c r="D170" s="71" t="s">
        <v>50</v>
      </c>
      <c r="E170" s="71">
        <v>1501</v>
      </c>
      <c r="F170" s="71">
        <v>2045</v>
      </c>
      <c r="G170" s="72">
        <v>169512.09400000001</v>
      </c>
      <c r="H170" s="72">
        <v>168145.14600000001</v>
      </c>
      <c r="I170" s="72">
        <v>166911.03099999999</v>
      </c>
      <c r="J170" s="72">
        <v>165257.98800000001</v>
      </c>
      <c r="K170" s="72">
        <v>162779.334</v>
      </c>
      <c r="L170" s="72">
        <v>159456.777</v>
      </c>
      <c r="M170" s="72">
        <v>154765.274</v>
      </c>
      <c r="N170" s="72">
        <v>148824.15900000001</v>
      </c>
      <c r="O170" s="72">
        <v>140462.06700000001</v>
      </c>
      <c r="P170" s="72">
        <v>131192.98199999999</v>
      </c>
      <c r="Q170" s="72">
        <v>121666.572</v>
      </c>
      <c r="R170" s="72">
        <v>109421.15700000001</v>
      </c>
      <c r="S170" s="72">
        <v>93056.566999999995</v>
      </c>
      <c r="T170" s="72">
        <v>72288.721999999994</v>
      </c>
      <c r="U170" s="72">
        <v>52799.552000000003</v>
      </c>
      <c r="V170" s="72">
        <v>34905.557000000001</v>
      </c>
      <c r="W170" s="72">
        <v>19952.493999999999</v>
      </c>
      <c r="X170" s="72">
        <v>8853.2150000000001</v>
      </c>
      <c r="Y170" s="72">
        <v>2829.6410000000001</v>
      </c>
      <c r="Z170" s="72">
        <v>594.82299999999998</v>
      </c>
      <c r="AA170" s="72">
        <v>107.706</v>
      </c>
      <c r="AB170" s="4" t="s">
        <v>291</v>
      </c>
      <c r="AD170" s="1">
        <f t="shared" si="2"/>
        <v>32337.878999999997</v>
      </c>
    </row>
    <row r="171" spans="1:30" x14ac:dyDescent="0.3">
      <c r="A171" s="65">
        <v>170</v>
      </c>
      <c r="B171" s="66" t="s">
        <v>323</v>
      </c>
      <c r="C171" s="69" t="s">
        <v>53</v>
      </c>
      <c r="D171" s="71" t="s">
        <v>50</v>
      </c>
      <c r="E171" s="71">
        <v>1501</v>
      </c>
      <c r="F171" s="71">
        <v>2050</v>
      </c>
      <c r="G171" s="72">
        <v>169068.87899999999</v>
      </c>
      <c r="H171" s="72">
        <v>168216.296</v>
      </c>
      <c r="I171" s="72">
        <v>167357.34899999999</v>
      </c>
      <c r="J171" s="72">
        <v>165852.886</v>
      </c>
      <c r="K171" s="72">
        <v>163454.641</v>
      </c>
      <c r="L171" s="72">
        <v>160658.79999999999</v>
      </c>
      <c r="M171" s="72">
        <v>157433.70800000001</v>
      </c>
      <c r="N171" s="72">
        <v>152748.34400000001</v>
      </c>
      <c r="O171" s="72">
        <v>146524.09700000001</v>
      </c>
      <c r="P171" s="72">
        <v>137536.25899999999</v>
      </c>
      <c r="Q171" s="72">
        <v>127186.01700000001</v>
      </c>
      <c r="R171" s="72">
        <v>116127.576</v>
      </c>
      <c r="S171" s="72">
        <v>101824.56200000001</v>
      </c>
      <c r="T171" s="72">
        <v>83113.267000000007</v>
      </c>
      <c r="U171" s="72">
        <v>60509.175000000003</v>
      </c>
      <c r="V171" s="72">
        <v>40135.728999999999</v>
      </c>
      <c r="W171" s="72">
        <v>23108.521000000001</v>
      </c>
      <c r="X171" s="72">
        <v>10779.373</v>
      </c>
      <c r="Y171" s="72">
        <v>3612.5929999999998</v>
      </c>
      <c r="Z171" s="72">
        <v>819.601</v>
      </c>
      <c r="AA171" s="72">
        <v>131.79300000000001</v>
      </c>
      <c r="AB171" s="4" t="s">
        <v>291</v>
      </c>
      <c r="AD171" s="1">
        <f t="shared" si="2"/>
        <v>38451.881000000001</v>
      </c>
    </row>
    <row r="172" spans="1:30" x14ac:dyDescent="0.3">
      <c r="A172" s="65">
        <v>171</v>
      </c>
      <c r="B172" s="66" t="s">
        <v>323</v>
      </c>
      <c r="C172" s="69" t="s">
        <v>53</v>
      </c>
      <c r="D172" s="71" t="s">
        <v>50</v>
      </c>
      <c r="E172" s="71">
        <v>1501</v>
      </c>
      <c r="F172" s="71">
        <v>2055</v>
      </c>
      <c r="G172" s="72">
        <v>167984.19699999999</v>
      </c>
      <c r="H172" s="72">
        <v>167903.11499999999</v>
      </c>
      <c r="I172" s="72">
        <v>167490.59099999999</v>
      </c>
      <c r="J172" s="72">
        <v>166359.03899999999</v>
      </c>
      <c r="K172" s="72">
        <v>164136.736</v>
      </c>
      <c r="L172" s="72">
        <v>161434.524</v>
      </c>
      <c r="M172" s="72">
        <v>158730.54199999999</v>
      </c>
      <c r="N172" s="72">
        <v>155500.27900000001</v>
      </c>
      <c r="O172" s="72">
        <v>150533.80100000001</v>
      </c>
      <c r="P172" s="72">
        <v>143643.03099999999</v>
      </c>
      <c r="Q172" s="72">
        <v>133548.20199999999</v>
      </c>
      <c r="R172" s="72">
        <v>121658.863</v>
      </c>
      <c r="S172" s="72">
        <v>108435.649</v>
      </c>
      <c r="T172" s="72">
        <v>91421.986000000004</v>
      </c>
      <c r="U172" s="72">
        <v>70141.538</v>
      </c>
      <c r="V172" s="72">
        <v>46501.947</v>
      </c>
      <c r="W172" s="72">
        <v>26902.714</v>
      </c>
      <c r="X172" s="72">
        <v>12685.213</v>
      </c>
      <c r="Y172" s="72">
        <v>4504.6419999999998</v>
      </c>
      <c r="Z172" s="72">
        <v>1079.7919999999999</v>
      </c>
      <c r="AA172" s="72">
        <v>177.41</v>
      </c>
      <c r="AB172" s="4" t="s">
        <v>291</v>
      </c>
      <c r="AD172" s="1">
        <f t="shared" si="2"/>
        <v>45349.771000000001</v>
      </c>
    </row>
    <row r="173" spans="1:30" x14ac:dyDescent="0.3">
      <c r="A173" s="65">
        <v>172</v>
      </c>
      <c r="B173" s="66" t="s">
        <v>323</v>
      </c>
      <c r="C173" s="69" t="s">
        <v>53</v>
      </c>
      <c r="D173" s="71" t="s">
        <v>50</v>
      </c>
      <c r="E173" s="71">
        <v>1501</v>
      </c>
      <c r="F173" s="71">
        <v>2060</v>
      </c>
      <c r="G173" s="72">
        <v>166493.09</v>
      </c>
      <c r="H173" s="72">
        <v>166932.55100000001</v>
      </c>
      <c r="I173" s="72">
        <v>167233.85200000001</v>
      </c>
      <c r="J173" s="72">
        <v>166550.883</v>
      </c>
      <c r="K173" s="72">
        <v>164728.68400000001</v>
      </c>
      <c r="L173" s="72">
        <v>162214.43900000001</v>
      </c>
      <c r="M173" s="72">
        <v>159598.978</v>
      </c>
      <c r="N173" s="72">
        <v>156889.1</v>
      </c>
      <c r="O173" s="72">
        <v>153372.30499999999</v>
      </c>
      <c r="P173" s="72">
        <v>147746.079</v>
      </c>
      <c r="Q173" s="72">
        <v>139696.035</v>
      </c>
      <c r="R173" s="72">
        <v>128022.54</v>
      </c>
      <c r="S173" s="72">
        <v>113950.023</v>
      </c>
      <c r="T173" s="72">
        <v>97840.42</v>
      </c>
      <c r="U173" s="72">
        <v>77729.251000000004</v>
      </c>
      <c r="V173" s="72">
        <v>54506.902999999998</v>
      </c>
      <c r="W173" s="72">
        <v>31606.022000000001</v>
      </c>
      <c r="X173" s="72">
        <v>14986.24</v>
      </c>
      <c r="Y173" s="72">
        <v>5406.1670000000004</v>
      </c>
      <c r="Z173" s="72">
        <v>1389.7429999999999</v>
      </c>
      <c r="AA173" s="72">
        <v>242.06800000000001</v>
      </c>
      <c r="AB173" s="4" t="s">
        <v>291</v>
      </c>
      <c r="AD173" s="1">
        <f t="shared" si="2"/>
        <v>53630.240000000005</v>
      </c>
    </row>
    <row r="174" spans="1:30" x14ac:dyDescent="0.3">
      <c r="A174" s="65">
        <v>173</v>
      </c>
      <c r="B174" s="66" t="s">
        <v>323</v>
      </c>
      <c r="C174" s="69" t="s">
        <v>53</v>
      </c>
      <c r="D174" s="71" t="s">
        <v>50</v>
      </c>
      <c r="E174" s="71">
        <v>1501</v>
      </c>
      <c r="F174" s="71">
        <v>2065</v>
      </c>
      <c r="G174" s="72">
        <v>165164.36799999999</v>
      </c>
      <c r="H174" s="72">
        <v>165545.39799999999</v>
      </c>
      <c r="I174" s="72">
        <v>166317.087</v>
      </c>
      <c r="J174" s="72">
        <v>166352.212</v>
      </c>
      <c r="K174" s="72">
        <v>165007.84899999999</v>
      </c>
      <c r="L174" s="72">
        <v>162905.755</v>
      </c>
      <c r="M174" s="72">
        <v>160473.75599999999</v>
      </c>
      <c r="N174" s="72">
        <v>157853.49900000001</v>
      </c>
      <c r="O174" s="72">
        <v>154866.24299999999</v>
      </c>
      <c r="P174" s="72">
        <v>150691.70499999999</v>
      </c>
      <c r="Q174" s="72">
        <v>143911.53200000001</v>
      </c>
      <c r="R174" s="72">
        <v>134211.33499999999</v>
      </c>
      <c r="S174" s="72">
        <v>120297.253</v>
      </c>
      <c r="T174" s="72">
        <v>103279.899</v>
      </c>
      <c r="U174" s="72">
        <v>83784.88</v>
      </c>
      <c r="V174" s="72">
        <v>61025.120000000003</v>
      </c>
      <c r="W174" s="72">
        <v>37582.817000000003</v>
      </c>
      <c r="X174" s="72">
        <v>17911.704000000002</v>
      </c>
      <c r="Y174" s="72">
        <v>6493.1170000000002</v>
      </c>
      <c r="Z174" s="72">
        <v>1708.5440000000001</v>
      </c>
      <c r="AA174" s="72">
        <v>326.31200000000001</v>
      </c>
      <c r="AB174" s="4" t="s">
        <v>291</v>
      </c>
      <c r="AD174" s="1">
        <f t="shared" si="2"/>
        <v>64022.494000000006</v>
      </c>
    </row>
    <row r="175" spans="1:30" x14ac:dyDescent="0.3">
      <c r="A175" s="65">
        <v>174</v>
      </c>
      <c r="B175" s="66" t="s">
        <v>323</v>
      </c>
      <c r="C175" s="69" t="s">
        <v>53</v>
      </c>
      <c r="D175" s="71" t="s">
        <v>50</v>
      </c>
      <c r="E175" s="71">
        <v>1501</v>
      </c>
      <c r="F175" s="71">
        <v>2070</v>
      </c>
      <c r="G175" s="72">
        <v>163854.96599999999</v>
      </c>
      <c r="H175" s="72">
        <v>164309.45600000001</v>
      </c>
      <c r="I175" s="72">
        <v>164980.46799999999</v>
      </c>
      <c r="J175" s="72">
        <v>165491.79399999999</v>
      </c>
      <c r="K175" s="72">
        <v>164895.826</v>
      </c>
      <c r="L175" s="72">
        <v>163284.31400000001</v>
      </c>
      <c r="M175" s="72">
        <v>161258.62599999999</v>
      </c>
      <c r="N175" s="72">
        <v>158822.717</v>
      </c>
      <c r="O175" s="72">
        <v>155936.78899999999</v>
      </c>
      <c r="P175" s="72">
        <v>152312.37599999999</v>
      </c>
      <c r="Q175" s="72">
        <v>146988.82800000001</v>
      </c>
      <c r="R175" s="72">
        <v>138553.87299999999</v>
      </c>
      <c r="S175" s="72">
        <v>126507.435</v>
      </c>
      <c r="T175" s="72">
        <v>109529.1</v>
      </c>
      <c r="U175" s="72">
        <v>88986.506999999998</v>
      </c>
      <c r="V175" s="72">
        <v>66408.853000000003</v>
      </c>
      <c r="W175" s="72">
        <v>42610.411999999997</v>
      </c>
      <c r="X175" s="72">
        <v>21660.065999999999</v>
      </c>
      <c r="Y175" s="72">
        <v>7914.0069999999996</v>
      </c>
      <c r="Z175" s="72">
        <v>2083.2910000000002</v>
      </c>
      <c r="AA175" s="72">
        <v>418.53199999999998</v>
      </c>
      <c r="AB175" s="4" t="s">
        <v>291</v>
      </c>
      <c r="AD175" s="1">
        <f t="shared" si="2"/>
        <v>74686.308000000005</v>
      </c>
    </row>
    <row r="176" spans="1:30" x14ac:dyDescent="0.3">
      <c r="A176" s="65">
        <v>175</v>
      </c>
      <c r="B176" s="66" t="s">
        <v>323</v>
      </c>
      <c r="C176" s="69" t="s">
        <v>53</v>
      </c>
      <c r="D176" s="71" t="s">
        <v>50</v>
      </c>
      <c r="E176" s="71">
        <v>1501</v>
      </c>
      <c r="F176" s="71">
        <v>2075</v>
      </c>
      <c r="G176" s="72">
        <v>162288.522</v>
      </c>
      <c r="H176" s="72">
        <v>163082.73499999999</v>
      </c>
      <c r="I176" s="72">
        <v>163790.40299999999</v>
      </c>
      <c r="J176" s="72">
        <v>164210.288</v>
      </c>
      <c r="K176" s="72">
        <v>164123.34400000001</v>
      </c>
      <c r="L176" s="72">
        <v>163273.92300000001</v>
      </c>
      <c r="M176" s="72">
        <v>161734.54800000001</v>
      </c>
      <c r="N176" s="72">
        <v>159706.18900000001</v>
      </c>
      <c r="O176" s="72">
        <v>157017.54500000001</v>
      </c>
      <c r="P176" s="72">
        <v>153521.25399999999</v>
      </c>
      <c r="Q176" s="72">
        <v>148780.921</v>
      </c>
      <c r="R176" s="72">
        <v>141807.70699999999</v>
      </c>
      <c r="S176" s="72">
        <v>131017.94100000001</v>
      </c>
      <c r="T176" s="72">
        <v>115732.239</v>
      </c>
      <c r="U176" s="72">
        <v>95015.53</v>
      </c>
      <c r="V176" s="72">
        <v>71146.014999999999</v>
      </c>
      <c r="W176" s="72">
        <v>46978.921000000002</v>
      </c>
      <c r="X176" s="72">
        <v>24962.987000000001</v>
      </c>
      <c r="Y176" s="72">
        <v>9766.9120000000003</v>
      </c>
      <c r="Z176" s="72">
        <v>2600.2249999999999</v>
      </c>
      <c r="AA176" s="72">
        <v>522.63</v>
      </c>
      <c r="AB176" s="4" t="s">
        <v>291</v>
      </c>
      <c r="AD176" s="1">
        <f t="shared" si="2"/>
        <v>84831.675000000003</v>
      </c>
    </row>
    <row r="177" spans="1:30" x14ac:dyDescent="0.3">
      <c r="A177" s="65">
        <v>176</v>
      </c>
      <c r="B177" s="66" t="s">
        <v>323</v>
      </c>
      <c r="C177" s="69" t="s">
        <v>53</v>
      </c>
      <c r="D177" s="71" t="s">
        <v>50</v>
      </c>
      <c r="E177" s="71">
        <v>1501</v>
      </c>
      <c r="F177" s="71">
        <v>2080</v>
      </c>
      <c r="G177" s="72">
        <v>160427.09</v>
      </c>
      <c r="H177" s="72">
        <v>161593.04500000001</v>
      </c>
      <c r="I177" s="72">
        <v>162606.47099999999</v>
      </c>
      <c r="J177" s="72">
        <v>163072.99600000001</v>
      </c>
      <c r="K177" s="72">
        <v>162929.81099999999</v>
      </c>
      <c r="L177" s="72">
        <v>162604.51699999999</v>
      </c>
      <c r="M177" s="72">
        <v>161821.851</v>
      </c>
      <c r="N177" s="72">
        <v>160279.49799999999</v>
      </c>
      <c r="O177" s="72">
        <v>158011.81200000001</v>
      </c>
      <c r="P177" s="72">
        <v>154737.902</v>
      </c>
      <c r="Q177" s="72">
        <v>150164.29199999999</v>
      </c>
      <c r="R177" s="72">
        <v>143817.736</v>
      </c>
      <c r="S177" s="72">
        <v>134489.70800000001</v>
      </c>
      <c r="T177" s="72">
        <v>120406.087</v>
      </c>
      <c r="U177" s="72">
        <v>101074.205</v>
      </c>
      <c r="V177" s="72">
        <v>76661.562999999995</v>
      </c>
      <c r="W177" s="72">
        <v>50876.29</v>
      </c>
      <c r="X177" s="72">
        <v>27971.093000000001</v>
      </c>
      <c r="Y177" s="72">
        <v>11470.182000000001</v>
      </c>
      <c r="Z177" s="72">
        <v>3272.7269999999999</v>
      </c>
      <c r="AA177" s="72">
        <v>664.87400000000002</v>
      </c>
      <c r="AB177" s="4" t="s">
        <v>291</v>
      </c>
      <c r="AD177" s="1">
        <f t="shared" si="2"/>
        <v>94255.165999999997</v>
      </c>
    </row>
    <row r="178" spans="1:30" x14ac:dyDescent="0.3">
      <c r="A178" s="65">
        <v>177</v>
      </c>
      <c r="B178" s="66" t="s">
        <v>323</v>
      </c>
      <c r="C178" s="69" t="s">
        <v>53</v>
      </c>
      <c r="D178" s="71" t="s">
        <v>50</v>
      </c>
      <c r="E178" s="71">
        <v>1501</v>
      </c>
      <c r="F178" s="71">
        <v>2085</v>
      </c>
      <c r="G178" s="72">
        <v>158282.133</v>
      </c>
      <c r="H178" s="72">
        <v>159794.27799999999</v>
      </c>
      <c r="I178" s="72">
        <v>161154.63399999999</v>
      </c>
      <c r="J178" s="72">
        <v>161937.24600000001</v>
      </c>
      <c r="K178" s="72">
        <v>161872.96400000001</v>
      </c>
      <c r="L178" s="72">
        <v>161507.90400000001</v>
      </c>
      <c r="M178" s="72">
        <v>161245.038</v>
      </c>
      <c r="N178" s="72">
        <v>160458.24100000001</v>
      </c>
      <c r="O178" s="72">
        <v>158690.02499999999</v>
      </c>
      <c r="P178" s="72">
        <v>155865.891</v>
      </c>
      <c r="Q178" s="72">
        <v>151556.872</v>
      </c>
      <c r="R178" s="72">
        <v>145436.47</v>
      </c>
      <c r="S178" s="72">
        <v>136802.32399999999</v>
      </c>
      <c r="T178" s="72">
        <v>124153.43799999999</v>
      </c>
      <c r="U178" s="72">
        <v>105882.451</v>
      </c>
      <c r="V178" s="72">
        <v>82334.523000000001</v>
      </c>
      <c r="W178" s="72">
        <v>55486.656000000003</v>
      </c>
      <c r="X178" s="72">
        <v>30691.796999999999</v>
      </c>
      <c r="Y178" s="72">
        <v>13104.762000000001</v>
      </c>
      <c r="Z178" s="72">
        <v>3917.6170000000002</v>
      </c>
      <c r="AA178" s="72">
        <v>849.55200000000002</v>
      </c>
      <c r="AB178" s="4">
        <v>0.186</v>
      </c>
      <c r="AD178" s="1">
        <f t="shared" si="2"/>
        <v>104050.57</v>
      </c>
    </row>
    <row r="179" spans="1:30" x14ac:dyDescent="0.3">
      <c r="A179" s="65">
        <v>178</v>
      </c>
      <c r="B179" s="66" t="s">
        <v>323</v>
      </c>
      <c r="C179" s="69" t="s">
        <v>53</v>
      </c>
      <c r="D179" s="71" t="s">
        <v>50</v>
      </c>
      <c r="E179" s="71">
        <v>1501</v>
      </c>
      <c r="F179" s="71">
        <v>2090</v>
      </c>
      <c r="G179" s="72">
        <v>155919.27499999999</v>
      </c>
      <c r="H179" s="72">
        <v>157706.78099999999</v>
      </c>
      <c r="I179" s="72">
        <v>159392.32999999999</v>
      </c>
      <c r="J179" s="72">
        <v>160532.99100000001</v>
      </c>
      <c r="K179" s="72">
        <v>160816.666</v>
      </c>
      <c r="L179" s="72">
        <v>160546.052</v>
      </c>
      <c r="M179" s="72">
        <v>160240.698</v>
      </c>
      <c r="N179" s="72">
        <v>159973.94200000001</v>
      </c>
      <c r="O179" s="72">
        <v>158973.304</v>
      </c>
      <c r="P179" s="72">
        <v>156679.698</v>
      </c>
      <c r="Q179" s="72">
        <v>152865.44</v>
      </c>
      <c r="R179" s="72">
        <v>147072.236</v>
      </c>
      <c r="S179" s="72">
        <v>138752.242</v>
      </c>
      <c r="T179" s="72">
        <v>126864.386</v>
      </c>
      <c r="U179" s="72">
        <v>109926.402</v>
      </c>
      <c r="V179" s="72">
        <v>87121.536999999997</v>
      </c>
      <c r="W179" s="72">
        <v>60383.163</v>
      </c>
      <c r="X179" s="72">
        <v>34025.858999999997</v>
      </c>
      <c r="Y179" s="72">
        <v>14623.484</v>
      </c>
      <c r="Z179" s="72">
        <v>4582.1360000000004</v>
      </c>
      <c r="AA179" s="72">
        <v>1046.3800000000001</v>
      </c>
      <c r="AB179" s="4">
        <v>0.247</v>
      </c>
      <c r="AD179" s="1">
        <f t="shared" si="2"/>
        <v>114661.269</v>
      </c>
    </row>
    <row r="180" spans="1:30" x14ac:dyDescent="0.3">
      <c r="A180" s="65">
        <v>179</v>
      </c>
      <c r="B180" s="66" t="s">
        <v>323</v>
      </c>
      <c r="C180" s="69" t="s">
        <v>53</v>
      </c>
      <c r="D180" s="71" t="s">
        <v>50</v>
      </c>
      <c r="E180" s="71">
        <v>1501</v>
      </c>
      <c r="F180" s="71">
        <v>2095</v>
      </c>
      <c r="G180" s="72">
        <v>153439.51</v>
      </c>
      <c r="H180" s="72">
        <v>155399.174</v>
      </c>
      <c r="I180" s="72">
        <v>157339.93799999999</v>
      </c>
      <c r="J180" s="72">
        <v>158818.49400000001</v>
      </c>
      <c r="K180" s="72">
        <v>159492.80100000001</v>
      </c>
      <c r="L180" s="72">
        <v>159584.13399999999</v>
      </c>
      <c r="M180" s="72">
        <v>159368.75700000001</v>
      </c>
      <c r="N180" s="72">
        <v>159061.25599999999</v>
      </c>
      <c r="O180" s="72">
        <v>158594</v>
      </c>
      <c r="P180" s="72">
        <v>157096.94500000001</v>
      </c>
      <c r="Q180" s="72">
        <v>153858.959</v>
      </c>
      <c r="R180" s="72">
        <v>148623.37400000001</v>
      </c>
      <c r="S180" s="72">
        <v>140715.76999999999</v>
      </c>
      <c r="T180" s="72">
        <v>129226.54399999999</v>
      </c>
      <c r="U180" s="72">
        <v>113063.09</v>
      </c>
      <c r="V180" s="72">
        <v>91309.395000000004</v>
      </c>
      <c r="W180" s="72">
        <v>64728.794999999998</v>
      </c>
      <c r="X180" s="72">
        <v>37639.910000000003</v>
      </c>
      <c r="Y180" s="72">
        <v>16524.788</v>
      </c>
      <c r="Z180" s="72">
        <v>5197.9650000000001</v>
      </c>
      <c r="AA180" s="72">
        <v>1257.4690000000001</v>
      </c>
      <c r="AB180" s="4">
        <v>0.33800000000000002</v>
      </c>
      <c r="AD180" s="1">
        <f t="shared" si="2"/>
        <v>125349.265</v>
      </c>
    </row>
    <row r="181" spans="1:30" x14ac:dyDescent="0.3">
      <c r="A181" s="65">
        <v>180</v>
      </c>
      <c r="B181" s="66" t="s">
        <v>323</v>
      </c>
      <c r="C181" s="69" t="s">
        <v>53</v>
      </c>
      <c r="D181" s="71" t="s">
        <v>50</v>
      </c>
      <c r="E181" s="71">
        <v>1501</v>
      </c>
      <c r="F181" s="71">
        <v>2100</v>
      </c>
      <c r="G181" s="72">
        <v>150975.88099999999</v>
      </c>
      <c r="H181" s="72">
        <v>152971.00200000001</v>
      </c>
      <c r="I181" s="72">
        <v>155066.18900000001</v>
      </c>
      <c r="J181" s="72">
        <v>156813.50700000001</v>
      </c>
      <c r="K181" s="72">
        <v>157859.08100000001</v>
      </c>
      <c r="L181" s="72">
        <v>158355.21100000001</v>
      </c>
      <c r="M181" s="72">
        <v>158495.25399999999</v>
      </c>
      <c r="N181" s="72">
        <v>158277.731</v>
      </c>
      <c r="O181" s="72">
        <v>157786.67499999999</v>
      </c>
      <c r="P181" s="72">
        <v>156855.57699999999</v>
      </c>
      <c r="Q181" s="72">
        <v>154462.92600000001</v>
      </c>
      <c r="R181" s="72">
        <v>149870.74400000001</v>
      </c>
      <c r="S181" s="72">
        <v>142608.024</v>
      </c>
      <c r="T181" s="72">
        <v>131616.495</v>
      </c>
      <c r="U181" s="72">
        <v>115902.91499999999</v>
      </c>
      <c r="V181" s="72">
        <v>94801.107999999993</v>
      </c>
      <c r="W181" s="72">
        <v>68732.698999999993</v>
      </c>
      <c r="X181" s="72">
        <v>41049.909</v>
      </c>
      <c r="Y181" s="72">
        <v>18655.424999999999</v>
      </c>
      <c r="Z181" s="72">
        <v>5996.8</v>
      </c>
      <c r="AA181" s="72">
        <v>1467.0550000000001</v>
      </c>
      <c r="AB181" s="4">
        <v>0.47199999999999998</v>
      </c>
      <c r="AD181" s="1">
        <f t="shared" si="2"/>
        <v>135902.35999999999</v>
      </c>
    </row>
    <row r="182" spans="1:30" x14ac:dyDescent="0.3">
      <c r="A182" s="65">
        <v>181</v>
      </c>
      <c r="B182" s="66" t="s">
        <v>323</v>
      </c>
      <c r="C182" s="68" t="s">
        <v>54</v>
      </c>
      <c r="D182" s="71" t="s">
        <v>50</v>
      </c>
      <c r="E182" s="71">
        <v>1500</v>
      </c>
      <c r="F182" s="71">
        <v>2015</v>
      </c>
      <c r="G182" s="72">
        <v>52370.667999999998</v>
      </c>
      <c r="H182" s="72">
        <v>46235.474000000002</v>
      </c>
      <c r="I182" s="72">
        <v>40575.631999999998</v>
      </c>
      <c r="J182" s="72">
        <v>34961.991000000002</v>
      </c>
      <c r="K182" s="72">
        <v>29111.215</v>
      </c>
      <c r="L182" s="72">
        <v>24187.260999999999</v>
      </c>
      <c r="M182" s="72">
        <v>20240.844000000001</v>
      </c>
      <c r="N182" s="72">
        <v>16429.612000000001</v>
      </c>
      <c r="O182" s="72">
        <v>13639.324000000001</v>
      </c>
      <c r="P182" s="72">
        <v>10946.806</v>
      </c>
      <c r="Q182" s="72">
        <v>8634.9789999999994</v>
      </c>
      <c r="R182" s="72">
        <v>7006.16</v>
      </c>
      <c r="S182" s="72">
        <v>5219.268</v>
      </c>
      <c r="T182" s="72">
        <v>3952.7719999999999</v>
      </c>
      <c r="U182" s="72">
        <v>2761.2370000000001</v>
      </c>
      <c r="V182" s="72">
        <v>1614.3689999999999</v>
      </c>
      <c r="W182" s="72">
        <v>761.03499999999997</v>
      </c>
      <c r="X182" s="72">
        <v>261.875</v>
      </c>
      <c r="Y182" s="72">
        <v>52.713000000000001</v>
      </c>
      <c r="Z182" s="72">
        <v>6.4290000000000003</v>
      </c>
      <c r="AA182" s="72">
        <v>0.42899999999999999</v>
      </c>
      <c r="AB182" s="4">
        <v>0.72699999999999998</v>
      </c>
      <c r="AD182" s="1">
        <f t="shared" si="2"/>
        <v>1083.2080000000003</v>
      </c>
    </row>
    <row r="183" spans="1:30" x14ac:dyDescent="0.3">
      <c r="A183" s="65">
        <v>182</v>
      </c>
      <c r="B183" s="66" t="s">
        <v>323</v>
      </c>
      <c r="C183" s="68" t="s">
        <v>54</v>
      </c>
      <c r="D183" s="71" t="s">
        <v>50</v>
      </c>
      <c r="E183" s="71">
        <v>1500</v>
      </c>
      <c r="F183" s="71">
        <v>2020</v>
      </c>
      <c r="G183" s="72">
        <v>57075.678999999996</v>
      </c>
      <c r="H183" s="72">
        <v>51076.336000000003</v>
      </c>
      <c r="I183" s="72">
        <v>45719.311999999998</v>
      </c>
      <c r="J183" s="72">
        <v>40067.063999999998</v>
      </c>
      <c r="K183" s="72">
        <v>34247.213000000003</v>
      </c>
      <c r="L183" s="72">
        <v>28368.792000000001</v>
      </c>
      <c r="M183" s="72">
        <v>23522.044999999998</v>
      </c>
      <c r="N183" s="72">
        <v>19618.169999999998</v>
      </c>
      <c r="O183" s="72">
        <v>15843.906999999999</v>
      </c>
      <c r="P183" s="72">
        <v>13082.087</v>
      </c>
      <c r="Q183" s="72">
        <v>10395.638999999999</v>
      </c>
      <c r="R183" s="72">
        <v>8062.9939999999997</v>
      </c>
      <c r="S183" s="72">
        <v>6350.5479999999998</v>
      </c>
      <c r="T183" s="72">
        <v>4499.4129999999996</v>
      </c>
      <c r="U183" s="72">
        <v>3140.3330000000001</v>
      </c>
      <c r="V183" s="72">
        <v>1917.4369999999999</v>
      </c>
      <c r="W183" s="72">
        <v>907.99300000000005</v>
      </c>
      <c r="X183" s="72">
        <v>315.29399999999998</v>
      </c>
      <c r="Y183" s="72">
        <v>70.831000000000003</v>
      </c>
      <c r="Z183" s="72">
        <v>8.3759999999999994</v>
      </c>
      <c r="AA183" s="72">
        <v>0.63700000000000001</v>
      </c>
      <c r="AB183" s="4">
        <v>1.125</v>
      </c>
      <c r="AD183" s="1">
        <f t="shared" si="2"/>
        <v>1304.2559999999999</v>
      </c>
    </row>
    <row r="184" spans="1:30" x14ac:dyDescent="0.3">
      <c r="A184" s="65">
        <v>183</v>
      </c>
      <c r="B184" s="66" t="s">
        <v>323</v>
      </c>
      <c r="C184" s="68" t="s">
        <v>54</v>
      </c>
      <c r="D184" s="71" t="s">
        <v>50</v>
      </c>
      <c r="E184" s="71">
        <v>1500</v>
      </c>
      <c r="F184" s="71">
        <v>2025</v>
      </c>
      <c r="G184" s="72">
        <v>61794.288</v>
      </c>
      <c r="H184" s="72">
        <v>55863.773000000001</v>
      </c>
      <c r="I184" s="72">
        <v>50577.012000000002</v>
      </c>
      <c r="J184" s="72">
        <v>45211.28</v>
      </c>
      <c r="K184" s="72">
        <v>39342.22</v>
      </c>
      <c r="L184" s="72">
        <v>33487.472999999998</v>
      </c>
      <c r="M184" s="72">
        <v>27688.571</v>
      </c>
      <c r="N184" s="72">
        <v>22884.554</v>
      </c>
      <c r="O184" s="72">
        <v>18998.634999999998</v>
      </c>
      <c r="P184" s="72">
        <v>15247.32</v>
      </c>
      <c r="Q184" s="72">
        <v>12466.516</v>
      </c>
      <c r="R184" s="72">
        <v>9748.268</v>
      </c>
      <c r="S184" s="72">
        <v>7341.9989999999998</v>
      </c>
      <c r="T184" s="72">
        <v>5494.6540000000005</v>
      </c>
      <c r="U184" s="72">
        <v>3609.19</v>
      </c>
      <c r="V184" s="72">
        <v>2209.0740000000001</v>
      </c>
      <c r="W184" s="72">
        <v>1095.7339999999999</v>
      </c>
      <c r="X184" s="72">
        <v>382.28399999999999</v>
      </c>
      <c r="Y184" s="72">
        <v>87.364000000000004</v>
      </c>
      <c r="Z184" s="72">
        <v>11.622</v>
      </c>
      <c r="AA184" s="72">
        <v>0.84799999999999998</v>
      </c>
      <c r="AB184" s="4" t="s">
        <v>291</v>
      </c>
      <c r="AD184" s="1">
        <f t="shared" si="2"/>
        <v>1577.8520000000001</v>
      </c>
    </row>
    <row r="185" spans="1:30" x14ac:dyDescent="0.3">
      <c r="A185" s="65">
        <v>184</v>
      </c>
      <c r="B185" s="66" t="s">
        <v>323</v>
      </c>
      <c r="C185" s="68" t="s">
        <v>54</v>
      </c>
      <c r="D185" s="71" t="s">
        <v>50</v>
      </c>
      <c r="E185" s="71">
        <v>1500</v>
      </c>
      <c r="F185" s="71">
        <v>2030</v>
      </c>
      <c r="G185" s="72">
        <v>66438.528999999995</v>
      </c>
      <c r="H185" s="72">
        <v>60663.474999999999</v>
      </c>
      <c r="I185" s="72">
        <v>55381.428</v>
      </c>
      <c r="J185" s="72">
        <v>50072.834000000003</v>
      </c>
      <c r="K185" s="72">
        <v>44473.201999999997</v>
      </c>
      <c r="L185" s="72">
        <v>38560.392999999996</v>
      </c>
      <c r="M185" s="72">
        <v>32777.887999999999</v>
      </c>
      <c r="N185" s="72">
        <v>27023.481</v>
      </c>
      <c r="O185" s="72">
        <v>22238.935000000001</v>
      </c>
      <c r="P185" s="72">
        <v>18354.405999999999</v>
      </c>
      <c r="Q185" s="72">
        <v>14574.424999999999</v>
      </c>
      <c r="R185" s="72">
        <v>11733.427</v>
      </c>
      <c r="S185" s="72">
        <v>8919.7849999999999</v>
      </c>
      <c r="T185" s="72">
        <v>6397.57</v>
      </c>
      <c r="U185" s="72">
        <v>4433.1220000000003</v>
      </c>
      <c r="V185" s="72">
        <v>2573.08</v>
      </c>
      <c r="W185" s="72">
        <v>1286.1479999999999</v>
      </c>
      <c r="X185" s="72">
        <v>470.94499999999999</v>
      </c>
      <c r="Y185" s="72">
        <v>108.236</v>
      </c>
      <c r="Z185" s="72">
        <v>14.726000000000001</v>
      </c>
      <c r="AA185" s="72">
        <v>1.19</v>
      </c>
      <c r="AB185" s="4" t="s">
        <v>291</v>
      </c>
      <c r="AD185" s="1">
        <f t="shared" si="2"/>
        <v>1881.2450000000001</v>
      </c>
    </row>
    <row r="186" spans="1:30" x14ac:dyDescent="0.3">
      <c r="A186" s="65">
        <v>185</v>
      </c>
      <c r="B186" s="66" t="s">
        <v>323</v>
      </c>
      <c r="C186" s="68" t="s">
        <v>54</v>
      </c>
      <c r="D186" s="71" t="s">
        <v>50</v>
      </c>
      <c r="E186" s="71">
        <v>1500</v>
      </c>
      <c r="F186" s="71">
        <v>2035</v>
      </c>
      <c r="G186" s="72">
        <v>70840.452000000005</v>
      </c>
      <c r="H186" s="72">
        <v>65392.296999999999</v>
      </c>
      <c r="I186" s="72">
        <v>60205.256999999998</v>
      </c>
      <c r="J186" s="72">
        <v>54885.364000000001</v>
      </c>
      <c r="K186" s="72">
        <v>49329.966</v>
      </c>
      <c r="L186" s="72">
        <v>43672.445</v>
      </c>
      <c r="M186" s="72">
        <v>37825.216999999997</v>
      </c>
      <c r="N186" s="72">
        <v>32078.725999999999</v>
      </c>
      <c r="O186" s="72">
        <v>26341.857</v>
      </c>
      <c r="P186" s="72">
        <v>21555.294999999998</v>
      </c>
      <c r="Q186" s="72">
        <v>17608.417000000001</v>
      </c>
      <c r="R186" s="72">
        <v>13759.775</v>
      </c>
      <c r="S186" s="72">
        <v>10787.124</v>
      </c>
      <c r="T186" s="72">
        <v>7817.3280000000004</v>
      </c>
      <c r="U186" s="72">
        <v>5207.41</v>
      </c>
      <c r="V186" s="72">
        <v>3187.277</v>
      </c>
      <c r="W186" s="72">
        <v>1522.8530000000001</v>
      </c>
      <c r="X186" s="72">
        <v>564.87300000000005</v>
      </c>
      <c r="Y186" s="72">
        <v>136.43600000000001</v>
      </c>
      <c r="Z186" s="72">
        <v>18.702000000000002</v>
      </c>
      <c r="AA186" s="72">
        <v>1.5589999999999999</v>
      </c>
      <c r="AB186" s="4" t="s">
        <v>291</v>
      </c>
      <c r="AD186" s="1">
        <f t="shared" si="2"/>
        <v>2244.4230000000007</v>
      </c>
    </row>
    <row r="187" spans="1:30" x14ac:dyDescent="0.3">
      <c r="A187" s="65">
        <v>186</v>
      </c>
      <c r="B187" s="66" t="s">
        <v>323</v>
      </c>
      <c r="C187" s="68" t="s">
        <v>54</v>
      </c>
      <c r="D187" s="71" t="s">
        <v>50</v>
      </c>
      <c r="E187" s="71">
        <v>1500</v>
      </c>
      <c r="F187" s="71">
        <v>2040</v>
      </c>
      <c r="G187" s="72">
        <v>74847.573000000004</v>
      </c>
      <c r="H187" s="72">
        <v>69876.990999999995</v>
      </c>
      <c r="I187" s="72">
        <v>64957.417999999998</v>
      </c>
      <c r="J187" s="72">
        <v>59717.474000000002</v>
      </c>
      <c r="K187" s="72">
        <v>54140.588000000003</v>
      </c>
      <c r="L187" s="72">
        <v>48517.932000000001</v>
      </c>
      <c r="M187" s="72">
        <v>42914.883999999998</v>
      </c>
      <c r="N187" s="72">
        <v>37096.214</v>
      </c>
      <c r="O187" s="72">
        <v>31351.719000000001</v>
      </c>
      <c r="P187" s="72">
        <v>25603.208999999999</v>
      </c>
      <c r="Q187" s="72">
        <v>20740.93</v>
      </c>
      <c r="R187" s="72">
        <v>16682.026000000002</v>
      </c>
      <c r="S187" s="72">
        <v>12700.204</v>
      </c>
      <c r="T187" s="72">
        <v>9512.7189999999991</v>
      </c>
      <c r="U187" s="72">
        <v>6411.5910000000003</v>
      </c>
      <c r="V187" s="72">
        <v>3787.4389999999999</v>
      </c>
      <c r="W187" s="72">
        <v>1910.3019999999999</v>
      </c>
      <c r="X187" s="72">
        <v>681.50900000000001</v>
      </c>
      <c r="Y187" s="72">
        <v>167.61199999999999</v>
      </c>
      <c r="Z187" s="72">
        <v>24.100999999999999</v>
      </c>
      <c r="AA187" s="72">
        <v>2.0179999999999998</v>
      </c>
      <c r="AB187" s="4" t="s">
        <v>291</v>
      </c>
      <c r="AD187" s="1">
        <f t="shared" si="2"/>
        <v>2785.5419999999999</v>
      </c>
    </row>
    <row r="188" spans="1:30" x14ac:dyDescent="0.3">
      <c r="A188" s="65">
        <v>187</v>
      </c>
      <c r="B188" s="66" t="s">
        <v>323</v>
      </c>
      <c r="C188" s="68" t="s">
        <v>54</v>
      </c>
      <c r="D188" s="71" t="s">
        <v>50</v>
      </c>
      <c r="E188" s="71">
        <v>1500</v>
      </c>
      <c r="F188" s="71">
        <v>2045</v>
      </c>
      <c r="G188" s="72">
        <v>78404.748999999996</v>
      </c>
      <c r="H188" s="72">
        <v>73961.379000000001</v>
      </c>
      <c r="I188" s="72">
        <v>69462.490000000005</v>
      </c>
      <c r="J188" s="72">
        <v>64475.199999999997</v>
      </c>
      <c r="K188" s="72">
        <v>58967.803</v>
      </c>
      <c r="L188" s="72">
        <v>53318.135000000002</v>
      </c>
      <c r="M188" s="72">
        <v>47741.855000000003</v>
      </c>
      <c r="N188" s="72">
        <v>42155.519999999997</v>
      </c>
      <c r="O188" s="72">
        <v>36325.709000000003</v>
      </c>
      <c r="P188" s="72">
        <v>30544.091</v>
      </c>
      <c r="Q188" s="72">
        <v>24701.46</v>
      </c>
      <c r="R188" s="72">
        <v>19712.644</v>
      </c>
      <c r="S188" s="72">
        <v>15465.516</v>
      </c>
      <c r="T188" s="72">
        <v>11270.352000000001</v>
      </c>
      <c r="U188" s="72">
        <v>7875.6490000000003</v>
      </c>
      <c r="V188" s="72">
        <v>4723.8220000000001</v>
      </c>
      <c r="W188" s="72">
        <v>2310.2660000000001</v>
      </c>
      <c r="X188" s="72">
        <v>873.90300000000002</v>
      </c>
      <c r="Y188" s="72">
        <v>206.97200000000001</v>
      </c>
      <c r="Z188" s="72">
        <v>30.341999999999999</v>
      </c>
      <c r="AA188" s="72">
        <v>2.6320000000000001</v>
      </c>
      <c r="AB188" s="4" t="s">
        <v>291</v>
      </c>
      <c r="AD188" s="1">
        <f t="shared" si="2"/>
        <v>3424.1150000000002</v>
      </c>
    </row>
    <row r="189" spans="1:30" x14ac:dyDescent="0.3">
      <c r="A189" s="65">
        <v>188</v>
      </c>
      <c r="B189" s="66" t="s">
        <v>323</v>
      </c>
      <c r="C189" s="68" t="s">
        <v>54</v>
      </c>
      <c r="D189" s="71" t="s">
        <v>50</v>
      </c>
      <c r="E189" s="71">
        <v>1500</v>
      </c>
      <c r="F189" s="71">
        <v>2050</v>
      </c>
      <c r="G189" s="72">
        <v>81471.490000000005</v>
      </c>
      <c r="H189" s="72">
        <v>77592.123999999996</v>
      </c>
      <c r="I189" s="72">
        <v>73569.686000000002</v>
      </c>
      <c r="J189" s="72">
        <v>68989.432000000001</v>
      </c>
      <c r="K189" s="72">
        <v>63724.832999999999</v>
      </c>
      <c r="L189" s="72">
        <v>58139.769</v>
      </c>
      <c r="M189" s="72">
        <v>52532.822</v>
      </c>
      <c r="N189" s="72">
        <v>46963.678</v>
      </c>
      <c r="O189" s="72">
        <v>41348.644</v>
      </c>
      <c r="P189" s="72">
        <v>35458.417999999998</v>
      </c>
      <c r="Q189" s="72">
        <v>29538.967000000001</v>
      </c>
      <c r="R189" s="72">
        <v>23547.367999999999</v>
      </c>
      <c r="S189" s="72">
        <v>18350.513999999999</v>
      </c>
      <c r="T189" s="72">
        <v>13806.708000000001</v>
      </c>
      <c r="U189" s="72">
        <v>9409.5239999999994</v>
      </c>
      <c r="V189" s="72">
        <v>5880.0450000000001</v>
      </c>
      <c r="W189" s="72">
        <v>2936.5239999999999</v>
      </c>
      <c r="X189" s="72">
        <v>1081.0219999999999</v>
      </c>
      <c r="Y189" s="72">
        <v>273.96800000000002</v>
      </c>
      <c r="Z189" s="72">
        <v>38.377000000000002</v>
      </c>
      <c r="AA189" s="72">
        <v>3.363</v>
      </c>
      <c r="AB189" s="4" t="s">
        <v>291</v>
      </c>
      <c r="AD189" s="1">
        <f t="shared" si="2"/>
        <v>4333.2540000000008</v>
      </c>
    </row>
    <row r="190" spans="1:30" x14ac:dyDescent="0.3">
      <c r="A190" s="65">
        <v>189</v>
      </c>
      <c r="B190" s="66" t="s">
        <v>323</v>
      </c>
      <c r="C190" s="68" t="s">
        <v>54</v>
      </c>
      <c r="D190" s="71" t="s">
        <v>50</v>
      </c>
      <c r="E190" s="71">
        <v>1500</v>
      </c>
      <c r="F190" s="71">
        <v>2055</v>
      </c>
      <c r="G190" s="72">
        <v>84167.226999999999</v>
      </c>
      <c r="H190" s="72">
        <v>80735.885999999999</v>
      </c>
      <c r="I190" s="72">
        <v>77227.380999999994</v>
      </c>
      <c r="J190" s="72">
        <v>73116.008000000002</v>
      </c>
      <c r="K190" s="72">
        <v>68255.544999999998</v>
      </c>
      <c r="L190" s="72">
        <v>62908.116000000002</v>
      </c>
      <c r="M190" s="72">
        <v>57358.337</v>
      </c>
      <c r="N190" s="72">
        <v>51749.989000000001</v>
      </c>
      <c r="O190" s="72">
        <v>46134.786</v>
      </c>
      <c r="P190" s="72">
        <v>40430.366000000002</v>
      </c>
      <c r="Q190" s="72">
        <v>34360.572999999997</v>
      </c>
      <c r="R190" s="72">
        <v>28235.395</v>
      </c>
      <c r="S190" s="72">
        <v>22005.205000000002</v>
      </c>
      <c r="T190" s="72">
        <v>16474.52</v>
      </c>
      <c r="U190" s="72">
        <v>11623.387000000001</v>
      </c>
      <c r="V190" s="72">
        <v>7106.491</v>
      </c>
      <c r="W190" s="72">
        <v>3724.15</v>
      </c>
      <c r="X190" s="72">
        <v>1412.009</v>
      </c>
      <c r="Y190" s="72">
        <v>348.60500000000002</v>
      </c>
      <c r="Z190" s="72">
        <v>53.051000000000002</v>
      </c>
      <c r="AA190" s="72">
        <v>4.3159999999999998</v>
      </c>
      <c r="AB190" s="4" t="s">
        <v>291</v>
      </c>
      <c r="AD190" s="1">
        <f t="shared" si="2"/>
        <v>5542.1309999999994</v>
      </c>
    </row>
    <row r="191" spans="1:30" x14ac:dyDescent="0.3">
      <c r="A191" s="65">
        <v>190</v>
      </c>
      <c r="B191" s="66" t="s">
        <v>323</v>
      </c>
      <c r="C191" s="68" t="s">
        <v>54</v>
      </c>
      <c r="D191" s="71" t="s">
        <v>50</v>
      </c>
      <c r="E191" s="71">
        <v>1500</v>
      </c>
      <c r="F191" s="71">
        <v>2060</v>
      </c>
      <c r="G191" s="72">
        <v>86458.888999999996</v>
      </c>
      <c r="H191" s="72">
        <v>83496.760999999999</v>
      </c>
      <c r="I191" s="72">
        <v>80395.899999999994</v>
      </c>
      <c r="J191" s="72">
        <v>76792.494999999995</v>
      </c>
      <c r="K191" s="72">
        <v>72400.092999999993</v>
      </c>
      <c r="L191" s="72">
        <v>67450.728000000003</v>
      </c>
      <c r="M191" s="72">
        <v>62130.008999999998</v>
      </c>
      <c r="N191" s="72">
        <v>56570.214999999997</v>
      </c>
      <c r="O191" s="72">
        <v>50904.423999999999</v>
      </c>
      <c r="P191" s="72">
        <v>45176.78</v>
      </c>
      <c r="Q191" s="72">
        <v>39246.495999999999</v>
      </c>
      <c r="R191" s="72">
        <v>32919.517</v>
      </c>
      <c r="S191" s="72">
        <v>26479.498</v>
      </c>
      <c r="T191" s="72">
        <v>19862.651000000002</v>
      </c>
      <c r="U191" s="72">
        <v>13981.089</v>
      </c>
      <c r="V191" s="72">
        <v>8889.0239999999994</v>
      </c>
      <c r="W191" s="72">
        <v>4575.16</v>
      </c>
      <c r="X191" s="72">
        <v>1837.2660000000001</v>
      </c>
      <c r="Y191" s="72">
        <v>472.98099999999999</v>
      </c>
      <c r="Z191" s="72">
        <v>69.77</v>
      </c>
      <c r="AA191" s="72">
        <v>6.1420000000000003</v>
      </c>
      <c r="AB191" s="4" t="s">
        <v>291</v>
      </c>
      <c r="AD191" s="1">
        <f t="shared" si="2"/>
        <v>6961.3189999999995</v>
      </c>
    </row>
    <row r="192" spans="1:30" x14ac:dyDescent="0.3">
      <c r="A192" s="65">
        <v>191</v>
      </c>
      <c r="B192" s="66" t="s">
        <v>323</v>
      </c>
      <c r="C192" s="68" t="s">
        <v>54</v>
      </c>
      <c r="D192" s="71" t="s">
        <v>50</v>
      </c>
      <c r="E192" s="71">
        <v>1500</v>
      </c>
      <c r="F192" s="71">
        <v>2065</v>
      </c>
      <c r="G192" s="72">
        <v>88390.384999999995</v>
      </c>
      <c r="H192" s="72">
        <v>85843.608999999997</v>
      </c>
      <c r="I192" s="72">
        <v>83180.070000000007</v>
      </c>
      <c r="J192" s="72">
        <v>79981.373999999996</v>
      </c>
      <c r="K192" s="72">
        <v>76099.100999999995</v>
      </c>
      <c r="L192" s="72">
        <v>71613.198000000004</v>
      </c>
      <c r="M192" s="72">
        <v>66681.346999999994</v>
      </c>
      <c r="N192" s="72">
        <v>61341.574999999997</v>
      </c>
      <c r="O192" s="72">
        <v>55713.451000000001</v>
      </c>
      <c r="P192" s="72">
        <v>49918.156000000003</v>
      </c>
      <c r="Q192" s="72">
        <v>43927.194000000003</v>
      </c>
      <c r="R192" s="72">
        <v>37679.315999999999</v>
      </c>
      <c r="S192" s="72">
        <v>30967.296999999999</v>
      </c>
      <c r="T192" s="72">
        <v>24021.168000000001</v>
      </c>
      <c r="U192" s="72">
        <v>16988.117999999999</v>
      </c>
      <c r="V192" s="72">
        <v>10819.303</v>
      </c>
      <c r="W192" s="72">
        <v>5828.9549999999999</v>
      </c>
      <c r="X192" s="72">
        <v>2306.4949999999999</v>
      </c>
      <c r="Y192" s="72">
        <v>636.51400000000001</v>
      </c>
      <c r="Z192" s="72">
        <v>99.418000000000006</v>
      </c>
      <c r="AA192" s="72">
        <v>8.34</v>
      </c>
      <c r="AB192" s="4">
        <v>5.0999999999999997E-2</v>
      </c>
      <c r="AD192" s="1">
        <f t="shared" si="2"/>
        <v>8879.7729999999992</v>
      </c>
    </row>
    <row r="193" spans="1:30" x14ac:dyDescent="0.3">
      <c r="A193" s="65">
        <v>192</v>
      </c>
      <c r="B193" s="66" t="s">
        <v>323</v>
      </c>
      <c r="C193" s="68" t="s">
        <v>54</v>
      </c>
      <c r="D193" s="71" t="s">
        <v>50</v>
      </c>
      <c r="E193" s="71">
        <v>1500</v>
      </c>
      <c r="F193" s="71">
        <v>2070</v>
      </c>
      <c r="G193" s="72">
        <v>89857.675000000003</v>
      </c>
      <c r="H193" s="72">
        <v>87824.622000000003</v>
      </c>
      <c r="I193" s="72">
        <v>85547.88</v>
      </c>
      <c r="J193" s="72">
        <v>82785.399999999994</v>
      </c>
      <c r="K193" s="72">
        <v>79312.524999999994</v>
      </c>
      <c r="L193" s="72">
        <v>75334.084000000003</v>
      </c>
      <c r="M193" s="72">
        <v>70857.45</v>
      </c>
      <c r="N193" s="72">
        <v>65897.638000000006</v>
      </c>
      <c r="O193" s="72">
        <v>60479.004000000001</v>
      </c>
      <c r="P193" s="72">
        <v>54705.097000000002</v>
      </c>
      <c r="Q193" s="72">
        <v>48615.696000000004</v>
      </c>
      <c r="R193" s="72">
        <v>42260.557000000001</v>
      </c>
      <c r="S193" s="72">
        <v>35544.796999999999</v>
      </c>
      <c r="T193" s="72">
        <v>28215</v>
      </c>
      <c r="U193" s="72">
        <v>20694.669000000002</v>
      </c>
      <c r="V193" s="72">
        <v>13303.075000000001</v>
      </c>
      <c r="W193" s="72">
        <v>7222.8670000000002</v>
      </c>
      <c r="X193" s="72">
        <v>3019.7190000000001</v>
      </c>
      <c r="Y193" s="72">
        <v>822.37</v>
      </c>
      <c r="Z193" s="72">
        <v>139.47499999999999</v>
      </c>
      <c r="AA193" s="72">
        <v>12.365</v>
      </c>
      <c r="AB193" s="4">
        <v>7.1999999999999995E-2</v>
      </c>
      <c r="AD193" s="1">
        <f t="shared" si="2"/>
        <v>11216.868</v>
      </c>
    </row>
    <row r="194" spans="1:30" x14ac:dyDescent="0.3">
      <c r="A194" s="65">
        <v>193</v>
      </c>
      <c r="B194" s="66" t="s">
        <v>323</v>
      </c>
      <c r="C194" s="68" t="s">
        <v>54</v>
      </c>
      <c r="D194" s="71" t="s">
        <v>50</v>
      </c>
      <c r="E194" s="71">
        <v>1500</v>
      </c>
      <c r="F194" s="71">
        <v>2075</v>
      </c>
      <c r="G194" s="72">
        <v>90874.426000000007</v>
      </c>
      <c r="H194" s="72">
        <v>89337.017999999996</v>
      </c>
      <c r="I194" s="72">
        <v>87548.457999999999</v>
      </c>
      <c r="J194" s="72">
        <v>85172.880999999994</v>
      </c>
      <c r="K194" s="72">
        <v>82142.498000000007</v>
      </c>
      <c r="L194" s="72">
        <v>78572.823000000004</v>
      </c>
      <c r="M194" s="72">
        <v>74596.926000000007</v>
      </c>
      <c r="N194" s="72">
        <v>70084.406000000003</v>
      </c>
      <c r="O194" s="72">
        <v>65035.728999999999</v>
      </c>
      <c r="P194" s="72">
        <v>59455.665999999997</v>
      </c>
      <c r="Q194" s="72">
        <v>53358.803999999996</v>
      </c>
      <c r="R194" s="72">
        <v>46866.144999999997</v>
      </c>
      <c r="S194" s="72">
        <v>39981.493999999999</v>
      </c>
      <c r="T194" s="72">
        <v>32516.352999999999</v>
      </c>
      <c r="U194" s="72">
        <v>24463.26</v>
      </c>
      <c r="V194" s="72">
        <v>16384.690999999999</v>
      </c>
      <c r="W194" s="72">
        <v>9043.3019999999997</v>
      </c>
      <c r="X194" s="72">
        <v>3839.694</v>
      </c>
      <c r="Y194" s="72">
        <v>1117.8589999999999</v>
      </c>
      <c r="Z194" s="72">
        <v>186.33500000000001</v>
      </c>
      <c r="AA194" s="72">
        <v>18.081</v>
      </c>
      <c r="AB194" s="4">
        <v>0.105</v>
      </c>
      <c r="AD194" s="1">
        <f t="shared" si="2"/>
        <v>14205.375999999998</v>
      </c>
    </row>
    <row r="195" spans="1:30" x14ac:dyDescent="0.3">
      <c r="A195" s="65">
        <v>194</v>
      </c>
      <c r="B195" s="66" t="s">
        <v>323</v>
      </c>
      <c r="C195" s="68" t="s">
        <v>54</v>
      </c>
      <c r="D195" s="71" t="s">
        <v>50</v>
      </c>
      <c r="E195" s="71">
        <v>1500</v>
      </c>
      <c r="F195" s="71">
        <v>2080</v>
      </c>
      <c r="G195" s="72">
        <v>91453.504000000001</v>
      </c>
      <c r="H195" s="72">
        <v>90394.524000000005</v>
      </c>
      <c r="I195" s="72">
        <v>89079.294999999998</v>
      </c>
      <c r="J195" s="72">
        <v>87192.884999999995</v>
      </c>
      <c r="K195" s="72">
        <v>84556.633000000002</v>
      </c>
      <c r="L195" s="72">
        <v>81429.812999999995</v>
      </c>
      <c r="M195" s="72">
        <v>77857.741999999998</v>
      </c>
      <c r="N195" s="72">
        <v>73840.130999999994</v>
      </c>
      <c r="O195" s="72">
        <v>69230.316000000006</v>
      </c>
      <c r="P195" s="72">
        <v>64005.997000000003</v>
      </c>
      <c r="Q195" s="72">
        <v>58075.802000000003</v>
      </c>
      <c r="R195" s="72">
        <v>51540.023000000001</v>
      </c>
      <c r="S195" s="72">
        <v>44465.112999999998</v>
      </c>
      <c r="T195" s="72">
        <v>36730.803999999996</v>
      </c>
      <c r="U195" s="72">
        <v>28364.287</v>
      </c>
      <c r="V195" s="72">
        <v>19561.282999999999</v>
      </c>
      <c r="W195" s="72">
        <v>11332.960999999999</v>
      </c>
      <c r="X195" s="72">
        <v>4940.7700000000004</v>
      </c>
      <c r="Y195" s="72">
        <v>1474.44</v>
      </c>
      <c r="Z195" s="72">
        <v>266.21600000000001</v>
      </c>
      <c r="AA195" s="72">
        <v>25.166</v>
      </c>
      <c r="AB195" s="4">
        <v>0.156</v>
      </c>
      <c r="AD195" s="1">
        <f t="shared" ref="AD195:AD258" si="3">SUM(W195:AB195)</f>
        <v>18039.708999999999</v>
      </c>
    </row>
    <row r="196" spans="1:30" x14ac:dyDescent="0.3">
      <c r="A196" s="65">
        <v>195</v>
      </c>
      <c r="B196" s="66" t="s">
        <v>323</v>
      </c>
      <c r="C196" s="68" t="s">
        <v>54</v>
      </c>
      <c r="D196" s="71" t="s">
        <v>50</v>
      </c>
      <c r="E196" s="71">
        <v>1500</v>
      </c>
      <c r="F196" s="71">
        <v>2085</v>
      </c>
      <c r="G196" s="72">
        <v>91640.073000000004</v>
      </c>
      <c r="H196" s="72">
        <v>91011.960999999996</v>
      </c>
      <c r="I196" s="72">
        <v>90154.269</v>
      </c>
      <c r="J196" s="72">
        <v>88742.66</v>
      </c>
      <c r="K196" s="72">
        <v>86603.225000000006</v>
      </c>
      <c r="L196" s="72">
        <v>83871.553</v>
      </c>
      <c r="M196" s="72">
        <v>80738.274999999994</v>
      </c>
      <c r="N196" s="72">
        <v>77121.118000000002</v>
      </c>
      <c r="O196" s="72">
        <v>73000.062999999995</v>
      </c>
      <c r="P196" s="72">
        <v>68203.182000000001</v>
      </c>
      <c r="Q196" s="72">
        <v>62604.654999999999</v>
      </c>
      <c r="R196" s="72">
        <v>56201.213000000003</v>
      </c>
      <c r="S196" s="72">
        <v>49035.779000000002</v>
      </c>
      <c r="T196" s="72">
        <v>41023.074000000001</v>
      </c>
      <c r="U196" s="72">
        <v>32248.368999999999</v>
      </c>
      <c r="V196" s="72">
        <v>22893.625</v>
      </c>
      <c r="W196" s="72">
        <v>13739.516</v>
      </c>
      <c r="X196" s="72">
        <v>6355.482</v>
      </c>
      <c r="Y196" s="72">
        <v>1971.838</v>
      </c>
      <c r="Z196" s="72">
        <v>368.03800000000001</v>
      </c>
      <c r="AA196" s="72">
        <v>37.604999999999997</v>
      </c>
      <c r="AB196" s="4">
        <v>0.23799999999999999</v>
      </c>
      <c r="AD196" s="1">
        <f t="shared" si="3"/>
        <v>22472.717000000001</v>
      </c>
    </row>
    <row r="197" spans="1:30" x14ac:dyDescent="0.3">
      <c r="A197" s="65">
        <v>196</v>
      </c>
      <c r="B197" s="66" t="s">
        <v>323</v>
      </c>
      <c r="C197" s="68" t="s">
        <v>54</v>
      </c>
      <c r="D197" s="71" t="s">
        <v>50</v>
      </c>
      <c r="E197" s="71">
        <v>1500</v>
      </c>
      <c r="F197" s="71">
        <v>2090</v>
      </c>
      <c r="G197" s="72">
        <v>91498.934999999998</v>
      </c>
      <c r="H197" s="72">
        <v>91235.797999999995</v>
      </c>
      <c r="I197" s="72">
        <v>90789.201000000001</v>
      </c>
      <c r="J197" s="72">
        <v>89837.107999999993</v>
      </c>
      <c r="K197" s="72">
        <v>88181.712</v>
      </c>
      <c r="L197" s="72">
        <v>85947.832999999999</v>
      </c>
      <c r="M197" s="72">
        <v>83206.854000000007</v>
      </c>
      <c r="N197" s="72">
        <v>80025.945999999996</v>
      </c>
      <c r="O197" s="72">
        <v>76302.366999999998</v>
      </c>
      <c r="P197" s="72">
        <v>71985.880999999994</v>
      </c>
      <c r="Q197" s="72">
        <v>66795.448999999993</v>
      </c>
      <c r="R197" s="72">
        <v>60692.182000000001</v>
      </c>
      <c r="S197" s="72">
        <v>53612.197</v>
      </c>
      <c r="T197" s="72">
        <v>45425.826000000001</v>
      </c>
      <c r="U197" s="72">
        <v>36244.552000000003</v>
      </c>
      <c r="V197" s="72">
        <v>26286.241999999998</v>
      </c>
      <c r="W197" s="72">
        <v>16306.957</v>
      </c>
      <c r="X197" s="72">
        <v>7880.902</v>
      </c>
      <c r="Y197" s="72">
        <v>2631.4630000000002</v>
      </c>
      <c r="Z197" s="72">
        <v>517.452</v>
      </c>
      <c r="AA197" s="72">
        <v>54.908000000000001</v>
      </c>
      <c r="AB197" s="4">
        <v>0.36699999999999999</v>
      </c>
      <c r="AD197" s="1">
        <f t="shared" si="3"/>
        <v>27392.048999999999</v>
      </c>
    </row>
    <row r="198" spans="1:30" x14ac:dyDescent="0.3">
      <c r="A198" s="65">
        <v>197</v>
      </c>
      <c r="B198" s="66" t="s">
        <v>323</v>
      </c>
      <c r="C198" s="68" t="s">
        <v>54</v>
      </c>
      <c r="D198" s="71" t="s">
        <v>50</v>
      </c>
      <c r="E198" s="71">
        <v>1500</v>
      </c>
      <c r="F198" s="71">
        <v>2095</v>
      </c>
      <c r="G198" s="72">
        <v>91077.282000000007</v>
      </c>
      <c r="H198" s="72">
        <v>91128.341</v>
      </c>
      <c r="I198" s="72">
        <v>91029.618000000002</v>
      </c>
      <c r="J198" s="72">
        <v>90492.197</v>
      </c>
      <c r="K198" s="72">
        <v>89306.240000000005</v>
      </c>
      <c r="L198" s="72">
        <v>87558.263999999996</v>
      </c>
      <c r="M198" s="72">
        <v>85311.918000000005</v>
      </c>
      <c r="N198" s="72">
        <v>82522.095000000001</v>
      </c>
      <c r="O198" s="72">
        <v>79233.486000000004</v>
      </c>
      <c r="P198" s="72">
        <v>75310.811000000002</v>
      </c>
      <c r="Q198" s="72">
        <v>70587.501000000004</v>
      </c>
      <c r="R198" s="72">
        <v>64867.527999999998</v>
      </c>
      <c r="S198" s="72">
        <v>58045.004999999997</v>
      </c>
      <c r="T198" s="72">
        <v>49862.493999999999</v>
      </c>
      <c r="U198" s="72">
        <v>40383.748</v>
      </c>
      <c r="V198" s="72">
        <v>29833.026000000002</v>
      </c>
      <c r="W198" s="72">
        <v>19007.812999999998</v>
      </c>
      <c r="X198" s="72">
        <v>9547.6630000000005</v>
      </c>
      <c r="Y198" s="72">
        <v>3368.2669999999998</v>
      </c>
      <c r="Z198" s="72">
        <v>724.57299999999998</v>
      </c>
      <c r="AA198" s="72">
        <v>81.495000000000005</v>
      </c>
      <c r="AB198" s="4" t="s">
        <v>291</v>
      </c>
      <c r="AD198" s="1">
        <f t="shared" si="3"/>
        <v>32729.810999999998</v>
      </c>
    </row>
    <row r="199" spans="1:30" x14ac:dyDescent="0.3">
      <c r="A199" s="65">
        <v>198</v>
      </c>
      <c r="B199" s="66" t="s">
        <v>323</v>
      </c>
      <c r="C199" s="68" t="s">
        <v>54</v>
      </c>
      <c r="D199" s="71" t="s">
        <v>50</v>
      </c>
      <c r="E199" s="71">
        <v>1500</v>
      </c>
      <c r="F199" s="71">
        <v>2100</v>
      </c>
      <c r="G199" s="72">
        <v>90345.754000000001</v>
      </c>
      <c r="H199" s="72">
        <v>90738.744999999995</v>
      </c>
      <c r="I199" s="72">
        <v>90938.237999999998</v>
      </c>
      <c r="J199" s="72">
        <v>90752.668999999994</v>
      </c>
      <c r="K199" s="72">
        <v>89993.008000000002</v>
      </c>
      <c r="L199" s="72">
        <v>88717.213000000003</v>
      </c>
      <c r="M199" s="72">
        <v>86954.142999999996</v>
      </c>
      <c r="N199" s="72">
        <v>84657.679000000004</v>
      </c>
      <c r="O199" s="72">
        <v>81760.971000000005</v>
      </c>
      <c r="P199" s="72">
        <v>78272.303</v>
      </c>
      <c r="Q199" s="72">
        <v>73938.167000000001</v>
      </c>
      <c r="R199" s="72">
        <v>68668.914999999994</v>
      </c>
      <c r="S199" s="72">
        <v>62197.072</v>
      </c>
      <c r="T199" s="72">
        <v>54197.985999999997</v>
      </c>
      <c r="U199" s="72">
        <v>44600.057000000001</v>
      </c>
      <c r="V199" s="72">
        <v>33568.337</v>
      </c>
      <c r="W199" s="72">
        <v>21906.507000000001</v>
      </c>
      <c r="X199" s="72">
        <v>11388.236999999999</v>
      </c>
      <c r="Y199" s="72">
        <v>4203.6610000000001</v>
      </c>
      <c r="Z199" s="72">
        <v>968.20899999999995</v>
      </c>
      <c r="AA199" s="72">
        <v>120.861</v>
      </c>
      <c r="AB199" s="4" t="s">
        <v>291</v>
      </c>
      <c r="AD199" s="1">
        <f t="shared" si="3"/>
        <v>38587.474999999999</v>
      </c>
    </row>
    <row r="200" spans="1:30" x14ac:dyDescent="0.3">
      <c r="A200" s="65">
        <v>199</v>
      </c>
      <c r="B200" s="66" t="s">
        <v>323</v>
      </c>
      <c r="C200" s="67" t="s">
        <v>55</v>
      </c>
      <c r="D200" s="71" t="s">
        <v>56</v>
      </c>
      <c r="E200" s="71">
        <v>947</v>
      </c>
      <c r="F200" s="71">
        <v>2015</v>
      </c>
      <c r="G200" s="72">
        <v>80550.720000000001</v>
      </c>
      <c r="H200" s="72">
        <v>69999.307000000001</v>
      </c>
      <c r="I200" s="72">
        <v>60531.54</v>
      </c>
      <c r="J200" s="72">
        <v>51901.860999999997</v>
      </c>
      <c r="K200" s="72">
        <v>43926.576000000001</v>
      </c>
      <c r="L200" s="72">
        <v>37529.915999999997</v>
      </c>
      <c r="M200" s="72">
        <v>31783.72</v>
      </c>
      <c r="N200" s="72">
        <v>25958.367999999999</v>
      </c>
      <c r="O200" s="72">
        <v>20704.092000000001</v>
      </c>
      <c r="P200" s="72">
        <v>16184.548000000001</v>
      </c>
      <c r="Q200" s="72">
        <v>12898.397000000001</v>
      </c>
      <c r="R200" s="72">
        <v>10203.91</v>
      </c>
      <c r="S200" s="72">
        <v>7832.3069999999998</v>
      </c>
      <c r="T200" s="72">
        <v>5691.5050000000001</v>
      </c>
      <c r="U200" s="72">
        <v>3825.5189999999998</v>
      </c>
      <c r="V200" s="72">
        <v>2200.3409999999999</v>
      </c>
      <c r="W200" s="72">
        <v>1042.635</v>
      </c>
      <c r="X200" s="72">
        <v>349.56700000000001</v>
      </c>
      <c r="Y200" s="72">
        <v>70.471000000000004</v>
      </c>
      <c r="Z200" s="72">
        <v>8.532</v>
      </c>
      <c r="AA200" s="72">
        <v>0.55800000000000005</v>
      </c>
      <c r="AB200" s="4" t="s">
        <v>291</v>
      </c>
      <c r="AD200" s="1">
        <f t="shared" si="3"/>
        <v>1471.7629999999999</v>
      </c>
    </row>
    <row r="201" spans="1:30" x14ac:dyDescent="0.3">
      <c r="A201" s="65">
        <v>200</v>
      </c>
      <c r="B201" s="66" t="s">
        <v>323</v>
      </c>
      <c r="C201" s="67" t="s">
        <v>55</v>
      </c>
      <c r="D201" s="71" t="s">
        <v>56</v>
      </c>
      <c r="E201" s="71">
        <v>947</v>
      </c>
      <c r="F201" s="71">
        <v>2020</v>
      </c>
      <c r="G201" s="72">
        <v>87836.438999999998</v>
      </c>
      <c r="H201" s="72">
        <v>78331.482999999993</v>
      </c>
      <c r="I201" s="72">
        <v>69032.184999999998</v>
      </c>
      <c r="J201" s="72">
        <v>59704.375999999997</v>
      </c>
      <c r="K201" s="72">
        <v>50865.777000000002</v>
      </c>
      <c r="L201" s="72">
        <v>42855.65</v>
      </c>
      <c r="M201" s="72">
        <v>36495.857000000004</v>
      </c>
      <c r="N201" s="72">
        <v>30738.519</v>
      </c>
      <c r="O201" s="72">
        <v>24924.516</v>
      </c>
      <c r="P201" s="72">
        <v>19715.701000000001</v>
      </c>
      <c r="Q201" s="72">
        <v>15222.045</v>
      </c>
      <c r="R201" s="72">
        <v>11915.986000000001</v>
      </c>
      <c r="S201" s="72">
        <v>9142.9770000000008</v>
      </c>
      <c r="T201" s="72">
        <v>6655.6589999999997</v>
      </c>
      <c r="U201" s="72">
        <v>4437.7690000000002</v>
      </c>
      <c r="V201" s="72">
        <v>2586.607</v>
      </c>
      <c r="W201" s="72">
        <v>1198.442</v>
      </c>
      <c r="X201" s="72">
        <v>416.55399999999997</v>
      </c>
      <c r="Y201" s="72">
        <v>91.912999999999997</v>
      </c>
      <c r="Z201" s="72">
        <v>11.023</v>
      </c>
      <c r="AA201" s="72">
        <v>0.80800000000000005</v>
      </c>
      <c r="AB201" s="4" t="s">
        <v>291</v>
      </c>
      <c r="AD201" s="1">
        <f t="shared" si="3"/>
        <v>1718.74</v>
      </c>
    </row>
    <row r="202" spans="1:30" x14ac:dyDescent="0.3">
      <c r="A202" s="65">
        <v>201</v>
      </c>
      <c r="B202" s="66" t="s">
        <v>323</v>
      </c>
      <c r="C202" s="67" t="s">
        <v>55</v>
      </c>
      <c r="D202" s="71" t="s">
        <v>56</v>
      </c>
      <c r="E202" s="71">
        <v>947</v>
      </c>
      <c r="F202" s="71">
        <v>2025</v>
      </c>
      <c r="G202" s="72">
        <v>95240.240999999995</v>
      </c>
      <c r="H202" s="72">
        <v>85742.11</v>
      </c>
      <c r="I202" s="72">
        <v>77394.260999999999</v>
      </c>
      <c r="J202" s="72">
        <v>68208.957999999999</v>
      </c>
      <c r="K202" s="72">
        <v>58634.427000000003</v>
      </c>
      <c r="L202" s="72">
        <v>49756.305</v>
      </c>
      <c r="M202" s="72">
        <v>41803.144999999997</v>
      </c>
      <c r="N202" s="72">
        <v>35428.741999999998</v>
      </c>
      <c r="O202" s="72">
        <v>29642.098000000002</v>
      </c>
      <c r="P202" s="72">
        <v>23839.348000000002</v>
      </c>
      <c r="Q202" s="72">
        <v>18624.106</v>
      </c>
      <c r="R202" s="72">
        <v>14126.768</v>
      </c>
      <c r="S202" s="72">
        <v>10732.686</v>
      </c>
      <c r="T202" s="72">
        <v>7818.9889999999996</v>
      </c>
      <c r="U202" s="72">
        <v>5236.0479999999998</v>
      </c>
      <c r="V202" s="72">
        <v>3040.317</v>
      </c>
      <c r="W202" s="72">
        <v>1430.3879999999999</v>
      </c>
      <c r="X202" s="72">
        <v>487.23700000000002</v>
      </c>
      <c r="Y202" s="72">
        <v>112.517</v>
      </c>
      <c r="Z202" s="72">
        <v>14.858000000000001</v>
      </c>
      <c r="AA202" s="72">
        <v>1.0680000000000001</v>
      </c>
      <c r="AB202" s="4" t="s">
        <v>291</v>
      </c>
      <c r="AD202" s="1">
        <f t="shared" si="3"/>
        <v>2046.068</v>
      </c>
    </row>
    <row r="203" spans="1:30" x14ac:dyDescent="0.3">
      <c r="A203" s="65">
        <v>202</v>
      </c>
      <c r="B203" s="66" t="s">
        <v>323</v>
      </c>
      <c r="C203" s="67" t="s">
        <v>55</v>
      </c>
      <c r="D203" s="71" t="s">
        <v>56</v>
      </c>
      <c r="E203" s="71">
        <v>947</v>
      </c>
      <c r="F203" s="71">
        <v>2030</v>
      </c>
      <c r="G203" s="72">
        <v>102851.149</v>
      </c>
      <c r="H203" s="72">
        <v>93274.546000000002</v>
      </c>
      <c r="I203" s="72">
        <v>84845.35</v>
      </c>
      <c r="J203" s="72">
        <v>76577.587</v>
      </c>
      <c r="K203" s="72">
        <v>67107.247000000003</v>
      </c>
      <c r="L203" s="72">
        <v>57476.474999999999</v>
      </c>
      <c r="M203" s="72">
        <v>48660.557000000001</v>
      </c>
      <c r="N203" s="72">
        <v>40718.766000000003</v>
      </c>
      <c r="O203" s="72">
        <v>34310.798999999999</v>
      </c>
      <c r="P203" s="72">
        <v>28490.953000000001</v>
      </c>
      <c r="Q203" s="72">
        <v>22631.776000000002</v>
      </c>
      <c r="R203" s="72">
        <v>17369.983</v>
      </c>
      <c r="S203" s="72">
        <v>12794.815000000001</v>
      </c>
      <c r="T203" s="72">
        <v>9239.3459999999995</v>
      </c>
      <c r="U203" s="72">
        <v>6202.7219999999998</v>
      </c>
      <c r="V203" s="72">
        <v>3632.39</v>
      </c>
      <c r="W203" s="72">
        <v>1711.098</v>
      </c>
      <c r="X203" s="72">
        <v>592.48099999999999</v>
      </c>
      <c r="Y203" s="72">
        <v>134.405</v>
      </c>
      <c r="Z203" s="72">
        <v>18.734000000000002</v>
      </c>
      <c r="AA203" s="72">
        <v>1.472</v>
      </c>
      <c r="AB203" s="4" t="s">
        <v>291</v>
      </c>
      <c r="AD203" s="1">
        <f t="shared" si="3"/>
        <v>2458.19</v>
      </c>
    </row>
    <row r="204" spans="1:30" x14ac:dyDescent="0.3">
      <c r="A204" s="65">
        <v>203</v>
      </c>
      <c r="B204" s="66" t="s">
        <v>323</v>
      </c>
      <c r="C204" s="67" t="s">
        <v>55</v>
      </c>
      <c r="D204" s="71" t="s">
        <v>56</v>
      </c>
      <c r="E204" s="71">
        <v>947</v>
      </c>
      <c r="F204" s="71">
        <v>2035</v>
      </c>
      <c r="G204" s="72">
        <v>110393.829</v>
      </c>
      <c r="H204" s="72">
        <v>101019.819</v>
      </c>
      <c r="I204" s="72">
        <v>92428.191000000006</v>
      </c>
      <c r="J204" s="72">
        <v>84050.201000000001</v>
      </c>
      <c r="K204" s="72">
        <v>75465.130999999994</v>
      </c>
      <c r="L204" s="72">
        <v>65915.710999999996</v>
      </c>
      <c r="M204" s="72">
        <v>56341.256000000001</v>
      </c>
      <c r="N204" s="72">
        <v>47543.718000000001</v>
      </c>
      <c r="O204" s="72">
        <v>39582.794000000002</v>
      </c>
      <c r="P204" s="72">
        <v>33122.81</v>
      </c>
      <c r="Q204" s="72">
        <v>27178.508000000002</v>
      </c>
      <c r="R204" s="72">
        <v>21212.583999999999</v>
      </c>
      <c r="S204" s="72">
        <v>15820.279</v>
      </c>
      <c r="T204" s="72">
        <v>11089.575000000001</v>
      </c>
      <c r="U204" s="72">
        <v>7392.473</v>
      </c>
      <c r="V204" s="72">
        <v>4350.2470000000003</v>
      </c>
      <c r="W204" s="72">
        <v>2079.75</v>
      </c>
      <c r="X204" s="72">
        <v>724.75099999999998</v>
      </c>
      <c r="Y204" s="72">
        <v>167.09800000000001</v>
      </c>
      <c r="Z204" s="72">
        <v>22.917999999999999</v>
      </c>
      <c r="AA204" s="72">
        <v>1.9119999999999999</v>
      </c>
      <c r="AB204" s="4" t="s">
        <v>291</v>
      </c>
      <c r="AD204" s="1">
        <f t="shared" si="3"/>
        <v>2996.4290000000001</v>
      </c>
    </row>
    <row r="205" spans="1:30" x14ac:dyDescent="0.3">
      <c r="A205" s="65">
        <v>204</v>
      </c>
      <c r="B205" s="66" t="s">
        <v>323</v>
      </c>
      <c r="C205" s="67" t="s">
        <v>55</v>
      </c>
      <c r="D205" s="71" t="s">
        <v>56</v>
      </c>
      <c r="E205" s="71">
        <v>947</v>
      </c>
      <c r="F205" s="71">
        <v>2040</v>
      </c>
      <c r="G205" s="72">
        <v>117428.356</v>
      </c>
      <c r="H205" s="72">
        <v>108699.553</v>
      </c>
      <c r="I205" s="72">
        <v>100220.716</v>
      </c>
      <c r="J205" s="72">
        <v>91655.808000000005</v>
      </c>
      <c r="K205" s="72">
        <v>82948.023000000001</v>
      </c>
      <c r="L205" s="72">
        <v>74259.683000000005</v>
      </c>
      <c r="M205" s="72">
        <v>64749.813000000002</v>
      </c>
      <c r="N205" s="72">
        <v>55185.504000000001</v>
      </c>
      <c r="O205" s="72">
        <v>46359.701999999997</v>
      </c>
      <c r="P205" s="72">
        <v>38345.534</v>
      </c>
      <c r="Q205" s="72">
        <v>31722.727999999999</v>
      </c>
      <c r="R205" s="72">
        <v>25586.86</v>
      </c>
      <c r="S205" s="72">
        <v>19415.341</v>
      </c>
      <c r="T205" s="72">
        <v>13796.099</v>
      </c>
      <c r="U205" s="72">
        <v>8946.31</v>
      </c>
      <c r="V205" s="72">
        <v>5241.4989999999998</v>
      </c>
      <c r="W205" s="72">
        <v>2524.9789999999998</v>
      </c>
      <c r="X205" s="72">
        <v>899.899</v>
      </c>
      <c r="Y205" s="72">
        <v>209.59399999999999</v>
      </c>
      <c r="Z205" s="72">
        <v>29.119</v>
      </c>
      <c r="AA205" s="72">
        <v>2.391</v>
      </c>
      <c r="AB205" s="4" t="s">
        <v>291</v>
      </c>
      <c r="AD205" s="1">
        <f t="shared" si="3"/>
        <v>3665.982</v>
      </c>
    </row>
    <row r="206" spans="1:30" x14ac:dyDescent="0.3">
      <c r="A206" s="65">
        <v>205</v>
      </c>
      <c r="B206" s="66" t="s">
        <v>323</v>
      </c>
      <c r="C206" s="67" t="s">
        <v>55</v>
      </c>
      <c r="D206" s="71" t="s">
        <v>56</v>
      </c>
      <c r="E206" s="71">
        <v>947</v>
      </c>
      <c r="F206" s="71">
        <v>2045</v>
      </c>
      <c r="G206" s="72">
        <v>123721.495</v>
      </c>
      <c r="H206" s="72">
        <v>115863.192</v>
      </c>
      <c r="I206" s="72">
        <v>107943.461</v>
      </c>
      <c r="J206" s="72">
        <v>99465.457999999999</v>
      </c>
      <c r="K206" s="72">
        <v>90557.065999999904</v>
      </c>
      <c r="L206" s="72">
        <v>81738.31</v>
      </c>
      <c r="M206" s="72">
        <v>73069.298999999999</v>
      </c>
      <c r="N206" s="72">
        <v>63553.402999999998</v>
      </c>
      <c r="O206" s="72">
        <v>53944.821000000004</v>
      </c>
      <c r="P206" s="72">
        <v>45042.165000000001</v>
      </c>
      <c r="Q206" s="72">
        <v>36849.641000000003</v>
      </c>
      <c r="R206" s="72">
        <v>29986.435000000001</v>
      </c>
      <c r="S206" s="72">
        <v>23537.971000000001</v>
      </c>
      <c r="T206" s="72">
        <v>17038.996999999999</v>
      </c>
      <c r="U206" s="72">
        <v>11230.536</v>
      </c>
      <c r="V206" s="72">
        <v>6425.59</v>
      </c>
      <c r="W206" s="72">
        <v>3091.7139999999999</v>
      </c>
      <c r="X206" s="72">
        <v>1113.6679999999999</v>
      </c>
      <c r="Y206" s="72">
        <v>267.38200000000001</v>
      </c>
      <c r="Z206" s="72">
        <v>37.56</v>
      </c>
      <c r="AA206" s="72">
        <v>3.0920000000000001</v>
      </c>
      <c r="AB206" s="4">
        <v>1E-3</v>
      </c>
      <c r="AD206" s="1">
        <f t="shared" si="3"/>
        <v>4513.4169999999995</v>
      </c>
    </row>
    <row r="207" spans="1:30" x14ac:dyDescent="0.3">
      <c r="A207" s="65">
        <v>206</v>
      </c>
      <c r="B207" s="66" t="s">
        <v>323</v>
      </c>
      <c r="C207" s="67" t="s">
        <v>55</v>
      </c>
      <c r="D207" s="71" t="s">
        <v>56</v>
      </c>
      <c r="E207" s="71">
        <v>947</v>
      </c>
      <c r="F207" s="71">
        <v>2050</v>
      </c>
      <c r="G207" s="72">
        <v>129199.989</v>
      </c>
      <c r="H207" s="72">
        <v>122281.27899999999</v>
      </c>
      <c r="I207" s="72">
        <v>115152.005</v>
      </c>
      <c r="J207" s="72">
        <v>107207.04700000001</v>
      </c>
      <c r="K207" s="72">
        <v>98370.979000000007</v>
      </c>
      <c r="L207" s="72">
        <v>89346.18</v>
      </c>
      <c r="M207" s="72">
        <v>80542.972999999998</v>
      </c>
      <c r="N207" s="72">
        <v>71845.797999999995</v>
      </c>
      <c r="O207" s="72">
        <v>62258.89</v>
      </c>
      <c r="P207" s="72">
        <v>52541.362000000001</v>
      </c>
      <c r="Q207" s="72">
        <v>43414.034</v>
      </c>
      <c r="R207" s="72">
        <v>34960.004999999997</v>
      </c>
      <c r="S207" s="72">
        <v>27717.625</v>
      </c>
      <c r="T207" s="72">
        <v>20789.738000000001</v>
      </c>
      <c r="U207" s="72">
        <v>13990.781000000001</v>
      </c>
      <c r="V207" s="72">
        <v>8170.6149999999998</v>
      </c>
      <c r="W207" s="72">
        <v>3859.1170000000002</v>
      </c>
      <c r="X207" s="72">
        <v>1392.49</v>
      </c>
      <c r="Y207" s="72">
        <v>338.654</v>
      </c>
      <c r="Z207" s="72">
        <v>49.4</v>
      </c>
      <c r="AA207" s="72">
        <v>4.0670000000000002</v>
      </c>
      <c r="AB207" s="4">
        <v>2E-3</v>
      </c>
      <c r="AD207" s="1">
        <f t="shared" si="3"/>
        <v>5643.7300000000005</v>
      </c>
    </row>
    <row r="208" spans="1:30" x14ac:dyDescent="0.3">
      <c r="A208" s="65">
        <v>207</v>
      </c>
      <c r="B208" s="66" t="s">
        <v>323</v>
      </c>
      <c r="C208" s="67" t="s">
        <v>55</v>
      </c>
      <c r="D208" s="71" t="s">
        <v>56</v>
      </c>
      <c r="E208" s="71">
        <v>947</v>
      </c>
      <c r="F208" s="71">
        <v>2055</v>
      </c>
      <c r="G208" s="72">
        <v>134092.09</v>
      </c>
      <c r="H208" s="72">
        <v>127899.704</v>
      </c>
      <c r="I208" s="72">
        <v>121621.717</v>
      </c>
      <c r="J208" s="72">
        <v>114443.4</v>
      </c>
      <c r="K208" s="72">
        <v>106127.546</v>
      </c>
      <c r="L208" s="72">
        <v>97166.063999999998</v>
      </c>
      <c r="M208" s="72">
        <v>88150.368000000002</v>
      </c>
      <c r="N208" s="72">
        <v>79308.616999999998</v>
      </c>
      <c r="O208" s="72">
        <v>70503.001999999993</v>
      </c>
      <c r="P208" s="72">
        <v>60762.796000000002</v>
      </c>
      <c r="Q208" s="72">
        <v>50764.423000000003</v>
      </c>
      <c r="R208" s="72">
        <v>41317.953999999998</v>
      </c>
      <c r="S208" s="72">
        <v>32454.845000000001</v>
      </c>
      <c r="T208" s="72">
        <v>24630.315999999999</v>
      </c>
      <c r="U208" s="72">
        <v>17221.989000000001</v>
      </c>
      <c r="V208" s="72">
        <v>10307.691999999999</v>
      </c>
      <c r="W208" s="72">
        <v>5000.4979999999996</v>
      </c>
      <c r="X208" s="72">
        <v>1783.1980000000001</v>
      </c>
      <c r="Y208" s="72">
        <v>435.38799999999998</v>
      </c>
      <c r="Z208" s="72">
        <v>64.438000000000002</v>
      </c>
      <c r="AA208" s="72">
        <v>5.4889999999999999</v>
      </c>
      <c r="AB208" s="4">
        <v>3.0000000000000001E-3</v>
      </c>
      <c r="AD208" s="1">
        <f t="shared" si="3"/>
        <v>7289.0139999999992</v>
      </c>
    </row>
    <row r="209" spans="1:30" x14ac:dyDescent="0.3">
      <c r="A209" s="65">
        <v>208</v>
      </c>
      <c r="B209" s="66" t="s">
        <v>323</v>
      </c>
      <c r="C209" s="67" t="s">
        <v>55</v>
      </c>
      <c r="D209" s="71" t="s">
        <v>56</v>
      </c>
      <c r="E209" s="71">
        <v>947</v>
      </c>
      <c r="F209" s="71">
        <v>2060</v>
      </c>
      <c r="G209" s="72">
        <v>138322.04199999999</v>
      </c>
      <c r="H209" s="72">
        <v>132911.24600000001</v>
      </c>
      <c r="I209" s="72">
        <v>127287.85400000001</v>
      </c>
      <c r="J209" s="72">
        <v>120941.08199999999</v>
      </c>
      <c r="K209" s="72">
        <v>113381.97100000001</v>
      </c>
      <c r="L209" s="72">
        <v>104928.72</v>
      </c>
      <c r="M209" s="72">
        <v>95966.323999999993</v>
      </c>
      <c r="N209" s="72">
        <v>86903.001999999993</v>
      </c>
      <c r="O209" s="72">
        <v>77936.096000000005</v>
      </c>
      <c r="P209" s="72">
        <v>68925.125</v>
      </c>
      <c r="Q209" s="72">
        <v>58831.326999999997</v>
      </c>
      <c r="R209" s="72">
        <v>48443.478000000003</v>
      </c>
      <c r="S209" s="72">
        <v>38509.055</v>
      </c>
      <c r="T209" s="72">
        <v>29005.544999999998</v>
      </c>
      <c r="U209" s="72">
        <v>20578.393</v>
      </c>
      <c r="V209" s="72">
        <v>12857.120999999999</v>
      </c>
      <c r="W209" s="72">
        <v>6424.1620000000003</v>
      </c>
      <c r="X209" s="72">
        <v>2370.982</v>
      </c>
      <c r="Y209" s="72">
        <v>575.91899999999998</v>
      </c>
      <c r="Z209" s="72">
        <v>85.653999999999996</v>
      </c>
      <c r="AA209" s="72">
        <v>7.3719999999999999</v>
      </c>
      <c r="AB209" s="4">
        <v>3.0000000000000001E-3</v>
      </c>
      <c r="AD209" s="1">
        <f t="shared" si="3"/>
        <v>9464.0920000000006</v>
      </c>
    </row>
    <row r="210" spans="1:30" x14ac:dyDescent="0.3">
      <c r="A210" s="65">
        <v>209</v>
      </c>
      <c r="B210" s="66" t="s">
        <v>323</v>
      </c>
      <c r="C210" s="67" t="s">
        <v>55</v>
      </c>
      <c r="D210" s="71" t="s">
        <v>56</v>
      </c>
      <c r="E210" s="71">
        <v>947</v>
      </c>
      <c r="F210" s="71">
        <v>2065</v>
      </c>
      <c r="G210" s="72">
        <v>142100.764</v>
      </c>
      <c r="H210" s="72">
        <v>137243.962</v>
      </c>
      <c r="I210" s="72">
        <v>132343.111</v>
      </c>
      <c r="J210" s="72">
        <v>126636.985</v>
      </c>
      <c r="K210" s="72">
        <v>119903.95699999999</v>
      </c>
      <c r="L210" s="72">
        <v>112196.927</v>
      </c>
      <c r="M210" s="72">
        <v>103730.07399999999</v>
      </c>
      <c r="N210" s="72">
        <v>94708.857000000004</v>
      </c>
      <c r="O210" s="72">
        <v>85506.839000000007</v>
      </c>
      <c r="P210" s="72">
        <v>76307.827999999994</v>
      </c>
      <c r="Q210" s="72">
        <v>66859.127999999997</v>
      </c>
      <c r="R210" s="72">
        <v>56278.512000000002</v>
      </c>
      <c r="S210" s="72">
        <v>45303.872000000003</v>
      </c>
      <c r="T210" s="72">
        <v>34598.413999999997</v>
      </c>
      <c r="U210" s="72">
        <v>24427.599999999999</v>
      </c>
      <c r="V210" s="72">
        <v>15553.661</v>
      </c>
      <c r="W210" s="72">
        <v>8166.402</v>
      </c>
      <c r="X210" s="72">
        <v>3122.4380000000001</v>
      </c>
      <c r="Y210" s="72">
        <v>790.86800000000005</v>
      </c>
      <c r="Z210" s="72">
        <v>117.56399999999999</v>
      </c>
      <c r="AA210" s="72">
        <v>10.090999999999999</v>
      </c>
      <c r="AB210" s="4">
        <v>4.0000000000000001E-3</v>
      </c>
      <c r="AD210" s="1">
        <f t="shared" si="3"/>
        <v>12207.367000000002</v>
      </c>
    </row>
    <row r="211" spans="1:30" x14ac:dyDescent="0.3">
      <c r="A211" s="65">
        <v>210</v>
      </c>
      <c r="B211" s="66" t="s">
        <v>323</v>
      </c>
      <c r="C211" s="67" t="s">
        <v>55</v>
      </c>
      <c r="D211" s="71" t="s">
        <v>56</v>
      </c>
      <c r="E211" s="71">
        <v>947</v>
      </c>
      <c r="F211" s="71">
        <v>2070</v>
      </c>
      <c r="G211" s="72">
        <v>145202.758</v>
      </c>
      <c r="H211" s="72">
        <v>141115.35800000001</v>
      </c>
      <c r="I211" s="72">
        <v>136715.90400000001</v>
      </c>
      <c r="J211" s="72">
        <v>131721.05799999999</v>
      </c>
      <c r="K211" s="72">
        <v>125628.239</v>
      </c>
      <c r="L211" s="72">
        <v>118739.122</v>
      </c>
      <c r="M211" s="72">
        <v>111006.083</v>
      </c>
      <c r="N211" s="72">
        <v>102466.981</v>
      </c>
      <c r="O211" s="72">
        <v>93292.058999999994</v>
      </c>
      <c r="P211" s="72">
        <v>83834.259999999995</v>
      </c>
      <c r="Q211" s="72">
        <v>74146.31</v>
      </c>
      <c r="R211" s="72">
        <v>64098.550999999999</v>
      </c>
      <c r="S211" s="72">
        <v>52795.093999999997</v>
      </c>
      <c r="T211" s="72">
        <v>40890.472999999998</v>
      </c>
      <c r="U211" s="72">
        <v>29357.962</v>
      </c>
      <c r="V211" s="72">
        <v>18681.678</v>
      </c>
      <c r="W211" s="72">
        <v>10060.540999999999</v>
      </c>
      <c r="X211" s="72">
        <v>4077.78</v>
      </c>
      <c r="Y211" s="72">
        <v>1076.076</v>
      </c>
      <c r="Z211" s="72">
        <v>167.59700000000001</v>
      </c>
      <c r="AA211" s="72">
        <v>14.304</v>
      </c>
      <c r="AB211" s="4">
        <v>5.0000000000000001E-3</v>
      </c>
      <c r="AD211" s="1">
        <f t="shared" si="3"/>
        <v>15396.303</v>
      </c>
    </row>
    <row r="212" spans="1:30" x14ac:dyDescent="0.3">
      <c r="A212" s="65">
        <v>211</v>
      </c>
      <c r="B212" s="66" t="s">
        <v>323</v>
      </c>
      <c r="C212" s="67" t="s">
        <v>55</v>
      </c>
      <c r="D212" s="71" t="s">
        <v>56</v>
      </c>
      <c r="E212" s="71">
        <v>947</v>
      </c>
      <c r="F212" s="71">
        <v>2075</v>
      </c>
      <c r="G212" s="72">
        <v>147460.685</v>
      </c>
      <c r="H212" s="72">
        <v>144300.769</v>
      </c>
      <c r="I212" s="72">
        <v>140624.00099999999</v>
      </c>
      <c r="J212" s="72">
        <v>136122.402</v>
      </c>
      <c r="K212" s="72">
        <v>130742.78599999999</v>
      </c>
      <c r="L212" s="72">
        <v>124489.56</v>
      </c>
      <c r="M212" s="72">
        <v>117564.064</v>
      </c>
      <c r="N212" s="72">
        <v>109745.461</v>
      </c>
      <c r="O212" s="72">
        <v>101035.463</v>
      </c>
      <c r="P212" s="72">
        <v>91579.592000000004</v>
      </c>
      <c r="Q212" s="72">
        <v>81586.456999999995</v>
      </c>
      <c r="R212" s="72">
        <v>71231.457999999999</v>
      </c>
      <c r="S212" s="72">
        <v>60303.269</v>
      </c>
      <c r="T212" s="72">
        <v>47854.894999999997</v>
      </c>
      <c r="U212" s="72">
        <v>34924.480000000003</v>
      </c>
      <c r="V212" s="72">
        <v>22703.394</v>
      </c>
      <c r="W212" s="72">
        <v>12295.413</v>
      </c>
      <c r="X212" s="72">
        <v>5153.625</v>
      </c>
      <c r="Y212" s="72">
        <v>1455.866</v>
      </c>
      <c r="Z212" s="72">
        <v>237.28299999999999</v>
      </c>
      <c r="AA212" s="72">
        <v>21.088999999999999</v>
      </c>
      <c r="AB212" s="4" t="s">
        <v>291</v>
      </c>
      <c r="AD212" s="1">
        <f t="shared" si="3"/>
        <v>19163.276000000002</v>
      </c>
    </row>
    <row r="213" spans="1:30" x14ac:dyDescent="0.3">
      <c r="A213" s="65">
        <v>212</v>
      </c>
      <c r="B213" s="66" t="s">
        <v>323</v>
      </c>
      <c r="C213" s="67" t="s">
        <v>55</v>
      </c>
      <c r="D213" s="71" t="s">
        <v>56</v>
      </c>
      <c r="E213" s="71">
        <v>947</v>
      </c>
      <c r="F213" s="71">
        <v>2080</v>
      </c>
      <c r="G213" s="72">
        <v>148959.56200000001</v>
      </c>
      <c r="H213" s="72">
        <v>146636.22</v>
      </c>
      <c r="I213" s="72">
        <v>143843.83799999999</v>
      </c>
      <c r="J213" s="72">
        <v>140058.57500000001</v>
      </c>
      <c r="K213" s="72">
        <v>135177.06400000001</v>
      </c>
      <c r="L213" s="72">
        <v>129634.62300000001</v>
      </c>
      <c r="M213" s="72">
        <v>123338.144</v>
      </c>
      <c r="N213" s="72">
        <v>116316.569</v>
      </c>
      <c r="O213" s="72">
        <v>108310.837</v>
      </c>
      <c r="P213" s="72">
        <v>99292.853000000003</v>
      </c>
      <c r="Q213" s="72">
        <v>89253.884999999995</v>
      </c>
      <c r="R213" s="72">
        <v>78533.850999999995</v>
      </c>
      <c r="S213" s="72">
        <v>67203.226999999999</v>
      </c>
      <c r="T213" s="72">
        <v>54883.705999999998</v>
      </c>
      <c r="U213" s="72">
        <v>41130.116000000002</v>
      </c>
      <c r="V213" s="72">
        <v>27276.826000000001</v>
      </c>
      <c r="W213" s="72">
        <v>15195.834000000001</v>
      </c>
      <c r="X213" s="72">
        <v>6458.2049999999999</v>
      </c>
      <c r="Y213" s="72">
        <v>1903.904</v>
      </c>
      <c r="Z213" s="72">
        <v>335.113</v>
      </c>
      <c r="AA213" s="72">
        <v>31.103999999999999</v>
      </c>
      <c r="AB213" s="4" t="s">
        <v>291</v>
      </c>
      <c r="AD213" s="1">
        <f t="shared" si="3"/>
        <v>23924.16</v>
      </c>
    </row>
    <row r="214" spans="1:30" x14ac:dyDescent="0.3">
      <c r="A214" s="65">
        <v>213</v>
      </c>
      <c r="B214" s="66" t="s">
        <v>323</v>
      </c>
      <c r="C214" s="67" t="s">
        <v>55</v>
      </c>
      <c r="D214" s="71" t="s">
        <v>56</v>
      </c>
      <c r="E214" s="71">
        <v>947</v>
      </c>
      <c r="F214" s="71">
        <v>2085</v>
      </c>
      <c r="G214" s="72">
        <v>149757.27299999999</v>
      </c>
      <c r="H214" s="72">
        <v>148199.84599999999</v>
      </c>
      <c r="I214" s="72">
        <v>146208.924</v>
      </c>
      <c r="J214" s="72">
        <v>143302.76699999999</v>
      </c>
      <c r="K214" s="72">
        <v>139141.19</v>
      </c>
      <c r="L214" s="72">
        <v>134095.946</v>
      </c>
      <c r="M214" s="72">
        <v>128504.851</v>
      </c>
      <c r="N214" s="72">
        <v>122106.325</v>
      </c>
      <c r="O214" s="72">
        <v>114886.304</v>
      </c>
      <c r="P214" s="72">
        <v>106550.421</v>
      </c>
      <c r="Q214" s="72">
        <v>96905.294999999998</v>
      </c>
      <c r="R214" s="72">
        <v>86084.258000000002</v>
      </c>
      <c r="S214" s="72">
        <v>74314.712</v>
      </c>
      <c r="T214" s="72">
        <v>61443.192999999999</v>
      </c>
      <c r="U214" s="72">
        <v>47493.574000000001</v>
      </c>
      <c r="V214" s="72">
        <v>32464.260999999999</v>
      </c>
      <c r="W214" s="72">
        <v>18551.032999999999</v>
      </c>
      <c r="X214" s="72">
        <v>8187.1450000000004</v>
      </c>
      <c r="Y214" s="72">
        <v>2469.1860000000001</v>
      </c>
      <c r="Z214" s="72">
        <v>456.96800000000002</v>
      </c>
      <c r="AA214" s="72">
        <v>45.895000000000003</v>
      </c>
      <c r="AB214" s="4" t="s">
        <v>291</v>
      </c>
      <c r="AD214" s="1">
        <f t="shared" si="3"/>
        <v>29710.227000000003</v>
      </c>
    </row>
    <row r="215" spans="1:30" x14ac:dyDescent="0.3">
      <c r="A215" s="65">
        <v>214</v>
      </c>
      <c r="B215" s="66" t="s">
        <v>323</v>
      </c>
      <c r="C215" s="67" t="s">
        <v>55</v>
      </c>
      <c r="D215" s="71" t="s">
        <v>56</v>
      </c>
      <c r="E215" s="71">
        <v>947</v>
      </c>
      <c r="F215" s="71">
        <v>2090</v>
      </c>
      <c r="G215" s="72">
        <v>150036.22899999999</v>
      </c>
      <c r="H215" s="72">
        <v>149059.21299999999</v>
      </c>
      <c r="I215" s="72">
        <v>147802.05799999999</v>
      </c>
      <c r="J215" s="72">
        <v>145693.85399999999</v>
      </c>
      <c r="K215" s="72">
        <v>142417.21400000001</v>
      </c>
      <c r="L215" s="72">
        <v>138091.48199999999</v>
      </c>
      <c r="M215" s="72">
        <v>132994.29</v>
      </c>
      <c r="N215" s="72">
        <v>127296.674</v>
      </c>
      <c r="O215" s="72">
        <v>120693.67200000001</v>
      </c>
      <c r="P215" s="72">
        <v>113126.765</v>
      </c>
      <c r="Q215" s="72">
        <v>104124.77499999999</v>
      </c>
      <c r="R215" s="72">
        <v>93639.835999999996</v>
      </c>
      <c r="S215" s="72">
        <v>81691.956000000006</v>
      </c>
      <c r="T215" s="72">
        <v>68246.354000000007</v>
      </c>
      <c r="U215" s="72">
        <v>53531.124000000003</v>
      </c>
      <c r="V215" s="72">
        <v>37871.027999999998</v>
      </c>
      <c r="W215" s="72">
        <v>22417.350999999999</v>
      </c>
      <c r="X215" s="72">
        <v>10221.005999999999</v>
      </c>
      <c r="Y215" s="72">
        <v>3238.6170000000002</v>
      </c>
      <c r="Z215" s="72">
        <v>618.51400000000001</v>
      </c>
      <c r="AA215" s="72">
        <v>65.695999999999998</v>
      </c>
      <c r="AB215" s="4" t="s">
        <v>291</v>
      </c>
      <c r="AD215" s="1">
        <f t="shared" si="3"/>
        <v>36561.184000000001</v>
      </c>
    </row>
    <row r="216" spans="1:30" x14ac:dyDescent="0.3">
      <c r="A216" s="65">
        <v>215</v>
      </c>
      <c r="B216" s="66" t="s">
        <v>323</v>
      </c>
      <c r="C216" s="67" t="s">
        <v>55</v>
      </c>
      <c r="D216" s="71" t="s">
        <v>56</v>
      </c>
      <c r="E216" s="71">
        <v>947</v>
      </c>
      <c r="F216" s="71">
        <v>2095</v>
      </c>
      <c r="G216" s="72">
        <v>149766.307</v>
      </c>
      <c r="H216" s="72">
        <v>149397.52600000001</v>
      </c>
      <c r="I216" s="72">
        <v>148691.03599999999</v>
      </c>
      <c r="J216" s="72">
        <v>147315.6</v>
      </c>
      <c r="K216" s="72">
        <v>144845.73199999999</v>
      </c>
      <c r="L216" s="72">
        <v>141405.15599999999</v>
      </c>
      <c r="M216" s="72">
        <v>137024.06</v>
      </c>
      <c r="N216" s="72">
        <v>131819.06299999999</v>
      </c>
      <c r="O216" s="72">
        <v>125913.69</v>
      </c>
      <c r="P216" s="72">
        <v>118955.53</v>
      </c>
      <c r="Q216" s="72">
        <v>110693.027</v>
      </c>
      <c r="R216" s="72">
        <v>100800.886</v>
      </c>
      <c r="S216" s="72">
        <v>89109.539000000004</v>
      </c>
      <c r="T216" s="72">
        <v>75345.925000000003</v>
      </c>
      <c r="U216" s="72">
        <v>59859.845999999998</v>
      </c>
      <c r="V216" s="72">
        <v>43131.112000000001</v>
      </c>
      <c r="W216" s="72">
        <v>26551.687000000002</v>
      </c>
      <c r="X216" s="72">
        <v>12621.897999999999</v>
      </c>
      <c r="Y216" s="72">
        <v>4169.8370000000004</v>
      </c>
      <c r="Z216" s="72">
        <v>847.59900000000005</v>
      </c>
      <c r="AA216" s="72">
        <v>93.350999999999999</v>
      </c>
      <c r="AB216" s="4" t="s">
        <v>291</v>
      </c>
      <c r="AD216" s="1">
        <f t="shared" si="3"/>
        <v>44284.372000000003</v>
      </c>
    </row>
    <row r="217" spans="1:30" x14ac:dyDescent="0.3">
      <c r="A217" s="65">
        <v>216</v>
      </c>
      <c r="B217" s="66" t="s">
        <v>323</v>
      </c>
      <c r="C217" s="67" t="s">
        <v>55</v>
      </c>
      <c r="D217" s="71" t="s">
        <v>56</v>
      </c>
      <c r="E217" s="71">
        <v>947</v>
      </c>
      <c r="F217" s="71">
        <v>2100</v>
      </c>
      <c r="G217" s="72">
        <v>148966.99600000001</v>
      </c>
      <c r="H217" s="72">
        <v>149184.141</v>
      </c>
      <c r="I217" s="72">
        <v>149058.00200000001</v>
      </c>
      <c r="J217" s="72">
        <v>148233.93100000001</v>
      </c>
      <c r="K217" s="72">
        <v>146508.51300000001</v>
      </c>
      <c r="L217" s="72">
        <v>143877.21599999999</v>
      </c>
      <c r="M217" s="72">
        <v>140377.53700000001</v>
      </c>
      <c r="N217" s="72">
        <v>135886.905</v>
      </c>
      <c r="O217" s="72">
        <v>130475.698</v>
      </c>
      <c r="P217" s="72">
        <v>124210.129</v>
      </c>
      <c r="Q217" s="72">
        <v>116540.16499999999</v>
      </c>
      <c r="R217" s="72">
        <v>107349.053</v>
      </c>
      <c r="S217" s="72">
        <v>96179.786999999997</v>
      </c>
      <c r="T217" s="72">
        <v>82527.676999999996</v>
      </c>
      <c r="U217" s="72">
        <v>66514.895000000004</v>
      </c>
      <c r="V217" s="72">
        <v>48724.54</v>
      </c>
      <c r="W217" s="72">
        <v>30706.93</v>
      </c>
      <c r="X217" s="72">
        <v>15281.451999999999</v>
      </c>
      <c r="Y217" s="72">
        <v>5306.6350000000002</v>
      </c>
      <c r="Z217" s="72">
        <v>1137.489</v>
      </c>
      <c r="AA217" s="72">
        <v>134.42699999999999</v>
      </c>
      <c r="AB217" s="4" t="s">
        <v>291</v>
      </c>
      <c r="AD217" s="1">
        <f t="shared" si="3"/>
        <v>52566.933000000005</v>
      </c>
    </row>
    <row r="218" spans="1:30" x14ac:dyDescent="0.3">
      <c r="A218" s="65">
        <v>217</v>
      </c>
      <c r="B218" s="66" t="s">
        <v>323</v>
      </c>
      <c r="C218" s="67" t="s">
        <v>57</v>
      </c>
      <c r="D218" s="71"/>
      <c r="E218" s="71">
        <v>903</v>
      </c>
      <c r="F218" s="71">
        <v>2015</v>
      </c>
      <c r="G218" s="72">
        <v>94938.616999999998</v>
      </c>
      <c r="H218" s="72">
        <v>82096.171000000002</v>
      </c>
      <c r="I218" s="72">
        <v>71319.294999999998</v>
      </c>
      <c r="J218" s="72">
        <v>61988.398999999998</v>
      </c>
      <c r="K218" s="72">
        <v>54051.559000000001</v>
      </c>
      <c r="L218" s="72">
        <v>47380.932000000001</v>
      </c>
      <c r="M218" s="72">
        <v>40657.133000000002</v>
      </c>
      <c r="N218" s="72">
        <v>33557.756999999998</v>
      </c>
      <c r="O218" s="72">
        <v>27019.360000000001</v>
      </c>
      <c r="P218" s="72">
        <v>21746.09</v>
      </c>
      <c r="Q218" s="72">
        <v>17778.741999999998</v>
      </c>
      <c r="R218" s="72">
        <v>14212.004999999999</v>
      </c>
      <c r="S218" s="72">
        <v>10957.423000000001</v>
      </c>
      <c r="T218" s="72">
        <v>7873.3620000000001</v>
      </c>
      <c r="U218" s="72">
        <v>5249.2889999999998</v>
      </c>
      <c r="V218" s="72">
        <v>3170.68</v>
      </c>
      <c r="W218" s="72">
        <v>1578.0889999999999</v>
      </c>
      <c r="X218" s="72">
        <v>549.93499999999995</v>
      </c>
      <c r="Y218" s="72">
        <v>115.96599999999999</v>
      </c>
      <c r="Z218" s="72">
        <v>15.218</v>
      </c>
      <c r="AA218" s="72">
        <v>1.125</v>
      </c>
      <c r="AB218" s="4" t="s">
        <v>291</v>
      </c>
      <c r="AD218" s="1">
        <f t="shared" si="3"/>
        <v>2260.3329999999996</v>
      </c>
    </row>
    <row r="219" spans="1:30" x14ac:dyDescent="0.3">
      <c r="A219" s="65">
        <v>218</v>
      </c>
      <c r="B219" s="66" t="s">
        <v>323</v>
      </c>
      <c r="C219" s="67" t="s">
        <v>57</v>
      </c>
      <c r="D219" s="71"/>
      <c r="E219" s="71">
        <v>903</v>
      </c>
      <c r="F219" s="71">
        <v>2020</v>
      </c>
      <c r="G219" s="72">
        <v>102039.974</v>
      </c>
      <c r="H219" s="72">
        <v>92588.498999999996</v>
      </c>
      <c r="I219" s="72">
        <v>81061.953999999998</v>
      </c>
      <c r="J219" s="72">
        <v>70398.258000000002</v>
      </c>
      <c r="K219" s="72">
        <v>60743.082000000002</v>
      </c>
      <c r="L219" s="72">
        <v>52688.963000000003</v>
      </c>
      <c r="M219" s="72">
        <v>46162.228000000003</v>
      </c>
      <c r="N219" s="72">
        <v>39562.589</v>
      </c>
      <c r="O219" s="72">
        <v>32501.092000000001</v>
      </c>
      <c r="P219" s="72">
        <v>25988.641</v>
      </c>
      <c r="Q219" s="72">
        <v>20643.761999999999</v>
      </c>
      <c r="R219" s="72">
        <v>16561.912</v>
      </c>
      <c r="S219" s="72">
        <v>12872.212</v>
      </c>
      <c r="T219" s="72">
        <v>9451.4590000000007</v>
      </c>
      <c r="U219" s="72">
        <v>6252.634</v>
      </c>
      <c r="V219" s="72">
        <v>3649.5990000000002</v>
      </c>
      <c r="W219" s="72">
        <v>1799.4110000000001</v>
      </c>
      <c r="X219" s="72">
        <v>664.20299999999997</v>
      </c>
      <c r="Y219" s="72">
        <v>154.48099999999999</v>
      </c>
      <c r="Z219" s="72">
        <v>20.521000000000001</v>
      </c>
      <c r="AA219" s="72">
        <v>1.6970000000000001</v>
      </c>
      <c r="AB219" s="4" t="s">
        <v>291</v>
      </c>
      <c r="AD219" s="1">
        <f t="shared" si="3"/>
        <v>2640.3130000000006</v>
      </c>
    </row>
    <row r="220" spans="1:30" x14ac:dyDescent="0.3">
      <c r="A220" s="65">
        <v>219</v>
      </c>
      <c r="B220" s="66" t="s">
        <v>323</v>
      </c>
      <c r="C220" s="67" t="s">
        <v>57</v>
      </c>
      <c r="D220" s="71"/>
      <c r="E220" s="71">
        <v>903</v>
      </c>
      <c r="F220" s="71">
        <v>2025</v>
      </c>
      <c r="G220" s="72">
        <v>109167.30899999999</v>
      </c>
      <c r="H220" s="72">
        <v>99829.039000000004</v>
      </c>
      <c r="I220" s="72">
        <v>91586.266000000003</v>
      </c>
      <c r="J220" s="72">
        <v>80150.764999999999</v>
      </c>
      <c r="K220" s="72">
        <v>69133.525999999998</v>
      </c>
      <c r="L220" s="72">
        <v>59363.527000000002</v>
      </c>
      <c r="M220" s="72">
        <v>51470.002</v>
      </c>
      <c r="N220" s="72">
        <v>45054.904000000002</v>
      </c>
      <c r="O220" s="72">
        <v>38443.527999999998</v>
      </c>
      <c r="P220" s="72">
        <v>31363.857</v>
      </c>
      <c r="Q220" s="72">
        <v>24748.416000000001</v>
      </c>
      <c r="R220" s="72">
        <v>19301.996999999999</v>
      </c>
      <c r="S220" s="72">
        <v>15073.351000000001</v>
      </c>
      <c r="T220" s="72">
        <v>11176.138999999999</v>
      </c>
      <c r="U220" s="72">
        <v>7600.473</v>
      </c>
      <c r="V220" s="72">
        <v>4407.8370000000004</v>
      </c>
      <c r="W220" s="72">
        <v>2102.8220000000001</v>
      </c>
      <c r="X220" s="72">
        <v>771.93499999999995</v>
      </c>
      <c r="Y220" s="72">
        <v>193.47399999999999</v>
      </c>
      <c r="Z220" s="72">
        <v>28.329000000000001</v>
      </c>
      <c r="AA220" s="72">
        <v>2.339</v>
      </c>
      <c r="AB220" s="4">
        <v>0</v>
      </c>
      <c r="AD220" s="1">
        <f t="shared" si="3"/>
        <v>3098.8990000000003</v>
      </c>
    </row>
    <row r="221" spans="1:30" x14ac:dyDescent="0.3">
      <c r="A221" s="65">
        <v>220</v>
      </c>
      <c r="B221" s="66" t="s">
        <v>323</v>
      </c>
      <c r="C221" s="67" t="s">
        <v>57</v>
      </c>
      <c r="D221" s="71"/>
      <c r="E221" s="71">
        <v>903</v>
      </c>
      <c r="F221" s="71">
        <v>2030</v>
      </c>
      <c r="G221" s="72">
        <v>116742.75199999999</v>
      </c>
      <c r="H221" s="72">
        <v>107096.459</v>
      </c>
      <c r="I221" s="72">
        <v>98873.365999999995</v>
      </c>
      <c r="J221" s="72">
        <v>90682.79</v>
      </c>
      <c r="K221" s="72">
        <v>78867.903999999995</v>
      </c>
      <c r="L221" s="72">
        <v>67733.77</v>
      </c>
      <c r="M221" s="72">
        <v>58117.248</v>
      </c>
      <c r="N221" s="72">
        <v>50337.292000000001</v>
      </c>
      <c r="O221" s="72">
        <v>43895.815999999999</v>
      </c>
      <c r="P221" s="72">
        <v>37214.110999999997</v>
      </c>
      <c r="Q221" s="72">
        <v>29977.767</v>
      </c>
      <c r="R221" s="72">
        <v>23232.163</v>
      </c>
      <c r="S221" s="72">
        <v>17645.945</v>
      </c>
      <c r="T221" s="72">
        <v>13169.717000000001</v>
      </c>
      <c r="U221" s="72">
        <v>9067.31</v>
      </c>
      <c r="V221" s="72">
        <v>5456.1710000000003</v>
      </c>
      <c r="W221" s="72">
        <v>2589.54</v>
      </c>
      <c r="X221" s="72">
        <v>919.65200000000004</v>
      </c>
      <c r="Y221" s="72">
        <v>229.33699999999999</v>
      </c>
      <c r="Z221" s="72">
        <v>36.765999999999998</v>
      </c>
      <c r="AA221" s="72">
        <v>3.2959999999999998</v>
      </c>
      <c r="AB221" s="4">
        <v>0</v>
      </c>
      <c r="AD221" s="1">
        <f t="shared" si="3"/>
        <v>3778.5909999999999</v>
      </c>
    </row>
    <row r="222" spans="1:30" x14ac:dyDescent="0.3">
      <c r="A222" s="65">
        <v>221</v>
      </c>
      <c r="B222" s="66" t="s">
        <v>323</v>
      </c>
      <c r="C222" s="67" t="s">
        <v>57</v>
      </c>
      <c r="D222" s="71"/>
      <c r="E222" s="71">
        <v>903</v>
      </c>
      <c r="F222" s="71">
        <v>2035</v>
      </c>
      <c r="G222" s="72">
        <v>124703.35799999999</v>
      </c>
      <c r="H222" s="72">
        <v>114813.821</v>
      </c>
      <c r="I222" s="72">
        <v>106195.019</v>
      </c>
      <c r="J222" s="72">
        <v>97994.659</v>
      </c>
      <c r="K222" s="72">
        <v>89385.150999999998</v>
      </c>
      <c r="L222" s="72">
        <v>77432.289000000004</v>
      </c>
      <c r="M222" s="72">
        <v>66446.812999999995</v>
      </c>
      <c r="N222" s="72">
        <v>56954.737999999998</v>
      </c>
      <c r="O222" s="72">
        <v>49162.718000000001</v>
      </c>
      <c r="P222" s="72">
        <v>42624.809000000001</v>
      </c>
      <c r="Q222" s="72">
        <v>35706.735000000001</v>
      </c>
      <c r="R222" s="72">
        <v>28262.291000000001</v>
      </c>
      <c r="S222" s="72">
        <v>21332.267</v>
      </c>
      <c r="T222" s="72">
        <v>15500.003000000001</v>
      </c>
      <c r="U222" s="72">
        <v>10773.245999999999</v>
      </c>
      <c r="V222" s="72">
        <v>6588.47</v>
      </c>
      <c r="W222" s="72">
        <v>3289.2370000000001</v>
      </c>
      <c r="X222" s="72">
        <v>1163.202</v>
      </c>
      <c r="Y222" s="72">
        <v>279.38600000000002</v>
      </c>
      <c r="Z222" s="72">
        <v>44.354999999999997</v>
      </c>
      <c r="AA222" s="72">
        <v>4.4109999999999996</v>
      </c>
      <c r="AB222" s="4">
        <v>0</v>
      </c>
      <c r="AD222" s="1">
        <f t="shared" si="3"/>
        <v>4780.5910000000003</v>
      </c>
    </row>
    <row r="223" spans="1:30" x14ac:dyDescent="0.3">
      <c r="A223" s="65">
        <v>222</v>
      </c>
      <c r="B223" s="66" t="s">
        <v>323</v>
      </c>
      <c r="C223" s="67" t="s">
        <v>57</v>
      </c>
      <c r="D223" s="71"/>
      <c r="E223" s="71">
        <v>903</v>
      </c>
      <c r="F223" s="71">
        <v>2040</v>
      </c>
      <c r="G223" s="72">
        <v>132331.71599999999</v>
      </c>
      <c r="H223" s="72">
        <v>122917.99800000001</v>
      </c>
      <c r="I223" s="72">
        <v>113962.826</v>
      </c>
      <c r="J223" s="72">
        <v>105342.311</v>
      </c>
      <c r="K223" s="72">
        <v>96711.417000000001</v>
      </c>
      <c r="L223" s="72">
        <v>87931.091</v>
      </c>
      <c r="M223" s="72">
        <v>76112.862999999998</v>
      </c>
      <c r="N223" s="72">
        <v>65244.11</v>
      </c>
      <c r="O223" s="72">
        <v>55735.468000000001</v>
      </c>
      <c r="P223" s="72">
        <v>47848.417000000001</v>
      </c>
      <c r="Q223" s="72">
        <v>41023.786999999997</v>
      </c>
      <c r="R223" s="72">
        <v>33794.374000000003</v>
      </c>
      <c r="S223" s="72">
        <v>26066.145</v>
      </c>
      <c r="T223" s="72">
        <v>18829.179</v>
      </c>
      <c r="U223" s="72">
        <v>12763.08</v>
      </c>
      <c r="V223" s="72">
        <v>7915.8940000000002</v>
      </c>
      <c r="W223" s="72">
        <v>4038.5230000000001</v>
      </c>
      <c r="X223" s="72">
        <v>1529.5039999999999</v>
      </c>
      <c r="Y223" s="72">
        <v>364.52199999999999</v>
      </c>
      <c r="Z223" s="72">
        <v>55.037999999999997</v>
      </c>
      <c r="AA223" s="72">
        <v>5.4029999999999996</v>
      </c>
      <c r="AB223" s="4">
        <v>0</v>
      </c>
      <c r="AD223" s="1">
        <f t="shared" si="3"/>
        <v>5992.99</v>
      </c>
    </row>
    <row r="224" spans="1:30" x14ac:dyDescent="0.3">
      <c r="A224" s="65">
        <v>223</v>
      </c>
      <c r="B224" s="66" t="s">
        <v>323</v>
      </c>
      <c r="C224" s="67" t="s">
        <v>57</v>
      </c>
      <c r="D224" s="71"/>
      <c r="E224" s="71">
        <v>903</v>
      </c>
      <c r="F224" s="71">
        <v>2045</v>
      </c>
      <c r="G224" s="72">
        <v>138962.484</v>
      </c>
      <c r="H224" s="72">
        <v>130681.17600000001</v>
      </c>
      <c r="I224" s="72">
        <v>122112.356</v>
      </c>
      <c r="J224" s="72">
        <v>113129.554</v>
      </c>
      <c r="K224" s="72">
        <v>104066.334</v>
      </c>
      <c r="L224" s="72">
        <v>95257.997000000003</v>
      </c>
      <c r="M224" s="72">
        <v>86582.445999999996</v>
      </c>
      <c r="N224" s="72">
        <v>74867.437000000005</v>
      </c>
      <c r="O224" s="72">
        <v>63966.144999999997</v>
      </c>
      <c r="P224" s="72">
        <v>54346.531000000003</v>
      </c>
      <c r="Q224" s="72">
        <v>46164.684000000001</v>
      </c>
      <c r="R224" s="72">
        <v>38956.705000000002</v>
      </c>
      <c r="S224" s="72">
        <v>31310.257000000001</v>
      </c>
      <c r="T224" s="72">
        <v>23141.391</v>
      </c>
      <c r="U224" s="72">
        <v>15614.94</v>
      </c>
      <c r="V224" s="72">
        <v>9474.8860000000004</v>
      </c>
      <c r="W224" s="72">
        <v>4937.4219999999996</v>
      </c>
      <c r="X224" s="72">
        <v>1924.885</v>
      </c>
      <c r="Y224" s="72">
        <v>501.86500000000001</v>
      </c>
      <c r="Z224" s="72">
        <v>74.241</v>
      </c>
      <c r="AA224" s="72">
        <v>6.7469999999999999</v>
      </c>
      <c r="AB224" s="4">
        <v>0</v>
      </c>
      <c r="AD224" s="1">
        <f t="shared" si="3"/>
        <v>7445.16</v>
      </c>
    </row>
    <row r="225" spans="1:30" x14ac:dyDescent="0.3">
      <c r="A225" s="65">
        <v>224</v>
      </c>
      <c r="B225" s="66" t="s">
        <v>323</v>
      </c>
      <c r="C225" s="67" t="s">
        <v>57</v>
      </c>
      <c r="D225" s="71"/>
      <c r="E225" s="71">
        <v>903</v>
      </c>
      <c r="F225" s="71">
        <v>2050</v>
      </c>
      <c r="G225" s="72">
        <v>144509.75200000001</v>
      </c>
      <c r="H225" s="72">
        <v>137442.95000000001</v>
      </c>
      <c r="I225" s="72">
        <v>129922.773</v>
      </c>
      <c r="J225" s="72">
        <v>121299.573</v>
      </c>
      <c r="K225" s="72">
        <v>111860.762</v>
      </c>
      <c r="L225" s="72">
        <v>102616.476</v>
      </c>
      <c r="M225" s="72">
        <v>93909.918000000005</v>
      </c>
      <c r="N225" s="72">
        <v>85304.857000000004</v>
      </c>
      <c r="O225" s="72">
        <v>73532.907000000007</v>
      </c>
      <c r="P225" s="72">
        <v>62488.328999999998</v>
      </c>
      <c r="Q225" s="72">
        <v>52541.557000000001</v>
      </c>
      <c r="R225" s="72">
        <v>43961.584000000003</v>
      </c>
      <c r="S225" s="72">
        <v>36235.851000000002</v>
      </c>
      <c r="T225" s="72">
        <v>27960.080000000002</v>
      </c>
      <c r="U225" s="72">
        <v>19345.343000000001</v>
      </c>
      <c r="V225" s="72">
        <v>11710.592000000001</v>
      </c>
      <c r="W225" s="72">
        <v>6000.2780000000002</v>
      </c>
      <c r="X225" s="72">
        <v>2415.442</v>
      </c>
      <c r="Y225" s="72">
        <v>652.69500000000005</v>
      </c>
      <c r="Z225" s="72">
        <v>108.357</v>
      </c>
      <c r="AA225" s="72">
        <v>9.2319999999999993</v>
      </c>
      <c r="AB225" s="4">
        <v>0</v>
      </c>
      <c r="AD225" s="1">
        <f t="shared" si="3"/>
        <v>9186.0040000000008</v>
      </c>
    </row>
    <row r="226" spans="1:30" x14ac:dyDescent="0.3">
      <c r="A226" s="65">
        <v>225</v>
      </c>
      <c r="B226" s="66" t="s">
        <v>323</v>
      </c>
      <c r="C226" s="67" t="s">
        <v>57</v>
      </c>
      <c r="D226" s="71"/>
      <c r="E226" s="71">
        <v>903</v>
      </c>
      <c r="F226" s="71">
        <v>2055</v>
      </c>
      <c r="G226" s="72">
        <v>149279.383</v>
      </c>
      <c r="H226" s="72">
        <v>143136.86799999999</v>
      </c>
      <c r="I226" s="72">
        <v>136739.508</v>
      </c>
      <c r="J226" s="72">
        <v>129141.52</v>
      </c>
      <c r="K226" s="72">
        <v>120053.73699999999</v>
      </c>
      <c r="L226" s="72">
        <v>110429.41</v>
      </c>
      <c r="M226" s="72">
        <v>101277.52099999999</v>
      </c>
      <c r="N226" s="72">
        <v>92626.351999999999</v>
      </c>
      <c r="O226" s="72">
        <v>83912.527000000002</v>
      </c>
      <c r="P226" s="72">
        <v>71955.334000000003</v>
      </c>
      <c r="Q226" s="72">
        <v>60529.525999999998</v>
      </c>
      <c r="R226" s="72">
        <v>50146.938999999998</v>
      </c>
      <c r="S226" s="72">
        <v>41025.213000000003</v>
      </c>
      <c r="T226" s="72">
        <v>32521.191999999999</v>
      </c>
      <c r="U226" s="72">
        <v>23565.35</v>
      </c>
      <c r="V226" s="72">
        <v>14681.24</v>
      </c>
      <c r="W226" s="72">
        <v>7531.21</v>
      </c>
      <c r="X226" s="72">
        <v>3007.1089999999999</v>
      </c>
      <c r="Y226" s="72">
        <v>851.77800000000002</v>
      </c>
      <c r="Z226" s="72">
        <v>147.20599999999999</v>
      </c>
      <c r="AA226" s="72">
        <v>14.052</v>
      </c>
      <c r="AB226" s="4" t="s">
        <v>291</v>
      </c>
      <c r="AD226" s="1">
        <f t="shared" si="3"/>
        <v>11551.355</v>
      </c>
    </row>
    <row r="227" spans="1:30" x14ac:dyDescent="0.3">
      <c r="A227" s="65">
        <v>226</v>
      </c>
      <c r="B227" s="66" t="s">
        <v>323</v>
      </c>
      <c r="C227" s="67" t="s">
        <v>57</v>
      </c>
      <c r="D227" s="71"/>
      <c r="E227" s="71">
        <v>903</v>
      </c>
      <c r="F227" s="71">
        <v>2060</v>
      </c>
      <c r="G227" s="72">
        <v>153377.625</v>
      </c>
      <c r="H227" s="72">
        <v>148031.81099999999</v>
      </c>
      <c r="I227" s="72">
        <v>142484.41099999999</v>
      </c>
      <c r="J227" s="72">
        <v>135990.353</v>
      </c>
      <c r="K227" s="72">
        <v>127921.72</v>
      </c>
      <c r="L227" s="72">
        <v>118639.78599999999</v>
      </c>
      <c r="M227" s="72">
        <v>109095.06200000001</v>
      </c>
      <c r="N227" s="72">
        <v>99985.735000000001</v>
      </c>
      <c r="O227" s="72">
        <v>91209.270999999993</v>
      </c>
      <c r="P227" s="72">
        <v>82239.44</v>
      </c>
      <c r="Q227" s="72">
        <v>69834.732999999993</v>
      </c>
      <c r="R227" s="72">
        <v>57902.712</v>
      </c>
      <c r="S227" s="72">
        <v>46923.315000000002</v>
      </c>
      <c r="T227" s="72">
        <v>36972.97</v>
      </c>
      <c r="U227" s="72">
        <v>27599.415000000001</v>
      </c>
      <c r="V227" s="72">
        <v>18102.205999999998</v>
      </c>
      <c r="W227" s="72">
        <v>9607.3979999999992</v>
      </c>
      <c r="X227" s="72">
        <v>3860.0630000000001</v>
      </c>
      <c r="Y227" s="72">
        <v>1098.126</v>
      </c>
      <c r="Z227" s="72">
        <v>202.36699999999999</v>
      </c>
      <c r="AA227" s="72">
        <v>20.010999999999999</v>
      </c>
      <c r="AB227" s="4" t="s">
        <v>291</v>
      </c>
      <c r="AD227" s="1">
        <f t="shared" si="3"/>
        <v>14787.965</v>
      </c>
    </row>
    <row r="228" spans="1:30" x14ac:dyDescent="0.3">
      <c r="A228" s="65">
        <v>227</v>
      </c>
      <c r="B228" s="66" t="s">
        <v>323</v>
      </c>
      <c r="C228" s="67" t="s">
        <v>57</v>
      </c>
      <c r="D228" s="71"/>
      <c r="E228" s="71">
        <v>903</v>
      </c>
      <c r="F228" s="71">
        <v>2065</v>
      </c>
      <c r="G228" s="72">
        <v>157138.95699999999</v>
      </c>
      <c r="H228" s="72">
        <v>152238.48499999999</v>
      </c>
      <c r="I228" s="72">
        <v>147426.20800000001</v>
      </c>
      <c r="J228" s="72">
        <v>141769.44500000001</v>
      </c>
      <c r="K228" s="72">
        <v>134803.85999999999</v>
      </c>
      <c r="L228" s="72">
        <v>126533.101</v>
      </c>
      <c r="M228" s="72">
        <v>117313.887</v>
      </c>
      <c r="N228" s="72">
        <v>107796.68799999999</v>
      </c>
      <c r="O228" s="72">
        <v>98549.472999999998</v>
      </c>
      <c r="P228" s="72">
        <v>89493.692999999999</v>
      </c>
      <c r="Q228" s="72">
        <v>79965.433000000005</v>
      </c>
      <c r="R228" s="72">
        <v>66965.370999999999</v>
      </c>
      <c r="S228" s="72">
        <v>54334.866999999998</v>
      </c>
      <c r="T228" s="72">
        <v>42430.737000000001</v>
      </c>
      <c r="U228" s="72">
        <v>31553.82</v>
      </c>
      <c r="V228" s="72">
        <v>21411.981</v>
      </c>
      <c r="W228" s="72">
        <v>12058.478999999999</v>
      </c>
      <c r="X228" s="72">
        <v>5050.8819999999996</v>
      </c>
      <c r="Y228" s="72">
        <v>1455.627</v>
      </c>
      <c r="Z228" s="72">
        <v>273.37700000000001</v>
      </c>
      <c r="AA228" s="72">
        <v>29.077999999999999</v>
      </c>
      <c r="AB228" s="4" t="s">
        <v>291</v>
      </c>
      <c r="AD228" s="1">
        <f t="shared" si="3"/>
        <v>18867.442999999999</v>
      </c>
    </row>
    <row r="229" spans="1:30" x14ac:dyDescent="0.3">
      <c r="A229" s="65">
        <v>228</v>
      </c>
      <c r="B229" s="66" t="s">
        <v>323</v>
      </c>
      <c r="C229" s="67" t="s">
        <v>57</v>
      </c>
      <c r="D229" s="71"/>
      <c r="E229" s="71">
        <v>903</v>
      </c>
      <c r="F229" s="71">
        <v>2070</v>
      </c>
      <c r="G229" s="72">
        <v>160241.508</v>
      </c>
      <c r="H229" s="72">
        <v>156097.35999999999</v>
      </c>
      <c r="I229" s="72">
        <v>151675.74600000001</v>
      </c>
      <c r="J229" s="72">
        <v>146744.32500000001</v>
      </c>
      <c r="K229" s="72">
        <v>140620.74799999999</v>
      </c>
      <c r="L229" s="72">
        <v>133447.973</v>
      </c>
      <c r="M229" s="72">
        <v>125222.442</v>
      </c>
      <c r="N229" s="72">
        <v>116011.99</v>
      </c>
      <c r="O229" s="72">
        <v>106342.75900000001</v>
      </c>
      <c r="P229" s="72">
        <v>96797.254000000001</v>
      </c>
      <c r="Q229" s="72">
        <v>87140.618000000002</v>
      </c>
      <c r="R229" s="72">
        <v>76860.676999999996</v>
      </c>
      <c r="S229" s="72">
        <v>63035.277999999998</v>
      </c>
      <c r="T229" s="72">
        <v>49318.627</v>
      </c>
      <c r="U229" s="72">
        <v>36376.078999999998</v>
      </c>
      <c r="V229" s="72">
        <v>24676.617999999999</v>
      </c>
      <c r="W229" s="72">
        <v>14468.93</v>
      </c>
      <c r="X229" s="72">
        <v>6504.9690000000001</v>
      </c>
      <c r="Y229" s="72">
        <v>1974.2539999999999</v>
      </c>
      <c r="Z229" s="72">
        <v>377.673</v>
      </c>
      <c r="AA229" s="72">
        <v>41.790999999999997</v>
      </c>
      <c r="AB229" s="4" t="s">
        <v>291</v>
      </c>
      <c r="AD229" s="1">
        <f t="shared" si="3"/>
        <v>23367.617000000002</v>
      </c>
    </row>
    <row r="230" spans="1:30" x14ac:dyDescent="0.3">
      <c r="A230" s="65">
        <v>229</v>
      </c>
      <c r="B230" s="66" t="s">
        <v>323</v>
      </c>
      <c r="C230" s="67" t="s">
        <v>57</v>
      </c>
      <c r="D230" s="71"/>
      <c r="E230" s="71">
        <v>903</v>
      </c>
      <c r="F230" s="71">
        <v>2075</v>
      </c>
      <c r="G230" s="72">
        <v>162448.353</v>
      </c>
      <c r="H230" s="72">
        <v>159288.01999999999</v>
      </c>
      <c r="I230" s="72">
        <v>155573.95300000001</v>
      </c>
      <c r="J230" s="72">
        <v>151026.53700000001</v>
      </c>
      <c r="K230" s="72">
        <v>145635.481</v>
      </c>
      <c r="L230" s="72">
        <v>139303.889</v>
      </c>
      <c r="M230" s="72">
        <v>132161.443</v>
      </c>
      <c r="N230" s="72">
        <v>123925.355</v>
      </c>
      <c r="O230" s="72">
        <v>114544.768</v>
      </c>
      <c r="P230" s="72">
        <v>104555.53200000001</v>
      </c>
      <c r="Q230" s="72">
        <v>94372.692999999999</v>
      </c>
      <c r="R230" s="72">
        <v>83904.061000000002</v>
      </c>
      <c r="S230" s="72">
        <v>72573.964000000007</v>
      </c>
      <c r="T230" s="72">
        <v>57460.163</v>
      </c>
      <c r="U230" s="72">
        <v>42501.667999999998</v>
      </c>
      <c r="V230" s="72">
        <v>28621.726999999999</v>
      </c>
      <c r="W230" s="72">
        <v>16861.752</v>
      </c>
      <c r="X230" s="72">
        <v>7959.8440000000001</v>
      </c>
      <c r="Y230" s="72">
        <v>2632.6790000000001</v>
      </c>
      <c r="Z230" s="72">
        <v>536.37800000000004</v>
      </c>
      <c r="AA230" s="72">
        <v>60.954999999999998</v>
      </c>
      <c r="AB230" s="4" t="s">
        <v>291</v>
      </c>
      <c r="AD230" s="1">
        <f t="shared" si="3"/>
        <v>28051.608000000004</v>
      </c>
    </row>
    <row r="231" spans="1:30" x14ac:dyDescent="0.3">
      <c r="A231" s="65">
        <v>230</v>
      </c>
      <c r="B231" s="66" t="s">
        <v>323</v>
      </c>
      <c r="C231" s="67" t="s">
        <v>57</v>
      </c>
      <c r="D231" s="71"/>
      <c r="E231" s="71">
        <v>903</v>
      </c>
      <c r="F231" s="71">
        <v>2080</v>
      </c>
      <c r="G231" s="72">
        <v>163811.16699999999</v>
      </c>
      <c r="H231" s="72">
        <v>161577.117</v>
      </c>
      <c r="I231" s="72">
        <v>158801.633</v>
      </c>
      <c r="J231" s="72">
        <v>154956.799</v>
      </c>
      <c r="K231" s="72">
        <v>149959.89000000001</v>
      </c>
      <c r="L231" s="72">
        <v>144362.22899999999</v>
      </c>
      <c r="M231" s="72">
        <v>138049.87</v>
      </c>
      <c r="N231" s="72">
        <v>130880.952</v>
      </c>
      <c r="O231" s="72">
        <v>122456.796</v>
      </c>
      <c r="P231" s="72">
        <v>112729.749</v>
      </c>
      <c r="Q231" s="72">
        <v>102063.07799999999</v>
      </c>
      <c r="R231" s="72">
        <v>91018.865000000005</v>
      </c>
      <c r="S231" s="72">
        <v>79411.164000000004</v>
      </c>
      <c r="T231" s="72">
        <v>66449.066999999995</v>
      </c>
      <c r="U231" s="72">
        <v>49827.911999999997</v>
      </c>
      <c r="V231" s="72">
        <v>33696.536999999997</v>
      </c>
      <c r="W231" s="72">
        <v>19721.679</v>
      </c>
      <c r="X231" s="72">
        <v>9420.5470000000005</v>
      </c>
      <c r="Y231" s="72">
        <v>3306.07</v>
      </c>
      <c r="Z231" s="72">
        <v>747.08900000000006</v>
      </c>
      <c r="AA231" s="72">
        <v>91.686000000000007</v>
      </c>
      <c r="AB231" s="4" t="s">
        <v>291</v>
      </c>
      <c r="AD231" s="1">
        <f t="shared" si="3"/>
        <v>33287.071000000004</v>
      </c>
    </row>
    <row r="232" spans="1:30" x14ac:dyDescent="0.3">
      <c r="A232" s="65">
        <v>231</v>
      </c>
      <c r="B232" s="66" t="s">
        <v>323</v>
      </c>
      <c r="C232" s="67" t="s">
        <v>57</v>
      </c>
      <c r="D232" s="71"/>
      <c r="E232" s="71">
        <v>903</v>
      </c>
      <c r="F232" s="71">
        <v>2085</v>
      </c>
      <c r="G232" s="72">
        <v>164414.579</v>
      </c>
      <c r="H232" s="72">
        <v>163009.394</v>
      </c>
      <c r="I232" s="72">
        <v>161123.05799999999</v>
      </c>
      <c r="J232" s="72">
        <v>158212.94500000001</v>
      </c>
      <c r="K232" s="72">
        <v>153927.21100000001</v>
      </c>
      <c r="L232" s="72">
        <v>148726.636</v>
      </c>
      <c r="M232" s="72">
        <v>143138.89799999999</v>
      </c>
      <c r="N232" s="72">
        <v>136789.179</v>
      </c>
      <c r="O232" s="72">
        <v>129420.149</v>
      </c>
      <c r="P232" s="72">
        <v>120626.978</v>
      </c>
      <c r="Q232" s="72">
        <v>110181.48699999999</v>
      </c>
      <c r="R232" s="72">
        <v>98606.294999999998</v>
      </c>
      <c r="S232" s="72">
        <v>86360.024999999994</v>
      </c>
      <c r="T232" s="72">
        <v>72978.843999999997</v>
      </c>
      <c r="U232" s="72">
        <v>58036.824000000001</v>
      </c>
      <c r="V232" s="72">
        <v>39911.163</v>
      </c>
      <c r="W232" s="72">
        <v>23494.303</v>
      </c>
      <c r="X232" s="72">
        <v>11145.857</v>
      </c>
      <c r="Y232" s="72">
        <v>3994.4279999999999</v>
      </c>
      <c r="Z232" s="72">
        <v>968.20600000000002</v>
      </c>
      <c r="AA232" s="72">
        <v>135.76</v>
      </c>
      <c r="AB232" s="4" t="s">
        <v>291</v>
      </c>
      <c r="AD232" s="1">
        <f t="shared" si="3"/>
        <v>39738.554000000004</v>
      </c>
    </row>
    <row r="233" spans="1:30" x14ac:dyDescent="0.3">
      <c r="A233" s="65">
        <v>232</v>
      </c>
      <c r="B233" s="66" t="s">
        <v>323</v>
      </c>
      <c r="C233" s="67" t="s">
        <v>57</v>
      </c>
      <c r="D233" s="71"/>
      <c r="E233" s="71">
        <v>903</v>
      </c>
      <c r="F233" s="71">
        <v>2090</v>
      </c>
      <c r="G233" s="72">
        <v>164475.799</v>
      </c>
      <c r="H233" s="72">
        <v>163678.81700000001</v>
      </c>
      <c r="I233" s="72">
        <v>162587.47700000001</v>
      </c>
      <c r="J233" s="72">
        <v>160564.505</v>
      </c>
      <c r="K233" s="72">
        <v>157224.51800000001</v>
      </c>
      <c r="L233" s="72">
        <v>152738.087</v>
      </c>
      <c r="M233" s="72">
        <v>147540.31299999999</v>
      </c>
      <c r="N233" s="72">
        <v>141906.185</v>
      </c>
      <c r="O233" s="72">
        <v>135350.31400000001</v>
      </c>
      <c r="P233" s="72">
        <v>127596.739</v>
      </c>
      <c r="Q233" s="72">
        <v>118047.605</v>
      </c>
      <c r="R233" s="72">
        <v>106637.583</v>
      </c>
      <c r="S233" s="72">
        <v>93791.626000000004</v>
      </c>
      <c r="T233" s="72">
        <v>79653.225000000006</v>
      </c>
      <c r="U233" s="72">
        <v>64087.63</v>
      </c>
      <c r="V233" s="72">
        <v>46991.489000000001</v>
      </c>
      <c r="W233" s="72">
        <v>28247.544999999998</v>
      </c>
      <c r="X233" s="72">
        <v>13493.547</v>
      </c>
      <c r="Y233" s="72">
        <v>4789.2240000000002</v>
      </c>
      <c r="Z233" s="72">
        <v>1200.1110000000001</v>
      </c>
      <c r="AA233" s="72">
        <v>187.03700000000001</v>
      </c>
      <c r="AB233" s="4" t="s">
        <v>291</v>
      </c>
      <c r="AD233" s="1">
        <f t="shared" si="3"/>
        <v>47917.463999999993</v>
      </c>
    </row>
    <row r="234" spans="1:30" x14ac:dyDescent="0.3">
      <c r="A234" s="65">
        <v>233</v>
      </c>
      <c r="B234" s="66" t="s">
        <v>323</v>
      </c>
      <c r="C234" s="67" t="s">
        <v>57</v>
      </c>
      <c r="D234" s="71"/>
      <c r="E234" s="71">
        <v>903</v>
      </c>
      <c r="F234" s="71">
        <v>2095</v>
      </c>
      <c r="G234" s="72">
        <v>163980.11799999999</v>
      </c>
      <c r="H234" s="72">
        <v>163803.14199999999</v>
      </c>
      <c r="I234" s="72">
        <v>163288.78700000001</v>
      </c>
      <c r="J234" s="72">
        <v>162061.55799999999</v>
      </c>
      <c r="K234" s="72">
        <v>159622.60500000001</v>
      </c>
      <c r="L234" s="72">
        <v>156085.53700000001</v>
      </c>
      <c r="M234" s="72">
        <v>151594.13399999999</v>
      </c>
      <c r="N234" s="72">
        <v>146344.08799999999</v>
      </c>
      <c r="O234" s="72">
        <v>140500.927</v>
      </c>
      <c r="P234" s="72">
        <v>133554.58900000001</v>
      </c>
      <c r="Q234" s="72">
        <v>125019.617</v>
      </c>
      <c r="R234" s="72">
        <v>114454.629</v>
      </c>
      <c r="S234" s="72">
        <v>101693.656</v>
      </c>
      <c r="T234" s="72">
        <v>86828.759000000005</v>
      </c>
      <c r="U234" s="72">
        <v>70330.491999999998</v>
      </c>
      <c r="V234" s="72">
        <v>52316.468999999997</v>
      </c>
      <c r="W234" s="72">
        <v>33801.067999999999</v>
      </c>
      <c r="X234" s="72">
        <v>16580.608</v>
      </c>
      <c r="Y234" s="72">
        <v>5921.9139999999998</v>
      </c>
      <c r="Z234" s="72">
        <v>1457.058</v>
      </c>
      <c r="AA234" s="72">
        <v>244.42599999999999</v>
      </c>
      <c r="AB234" s="4">
        <v>0</v>
      </c>
      <c r="AD234" s="1">
        <f t="shared" si="3"/>
        <v>58005.073999999993</v>
      </c>
    </row>
    <row r="235" spans="1:30" x14ac:dyDescent="0.3">
      <c r="A235" s="65">
        <v>234</v>
      </c>
      <c r="B235" s="66" t="s">
        <v>323</v>
      </c>
      <c r="C235" s="67" t="s">
        <v>57</v>
      </c>
      <c r="D235" s="71"/>
      <c r="E235" s="71">
        <v>903</v>
      </c>
      <c r="F235" s="71">
        <v>2100</v>
      </c>
      <c r="G235" s="72">
        <v>162973.37700000001</v>
      </c>
      <c r="H235" s="72">
        <v>163367.32399999999</v>
      </c>
      <c r="I235" s="72">
        <v>163443.943</v>
      </c>
      <c r="J235" s="72">
        <v>162796.11499999999</v>
      </c>
      <c r="K235" s="72">
        <v>161169.97200000001</v>
      </c>
      <c r="L235" s="72">
        <v>158539.976</v>
      </c>
      <c r="M235" s="72">
        <v>154989.79300000001</v>
      </c>
      <c r="N235" s="72">
        <v>150439.58600000001</v>
      </c>
      <c r="O235" s="72">
        <v>144982.73300000001</v>
      </c>
      <c r="P235" s="72">
        <v>138747.58199999999</v>
      </c>
      <c r="Q235" s="72">
        <v>131010.24400000001</v>
      </c>
      <c r="R235" s="72">
        <v>121424.215</v>
      </c>
      <c r="S235" s="72">
        <v>109431.678</v>
      </c>
      <c r="T235" s="72">
        <v>94503.915999999997</v>
      </c>
      <c r="U235" s="72">
        <v>77084.134000000005</v>
      </c>
      <c r="V235" s="72">
        <v>57873.391000000003</v>
      </c>
      <c r="W235" s="72">
        <v>38070.784</v>
      </c>
      <c r="X235" s="72">
        <v>20311.491000000002</v>
      </c>
      <c r="Y235" s="72">
        <v>7511.9610000000002</v>
      </c>
      <c r="Z235" s="72">
        <v>1854.13</v>
      </c>
      <c r="AA235" s="72">
        <v>311.22500000000002</v>
      </c>
      <c r="AB235" s="4">
        <v>0</v>
      </c>
      <c r="AD235" s="1">
        <f t="shared" si="3"/>
        <v>68059.591000000015</v>
      </c>
    </row>
    <row r="236" spans="1:30" x14ac:dyDescent="0.3">
      <c r="A236" s="65">
        <v>235</v>
      </c>
      <c r="B236" s="66" t="s">
        <v>323</v>
      </c>
      <c r="C236" s="70" t="s">
        <v>58</v>
      </c>
      <c r="D236" s="71"/>
      <c r="E236" s="71">
        <v>910</v>
      </c>
      <c r="F236" s="71">
        <v>2015</v>
      </c>
      <c r="G236" s="72">
        <v>32696.062999999998</v>
      </c>
      <c r="H236" s="72">
        <v>29039.891</v>
      </c>
      <c r="I236" s="72">
        <v>25589.698</v>
      </c>
      <c r="J236" s="72">
        <v>22210.624</v>
      </c>
      <c r="K236" s="72">
        <v>18531.584999999999</v>
      </c>
      <c r="L236" s="72">
        <v>15536.096</v>
      </c>
      <c r="M236" s="72">
        <v>12927.009</v>
      </c>
      <c r="N236" s="72">
        <v>10361.307000000001</v>
      </c>
      <c r="O236" s="72">
        <v>8158.9080000000004</v>
      </c>
      <c r="P236" s="72">
        <v>6191.0259999999998</v>
      </c>
      <c r="Q236" s="72">
        <v>4782.9120000000003</v>
      </c>
      <c r="R236" s="72">
        <v>3779.3629999999998</v>
      </c>
      <c r="S236" s="72">
        <v>2935.1320000000001</v>
      </c>
      <c r="T236" s="72">
        <v>2192.8710000000001</v>
      </c>
      <c r="U236" s="72">
        <v>1512.886</v>
      </c>
      <c r="V236" s="72">
        <v>938.36199999999997</v>
      </c>
      <c r="W236" s="72">
        <v>504.03</v>
      </c>
      <c r="X236" s="72">
        <v>189.822</v>
      </c>
      <c r="Y236" s="72">
        <v>41.417999999999999</v>
      </c>
      <c r="Z236" s="72">
        <v>5.4870000000000001</v>
      </c>
      <c r="AA236" s="72">
        <v>0.36699999999999999</v>
      </c>
      <c r="AB236" s="4">
        <v>0</v>
      </c>
      <c r="AD236" s="1">
        <f t="shared" si="3"/>
        <v>741.12399999999991</v>
      </c>
    </row>
    <row r="237" spans="1:30" x14ac:dyDescent="0.3">
      <c r="A237" s="65">
        <v>236</v>
      </c>
      <c r="B237" s="66" t="s">
        <v>323</v>
      </c>
      <c r="C237" s="70" t="s">
        <v>58</v>
      </c>
      <c r="D237" s="71"/>
      <c r="E237" s="71">
        <v>910</v>
      </c>
      <c r="F237" s="71">
        <v>2020</v>
      </c>
      <c r="G237" s="72">
        <v>35549.942000000003</v>
      </c>
      <c r="H237" s="72">
        <v>32011.440999999999</v>
      </c>
      <c r="I237" s="72">
        <v>28741.054</v>
      </c>
      <c r="J237" s="72">
        <v>25298.536</v>
      </c>
      <c r="K237" s="72">
        <v>21820.723999999998</v>
      </c>
      <c r="L237" s="72">
        <v>18127.776000000002</v>
      </c>
      <c r="M237" s="72">
        <v>15150.79</v>
      </c>
      <c r="N237" s="72">
        <v>12536.427</v>
      </c>
      <c r="O237" s="72">
        <v>9973.5750000000007</v>
      </c>
      <c r="P237" s="72">
        <v>7799.1890000000003</v>
      </c>
      <c r="Q237" s="72">
        <v>5857.0969999999998</v>
      </c>
      <c r="R237" s="72">
        <v>4466.9780000000001</v>
      </c>
      <c r="S237" s="72">
        <v>3451.183</v>
      </c>
      <c r="T237" s="72">
        <v>2567.306</v>
      </c>
      <c r="U237" s="72">
        <v>1788.097</v>
      </c>
      <c r="V237" s="72">
        <v>1096.277</v>
      </c>
      <c r="W237" s="72">
        <v>562.42399999999998</v>
      </c>
      <c r="X237" s="72">
        <v>225.18899999999999</v>
      </c>
      <c r="Y237" s="72">
        <v>55.737000000000002</v>
      </c>
      <c r="Z237" s="72">
        <v>7.085</v>
      </c>
      <c r="AA237" s="72">
        <v>0.55000000000000004</v>
      </c>
      <c r="AB237" s="4">
        <v>0</v>
      </c>
      <c r="AD237" s="1">
        <f t="shared" si="3"/>
        <v>850.9849999999999</v>
      </c>
    </row>
    <row r="238" spans="1:30" x14ac:dyDescent="0.3">
      <c r="A238" s="65">
        <v>237</v>
      </c>
      <c r="B238" s="66" t="s">
        <v>323</v>
      </c>
      <c r="C238" s="70" t="s">
        <v>58</v>
      </c>
      <c r="D238" s="71"/>
      <c r="E238" s="71">
        <v>910</v>
      </c>
      <c r="F238" s="71">
        <v>2025</v>
      </c>
      <c r="G238" s="72">
        <v>38415.868000000002</v>
      </c>
      <c r="H238" s="72">
        <v>34920.372000000003</v>
      </c>
      <c r="I238" s="72">
        <v>31732.513999999999</v>
      </c>
      <c r="J238" s="72">
        <v>28456.376</v>
      </c>
      <c r="K238" s="72">
        <v>24901.887999999999</v>
      </c>
      <c r="L238" s="72">
        <v>21398.724999999999</v>
      </c>
      <c r="M238" s="72">
        <v>17726.842000000001</v>
      </c>
      <c r="N238" s="72">
        <v>14741.587</v>
      </c>
      <c r="O238" s="72">
        <v>12118.199000000001</v>
      </c>
      <c r="P238" s="72">
        <v>9574.9699999999993</v>
      </c>
      <c r="Q238" s="72">
        <v>7407.491</v>
      </c>
      <c r="R238" s="72">
        <v>5487.183</v>
      </c>
      <c r="S238" s="72">
        <v>4091.0410000000002</v>
      </c>
      <c r="T238" s="72">
        <v>3029.6640000000002</v>
      </c>
      <c r="U238" s="72">
        <v>2104.4409999999998</v>
      </c>
      <c r="V238" s="72">
        <v>1307.903</v>
      </c>
      <c r="W238" s="72">
        <v>665.39400000000001</v>
      </c>
      <c r="X238" s="72">
        <v>255.75200000000001</v>
      </c>
      <c r="Y238" s="72">
        <v>67.781999999999996</v>
      </c>
      <c r="Z238" s="72">
        <v>9.7970000000000006</v>
      </c>
      <c r="AA238" s="72">
        <v>0.72799999999999998</v>
      </c>
      <c r="AB238" s="4">
        <v>1E-3</v>
      </c>
      <c r="AD238" s="1">
        <f t="shared" si="3"/>
        <v>999.45399999999995</v>
      </c>
    </row>
    <row r="239" spans="1:30" x14ac:dyDescent="0.3">
      <c r="A239" s="65">
        <v>238</v>
      </c>
      <c r="B239" s="66" t="s">
        <v>323</v>
      </c>
      <c r="C239" s="70" t="s">
        <v>58</v>
      </c>
      <c r="D239" s="71"/>
      <c r="E239" s="71">
        <v>910</v>
      </c>
      <c r="F239" s="71">
        <v>2030</v>
      </c>
      <c r="G239" s="72">
        <v>41187.43</v>
      </c>
      <c r="H239" s="72">
        <v>37842.580999999998</v>
      </c>
      <c r="I239" s="72">
        <v>34657.360000000001</v>
      </c>
      <c r="J239" s="72">
        <v>31458.073</v>
      </c>
      <c r="K239" s="72">
        <v>28061.061000000002</v>
      </c>
      <c r="L239" s="72">
        <v>24476.458999999999</v>
      </c>
      <c r="M239" s="72">
        <v>20985.937999999998</v>
      </c>
      <c r="N239" s="72">
        <v>17309.61</v>
      </c>
      <c r="O239" s="72">
        <v>14312.878000000001</v>
      </c>
      <c r="P239" s="72">
        <v>11693.11</v>
      </c>
      <c r="Q239" s="72">
        <v>9140.357</v>
      </c>
      <c r="R239" s="72">
        <v>6972.0619999999999</v>
      </c>
      <c r="S239" s="72">
        <v>5046.857</v>
      </c>
      <c r="T239" s="72">
        <v>3607.7629999999999</v>
      </c>
      <c r="U239" s="72">
        <v>2497.7950000000001</v>
      </c>
      <c r="V239" s="72">
        <v>1552.2840000000001</v>
      </c>
      <c r="W239" s="72">
        <v>804.87</v>
      </c>
      <c r="X239" s="72">
        <v>307.66399999999999</v>
      </c>
      <c r="Y239" s="72">
        <v>78.790999999999997</v>
      </c>
      <c r="Z239" s="72">
        <v>12.281000000000001</v>
      </c>
      <c r="AA239" s="72">
        <v>1.028</v>
      </c>
      <c r="AB239" s="4">
        <v>1E-3</v>
      </c>
      <c r="AD239" s="1">
        <f t="shared" si="3"/>
        <v>1204.635</v>
      </c>
    </row>
    <row r="240" spans="1:30" x14ac:dyDescent="0.3">
      <c r="A240" s="65">
        <v>239</v>
      </c>
      <c r="B240" s="66" t="s">
        <v>323</v>
      </c>
      <c r="C240" s="70" t="s">
        <v>58</v>
      </c>
      <c r="D240" s="71"/>
      <c r="E240" s="71">
        <v>910</v>
      </c>
      <c r="F240" s="71">
        <v>2035</v>
      </c>
      <c r="G240" s="72">
        <v>43806.296000000002</v>
      </c>
      <c r="H240" s="72">
        <v>40666.415000000001</v>
      </c>
      <c r="I240" s="72">
        <v>37595.870000000003</v>
      </c>
      <c r="J240" s="72">
        <v>34388.603000000003</v>
      </c>
      <c r="K240" s="72">
        <v>31062.884999999998</v>
      </c>
      <c r="L240" s="72">
        <v>27629.385999999999</v>
      </c>
      <c r="M240" s="72">
        <v>24054.585999999999</v>
      </c>
      <c r="N240" s="72">
        <v>20552.181</v>
      </c>
      <c r="O240" s="72">
        <v>16866.927</v>
      </c>
      <c r="P240" s="72">
        <v>13867.303</v>
      </c>
      <c r="Q240" s="72">
        <v>11213.548000000001</v>
      </c>
      <c r="R240" s="72">
        <v>8641.4709999999995</v>
      </c>
      <c r="S240" s="72">
        <v>6441.9290000000001</v>
      </c>
      <c r="T240" s="72">
        <v>4472.067</v>
      </c>
      <c r="U240" s="72">
        <v>2992.4070000000002</v>
      </c>
      <c r="V240" s="72">
        <v>1857.337</v>
      </c>
      <c r="W240" s="72">
        <v>967.471</v>
      </c>
      <c r="X240" s="72">
        <v>379.22</v>
      </c>
      <c r="Y240" s="72">
        <v>96.869</v>
      </c>
      <c r="Z240" s="72">
        <v>14.711</v>
      </c>
      <c r="AA240" s="72">
        <v>1.339</v>
      </c>
      <c r="AB240" s="4" t="s">
        <v>291</v>
      </c>
      <c r="AD240" s="1">
        <f t="shared" si="3"/>
        <v>1459.61</v>
      </c>
    </row>
    <row r="241" spans="1:30" x14ac:dyDescent="0.3">
      <c r="A241" s="65">
        <v>240</v>
      </c>
      <c r="B241" s="66" t="s">
        <v>323</v>
      </c>
      <c r="C241" s="70" t="s">
        <v>58</v>
      </c>
      <c r="D241" s="71"/>
      <c r="E241" s="71">
        <v>910</v>
      </c>
      <c r="F241" s="71">
        <v>2040</v>
      </c>
      <c r="G241" s="72">
        <v>46159.803999999996</v>
      </c>
      <c r="H241" s="72">
        <v>43332.65</v>
      </c>
      <c r="I241" s="72">
        <v>40434.836000000003</v>
      </c>
      <c r="J241" s="72">
        <v>37333.514999999999</v>
      </c>
      <c r="K241" s="72">
        <v>33994.256000000001</v>
      </c>
      <c r="L241" s="72">
        <v>30629.916000000001</v>
      </c>
      <c r="M241" s="72">
        <v>27202.066999999999</v>
      </c>
      <c r="N241" s="72">
        <v>23612.35</v>
      </c>
      <c r="O241" s="72">
        <v>20087.626</v>
      </c>
      <c r="P241" s="72">
        <v>16394.691999999999</v>
      </c>
      <c r="Q241" s="72">
        <v>13346.959000000001</v>
      </c>
      <c r="R241" s="72">
        <v>10643.821</v>
      </c>
      <c r="S241" s="72">
        <v>8018.7610000000004</v>
      </c>
      <c r="T241" s="72">
        <v>5737.2240000000002</v>
      </c>
      <c r="U241" s="72">
        <v>3731.8679999999999</v>
      </c>
      <c r="V241" s="72">
        <v>2243.9140000000002</v>
      </c>
      <c r="W241" s="72">
        <v>1170.442</v>
      </c>
      <c r="X241" s="72">
        <v>463.77300000000002</v>
      </c>
      <c r="Y241" s="72">
        <v>122.095</v>
      </c>
      <c r="Z241" s="72">
        <v>18.495999999999999</v>
      </c>
      <c r="AA241" s="72">
        <v>1.651</v>
      </c>
      <c r="AB241" s="4" t="s">
        <v>291</v>
      </c>
      <c r="AD241" s="1">
        <f t="shared" si="3"/>
        <v>1776.4570000000003</v>
      </c>
    </row>
    <row r="242" spans="1:30" x14ac:dyDescent="0.3">
      <c r="A242" s="65">
        <v>241</v>
      </c>
      <c r="B242" s="66" t="s">
        <v>323</v>
      </c>
      <c r="C242" s="70" t="s">
        <v>58</v>
      </c>
      <c r="D242" s="71"/>
      <c r="E242" s="71">
        <v>910</v>
      </c>
      <c r="F242" s="71">
        <v>2045</v>
      </c>
      <c r="G242" s="72">
        <v>48287.572</v>
      </c>
      <c r="H242" s="72">
        <v>45725.908000000003</v>
      </c>
      <c r="I242" s="72">
        <v>43113.177000000003</v>
      </c>
      <c r="J242" s="72">
        <v>40176.567000000003</v>
      </c>
      <c r="K242" s="72">
        <v>36937.775000000001</v>
      </c>
      <c r="L242" s="72">
        <v>33558.317000000003</v>
      </c>
      <c r="M242" s="72">
        <v>30198.337</v>
      </c>
      <c r="N242" s="72">
        <v>26750.772000000001</v>
      </c>
      <c r="O242" s="72">
        <v>23131.275000000001</v>
      </c>
      <c r="P242" s="72">
        <v>19577.555</v>
      </c>
      <c r="Q242" s="72">
        <v>15826.419</v>
      </c>
      <c r="R242" s="72">
        <v>12714.257</v>
      </c>
      <c r="S242" s="72">
        <v>9922.6509999999998</v>
      </c>
      <c r="T242" s="72">
        <v>7185.2929999999997</v>
      </c>
      <c r="U242" s="72">
        <v>4828.732</v>
      </c>
      <c r="V242" s="72">
        <v>2829.6570000000002</v>
      </c>
      <c r="W242" s="72">
        <v>1435.259</v>
      </c>
      <c r="X242" s="72">
        <v>571.91800000000001</v>
      </c>
      <c r="Y242" s="72">
        <v>153.43700000000001</v>
      </c>
      <c r="Z242" s="72">
        <v>23.992999999999999</v>
      </c>
      <c r="AA242" s="72">
        <v>2.1160000000000001</v>
      </c>
      <c r="AB242" s="4" t="s">
        <v>291</v>
      </c>
      <c r="AD242" s="1">
        <f t="shared" si="3"/>
        <v>2186.723</v>
      </c>
    </row>
    <row r="243" spans="1:30" x14ac:dyDescent="0.3">
      <c r="A243" s="65">
        <v>242</v>
      </c>
      <c r="B243" s="66" t="s">
        <v>323</v>
      </c>
      <c r="C243" s="70" t="s">
        <v>58</v>
      </c>
      <c r="D243" s="71"/>
      <c r="E243" s="71">
        <v>910</v>
      </c>
      <c r="F243" s="71">
        <v>2050</v>
      </c>
      <c r="G243" s="72">
        <v>50138.805999999997</v>
      </c>
      <c r="H243" s="72">
        <v>47890.506999999998</v>
      </c>
      <c r="I243" s="72">
        <v>45520.775999999998</v>
      </c>
      <c r="J243" s="72">
        <v>42862.11</v>
      </c>
      <c r="K243" s="72">
        <v>39783.658000000003</v>
      </c>
      <c r="L243" s="72">
        <v>36502.97</v>
      </c>
      <c r="M243" s="72">
        <v>33127.838000000003</v>
      </c>
      <c r="N243" s="72">
        <v>29745.55</v>
      </c>
      <c r="O243" s="72">
        <v>26259.385999999999</v>
      </c>
      <c r="P243" s="72">
        <v>22596.26</v>
      </c>
      <c r="Q243" s="72">
        <v>18951.491000000002</v>
      </c>
      <c r="R243" s="72">
        <v>15124.722</v>
      </c>
      <c r="S243" s="72">
        <v>11903.172</v>
      </c>
      <c r="T243" s="72">
        <v>8945.2790000000005</v>
      </c>
      <c r="U243" s="72">
        <v>6099.152</v>
      </c>
      <c r="V243" s="72">
        <v>3705.7530000000002</v>
      </c>
      <c r="W243" s="72">
        <v>1838.5450000000001</v>
      </c>
      <c r="X243" s="72">
        <v>716.22299999999996</v>
      </c>
      <c r="Y243" s="72">
        <v>194.15899999999999</v>
      </c>
      <c r="Z243" s="72">
        <v>31.221</v>
      </c>
      <c r="AA243" s="72">
        <v>2.8029999999999999</v>
      </c>
      <c r="AB243" s="4" t="s">
        <v>291</v>
      </c>
      <c r="AD243" s="1">
        <f t="shared" si="3"/>
        <v>2782.951</v>
      </c>
    </row>
    <row r="244" spans="1:30" x14ac:dyDescent="0.3">
      <c r="A244" s="65">
        <v>243</v>
      </c>
      <c r="B244" s="66" t="s">
        <v>323</v>
      </c>
      <c r="C244" s="70" t="s">
        <v>58</v>
      </c>
      <c r="D244" s="71"/>
      <c r="E244" s="71">
        <v>910</v>
      </c>
      <c r="F244" s="71">
        <v>2055</v>
      </c>
      <c r="G244" s="72">
        <v>51759.248</v>
      </c>
      <c r="H244" s="72">
        <v>49781.567999999999</v>
      </c>
      <c r="I244" s="72">
        <v>47701.99</v>
      </c>
      <c r="J244" s="72">
        <v>45283.152999999998</v>
      </c>
      <c r="K244" s="72">
        <v>42481.455000000002</v>
      </c>
      <c r="L244" s="72">
        <v>39359.555</v>
      </c>
      <c r="M244" s="72">
        <v>36079.749000000003</v>
      </c>
      <c r="N244" s="72">
        <v>32678.875</v>
      </c>
      <c r="O244" s="72">
        <v>29249.864000000001</v>
      </c>
      <c r="P244" s="72">
        <v>25704.624</v>
      </c>
      <c r="Q244" s="72">
        <v>21926.391</v>
      </c>
      <c r="R244" s="72">
        <v>18166.602999999999</v>
      </c>
      <c r="S244" s="72">
        <v>14214.995999999999</v>
      </c>
      <c r="T244" s="72">
        <v>10790.892</v>
      </c>
      <c r="U244" s="72">
        <v>7657.12</v>
      </c>
      <c r="V244" s="72">
        <v>4738.2479999999996</v>
      </c>
      <c r="W244" s="72">
        <v>2450.623</v>
      </c>
      <c r="X244" s="72">
        <v>938.93</v>
      </c>
      <c r="Y244" s="72">
        <v>250.529</v>
      </c>
      <c r="Z244" s="72">
        <v>40.868000000000002</v>
      </c>
      <c r="AA244" s="72">
        <v>3.762</v>
      </c>
      <c r="AB244" s="4" t="s">
        <v>291</v>
      </c>
      <c r="AD244" s="1">
        <f t="shared" si="3"/>
        <v>3684.712</v>
      </c>
    </row>
    <row r="245" spans="1:30" x14ac:dyDescent="0.3">
      <c r="A245" s="65">
        <v>244</v>
      </c>
      <c r="B245" s="66" t="s">
        <v>323</v>
      </c>
      <c r="C245" s="70" t="s">
        <v>58</v>
      </c>
      <c r="D245" s="71"/>
      <c r="E245" s="71">
        <v>910</v>
      </c>
      <c r="F245" s="71">
        <v>2060</v>
      </c>
      <c r="G245" s="72">
        <v>53144.114000000001</v>
      </c>
      <c r="H245" s="72">
        <v>51432.919000000002</v>
      </c>
      <c r="I245" s="72">
        <v>49607.057999999997</v>
      </c>
      <c r="J245" s="72">
        <v>47475.701999999997</v>
      </c>
      <c r="K245" s="72">
        <v>44914.252</v>
      </c>
      <c r="L245" s="72">
        <v>42066.529000000002</v>
      </c>
      <c r="M245" s="72">
        <v>38941.754000000001</v>
      </c>
      <c r="N245" s="72">
        <v>35631.866000000002</v>
      </c>
      <c r="O245" s="72">
        <v>32178.966</v>
      </c>
      <c r="P245" s="72">
        <v>28679.478999999999</v>
      </c>
      <c r="Q245" s="72">
        <v>24995.303</v>
      </c>
      <c r="R245" s="72">
        <v>21075.17</v>
      </c>
      <c r="S245" s="72">
        <v>17138.751</v>
      </c>
      <c r="T245" s="72">
        <v>12954.736999999999</v>
      </c>
      <c r="U245" s="72">
        <v>9309.7450000000008</v>
      </c>
      <c r="V245" s="72">
        <v>6021.84</v>
      </c>
      <c r="W245" s="72">
        <v>3188.6460000000002</v>
      </c>
      <c r="X245" s="72">
        <v>1282.0350000000001</v>
      </c>
      <c r="Y245" s="72">
        <v>338.50799999999998</v>
      </c>
      <c r="Z245" s="72">
        <v>54.701000000000001</v>
      </c>
      <c r="AA245" s="72">
        <v>5.077</v>
      </c>
      <c r="AB245" s="4" t="s">
        <v>291</v>
      </c>
      <c r="AD245" s="1">
        <f t="shared" si="3"/>
        <v>4868.9670000000006</v>
      </c>
    </row>
    <row r="246" spans="1:30" x14ac:dyDescent="0.3">
      <c r="A246" s="65">
        <v>245</v>
      </c>
      <c r="B246" s="66" t="s">
        <v>323</v>
      </c>
      <c r="C246" s="70" t="s">
        <v>58</v>
      </c>
      <c r="D246" s="71"/>
      <c r="E246" s="71">
        <v>910</v>
      </c>
      <c r="F246" s="71">
        <v>2065</v>
      </c>
      <c r="G246" s="72">
        <v>54290.241000000002</v>
      </c>
      <c r="H246" s="72">
        <v>52843.983</v>
      </c>
      <c r="I246" s="72">
        <v>51271.89</v>
      </c>
      <c r="J246" s="72">
        <v>49393.04</v>
      </c>
      <c r="K246" s="72">
        <v>47120.699000000001</v>
      </c>
      <c r="L246" s="72">
        <v>44512.212</v>
      </c>
      <c r="M246" s="72">
        <v>41657.785000000003</v>
      </c>
      <c r="N246" s="72">
        <v>38499.292000000001</v>
      </c>
      <c r="O246" s="72">
        <v>35132.016000000003</v>
      </c>
      <c r="P246" s="72">
        <v>31600.007000000001</v>
      </c>
      <c r="Q246" s="72">
        <v>27941.776000000002</v>
      </c>
      <c r="R246" s="72">
        <v>24085.108</v>
      </c>
      <c r="S246" s="72">
        <v>19952.107</v>
      </c>
      <c r="T246" s="72">
        <v>15700.582</v>
      </c>
      <c r="U246" s="72">
        <v>11259.457</v>
      </c>
      <c r="V246" s="72">
        <v>7402.9560000000001</v>
      </c>
      <c r="W246" s="72">
        <v>4122.0429999999997</v>
      </c>
      <c r="X246" s="72">
        <v>1708.09</v>
      </c>
      <c r="Y246" s="72">
        <v>476.25700000000001</v>
      </c>
      <c r="Z246" s="72">
        <v>76.543000000000006</v>
      </c>
      <c r="AA246" s="72">
        <v>7.0049999999999999</v>
      </c>
      <c r="AB246" s="4" t="s">
        <v>291</v>
      </c>
      <c r="AD246" s="1">
        <f t="shared" si="3"/>
        <v>6389.9379999999992</v>
      </c>
    </row>
    <row r="247" spans="1:30" x14ac:dyDescent="0.3">
      <c r="A247" s="65">
        <v>246</v>
      </c>
      <c r="B247" s="66" t="s">
        <v>323</v>
      </c>
      <c r="C247" s="70" t="s">
        <v>58</v>
      </c>
      <c r="D247" s="71"/>
      <c r="E247" s="71">
        <v>910</v>
      </c>
      <c r="F247" s="71">
        <v>2070</v>
      </c>
      <c r="G247" s="72">
        <v>55224.697999999997</v>
      </c>
      <c r="H247" s="72">
        <v>54012.588000000003</v>
      </c>
      <c r="I247" s="72">
        <v>52694.116000000002</v>
      </c>
      <c r="J247" s="72">
        <v>51069.154000000002</v>
      </c>
      <c r="K247" s="72">
        <v>49052.267999999996</v>
      </c>
      <c r="L247" s="72">
        <v>46732.449000000001</v>
      </c>
      <c r="M247" s="72">
        <v>44115.03</v>
      </c>
      <c r="N247" s="72">
        <v>41223.957999999999</v>
      </c>
      <c r="O247" s="72">
        <v>38003.906000000003</v>
      </c>
      <c r="P247" s="72">
        <v>34548.421999999999</v>
      </c>
      <c r="Q247" s="72">
        <v>30841.273000000001</v>
      </c>
      <c r="R247" s="72">
        <v>26985.137999999999</v>
      </c>
      <c r="S247" s="72">
        <v>22873.096000000001</v>
      </c>
      <c r="T247" s="72">
        <v>18364.93</v>
      </c>
      <c r="U247" s="72">
        <v>13745.691999999999</v>
      </c>
      <c r="V247" s="72">
        <v>9048.8919999999998</v>
      </c>
      <c r="W247" s="72">
        <v>5149.2389999999996</v>
      </c>
      <c r="X247" s="72">
        <v>2262.0230000000001</v>
      </c>
      <c r="Y247" s="72">
        <v>654.75</v>
      </c>
      <c r="Z247" s="72">
        <v>111.467</v>
      </c>
      <c r="AA247" s="72">
        <v>10.093999999999999</v>
      </c>
      <c r="AB247" s="4" t="s">
        <v>291</v>
      </c>
      <c r="AD247" s="1">
        <f t="shared" si="3"/>
        <v>8187.5729999999994</v>
      </c>
    </row>
    <row r="248" spans="1:30" x14ac:dyDescent="0.3">
      <c r="A248" s="65">
        <v>247</v>
      </c>
      <c r="B248" s="66" t="s">
        <v>323</v>
      </c>
      <c r="C248" s="70" t="s">
        <v>58</v>
      </c>
      <c r="D248" s="71"/>
      <c r="E248" s="71">
        <v>910</v>
      </c>
      <c r="F248" s="71">
        <v>2075</v>
      </c>
      <c r="G248" s="72">
        <v>55882.358999999997</v>
      </c>
      <c r="H248" s="72">
        <v>54966.707999999999</v>
      </c>
      <c r="I248" s="72">
        <v>53872.682000000001</v>
      </c>
      <c r="J248" s="72">
        <v>52502.224000000002</v>
      </c>
      <c r="K248" s="72">
        <v>50742.860999999997</v>
      </c>
      <c r="L248" s="72">
        <v>48678.868999999999</v>
      </c>
      <c r="M248" s="72">
        <v>46348.203000000001</v>
      </c>
      <c r="N248" s="72">
        <v>43692.434000000001</v>
      </c>
      <c r="O248" s="72">
        <v>40736.101000000002</v>
      </c>
      <c r="P248" s="72">
        <v>37420.351999999999</v>
      </c>
      <c r="Q248" s="72">
        <v>33773.815999999999</v>
      </c>
      <c r="R248" s="72">
        <v>29847.821</v>
      </c>
      <c r="S248" s="72">
        <v>25701.647000000001</v>
      </c>
      <c r="T248" s="72">
        <v>21145.427</v>
      </c>
      <c r="U248" s="72">
        <v>16188.813</v>
      </c>
      <c r="V248" s="72">
        <v>11166.446</v>
      </c>
      <c r="W248" s="72">
        <v>6396.348</v>
      </c>
      <c r="X248" s="72">
        <v>2891.5650000000001</v>
      </c>
      <c r="Y248" s="72">
        <v>895.33399999999995</v>
      </c>
      <c r="Z248" s="72">
        <v>159.238</v>
      </c>
      <c r="AA248" s="72">
        <v>15.135999999999999</v>
      </c>
      <c r="AB248" s="4">
        <v>1E-3</v>
      </c>
      <c r="AD248" s="1">
        <f t="shared" si="3"/>
        <v>10357.622000000001</v>
      </c>
    </row>
    <row r="249" spans="1:30" x14ac:dyDescent="0.3">
      <c r="A249" s="65">
        <v>248</v>
      </c>
      <c r="B249" s="66" t="s">
        <v>323</v>
      </c>
      <c r="C249" s="70" t="s">
        <v>58</v>
      </c>
      <c r="D249" s="71"/>
      <c r="E249" s="71">
        <v>910</v>
      </c>
      <c r="F249" s="71">
        <v>2080</v>
      </c>
      <c r="G249" s="72">
        <v>56305.506000000001</v>
      </c>
      <c r="H249" s="72">
        <v>55642.83</v>
      </c>
      <c r="I249" s="72">
        <v>54836.222000000002</v>
      </c>
      <c r="J249" s="72">
        <v>53691.574999999997</v>
      </c>
      <c r="K249" s="72">
        <v>52190.764000000003</v>
      </c>
      <c r="L249" s="72">
        <v>50385.343999999997</v>
      </c>
      <c r="M249" s="72">
        <v>48309.349000000002</v>
      </c>
      <c r="N249" s="72">
        <v>45939.033000000003</v>
      </c>
      <c r="O249" s="72">
        <v>43216.002</v>
      </c>
      <c r="P249" s="72">
        <v>40157.264000000003</v>
      </c>
      <c r="Q249" s="72">
        <v>36637.017</v>
      </c>
      <c r="R249" s="72">
        <v>32750.946</v>
      </c>
      <c r="S249" s="72">
        <v>28505.992999999999</v>
      </c>
      <c r="T249" s="72">
        <v>23857.937999999998</v>
      </c>
      <c r="U249" s="72">
        <v>18757.156999999999</v>
      </c>
      <c r="V249" s="72">
        <v>13286.143</v>
      </c>
      <c r="W249" s="72">
        <v>8022.9049999999997</v>
      </c>
      <c r="X249" s="72">
        <v>3677.1179999999999</v>
      </c>
      <c r="Y249" s="72">
        <v>1180.6690000000001</v>
      </c>
      <c r="Z249" s="72">
        <v>226.374</v>
      </c>
      <c r="AA249" s="72">
        <v>22.475000000000001</v>
      </c>
      <c r="AB249" s="4">
        <v>1E-3</v>
      </c>
      <c r="AD249" s="1">
        <f t="shared" si="3"/>
        <v>13129.541999999999</v>
      </c>
    </row>
    <row r="250" spans="1:30" x14ac:dyDescent="0.3">
      <c r="A250" s="65">
        <v>249</v>
      </c>
      <c r="B250" s="66" t="s">
        <v>323</v>
      </c>
      <c r="C250" s="70" t="s">
        <v>58</v>
      </c>
      <c r="D250" s="71"/>
      <c r="E250" s="71">
        <v>910</v>
      </c>
      <c r="F250" s="71">
        <v>2085</v>
      </c>
      <c r="G250" s="72">
        <v>56522.118999999999</v>
      </c>
      <c r="H250" s="72">
        <v>56082.802000000003</v>
      </c>
      <c r="I250" s="72">
        <v>55520.832000000002</v>
      </c>
      <c r="J250" s="72">
        <v>54664.887000000002</v>
      </c>
      <c r="K250" s="72">
        <v>53394.328999999998</v>
      </c>
      <c r="L250" s="72">
        <v>51848.39</v>
      </c>
      <c r="M250" s="72">
        <v>50030.453000000001</v>
      </c>
      <c r="N250" s="72">
        <v>47914.930999999997</v>
      </c>
      <c r="O250" s="72">
        <v>45475.718999999997</v>
      </c>
      <c r="P250" s="72">
        <v>42646.118000000002</v>
      </c>
      <c r="Q250" s="72">
        <v>39371.377</v>
      </c>
      <c r="R250" s="72">
        <v>35594.082000000002</v>
      </c>
      <c r="S250" s="72">
        <v>31361.431</v>
      </c>
      <c r="T250" s="72">
        <v>26566.330999999998</v>
      </c>
      <c r="U250" s="72">
        <v>21291.392</v>
      </c>
      <c r="V250" s="72">
        <v>15539.995000000001</v>
      </c>
      <c r="W250" s="72">
        <v>9695.9830000000002</v>
      </c>
      <c r="X250" s="72">
        <v>4725.1790000000001</v>
      </c>
      <c r="Y250" s="72">
        <v>1550.8920000000001</v>
      </c>
      <c r="Z250" s="72">
        <v>310.46899999999999</v>
      </c>
      <c r="AA250" s="72">
        <v>33.26</v>
      </c>
      <c r="AB250" s="4">
        <v>1E-3</v>
      </c>
      <c r="AD250" s="1">
        <f t="shared" si="3"/>
        <v>16315.784</v>
      </c>
    </row>
    <row r="251" spans="1:30" x14ac:dyDescent="0.3">
      <c r="A251" s="65">
        <v>250</v>
      </c>
      <c r="B251" s="66" t="s">
        <v>323</v>
      </c>
      <c r="C251" s="70" t="s">
        <v>58</v>
      </c>
      <c r="D251" s="71"/>
      <c r="E251" s="71">
        <v>910</v>
      </c>
      <c r="F251" s="71">
        <v>2090</v>
      </c>
      <c r="G251" s="72">
        <v>56544.146999999997</v>
      </c>
      <c r="H251" s="72">
        <v>56315.103000000003</v>
      </c>
      <c r="I251" s="72">
        <v>55968.769</v>
      </c>
      <c r="J251" s="72">
        <v>55358.870999999999</v>
      </c>
      <c r="K251" s="72">
        <v>54381.45</v>
      </c>
      <c r="L251" s="72">
        <v>53067.321000000004</v>
      </c>
      <c r="M251" s="72">
        <v>51508.563000000002</v>
      </c>
      <c r="N251" s="72">
        <v>49651.53</v>
      </c>
      <c r="O251" s="72">
        <v>47466.945</v>
      </c>
      <c r="P251" s="72">
        <v>44917.786999999997</v>
      </c>
      <c r="Q251" s="72">
        <v>41864.694000000003</v>
      </c>
      <c r="R251" s="72">
        <v>38317.038999999997</v>
      </c>
      <c r="S251" s="72">
        <v>34169.358999999997</v>
      </c>
      <c r="T251" s="72">
        <v>29339.692999999999</v>
      </c>
      <c r="U251" s="72">
        <v>23845.181</v>
      </c>
      <c r="V251" s="72">
        <v>17799.954000000002</v>
      </c>
      <c r="W251" s="72">
        <v>11502.154</v>
      </c>
      <c r="X251" s="72">
        <v>5842.4979999999996</v>
      </c>
      <c r="Y251" s="72">
        <v>2061.0320000000002</v>
      </c>
      <c r="Z251" s="72">
        <v>425.35300000000001</v>
      </c>
      <c r="AA251" s="72">
        <v>47.823</v>
      </c>
      <c r="AB251" s="4">
        <v>2E-3</v>
      </c>
      <c r="AD251" s="1">
        <f t="shared" si="3"/>
        <v>19878.862000000001</v>
      </c>
    </row>
    <row r="252" spans="1:30" x14ac:dyDescent="0.3">
      <c r="A252" s="65">
        <v>251</v>
      </c>
      <c r="B252" s="66" t="s">
        <v>323</v>
      </c>
      <c r="C252" s="70" t="s">
        <v>58</v>
      </c>
      <c r="D252" s="71"/>
      <c r="E252" s="71">
        <v>910</v>
      </c>
      <c r="F252" s="71">
        <v>2095</v>
      </c>
      <c r="G252" s="72">
        <v>56403.898999999998</v>
      </c>
      <c r="H252" s="72">
        <v>56352.11</v>
      </c>
      <c r="I252" s="72">
        <v>56208.959999999999</v>
      </c>
      <c r="J252" s="72">
        <v>55816.608999999997</v>
      </c>
      <c r="K252" s="72">
        <v>55090.298999999999</v>
      </c>
      <c r="L252" s="72">
        <v>54070.576000000001</v>
      </c>
      <c r="M252" s="72">
        <v>52743.917000000001</v>
      </c>
      <c r="N252" s="72">
        <v>51147.205999999998</v>
      </c>
      <c r="O252" s="72">
        <v>49222.108</v>
      </c>
      <c r="P252" s="72">
        <v>46926.184000000001</v>
      </c>
      <c r="Q252" s="72">
        <v>44147.856</v>
      </c>
      <c r="R252" s="72">
        <v>40810.6</v>
      </c>
      <c r="S252" s="72">
        <v>36870.906000000003</v>
      </c>
      <c r="T252" s="72">
        <v>32084.73</v>
      </c>
      <c r="U252" s="72">
        <v>26483.154999999999</v>
      </c>
      <c r="V252" s="72">
        <v>20109.425999999999</v>
      </c>
      <c r="W252" s="72">
        <v>13357.950999999999</v>
      </c>
      <c r="X252" s="72">
        <v>7076.7030000000004</v>
      </c>
      <c r="Y252" s="72">
        <v>2631.4189999999999</v>
      </c>
      <c r="Z252" s="72">
        <v>590.40700000000004</v>
      </c>
      <c r="AA252" s="72">
        <v>68.712000000000003</v>
      </c>
      <c r="AB252" s="4">
        <v>3.0000000000000001E-3</v>
      </c>
      <c r="AD252" s="1">
        <f t="shared" si="3"/>
        <v>23725.194999999996</v>
      </c>
    </row>
    <row r="253" spans="1:30" x14ac:dyDescent="0.3">
      <c r="A253" s="65">
        <v>252</v>
      </c>
      <c r="B253" s="66" t="s">
        <v>323</v>
      </c>
      <c r="C253" s="70" t="s">
        <v>58</v>
      </c>
      <c r="D253" s="71"/>
      <c r="E253" s="71">
        <v>910</v>
      </c>
      <c r="F253" s="71">
        <v>2100</v>
      </c>
      <c r="G253" s="72">
        <v>56047.298999999999</v>
      </c>
      <c r="H253" s="72">
        <v>56226.203000000001</v>
      </c>
      <c r="I253" s="72">
        <v>56253.642999999996</v>
      </c>
      <c r="J253" s="72">
        <v>56066.743000000002</v>
      </c>
      <c r="K253" s="72">
        <v>55563.576999999997</v>
      </c>
      <c r="L253" s="72">
        <v>54796.684000000001</v>
      </c>
      <c r="M253" s="72">
        <v>53764.315000000002</v>
      </c>
      <c r="N253" s="72">
        <v>52401.383999999998</v>
      </c>
      <c r="O253" s="72">
        <v>50738.512000000002</v>
      </c>
      <c r="P253" s="72">
        <v>48702.269</v>
      </c>
      <c r="Q253" s="72">
        <v>46175.375</v>
      </c>
      <c r="R253" s="72">
        <v>43104.231</v>
      </c>
      <c r="S253" s="72">
        <v>39360.156000000003</v>
      </c>
      <c r="T253" s="72">
        <v>34745.057999999997</v>
      </c>
      <c r="U253" s="72">
        <v>29121.254000000001</v>
      </c>
      <c r="V253" s="72">
        <v>22529.971000000001</v>
      </c>
      <c r="W253" s="72">
        <v>15296.450999999999</v>
      </c>
      <c r="X253" s="72">
        <v>8394.6569999999992</v>
      </c>
      <c r="Y253" s="72">
        <v>3286.2570000000001</v>
      </c>
      <c r="Z253" s="72">
        <v>787.55100000000004</v>
      </c>
      <c r="AA253" s="72">
        <v>100.252</v>
      </c>
      <c r="AB253" s="4">
        <v>5.0000000000000001E-3</v>
      </c>
      <c r="AD253" s="1">
        <f t="shared" si="3"/>
        <v>27865.173000000003</v>
      </c>
    </row>
    <row r="254" spans="1:30" x14ac:dyDescent="0.3">
      <c r="A254" s="65">
        <v>253</v>
      </c>
      <c r="B254" s="66" t="s">
        <v>323</v>
      </c>
      <c r="C254" s="69" t="s">
        <v>59</v>
      </c>
      <c r="D254" s="71"/>
      <c r="E254" s="71">
        <v>108</v>
      </c>
      <c r="F254" s="71">
        <v>2015</v>
      </c>
      <c r="G254" s="72">
        <v>932.24900000000002</v>
      </c>
      <c r="H254" s="72">
        <v>755.12699999999995</v>
      </c>
      <c r="I254" s="72">
        <v>594.226</v>
      </c>
      <c r="J254" s="72">
        <v>513.15599999999995</v>
      </c>
      <c r="K254" s="72">
        <v>472.01600000000002</v>
      </c>
      <c r="L254" s="72">
        <v>401.28300000000002</v>
      </c>
      <c r="M254" s="72">
        <v>318.01100000000002</v>
      </c>
      <c r="N254" s="72">
        <v>241.25200000000001</v>
      </c>
      <c r="O254" s="72">
        <v>170.16399999999999</v>
      </c>
      <c r="P254" s="72">
        <v>154.35900000000001</v>
      </c>
      <c r="Q254" s="72">
        <v>137.61099999999999</v>
      </c>
      <c r="R254" s="72">
        <v>121.15</v>
      </c>
      <c r="S254" s="72">
        <v>87.078000000000003</v>
      </c>
      <c r="T254" s="72">
        <v>49.076000000000001</v>
      </c>
      <c r="U254" s="72">
        <v>32.048000000000002</v>
      </c>
      <c r="V254" s="72">
        <v>20.356000000000002</v>
      </c>
      <c r="W254" s="72">
        <v>10.997</v>
      </c>
      <c r="X254" s="72">
        <v>4.1790000000000003</v>
      </c>
      <c r="Y254" s="72">
        <v>0.85399999999999998</v>
      </c>
      <c r="Z254" s="72">
        <v>7.4999999999999997E-2</v>
      </c>
      <c r="AA254" s="72">
        <v>5.0000000000000001E-3</v>
      </c>
      <c r="AB254" s="4" t="s">
        <v>291</v>
      </c>
      <c r="AD254" s="1">
        <f t="shared" si="3"/>
        <v>16.11</v>
      </c>
    </row>
    <row r="255" spans="1:30" x14ac:dyDescent="0.3">
      <c r="A255" s="65">
        <v>254</v>
      </c>
      <c r="B255" s="66" t="s">
        <v>323</v>
      </c>
      <c r="C255" s="69" t="s">
        <v>59</v>
      </c>
      <c r="D255" s="71"/>
      <c r="E255" s="71">
        <v>108</v>
      </c>
      <c r="F255" s="71">
        <v>2020</v>
      </c>
      <c r="G255" s="72">
        <v>1056.424</v>
      </c>
      <c r="H255" s="72">
        <v>897.53800000000001</v>
      </c>
      <c r="I255" s="72">
        <v>742.19200000000001</v>
      </c>
      <c r="J255" s="72">
        <v>586.34699999999998</v>
      </c>
      <c r="K255" s="72">
        <v>504.76900000000001</v>
      </c>
      <c r="L255" s="72">
        <v>462.7</v>
      </c>
      <c r="M255" s="72">
        <v>392.11799999999999</v>
      </c>
      <c r="N255" s="72">
        <v>308.72800000000001</v>
      </c>
      <c r="O255" s="72">
        <v>232.428</v>
      </c>
      <c r="P255" s="72">
        <v>162.887</v>
      </c>
      <c r="Q255" s="72">
        <v>146.14699999999999</v>
      </c>
      <c r="R255" s="72">
        <v>128.096</v>
      </c>
      <c r="S255" s="72">
        <v>109.5</v>
      </c>
      <c r="T255" s="72">
        <v>74.72</v>
      </c>
      <c r="U255" s="72">
        <v>38.697000000000003</v>
      </c>
      <c r="V255" s="72">
        <v>22.021999999999998</v>
      </c>
      <c r="W255" s="72">
        <v>11.27</v>
      </c>
      <c r="X255" s="72">
        <v>4.3620000000000001</v>
      </c>
      <c r="Y255" s="72">
        <v>1.034</v>
      </c>
      <c r="Z255" s="72">
        <v>0.11799999999999999</v>
      </c>
      <c r="AA255" s="72">
        <v>6.0000000000000001E-3</v>
      </c>
      <c r="AB255" s="4" t="s">
        <v>291</v>
      </c>
      <c r="AD255" s="1">
        <f t="shared" si="3"/>
        <v>16.79</v>
      </c>
    </row>
    <row r="256" spans="1:30" x14ac:dyDescent="0.3">
      <c r="A256" s="65">
        <v>255</v>
      </c>
      <c r="B256" s="66" t="s">
        <v>323</v>
      </c>
      <c r="C256" s="69" t="s">
        <v>59</v>
      </c>
      <c r="D256" s="71"/>
      <c r="E256" s="71">
        <v>108</v>
      </c>
      <c r="F256" s="71">
        <v>2025</v>
      </c>
      <c r="G256" s="72">
        <v>1142.69</v>
      </c>
      <c r="H256" s="72">
        <v>1021.414</v>
      </c>
      <c r="I256" s="72">
        <v>883.84500000000003</v>
      </c>
      <c r="J256" s="72">
        <v>733.03899999999999</v>
      </c>
      <c r="K256" s="72">
        <v>576.91600000000005</v>
      </c>
      <c r="L256" s="72">
        <v>494.88499999999999</v>
      </c>
      <c r="M256" s="72">
        <v>452.24900000000002</v>
      </c>
      <c r="N256" s="72">
        <v>381.01600000000002</v>
      </c>
      <c r="O256" s="72">
        <v>297.89600000000002</v>
      </c>
      <c r="P256" s="72">
        <v>222.84399999999999</v>
      </c>
      <c r="Q256" s="72">
        <v>154.608</v>
      </c>
      <c r="R256" s="72">
        <v>136.45099999999999</v>
      </c>
      <c r="S256" s="72">
        <v>116.20399999999999</v>
      </c>
      <c r="T256" s="72">
        <v>94.367000000000004</v>
      </c>
      <c r="U256" s="72">
        <v>59.206000000000003</v>
      </c>
      <c r="V256" s="72">
        <v>26.748000000000001</v>
      </c>
      <c r="W256" s="72">
        <v>12.269</v>
      </c>
      <c r="X256" s="72">
        <v>4.5049999999999999</v>
      </c>
      <c r="Y256" s="72">
        <v>1.0920000000000001</v>
      </c>
      <c r="Z256" s="72">
        <v>0.14499999999999999</v>
      </c>
      <c r="AA256" s="72">
        <v>0.01</v>
      </c>
      <c r="AB256" s="4" t="s">
        <v>291</v>
      </c>
      <c r="AD256" s="1">
        <f t="shared" si="3"/>
        <v>18.021000000000001</v>
      </c>
    </row>
    <row r="257" spans="1:30" x14ac:dyDescent="0.3">
      <c r="A257" s="65">
        <v>256</v>
      </c>
      <c r="B257" s="66" t="s">
        <v>323</v>
      </c>
      <c r="C257" s="69" t="s">
        <v>59</v>
      </c>
      <c r="D257" s="71"/>
      <c r="E257" s="71">
        <v>108</v>
      </c>
      <c r="F257" s="71">
        <v>2030</v>
      </c>
      <c r="G257" s="72">
        <v>1219.162</v>
      </c>
      <c r="H257" s="72">
        <v>1109.2059999999999</v>
      </c>
      <c r="I257" s="72">
        <v>1007.652</v>
      </c>
      <c r="J257" s="72">
        <v>874.14</v>
      </c>
      <c r="K257" s="72">
        <v>722.39099999999996</v>
      </c>
      <c r="L257" s="72">
        <v>566.74900000000002</v>
      </c>
      <c r="M257" s="72">
        <v>484.87299999999999</v>
      </c>
      <c r="N257" s="72">
        <v>440.68299999999999</v>
      </c>
      <c r="O257" s="72">
        <v>368.82900000000001</v>
      </c>
      <c r="P257" s="72">
        <v>286.55500000000001</v>
      </c>
      <c r="Q257" s="72">
        <v>212.22300000000001</v>
      </c>
      <c r="R257" s="72">
        <v>144.90299999999999</v>
      </c>
      <c r="S257" s="72">
        <v>124.316</v>
      </c>
      <c r="T257" s="72">
        <v>100.65900000000001</v>
      </c>
      <c r="U257" s="72">
        <v>75.227000000000004</v>
      </c>
      <c r="V257" s="72">
        <v>41.209000000000003</v>
      </c>
      <c r="W257" s="72">
        <v>15.023999999999999</v>
      </c>
      <c r="X257" s="72">
        <v>4.9509999999999996</v>
      </c>
      <c r="Y257" s="72">
        <v>1.139</v>
      </c>
      <c r="Z257" s="72">
        <v>0.153</v>
      </c>
      <c r="AA257" s="72">
        <v>1.2E-2</v>
      </c>
      <c r="AB257" s="4" t="s">
        <v>291</v>
      </c>
      <c r="AD257" s="1">
        <f t="shared" si="3"/>
        <v>21.278999999999996</v>
      </c>
    </row>
    <row r="258" spans="1:30" x14ac:dyDescent="0.3">
      <c r="A258" s="65">
        <v>257</v>
      </c>
      <c r="B258" s="66" t="s">
        <v>323</v>
      </c>
      <c r="C258" s="69" t="s">
        <v>59</v>
      </c>
      <c r="D258" s="71"/>
      <c r="E258" s="71">
        <v>108</v>
      </c>
      <c r="F258" s="71">
        <v>2035</v>
      </c>
      <c r="G258" s="72">
        <v>1330.71</v>
      </c>
      <c r="H258" s="72">
        <v>1187.8620000000001</v>
      </c>
      <c r="I258" s="72">
        <v>1096.0940000000001</v>
      </c>
      <c r="J258" s="72">
        <v>997.83299999999997</v>
      </c>
      <c r="K258" s="72">
        <v>862.72699999999998</v>
      </c>
      <c r="L258" s="72">
        <v>710.84900000000005</v>
      </c>
      <c r="M258" s="72">
        <v>556.40599999999995</v>
      </c>
      <c r="N258" s="72">
        <v>473.68400000000003</v>
      </c>
      <c r="O258" s="72">
        <v>427.78800000000001</v>
      </c>
      <c r="P258" s="72">
        <v>355.76600000000002</v>
      </c>
      <c r="Q258" s="72">
        <v>273.63299999999998</v>
      </c>
      <c r="R258" s="72">
        <v>199.435</v>
      </c>
      <c r="S258" s="72">
        <v>132.435</v>
      </c>
      <c r="T258" s="72">
        <v>108.09399999999999</v>
      </c>
      <c r="U258" s="72">
        <v>80.641000000000005</v>
      </c>
      <c r="V258" s="72">
        <v>52.71</v>
      </c>
      <c r="W258" s="72">
        <v>23.350999999999999</v>
      </c>
      <c r="X258" s="72">
        <v>6.1360000000000001</v>
      </c>
      <c r="Y258" s="72">
        <v>1.2709999999999999</v>
      </c>
      <c r="Z258" s="72">
        <v>0.16200000000000001</v>
      </c>
      <c r="AA258" s="72">
        <v>1.4E-2</v>
      </c>
      <c r="AB258" s="4" t="s">
        <v>291</v>
      </c>
      <c r="AD258" s="1">
        <f t="shared" si="3"/>
        <v>30.933999999999997</v>
      </c>
    </row>
    <row r="259" spans="1:30" x14ac:dyDescent="0.3">
      <c r="A259" s="65">
        <v>258</v>
      </c>
      <c r="B259" s="66" t="s">
        <v>323</v>
      </c>
      <c r="C259" s="69" t="s">
        <v>59</v>
      </c>
      <c r="D259" s="71"/>
      <c r="E259" s="71">
        <v>108</v>
      </c>
      <c r="F259" s="71">
        <v>2040</v>
      </c>
      <c r="G259" s="72">
        <v>1472.0619999999999</v>
      </c>
      <c r="H259" s="72">
        <v>1300.6410000000001</v>
      </c>
      <c r="I259" s="72">
        <v>1175.4739999999999</v>
      </c>
      <c r="J259" s="72">
        <v>1086.577</v>
      </c>
      <c r="K259" s="72">
        <v>986.07299999999998</v>
      </c>
      <c r="L259" s="72">
        <v>850.19600000000003</v>
      </c>
      <c r="M259" s="72">
        <v>698.98900000000003</v>
      </c>
      <c r="N259" s="72">
        <v>544.71500000000003</v>
      </c>
      <c r="O259" s="72">
        <v>460.98700000000002</v>
      </c>
      <c r="P259" s="72">
        <v>413.68599999999998</v>
      </c>
      <c r="Q259" s="72">
        <v>340.572</v>
      </c>
      <c r="R259" s="72">
        <v>257.80599999999998</v>
      </c>
      <c r="S259" s="72">
        <v>182.803</v>
      </c>
      <c r="T259" s="72">
        <v>115.58199999999999</v>
      </c>
      <c r="U259" s="72">
        <v>87.024000000000001</v>
      </c>
      <c r="V259" s="72">
        <v>56.884</v>
      </c>
      <c r="W259" s="72">
        <v>30.14</v>
      </c>
      <c r="X259" s="72">
        <v>9.6530000000000005</v>
      </c>
      <c r="Y259" s="72">
        <v>1.6</v>
      </c>
      <c r="Z259" s="72">
        <v>0.185</v>
      </c>
      <c r="AA259" s="72">
        <v>1.4999999999999999E-2</v>
      </c>
      <c r="AB259" s="4" t="s">
        <v>291</v>
      </c>
      <c r="AD259" s="1">
        <f t="shared" ref="AD259:AD322" si="4">SUM(W259:AB259)</f>
        <v>41.593000000000004</v>
      </c>
    </row>
    <row r="260" spans="1:30" x14ac:dyDescent="0.3">
      <c r="A260" s="65">
        <v>259</v>
      </c>
      <c r="B260" s="66" t="s">
        <v>323</v>
      </c>
      <c r="C260" s="69" t="s">
        <v>59</v>
      </c>
      <c r="D260" s="71"/>
      <c r="E260" s="71">
        <v>108</v>
      </c>
      <c r="F260" s="71">
        <v>2045</v>
      </c>
      <c r="G260" s="72">
        <v>1605.5119999999999</v>
      </c>
      <c r="H260" s="72">
        <v>1442.769</v>
      </c>
      <c r="I260" s="72">
        <v>1288.6669999999999</v>
      </c>
      <c r="J260" s="72">
        <v>1166.348</v>
      </c>
      <c r="K260" s="72">
        <v>1075.001</v>
      </c>
      <c r="L260" s="72">
        <v>973.05100000000004</v>
      </c>
      <c r="M260" s="72">
        <v>837.23299999999995</v>
      </c>
      <c r="N260" s="72">
        <v>685.50699999999995</v>
      </c>
      <c r="O260" s="72">
        <v>531.279</v>
      </c>
      <c r="P260" s="72">
        <v>446.84300000000002</v>
      </c>
      <c r="Q260" s="72">
        <v>396.95499999999998</v>
      </c>
      <c r="R260" s="72">
        <v>321.66699999999997</v>
      </c>
      <c r="S260" s="72">
        <v>236.97800000000001</v>
      </c>
      <c r="T260" s="72">
        <v>160.09800000000001</v>
      </c>
      <c r="U260" s="72">
        <v>93.503</v>
      </c>
      <c r="V260" s="72">
        <v>61.801000000000002</v>
      </c>
      <c r="W260" s="72">
        <v>32.823999999999998</v>
      </c>
      <c r="X260" s="72">
        <v>12.609</v>
      </c>
      <c r="Y260" s="72">
        <v>2.556</v>
      </c>
      <c r="Z260" s="72">
        <v>0.23799999999999999</v>
      </c>
      <c r="AA260" s="72">
        <v>1.7000000000000001E-2</v>
      </c>
      <c r="AB260" s="4" t="s">
        <v>291</v>
      </c>
      <c r="AD260" s="1">
        <f t="shared" si="4"/>
        <v>48.244</v>
      </c>
    </row>
    <row r="261" spans="1:30" x14ac:dyDescent="0.3">
      <c r="A261" s="65">
        <v>260</v>
      </c>
      <c r="B261" s="66" t="s">
        <v>323</v>
      </c>
      <c r="C261" s="69" t="s">
        <v>59</v>
      </c>
      <c r="D261" s="71"/>
      <c r="E261" s="71">
        <v>108</v>
      </c>
      <c r="F261" s="71">
        <v>2050</v>
      </c>
      <c r="G261" s="72">
        <v>1706.4349999999999</v>
      </c>
      <c r="H261" s="72">
        <v>1577.2719999999999</v>
      </c>
      <c r="I261" s="72">
        <v>1430.9760000000001</v>
      </c>
      <c r="J261" s="72">
        <v>1279.646</v>
      </c>
      <c r="K261" s="72">
        <v>1155.029</v>
      </c>
      <c r="L261" s="72">
        <v>1062.0440000000001</v>
      </c>
      <c r="M261" s="72">
        <v>959.44799999999998</v>
      </c>
      <c r="N261" s="72">
        <v>822.36900000000003</v>
      </c>
      <c r="O261" s="72">
        <v>669.83399999999995</v>
      </c>
      <c r="P261" s="72">
        <v>516.03399999999999</v>
      </c>
      <c r="Q261" s="72">
        <v>429.70400000000001</v>
      </c>
      <c r="R261" s="72">
        <v>375.791</v>
      </c>
      <c r="S261" s="72">
        <v>296.483</v>
      </c>
      <c r="T261" s="72">
        <v>208.25399999999999</v>
      </c>
      <c r="U261" s="72">
        <v>130.11600000000001</v>
      </c>
      <c r="V261" s="72">
        <v>66.84</v>
      </c>
      <c r="W261" s="72">
        <v>35.982999999999997</v>
      </c>
      <c r="X261" s="72">
        <v>13.898</v>
      </c>
      <c r="Y261" s="72">
        <v>3.39</v>
      </c>
      <c r="Z261" s="72">
        <v>0.38500000000000001</v>
      </c>
      <c r="AA261" s="72">
        <v>2.1000000000000001E-2</v>
      </c>
      <c r="AB261" s="4" t="s">
        <v>291</v>
      </c>
      <c r="AD261" s="1">
        <f t="shared" si="4"/>
        <v>53.677</v>
      </c>
    </row>
    <row r="262" spans="1:30" x14ac:dyDescent="0.3">
      <c r="A262" s="65">
        <v>261</v>
      </c>
      <c r="B262" s="66" t="s">
        <v>323</v>
      </c>
      <c r="C262" s="69" t="s">
        <v>59</v>
      </c>
      <c r="D262" s="71"/>
      <c r="E262" s="71">
        <v>108</v>
      </c>
      <c r="F262" s="71">
        <v>2055</v>
      </c>
      <c r="G262" s="72">
        <v>1783.7080000000001</v>
      </c>
      <c r="H262" s="72">
        <v>1680.3389999999999</v>
      </c>
      <c r="I262" s="72">
        <v>1565.798</v>
      </c>
      <c r="J262" s="72">
        <v>1421.777</v>
      </c>
      <c r="K262" s="72">
        <v>1267.961</v>
      </c>
      <c r="L262" s="72">
        <v>1141.866</v>
      </c>
      <c r="M262" s="72">
        <v>1047.97</v>
      </c>
      <c r="N262" s="72">
        <v>943.30200000000002</v>
      </c>
      <c r="O262" s="72">
        <v>804.50800000000004</v>
      </c>
      <c r="P262" s="72">
        <v>651.44200000000001</v>
      </c>
      <c r="Q262" s="72">
        <v>496.94200000000001</v>
      </c>
      <c r="R262" s="72">
        <v>407.45400000000001</v>
      </c>
      <c r="S262" s="72">
        <v>347.08600000000001</v>
      </c>
      <c r="T262" s="72">
        <v>261.27800000000002</v>
      </c>
      <c r="U262" s="72">
        <v>169.97200000000001</v>
      </c>
      <c r="V262" s="72">
        <v>93.626000000000005</v>
      </c>
      <c r="W262" s="72">
        <v>39.317999999999998</v>
      </c>
      <c r="X262" s="72">
        <v>15.477</v>
      </c>
      <c r="Y262" s="72">
        <v>3.82</v>
      </c>
      <c r="Z262" s="72">
        <v>0.52500000000000002</v>
      </c>
      <c r="AA262" s="72">
        <v>3.5000000000000003E-2</v>
      </c>
      <c r="AB262" s="4">
        <v>7.0000000000000001E-3</v>
      </c>
      <c r="AD262" s="1">
        <f t="shared" si="4"/>
        <v>59.181999999999995</v>
      </c>
    </row>
    <row r="263" spans="1:30" x14ac:dyDescent="0.3">
      <c r="A263" s="65">
        <v>262</v>
      </c>
      <c r="B263" s="66" t="s">
        <v>323</v>
      </c>
      <c r="C263" s="69" t="s">
        <v>59</v>
      </c>
      <c r="D263" s="71"/>
      <c r="E263" s="71">
        <v>108</v>
      </c>
      <c r="F263" s="71">
        <v>2060</v>
      </c>
      <c r="G263" s="72">
        <v>1856.77</v>
      </c>
      <c r="H263" s="72">
        <v>1759.82</v>
      </c>
      <c r="I263" s="72">
        <v>1669.415</v>
      </c>
      <c r="J263" s="72">
        <v>1556.4970000000001</v>
      </c>
      <c r="K263" s="72">
        <v>1409.4880000000001</v>
      </c>
      <c r="L263" s="72">
        <v>1254.2239999999999</v>
      </c>
      <c r="M263" s="72">
        <v>1127.4929999999999</v>
      </c>
      <c r="N263" s="72">
        <v>1031.242</v>
      </c>
      <c r="O263" s="72">
        <v>923.822</v>
      </c>
      <c r="P263" s="72">
        <v>783.36800000000005</v>
      </c>
      <c r="Q263" s="72">
        <v>628.149</v>
      </c>
      <c r="R263" s="72">
        <v>471.928</v>
      </c>
      <c r="S263" s="72">
        <v>377.07600000000002</v>
      </c>
      <c r="T263" s="72">
        <v>306.69499999999999</v>
      </c>
      <c r="U263" s="72">
        <v>214.11600000000001</v>
      </c>
      <c r="V263" s="72">
        <v>123.077</v>
      </c>
      <c r="W263" s="72">
        <v>55.603999999999999</v>
      </c>
      <c r="X263" s="72">
        <v>17.157</v>
      </c>
      <c r="Y263" s="72">
        <v>4.3410000000000002</v>
      </c>
      <c r="Z263" s="72">
        <v>0.60799999999999998</v>
      </c>
      <c r="AA263" s="72">
        <v>4.9000000000000002E-2</v>
      </c>
      <c r="AB263" s="4">
        <v>0.01</v>
      </c>
      <c r="AD263" s="1">
        <f t="shared" si="4"/>
        <v>77.769000000000005</v>
      </c>
    </row>
    <row r="264" spans="1:30" x14ac:dyDescent="0.3">
      <c r="A264" s="65">
        <v>263</v>
      </c>
      <c r="B264" s="66" t="s">
        <v>323</v>
      </c>
      <c r="C264" s="69" t="s">
        <v>59</v>
      </c>
      <c r="D264" s="71"/>
      <c r="E264" s="71">
        <v>108</v>
      </c>
      <c r="F264" s="71">
        <v>2065</v>
      </c>
      <c r="G264" s="72">
        <v>1943.97</v>
      </c>
      <c r="H264" s="72">
        <v>1835.0250000000001</v>
      </c>
      <c r="I264" s="72">
        <v>1749.5830000000001</v>
      </c>
      <c r="J264" s="72">
        <v>1660.2619999999999</v>
      </c>
      <c r="K264" s="72">
        <v>1543.771</v>
      </c>
      <c r="L264" s="72">
        <v>1394.962</v>
      </c>
      <c r="M264" s="72">
        <v>1239.2270000000001</v>
      </c>
      <c r="N264" s="72">
        <v>1110.454</v>
      </c>
      <c r="O264" s="72">
        <v>1011.04</v>
      </c>
      <c r="P264" s="72">
        <v>900.63900000000001</v>
      </c>
      <c r="Q264" s="72">
        <v>756.33699999999999</v>
      </c>
      <c r="R264" s="72">
        <v>597.41800000000001</v>
      </c>
      <c r="S264" s="72">
        <v>437.60599999999999</v>
      </c>
      <c r="T264" s="72">
        <v>334.10599999999999</v>
      </c>
      <c r="U264" s="72">
        <v>252.364</v>
      </c>
      <c r="V264" s="72">
        <v>156.024</v>
      </c>
      <c r="W264" s="72">
        <v>73.798000000000002</v>
      </c>
      <c r="X264" s="72">
        <v>24.609000000000002</v>
      </c>
      <c r="Y264" s="72">
        <v>4.907</v>
      </c>
      <c r="Z264" s="72">
        <v>0.70699999999999996</v>
      </c>
      <c r="AA264" s="72">
        <v>5.8000000000000003E-2</v>
      </c>
      <c r="AB264" s="4">
        <v>1.6E-2</v>
      </c>
      <c r="AD264" s="1">
        <f t="shared" si="4"/>
        <v>104.09500000000001</v>
      </c>
    </row>
    <row r="265" spans="1:30" x14ac:dyDescent="0.3">
      <c r="A265" s="65">
        <v>264</v>
      </c>
      <c r="B265" s="66" t="s">
        <v>323</v>
      </c>
      <c r="C265" s="69" t="s">
        <v>59</v>
      </c>
      <c r="D265" s="71"/>
      <c r="E265" s="71">
        <v>108</v>
      </c>
      <c r="F265" s="71">
        <v>2070</v>
      </c>
      <c r="G265" s="72">
        <v>2037.704</v>
      </c>
      <c r="H265" s="72">
        <v>1924.0630000000001</v>
      </c>
      <c r="I265" s="72">
        <v>1825.461</v>
      </c>
      <c r="J265" s="72">
        <v>1740.711</v>
      </c>
      <c r="K265" s="72">
        <v>1647.4469999999999</v>
      </c>
      <c r="L265" s="72">
        <v>1528.682</v>
      </c>
      <c r="M265" s="72">
        <v>1379.1279999999999</v>
      </c>
      <c r="N265" s="72">
        <v>1221.489</v>
      </c>
      <c r="O265" s="72">
        <v>1089.826</v>
      </c>
      <c r="P265" s="72">
        <v>986.803</v>
      </c>
      <c r="Q265" s="72">
        <v>870.64499999999998</v>
      </c>
      <c r="R265" s="72">
        <v>720.37900000000002</v>
      </c>
      <c r="S265" s="72">
        <v>555.03200000000004</v>
      </c>
      <c r="T265" s="72">
        <v>388.77699999999999</v>
      </c>
      <c r="U265" s="72">
        <v>276.03199999999998</v>
      </c>
      <c r="V265" s="72">
        <v>185.04300000000001</v>
      </c>
      <c r="W265" s="72">
        <v>94.432000000000002</v>
      </c>
      <c r="X265" s="72">
        <v>33.113999999999997</v>
      </c>
      <c r="Y265" s="72">
        <v>7.1740000000000004</v>
      </c>
      <c r="Z265" s="72">
        <v>0.81599999999999995</v>
      </c>
      <c r="AA265" s="72">
        <v>6.9000000000000006E-2</v>
      </c>
      <c r="AB265" s="4">
        <v>2.8000000000000001E-2</v>
      </c>
      <c r="AD265" s="1">
        <f t="shared" si="4"/>
        <v>135.63299999999998</v>
      </c>
    </row>
    <row r="266" spans="1:30" x14ac:dyDescent="0.3">
      <c r="A266" s="65">
        <v>265</v>
      </c>
      <c r="B266" s="66" t="s">
        <v>323</v>
      </c>
      <c r="C266" s="69" t="s">
        <v>59</v>
      </c>
      <c r="D266" s="71"/>
      <c r="E266" s="71">
        <v>108</v>
      </c>
      <c r="F266" s="71">
        <v>2075</v>
      </c>
      <c r="G266" s="72">
        <v>2113.6889999999999</v>
      </c>
      <c r="H266" s="72">
        <v>2019.45</v>
      </c>
      <c r="I266" s="72">
        <v>1915.0820000000001</v>
      </c>
      <c r="J266" s="72">
        <v>1816.8869999999999</v>
      </c>
      <c r="K266" s="72">
        <v>1728.018</v>
      </c>
      <c r="L266" s="72">
        <v>1632.172</v>
      </c>
      <c r="M266" s="72">
        <v>1512.2249999999999</v>
      </c>
      <c r="N266" s="72">
        <v>1360.425</v>
      </c>
      <c r="O266" s="72">
        <v>1199.9870000000001</v>
      </c>
      <c r="P266" s="72">
        <v>1064.8979999999999</v>
      </c>
      <c r="Q266" s="72">
        <v>955.08699999999999</v>
      </c>
      <c r="R266" s="72">
        <v>830.447</v>
      </c>
      <c r="S266" s="72">
        <v>670.55</v>
      </c>
      <c r="T266" s="72">
        <v>494.40699999999998</v>
      </c>
      <c r="U266" s="72">
        <v>322.495</v>
      </c>
      <c r="V266" s="72">
        <v>203.65</v>
      </c>
      <c r="W266" s="72">
        <v>113.03100000000001</v>
      </c>
      <c r="X266" s="72">
        <v>42.942999999999998</v>
      </c>
      <c r="Y266" s="72">
        <v>9.8279999999999994</v>
      </c>
      <c r="Z266" s="72">
        <v>1.2190000000000001</v>
      </c>
      <c r="AA266" s="72">
        <v>8.1000000000000003E-2</v>
      </c>
      <c r="AB266" s="4">
        <v>5.0999999999999997E-2</v>
      </c>
      <c r="AD266" s="1">
        <f t="shared" si="4"/>
        <v>167.15299999999996</v>
      </c>
    </row>
    <row r="267" spans="1:30" x14ac:dyDescent="0.3">
      <c r="A267" s="65">
        <v>266</v>
      </c>
      <c r="B267" s="66" t="s">
        <v>323</v>
      </c>
      <c r="C267" s="69" t="s">
        <v>59</v>
      </c>
      <c r="D267" s="71"/>
      <c r="E267" s="71">
        <v>108</v>
      </c>
      <c r="F267" s="71">
        <v>2080</v>
      </c>
      <c r="G267" s="72">
        <v>2163.0250000000001</v>
      </c>
      <c r="H267" s="72">
        <v>2097.3380000000002</v>
      </c>
      <c r="I267" s="72">
        <v>2011.086</v>
      </c>
      <c r="J267" s="72">
        <v>1906.8040000000001</v>
      </c>
      <c r="K267" s="72">
        <v>1804.46</v>
      </c>
      <c r="L267" s="72">
        <v>1712.943</v>
      </c>
      <c r="M267" s="72">
        <v>1615.636</v>
      </c>
      <c r="N267" s="72">
        <v>1492.9380000000001</v>
      </c>
      <c r="O267" s="72">
        <v>1337.847</v>
      </c>
      <c r="P267" s="72">
        <v>1173.9059999999999</v>
      </c>
      <c r="Q267" s="72">
        <v>1032.0029999999999</v>
      </c>
      <c r="R267" s="72">
        <v>912.40899999999999</v>
      </c>
      <c r="S267" s="72">
        <v>774.601</v>
      </c>
      <c r="T267" s="72">
        <v>599.02</v>
      </c>
      <c r="U267" s="72">
        <v>411.88400000000001</v>
      </c>
      <c r="V267" s="72">
        <v>239.50200000000001</v>
      </c>
      <c r="W267" s="72">
        <v>125.624</v>
      </c>
      <c r="X267" s="72">
        <v>52.134999999999998</v>
      </c>
      <c r="Y267" s="72">
        <v>12.991</v>
      </c>
      <c r="Z267" s="72">
        <v>1.708</v>
      </c>
      <c r="AA267" s="72">
        <v>0.122</v>
      </c>
      <c r="AB267" s="4">
        <v>0.114</v>
      </c>
      <c r="AD267" s="1">
        <f t="shared" si="4"/>
        <v>192.69400000000002</v>
      </c>
    </row>
    <row r="268" spans="1:30" x14ac:dyDescent="0.3">
      <c r="A268" s="65">
        <v>267</v>
      </c>
      <c r="B268" s="66" t="s">
        <v>323</v>
      </c>
      <c r="C268" s="69" t="s">
        <v>59</v>
      </c>
      <c r="D268" s="71"/>
      <c r="E268" s="71">
        <v>108</v>
      </c>
      <c r="F268" s="71">
        <v>2085</v>
      </c>
      <c r="G268" s="72">
        <v>2185.049</v>
      </c>
      <c r="H268" s="72">
        <v>2148.096</v>
      </c>
      <c r="I268" s="72">
        <v>2089.4189999999999</v>
      </c>
      <c r="J268" s="72">
        <v>2002.9259999999999</v>
      </c>
      <c r="K268" s="72">
        <v>1894.3209999999999</v>
      </c>
      <c r="L268" s="72">
        <v>1789.356</v>
      </c>
      <c r="M268" s="72">
        <v>1696.3019999999999</v>
      </c>
      <c r="N268" s="72">
        <v>1595.9670000000001</v>
      </c>
      <c r="O268" s="72">
        <v>1469.39</v>
      </c>
      <c r="P268" s="72">
        <v>1310.2280000000001</v>
      </c>
      <c r="Q268" s="72">
        <v>1139.345</v>
      </c>
      <c r="R268" s="72">
        <v>988.03099999999995</v>
      </c>
      <c r="S268" s="72">
        <v>853.92399999999998</v>
      </c>
      <c r="T268" s="72">
        <v>695.61199999999997</v>
      </c>
      <c r="U268" s="72">
        <v>503.13900000000001</v>
      </c>
      <c r="V268" s="72">
        <v>309.67200000000003</v>
      </c>
      <c r="W268" s="72">
        <v>150.327</v>
      </c>
      <c r="X268" s="72">
        <v>59.293999999999997</v>
      </c>
      <c r="Y268" s="72">
        <v>16.213999999999999</v>
      </c>
      <c r="Z268" s="72">
        <v>2.3220000000000001</v>
      </c>
      <c r="AA268" s="72">
        <v>0.17399999999999999</v>
      </c>
      <c r="AB268" s="4" t="s">
        <v>291</v>
      </c>
      <c r="AD268" s="1">
        <f t="shared" si="4"/>
        <v>228.33099999999999</v>
      </c>
    </row>
    <row r="269" spans="1:30" x14ac:dyDescent="0.3">
      <c r="A269" s="65">
        <v>268</v>
      </c>
      <c r="B269" s="66" t="s">
        <v>323</v>
      </c>
      <c r="C269" s="69" t="s">
        <v>59</v>
      </c>
      <c r="D269" s="71"/>
      <c r="E269" s="71">
        <v>108</v>
      </c>
      <c r="F269" s="71">
        <v>2090</v>
      </c>
      <c r="G269" s="72">
        <v>2207.578</v>
      </c>
      <c r="H269" s="72">
        <v>2171.6190000000001</v>
      </c>
      <c r="I269" s="72">
        <v>2140.7280000000001</v>
      </c>
      <c r="J269" s="72">
        <v>2081.48</v>
      </c>
      <c r="K269" s="72">
        <v>1990.4069999999999</v>
      </c>
      <c r="L269" s="72">
        <v>1879.155</v>
      </c>
      <c r="M269" s="72">
        <v>1772.758</v>
      </c>
      <c r="N269" s="72">
        <v>1676.664</v>
      </c>
      <c r="O269" s="72">
        <v>1572.107</v>
      </c>
      <c r="P269" s="72">
        <v>1440.6389999999999</v>
      </c>
      <c r="Q269" s="72">
        <v>1273.53</v>
      </c>
      <c r="R269" s="72">
        <v>1093.1099999999999</v>
      </c>
      <c r="S269" s="72">
        <v>927.71400000000006</v>
      </c>
      <c r="T269" s="72">
        <v>770.73500000000001</v>
      </c>
      <c r="U269" s="72">
        <v>588.88499999999999</v>
      </c>
      <c r="V269" s="72">
        <v>382.79599999999999</v>
      </c>
      <c r="W269" s="72">
        <v>197.678</v>
      </c>
      <c r="X269" s="72">
        <v>72.572999999999993</v>
      </c>
      <c r="Y269" s="72">
        <v>18.952000000000002</v>
      </c>
      <c r="Z269" s="72">
        <v>2.9830000000000001</v>
      </c>
      <c r="AA269" s="72">
        <v>0.24</v>
      </c>
      <c r="AB269" s="4" t="s">
        <v>291</v>
      </c>
      <c r="AD269" s="1">
        <f t="shared" si="4"/>
        <v>292.42599999999999</v>
      </c>
    </row>
    <row r="270" spans="1:30" x14ac:dyDescent="0.3">
      <c r="A270" s="65">
        <v>269</v>
      </c>
      <c r="B270" s="66" t="s">
        <v>323</v>
      </c>
      <c r="C270" s="69" t="s">
        <v>59</v>
      </c>
      <c r="D270" s="71"/>
      <c r="E270" s="71">
        <v>108</v>
      </c>
      <c r="F270" s="71">
        <v>2095</v>
      </c>
      <c r="G270" s="72">
        <v>2226.5039999999999</v>
      </c>
      <c r="H270" s="72">
        <v>2195.6089999999999</v>
      </c>
      <c r="I270" s="72">
        <v>2164.9259999999999</v>
      </c>
      <c r="J270" s="72">
        <v>2133.1489999999999</v>
      </c>
      <c r="K270" s="72">
        <v>2069.1170000000002</v>
      </c>
      <c r="L270" s="72">
        <v>1975.261</v>
      </c>
      <c r="M270" s="72">
        <v>1862.6079999999999</v>
      </c>
      <c r="N270" s="72">
        <v>1753.354</v>
      </c>
      <c r="O270" s="72">
        <v>1653.0519999999999</v>
      </c>
      <c r="P270" s="72">
        <v>1543.1089999999999</v>
      </c>
      <c r="Q270" s="72">
        <v>1402.396</v>
      </c>
      <c r="R270" s="72">
        <v>1224.4690000000001</v>
      </c>
      <c r="S270" s="72">
        <v>1029.723</v>
      </c>
      <c r="T270" s="72">
        <v>841.54899999999998</v>
      </c>
      <c r="U270" s="72">
        <v>657.60900000000004</v>
      </c>
      <c r="V270" s="72">
        <v>453.363</v>
      </c>
      <c r="W270" s="72">
        <v>248.52500000000001</v>
      </c>
      <c r="X270" s="72">
        <v>97.634</v>
      </c>
      <c r="Y270" s="72">
        <v>23.856000000000002</v>
      </c>
      <c r="Z270" s="72">
        <v>3.59</v>
      </c>
      <c r="AA270" s="72">
        <v>0.315</v>
      </c>
      <c r="AB270" s="4" t="s">
        <v>291</v>
      </c>
      <c r="AD270" s="1">
        <f t="shared" si="4"/>
        <v>373.91999999999996</v>
      </c>
    </row>
    <row r="271" spans="1:30" x14ac:dyDescent="0.3">
      <c r="A271" s="65">
        <v>270</v>
      </c>
      <c r="B271" s="66" t="s">
        <v>323</v>
      </c>
      <c r="C271" s="69" t="s">
        <v>59</v>
      </c>
      <c r="D271" s="71"/>
      <c r="E271" s="71">
        <v>108</v>
      </c>
      <c r="F271" s="71">
        <v>2100</v>
      </c>
      <c r="G271" s="72">
        <v>2242.77</v>
      </c>
      <c r="H271" s="72">
        <v>2215.8020000000001</v>
      </c>
      <c r="I271" s="72">
        <v>2189.4940000000001</v>
      </c>
      <c r="J271" s="72">
        <v>2157.7820000000002</v>
      </c>
      <c r="K271" s="72">
        <v>2121.1509999999998</v>
      </c>
      <c r="L271" s="72">
        <v>2054.1669999999999</v>
      </c>
      <c r="M271" s="72">
        <v>1958.787</v>
      </c>
      <c r="N271" s="72">
        <v>1843.383</v>
      </c>
      <c r="O271" s="72">
        <v>1730.1559999999999</v>
      </c>
      <c r="P271" s="72">
        <v>1624.4079999999999</v>
      </c>
      <c r="Q271" s="72">
        <v>1504.431</v>
      </c>
      <c r="R271" s="72">
        <v>1351.3030000000001</v>
      </c>
      <c r="S271" s="72">
        <v>1157.3</v>
      </c>
      <c r="T271" s="72">
        <v>938.899</v>
      </c>
      <c r="U271" s="72">
        <v>723.83299999999997</v>
      </c>
      <c r="V271" s="72">
        <v>512.55200000000002</v>
      </c>
      <c r="W271" s="72">
        <v>299.68700000000001</v>
      </c>
      <c r="X271" s="72">
        <v>125.837</v>
      </c>
      <c r="Y271" s="72">
        <v>33.122999999999998</v>
      </c>
      <c r="Z271" s="72">
        <v>4.68</v>
      </c>
      <c r="AA271" s="72">
        <v>0.39100000000000001</v>
      </c>
      <c r="AB271" s="4" t="s">
        <v>291</v>
      </c>
      <c r="AD271" s="1">
        <f t="shared" si="4"/>
        <v>463.71800000000002</v>
      </c>
    </row>
    <row r="272" spans="1:30" x14ac:dyDescent="0.3">
      <c r="A272" s="65">
        <v>271</v>
      </c>
      <c r="B272" s="66" t="s">
        <v>323</v>
      </c>
      <c r="C272" s="69" t="s">
        <v>60</v>
      </c>
      <c r="D272" s="71"/>
      <c r="E272" s="71">
        <v>174</v>
      </c>
      <c r="F272" s="71">
        <v>2015</v>
      </c>
      <c r="G272" s="72">
        <v>59.737000000000002</v>
      </c>
      <c r="H272" s="72">
        <v>52.667000000000002</v>
      </c>
      <c r="I272" s="72">
        <v>46.42</v>
      </c>
      <c r="J272" s="72">
        <v>41.375</v>
      </c>
      <c r="K272" s="72">
        <v>37.08</v>
      </c>
      <c r="L272" s="72">
        <v>33.090000000000003</v>
      </c>
      <c r="M272" s="72">
        <v>27.917999999999999</v>
      </c>
      <c r="N272" s="72">
        <v>22.213999999999999</v>
      </c>
      <c r="O272" s="72">
        <v>17.986999999999998</v>
      </c>
      <c r="P272" s="72">
        <v>14.851000000000001</v>
      </c>
      <c r="Q272" s="72">
        <v>12.17</v>
      </c>
      <c r="R272" s="72">
        <v>9.5500000000000007</v>
      </c>
      <c r="S272" s="72">
        <v>6.83</v>
      </c>
      <c r="T272" s="72">
        <v>4.3259999999999996</v>
      </c>
      <c r="U272" s="72">
        <v>2.9809999999999999</v>
      </c>
      <c r="V272" s="72">
        <v>1.7769999999999999</v>
      </c>
      <c r="W272" s="72">
        <v>0.80100000000000005</v>
      </c>
      <c r="X272" s="72">
        <v>0.25800000000000001</v>
      </c>
      <c r="Y272" s="72">
        <v>5.1999999999999998E-2</v>
      </c>
      <c r="Z272" s="72">
        <v>5.0000000000000001E-3</v>
      </c>
      <c r="AA272" s="72">
        <v>0</v>
      </c>
      <c r="AB272" s="4" t="s">
        <v>291</v>
      </c>
      <c r="AD272" s="1">
        <f t="shared" si="4"/>
        <v>1.1160000000000001</v>
      </c>
    </row>
    <row r="273" spans="1:30" x14ac:dyDescent="0.3">
      <c r="A273" s="65">
        <v>272</v>
      </c>
      <c r="B273" s="66" t="s">
        <v>323</v>
      </c>
      <c r="C273" s="69" t="s">
        <v>60</v>
      </c>
      <c r="D273" s="71"/>
      <c r="E273" s="71">
        <v>174</v>
      </c>
      <c r="F273" s="71">
        <v>2020</v>
      </c>
      <c r="G273" s="72">
        <v>62.912999999999997</v>
      </c>
      <c r="H273" s="72">
        <v>58.084000000000003</v>
      </c>
      <c r="I273" s="72">
        <v>51.713000000000001</v>
      </c>
      <c r="J273" s="72">
        <v>45.52</v>
      </c>
      <c r="K273" s="72">
        <v>40.399000000000001</v>
      </c>
      <c r="L273" s="72">
        <v>36.124000000000002</v>
      </c>
      <c r="M273" s="72">
        <v>32.215000000000003</v>
      </c>
      <c r="N273" s="72">
        <v>27.102</v>
      </c>
      <c r="O273" s="72">
        <v>21.44</v>
      </c>
      <c r="P273" s="72">
        <v>17.198</v>
      </c>
      <c r="Q273" s="72">
        <v>13.988</v>
      </c>
      <c r="R273" s="72">
        <v>11.192</v>
      </c>
      <c r="S273" s="72">
        <v>8.4610000000000003</v>
      </c>
      <c r="T273" s="72">
        <v>5.7169999999999996</v>
      </c>
      <c r="U273" s="72">
        <v>3.3069999999999999</v>
      </c>
      <c r="V273" s="72">
        <v>1.9750000000000001</v>
      </c>
      <c r="W273" s="72">
        <v>0.93899999999999995</v>
      </c>
      <c r="X273" s="72">
        <v>0.3</v>
      </c>
      <c r="Y273" s="72">
        <v>0.06</v>
      </c>
      <c r="Z273" s="72">
        <v>6.0000000000000001E-3</v>
      </c>
      <c r="AA273" s="72">
        <v>0</v>
      </c>
      <c r="AB273" s="4" t="s">
        <v>291</v>
      </c>
      <c r="AD273" s="1">
        <f t="shared" si="4"/>
        <v>1.3049999999999999</v>
      </c>
    </row>
    <row r="274" spans="1:30" x14ac:dyDescent="0.3">
      <c r="A274" s="65">
        <v>273</v>
      </c>
      <c r="B274" s="66" t="s">
        <v>323</v>
      </c>
      <c r="C274" s="69" t="s">
        <v>60</v>
      </c>
      <c r="D274" s="71"/>
      <c r="E274" s="71">
        <v>174</v>
      </c>
      <c r="F274" s="71">
        <v>2025</v>
      </c>
      <c r="G274" s="72">
        <v>65.474999999999994</v>
      </c>
      <c r="H274" s="72">
        <v>61.362000000000002</v>
      </c>
      <c r="I274" s="72">
        <v>57.14</v>
      </c>
      <c r="J274" s="72">
        <v>50.805999999999997</v>
      </c>
      <c r="K274" s="72">
        <v>44.539000000000001</v>
      </c>
      <c r="L274" s="72">
        <v>39.445999999999998</v>
      </c>
      <c r="M274" s="72">
        <v>35.249000000000002</v>
      </c>
      <c r="N274" s="72">
        <v>31.353999999999999</v>
      </c>
      <c r="O274" s="72">
        <v>26.234000000000002</v>
      </c>
      <c r="P274" s="72">
        <v>20.562999999999999</v>
      </c>
      <c r="Q274" s="72">
        <v>16.251000000000001</v>
      </c>
      <c r="R274" s="72">
        <v>12.91</v>
      </c>
      <c r="S274" s="72">
        <v>9.9570000000000007</v>
      </c>
      <c r="T274" s="72">
        <v>7.1150000000000002</v>
      </c>
      <c r="U274" s="72">
        <v>4.4000000000000004</v>
      </c>
      <c r="V274" s="72">
        <v>2.206</v>
      </c>
      <c r="W274" s="72">
        <v>1.054</v>
      </c>
      <c r="X274" s="72">
        <v>0.35599999999999998</v>
      </c>
      <c r="Y274" s="72">
        <v>6.9000000000000006E-2</v>
      </c>
      <c r="Z274" s="72">
        <v>8.0000000000000002E-3</v>
      </c>
      <c r="AA274" s="72">
        <v>0</v>
      </c>
      <c r="AB274" s="4" t="s">
        <v>291</v>
      </c>
      <c r="AD274" s="1">
        <f t="shared" si="4"/>
        <v>1.4870000000000001</v>
      </c>
    </row>
    <row r="275" spans="1:30" x14ac:dyDescent="0.3">
      <c r="A275" s="65">
        <v>274</v>
      </c>
      <c r="B275" s="66" t="s">
        <v>323</v>
      </c>
      <c r="C275" s="69" t="s">
        <v>60</v>
      </c>
      <c r="D275" s="71"/>
      <c r="E275" s="71">
        <v>174</v>
      </c>
      <c r="F275" s="71">
        <v>2030</v>
      </c>
      <c r="G275" s="72">
        <v>68</v>
      </c>
      <c r="H275" s="72">
        <v>64.03</v>
      </c>
      <c r="I275" s="72">
        <v>60.448</v>
      </c>
      <c r="J275" s="72">
        <v>56.225999999999999</v>
      </c>
      <c r="K275" s="72">
        <v>49.798000000000002</v>
      </c>
      <c r="L275" s="72">
        <v>43.570999999999998</v>
      </c>
      <c r="M275" s="72">
        <v>38.564</v>
      </c>
      <c r="N275" s="72">
        <v>34.378</v>
      </c>
      <c r="O275" s="72">
        <v>30.425999999999998</v>
      </c>
      <c r="P275" s="72">
        <v>25.23</v>
      </c>
      <c r="Q275" s="72">
        <v>19.484999999999999</v>
      </c>
      <c r="R275" s="72">
        <v>15.044</v>
      </c>
      <c r="S275" s="72">
        <v>11.525</v>
      </c>
      <c r="T275" s="72">
        <v>8.41</v>
      </c>
      <c r="U275" s="72">
        <v>5.5039999999999996</v>
      </c>
      <c r="V275" s="72">
        <v>2.956</v>
      </c>
      <c r="W275" s="72">
        <v>1.1839999999999999</v>
      </c>
      <c r="X275" s="72">
        <v>0.40200000000000002</v>
      </c>
      <c r="Y275" s="72">
        <v>8.3000000000000004E-2</v>
      </c>
      <c r="Z275" s="72">
        <v>8.9999999999999993E-3</v>
      </c>
      <c r="AA275" s="72">
        <v>1E-3</v>
      </c>
      <c r="AB275" s="4" t="s">
        <v>291</v>
      </c>
      <c r="AD275" s="1">
        <f t="shared" si="4"/>
        <v>1.6789999999999996</v>
      </c>
    </row>
    <row r="276" spans="1:30" x14ac:dyDescent="0.3">
      <c r="A276" s="65">
        <v>275</v>
      </c>
      <c r="B276" s="66" t="s">
        <v>323</v>
      </c>
      <c r="C276" s="69" t="s">
        <v>60</v>
      </c>
      <c r="D276" s="71"/>
      <c r="E276" s="71">
        <v>174</v>
      </c>
      <c r="F276" s="71">
        <v>2035</v>
      </c>
      <c r="G276" s="72">
        <v>70.783000000000001</v>
      </c>
      <c r="H276" s="72">
        <v>66.646000000000001</v>
      </c>
      <c r="I276" s="72">
        <v>63.154000000000003</v>
      </c>
      <c r="J276" s="72">
        <v>59.555</v>
      </c>
      <c r="K276" s="72">
        <v>55.198999999999998</v>
      </c>
      <c r="L276" s="72">
        <v>48.798000000000002</v>
      </c>
      <c r="M276" s="72">
        <v>42.67</v>
      </c>
      <c r="N276" s="72">
        <v>37.680999999999997</v>
      </c>
      <c r="O276" s="72">
        <v>33.423999999999999</v>
      </c>
      <c r="P276" s="72">
        <v>29.33</v>
      </c>
      <c r="Q276" s="72">
        <v>23.975999999999999</v>
      </c>
      <c r="R276" s="72">
        <v>18.09</v>
      </c>
      <c r="S276" s="72">
        <v>13.474</v>
      </c>
      <c r="T276" s="72">
        <v>9.7720000000000002</v>
      </c>
      <c r="U276" s="72">
        <v>6.5359999999999996</v>
      </c>
      <c r="V276" s="72">
        <v>3.7189999999999999</v>
      </c>
      <c r="W276" s="72">
        <v>1.6</v>
      </c>
      <c r="X276" s="72">
        <v>0.45500000000000002</v>
      </c>
      <c r="Y276" s="72">
        <v>9.6000000000000002E-2</v>
      </c>
      <c r="Z276" s="72">
        <v>1.0999999999999999E-2</v>
      </c>
      <c r="AA276" s="72">
        <v>1E-3</v>
      </c>
      <c r="AB276" s="4">
        <v>1.2E-2</v>
      </c>
      <c r="AD276" s="1">
        <f t="shared" si="4"/>
        <v>2.1750000000000003</v>
      </c>
    </row>
    <row r="277" spans="1:30" x14ac:dyDescent="0.3">
      <c r="A277" s="65">
        <v>276</v>
      </c>
      <c r="B277" s="66" t="s">
        <v>323</v>
      </c>
      <c r="C277" s="69" t="s">
        <v>60</v>
      </c>
      <c r="D277" s="71"/>
      <c r="E277" s="71">
        <v>174</v>
      </c>
      <c r="F277" s="71">
        <v>2040</v>
      </c>
      <c r="G277" s="72">
        <v>73.573999999999998</v>
      </c>
      <c r="H277" s="72">
        <v>69.5</v>
      </c>
      <c r="I277" s="72">
        <v>65.807000000000002</v>
      </c>
      <c r="J277" s="72">
        <v>62.29</v>
      </c>
      <c r="K277" s="72">
        <v>58.54</v>
      </c>
      <c r="L277" s="72">
        <v>54.17</v>
      </c>
      <c r="M277" s="72">
        <v>47.860999999999997</v>
      </c>
      <c r="N277" s="72">
        <v>41.756</v>
      </c>
      <c r="O277" s="72">
        <v>36.700000000000003</v>
      </c>
      <c r="P277" s="72">
        <v>32.280999999999999</v>
      </c>
      <c r="Q277" s="72">
        <v>27.931000000000001</v>
      </c>
      <c r="R277" s="72">
        <v>22.317</v>
      </c>
      <c r="S277" s="72">
        <v>16.25</v>
      </c>
      <c r="T277" s="72">
        <v>11.465999999999999</v>
      </c>
      <c r="U277" s="72">
        <v>7.6280000000000001</v>
      </c>
      <c r="V277" s="72">
        <v>4.4409999999999998</v>
      </c>
      <c r="W277" s="72">
        <v>2.0259999999999998</v>
      </c>
      <c r="X277" s="72">
        <v>0.62</v>
      </c>
      <c r="Y277" s="72">
        <v>0.11</v>
      </c>
      <c r="Z277" s="72">
        <v>1.2E-2</v>
      </c>
      <c r="AA277" s="72">
        <v>1E-3</v>
      </c>
      <c r="AB277" s="4">
        <v>1.7000000000000001E-2</v>
      </c>
      <c r="AD277" s="1">
        <f t="shared" si="4"/>
        <v>2.7859999999999996</v>
      </c>
    </row>
    <row r="278" spans="1:30" x14ac:dyDescent="0.3">
      <c r="A278" s="65">
        <v>277</v>
      </c>
      <c r="B278" s="66" t="s">
        <v>323</v>
      </c>
      <c r="C278" s="69" t="s">
        <v>60</v>
      </c>
      <c r="D278" s="71"/>
      <c r="E278" s="71">
        <v>174</v>
      </c>
      <c r="F278" s="71">
        <v>2045</v>
      </c>
      <c r="G278" s="72">
        <v>75.927000000000007</v>
      </c>
      <c r="H278" s="72">
        <v>72.352000000000004</v>
      </c>
      <c r="I278" s="72">
        <v>68.686999999999998</v>
      </c>
      <c r="J278" s="72">
        <v>64.966999999999999</v>
      </c>
      <c r="K278" s="72">
        <v>61.293999999999997</v>
      </c>
      <c r="L278" s="72">
        <v>57.518999999999998</v>
      </c>
      <c r="M278" s="72">
        <v>53.206000000000003</v>
      </c>
      <c r="N278" s="72">
        <v>46.905000000000001</v>
      </c>
      <c r="O278" s="72">
        <v>40.735999999999997</v>
      </c>
      <c r="P278" s="72">
        <v>35.506999999999998</v>
      </c>
      <c r="Q278" s="72">
        <v>30.800999999999998</v>
      </c>
      <c r="R278" s="72">
        <v>26.062999999999999</v>
      </c>
      <c r="S278" s="72">
        <v>20.111000000000001</v>
      </c>
      <c r="T278" s="72">
        <v>13.879</v>
      </c>
      <c r="U278" s="72">
        <v>8.9879999999999995</v>
      </c>
      <c r="V278" s="72">
        <v>5.21</v>
      </c>
      <c r="W278" s="72">
        <v>2.4369999999999998</v>
      </c>
      <c r="X278" s="72">
        <v>0.79</v>
      </c>
      <c r="Y278" s="72">
        <v>0.15</v>
      </c>
      <c r="Z278" s="72">
        <v>1.4999999999999999E-2</v>
      </c>
      <c r="AA278" s="72">
        <v>1E-3</v>
      </c>
      <c r="AB278" s="4">
        <v>2.3E-2</v>
      </c>
      <c r="AD278" s="1">
        <f t="shared" si="4"/>
        <v>3.4159999999999999</v>
      </c>
    </row>
    <row r="279" spans="1:30" x14ac:dyDescent="0.3">
      <c r="A279" s="65">
        <v>278</v>
      </c>
      <c r="B279" s="66" t="s">
        <v>323</v>
      </c>
      <c r="C279" s="69" t="s">
        <v>60</v>
      </c>
      <c r="D279" s="71"/>
      <c r="E279" s="71">
        <v>174</v>
      </c>
      <c r="F279" s="71">
        <v>2050</v>
      </c>
      <c r="G279" s="72">
        <v>77.599999999999994</v>
      </c>
      <c r="H279" s="72">
        <v>74.760999999999996</v>
      </c>
      <c r="I279" s="72">
        <v>71.563999999999993</v>
      </c>
      <c r="J279" s="72">
        <v>67.867000000000004</v>
      </c>
      <c r="K279" s="72">
        <v>63.991</v>
      </c>
      <c r="L279" s="72">
        <v>60.290999999999997</v>
      </c>
      <c r="M279" s="72">
        <v>56.555</v>
      </c>
      <c r="N279" s="72">
        <v>52.21</v>
      </c>
      <c r="O279" s="72">
        <v>45.823</v>
      </c>
      <c r="P279" s="72">
        <v>39.472999999999999</v>
      </c>
      <c r="Q279" s="72">
        <v>33.939</v>
      </c>
      <c r="R279" s="72">
        <v>28.802</v>
      </c>
      <c r="S279" s="72">
        <v>23.547000000000001</v>
      </c>
      <c r="T279" s="72">
        <v>17.233000000000001</v>
      </c>
      <c r="U279" s="72">
        <v>10.920999999999999</v>
      </c>
      <c r="V279" s="72">
        <v>6.1710000000000003</v>
      </c>
      <c r="W279" s="72">
        <v>2.875</v>
      </c>
      <c r="X279" s="72">
        <v>0.95699999999999996</v>
      </c>
      <c r="Y279" s="72">
        <v>0.191</v>
      </c>
      <c r="Z279" s="72">
        <v>0.02</v>
      </c>
      <c r="AA279" s="72">
        <v>1E-3</v>
      </c>
      <c r="AB279" s="4">
        <v>2.9000000000000001E-2</v>
      </c>
      <c r="AD279" s="1">
        <f t="shared" si="4"/>
        <v>4.0729999999999995</v>
      </c>
    </row>
    <row r="280" spans="1:30" x14ac:dyDescent="0.3">
      <c r="A280" s="65">
        <v>279</v>
      </c>
      <c r="B280" s="66" t="s">
        <v>323</v>
      </c>
      <c r="C280" s="69" t="s">
        <v>60</v>
      </c>
      <c r="D280" s="71"/>
      <c r="E280" s="71">
        <v>174</v>
      </c>
      <c r="F280" s="71">
        <v>2055</v>
      </c>
      <c r="G280" s="72">
        <v>78.515000000000001</v>
      </c>
      <c r="H280" s="72">
        <v>76.522999999999996</v>
      </c>
      <c r="I280" s="72">
        <v>74.025999999999996</v>
      </c>
      <c r="J280" s="72">
        <v>70.786000000000001</v>
      </c>
      <c r="K280" s="72">
        <v>66.930999999999997</v>
      </c>
      <c r="L280" s="72">
        <v>63.027000000000001</v>
      </c>
      <c r="M280" s="72">
        <v>59.356000000000002</v>
      </c>
      <c r="N280" s="72">
        <v>55.572000000000003</v>
      </c>
      <c r="O280" s="72">
        <v>51.09</v>
      </c>
      <c r="P280" s="72">
        <v>44.484000000000002</v>
      </c>
      <c r="Q280" s="72">
        <v>37.807000000000002</v>
      </c>
      <c r="R280" s="72">
        <v>31.808</v>
      </c>
      <c r="S280" s="72">
        <v>26.091000000000001</v>
      </c>
      <c r="T280" s="72">
        <v>20.245000000000001</v>
      </c>
      <c r="U280" s="72">
        <v>13.621</v>
      </c>
      <c r="V280" s="72">
        <v>7.5380000000000003</v>
      </c>
      <c r="W280" s="72">
        <v>3.427</v>
      </c>
      <c r="X280" s="72">
        <v>1.1379999999999999</v>
      </c>
      <c r="Y280" s="72">
        <v>0.23499999999999999</v>
      </c>
      <c r="Z280" s="72">
        <v>2.4E-2</v>
      </c>
      <c r="AA280" s="72">
        <v>1E-3</v>
      </c>
      <c r="AB280" s="4">
        <v>3.9E-2</v>
      </c>
      <c r="AD280" s="1">
        <f t="shared" si="4"/>
        <v>4.8639999999999999</v>
      </c>
    </row>
    <row r="281" spans="1:30" x14ac:dyDescent="0.3">
      <c r="A281" s="65">
        <v>280</v>
      </c>
      <c r="B281" s="66" t="s">
        <v>323</v>
      </c>
      <c r="C281" s="69" t="s">
        <v>60</v>
      </c>
      <c r="D281" s="71"/>
      <c r="E281" s="71">
        <v>174</v>
      </c>
      <c r="F281" s="71">
        <v>2060</v>
      </c>
      <c r="G281" s="72">
        <v>79.221000000000004</v>
      </c>
      <c r="H281" s="72">
        <v>77.525000000000006</v>
      </c>
      <c r="I281" s="72">
        <v>75.837999999999994</v>
      </c>
      <c r="J281" s="72">
        <v>73.290000000000006</v>
      </c>
      <c r="K281" s="72">
        <v>69.885999999999996</v>
      </c>
      <c r="L281" s="72">
        <v>65.998000000000005</v>
      </c>
      <c r="M281" s="72">
        <v>62.124000000000002</v>
      </c>
      <c r="N281" s="72">
        <v>58.4</v>
      </c>
      <c r="O281" s="72">
        <v>54.459000000000003</v>
      </c>
      <c r="P281" s="72">
        <v>49.680999999999997</v>
      </c>
      <c r="Q281" s="72">
        <v>42.685000000000002</v>
      </c>
      <c r="R281" s="72">
        <v>35.511000000000003</v>
      </c>
      <c r="S281" s="72">
        <v>28.891999999999999</v>
      </c>
      <c r="T281" s="72">
        <v>22.504999999999999</v>
      </c>
      <c r="U281" s="72">
        <v>16.068000000000001</v>
      </c>
      <c r="V281" s="72">
        <v>9.4499999999999993</v>
      </c>
      <c r="W281" s="72">
        <v>4.2130000000000001</v>
      </c>
      <c r="X281" s="72">
        <v>1.3660000000000001</v>
      </c>
      <c r="Y281" s="72">
        <v>0.27900000000000003</v>
      </c>
      <c r="Z281" s="72">
        <v>0.03</v>
      </c>
      <c r="AA281" s="72">
        <v>2E-3</v>
      </c>
      <c r="AB281" s="4">
        <v>4.9000000000000002E-2</v>
      </c>
      <c r="AD281" s="1">
        <f t="shared" si="4"/>
        <v>5.9390000000000009</v>
      </c>
    </row>
    <row r="282" spans="1:30" x14ac:dyDescent="0.3">
      <c r="A282" s="65">
        <v>281</v>
      </c>
      <c r="B282" s="66" t="s">
        <v>323</v>
      </c>
      <c r="C282" s="69" t="s">
        <v>60</v>
      </c>
      <c r="D282" s="71"/>
      <c r="E282" s="71">
        <v>174</v>
      </c>
      <c r="F282" s="71">
        <v>2065</v>
      </c>
      <c r="G282" s="72">
        <v>79.694999999999993</v>
      </c>
      <c r="H282" s="72">
        <v>78.316999999999993</v>
      </c>
      <c r="I282" s="72">
        <v>76.894000000000005</v>
      </c>
      <c r="J282" s="72">
        <v>75.147000000000006</v>
      </c>
      <c r="K282" s="72">
        <v>72.427999999999997</v>
      </c>
      <c r="L282" s="72">
        <v>68.986000000000004</v>
      </c>
      <c r="M282" s="72">
        <v>65.125</v>
      </c>
      <c r="N282" s="72">
        <v>61.197000000000003</v>
      </c>
      <c r="O282" s="72">
        <v>57.305</v>
      </c>
      <c r="P282" s="72">
        <v>53.033999999999999</v>
      </c>
      <c r="Q282" s="72">
        <v>47.764000000000003</v>
      </c>
      <c r="R282" s="72">
        <v>40.180999999999997</v>
      </c>
      <c r="S282" s="72">
        <v>32.337000000000003</v>
      </c>
      <c r="T282" s="72">
        <v>25</v>
      </c>
      <c r="U282" s="72">
        <v>17.931000000000001</v>
      </c>
      <c r="V282" s="72">
        <v>11.206</v>
      </c>
      <c r="W282" s="72">
        <v>5.3159999999999998</v>
      </c>
      <c r="X282" s="72">
        <v>1.69</v>
      </c>
      <c r="Y282" s="72">
        <v>0.33800000000000002</v>
      </c>
      <c r="Z282" s="72">
        <v>3.6999999999999998E-2</v>
      </c>
      <c r="AA282" s="72">
        <v>2E-3</v>
      </c>
      <c r="AB282" s="4" t="s">
        <v>291</v>
      </c>
      <c r="AD282" s="1">
        <f t="shared" si="4"/>
        <v>7.383</v>
      </c>
    </row>
    <row r="283" spans="1:30" x14ac:dyDescent="0.3">
      <c r="A283" s="65">
        <v>282</v>
      </c>
      <c r="B283" s="66" t="s">
        <v>323</v>
      </c>
      <c r="C283" s="69" t="s">
        <v>60</v>
      </c>
      <c r="D283" s="71"/>
      <c r="E283" s="71">
        <v>174</v>
      </c>
      <c r="F283" s="71">
        <v>2070</v>
      </c>
      <c r="G283" s="72">
        <v>80.14</v>
      </c>
      <c r="H283" s="72">
        <v>78.867000000000004</v>
      </c>
      <c r="I283" s="72">
        <v>77.733000000000004</v>
      </c>
      <c r="J283" s="72">
        <v>76.25</v>
      </c>
      <c r="K283" s="72">
        <v>74.328999999999994</v>
      </c>
      <c r="L283" s="72">
        <v>71.566000000000003</v>
      </c>
      <c r="M283" s="72">
        <v>68.141999999999996</v>
      </c>
      <c r="N283" s="72">
        <v>64.221000000000004</v>
      </c>
      <c r="O283" s="72">
        <v>60.124000000000002</v>
      </c>
      <c r="P283" s="72">
        <v>55.887999999999998</v>
      </c>
      <c r="Q283" s="72">
        <v>51.073</v>
      </c>
      <c r="R283" s="72">
        <v>45.055999999999997</v>
      </c>
      <c r="S283" s="72">
        <v>36.685000000000002</v>
      </c>
      <c r="T283" s="72">
        <v>28.071000000000002</v>
      </c>
      <c r="U283" s="72">
        <v>19.998999999999999</v>
      </c>
      <c r="V283" s="72">
        <v>12.569000000000001</v>
      </c>
      <c r="W283" s="72">
        <v>6.343</v>
      </c>
      <c r="X283" s="72">
        <v>2.1480000000000001</v>
      </c>
      <c r="Y283" s="72">
        <v>0.42299999999999999</v>
      </c>
      <c r="Z283" s="72">
        <v>4.4999999999999998E-2</v>
      </c>
      <c r="AA283" s="72">
        <v>3.0000000000000001E-3</v>
      </c>
      <c r="AB283" s="4" t="s">
        <v>291</v>
      </c>
      <c r="AD283" s="1">
        <f t="shared" si="4"/>
        <v>8.9619999999999997</v>
      </c>
    </row>
    <row r="284" spans="1:30" x14ac:dyDescent="0.3">
      <c r="A284" s="65">
        <v>283</v>
      </c>
      <c r="B284" s="66" t="s">
        <v>323</v>
      </c>
      <c r="C284" s="69" t="s">
        <v>60</v>
      </c>
      <c r="D284" s="71"/>
      <c r="E284" s="71">
        <v>174</v>
      </c>
      <c r="F284" s="71">
        <v>2075</v>
      </c>
      <c r="G284" s="72">
        <v>79.942999999999998</v>
      </c>
      <c r="H284" s="72">
        <v>79.384</v>
      </c>
      <c r="I284" s="72">
        <v>78.331000000000003</v>
      </c>
      <c r="J284" s="72">
        <v>77.135999999999996</v>
      </c>
      <c r="K284" s="72">
        <v>75.477999999999994</v>
      </c>
      <c r="L284" s="72">
        <v>73.507000000000005</v>
      </c>
      <c r="M284" s="72">
        <v>70.751999999999995</v>
      </c>
      <c r="N284" s="72">
        <v>67.263000000000005</v>
      </c>
      <c r="O284" s="72">
        <v>63.165999999999997</v>
      </c>
      <c r="P284" s="72">
        <v>58.710999999999999</v>
      </c>
      <c r="Q284" s="72">
        <v>53.905999999999999</v>
      </c>
      <c r="R284" s="72">
        <v>48.267000000000003</v>
      </c>
      <c r="S284" s="72">
        <v>41.232999999999997</v>
      </c>
      <c r="T284" s="72">
        <v>31.939</v>
      </c>
      <c r="U284" s="72">
        <v>22.539000000000001</v>
      </c>
      <c r="V284" s="72">
        <v>14.084</v>
      </c>
      <c r="W284" s="72">
        <v>7.157</v>
      </c>
      <c r="X284" s="72">
        <v>2.58</v>
      </c>
      <c r="Y284" s="72">
        <v>0.54</v>
      </c>
      <c r="Z284" s="72">
        <v>5.7000000000000002E-2</v>
      </c>
      <c r="AA284" s="72">
        <v>3.0000000000000001E-3</v>
      </c>
      <c r="AB284" s="4" t="s">
        <v>291</v>
      </c>
      <c r="AD284" s="1">
        <f t="shared" si="4"/>
        <v>10.337000000000002</v>
      </c>
    </row>
    <row r="285" spans="1:30" x14ac:dyDescent="0.3">
      <c r="A285" s="65">
        <v>284</v>
      </c>
      <c r="B285" s="66" t="s">
        <v>323</v>
      </c>
      <c r="C285" s="69" t="s">
        <v>60</v>
      </c>
      <c r="D285" s="71"/>
      <c r="E285" s="71">
        <v>174</v>
      </c>
      <c r="F285" s="71">
        <v>2080</v>
      </c>
      <c r="G285" s="72">
        <v>79.254999999999995</v>
      </c>
      <c r="H285" s="72">
        <v>79.257000000000005</v>
      </c>
      <c r="I285" s="72">
        <v>78.89</v>
      </c>
      <c r="J285" s="72">
        <v>77.778000000000006</v>
      </c>
      <c r="K285" s="72">
        <v>76.414000000000001</v>
      </c>
      <c r="L285" s="72">
        <v>74.706000000000003</v>
      </c>
      <c r="M285" s="72">
        <v>72.736000000000004</v>
      </c>
      <c r="N285" s="72">
        <v>69.906999999999996</v>
      </c>
      <c r="O285" s="72">
        <v>66.233000000000004</v>
      </c>
      <c r="P285" s="72">
        <v>61.765999999999998</v>
      </c>
      <c r="Q285" s="72">
        <v>56.720999999999997</v>
      </c>
      <c r="R285" s="72">
        <v>51.045000000000002</v>
      </c>
      <c r="S285" s="72">
        <v>44.280999999999999</v>
      </c>
      <c r="T285" s="72">
        <v>36.015999999999998</v>
      </c>
      <c r="U285" s="72">
        <v>25.748999999999999</v>
      </c>
      <c r="V285" s="72">
        <v>15.956</v>
      </c>
      <c r="W285" s="72">
        <v>8.0730000000000004</v>
      </c>
      <c r="X285" s="72">
        <v>2.9329999999999998</v>
      </c>
      <c r="Y285" s="72">
        <v>0.65500000000000003</v>
      </c>
      <c r="Z285" s="72">
        <v>7.2999999999999995E-2</v>
      </c>
      <c r="AA285" s="72">
        <v>4.0000000000000001E-3</v>
      </c>
      <c r="AB285" s="4" t="s">
        <v>291</v>
      </c>
      <c r="AD285" s="1">
        <f t="shared" si="4"/>
        <v>11.738</v>
      </c>
    </row>
    <row r="286" spans="1:30" x14ac:dyDescent="0.3">
      <c r="A286" s="65">
        <v>285</v>
      </c>
      <c r="B286" s="66" t="s">
        <v>323</v>
      </c>
      <c r="C286" s="69" t="s">
        <v>60</v>
      </c>
      <c r="D286" s="71"/>
      <c r="E286" s="71">
        <v>174</v>
      </c>
      <c r="F286" s="71">
        <v>2085</v>
      </c>
      <c r="G286" s="72">
        <v>78.242000000000004</v>
      </c>
      <c r="H286" s="72">
        <v>78.64</v>
      </c>
      <c r="I286" s="72">
        <v>78.808000000000007</v>
      </c>
      <c r="J286" s="72">
        <v>78.38</v>
      </c>
      <c r="K286" s="72">
        <v>77.105000000000004</v>
      </c>
      <c r="L286" s="72">
        <v>75.691000000000003</v>
      </c>
      <c r="M286" s="72">
        <v>73.983999999999995</v>
      </c>
      <c r="N286" s="72">
        <v>71.932000000000002</v>
      </c>
      <c r="O286" s="72">
        <v>68.91</v>
      </c>
      <c r="P286" s="72">
        <v>64.849999999999994</v>
      </c>
      <c r="Q286" s="72">
        <v>59.768999999999998</v>
      </c>
      <c r="R286" s="72">
        <v>53.817999999999998</v>
      </c>
      <c r="S286" s="72">
        <v>46.947000000000003</v>
      </c>
      <c r="T286" s="72">
        <v>38.802</v>
      </c>
      <c r="U286" s="72">
        <v>29.155000000000001</v>
      </c>
      <c r="V286" s="72">
        <v>18.327999999999999</v>
      </c>
      <c r="W286" s="72">
        <v>9.2080000000000002</v>
      </c>
      <c r="X286" s="72">
        <v>3.335</v>
      </c>
      <c r="Y286" s="72">
        <v>0.749</v>
      </c>
      <c r="Z286" s="72">
        <v>8.7999999999999995E-2</v>
      </c>
      <c r="AA286" s="72">
        <v>5.0000000000000001E-3</v>
      </c>
      <c r="AB286" s="4" t="s">
        <v>291</v>
      </c>
      <c r="AD286" s="1">
        <f t="shared" si="4"/>
        <v>13.385</v>
      </c>
    </row>
    <row r="287" spans="1:30" x14ac:dyDescent="0.3">
      <c r="A287" s="65">
        <v>286</v>
      </c>
      <c r="B287" s="66" t="s">
        <v>323</v>
      </c>
      <c r="C287" s="69" t="s">
        <v>60</v>
      </c>
      <c r="D287" s="71"/>
      <c r="E287" s="71">
        <v>174</v>
      </c>
      <c r="F287" s="71">
        <v>2090</v>
      </c>
      <c r="G287" s="72">
        <v>76.998999999999995</v>
      </c>
      <c r="H287" s="72">
        <v>77.692999999999998</v>
      </c>
      <c r="I287" s="72">
        <v>78.236000000000004</v>
      </c>
      <c r="J287" s="72">
        <v>78.340999999999994</v>
      </c>
      <c r="K287" s="72">
        <v>77.756</v>
      </c>
      <c r="L287" s="72">
        <v>76.432000000000002</v>
      </c>
      <c r="M287" s="72">
        <v>75.016000000000005</v>
      </c>
      <c r="N287" s="72">
        <v>73.225999999999999</v>
      </c>
      <c r="O287" s="72">
        <v>70.977999999999994</v>
      </c>
      <c r="P287" s="72">
        <v>67.554000000000002</v>
      </c>
      <c r="Q287" s="72">
        <v>62.850999999999999</v>
      </c>
      <c r="R287" s="72">
        <v>56.823</v>
      </c>
      <c r="S287" s="72">
        <v>49.625999999999998</v>
      </c>
      <c r="T287" s="72">
        <v>41.281999999999996</v>
      </c>
      <c r="U287" s="72">
        <v>31.555</v>
      </c>
      <c r="V287" s="72">
        <v>20.882000000000001</v>
      </c>
      <c r="W287" s="72">
        <v>10.664999999999999</v>
      </c>
      <c r="X287" s="72">
        <v>3.84</v>
      </c>
      <c r="Y287" s="72">
        <v>0.86</v>
      </c>
      <c r="Z287" s="72">
        <v>0.10299999999999999</v>
      </c>
      <c r="AA287" s="72">
        <v>6.0000000000000001E-3</v>
      </c>
      <c r="AB287" s="4" t="s">
        <v>291</v>
      </c>
      <c r="AD287" s="1">
        <f t="shared" si="4"/>
        <v>15.473999999999998</v>
      </c>
    </row>
    <row r="288" spans="1:30" x14ac:dyDescent="0.3">
      <c r="A288" s="65">
        <v>287</v>
      </c>
      <c r="B288" s="66" t="s">
        <v>323</v>
      </c>
      <c r="C288" s="69" t="s">
        <v>60</v>
      </c>
      <c r="D288" s="71"/>
      <c r="E288" s="71">
        <v>174</v>
      </c>
      <c r="F288" s="71">
        <v>2095</v>
      </c>
      <c r="G288" s="72">
        <v>75.768000000000001</v>
      </c>
      <c r="H288" s="72">
        <v>76.513999999999996</v>
      </c>
      <c r="I288" s="72">
        <v>77.33</v>
      </c>
      <c r="J288" s="72">
        <v>77.811000000000007</v>
      </c>
      <c r="K288" s="72">
        <v>77.768000000000001</v>
      </c>
      <c r="L288" s="72">
        <v>77.134</v>
      </c>
      <c r="M288" s="72">
        <v>75.808999999999997</v>
      </c>
      <c r="N288" s="72">
        <v>74.311000000000007</v>
      </c>
      <c r="O288" s="72">
        <v>72.326999999999998</v>
      </c>
      <c r="P288" s="72">
        <v>69.668999999999997</v>
      </c>
      <c r="Q288" s="72">
        <v>65.581999999999994</v>
      </c>
      <c r="R288" s="72">
        <v>59.883000000000003</v>
      </c>
      <c r="S288" s="72">
        <v>52.548999999999999</v>
      </c>
      <c r="T288" s="72">
        <v>43.802</v>
      </c>
      <c r="U288" s="72">
        <v>33.74</v>
      </c>
      <c r="V288" s="72">
        <v>22.756</v>
      </c>
      <c r="W288" s="72">
        <v>12.260999999999999</v>
      </c>
      <c r="X288" s="72">
        <v>4.4969999999999999</v>
      </c>
      <c r="Y288" s="72">
        <v>1.0029999999999999</v>
      </c>
      <c r="Z288" s="72">
        <v>0.12</v>
      </c>
      <c r="AA288" s="72">
        <v>8.0000000000000002E-3</v>
      </c>
      <c r="AB288" s="4" t="s">
        <v>291</v>
      </c>
      <c r="AD288" s="1">
        <f t="shared" si="4"/>
        <v>17.888999999999999</v>
      </c>
    </row>
    <row r="289" spans="1:30" x14ac:dyDescent="0.3">
      <c r="A289" s="65">
        <v>288</v>
      </c>
      <c r="B289" s="66" t="s">
        <v>323</v>
      </c>
      <c r="C289" s="69" t="s">
        <v>60</v>
      </c>
      <c r="D289" s="71"/>
      <c r="E289" s="71">
        <v>174</v>
      </c>
      <c r="F289" s="71">
        <v>2100</v>
      </c>
      <c r="G289" s="72">
        <v>74.459000000000003</v>
      </c>
      <c r="H289" s="72">
        <v>75.344999999999999</v>
      </c>
      <c r="I289" s="72">
        <v>76.191000000000003</v>
      </c>
      <c r="J289" s="72">
        <v>76.950999999999993</v>
      </c>
      <c r="K289" s="72">
        <v>77.290000000000006</v>
      </c>
      <c r="L289" s="72">
        <v>77.200999999999993</v>
      </c>
      <c r="M289" s="72">
        <v>76.561999999999998</v>
      </c>
      <c r="N289" s="72">
        <v>75.16</v>
      </c>
      <c r="O289" s="72">
        <v>73.472999999999999</v>
      </c>
      <c r="P289" s="72">
        <v>71.087000000000003</v>
      </c>
      <c r="Q289" s="72">
        <v>67.751000000000005</v>
      </c>
      <c r="R289" s="72">
        <v>62.628</v>
      </c>
      <c r="S289" s="72">
        <v>55.546999999999997</v>
      </c>
      <c r="T289" s="72">
        <v>46.573</v>
      </c>
      <c r="U289" s="72">
        <v>35.996000000000002</v>
      </c>
      <c r="V289" s="72">
        <v>24.515000000000001</v>
      </c>
      <c r="W289" s="72">
        <v>13.494999999999999</v>
      </c>
      <c r="X289" s="72">
        <v>5.234</v>
      </c>
      <c r="Y289" s="72">
        <v>1.1919999999999999</v>
      </c>
      <c r="Z289" s="72">
        <v>0.14199999999999999</v>
      </c>
      <c r="AA289" s="72">
        <v>8.9999999999999993E-3</v>
      </c>
      <c r="AB289" s="4" t="s">
        <v>291</v>
      </c>
      <c r="AD289" s="1">
        <f t="shared" si="4"/>
        <v>20.071999999999999</v>
      </c>
    </row>
    <row r="290" spans="1:30" x14ac:dyDescent="0.3">
      <c r="A290" s="65">
        <v>289</v>
      </c>
      <c r="B290" s="66" t="s">
        <v>323</v>
      </c>
      <c r="C290" s="69" t="s">
        <v>61</v>
      </c>
      <c r="D290" s="71"/>
      <c r="E290" s="71">
        <v>262</v>
      </c>
      <c r="F290" s="71">
        <v>2015</v>
      </c>
      <c r="G290" s="72">
        <v>51.262999999999998</v>
      </c>
      <c r="H290" s="72">
        <v>49.103999999999999</v>
      </c>
      <c r="I290" s="72">
        <v>49.941000000000003</v>
      </c>
      <c r="J290" s="72">
        <v>49.051000000000002</v>
      </c>
      <c r="K290" s="72">
        <v>47.146999999999998</v>
      </c>
      <c r="L290" s="72">
        <v>45.613999999999997</v>
      </c>
      <c r="M290" s="72">
        <v>35.429000000000002</v>
      </c>
      <c r="N290" s="72">
        <v>32.087000000000003</v>
      </c>
      <c r="O290" s="72">
        <v>25.242999999999999</v>
      </c>
      <c r="P290" s="72">
        <v>21.664000000000001</v>
      </c>
      <c r="Q290" s="72">
        <v>18.707999999999998</v>
      </c>
      <c r="R290" s="72">
        <v>13.615</v>
      </c>
      <c r="S290" s="72">
        <v>9.0299999999999994</v>
      </c>
      <c r="T290" s="72">
        <v>7.5869999999999997</v>
      </c>
      <c r="U290" s="72">
        <v>5.0590000000000002</v>
      </c>
      <c r="V290" s="72">
        <v>2.9820000000000002</v>
      </c>
      <c r="W290" s="72">
        <v>1.43</v>
      </c>
      <c r="X290" s="72">
        <v>0.48899999999999999</v>
      </c>
      <c r="Y290" s="72">
        <v>0.105</v>
      </c>
      <c r="Z290" s="72">
        <v>1.2E-2</v>
      </c>
      <c r="AA290" s="72">
        <v>1E-3</v>
      </c>
      <c r="AB290" s="4">
        <v>4.0000000000000001E-3</v>
      </c>
      <c r="AD290" s="1">
        <f t="shared" si="4"/>
        <v>2.0409999999999999</v>
      </c>
    </row>
    <row r="291" spans="1:30" x14ac:dyDescent="0.3">
      <c r="A291" s="65">
        <v>290</v>
      </c>
      <c r="B291" s="66" t="s">
        <v>323</v>
      </c>
      <c r="C291" s="69" t="s">
        <v>61</v>
      </c>
      <c r="D291" s="71"/>
      <c r="E291" s="71">
        <v>262</v>
      </c>
      <c r="F291" s="71">
        <v>2020</v>
      </c>
      <c r="G291" s="72">
        <v>51.683</v>
      </c>
      <c r="H291" s="72">
        <v>50.1</v>
      </c>
      <c r="I291" s="72">
        <v>48.570999999999998</v>
      </c>
      <c r="J291" s="72">
        <v>49.637</v>
      </c>
      <c r="K291" s="72">
        <v>48.715000000000003</v>
      </c>
      <c r="L291" s="72">
        <v>46.664999999999999</v>
      </c>
      <c r="M291" s="72">
        <v>44.948</v>
      </c>
      <c r="N291" s="72">
        <v>34.701000000000001</v>
      </c>
      <c r="O291" s="72">
        <v>31.170999999999999</v>
      </c>
      <c r="P291" s="72">
        <v>24.343</v>
      </c>
      <c r="Q291" s="72">
        <v>20.669</v>
      </c>
      <c r="R291" s="72">
        <v>17.585999999999999</v>
      </c>
      <c r="S291" s="72">
        <v>12.484</v>
      </c>
      <c r="T291" s="72">
        <v>7.9080000000000004</v>
      </c>
      <c r="U291" s="72">
        <v>6.1680000000000001</v>
      </c>
      <c r="V291" s="72">
        <v>3.6389999999999998</v>
      </c>
      <c r="W291" s="72">
        <v>1.76</v>
      </c>
      <c r="X291" s="72">
        <v>0.61699999999999999</v>
      </c>
      <c r="Y291" s="72">
        <v>0.13500000000000001</v>
      </c>
      <c r="Z291" s="72">
        <v>1.4999999999999999E-2</v>
      </c>
      <c r="AA291" s="72">
        <v>1E-3</v>
      </c>
      <c r="AB291" s="4">
        <v>6.0000000000000001E-3</v>
      </c>
      <c r="AD291" s="1">
        <f t="shared" si="4"/>
        <v>2.5339999999999994</v>
      </c>
    </row>
    <row r="292" spans="1:30" x14ac:dyDescent="0.3">
      <c r="A292" s="65">
        <v>291</v>
      </c>
      <c r="B292" s="66" t="s">
        <v>323</v>
      </c>
      <c r="C292" s="69" t="s">
        <v>61</v>
      </c>
      <c r="D292" s="71"/>
      <c r="E292" s="71">
        <v>262</v>
      </c>
      <c r="F292" s="71">
        <v>2025</v>
      </c>
      <c r="G292" s="72">
        <v>51.743000000000002</v>
      </c>
      <c r="H292" s="72">
        <v>50.6</v>
      </c>
      <c r="I292" s="72">
        <v>49.595999999999997</v>
      </c>
      <c r="J292" s="72">
        <v>48.316000000000003</v>
      </c>
      <c r="K292" s="72">
        <v>49.341999999999999</v>
      </c>
      <c r="L292" s="72">
        <v>48.262999999999998</v>
      </c>
      <c r="M292" s="72">
        <v>46.037999999999997</v>
      </c>
      <c r="N292" s="72">
        <v>44.04</v>
      </c>
      <c r="O292" s="72">
        <v>33.762</v>
      </c>
      <c r="P292" s="72">
        <v>30.096</v>
      </c>
      <c r="Q292" s="72">
        <v>23.257999999999999</v>
      </c>
      <c r="R292" s="72">
        <v>19.459</v>
      </c>
      <c r="S292" s="72">
        <v>16.146999999999998</v>
      </c>
      <c r="T292" s="72">
        <v>10.949</v>
      </c>
      <c r="U292" s="72">
        <v>6.4450000000000003</v>
      </c>
      <c r="V292" s="72">
        <v>4.4489999999999998</v>
      </c>
      <c r="W292" s="72">
        <v>2.1560000000000001</v>
      </c>
      <c r="X292" s="72">
        <v>0.76500000000000001</v>
      </c>
      <c r="Y292" s="72">
        <v>0.17199999999999999</v>
      </c>
      <c r="Z292" s="72">
        <v>2.1000000000000001E-2</v>
      </c>
      <c r="AA292" s="72">
        <v>1E-3</v>
      </c>
      <c r="AB292" s="4">
        <v>1.2E-2</v>
      </c>
      <c r="AD292" s="1">
        <f t="shared" si="4"/>
        <v>3.1270000000000002</v>
      </c>
    </row>
    <row r="293" spans="1:30" x14ac:dyDescent="0.3">
      <c r="A293" s="65">
        <v>292</v>
      </c>
      <c r="B293" s="66" t="s">
        <v>323</v>
      </c>
      <c r="C293" s="69" t="s">
        <v>61</v>
      </c>
      <c r="D293" s="71"/>
      <c r="E293" s="71">
        <v>262</v>
      </c>
      <c r="F293" s="71">
        <v>2030</v>
      </c>
      <c r="G293" s="72">
        <v>50.987000000000002</v>
      </c>
      <c r="H293" s="72">
        <v>50.734999999999999</v>
      </c>
      <c r="I293" s="72">
        <v>50.128</v>
      </c>
      <c r="J293" s="72">
        <v>49.366999999999997</v>
      </c>
      <c r="K293" s="72">
        <v>48.082000000000001</v>
      </c>
      <c r="L293" s="72">
        <v>48.93</v>
      </c>
      <c r="M293" s="72">
        <v>47.66</v>
      </c>
      <c r="N293" s="72">
        <v>45.168999999999997</v>
      </c>
      <c r="O293" s="72">
        <v>42.881999999999998</v>
      </c>
      <c r="P293" s="72">
        <v>32.648000000000003</v>
      </c>
      <c r="Q293" s="72">
        <v>28.788</v>
      </c>
      <c r="R293" s="72">
        <v>21.925999999999998</v>
      </c>
      <c r="S293" s="72">
        <v>17.89</v>
      </c>
      <c r="T293" s="72">
        <v>14.18</v>
      </c>
      <c r="U293" s="72">
        <v>8.9369999999999994</v>
      </c>
      <c r="V293" s="72">
        <v>4.66</v>
      </c>
      <c r="W293" s="72">
        <v>2.6440000000000001</v>
      </c>
      <c r="X293" s="72">
        <v>0.94</v>
      </c>
      <c r="Y293" s="72">
        <v>0.214</v>
      </c>
      <c r="Z293" s="72">
        <v>2.8000000000000001E-2</v>
      </c>
      <c r="AA293" s="72">
        <v>2E-3</v>
      </c>
      <c r="AB293" s="4">
        <v>2.1999999999999999E-2</v>
      </c>
      <c r="AD293" s="1">
        <f t="shared" si="4"/>
        <v>3.8499999999999996</v>
      </c>
    </row>
    <row r="294" spans="1:30" x14ac:dyDescent="0.3">
      <c r="A294" s="65">
        <v>293</v>
      </c>
      <c r="B294" s="66" t="s">
        <v>323</v>
      </c>
      <c r="C294" s="69" t="s">
        <v>61</v>
      </c>
      <c r="D294" s="71"/>
      <c r="E294" s="71">
        <v>262</v>
      </c>
      <c r="F294" s="71">
        <v>2035</v>
      </c>
      <c r="G294" s="72">
        <v>49.436999999999998</v>
      </c>
      <c r="H294" s="72">
        <v>50.063000000000002</v>
      </c>
      <c r="I294" s="72">
        <v>50.298999999999999</v>
      </c>
      <c r="J294" s="72">
        <v>49.920999999999999</v>
      </c>
      <c r="K294" s="72">
        <v>49.154000000000003</v>
      </c>
      <c r="L294" s="72">
        <v>47.734999999999999</v>
      </c>
      <c r="M294" s="72">
        <v>48.366</v>
      </c>
      <c r="N294" s="72">
        <v>46.814</v>
      </c>
      <c r="O294" s="72">
        <v>44.045999999999999</v>
      </c>
      <c r="P294" s="72">
        <v>41.506999999999998</v>
      </c>
      <c r="Q294" s="72">
        <v>31.271000000000001</v>
      </c>
      <c r="R294" s="72">
        <v>27.172000000000001</v>
      </c>
      <c r="S294" s="72">
        <v>20.187000000000001</v>
      </c>
      <c r="T294" s="72">
        <v>15.74</v>
      </c>
      <c r="U294" s="72">
        <v>11.599</v>
      </c>
      <c r="V294" s="72">
        <v>6.4820000000000002</v>
      </c>
      <c r="W294" s="72">
        <v>2.782</v>
      </c>
      <c r="X294" s="72">
        <v>1.159</v>
      </c>
      <c r="Y294" s="72">
        <v>0.26600000000000001</v>
      </c>
      <c r="Z294" s="72">
        <v>3.4000000000000002E-2</v>
      </c>
      <c r="AA294" s="72">
        <v>2E-3</v>
      </c>
      <c r="AB294" s="4">
        <v>3.6999999999999998E-2</v>
      </c>
      <c r="AD294" s="1">
        <f t="shared" si="4"/>
        <v>4.2799999999999994</v>
      </c>
    </row>
    <row r="295" spans="1:30" x14ac:dyDescent="0.3">
      <c r="A295" s="65">
        <v>294</v>
      </c>
      <c r="B295" s="66" t="s">
        <v>323</v>
      </c>
      <c r="C295" s="69" t="s">
        <v>61</v>
      </c>
      <c r="D295" s="71"/>
      <c r="E295" s="71">
        <v>262</v>
      </c>
      <c r="F295" s="71">
        <v>2040</v>
      </c>
      <c r="G295" s="72">
        <v>47.63</v>
      </c>
      <c r="H295" s="72">
        <v>48.603999999999999</v>
      </c>
      <c r="I295" s="72">
        <v>49.664999999999999</v>
      </c>
      <c r="J295" s="72">
        <v>50.118000000000002</v>
      </c>
      <c r="K295" s="72">
        <v>49.74</v>
      </c>
      <c r="L295" s="72">
        <v>48.832999999999998</v>
      </c>
      <c r="M295" s="72">
        <v>47.237000000000002</v>
      </c>
      <c r="N295" s="72">
        <v>47.56</v>
      </c>
      <c r="O295" s="72">
        <v>45.71</v>
      </c>
      <c r="P295" s="72">
        <v>42.695</v>
      </c>
      <c r="Q295" s="72">
        <v>39.801000000000002</v>
      </c>
      <c r="R295" s="72">
        <v>29.556000000000001</v>
      </c>
      <c r="S295" s="72">
        <v>25.050999999999998</v>
      </c>
      <c r="T295" s="72">
        <v>17.792000000000002</v>
      </c>
      <c r="U295" s="72">
        <v>12.901999999999999</v>
      </c>
      <c r="V295" s="72">
        <v>8.4339999999999993</v>
      </c>
      <c r="W295" s="72">
        <v>3.8820000000000001</v>
      </c>
      <c r="X295" s="72">
        <v>1.2270000000000001</v>
      </c>
      <c r="Y295" s="72">
        <v>0.32900000000000001</v>
      </c>
      <c r="Z295" s="72">
        <v>4.2999999999999997E-2</v>
      </c>
      <c r="AA295" s="72">
        <v>3.0000000000000001E-3</v>
      </c>
      <c r="AB295" s="4">
        <v>0.05</v>
      </c>
      <c r="AD295" s="1">
        <f t="shared" si="4"/>
        <v>5.5339999999999998</v>
      </c>
    </row>
    <row r="296" spans="1:30" x14ac:dyDescent="0.3">
      <c r="A296" s="65">
        <v>295</v>
      </c>
      <c r="B296" s="66" t="s">
        <v>323</v>
      </c>
      <c r="C296" s="69" t="s">
        <v>61</v>
      </c>
      <c r="D296" s="71"/>
      <c r="E296" s="71">
        <v>262</v>
      </c>
      <c r="F296" s="71">
        <v>2045</v>
      </c>
      <c r="G296" s="72">
        <v>46.073</v>
      </c>
      <c r="H296" s="72">
        <v>46.887</v>
      </c>
      <c r="I296" s="72">
        <v>48.249000000000002</v>
      </c>
      <c r="J296" s="72">
        <v>49.512999999999998</v>
      </c>
      <c r="K296" s="72">
        <v>49.966000000000001</v>
      </c>
      <c r="L296" s="72">
        <v>49.445999999999998</v>
      </c>
      <c r="M296" s="72">
        <v>48.359000000000002</v>
      </c>
      <c r="N296" s="72">
        <v>46.509</v>
      </c>
      <c r="O296" s="72">
        <v>46.497999999999998</v>
      </c>
      <c r="P296" s="72">
        <v>44.368000000000002</v>
      </c>
      <c r="Q296" s="72">
        <v>40.999000000000002</v>
      </c>
      <c r="R296" s="72">
        <v>37.659999999999997</v>
      </c>
      <c r="S296" s="72">
        <v>27.29</v>
      </c>
      <c r="T296" s="72">
        <v>22.116</v>
      </c>
      <c r="U296" s="72">
        <v>14.619</v>
      </c>
      <c r="V296" s="72">
        <v>9.4109999999999996</v>
      </c>
      <c r="W296" s="72">
        <v>5.0720000000000001</v>
      </c>
      <c r="X296" s="72">
        <v>1.7210000000000001</v>
      </c>
      <c r="Y296" s="72">
        <v>0.35199999999999998</v>
      </c>
      <c r="Z296" s="72">
        <v>5.1999999999999998E-2</v>
      </c>
      <c r="AA296" s="72">
        <v>4.0000000000000001E-3</v>
      </c>
      <c r="AB296" s="4" t="s">
        <v>291</v>
      </c>
      <c r="AD296" s="1">
        <f t="shared" si="4"/>
        <v>7.2009999999999996</v>
      </c>
    </row>
    <row r="297" spans="1:30" x14ac:dyDescent="0.3">
      <c r="A297" s="65">
        <v>296</v>
      </c>
      <c r="B297" s="66" t="s">
        <v>323</v>
      </c>
      <c r="C297" s="69" t="s">
        <v>61</v>
      </c>
      <c r="D297" s="71"/>
      <c r="E297" s="71">
        <v>262</v>
      </c>
      <c r="F297" s="71">
        <v>2050</v>
      </c>
      <c r="G297" s="72">
        <v>44.935000000000002</v>
      </c>
      <c r="H297" s="72">
        <v>45.417000000000002</v>
      </c>
      <c r="I297" s="72">
        <v>46.573</v>
      </c>
      <c r="J297" s="72">
        <v>48.125999999999998</v>
      </c>
      <c r="K297" s="72">
        <v>49.387999999999998</v>
      </c>
      <c r="L297" s="72">
        <v>49.692</v>
      </c>
      <c r="M297" s="72">
        <v>48.988999999999997</v>
      </c>
      <c r="N297" s="72">
        <v>47.643000000000001</v>
      </c>
      <c r="O297" s="72">
        <v>45.517000000000003</v>
      </c>
      <c r="P297" s="72">
        <v>45.177999999999997</v>
      </c>
      <c r="Q297" s="72">
        <v>42.648000000000003</v>
      </c>
      <c r="R297" s="72">
        <v>38.832999999999998</v>
      </c>
      <c r="S297" s="72">
        <v>34.811</v>
      </c>
      <c r="T297" s="72">
        <v>24.13</v>
      </c>
      <c r="U297" s="72">
        <v>18.207999999999998</v>
      </c>
      <c r="V297" s="72">
        <v>10.699</v>
      </c>
      <c r="W297" s="72">
        <v>5.6890000000000001</v>
      </c>
      <c r="X297" s="72">
        <v>2.2679999999999998</v>
      </c>
      <c r="Y297" s="72">
        <v>0.497</v>
      </c>
      <c r="Z297" s="72">
        <v>5.8000000000000003E-2</v>
      </c>
      <c r="AA297" s="72">
        <v>5.0000000000000001E-3</v>
      </c>
      <c r="AB297" s="4" t="s">
        <v>291</v>
      </c>
      <c r="AD297" s="1">
        <f t="shared" si="4"/>
        <v>8.5170000000000012</v>
      </c>
    </row>
    <row r="298" spans="1:30" x14ac:dyDescent="0.3">
      <c r="A298" s="65">
        <v>297</v>
      </c>
      <c r="B298" s="66" t="s">
        <v>323</v>
      </c>
      <c r="C298" s="69" t="s">
        <v>61</v>
      </c>
      <c r="D298" s="71"/>
      <c r="E298" s="71">
        <v>262</v>
      </c>
      <c r="F298" s="71">
        <v>2055</v>
      </c>
      <c r="G298" s="72">
        <v>43.981000000000002</v>
      </c>
      <c r="H298" s="72">
        <v>44.347999999999999</v>
      </c>
      <c r="I298" s="72">
        <v>45.136000000000003</v>
      </c>
      <c r="J298" s="72">
        <v>46.469000000000001</v>
      </c>
      <c r="K298" s="72">
        <v>48.018999999999998</v>
      </c>
      <c r="L298" s="72">
        <v>49.128999999999998</v>
      </c>
      <c r="M298" s="72">
        <v>49.246000000000002</v>
      </c>
      <c r="N298" s="72">
        <v>48.286000000000001</v>
      </c>
      <c r="O298" s="72">
        <v>46.658999999999999</v>
      </c>
      <c r="P298" s="72">
        <v>44.267000000000003</v>
      </c>
      <c r="Q298" s="72">
        <v>43.468000000000004</v>
      </c>
      <c r="R298" s="72">
        <v>40.435000000000002</v>
      </c>
      <c r="S298" s="72">
        <v>35.936999999999998</v>
      </c>
      <c r="T298" s="72">
        <v>30.821999999999999</v>
      </c>
      <c r="U298" s="72">
        <v>19.911000000000001</v>
      </c>
      <c r="V298" s="72">
        <v>13.37</v>
      </c>
      <c r="W298" s="72">
        <v>6.5010000000000003</v>
      </c>
      <c r="X298" s="72">
        <v>2.5640000000000001</v>
      </c>
      <c r="Y298" s="72">
        <v>0.66300000000000003</v>
      </c>
      <c r="Z298" s="72">
        <v>8.2000000000000003E-2</v>
      </c>
      <c r="AA298" s="72">
        <v>5.0000000000000001E-3</v>
      </c>
      <c r="AB298" s="4" t="s">
        <v>291</v>
      </c>
      <c r="AD298" s="1">
        <f t="shared" si="4"/>
        <v>9.8150000000000031</v>
      </c>
    </row>
    <row r="299" spans="1:30" x14ac:dyDescent="0.3">
      <c r="A299" s="65">
        <v>298</v>
      </c>
      <c r="B299" s="66" t="s">
        <v>323</v>
      </c>
      <c r="C299" s="69" t="s">
        <v>61</v>
      </c>
      <c r="D299" s="71"/>
      <c r="E299" s="71">
        <v>262</v>
      </c>
      <c r="F299" s="71">
        <v>2060</v>
      </c>
      <c r="G299" s="72">
        <v>42.99</v>
      </c>
      <c r="H299" s="72">
        <v>43.454000000000001</v>
      </c>
      <c r="I299" s="72">
        <v>44.093000000000004</v>
      </c>
      <c r="J299" s="72">
        <v>45.045000000000002</v>
      </c>
      <c r="K299" s="72">
        <v>46.374000000000002</v>
      </c>
      <c r="L299" s="72">
        <v>47.776000000000003</v>
      </c>
      <c r="M299" s="72">
        <v>48.7</v>
      </c>
      <c r="N299" s="72">
        <v>48.561</v>
      </c>
      <c r="O299" s="72">
        <v>47.320999999999998</v>
      </c>
      <c r="P299" s="72">
        <v>45.417000000000002</v>
      </c>
      <c r="Q299" s="72">
        <v>42.631999999999998</v>
      </c>
      <c r="R299" s="72">
        <v>41.256999999999998</v>
      </c>
      <c r="S299" s="72">
        <v>37.466000000000001</v>
      </c>
      <c r="T299" s="72">
        <v>31.870999999999999</v>
      </c>
      <c r="U299" s="72">
        <v>25.489000000000001</v>
      </c>
      <c r="V299" s="72">
        <v>14.669</v>
      </c>
      <c r="W299" s="72">
        <v>8.1639999999999997</v>
      </c>
      <c r="X299" s="72">
        <v>2.9529999999999998</v>
      </c>
      <c r="Y299" s="72">
        <v>0.75900000000000001</v>
      </c>
      <c r="Z299" s="72">
        <v>0.111</v>
      </c>
      <c r="AA299" s="72">
        <v>7.0000000000000001E-3</v>
      </c>
      <c r="AB299" s="4" t="s">
        <v>291</v>
      </c>
      <c r="AD299" s="1">
        <f t="shared" si="4"/>
        <v>11.994</v>
      </c>
    </row>
    <row r="300" spans="1:30" x14ac:dyDescent="0.3">
      <c r="A300" s="65">
        <v>299</v>
      </c>
      <c r="B300" s="66" t="s">
        <v>323</v>
      </c>
      <c r="C300" s="69" t="s">
        <v>61</v>
      </c>
      <c r="D300" s="71"/>
      <c r="E300" s="71">
        <v>262</v>
      </c>
      <c r="F300" s="71">
        <v>2065</v>
      </c>
      <c r="G300" s="72">
        <v>41.774000000000001</v>
      </c>
      <c r="H300" s="72">
        <v>42.518999999999998</v>
      </c>
      <c r="I300" s="72">
        <v>43.222999999999999</v>
      </c>
      <c r="J300" s="72">
        <v>44.014000000000003</v>
      </c>
      <c r="K300" s="72">
        <v>44.963999999999999</v>
      </c>
      <c r="L300" s="72">
        <v>46.155000000000001</v>
      </c>
      <c r="M300" s="72">
        <v>47.377000000000002</v>
      </c>
      <c r="N300" s="72">
        <v>48.048000000000002</v>
      </c>
      <c r="O300" s="72">
        <v>47.624000000000002</v>
      </c>
      <c r="P300" s="72">
        <v>46.101999999999997</v>
      </c>
      <c r="Q300" s="72">
        <v>43.783000000000001</v>
      </c>
      <c r="R300" s="72">
        <v>40.506999999999998</v>
      </c>
      <c r="S300" s="72">
        <v>38.274999999999999</v>
      </c>
      <c r="T300" s="72">
        <v>33.283999999999999</v>
      </c>
      <c r="U300" s="72">
        <v>26.420999999999999</v>
      </c>
      <c r="V300" s="72">
        <v>18.846</v>
      </c>
      <c r="W300" s="72">
        <v>9.0050000000000008</v>
      </c>
      <c r="X300" s="72">
        <v>3.738</v>
      </c>
      <c r="Y300" s="72">
        <v>0.88300000000000001</v>
      </c>
      <c r="Z300" s="72">
        <v>0.128</v>
      </c>
      <c r="AA300" s="72">
        <v>0.01</v>
      </c>
      <c r="AB300" s="4" t="s">
        <v>291</v>
      </c>
      <c r="AD300" s="1">
        <f t="shared" si="4"/>
        <v>13.764000000000001</v>
      </c>
    </row>
    <row r="301" spans="1:30" x14ac:dyDescent="0.3">
      <c r="A301" s="65">
        <v>300</v>
      </c>
      <c r="B301" s="66" t="s">
        <v>323</v>
      </c>
      <c r="C301" s="69" t="s">
        <v>61</v>
      </c>
      <c r="D301" s="71"/>
      <c r="E301" s="71">
        <v>262</v>
      </c>
      <c r="F301" s="71">
        <v>2070</v>
      </c>
      <c r="G301" s="72">
        <v>40.536000000000001</v>
      </c>
      <c r="H301" s="72">
        <v>41.356000000000002</v>
      </c>
      <c r="I301" s="72">
        <v>42.31</v>
      </c>
      <c r="J301" s="72">
        <v>43.152999999999999</v>
      </c>
      <c r="K301" s="72">
        <v>43.936999999999998</v>
      </c>
      <c r="L301" s="72">
        <v>44.76</v>
      </c>
      <c r="M301" s="72">
        <v>45.786000000000001</v>
      </c>
      <c r="N301" s="72">
        <v>46.768000000000001</v>
      </c>
      <c r="O301" s="72">
        <v>47.158000000000001</v>
      </c>
      <c r="P301" s="72">
        <v>46.436</v>
      </c>
      <c r="Q301" s="72">
        <v>44.484000000000002</v>
      </c>
      <c r="R301" s="72">
        <v>41.642000000000003</v>
      </c>
      <c r="S301" s="72">
        <v>37.628</v>
      </c>
      <c r="T301" s="72">
        <v>34.06</v>
      </c>
      <c r="U301" s="72">
        <v>27.657</v>
      </c>
      <c r="V301" s="72">
        <v>19.605</v>
      </c>
      <c r="W301" s="72">
        <v>11.631</v>
      </c>
      <c r="X301" s="72">
        <v>4.1550000000000002</v>
      </c>
      <c r="Y301" s="72">
        <v>1.1299999999999999</v>
      </c>
      <c r="Z301" s="72">
        <v>0.151</v>
      </c>
      <c r="AA301" s="72">
        <v>1.2E-2</v>
      </c>
      <c r="AB301" s="4" t="s">
        <v>291</v>
      </c>
      <c r="AD301" s="1">
        <f t="shared" si="4"/>
        <v>17.079000000000001</v>
      </c>
    </row>
    <row r="302" spans="1:30" x14ac:dyDescent="0.3">
      <c r="A302" s="65">
        <v>301</v>
      </c>
      <c r="B302" s="66" t="s">
        <v>323</v>
      </c>
      <c r="C302" s="69" t="s">
        <v>61</v>
      </c>
      <c r="D302" s="71"/>
      <c r="E302" s="71">
        <v>262</v>
      </c>
      <c r="F302" s="71">
        <v>2075</v>
      </c>
      <c r="G302" s="72">
        <v>39.296999999999997</v>
      </c>
      <c r="H302" s="72">
        <v>40.167999999999999</v>
      </c>
      <c r="I302" s="72">
        <v>41.17</v>
      </c>
      <c r="J302" s="72">
        <v>42.246000000000002</v>
      </c>
      <c r="K302" s="72">
        <v>43.08</v>
      </c>
      <c r="L302" s="72">
        <v>43.747</v>
      </c>
      <c r="M302" s="72">
        <v>44.417999999999999</v>
      </c>
      <c r="N302" s="72">
        <v>45.225000000000001</v>
      </c>
      <c r="O302" s="72">
        <v>45.936999999999998</v>
      </c>
      <c r="P302" s="72">
        <v>46.021999999999998</v>
      </c>
      <c r="Q302" s="72">
        <v>44.850999999999999</v>
      </c>
      <c r="R302" s="72">
        <v>42.353999999999999</v>
      </c>
      <c r="S302" s="72">
        <v>38.737000000000002</v>
      </c>
      <c r="T302" s="72">
        <v>33.545999999999999</v>
      </c>
      <c r="U302" s="72">
        <v>28.376000000000001</v>
      </c>
      <c r="V302" s="72">
        <v>20.602</v>
      </c>
      <c r="W302" s="72">
        <v>12.166</v>
      </c>
      <c r="X302" s="72">
        <v>5.4109999999999996</v>
      </c>
      <c r="Y302" s="72">
        <v>1.27</v>
      </c>
      <c r="Z302" s="72">
        <v>0.19500000000000001</v>
      </c>
      <c r="AA302" s="72">
        <v>1.4E-2</v>
      </c>
      <c r="AB302" s="4" t="s">
        <v>291</v>
      </c>
      <c r="AD302" s="1">
        <f t="shared" si="4"/>
        <v>19.055999999999997</v>
      </c>
    </row>
    <row r="303" spans="1:30" x14ac:dyDescent="0.3">
      <c r="A303" s="65">
        <v>302</v>
      </c>
      <c r="B303" s="66" t="s">
        <v>323</v>
      </c>
      <c r="C303" s="69" t="s">
        <v>61</v>
      </c>
      <c r="D303" s="71"/>
      <c r="E303" s="71">
        <v>262</v>
      </c>
      <c r="F303" s="71">
        <v>2080</v>
      </c>
      <c r="G303" s="72">
        <v>38.338000000000001</v>
      </c>
      <c r="H303" s="72">
        <v>38.975000000000001</v>
      </c>
      <c r="I303" s="72">
        <v>40.002000000000002</v>
      </c>
      <c r="J303" s="72">
        <v>41.113</v>
      </c>
      <c r="K303" s="72">
        <v>42.177999999999997</v>
      </c>
      <c r="L303" s="72">
        <v>42.9</v>
      </c>
      <c r="M303" s="72">
        <v>43.427999999999997</v>
      </c>
      <c r="N303" s="72">
        <v>43.901000000000003</v>
      </c>
      <c r="O303" s="72">
        <v>44.457999999999998</v>
      </c>
      <c r="P303" s="72">
        <v>44.875999999999998</v>
      </c>
      <c r="Q303" s="72">
        <v>44.497</v>
      </c>
      <c r="R303" s="72">
        <v>42.753999999999998</v>
      </c>
      <c r="S303" s="72">
        <v>39.457000000000001</v>
      </c>
      <c r="T303" s="72">
        <v>34.600999999999999</v>
      </c>
      <c r="U303" s="72">
        <v>28.024999999999999</v>
      </c>
      <c r="V303" s="72">
        <v>21.225000000000001</v>
      </c>
      <c r="W303" s="72">
        <v>12.863</v>
      </c>
      <c r="X303" s="72">
        <v>5.7089999999999996</v>
      </c>
      <c r="Y303" s="72">
        <v>1.6739999999999999</v>
      </c>
      <c r="Z303" s="72">
        <v>0.223</v>
      </c>
      <c r="AA303" s="72">
        <v>1.7999999999999999E-2</v>
      </c>
      <c r="AB303" s="4" t="s">
        <v>291</v>
      </c>
      <c r="AD303" s="1">
        <f t="shared" si="4"/>
        <v>20.486999999999998</v>
      </c>
    </row>
    <row r="304" spans="1:30" x14ac:dyDescent="0.3">
      <c r="A304" s="65">
        <v>303</v>
      </c>
      <c r="B304" s="66" t="s">
        <v>323</v>
      </c>
      <c r="C304" s="69" t="s">
        <v>61</v>
      </c>
      <c r="D304" s="71"/>
      <c r="E304" s="71">
        <v>262</v>
      </c>
      <c r="F304" s="71">
        <v>2085</v>
      </c>
      <c r="G304" s="72">
        <v>37.509</v>
      </c>
      <c r="H304" s="72">
        <v>38.06</v>
      </c>
      <c r="I304" s="72">
        <v>38.83</v>
      </c>
      <c r="J304" s="72">
        <v>39.954000000000001</v>
      </c>
      <c r="K304" s="72">
        <v>41.051000000000002</v>
      </c>
      <c r="L304" s="72">
        <v>42.008000000000003</v>
      </c>
      <c r="M304" s="72">
        <v>42.600999999999999</v>
      </c>
      <c r="N304" s="72">
        <v>42.945999999999998</v>
      </c>
      <c r="O304" s="72">
        <v>43.192999999999998</v>
      </c>
      <c r="P304" s="72">
        <v>43.473999999999997</v>
      </c>
      <c r="Q304" s="72">
        <v>43.436</v>
      </c>
      <c r="R304" s="72">
        <v>42.469000000000001</v>
      </c>
      <c r="S304" s="72">
        <v>39.890999999999998</v>
      </c>
      <c r="T304" s="72">
        <v>35.317999999999998</v>
      </c>
      <c r="U304" s="72">
        <v>28.995000000000001</v>
      </c>
      <c r="V304" s="72">
        <v>21.055</v>
      </c>
      <c r="W304" s="72">
        <v>13.336</v>
      </c>
      <c r="X304" s="72">
        <v>6.0910000000000002</v>
      </c>
      <c r="Y304" s="72">
        <v>1.7849999999999999</v>
      </c>
      <c r="Z304" s="72">
        <v>0.29899999999999999</v>
      </c>
      <c r="AA304" s="72">
        <v>2.1000000000000001E-2</v>
      </c>
      <c r="AB304" s="4">
        <v>0</v>
      </c>
      <c r="AD304" s="1">
        <f t="shared" si="4"/>
        <v>21.532</v>
      </c>
    </row>
    <row r="305" spans="1:30" x14ac:dyDescent="0.3">
      <c r="A305" s="65">
        <v>304</v>
      </c>
      <c r="B305" s="66" t="s">
        <v>323</v>
      </c>
      <c r="C305" s="69" t="s">
        <v>61</v>
      </c>
      <c r="D305" s="71"/>
      <c r="E305" s="71">
        <v>262</v>
      </c>
      <c r="F305" s="71">
        <v>2090</v>
      </c>
      <c r="G305" s="72">
        <v>36.728999999999999</v>
      </c>
      <c r="H305" s="72">
        <v>37.265000000000001</v>
      </c>
      <c r="I305" s="72">
        <v>37.927999999999997</v>
      </c>
      <c r="J305" s="72">
        <v>38.786999999999999</v>
      </c>
      <c r="K305" s="72">
        <v>39.892000000000003</v>
      </c>
      <c r="L305" s="72">
        <v>40.889000000000003</v>
      </c>
      <c r="M305" s="72">
        <v>41.722999999999999</v>
      </c>
      <c r="N305" s="72">
        <v>42.146000000000001</v>
      </c>
      <c r="O305" s="72">
        <v>42.283999999999999</v>
      </c>
      <c r="P305" s="72">
        <v>42.279000000000003</v>
      </c>
      <c r="Q305" s="72">
        <v>42.134999999999998</v>
      </c>
      <c r="R305" s="72">
        <v>41.529000000000003</v>
      </c>
      <c r="S305" s="72">
        <v>39.725999999999999</v>
      </c>
      <c r="T305" s="72">
        <v>35.844000000000001</v>
      </c>
      <c r="U305" s="72">
        <v>29.765999999999998</v>
      </c>
      <c r="V305" s="72">
        <v>21.966999999999999</v>
      </c>
      <c r="W305" s="72">
        <v>13.385999999999999</v>
      </c>
      <c r="X305" s="72">
        <v>6.4119999999999999</v>
      </c>
      <c r="Y305" s="72">
        <v>1.94</v>
      </c>
      <c r="Z305" s="72">
        <v>0.32500000000000001</v>
      </c>
      <c r="AA305" s="72">
        <v>2.9000000000000001E-2</v>
      </c>
      <c r="AB305" s="4">
        <v>0</v>
      </c>
      <c r="AD305" s="1">
        <f t="shared" si="4"/>
        <v>22.091999999999999</v>
      </c>
    </row>
    <row r="306" spans="1:30" x14ac:dyDescent="0.3">
      <c r="A306" s="65">
        <v>305</v>
      </c>
      <c r="B306" s="66" t="s">
        <v>323</v>
      </c>
      <c r="C306" s="69" t="s">
        <v>61</v>
      </c>
      <c r="D306" s="71"/>
      <c r="E306" s="71">
        <v>262</v>
      </c>
      <c r="F306" s="71">
        <v>2095</v>
      </c>
      <c r="G306" s="72">
        <v>35.932000000000002</v>
      </c>
      <c r="H306" s="72">
        <v>36.512</v>
      </c>
      <c r="I306" s="72">
        <v>37.146000000000001</v>
      </c>
      <c r="J306" s="72">
        <v>37.887999999999998</v>
      </c>
      <c r="K306" s="72">
        <v>38.725000000000001</v>
      </c>
      <c r="L306" s="72">
        <v>39.738</v>
      </c>
      <c r="M306" s="72">
        <v>40.621000000000002</v>
      </c>
      <c r="N306" s="72">
        <v>41.295999999999999</v>
      </c>
      <c r="O306" s="72">
        <v>41.527000000000001</v>
      </c>
      <c r="P306" s="72">
        <v>41.429000000000002</v>
      </c>
      <c r="Q306" s="72">
        <v>41.03</v>
      </c>
      <c r="R306" s="72">
        <v>40.36</v>
      </c>
      <c r="S306" s="72">
        <v>38.948999999999998</v>
      </c>
      <c r="T306" s="72">
        <v>35.835999999999999</v>
      </c>
      <c r="U306" s="72">
        <v>30.390999999999998</v>
      </c>
      <c r="V306" s="72">
        <v>22.75</v>
      </c>
      <c r="W306" s="72">
        <v>14.141</v>
      </c>
      <c r="X306" s="72">
        <v>6.5430000000000001</v>
      </c>
      <c r="Y306" s="72">
        <v>2.085</v>
      </c>
      <c r="Z306" s="72">
        <v>0.35899999999999999</v>
      </c>
      <c r="AA306" s="72">
        <v>3.2000000000000001E-2</v>
      </c>
      <c r="AB306" s="4">
        <v>1E-3</v>
      </c>
      <c r="AD306" s="1">
        <f t="shared" si="4"/>
        <v>23.161000000000001</v>
      </c>
    </row>
    <row r="307" spans="1:30" x14ac:dyDescent="0.3">
      <c r="A307" s="65">
        <v>306</v>
      </c>
      <c r="B307" s="66" t="s">
        <v>323</v>
      </c>
      <c r="C307" s="69" t="s">
        <v>61</v>
      </c>
      <c r="D307" s="71"/>
      <c r="E307" s="71">
        <v>262</v>
      </c>
      <c r="F307" s="71">
        <v>2100</v>
      </c>
      <c r="G307" s="72">
        <v>35.113</v>
      </c>
      <c r="H307" s="72">
        <v>35.738999999999997</v>
      </c>
      <c r="I307" s="72">
        <v>36.405999999999999</v>
      </c>
      <c r="J307" s="72">
        <v>37.104999999999997</v>
      </c>
      <c r="K307" s="72">
        <v>37.826000000000001</v>
      </c>
      <c r="L307" s="72">
        <v>38.578000000000003</v>
      </c>
      <c r="M307" s="72">
        <v>39.485999999999997</v>
      </c>
      <c r="N307" s="72">
        <v>40.222000000000001</v>
      </c>
      <c r="O307" s="72">
        <v>40.716999999999999</v>
      </c>
      <c r="P307" s="72">
        <v>40.728000000000002</v>
      </c>
      <c r="Q307" s="72">
        <v>40.261000000000003</v>
      </c>
      <c r="R307" s="72">
        <v>39.372</v>
      </c>
      <c r="S307" s="72">
        <v>37.951000000000001</v>
      </c>
      <c r="T307" s="72">
        <v>35.273000000000003</v>
      </c>
      <c r="U307" s="72">
        <v>30.561</v>
      </c>
      <c r="V307" s="72">
        <v>23.428999999999998</v>
      </c>
      <c r="W307" s="72">
        <v>14.824999999999999</v>
      </c>
      <c r="X307" s="72">
        <v>7.0259999999999998</v>
      </c>
      <c r="Y307" s="72">
        <v>2.169</v>
      </c>
      <c r="Z307" s="72">
        <v>0.39500000000000002</v>
      </c>
      <c r="AA307" s="72">
        <v>3.5999999999999997E-2</v>
      </c>
      <c r="AB307" s="4">
        <v>1E-3</v>
      </c>
      <c r="AD307" s="1">
        <f t="shared" si="4"/>
        <v>24.452000000000002</v>
      </c>
    </row>
    <row r="308" spans="1:30" x14ac:dyDescent="0.3">
      <c r="A308" s="65">
        <v>307</v>
      </c>
      <c r="B308" s="66" t="s">
        <v>323</v>
      </c>
      <c r="C308" s="69" t="s">
        <v>62</v>
      </c>
      <c r="D308" s="71"/>
      <c r="E308" s="71">
        <v>232</v>
      </c>
      <c r="F308" s="71">
        <v>2015</v>
      </c>
      <c r="G308" s="72">
        <v>380.12099999999998</v>
      </c>
      <c r="H308" s="72">
        <v>358.911</v>
      </c>
      <c r="I308" s="72">
        <v>306.49599999999998</v>
      </c>
      <c r="J308" s="72">
        <v>245.03800000000001</v>
      </c>
      <c r="K308" s="72">
        <v>219.023</v>
      </c>
      <c r="L308" s="72">
        <v>215.696</v>
      </c>
      <c r="M308" s="72">
        <v>184.28700000000001</v>
      </c>
      <c r="N308" s="72">
        <v>131.21600000000001</v>
      </c>
      <c r="O308" s="72">
        <v>88.555999999999997</v>
      </c>
      <c r="P308" s="72">
        <v>69.677000000000007</v>
      </c>
      <c r="Q308" s="72">
        <v>59.244</v>
      </c>
      <c r="R308" s="72">
        <v>49.994</v>
      </c>
      <c r="S308" s="72">
        <v>38.652999999999999</v>
      </c>
      <c r="T308" s="72">
        <v>34.04</v>
      </c>
      <c r="U308" s="72">
        <v>23.738</v>
      </c>
      <c r="V308" s="72">
        <v>13.993</v>
      </c>
      <c r="W308" s="72">
        <v>6.391</v>
      </c>
      <c r="X308" s="72">
        <v>2.1440000000000001</v>
      </c>
      <c r="Y308" s="72">
        <v>0.51200000000000001</v>
      </c>
      <c r="Z308" s="72">
        <v>6.4000000000000001E-2</v>
      </c>
      <c r="AA308" s="72">
        <v>5.0000000000000001E-3</v>
      </c>
      <c r="AB308" s="4">
        <v>2E-3</v>
      </c>
      <c r="AD308" s="1">
        <f t="shared" si="4"/>
        <v>9.1180000000000021</v>
      </c>
    </row>
    <row r="309" spans="1:30" x14ac:dyDescent="0.3">
      <c r="A309" s="65">
        <v>308</v>
      </c>
      <c r="B309" s="66" t="s">
        <v>323</v>
      </c>
      <c r="C309" s="69" t="s">
        <v>62</v>
      </c>
      <c r="D309" s="71"/>
      <c r="E309" s="71">
        <v>232</v>
      </c>
      <c r="F309" s="71">
        <v>2020</v>
      </c>
      <c r="G309" s="72">
        <v>392.85899999999998</v>
      </c>
      <c r="H309" s="72">
        <v>375.83499999999998</v>
      </c>
      <c r="I309" s="72">
        <v>356.798</v>
      </c>
      <c r="J309" s="72">
        <v>301.87900000000002</v>
      </c>
      <c r="K309" s="72">
        <v>237.607</v>
      </c>
      <c r="L309" s="72">
        <v>211.67</v>
      </c>
      <c r="M309" s="72">
        <v>209.00700000000001</v>
      </c>
      <c r="N309" s="72">
        <v>178.548</v>
      </c>
      <c r="O309" s="72">
        <v>126.217</v>
      </c>
      <c r="P309" s="72">
        <v>84.105000000000004</v>
      </c>
      <c r="Q309" s="72">
        <v>65.099000000000004</v>
      </c>
      <c r="R309" s="72">
        <v>53.920999999999999</v>
      </c>
      <c r="S309" s="72">
        <v>43.902999999999999</v>
      </c>
      <c r="T309" s="72">
        <v>32.326000000000001</v>
      </c>
      <c r="U309" s="72">
        <v>26.143000000000001</v>
      </c>
      <c r="V309" s="72">
        <v>16.088000000000001</v>
      </c>
      <c r="W309" s="72">
        <v>7.8310000000000004</v>
      </c>
      <c r="X309" s="72">
        <v>2.6680000000000001</v>
      </c>
      <c r="Y309" s="72">
        <v>0.64500000000000002</v>
      </c>
      <c r="Z309" s="72">
        <v>0.111</v>
      </c>
      <c r="AA309" s="72">
        <v>0.01</v>
      </c>
      <c r="AB309" s="4">
        <v>3.0000000000000001E-3</v>
      </c>
      <c r="AD309" s="1">
        <f t="shared" si="4"/>
        <v>11.268000000000001</v>
      </c>
    </row>
    <row r="310" spans="1:30" x14ac:dyDescent="0.3">
      <c r="A310" s="65">
        <v>309</v>
      </c>
      <c r="B310" s="66" t="s">
        <v>323</v>
      </c>
      <c r="C310" s="69" t="s">
        <v>62</v>
      </c>
      <c r="D310" s="71"/>
      <c r="E310" s="71">
        <v>232</v>
      </c>
      <c r="F310" s="71">
        <v>2025</v>
      </c>
      <c r="G310" s="72">
        <v>408.76</v>
      </c>
      <c r="H310" s="72">
        <v>389.60399999999998</v>
      </c>
      <c r="I310" s="72">
        <v>374.13900000000001</v>
      </c>
      <c r="J310" s="72">
        <v>353.11200000000002</v>
      </c>
      <c r="K310" s="72">
        <v>295.84399999999999</v>
      </c>
      <c r="L310" s="72">
        <v>231.81299999999999</v>
      </c>
      <c r="M310" s="72">
        <v>206.46199999999999</v>
      </c>
      <c r="N310" s="72">
        <v>203.935</v>
      </c>
      <c r="O310" s="72">
        <v>173.22499999999999</v>
      </c>
      <c r="P310" s="72">
        <v>121.029</v>
      </c>
      <c r="Q310" s="72">
        <v>79.266000000000005</v>
      </c>
      <c r="R310" s="72">
        <v>59.76</v>
      </c>
      <c r="S310" s="72">
        <v>47.781999999999996</v>
      </c>
      <c r="T310" s="72">
        <v>37.082999999999998</v>
      </c>
      <c r="U310" s="72">
        <v>25.117999999999999</v>
      </c>
      <c r="V310" s="72">
        <v>18.001000000000001</v>
      </c>
      <c r="W310" s="72">
        <v>9.2149999999999999</v>
      </c>
      <c r="X310" s="72">
        <v>3.37</v>
      </c>
      <c r="Y310" s="72">
        <v>0.83299999999999996</v>
      </c>
      <c r="Z310" s="72">
        <v>0.14299999999999999</v>
      </c>
      <c r="AA310" s="72">
        <v>1.7000000000000001E-2</v>
      </c>
      <c r="AB310" s="4" t="s">
        <v>291</v>
      </c>
      <c r="AD310" s="1">
        <f t="shared" si="4"/>
        <v>13.578000000000001</v>
      </c>
    </row>
    <row r="311" spans="1:30" x14ac:dyDescent="0.3">
      <c r="A311" s="65">
        <v>310</v>
      </c>
      <c r="B311" s="66" t="s">
        <v>323</v>
      </c>
      <c r="C311" s="69" t="s">
        <v>62</v>
      </c>
      <c r="D311" s="71"/>
      <c r="E311" s="71">
        <v>232</v>
      </c>
      <c r="F311" s="71">
        <v>2030</v>
      </c>
      <c r="G311" s="72">
        <v>431.20100000000002</v>
      </c>
      <c r="H311" s="72">
        <v>406.10599999999999</v>
      </c>
      <c r="I311" s="72">
        <v>388.13200000000001</v>
      </c>
      <c r="J311" s="72">
        <v>370.66500000000002</v>
      </c>
      <c r="K311" s="72">
        <v>347.07799999999997</v>
      </c>
      <c r="L311" s="72">
        <v>289.84399999999999</v>
      </c>
      <c r="M311" s="72">
        <v>226.721</v>
      </c>
      <c r="N311" s="72">
        <v>201.83099999999999</v>
      </c>
      <c r="O311" s="72">
        <v>198.52600000000001</v>
      </c>
      <c r="P311" s="72">
        <v>166.95</v>
      </c>
      <c r="Q311" s="72">
        <v>114.762</v>
      </c>
      <c r="R311" s="72">
        <v>73.242999999999995</v>
      </c>
      <c r="S311" s="72">
        <v>53.344000000000001</v>
      </c>
      <c r="T311" s="72">
        <v>40.692</v>
      </c>
      <c r="U311" s="72">
        <v>29.129000000000001</v>
      </c>
      <c r="V311" s="72">
        <v>17.542999999999999</v>
      </c>
      <c r="W311" s="72">
        <v>10.523</v>
      </c>
      <c r="X311" s="72">
        <v>4.0830000000000002</v>
      </c>
      <c r="Y311" s="72">
        <v>1.0900000000000001</v>
      </c>
      <c r="Z311" s="72">
        <v>0.19500000000000001</v>
      </c>
      <c r="AA311" s="72">
        <v>2.4E-2</v>
      </c>
      <c r="AB311" s="4" t="s">
        <v>291</v>
      </c>
      <c r="AD311" s="1">
        <f t="shared" si="4"/>
        <v>15.914999999999999</v>
      </c>
    </row>
    <row r="312" spans="1:30" x14ac:dyDescent="0.3">
      <c r="A312" s="65">
        <v>311</v>
      </c>
      <c r="B312" s="66" t="s">
        <v>323</v>
      </c>
      <c r="C312" s="69" t="s">
        <v>62</v>
      </c>
      <c r="D312" s="71"/>
      <c r="E312" s="71">
        <v>232</v>
      </c>
      <c r="F312" s="71">
        <v>2035</v>
      </c>
      <c r="G312" s="72">
        <v>458.02600000000001</v>
      </c>
      <c r="H312" s="72">
        <v>428.959</v>
      </c>
      <c r="I312" s="72">
        <v>404.80900000000003</v>
      </c>
      <c r="J312" s="72">
        <v>384.84399999999999</v>
      </c>
      <c r="K312" s="72">
        <v>364.875</v>
      </c>
      <c r="L312" s="72">
        <v>341.01400000000001</v>
      </c>
      <c r="M312" s="72">
        <v>284.483</v>
      </c>
      <c r="N312" s="72">
        <v>222.167</v>
      </c>
      <c r="O312" s="72">
        <v>196.923</v>
      </c>
      <c r="P312" s="72">
        <v>192.04499999999999</v>
      </c>
      <c r="Q312" s="72">
        <v>159.11600000000001</v>
      </c>
      <c r="R312" s="72">
        <v>106.736</v>
      </c>
      <c r="S312" s="72">
        <v>65.856999999999999</v>
      </c>
      <c r="T312" s="72">
        <v>45.802999999999997</v>
      </c>
      <c r="U312" s="72">
        <v>32.311999999999998</v>
      </c>
      <c r="V312" s="72">
        <v>20.65</v>
      </c>
      <c r="W312" s="72">
        <v>10.462999999999999</v>
      </c>
      <c r="X312" s="72">
        <v>4.8019999999999996</v>
      </c>
      <c r="Y312" s="72">
        <v>1.369</v>
      </c>
      <c r="Z312" s="72">
        <v>0.26300000000000001</v>
      </c>
      <c r="AA312" s="72">
        <v>3.4000000000000002E-2</v>
      </c>
      <c r="AB312" s="4" t="s">
        <v>291</v>
      </c>
      <c r="AD312" s="1">
        <f t="shared" si="4"/>
        <v>16.931000000000001</v>
      </c>
    </row>
    <row r="313" spans="1:30" x14ac:dyDescent="0.3">
      <c r="A313" s="65">
        <v>312</v>
      </c>
      <c r="B313" s="66" t="s">
        <v>323</v>
      </c>
      <c r="C313" s="69" t="s">
        <v>62</v>
      </c>
      <c r="D313" s="71"/>
      <c r="E313" s="71">
        <v>232</v>
      </c>
      <c r="F313" s="71">
        <v>2040</v>
      </c>
      <c r="G313" s="72">
        <v>479.86200000000002</v>
      </c>
      <c r="H313" s="72">
        <v>456.10300000000001</v>
      </c>
      <c r="I313" s="72">
        <v>427.79399999999998</v>
      </c>
      <c r="J313" s="72">
        <v>401.67899999999997</v>
      </c>
      <c r="K313" s="72">
        <v>379.29500000000002</v>
      </c>
      <c r="L313" s="72">
        <v>359.03899999999999</v>
      </c>
      <c r="M313" s="72">
        <v>335.54899999999998</v>
      </c>
      <c r="N313" s="72">
        <v>279.59100000000001</v>
      </c>
      <c r="O313" s="72">
        <v>217.322</v>
      </c>
      <c r="P313" s="72">
        <v>191.042</v>
      </c>
      <c r="Q313" s="72">
        <v>183.785</v>
      </c>
      <c r="R313" s="72">
        <v>148.827</v>
      </c>
      <c r="S313" s="72">
        <v>96.650999999999996</v>
      </c>
      <c r="T313" s="72">
        <v>56.993000000000002</v>
      </c>
      <c r="U313" s="72">
        <v>36.746000000000002</v>
      </c>
      <c r="V313" s="72">
        <v>23.225999999999999</v>
      </c>
      <c r="W313" s="72">
        <v>12.558</v>
      </c>
      <c r="X313" s="72">
        <v>4.9059999999999997</v>
      </c>
      <c r="Y313" s="72">
        <v>1.6639999999999999</v>
      </c>
      <c r="Z313" s="72">
        <v>0.34300000000000003</v>
      </c>
      <c r="AA313" s="72">
        <v>4.7E-2</v>
      </c>
      <c r="AB313" s="4" t="s">
        <v>291</v>
      </c>
      <c r="AD313" s="1">
        <f t="shared" si="4"/>
        <v>19.518000000000001</v>
      </c>
    </row>
    <row r="314" spans="1:30" x14ac:dyDescent="0.3">
      <c r="A314" s="65">
        <v>313</v>
      </c>
      <c r="B314" s="66" t="s">
        <v>323</v>
      </c>
      <c r="C314" s="69" t="s">
        <v>62</v>
      </c>
      <c r="D314" s="71"/>
      <c r="E314" s="71">
        <v>232</v>
      </c>
      <c r="F314" s="71">
        <v>2045</v>
      </c>
      <c r="G314" s="72">
        <v>491.38099999999997</v>
      </c>
      <c r="H314" s="72">
        <v>478.07600000000002</v>
      </c>
      <c r="I314" s="72">
        <v>454.976</v>
      </c>
      <c r="J314" s="72">
        <v>424.69499999999999</v>
      </c>
      <c r="K314" s="72">
        <v>396.17399999999998</v>
      </c>
      <c r="L314" s="72">
        <v>373.50200000000001</v>
      </c>
      <c r="M314" s="72">
        <v>353.58</v>
      </c>
      <c r="N314" s="72">
        <v>330.27800000000002</v>
      </c>
      <c r="O314" s="72">
        <v>274.06299999999999</v>
      </c>
      <c r="P314" s="72">
        <v>211.31399999999999</v>
      </c>
      <c r="Q314" s="72">
        <v>183.41300000000001</v>
      </c>
      <c r="R314" s="72">
        <v>172.87100000000001</v>
      </c>
      <c r="S314" s="72">
        <v>135.95400000000001</v>
      </c>
      <c r="T314" s="72">
        <v>84.662999999999997</v>
      </c>
      <c r="U314" s="72">
        <v>46.506</v>
      </c>
      <c r="V314" s="72">
        <v>27.013000000000002</v>
      </c>
      <c r="W314" s="72">
        <v>14.526999999999999</v>
      </c>
      <c r="X314" s="72">
        <v>6.0919999999999996</v>
      </c>
      <c r="Y314" s="72">
        <v>1.756</v>
      </c>
      <c r="Z314" s="72">
        <v>0.42399999999999999</v>
      </c>
      <c r="AA314" s="72">
        <v>6.2E-2</v>
      </c>
      <c r="AB314" s="4" t="s">
        <v>291</v>
      </c>
      <c r="AD314" s="1">
        <f t="shared" si="4"/>
        <v>22.861000000000001</v>
      </c>
    </row>
    <row r="315" spans="1:30" x14ac:dyDescent="0.3">
      <c r="A315" s="65">
        <v>314</v>
      </c>
      <c r="B315" s="66" t="s">
        <v>323</v>
      </c>
      <c r="C315" s="69" t="s">
        <v>62</v>
      </c>
      <c r="D315" s="71"/>
      <c r="E315" s="71">
        <v>232</v>
      </c>
      <c r="F315" s="71">
        <v>2050</v>
      </c>
      <c r="G315" s="72">
        <v>495.13099999999997</v>
      </c>
      <c r="H315" s="72">
        <v>489.73700000000002</v>
      </c>
      <c r="I315" s="72">
        <v>476.98899999999998</v>
      </c>
      <c r="J315" s="72">
        <v>451.899</v>
      </c>
      <c r="K315" s="72">
        <v>419.209</v>
      </c>
      <c r="L315" s="72">
        <v>390.41300000000001</v>
      </c>
      <c r="M315" s="72">
        <v>368.09399999999999</v>
      </c>
      <c r="N315" s="72">
        <v>348.33199999999999</v>
      </c>
      <c r="O315" s="72">
        <v>324.27600000000001</v>
      </c>
      <c r="P315" s="72">
        <v>267.14699999999999</v>
      </c>
      <c r="Q315" s="72">
        <v>203.52500000000001</v>
      </c>
      <c r="R315" s="72">
        <v>173.369</v>
      </c>
      <c r="S315" s="72">
        <v>159.12700000000001</v>
      </c>
      <c r="T315" s="72">
        <v>120.371</v>
      </c>
      <c r="U315" s="72">
        <v>70.156999999999996</v>
      </c>
      <c r="V315" s="72">
        <v>34.899000000000001</v>
      </c>
      <c r="W315" s="72">
        <v>17.346</v>
      </c>
      <c r="X315" s="72">
        <v>7.2779999999999996</v>
      </c>
      <c r="Y315" s="72">
        <v>2.25</v>
      </c>
      <c r="Z315" s="72">
        <v>0.45800000000000002</v>
      </c>
      <c r="AA315" s="72">
        <v>7.8E-2</v>
      </c>
      <c r="AB315" s="4" t="s">
        <v>291</v>
      </c>
      <c r="AD315" s="1">
        <f t="shared" si="4"/>
        <v>27.409999999999997</v>
      </c>
    </row>
    <row r="316" spans="1:30" x14ac:dyDescent="0.3">
      <c r="A316" s="65">
        <v>315</v>
      </c>
      <c r="B316" s="66" t="s">
        <v>323</v>
      </c>
      <c r="C316" s="69" t="s">
        <v>62</v>
      </c>
      <c r="D316" s="71"/>
      <c r="E316" s="71">
        <v>232</v>
      </c>
      <c r="F316" s="71">
        <v>2055</v>
      </c>
      <c r="G316" s="72">
        <v>497.71899999999999</v>
      </c>
      <c r="H316" s="72">
        <v>493.64600000000002</v>
      </c>
      <c r="I316" s="72">
        <v>488.72199999999998</v>
      </c>
      <c r="J316" s="72">
        <v>474.04500000000002</v>
      </c>
      <c r="K316" s="72">
        <v>446.59100000000001</v>
      </c>
      <c r="L316" s="72">
        <v>413.60700000000003</v>
      </c>
      <c r="M316" s="72">
        <v>385.15600000000001</v>
      </c>
      <c r="N316" s="72">
        <v>362.98399999999998</v>
      </c>
      <c r="O316" s="72">
        <v>342.44200000000001</v>
      </c>
      <c r="P316" s="72">
        <v>316.77699999999999</v>
      </c>
      <c r="Q316" s="72">
        <v>258.11399999999998</v>
      </c>
      <c r="R316" s="72">
        <v>193.24799999999999</v>
      </c>
      <c r="S316" s="72">
        <v>160.631</v>
      </c>
      <c r="T316" s="72">
        <v>142.18100000000001</v>
      </c>
      <c r="U316" s="72">
        <v>101.084</v>
      </c>
      <c r="V316" s="72">
        <v>53.615000000000002</v>
      </c>
      <c r="W316" s="72">
        <v>22.943000000000001</v>
      </c>
      <c r="X316" s="72">
        <v>8.9429999999999996</v>
      </c>
      <c r="Y316" s="72">
        <v>2.766</v>
      </c>
      <c r="Z316" s="72">
        <v>0.59799999999999998</v>
      </c>
      <c r="AA316" s="72">
        <v>8.5999999999999993E-2</v>
      </c>
      <c r="AB316" s="4" t="s">
        <v>291</v>
      </c>
      <c r="AD316" s="1">
        <f t="shared" si="4"/>
        <v>35.335999999999999</v>
      </c>
    </row>
    <row r="317" spans="1:30" x14ac:dyDescent="0.3">
      <c r="A317" s="65">
        <v>316</v>
      </c>
      <c r="B317" s="66" t="s">
        <v>323</v>
      </c>
      <c r="C317" s="69" t="s">
        <v>62</v>
      </c>
      <c r="D317" s="71"/>
      <c r="E317" s="71">
        <v>232</v>
      </c>
      <c r="F317" s="71">
        <v>2060</v>
      </c>
      <c r="G317" s="72">
        <v>502.13400000000001</v>
      </c>
      <c r="H317" s="72">
        <v>496.37</v>
      </c>
      <c r="I317" s="72">
        <v>492.70800000000003</v>
      </c>
      <c r="J317" s="72">
        <v>485.93</v>
      </c>
      <c r="K317" s="72">
        <v>468.94499999999999</v>
      </c>
      <c r="L317" s="72">
        <v>441.14299999999997</v>
      </c>
      <c r="M317" s="72">
        <v>408.47300000000001</v>
      </c>
      <c r="N317" s="72">
        <v>380.18200000000002</v>
      </c>
      <c r="O317" s="72">
        <v>357.28800000000001</v>
      </c>
      <c r="P317" s="72">
        <v>335.137</v>
      </c>
      <c r="Q317" s="72">
        <v>306.96199999999999</v>
      </c>
      <c r="R317" s="72">
        <v>246.197</v>
      </c>
      <c r="S317" s="72">
        <v>180.22</v>
      </c>
      <c r="T317" s="72">
        <v>144.81100000000001</v>
      </c>
      <c r="U317" s="72">
        <v>120.979</v>
      </c>
      <c r="V317" s="72">
        <v>78.679000000000002</v>
      </c>
      <c r="W317" s="72">
        <v>36.124000000000002</v>
      </c>
      <c r="X317" s="72">
        <v>12.202999999999999</v>
      </c>
      <c r="Y317" s="72">
        <v>3.5129999999999999</v>
      </c>
      <c r="Z317" s="72">
        <v>0.75600000000000001</v>
      </c>
      <c r="AA317" s="72">
        <v>0.111</v>
      </c>
      <c r="AB317" s="4" t="s">
        <v>291</v>
      </c>
      <c r="AD317" s="1">
        <f t="shared" si="4"/>
        <v>52.706999999999994</v>
      </c>
    </row>
    <row r="318" spans="1:30" x14ac:dyDescent="0.3">
      <c r="A318" s="65">
        <v>317</v>
      </c>
      <c r="B318" s="66" t="s">
        <v>323</v>
      </c>
      <c r="C318" s="69" t="s">
        <v>62</v>
      </c>
      <c r="D318" s="71"/>
      <c r="E318" s="71">
        <v>232</v>
      </c>
      <c r="F318" s="71">
        <v>2065</v>
      </c>
      <c r="G318" s="72">
        <v>506.74599999999998</v>
      </c>
      <c r="H318" s="72">
        <v>500.88600000000002</v>
      </c>
      <c r="I318" s="72">
        <v>495.50900000000001</v>
      </c>
      <c r="J318" s="72">
        <v>490.089</v>
      </c>
      <c r="K318" s="72">
        <v>481.09100000000001</v>
      </c>
      <c r="L318" s="72">
        <v>463.69299999999998</v>
      </c>
      <c r="M318" s="72">
        <v>436.12799999999999</v>
      </c>
      <c r="N318" s="72">
        <v>403.61099999999999</v>
      </c>
      <c r="O318" s="72">
        <v>374.67500000000001</v>
      </c>
      <c r="P318" s="72">
        <v>350.29</v>
      </c>
      <c r="Q318" s="72">
        <v>325.61900000000003</v>
      </c>
      <c r="R318" s="72">
        <v>294.03399999999999</v>
      </c>
      <c r="S318" s="72">
        <v>231.04400000000001</v>
      </c>
      <c r="T318" s="72">
        <v>163.87299999999999</v>
      </c>
      <c r="U318" s="72">
        <v>124.774</v>
      </c>
      <c r="V318" s="72">
        <v>95.847999999999999</v>
      </c>
      <c r="W318" s="72">
        <v>54.307000000000002</v>
      </c>
      <c r="X318" s="72">
        <v>19.832999999999998</v>
      </c>
      <c r="Y318" s="72">
        <v>4.9619999999999997</v>
      </c>
      <c r="Z318" s="72">
        <v>0.98799999999999999</v>
      </c>
      <c r="AA318" s="72">
        <v>0.14199999999999999</v>
      </c>
      <c r="AB318" s="4">
        <v>1E-3</v>
      </c>
      <c r="AD318" s="1">
        <f t="shared" si="4"/>
        <v>80.233000000000004</v>
      </c>
    </row>
    <row r="319" spans="1:30" x14ac:dyDescent="0.3">
      <c r="A319" s="65">
        <v>318</v>
      </c>
      <c r="B319" s="66" t="s">
        <v>323</v>
      </c>
      <c r="C319" s="69" t="s">
        <v>62</v>
      </c>
      <c r="D319" s="71"/>
      <c r="E319" s="71">
        <v>232</v>
      </c>
      <c r="F319" s="71">
        <v>2070</v>
      </c>
      <c r="G319" s="72">
        <v>507.834</v>
      </c>
      <c r="H319" s="72">
        <v>505.56900000000002</v>
      </c>
      <c r="I319" s="72">
        <v>500.07799999999997</v>
      </c>
      <c r="J319" s="72">
        <v>493.05799999999999</v>
      </c>
      <c r="K319" s="72">
        <v>485.55</v>
      </c>
      <c r="L319" s="72">
        <v>476.13600000000002</v>
      </c>
      <c r="M319" s="72">
        <v>458.90100000000001</v>
      </c>
      <c r="N319" s="72">
        <v>431.42599999999999</v>
      </c>
      <c r="O319" s="72">
        <v>398.31299999999999</v>
      </c>
      <c r="P319" s="72">
        <v>368.029</v>
      </c>
      <c r="Q319" s="72">
        <v>341.25400000000002</v>
      </c>
      <c r="R319" s="72">
        <v>313.154</v>
      </c>
      <c r="S319" s="72">
        <v>277.56299999999999</v>
      </c>
      <c r="T319" s="72">
        <v>211.816</v>
      </c>
      <c r="U319" s="72">
        <v>142.898</v>
      </c>
      <c r="V319" s="72">
        <v>100.536</v>
      </c>
      <c r="W319" s="72">
        <v>67.709000000000003</v>
      </c>
      <c r="X319" s="72">
        <v>30.751000000000001</v>
      </c>
      <c r="Y319" s="72">
        <v>8.3480000000000008</v>
      </c>
      <c r="Z319" s="72">
        <v>1.44</v>
      </c>
      <c r="AA319" s="72">
        <v>0.188</v>
      </c>
      <c r="AB319" s="4">
        <v>1E-3</v>
      </c>
      <c r="AD319" s="1">
        <f t="shared" si="4"/>
        <v>108.43700000000001</v>
      </c>
    </row>
    <row r="320" spans="1:30" x14ac:dyDescent="0.3">
      <c r="A320" s="65">
        <v>319</v>
      </c>
      <c r="B320" s="66" t="s">
        <v>323</v>
      </c>
      <c r="C320" s="69" t="s">
        <v>62</v>
      </c>
      <c r="D320" s="71"/>
      <c r="E320" s="71">
        <v>232</v>
      </c>
      <c r="F320" s="71">
        <v>2075</v>
      </c>
      <c r="G320" s="72">
        <v>502.42200000000003</v>
      </c>
      <c r="H320" s="72">
        <v>506.726</v>
      </c>
      <c r="I320" s="72">
        <v>504.81099999999998</v>
      </c>
      <c r="J320" s="72">
        <v>497.78</v>
      </c>
      <c r="K320" s="72">
        <v>488.80900000000003</v>
      </c>
      <c r="L320" s="72">
        <v>480.911</v>
      </c>
      <c r="M320" s="72">
        <v>471.62299999999999</v>
      </c>
      <c r="N320" s="72">
        <v>454.40600000000001</v>
      </c>
      <c r="O320" s="72">
        <v>426.30900000000003</v>
      </c>
      <c r="P320" s="72">
        <v>391.92899999999997</v>
      </c>
      <c r="Q320" s="72">
        <v>359.42200000000003</v>
      </c>
      <c r="R320" s="72">
        <v>329.399</v>
      </c>
      <c r="S320" s="72">
        <v>297.20499999999998</v>
      </c>
      <c r="T320" s="72">
        <v>256.40199999999999</v>
      </c>
      <c r="U320" s="72">
        <v>186.79400000000001</v>
      </c>
      <c r="V320" s="72">
        <v>117.00700000000001</v>
      </c>
      <c r="W320" s="72">
        <v>72.631</v>
      </c>
      <c r="X320" s="72">
        <v>39.537999999999997</v>
      </c>
      <c r="Y320" s="72">
        <v>13.414999999999999</v>
      </c>
      <c r="Z320" s="72">
        <v>2.5049999999999999</v>
      </c>
      <c r="AA320" s="72">
        <v>0.27500000000000002</v>
      </c>
      <c r="AB320" s="4">
        <v>1E-3</v>
      </c>
      <c r="AD320" s="1">
        <f t="shared" si="4"/>
        <v>128.36500000000001</v>
      </c>
    </row>
    <row r="321" spans="1:30" x14ac:dyDescent="0.3">
      <c r="A321" s="65">
        <v>320</v>
      </c>
      <c r="B321" s="66" t="s">
        <v>323</v>
      </c>
      <c r="C321" s="69" t="s">
        <v>62</v>
      </c>
      <c r="D321" s="71"/>
      <c r="E321" s="71">
        <v>232</v>
      </c>
      <c r="F321" s="71">
        <v>2080</v>
      </c>
      <c r="G321" s="72">
        <v>493.95800000000003</v>
      </c>
      <c r="H321" s="72">
        <v>501.38200000000001</v>
      </c>
      <c r="I321" s="72">
        <v>506.01499999999999</v>
      </c>
      <c r="J321" s="72">
        <v>502.66399999999999</v>
      </c>
      <c r="K321" s="72">
        <v>493.80900000000003</v>
      </c>
      <c r="L321" s="72">
        <v>484.49</v>
      </c>
      <c r="M321" s="72">
        <v>476.721</v>
      </c>
      <c r="N321" s="72">
        <v>467.41</v>
      </c>
      <c r="O321" s="72">
        <v>449.53199999999998</v>
      </c>
      <c r="P321" s="72">
        <v>420.15199999999999</v>
      </c>
      <c r="Q321" s="72">
        <v>383.63799999999998</v>
      </c>
      <c r="R321" s="72">
        <v>348.12200000000001</v>
      </c>
      <c r="S321" s="72">
        <v>314.17899999999997</v>
      </c>
      <c r="T321" s="72">
        <v>276.48500000000001</v>
      </c>
      <c r="U321" s="72">
        <v>228.506</v>
      </c>
      <c r="V321" s="72">
        <v>155.30799999999999</v>
      </c>
      <c r="W321" s="72">
        <v>86.385999999999996</v>
      </c>
      <c r="X321" s="72">
        <v>43.722000000000001</v>
      </c>
      <c r="Y321" s="72">
        <v>17.885999999999999</v>
      </c>
      <c r="Z321" s="72">
        <v>4.1740000000000004</v>
      </c>
      <c r="AA321" s="72">
        <v>0.48</v>
      </c>
      <c r="AB321" s="4">
        <v>4.0000000000000001E-3</v>
      </c>
      <c r="AD321" s="1">
        <f t="shared" si="4"/>
        <v>152.65199999999999</v>
      </c>
    </row>
    <row r="322" spans="1:30" x14ac:dyDescent="0.3">
      <c r="A322" s="65">
        <v>321</v>
      </c>
      <c r="B322" s="66" t="s">
        <v>323</v>
      </c>
      <c r="C322" s="69" t="s">
        <v>62</v>
      </c>
      <c r="D322" s="71"/>
      <c r="E322" s="71">
        <v>232</v>
      </c>
      <c r="F322" s="71">
        <v>2085</v>
      </c>
      <c r="G322" s="72">
        <v>485.21300000000002</v>
      </c>
      <c r="H322" s="72">
        <v>492.98099999999999</v>
      </c>
      <c r="I322" s="72">
        <v>500.72</v>
      </c>
      <c r="J322" s="72">
        <v>504.02199999999999</v>
      </c>
      <c r="K322" s="72">
        <v>498.96899999999999</v>
      </c>
      <c r="L322" s="72">
        <v>489.79199999999997</v>
      </c>
      <c r="M322" s="72">
        <v>480.61</v>
      </c>
      <c r="N322" s="72">
        <v>472.82900000000001</v>
      </c>
      <c r="O322" s="72">
        <v>462.87</v>
      </c>
      <c r="P322" s="72">
        <v>443.68700000000001</v>
      </c>
      <c r="Q322" s="72">
        <v>412.13600000000002</v>
      </c>
      <c r="R322" s="72">
        <v>372.75700000000001</v>
      </c>
      <c r="S322" s="72">
        <v>333.58100000000002</v>
      </c>
      <c r="T322" s="72">
        <v>294.22199999999998</v>
      </c>
      <c r="U322" s="72">
        <v>248.86699999999999</v>
      </c>
      <c r="V322" s="72">
        <v>192.77199999999999</v>
      </c>
      <c r="W322" s="72">
        <v>117.09699999999999</v>
      </c>
      <c r="X322" s="72">
        <v>53.582000000000001</v>
      </c>
      <c r="Y322" s="72">
        <v>20.52</v>
      </c>
      <c r="Z322" s="72">
        <v>5.7830000000000004</v>
      </c>
      <c r="AA322" s="72">
        <v>0.82499999999999996</v>
      </c>
      <c r="AB322" s="4">
        <v>8.9999999999999993E-3</v>
      </c>
      <c r="AD322" s="1">
        <f t="shared" si="4"/>
        <v>197.81599999999997</v>
      </c>
    </row>
    <row r="323" spans="1:30" x14ac:dyDescent="0.3">
      <c r="A323" s="65">
        <v>322</v>
      </c>
      <c r="B323" s="66" t="s">
        <v>323</v>
      </c>
      <c r="C323" s="69" t="s">
        <v>62</v>
      </c>
      <c r="D323" s="71"/>
      <c r="E323" s="71">
        <v>232</v>
      </c>
      <c r="F323" s="71">
        <v>2090</v>
      </c>
      <c r="G323" s="72">
        <v>476.88</v>
      </c>
      <c r="H323" s="72">
        <v>484.3</v>
      </c>
      <c r="I323" s="72">
        <v>492.36599999999999</v>
      </c>
      <c r="J323" s="72">
        <v>498.88099999999997</v>
      </c>
      <c r="K323" s="72">
        <v>500.613</v>
      </c>
      <c r="L323" s="72">
        <v>495.25700000000001</v>
      </c>
      <c r="M323" s="72">
        <v>486.22</v>
      </c>
      <c r="N323" s="72">
        <v>477.04899999999998</v>
      </c>
      <c r="O323" s="72">
        <v>468.69400000000002</v>
      </c>
      <c r="P323" s="72">
        <v>457.48599999999999</v>
      </c>
      <c r="Q323" s="72">
        <v>436.11500000000001</v>
      </c>
      <c r="R323" s="72">
        <v>401.68599999999998</v>
      </c>
      <c r="S323" s="72">
        <v>358.81599999999997</v>
      </c>
      <c r="T323" s="72">
        <v>314.45400000000001</v>
      </c>
      <c r="U323" s="72">
        <v>267.46499999999997</v>
      </c>
      <c r="V323" s="72">
        <v>213.04599999999999</v>
      </c>
      <c r="W323" s="72">
        <v>148.506</v>
      </c>
      <c r="X323" s="72">
        <v>74.942999999999998</v>
      </c>
      <c r="Y323" s="72">
        <v>26.170999999999999</v>
      </c>
      <c r="Z323" s="72">
        <v>6.931</v>
      </c>
      <c r="AA323" s="72">
        <v>1.2110000000000001</v>
      </c>
      <c r="AB323" s="4">
        <v>1.0999999999999999E-2</v>
      </c>
      <c r="AD323" s="1">
        <f t="shared" ref="AD323:AD386" si="5">SUM(W323:AB323)</f>
        <v>257.77300000000002</v>
      </c>
    </row>
    <row r="324" spans="1:30" x14ac:dyDescent="0.3">
      <c r="A324" s="65">
        <v>323</v>
      </c>
      <c r="B324" s="66" t="s">
        <v>323</v>
      </c>
      <c r="C324" s="69" t="s">
        <v>62</v>
      </c>
      <c r="D324" s="71"/>
      <c r="E324" s="71">
        <v>232</v>
      </c>
      <c r="F324" s="71">
        <v>2095</v>
      </c>
      <c r="G324" s="72">
        <v>469.54399999999998</v>
      </c>
      <c r="H324" s="72">
        <v>476.02800000000002</v>
      </c>
      <c r="I324" s="72">
        <v>483.72699999999998</v>
      </c>
      <c r="J324" s="72">
        <v>490.67700000000002</v>
      </c>
      <c r="K324" s="72">
        <v>495.755</v>
      </c>
      <c r="L324" s="72">
        <v>497.19099999999997</v>
      </c>
      <c r="M324" s="72">
        <v>491.95699999999999</v>
      </c>
      <c r="N324" s="72">
        <v>482.94200000000001</v>
      </c>
      <c r="O324" s="72">
        <v>473.27</v>
      </c>
      <c r="P324" s="72">
        <v>463.78800000000001</v>
      </c>
      <c r="Q324" s="72">
        <v>450.46600000000001</v>
      </c>
      <c r="R324" s="72">
        <v>426.19099999999997</v>
      </c>
      <c r="S324" s="72">
        <v>388.20100000000002</v>
      </c>
      <c r="T324" s="72">
        <v>340.214</v>
      </c>
      <c r="U324" s="72">
        <v>288.40699999999998</v>
      </c>
      <c r="V324" s="72">
        <v>232.05500000000001</v>
      </c>
      <c r="W324" s="72">
        <v>167.46</v>
      </c>
      <c r="X324" s="72">
        <v>97.95</v>
      </c>
      <c r="Y324" s="72">
        <v>38.082000000000001</v>
      </c>
      <c r="Z324" s="72">
        <v>9.25</v>
      </c>
      <c r="AA324" s="72">
        <v>1.55</v>
      </c>
      <c r="AB324" s="4" t="s">
        <v>291</v>
      </c>
      <c r="AD324" s="1">
        <f t="shared" si="5"/>
        <v>314.29200000000003</v>
      </c>
    </row>
    <row r="325" spans="1:30" x14ac:dyDescent="0.3">
      <c r="A325" s="65">
        <v>324</v>
      </c>
      <c r="B325" s="66" t="s">
        <v>323</v>
      </c>
      <c r="C325" s="69" t="s">
        <v>62</v>
      </c>
      <c r="D325" s="71"/>
      <c r="E325" s="71">
        <v>232</v>
      </c>
      <c r="F325" s="71">
        <v>2100</v>
      </c>
      <c r="G325" s="72">
        <v>461.81099999999998</v>
      </c>
      <c r="H325" s="72">
        <v>468.745</v>
      </c>
      <c r="I325" s="72">
        <v>475.49299999999999</v>
      </c>
      <c r="J325" s="72">
        <v>482.18400000000003</v>
      </c>
      <c r="K325" s="72">
        <v>487.834</v>
      </c>
      <c r="L325" s="72">
        <v>492.63900000000001</v>
      </c>
      <c r="M325" s="72">
        <v>494.173</v>
      </c>
      <c r="N325" s="72">
        <v>488.947</v>
      </c>
      <c r="O325" s="72">
        <v>479.49099999999999</v>
      </c>
      <c r="P325" s="72">
        <v>468.81400000000002</v>
      </c>
      <c r="Q325" s="72">
        <v>457.38799999999998</v>
      </c>
      <c r="R325" s="72">
        <v>441.25599999999997</v>
      </c>
      <c r="S325" s="72">
        <v>413.33</v>
      </c>
      <c r="T325" s="72">
        <v>369.98</v>
      </c>
      <c r="U325" s="72">
        <v>314.50400000000002</v>
      </c>
      <c r="V325" s="72">
        <v>253.21899999999999</v>
      </c>
      <c r="W325" s="72">
        <v>185.715</v>
      </c>
      <c r="X325" s="72">
        <v>113.503</v>
      </c>
      <c r="Y325" s="72">
        <v>51.619</v>
      </c>
      <c r="Z325" s="72">
        <v>14.051</v>
      </c>
      <c r="AA325" s="72">
        <v>2.1339999999999999</v>
      </c>
      <c r="AB325" s="4" t="s">
        <v>291</v>
      </c>
      <c r="AD325" s="1">
        <f t="shared" si="5"/>
        <v>367.02199999999999</v>
      </c>
    </row>
    <row r="326" spans="1:30" x14ac:dyDescent="0.3">
      <c r="A326" s="65">
        <v>325</v>
      </c>
      <c r="B326" s="66" t="s">
        <v>323</v>
      </c>
      <c r="C326" s="69" t="s">
        <v>63</v>
      </c>
      <c r="D326" s="71"/>
      <c r="E326" s="71">
        <v>231</v>
      </c>
      <c r="F326" s="71">
        <v>2015</v>
      </c>
      <c r="G326" s="72">
        <v>7559.5469999999996</v>
      </c>
      <c r="H326" s="72">
        <v>6909.3680000000004</v>
      </c>
      <c r="I326" s="72">
        <v>6559.5309999999999</v>
      </c>
      <c r="J326" s="72">
        <v>5945.0140000000001</v>
      </c>
      <c r="K326" s="72">
        <v>4892.1419999999998</v>
      </c>
      <c r="L326" s="72">
        <v>3841.335</v>
      </c>
      <c r="M326" s="72">
        <v>3206.0610000000001</v>
      </c>
      <c r="N326" s="72">
        <v>2518.9279999999999</v>
      </c>
      <c r="O326" s="72">
        <v>2119.7570000000001</v>
      </c>
      <c r="P326" s="72">
        <v>1619.3910000000001</v>
      </c>
      <c r="Q326" s="72">
        <v>1226.6489999999999</v>
      </c>
      <c r="R326" s="72">
        <v>1021.227</v>
      </c>
      <c r="S326" s="72">
        <v>829.60900000000004</v>
      </c>
      <c r="T326" s="72">
        <v>653.80600000000004</v>
      </c>
      <c r="U326" s="72">
        <v>462.68599999999998</v>
      </c>
      <c r="V326" s="72">
        <v>277.61099999999999</v>
      </c>
      <c r="W326" s="72">
        <v>149.47399999999999</v>
      </c>
      <c r="X326" s="72">
        <v>55.475000000000001</v>
      </c>
      <c r="Y326" s="72">
        <v>11.44</v>
      </c>
      <c r="Z326" s="72">
        <v>1.7170000000000001</v>
      </c>
      <c r="AA326" s="72">
        <v>0.114</v>
      </c>
      <c r="AB326" s="4" t="s">
        <v>291</v>
      </c>
      <c r="AD326" s="1">
        <f t="shared" si="5"/>
        <v>218.22</v>
      </c>
    </row>
    <row r="327" spans="1:30" x14ac:dyDescent="0.3">
      <c r="A327" s="65">
        <v>326</v>
      </c>
      <c r="B327" s="66" t="s">
        <v>323</v>
      </c>
      <c r="C327" s="69" t="s">
        <v>63</v>
      </c>
      <c r="D327" s="71"/>
      <c r="E327" s="71">
        <v>231</v>
      </c>
      <c r="F327" s="71">
        <v>2020</v>
      </c>
      <c r="G327" s="72">
        <v>7984.7820000000002</v>
      </c>
      <c r="H327" s="72">
        <v>7428.2839999999997</v>
      </c>
      <c r="I327" s="72">
        <v>6840.1469999999999</v>
      </c>
      <c r="J327" s="72">
        <v>6491.6540000000005</v>
      </c>
      <c r="K327" s="72">
        <v>5859.1040000000003</v>
      </c>
      <c r="L327" s="72">
        <v>4809.8280000000004</v>
      </c>
      <c r="M327" s="72">
        <v>3769.413</v>
      </c>
      <c r="N327" s="72">
        <v>3131.1579999999999</v>
      </c>
      <c r="O327" s="72">
        <v>2444.6840000000002</v>
      </c>
      <c r="P327" s="72">
        <v>2045.0309999999999</v>
      </c>
      <c r="Q327" s="72">
        <v>1547.8309999999999</v>
      </c>
      <c r="R327" s="72">
        <v>1157.0530000000001</v>
      </c>
      <c r="S327" s="72">
        <v>941.04300000000001</v>
      </c>
      <c r="T327" s="72">
        <v>731.76400000000001</v>
      </c>
      <c r="U327" s="72">
        <v>537.42499999999995</v>
      </c>
      <c r="V327" s="72">
        <v>338.27</v>
      </c>
      <c r="W327" s="72">
        <v>167.768</v>
      </c>
      <c r="X327" s="72">
        <v>67.120999999999995</v>
      </c>
      <c r="Y327" s="72">
        <v>16.22</v>
      </c>
      <c r="Z327" s="72">
        <v>1.9379999999999999</v>
      </c>
      <c r="AA327" s="72">
        <v>0.18099999999999999</v>
      </c>
      <c r="AB327" s="4" t="s">
        <v>291</v>
      </c>
      <c r="AD327" s="1">
        <f t="shared" si="5"/>
        <v>253.22800000000001</v>
      </c>
    </row>
    <row r="328" spans="1:30" x14ac:dyDescent="0.3">
      <c r="A328" s="65">
        <v>327</v>
      </c>
      <c r="B328" s="66" t="s">
        <v>323</v>
      </c>
      <c r="C328" s="69" t="s">
        <v>63</v>
      </c>
      <c r="D328" s="71"/>
      <c r="E328" s="71">
        <v>231</v>
      </c>
      <c r="F328" s="71">
        <v>2025</v>
      </c>
      <c r="G328" s="72">
        <v>8322.85</v>
      </c>
      <c r="H328" s="72">
        <v>7875.3119999999999</v>
      </c>
      <c r="I328" s="72">
        <v>7367.3530000000001</v>
      </c>
      <c r="J328" s="72">
        <v>6779.7380000000003</v>
      </c>
      <c r="K328" s="72">
        <v>6409.3370000000004</v>
      </c>
      <c r="L328" s="72">
        <v>5772.0829999999996</v>
      </c>
      <c r="M328" s="72">
        <v>4729.8180000000002</v>
      </c>
      <c r="N328" s="72">
        <v>3690.223</v>
      </c>
      <c r="O328" s="72">
        <v>3047.4690000000001</v>
      </c>
      <c r="P328" s="72">
        <v>2365.1799999999998</v>
      </c>
      <c r="Q328" s="72">
        <v>1960.3050000000001</v>
      </c>
      <c r="R328" s="72">
        <v>1464.2380000000001</v>
      </c>
      <c r="S328" s="72">
        <v>1069.5239999999999</v>
      </c>
      <c r="T328" s="72">
        <v>833.29899999999998</v>
      </c>
      <c r="U328" s="72">
        <v>604.75900000000001</v>
      </c>
      <c r="V328" s="72">
        <v>396.18400000000003</v>
      </c>
      <c r="W328" s="72">
        <v>207.18199999999999</v>
      </c>
      <c r="X328" s="72">
        <v>76.962000000000003</v>
      </c>
      <c r="Y328" s="72">
        <v>20.27</v>
      </c>
      <c r="Z328" s="72">
        <v>2.8730000000000002</v>
      </c>
      <c r="AA328" s="72">
        <v>0.218</v>
      </c>
      <c r="AB328" s="4" t="s">
        <v>291</v>
      </c>
      <c r="AD328" s="1">
        <f t="shared" si="5"/>
        <v>307.505</v>
      </c>
    </row>
    <row r="329" spans="1:30" x14ac:dyDescent="0.3">
      <c r="A329" s="65">
        <v>328</v>
      </c>
      <c r="B329" s="66" t="s">
        <v>323</v>
      </c>
      <c r="C329" s="69" t="s">
        <v>63</v>
      </c>
      <c r="D329" s="71"/>
      <c r="E329" s="71">
        <v>231</v>
      </c>
      <c r="F329" s="71">
        <v>2030</v>
      </c>
      <c r="G329" s="72">
        <v>8509.3770000000004</v>
      </c>
      <c r="H329" s="72">
        <v>8232.0720000000001</v>
      </c>
      <c r="I329" s="72">
        <v>7822.1729999999998</v>
      </c>
      <c r="J329" s="72">
        <v>7311.6059999999998</v>
      </c>
      <c r="K329" s="72">
        <v>6703.6729999999998</v>
      </c>
      <c r="L329" s="72">
        <v>6324.3339999999998</v>
      </c>
      <c r="M329" s="72">
        <v>5686.2690000000002</v>
      </c>
      <c r="N329" s="72">
        <v>4640.5870000000004</v>
      </c>
      <c r="O329" s="72">
        <v>3600.5160000000001</v>
      </c>
      <c r="P329" s="72">
        <v>2956.14</v>
      </c>
      <c r="Q329" s="72">
        <v>2273.1909999999998</v>
      </c>
      <c r="R329" s="72">
        <v>1859.5039999999999</v>
      </c>
      <c r="S329" s="72">
        <v>1357.617</v>
      </c>
      <c r="T329" s="72">
        <v>950.68700000000001</v>
      </c>
      <c r="U329" s="72">
        <v>692.33500000000004</v>
      </c>
      <c r="V329" s="72">
        <v>449.42700000000002</v>
      </c>
      <c r="W329" s="72">
        <v>245.77600000000001</v>
      </c>
      <c r="X329" s="72">
        <v>96.968999999999994</v>
      </c>
      <c r="Y329" s="72">
        <v>23.951000000000001</v>
      </c>
      <c r="Z329" s="72">
        <v>3.7370000000000001</v>
      </c>
      <c r="AA329" s="72">
        <v>0.33</v>
      </c>
      <c r="AB329" s="4" t="s">
        <v>291</v>
      </c>
      <c r="AD329" s="1">
        <f t="shared" si="5"/>
        <v>370.76300000000003</v>
      </c>
    </row>
    <row r="330" spans="1:30" x14ac:dyDescent="0.3">
      <c r="A330" s="65">
        <v>329</v>
      </c>
      <c r="B330" s="66" t="s">
        <v>323</v>
      </c>
      <c r="C330" s="69" t="s">
        <v>63</v>
      </c>
      <c r="D330" s="71"/>
      <c r="E330" s="71">
        <v>231</v>
      </c>
      <c r="F330" s="71">
        <v>2035</v>
      </c>
      <c r="G330" s="72">
        <v>8610.5339999999997</v>
      </c>
      <c r="H330" s="72">
        <v>8434.1929999999993</v>
      </c>
      <c r="I330" s="72">
        <v>8185.6909999999998</v>
      </c>
      <c r="J330" s="72">
        <v>7770.7550000000001</v>
      </c>
      <c r="K330" s="72">
        <v>7238.4459999999999</v>
      </c>
      <c r="L330" s="72">
        <v>6623.29</v>
      </c>
      <c r="M330" s="72">
        <v>6239.1409999999996</v>
      </c>
      <c r="N330" s="72">
        <v>5589.1180000000004</v>
      </c>
      <c r="O330" s="72">
        <v>4537.6480000000001</v>
      </c>
      <c r="P330" s="72">
        <v>3500.4940000000001</v>
      </c>
      <c r="Q330" s="72">
        <v>2847.8440000000001</v>
      </c>
      <c r="R330" s="72">
        <v>2161.491</v>
      </c>
      <c r="S330" s="72">
        <v>1728.8879999999999</v>
      </c>
      <c r="T330" s="72">
        <v>1211.0409999999999</v>
      </c>
      <c r="U330" s="72">
        <v>793.72799999999995</v>
      </c>
      <c r="V330" s="72">
        <v>518.31600000000003</v>
      </c>
      <c r="W330" s="72">
        <v>282.03500000000003</v>
      </c>
      <c r="X330" s="72">
        <v>117.102</v>
      </c>
      <c r="Y330" s="72">
        <v>30.978999999999999</v>
      </c>
      <c r="Z330" s="72">
        <v>4.569</v>
      </c>
      <c r="AA330" s="72">
        <v>0.44800000000000001</v>
      </c>
      <c r="AB330" s="4" t="s">
        <v>291</v>
      </c>
      <c r="AD330" s="1">
        <f t="shared" si="5"/>
        <v>435.13300000000004</v>
      </c>
    </row>
    <row r="331" spans="1:30" x14ac:dyDescent="0.3">
      <c r="A331" s="65">
        <v>330</v>
      </c>
      <c r="B331" s="66" t="s">
        <v>323</v>
      </c>
      <c r="C331" s="69" t="s">
        <v>63</v>
      </c>
      <c r="D331" s="71"/>
      <c r="E331" s="71">
        <v>231</v>
      </c>
      <c r="F331" s="71">
        <v>2040</v>
      </c>
      <c r="G331" s="72">
        <v>8627.9459999999999</v>
      </c>
      <c r="H331" s="72">
        <v>8548.152</v>
      </c>
      <c r="I331" s="72">
        <v>8394.1090000000004</v>
      </c>
      <c r="J331" s="72">
        <v>8138.384</v>
      </c>
      <c r="K331" s="72">
        <v>7700.7179999999998</v>
      </c>
      <c r="L331" s="72">
        <v>7159.7079999999996</v>
      </c>
      <c r="M331" s="72">
        <v>6541.8239999999996</v>
      </c>
      <c r="N331" s="72">
        <v>6141.7889999999998</v>
      </c>
      <c r="O331" s="72">
        <v>5475.4059999999999</v>
      </c>
      <c r="P331" s="72">
        <v>4420.5839999999998</v>
      </c>
      <c r="Q331" s="72">
        <v>3379.3319999999999</v>
      </c>
      <c r="R331" s="72">
        <v>2713.9389999999999</v>
      </c>
      <c r="S331" s="72">
        <v>2014.8019999999999</v>
      </c>
      <c r="T331" s="72">
        <v>1547.3309999999999</v>
      </c>
      <c r="U331" s="72">
        <v>1015.783</v>
      </c>
      <c r="V331" s="72">
        <v>598.34100000000001</v>
      </c>
      <c r="W331" s="72">
        <v>328.75</v>
      </c>
      <c r="X331" s="72">
        <v>136.57900000000001</v>
      </c>
      <c r="Y331" s="72">
        <v>38.296999999999997</v>
      </c>
      <c r="Z331" s="72">
        <v>6.0890000000000004</v>
      </c>
      <c r="AA331" s="72">
        <v>0.56799999999999995</v>
      </c>
      <c r="AB331" s="4" t="s">
        <v>291</v>
      </c>
      <c r="AD331" s="1">
        <f t="shared" si="5"/>
        <v>510.28299999999996</v>
      </c>
    </row>
    <row r="332" spans="1:30" x14ac:dyDescent="0.3">
      <c r="A332" s="65">
        <v>331</v>
      </c>
      <c r="B332" s="66" t="s">
        <v>323</v>
      </c>
      <c r="C332" s="69" t="s">
        <v>63</v>
      </c>
      <c r="D332" s="71"/>
      <c r="E332" s="71">
        <v>231</v>
      </c>
      <c r="F332" s="71">
        <v>2045</v>
      </c>
      <c r="G332" s="72">
        <v>8619.0450000000001</v>
      </c>
      <c r="H332" s="72">
        <v>8573.2049999999999</v>
      </c>
      <c r="I332" s="72">
        <v>8511.8940000000002</v>
      </c>
      <c r="J332" s="72">
        <v>8349.3989999999994</v>
      </c>
      <c r="K332" s="72">
        <v>8069.5519999999997</v>
      </c>
      <c r="L332" s="72">
        <v>7621.5119999999997</v>
      </c>
      <c r="M332" s="72">
        <v>7076.2569999999996</v>
      </c>
      <c r="N332" s="72">
        <v>6445.24</v>
      </c>
      <c r="O332" s="72">
        <v>6024.2179999999998</v>
      </c>
      <c r="P332" s="72">
        <v>5342.8909999999996</v>
      </c>
      <c r="Q332" s="72">
        <v>4276.8540000000003</v>
      </c>
      <c r="R332" s="72">
        <v>3229.94</v>
      </c>
      <c r="S332" s="72">
        <v>2540.7710000000002</v>
      </c>
      <c r="T332" s="72">
        <v>1815.2049999999999</v>
      </c>
      <c r="U332" s="72">
        <v>1310.895</v>
      </c>
      <c r="V332" s="72">
        <v>777.04</v>
      </c>
      <c r="W332" s="72">
        <v>387.32400000000001</v>
      </c>
      <c r="X332" s="72">
        <v>163.47300000000001</v>
      </c>
      <c r="Y332" s="72">
        <v>46.082999999999998</v>
      </c>
      <c r="Z332" s="72">
        <v>7.7640000000000002</v>
      </c>
      <c r="AA332" s="72">
        <v>0.76300000000000001</v>
      </c>
      <c r="AB332" s="4">
        <v>0</v>
      </c>
      <c r="AD332" s="1">
        <f t="shared" si="5"/>
        <v>605.40700000000004</v>
      </c>
    </row>
    <row r="333" spans="1:30" x14ac:dyDescent="0.3">
      <c r="A333" s="65">
        <v>332</v>
      </c>
      <c r="B333" s="66" t="s">
        <v>323</v>
      </c>
      <c r="C333" s="69" t="s">
        <v>63</v>
      </c>
      <c r="D333" s="71"/>
      <c r="E333" s="71">
        <v>231</v>
      </c>
      <c r="F333" s="71">
        <v>2050</v>
      </c>
      <c r="G333" s="72">
        <v>8554.8119999999999</v>
      </c>
      <c r="H333" s="72">
        <v>8571.2559999999994</v>
      </c>
      <c r="I333" s="72">
        <v>8540.8719999999994</v>
      </c>
      <c r="J333" s="72">
        <v>8470.1929999999993</v>
      </c>
      <c r="K333" s="72">
        <v>8283.0759999999991</v>
      </c>
      <c r="L333" s="72">
        <v>7991.1890000000003</v>
      </c>
      <c r="M333" s="72">
        <v>7537.54</v>
      </c>
      <c r="N333" s="72">
        <v>6977.7650000000003</v>
      </c>
      <c r="O333" s="72">
        <v>6329.3410000000003</v>
      </c>
      <c r="P333" s="72">
        <v>5887.5739999999996</v>
      </c>
      <c r="Q333" s="72">
        <v>5179.835</v>
      </c>
      <c r="R333" s="72">
        <v>4099.1930000000002</v>
      </c>
      <c r="S333" s="72">
        <v>3036.154</v>
      </c>
      <c r="T333" s="72">
        <v>2303.2809999999999</v>
      </c>
      <c r="U333" s="72">
        <v>1552.251</v>
      </c>
      <c r="V333" s="72">
        <v>1016.69</v>
      </c>
      <c r="W333" s="72">
        <v>512.81299999999999</v>
      </c>
      <c r="X333" s="72">
        <v>197.535</v>
      </c>
      <c r="Y333" s="72">
        <v>56.847000000000001</v>
      </c>
      <c r="Z333" s="72">
        <v>9.6280000000000001</v>
      </c>
      <c r="AA333" s="72">
        <v>0.98899999999999999</v>
      </c>
      <c r="AB333" s="4">
        <v>0</v>
      </c>
      <c r="AD333" s="1">
        <f t="shared" si="5"/>
        <v>777.81200000000001</v>
      </c>
    </row>
    <row r="334" spans="1:30" x14ac:dyDescent="0.3">
      <c r="A334" s="65">
        <v>333</v>
      </c>
      <c r="B334" s="66" t="s">
        <v>323</v>
      </c>
      <c r="C334" s="69" t="s">
        <v>63</v>
      </c>
      <c r="D334" s="71"/>
      <c r="E334" s="71">
        <v>231</v>
      </c>
      <c r="F334" s="71">
        <v>2055</v>
      </c>
      <c r="G334" s="72">
        <v>8435.5049999999992</v>
      </c>
      <c r="H334" s="72">
        <v>8513.1350000000002</v>
      </c>
      <c r="I334" s="72">
        <v>8542.3889999999992</v>
      </c>
      <c r="J334" s="72">
        <v>8502.4150000000009</v>
      </c>
      <c r="K334" s="72">
        <v>8407.1409999999996</v>
      </c>
      <c r="L334" s="72">
        <v>8207.3559999999998</v>
      </c>
      <c r="M334" s="72">
        <v>7908.183</v>
      </c>
      <c r="N334" s="72">
        <v>7438.8860000000004</v>
      </c>
      <c r="O334" s="72">
        <v>6860.18</v>
      </c>
      <c r="P334" s="72">
        <v>6194.75</v>
      </c>
      <c r="Q334" s="72">
        <v>5718.6710000000003</v>
      </c>
      <c r="R334" s="72">
        <v>4977.299</v>
      </c>
      <c r="S334" s="72">
        <v>3867.395</v>
      </c>
      <c r="T334" s="72">
        <v>2767.6819999999998</v>
      </c>
      <c r="U334" s="72">
        <v>1986.231</v>
      </c>
      <c r="V334" s="72">
        <v>1218.8920000000001</v>
      </c>
      <c r="W334" s="72">
        <v>682.84</v>
      </c>
      <c r="X334" s="72">
        <v>267.66800000000001</v>
      </c>
      <c r="Y334" s="72">
        <v>70.631</v>
      </c>
      <c r="Z334" s="72">
        <v>12.215999999999999</v>
      </c>
      <c r="AA334" s="72">
        <v>1.2470000000000001</v>
      </c>
      <c r="AB334" s="4">
        <v>0</v>
      </c>
      <c r="AD334" s="1">
        <f t="shared" si="5"/>
        <v>1034.6020000000001</v>
      </c>
    </row>
    <row r="335" spans="1:30" x14ac:dyDescent="0.3">
      <c r="A335" s="65">
        <v>334</v>
      </c>
      <c r="B335" s="66" t="s">
        <v>323</v>
      </c>
      <c r="C335" s="69" t="s">
        <v>63</v>
      </c>
      <c r="D335" s="71"/>
      <c r="E335" s="71">
        <v>231</v>
      </c>
      <c r="F335" s="71">
        <v>2060</v>
      </c>
      <c r="G335" s="72">
        <v>8270.2860000000001</v>
      </c>
      <c r="H335" s="72">
        <v>8399.3220000000001</v>
      </c>
      <c r="I335" s="72">
        <v>8487.4709999999995</v>
      </c>
      <c r="J335" s="72">
        <v>8507.0450000000001</v>
      </c>
      <c r="K335" s="72">
        <v>8443.1970000000001</v>
      </c>
      <c r="L335" s="72">
        <v>8334.8029999999999</v>
      </c>
      <c r="M335" s="72">
        <v>8126.9679999999998</v>
      </c>
      <c r="N335" s="72">
        <v>7810.9920000000002</v>
      </c>
      <c r="O335" s="72">
        <v>7321.6409999999996</v>
      </c>
      <c r="P335" s="72">
        <v>6723.9279999999999</v>
      </c>
      <c r="Q335" s="72">
        <v>6028.24</v>
      </c>
      <c r="R335" s="72">
        <v>5508.9620000000004</v>
      </c>
      <c r="S335" s="72">
        <v>4713.1959999999999</v>
      </c>
      <c r="T335" s="72">
        <v>3545.3270000000002</v>
      </c>
      <c r="U335" s="72">
        <v>2407.2170000000001</v>
      </c>
      <c r="V335" s="72">
        <v>1579.818</v>
      </c>
      <c r="W335" s="72">
        <v>833.94</v>
      </c>
      <c r="X335" s="72">
        <v>365.50400000000002</v>
      </c>
      <c r="Y335" s="72">
        <v>98.76</v>
      </c>
      <c r="Z335" s="72">
        <v>15.693</v>
      </c>
      <c r="AA335" s="72">
        <v>1.61</v>
      </c>
      <c r="AB335" s="4">
        <v>1E-3</v>
      </c>
      <c r="AD335" s="1">
        <f t="shared" si="5"/>
        <v>1315.5079999999998</v>
      </c>
    </row>
    <row r="336" spans="1:30" x14ac:dyDescent="0.3">
      <c r="A336" s="65">
        <v>335</v>
      </c>
      <c r="B336" s="66" t="s">
        <v>323</v>
      </c>
      <c r="C336" s="69" t="s">
        <v>63</v>
      </c>
      <c r="D336" s="71"/>
      <c r="E336" s="71">
        <v>231</v>
      </c>
      <c r="F336" s="71">
        <v>2065</v>
      </c>
      <c r="G336" s="72">
        <v>8085.2730000000001</v>
      </c>
      <c r="H336" s="72">
        <v>8238.9629999999997</v>
      </c>
      <c r="I336" s="72">
        <v>8376.7119999999995</v>
      </c>
      <c r="J336" s="72">
        <v>8455.1710000000003</v>
      </c>
      <c r="K336" s="72">
        <v>8451.5889999999999</v>
      </c>
      <c r="L336" s="72">
        <v>8374.8369999999995</v>
      </c>
      <c r="M336" s="72">
        <v>8258.0310000000009</v>
      </c>
      <c r="N336" s="72">
        <v>8033.3980000000001</v>
      </c>
      <c r="O336" s="72">
        <v>7696.1</v>
      </c>
      <c r="P336" s="72">
        <v>7186.0839999999998</v>
      </c>
      <c r="Q336" s="72">
        <v>6554.9070000000002</v>
      </c>
      <c r="R336" s="72">
        <v>5820.9979999999996</v>
      </c>
      <c r="S336" s="72">
        <v>5234.7359999999999</v>
      </c>
      <c r="T336" s="72">
        <v>4343.6310000000003</v>
      </c>
      <c r="U336" s="72">
        <v>3108.5320000000002</v>
      </c>
      <c r="V336" s="72">
        <v>1938.1189999999999</v>
      </c>
      <c r="W336" s="72">
        <v>1100.2629999999999</v>
      </c>
      <c r="X336" s="72">
        <v>457.44200000000001</v>
      </c>
      <c r="Y336" s="72">
        <v>139.096</v>
      </c>
      <c r="Z336" s="72">
        <v>22.699000000000002</v>
      </c>
      <c r="AA336" s="72">
        <v>2.1110000000000002</v>
      </c>
      <c r="AB336" s="4">
        <v>1E-3</v>
      </c>
      <c r="AD336" s="1">
        <f t="shared" si="5"/>
        <v>1721.6120000000001</v>
      </c>
    </row>
    <row r="337" spans="1:30" x14ac:dyDescent="0.3">
      <c r="A337" s="65">
        <v>336</v>
      </c>
      <c r="B337" s="66" t="s">
        <v>323</v>
      </c>
      <c r="C337" s="69" t="s">
        <v>63</v>
      </c>
      <c r="D337" s="71"/>
      <c r="E337" s="71">
        <v>231</v>
      </c>
      <c r="F337" s="71">
        <v>2070</v>
      </c>
      <c r="G337" s="72">
        <v>7882.83</v>
      </c>
      <c r="H337" s="72">
        <v>8057.741</v>
      </c>
      <c r="I337" s="72">
        <v>8218.9470000000001</v>
      </c>
      <c r="J337" s="72">
        <v>8347.4279999999999</v>
      </c>
      <c r="K337" s="72">
        <v>8404.125</v>
      </c>
      <c r="L337" s="72">
        <v>8388.1929999999993</v>
      </c>
      <c r="M337" s="72">
        <v>8303.6170000000002</v>
      </c>
      <c r="N337" s="72">
        <v>8170.72</v>
      </c>
      <c r="O337" s="72">
        <v>7925.1540000000005</v>
      </c>
      <c r="P337" s="72">
        <v>7565.1660000000002</v>
      </c>
      <c r="Q337" s="72">
        <v>7018.7939999999999</v>
      </c>
      <c r="R337" s="72">
        <v>6345.2560000000003</v>
      </c>
      <c r="S337" s="72">
        <v>5550.5590000000002</v>
      </c>
      <c r="T337" s="72">
        <v>4849.768</v>
      </c>
      <c r="U337" s="72">
        <v>3839.2469999999998</v>
      </c>
      <c r="V337" s="72">
        <v>2533.5250000000001</v>
      </c>
      <c r="W337" s="72">
        <v>1374.1659999999999</v>
      </c>
      <c r="X337" s="72">
        <v>618.67700000000002</v>
      </c>
      <c r="Y337" s="72">
        <v>179.67400000000001</v>
      </c>
      <c r="Z337" s="72">
        <v>33.106999999999999</v>
      </c>
      <c r="AA337" s="72">
        <v>3.0920000000000001</v>
      </c>
      <c r="AB337" s="4">
        <v>1E-3</v>
      </c>
      <c r="AD337" s="1">
        <f t="shared" si="5"/>
        <v>2208.7170000000001</v>
      </c>
    </row>
    <row r="338" spans="1:30" x14ac:dyDescent="0.3">
      <c r="A338" s="65">
        <v>337</v>
      </c>
      <c r="B338" s="66" t="s">
        <v>323</v>
      </c>
      <c r="C338" s="69" t="s">
        <v>63</v>
      </c>
      <c r="D338" s="71"/>
      <c r="E338" s="71">
        <v>231</v>
      </c>
      <c r="F338" s="71">
        <v>2075</v>
      </c>
      <c r="G338" s="72">
        <v>7689.951</v>
      </c>
      <c r="H338" s="72">
        <v>7858.37</v>
      </c>
      <c r="I338" s="72">
        <v>8039.9570000000003</v>
      </c>
      <c r="J338" s="72">
        <v>8192.4189999999999</v>
      </c>
      <c r="K338" s="72">
        <v>8300.598</v>
      </c>
      <c r="L338" s="72">
        <v>8345.6270000000004</v>
      </c>
      <c r="M338" s="72">
        <v>8322.1830000000009</v>
      </c>
      <c r="N338" s="72">
        <v>8222.8469999999998</v>
      </c>
      <c r="O338" s="72">
        <v>8069.7809999999999</v>
      </c>
      <c r="P338" s="72">
        <v>7801.2290000000003</v>
      </c>
      <c r="Q338" s="72">
        <v>7402.3209999999999</v>
      </c>
      <c r="R338" s="72">
        <v>6810.2510000000002</v>
      </c>
      <c r="S338" s="72">
        <v>6070.8239999999996</v>
      </c>
      <c r="T338" s="72">
        <v>5168.7619999999997</v>
      </c>
      <c r="U338" s="72">
        <v>4320.3969999999999</v>
      </c>
      <c r="V338" s="72">
        <v>3167.0390000000002</v>
      </c>
      <c r="W338" s="72">
        <v>1829.0319999999999</v>
      </c>
      <c r="X338" s="72">
        <v>792.79700000000003</v>
      </c>
      <c r="Y338" s="72">
        <v>251.36199999999999</v>
      </c>
      <c r="Z338" s="72">
        <v>44.484999999999999</v>
      </c>
      <c r="AA338" s="72">
        <v>4.6399999999999997</v>
      </c>
      <c r="AB338" s="4" t="s">
        <v>291</v>
      </c>
      <c r="AD338" s="1">
        <f t="shared" si="5"/>
        <v>2922.3159999999998</v>
      </c>
    </row>
    <row r="339" spans="1:30" x14ac:dyDescent="0.3">
      <c r="A339" s="65">
        <v>338</v>
      </c>
      <c r="B339" s="66" t="s">
        <v>323</v>
      </c>
      <c r="C339" s="69" t="s">
        <v>63</v>
      </c>
      <c r="D339" s="71"/>
      <c r="E339" s="71">
        <v>231</v>
      </c>
      <c r="F339" s="71">
        <v>2080</v>
      </c>
      <c r="G339" s="72">
        <v>7494.3540000000003</v>
      </c>
      <c r="H339" s="72">
        <v>7668.3370000000004</v>
      </c>
      <c r="I339" s="72">
        <v>7842.6959999999999</v>
      </c>
      <c r="J339" s="72">
        <v>8016.0789999999997</v>
      </c>
      <c r="K339" s="72">
        <v>8149.7690000000002</v>
      </c>
      <c r="L339" s="72">
        <v>8247.1129999999994</v>
      </c>
      <c r="M339" s="72">
        <v>8285.14</v>
      </c>
      <c r="N339" s="72">
        <v>8248.0130000000008</v>
      </c>
      <c r="O339" s="72">
        <v>8130.0429999999997</v>
      </c>
      <c r="P339" s="72">
        <v>7954.3590000000004</v>
      </c>
      <c r="Q339" s="72">
        <v>7646.652</v>
      </c>
      <c r="R339" s="72">
        <v>7198.96</v>
      </c>
      <c r="S339" s="72">
        <v>6537.2129999999997</v>
      </c>
      <c r="T339" s="72">
        <v>5681.8739999999998</v>
      </c>
      <c r="U339" s="72">
        <v>4640.5159999999996</v>
      </c>
      <c r="V339" s="72">
        <v>3607.1680000000001</v>
      </c>
      <c r="W339" s="72">
        <v>2328.5929999999998</v>
      </c>
      <c r="X339" s="72">
        <v>1083.519</v>
      </c>
      <c r="Y339" s="72">
        <v>333.75200000000001</v>
      </c>
      <c r="Z339" s="72">
        <v>64.933000000000007</v>
      </c>
      <c r="AA339" s="72">
        <v>6.5049999999999999</v>
      </c>
      <c r="AB339" s="4" t="s">
        <v>291</v>
      </c>
      <c r="AD339" s="1">
        <f t="shared" si="5"/>
        <v>3817.3020000000001</v>
      </c>
    </row>
    <row r="340" spans="1:30" x14ac:dyDescent="0.3">
      <c r="A340" s="65">
        <v>339</v>
      </c>
      <c r="B340" s="66" t="s">
        <v>323</v>
      </c>
      <c r="C340" s="69" t="s">
        <v>63</v>
      </c>
      <c r="D340" s="71"/>
      <c r="E340" s="71">
        <v>231</v>
      </c>
      <c r="F340" s="71">
        <v>2085</v>
      </c>
      <c r="G340" s="72">
        <v>7310.6279999999997</v>
      </c>
      <c r="H340" s="72">
        <v>7475.33</v>
      </c>
      <c r="I340" s="72">
        <v>7654.52</v>
      </c>
      <c r="J340" s="72">
        <v>7821.4250000000002</v>
      </c>
      <c r="K340" s="72">
        <v>7977.6670000000004</v>
      </c>
      <c r="L340" s="72">
        <v>8101.4480000000003</v>
      </c>
      <c r="M340" s="72">
        <v>8192.277</v>
      </c>
      <c r="N340" s="72">
        <v>8217.9459999999999</v>
      </c>
      <c r="O340" s="72">
        <v>8163.558</v>
      </c>
      <c r="P340" s="72">
        <v>8024.2619999999997</v>
      </c>
      <c r="Q340" s="72">
        <v>7810.1049999999996</v>
      </c>
      <c r="R340" s="72">
        <v>7453.6090000000004</v>
      </c>
      <c r="S340" s="72">
        <v>6933.0590000000002</v>
      </c>
      <c r="T340" s="72">
        <v>6149.4049999999997</v>
      </c>
      <c r="U340" s="72">
        <v>5141.3280000000004</v>
      </c>
      <c r="V340" s="72">
        <v>3922.116</v>
      </c>
      <c r="W340" s="72">
        <v>2702.4290000000001</v>
      </c>
      <c r="X340" s="72">
        <v>1418.067</v>
      </c>
      <c r="Y340" s="72">
        <v>473.70299999999997</v>
      </c>
      <c r="Z340" s="72">
        <v>90.311999999999998</v>
      </c>
      <c r="AA340" s="72">
        <v>9.8249999999999993</v>
      </c>
      <c r="AB340" s="4" t="s">
        <v>291</v>
      </c>
      <c r="AD340" s="1">
        <f t="shared" si="5"/>
        <v>4694.3360000000002</v>
      </c>
    </row>
    <row r="341" spans="1:30" x14ac:dyDescent="0.3">
      <c r="A341" s="65">
        <v>340</v>
      </c>
      <c r="B341" s="66" t="s">
        <v>323</v>
      </c>
      <c r="C341" s="69" t="s">
        <v>63</v>
      </c>
      <c r="D341" s="71"/>
      <c r="E341" s="71">
        <v>231</v>
      </c>
      <c r="F341" s="71">
        <v>2090</v>
      </c>
      <c r="G341" s="72">
        <v>7119.2349999999997</v>
      </c>
      <c r="H341" s="72">
        <v>7293.6989999999996</v>
      </c>
      <c r="I341" s="72">
        <v>7463.1530000000002</v>
      </c>
      <c r="J341" s="72">
        <v>7635.4359999999997</v>
      </c>
      <c r="K341" s="72">
        <v>7786.7929999999997</v>
      </c>
      <c r="L341" s="72">
        <v>7934.0680000000002</v>
      </c>
      <c r="M341" s="72">
        <v>8052.0140000000001</v>
      </c>
      <c r="N341" s="72">
        <v>8131.66</v>
      </c>
      <c r="O341" s="72">
        <v>8141.4870000000001</v>
      </c>
      <c r="P341" s="72">
        <v>8066.9049999999997</v>
      </c>
      <c r="Q341" s="72">
        <v>7891.2449999999999</v>
      </c>
      <c r="R341" s="72">
        <v>7629.152</v>
      </c>
      <c r="S341" s="72">
        <v>7200.48</v>
      </c>
      <c r="T341" s="72">
        <v>6553.0659999999998</v>
      </c>
      <c r="U341" s="72">
        <v>5605.6679999999997</v>
      </c>
      <c r="V341" s="72">
        <v>4396.058</v>
      </c>
      <c r="W341" s="72">
        <v>2991.538</v>
      </c>
      <c r="X341" s="72">
        <v>1690.423</v>
      </c>
      <c r="Y341" s="72">
        <v>643.74599999999998</v>
      </c>
      <c r="Z341" s="72">
        <v>134.47</v>
      </c>
      <c r="AA341" s="72">
        <v>14.374000000000001</v>
      </c>
      <c r="AB341" s="4" t="s">
        <v>291</v>
      </c>
      <c r="AD341" s="1">
        <f t="shared" si="5"/>
        <v>5474.5510000000004</v>
      </c>
    </row>
    <row r="342" spans="1:30" x14ac:dyDescent="0.3">
      <c r="A342" s="65">
        <v>341</v>
      </c>
      <c r="B342" s="66" t="s">
        <v>323</v>
      </c>
      <c r="C342" s="69" t="s">
        <v>63</v>
      </c>
      <c r="D342" s="71"/>
      <c r="E342" s="71">
        <v>231</v>
      </c>
      <c r="F342" s="71">
        <v>2095</v>
      </c>
      <c r="G342" s="72">
        <v>6939.9539999999997</v>
      </c>
      <c r="H342" s="72">
        <v>7104.1930000000002</v>
      </c>
      <c r="I342" s="72">
        <v>7282.933</v>
      </c>
      <c r="J342" s="72">
        <v>7446.1880000000001</v>
      </c>
      <c r="K342" s="72">
        <v>7604.3490000000002</v>
      </c>
      <c r="L342" s="72">
        <v>7747.6980000000003</v>
      </c>
      <c r="M342" s="72">
        <v>7889.8370000000004</v>
      </c>
      <c r="N342" s="72">
        <v>7997.9049999999997</v>
      </c>
      <c r="O342" s="72">
        <v>8063.1940000000004</v>
      </c>
      <c r="P342" s="72">
        <v>8054.2190000000001</v>
      </c>
      <c r="Q342" s="72">
        <v>7945.0990000000002</v>
      </c>
      <c r="R342" s="72">
        <v>7724.1580000000004</v>
      </c>
      <c r="S342" s="72">
        <v>7391.9129999999996</v>
      </c>
      <c r="T342" s="72">
        <v>6837.3909999999996</v>
      </c>
      <c r="U342" s="72">
        <v>6016.643</v>
      </c>
      <c r="V342" s="72">
        <v>4847.701</v>
      </c>
      <c r="W342" s="72">
        <v>3413.09</v>
      </c>
      <c r="X342" s="72">
        <v>1922.393</v>
      </c>
      <c r="Y342" s="72">
        <v>797.54100000000005</v>
      </c>
      <c r="Z342" s="72">
        <v>192.108</v>
      </c>
      <c r="AA342" s="72">
        <v>22.382999999999999</v>
      </c>
      <c r="AB342" s="4" t="s">
        <v>291</v>
      </c>
      <c r="AD342" s="1">
        <f t="shared" si="5"/>
        <v>6347.5150000000003</v>
      </c>
    </row>
    <row r="343" spans="1:30" x14ac:dyDescent="0.3">
      <c r="A343" s="65">
        <v>342</v>
      </c>
      <c r="B343" s="66" t="s">
        <v>323</v>
      </c>
      <c r="C343" s="69" t="s">
        <v>63</v>
      </c>
      <c r="D343" s="71"/>
      <c r="E343" s="71">
        <v>231</v>
      </c>
      <c r="F343" s="71">
        <v>2100</v>
      </c>
      <c r="G343" s="72">
        <v>6763.0050000000001</v>
      </c>
      <c r="H343" s="72">
        <v>6926.5590000000002</v>
      </c>
      <c r="I343" s="72">
        <v>7094.7219999999998</v>
      </c>
      <c r="J343" s="72">
        <v>7267.7719999999999</v>
      </c>
      <c r="K343" s="72">
        <v>7418.3149999999996</v>
      </c>
      <c r="L343" s="72">
        <v>7569.3379999999997</v>
      </c>
      <c r="M343" s="72">
        <v>7708.2030000000004</v>
      </c>
      <c r="N343" s="72">
        <v>7841.7039999999997</v>
      </c>
      <c r="O343" s="72">
        <v>7937.0749999999998</v>
      </c>
      <c r="P343" s="72">
        <v>7984.9870000000001</v>
      </c>
      <c r="Q343" s="72">
        <v>7943.6959999999999</v>
      </c>
      <c r="R343" s="72">
        <v>7791.7719999999999</v>
      </c>
      <c r="S343" s="72">
        <v>7505.0810000000001</v>
      </c>
      <c r="T343" s="72">
        <v>7050.5339999999997</v>
      </c>
      <c r="U343" s="72">
        <v>6321.81</v>
      </c>
      <c r="V343" s="72">
        <v>5261.902</v>
      </c>
      <c r="W343" s="72">
        <v>3831.8670000000002</v>
      </c>
      <c r="X343" s="72">
        <v>2255.1999999999998</v>
      </c>
      <c r="Y343" s="72">
        <v>944.76</v>
      </c>
      <c r="Z343" s="72">
        <v>251.35400000000001</v>
      </c>
      <c r="AA343" s="72">
        <v>34.034999999999997</v>
      </c>
      <c r="AB343" s="4" t="s">
        <v>291</v>
      </c>
      <c r="AD343" s="1">
        <f t="shared" si="5"/>
        <v>7317.2160000000003</v>
      </c>
    </row>
    <row r="344" spans="1:30" x14ac:dyDescent="0.3">
      <c r="A344" s="65">
        <v>343</v>
      </c>
      <c r="B344" s="66" t="s">
        <v>323</v>
      </c>
      <c r="C344" s="69" t="s">
        <v>64</v>
      </c>
      <c r="D344" s="71"/>
      <c r="E344" s="71">
        <v>404</v>
      </c>
      <c r="F344" s="71">
        <v>2015</v>
      </c>
      <c r="G344" s="72">
        <v>3534.7489999999998</v>
      </c>
      <c r="H344" s="72">
        <v>3344.1709999999998</v>
      </c>
      <c r="I344" s="72">
        <v>2969.02</v>
      </c>
      <c r="J344" s="72">
        <v>2592.6370000000002</v>
      </c>
      <c r="K344" s="72">
        <v>2173.8209999999999</v>
      </c>
      <c r="L344" s="72">
        <v>2023.3989999999999</v>
      </c>
      <c r="M344" s="72">
        <v>1750.136</v>
      </c>
      <c r="N344" s="72">
        <v>1403.0940000000001</v>
      </c>
      <c r="O344" s="72">
        <v>1057.1579999999999</v>
      </c>
      <c r="P344" s="72">
        <v>760.26</v>
      </c>
      <c r="Q344" s="72">
        <v>563.20299999999997</v>
      </c>
      <c r="R344" s="72">
        <v>430.65800000000002</v>
      </c>
      <c r="S344" s="72">
        <v>329.20100000000002</v>
      </c>
      <c r="T344" s="72">
        <v>225.54599999999999</v>
      </c>
      <c r="U344" s="72">
        <v>139.09700000000001</v>
      </c>
      <c r="V344" s="72">
        <v>96.805999999999997</v>
      </c>
      <c r="W344" s="72">
        <v>56.72</v>
      </c>
      <c r="X344" s="72">
        <v>21.484000000000002</v>
      </c>
      <c r="Y344" s="72">
        <v>5.1310000000000002</v>
      </c>
      <c r="Z344" s="72">
        <v>0.68300000000000005</v>
      </c>
      <c r="AA344" s="72">
        <v>4.9000000000000002E-2</v>
      </c>
      <c r="AB344" s="4" t="s">
        <v>291</v>
      </c>
      <c r="AD344" s="1">
        <f t="shared" si="5"/>
        <v>84.067000000000021</v>
      </c>
    </row>
    <row r="345" spans="1:30" x14ac:dyDescent="0.3">
      <c r="A345" s="65">
        <v>344</v>
      </c>
      <c r="B345" s="66" t="s">
        <v>323</v>
      </c>
      <c r="C345" s="69" t="s">
        <v>64</v>
      </c>
      <c r="D345" s="71"/>
      <c r="E345" s="71">
        <v>404</v>
      </c>
      <c r="F345" s="71">
        <v>2020</v>
      </c>
      <c r="G345" s="72">
        <v>3751.96</v>
      </c>
      <c r="H345" s="72">
        <v>3488.4670000000001</v>
      </c>
      <c r="I345" s="72">
        <v>3322.8760000000002</v>
      </c>
      <c r="J345" s="72">
        <v>2945.3330000000001</v>
      </c>
      <c r="K345" s="72">
        <v>2555.8670000000002</v>
      </c>
      <c r="L345" s="72">
        <v>2133.9560000000001</v>
      </c>
      <c r="M345" s="72">
        <v>1980.92</v>
      </c>
      <c r="N345" s="72">
        <v>1705.671</v>
      </c>
      <c r="O345" s="72">
        <v>1358.4390000000001</v>
      </c>
      <c r="P345" s="72">
        <v>1015.953</v>
      </c>
      <c r="Q345" s="72">
        <v>722.375</v>
      </c>
      <c r="R345" s="72">
        <v>529.04999999999995</v>
      </c>
      <c r="S345" s="72">
        <v>396.875</v>
      </c>
      <c r="T345" s="72">
        <v>291.80700000000002</v>
      </c>
      <c r="U345" s="72">
        <v>187.63499999999999</v>
      </c>
      <c r="V345" s="72">
        <v>103.77800000000001</v>
      </c>
      <c r="W345" s="72">
        <v>60.323</v>
      </c>
      <c r="X345" s="72">
        <v>26.393000000000001</v>
      </c>
      <c r="Y345" s="72">
        <v>6.5</v>
      </c>
      <c r="Z345" s="72">
        <v>0.86699999999999999</v>
      </c>
      <c r="AA345" s="72">
        <v>6.0999999999999999E-2</v>
      </c>
      <c r="AB345" s="4" t="s">
        <v>291</v>
      </c>
      <c r="AD345" s="1">
        <f t="shared" si="5"/>
        <v>94.14400000000002</v>
      </c>
    </row>
    <row r="346" spans="1:30" x14ac:dyDescent="0.3">
      <c r="A346" s="65">
        <v>345</v>
      </c>
      <c r="B346" s="66" t="s">
        <v>323</v>
      </c>
      <c r="C346" s="69" t="s">
        <v>64</v>
      </c>
      <c r="D346" s="71"/>
      <c r="E346" s="71">
        <v>404</v>
      </c>
      <c r="F346" s="71">
        <v>2025</v>
      </c>
      <c r="G346" s="72">
        <v>3976.6390000000001</v>
      </c>
      <c r="H346" s="72">
        <v>3710.692</v>
      </c>
      <c r="I346" s="72">
        <v>3469.8</v>
      </c>
      <c r="J346" s="72">
        <v>3300.0419999999999</v>
      </c>
      <c r="K346" s="72">
        <v>2907.962</v>
      </c>
      <c r="L346" s="72">
        <v>2513.5790000000002</v>
      </c>
      <c r="M346" s="72">
        <v>2092.0619999999999</v>
      </c>
      <c r="N346" s="72">
        <v>1933.4110000000001</v>
      </c>
      <c r="O346" s="72">
        <v>1656.1479999999999</v>
      </c>
      <c r="P346" s="72">
        <v>1311.701</v>
      </c>
      <c r="Q346" s="72">
        <v>969.63099999999997</v>
      </c>
      <c r="R346" s="72">
        <v>680.67100000000005</v>
      </c>
      <c r="S346" s="72">
        <v>488.928</v>
      </c>
      <c r="T346" s="72">
        <v>352.95800000000003</v>
      </c>
      <c r="U346" s="72">
        <v>244.036</v>
      </c>
      <c r="V346" s="72">
        <v>141.17599999999999</v>
      </c>
      <c r="W346" s="72">
        <v>65.465000000000003</v>
      </c>
      <c r="X346" s="72">
        <v>28.535</v>
      </c>
      <c r="Y346" s="72">
        <v>8.1509999999999998</v>
      </c>
      <c r="Z346" s="72">
        <v>1.1240000000000001</v>
      </c>
      <c r="AA346" s="72">
        <v>7.8E-2</v>
      </c>
      <c r="AB346" s="4">
        <v>2E-3</v>
      </c>
      <c r="AD346" s="1">
        <f t="shared" si="5"/>
        <v>103.35499999999999</v>
      </c>
    </row>
    <row r="347" spans="1:30" x14ac:dyDescent="0.3">
      <c r="A347" s="65">
        <v>346</v>
      </c>
      <c r="B347" s="66" t="s">
        <v>323</v>
      </c>
      <c r="C347" s="69" t="s">
        <v>64</v>
      </c>
      <c r="D347" s="71"/>
      <c r="E347" s="71">
        <v>404</v>
      </c>
      <c r="F347" s="71">
        <v>2030</v>
      </c>
      <c r="G347" s="72">
        <v>4205.05</v>
      </c>
      <c r="H347" s="72">
        <v>3939.9110000000001</v>
      </c>
      <c r="I347" s="72">
        <v>3693.7620000000002</v>
      </c>
      <c r="J347" s="72">
        <v>3448.7089999999998</v>
      </c>
      <c r="K347" s="72">
        <v>3262.5659999999998</v>
      </c>
      <c r="L347" s="72">
        <v>2865.4140000000002</v>
      </c>
      <c r="M347" s="72">
        <v>2470.8649999999998</v>
      </c>
      <c r="N347" s="72">
        <v>2048.498</v>
      </c>
      <c r="O347" s="72">
        <v>1884.876</v>
      </c>
      <c r="P347" s="72">
        <v>1607.3779999999999</v>
      </c>
      <c r="Q347" s="72">
        <v>1260.172</v>
      </c>
      <c r="R347" s="72">
        <v>919.21799999999996</v>
      </c>
      <c r="S347" s="72">
        <v>632.15700000000004</v>
      </c>
      <c r="T347" s="72">
        <v>436.904</v>
      </c>
      <c r="U347" s="72">
        <v>296.87900000000002</v>
      </c>
      <c r="V347" s="72">
        <v>185.12899999999999</v>
      </c>
      <c r="W347" s="72">
        <v>90.128</v>
      </c>
      <c r="X347" s="72">
        <v>31.484999999999999</v>
      </c>
      <c r="Y347" s="72">
        <v>9.0009999999999994</v>
      </c>
      <c r="Z347" s="72">
        <v>1.4450000000000001</v>
      </c>
      <c r="AA347" s="72">
        <v>0.104</v>
      </c>
      <c r="AB347" s="4">
        <v>2E-3</v>
      </c>
      <c r="AD347" s="1">
        <f t="shared" si="5"/>
        <v>132.16500000000002</v>
      </c>
    </row>
    <row r="348" spans="1:30" x14ac:dyDescent="0.3">
      <c r="A348" s="65">
        <v>347</v>
      </c>
      <c r="B348" s="66" t="s">
        <v>323</v>
      </c>
      <c r="C348" s="69" t="s">
        <v>64</v>
      </c>
      <c r="D348" s="71"/>
      <c r="E348" s="71">
        <v>404</v>
      </c>
      <c r="F348" s="71">
        <v>2035</v>
      </c>
      <c r="G348" s="72">
        <v>4397.0839999999998</v>
      </c>
      <c r="H348" s="72">
        <v>4172.3190000000004</v>
      </c>
      <c r="I348" s="72">
        <v>3924.2139999999999</v>
      </c>
      <c r="J348" s="72">
        <v>3673.3110000000001</v>
      </c>
      <c r="K348" s="72">
        <v>3412.7420000000002</v>
      </c>
      <c r="L348" s="72">
        <v>3219.85</v>
      </c>
      <c r="M348" s="72">
        <v>2822.9549999999999</v>
      </c>
      <c r="N348" s="72">
        <v>2427.4110000000001</v>
      </c>
      <c r="O348" s="72">
        <v>2004.9770000000001</v>
      </c>
      <c r="P348" s="72">
        <v>1837.0530000000001</v>
      </c>
      <c r="Q348" s="72">
        <v>1551.99</v>
      </c>
      <c r="R348" s="72">
        <v>1201.51</v>
      </c>
      <c r="S348" s="72">
        <v>858.51</v>
      </c>
      <c r="T348" s="72">
        <v>567.93700000000001</v>
      </c>
      <c r="U348" s="72">
        <v>369.83199999999999</v>
      </c>
      <c r="V348" s="72">
        <v>227.16300000000001</v>
      </c>
      <c r="W348" s="72">
        <v>119.607</v>
      </c>
      <c r="X348" s="72">
        <v>44.052999999999997</v>
      </c>
      <c r="Y348" s="72">
        <v>10.132999999999999</v>
      </c>
      <c r="Z348" s="72">
        <v>1.633</v>
      </c>
      <c r="AA348" s="72">
        <v>0.13600000000000001</v>
      </c>
      <c r="AB348" s="4">
        <v>3.0000000000000001E-3</v>
      </c>
      <c r="AD348" s="1">
        <f t="shared" si="5"/>
        <v>175.565</v>
      </c>
    </row>
    <row r="349" spans="1:30" x14ac:dyDescent="0.3">
      <c r="A349" s="65">
        <v>348</v>
      </c>
      <c r="B349" s="66" t="s">
        <v>323</v>
      </c>
      <c r="C349" s="69" t="s">
        <v>64</v>
      </c>
      <c r="D349" s="71"/>
      <c r="E349" s="71">
        <v>404</v>
      </c>
      <c r="F349" s="71">
        <v>2040</v>
      </c>
      <c r="G349" s="72">
        <v>4531.99</v>
      </c>
      <c r="H349" s="72">
        <v>4367.0309999999999</v>
      </c>
      <c r="I349" s="72">
        <v>4157.1030000000001</v>
      </c>
      <c r="J349" s="72">
        <v>3904.0540000000001</v>
      </c>
      <c r="K349" s="72">
        <v>3637.605</v>
      </c>
      <c r="L349" s="72">
        <v>3371.6959999999999</v>
      </c>
      <c r="M349" s="72">
        <v>3177.3670000000002</v>
      </c>
      <c r="N349" s="72">
        <v>2779.9009999999998</v>
      </c>
      <c r="O349" s="72">
        <v>2383.2710000000002</v>
      </c>
      <c r="P349" s="72">
        <v>1960.403</v>
      </c>
      <c r="Q349" s="72">
        <v>1780.0360000000001</v>
      </c>
      <c r="R349" s="72">
        <v>1485.865</v>
      </c>
      <c r="S349" s="72">
        <v>1128.078</v>
      </c>
      <c r="T349" s="72">
        <v>776.02599999999995</v>
      </c>
      <c r="U349" s="72">
        <v>484.22899999999998</v>
      </c>
      <c r="V349" s="72">
        <v>285.92099999999999</v>
      </c>
      <c r="W349" s="72">
        <v>148.55699999999999</v>
      </c>
      <c r="X349" s="72">
        <v>59.465000000000003</v>
      </c>
      <c r="Y349" s="72">
        <v>14.49</v>
      </c>
      <c r="Z349" s="72">
        <v>1.8819999999999999</v>
      </c>
      <c r="AA349" s="72">
        <v>0.159</v>
      </c>
      <c r="AB349" s="4">
        <v>4.0000000000000001E-3</v>
      </c>
      <c r="AD349" s="1">
        <f t="shared" si="5"/>
        <v>224.55699999999999</v>
      </c>
    </row>
    <row r="350" spans="1:30" x14ac:dyDescent="0.3">
      <c r="A350" s="65">
        <v>349</v>
      </c>
      <c r="B350" s="66" t="s">
        <v>323</v>
      </c>
      <c r="C350" s="69" t="s">
        <v>64</v>
      </c>
      <c r="D350" s="71"/>
      <c r="E350" s="71">
        <v>404</v>
      </c>
      <c r="F350" s="71">
        <v>2045</v>
      </c>
      <c r="G350" s="72">
        <v>4625.25</v>
      </c>
      <c r="H350" s="72">
        <v>4503.3540000000003</v>
      </c>
      <c r="I350" s="72">
        <v>4352.4840000000004</v>
      </c>
      <c r="J350" s="72">
        <v>4137.3109999999997</v>
      </c>
      <c r="K350" s="72">
        <v>3868.7269999999999</v>
      </c>
      <c r="L350" s="72">
        <v>3597.35</v>
      </c>
      <c r="M350" s="72">
        <v>3331.5149999999999</v>
      </c>
      <c r="N350" s="72">
        <v>3134.7840000000001</v>
      </c>
      <c r="O350" s="72">
        <v>2735.8429999999998</v>
      </c>
      <c r="P350" s="72">
        <v>2336.4259999999999</v>
      </c>
      <c r="Q350" s="72">
        <v>1904.9780000000001</v>
      </c>
      <c r="R350" s="72">
        <v>1709.633</v>
      </c>
      <c r="S350" s="72">
        <v>1400.9970000000001</v>
      </c>
      <c r="T350" s="72">
        <v>1025.9639999999999</v>
      </c>
      <c r="U350" s="72">
        <v>667</v>
      </c>
      <c r="V350" s="72">
        <v>378.07100000000003</v>
      </c>
      <c r="W350" s="72">
        <v>189.44300000000001</v>
      </c>
      <c r="X350" s="72">
        <v>75.241</v>
      </c>
      <c r="Y350" s="72">
        <v>20.047999999999998</v>
      </c>
      <c r="Z350" s="72">
        <v>2.774</v>
      </c>
      <c r="AA350" s="72">
        <v>0.188</v>
      </c>
      <c r="AB350" s="4">
        <v>7.0000000000000001E-3</v>
      </c>
      <c r="AD350" s="1">
        <f t="shared" si="5"/>
        <v>287.70100000000002</v>
      </c>
    </row>
    <row r="351" spans="1:30" x14ac:dyDescent="0.3">
      <c r="A351" s="65">
        <v>350</v>
      </c>
      <c r="B351" s="66" t="s">
        <v>323</v>
      </c>
      <c r="C351" s="69" t="s">
        <v>64</v>
      </c>
      <c r="D351" s="71"/>
      <c r="E351" s="71">
        <v>404</v>
      </c>
      <c r="F351" s="71">
        <v>2050</v>
      </c>
      <c r="G351" s="72">
        <v>4704.5919999999996</v>
      </c>
      <c r="H351" s="72">
        <v>4598.357</v>
      </c>
      <c r="I351" s="72">
        <v>4489.8119999999999</v>
      </c>
      <c r="J351" s="72">
        <v>4333.3710000000001</v>
      </c>
      <c r="K351" s="72">
        <v>4102.7030000000004</v>
      </c>
      <c r="L351" s="72">
        <v>3829.402</v>
      </c>
      <c r="M351" s="72">
        <v>3558.578</v>
      </c>
      <c r="N351" s="72">
        <v>3291.6970000000001</v>
      </c>
      <c r="O351" s="72">
        <v>3090.8609999999999</v>
      </c>
      <c r="P351" s="72">
        <v>2687.6930000000002</v>
      </c>
      <c r="Q351" s="72">
        <v>2276.0630000000001</v>
      </c>
      <c r="R351" s="72">
        <v>1834.92</v>
      </c>
      <c r="S351" s="72">
        <v>1617.9359999999999</v>
      </c>
      <c r="T351" s="72">
        <v>1281.1990000000001</v>
      </c>
      <c r="U351" s="72">
        <v>889.10699999999997</v>
      </c>
      <c r="V351" s="72">
        <v>526.56600000000003</v>
      </c>
      <c r="W351" s="72">
        <v>254.386</v>
      </c>
      <c r="X351" s="72">
        <v>98.117000000000004</v>
      </c>
      <c r="Y351" s="72">
        <v>26.151</v>
      </c>
      <c r="Z351" s="72">
        <v>3.9870000000000001</v>
      </c>
      <c r="AA351" s="72">
        <v>0.28399999999999997</v>
      </c>
      <c r="AB351" s="4">
        <v>1.0999999999999999E-2</v>
      </c>
      <c r="AD351" s="1">
        <f t="shared" si="5"/>
        <v>382.93600000000004</v>
      </c>
    </row>
    <row r="352" spans="1:30" x14ac:dyDescent="0.3">
      <c r="A352" s="65">
        <v>351</v>
      </c>
      <c r="B352" s="66" t="s">
        <v>323</v>
      </c>
      <c r="C352" s="69" t="s">
        <v>64</v>
      </c>
      <c r="D352" s="71"/>
      <c r="E352" s="71">
        <v>404</v>
      </c>
      <c r="F352" s="71">
        <v>2055</v>
      </c>
      <c r="G352" s="72">
        <v>4757.6319999999996</v>
      </c>
      <c r="H352" s="72">
        <v>4679.6959999999999</v>
      </c>
      <c r="I352" s="72">
        <v>4586.0820000000003</v>
      </c>
      <c r="J352" s="72">
        <v>4471.9040000000005</v>
      </c>
      <c r="K352" s="72">
        <v>4300.2830000000004</v>
      </c>
      <c r="L352" s="72">
        <v>4064.9</v>
      </c>
      <c r="M352" s="72">
        <v>3792.1669999999999</v>
      </c>
      <c r="N352" s="72">
        <v>3520.3780000000002</v>
      </c>
      <c r="O352" s="72">
        <v>3250.1930000000002</v>
      </c>
      <c r="P352" s="72">
        <v>3041.665</v>
      </c>
      <c r="Q352" s="72">
        <v>2623.9229999999998</v>
      </c>
      <c r="R352" s="72">
        <v>2198.4679999999998</v>
      </c>
      <c r="S352" s="72">
        <v>1742.8689999999999</v>
      </c>
      <c r="T352" s="72">
        <v>1487.3630000000001</v>
      </c>
      <c r="U352" s="72">
        <v>1119.422</v>
      </c>
      <c r="V352" s="72">
        <v>711.173</v>
      </c>
      <c r="W352" s="72">
        <v>361.68299999999999</v>
      </c>
      <c r="X352" s="72">
        <v>135.92500000000001</v>
      </c>
      <c r="Y352" s="72">
        <v>35.658000000000001</v>
      </c>
      <c r="Z352" s="72">
        <v>5.5190000000000001</v>
      </c>
      <c r="AA352" s="72">
        <v>0.435</v>
      </c>
      <c r="AB352" s="4" t="s">
        <v>291</v>
      </c>
      <c r="AD352" s="1">
        <f t="shared" si="5"/>
        <v>539.21999999999991</v>
      </c>
    </row>
    <row r="353" spans="1:30" x14ac:dyDescent="0.3">
      <c r="A353" s="65">
        <v>352</v>
      </c>
      <c r="B353" s="66" t="s">
        <v>323</v>
      </c>
      <c r="C353" s="69" t="s">
        <v>64</v>
      </c>
      <c r="D353" s="71"/>
      <c r="E353" s="71">
        <v>404</v>
      </c>
      <c r="F353" s="71">
        <v>2060</v>
      </c>
      <c r="G353" s="72">
        <v>4784.665</v>
      </c>
      <c r="H353" s="72">
        <v>4734.6490000000003</v>
      </c>
      <c r="I353" s="72">
        <v>4668.6440000000002</v>
      </c>
      <c r="J353" s="72">
        <v>4569.4799999999996</v>
      </c>
      <c r="K353" s="72">
        <v>4440.7110000000002</v>
      </c>
      <c r="L353" s="72">
        <v>4264.2079999999996</v>
      </c>
      <c r="M353" s="72">
        <v>4028.9490000000001</v>
      </c>
      <c r="N353" s="72">
        <v>3755.0790000000002</v>
      </c>
      <c r="O353" s="72">
        <v>3479.8969999999999</v>
      </c>
      <c r="P353" s="72">
        <v>3202.8150000000001</v>
      </c>
      <c r="Q353" s="72">
        <v>2974.8539999999998</v>
      </c>
      <c r="R353" s="72">
        <v>2540.587</v>
      </c>
      <c r="S353" s="72">
        <v>2095.1469999999999</v>
      </c>
      <c r="T353" s="72">
        <v>1609.9010000000001</v>
      </c>
      <c r="U353" s="72">
        <v>1308.8130000000001</v>
      </c>
      <c r="V353" s="72">
        <v>905.86300000000006</v>
      </c>
      <c r="W353" s="72">
        <v>497.74799999999999</v>
      </c>
      <c r="X353" s="72">
        <v>198.86500000000001</v>
      </c>
      <c r="Y353" s="72">
        <v>51.475000000000001</v>
      </c>
      <c r="Z353" s="72">
        <v>7.9509999999999996</v>
      </c>
      <c r="AA353" s="72">
        <v>0.64200000000000002</v>
      </c>
      <c r="AB353" s="4" t="s">
        <v>291</v>
      </c>
      <c r="AD353" s="1">
        <f t="shared" si="5"/>
        <v>756.68100000000015</v>
      </c>
    </row>
    <row r="354" spans="1:30" x14ac:dyDescent="0.3">
      <c r="A354" s="65">
        <v>353</v>
      </c>
      <c r="B354" s="66" t="s">
        <v>323</v>
      </c>
      <c r="C354" s="69" t="s">
        <v>64</v>
      </c>
      <c r="D354" s="71"/>
      <c r="E354" s="71">
        <v>404</v>
      </c>
      <c r="F354" s="71">
        <v>2065</v>
      </c>
      <c r="G354" s="72">
        <v>4782.7330000000002</v>
      </c>
      <c r="H354" s="72">
        <v>4763.42</v>
      </c>
      <c r="I354" s="72">
        <v>4724.5879999999997</v>
      </c>
      <c r="J354" s="72">
        <v>4653.1239999999998</v>
      </c>
      <c r="K354" s="72">
        <v>4540.0169999999998</v>
      </c>
      <c r="L354" s="72">
        <v>4406.4369999999999</v>
      </c>
      <c r="M354" s="72">
        <v>4229.5929999999998</v>
      </c>
      <c r="N354" s="72">
        <v>3992.6979999999999</v>
      </c>
      <c r="O354" s="72">
        <v>3715.317</v>
      </c>
      <c r="P354" s="72">
        <v>3433.0390000000002</v>
      </c>
      <c r="Q354" s="72">
        <v>3137.2429999999999</v>
      </c>
      <c r="R354" s="72">
        <v>2886.3209999999999</v>
      </c>
      <c r="S354" s="72">
        <v>2428.2109999999998</v>
      </c>
      <c r="T354" s="72">
        <v>1943.729</v>
      </c>
      <c r="U354" s="72">
        <v>1425.8409999999999</v>
      </c>
      <c r="V354" s="72">
        <v>1070.1400000000001</v>
      </c>
      <c r="W354" s="72">
        <v>644.74099999999999</v>
      </c>
      <c r="X354" s="72">
        <v>280.77499999999998</v>
      </c>
      <c r="Y354" s="72">
        <v>78.138000000000005</v>
      </c>
      <c r="Z354" s="72">
        <v>12.055999999999999</v>
      </c>
      <c r="AA354" s="72">
        <v>0.97399999999999998</v>
      </c>
      <c r="AB354" s="4" t="s">
        <v>291</v>
      </c>
      <c r="AD354" s="1">
        <f t="shared" si="5"/>
        <v>1016.6840000000001</v>
      </c>
    </row>
    <row r="355" spans="1:30" x14ac:dyDescent="0.3">
      <c r="A355" s="65">
        <v>354</v>
      </c>
      <c r="B355" s="66" t="s">
        <v>323</v>
      </c>
      <c r="C355" s="69" t="s">
        <v>64</v>
      </c>
      <c r="D355" s="71"/>
      <c r="E355" s="71">
        <v>404</v>
      </c>
      <c r="F355" s="71">
        <v>2070</v>
      </c>
      <c r="G355" s="72">
        <v>4748.299</v>
      </c>
      <c r="H355" s="72">
        <v>4762.8329999999996</v>
      </c>
      <c r="I355" s="72">
        <v>4753.8040000000001</v>
      </c>
      <c r="J355" s="72">
        <v>4709.7030000000004</v>
      </c>
      <c r="K355" s="72">
        <v>4624.7169999999996</v>
      </c>
      <c r="L355" s="72">
        <v>4506.8630000000003</v>
      </c>
      <c r="M355" s="72">
        <v>4372.6310000000003</v>
      </c>
      <c r="N355" s="72">
        <v>4193.7259999999997</v>
      </c>
      <c r="O355" s="72">
        <v>3952.8290000000002</v>
      </c>
      <c r="P355" s="72">
        <v>3668.1019999999999</v>
      </c>
      <c r="Q355" s="72">
        <v>3366.5790000000002</v>
      </c>
      <c r="R355" s="72">
        <v>3048.8380000000002</v>
      </c>
      <c r="S355" s="72">
        <v>2765.22</v>
      </c>
      <c r="T355" s="72">
        <v>2261.1529999999998</v>
      </c>
      <c r="U355" s="72">
        <v>1731.4760000000001</v>
      </c>
      <c r="V355" s="72">
        <v>1176.2650000000001</v>
      </c>
      <c r="W355" s="72">
        <v>773.51499999999999</v>
      </c>
      <c r="X355" s="72">
        <v>372.572</v>
      </c>
      <c r="Y355" s="72">
        <v>114.25700000000001</v>
      </c>
      <c r="Z355" s="72">
        <v>19.175999999999998</v>
      </c>
      <c r="AA355" s="72">
        <v>1.552</v>
      </c>
      <c r="AB355" s="4" t="s">
        <v>291</v>
      </c>
      <c r="AD355" s="1">
        <f t="shared" si="5"/>
        <v>1281.0719999999999</v>
      </c>
    </row>
    <row r="356" spans="1:30" x14ac:dyDescent="0.3">
      <c r="A356" s="65">
        <v>355</v>
      </c>
      <c r="B356" s="66" t="s">
        <v>323</v>
      </c>
      <c r="C356" s="69" t="s">
        <v>64</v>
      </c>
      <c r="D356" s="71"/>
      <c r="E356" s="71">
        <v>404</v>
      </c>
      <c r="F356" s="71">
        <v>2075</v>
      </c>
      <c r="G356" s="72">
        <v>4678.0309999999999</v>
      </c>
      <c r="H356" s="72">
        <v>4729.6270000000004</v>
      </c>
      <c r="I356" s="72">
        <v>4753.6729999999998</v>
      </c>
      <c r="J356" s="72">
        <v>4739.5919999999996</v>
      </c>
      <c r="K356" s="72">
        <v>4682.4380000000001</v>
      </c>
      <c r="L356" s="72">
        <v>4592.7889999999998</v>
      </c>
      <c r="M356" s="72">
        <v>4474.1949999999997</v>
      </c>
      <c r="N356" s="72">
        <v>4337.6589999999997</v>
      </c>
      <c r="O356" s="72">
        <v>4154.2470000000003</v>
      </c>
      <c r="P356" s="72">
        <v>3905.4470000000001</v>
      </c>
      <c r="Q356" s="72">
        <v>3600.9810000000002</v>
      </c>
      <c r="R356" s="72">
        <v>3276.8389999999999</v>
      </c>
      <c r="S356" s="72">
        <v>2927.6379999999999</v>
      </c>
      <c r="T356" s="72">
        <v>2584.3449999999998</v>
      </c>
      <c r="U356" s="72">
        <v>2025.5350000000001</v>
      </c>
      <c r="V356" s="72">
        <v>1441.278</v>
      </c>
      <c r="W356" s="72">
        <v>862.79200000000003</v>
      </c>
      <c r="X356" s="72">
        <v>457.46</v>
      </c>
      <c r="Y356" s="72">
        <v>156.851</v>
      </c>
      <c r="Z356" s="72">
        <v>29.353000000000002</v>
      </c>
      <c r="AA356" s="72">
        <v>2.5939999999999999</v>
      </c>
      <c r="AB356" s="4" t="s">
        <v>291</v>
      </c>
      <c r="AD356" s="1">
        <f t="shared" si="5"/>
        <v>1509.0500000000002</v>
      </c>
    </row>
    <row r="357" spans="1:30" x14ac:dyDescent="0.3">
      <c r="A357" s="65">
        <v>356</v>
      </c>
      <c r="B357" s="66" t="s">
        <v>323</v>
      </c>
      <c r="C357" s="69" t="s">
        <v>64</v>
      </c>
      <c r="D357" s="71"/>
      <c r="E357" s="71">
        <v>404</v>
      </c>
      <c r="F357" s="71">
        <v>2080</v>
      </c>
      <c r="G357" s="72">
        <v>4598.643</v>
      </c>
      <c r="H357" s="72">
        <v>4660.6540000000005</v>
      </c>
      <c r="I357" s="72">
        <v>4720.9799999999996</v>
      </c>
      <c r="J357" s="72">
        <v>4740.1719999999996</v>
      </c>
      <c r="K357" s="72">
        <v>4713.5839999999998</v>
      </c>
      <c r="L357" s="72">
        <v>4651.8490000000002</v>
      </c>
      <c r="M357" s="72">
        <v>4561.2809999999999</v>
      </c>
      <c r="N357" s="72">
        <v>4440.3040000000001</v>
      </c>
      <c r="O357" s="72">
        <v>4299.049</v>
      </c>
      <c r="P357" s="72">
        <v>4107.1670000000004</v>
      </c>
      <c r="Q357" s="72">
        <v>3837.837</v>
      </c>
      <c r="R357" s="72">
        <v>3510.07</v>
      </c>
      <c r="S357" s="72">
        <v>3153.4389999999999</v>
      </c>
      <c r="T357" s="72">
        <v>2745.5639999999999</v>
      </c>
      <c r="U357" s="72">
        <v>2327.3270000000002</v>
      </c>
      <c r="V357" s="72">
        <v>1700.29</v>
      </c>
      <c r="W357" s="72">
        <v>1071.6949999999999</v>
      </c>
      <c r="X357" s="72">
        <v>521.36900000000003</v>
      </c>
      <c r="Y357" s="72">
        <v>198.79499999999999</v>
      </c>
      <c r="Z357" s="72">
        <v>42.066000000000003</v>
      </c>
      <c r="AA357" s="72">
        <v>4.1890000000000001</v>
      </c>
      <c r="AB357" s="4" t="s">
        <v>291</v>
      </c>
      <c r="AD357" s="1">
        <f t="shared" si="5"/>
        <v>1838.114</v>
      </c>
    </row>
    <row r="358" spans="1:30" x14ac:dyDescent="0.3">
      <c r="A358" s="65">
        <v>357</v>
      </c>
      <c r="B358" s="66" t="s">
        <v>323</v>
      </c>
      <c r="C358" s="69" t="s">
        <v>64</v>
      </c>
      <c r="D358" s="71"/>
      <c r="E358" s="71">
        <v>404</v>
      </c>
      <c r="F358" s="71">
        <v>2085</v>
      </c>
      <c r="G358" s="72">
        <v>4522.16</v>
      </c>
      <c r="H358" s="72">
        <v>4582.4669999999996</v>
      </c>
      <c r="I358" s="72">
        <v>4652.5720000000001</v>
      </c>
      <c r="J358" s="72">
        <v>4708.2690000000002</v>
      </c>
      <c r="K358" s="72">
        <v>4715.5209999999997</v>
      </c>
      <c r="L358" s="72">
        <v>4684.42</v>
      </c>
      <c r="M358" s="72">
        <v>4621.7110000000002</v>
      </c>
      <c r="N358" s="72">
        <v>4528.7349999999997</v>
      </c>
      <c r="O358" s="72">
        <v>4403.027</v>
      </c>
      <c r="P358" s="72">
        <v>4253.1559999999999</v>
      </c>
      <c r="Q358" s="72">
        <v>4040.018</v>
      </c>
      <c r="R358" s="72">
        <v>3746.2330000000002</v>
      </c>
      <c r="S358" s="72">
        <v>3384.9189999999999</v>
      </c>
      <c r="T358" s="72">
        <v>2967.192</v>
      </c>
      <c r="U358" s="72">
        <v>2485.2150000000001</v>
      </c>
      <c r="V358" s="72">
        <v>1969.537</v>
      </c>
      <c r="W358" s="72">
        <v>1280.779</v>
      </c>
      <c r="X358" s="72">
        <v>660.88</v>
      </c>
      <c r="Y358" s="72">
        <v>233.49199999999999</v>
      </c>
      <c r="Z358" s="72">
        <v>55.564</v>
      </c>
      <c r="AA358" s="72">
        <v>6.3479999999999999</v>
      </c>
      <c r="AB358" s="4" t="s">
        <v>291</v>
      </c>
      <c r="AD358" s="1">
        <f t="shared" si="5"/>
        <v>2237.0630000000001</v>
      </c>
    </row>
    <row r="359" spans="1:30" x14ac:dyDescent="0.3">
      <c r="A359" s="65">
        <v>358</v>
      </c>
      <c r="B359" s="66" t="s">
        <v>323</v>
      </c>
      <c r="C359" s="69" t="s">
        <v>64</v>
      </c>
      <c r="D359" s="71"/>
      <c r="E359" s="71">
        <v>404</v>
      </c>
      <c r="F359" s="71">
        <v>2090</v>
      </c>
      <c r="G359" s="72">
        <v>4437.0709999999999</v>
      </c>
      <c r="H359" s="72">
        <v>4507.1030000000001</v>
      </c>
      <c r="I359" s="72">
        <v>4574.9080000000004</v>
      </c>
      <c r="J359" s="72">
        <v>4640.6769999999997</v>
      </c>
      <c r="K359" s="72">
        <v>4685.1149999999998</v>
      </c>
      <c r="L359" s="72">
        <v>4687.9470000000001</v>
      </c>
      <c r="M359" s="72">
        <v>4655.6930000000002</v>
      </c>
      <c r="N359" s="72">
        <v>4590.4650000000001</v>
      </c>
      <c r="O359" s="72">
        <v>4492.7250000000004</v>
      </c>
      <c r="P359" s="72">
        <v>4358.509</v>
      </c>
      <c r="Q359" s="72">
        <v>4187.3559999999998</v>
      </c>
      <c r="R359" s="72">
        <v>3948.777</v>
      </c>
      <c r="S359" s="72">
        <v>3619.819</v>
      </c>
      <c r="T359" s="72">
        <v>3195.0459999999998</v>
      </c>
      <c r="U359" s="72">
        <v>2698.99</v>
      </c>
      <c r="V359" s="72">
        <v>2119.59</v>
      </c>
      <c r="W359" s="72">
        <v>1501.963</v>
      </c>
      <c r="X359" s="72">
        <v>805.21600000000001</v>
      </c>
      <c r="Y359" s="72">
        <v>304.69099999999997</v>
      </c>
      <c r="Z359" s="72">
        <v>67.98</v>
      </c>
      <c r="AA359" s="72">
        <v>8.9039999999999999</v>
      </c>
      <c r="AB359" s="4" t="s">
        <v>291</v>
      </c>
      <c r="AD359" s="1">
        <f t="shared" si="5"/>
        <v>2688.7539999999999</v>
      </c>
    </row>
    <row r="360" spans="1:30" x14ac:dyDescent="0.3">
      <c r="A360" s="65">
        <v>359</v>
      </c>
      <c r="B360" s="66" t="s">
        <v>323</v>
      </c>
      <c r="C360" s="69" t="s">
        <v>64</v>
      </c>
      <c r="D360" s="71"/>
      <c r="E360" s="71">
        <v>404</v>
      </c>
      <c r="F360" s="71">
        <v>2095</v>
      </c>
      <c r="G360" s="72">
        <v>4349.6459999999997</v>
      </c>
      <c r="H360" s="72">
        <v>4423.1750000000002</v>
      </c>
      <c r="I360" s="72">
        <v>4500.0510000000004</v>
      </c>
      <c r="J360" s="72">
        <v>4563.8360000000002</v>
      </c>
      <c r="K360" s="72">
        <v>4619.0619999999999</v>
      </c>
      <c r="L360" s="72">
        <v>4659.2449999999999</v>
      </c>
      <c r="M360" s="72">
        <v>4660.8969999999999</v>
      </c>
      <c r="N360" s="72">
        <v>4626.1329999999998</v>
      </c>
      <c r="O360" s="72">
        <v>4556.2160000000003</v>
      </c>
      <c r="P360" s="72">
        <v>4450.0519999999997</v>
      </c>
      <c r="Q360" s="72">
        <v>4294.9830000000002</v>
      </c>
      <c r="R360" s="72">
        <v>4098.1139999999996</v>
      </c>
      <c r="S360" s="72">
        <v>3822.8339999999998</v>
      </c>
      <c r="T360" s="72">
        <v>3427.261</v>
      </c>
      <c r="U360" s="72">
        <v>2920.0390000000002</v>
      </c>
      <c r="V360" s="72">
        <v>2319.364</v>
      </c>
      <c r="W360" s="72">
        <v>1635.518</v>
      </c>
      <c r="X360" s="72">
        <v>961.58100000000002</v>
      </c>
      <c r="Y360" s="72">
        <v>381.54399999999998</v>
      </c>
      <c r="Z360" s="72">
        <v>92.203000000000003</v>
      </c>
      <c r="AA360" s="72">
        <v>11.557</v>
      </c>
      <c r="AB360" s="4">
        <v>2E-3</v>
      </c>
      <c r="AD360" s="1">
        <f t="shared" si="5"/>
        <v>3082.4049999999997</v>
      </c>
    </row>
    <row r="361" spans="1:30" x14ac:dyDescent="0.3">
      <c r="A361" s="65">
        <v>360</v>
      </c>
      <c r="B361" s="66" t="s">
        <v>323</v>
      </c>
      <c r="C361" s="69" t="s">
        <v>64</v>
      </c>
      <c r="D361" s="71"/>
      <c r="E361" s="71">
        <v>404</v>
      </c>
      <c r="F361" s="71">
        <v>2100</v>
      </c>
      <c r="G361" s="72">
        <v>4256.433</v>
      </c>
      <c r="H361" s="72">
        <v>4336.7560000000003</v>
      </c>
      <c r="I361" s="72">
        <v>4416.585</v>
      </c>
      <c r="J361" s="72">
        <v>4489.7730000000001</v>
      </c>
      <c r="K361" s="72">
        <v>4543.7179999999998</v>
      </c>
      <c r="L361" s="72">
        <v>4594.95</v>
      </c>
      <c r="M361" s="72">
        <v>4633.8909999999996</v>
      </c>
      <c r="N361" s="72">
        <v>4633.1149999999998</v>
      </c>
      <c r="O361" s="72">
        <v>4593.7849999999999</v>
      </c>
      <c r="P361" s="72">
        <v>4515.5839999999998</v>
      </c>
      <c r="Q361" s="72">
        <v>4389.04</v>
      </c>
      <c r="R361" s="72">
        <v>4208.6880000000001</v>
      </c>
      <c r="S361" s="72">
        <v>3974.7750000000001</v>
      </c>
      <c r="T361" s="72">
        <v>3630.127</v>
      </c>
      <c r="U361" s="72">
        <v>3146.54</v>
      </c>
      <c r="V361" s="72">
        <v>2527.5830000000001</v>
      </c>
      <c r="W361" s="72">
        <v>1809.807</v>
      </c>
      <c r="X361" s="72">
        <v>1065.212</v>
      </c>
      <c r="Y361" s="72">
        <v>467.62</v>
      </c>
      <c r="Z361" s="72">
        <v>119.771</v>
      </c>
      <c r="AA361" s="72">
        <v>16.265000000000001</v>
      </c>
      <c r="AB361" s="4">
        <v>2E-3</v>
      </c>
      <c r="AD361" s="1">
        <f t="shared" si="5"/>
        <v>3478.6770000000001</v>
      </c>
    </row>
    <row r="362" spans="1:30" x14ac:dyDescent="0.3">
      <c r="A362" s="65">
        <v>361</v>
      </c>
      <c r="B362" s="66" t="s">
        <v>323</v>
      </c>
      <c r="C362" s="69" t="s">
        <v>65</v>
      </c>
      <c r="D362" s="71"/>
      <c r="E362" s="71">
        <v>450</v>
      </c>
      <c r="F362" s="71">
        <v>2015</v>
      </c>
      <c r="G362" s="72">
        <v>1871.864</v>
      </c>
      <c r="H362" s="72">
        <v>1690.413</v>
      </c>
      <c r="I362" s="72">
        <v>1522.537</v>
      </c>
      <c r="J362" s="72">
        <v>1349.98</v>
      </c>
      <c r="K362" s="72">
        <v>1121.55</v>
      </c>
      <c r="L362" s="72">
        <v>926.86199999999997</v>
      </c>
      <c r="M362" s="72">
        <v>785.51800000000003</v>
      </c>
      <c r="N362" s="72">
        <v>672.90700000000004</v>
      </c>
      <c r="O362" s="72">
        <v>549.16099999999994</v>
      </c>
      <c r="P362" s="72">
        <v>439.74099999999999</v>
      </c>
      <c r="Q362" s="72">
        <v>350.01299999999998</v>
      </c>
      <c r="R362" s="72">
        <v>276.77100000000002</v>
      </c>
      <c r="S362" s="72">
        <v>210.32300000000001</v>
      </c>
      <c r="T362" s="72">
        <v>129.06800000000001</v>
      </c>
      <c r="U362" s="72">
        <v>85</v>
      </c>
      <c r="V362" s="72">
        <v>55.530999999999999</v>
      </c>
      <c r="W362" s="72">
        <v>29.535</v>
      </c>
      <c r="X362" s="72">
        <v>11.445</v>
      </c>
      <c r="Y362" s="72">
        <v>3.0489999999999999</v>
      </c>
      <c r="Z362" s="72">
        <v>0.47299999999999998</v>
      </c>
      <c r="AA362" s="72">
        <v>0.05</v>
      </c>
      <c r="AB362" s="4">
        <v>4.0000000000000001E-3</v>
      </c>
      <c r="AD362" s="1">
        <f t="shared" si="5"/>
        <v>44.555999999999997</v>
      </c>
    </row>
    <row r="363" spans="1:30" x14ac:dyDescent="0.3">
      <c r="A363" s="65">
        <v>362</v>
      </c>
      <c r="B363" s="66" t="s">
        <v>323</v>
      </c>
      <c r="C363" s="69" t="s">
        <v>65</v>
      </c>
      <c r="D363" s="71"/>
      <c r="E363" s="71">
        <v>450</v>
      </c>
      <c r="F363" s="71">
        <v>2020</v>
      </c>
      <c r="G363" s="72">
        <v>2077.9499999999998</v>
      </c>
      <c r="H363" s="72">
        <v>1845.1769999999999</v>
      </c>
      <c r="I363" s="72">
        <v>1675.7370000000001</v>
      </c>
      <c r="J363" s="72">
        <v>1509.058</v>
      </c>
      <c r="K363" s="72">
        <v>1334.88</v>
      </c>
      <c r="L363" s="72">
        <v>1107.7070000000001</v>
      </c>
      <c r="M363" s="72">
        <v>913.32299999999998</v>
      </c>
      <c r="N363" s="72">
        <v>770.72799999999995</v>
      </c>
      <c r="O363" s="72">
        <v>656.22199999999998</v>
      </c>
      <c r="P363" s="72">
        <v>530.79100000000005</v>
      </c>
      <c r="Q363" s="72">
        <v>419.96199999999999</v>
      </c>
      <c r="R363" s="72">
        <v>328.56299999999999</v>
      </c>
      <c r="S363" s="72">
        <v>252.03399999999999</v>
      </c>
      <c r="T363" s="72">
        <v>181.36199999999999</v>
      </c>
      <c r="U363" s="72">
        <v>102.18300000000001</v>
      </c>
      <c r="V363" s="72">
        <v>59.298999999999999</v>
      </c>
      <c r="W363" s="72">
        <v>32.174999999999997</v>
      </c>
      <c r="X363" s="72">
        <v>13.180999999999999</v>
      </c>
      <c r="Y363" s="72">
        <v>3.601</v>
      </c>
      <c r="Z363" s="72">
        <v>0.61899999999999999</v>
      </c>
      <c r="AA363" s="72">
        <v>6.4000000000000001E-2</v>
      </c>
      <c r="AB363" s="4">
        <v>6.0000000000000001E-3</v>
      </c>
      <c r="AD363" s="1">
        <f t="shared" si="5"/>
        <v>49.645999999999994</v>
      </c>
    </row>
    <row r="364" spans="1:30" x14ac:dyDescent="0.3">
      <c r="A364" s="65">
        <v>363</v>
      </c>
      <c r="B364" s="66" t="s">
        <v>323</v>
      </c>
      <c r="C364" s="69" t="s">
        <v>65</v>
      </c>
      <c r="D364" s="71"/>
      <c r="E364" s="71">
        <v>450</v>
      </c>
      <c r="F364" s="71">
        <v>2025</v>
      </c>
      <c r="G364" s="72">
        <v>2283.9859999999999</v>
      </c>
      <c r="H364" s="72">
        <v>2054.9270000000001</v>
      </c>
      <c r="I364" s="72">
        <v>1832.2840000000001</v>
      </c>
      <c r="J364" s="72">
        <v>1663.318</v>
      </c>
      <c r="K364" s="72">
        <v>1494.46</v>
      </c>
      <c r="L364" s="72">
        <v>1320.415</v>
      </c>
      <c r="M364" s="72">
        <v>1093.3900000000001</v>
      </c>
      <c r="N364" s="72">
        <v>897.94100000000003</v>
      </c>
      <c r="O364" s="72">
        <v>753.39300000000003</v>
      </c>
      <c r="P364" s="72">
        <v>635.97799999999995</v>
      </c>
      <c r="Q364" s="72">
        <v>508.36799999999999</v>
      </c>
      <c r="R364" s="72">
        <v>395.39</v>
      </c>
      <c r="S364" s="72">
        <v>300.18599999999998</v>
      </c>
      <c r="T364" s="72">
        <v>218.28200000000001</v>
      </c>
      <c r="U364" s="72">
        <v>144.47999999999999</v>
      </c>
      <c r="V364" s="72">
        <v>71.923000000000002</v>
      </c>
      <c r="W364" s="72">
        <v>34.801000000000002</v>
      </c>
      <c r="X364" s="72">
        <v>14.617000000000001</v>
      </c>
      <c r="Y364" s="72">
        <v>4.2469999999999999</v>
      </c>
      <c r="Z364" s="72">
        <v>0.746</v>
      </c>
      <c r="AA364" s="72">
        <v>8.3000000000000004E-2</v>
      </c>
      <c r="AB364" s="4">
        <v>7.0000000000000001E-3</v>
      </c>
      <c r="AD364" s="1">
        <f t="shared" si="5"/>
        <v>54.501000000000005</v>
      </c>
    </row>
    <row r="365" spans="1:30" x14ac:dyDescent="0.3">
      <c r="A365" s="65">
        <v>364</v>
      </c>
      <c r="B365" s="66" t="s">
        <v>323</v>
      </c>
      <c r="C365" s="69" t="s">
        <v>65</v>
      </c>
      <c r="D365" s="71"/>
      <c r="E365" s="71">
        <v>450</v>
      </c>
      <c r="F365" s="71">
        <v>2030</v>
      </c>
      <c r="G365" s="72">
        <v>2462.114</v>
      </c>
      <c r="H365" s="72">
        <v>2263.9960000000001</v>
      </c>
      <c r="I365" s="72">
        <v>2043.229</v>
      </c>
      <c r="J365" s="72">
        <v>1820.817</v>
      </c>
      <c r="K365" s="72">
        <v>1649.3150000000001</v>
      </c>
      <c r="L365" s="72">
        <v>1480.14</v>
      </c>
      <c r="M365" s="72">
        <v>1305.2729999999999</v>
      </c>
      <c r="N365" s="72">
        <v>1076.93</v>
      </c>
      <c r="O365" s="72">
        <v>879.63300000000004</v>
      </c>
      <c r="P365" s="72">
        <v>731.95799999999997</v>
      </c>
      <c r="Q365" s="72">
        <v>610.76700000000005</v>
      </c>
      <c r="R365" s="72">
        <v>479.99200000000002</v>
      </c>
      <c r="S365" s="72">
        <v>362.44299999999998</v>
      </c>
      <c r="T365" s="72">
        <v>261.154</v>
      </c>
      <c r="U365" s="72">
        <v>174.999</v>
      </c>
      <c r="V365" s="72">
        <v>102.626</v>
      </c>
      <c r="W365" s="72">
        <v>42.762</v>
      </c>
      <c r="X365" s="72">
        <v>16.094000000000001</v>
      </c>
      <c r="Y365" s="72">
        <v>4.82</v>
      </c>
      <c r="Z365" s="72">
        <v>0.90300000000000002</v>
      </c>
      <c r="AA365" s="72">
        <v>0.10299999999999999</v>
      </c>
      <c r="AB365" s="4">
        <v>8.9999999999999993E-3</v>
      </c>
      <c r="AD365" s="1">
        <f t="shared" si="5"/>
        <v>64.691000000000003</v>
      </c>
    </row>
    <row r="366" spans="1:30" x14ac:dyDescent="0.3">
      <c r="A366" s="65">
        <v>365</v>
      </c>
      <c r="B366" s="66" t="s">
        <v>323</v>
      </c>
      <c r="C366" s="69" t="s">
        <v>65</v>
      </c>
      <c r="D366" s="71"/>
      <c r="E366" s="71">
        <v>450</v>
      </c>
      <c r="F366" s="71">
        <v>2035</v>
      </c>
      <c r="G366" s="72">
        <v>2611.4549999999999</v>
      </c>
      <c r="H366" s="72">
        <v>2444.9349999999999</v>
      </c>
      <c r="I366" s="72">
        <v>2253.4029999999998</v>
      </c>
      <c r="J366" s="72">
        <v>2032.3489999999999</v>
      </c>
      <c r="K366" s="72">
        <v>1807.396</v>
      </c>
      <c r="L366" s="72">
        <v>1635.299</v>
      </c>
      <c r="M366" s="72">
        <v>1465.0129999999999</v>
      </c>
      <c r="N366" s="72">
        <v>1287.662</v>
      </c>
      <c r="O366" s="72">
        <v>1057.0029999999999</v>
      </c>
      <c r="P366" s="72">
        <v>856.524</v>
      </c>
      <c r="Q366" s="72">
        <v>704.67399999999998</v>
      </c>
      <c r="R366" s="72">
        <v>578.19000000000005</v>
      </c>
      <c r="S366" s="72">
        <v>441.33600000000001</v>
      </c>
      <c r="T366" s="72">
        <v>316.613</v>
      </c>
      <c r="U366" s="72">
        <v>210.57300000000001</v>
      </c>
      <c r="V366" s="72">
        <v>125.31100000000001</v>
      </c>
      <c r="W366" s="72">
        <v>61.707999999999998</v>
      </c>
      <c r="X366" s="72">
        <v>20.068000000000001</v>
      </c>
      <c r="Y366" s="72">
        <v>5.4080000000000004</v>
      </c>
      <c r="Z366" s="72">
        <v>1.0469999999999999</v>
      </c>
      <c r="AA366" s="72">
        <v>0.128</v>
      </c>
      <c r="AB366" s="4" t="s">
        <v>291</v>
      </c>
      <c r="AD366" s="1">
        <f t="shared" si="5"/>
        <v>88.358999999999995</v>
      </c>
    </row>
    <row r="367" spans="1:30" x14ac:dyDescent="0.3">
      <c r="A367" s="65">
        <v>366</v>
      </c>
      <c r="B367" s="66" t="s">
        <v>323</v>
      </c>
      <c r="C367" s="69" t="s">
        <v>65</v>
      </c>
      <c r="D367" s="71"/>
      <c r="E367" s="71">
        <v>450</v>
      </c>
      <c r="F367" s="71">
        <v>2040</v>
      </c>
      <c r="G367" s="72">
        <v>2754.2959999999998</v>
      </c>
      <c r="H367" s="72">
        <v>2596.8240000000001</v>
      </c>
      <c r="I367" s="72">
        <v>2435.4830000000002</v>
      </c>
      <c r="J367" s="72">
        <v>2243.1640000000002</v>
      </c>
      <c r="K367" s="72">
        <v>2019.2</v>
      </c>
      <c r="L367" s="72">
        <v>1793.729</v>
      </c>
      <c r="M367" s="72">
        <v>1620.3820000000001</v>
      </c>
      <c r="N367" s="72">
        <v>1447.279</v>
      </c>
      <c r="O367" s="72">
        <v>1266.057</v>
      </c>
      <c r="P367" s="72">
        <v>1031.375</v>
      </c>
      <c r="Q367" s="72">
        <v>826.50900000000001</v>
      </c>
      <c r="R367" s="72">
        <v>668.74800000000005</v>
      </c>
      <c r="S367" s="72">
        <v>533.18100000000004</v>
      </c>
      <c r="T367" s="72">
        <v>387.05700000000002</v>
      </c>
      <c r="U367" s="72">
        <v>256.69600000000003</v>
      </c>
      <c r="V367" s="72">
        <v>151.94399999999999</v>
      </c>
      <c r="W367" s="72">
        <v>76.14</v>
      </c>
      <c r="X367" s="72">
        <v>29.353000000000002</v>
      </c>
      <c r="Y367" s="72">
        <v>6.8520000000000003</v>
      </c>
      <c r="Z367" s="72">
        <v>1.1950000000000001</v>
      </c>
      <c r="AA367" s="72">
        <v>0.152</v>
      </c>
      <c r="AB367" s="4" t="s">
        <v>291</v>
      </c>
      <c r="AD367" s="1">
        <f t="shared" si="5"/>
        <v>113.69199999999999</v>
      </c>
    </row>
    <row r="368" spans="1:30" x14ac:dyDescent="0.3">
      <c r="A368" s="65">
        <v>367</v>
      </c>
      <c r="B368" s="66" t="s">
        <v>323</v>
      </c>
      <c r="C368" s="69" t="s">
        <v>65</v>
      </c>
      <c r="D368" s="71"/>
      <c r="E368" s="71">
        <v>450</v>
      </c>
      <c r="F368" s="71">
        <v>2045</v>
      </c>
      <c r="G368" s="72">
        <v>2900.7939999999999</v>
      </c>
      <c r="H368" s="72">
        <v>2740.9389999999999</v>
      </c>
      <c r="I368" s="72">
        <v>2587.9580000000001</v>
      </c>
      <c r="J368" s="72">
        <v>2425.4569999999999</v>
      </c>
      <c r="K368" s="72">
        <v>2229.7170000000001</v>
      </c>
      <c r="L368" s="72">
        <v>2004.921</v>
      </c>
      <c r="M368" s="72">
        <v>1778.3910000000001</v>
      </c>
      <c r="N368" s="72">
        <v>1602.028</v>
      </c>
      <c r="O368" s="72">
        <v>1424.5219999999999</v>
      </c>
      <c r="P368" s="72">
        <v>1237.2360000000001</v>
      </c>
      <c r="Q368" s="72">
        <v>997.32399999999996</v>
      </c>
      <c r="R368" s="72">
        <v>786.67</v>
      </c>
      <c r="S368" s="72">
        <v>619.40800000000002</v>
      </c>
      <c r="T368" s="72">
        <v>470.89299999999997</v>
      </c>
      <c r="U368" s="72">
        <v>317.12099999999998</v>
      </c>
      <c r="V368" s="72">
        <v>187.899</v>
      </c>
      <c r="W368" s="72">
        <v>93.966999999999999</v>
      </c>
      <c r="X368" s="72">
        <v>36.898000000000003</v>
      </c>
      <c r="Y368" s="72">
        <v>10.183</v>
      </c>
      <c r="Z368" s="72">
        <v>1.5429999999999999</v>
      </c>
      <c r="AA368" s="72">
        <v>0.18</v>
      </c>
      <c r="AB368" s="4" t="s">
        <v>291</v>
      </c>
      <c r="AD368" s="1">
        <f t="shared" si="5"/>
        <v>142.77100000000002</v>
      </c>
    </row>
    <row r="369" spans="1:30" x14ac:dyDescent="0.3">
      <c r="A369" s="65">
        <v>368</v>
      </c>
      <c r="B369" s="66" t="s">
        <v>323</v>
      </c>
      <c r="C369" s="69" t="s">
        <v>65</v>
      </c>
      <c r="D369" s="71"/>
      <c r="E369" s="71">
        <v>450</v>
      </c>
      <c r="F369" s="71">
        <v>2050</v>
      </c>
      <c r="G369" s="72">
        <v>3042.6840000000002</v>
      </c>
      <c r="H369" s="72">
        <v>2888.6779999999999</v>
      </c>
      <c r="I369" s="72">
        <v>2732.7109999999998</v>
      </c>
      <c r="J369" s="72">
        <v>2578.328</v>
      </c>
      <c r="K369" s="72">
        <v>2412.0549999999998</v>
      </c>
      <c r="L369" s="72">
        <v>2215.069</v>
      </c>
      <c r="M369" s="72">
        <v>1989.01</v>
      </c>
      <c r="N369" s="72">
        <v>1759.6769999999999</v>
      </c>
      <c r="O369" s="72">
        <v>1578.5989999999999</v>
      </c>
      <c r="P369" s="72">
        <v>1394.24</v>
      </c>
      <c r="Q369" s="72">
        <v>1198.924</v>
      </c>
      <c r="R369" s="72">
        <v>952.02099999999996</v>
      </c>
      <c r="S369" s="72">
        <v>731.79200000000003</v>
      </c>
      <c r="T369" s="72">
        <v>550.81700000000001</v>
      </c>
      <c r="U369" s="72">
        <v>389.78199999999998</v>
      </c>
      <c r="V369" s="72">
        <v>235.435</v>
      </c>
      <c r="W369" s="72">
        <v>118.276</v>
      </c>
      <c r="X369" s="72">
        <v>46.417999999999999</v>
      </c>
      <c r="Y369" s="72">
        <v>13.019</v>
      </c>
      <c r="Z369" s="72">
        <v>2.3170000000000002</v>
      </c>
      <c r="AA369" s="72">
        <v>0.22900000000000001</v>
      </c>
      <c r="AB369" s="4" t="s">
        <v>291</v>
      </c>
      <c r="AD369" s="1">
        <f t="shared" si="5"/>
        <v>180.25900000000001</v>
      </c>
    </row>
    <row r="370" spans="1:30" x14ac:dyDescent="0.3">
      <c r="A370" s="65">
        <v>369</v>
      </c>
      <c r="B370" s="66" t="s">
        <v>323</v>
      </c>
      <c r="C370" s="69" t="s">
        <v>65</v>
      </c>
      <c r="D370" s="71"/>
      <c r="E370" s="71">
        <v>450</v>
      </c>
      <c r="F370" s="71">
        <v>2055</v>
      </c>
      <c r="G370" s="72">
        <v>3169.1889999999999</v>
      </c>
      <c r="H370" s="72">
        <v>3031.7869999999998</v>
      </c>
      <c r="I370" s="72">
        <v>2881.0839999999998</v>
      </c>
      <c r="J370" s="72">
        <v>2723.5790000000002</v>
      </c>
      <c r="K370" s="72">
        <v>2565.2510000000002</v>
      </c>
      <c r="L370" s="72">
        <v>2397.433</v>
      </c>
      <c r="M370" s="72">
        <v>2198.8670000000002</v>
      </c>
      <c r="N370" s="72">
        <v>1969.7239999999999</v>
      </c>
      <c r="O370" s="72">
        <v>1735.922</v>
      </c>
      <c r="P370" s="72">
        <v>1547.424</v>
      </c>
      <c r="Q370" s="72">
        <v>1353.893</v>
      </c>
      <c r="R370" s="72">
        <v>1147.6969999999999</v>
      </c>
      <c r="S370" s="72">
        <v>889.31600000000003</v>
      </c>
      <c r="T370" s="72">
        <v>655.03700000000003</v>
      </c>
      <c r="U370" s="72">
        <v>460.41800000000001</v>
      </c>
      <c r="V370" s="72">
        <v>293.32900000000001</v>
      </c>
      <c r="W370" s="72">
        <v>150.76499999999999</v>
      </c>
      <c r="X370" s="72">
        <v>59.542999999999999</v>
      </c>
      <c r="Y370" s="72">
        <v>16.672000000000001</v>
      </c>
      <c r="Z370" s="72">
        <v>2.9980000000000002</v>
      </c>
      <c r="AA370" s="72">
        <v>0.33700000000000002</v>
      </c>
      <c r="AB370" s="4" t="s">
        <v>291</v>
      </c>
      <c r="AD370" s="1">
        <f t="shared" si="5"/>
        <v>230.31499999999997</v>
      </c>
    </row>
    <row r="371" spans="1:30" x14ac:dyDescent="0.3">
      <c r="A371" s="65">
        <v>370</v>
      </c>
      <c r="B371" s="66" t="s">
        <v>323</v>
      </c>
      <c r="C371" s="69" t="s">
        <v>65</v>
      </c>
      <c r="D371" s="71"/>
      <c r="E371" s="71">
        <v>450</v>
      </c>
      <c r="F371" s="71">
        <v>2060</v>
      </c>
      <c r="G371" s="72">
        <v>3268.732</v>
      </c>
      <c r="H371" s="72">
        <v>3159.3739999999998</v>
      </c>
      <c r="I371" s="72">
        <v>3024.7629999999999</v>
      </c>
      <c r="J371" s="72">
        <v>2872.4589999999998</v>
      </c>
      <c r="K371" s="72">
        <v>2710.9380000000001</v>
      </c>
      <c r="L371" s="72">
        <v>2550.9070000000002</v>
      </c>
      <c r="M371" s="72">
        <v>2381.29</v>
      </c>
      <c r="N371" s="72">
        <v>2179.2570000000001</v>
      </c>
      <c r="O371" s="72">
        <v>1945.21</v>
      </c>
      <c r="P371" s="72">
        <v>1704.1679999999999</v>
      </c>
      <c r="Q371" s="72">
        <v>1505.681</v>
      </c>
      <c r="R371" s="72">
        <v>1299.662</v>
      </c>
      <c r="S371" s="72">
        <v>1076.537</v>
      </c>
      <c r="T371" s="72">
        <v>801.23400000000004</v>
      </c>
      <c r="U371" s="72">
        <v>552.89599999999996</v>
      </c>
      <c r="V371" s="72">
        <v>351.26799999999997</v>
      </c>
      <c r="W371" s="72">
        <v>191.20500000000001</v>
      </c>
      <c r="X371" s="72">
        <v>77.460999999999999</v>
      </c>
      <c r="Y371" s="72">
        <v>21.82</v>
      </c>
      <c r="Z371" s="72">
        <v>3.8980000000000001</v>
      </c>
      <c r="AA371" s="72">
        <v>0.442</v>
      </c>
      <c r="AB371" s="4" t="s">
        <v>291</v>
      </c>
      <c r="AD371" s="1">
        <f t="shared" si="5"/>
        <v>294.82600000000002</v>
      </c>
    </row>
    <row r="372" spans="1:30" x14ac:dyDescent="0.3">
      <c r="A372" s="65">
        <v>371</v>
      </c>
      <c r="B372" s="66" t="s">
        <v>323</v>
      </c>
      <c r="C372" s="69" t="s">
        <v>65</v>
      </c>
      <c r="D372" s="71"/>
      <c r="E372" s="71">
        <v>450</v>
      </c>
      <c r="F372" s="71">
        <v>2065</v>
      </c>
      <c r="G372" s="72">
        <v>3350.3510000000001</v>
      </c>
      <c r="H372" s="72">
        <v>3260.0610000000001</v>
      </c>
      <c r="I372" s="72">
        <v>3153.011</v>
      </c>
      <c r="J372" s="72">
        <v>3016.67</v>
      </c>
      <c r="K372" s="72">
        <v>2860.3310000000001</v>
      </c>
      <c r="L372" s="72">
        <v>2697.067</v>
      </c>
      <c r="M372" s="72">
        <v>2535.1979999999999</v>
      </c>
      <c r="N372" s="72">
        <v>2361.8960000000002</v>
      </c>
      <c r="O372" s="72">
        <v>2154.4470000000001</v>
      </c>
      <c r="P372" s="72">
        <v>1912.441</v>
      </c>
      <c r="Q372" s="72">
        <v>1661.556</v>
      </c>
      <c r="R372" s="72">
        <v>1449.3869999999999</v>
      </c>
      <c r="S372" s="72">
        <v>1224.104</v>
      </c>
      <c r="T372" s="72">
        <v>976.19399999999996</v>
      </c>
      <c r="U372" s="72">
        <v>682.87099999999998</v>
      </c>
      <c r="V372" s="72">
        <v>427.63600000000002</v>
      </c>
      <c r="W372" s="72">
        <v>233.12</v>
      </c>
      <c r="X372" s="72">
        <v>100.322</v>
      </c>
      <c r="Y372" s="72">
        <v>29.001000000000001</v>
      </c>
      <c r="Z372" s="72">
        <v>5.1920000000000002</v>
      </c>
      <c r="AA372" s="72">
        <v>0.57699999999999996</v>
      </c>
      <c r="AB372" s="4" t="s">
        <v>291</v>
      </c>
      <c r="AD372" s="1">
        <f t="shared" si="5"/>
        <v>368.21199999999999</v>
      </c>
    </row>
    <row r="373" spans="1:30" x14ac:dyDescent="0.3">
      <c r="A373" s="65">
        <v>372</v>
      </c>
      <c r="B373" s="66" t="s">
        <v>323</v>
      </c>
      <c r="C373" s="69" t="s">
        <v>65</v>
      </c>
      <c r="D373" s="71"/>
      <c r="E373" s="71">
        <v>450</v>
      </c>
      <c r="F373" s="71">
        <v>2070</v>
      </c>
      <c r="G373" s="72">
        <v>3418.5740000000001</v>
      </c>
      <c r="H373" s="72">
        <v>3342.68</v>
      </c>
      <c r="I373" s="72">
        <v>3254.3490000000002</v>
      </c>
      <c r="J373" s="72">
        <v>3145.5410000000002</v>
      </c>
      <c r="K373" s="72">
        <v>3005.16</v>
      </c>
      <c r="L373" s="72">
        <v>2847.0210000000002</v>
      </c>
      <c r="M373" s="72">
        <v>2681.9989999999998</v>
      </c>
      <c r="N373" s="72">
        <v>2516.498</v>
      </c>
      <c r="O373" s="72">
        <v>2337.4720000000002</v>
      </c>
      <c r="P373" s="72">
        <v>2121.261</v>
      </c>
      <c r="Q373" s="72">
        <v>1868.37</v>
      </c>
      <c r="R373" s="72">
        <v>1603.848</v>
      </c>
      <c r="S373" s="72">
        <v>1370.6980000000001</v>
      </c>
      <c r="T373" s="72">
        <v>1117.1020000000001</v>
      </c>
      <c r="U373" s="72">
        <v>839.99699999999996</v>
      </c>
      <c r="V373" s="72">
        <v>535.43499999999995</v>
      </c>
      <c r="W373" s="72">
        <v>289.00299999999999</v>
      </c>
      <c r="X373" s="72">
        <v>124.988</v>
      </c>
      <c r="Y373" s="72">
        <v>38.421999999999997</v>
      </c>
      <c r="Z373" s="72">
        <v>7.0380000000000003</v>
      </c>
      <c r="AA373" s="72">
        <v>0.77</v>
      </c>
      <c r="AB373" s="4" t="s">
        <v>291</v>
      </c>
      <c r="AD373" s="1">
        <f t="shared" si="5"/>
        <v>460.221</v>
      </c>
    </row>
    <row r="374" spans="1:30" x14ac:dyDescent="0.3">
      <c r="A374" s="65">
        <v>373</v>
      </c>
      <c r="B374" s="66" t="s">
        <v>323</v>
      </c>
      <c r="C374" s="69" t="s">
        <v>65</v>
      </c>
      <c r="D374" s="71"/>
      <c r="E374" s="71">
        <v>450</v>
      </c>
      <c r="F374" s="71">
        <v>2075</v>
      </c>
      <c r="G374" s="72">
        <v>3466.2339999999999</v>
      </c>
      <c r="H374" s="72">
        <v>3411.578</v>
      </c>
      <c r="I374" s="72">
        <v>3337.5340000000001</v>
      </c>
      <c r="J374" s="72">
        <v>3247.4690000000001</v>
      </c>
      <c r="K374" s="72">
        <v>3134.7489999999998</v>
      </c>
      <c r="L374" s="72">
        <v>2992.5909999999999</v>
      </c>
      <c r="M374" s="72">
        <v>2832.8240000000001</v>
      </c>
      <c r="N374" s="72">
        <v>2664.3760000000002</v>
      </c>
      <c r="O374" s="72">
        <v>2493.2240000000002</v>
      </c>
      <c r="P374" s="72">
        <v>2304.951</v>
      </c>
      <c r="Q374" s="72">
        <v>2076.6390000000001</v>
      </c>
      <c r="R374" s="72">
        <v>1808.538</v>
      </c>
      <c r="S374" s="72">
        <v>1523.0350000000001</v>
      </c>
      <c r="T374" s="72">
        <v>1258.9459999999999</v>
      </c>
      <c r="U374" s="72">
        <v>970.59799999999996</v>
      </c>
      <c r="V374" s="72">
        <v>667.91300000000001</v>
      </c>
      <c r="W374" s="72">
        <v>368.774</v>
      </c>
      <c r="X374" s="72">
        <v>158.60400000000001</v>
      </c>
      <c r="Y374" s="72">
        <v>49.116</v>
      </c>
      <c r="Z374" s="72">
        <v>9.5519999999999996</v>
      </c>
      <c r="AA374" s="72">
        <v>1.052</v>
      </c>
      <c r="AB374" s="4">
        <v>2E-3</v>
      </c>
      <c r="AD374" s="1">
        <f t="shared" si="5"/>
        <v>587.1</v>
      </c>
    </row>
    <row r="375" spans="1:30" x14ac:dyDescent="0.3">
      <c r="A375" s="65">
        <v>374</v>
      </c>
      <c r="B375" s="66" t="s">
        <v>323</v>
      </c>
      <c r="C375" s="69" t="s">
        <v>65</v>
      </c>
      <c r="D375" s="71"/>
      <c r="E375" s="71">
        <v>450</v>
      </c>
      <c r="F375" s="71">
        <v>2080</v>
      </c>
      <c r="G375" s="72">
        <v>3503.4050000000002</v>
      </c>
      <c r="H375" s="72">
        <v>3459.88</v>
      </c>
      <c r="I375" s="72">
        <v>3406.9789999999998</v>
      </c>
      <c r="J375" s="72">
        <v>3331.2959999999998</v>
      </c>
      <c r="K375" s="72">
        <v>3237.538</v>
      </c>
      <c r="L375" s="72">
        <v>3123.0729999999999</v>
      </c>
      <c r="M375" s="72">
        <v>2979.366</v>
      </c>
      <c r="N375" s="72">
        <v>2816.373</v>
      </c>
      <c r="O375" s="72">
        <v>2642.5070000000001</v>
      </c>
      <c r="P375" s="72">
        <v>2462.17</v>
      </c>
      <c r="Q375" s="72">
        <v>2261.067</v>
      </c>
      <c r="R375" s="72">
        <v>2015.7950000000001</v>
      </c>
      <c r="S375" s="72">
        <v>1724.5989999999999</v>
      </c>
      <c r="T375" s="72">
        <v>1408.0530000000001</v>
      </c>
      <c r="U375" s="72">
        <v>1104.7840000000001</v>
      </c>
      <c r="V375" s="72">
        <v>783.04899999999998</v>
      </c>
      <c r="W375" s="72">
        <v>469.35</v>
      </c>
      <c r="X375" s="72">
        <v>207.601</v>
      </c>
      <c r="Y375" s="72">
        <v>64.174999999999997</v>
      </c>
      <c r="Z375" s="72">
        <v>12.573</v>
      </c>
      <c r="AA375" s="72">
        <v>1.4490000000000001</v>
      </c>
      <c r="AB375" s="4">
        <v>2E-3</v>
      </c>
      <c r="AD375" s="1">
        <f t="shared" si="5"/>
        <v>755.14999999999986</v>
      </c>
    </row>
    <row r="376" spans="1:30" x14ac:dyDescent="0.3">
      <c r="A376" s="65">
        <v>375</v>
      </c>
      <c r="B376" s="66" t="s">
        <v>323</v>
      </c>
      <c r="C376" s="69" t="s">
        <v>65</v>
      </c>
      <c r="D376" s="71"/>
      <c r="E376" s="71">
        <v>450</v>
      </c>
      <c r="F376" s="71">
        <v>2085</v>
      </c>
      <c r="G376" s="72">
        <v>3519.8</v>
      </c>
      <c r="H376" s="72">
        <v>3497.6219999999998</v>
      </c>
      <c r="I376" s="72">
        <v>3455.808</v>
      </c>
      <c r="J376" s="72">
        <v>3401.3760000000002</v>
      </c>
      <c r="K376" s="72">
        <v>3322.2429999999999</v>
      </c>
      <c r="L376" s="72">
        <v>3226.826</v>
      </c>
      <c r="M376" s="72">
        <v>3110.913</v>
      </c>
      <c r="N376" s="72">
        <v>2964.1570000000002</v>
      </c>
      <c r="O376" s="72">
        <v>2795.9580000000001</v>
      </c>
      <c r="P376" s="72">
        <v>2613.1260000000002</v>
      </c>
      <c r="Q376" s="72">
        <v>2419.884</v>
      </c>
      <c r="R376" s="72">
        <v>2200.64</v>
      </c>
      <c r="S376" s="72">
        <v>1929.865</v>
      </c>
      <c r="T376" s="72">
        <v>1604.337</v>
      </c>
      <c r="U376" s="72">
        <v>1247.4059999999999</v>
      </c>
      <c r="V376" s="72">
        <v>903.87</v>
      </c>
      <c r="W376" s="72">
        <v>561.18200000000002</v>
      </c>
      <c r="X376" s="72">
        <v>271.04700000000003</v>
      </c>
      <c r="Y376" s="72">
        <v>86.576999999999998</v>
      </c>
      <c r="Z376" s="72">
        <v>16.96</v>
      </c>
      <c r="AA376" s="72">
        <v>1.9510000000000001</v>
      </c>
      <c r="AB376" s="4">
        <v>1E-3</v>
      </c>
      <c r="AD376" s="1">
        <f t="shared" si="5"/>
        <v>937.71800000000007</v>
      </c>
    </row>
    <row r="377" spans="1:30" x14ac:dyDescent="0.3">
      <c r="A377" s="65">
        <v>376</v>
      </c>
      <c r="B377" s="66" t="s">
        <v>323</v>
      </c>
      <c r="C377" s="69" t="s">
        <v>65</v>
      </c>
      <c r="D377" s="71"/>
      <c r="E377" s="71">
        <v>450</v>
      </c>
      <c r="F377" s="71">
        <v>2090</v>
      </c>
      <c r="G377" s="72">
        <v>3516.6410000000001</v>
      </c>
      <c r="H377" s="72">
        <v>3514.5619999999999</v>
      </c>
      <c r="I377" s="72">
        <v>3494</v>
      </c>
      <c r="J377" s="72">
        <v>3450.7959999999998</v>
      </c>
      <c r="K377" s="72">
        <v>3393.1210000000001</v>
      </c>
      <c r="L377" s="72">
        <v>3312.4609999999998</v>
      </c>
      <c r="M377" s="72">
        <v>3215.7240000000002</v>
      </c>
      <c r="N377" s="72">
        <v>3096.902</v>
      </c>
      <c r="O377" s="72">
        <v>2945.1570000000002</v>
      </c>
      <c r="P377" s="72">
        <v>2768.2719999999999</v>
      </c>
      <c r="Q377" s="72">
        <v>2572.7530000000002</v>
      </c>
      <c r="R377" s="72">
        <v>2361.223</v>
      </c>
      <c r="S377" s="72">
        <v>2115.0889999999999</v>
      </c>
      <c r="T377" s="72">
        <v>1806.4870000000001</v>
      </c>
      <c r="U377" s="72">
        <v>1435.049</v>
      </c>
      <c r="V377" s="72">
        <v>1035.3630000000001</v>
      </c>
      <c r="W377" s="72">
        <v>661.34699999999998</v>
      </c>
      <c r="X377" s="72">
        <v>333.28899999999999</v>
      </c>
      <c r="Y377" s="72">
        <v>117.08199999999999</v>
      </c>
      <c r="Z377" s="72">
        <v>23.817</v>
      </c>
      <c r="AA377" s="72">
        <v>2.7080000000000002</v>
      </c>
      <c r="AB377" s="4">
        <v>1E-3</v>
      </c>
      <c r="AD377" s="1">
        <f t="shared" si="5"/>
        <v>1138.2439999999999</v>
      </c>
    </row>
    <row r="378" spans="1:30" x14ac:dyDescent="0.3">
      <c r="A378" s="65">
        <v>377</v>
      </c>
      <c r="B378" s="66" t="s">
        <v>323</v>
      </c>
      <c r="C378" s="69" t="s">
        <v>65</v>
      </c>
      <c r="D378" s="71"/>
      <c r="E378" s="71">
        <v>450</v>
      </c>
      <c r="F378" s="71">
        <v>2095</v>
      </c>
      <c r="G378" s="72">
        <v>3504.056</v>
      </c>
      <c r="H378" s="72">
        <v>3511.9050000000002</v>
      </c>
      <c r="I378" s="72">
        <v>3511.384</v>
      </c>
      <c r="J378" s="72">
        <v>3489.5039999999999</v>
      </c>
      <c r="K378" s="72">
        <v>3443.3490000000002</v>
      </c>
      <c r="L378" s="72">
        <v>3384.2240000000002</v>
      </c>
      <c r="M378" s="72">
        <v>3302.395</v>
      </c>
      <c r="N378" s="72">
        <v>3202.9760000000001</v>
      </c>
      <c r="O378" s="72">
        <v>3079.3649999999998</v>
      </c>
      <c r="P378" s="72">
        <v>2919.2190000000001</v>
      </c>
      <c r="Q378" s="72">
        <v>2729.915</v>
      </c>
      <c r="R378" s="72">
        <v>2516.3110000000001</v>
      </c>
      <c r="S378" s="72">
        <v>2277.6759999999999</v>
      </c>
      <c r="T378" s="72">
        <v>1991.356</v>
      </c>
      <c r="U378" s="72">
        <v>1630.5039999999999</v>
      </c>
      <c r="V378" s="72">
        <v>1207.4549999999999</v>
      </c>
      <c r="W378" s="72">
        <v>772.8</v>
      </c>
      <c r="X378" s="72">
        <v>403.697</v>
      </c>
      <c r="Y378" s="72">
        <v>149.13</v>
      </c>
      <c r="Z378" s="72">
        <v>33.569000000000003</v>
      </c>
      <c r="AA378" s="72">
        <v>3.9209999999999998</v>
      </c>
      <c r="AB378" s="4">
        <v>1E-3</v>
      </c>
      <c r="AD378" s="1">
        <f t="shared" si="5"/>
        <v>1363.1179999999999</v>
      </c>
    </row>
    <row r="379" spans="1:30" x14ac:dyDescent="0.3">
      <c r="A379" s="65">
        <v>378</v>
      </c>
      <c r="B379" s="66" t="s">
        <v>323</v>
      </c>
      <c r="C379" s="69" t="s">
        <v>65</v>
      </c>
      <c r="D379" s="71"/>
      <c r="E379" s="71">
        <v>450</v>
      </c>
      <c r="F379" s="71">
        <v>2100</v>
      </c>
      <c r="G379" s="72">
        <v>3470.8719999999998</v>
      </c>
      <c r="H379" s="72">
        <v>3499.8020000000001</v>
      </c>
      <c r="I379" s="72">
        <v>3509.1239999999998</v>
      </c>
      <c r="J379" s="72">
        <v>3507.4029999999998</v>
      </c>
      <c r="K379" s="72">
        <v>3482.846</v>
      </c>
      <c r="L379" s="72">
        <v>3435.3589999999999</v>
      </c>
      <c r="M379" s="72">
        <v>3375.1950000000002</v>
      </c>
      <c r="N379" s="72">
        <v>3290.95</v>
      </c>
      <c r="O379" s="72">
        <v>3187.07</v>
      </c>
      <c r="P379" s="72">
        <v>3055.4009999999998</v>
      </c>
      <c r="Q379" s="72">
        <v>2883.1889999999999</v>
      </c>
      <c r="R379" s="72">
        <v>2676.174</v>
      </c>
      <c r="S379" s="72">
        <v>2436.0619999999999</v>
      </c>
      <c r="T379" s="72">
        <v>2157.0100000000002</v>
      </c>
      <c r="U379" s="72">
        <v>1814.114</v>
      </c>
      <c r="V379" s="72">
        <v>1391.7090000000001</v>
      </c>
      <c r="W379" s="72">
        <v>920.85</v>
      </c>
      <c r="X379" s="72">
        <v>486.43700000000001</v>
      </c>
      <c r="Y379" s="72">
        <v>188.19499999999999</v>
      </c>
      <c r="Z379" s="72">
        <v>44.97</v>
      </c>
      <c r="AA379" s="72">
        <v>5.7859999999999996</v>
      </c>
      <c r="AB379" s="4">
        <v>1E-3</v>
      </c>
      <c r="AD379" s="1">
        <f t="shared" si="5"/>
        <v>1646.239</v>
      </c>
    </row>
    <row r="380" spans="1:30" x14ac:dyDescent="0.3">
      <c r="A380" s="65">
        <v>379</v>
      </c>
      <c r="B380" s="66" t="s">
        <v>323</v>
      </c>
      <c r="C380" s="69" t="s">
        <v>66</v>
      </c>
      <c r="D380" s="71"/>
      <c r="E380" s="71">
        <v>454</v>
      </c>
      <c r="F380" s="71">
        <v>2015</v>
      </c>
      <c r="G380" s="72">
        <v>1459.7280000000001</v>
      </c>
      <c r="H380" s="72">
        <v>1348.2539999999999</v>
      </c>
      <c r="I380" s="72">
        <v>1143.615</v>
      </c>
      <c r="J380" s="72">
        <v>991.20600000000002</v>
      </c>
      <c r="K380" s="72">
        <v>848.69899999999996</v>
      </c>
      <c r="L380" s="72">
        <v>718.73</v>
      </c>
      <c r="M380" s="72">
        <v>561.00300000000004</v>
      </c>
      <c r="N380" s="72">
        <v>452.27499999999998</v>
      </c>
      <c r="O380" s="72">
        <v>336.98899999999998</v>
      </c>
      <c r="P380" s="72">
        <v>237.49600000000001</v>
      </c>
      <c r="Q380" s="72">
        <v>164.44399999999999</v>
      </c>
      <c r="R380" s="72">
        <v>118.504</v>
      </c>
      <c r="S380" s="72">
        <v>96.01</v>
      </c>
      <c r="T380" s="72">
        <v>92.525000000000006</v>
      </c>
      <c r="U380" s="72">
        <v>67.965999999999994</v>
      </c>
      <c r="V380" s="72">
        <v>39.619</v>
      </c>
      <c r="W380" s="72">
        <v>18.414000000000001</v>
      </c>
      <c r="X380" s="72">
        <v>5.6429999999999998</v>
      </c>
      <c r="Y380" s="72">
        <v>0.93400000000000005</v>
      </c>
      <c r="Z380" s="72">
        <v>7.5999999999999998E-2</v>
      </c>
      <c r="AA380" s="72">
        <v>3.0000000000000001E-3</v>
      </c>
      <c r="AB380" s="4" t="s">
        <v>291</v>
      </c>
      <c r="AD380" s="1">
        <f t="shared" si="5"/>
        <v>25.070000000000004</v>
      </c>
    </row>
    <row r="381" spans="1:30" x14ac:dyDescent="0.3">
      <c r="A381" s="65">
        <v>380</v>
      </c>
      <c r="B381" s="66" t="s">
        <v>323</v>
      </c>
      <c r="C381" s="69" t="s">
        <v>66</v>
      </c>
      <c r="D381" s="71"/>
      <c r="E381" s="71">
        <v>454</v>
      </c>
      <c r="F381" s="71">
        <v>2020</v>
      </c>
      <c r="G381" s="72">
        <v>1626.17</v>
      </c>
      <c r="H381" s="72">
        <v>1440.6</v>
      </c>
      <c r="I381" s="72">
        <v>1342.0029999999999</v>
      </c>
      <c r="J381" s="72">
        <v>1135.126</v>
      </c>
      <c r="K381" s="72">
        <v>978.70699999999999</v>
      </c>
      <c r="L381" s="72">
        <v>833.85900000000004</v>
      </c>
      <c r="M381" s="72">
        <v>702.21600000000001</v>
      </c>
      <c r="N381" s="72">
        <v>541.08500000000004</v>
      </c>
      <c r="O381" s="72">
        <v>427.61700000000002</v>
      </c>
      <c r="P381" s="72">
        <v>313.68400000000003</v>
      </c>
      <c r="Q381" s="72">
        <v>217.86199999999999</v>
      </c>
      <c r="R381" s="72">
        <v>149.02199999999999</v>
      </c>
      <c r="S381" s="72">
        <v>106.12</v>
      </c>
      <c r="T381" s="72">
        <v>84.084000000000003</v>
      </c>
      <c r="U381" s="72">
        <v>76.308999999999997</v>
      </c>
      <c r="V381" s="72">
        <v>48.978999999999999</v>
      </c>
      <c r="W381" s="72">
        <v>22.448</v>
      </c>
      <c r="X381" s="72">
        <v>6.968</v>
      </c>
      <c r="Y381" s="72">
        <v>1.17</v>
      </c>
      <c r="Z381" s="72">
        <v>9.0999999999999998E-2</v>
      </c>
      <c r="AA381" s="72">
        <v>4.0000000000000001E-3</v>
      </c>
      <c r="AB381" s="4" t="s">
        <v>291</v>
      </c>
      <c r="AD381" s="1">
        <f t="shared" si="5"/>
        <v>30.681000000000001</v>
      </c>
    </row>
    <row r="382" spans="1:30" x14ac:dyDescent="0.3">
      <c r="A382" s="65">
        <v>381</v>
      </c>
      <c r="B382" s="66" t="s">
        <v>323</v>
      </c>
      <c r="C382" s="69" t="s">
        <v>66</v>
      </c>
      <c r="D382" s="71"/>
      <c r="E382" s="71">
        <v>454</v>
      </c>
      <c r="F382" s="71">
        <v>2025</v>
      </c>
      <c r="G382" s="72">
        <v>1785.328</v>
      </c>
      <c r="H382" s="72">
        <v>1608.394</v>
      </c>
      <c r="I382" s="72">
        <v>1435.7339999999999</v>
      </c>
      <c r="J382" s="72">
        <v>1333.8879999999999</v>
      </c>
      <c r="K382" s="72">
        <v>1122.508</v>
      </c>
      <c r="L382" s="72">
        <v>963.59199999999998</v>
      </c>
      <c r="M382" s="72">
        <v>817.80399999999997</v>
      </c>
      <c r="N382" s="72">
        <v>682.95600000000002</v>
      </c>
      <c r="O382" s="72">
        <v>518.57100000000003</v>
      </c>
      <c r="P382" s="72">
        <v>404.44600000000003</v>
      </c>
      <c r="Q382" s="72">
        <v>291.80099999999999</v>
      </c>
      <c r="R382" s="72">
        <v>199.00800000000001</v>
      </c>
      <c r="S382" s="72">
        <v>133.489</v>
      </c>
      <c r="T382" s="72">
        <v>92.641999999999996</v>
      </c>
      <c r="U382" s="72">
        <v>69.501000000000005</v>
      </c>
      <c r="V382" s="72">
        <v>55.576000000000001</v>
      </c>
      <c r="W382" s="72">
        <v>28.257999999999999</v>
      </c>
      <c r="X382" s="72">
        <v>8.6820000000000004</v>
      </c>
      <c r="Y382" s="72">
        <v>1.48</v>
      </c>
      <c r="Z382" s="72">
        <v>0.11600000000000001</v>
      </c>
      <c r="AA382" s="72">
        <v>5.0000000000000001E-3</v>
      </c>
      <c r="AB382" s="4" t="s">
        <v>291</v>
      </c>
      <c r="AD382" s="1">
        <f t="shared" si="5"/>
        <v>38.540999999999997</v>
      </c>
    </row>
    <row r="383" spans="1:30" x14ac:dyDescent="0.3">
      <c r="A383" s="65">
        <v>382</v>
      </c>
      <c r="B383" s="66" t="s">
        <v>323</v>
      </c>
      <c r="C383" s="69" t="s">
        <v>66</v>
      </c>
      <c r="D383" s="71"/>
      <c r="E383" s="71">
        <v>454</v>
      </c>
      <c r="F383" s="71">
        <v>2030</v>
      </c>
      <c r="G383" s="72">
        <v>1932.038</v>
      </c>
      <c r="H383" s="72">
        <v>1769.57</v>
      </c>
      <c r="I383" s="72">
        <v>1604.2349999999999</v>
      </c>
      <c r="J383" s="72">
        <v>1429.9939999999999</v>
      </c>
      <c r="K383" s="72">
        <v>1324.2360000000001</v>
      </c>
      <c r="L383" s="72">
        <v>1111.0329999999999</v>
      </c>
      <c r="M383" s="72">
        <v>950.91</v>
      </c>
      <c r="N383" s="72">
        <v>802.39300000000003</v>
      </c>
      <c r="O383" s="72">
        <v>663.79499999999996</v>
      </c>
      <c r="P383" s="72">
        <v>499.58600000000001</v>
      </c>
      <c r="Q383" s="72">
        <v>384.45800000000003</v>
      </c>
      <c r="R383" s="72">
        <v>271.89600000000002</v>
      </c>
      <c r="S383" s="72">
        <v>180.88200000000001</v>
      </c>
      <c r="T383" s="72">
        <v>117.45099999999999</v>
      </c>
      <c r="U383" s="72">
        <v>76.962000000000003</v>
      </c>
      <c r="V383" s="72">
        <v>51.112000000000002</v>
      </c>
      <c r="W383" s="72">
        <v>32.625</v>
      </c>
      <c r="X383" s="72">
        <v>11.167999999999999</v>
      </c>
      <c r="Y383" s="72">
        <v>1.8859999999999999</v>
      </c>
      <c r="Z383" s="72">
        <v>0.14799999999999999</v>
      </c>
      <c r="AA383" s="72">
        <v>6.0000000000000001E-3</v>
      </c>
      <c r="AB383" s="4" t="s">
        <v>291</v>
      </c>
      <c r="AD383" s="1">
        <f t="shared" si="5"/>
        <v>45.833000000000006</v>
      </c>
    </row>
    <row r="384" spans="1:30" x14ac:dyDescent="0.3">
      <c r="A384" s="65">
        <v>383</v>
      </c>
      <c r="B384" s="66" t="s">
        <v>323</v>
      </c>
      <c r="C384" s="69" t="s">
        <v>66</v>
      </c>
      <c r="D384" s="71"/>
      <c r="E384" s="71">
        <v>454</v>
      </c>
      <c r="F384" s="71">
        <v>2035</v>
      </c>
      <c r="G384" s="72">
        <v>2057.7759999999998</v>
      </c>
      <c r="H384" s="72">
        <v>1917.462</v>
      </c>
      <c r="I384" s="72">
        <v>1765.7159999999999</v>
      </c>
      <c r="J384" s="72">
        <v>1598.85</v>
      </c>
      <c r="K384" s="72">
        <v>1421.298</v>
      </c>
      <c r="L384" s="72">
        <v>1312.9159999999999</v>
      </c>
      <c r="M384" s="72">
        <v>1098.604</v>
      </c>
      <c r="N384" s="72">
        <v>936.2</v>
      </c>
      <c r="O384" s="72">
        <v>784.90599999999995</v>
      </c>
      <c r="P384" s="72">
        <v>645.50300000000004</v>
      </c>
      <c r="Q384" s="72">
        <v>480.87099999999998</v>
      </c>
      <c r="R384" s="72">
        <v>363.524</v>
      </c>
      <c r="S384" s="72">
        <v>250.678</v>
      </c>
      <c r="T384" s="72">
        <v>160.96100000000001</v>
      </c>
      <c r="U384" s="72">
        <v>98.344999999999999</v>
      </c>
      <c r="V384" s="72">
        <v>57.079000000000001</v>
      </c>
      <c r="W384" s="72">
        <v>30.439</v>
      </c>
      <c r="X384" s="72">
        <v>13.164</v>
      </c>
      <c r="Y384" s="72">
        <v>2.484</v>
      </c>
      <c r="Z384" s="72">
        <v>0.19400000000000001</v>
      </c>
      <c r="AA384" s="72">
        <v>8.0000000000000002E-3</v>
      </c>
      <c r="AB384" s="4" t="s">
        <v>291</v>
      </c>
      <c r="AD384" s="1">
        <f t="shared" si="5"/>
        <v>46.289000000000009</v>
      </c>
    </row>
    <row r="385" spans="1:30" x14ac:dyDescent="0.3">
      <c r="A385" s="65">
        <v>384</v>
      </c>
      <c r="B385" s="66" t="s">
        <v>323</v>
      </c>
      <c r="C385" s="69" t="s">
        <v>66</v>
      </c>
      <c r="D385" s="71"/>
      <c r="E385" s="71">
        <v>454</v>
      </c>
      <c r="F385" s="71">
        <v>2040</v>
      </c>
      <c r="G385" s="72">
        <v>2174.2930000000001</v>
      </c>
      <c r="H385" s="72">
        <v>2043.87</v>
      </c>
      <c r="I385" s="72">
        <v>1913.752</v>
      </c>
      <c r="J385" s="72">
        <v>1760.5550000000001</v>
      </c>
      <c r="K385" s="72">
        <v>1590.472</v>
      </c>
      <c r="L385" s="72">
        <v>1410.7909999999999</v>
      </c>
      <c r="M385" s="72">
        <v>1300.471</v>
      </c>
      <c r="N385" s="72">
        <v>1084.204</v>
      </c>
      <c r="O385" s="72">
        <v>919.39800000000002</v>
      </c>
      <c r="P385" s="72">
        <v>767.29100000000005</v>
      </c>
      <c r="Q385" s="72">
        <v>625.65700000000004</v>
      </c>
      <c r="R385" s="72">
        <v>458.94200000000001</v>
      </c>
      <c r="S385" s="72">
        <v>339.07400000000001</v>
      </c>
      <c r="T385" s="72">
        <v>225.803</v>
      </c>
      <c r="U385" s="72">
        <v>136.31399999999999</v>
      </c>
      <c r="V385" s="72">
        <v>73.784999999999997</v>
      </c>
      <c r="W385" s="72">
        <v>34.500999999999998</v>
      </c>
      <c r="X385" s="72">
        <v>12.548999999999999</v>
      </c>
      <c r="Y385" s="72">
        <v>3.0059999999999998</v>
      </c>
      <c r="Z385" s="72">
        <v>0.26</v>
      </c>
      <c r="AA385" s="72">
        <v>0.01</v>
      </c>
      <c r="AB385" s="4" t="s">
        <v>291</v>
      </c>
      <c r="AD385" s="1">
        <f t="shared" si="5"/>
        <v>50.325999999999993</v>
      </c>
    </row>
    <row r="386" spans="1:30" x14ac:dyDescent="0.3">
      <c r="A386" s="65">
        <v>385</v>
      </c>
      <c r="B386" s="66" t="s">
        <v>323</v>
      </c>
      <c r="C386" s="69" t="s">
        <v>66</v>
      </c>
      <c r="D386" s="71"/>
      <c r="E386" s="71">
        <v>454</v>
      </c>
      <c r="F386" s="71">
        <v>2045</v>
      </c>
      <c r="G386" s="72">
        <v>2282.924</v>
      </c>
      <c r="H386" s="72">
        <v>2161.2170000000001</v>
      </c>
      <c r="I386" s="72">
        <v>2040.2850000000001</v>
      </c>
      <c r="J386" s="72">
        <v>1908.712</v>
      </c>
      <c r="K386" s="72">
        <v>1752.3779999999999</v>
      </c>
      <c r="L386" s="72">
        <v>1580.316</v>
      </c>
      <c r="M386" s="72">
        <v>1399.1890000000001</v>
      </c>
      <c r="N386" s="72">
        <v>1285.9929999999999</v>
      </c>
      <c r="O386" s="72">
        <v>1067.6669999999999</v>
      </c>
      <c r="P386" s="72">
        <v>901.76499999999999</v>
      </c>
      <c r="Q386" s="72">
        <v>746.79200000000003</v>
      </c>
      <c r="R386" s="72">
        <v>600.51900000000001</v>
      </c>
      <c r="S386" s="72">
        <v>431.52800000000002</v>
      </c>
      <c r="T386" s="72">
        <v>308.65100000000001</v>
      </c>
      <c r="U386" s="72">
        <v>193.55500000000001</v>
      </c>
      <c r="V386" s="72">
        <v>103.666</v>
      </c>
      <c r="W386" s="72">
        <v>45.302999999999997</v>
      </c>
      <c r="X386" s="72">
        <v>14.518000000000001</v>
      </c>
      <c r="Y386" s="72">
        <v>2.9359999999999999</v>
      </c>
      <c r="Z386" s="72">
        <v>0.32700000000000001</v>
      </c>
      <c r="AA386" s="72">
        <v>1.4E-2</v>
      </c>
      <c r="AB386" s="4" t="s">
        <v>291</v>
      </c>
      <c r="AD386" s="1">
        <f t="shared" si="5"/>
        <v>63.097999999999999</v>
      </c>
    </row>
    <row r="387" spans="1:30" x14ac:dyDescent="0.3">
      <c r="A387" s="65">
        <v>386</v>
      </c>
      <c r="B387" s="66" t="s">
        <v>323</v>
      </c>
      <c r="C387" s="69" t="s">
        <v>66</v>
      </c>
      <c r="D387" s="71"/>
      <c r="E387" s="71">
        <v>454</v>
      </c>
      <c r="F387" s="71">
        <v>2050</v>
      </c>
      <c r="G387" s="72">
        <v>2378.134</v>
      </c>
      <c r="H387" s="72">
        <v>2270.6840000000002</v>
      </c>
      <c r="I387" s="72">
        <v>2157.81</v>
      </c>
      <c r="J387" s="72">
        <v>2035.393</v>
      </c>
      <c r="K387" s="72">
        <v>1900.6669999999999</v>
      </c>
      <c r="L387" s="72">
        <v>1742.4839999999999</v>
      </c>
      <c r="M387" s="72">
        <v>1569.098</v>
      </c>
      <c r="N387" s="72">
        <v>1385.72</v>
      </c>
      <c r="O387" s="72">
        <v>1269.1849999999999</v>
      </c>
      <c r="P387" s="72">
        <v>1049.79</v>
      </c>
      <c r="Q387" s="72">
        <v>880.26599999999996</v>
      </c>
      <c r="R387" s="72">
        <v>719.57100000000003</v>
      </c>
      <c r="S387" s="72">
        <v>567.78800000000001</v>
      </c>
      <c r="T387" s="72">
        <v>395.99900000000002</v>
      </c>
      <c r="U387" s="72">
        <v>267.54399999999998</v>
      </c>
      <c r="V387" s="72">
        <v>149.34800000000001</v>
      </c>
      <c r="W387" s="72">
        <v>64.754999999999995</v>
      </c>
      <c r="X387" s="72">
        <v>19.492000000000001</v>
      </c>
      <c r="Y387" s="72">
        <v>3.496</v>
      </c>
      <c r="Z387" s="72">
        <v>0.32900000000000001</v>
      </c>
      <c r="AA387" s="72">
        <v>1.7999999999999999E-2</v>
      </c>
      <c r="AB387" s="4" t="s">
        <v>291</v>
      </c>
      <c r="AD387" s="1">
        <f t="shared" ref="AD387:AD450" si="6">SUM(W387:AB387)</f>
        <v>88.089999999999989</v>
      </c>
    </row>
    <row r="388" spans="1:30" x14ac:dyDescent="0.3">
      <c r="A388" s="65">
        <v>387</v>
      </c>
      <c r="B388" s="66" t="s">
        <v>323</v>
      </c>
      <c r="C388" s="69" t="s">
        <v>66</v>
      </c>
      <c r="D388" s="71"/>
      <c r="E388" s="71">
        <v>454</v>
      </c>
      <c r="F388" s="71">
        <v>2055</v>
      </c>
      <c r="G388" s="72">
        <v>2463.4580000000001</v>
      </c>
      <c r="H388" s="72">
        <v>2367.0219999999999</v>
      </c>
      <c r="I388" s="72">
        <v>2267.5210000000002</v>
      </c>
      <c r="J388" s="72">
        <v>2153.1880000000001</v>
      </c>
      <c r="K388" s="72">
        <v>2027.7829999999999</v>
      </c>
      <c r="L388" s="72">
        <v>1891.2339999999999</v>
      </c>
      <c r="M388" s="72">
        <v>1731.8040000000001</v>
      </c>
      <c r="N388" s="72">
        <v>1556.1969999999999</v>
      </c>
      <c r="O388" s="72">
        <v>1370.0409999999999</v>
      </c>
      <c r="P388" s="72">
        <v>1250.5550000000001</v>
      </c>
      <c r="Q388" s="72">
        <v>1027.241</v>
      </c>
      <c r="R388" s="72">
        <v>850.83500000000004</v>
      </c>
      <c r="S388" s="72">
        <v>683.34799999999996</v>
      </c>
      <c r="T388" s="72">
        <v>524.42600000000004</v>
      </c>
      <c r="U388" s="72">
        <v>346.666</v>
      </c>
      <c r="V388" s="72">
        <v>209.511</v>
      </c>
      <c r="W388" s="72">
        <v>95.260999999999996</v>
      </c>
      <c r="X388" s="72">
        <v>28.738</v>
      </c>
      <c r="Y388" s="72">
        <v>4.9000000000000004</v>
      </c>
      <c r="Z388" s="72">
        <v>0.41199999999999998</v>
      </c>
      <c r="AA388" s="72">
        <v>1.9E-2</v>
      </c>
      <c r="AB388" s="4">
        <v>1E-3</v>
      </c>
      <c r="AD388" s="1">
        <f t="shared" si="6"/>
        <v>129.33100000000002</v>
      </c>
    </row>
    <row r="389" spans="1:30" x14ac:dyDescent="0.3">
      <c r="A389" s="65">
        <v>388</v>
      </c>
      <c r="B389" s="66" t="s">
        <v>323</v>
      </c>
      <c r="C389" s="69" t="s">
        <v>66</v>
      </c>
      <c r="D389" s="71"/>
      <c r="E389" s="71">
        <v>454</v>
      </c>
      <c r="F389" s="71">
        <v>2060</v>
      </c>
      <c r="G389" s="72">
        <v>2532.239</v>
      </c>
      <c r="H389" s="72">
        <v>2453.5929999999998</v>
      </c>
      <c r="I389" s="72">
        <v>2364.134</v>
      </c>
      <c r="J389" s="72">
        <v>2263.2280000000001</v>
      </c>
      <c r="K389" s="72">
        <v>2146.0889999999999</v>
      </c>
      <c r="L389" s="72">
        <v>2018.943</v>
      </c>
      <c r="M389" s="72">
        <v>1881.0530000000001</v>
      </c>
      <c r="N389" s="72">
        <v>1719.3920000000001</v>
      </c>
      <c r="O389" s="72">
        <v>1540.84</v>
      </c>
      <c r="P389" s="72">
        <v>1352.0809999999999</v>
      </c>
      <c r="Q389" s="72">
        <v>1226.145</v>
      </c>
      <c r="R389" s="72">
        <v>995.49400000000003</v>
      </c>
      <c r="S389" s="72">
        <v>810.971</v>
      </c>
      <c r="T389" s="72">
        <v>634.56700000000001</v>
      </c>
      <c r="U389" s="72">
        <v>462.92899999999997</v>
      </c>
      <c r="V389" s="72">
        <v>275.108</v>
      </c>
      <c r="W389" s="72">
        <v>136.38900000000001</v>
      </c>
      <c r="X389" s="72">
        <v>43.601999999999997</v>
      </c>
      <c r="Y389" s="72">
        <v>7.5460000000000003</v>
      </c>
      <c r="Z389" s="72">
        <v>0.60899999999999999</v>
      </c>
      <c r="AA389" s="72">
        <v>2.4E-2</v>
      </c>
      <c r="AB389" s="4">
        <v>1E-3</v>
      </c>
      <c r="AD389" s="1">
        <f t="shared" si="6"/>
        <v>188.17100000000002</v>
      </c>
    </row>
    <row r="390" spans="1:30" x14ac:dyDescent="0.3">
      <c r="A390" s="65">
        <v>389</v>
      </c>
      <c r="B390" s="66" t="s">
        <v>323</v>
      </c>
      <c r="C390" s="69" t="s">
        <v>66</v>
      </c>
      <c r="D390" s="71"/>
      <c r="E390" s="71">
        <v>454</v>
      </c>
      <c r="F390" s="71">
        <v>2065</v>
      </c>
      <c r="G390" s="72">
        <v>2584.357</v>
      </c>
      <c r="H390" s="72">
        <v>2523.4830000000002</v>
      </c>
      <c r="I390" s="72">
        <v>2450.9690000000001</v>
      </c>
      <c r="J390" s="72">
        <v>2360.134</v>
      </c>
      <c r="K390" s="72">
        <v>2256.5940000000001</v>
      </c>
      <c r="L390" s="72">
        <v>2137.8139999999999</v>
      </c>
      <c r="M390" s="72">
        <v>2009.29</v>
      </c>
      <c r="N390" s="72">
        <v>1869.0709999999999</v>
      </c>
      <c r="O390" s="72">
        <v>1704.3779999999999</v>
      </c>
      <c r="P390" s="72">
        <v>1522.7739999999999</v>
      </c>
      <c r="Q390" s="72">
        <v>1327.9459999999999</v>
      </c>
      <c r="R390" s="72">
        <v>1191.0429999999999</v>
      </c>
      <c r="S390" s="72">
        <v>951.91300000000001</v>
      </c>
      <c r="T390" s="72">
        <v>756.59299999999996</v>
      </c>
      <c r="U390" s="72">
        <v>564.202</v>
      </c>
      <c r="V390" s="72">
        <v>371.70600000000002</v>
      </c>
      <c r="W390" s="72">
        <v>182.48500000000001</v>
      </c>
      <c r="X390" s="72">
        <v>64.260999999999996</v>
      </c>
      <c r="Y390" s="72">
        <v>11.929</v>
      </c>
      <c r="Z390" s="72">
        <v>0.99</v>
      </c>
      <c r="AA390" s="72">
        <v>3.6999999999999998E-2</v>
      </c>
      <c r="AB390" s="4">
        <v>1E-3</v>
      </c>
      <c r="AD390" s="1">
        <f t="shared" si="6"/>
        <v>259.70299999999997</v>
      </c>
    </row>
    <row r="391" spans="1:30" x14ac:dyDescent="0.3">
      <c r="A391" s="65">
        <v>390</v>
      </c>
      <c r="B391" s="66" t="s">
        <v>323</v>
      </c>
      <c r="C391" s="69" t="s">
        <v>66</v>
      </c>
      <c r="D391" s="71"/>
      <c r="E391" s="71">
        <v>454</v>
      </c>
      <c r="F391" s="71">
        <v>2070</v>
      </c>
      <c r="G391" s="72">
        <v>2617.0120000000002</v>
      </c>
      <c r="H391" s="72">
        <v>2576.152</v>
      </c>
      <c r="I391" s="72">
        <v>2520.9839999999999</v>
      </c>
      <c r="J391" s="72">
        <v>2447.1350000000002</v>
      </c>
      <c r="K391" s="72">
        <v>2353.7800000000002</v>
      </c>
      <c r="L391" s="72">
        <v>2248.6439999999998</v>
      </c>
      <c r="M391" s="72">
        <v>2128.4899999999998</v>
      </c>
      <c r="N391" s="72">
        <v>1997.6289999999999</v>
      </c>
      <c r="O391" s="72">
        <v>1854.1479999999999</v>
      </c>
      <c r="P391" s="72">
        <v>1686.0139999999999</v>
      </c>
      <c r="Q391" s="72">
        <v>1497.6279999999999</v>
      </c>
      <c r="R391" s="72">
        <v>1292.451</v>
      </c>
      <c r="S391" s="72">
        <v>1142.1310000000001</v>
      </c>
      <c r="T391" s="72">
        <v>891.71100000000001</v>
      </c>
      <c r="U391" s="72">
        <v>677.02800000000002</v>
      </c>
      <c r="V391" s="72">
        <v>458.12400000000002</v>
      </c>
      <c r="W391" s="72">
        <v>251.37700000000001</v>
      </c>
      <c r="X391" s="72">
        <v>88.760999999999996</v>
      </c>
      <c r="Y391" s="72">
        <v>18.451000000000001</v>
      </c>
      <c r="Z391" s="72">
        <v>1.6679999999999999</v>
      </c>
      <c r="AA391" s="72">
        <v>6.4000000000000001E-2</v>
      </c>
      <c r="AB391" s="4">
        <v>1E-3</v>
      </c>
      <c r="AD391" s="1">
        <f t="shared" si="6"/>
        <v>360.32200000000006</v>
      </c>
    </row>
    <row r="392" spans="1:30" x14ac:dyDescent="0.3">
      <c r="A392" s="65">
        <v>391</v>
      </c>
      <c r="B392" s="66" t="s">
        <v>323</v>
      </c>
      <c r="C392" s="69" t="s">
        <v>66</v>
      </c>
      <c r="D392" s="71"/>
      <c r="E392" s="71">
        <v>454</v>
      </c>
      <c r="F392" s="71">
        <v>2075</v>
      </c>
      <c r="G392" s="72">
        <v>2632.9569999999999</v>
      </c>
      <c r="H392" s="72">
        <v>2609.2849999999999</v>
      </c>
      <c r="I392" s="72">
        <v>2573.7779999999998</v>
      </c>
      <c r="J392" s="72">
        <v>2517.3209999999999</v>
      </c>
      <c r="K392" s="72">
        <v>2441.0569999999998</v>
      </c>
      <c r="L392" s="72">
        <v>2346.1579999999999</v>
      </c>
      <c r="M392" s="72">
        <v>2239.6469999999999</v>
      </c>
      <c r="N392" s="72">
        <v>2117.1779999999999</v>
      </c>
      <c r="O392" s="72">
        <v>1982.991</v>
      </c>
      <c r="P392" s="72">
        <v>1835.643</v>
      </c>
      <c r="Q392" s="72">
        <v>1660.116</v>
      </c>
      <c r="R392" s="72">
        <v>1460.27</v>
      </c>
      <c r="S392" s="72">
        <v>1242.636</v>
      </c>
      <c r="T392" s="72">
        <v>1074.002</v>
      </c>
      <c r="U392" s="72">
        <v>802.721</v>
      </c>
      <c r="V392" s="72">
        <v>555.49400000000003</v>
      </c>
      <c r="W392" s="72">
        <v>315.47300000000001</v>
      </c>
      <c r="X392" s="72">
        <v>125.953</v>
      </c>
      <c r="Y392" s="72">
        <v>26.661999999999999</v>
      </c>
      <c r="Z392" s="72">
        <v>2.7429999999999999</v>
      </c>
      <c r="AA392" s="72">
        <v>0.113</v>
      </c>
      <c r="AB392" s="4">
        <v>1E-3</v>
      </c>
      <c r="AD392" s="1">
        <f t="shared" si="6"/>
        <v>470.94499999999999</v>
      </c>
    </row>
    <row r="393" spans="1:30" x14ac:dyDescent="0.3">
      <c r="A393" s="65">
        <v>392</v>
      </c>
      <c r="B393" s="66" t="s">
        <v>323</v>
      </c>
      <c r="C393" s="69" t="s">
        <v>66</v>
      </c>
      <c r="D393" s="71"/>
      <c r="E393" s="71">
        <v>454</v>
      </c>
      <c r="F393" s="71">
        <v>2080</v>
      </c>
      <c r="G393" s="72">
        <v>2635.2890000000002</v>
      </c>
      <c r="H393" s="72">
        <v>2625.7919999999999</v>
      </c>
      <c r="I393" s="72">
        <v>2607.029</v>
      </c>
      <c r="J393" s="72">
        <v>2570.2930000000001</v>
      </c>
      <c r="K393" s="72">
        <v>2511.54</v>
      </c>
      <c r="L393" s="72">
        <v>2433.808</v>
      </c>
      <c r="M393" s="72">
        <v>2337.529</v>
      </c>
      <c r="N393" s="72">
        <v>2228.7220000000002</v>
      </c>
      <c r="O393" s="72">
        <v>2102.9490000000001</v>
      </c>
      <c r="P393" s="72">
        <v>1964.6489999999999</v>
      </c>
      <c r="Q393" s="72">
        <v>1809.2829999999999</v>
      </c>
      <c r="R393" s="72">
        <v>1621.35</v>
      </c>
      <c r="S393" s="72">
        <v>1407.518</v>
      </c>
      <c r="T393" s="72">
        <v>1172.7729999999999</v>
      </c>
      <c r="U393" s="72">
        <v>972.31899999999996</v>
      </c>
      <c r="V393" s="72">
        <v>665.11500000000001</v>
      </c>
      <c r="W393" s="72">
        <v>389.03300000000002</v>
      </c>
      <c r="X393" s="72">
        <v>162.52199999999999</v>
      </c>
      <c r="Y393" s="72">
        <v>39.463999999999999</v>
      </c>
      <c r="Z393" s="72">
        <v>4.1959999999999997</v>
      </c>
      <c r="AA393" s="72">
        <v>0.19600000000000001</v>
      </c>
      <c r="AB393" s="4">
        <v>2E-3</v>
      </c>
      <c r="AD393" s="1">
        <f t="shared" si="6"/>
        <v>595.41300000000001</v>
      </c>
    </row>
    <row r="394" spans="1:30" x14ac:dyDescent="0.3">
      <c r="A394" s="65">
        <v>393</v>
      </c>
      <c r="B394" s="66" t="s">
        <v>323</v>
      </c>
      <c r="C394" s="69" t="s">
        <v>66</v>
      </c>
      <c r="D394" s="71"/>
      <c r="E394" s="71">
        <v>454</v>
      </c>
      <c r="F394" s="71">
        <v>2085</v>
      </c>
      <c r="G394" s="72">
        <v>2625.096</v>
      </c>
      <c r="H394" s="72">
        <v>2628.645</v>
      </c>
      <c r="I394" s="72">
        <v>2623.67</v>
      </c>
      <c r="J394" s="72">
        <v>2603.7489999999998</v>
      </c>
      <c r="K394" s="72">
        <v>2564.8490000000002</v>
      </c>
      <c r="L394" s="72">
        <v>2504.6790000000001</v>
      </c>
      <c r="M394" s="72">
        <v>2425.5970000000002</v>
      </c>
      <c r="N394" s="72">
        <v>2327.0500000000002</v>
      </c>
      <c r="O394" s="72">
        <v>2214.942</v>
      </c>
      <c r="P394" s="72">
        <v>2084.893</v>
      </c>
      <c r="Q394" s="72">
        <v>1938.2909999999999</v>
      </c>
      <c r="R394" s="72">
        <v>1769.652</v>
      </c>
      <c r="S394" s="72">
        <v>1566.38</v>
      </c>
      <c r="T394" s="72">
        <v>1333.0260000000001</v>
      </c>
      <c r="U394" s="72">
        <v>1067.509</v>
      </c>
      <c r="V394" s="72">
        <v>813.21</v>
      </c>
      <c r="W394" s="72">
        <v>473.34800000000001</v>
      </c>
      <c r="X394" s="72">
        <v>205.81800000000001</v>
      </c>
      <c r="Y394" s="72">
        <v>53.046999999999997</v>
      </c>
      <c r="Z394" s="72">
        <v>6.5670000000000002</v>
      </c>
      <c r="AA394" s="72">
        <v>0.317</v>
      </c>
      <c r="AB394" s="4" t="s">
        <v>291</v>
      </c>
      <c r="AD394" s="1">
        <f t="shared" si="6"/>
        <v>739.09700000000009</v>
      </c>
    </row>
    <row r="395" spans="1:30" x14ac:dyDescent="0.3">
      <c r="A395" s="65">
        <v>394</v>
      </c>
      <c r="B395" s="66" t="s">
        <v>323</v>
      </c>
      <c r="C395" s="69" t="s">
        <v>66</v>
      </c>
      <c r="D395" s="71"/>
      <c r="E395" s="71">
        <v>454</v>
      </c>
      <c r="F395" s="71">
        <v>2090</v>
      </c>
      <c r="G395" s="72">
        <v>2600.39</v>
      </c>
      <c r="H395" s="72">
        <v>2618.9749999999999</v>
      </c>
      <c r="I395" s="72">
        <v>2626.6680000000001</v>
      </c>
      <c r="J395" s="72">
        <v>2620.6120000000001</v>
      </c>
      <c r="K395" s="72">
        <v>2598.6509999999998</v>
      </c>
      <c r="L395" s="72">
        <v>2558.393</v>
      </c>
      <c r="M395" s="72">
        <v>2496.9070000000002</v>
      </c>
      <c r="N395" s="72">
        <v>2415.6109999999999</v>
      </c>
      <c r="O395" s="72">
        <v>2313.8040000000001</v>
      </c>
      <c r="P395" s="72">
        <v>2197.3150000000001</v>
      </c>
      <c r="Q395" s="72">
        <v>2058.7950000000001</v>
      </c>
      <c r="R395" s="72">
        <v>1898.4929999999999</v>
      </c>
      <c r="S395" s="72">
        <v>1713.2950000000001</v>
      </c>
      <c r="T395" s="72">
        <v>1488.328</v>
      </c>
      <c r="U395" s="72">
        <v>1219.7670000000001</v>
      </c>
      <c r="V395" s="72">
        <v>900.87900000000002</v>
      </c>
      <c r="W395" s="72">
        <v>587.76199999999994</v>
      </c>
      <c r="X395" s="72">
        <v>257.19200000000001</v>
      </c>
      <c r="Y395" s="72">
        <v>70.111000000000004</v>
      </c>
      <c r="Z395" s="72">
        <v>9.3870000000000005</v>
      </c>
      <c r="AA395" s="72">
        <v>0.52900000000000003</v>
      </c>
      <c r="AB395" s="4" t="s">
        <v>291</v>
      </c>
      <c r="AD395" s="1">
        <f t="shared" si="6"/>
        <v>924.98099999999999</v>
      </c>
    </row>
    <row r="396" spans="1:30" x14ac:dyDescent="0.3">
      <c r="A396" s="65">
        <v>395</v>
      </c>
      <c r="B396" s="66" t="s">
        <v>323</v>
      </c>
      <c r="C396" s="69" t="s">
        <v>66</v>
      </c>
      <c r="D396" s="71"/>
      <c r="E396" s="71">
        <v>454</v>
      </c>
      <c r="F396" s="71">
        <v>2095</v>
      </c>
      <c r="G396" s="72">
        <v>2572.7620000000002</v>
      </c>
      <c r="H396" s="72">
        <v>2594.8180000000002</v>
      </c>
      <c r="I396" s="72">
        <v>2617.152</v>
      </c>
      <c r="J396" s="72">
        <v>2623.8220000000001</v>
      </c>
      <c r="K396" s="72">
        <v>2615.866</v>
      </c>
      <c r="L396" s="72">
        <v>2592.6480000000001</v>
      </c>
      <c r="M396" s="72">
        <v>2551.105</v>
      </c>
      <c r="N396" s="72">
        <v>2487.4989999999998</v>
      </c>
      <c r="O396" s="72">
        <v>2403.0059999999999</v>
      </c>
      <c r="P396" s="72">
        <v>2296.7370000000001</v>
      </c>
      <c r="Q396" s="72">
        <v>2171.6419999999998</v>
      </c>
      <c r="R396" s="72">
        <v>2019.2329999999999</v>
      </c>
      <c r="S396" s="72">
        <v>1841.799</v>
      </c>
      <c r="T396" s="72">
        <v>1632.9259999999999</v>
      </c>
      <c r="U396" s="72">
        <v>1368.6769999999999</v>
      </c>
      <c r="V396" s="72">
        <v>1038.4559999999999</v>
      </c>
      <c r="W396" s="72">
        <v>660.95100000000002</v>
      </c>
      <c r="X396" s="72">
        <v>327.45999999999998</v>
      </c>
      <c r="Y396" s="72">
        <v>91.221000000000004</v>
      </c>
      <c r="Z396" s="72">
        <v>13.146000000000001</v>
      </c>
      <c r="AA396" s="72">
        <v>0.80900000000000005</v>
      </c>
      <c r="AB396" s="4" t="s">
        <v>291</v>
      </c>
      <c r="AD396" s="1">
        <f t="shared" si="6"/>
        <v>1093.587</v>
      </c>
    </row>
    <row r="397" spans="1:30" x14ac:dyDescent="0.3">
      <c r="A397" s="65">
        <v>396</v>
      </c>
      <c r="B397" s="66" t="s">
        <v>323</v>
      </c>
      <c r="C397" s="69" t="s">
        <v>66</v>
      </c>
      <c r="D397" s="71"/>
      <c r="E397" s="71">
        <v>454</v>
      </c>
      <c r="F397" s="71">
        <v>2100</v>
      </c>
      <c r="G397" s="72">
        <v>2539.0949999999998</v>
      </c>
      <c r="H397" s="72">
        <v>2567.6860000000001</v>
      </c>
      <c r="I397" s="72">
        <v>2593.1550000000002</v>
      </c>
      <c r="J397" s="72">
        <v>2614.5259999999998</v>
      </c>
      <c r="K397" s="72">
        <v>2619.4450000000002</v>
      </c>
      <c r="L397" s="72">
        <v>2610.3220000000001</v>
      </c>
      <c r="M397" s="72">
        <v>2585.8989999999999</v>
      </c>
      <c r="N397" s="72">
        <v>2542.2910000000002</v>
      </c>
      <c r="O397" s="72">
        <v>2475.587</v>
      </c>
      <c r="P397" s="72">
        <v>2386.6019999999999</v>
      </c>
      <c r="Q397" s="72">
        <v>2271.7649999999999</v>
      </c>
      <c r="R397" s="72">
        <v>2132.6379999999999</v>
      </c>
      <c r="S397" s="72">
        <v>1962.796</v>
      </c>
      <c r="T397" s="72">
        <v>1760.615</v>
      </c>
      <c r="U397" s="72">
        <v>1508.797</v>
      </c>
      <c r="V397" s="72">
        <v>1175.0530000000001</v>
      </c>
      <c r="W397" s="72">
        <v>773.06600000000003</v>
      </c>
      <c r="X397" s="72">
        <v>377.37200000000001</v>
      </c>
      <c r="Y397" s="72">
        <v>120.681</v>
      </c>
      <c r="Z397" s="72">
        <v>18.068999999999999</v>
      </c>
      <c r="AA397" s="72">
        <v>1.2050000000000001</v>
      </c>
      <c r="AB397" s="4" t="s">
        <v>291</v>
      </c>
      <c r="AD397" s="1">
        <f t="shared" si="6"/>
        <v>1290.393</v>
      </c>
    </row>
    <row r="398" spans="1:30" x14ac:dyDescent="0.3">
      <c r="A398" s="65">
        <v>397</v>
      </c>
      <c r="B398" s="66" t="s">
        <v>323</v>
      </c>
      <c r="C398" s="69" t="s">
        <v>67</v>
      </c>
      <c r="D398" s="71">
        <v>1</v>
      </c>
      <c r="E398" s="71">
        <v>480</v>
      </c>
      <c r="F398" s="71">
        <v>2015</v>
      </c>
      <c r="G398" s="72">
        <v>35.136000000000003</v>
      </c>
      <c r="H398" s="72">
        <v>41.095999999999997</v>
      </c>
      <c r="I398" s="72">
        <v>48.281999999999996</v>
      </c>
      <c r="J398" s="72">
        <v>47.74</v>
      </c>
      <c r="K398" s="72">
        <v>51.997999999999998</v>
      </c>
      <c r="L398" s="72">
        <v>44.725999999999999</v>
      </c>
      <c r="M398" s="72">
        <v>44.232999999999997</v>
      </c>
      <c r="N398" s="72">
        <v>51.014000000000003</v>
      </c>
      <c r="O398" s="72">
        <v>42.701000000000001</v>
      </c>
      <c r="P398" s="72">
        <v>44.13</v>
      </c>
      <c r="Q398" s="72">
        <v>46.795999999999999</v>
      </c>
      <c r="R398" s="72">
        <v>39.274999999999999</v>
      </c>
      <c r="S398" s="72">
        <v>33.131999999999998</v>
      </c>
      <c r="T398" s="72">
        <v>23.599</v>
      </c>
      <c r="U398" s="72">
        <v>13.291</v>
      </c>
      <c r="V398" s="72">
        <v>8.875</v>
      </c>
      <c r="W398" s="72">
        <v>4.9660000000000002</v>
      </c>
      <c r="X398" s="72">
        <v>2.024</v>
      </c>
      <c r="Y398" s="72">
        <v>0.64500000000000002</v>
      </c>
      <c r="Z398" s="72">
        <v>0.125</v>
      </c>
      <c r="AA398" s="72">
        <v>1.0999999999999999E-2</v>
      </c>
      <c r="AB398" s="4" t="s">
        <v>291</v>
      </c>
      <c r="AD398" s="1">
        <f t="shared" si="6"/>
        <v>7.7709999999999999</v>
      </c>
    </row>
    <row r="399" spans="1:30" x14ac:dyDescent="0.3">
      <c r="A399" s="65">
        <v>398</v>
      </c>
      <c r="B399" s="66" t="s">
        <v>323</v>
      </c>
      <c r="C399" s="69" t="s">
        <v>67</v>
      </c>
      <c r="D399" s="71">
        <v>1</v>
      </c>
      <c r="E399" s="71">
        <v>480</v>
      </c>
      <c r="F399" s="71">
        <v>2020</v>
      </c>
      <c r="G399" s="72">
        <v>33.731999999999999</v>
      </c>
      <c r="H399" s="72">
        <v>35.075000000000003</v>
      </c>
      <c r="I399" s="72">
        <v>41.057000000000002</v>
      </c>
      <c r="J399" s="72">
        <v>48.183999999999997</v>
      </c>
      <c r="K399" s="72">
        <v>47.509</v>
      </c>
      <c r="L399" s="72">
        <v>51.615000000000002</v>
      </c>
      <c r="M399" s="72">
        <v>44.292999999999999</v>
      </c>
      <c r="N399" s="72">
        <v>43.648000000000003</v>
      </c>
      <c r="O399" s="72">
        <v>50.073</v>
      </c>
      <c r="P399" s="72">
        <v>41.600999999999999</v>
      </c>
      <c r="Q399" s="72">
        <v>42.448999999999998</v>
      </c>
      <c r="R399" s="72">
        <v>44.319000000000003</v>
      </c>
      <c r="S399" s="72">
        <v>36.234999999999999</v>
      </c>
      <c r="T399" s="72">
        <v>29.36</v>
      </c>
      <c r="U399" s="72">
        <v>19.741</v>
      </c>
      <c r="V399" s="72">
        <v>10.222</v>
      </c>
      <c r="W399" s="72">
        <v>5.9160000000000004</v>
      </c>
      <c r="X399" s="72">
        <v>2.605</v>
      </c>
      <c r="Y399" s="72">
        <v>0.77600000000000002</v>
      </c>
      <c r="Z399" s="72">
        <v>0.16500000000000001</v>
      </c>
      <c r="AA399" s="72">
        <v>0.02</v>
      </c>
      <c r="AB399" s="4" t="s">
        <v>291</v>
      </c>
      <c r="AD399" s="1">
        <f t="shared" si="6"/>
        <v>9.4819999999999993</v>
      </c>
    </row>
    <row r="400" spans="1:30" x14ac:dyDescent="0.3">
      <c r="A400" s="65">
        <v>399</v>
      </c>
      <c r="B400" s="66" t="s">
        <v>323</v>
      </c>
      <c r="C400" s="69" t="s">
        <v>67</v>
      </c>
      <c r="D400" s="71">
        <v>1</v>
      </c>
      <c r="E400" s="71">
        <v>480</v>
      </c>
      <c r="F400" s="71">
        <v>2025</v>
      </c>
      <c r="G400" s="72">
        <v>33.792000000000002</v>
      </c>
      <c r="H400" s="72">
        <v>33.679000000000002</v>
      </c>
      <c r="I400" s="72">
        <v>35.045000000000002</v>
      </c>
      <c r="J400" s="72">
        <v>40.978999999999999</v>
      </c>
      <c r="K400" s="72">
        <v>47.966000000000001</v>
      </c>
      <c r="L400" s="72">
        <v>47.183</v>
      </c>
      <c r="M400" s="72">
        <v>51.145000000000003</v>
      </c>
      <c r="N400" s="72">
        <v>43.743000000000002</v>
      </c>
      <c r="O400" s="72">
        <v>42.896000000000001</v>
      </c>
      <c r="P400" s="72">
        <v>48.866</v>
      </c>
      <c r="Q400" s="72">
        <v>40.118000000000002</v>
      </c>
      <c r="R400" s="72">
        <v>40.343000000000004</v>
      </c>
      <c r="S400" s="72">
        <v>41.094999999999999</v>
      </c>
      <c r="T400" s="72">
        <v>32.341999999999999</v>
      </c>
      <c r="U400" s="72">
        <v>24.797999999999998</v>
      </c>
      <c r="V400" s="72">
        <v>15.368</v>
      </c>
      <c r="W400" s="72">
        <v>6.9180000000000001</v>
      </c>
      <c r="X400" s="72">
        <v>3.1629999999999998</v>
      </c>
      <c r="Y400" s="72">
        <v>1.018</v>
      </c>
      <c r="Z400" s="72">
        <v>0.20100000000000001</v>
      </c>
      <c r="AA400" s="72">
        <v>2.7E-2</v>
      </c>
      <c r="AB400" s="4" t="s">
        <v>291</v>
      </c>
      <c r="AD400" s="1">
        <f t="shared" si="6"/>
        <v>11.327</v>
      </c>
    </row>
    <row r="401" spans="1:30" x14ac:dyDescent="0.3">
      <c r="A401" s="65">
        <v>400</v>
      </c>
      <c r="B401" s="66" t="s">
        <v>323</v>
      </c>
      <c r="C401" s="69" t="s">
        <v>67</v>
      </c>
      <c r="D401" s="71">
        <v>1</v>
      </c>
      <c r="E401" s="71">
        <v>480</v>
      </c>
      <c r="F401" s="71">
        <v>2030</v>
      </c>
      <c r="G401" s="72">
        <v>33.966999999999999</v>
      </c>
      <c r="H401" s="72">
        <v>33.744999999999997</v>
      </c>
      <c r="I401" s="72">
        <v>33.654000000000003</v>
      </c>
      <c r="J401" s="72">
        <v>34.982999999999997</v>
      </c>
      <c r="K401" s="72">
        <v>40.807000000000002</v>
      </c>
      <c r="L401" s="72">
        <v>47.661000000000001</v>
      </c>
      <c r="M401" s="72">
        <v>46.783000000000001</v>
      </c>
      <c r="N401" s="72">
        <v>50.558</v>
      </c>
      <c r="O401" s="72">
        <v>43.045999999999999</v>
      </c>
      <c r="P401" s="72">
        <v>41.935000000000002</v>
      </c>
      <c r="Q401" s="72">
        <v>47.246000000000002</v>
      </c>
      <c r="R401" s="72">
        <v>38.259</v>
      </c>
      <c r="S401" s="72">
        <v>37.593000000000004</v>
      </c>
      <c r="T401" s="72">
        <v>36.939</v>
      </c>
      <c r="U401" s="72">
        <v>27.577000000000002</v>
      </c>
      <c r="V401" s="72">
        <v>19.541</v>
      </c>
      <c r="W401" s="72">
        <v>10.564</v>
      </c>
      <c r="X401" s="72">
        <v>3.7709999999999999</v>
      </c>
      <c r="Y401" s="72">
        <v>1.2609999999999999</v>
      </c>
      <c r="Z401" s="72">
        <v>0.26900000000000002</v>
      </c>
      <c r="AA401" s="72">
        <v>3.4000000000000002E-2</v>
      </c>
      <c r="AB401" s="4" t="s">
        <v>291</v>
      </c>
      <c r="AD401" s="1">
        <f t="shared" si="6"/>
        <v>15.899000000000001</v>
      </c>
    </row>
    <row r="402" spans="1:30" x14ac:dyDescent="0.3">
      <c r="A402" s="65">
        <v>401</v>
      </c>
      <c r="B402" s="66" t="s">
        <v>323</v>
      </c>
      <c r="C402" s="69" t="s">
        <v>67</v>
      </c>
      <c r="D402" s="71">
        <v>1</v>
      </c>
      <c r="E402" s="71">
        <v>480</v>
      </c>
      <c r="F402" s="71">
        <v>2035</v>
      </c>
      <c r="G402" s="72">
        <v>32.893999999999998</v>
      </c>
      <c r="H402" s="72">
        <v>33.924999999999997</v>
      </c>
      <c r="I402" s="72">
        <v>33.720999999999997</v>
      </c>
      <c r="J402" s="72">
        <v>33.598999999999997</v>
      </c>
      <c r="K402" s="72">
        <v>34.85</v>
      </c>
      <c r="L402" s="72">
        <v>40.569000000000003</v>
      </c>
      <c r="M402" s="72">
        <v>47.29</v>
      </c>
      <c r="N402" s="72">
        <v>46.29</v>
      </c>
      <c r="O402" s="72">
        <v>49.814999999999998</v>
      </c>
      <c r="P402" s="72">
        <v>42.155000000000001</v>
      </c>
      <c r="Q402" s="72">
        <v>40.648000000000003</v>
      </c>
      <c r="R402" s="72">
        <v>45.210999999999999</v>
      </c>
      <c r="S402" s="72">
        <v>35.825000000000003</v>
      </c>
      <c r="T402" s="72">
        <v>34.029000000000003</v>
      </c>
      <c r="U402" s="72">
        <v>31.797000000000001</v>
      </c>
      <c r="V402" s="72">
        <v>21.998000000000001</v>
      </c>
      <c r="W402" s="72">
        <v>13.644</v>
      </c>
      <c r="X402" s="72">
        <v>5.8730000000000002</v>
      </c>
      <c r="Y402" s="72">
        <v>1.534</v>
      </c>
      <c r="Z402" s="72">
        <v>0.34</v>
      </c>
      <c r="AA402" s="72">
        <v>4.4999999999999998E-2</v>
      </c>
      <c r="AB402" s="4">
        <v>1E-3</v>
      </c>
      <c r="AD402" s="1">
        <f t="shared" si="6"/>
        <v>21.437000000000001</v>
      </c>
    </row>
    <row r="403" spans="1:30" x14ac:dyDescent="0.3">
      <c r="A403" s="65">
        <v>402</v>
      </c>
      <c r="B403" s="66" t="s">
        <v>323</v>
      </c>
      <c r="C403" s="69" t="s">
        <v>67</v>
      </c>
      <c r="D403" s="71">
        <v>1</v>
      </c>
      <c r="E403" s="71">
        <v>480</v>
      </c>
      <c r="F403" s="71">
        <v>2040</v>
      </c>
      <c r="G403" s="72">
        <v>30.824999999999999</v>
      </c>
      <c r="H403" s="72">
        <v>32.854999999999997</v>
      </c>
      <c r="I403" s="72">
        <v>33.901000000000003</v>
      </c>
      <c r="J403" s="72">
        <v>33.670999999999999</v>
      </c>
      <c r="K403" s="72">
        <v>33.481000000000002</v>
      </c>
      <c r="L403" s="72">
        <v>34.662999999999997</v>
      </c>
      <c r="M403" s="72">
        <v>40.28</v>
      </c>
      <c r="N403" s="72">
        <v>46.835999999999999</v>
      </c>
      <c r="O403" s="72">
        <v>45.667999999999999</v>
      </c>
      <c r="P403" s="72">
        <v>48.87</v>
      </c>
      <c r="Q403" s="72">
        <v>40.963999999999999</v>
      </c>
      <c r="R403" s="72">
        <v>39.027999999999999</v>
      </c>
      <c r="S403" s="72">
        <v>42.534999999999997</v>
      </c>
      <c r="T403" s="72">
        <v>32.652000000000001</v>
      </c>
      <c r="U403" s="72">
        <v>29.565000000000001</v>
      </c>
      <c r="V403" s="72">
        <v>25.672999999999998</v>
      </c>
      <c r="W403" s="72">
        <v>15.606999999999999</v>
      </c>
      <c r="X403" s="72">
        <v>7.7450000000000001</v>
      </c>
      <c r="Y403" s="72">
        <v>2.4420000000000002</v>
      </c>
      <c r="Z403" s="72">
        <v>0.42</v>
      </c>
      <c r="AA403" s="72">
        <v>5.7000000000000002E-2</v>
      </c>
      <c r="AB403" s="4">
        <v>3.0000000000000001E-3</v>
      </c>
      <c r="AD403" s="1">
        <f t="shared" si="6"/>
        <v>26.274000000000001</v>
      </c>
    </row>
    <row r="404" spans="1:30" x14ac:dyDescent="0.3">
      <c r="A404" s="65">
        <v>403</v>
      </c>
      <c r="B404" s="66" t="s">
        <v>323</v>
      </c>
      <c r="C404" s="69" t="s">
        <v>67</v>
      </c>
      <c r="D404" s="71">
        <v>1</v>
      </c>
      <c r="E404" s="71">
        <v>480</v>
      </c>
      <c r="F404" s="71">
        <v>2045</v>
      </c>
      <c r="G404" s="72">
        <v>28.672000000000001</v>
      </c>
      <c r="H404" s="72">
        <v>30.791</v>
      </c>
      <c r="I404" s="72">
        <v>32.835000000000001</v>
      </c>
      <c r="J404" s="72">
        <v>33.856000000000002</v>
      </c>
      <c r="K404" s="72">
        <v>33.566000000000003</v>
      </c>
      <c r="L404" s="72">
        <v>33.320999999999998</v>
      </c>
      <c r="M404" s="72">
        <v>34.444000000000003</v>
      </c>
      <c r="N404" s="72">
        <v>39.936999999999998</v>
      </c>
      <c r="O404" s="72">
        <v>46.274000000000001</v>
      </c>
      <c r="P404" s="72">
        <v>44.887999999999998</v>
      </c>
      <c r="Q404" s="72">
        <v>47.619</v>
      </c>
      <c r="R404" s="72">
        <v>39.47</v>
      </c>
      <c r="S404" s="72">
        <v>36.901000000000003</v>
      </c>
      <c r="T404" s="72">
        <v>39.045999999999999</v>
      </c>
      <c r="U404" s="72">
        <v>28.645</v>
      </c>
      <c r="V404" s="72">
        <v>24.178000000000001</v>
      </c>
      <c r="W404" s="72">
        <v>18.527000000000001</v>
      </c>
      <c r="X404" s="72">
        <v>9.0540000000000003</v>
      </c>
      <c r="Y404" s="72">
        <v>3.2989999999999999</v>
      </c>
      <c r="Z404" s="72">
        <v>0.68300000000000005</v>
      </c>
      <c r="AA404" s="72">
        <v>7.0999999999999994E-2</v>
      </c>
      <c r="AB404" s="4">
        <v>5.0000000000000001E-3</v>
      </c>
      <c r="AD404" s="1">
        <f t="shared" si="6"/>
        <v>31.639000000000003</v>
      </c>
    </row>
    <row r="405" spans="1:30" x14ac:dyDescent="0.3">
      <c r="A405" s="65">
        <v>404</v>
      </c>
      <c r="B405" s="66" t="s">
        <v>323</v>
      </c>
      <c r="C405" s="69" t="s">
        <v>67</v>
      </c>
      <c r="D405" s="71">
        <v>1</v>
      </c>
      <c r="E405" s="71">
        <v>480</v>
      </c>
      <c r="F405" s="71">
        <v>2050</v>
      </c>
      <c r="G405" s="72">
        <v>27.356000000000002</v>
      </c>
      <c r="H405" s="72">
        <v>28.643000000000001</v>
      </c>
      <c r="I405" s="72">
        <v>30.773</v>
      </c>
      <c r="J405" s="72">
        <v>32.796999999999997</v>
      </c>
      <c r="K405" s="72">
        <v>33.761000000000003</v>
      </c>
      <c r="L405" s="72">
        <v>33.421999999999997</v>
      </c>
      <c r="M405" s="72">
        <v>33.134</v>
      </c>
      <c r="N405" s="72">
        <v>34.183999999999997</v>
      </c>
      <c r="O405" s="72">
        <v>39.512</v>
      </c>
      <c r="P405" s="72">
        <v>45.567999999999998</v>
      </c>
      <c r="Q405" s="72">
        <v>43.85</v>
      </c>
      <c r="R405" s="72">
        <v>46.033999999999999</v>
      </c>
      <c r="S405" s="72">
        <v>37.493000000000002</v>
      </c>
      <c r="T405" s="72">
        <v>34.098999999999997</v>
      </c>
      <c r="U405" s="72">
        <v>34.564999999999998</v>
      </c>
      <c r="V405" s="72">
        <v>23.71</v>
      </c>
      <c r="W405" s="72">
        <v>17.734000000000002</v>
      </c>
      <c r="X405" s="72">
        <v>10.983000000000001</v>
      </c>
      <c r="Y405" s="72">
        <v>3.952</v>
      </c>
      <c r="Z405" s="72">
        <v>0.94299999999999995</v>
      </c>
      <c r="AA405" s="72">
        <v>0.113</v>
      </c>
      <c r="AB405" s="4">
        <v>6.0000000000000001E-3</v>
      </c>
      <c r="AD405" s="1">
        <f t="shared" si="6"/>
        <v>33.731000000000002</v>
      </c>
    </row>
    <row r="406" spans="1:30" x14ac:dyDescent="0.3">
      <c r="A406" s="65">
        <v>405</v>
      </c>
      <c r="B406" s="66" t="s">
        <v>323</v>
      </c>
      <c r="C406" s="69" t="s">
        <v>67</v>
      </c>
      <c r="D406" s="71">
        <v>1</v>
      </c>
      <c r="E406" s="71">
        <v>480</v>
      </c>
      <c r="F406" s="71">
        <v>2055</v>
      </c>
      <c r="G406" s="72">
        <v>27.032</v>
      </c>
      <c r="H406" s="72">
        <v>27.331</v>
      </c>
      <c r="I406" s="72">
        <v>28.628</v>
      </c>
      <c r="J406" s="72">
        <v>30.74</v>
      </c>
      <c r="K406" s="72">
        <v>32.715000000000003</v>
      </c>
      <c r="L406" s="72">
        <v>33.634</v>
      </c>
      <c r="M406" s="72">
        <v>33.259</v>
      </c>
      <c r="N406" s="72">
        <v>32.914999999999999</v>
      </c>
      <c r="O406" s="72">
        <v>33.866</v>
      </c>
      <c r="P406" s="72">
        <v>38.973999999999997</v>
      </c>
      <c r="Q406" s="72">
        <v>44.621000000000002</v>
      </c>
      <c r="R406" s="72">
        <v>42.527999999999999</v>
      </c>
      <c r="S406" s="72">
        <v>43.930999999999997</v>
      </c>
      <c r="T406" s="72">
        <v>34.878</v>
      </c>
      <c r="U406" s="72">
        <v>30.468</v>
      </c>
      <c r="V406" s="72">
        <v>28.972999999999999</v>
      </c>
      <c r="W406" s="72">
        <v>17.696000000000002</v>
      </c>
      <c r="X406" s="72">
        <v>10.765000000000001</v>
      </c>
      <c r="Y406" s="72">
        <v>4.9279999999999999</v>
      </c>
      <c r="Z406" s="72">
        <v>1.1619999999999999</v>
      </c>
      <c r="AA406" s="72">
        <v>0.161</v>
      </c>
      <c r="AB406" s="4">
        <v>8.0000000000000002E-3</v>
      </c>
      <c r="AD406" s="1">
        <f t="shared" si="6"/>
        <v>34.720000000000006</v>
      </c>
    </row>
    <row r="407" spans="1:30" x14ac:dyDescent="0.3">
      <c r="A407" s="65">
        <v>406</v>
      </c>
      <c r="B407" s="66" t="s">
        <v>323</v>
      </c>
      <c r="C407" s="69" t="s">
        <v>67</v>
      </c>
      <c r="D407" s="71">
        <v>1</v>
      </c>
      <c r="E407" s="71">
        <v>480</v>
      </c>
      <c r="F407" s="71">
        <v>2060</v>
      </c>
      <c r="G407" s="72">
        <v>26.989000000000001</v>
      </c>
      <c r="H407" s="72">
        <v>27.01</v>
      </c>
      <c r="I407" s="72">
        <v>27.315999999999999</v>
      </c>
      <c r="J407" s="72">
        <v>28.600999999999999</v>
      </c>
      <c r="K407" s="72">
        <v>30.67</v>
      </c>
      <c r="L407" s="72">
        <v>32.606000000000002</v>
      </c>
      <c r="M407" s="72">
        <v>33.488999999999997</v>
      </c>
      <c r="N407" s="72">
        <v>33.067</v>
      </c>
      <c r="O407" s="72">
        <v>32.643999999999998</v>
      </c>
      <c r="P407" s="72">
        <v>33.457999999999998</v>
      </c>
      <c r="Q407" s="72">
        <v>38.250999999999998</v>
      </c>
      <c r="R407" s="72">
        <v>43.405999999999999</v>
      </c>
      <c r="S407" s="72">
        <v>40.762999999999998</v>
      </c>
      <c r="T407" s="72">
        <v>41.127000000000002</v>
      </c>
      <c r="U407" s="72">
        <v>31.443000000000001</v>
      </c>
      <c r="V407" s="72">
        <v>25.853000000000002</v>
      </c>
      <c r="W407" s="72">
        <v>22</v>
      </c>
      <c r="X407" s="72">
        <v>11.006</v>
      </c>
      <c r="Y407" s="72">
        <v>4.9749999999999996</v>
      </c>
      <c r="Z407" s="72">
        <v>1.494</v>
      </c>
      <c r="AA407" s="72">
        <v>0.20599999999999999</v>
      </c>
      <c r="AB407" s="4">
        <v>1.0999999999999999E-2</v>
      </c>
      <c r="AD407" s="1">
        <f t="shared" si="6"/>
        <v>39.692000000000007</v>
      </c>
    </row>
    <row r="408" spans="1:30" x14ac:dyDescent="0.3">
      <c r="A408" s="65">
        <v>407</v>
      </c>
      <c r="B408" s="66" t="s">
        <v>323</v>
      </c>
      <c r="C408" s="69" t="s">
        <v>67</v>
      </c>
      <c r="D408" s="71">
        <v>1</v>
      </c>
      <c r="E408" s="71">
        <v>480</v>
      </c>
      <c r="F408" s="71">
        <v>2065</v>
      </c>
      <c r="G408" s="72">
        <v>26.547000000000001</v>
      </c>
      <c r="H408" s="72">
        <v>26.968</v>
      </c>
      <c r="I408" s="72">
        <v>26.995000000000001</v>
      </c>
      <c r="J408" s="72">
        <v>27.292000000000002</v>
      </c>
      <c r="K408" s="72">
        <v>28.545000000000002</v>
      </c>
      <c r="L408" s="72">
        <v>30.581</v>
      </c>
      <c r="M408" s="72">
        <v>32.481999999999999</v>
      </c>
      <c r="N408" s="72">
        <v>33.319000000000003</v>
      </c>
      <c r="O408" s="72">
        <v>32.828000000000003</v>
      </c>
      <c r="P408" s="72">
        <v>32.298000000000002</v>
      </c>
      <c r="Q408" s="72">
        <v>32.908000000000001</v>
      </c>
      <c r="R408" s="72">
        <v>37.320999999999998</v>
      </c>
      <c r="S408" s="72">
        <v>41.787999999999997</v>
      </c>
      <c r="T408" s="72">
        <v>38.405999999999999</v>
      </c>
      <c r="U408" s="72">
        <v>37.415999999999997</v>
      </c>
      <c r="V408" s="72">
        <v>27.024999999999999</v>
      </c>
      <c r="W408" s="72">
        <v>19.995999999999999</v>
      </c>
      <c r="X408" s="72">
        <v>14.047000000000001</v>
      </c>
      <c r="Y408" s="72">
        <v>5.2560000000000002</v>
      </c>
      <c r="Z408" s="72">
        <v>1.5649999999999999</v>
      </c>
      <c r="AA408" s="72">
        <v>0.27200000000000002</v>
      </c>
      <c r="AB408" s="4" t="s">
        <v>291</v>
      </c>
      <c r="AD408" s="1">
        <f t="shared" si="6"/>
        <v>41.135999999999996</v>
      </c>
    </row>
    <row r="409" spans="1:30" x14ac:dyDescent="0.3">
      <c r="A409" s="65">
        <v>408</v>
      </c>
      <c r="B409" s="66" t="s">
        <v>323</v>
      </c>
      <c r="C409" s="69" t="s">
        <v>67</v>
      </c>
      <c r="D409" s="71">
        <v>1</v>
      </c>
      <c r="E409" s="71">
        <v>480</v>
      </c>
      <c r="F409" s="71">
        <v>2070</v>
      </c>
      <c r="G409" s="72">
        <v>25.614999999999998</v>
      </c>
      <c r="H409" s="72">
        <v>26.527000000000001</v>
      </c>
      <c r="I409" s="72">
        <v>26.954999999999998</v>
      </c>
      <c r="J409" s="72">
        <v>26.974</v>
      </c>
      <c r="K409" s="72">
        <v>27.244</v>
      </c>
      <c r="L409" s="72">
        <v>28.47</v>
      </c>
      <c r="M409" s="72">
        <v>30.481000000000002</v>
      </c>
      <c r="N409" s="72">
        <v>32.340000000000003</v>
      </c>
      <c r="O409" s="72">
        <v>33.11</v>
      </c>
      <c r="P409" s="72">
        <v>32.521999999999998</v>
      </c>
      <c r="Q409" s="72">
        <v>31.826000000000001</v>
      </c>
      <c r="R409" s="72">
        <v>32.192999999999998</v>
      </c>
      <c r="S409" s="72">
        <v>36.067</v>
      </c>
      <c r="T409" s="72">
        <v>39.597999999999999</v>
      </c>
      <c r="U409" s="72">
        <v>35.232999999999997</v>
      </c>
      <c r="V409" s="72">
        <v>32.545000000000002</v>
      </c>
      <c r="W409" s="72">
        <v>21.274999999999999</v>
      </c>
      <c r="X409" s="72">
        <v>13.109</v>
      </c>
      <c r="Y409" s="72">
        <v>6.9459999999999997</v>
      </c>
      <c r="Z409" s="72">
        <v>1.7250000000000001</v>
      </c>
      <c r="AA409" s="72">
        <v>0.30399999999999999</v>
      </c>
      <c r="AB409" s="4" t="s">
        <v>291</v>
      </c>
      <c r="AD409" s="1">
        <f t="shared" si="6"/>
        <v>43.359000000000002</v>
      </c>
    </row>
    <row r="410" spans="1:30" x14ac:dyDescent="0.3">
      <c r="A410" s="65">
        <v>409</v>
      </c>
      <c r="B410" s="66" t="s">
        <v>323</v>
      </c>
      <c r="C410" s="69" t="s">
        <v>67</v>
      </c>
      <c r="D410" s="71">
        <v>1</v>
      </c>
      <c r="E410" s="71">
        <v>480</v>
      </c>
      <c r="F410" s="71">
        <v>2075</v>
      </c>
      <c r="G410" s="72">
        <v>24.498000000000001</v>
      </c>
      <c r="H410" s="72">
        <v>25.597000000000001</v>
      </c>
      <c r="I410" s="72">
        <v>26.516999999999999</v>
      </c>
      <c r="J410" s="72">
        <v>26.936</v>
      </c>
      <c r="K410" s="72">
        <v>26.933</v>
      </c>
      <c r="L410" s="72">
        <v>27.181999999999999</v>
      </c>
      <c r="M410" s="72">
        <v>28.388999999999999</v>
      </c>
      <c r="N410" s="72">
        <v>30.363</v>
      </c>
      <c r="O410" s="72">
        <v>32.161000000000001</v>
      </c>
      <c r="P410" s="72">
        <v>32.835000000000001</v>
      </c>
      <c r="Q410" s="72">
        <v>32.1</v>
      </c>
      <c r="R410" s="72">
        <v>31.202999999999999</v>
      </c>
      <c r="S410" s="72">
        <v>31.215</v>
      </c>
      <c r="T410" s="72">
        <v>34.35</v>
      </c>
      <c r="U410" s="72">
        <v>36.595999999999997</v>
      </c>
      <c r="V410" s="72">
        <v>30.974</v>
      </c>
      <c r="W410" s="72">
        <v>26.032</v>
      </c>
      <c r="X410" s="72">
        <v>14.286</v>
      </c>
      <c r="Y410" s="72">
        <v>6.6950000000000003</v>
      </c>
      <c r="Z410" s="72">
        <v>2.3730000000000002</v>
      </c>
      <c r="AA410" s="72">
        <v>0.34699999999999998</v>
      </c>
      <c r="AB410" s="4" t="s">
        <v>291</v>
      </c>
      <c r="AD410" s="1">
        <f t="shared" si="6"/>
        <v>49.732999999999997</v>
      </c>
    </row>
    <row r="411" spans="1:30" x14ac:dyDescent="0.3">
      <c r="A411" s="65">
        <v>410</v>
      </c>
      <c r="B411" s="66" t="s">
        <v>323</v>
      </c>
      <c r="C411" s="69" t="s">
        <v>67</v>
      </c>
      <c r="D411" s="71">
        <v>1</v>
      </c>
      <c r="E411" s="71">
        <v>480</v>
      </c>
      <c r="F411" s="71">
        <v>2080</v>
      </c>
      <c r="G411" s="72">
        <v>23.646999999999998</v>
      </c>
      <c r="H411" s="72">
        <v>24.48</v>
      </c>
      <c r="I411" s="72">
        <v>25.587</v>
      </c>
      <c r="J411" s="72">
        <v>26.498999999999999</v>
      </c>
      <c r="K411" s="72">
        <v>26.898</v>
      </c>
      <c r="L411" s="72">
        <v>26.878</v>
      </c>
      <c r="M411" s="72">
        <v>27.111999999999998</v>
      </c>
      <c r="N411" s="72">
        <v>28.291</v>
      </c>
      <c r="O411" s="72">
        <v>30.215</v>
      </c>
      <c r="P411" s="72">
        <v>31.922999999999998</v>
      </c>
      <c r="Q411" s="72">
        <v>32.451000000000001</v>
      </c>
      <c r="R411" s="72">
        <v>31.53</v>
      </c>
      <c r="S411" s="72">
        <v>30.34</v>
      </c>
      <c r="T411" s="72">
        <v>29.855</v>
      </c>
      <c r="U411" s="72">
        <v>31.942</v>
      </c>
      <c r="V411" s="72">
        <v>32.460999999999999</v>
      </c>
      <c r="W411" s="72">
        <v>25.114999999999998</v>
      </c>
      <c r="X411" s="72">
        <v>17.847999999999999</v>
      </c>
      <c r="Y411" s="72">
        <v>7.508</v>
      </c>
      <c r="Z411" s="72">
        <v>2.3690000000000002</v>
      </c>
      <c r="AA411" s="72">
        <v>0.48</v>
      </c>
      <c r="AB411" s="4" t="s">
        <v>291</v>
      </c>
      <c r="AD411" s="1">
        <f t="shared" si="6"/>
        <v>53.319999999999993</v>
      </c>
    </row>
    <row r="412" spans="1:30" x14ac:dyDescent="0.3">
      <c r="A412" s="65">
        <v>411</v>
      </c>
      <c r="B412" s="66" t="s">
        <v>323</v>
      </c>
      <c r="C412" s="69" t="s">
        <v>67</v>
      </c>
      <c r="D412" s="71">
        <v>1</v>
      </c>
      <c r="E412" s="71">
        <v>480</v>
      </c>
      <c r="F412" s="71">
        <v>2085</v>
      </c>
      <c r="G412" s="72">
        <v>23.213999999999999</v>
      </c>
      <c r="H412" s="72">
        <v>23.631</v>
      </c>
      <c r="I412" s="72">
        <v>24.471</v>
      </c>
      <c r="J412" s="72">
        <v>25.571999999999999</v>
      </c>
      <c r="K412" s="72">
        <v>26.465</v>
      </c>
      <c r="L412" s="72">
        <v>26.85</v>
      </c>
      <c r="M412" s="72">
        <v>26.818000000000001</v>
      </c>
      <c r="N412" s="72">
        <v>27.030999999999999</v>
      </c>
      <c r="O412" s="72">
        <v>28.167999999999999</v>
      </c>
      <c r="P412" s="72">
        <v>30.013999999999999</v>
      </c>
      <c r="Q412" s="72">
        <v>31.585000000000001</v>
      </c>
      <c r="R412" s="72">
        <v>31.925999999999998</v>
      </c>
      <c r="S412" s="72">
        <v>30.731999999999999</v>
      </c>
      <c r="T412" s="72">
        <v>29.120999999999999</v>
      </c>
      <c r="U412" s="72">
        <v>27.904</v>
      </c>
      <c r="V412" s="72">
        <v>28.544</v>
      </c>
      <c r="W412" s="72">
        <v>26.623000000000001</v>
      </c>
      <c r="X412" s="72">
        <v>17.524000000000001</v>
      </c>
      <c r="Y412" s="72">
        <v>9.6110000000000007</v>
      </c>
      <c r="Z412" s="72">
        <v>2.7389999999999999</v>
      </c>
      <c r="AA412" s="72">
        <v>0.51800000000000002</v>
      </c>
      <c r="AB412" s="4" t="s">
        <v>291</v>
      </c>
      <c r="AD412" s="1">
        <f t="shared" si="6"/>
        <v>57.015000000000008</v>
      </c>
    </row>
    <row r="413" spans="1:30" x14ac:dyDescent="0.3">
      <c r="A413" s="65">
        <v>412</v>
      </c>
      <c r="B413" s="66" t="s">
        <v>323</v>
      </c>
      <c r="C413" s="69" t="s">
        <v>67</v>
      </c>
      <c r="D413" s="71">
        <v>1</v>
      </c>
      <c r="E413" s="71">
        <v>480</v>
      </c>
      <c r="F413" s="71">
        <v>2090</v>
      </c>
      <c r="G413" s="72">
        <v>22.992999999999999</v>
      </c>
      <c r="H413" s="72">
        <v>23.199000000000002</v>
      </c>
      <c r="I413" s="72">
        <v>23.623000000000001</v>
      </c>
      <c r="J413" s="72">
        <v>24.457999999999998</v>
      </c>
      <c r="K413" s="72">
        <v>25.542000000000002</v>
      </c>
      <c r="L413" s="72">
        <v>26.420999999999999</v>
      </c>
      <c r="M413" s="72">
        <v>26.794</v>
      </c>
      <c r="N413" s="72">
        <v>26.745000000000001</v>
      </c>
      <c r="O413" s="72">
        <v>26.925999999999998</v>
      </c>
      <c r="P413" s="72">
        <v>28.001000000000001</v>
      </c>
      <c r="Q413" s="72">
        <v>29.727</v>
      </c>
      <c r="R413" s="72">
        <v>31.119</v>
      </c>
      <c r="S413" s="72">
        <v>31.184999999999999</v>
      </c>
      <c r="T413" s="72">
        <v>29.593</v>
      </c>
      <c r="U413" s="72">
        <v>27.350999999999999</v>
      </c>
      <c r="V413" s="72">
        <v>25.114000000000001</v>
      </c>
      <c r="W413" s="72">
        <v>23.667000000000002</v>
      </c>
      <c r="X413" s="72">
        <v>18.895</v>
      </c>
      <c r="Y413" s="72">
        <v>9.6679999999999993</v>
      </c>
      <c r="Z413" s="72">
        <v>3.6190000000000002</v>
      </c>
      <c r="AA413" s="72">
        <v>0.61199999999999999</v>
      </c>
      <c r="AB413" s="4" t="s">
        <v>291</v>
      </c>
      <c r="AD413" s="1">
        <f t="shared" si="6"/>
        <v>56.460999999999999</v>
      </c>
    </row>
    <row r="414" spans="1:30" x14ac:dyDescent="0.3">
      <c r="A414" s="65">
        <v>413</v>
      </c>
      <c r="B414" s="66" t="s">
        <v>323</v>
      </c>
      <c r="C414" s="69" t="s">
        <v>67</v>
      </c>
      <c r="D414" s="71">
        <v>1</v>
      </c>
      <c r="E414" s="71">
        <v>480</v>
      </c>
      <c r="F414" s="71">
        <v>2095</v>
      </c>
      <c r="G414" s="72">
        <v>22.67</v>
      </c>
      <c r="H414" s="72">
        <v>22.98</v>
      </c>
      <c r="I414" s="72">
        <v>23.193000000000001</v>
      </c>
      <c r="J414" s="72">
        <v>23.611999999999998</v>
      </c>
      <c r="K414" s="72">
        <v>24.431000000000001</v>
      </c>
      <c r="L414" s="72">
        <v>25.503</v>
      </c>
      <c r="M414" s="72">
        <v>26.373000000000001</v>
      </c>
      <c r="N414" s="72">
        <v>26.728999999999999</v>
      </c>
      <c r="O414" s="72">
        <v>26.652000000000001</v>
      </c>
      <c r="P414" s="72">
        <v>26.780999999999999</v>
      </c>
      <c r="Q414" s="72">
        <v>27.757000000000001</v>
      </c>
      <c r="R414" s="72">
        <v>29.326000000000001</v>
      </c>
      <c r="S414" s="72">
        <v>30.456</v>
      </c>
      <c r="T414" s="72">
        <v>30.114999999999998</v>
      </c>
      <c r="U414" s="72">
        <v>27.908000000000001</v>
      </c>
      <c r="V414" s="72">
        <v>24.765999999999998</v>
      </c>
      <c r="W414" s="72">
        <v>21.021000000000001</v>
      </c>
      <c r="X414" s="72">
        <v>17.053999999999998</v>
      </c>
      <c r="Y414" s="72">
        <v>10.651</v>
      </c>
      <c r="Z414" s="72">
        <v>3.7450000000000001</v>
      </c>
      <c r="AA414" s="72">
        <v>0.81899999999999995</v>
      </c>
      <c r="AB414" s="4" t="s">
        <v>291</v>
      </c>
      <c r="AD414" s="1">
        <f t="shared" si="6"/>
        <v>53.29</v>
      </c>
    </row>
    <row r="415" spans="1:30" x14ac:dyDescent="0.3">
      <c r="A415" s="65">
        <v>414</v>
      </c>
      <c r="B415" s="66" t="s">
        <v>323</v>
      </c>
      <c r="C415" s="69" t="s">
        <v>67</v>
      </c>
      <c r="D415" s="71">
        <v>1</v>
      </c>
      <c r="E415" s="71">
        <v>480</v>
      </c>
      <c r="F415" s="71">
        <v>2100</v>
      </c>
      <c r="G415" s="72">
        <v>22.15</v>
      </c>
      <c r="H415" s="72">
        <v>22.658000000000001</v>
      </c>
      <c r="I415" s="72">
        <v>22.972999999999999</v>
      </c>
      <c r="J415" s="72">
        <v>23.183</v>
      </c>
      <c r="K415" s="72">
        <v>23.588000000000001</v>
      </c>
      <c r="L415" s="72">
        <v>24.399000000000001</v>
      </c>
      <c r="M415" s="72">
        <v>25.462</v>
      </c>
      <c r="N415" s="72">
        <v>26.317</v>
      </c>
      <c r="O415" s="72">
        <v>26.646999999999998</v>
      </c>
      <c r="P415" s="72">
        <v>26.521999999999998</v>
      </c>
      <c r="Q415" s="72">
        <v>26.57</v>
      </c>
      <c r="R415" s="72">
        <v>27.414000000000001</v>
      </c>
      <c r="S415" s="72">
        <v>28.748000000000001</v>
      </c>
      <c r="T415" s="72">
        <v>29.484999999999999</v>
      </c>
      <c r="U415" s="72">
        <v>28.51</v>
      </c>
      <c r="V415" s="72">
        <v>25.414000000000001</v>
      </c>
      <c r="W415" s="72">
        <v>20.913</v>
      </c>
      <c r="X415" s="72">
        <v>15.361000000000001</v>
      </c>
      <c r="Y415" s="72">
        <v>9.8149999999999995</v>
      </c>
      <c r="Z415" s="72">
        <v>4.2439999999999998</v>
      </c>
      <c r="AA415" s="72">
        <v>0.91</v>
      </c>
      <c r="AB415" s="4" t="s">
        <v>291</v>
      </c>
      <c r="AD415" s="1">
        <f t="shared" si="6"/>
        <v>51.242999999999995</v>
      </c>
    </row>
    <row r="416" spans="1:30" x14ac:dyDescent="0.3">
      <c r="A416" s="65">
        <v>415</v>
      </c>
      <c r="B416" s="66" t="s">
        <v>323</v>
      </c>
      <c r="C416" s="69" t="s">
        <v>68</v>
      </c>
      <c r="D416" s="71"/>
      <c r="E416" s="71">
        <v>175</v>
      </c>
      <c r="F416" s="71">
        <v>2015</v>
      </c>
      <c r="G416" s="72">
        <v>17.963999999999999</v>
      </c>
      <c r="H416" s="72">
        <v>17.718</v>
      </c>
      <c r="I416" s="72">
        <v>15.035</v>
      </c>
      <c r="J416" s="72">
        <v>12.625</v>
      </c>
      <c r="K416" s="72">
        <v>8.9969999999999999</v>
      </c>
      <c r="L416" s="72">
        <v>7.5380000000000003</v>
      </c>
      <c r="M416" s="72">
        <v>6.9329999999999998</v>
      </c>
      <c r="N416" s="72">
        <v>7.2530000000000001</v>
      </c>
      <c r="O416" s="72">
        <v>6.375</v>
      </c>
      <c r="P416" s="72">
        <v>4.665</v>
      </c>
      <c r="Q416" s="72">
        <v>3.544</v>
      </c>
      <c r="R416" s="72">
        <v>2.7149999999999999</v>
      </c>
      <c r="S416" s="72">
        <v>2.1760000000000002</v>
      </c>
      <c r="T416" s="72">
        <v>1.6359999999999999</v>
      </c>
      <c r="U416" s="72">
        <v>1.173</v>
      </c>
      <c r="V416" s="72">
        <v>0.77600000000000002</v>
      </c>
      <c r="W416" s="72">
        <v>0.44500000000000001</v>
      </c>
      <c r="X416" s="72">
        <v>0.214</v>
      </c>
      <c r="Y416" s="72">
        <v>7.9000000000000001E-2</v>
      </c>
      <c r="Z416" s="72">
        <v>1.2999999999999999E-2</v>
      </c>
      <c r="AA416" s="72">
        <v>1E-3</v>
      </c>
      <c r="AB416" s="4">
        <v>0</v>
      </c>
      <c r="AD416" s="1">
        <f t="shared" si="6"/>
        <v>0.752</v>
      </c>
    </row>
    <row r="417" spans="1:30" x14ac:dyDescent="0.3">
      <c r="A417" s="65">
        <v>416</v>
      </c>
      <c r="B417" s="66" t="s">
        <v>323</v>
      </c>
      <c r="C417" s="69" t="s">
        <v>68</v>
      </c>
      <c r="D417" s="71"/>
      <c r="E417" s="71">
        <v>175</v>
      </c>
      <c r="F417" s="71">
        <v>2020</v>
      </c>
      <c r="G417" s="72">
        <v>18.312000000000001</v>
      </c>
      <c r="H417" s="72">
        <v>17.95</v>
      </c>
      <c r="I417" s="72">
        <v>17.709</v>
      </c>
      <c r="J417" s="72">
        <v>15.013</v>
      </c>
      <c r="K417" s="72">
        <v>12.577999999999999</v>
      </c>
      <c r="L417" s="72">
        <v>8.9559999999999995</v>
      </c>
      <c r="M417" s="72">
        <v>7.5030000000000001</v>
      </c>
      <c r="N417" s="72">
        <v>6.8860000000000001</v>
      </c>
      <c r="O417" s="72">
        <v>7.173</v>
      </c>
      <c r="P417" s="72">
        <v>6.2590000000000003</v>
      </c>
      <c r="Q417" s="72">
        <v>4.5380000000000003</v>
      </c>
      <c r="R417" s="72">
        <v>3.415</v>
      </c>
      <c r="S417" s="72">
        <v>2.5840000000000001</v>
      </c>
      <c r="T417" s="72">
        <v>2.0150000000000001</v>
      </c>
      <c r="U417" s="72">
        <v>1.454</v>
      </c>
      <c r="V417" s="72">
        <v>0.99099999999999999</v>
      </c>
      <c r="W417" s="72">
        <v>0.59299999999999997</v>
      </c>
      <c r="X417" s="72">
        <v>0.28799999999999998</v>
      </c>
      <c r="Y417" s="72">
        <v>0.109</v>
      </c>
      <c r="Z417" s="72">
        <v>2.3E-2</v>
      </c>
      <c r="AA417" s="72">
        <v>2E-3</v>
      </c>
      <c r="AB417" s="4">
        <v>1E-3</v>
      </c>
      <c r="AD417" s="1">
        <f t="shared" si="6"/>
        <v>1.0159999999999998</v>
      </c>
    </row>
    <row r="418" spans="1:30" x14ac:dyDescent="0.3">
      <c r="A418" s="65">
        <v>417</v>
      </c>
      <c r="B418" s="66" t="s">
        <v>323</v>
      </c>
      <c r="C418" s="69" t="s">
        <v>68</v>
      </c>
      <c r="D418" s="71"/>
      <c r="E418" s="71">
        <v>175</v>
      </c>
      <c r="F418" s="71">
        <v>2025</v>
      </c>
      <c r="G418" s="72">
        <v>19.204000000000001</v>
      </c>
      <c r="H418" s="72">
        <v>18.303000000000001</v>
      </c>
      <c r="I418" s="72">
        <v>17.942</v>
      </c>
      <c r="J418" s="72">
        <v>17.687999999999999</v>
      </c>
      <c r="K418" s="72">
        <v>14.965999999999999</v>
      </c>
      <c r="L418" s="72">
        <v>12.531000000000001</v>
      </c>
      <c r="M418" s="72">
        <v>8.92</v>
      </c>
      <c r="N418" s="72">
        <v>7.4589999999999996</v>
      </c>
      <c r="O418" s="72">
        <v>6.819</v>
      </c>
      <c r="P418" s="72">
        <v>7.0620000000000003</v>
      </c>
      <c r="Q418" s="72">
        <v>6.11</v>
      </c>
      <c r="R418" s="72">
        <v>4.3929999999999998</v>
      </c>
      <c r="S418" s="72">
        <v>3.2709999999999999</v>
      </c>
      <c r="T418" s="72">
        <v>2.4169999999999998</v>
      </c>
      <c r="U418" s="72">
        <v>1.8149999999999999</v>
      </c>
      <c r="V418" s="72">
        <v>1.2470000000000001</v>
      </c>
      <c r="W418" s="72">
        <v>0.77200000000000002</v>
      </c>
      <c r="X418" s="72">
        <v>0.39500000000000002</v>
      </c>
      <c r="Y418" s="72">
        <v>0.152</v>
      </c>
      <c r="Z418" s="72">
        <v>3.2000000000000001E-2</v>
      </c>
      <c r="AA418" s="72">
        <v>3.0000000000000001E-3</v>
      </c>
      <c r="AB418" s="4">
        <v>1E-3</v>
      </c>
      <c r="AD418" s="1">
        <f t="shared" si="6"/>
        <v>1.3549999999999998</v>
      </c>
    </row>
    <row r="419" spans="1:30" x14ac:dyDescent="0.3">
      <c r="A419" s="65">
        <v>418</v>
      </c>
      <c r="B419" s="66" t="s">
        <v>323</v>
      </c>
      <c r="C419" s="69" t="s">
        <v>68</v>
      </c>
      <c r="D419" s="71"/>
      <c r="E419" s="71">
        <v>175</v>
      </c>
      <c r="F419" s="71">
        <v>2030</v>
      </c>
      <c r="G419" s="72">
        <v>20.423999999999999</v>
      </c>
      <c r="H419" s="72">
        <v>19.196000000000002</v>
      </c>
      <c r="I419" s="72">
        <v>18.295999999999999</v>
      </c>
      <c r="J419" s="72">
        <v>17.923999999999999</v>
      </c>
      <c r="K419" s="72">
        <v>17.638999999999999</v>
      </c>
      <c r="L419" s="72">
        <v>14.916</v>
      </c>
      <c r="M419" s="72">
        <v>12.487</v>
      </c>
      <c r="N419" s="72">
        <v>8.8740000000000006</v>
      </c>
      <c r="O419" s="72">
        <v>7.399</v>
      </c>
      <c r="P419" s="72">
        <v>6.7270000000000003</v>
      </c>
      <c r="Q419" s="72">
        <v>6.9160000000000004</v>
      </c>
      <c r="R419" s="72">
        <v>5.9379999999999997</v>
      </c>
      <c r="S419" s="72">
        <v>4.2300000000000004</v>
      </c>
      <c r="T419" s="72">
        <v>3.081</v>
      </c>
      <c r="U419" s="72">
        <v>2.1989999999999998</v>
      </c>
      <c r="V419" s="72">
        <v>1.5780000000000001</v>
      </c>
      <c r="W419" s="72">
        <v>0.99099999999999999</v>
      </c>
      <c r="X419" s="72">
        <v>0.53</v>
      </c>
      <c r="Y419" s="72">
        <v>0.214</v>
      </c>
      <c r="Z419" s="72">
        <v>4.5999999999999999E-2</v>
      </c>
      <c r="AA419" s="72">
        <v>4.0000000000000001E-3</v>
      </c>
      <c r="AB419" s="4">
        <v>2E-3</v>
      </c>
      <c r="AD419" s="1">
        <f t="shared" si="6"/>
        <v>1.7869999999999999</v>
      </c>
    </row>
    <row r="420" spans="1:30" x14ac:dyDescent="0.3">
      <c r="A420" s="65">
        <v>419</v>
      </c>
      <c r="B420" s="66" t="s">
        <v>323</v>
      </c>
      <c r="C420" s="69" t="s">
        <v>68</v>
      </c>
      <c r="D420" s="71"/>
      <c r="E420" s="71">
        <v>175</v>
      </c>
      <c r="F420" s="71">
        <v>2035</v>
      </c>
      <c r="G420" s="72">
        <v>21.588000000000001</v>
      </c>
      <c r="H420" s="72">
        <v>20.414999999999999</v>
      </c>
      <c r="I420" s="72">
        <v>19.189</v>
      </c>
      <c r="J420" s="72">
        <v>18.28</v>
      </c>
      <c r="K420" s="72">
        <v>17.882999999999999</v>
      </c>
      <c r="L420" s="72">
        <v>17.588000000000001</v>
      </c>
      <c r="M420" s="72">
        <v>14.87</v>
      </c>
      <c r="N420" s="72">
        <v>12.430999999999999</v>
      </c>
      <c r="O420" s="72">
        <v>8.81</v>
      </c>
      <c r="P420" s="72">
        <v>7.31</v>
      </c>
      <c r="Q420" s="72">
        <v>6.6040000000000001</v>
      </c>
      <c r="R420" s="72">
        <v>6.7439999999999998</v>
      </c>
      <c r="S420" s="72">
        <v>5.7380000000000004</v>
      </c>
      <c r="T420" s="72">
        <v>4.0069999999999997</v>
      </c>
      <c r="U420" s="72">
        <v>2.8279999999999998</v>
      </c>
      <c r="V420" s="72">
        <v>1.9330000000000001</v>
      </c>
      <c r="W420" s="72">
        <v>1.2749999999999999</v>
      </c>
      <c r="X420" s="72">
        <v>0.69</v>
      </c>
      <c r="Y420" s="72">
        <v>0.29199999999999998</v>
      </c>
      <c r="Z420" s="72">
        <v>6.8000000000000005E-2</v>
      </c>
      <c r="AA420" s="72">
        <v>6.0000000000000001E-3</v>
      </c>
      <c r="AB420" s="4">
        <v>3.0000000000000001E-3</v>
      </c>
      <c r="AD420" s="1">
        <f t="shared" si="6"/>
        <v>2.3339999999999996</v>
      </c>
    </row>
    <row r="421" spans="1:30" x14ac:dyDescent="0.3">
      <c r="A421" s="65">
        <v>420</v>
      </c>
      <c r="B421" s="66" t="s">
        <v>323</v>
      </c>
      <c r="C421" s="69" t="s">
        <v>68</v>
      </c>
      <c r="D421" s="71"/>
      <c r="E421" s="71">
        <v>175</v>
      </c>
      <c r="F421" s="71">
        <v>2040</v>
      </c>
      <c r="G421" s="72">
        <v>22.344999999999999</v>
      </c>
      <c r="H421" s="72">
        <v>21.58</v>
      </c>
      <c r="I421" s="72">
        <v>20.408999999999999</v>
      </c>
      <c r="J421" s="72">
        <v>19.172999999999998</v>
      </c>
      <c r="K421" s="72">
        <v>18.242000000000001</v>
      </c>
      <c r="L421" s="72">
        <v>17.835999999999999</v>
      </c>
      <c r="M421" s="72">
        <v>17.539000000000001</v>
      </c>
      <c r="N421" s="72">
        <v>14.81</v>
      </c>
      <c r="O421" s="72">
        <v>12.35</v>
      </c>
      <c r="P421" s="72">
        <v>8.7159999999999993</v>
      </c>
      <c r="Q421" s="72">
        <v>7.19</v>
      </c>
      <c r="R421" s="72">
        <v>6.4560000000000004</v>
      </c>
      <c r="S421" s="72">
        <v>6.5350000000000001</v>
      </c>
      <c r="T421" s="72">
        <v>5.4589999999999996</v>
      </c>
      <c r="U421" s="72">
        <v>3.7</v>
      </c>
      <c r="V421" s="72">
        <v>2.5070000000000001</v>
      </c>
      <c r="W421" s="72">
        <v>1.579</v>
      </c>
      <c r="X421" s="72">
        <v>0.90500000000000003</v>
      </c>
      <c r="Y421" s="72">
        <v>0.38900000000000001</v>
      </c>
      <c r="Z421" s="72">
        <v>9.5000000000000001E-2</v>
      </c>
      <c r="AA421" s="72">
        <v>8.9999999999999993E-3</v>
      </c>
      <c r="AB421" s="4">
        <v>6.0000000000000001E-3</v>
      </c>
      <c r="AD421" s="1">
        <f t="shared" si="6"/>
        <v>2.9830000000000001</v>
      </c>
    </row>
    <row r="422" spans="1:30" x14ac:dyDescent="0.3">
      <c r="A422" s="65">
        <v>421</v>
      </c>
      <c r="B422" s="66" t="s">
        <v>323</v>
      </c>
      <c r="C422" s="69" t="s">
        <v>68</v>
      </c>
      <c r="D422" s="71"/>
      <c r="E422" s="71">
        <v>175</v>
      </c>
      <c r="F422" s="71">
        <v>2045</v>
      </c>
      <c r="G422" s="72">
        <v>22.645</v>
      </c>
      <c r="H422" s="72">
        <v>22.335999999999999</v>
      </c>
      <c r="I422" s="72">
        <v>21.574000000000002</v>
      </c>
      <c r="J422" s="72">
        <v>20.395</v>
      </c>
      <c r="K422" s="72">
        <v>19.135999999999999</v>
      </c>
      <c r="L422" s="72">
        <v>18.198</v>
      </c>
      <c r="M422" s="72">
        <v>17.79</v>
      </c>
      <c r="N422" s="72">
        <v>17.474</v>
      </c>
      <c r="O422" s="72">
        <v>14.724</v>
      </c>
      <c r="P422" s="72">
        <v>12.231</v>
      </c>
      <c r="Q422" s="72">
        <v>8.5850000000000009</v>
      </c>
      <c r="R422" s="72">
        <v>7.04</v>
      </c>
      <c r="S422" s="72">
        <v>6.2720000000000002</v>
      </c>
      <c r="T422" s="72">
        <v>6.2409999999999997</v>
      </c>
      <c r="U422" s="72">
        <v>5.0730000000000004</v>
      </c>
      <c r="V422" s="72">
        <v>3.3050000000000002</v>
      </c>
      <c r="W422" s="72">
        <v>2.0699999999999998</v>
      </c>
      <c r="X422" s="72">
        <v>1.137</v>
      </c>
      <c r="Y422" s="72">
        <v>0.51800000000000002</v>
      </c>
      <c r="Z422" s="72">
        <v>0.13200000000000001</v>
      </c>
      <c r="AA422" s="72">
        <v>1.4E-2</v>
      </c>
      <c r="AB422" s="4" t="s">
        <v>291</v>
      </c>
      <c r="AD422" s="1">
        <f t="shared" si="6"/>
        <v>3.8709999999999996</v>
      </c>
    </row>
    <row r="423" spans="1:30" x14ac:dyDescent="0.3">
      <c r="A423" s="65">
        <v>422</v>
      </c>
      <c r="B423" s="66" t="s">
        <v>323</v>
      </c>
      <c r="C423" s="69" t="s">
        <v>68</v>
      </c>
      <c r="D423" s="71"/>
      <c r="E423" s="71">
        <v>175</v>
      </c>
      <c r="F423" s="71">
        <v>2050</v>
      </c>
      <c r="G423" s="72">
        <v>22.59</v>
      </c>
      <c r="H423" s="72">
        <v>22.638000000000002</v>
      </c>
      <c r="I423" s="72">
        <v>22.33</v>
      </c>
      <c r="J423" s="72">
        <v>21.561</v>
      </c>
      <c r="K423" s="72">
        <v>20.358000000000001</v>
      </c>
      <c r="L423" s="72">
        <v>19.096</v>
      </c>
      <c r="M423" s="72">
        <v>18.157</v>
      </c>
      <c r="N423" s="72">
        <v>17.731000000000002</v>
      </c>
      <c r="O423" s="72">
        <v>17.382000000000001</v>
      </c>
      <c r="P423" s="72">
        <v>14.596</v>
      </c>
      <c r="Q423" s="72">
        <v>12.066000000000001</v>
      </c>
      <c r="R423" s="72">
        <v>8.423</v>
      </c>
      <c r="S423" s="72">
        <v>6.8570000000000002</v>
      </c>
      <c r="T423" s="72">
        <v>6.0110000000000001</v>
      </c>
      <c r="U423" s="72">
        <v>5.8289999999999997</v>
      </c>
      <c r="V423" s="72">
        <v>4.5620000000000003</v>
      </c>
      <c r="W423" s="72">
        <v>2.7570000000000001</v>
      </c>
      <c r="X423" s="72">
        <v>1.5109999999999999</v>
      </c>
      <c r="Y423" s="72">
        <v>0.66200000000000003</v>
      </c>
      <c r="Z423" s="72">
        <v>0.18</v>
      </c>
      <c r="AA423" s="72">
        <v>0.02</v>
      </c>
      <c r="AB423" s="4" t="s">
        <v>291</v>
      </c>
      <c r="AD423" s="1">
        <f t="shared" si="6"/>
        <v>5.129999999999999</v>
      </c>
    </row>
    <row r="424" spans="1:30" x14ac:dyDescent="0.3">
      <c r="A424" s="65">
        <v>423</v>
      </c>
      <c r="B424" s="66" t="s">
        <v>323</v>
      </c>
      <c r="C424" s="69" t="s">
        <v>68</v>
      </c>
      <c r="D424" s="71"/>
      <c r="E424" s="71">
        <v>175</v>
      </c>
      <c r="F424" s="71">
        <v>2055</v>
      </c>
      <c r="G424" s="72">
        <v>22.459</v>
      </c>
      <c r="H424" s="72">
        <v>22.582999999999998</v>
      </c>
      <c r="I424" s="72">
        <v>22.632000000000001</v>
      </c>
      <c r="J424" s="72">
        <v>22.317</v>
      </c>
      <c r="K424" s="72">
        <v>21.524999999999999</v>
      </c>
      <c r="L424" s="72">
        <v>20.32</v>
      </c>
      <c r="M424" s="72">
        <v>19.056000000000001</v>
      </c>
      <c r="N424" s="72">
        <v>18.103999999999999</v>
      </c>
      <c r="O424" s="72">
        <v>17.649000000000001</v>
      </c>
      <c r="P424" s="72">
        <v>17.247</v>
      </c>
      <c r="Q424" s="72">
        <v>14.417</v>
      </c>
      <c r="R424" s="72">
        <v>11.856</v>
      </c>
      <c r="S424" s="72">
        <v>8.2210000000000001</v>
      </c>
      <c r="T424" s="72">
        <v>6.593</v>
      </c>
      <c r="U424" s="72">
        <v>5.6429999999999998</v>
      </c>
      <c r="V424" s="72">
        <v>5.2759999999999998</v>
      </c>
      <c r="W424" s="72">
        <v>3.839</v>
      </c>
      <c r="X424" s="72">
        <v>2.0369999999999999</v>
      </c>
      <c r="Y424" s="72">
        <v>0.89500000000000002</v>
      </c>
      <c r="Z424" s="72">
        <v>0.23799999999999999</v>
      </c>
      <c r="AA424" s="72">
        <v>2.9000000000000001E-2</v>
      </c>
      <c r="AB424" s="4" t="s">
        <v>291</v>
      </c>
      <c r="AD424" s="1">
        <f t="shared" si="6"/>
        <v>7.0379999999999985</v>
      </c>
    </row>
    <row r="425" spans="1:30" x14ac:dyDescent="0.3">
      <c r="A425" s="65">
        <v>424</v>
      </c>
      <c r="B425" s="66" t="s">
        <v>323</v>
      </c>
      <c r="C425" s="69" t="s">
        <v>68</v>
      </c>
      <c r="D425" s="71"/>
      <c r="E425" s="71">
        <v>175</v>
      </c>
      <c r="F425" s="71">
        <v>2060</v>
      </c>
      <c r="G425" s="72">
        <v>22.376000000000001</v>
      </c>
      <c r="H425" s="72">
        <v>22.452000000000002</v>
      </c>
      <c r="I425" s="72">
        <v>22.577999999999999</v>
      </c>
      <c r="J425" s="72">
        <v>22.62</v>
      </c>
      <c r="K425" s="72">
        <v>22.286999999999999</v>
      </c>
      <c r="L425" s="72">
        <v>21.489000000000001</v>
      </c>
      <c r="M425" s="72">
        <v>20.280999999999999</v>
      </c>
      <c r="N425" s="72">
        <v>19.004999999999999</v>
      </c>
      <c r="O425" s="72">
        <v>18.029</v>
      </c>
      <c r="P425" s="72">
        <v>17.526</v>
      </c>
      <c r="Q425" s="72">
        <v>17.059000000000001</v>
      </c>
      <c r="R425" s="72">
        <v>14.189</v>
      </c>
      <c r="S425" s="72">
        <v>11.595000000000001</v>
      </c>
      <c r="T425" s="72">
        <v>7.9279999999999999</v>
      </c>
      <c r="U425" s="72">
        <v>6.2149999999999999</v>
      </c>
      <c r="V425" s="72">
        <v>5.1379999999999999</v>
      </c>
      <c r="W425" s="72">
        <v>4.4809999999999999</v>
      </c>
      <c r="X425" s="72">
        <v>2.8759999999999999</v>
      </c>
      <c r="Y425" s="72">
        <v>1.228</v>
      </c>
      <c r="Z425" s="72">
        <v>0.33200000000000002</v>
      </c>
      <c r="AA425" s="72">
        <v>0.04</v>
      </c>
      <c r="AB425" s="4" t="s">
        <v>291</v>
      </c>
      <c r="AD425" s="1">
        <f t="shared" si="6"/>
        <v>8.956999999999999</v>
      </c>
    </row>
    <row r="426" spans="1:30" x14ac:dyDescent="0.3">
      <c r="A426" s="65">
        <v>425</v>
      </c>
      <c r="B426" s="66" t="s">
        <v>323</v>
      </c>
      <c r="C426" s="69" t="s">
        <v>68</v>
      </c>
      <c r="D426" s="71"/>
      <c r="E426" s="71">
        <v>175</v>
      </c>
      <c r="F426" s="71">
        <v>2065</v>
      </c>
      <c r="G426" s="72">
        <v>22.26</v>
      </c>
      <c r="H426" s="72">
        <v>22.369</v>
      </c>
      <c r="I426" s="72">
        <v>22.445</v>
      </c>
      <c r="J426" s="72">
        <v>22.567</v>
      </c>
      <c r="K426" s="72">
        <v>22.59</v>
      </c>
      <c r="L426" s="72">
        <v>22.251999999999999</v>
      </c>
      <c r="M426" s="72">
        <v>21.452999999999999</v>
      </c>
      <c r="N426" s="72">
        <v>20.234999999999999</v>
      </c>
      <c r="O426" s="72">
        <v>18.934000000000001</v>
      </c>
      <c r="P426" s="72">
        <v>17.914000000000001</v>
      </c>
      <c r="Q426" s="72">
        <v>17.352</v>
      </c>
      <c r="R426" s="72">
        <v>16.812999999999999</v>
      </c>
      <c r="S426" s="72">
        <v>13.901</v>
      </c>
      <c r="T426" s="72">
        <v>11.217000000000001</v>
      </c>
      <c r="U426" s="72">
        <v>7.508</v>
      </c>
      <c r="V426" s="72">
        <v>5.694</v>
      </c>
      <c r="W426" s="72">
        <v>4.4020000000000001</v>
      </c>
      <c r="X426" s="72">
        <v>3.3969999999999998</v>
      </c>
      <c r="Y426" s="72">
        <v>1.764</v>
      </c>
      <c r="Z426" s="72">
        <v>0.47199999999999998</v>
      </c>
      <c r="AA426" s="72">
        <v>5.8999999999999997E-2</v>
      </c>
      <c r="AB426" s="4" t="s">
        <v>291</v>
      </c>
      <c r="AD426" s="1">
        <f t="shared" si="6"/>
        <v>10.093999999999998</v>
      </c>
    </row>
    <row r="427" spans="1:30" x14ac:dyDescent="0.3">
      <c r="A427" s="65">
        <v>426</v>
      </c>
      <c r="B427" s="66" t="s">
        <v>323</v>
      </c>
      <c r="C427" s="69" t="s">
        <v>68</v>
      </c>
      <c r="D427" s="71"/>
      <c r="E427" s="71">
        <v>175</v>
      </c>
      <c r="F427" s="71">
        <v>2070</v>
      </c>
      <c r="G427" s="72">
        <v>22.065000000000001</v>
      </c>
      <c r="H427" s="72">
        <v>22.254000000000001</v>
      </c>
      <c r="I427" s="72">
        <v>22.364000000000001</v>
      </c>
      <c r="J427" s="72">
        <v>22.436</v>
      </c>
      <c r="K427" s="72">
        <v>22.541</v>
      </c>
      <c r="L427" s="72">
        <v>22.56</v>
      </c>
      <c r="M427" s="72">
        <v>22.218</v>
      </c>
      <c r="N427" s="72">
        <v>21.407</v>
      </c>
      <c r="O427" s="72">
        <v>20.167000000000002</v>
      </c>
      <c r="P427" s="72">
        <v>18.826000000000001</v>
      </c>
      <c r="Q427" s="72">
        <v>17.754999999999999</v>
      </c>
      <c r="R427" s="72">
        <v>17.125</v>
      </c>
      <c r="S427" s="72">
        <v>16.5</v>
      </c>
      <c r="T427" s="72">
        <v>13.484999999999999</v>
      </c>
      <c r="U427" s="72">
        <v>10.663</v>
      </c>
      <c r="V427" s="72">
        <v>6.9160000000000004</v>
      </c>
      <c r="W427" s="72">
        <v>4.9180000000000001</v>
      </c>
      <c r="X427" s="72">
        <v>3.3809999999999998</v>
      </c>
      <c r="Y427" s="72">
        <v>2.1230000000000002</v>
      </c>
      <c r="Z427" s="72">
        <v>0.7</v>
      </c>
      <c r="AA427" s="72">
        <v>8.7999999999999995E-2</v>
      </c>
      <c r="AB427" s="4" t="s">
        <v>291</v>
      </c>
      <c r="AD427" s="1">
        <f t="shared" si="6"/>
        <v>11.209999999999999</v>
      </c>
    </row>
    <row r="428" spans="1:30" x14ac:dyDescent="0.3">
      <c r="A428" s="65">
        <v>427</v>
      </c>
      <c r="B428" s="66" t="s">
        <v>323</v>
      </c>
      <c r="C428" s="69" t="s">
        <v>68</v>
      </c>
      <c r="D428" s="71"/>
      <c r="E428" s="71">
        <v>175</v>
      </c>
      <c r="F428" s="71">
        <v>2075</v>
      </c>
      <c r="G428" s="72">
        <v>21.702999999999999</v>
      </c>
      <c r="H428" s="72">
        <v>22.062000000000001</v>
      </c>
      <c r="I428" s="72">
        <v>22.25</v>
      </c>
      <c r="J428" s="72">
        <v>22.356000000000002</v>
      </c>
      <c r="K428" s="72">
        <v>22.414000000000001</v>
      </c>
      <c r="L428" s="72">
        <v>22.510999999999999</v>
      </c>
      <c r="M428" s="72">
        <v>22.529</v>
      </c>
      <c r="N428" s="72">
        <v>22.175000000000001</v>
      </c>
      <c r="O428" s="72">
        <v>21.341999999999999</v>
      </c>
      <c r="P428" s="72">
        <v>20.065000000000001</v>
      </c>
      <c r="Q428" s="72">
        <v>18.675999999999998</v>
      </c>
      <c r="R428" s="72">
        <v>17.544</v>
      </c>
      <c r="S428" s="72">
        <v>16.835000000000001</v>
      </c>
      <c r="T428" s="72">
        <v>16.045000000000002</v>
      </c>
      <c r="U428" s="72">
        <v>12.866</v>
      </c>
      <c r="V428" s="72">
        <v>9.8759999999999994</v>
      </c>
      <c r="W428" s="72">
        <v>6.0259999999999998</v>
      </c>
      <c r="X428" s="72">
        <v>3.827</v>
      </c>
      <c r="Y428" s="72">
        <v>2.1539999999999999</v>
      </c>
      <c r="Z428" s="72">
        <v>0.872</v>
      </c>
      <c r="AA428" s="72">
        <v>0.13800000000000001</v>
      </c>
      <c r="AB428" s="4" t="s">
        <v>291</v>
      </c>
      <c r="AD428" s="1">
        <f t="shared" si="6"/>
        <v>13.016999999999999</v>
      </c>
    </row>
    <row r="429" spans="1:30" x14ac:dyDescent="0.3">
      <c r="A429" s="65">
        <v>428</v>
      </c>
      <c r="B429" s="66" t="s">
        <v>323</v>
      </c>
      <c r="C429" s="69" t="s">
        <v>68</v>
      </c>
      <c r="D429" s="71"/>
      <c r="E429" s="71">
        <v>175</v>
      </c>
      <c r="F429" s="71">
        <v>2080</v>
      </c>
      <c r="G429" s="72">
        <v>21.245000000000001</v>
      </c>
      <c r="H429" s="72">
        <v>21.696999999999999</v>
      </c>
      <c r="I429" s="72">
        <v>22.056999999999999</v>
      </c>
      <c r="J429" s="72">
        <v>22.242999999999999</v>
      </c>
      <c r="K429" s="72">
        <v>22.334</v>
      </c>
      <c r="L429" s="72">
        <v>22.387</v>
      </c>
      <c r="M429" s="72">
        <v>22.484999999999999</v>
      </c>
      <c r="N429" s="72">
        <v>22.49</v>
      </c>
      <c r="O429" s="72">
        <v>22.116</v>
      </c>
      <c r="P429" s="72">
        <v>21.247</v>
      </c>
      <c r="Q429" s="72">
        <v>19.920000000000002</v>
      </c>
      <c r="R429" s="72">
        <v>18.472999999999999</v>
      </c>
      <c r="S429" s="72">
        <v>17.271999999999998</v>
      </c>
      <c r="T429" s="72">
        <v>16.407</v>
      </c>
      <c r="U429" s="72">
        <v>15.364000000000001</v>
      </c>
      <c r="V429" s="72">
        <v>11.975</v>
      </c>
      <c r="W429" s="72">
        <v>8.6720000000000006</v>
      </c>
      <c r="X429" s="72">
        <v>4.7450000000000001</v>
      </c>
      <c r="Y429" s="72">
        <v>2.4809999999999999</v>
      </c>
      <c r="Z429" s="72">
        <v>0.91500000000000004</v>
      </c>
      <c r="AA429" s="72">
        <v>0.186</v>
      </c>
      <c r="AB429" s="4" t="s">
        <v>291</v>
      </c>
      <c r="AD429" s="1">
        <f t="shared" si="6"/>
        <v>16.999000000000002</v>
      </c>
    </row>
    <row r="430" spans="1:30" x14ac:dyDescent="0.3">
      <c r="A430" s="65">
        <v>429</v>
      </c>
      <c r="B430" s="66" t="s">
        <v>323</v>
      </c>
      <c r="C430" s="69" t="s">
        <v>68</v>
      </c>
      <c r="D430" s="71"/>
      <c r="E430" s="71">
        <v>175</v>
      </c>
      <c r="F430" s="71">
        <v>2085</v>
      </c>
      <c r="G430" s="72">
        <v>20.77</v>
      </c>
      <c r="H430" s="72">
        <v>21.24</v>
      </c>
      <c r="I430" s="72">
        <v>21.693999999999999</v>
      </c>
      <c r="J430" s="72">
        <v>22.047000000000001</v>
      </c>
      <c r="K430" s="72">
        <v>22.222999999999999</v>
      </c>
      <c r="L430" s="72">
        <v>22.312000000000001</v>
      </c>
      <c r="M430" s="72">
        <v>22.363</v>
      </c>
      <c r="N430" s="72">
        <v>22.45</v>
      </c>
      <c r="O430" s="72">
        <v>22.434999999999999</v>
      </c>
      <c r="P430" s="72">
        <v>22.027000000000001</v>
      </c>
      <c r="Q430" s="72">
        <v>21.109000000000002</v>
      </c>
      <c r="R430" s="72">
        <v>19.725999999999999</v>
      </c>
      <c r="S430" s="72">
        <v>18.213000000000001</v>
      </c>
      <c r="T430" s="72">
        <v>16.870999999999999</v>
      </c>
      <c r="U430" s="72">
        <v>15.763999999999999</v>
      </c>
      <c r="V430" s="72">
        <v>14.37</v>
      </c>
      <c r="W430" s="72">
        <v>10.598000000000001</v>
      </c>
      <c r="X430" s="72">
        <v>6.9130000000000003</v>
      </c>
      <c r="Y430" s="72">
        <v>3.133</v>
      </c>
      <c r="Z430" s="72">
        <v>1.0900000000000001</v>
      </c>
      <c r="AA430" s="72">
        <v>0.214</v>
      </c>
      <c r="AB430" s="4">
        <v>4.0000000000000001E-3</v>
      </c>
      <c r="AD430" s="1">
        <f t="shared" si="6"/>
        <v>21.952000000000002</v>
      </c>
    </row>
    <row r="431" spans="1:30" x14ac:dyDescent="0.3">
      <c r="A431" s="65">
        <v>430</v>
      </c>
      <c r="B431" s="66" t="s">
        <v>323</v>
      </c>
      <c r="C431" s="69" t="s">
        <v>68</v>
      </c>
      <c r="D431" s="71"/>
      <c r="E431" s="71">
        <v>175</v>
      </c>
      <c r="F431" s="71">
        <v>2090</v>
      </c>
      <c r="G431" s="72">
        <v>20.335000000000001</v>
      </c>
      <c r="H431" s="72">
        <v>20.766999999999999</v>
      </c>
      <c r="I431" s="72">
        <v>21.234999999999999</v>
      </c>
      <c r="J431" s="72">
        <v>21.686</v>
      </c>
      <c r="K431" s="72">
        <v>22.033000000000001</v>
      </c>
      <c r="L431" s="72">
        <v>22.202000000000002</v>
      </c>
      <c r="M431" s="72">
        <v>22.289000000000001</v>
      </c>
      <c r="N431" s="72">
        <v>22.332999999999998</v>
      </c>
      <c r="O431" s="72">
        <v>22.405000000000001</v>
      </c>
      <c r="P431" s="72">
        <v>22.356999999999999</v>
      </c>
      <c r="Q431" s="72">
        <v>21.9</v>
      </c>
      <c r="R431" s="72">
        <v>20.922999999999998</v>
      </c>
      <c r="S431" s="72">
        <v>19.472000000000001</v>
      </c>
      <c r="T431" s="72">
        <v>17.826000000000001</v>
      </c>
      <c r="U431" s="72">
        <v>16.259</v>
      </c>
      <c r="V431" s="72">
        <v>14.81</v>
      </c>
      <c r="W431" s="72">
        <v>12.808999999999999</v>
      </c>
      <c r="X431" s="72">
        <v>8.5449999999999999</v>
      </c>
      <c r="Y431" s="72">
        <v>4.6449999999999996</v>
      </c>
      <c r="Z431" s="72">
        <v>1.4259999999999999</v>
      </c>
      <c r="AA431" s="72">
        <v>0.26700000000000002</v>
      </c>
      <c r="AB431" s="4">
        <v>5.0000000000000001E-3</v>
      </c>
      <c r="AD431" s="1">
        <f t="shared" si="6"/>
        <v>27.696999999999996</v>
      </c>
    </row>
    <row r="432" spans="1:30" x14ac:dyDescent="0.3">
      <c r="A432" s="65">
        <v>431</v>
      </c>
      <c r="B432" s="66" t="s">
        <v>323</v>
      </c>
      <c r="C432" s="69" t="s">
        <v>68</v>
      </c>
      <c r="D432" s="71"/>
      <c r="E432" s="71">
        <v>175</v>
      </c>
      <c r="F432" s="71">
        <v>2095</v>
      </c>
      <c r="G432" s="72">
        <v>19.984999999999999</v>
      </c>
      <c r="H432" s="72">
        <v>20.332000000000001</v>
      </c>
      <c r="I432" s="72">
        <v>20.763000000000002</v>
      </c>
      <c r="J432" s="72">
        <v>21.231000000000002</v>
      </c>
      <c r="K432" s="72">
        <v>21.672000000000001</v>
      </c>
      <c r="L432" s="72">
        <v>22.013999999999999</v>
      </c>
      <c r="M432" s="72">
        <v>22.181999999999999</v>
      </c>
      <c r="N432" s="72">
        <v>22.260999999999999</v>
      </c>
      <c r="O432" s="72">
        <v>22.291</v>
      </c>
      <c r="P432" s="72">
        <v>22.332999999999998</v>
      </c>
      <c r="Q432" s="72">
        <v>22.24</v>
      </c>
      <c r="R432" s="72">
        <v>21.725999999999999</v>
      </c>
      <c r="S432" s="72">
        <v>20.678999999999998</v>
      </c>
      <c r="T432" s="72">
        <v>19.094000000000001</v>
      </c>
      <c r="U432" s="72">
        <v>17.231999999999999</v>
      </c>
      <c r="V432" s="72">
        <v>15.345000000000001</v>
      </c>
      <c r="W432" s="72">
        <v>13.298999999999999</v>
      </c>
      <c r="X432" s="72">
        <v>10.446999999999999</v>
      </c>
      <c r="Y432" s="72">
        <v>5.8460000000000001</v>
      </c>
      <c r="Z432" s="72">
        <v>2.1869999999999998</v>
      </c>
      <c r="AA432" s="72">
        <v>0.36599999999999999</v>
      </c>
      <c r="AB432" s="4">
        <v>7.0000000000000001E-3</v>
      </c>
      <c r="AD432" s="1">
        <f t="shared" si="6"/>
        <v>32.152000000000001</v>
      </c>
    </row>
    <row r="433" spans="1:30" x14ac:dyDescent="0.3">
      <c r="A433" s="65">
        <v>432</v>
      </c>
      <c r="B433" s="66" t="s">
        <v>323</v>
      </c>
      <c r="C433" s="69" t="s">
        <v>68</v>
      </c>
      <c r="D433" s="71"/>
      <c r="E433" s="71">
        <v>175</v>
      </c>
      <c r="F433" s="71">
        <v>2100</v>
      </c>
      <c r="G433" s="72">
        <v>19.643999999999998</v>
      </c>
      <c r="H433" s="72">
        <v>19.981000000000002</v>
      </c>
      <c r="I433" s="72">
        <v>20.329000000000001</v>
      </c>
      <c r="J433" s="72">
        <v>20.757999999999999</v>
      </c>
      <c r="K433" s="72">
        <v>21.218</v>
      </c>
      <c r="L433" s="72">
        <v>21.655999999999999</v>
      </c>
      <c r="M433" s="72">
        <v>21.997</v>
      </c>
      <c r="N433" s="72">
        <v>22.158999999999999</v>
      </c>
      <c r="O433" s="72">
        <v>22.224</v>
      </c>
      <c r="P433" s="72">
        <v>22.23</v>
      </c>
      <c r="Q433" s="72">
        <v>22.228999999999999</v>
      </c>
      <c r="R433" s="72">
        <v>22.082999999999998</v>
      </c>
      <c r="S433" s="72">
        <v>21.497</v>
      </c>
      <c r="T433" s="72">
        <v>20.317</v>
      </c>
      <c r="U433" s="72">
        <v>18.510000000000002</v>
      </c>
      <c r="V433" s="72">
        <v>16.332000000000001</v>
      </c>
      <c r="W433" s="72">
        <v>13.872999999999999</v>
      </c>
      <c r="X433" s="72">
        <v>10.967000000000001</v>
      </c>
      <c r="Y433" s="72">
        <v>7.2770000000000001</v>
      </c>
      <c r="Z433" s="72">
        <v>2.85</v>
      </c>
      <c r="AA433" s="72">
        <v>0.58199999999999996</v>
      </c>
      <c r="AB433" s="4">
        <v>0.01</v>
      </c>
      <c r="AD433" s="1">
        <f t="shared" si="6"/>
        <v>35.558999999999997</v>
      </c>
    </row>
    <row r="434" spans="1:30" x14ac:dyDescent="0.3">
      <c r="A434" s="65">
        <v>433</v>
      </c>
      <c r="B434" s="66" t="s">
        <v>323</v>
      </c>
      <c r="C434" s="69" t="s">
        <v>69</v>
      </c>
      <c r="D434" s="71"/>
      <c r="E434" s="71">
        <v>508</v>
      </c>
      <c r="F434" s="71">
        <v>2015</v>
      </c>
      <c r="G434" s="72">
        <v>2439.8879999999999</v>
      </c>
      <c r="H434" s="72">
        <v>2106.5309999999999</v>
      </c>
      <c r="I434" s="72">
        <v>1812.34</v>
      </c>
      <c r="J434" s="72">
        <v>1510.5540000000001</v>
      </c>
      <c r="K434" s="72">
        <v>1238.828</v>
      </c>
      <c r="L434" s="72">
        <v>1007.721</v>
      </c>
      <c r="M434" s="72">
        <v>836</v>
      </c>
      <c r="N434" s="72">
        <v>663.678</v>
      </c>
      <c r="O434" s="72">
        <v>507.09399999999999</v>
      </c>
      <c r="P434" s="72">
        <v>376.23</v>
      </c>
      <c r="Q434" s="72">
        <v>316.09800000000001</v>
      </c>
      <c r="R434" s="72">
        <v>264.35000000000002</v>
      </c>
      <c r="S434" s="72">
        <v>213.054</v>
      </c>
      <c r="T434" s="72">
        <v>153.91999999999999</v>
      </c>
      <c r="U434" s="72">
        <v>107.352</v>
      </c>
      <c r="V434" s="72">
        <v>63.573</v>
      </c>
      <c r="W434" s="72">
        <v>30.556000000000001</v>
      </c>
      <c r="X434" s="72">
        <v>10.279</v>
      </c>
      <c r="Y434" s="72">
        <v>2.077</v>
      </c>
      <c r="Z434" s="72">
        <v>0.217</v>
      </c>
      <c r="AA434" s="72">
        <v>1.0999999999999999E-2</v>
      </c>
      <c r="AB434" s="4">
        <v>1.4E-2</v>
      </c>
      <c r="AD434" s="1">
        <f t="shared" si="6"/>
        <v>43.154000000000003</v>
      </c>
    </row>
    <row r="435" spans="1:30" x14ac:dyDescent="0.3">
      <c r="A435" s="65">
        <v>434</v>
      </c>
      <c r="B435" s="66" t="s">
        <v>323</v>
      </c>
      <c r="C435" s="69" t="s">
        <v>69</v>
      </c>
      <c r="D435" s="71"/>
      <c r="E435" s="71">
        <v>508</v>
      </c>
      <c r="F435" s="71">
        <v>2020</v>
      </c>
      <c r="G435" s="72">
        <v>2689.61</v>
      </c>
      <c r="H435" s="72">
        <v>2366.2049999999999</v>
      </c>
      <c r="I435" s="72">
        <v>2080.33</v>
      </c>
      <c r="J435" s="72">
        <v>1789.3869999999999</v>
      </c>
      <c r="K435" s="72">
        <v>1479.2270000000001</v>
      </c>
      <c r="L435" s="72">
        <v>1205.1559999999999</v>
      </c>
      <c r="M435" s="72">
        <v>975.01300000000003</v>
      </c>
      <c r="N435" s="72">
        <v>802.27700000000004</v>
      </c>
      <c r="O435" s="72">
        <v>630.84799999999996</v>
      </c>
      <c r="P435" s="72">
        <v>477.45400000000001</v>
      </c>
      <c r="Q435" s="72">
        <v>350.767</v>
      </c>
      <c r="R435" s="72">
        <v>291.34100000000001</v>
      </c>
      <c r="S435" s="72">
        <v>238.15899999999999</v>
      </c>
      <c r="T435" s="72">
        <v>183.608</v>
      </c>
      <c r="U435" s="72">
        <v>123.178</v>
      </c>
      <c r="V435" s="72">
        <v>75.902000000000001</v>
      </c>
      <c r="W435" s="72">
        <v>36.908000000000001</v>
      </c>
      <c r="X435" s="72">
        <v>12.976000000000001</v>
      </c>
      <c r="Y435" s="72">
        <v>2.782</v>
      </c>
      <c r="Z435" s="72">
        <v>0.312</v>
      </c>
      <c r="AA435" s="72">
        <v>1.7000000000000001E-2</v>
      </c>
      <c r="AB435" s="4">
        <v>1.9E-2</v>
      </c>
      <c r="AD435" s="1">
        <f t="shared" si="6"/>
        <v>53.013999999999996</v>
      </c>
    </row>
    <row r="436" spans="1:30" x14ac:dyDescent="0.3">
      <c r="A436" s="65">
        <v>435</v>
      </c>
      <c r="B436" s="66" t="s">
        <v>323</v>
      </c>
      <c r="C436" s="69" t="s">
        <v>69</v>
      </c>
      <c r="D436" s="71"/>
      <c r="E436" s="71">
        <v>508</v>
      </c>
      <c r="F436" s="71">
        <v>2025</v>
      </c>
      <c r="G436" s="72">
        <v>2979.8829999999998</v>
      </c>
      <c r="H436" s="72">
        <v>2618.2220000000002</v>
      </c>
      <c r="I436" s="72">
        <v>2340.4870000000001</v>
      </c>
      <c r="J436" s="72">
        <v>2056.8939999999998</v>
      </c>
      <c r="K436" s="72">
        <v>1755.461</v>
      </c>
      <c r="L436" s="72">
        <v>1443.3440000000001</v>
      </c>
      <c r="M436" s="72">
        <v>1171.8030000000001</v>
      </c>
      <c r="N436" s="72">
        <v>942.34799999999996</v>
      </c>
      <c r="O436" s="72">
        <v>768.73699999999997</v>
      </c>
      <c r="P436" s="72">
        <v>597.88800000000003</v>
      </c>
      <c r="Q436" s="72">
        <v>447.00700000000001</v>
      </c>
      <c r="R436" s="72">
        <v>324.16899999999998</v>
      </c>
      <c r="S436" s="72">
        <v>263.24099999999999</v>
      </c>
      <c r="T436" s="72">
        <v>206.131</v>
      </c>
      <c r="U436" s="72">
        <v>148.09399999999999</v>
      </c>
      <c r="V436" s="72">
        <v>88.183000000000007</v>
      </c>
      <c r="W436" s="72">
        <v>44.868000000000002</v>
      </c>
      <c r="X436" s="72">
        <v>16.055</v>
      </c>
      <c r="Y436" s="72">
        <v>3.6179999999999999</v>
      </c>
      <c r="Z436" s="72">
        <v>0.43</v>
      </c>
      <c r="AA436" s="72">
        <v>2.5000000000000001E-2</v>
      </c>
      <c r="AB436" s="4" t="s">
        <v>291</v>
      </c>
      <c r="AD436" s="1">
        <f t="shared" si="6"/>
        <v>64.996000000000009</v>
      </c>
    </row>
    <row r="437" spans="1:30" x14ac:dyDescent="0.3">
      <c r="A437" s="65">
        <v>436</v>
      </c>
      <c r="B437" s="66" t="s">
        <v>323</v>
      </c>
      <c r="C437" s="69" t="s">
        <v>69</v>
      </c>
      <c r="D437" s="71"/>
      <c r="E437" s="71">
        <v>508</v>
      </c>
      <c r="F437" s="71">
        <v>2030</v>
      </c>
      <c r="G437" s="72">
        <v>3278.9960000000001</v>
      </c>
      <c r="H437" s="72">
        <v>2913.4169999999999</v>
      </c>
      <c r="I437" s="72">
        <v>2592.1669999999999</v>
      </c>
      <c r="J437" s="72">
        <v>2316.701</v>
      </c>
      <c r="K437" s="72">
        <v>2021.4169999999999</v>
      </c>
      <c r="L437" s="72">
        <v>1716.82</v>
      </c>
      <c r="M437" s="72">
        <v>1407.6120000000001</v>
      </c>
      <c r="N437" s="72">
        <v>1137.7439999999999</v>
      </c>
      <c r="O437" s="72">
        <v>908.61300000000006</v>
      </c>
      <c r="P437" s="72">
        <v>733.76400000000001</v>
      </c>
      <c r="Q437" s="72">
        <v>562.77800000000002</v>
      </c>
      <c r="R437" s="72">
        <v>414.48099999999999</v>
      </c>
      <c r="S437" s="72">
        <v>293.78500000000003</v>
      </c>
      <c r="T437" s="72">
        <v>228.71899999999999</v>
      </c>
      <c r="U437" s="72">
        <v>167.32900000000001</v>
      </c>
      <c r="V437" s="72">
        <v>107.15600000000001</v>
      </c>
      <c r="W437" s="72">
        <v>52.96</v>
      </c>
      <c r="X437" s="72">
        <v>19.934000000000001</v>
      </c>
      <c r="Y437" s="72">
        <v>4.5919999999999996</v>
      </c>
      <c r="Z437" s="72">
        <v>0.57399999999999995</v>
      </c>
      <c r="AA437" s="72">
        <v>3.5999999999999997E-2</v>
      </c>
      <c r="AB437" s="4" t="s">
        <v>291</v>
      </c>
      <c r="AD437" s="1">
        <f t="shared" si="6"/>
        <v>78.096000000000004</v>
      </c>
    </row>
    <row r="438" spans="1:30" x14ac:dyDescent="0.3">
      <c r="A438" s="65">
        <v>437</v>
      </c>
      <c r="B438" s="66" t="s">
        <v>323</v>
      </c>
      <c r="C438" s="69" t="s">
        <v>69</v>
      </c>
      <c r="D438" s="71"/>
      <c r="E438" s="71">
        <v>508</v>
      </c>
      <c r="F438" s="71">
        <v>2035</v>
      </c>
      <c r="G438" s="72">
        <v>3562.8220000000001</v>
      </c>
      <c r="H438" s="72">
        <v>3218.5659999999998</v>
      </c>
      <c r="I438" s="72">
        <v>2888.4380000000001</v>
      </c>
      <c r="J438" s="72">
        <v>2566.9960000000001</v>
      </c>
      <c r="K438" s="72">
        <v>2280.078</v>
      </c>
      <c r="L438" s="72">
        <v>1981.2149999999999</v>
      </c>
      <c r="M438" s="72">
        <v>1678.4829999999999</v>
      </c>
      <c r="N438" s="72">
        <v>1371.1959999999999</v>
      </c>
      <c r="O438" s="72">
        <v>1102.277</v>
      </c>
      <c r="P438" s="72">
        <v>872.90099999999995</v>
      </c>
      <c r="Q438" s="72">
        <v>695.35400000000004</v>
      </c>
      <c r="R438" s="72">
        <v>524.47199999999998</v>
      </c>
      <c r="S438" s="72">
        <v>377.09699999999998</v>
      </c>
      <c r="T438" s="72">
        <v>256.27999999999997</v>
      </c>
      <c r="U438" s="72">
        <v>186.75800000000001</v>
      </c>
      <c r="V438" s="72">
        <v>122.196</v>
      </c>
      <c r="W438" s="72">
        <v>65.272999999999996</v>
      </c>
      <c r="X438" s="72">
        <v>23.991</v>
      </c>
      <c r="Y438" s="72">
        <v>5.8390000000000004</v>
      </c>
      <c r="Z438" s="72">
        <v>0.748</v>
      </c>
      <c r="AA438" s="72">
        <v>4.9000000000000002E-2</v>
      </c>
      <c r="AB438" s="4" t="s">
        <v>291</v>
      </c>
      <c r="AD438" s="1">
        <f t="shared" si="6"/>
        <v>95.9</v>
      </c>
    </row>
    <row r="439" spans="1:30" x14ac:dyDescent="0.3">
      <c r="A439" s="65">
        <v>438</v>
      </c>
      <c r="B439" s="66" t="s">
        <v>323</v>
      </c>
      <c r="C439" s="69" t="s">
        <v>69</v>
      </c>
      <c r="D439" s="71"/>
      <c r="E439" s="71">
        <v>508</v>
      </c>
      <c r="F439" s="71">
        <v>2040</v>
      </c>
      <c r="G439" s="72">
        <v>3812.99</v>
      </c>
      <c r="H439" s="72">
        <v>3507.759</v>
      </c>
      <c r="I439" s="72">
        <v>3194.9810000000002</v>
      </c>
      <c r="J439" s="72">
        <v>2863.2220000000002</v>
      </c>
      <c r="K439" s="72">
        <v>2528.9430000000002</v>
      </c>
      <c r="L439" s="72">
        <v>2238.857</v>
      </c>
      <c r="M439" s="72">
        <v>1941.4760000000001</v>
      </c>
      <c r="N439" s="72">
        <v>1639.527</v>
      </c>
      <c r="O439" s="72">
        <v>1333.1010000000001</v>
      </c>
      <c r="P439" s="72">
        <v>1064.1030000000001</v>
      </c>
      <c r="Q439" s="72">
        <v>832.24400000000003</v>
      </c>
      <c r="R439" s="72">
        <v>652.06600000000003</v>
      </c>
      <c r="S439" s="72">
        <v>479.666</v>
      </c>
      <c r="T439" s="72">
        <v>330.47800000000001</v>
      </c>
      <c r="U439" s="72">
        <v>210.44800000000001</v>
      </c>
      <c r="V439" s="72">
        <v>137.529</v>
      </c>
      <c r="W439" s="72">
        <v>75.352999999999994</v>
      </c>
      <c r="X439" s="72">
        <v>30.067</v>
      </c>
      <c r="Y439" s="72">
        <v>7.1689999999999996</v>
      </c>
      <c r="Z439" s="72">
        <v>0.97199999999999998</v>
      </c>
      <c r="AA439" s="72">
        <v>6.5000000000000002E-2</v>
      </c>
      <c r="AB439" s="4" t="s">
        <v>291</v>
      </c>
      <c r="AD439" s="1">
        <f t="shared" si="6"/>
        <v>113.62599999999998</v>
      </c>
    </row>
    <row r="440" spans="1:30" x14ac:dyDescent="0.3">
      <c r="A440" s="65">
        <v>439</v>
      </c>
      <c r="B440" s="66" t="s">
        <v>323</v>
      </c>
      <c r="C440" s="69" t="s">
        <v>69</v>
      </c>
      <c r="D440" s="71"/>
      <c r="E440" s="71">
        <v>508</v>
      </c>
      <c r="F440" s="71">
        <v>2045</v>
      </c>
      <c r="G440" s="72">
        <v>4038.0479999999998</v>
      </c>
      <c r="H440" s="72">
        <v>3763.7190000000001</v>
      </c>
      <c r="I440" s="72">
        <v>3485.7539999999999</v>
      </c>
      <c r="J440" s="72">
        <v>3170.2550000000001</v>
      </c>
      <c r="K440" s="72">
        <v>2824.4029999999998</v>
      </c>
      <c r="L440" s="72">
        <v>2486.6469999999999</v>
      </c>
      <c r="M440" s="72">
        <v>2198.3009999999999</v>
      </c>
      <c r="N440" s="72">
        <v>1901.098</v>
      </c>
      <c r="O440" s="72">
        <v>1598.5989999999999</v>
      </c>
      <c r="P440" s="72">
        <v>1291.549</v>
      </c>
      <c r="Q440" s="72">
        <v>1019.288</v>
      </c>
      <c r="R440" s="72">
        <v>784.99199999999996</v>
      </c>
      <c r="S440" s="72">
        <v>600.13699999999994</v>
      </c>
      <c r="T440" s="72">
        <v>422.79899999999998</v>
      </c>
      <c r="U440" s="72">
        <v>273.017</v>
      </c>
      <c r="V440" s="72">
        <v>156.178</v>
      </c>
      <c r="W440" s="72">
        <v>85.781000000000006</v>
      </c>
      <c r="X440" s="72">
        <v>35.274999999999999</v>
      </c>
      <c r="Y440" s="72">
        <v>9.1630000000000003</v>
      </c>
      <c r="Z440" s="72">
        <v>1.2190000000000001</v>
      </c>
      <c r="AA440" s="72">
        <v>8.6999999999999994E-2</v>
      </c>
      <c r="AB440" s="4" t="s">
        <v>291</v>
      </c>
      <c r="AD440" s="1">
        <f t="shared" si="6"/>
        <v>131.52500000000001</v>
      </c>
    </row>
    <row r="441" spans="1:30" x14ac:dyDescent="0.3">
      <c r="A441" s="65">
        <v>440</v>
      </c>
      <c r="B441" s="66" t="s">
        <v>323</v>
      </c>
      <c r="C441" s="69" t="s">
        <v>69</v>
      </c>
      <c r="D441" s="71"/>
      <c r="E441" s="71">
        <v>508</v>
      </c>
      <c r="F441" s="71">
        <v>2050</v>
      </c>
      <c r="G441" s="72">
        <v>4240.4610000000002</v>
      </c>
      <c r="H441" s="72">
        <v>3995.4949999999999</v>
      </c>
      <c r="I441" s="72">
        <v>3743.6610000000001</v>
      </c>
      <c r="J441" s="72">
        <v>3461.7750000000001</v>
      </c>
      <c r="K441" s="72">
        <v>3131.239</v>
      </c>
      <c r="L441" s="72">
        <v>2781.5349999999999</v>
      </c>
      <c r="M441" s="72">
        <v>2445.4389999999999</v>
      </c>
      <c r="N441" s="72">
        <v>2157.239</v>
      </c>
      <c r="O441" s="72">
        <v>1858.575</v>
      </c>
      <c r="P441" s="72">
        <v>1553.5250000000001</v>
      </c>
      <c r="Q441" s="72">
        <v>1241.615</v>
      </c>
      <c r="R441" s="72">
        <v>965.94500000000005</v>
      </c>
      <c r="S441" s="72">
        <v>726.89200000000005</v>
      </c>
      <c r="T441" s="72">
        <v>532.61599999999999</v>
      </c>
      <c r="U441" s="72">
        <v>351.77</v>
      </c>
      <c r="V441" s="72">
        <v>204.26900000000001</v>
      </c>
      <c r="W441" s="72">
        <v>98.477000000000004</v>
      </c>
      <c r="X441" s="72">
        <v>40.79</v>
      </c>
      <c r="Y441" s="72">
        <v>10.959</v>
      </c>
      <c r="Z441" s="72">
        <v>1.5920000000000001</v>
      </c>
      <c r="AA441" s="72">
        <v>0.111</v>
      </c>
      <c r="AB441" s="4" t="s">
        <v>291</v>
      </c>
      <c r="AD441" s="1">
        <f t="shared" si="6"/>
        <v>151.929</v>
      </c>
    </row>
    <row r="442" spans="1:30" x14ac:dyDescent="0.3">
      <c r="A442" s="65">
        <v>441</v>
      </c>
      <c r="B442" s="66" t="s">
        <v>323</v>
      </c>
      <c r="C442" s="69" t="s">
        <v>69</v>
      </c>
      <c r="D442" s="71"/>
      <c r="E442" s="71">
        <v>508</v>
      </c>
      <c r="F442" s="71">
        <v>2055</v>
      </c>
      <c r="G442" s="72">
        <v>4430.22</v>
      </c>
      <c r="H442" s="72">
        <v>4205.3770000000004</v>
      </c>
      <c r="I442" s="72">
        <v>3977.9360000000001</v>
      </c>
      <c r="J442" s="72">
        <v>3721.0549999999998</v>
      </c>
      <c r="K442" s="72">
        <v>3423.5650000000001</v>
      </c>
      <c r="L442" s="72">
        <v>3088.9189999999999</v>
      </c>
      <c r="M442" s="72">
        <v>2740.5169999999998</v>
      </c>
      <c r="N442" s="72">
        <v>2404.3719999999998</v>
      </c>
      <c r="O442" s="72">
        <v>2114.2719999999999</v>
      </c>
      <c r="P442" s="72">
        <v>1811.585</v>
      </c>
      <c r="Q442" s="72">
        <v>1498.44</v>
      </c>
      <c r="R442" s="72">
        <v>1181.3820000000001</v>
      </c>
      <c r="S442" s="72">
        <v>899.40700000000004</v>
      </c>
      <c r="T442" s="72">
        <v>649.83600000000001</v>
      </c>
      <c r="U442" s="72">
        <v>447.13099999999997</v>
      </c>
      <c r="V442" s="72">
        <v>265.95600000000002</v>
      </c>
      <c r="W442" s="72">
        <v>130.49600000000001</v>
      </c>
      <c r="X442" s="72">
        <v>47.677</v>
      </c>
      <c r="Y442" s="72">
        <v>12.958</v>
      </c>
      <c r="Z442" s="72">
        <v>1.952</v>
      </c>
      <c r="AA442" s="72">
        <v>0.14699999999999999</v>
      </c>
      <c r="AB442" s="4" t="s">
        <v>291</v>
      </c>
      <c r="AD442" s="1">
        <f t="shared" si="6"/>
        <v>193.23</v>
      </c>
    </row>
    <row r="443" spans="1:30" x14ac:dyDescent="0.3">
      <c r="A443" s="65">
        <v>442</v>
      </c>
      <c r="B443" s="66" t="s">
        <v>323</v>
      </c>
      <c r="C443" s="69" t="s">
        <v>69</v>
      </c>
      <c r="D443" s="71"/>
      <c r="E443" s="71">
        <v>508</v>
      </c>
      <c r="F443" s="71">
        <v>2060</v>
      </c>
      <c r="G443" s="72">
        <v>4601.21</v>
      </c>
      <c r="H443" s="72">
        <v>4398.6779999999999</v>
      </c>
      <c r="I443" s="72">
        <v>4189.2280000000001</v>
      </c>
      <c r="J443" s="72">
        <v>3956.4690000000001</v>
      </c>
      <c r="K443" s="72">
        <v>3683.8389999999999</v>
      </c>
      <c r="L443" s="72">
        <v>3381.8580000000002</v>
      </c>
      <c r="M443" s="72">
        <v>3048.0189999999998</v>
      </c>
      <c r="N443" s="72">
        <v>2699.0970000000002</v>
      </c>
      <c r="O443" s="72">
        <v>2360.8739999999998</v>
      </c>
      <c r="P443" s="72">
        <v>2065.998</v>
      </c>
      <c r="Q443" s="72">
        <v>1752.8989999999999</v>
      </c>
      <c r="R443" s="72">
        <v>1431.307</v>
      </c>
      <c r="S443" s="72">
        <v>1105.8409999999999</v>
      </c>
      <c r="T443" s="72">
        <v>810.28</v>
      </c>
      <c r="U443" s="72">
        <v>551.58100000000002</v>
      </c>
      <c r="V443" s="72">
        <v>343.22199999999998</v>
      </c>
      <c r="W443" s="72">
        <v>173.09899999999999</v>
      </c>
      <c r="X443" s="72">
        <v>64.668999999999997</v>
      </c>
      <c r="Y443" s="72">
        <v>15.613</v>
      </c>
      <c r="Z443" s="72">
        <v>2.3919999999999999</v>
      </c>
      <c r="AA443" s="72">
        <v>0.188</v>
      </c>
      <c r="AB443" s="4" t="s">
        <v>291</v>
      </c>
      <c r="AD443" s="1">
        <f t="shared" si="6"/>
        <v>255.96099999999996</v>
      </c>
    </row>
    <row r="444" spans="1:30" x14ac:dyDescent="0.3">
      <c r="A444" s="65">
        <v>443</v>
      </c>
      <c r="B444" s="66" t="s">
        <v>323</v>
      </c>
      <c r="C444" s="69" t="s">
        <v>69</v>
      </c>
      <c r="D444" s="71"/>
      <c r="E444" s="71">
        <v>508</v>
      </c>
      <c r="F444" s="71">
        <v>2065</v>
      </c>
      <c r="G444" s="72">
        <v>4745.47</v>
      </c>
      <c r="H444" s="72">
        <v>4572.4250000000002</v>
      </c>
      <c r="I444" s="72">
        <v>4383.607</v>
      </c>
      <c r="J444" s="72">
        <v>4168.78</v>
      </c>
      <c r="K444" s="72">
        <v>3920.4780000000001</v>
      </c>
      <c r="L444" s="72">
        <v>3643.14</v>
      </c>
      <c r="M444" s="72">
        <v>3341.3620000000001</v>
      </c>
      <c r="N444" s="72">
        <v>3006.3739999999998</v>
      </c>
      <c r="O444" s="72">
        <v>2654.8130000000001</v>
      </c>
      <c r="P444" s="72">
        <v>2311.5430000000001</v>
      </c>
      <c r="Q444" s="72">
        <v>2004.5409999999999</v>
      </c>
      <c r="R444" s="72">
        <v>1680.288</v>
      </c>
      <c r="S444" s="72">
        <v>1346.0260000000001</v>
      </c>
      <c r="T444" s="72">
        <v>1002.923</v>
      </c>
      <c r="U444" s="72">
        <v>694.63800000000003</v>
      </c>
      <c r="V444" s="72">
        <v>429.649</v>
      </c>
      <c r="W444" s="72">
        <v>227.529</v>
      </c>
      <c r="X444" s="72">
        <v>87.725999999999999</v>
      </c>
      <c r="Y444" s="72">
        <v>21.808</v>
      </c>
      <c r="Z444" s="72">
        <v>2.984</v>
      </c>
      <c r="AA444" s="72">
        <v>0.23799999999999999</v>
      </c>
      <c r="AB444" s="4">
        <v>5.0000000000000001E-3</v>
      </c>
      <c r="AD444" s="1">
        <f t="shared" si="6"/>
        <v>340.28999999999996</v>
      </c>
    </row>
    <row r="445" spans="1:30" x14ac:dyDescent="0.3">
      <c r="A445" s="65">
        <v>444</v>
      </c>
      <c r="B445" s="66" t="s">
        <v>323</v>
      </c>
      <c r="C445" s="69" t="s">
        <v>69</v>
      </c>
      <c r="D445" s="71"/>
      <c r="E445" s="71">
        <v>508</v>
      </c>
      <c r="F445" s="71">
        <v>2070</v>
      </c>
      <c r="G445" s="72">
        <v>4867.1279999999997</v>
      </c>
      <c r="H445" s="72">
        <v>4719.5450000000001</v>
      </c>
      <c r="I445" s="72">
        <v>4558.4660000000003</v>
      </c>
      <c r="J445" s="72">
        <v>4364.1459999999997</v>
      </c>
      <c r="K445" s="72">
        <v>4134.1499999999996</v>
      </c>
      <c r="L445" s="72">
        <v>3881.114</v>
      </c>
      <c r="M445" s="72">
        <v>3603.5720000000001</v>
      </c>
      <c r="N445" s="72">
        <v>3299.9340000000002</v>
      </c>
      <c r="O445" s="72">
        <v>2961.605</v>
      </c>
      <c r="P445" s="72">
        <v>2604.221</v>
      </c>
      <c r="Q445" s="72">
        <v>2247.85</v>
      </c>
      <c r="R445" s="72">
        <v>1927.4349999999999</v>
      </c>
      <c r="S445" s="72">
        <v>1586.7919999999999</v>
      </c>
      <c r="T445" s="72">
        <v>1227.9169999999999</v>
      </c>
      <c r="U445" s="72">
        <v>867.20699999999999</v>
      </c>
      <c r="V445" s="72">
        <v>548.375</v>
      </c>
      <c r="W445" s="72">
        <v>289.791</v>
      </c>
      <c r="X445" s="72">
        <v>118.23099999999999</v>
      </c>
      <c r="Y445" s="72">
        <v>30.61</v>
      </c>
      <c r="Z445" s="72">
        <v>4.351</v>
      </c>
      <c r="AA445" s="72">
        <v>0.309</v>
      </c>
      <c r="AB445" s="4">
        <v>7.0000000000000001E-3</v>
      </c>
      <c r="AD445" s="1">
        <f t="shared" si="6"/>
        <v>443.29900000000004</v>
      </c>
    </row>
    <row r="446" spans="1:30" x14ac:dyDescent="0.3">
      <c r="A446" s="65">
        <v>445</v>
      </c>
      <c r="B446" s="66" t="s">
        <v>323</v>
      </c>
      <c r="C446" s="69" t="s">
        <v>69</v>
      </c>
      <c r="D446" s="71"/>
      <c r="E446" s="71">
        <v>508</v>
      </c>
      <c r="F446" s="71">
        <v>2075</v>
      </c>
      <c r="G446" s="72">
        <v>4959.2579999999998</v>
      </c>
      <c r="H446" s="72">
        <v>4843.91</v>
      </c>
      <c r="I446" s="72">
        <v>4706.71</v>
      </c>
      <c r="J446" s="72">
        <v>4540.0860000000002</v>
      </c>
      <c r="K446" s="72">
        <v>4330.9809999999998</v>
      </c>
      <c r="L446" s="72">
        <v>4096.3540000000003</v>
      </c>
      <c r="M446" s="72">
        <v>3842.855</v>
      </c>
      <c r="N446" s="72">
        <v>3562.94</v>
      </c>
      <c r="O446" s="72">
        <v>3255.1779999999999</v>
      </c>
      <c r="P446" s="72">
        <v>2910.0450000000001</v>
      </c>
      <c r="Q446" s="72">
        <v>2537.8339999999998</v>
      </c>
      <c r="R446" s="72">
        <v>2167.067</v>
      </c>
      <c r="S446" s="72">
        <v>1826.941</v>
      </c>
      <c r="T446" s="72">
        <v>1455.21</v>
      </c>
      <c r="U446" s="72">
        <v>1069.8720000000001</v>
      </c>
      <c r="V446" s="72">
        <v>692.18899999999996</v>
      </c>
      <c r="W446" s="72">
        <v>376.89299999999997</v>
      </c>
      <c r="X446" s="72">
        <v>154.86099999999999</v>
      </c>
      <c r="Y446" s="72">
        <v>42.918999999999997</v>
      </c>
      <c r="Z446" s="72">
        <v>6.4290000000000003</v>
      </c>
      <c r="AA446" s="72">
        <v>0.47099999999999997</v>
      </c>
      <c r="AB446" s="4">
        <v>0.01</v>
      </c>
      <c r="AD446" s="1">
        <f t="shared" si="6"/>
        <v>581.58299999999986</v>
      </c>
    </row>
    <row r="447" spans="1:30" x14ac:dyDescent="0.3">
      <c r="A447" s="65">
        <v>446</v>
      </c>
      <c r="B447" s="66" t="s">
        <v>323</v>
      </c>
      <c r="C447" s="69" t="s">
        <v>69</v>
      </c>
      <c r="D447" s="71"/>
      <c r="E447" s="71">
        <v>508</v>
      </c>
      <c r="F447" s="71">
        <v>2080</v>
      </c>
      <c r="G447" s="72">
        <v>5030.6440000000002</v>
      </c>
      <c r="H447" s="72">
        <v>4938.7349999999997</v>
      </c>
      <c r="I447" s="72">
        <v>4832.299</v>
      </c>
      <c r="J447" s="72">
        <v>4689.4939999999997</v>
      </c>
      <c r="K447" s="72">
        <v>4508.6189999999997</v>
      </c>
      <c r="L447" s="72">
        <v>4294.9589999999998</v>
      </c>
      <c r="M447" s="72">
        <v>4059.6080000000002</v>
      </c>
      <c r="N447" s="72">
        <v>3803.4409999999998</v>
      </c>
      <c r="O447" s="72">
        <v>3518.873</v>
      </c>
      <c r="P447" s="72">
        <v>3203.2750000000001</v>
      </c>
      <c r="Q447" s="72">
        <v>2841.3330000000001</v>
      </c>
      <c r="R447" s="72">
        <v>2452.7179999999998</v>
      </c>
      <c r="S447" s="72">
        <v>2060.7910000000002</v>
      </c>
      <c r="T447" s="72">
        <v>1683.4749999999999</v>
      </c>
      <c r="U447" s="72">
        <v>1276.8019999999999</v>
      </c>
      <c r="V447" s="72">
        <v>862.87300000000005</v>
      </c>
      <c r="W447" s="72">
        <v>483.56400000000002</v>
      </c>
      <c r="X447" s="72">
        <v>206.62799999999999</v>
      </c>
      <c r="Y447" s="72">
        <v>58.295000000000002</v>
      </c>
      <c r="Z447" s="72">
        <v>9.4510000000000005</v>
      </c>
      <c r="AA447" s="72">
        <v>0.73099999999999998</v>
      </c>
      <c r="AB447" s="4">
        <v>1.4999999999999999E-2</v>
      </c>
      <c r="AD447" s="1">
        <f t="shared" si="6"/>
        <v>758.68399999999997</v>
      </c>
    </row>
    <row r="448" spans="1:30" x14ac:dyDescent="0.3">
      <c r="A448" s="65">
        <v>447</v>
      </c>
      <c r="B448" s="66" t="s">
        <v>323</v>
      </c>
      <c r="C448" s="69" t="s">
        <v>69</v>
      </c>
      <c r="D448" s="71"/>
      <c r="E448" s="71">
        <v>508</v>
      </c>
      <c r="F448" s="71">
        <v>2085</v>
      </c>
      <c r="G448" s="72">
        <v>5074.9059999999999</v>
      </c>
      <c r="H448" s="72">
        <v>5012.0029999999997</v>
      </c>
      <c r="I448" s="72">
        <v>4927.9480000000003</v>
      </c>
      <c r="J448" s="72">
        <v>4815.9859999999999</v>
      </c>
      <c r="K448" s="72">
        <v>4659.4319999999998</v>
      </c>
      <c r="L448" s="72">
        <v>4474.0219999999999</v>
      </c>
      <c r="M448" s="72">
        <v>4259.5079999999998</v>
      </c>
      <c r="N448" s="72">
        <v>4021.2150000000001</v>
      </c>
      <c r="O448" s="72">
        <v>3760.069</v>
      </c>
      <c r="P448" s="72">
        <v>3467.0430000000001</v>
      </c>
      <c r="Q448" s="72">
        <v>3132.7910000000002</v>
      </c>
      <c r="R448" s="72">
        <v>2752.0419999999999</v>
      </c>
      <c r="S448" s="72">
        <v>2339.471</v>
      </c>
      <c r="T448" s="72">
        <v>1907.239</v>
      </c>
      <c r="U448" s="72">
        <v>1486.828</v>
      </c>
      <c r="V448" s="72">
        <v>1040.1590000000001</v>
      </c>
      <c r="W448" s="72">
        <v>612.46699999999998</v>
      </c>
      <c r="X448" s="72">
        <v>271.80500000000001</v>
      </c>
      <c r="Y448" s="72">
        <v>80.62</v>
      </c>
      <c r="Z448" s="72">
        <v>13.461</v>
      </c>
      <c r="AA448" s="72">
        <v>1.133</v>
      </c>
      <c r="AB448" s="4">
        <v>2.3E-2</v>
      </c>
      <c r="AD448" s="1">
        <f t="shared" si="6"/>
        <v>979.50900000000001</v>
      </c>
    </row>
    <row r="449" spans="1:30" x14ac:dyDescent="0.3">
      <c r="A449" s="65">
        <v>448</v>
      </c>
      <c r="B449" s="66" t="s">
        <v>323</v>
      </c>
      <c r="C449" s="69" t="s">
        <v>69</v>
      </c>
      <c r="D449" s="71"/>
      <c r="E449" s="71">
        <v>508</v>
      </c>
      <c r="F449" s="71">
        <v>2090</v>
      </c>
      <c r="G449" s="72">
        <v>5094.4309999999996</v>
      </c>
      <c r="H449" s="72">
        <v>5057.1790000000001</v>
      </c>
      <c r="I449" s="72">
        <v>5001.6679999999997</v>
      </c>
      <c r="J449" s="72">
        <v>4912.2430000000004</v>
      </c>
      <c r="K449" s="72">
        <v>4786.87</v>
      </c>
      <c r="L449" s="72">
        <v>4625.8410000000003</v>
      </c>
      <c r="M449" s="72">
        <v>4439.4080000000004</v>
      </c>
      <c r="N449" s="72">
        <v>4221.826</v>
      </c>
      <c r="O449" s="72">
        <v>3978.2849999999999</v>
      </c>
      <c r="P449" s="72">
        <v>3708.2570000000001</v>
      </c>
      <c r="Q449" s="72">
        <v>3395.4229999999998</v>
      </c>
      <c r="R449" s="72">
        <v>3040.0920000000001</v>
      </c>
      <c r="S449" s="72">
        <v>2632.1619999999998</v>
      </c>
      <c r="T449" s="72">
        <v>2174.2919999999999</v>
      </c>
      <c r="U449" s="72">
        <v>1695.078</v>
      </c>
      <c r="V449" s="72">
        <v>1223.377</v>
      </c>
      <c r="W449" s="72">
        <v>750.298</v>
      </c>
      <c r="X449" s="72">
        <v>353.173</v>
      </c>
      <c r="Y449" s="72">
        <v>110.10899999999999</v>
      </c>
      <c r="Z449" s="72">
        <v>19.591000000000001</v>
      </c>
      <c r="AA449" s="72">
        <v>1.7170000000000001</v>
      </c>
      <c r="AB449" s="4">
        <v>3.5999999999999997E-2</v>
      </c>
      <c r="AD449" s="1">
        <f t="shared" si="6"/>
        <v>1234.924</v>
      </c>
    </row>
    <row r="450" spans="1:30" x14ac:dyDescent="0.3">
      <c r="A450" s="65">
        <v>449</v>
      </c>
      <c r="B450" s="66" t="s">
        <v>323</v>
      </c>
      <c r="C450" s="69" t="s">
        <v>69</v>
      </c>
      <c r="D450" s="71"/>
      <c r="E450" s="71">
        <v>508</v>
      </c>
      <c r="F450" s="71">
        <v>2095</v>
      </c>
      <c r="G450" s="72">
        <v>5104.384</v>
      </c>
      <c r="H450" s="72">
        <v>5077.5609999999997</v>
      </c>
      <c r="I450" s="72">
        <v>5047.3159999999998</v>
      </c>
      <c r="J450" s="72">
        <v>4986.67</v>
      </c>
      <c r="K450" s="72">
        <v>4884.2610000000004</v>
      </c>
      <c r="L450" s="72">
        <v>4754.402</v>
      </c>
      <c r="M450" s="72">
        <v>4592.2709999999997</v>
      </c>
      <c r="N450" s="72">
        <v>4402.6450000000004</v>
      </c>
      <c r="O450" s="72">
        <v>4179.6869999999999</v>
      </c>
      <c r="P450" s="72">
        <v>3926.951</v>
      </c>
      <c r="Q450" s="72">
        <v>3636.2719999999999</v>
      </c>
      <c r="R450" s="72">
        <v>3300.7910000000002</v>
      </c>
      <c r="S450" s="72">
        <v>2915.0929999999998</v>
      </c>
      <c r="T450" s="72">
        <v>2455.9960000000001</v>
      </c>
      <c r="U450" s="72">
        <v>1944.0350000000001</v>
      </c>
      <c r="V450" s="72">
        <v>1407.778</v>
      </c>
      <c r="W450" s="72">
        <v>895.73199999999997</v>
      </c>
      <c r="X450" s="72">
        <v>442.96100000000001</v>
      </c>
      <c r="Y450" s="72">
        <v>148.12200000000001</v>
      </c>
      <c r="Z450" s="72">
        <v>28.053999999999998</v>
      </c>
      <c r="AA450" s="72">
        <v>2.64</v>
      </c>
      <c r="AB450" s="4" t="s">
        <v>291</v>
      </c>
      <c r="AD450" s="1">
        <f t="shared" si="6"/>
        <v>1517.5090000000002</v>
      </c>
    </row>
    <row r="451" spans="1:30" x14ac:dyDescent="0.3">
      <c r="A451" s="65">
        <v>450</v>
      </c>
      <c r="B451" s="66" t="s">
        <v>323</v>
      </c>
      <c r="C451" s="69" t="s">
        <v>69</v>
      </c>
      <c r="D451" s="71"/>
      <c r="E451" s="71">
        <v>508</v>
      </c>
      <c r="F451" s="71">
        <v>2100</v>
      </c>
      <c r="G451" s="72">
        <v>5072.6779999999999</v>
      </c>
      <c r="H451" s="72">
        <v>5088.4110000000001</v>
      </c>
      <c r="I451" s="72">
        <v>5068.1750000000002</v>
      </c>
      <c r="J451" s="72">
        <v>5033.0219999999999</v>
      </c>
      <c r="K451" s="72">
        <v>4959.8370000000004</v>
      </c>
      <c r="L451" s="72">
        <v>4853.085</v>
      </c>
      <c r="M451" s="72">
        <v>4721.9610000000002</v>
      </c>
      <c r="N451" s="72">
        <v>4556.63</v>
      </c>
      <c r="O451" s="72">
        <v>4361.5159999999996</v>
      </c>
      <c r="P451" s="72">
        <v>4129.1880000000001</v>
      </c>
      <c r="Q451" s="72">
        <v>3855.2919999999999</v>
      </c>
      <c r="R451" s="72">
        <v>3540.7489999999998</v>
      </c>
      <c r="S451" s="72">
        <v>3172.6149999999998</v>
      </c>
      <c r="T451" s="72">
        <v>2730.0720000000001</v>
      </c>
      <c r="U451" s="72">
        <v>2208.2840000000001</v>
      </c>
      <c r="V451" s="72">
        <v>1628.8679999999999</v>
      </c>
      <c r="W451" s="72">
        <v>1045.29</v>
      </c>
      <c r="X451" s="72">
        <v>540.50199999999995</v>
      </c>
      <c r="Y451" s="72">
        <v>191.87299999999999</v>
      </c>
      <c r="Z451" s="72">
        <v>39.441000000000003</v>
      </c>
      <c r="AA451" s="72">
        <v>3.9910000000000001</v>
      </c>
      <c r="AB451" s="4" t="s">
        <v>291</v>
      </c>
      <c r="AD451" s="1">
        <f t="shared" ref="AD451:AD514" si="7">SUM(W451:AB451)</f>
        <v>1821.097</v>
      </c>
    </row>
    <row r="452" spans="1:30" x14ac:dyDescent="0.3">
      <c r="A452" s="65">
        <v>451</v>
      </c>
      <c r="B452" s="66" t="s">
        <v>323</v>
      </c>
      <c r="C452" s="69" t="s">
        <v>70</v>
      </c>
      <c r="D452" s="71"/>
      <c r="E452" s="71">
        <v>638</v>
      </c>
      <c r="F452" s="71">
        <v>2015</v>
      </c>
      <c r="G452" s="72">
        <v>34.994</v>
      </c>
      <c r="H452" s="72">
        <v>34.957000000000001</v>
      </c>
      <c r="I452" s="72">
        <v>36.542999999999999</v>
      </c>
      <c r="J452" s="72">
        <v>34.768000000000001</v>
      </c>
      <c r="K452" s="72">
        <v>29.766999999999999</v>
      </c>
      <c r="L452" s="72">
        <v>23.95</v>
      </c>
      <c r="M452" s="72">
        <v>22.172000000000001</v>
      </c>
      <c r="N452" s="72">
        <v>25.611999999999998</v>
      </c>
      <c r="O452" s="72">
        <v>28.655000000000001</v>
      </c>
      <c r="P452" s="72">
        <v>32.402000000000001</v>
      </c>
      <c r="Q452" s="72">
        <v>29.645</v>
      </c>
      <c r="R452" s="72">
        <v>24.77</v>
      </c>
      <c r="S452" s="72">
        <v>20.904</v>
      </c>
      <c r="T452" s="72">
        <v>14.611000000000001</v>
      </c>
      <c r="U452" s="72">
        <v>10.412000000000001</v>
      </c>
      <c r="V452" s="72">
        <v>7.0570000000000004</v>
      </c>
      <c r="W452" s="72">
        <v>4.2370000000000001</v>
      </c>
      <c r="X452" s="72">
        <v>1.7330000000000001</v>
      </c>
      <c r="Y452" s="72">
        <v>0.76600000000000001</v>
      </c>
      <c r="Z452" s="72">
        <v>0.129</v>
      </c>
      <c r="AA452" s="72">
        <v>8.9999999999999993E-3</v>
      </c>
      <c r="AB452" s="4" t="s">
        <v>291</v>
      </c>
      <c r="AD452" s="1">
        <f t="shared" si="7"/>
        <v>6.8740000000000006</v>
      </c>
    </row>
    <row r="453" spans="1:30" x14ac:dyDescent="0.3">
      <c r="A453" s="65">
        <v>452</v>
      </c>
      <c r="B453" s="66" t="s">
        <v>323</v>
      </c>
      <c r="C453" s="69" t="s">
        <v>70</v>
      </c>
      <c r="D453" s="71"/>
      <c r="E453" s="71">
        <v>638</v>
      </c>
      <c r="F453" s="71">
        <v>2020</v>
      </c>
      <c r="G453" s="72">
        <v>32.862000000000002</v>
      </c>
      <c r="H453" s="72">
        <v>34.338000000000001</v>
      </c>
      <c r="I453" s="72">
        <v>34.590000000000003</v>
      </c>
      <c r="J453" s="72">
        <v>36.146999999999998</v>
      </c>
      <c r="K453" s="72">
        <v>32.637999999999998</v>
      </c>
      <c r="L453" s="72">
        <v>26.806999999999999</v>
      </c>
      <c r="M453" s="72">
        <v>22.715</v>
      </c>
      <c r="N453" s="72">
        <v>22.757000000000001</v>
      </c>
      <c r="O453" s="72">
        <v>26.539000000000001</v>
      </c>
      <c r="P453" s="72">
        <v>28.745999999999999</v>
      </c>
      <c r="Q453" s="72">
        <v>31.683</v>
      </c>
      <c r="R453" s="72">
        <v>28.972999999999999</v>
      </c>
      <c r="S453" s="72">
        <v>24.106999999999999</v>
      </c>
      <c r="T453" s="72">
        <v>19.677</v>
      </c>
      <c r="U453" s="72">
        <v>13.175000000000001</v>
      </c>
      <c r="V453" s="72">
        <v>8.9420000000000002</v>
      </c>
      <c r="W453" s="72">
        <v>5.4029999999999996</v>
      </c>
      <c r="X453" s="72">
        <v>2.7360000000000002</v>
      </c>
      <c r="Y453" s="72">
        <v>0.88100000000000001</v>
      </c>
      <c r="Z453" s="72">
        <v>0.217</v>
      </c>
      <c r="AA453" s="72">
        <v>1.4999999999999999E-2</v>
      </c>
      <c r="AB453" s="4" t="s">
        <v>291</v>
      </c>
      <c r="AD453" s="1">
        <f t="shared" si="7"/>
        <v>9.2520000000000007</v>
      </c>
    </row>
    <row r="454" spans="1:30" x14ac:dyDescent="0.3">
      <c r="A454" s="65">
        <v>453</v>
      </c>
      <c r="B454" s="66" t="s">
        <v>323</v>
      </c>
      <c r="C454" s="69" t="s">
        <v>70</v>
      </c>
      <c r="D454" s="71"/>
      <c r="E454" s="71">
        <v>638</v>
      </c>
      <c r="F454" s="71">
        <v>2025</v>
      </c>
      <c r="G454" s="72">
        <v>32.21</v>
      </c>
      <c r="H454" s="72">
        <v>32.527000000000001</v>
      </c>
      <c r="I454" s="72">
        <v>34.146000000000001</v>
      </c>
      <c r="J454" s="72">
        <v>34.375999999999998</v>
      </c>
      <c r="K454" s="72">
        <v>35.030999999999999</v>
      </c>
      <c r="L454" s="72">
        <v>31.097999999999999</v>
      </c>
      <c r="M454" s="72">
        <v>26.138999999999999</v>
      </c>
      <c r="N454" s="72">
        <v>22.95</v>
      </c>
      <c r="O454" s="72">
        <v>23.146000000000001</v>
      </c>
      <c r="P454" s="72">
        <v>26.431000000000001</v>
      </c>
      <c r="Q454" s="72">
        <v>28.145</v>
      </c>
      <c r="R454" s="72">
        <v>30.875</v>
      </c>
      <c r="S454" s="72">
        <v>28.007999999999999</v>
      </c>
      <c r="T454" s="72">
        <v>22.684999999999999</v>
      </c>
      <c r="U454" s="72">
        <v>17.803999999999998</v>
      </c>
      <c r="V454" s="72">
        <v>11.371</v>
      </c>
      <c r="W454" s="72">
        <v>6.98</v>
      </c>
      <c r="X454" s="72">
        <v>3.597</v>
      </c>
      <c r="Y454" s="72">
        <v>1.429</v>
      </c>
      <c r="Z454" s="72">
        <v>0.25900000000000001</v>
      </c>
      <c r="AA454" s="72">
        <v>2.5999999999999999E-2</v>
      </c>
      <c r="AB454" s="4" t="s">
        <v>291</v>
      </c>
      <c r="AD454" s="1">
        <f t="shared" si="7"/>
        <v>12.291</v>
      </c>
    </row>
    <row r="455" spans="1:30" x14ac:dyDescent="0.3">
      <c r="A455" s="65">
        <v>454</v>
      </c>
      <c r="B455" s="66" t="s">
        <v>323</v>
      </c>
      <c r="C455" s="69" t="s">
        <v>70</v>
      </c>
      <c r="D455" s="71"/>
      <c r="E455" s="71">
        <v>638</v>
      </c>
      <c r="F455" s="71">
        <v>2030</v>
      </c>
      <c r="G455" s="72">
        <v>32.094999999999999</v>
      </c>
      <c r="H455" s="72">
        <v>31.878</v>
      </c>
      <c r="I455" s="72">
        <v>32.338999999999999</v>
      </c>
      <c r="J455" s="72">
        <v>33.94</v>
      </c>
      <c r="K455" s="72">
        <v>33.283000000000001</v>
      </c>
      <c r="L455" s="72">
        <v>33.500999999999998</v>
      </c>
      <c r="M455" s="72">
        <v>30.428999999999998</v>
      </c>
      <c r="N455" s="72">
        <v>26.373000000000001</v>
      </c>
      <c r="O455" s="72">
        <v>23.369</v>
      </c>
      <c r="P455" s="72">
        <v>23.140999999999998</v>
      </c>
      <c r="Q455" s="72">
        <v>25.971</v>
      </c>
      <c r="R455" s="72">
        <v>27.562000000000001</v>
      </c>
      <c r="S455" s="72">
        <v>29.983000000000001</v>
      </c>
      <c r="T455" s="72">
        <v>26.535</v>
      </c>
      <c r="U455" s="72">
        <v>20.74</v>
      </c>
      <c r="V455" s="72">
        <v>15.558999999999999</v>
      </c>
      <c r="W455" s="72">
        <v>9.0459999999999994</v>
      </c>
      <c r="X455" s="72">
        <v>4.766</v>
      </c>
      <c r="Y455" s="72">
        <v>1.9350000000000001</v>
      </c>
      <c r="Z455" s="72">
        <v>0.438</v>
      </c>
      <c r="AA455" s="72">
        <v>3.3000000000000002E-2</v>
      </c>
      <c r="AB455" s="4" t="s">
        <v>291</v>
      </c>
      <c r="AD455" s="1">
        <f t="shared" si="7"/>
        <v>16.218</v>
      </c>
    </row>
    <row r="456" spans="1:30" x14ac:dyDescent="0.3">
      <c r="A456" s="65">
        <v>455</v>
      </c>
      <c r="B456" s="66" t="s">
        <v>323</v>
      </c>
      <c r="C456" s="69" t="s">
        <v>70</v>
      </c>
      <c r="D456" s="71"/>
      <c r="E456" s="71">
        <v>638</v>
      </c>
      <c r="F456" s="71">
        <v>2035</v>
      </c>
      <c r="G456" s="72">
        <v>31.73</v>
      </c>
      <c r="H456" s="72">
        <v>31.765999999999998</v>
      </c>
      <c r="I456" s="72">
        <v>31.693000000000001</v>
      </c>
      <c r="J456" s="72">
        <v>32.134999999999998</v>
      </c>
      <c r="K456" s="72">
        <v>32.857999999999997</v>
      </c>
      <c r="L456" s="72">
        <v>31.771000000000001</v>
      </c>
      <c r="M456" s="72">
        <v>32.837000000000003</v>
      </c>
      <c r="N456" s="72">
        <v>30.661999999999999</v>
      </c>
      <c r="O456" s="72">
        <v>26.792000000000002</v>
      </c>
      <c r="P456" s="72">
        <v>23.396999999999998</v>
      </c>
      <c r="Q456" s="72">
        <v>22.803000000000001</v>
      </c>
      <c r="R456" s="72">
        <v>25.523</v>
      </c>
      <c r="S456" s="72">
        <v>26.895</v>
      </c>
      <c r="T456" s="72">
        <v>28.559000000000001</v>
      </c>
      <c r="U456" s="72">
        <v>24.448</v>
      </c>
      <c r="V456" s="72">
        <v>18.312000000000001</v>
      </c>
      <c r="W456" s="72">
        <v>12.567</v>
      </c>
      <c r="X456" s="72">
        <v>6.3070000000000004</v>
      </c>
      <c r="Y456" s="72">
        <v>2.6280000000000001</v>
      </c>
      <c r="Z456" s="72">
        <v>0.61799999999999999</v>
      </c>
      <c r="AA456" s="72">
        <v>5.7000000000000002E-2</v>
      </c>
      <c r="AB456" s="4" t="s">
        <v>291</v>
      </c>
      <c r="AD456" s="1">
        <f t="shared" si="7"/>
        <v>22.177</v>
      </c>
    </row>
    <row r="457" spans="1:30" x14ac:dyDescent="0.3">
      <c r="A457" s="65">
        <v>456</v>
      </c>
      <c r="B457" s="66" t="s">
        <v>323</v>
      </c>
      <c r="C457" s="69" t="s">
        <v>70</v>
      </c>
      <c r="D457" s="71"/>
      <c r="E457" s="71">
        <v>638</v>
      </c>
      <c r="F457" s="71">
        <v>2040</v>
      </c>
      <c r="G457" s="72">
        <v>30.818999999999999</v>
      </c>
      <c r="H457" s="72">
        <v>31.399000000000001</v>
      </c>
      <c r="I457" s="72">
        <v>31.58</v>
      </c>
      <c r="J457" s="72">
        <v>31.494</v>
      </c>
      <c r="K457" s="72">
        <v>31.067</v>
      </c>
      <c r="L457" s="72">
        <v>31.356999999999999</v>
      </c>
      <c r="M457" s="72">
        <v>31.120999999999999</v>
      </c>
      <c r="N457" s="72">
        <v>33.072000000000003</v>
      </c>
      <c r="O457" s="72">
        <v>31.071000000000002</v>
      </c>
      <c r="P457" s="72">
        <v>26.812999999999999</v>
      </c>
      <c r="Q457" s="72">
        <v>23.093</v>
      </c>
      <c r="R457" s="72">
        <v>22.486999999999998</v>
      </c>
      <c r="S457" s="72">
        <v>24.997</v>
      </c>
      <c r="T457" s="72">
        <v>25.745999999999999</v>
      </c>
      <c r="U457" s="72">
        <v>26.475000000000001</v>
      </c>
      <c r="V457" s="72">
        <v>21.751999999999999</v>
      </c>
      <c r="W457" s="72">
        <v>14.964</v>
      </c>
      <c r="X457" s="72">
        <v>8.9049999999999994</v>
      </c>
      <c r="Y457" s="72">
        <v>3.5459999999999998</v>
      </c>
      <c r="Z457" s="72">
        <v>0.86499999999999999</v>
      </c>
      <c r="AA457" s="72">
        <v>8.5000000000000006E-2</v>
      </c>
      <c r="AB457" s="4" t="s">
        <v>291</v>
      </c>
      <c r="AD457" s="1">
        <f t="shared" si="7"/>
        <v>28.364999999999998</v>
      </c>
    </row>
    <row r="458" spans="1:30" x14ac:dyDescent="0.3">
      <c r="A458" s="65">
        <v>457</v>
      </c>
      <c r="B458" s="66" t="s">
        <v>323</v>
      </c>
      <c r="C458" s="69" t="s">
        <v>70</v>
      </c>
      <c r="D458" s="71"/>
      <c r="E458" s="71">
        <v>638</v>
      </c>
      <c r="F458" s="71">
        <v>2045</v>
      </c>
      <c r="G458" s="72">
        <v>29.57</v>
      </c>
      <c r="H458" s="72">
        <v>30.49</v>
      </c>
      <c r="I458" s="72">
        <v>31.213999999999999</v>
      </c>
      <c r="J458" s="72">
        <v>31.384</v>
      </c>
      <c r="K458" s="72">
        <v>30.431999999999999</v>
      </c>
      <c r="L458" s="72">
        <v>29.579000000000001</v>
      </c>
      <c r="M458" s="72">
        <v>30.716999999999999</v>
      </c>
      <c r="N458" s="72">
        <v>31.376000000000001</v>
      </c>
      <c r="O458" s="72">
        <v>33.488</v>
      </c>
      <c r="P458" s="72">
        <v>31.079000000000001</v>
      </c>
      <c r="Q458" s="72">
        <v>26.495000000000001</v>
      </c>
      <c r="R458" s="72">
        <v>22.818999999999999</v>
      </c>
      <c r="S458" s="72">
        <v>22.11</v>
      </c>
      <c r="T458" s="72">
        <v>24.033000000000001</v>
      </c>
      <c r="U458" s="72">
        <v>24.012</v>
      </c>
      <c r="V458" s="72">
        <v>23.721</v>
      </c>
      <c r="W458" s="72">
        <v>17.96</v>
      </c>
      <c r="X458" s="72">
        <v>10.756</v>
      </c>
      <c r="Y458" s="72">
        <v>5.0949999999999998</v>
      </c>
      <c r="Z458" s="72">
        <v>1.2</v>
      </c>
      <c r="AA458" s="72">
        <v>0.125</v>
      </c>
      <c r="AB458" s="4">
        <v>2E-3</v>
      </c>
      <c r="AD458" s="1">
        <f t="shared" si="7"/>
        <v>35.138000000000005</v>
      </c>
    </row>
    <row r="459" spans="1:30" x14ac:dyDescent="0.3">
      <c r="A459" s="65">
        <v>458</v>
      </c>
      <c r="B459" s="66" t="s">
        <v>323</v>
      </c>
      <c r="C459" s="69" t="s">
        <v>70</v>
      </c>
      <c r="D459" s="71"/>
      <c r="E459" s="71">
        <v>638</v>
      </c>
      <c r="F459" s="71">
        <v>2050</v>
      </c>
      <c r="G459" s="72">
        <v>28.416</v>
      </c>
      <c r="H459" s="72">
        <v>29.241</v>
      </c>
      <c r="I459" s="72">
        <v>30.306999999999999</v>
      </c>
      <c r="J459" s="72">
        <v>31.021000000000001</v>
      </c>
      <c r="K459" s="72">
        <v>30.327999999999999</v>
      </c>
      <c r="L459" s="72">
        <v>28.952999999999999</v>
      </c>
      <c r="M459" s="72">
        <v>28.95</v>
      </c>
      <c r="N459" s="72">
        <v>30.986999999999998</v>
      </c>
      <c r="O459" s="72">
        <v>31.823</v>
      </c>
      <c r="P459" s="72">
        <v>33.506</v>
      </c>
      <c r="Q459" s="72">
        <v>30.742000000000001</v>
      </c>
      <c r="R459" s="72">
        <v>26.195</v>
      </c>
      <c r="S459" s="72">
        <v>22.481999999999999</v>
      </c>
      <c r="T459" s="72">
        <v>21.349</v>
      </c>
      <c r="U459" s="72">
        <v>22.533999999999999</v>
      </c>
      <c r="V459" s="72">
        <v>21.667999999999999</v>
      </c>
      <c r="W459" s="72">
        <v>19.777000000000001</v>
      </c>
      <c r="X459" s="72">
        <v>13.084</v>
      </c>
      <c r="Y459" s="72">
        <v>6.26</v>
      </c>
      <c r="Z459" s="72">
        <v>1.7789999999999999</v>
      </c>
      <c r="AA459" s="72">
        <v>0.182</v>
      </c>
      <c r="AB459" s="4">
        <v>3.0000000000000001E-3</v>
      </c>
      <c r="AD459" s="1">
        <f t="shared" si="7"/>
        <v>41.085000000000008</v>
      </c>
    </row>
    <row r="460" spans="1:30" x14ac:dyDescent="0.3">
      <c r="A460" s="65">
        <v>459</v>
      </c>
      <c r="B460" s="66" t="s">
        <v>323</v>
      </c>
      <c r="C460" s="69" t="s">
        <v>70</v>
      </c>
      <c r="D460" s="71"/>
      <c r="E460" s="71">
        <v>638</v>
      </c>
      <c r="F460" s="71">
        <v>2055</v>
      </c>
      <c r="G460" s="72">
        <v>27.501999999999999</v>
      </c>
      <c r="H460" s="72">
        <v>28.103999999999999</v>
      </c>
      <c r="I460" s="72">
        <v>29.07</v>
      </c>
      <c r="J460" s="72">
        <v>30.123000000000001</v>
      </c>
      <c r="K460" s="72">
        <v>30.021999999999998</v>
      </c>
      <c r="L460" s="72">
        <v>28.925999999999998</v>
      </c>
      <c r="M460" s="72">
        <v>28.36</v>
      </c>
      <c r="N460" s="72">
        <v>29.216000000000001</v>
      </c>
      <c r="O460" s="72">
        <v>31.419</v>
      </c>
      <c r="P460" s="72">
        <v>31.867000000000001</v>
      </c>
      <c r="Q460" s="72">
        <v>33.174999999999997</v>
      </c>
      <c r="R460" s="72">
        <v>30.402999999999999</v>
      </c>
      <c r="S460" s="72">
        <v>25.814</v>
      </c>
      <c r="T460" s="72">
        <v>21.77</v>
      </c>
      <c r="U460" s="72">
        <v>20.123000000000001</v>
      </c>
      <c r="V460" s="72">
        <v>20.469000000000001</v>
      </c>
      <c r="W460" s="72">
        <v>18.236999999999998</v>
      </c>
      <c r="X460" s="72">
        <v>14.603</v>
      </c>
      <c r="Y460" s="72">
        <v>7.7489999999999997</v>
      </c>
      <c r="Z460" s="72">
        <v>2.2530000000000001</v>
      </c>
      <c r="AA460" s="72">
        <v>0.28199999999999997</v>
      </c>
      <c r="AB460" s="4">
        <v>4.0000000000000001E-3</v>
      </c>
      <c r="AD460" s="1">
        <f t="shared" si="7"/>
        <v>43.127999999999993</v>
      </c>
    </row>
    <row r="461" spans="1:30" x14ac:dyDescent="0.3">
      <c r="A461" s="65">
        <v>460</v>
      </c>
      <c r="B461" s="66" t="s">
        <v>323</v>
      </c>
      <c r="C461" s="69" t="s">
        <v>70</v>
      </c>
      <c r="D461" s="71"/>
      <c r="E461" s="71">
        <v>638</v>
      </c>
      <c r="F461" s="71">
        <v>2060</v>
      </c>
      <c r="G461" s="72">
        <v>26.835000000000001</v>
      </c>
      <c r="H461" s="72">
        <v>27.207999999999998</v>
      </c>
      <c r="I461" s="72">
        <v>27.942</v>
      </c>
      <c r="J461" s="72">
        <v>28.896999999999998</v>
      </c>
      <c r="K461" s="72">
        <v>29.18</v>
      </c>
      <c r="L461" s="72">
        <v>28.696999999999999</v>
      </c>
      <c r="M461" s="72">
        <v>28.367000000000001</v>
      </c>
      <c r="N461" s="72">
        <v>28.617999999999999</v>
      </c>
      <c r="O461" s="72">
        <v>29.640999999999998</v>
      </c>
      <c r="P461" s="72">
        <v>31.475999999999999</v>
      </c>
      <c r="Q461" s="72">
        <v>31.59</v>
      </c>
      <c r="R461" s="72">
        <v>32.835000000000001</v>
      </c>
      <c r="S461" s="72">
        <v>29.966000000000001</v>
      </c>
      <c r="T461" s="72">
        <v>25.042999999999999</v>
      </c>
      <c r="U461" s="72">
        <v>20.606999999999999</v>
      </c>
      <c r="V461" s="72">
        <v>18.393999999999998</v>
      </c>
      <c r="W461" s="72">
        <v>17.385999999999999</v>
      </c>
      <c r="X461" s="72">
        <v>13.64</v>
      </c>
      <c r="Y461" s="72">
        <v>8.798</v>
      </c>
      <c r="Z461" s="72">
        <v>2.8780000000000001</v>
      </c>
      <c r="AA461" s="72">
        <v>0.38100000000000001</v>
      </c>
      <c r="AB461" s="4">
        <v>5.0000000000000001E-3</v>
      </c>
      <c r="AD461" s="1">
        <f t="shared" si="7"/>
        <v>43.088000000000001</v>
      </c>
    </row>
    <row r="462" spans="1:30" x14ac:dyDescent="0.3">
      <c r="A462" s="65">
        <v>461</v>
      </c>
      <c r="B462" s="66" t="s">
        <v>323</v>
      </c>
      <c r="C462" s="69" t="s">
        <v>70</v>
      </c>
      <c r="D462" s="71"/>
      <c r="E462" s="71">
        <v>638</v>
      </c>
      <c r="F462" s="71">
        <v>2065</v>
      </c>
      <c r="G462" s="72">
        <v>26.18</v>
      </c>
      <c r="H462" s="72">
        <v>26.556000000000001</v>
      </c>
      <c r="I462" s="72">
        <v>27.055</v>
      </c>
      <c r="J462" s="72">
        <v>27.780999999999999</v>
      </c>
      <c r="K462" s="72">
        <v>28.009</v>
      </c>
      <c r="L462" s="72">
        <v>27.931999999999999</v>
      </c>
      <c r="M462" s="72">
        <v>28.170999999999999</v>
      </c>
      <c r="N462" s="72">
        <v>28.613</v>
      </c>
      <c r="O462" s="72">
        <v>29.027000000000001</v>
      </c>
      <c r="P462" s="72">
        <v>29.716000000000001</v>
      </c>
      <c r="Q462" s="72">
        <v>31.234000000000002</v>
      </c>
      <c r="R462" s="72">
        <v>31.309000000000001</v>
      </c>
      <c r="S462" s="72">
        <v>32.393000000000001</v>
      </c>
      <c r="T462" s="72">
        <v>29.123999999999999</v>
      </c>
      <c r="U462" s="72">
        <v>23.788</v>
      </c>
      <c r="V462" s="72">
        <v>18.940000000000001</v>
      </c>
      <c r="W462" s="72">
        <v>15.760999999999999</v>
      </c>
      <c r="X462" s="72">
        <v>13.167</v>
      </c>
      <c r="Y462" s="72">
        <v>8.3620000000000001</v>
      </c>
      <c r="Z462" s="72">
        <v>3.371</v>
      </c>
      <c r="AA462" s="72">
        <v>0.51300000000000001</v>
      </c>
      <c r="AB462" s="4">
        <v>7.0000000000000001E-3</v>
      </c>
      <c r="AD462" s="1">
        <f t="shared" si="7"/>
        <v>41.180999999999997</v>
      </c>
    </row>
    <row r="463" spans="1:30" x14ac:dyDescent="0.3">
      <c r="A463" s="65">
        <v>462</v>
      </c>
      <c r="B463" s="66" t="s">
        <v>323</v>
      </c>
      <c r="C463" s="69" t="s">
        <v>70</v>
      </c>
      <c r="D463" s="71"/>
      <c r="E463" s="71">
        <v>638</v>
      </c>
      <c r="F463" s="71">
        <v>2070</v>
      </c>
      <c r="G463" s="72">
        <v>25.443000000000001</v>
      </c>
      <c r="H463" s="72">
        <v>25.917999999999999</v>
      </c>
      <c r="I463" s="72">
        <v>26.411000000000001</v>
      </c>
      <c r="J463" s="72">
        <v>26.904</v>
      </c>
      <c r="K463" s="72">
        <v>26.949000000000002</v>
      </c>
      <c r="L463" s="72">
        <v>26.838000000000001</v>
      </c>
      <c r="M463" s="72">
        <v>27.442</v>
      </c>
      <c r="N463" s="72">
        <v>28.407</v>
      </c>
      <c r="O463" s="72">
        <v>29.006</v>
      </c>
      <c r="P463" s="72">
        <v>29.111000000000001</v>
      </c>
      <c r="Q463" s="72">
        <v>29.515999999999998</v>
      </c>
      <c r="R463" s="72">
        <v>30.99</v>
      </c>
      <c r="S463" s="72">
        <v>30.939</v>
      </c>
      <c r="T463" s="72">
        <v>31.547999999999998</v>
      </c>
      <c r="U463" s="72">
        <v>27.757999999999999</v>
      </c>
      <c r="V463" s="72">
        <v>21.975000000000001</v>
      </c>
      <c r="W463" s="72">
        <v>16.369</v>
      </c>
      <c r="X463" s="72">
        <v>12.092000000000001</v>
      </c>
      <c r="Y463" s="72">
        <v>8.2249999999999996</v>
      </c>
      <c r="Z463" s="72">
        <v>3.3159999999999998</v>
      </c>
      <c r="AA463" s="72">
        <v>0.64500000000000002</v>
      </c>
      <c r="AB463" s="4">
        <v>0.01</v>
      </c>
      <c r="AD463" s="1">
        <f t="shared" si="7"/>
        <v>40.657000000000004</v>
      </c>
    </row>
    <row r="464" spans="1:30" x14ac:dyDescent="0.3">
      <c r="A464" s="65">
        <v>463</v>
      </c>
      <c r="B464" s="66" t="s">
        <v>323</v>
      </c>
      <c r="C464" s="69" t="s">
        <v>70</v>
      </c>
      <c r="D464" s="71"/>
      <c r="E464" s="71">
        <v>638</v>
      </c>
      <c r="F464" s="71">
        <v>2075</v>
      </c>
      <c r="G464" s="72">
        <v>24.606999999999999</v>
      </c>
      <c r="H464" s="72">
        <v>25.199000000000002</v>
      </c>
      <c r="I464" s="72">
        <v>25.783000000000001</v>
      </c>
      <c r="J464" s="72">
        <v>26.27</v>
      </c>
      <c r="K464" s="72">
        <v>26.126000000000001</v>
      </c>
      <c r="L464" s="72">
        <v>25.853999999999999</v>
      </c>
      <c r="M464" s="72">
        <v>26.381</v>
      </c>
      <c r="N464" s="72">
        <v>27.666</v>
      </c>
      <c r="O464" s="72">
        <v>28.779</v>
      </c>
      <c r="P464" s="72">
        <v>29.088999999999999</v>
      </c>
      <c r="Q464" s="72">
        <v>28.937999999999999</v>
      </c>
      <c r="R464" s="72">
        <v>29.32</v>
      </c>
      <c r="S464" s="72">
        <v>30.661000000000001</v>
      </c>
      <c r="T464" s="72">
        <v>30.204999999999998</v>
      </c>
      <c r="U464" s="72">
        <v>30.172000000000001</v>
      </c>
      <c r="V464" s="72">
        <v>25.763999999999999</v>
      </c>
      <c r="W464" s="72">
        <v>19.149999999999999</v>
      </c>
      <c r="X464" s="72">
        <v>12.718999999999999</v>
      </c>
      <c r="Y464" s="72">
        <v>7.6920000000000002</v>
      </c>
      <c r="Z464" s="72">
        <v>3.3740000000000001</v>
      </c>
      <c r="AA464" s="72">
        <v>0.69299999999999995</v>
      </c>
      <c r="AB464" s="4" t="s">
        <v>291</v>
      </c>
      <c r="AD464" s="1">
        <f t="shared" si="7"/>
        <v>43.628</v>
      </c>
    </row>
    <row r="465" spans="1:30" x14ac:dyDescent="0.3">
      <c r="A465" s="65">
        <v>464</v>
      </c>
      <c r="B465" s="66" t="s">
        <v>323</v>
      </c>
      <c r="C465" s="69" t="s">
        <v>70</v>
      </c>
      <c r="D465" s="71"/>
      <c r="E465" s="71">
        <v>638</v>
      </c>
      <c r="F465" s="71">
        <v>2080</v>
      </c>
      <c r="G465" s="72">
        <v>23.786999999999999</v>
      </c>
      <c r="H465" s="72">
        <v>24.379000000000001</v>
      </c>
      <c r="I465" s="72">
        <v>25.071999999999999</v>
      </c>
      <c r="J465" s="72">
        <v>25.651</v>
      </c>
      <c r="K465" s="72">
        <v>25.544</v>
      </c>
      <c r="L465" s="72">
        <v>25.105</v>
      </c>
      <c r="M465" s="72">
        <v>25.428999999999998</v>
      </c>
      <c r="N465" s="72">
        <v>26.594999999999999</v>
      </c>
      <c r="O465" s="72">
        <v>28.018000000000001</v>
      </c>
      <c r="P465" s="72">
        <v>28.864999999999998</v>
      </c>
      <c r="Q465" s="72">
        <v>28.936</v>
      </c>
      <c r="R465" s="72">
        <v>28.771000000000001</v>
      </c>
      <c r="S465" s="72">
        <v>29.05</v>
      </c>
      <c r="T465" s="72">
        <v>29.997</v>
      </c>
      <c r="U465" s="72">
        <v>28.989000000000001</v>
      </c>
      <c r="V465" s="72">
        <v>28.140999999999998</v>
      </c>
      <c r="W465" s="72">
        <v>22.634</v>
      </c>
      <c r="X465" s="72">
        <v>15.068</v>
      </c>
      <c r="Y465" s="72">
        <v>8.2449999999999992</v>
      </c>
      <c r="Z465" s="72">
        <v>3.2690000000000001</v>
      </c>
      <c r="AA465" s="72">
        <v>0.75</v>
      </c>
      <c r="AB465" s="4" t="s">
        <v>291</v>
      </c>
      <c r="AD465" s="1">
        <f t="shared" si="7"/>
        <v>49.965999999999994</v>
      </c>
    </row>
    <row r="466" spans="1:30" x14ac:dyDescent="0.3">
      <c r="A466" s="65">
        <v>465</v>
      </c>
      <c r="B466" s="66" t="s">
        <v>323</v>
      </c>
      <c r="C466" s="69" t="s">
        <v>70</v>
      </c>
      <c r="D466" s="71"/>
      <c r="E466" s="71">
        <v>638</v>
      </c>
      <c r="F466" s="71">
        <v>2085</v>
      </c>
      <c r="G466" s="72">
        <v>23.085999999999999</v>
      </c>
      <c r="H466" s="72">
        <v>23.574000000000002</v>
      </c>
      <c r="I466" s="72">
        <v>24.260999999999999</v>
      </c>
      <c r="J466" s="72">
        <v>24.95</v>
      </c>
      <c r="K466" s="72">
        <v>24.978000000000002</v>
      </c>
      <c r="L466" s="72">
        <v>24.597000000000001</v>
      </c>
      <c r="M466" s="72">
        <v>24.712</v>
      </c>
      <c r="N466" s="72">
        <v>25.632000000000001</v>
      </c>
      <c r="O466" s="72">
        <v>26.928000000000001</v>
      </c>
      <c r="P466" s="72">
        <v>28.106000000000002</v>
      </c>
      <c r="Q466" s="72">
        <v>28.728999999999999</v>
      </c>
      <c r="R466" s="72">
        <v>28.788</v>
      </c>
      <c r="S466" s="72">
        <v>28.536000000000001</v>
      </c>
      <c r="T466" s="72">
        <v>28.48</v>
      </c>
      <c r="U466" s="72">
        <v>28.882999999999999</v>
      </c>
      <c r="V466" s="72">
        <v>27.164999999999999</v>
      </c>
      <c r="W466" s="72">
        <v>24.908000000000001</v>
      </c>
      <c r="X466" s="72">
        <v>18.023</v>
      </c>
      <c r="Y466" s="72">
        <v>9.9440000000000008</v>
      </c>
      <c r="Z466" s="72">
        <v>3.6219999999999999</v>
      </c>
      <c r="AA466" s="72">
        <v>0.78100000000000003</v>
      </c>
      <c r="AB466" s="4" t="s">
        <v>291</v>
      </c>
      <c r="AD466" s="1">
        <f t="shared" si="7"/>
        <v>57.277999999999999</v>
      </c>
    </row>
    <row r="467" spans="1:30" x14ac:dyDescent="0.3">
      <c r="A467" s="65">
        <v>466</v>
      </c>
      <c r="B467" s="66" t="s">
        <v>323</v>
      </c>
      <c r="C467" s="69" t="s">
        <v>70</v>
      </c>
      <c r="D467" s="71"/>
      <c r="E467" s="71">
        <v>638</v>
      </c>
      <c r="F467" s="71">
        <v>2090</v>
      </c>
      <c r="G467" s="72">
        <v>22.5</v>
      </c>
      <c r="H467" s="72">
        <v>22.89</v>
      </c>
      <c r="I467" s="72">
        <v>23.466999999999999</v>
      </c>
      <c r="J467" s="72">
        <v>24.149000000000001</v>
      </c>
      <c r="K467" s="72">
        <v>24.331</v>
      </c>
      <c r="L467" s="72">
        <v>24.106999999999999</v>
      </c>
      <c r="M467" s="72">
        <v>24.236000000000001</v>
      </c>
      <c r="N467" s="72">
        <v>24.9</v>
      </c>
      <c r="O467" s="72">
        <v>25.940999999999999</v>
      </c>
      <c r="P467" s="72">
        <v>27.015999999999998</v>
      </c>
      <c r="Q467" s="72">
        <v>27.992000000000001</v>
      </c>
      <c r="R467" s="72">
        <v>28.602</v>
      </c>
      <c r="S467" s="72">
        <v>28.574999999999999</v>
      </c>
      <c r="T467" s="72">
        <v>28.027999999999999</v>
      </c>
      <c r="U467" s="72">
        <v>27.504999999999999</v>
      </c>
      <c r="V467" s="72">
        <v>27.184000000000001</v>
      </c>
      <c r="W467" s="72">
        <v>24.222000000000001</v>
      </c>
      <c r="X467" s="72">
        <v>20.068999999999999</v>
      </c>
      <c r="Y467" s="72">
        <v>12.106999999999999</v>
      </c>
      <c r="Z467" s="72">
        <v>4.5209999999999999</v>
      </c>
      <c r="AA467" s="72">
        <v>0.90300000000000002</v>
      </c>
      <c r="AB467" s="4" t="s">
        <v>291</v>
      </c>
      <c r="AD467" s="1">
        <f t="shared" si="7"/>
        <v>61.821999999999996</v>
      </c>
    </row>
    <row r="468" spans="1:30" x14ac:dyDescent="0.3">
      <c r="A468" s="65">
        <v>467</v>
      </c>
      <c r="B468" s="66" t="s">
        <v>323</v>
      </c>
      <c r="C468" s="69" t="s">
        <v>70</v>
      </c>
      <c r="D468" s="71"/>
      <c r="E468" s="71">
        <v>638</v>
      </c>
      <c r="F468" s="71">
        <v>2095</v>
      </c>
      <c r="G468" s="72">
        <v>21.966999999999999</v>
      </c>
      <c r="H468" s="72">
        <v>22.32</v>
      </c>
      <c r="I468" s="72">
        <v>22.792999999999999</v>
      </c>
      <c r="J468" s="72">
        <v>23.364000000000001</v>
      </c>
      <c r="K468" s="72">
        <v>23.582999999999998</v>
      </c>
      <c r="L468" s="72">
        <v>23.533000000000001</v>
      </c>
      <c r="M468" s="72">
        <v>23.776</v>
      </c>
      <c r="N468" s="72">
        <v>24.408999999999999</v>
      </c>
      <c r="O468" s="72">
        <v>25.189</v>
      </c>
      <c r="P468" s="72">
        <v>26.03</v>
      </c>
      <c r="Q468" s="72">
        <v>26.922000000000001</v>
      </c>
      <c r="R468" s="72">
        <v>27.884</v>
      </c>
      <c r="S468" s="72">
        <v>28.414000000000001</v>
      </c>
      <c r="T468" s="72">
        <v>28.113</v>
      </c>
      <c r="U468" s="72">
        <v>27.146000000000001</v>
      </c>
      <c r="V468" s="72">
        <v>26.003</v>
      </c>
      <c r="W468" s="72">
        <v>24.413</v>
      </c>
      <c r="X468" s="72">
        <v>19.742000000000001</v>
      </c>
      <c r="Y468" s="72">
        <v>13.727</v>
      </c>
      <c r="Z468" s="72">
        <v>5.7</v>
      </c>
      <c r="AA468" s="72">
        <v>1.173</v>
      </c>
      <c r="AB468" s="4" t="s">
        <v>291</v>
      </c>
      <c r="AD468" s="1">
        <f t="shared" si="7"/>
        <v>64.75500000000001</v>
      </c>
    </row>
    <row r="469" spans="1:30" x14ac:dyDescent="0.3">
      <c r="A469" s="65">
        <v>468</v>
      </c>
      <c r="B469" s="66" t="s">
        <v>323</v>
      </c>
      <c r="C469" s="69" t="s">
        <v>70</v>
      </c>
      <c r="D469" s="71"/>
      <c r="E469" s="71">
        <v>638</v>
      </c>
      <c r="F469" s="71">
        <v>2100</v>
      </c>
      <c r="G469" s="72">
        <v>21.449000000000002</v>
      </c>
      <c r="H469" s="72">
        <v>21.803999999999998</v>
      </c>
      <c r="I469" s="72">
        <v>22.231999999999999</v>
      </c>
      <c r="J469" s="72">
        <v>22.7</v>
      </c>
      <c r="K469" s="72">
        <v>22.850999999999999</v>
      </c>
      <c r="L469" s="72">
        <v>22.856999999999999</v>
      </c>
      <c r="M469" s="72">
        <v>23.234000000000002</v>
      </c>
      <c r="N469" s="72">
        <v>23.937000000000001</v>
      </c>
      <c r="O469" s="72">
        <v>24.673999999999999</v>
      </c>
      <c r="P469" s="72">
        <v>25.271999999999998</v>
      </c>
      <c r="Q469" s="72">
        <v>25.952000000000002</v>
      </c>
      <c r="R469" s="72">
        <v>26.834</v>
      </c>
      <c r="S469" s="72">
        <v>27.724</v>
      </c>
      <c r="T469" s="72">
        <v>27.995000000000001</v>
      </c>
      <c r="U469" s="72">
        <v>27.298999999999999</v>
      </c>
      <c r="V469" s="72">
        <v>25.765000000000001</v>
      </c>
      <c r="W469" s="72">
        <v>23.509</v>
      </c>
      <c r="X469" s="72">
        <v>20.12</v>
      </c>
      <c r="Y469" s="72">
        <v>13.744</v>
      </c>
      <c r="Z469" s="72">
        <v>6.6879999999999997</v>
      </c>
      <c r="AA469" s="72">
        <v>1.5669999999999999</v>
      </c>
      <c r="AB469" s="4" t="s">
        <v>291</v>
      </c>
      <c r="AD469" s="1">
        <f t="shared" si="7"/>
        <v>65.628</v>
      </c>
    </row>
    <row r="470" spans="1:30" x14ac:dyDescent="0.3">
      <c r="A470" s="65">
        <v>469</v>
      </c>
      <c r="B470" s="66" t="s">
        <v>323</v>
      </c>
      <c r="C470" s="69" t="s">
        <v>71</v>
      </c>
      <c r="D470" s="71"/>
      <c r="E470" s="71">
        <v>646</v>
      </c>
      <c r="F470" s="71">
        <v>2015</v>
      </c>
      <c r="G470" s="72">
        <v>869.89499999999998</v>
      </c>
      <c r="H470" s="72">
        <v>803.80899999999997</v>
      </c>
      <c r="I470" s="72">
        <v>696.60900000000004</v>
      </c>
      <c r="J470" s="72">
        <v>600.72400000000005</v>
      </c>
      <c r="K470" s="72">
        <v>490.66300000000001</v>
      </c>
      <c r="L470" s="72">
        <v>532.16499999999996</v>
      </c>
      <c r="M470" s="72">
        <v>424.387</v>
      </c>
      <c r="N470" s="72">
        <v>305.86399999999998</v>
      </c>
      <c r="O470" s="72">
        <v>223.465</v>
      </c>
      <c r="P470" s="72">
        <v>182.81</v>
      </c>
      <c r="Q470" s="72">
        <v>197.791</v>
      </c>
      <c r="R470" s="72">
        <v>136.91499999999999</v>
      </c>
      <c r="S470" s="72">
        <v>99.058999999999997</v>
      </c>
      <c r="T470" s="72">
        <v>58.44</v>
      </c>
      <c r="U470" s="72">
        <v>37.843000000000004</v>
      </c>
      <c r="V470" s="72">
        <v>18.460999999999999</v>
      </c>
      <c r="W470" s="72">
        <v>16.66</v>
      </c>
      <c r="X470" s="72">
        <v>3.2330000000000001</v>
      </c>
      <c r="Y470" s="72">
        <v>2.2450000000000001</v>
      </c>
      <c r="Z470" s="72">
        <v>0.191</v>
      </c>
      <c r="AA470" s="72">
        <v>1E-3</v>
      </c>
      <c r="AB470" s="4" t="s">
        <v>291</v>
      </c>
      <c r="AD470" s="1">
        <f t="shared" si="7"/>
        <v>22.330000000000002</v>
      </c>
    </row>
    <row r="471" spans="1:30" x14ac:dyDescent="0.3">
      <c r="A471" s="65">
        <v>470</v>
      </c>
      <c r="B471" s="66" t="s">
        <v>323</v>
      </c>
      <c r="C471" s="69" t="s">
        <v>71</v>
      </c>
      <c r="D471" s="71"/>
      <c r="E471" s="71">
        <v>646</v>
      </c>
      <c r="F471" s="71">
        <v>2020</v>
      </c>
      <c r="G471" s="72">
        <v>894.82899999999995</v>
      </c>
      <c r="H471" s="72">
        <v>856.36099999999999</v>
      </c>
      <c r="I471" s="72">
        <v>797.78700000000003</v>
      </c>
      <c r="J471" s="72">
        <v>688.05200000000002</v>
      </c>
      <c r="K471" s="72">
        <v>587.10699999999997</v>
      </c>
      <c r="L471" s="72">
        <v>477.48200000000003</v>
      </c>
      <c r="M471" s="72">
        <v>519.22199999999998</v>
      </c>
      <c r="N471" s="72">
        <v>413.66199999999998</v>
      </c>
      <c r="O471" s="72">
        <v>297.048</v>
      </c>
      <c r="P471" s="72">
        <v>215.791</v>
      </c>
      <c r="Q471" s="72">
        <v>174.74199999999999</v>
      </c>
      <c r="R471" s="72">
        <v>186.68799999999999</v>
      </c>
      <c r="S471" s="72">
        <v>126.369</v>
      </c>
      <c r="T471" s="72">
        <v>87.686000000000007</v>
      </c>
      <c r="U471" s="72">
        <v>48.375999999999998</v>
      </c>
      <c r="V471" s="72">
        <v>27.971</v>
      </c>
      <c r="W471" s="72">
        <v>11.295999999999999</v>
      </c>
      <c r="X471" s="72">
        <v>7.6340000000000003</v>
      </c>
      <c r="Y471" s="72">
        <v>0.96</v>
      </c>
      <c r="Z471" s="72">
        <v>0.371</v>
      </c>
      <c r="AA471" s="72">
        <v>1.6E-2</v>
      </c>
      <c r="AB471" s="4" t="s">
        <v>291</v>
      </c>
      <c r="AD471" s="1">
        <f t="shared" si="7"/>
        <v>20.276999999999997</v>
      </c>
    </row>
    <row r="472" spans="1:30" x14ac:dyDescent="0.3">
      <c r="A472" s="65">
        <v>471</v>
      </c>
      <c r="B472" s="66" t="s">
        <v>323</v>
      </c>
      <c r="C472" s="69" t="s">
        <v>71</v>
      </c>
      <c r="D472" s="71"/>
      <c r="E472" s="71">
        <v>646</v>
      </c>
      <c r="F472" s="71">
        <v>2025</v>
      </c>
      <c r="G472" s="72">
        <v>912.39</v>
      </c>
      <c r="H472" s="72">
        <v>883.06500000000005</v>
      </c>
      <c r="I472" s="72">
        <v>850.84799999999996</v>
      </c>
      <c r="J472" s="72">
        <v>789.18399999999997</v>
      </c>
      <c r="K472" s="72">
        <v>674.11599999999999</v>
      </c>
      <c r="L472" s="72">
        <v>573.20000000000005</v>
      </c>
      <c r="M472" s="72">
        <v>466.02800000000002</v>
      </c>
      <c r="N472" s="72">
        <v>507.53</v>
      </c>
      <c r="O472" s="72">
        <v>403.37299999999999</v>
      </c>
      <c r="P472" s="72">
        <v>288.12799999999999</v>
      </c>
      <c r="Q472" s="72">
        <v>207.01499999999999</v>
      </c>
      <c r="R472" s="72">
        <v>165.29300000000001</v>
      </c>
      <c r="S472" s="72">
        <v>172.958</v>
      </c>
      <c r="T472" s="72">
        <v>112.36</v>
      </c>
      <c r="U472" s="72">
        <v>73.09</v>
      </c>
      <c r="V472" s="72">
        <v>36.103000000000002</v>
      </c>
      <c r="W472" s="72">
        <v>17.367999999999999</v>
      </c>
      <c r="X472" s="72">
        <v>5.2619999999999996</v>
      </c>
      <c r="Y472" s="72">
        <v>2.3119999999999998</v>
      </c>
      <c r="Z472" s="72">
        <v>0.16300000000000001</v>
      </c>
      <c r="AA472" s="72">
        <v>3.2000000000000001E-2</v>
      </c>
      <c r="AB472" s="4">
        <v>6.0000000000000001E-3</v>
      </c>
      <c r="AD472" s="1">
        <f t="shared" si="7"/>
        <v>25.143000000000001</v>
      </c>
    </row>
    <row r="473" spans="1:30" x14ac:dyDescent="0.3">
      <c r="A473" s="65">
        <v>472</v>
      </c>
      <c r="B473" s="66" t="s">
        <v>323</v>
      </c>
      <c r="C473" s="69" t="s">
        <v>71</v>
      </c>
      <c r="D473" s="71"/>
      <c r="E473" s="71">
        <v>646</v>
      </c>
      <c r="F473" s="71">
        <v>2030</v>
      </c>
      <c r="G473" s="72">
        <v>943.20699999999999</v>
      </c>
      <c r="H473" s="72">
        <v>902.34500000000003</v>
      </c>
      <c r="I473" s="72">
        <v>878.11199999999997</v>
      </c>
      <c r="J473" s="72">
        <v>842.44500000000005</v>
      </c>
      <c r="K473" s="72">
        <v>774.95899999999995</v>
      </c>
      <c r="L473" s="72">
        <v>659.85299999999995</v>
      </c>
      <c r="M473" s="72">
        <v>561.05100000000004</v>
      </c>
      <c r="N473" s="72">
        <v>455.86900000000003</v>
      </c>
      <c r="O473" s="72">
        <v>496.221</v>
      </c>
      <c r="P473" s="72">
        <v>392.71699999999998</v>
      </c>
      <c r="Q473" s="72">
        <v>277.57600000000002</v>
      </c>
      <c r="R473" s="72">
        <v>196.571</v>
      </c>
      <c r="S473" s="72">
        <v>153.6</v>
      </c>
      <c r="T473" s="72">
        <v>154.477</v>
      </c>
      <c r="U473" s="72">
        <v>94.206000000000003</v>
      </c>
      <c r="V473" s="72">
        <v>55.054000000000002</v>
      </c>
      <c r="W473" s="72">
        <v>22.704999999999998</v>
      </c>
      <c r="X473" s="72">
        <v>8.218</v>
      </c>
      <c r="Y473" s="72">
        <v>1.6240000000000001</v>
      </c>
      <c r="Z473" s="72">
        <v>0.39900000000000002</v>
      </c>
      <c r="AA473" s="72">
        <v>1.6E-2</v>
      </c>
      <c r="AB473" s="4">
        <v>8.9999999999999993E-3</v>
      </c>
      <c r="AD473" s="1">
        <f t="shared" si="7"/>
        <v>32.970999999999997</v>
      </c>
    </row>
    <row r="474" spans="1:30" x14ac:dyDescent="0.3">
      <c r="A474" s="65">
        <v>473</v>
      </c>
      <c r="B474" s="66" t="s">
        <v>323</v>
      </c>
      <c r="C474" s="69" t="s">
        <v>71</v>
      </c>
      <c r="D474" s="71"/>
      <c r="E474" s="71">
        <v>646</v>
      </c>
      <c r="F474" s="71">
        <v>2035</v>
      </c>
      <c r="G474" s="72">
        <v>985.00300000000004</v>
      </c>
      <c r="H474" s="72">
        <v>934.65899999999999</v>
      </c>
      <c r="I474" s="72">
        <v>897.95299999999997</v>
      </c>
      <c r="J474" s="72">
        <v>870.06</v>
      </c>
      <c r="K474" s="72">
        <v>828.42</v>
      </c>
      <c r="L474" s="72">
        <v>760.30399999999997</v>
      </c>
      <c r="M474" s="72">
        <v>647.351</v>
      </c>
      <c r="N474" s="72">
        <v>550.18600000000004</v>
      </c>
      <c r="O474" s="72">
        <v>446.19400000000002</v>
      </c>
      <c r="P474" s="72">
        <v>484.28399999999999</v>
      </c>
      <c r="Q474" s="72">
        <v>379.59800000000001</v>
      </c>
      <c r="R474" s="72">
        <v>264.62</v>
      </c>
      <c r="S474" s="72">
        <v>183.39699999999999</v>
      </c>
      <c r="T474" s="72">
        <v>137.702</v>
      </c>
      <c r="U474" s="72">
        <v>130.25200000000001</v>
      </c>
      <c r="V474" s="72">
        <v>71.537000000000006</v>
      </c>
      <c r="W474" s="72">
        <v>35.055</v>
      </c>
      <c r="X474" s="72">
        <v>10.907</v>
      </c>
      <c r="Y474" s="72">
        <v>2.5859999999999999</v>
      </c>
      <c r="Z474" s="72">
        <v>0.28599999999999998</v>
      </c>
      <c r="AA474" s="72">
        <v>3.5999999999999997E-2</v>
      </c>
      <c r="AB474" s="4">
        <v>1.2E-2</v>
      </c>
      <c r="AD474" s="1">
        <f t="shared" si="7"/>
        <v>48.882000000000005</v>
      </c>
    </row>
    <row r="475" spans="1:30" x14ac:dyDescent="0.3">
      <c r="A475" s="65">
        <v>474</v>
      </c>
      <c r="B475" s="66" t="s">
        <v>323</v>
      </c>
      <c r="C475" s="69" t="s">
        <v>71</v>
      </c>
      <c r="D475" s="71"/>
      <c r="E475" s="71">
        <v>646</v>
      </c>
      <c r="F475" s="71">
        <v>2040</v>
      </c>
      <c r="G475" s="72">
        <v>1013.028</v>
      </c>
      <c r="H475" s="72">
        <v>977.47400000000005</v>
      </c>
      <c r="I475" s="72">
        <v>930.64</v>
      </c>
      <c r="J475" s="72">
        <v>890.29399999999998</v>
      </c>
      <c r="K475" s="72">
        <v>856.38400000000001</v>
      </c>
      <c r="L475" s="72">
        <v>813.947</v>
      </c>
      <c r="M475" s="72">
        <v>747.37099999999998</v>
      </c>
      <c r="N475" s="72">
        <v>636.05600000000004</v>
      </c>
      <c r="O475" s="72">
        <v>539.66600000000005</v>
      </c>
      <c r="P475" s="72">
        <v>435.99799999999999</v>
      </c>
      <c r="Q475" s="72">
        <v>469.18099999999998</v>
      </c>
      <c r="R475" s="72">
        <v>363.09399999999999</v>
      </c>
      <c r="S475" s="72">
        <v>247.95500000000001</v>
      </c>
      <c r="T475" s="72">
        <v>165.24700000000001</v>
      </c>
      <c r="U475" s="72">
        <v>116.792</v>
      </c>
      <c r="V475" s="72">
        <v>99.784999999999997</v>
      </c>
      <c r="W475" s="72">
        <v>46.103999999999999</v>
      </c>
      <c r="X475" s="72">
        <v>17.108000000000001</v>
      </c>
      <c r="Y475" s="72">
        <v>3.5</v>
      </c>
      <c r="Z475" s="72">
        <v>0.46600000000000003</v>
      </c>
      <c r="AA475" s="72">
        <v>2.8000000000000001E-2</v>
      </c>
      <c r="AB475" s="4">
        <v>1.6E-2</v>
      </c>
      <c r="AD475" s="1">
        <f t="shared" si="7"/>
        <v>67.222000000000008</v>
      </c>
    </row>
    <row r="476" spans="1:30" x14ac:dyDescent="0.3">
      <c r="A476" s="65">
        <v>475</v>
      </c>
      <c r="B476" s="66" t="s">
        <v>323</v>
      </c>
      <c r="C476" s="69" t="s">
        <v>71</v>
      </c>
      <c r="D476" s="71"/>
      <c r="E476" s="71">
        <v>646</v>
      </c>
      <c r="F476" s="71">
        <v>2045</v>
      </c>
      <c r="G476" s="72">
        <v>1012.099</v>
      </c>
      <c r="H476" s="72">
        <v>1005.994</v>
      </c>
      <c r="I476" s="72">
        <v>973.60299999999995</v>
      </c>
      <c r="J476" s="72">
        <v>923.14300000000003</v>
      </c>
      <c r="K476" s="72">
        <v>876.97199999999998</v>
      </c>
      <c r="L476" s="72">
        <v>842.245</v>
      </c>
      <c r="M476" s="72">
        <v>801.08500000000004</v>
      </c>
      <c r="N476" s="72">
        <v>735.50400000000002</v>
      </c>
      <c r="O476" s="72">
        <v>624.92399999999998</v>
      </c>
      <c r="P476" s="72">
        <v>528.33399999999995</v>
      </c>
      <c r="Q476" s="72">
        <v>423.05599999999998</v>
      </c>
      <c r="R476" s="72">
        <v>449.96100000000001</v>
      </c>
      <c r="S476" s="72">
        <v>341.58100000000002</v>
      </c>
      <c r="T476" s="72">
        <v>224.684</v>
      </c>
      <c r="U476" s="72">
        <v>141.233</v>
      </c>
      <c r="V476" s="72">
        <v>90.337000000000003</v>
      </c>
      <c r="W476" s="72">
        <v>65.188000000000002</v>
      </c>
      <c r="X476" s="72">
        <v>22.920999999999999</v>
      </c>
      <c r="Y476" s="72">
        <v>5.6260000000000003</v>
      </c>
      <c r="Z476" s="72">
        <v>0.65100000000000002</v>
      </c>
      <c r="AA476" s="72">
        <v>4.3999999999999997E-2</v>
      </c>
      <c r="AB476" s="4">
        <v>0.02</v>
      </c>
      <c r="AD476" s="1">
        <f t="shared" si="7"/>
        <v>94.45</v>
      </c>
    </row>
    <row r="477" spans="1:30" x14ac:dyDescent="0.3">
      <c r="A477" s="65">
        <v>476</v>
      </c>
      <c r="B477" s="66" t="s">
        <v>323</v>
      </c>
      <c r="C477" s="69" t="s">
        <v>71</v>
      </c>
      <c r="D477" s="71"/>
      <c r="E477" s="71">
        <v>646</v>
      </c>
      <c r="F477" s="71">
        <v>2050</v>
      </c>
      <c r="G477" s="72">
        <v>990.16399999999999</v>
      </c>
      <c r="H477" s="72">
        <v>1005.721</v>
      </c>
      <c r="I477" s="72">
        <v>1002.317</v>
      </c>
      <c r="J477" s="72">
        <v>966.22900000000004</v>
      </c>
      <c r="K477" s="72">
        <v>910.06100000000004</v>
      </c>
      <c r="L477" s="72">
        <v>863.23400000000004</v>
      </c>
      <c r="M477" s="72">
        <v>829.71799999999996</v>
      </c>
      <c r="N477" s="72">
        <v>789.28700000000003</v>
      </c>
      <c r="O477" s="72">
        <v>723.71500000000003</v>
      </c>
      <c r="P477" s="72">
        <v>612.80200000000002</v>
      </c>
      <c r="Q477" s="72">
        <v>513.70100000000002</v>
      </c>
      <c r="R477" s="72">
        <v>406.56900000000002</v>
      </c>
      <c r="S477" s="72">
        <v>424.661</v>
      </c>
      <c r="T477" s="72">
        <v>311.03199999999998</v>
      </c>
      <c r="U477" s="72">
        <v>193.25399999999999</v>
      </c>
      <c r="V477" s="72">
        <v>110.21899999999999</v>
      </c>
      <c r="W477" s="72">
        <v>59.747999999999998</v>
      </c>
      <c r="X477" s="72">
        <v>32.981000000000002</v>
      </c>
      <c r="Y477" s="72">
        <v>7.7130000000000001</v>
      </c>
      <c r="Z477" s="72">
        <v>1.073</v>
      </c>
      <c r="AA477" s="72">
        <v>6.4000000000000001E-2</v>
      </c>
      <c r="AB477" s="4">
        <v>2.3E-2</v>
      </c>
      <c r="AD477" s="1">
        <f t="shared" si="7"/>
        <v>101.60199999999998</v>
      </c>
    </row>
    <row r="478" spans="1:30" x14ac:dyDescent="0.3">
      <c r="A478" s="65">
        <v>477</v>
      </c>
      <c r="B478" s="66" t="s">
        <v>323</v>
      </c>
      <c r="C478" s="69" t="s">
        <v>71</v>
      </c>
      <c r="D478" s="71"/>
      <c r="E478" s="71">
        <v>646</v>
      </c>
      <c r="F478" s="71">
        <v>2055</v>
      </c>
      <c r="G478" s="72">
        <v>964.81600000000003</v>
      </c>
      <c r="H478" s="72">
        <v>984.60699999999997</v>
      </c>
      <c r="I478" s="72">
        <v>1002.4</v>
      </c>
      <c r="J478" s="72">
        <v>995.33100000000002</v>
      </c>
      <c r="K478" s="72">
        <v>953.68200000000002</v>
      </c>
      <c r="L478" s="72">
        <v>896.96500000000003</v>
      </c>
      <c r="M478" s="72">
        <v>851.38800000000003</v>
      </c>
      <c r="N478" s="72">
        <v>818.471</v>
      </c>
      <c r="O478" s="72">
        <v>777.71</v>
      </c>
      <c r="P478" s="72">
        <v>710.89300000000003</v>
      </c>
      <c r="Q478" s="72">
        <v>597.06399999999996</v>
      </c>
      <c r="R478" s="72">
        <v>494.99400000000003</v>
      </c>
      <c r="S478" s="72">
        <v>384.94</v>
      </c>
      <c r="T478" s="72">
        <v>388.50200000000001</v>
      </c>
      <c r="U478" s="72">
        <v>269.40899999999999</v>
      </c>
      <c r="V478" s="72">
        <v>152.42400000000001</v>
      </c>
      <c r="W478" s="72">
        <v>74.051000000000002</v>
      </c>
      <c r="X478" s="72">
        <v>30.908999999999999</v>
      </c>
      <c r="Y478" s="72">
        <v>11.435</v>
      </c>
      <c r="Z478" s="72">
        <v>1.526</v>
      </c>
      <c r="AA478" s="72">
        <v>0.108</v>
      </c>
      <c r="AB478" s="4" t="s">
        <v>291</v>
      </c>
      <c r="AD478" s="1">
        <f t="shared" si="7"/>
        <v>118.02900000000001</v>
      </c>
    </row>
    <row r="479" spans="1:30" x14ac:dyDescent="0.3">
      <c r="A479" s="65">
        <v>478</v>
      </c>
      <c r="B479" s="66" t="s">
        <v>323</v>
      </c>
      <c r="C479" s="69" t="s">
        <v>71</v>
      </c>
      <c r="D479" s="71"/>
      <c r="E479" s="71">
        <v>646</v>
      </c>
      <c r="F479" s="71">
        <v>2060</v>
      </c>
      <c r="G479" s="72">
        <v>945.46699999999998</v>
      </c>
      <c r="H479" s="72">
        <v>960.05100000000004</v>
      </c>
      <c r="I479" s="72">
        <v>981.673</v>
      </c>
      <c r="J479" s="72">
        <v>995.92100000000005</v>
      </c>
      <c r="K479" s="72">
        <v>983.452</v>
      </c>
      <c r="L479" s="72">
        <v>941.173</v>
      </c>
      <c r="M479" s="72">
        <v>885.70100000000002</v>
      </c>
      <c r="N479" s="72">
        <v>840.76800000000003</v>
      </c>
      <c r="O479" s="72">
        <v>807.43700000000001</v>
      </c>
      <c r="P479" s="72">
        <v>765.05700000000002</v>
      </c>
      <c r="Q479" s="72">
        <v>693.98400000000004</v>
      </c>
      <c r="R479" s="72">
        <v>576.75199999999995</v>
      </c>
      <c r="S479" s="72">
        <v>470.255</v>
      </c>
      <c r="T479" s="72">
        <v>353.911</v>
      </c>
      <c r="U479" s="72">
        <v>339.16500000000002</v>
      </c>
      <c r="V479" s="72">
        <v>215.13399999999999</v>
      </c>
      <c r="W479" s="72">
        <v>104.396</v>
      </c>
      <c r="X479" s="72">
        <v>39.412999999999997</v>
      </c>
      <c r="Y479" s="72">
        <v>11.156000000000001</v>
      </c>
      <c r="Z479" s="72">
        <v>2.3839999999999999</v>
      </c>
      <c r="AA479" s="72">
        <v>0.16400000000000001</v>
      </c>
      <c r="AB479" s="4" t="s">
        <v>291</v>
      </c>
      <c r="AD479" s="1">
        <f t="shared" si="7"/>
        <v>157.51299999999998</v>
      </c>
    </row>
    <row r="480" spans="1:30" x14ac:dyDescent="0.3">
      <c r="A480" s="65">
        <v>479</v>
      </c>
      <c r="B480" s="66" t="s">
        <v>323</v>
      </c>
      <c r="C480" s="69" t="s">
        <v>71</v>
      </c>
      <c r="D480" s="71"/>
      <c r="E480" s="71">
        <v>646</v>
      </c>
      <c r="F480" s="71">
        <v>2065</v>
      </c>
      <c r="G480" s="72">
        <v>927.59900000000005</v>
      </c>
      <c r="H480" s="72">
        <v>941.37699999999995</v>
      </c>
      <c r="I480" s="72">
        <v>957.48199999999997</v>
      </c>
      <c r="J480" s="72">
        <v>975.745</v>
      </c>
      <c r="K480" s="72">
        <v>984.86699999999996</v>
      </c>
      <c r="L480" s="72">
        <v>971.62800000000004</v>
      </c>
      <c r="M480" s="72">
        <v>930.40599999999995</v>
      </c>
      <c r="N480" s="72">
        <v>875.58100000000002</v>
      </c>
      <c r="O480" s="72">
        <v>830.33900000000006</v>
      </c>
      <c r="P480" s="72">
        <v>795.31600000000003</v>
      </c>
      <c r="Q480" s="72">
        <v>748.12400000000002</v>
      </c>
      <c r="R480" s="72">
        <v>671.89800000000002</v>
      </c>
      <c r="S480" s="72">
        <v>549.59299999999996</v>
      </c>
      <c r="T480" s="72">
        <v>434.26400000000001</v>
      </c>
      <c r="U480" s="72">
        <v>311.15600000000001</v>
      </c>
      <c r="V480" s="72">
        <v>273.86099999999999</v>
      </c>
      <c r="W480" s="72">
        <v>149.93199999999999</v>
      </c>
      <c r="X480" s="72">
        <v>57.021999999999998</v>
      </c>
      <c r="Y480" s="72">
        <v>14.759</v>
      </c>
      <c r="Z480" s="72">
        <v>2.44</v>
      </c>
      <c r="AA480" s="72">
        <v>0.26800000000000002</v>
      </c>
      <c r="AB480" s="4" t="s">
        <v>291</v>
      </c>
      <c r="AD480" s="1">
        <f t="shared" si="7"/>
        <v>224.42099999999996</v>
      </c>
    </row>
    <row r="481" spans="1:30" x14ac:dyDescent="0.3">
      <c r="A481" s="65">
        <v>480</v>
      </c>
      <c r="B481" s="66" t="s">
        <v>323</v>
      </c>
      <c r="C481" s="69" t="s">
        <v>71</v>
      </c>
      <c r="D481" s="71"/>
      <c r="E481" s="71">
        <v>646</v>
      </c>
      <c r="F481" s="71">
        <v>2070</v>
      </c>
      <c r="G481" s="72">
        <v>907.21900000000005</v>
      </c>
      <c r="H481" s="72">
        <v>924.02800000000002</v>
      </c>
      <c r="I481" s="72">
        <v>939.09100000000001</v>
      </c>
      <c r="J481" s="72">
        <v>952.04</v>
      </c>
      <c r="K481" s="72">
        <v>965.54499999999996</v>
      </c>
      <c r="L481" s="72">
        <v>973.851</v>
      </c>
      <c r="M481" s="72">
        <v>961.4</v>
      </c>
      <c r="N481" s="72">
        <v>920.63699999999994</v>
      </c>
      <c r="O481" s="72">
        <v>865.54700000000003</v>
      </c>
      <c r="P481" s="72">
        <v>818.76199999999994</v>
      </c>
      <c r="Q481" s="72">
        <v>778.83</v>
      </c>
      <c r="R481" s="72">
        <v>725.74300000000005</v>
      </c>
      <c r="S481" s="72">
        <v>642.03700000000003</v>
      </c>
      <c r="T481" s="72">
        <v>509.61900000000003</v>
      </c>
      <c r="U481" s="72">
        <v>384.25200000000001</v>
      </c>
      <c r="V481" s="72">
        <v>253.82599999999999</v>
      </c>
      <c r="W481" s="72">
        <v>193.99700000000001</v>
      </c>
      <c r="X481" s="72">
        <v>83.933999999999997</v>
      </c>
      <c r="Y481" s="72">
        <v>22.117000000000001</v>
      </c>
      <c r="Z481" s="72">
        <v>3.3809999999999998</v>
      </c>
      <c r="AA481" s="72">
        <v>0.29899999999999999</v>
      </c>
      <c r="AB481" s="4" t="s">
        <v>291</v>
      </c>
      <c r="AD481" s="1">
        <f t="shared" si="7"/>
        <v>303.72800000000001</v>
      </c>
    </row>
    <row r="482" spans="1:30" x14ac:dyDescent="0.3">
      <c r="A482" s="65">
        <v>481</v>
      </c>
      <c r="B482" s="66" t="s">
        <v>323</v>
      </c>
      <c r="C482" s="69" t="s">
        <v>71</v>
      </c>
      <c r="D482" s="71"/>
      <c r="E482" s="71">
        <v>646</v>
      </c>
      <c r="F482" s="71">
        <v>2075</v>
      </c>
      <c r="G482" s="72">
        <v>877.64800000000002</v>
      </c>
      <c r="H482" s="72">
        <v>903.90300000000002</v>
      </c>
      <c r="I482" s="72">
        <v>921.89099999999996</v>
      </c>
      <c r="J482" s="72">
        <v>934.01499999999999</v>
      </c>
      <c r="K482" s="72">
        <v>942.54600000000005</v>
      </c>
      <c r="L482" s="72">
        <v>955.255</v>
      </c>
      <c r="M482" s="72">
        <v>964.17</v>
      </c>
      <c r="N482" s="72">
        <v>951.93600000000004</v>
      </c>
      <c r="O482" s="72">
        <v>910.74699999999996</v>
      </c>
      <c r="P482" s="72">
        <v>854.18799999999999</v>
      </c>
      <c r="Q482" s="72">
        <v>802.73</v>
      </c>
      <c r="R482" s="72">
        <v>756.78599999999994</v>
      </c>
      <c r="S482" s="72">
        <v>695.19500000000005</v>
      </c>
      <c r="T482" s="72">
        <v>597.66499999999996</v>
      </c>
      <c r="U482" s="72">
        <v>453.63200000000001</v>
      </c>
      <c r="V482" s="72">
        <v>316.60300000000001</v>
      </c>
      <c r="W482" s="72">
        <v>182.833</v>
      </c>
      <c r="X482" s="72">
        <v>111.45399999999999</v>
      </c>
      <c r="Y482" s="72">
        <v>33.817</v>
      </c>
      <c r="Z482" s="72">
        <v>5.3360000000000003</v>
      </c>
      <c r="AA482" s="72">
        <v>0.43</v>
      </c>
      <c r="AB482" s="4" t="s">
        <v>291</v>
      </c>
      <c r="AD482" s="1">
        <f t="shared" si="7"/>
        <v>333.87</v>
      </c>
    </row>
    <row r="483" spans="1:30" x14ac:dyDescent="0.3">
      <c r="A483" s="65">
        <v>482</v>
      </c>
      <c r="B483" s="66" t="s">
        <v>323</v>
      </c>
      <c r="C483" s="69" t="s">
        <v>71</v>
      </c>
      <c r="D483" s="71"/>
      <c r="E483" s="71">
        <v>646</v>
      </c>
      <c r="F483" s="71">
        <v>2080</v>
      </c>
      <c r="G483" s="72">
        <v>845.27499999999998</v>
      </c>
      <c r="H483" s="72">
        <v>874.59</v>
      </c>
      <c r="I483" s="72">
        <v>901.91</v>
      </c>
      <c r="J483" s="72">
        <v>917.15200000000004</v>
      </c>
      <c r="K483" s="72">
        <v>925.16200000000003</v>
      </c>
      <c r="L483" s="72">
        <v>932.98199999999997</v>
      </c>
      <c r="M483" s="72">
        <v>946.23599999999999</v>
      </c>
      <c r="N483" s="72">
        <v>955.21199999999999</v>
      </c>
      <c r="O483" s="72">
        <v>942.32799999999997</v>
      </c>
      <c r="P483" s="72">
        <v>899.49400000000003</v>
      </c>
      <c r="Q483" s="72">
        <v>838.38</v>
      </c>
      <c r="R483" s="72">
        <v>781.22299999999996</v>
      </c>
      <c r="S483" s="72">
        <v>726.60299999999995</v>
      </c>
      <c r="T483" s="72">
        <v>649.52700000000004</v>
      </c>
      <c r="U483" s="72">
        <v>535.03800000000001</v>
      </c>
      <c r="V483" s="72">
        <v>377.1</v>
      </c>
      <c r="W483" s="72">
        <v>231.55500000000001</v>
      </c>
      <c r="X483" s="72">
        <v>107.572</v>
      </c>
      <c r="Y483" s="72">
        <v>46.509</v>
      </c>
      <c r="Z483" s="72">
        <v>8.5570000000000004</v>
      </c>
      <c r="AA483" s="72">
        <v>0.70899999999999996</v>
      </c>
      <c r="AB483" s="4" t="s">
        <v>291</v>
      </c>
      <c r="AD483" s="1">
        <f t="shared" si="7"/>
        <v>394.90200000000004</v>
      </c>
    </row>
    <row r="484" spans="1:30" x14ac:dyDescent="0.3">
      <c r="A484" s="65">
        <v>483</v>
      </c>
      <c r="B484" s="66" t="s">
        <v>323</v>
      </c>
      <c r="C484" s="69" t="s">
        <v>71</v>
      </c>
      <c r="D484" s="71"/>
      <c r="E484" s="71">
        <v>646</v>
      </c>
      <c r="F484" s="71">
        <v>2085</v>
      </c>
      <c r="G484" s="72">
        <v>814.99300000000005</v>
      </c>
      <c r="H484" s="72">
        <v>842.46699999999998</v>
      </c>
      <c r="I484" s="72">
        <v>872.75300000000004</v>
      </c>
      <c r="J484" s="72">
        <v>897.50199999999995</v>
      </c>
      <c r="K484" s="72">
        <v>908.90499999999997</v>
      </c>
      <c r="L484" s="72">
        <v>916.26099999999997</v>
      </c>
      <c r="M484" s="72">
        <v>924.61599999999999</v>
      </c>
      <c r="N484" s="72">
        <v>937.91099999999994</v>
      </c>
      <c r="O484" s="72">
        <v>946.101</v>
      </c>
      <c r="P484" s="72">
        <v>931.35900000000004</v>
      </c>
      <c r="Q484" s="72">
        <v>883.779</v>
      </c>
      <c r="R484" s="72">
        <v>817.12099999999998</v>
      </c>
      <c r="S484" s="72">
        <v>751.70399999999995</v>
      </c>
      <c r="T484" s="72">
        <v>681.23099999999999</v>
      </c>
      <c r="U484" s="72">
        <v>584.59</v>
      </c>
      <c r="V484" s="72">
        <v>448.596</v>
      </c>
      <c r="W484" s="72">
        <v>279.67500000000001</v>
      </c>
      <c r="X484" s="72">
        <v>139.28100000000001</v>
      </c>
      <c r="Y484" s="72">
        <v>46.378</v>
      </c>
      <c r="Z484" s="72">
        <v>12.304</v>
      </c>
      <c r="AA484" s="72">
        <v>1.196</v>
      </c>
      <c r="AB484" s="4" t="s">
        <v>291</v>
      </c>
      <c r="AD484" s="1">
        <f t="shared" si="7"/>
        <v>478.834</v>
      </c>
    </row>
    <row r="485" spans="1:30" x14ac:dyDescent="0.3">
      <c r="A485" s="65">
        <v>484</v>
      </c>
      <c r="B485" s="66" t="s">
        <v>323</v>
      </c>
      <c r="C485" s="69" t="s">
        <v>71</v>
      </c>
      <c r="D485" s="71"/>
      <c r="E485" s="71">
        <v>646</v>
      </c>
      <c r="F485" s="71">
        <v>2090</v>
      </c>
      <c r="G485" s="72">
        <v>790.24400000000003</v>
      </c>
      <c r="H485" s="72">
        <v>812.41</v>
      </c>
      <c r="I485" s="72">
        <v>840.78800000000001</v>
      </c>
      <c r="J485" s="72">
        <v>868.69399999999996</v>
      </c>
      <c r="K485" s="72">
        <v>889.85699999999997</v>
      </c>
      <c r="L485" s="72">
        <v>900.63400000000001</v>
      </c>
      <c r="M485" s="72">
        <v>908.48400000000004</v>
      </c>
      <c r="N485" s="72">
        <v>916.91099999999994</v>
      </c>
      <c r="O485" s="72">
        <v>929.45799999999997</v>
      </c>
      <c r="P485" s="72">
        <v>935.70500000000004</v>
      </c>
      <c r="Q485" s="72">
        <v>915.98900000000003</v>
      </c>
      <c r="R485" s="72">
        <v>862.58500000000004</v>
      </c>
      <c r="S485" s="72">
        <v>787.89300000000003</v>
      </c>
      <c r="T485" s="72">
        <v>707.12800000000004</v>
      </c>
      <c r="U485" s="72">
        <v>616.29899999999998</v>
      </c>
      <c r="V485" s="72">
        <v>494.18900000000002</v>
      </c>
      <c r="W485" s="72">
        <v>337.12200000000001</v>
      </c>
      <c r="X485" s="72">
        <v>171.74700000000001</v>
      </c>
      <c r="Y485" s="72">
        <v>61.93</v>
      </c>
      <c r="Z485" s="72">
        <v>12.804</v>
      </c>
      <c r="AA485" s="72">
        <v>1.827</v>
      </c>
      <c r="AB485" s="4" t="s">
        <v>291</v>
      </c>
      <c r="AD485" s="1">
        <f t="shared" si="7"/>
        <v>585.42999999999995</v>
      </c>
    </row>
    <row r="486" spans="1:30" x14ac:dyDescent="0.3">
      <c r="A486" s="65">
        <v>485</v>
      </c>
      <c r="B486" s="66" t="s">
        <v>323</v>
      </c>
      <c r="C486" s="69" t="s">
        <v>71</v>
      </c>
      <c r="D486" s="71"/>
      <c r="E486" s="71">
        <v>646</v>
      </c>
      <c r="F486" s="71">
        <v>2095</v>
      </c>
      <c r="G486" s="72">
        <v>769.14499999999998</v>
      </c>
      <c r="H486" s="72">
        <v>787.86500000000001</v>
      </c>
      <c r="I486" s="72">
        <v>810.86599999999999</v>
      </c>
      <c r="J486" s="72">
        <v>837.07299999999998</v>
      </c>
      <c r="K486" s="72">
        <v>861.68399999999997</v>
      </c>
      <c r="L486" s="72">
        <v>882.21199999999999</v>
      </c>
      <c r="M486" s="72">
        <v>893.42899999999997</v>
      </c>
      <c r="N486" s="72">
        <v>901.33900000000006</v>
      </c>
      <c r="O486" s="72">
        <v>909.10400000000004</v>
      </c>
      <c r="P486" s="72">
        <v>919.81700000000001</v>
      </c>
      <c r="Q486" s="72">
        <v>921.11500000000001</v>
      </c>
      <c r="R486" s="72">
        <v>895.22500000000002</v>
      </c>
      <c r="S486" s="72">
        <v>833.39400000000001</v>
      </c>
      <c r="T486" s="72">
        <v>743.53800000000001</v>
      </c>
      <c r="U486" s="72">
        <v>642.91600000000005</v>
      </c>
      <c r="V486" s="72">
        <v>525.12599999999998</v>
      </c>
      <c r="W486" s="72">
        <v>376.07900000000001</v>
      </c>
      <c r="X486" s="72">
        <v>211.15</v>
      </c>
      <c r="Y486" s="72">
        <v>78.667000000000002</v>
      </c>
      <c r="Z486" s="72">
        <v>17.832000000000001</v>
      </c>
      <c r="AA486" s="72">
        <v>2.0790000000000002</v>
      </c>
      <c r="AB486" s="4">
        <v>1.6E-2</v>
      </c>
      <c r="AD486" s="1">
        <f t="shared" si="7"/>
        <v>685.82299999999998</v>
      </c>
    </row>
    <row r="487" spans="1:30" x14ac:dyDescent="0.3">
      <c r="A487" s="65">
        <v>486</v>
      </c>
      <c r="B487" s="66" t="s">
        <v>323</v>
      </c>
      <c r="C487" s="69" t="s">
        <v>71</v>
      </c>
      <c r="D487" s="71"/>
      <c r="E487" s="71">
        <v>646</v>
      </c>
      <c r="F487" s="71">
        <v>2100</v>
      </c>
      <c r="G487" s="72">
        <v>749.94299999999998</v>
      </c>
      <c r="H487" s="72">
        <v>766.94500000000005</v>
      </c>
      <c r="I487" s="72">
        <v>786.44500000000005</v>
      </c>
      <c r="J487" s="72">
        <v>807.48</v>
      </c>
      <c r="K487" s="72">
        <v>830.678</v>
      </c>
      <c r="L487" s="72">
        <v>854.69500000000005</v>
      </c>
      <c r="M487" s="72">
        <v>875.56799999999998</v>
      </c>
      <c r="N487" s="72">
        <v>886.81899999999996</v>
      </c>
      <c r="O487" s="72">
        <v>894.10599999999999</v>
      </c>
      <c r="P487" s="72">
        <v>900.20600000000002</v>
      </c>
      <c r="Q487" s="72">
        <v>906.28200000000004</v>
      </c>
      <c r="R487" s="72">
        <v>901.39200000000005</v>
      </c>
      <c r="S487" s="72">
        <v>866.57600000000002</v>
      </c>
      <c r="T487" s="72">
        <v>788.88099999999997</v>
      </c>
      <c r="U487" s="72">
        <v>679.24300000000005</v>
      </c>
      <c r="V487" s="72">
        <v>552.00400000000002</v>
      </c>
      <c r="W487" s="72">
        <v>404.43</v>
      </c>
      <c r="X487" s="72">
        <v>239.94900000000001</v>
      </c>
      <c r="Y487" s="72">
        <v>99.460999999999999</v>
      </c>
      <c r="Z487" s="72">
        <v>23.565999999999999</v>
      </c>
      <c r="AA487" s="72">
        <v>2.9609999999999999</v>
      </c>
      <c r="AB487" s="4">
        <v>2.3E-2</v>
      </c>
      <c r="AD487" s="1">
        <f t="shared" si="7"/>
        <v>770.3900000000001</v>
      </c>
    </row>
    <row r="488" spans="1:30" x14ac:dyDescent="0.3">
      <c r="A488" s="65">
        <v>487</v>
      </c>
      <c r="B488" s="66" t="s">
        <v>323</v>
      </c>
      <c r="C488" s="69" t="s">
        <v>72</v>
      </c>
      <c r="D488" s="71"/>
      <c r="E488" s="71">
        <v>690</v>
      </c>
      <c r="F488" s="71">
        <v>2015</v>
      </c>
      <c r="G488" s="72">
        <v>3.9820000000000002</v>
      </c>
      <c r="H488" s="72">
        <v>3.4180000000000001</v>
      </c>
      <c r="I488" s="72">
        <v>2.9060000000000001</v>
      </c>
      <c r="J488" s="72">
        <v>2.9630000000000001</v>
      </c>
      <c r="K488" s="72">
        <v>3.43</v>
      </c>
      <c r="L488" s="72">
        <v>3.673</v>
      </c>
      <c r="M488" s="72">
        <v>3.8919999999999999</v>
      </c>
      <c r="N488" s="72">
        <v>3.7610000000000001</v>
      </c>
      <c r="O488" s="72">
        <v>3.714</v>
      </c>
      <c r="P488" s="72">
        <v>3.4569999999999999</v>
      </c>
      <c r="Q488" s="72">
        <v>3.278</v>
      </c>
      <c r="R488" s="72">
        <v>2.7749999999999999</v>
      </c>
      <c r="S488" s="72">
        <v>1.96</v>
      </c>
      <c r="T488" s="72">
        <v>1.2030000000000001</v>
      </c>
      <c r="U488" s="72">
        <v>0.96499999999999997</v>
      </c>
      <c r="V488" s="72">
        <v>0.503</v>
      </c>
      <c r="W488" s="72">
        <v>0.34</v>
      </c>
      <c r="X488" s="72">
        <v>0.16700000000000001</v>
      </c>
      <c r="Y488" s="72">
        <v>0.05</v>
      </c>
      <c r="Z488" s="72">
        <v>1.4E-2</v>
      </c>
      <c r="AA488" s="72">
        <v>2E-3</v>
      </c>
      <c r="AB488" s="4">
        <v>0.03</v>
      </c>
      <c r="AD488" s="1">
        <f t="shared" si="7"/>
        <v>0.60300000000000009</v>
      </c>
    </row>
    <row r="489" spans="1:30" x14ac:dyDescent="0.3">
      <c r="A489" s="65">
        <v>488</v>
      </c>
      <c r="B489" s="66" t="s">
        <v>323</v>
      </c>
      <c r="C489" s="69" t="s">
        <v>72</v>
      </c>
      <c r="D489" s="71"/>
      <c r="E489" s="71">
        <v>690</v>
      </c>
      <c r="F489" s="71">
        <v>2020</v>
      </c>
      <c r="G489" s="72">
        <v>3.7109999999999999</v>
      </c>
      <c r="H489" s="72">
        <v>3.952</v>
      </c>
      <c r="I489" s="72">
        <v>3.403</v>
      </c>
      <c r="J489" s="72">
        <v>2.87</v>
      </c>
      <c r="K489" s="72">
        <v>2.879</v>
      </c>
      <c r="L489" s="72">
        <v>3.3130000000000002</v>
      </c>
      <c r="M489" s="72">
        <v>3.5609999999999999</v>
      </c>
      <c r="N489" s="72">
        <v>3.786</v>
      </c>
      <c r="O489" s="72">
        <v>3.6429999999999998</v>
      </c>
      <c r="P489" s="72">
        <v>3.5670000000000002</v>
      </c>
      <c r="Q489" s="72">
        <v>3.2759999999999998</v>
      </c>
      <c r="R489" s="72">
        <v>3.032</v>
      </c>
      <c r="S489" s="72">
        <v>2.472</v>
      </c>
      <c r="T489" s="72">
        <v>1.663</v>
      </c>
      <c r="U489" s="72">
        <v>0.95699999999999996</v>
      </c>
      <c r="V489" s="72">
        <v>0.70899999999999996</v>
      </c>
      <c r="W489" s="72">
        <v>0.33600000000000002</v>
      </c>
      <c r="X489" s="72">
        <v>0.189</v>
      </c>
      <c r="Y489" s="72">
        <v>7.0000000000000007E-2</v>
      </c>
      <c r="Z489" s="72">
        <v>1.4E-2</v>
      </c>
      <c r="AA489" s="72">
        <v>2E-3</v>
      </c>
      <c r="AB489" s="4">
        <v>3.5999999999999997E-2</v>
      </c>
      <c r="AD489" s="1">
        <f t="shared" si="7"/>
        <v>0.64700000000000002</v>
      </c>
    </row>
    <row r="490" spans="1:30" x14ac:dyDescent="0.3">
      <c r="A490" s="65">
        <v>489</v>
      </c>
      <c r="B490" s="66" t="s">
        <v>323</v>
      </c>
      <c r="C490" s="69" t="s">
        <v>72</v>
      </c>
      <c r="D490" s="71"/>
      <c r="E490" s="71">
        <v>690</v>
      </c>
      <c r="F490" s="71">
        <v>2025</v>
      </c>
      <c r="G490" s="72">
        <v>3.2759999999999998</v>
      </c>
      <c r="H490" s="72">
        <v>3.6819999999999999</v>
      </c>
      <c r="I490" s="72">
        <v>3.9369999999999998</v>
      </c>
      <c r="J490" s="72">
        <v>3.367</v>
      </c>
      <c r="K490" s="72">
        <v>2.7869999999999999</v>
      </c>
      <c r="L490" s="72">
        <v>2.7679999999999998</v>
      </c>
      <c r="M490" s="72">
        <v>3.2069999999999999</v>
      </c>
      <c r="N490" s="72">
        <v>3.4630000000000001</v>
      </c>
      <c r="O490" s="72">
        <v>3.6720000000000002</v>
      </c>
      <c r="P490" s="72">
        <v>3.5049999999999999</v>
      </c>
      <c r="Q490" s="72">
        <v>3.3929999999999998</v>
      </c>
      <c r="R490" s="72">
        <v>3.0449999999999999</v>
      </c>
      <c r="S490" s="72">
        <v>2.7229999999999999</v>
      </c>
      <c r="T490" s="72">
        <v>2.121</v>
      </c>
      <c r="U490" s="72">
        <v>1.343</v>
      </c>
      <c r="V490" s="72">
        <v>0.71399999999999997</v>
      </c>
      <c r="W490" s="72">
        <v>0.47899999999999998</v>
      </c>
      <c r="X490" s="72">
        <v>0.19</v>
      </c>
      <c r="Y490" s="72">
        <v>8.1000000000000003E-2</v>
      </c>
      <c r="Z490" s="72">
        <v>0.02</v>
      </c>
      <c r="AA490" s="72">
        <v>2E-3</v>
      </c>
      <c r="AB490" s="4">
        <v>4.9000000000000002E-2</v>
      </c>
      <c r="AD490" s="1">
        <f t="shared" si="7"/>
        <v>0.82100000000000006</v>
      </c>
    </row>
    <row r="491" spans="1:30" x14ac:dyDescent="0.3">
      <c r="A491" s="65">
        <v>490</v>
      </c>
      <c r="B491" s="66" t="s">
        <v>323</v>
      </c>
      <c r="C491" s="69" t="s">
        <v>72</v>
      </c>
      <c r="D491" s="71"/>
      <c r="E491" s="71">
        <v>690</v>
      </c>
      <c r="F491" s="71">
        <v>2030</v>
      </c>
      <c r="G491" s="72">
        <v>3.0569999999999999</v>
      </c>
      <c r="H491" s="72">
        <v>3.2480000000000002</v>
      </c>
      <c r="I491" s="72">
        <v>3.6669999999999998</v>
      </c>
      <c r="J491" s="72">
        <v>3.9020000000000001</v>
      </c>
      <c r="K491" s="72">
        <v>3.2839999999999998</v>
      </c>
      <c r="L491" s="72">
        <v>2.6779999999999999</v>
      </c>
      <c r="M491" s="72">
        <v>2.6659999999999999</v>
      </c>
      <c r="N491" s="72">
        <v>3.1120000000000001</v>
      </c>
      <c r="O491" s="72">
        <v>3.3610000000000002</v>
      </c>
      <c r="P491" s="72">
        <v>3.5430000000000001</v>
      </c>
      <c r="Q491" s="72">
        <v>3.3450000000000002</v>
      </c>
      <c r="R491" s="72">
        <v>3.17</v>
      </c>
      <c r="S491" s="72">
        <v>2.7570000000000001</v>
      </c>
      <c r="T491" s="72">
        <v>2.3639999999999999</v>
      </c>
      <c r="U491" s="72">
        <v>1.738</v>
      </c>
      <c r="V491" s="72">
        <v>1.018</v>
      </c>
      <c r="W491" s="72">
        <v>0.49</v>
      </c>
      <c r="X491" s="72">
        <v>0.27400000000000002</v>
      </c>
      <c r="Y491" s="72">
        <v>0.08</v>
      </c>
      <c r="Z491" s="72">
        <v>2.3E-2</v>
      </c>
      <c r="AA491" s="72">
        <v>3.0000000000000001E-3</v>
      </c>
      <c r="AB491" s="4">
        <v>6.7000000000000004E-2</v>
      </c>
      <c r="AD491" s="1">
        <f t="shared" si="7"/>
        <v>0.93700000000000006</v>
      </c>
    </row>
    <row r="492" spans="1:30" x14ac:dyDescent="0.3">
      <c r="A492" s="65">
        <v>491</v>
      </c>
      <c r="B492" s="66" t="s">
        <v>323</v>
      </c>
      <c r="C492" s="69" t="s">
        <v>72</v>
      </c>
      <c r="D492" s="71"/>
      <c r="E492" s="71">
        <v>690</v>
      </c>
      <c r="F492" s="71">
        <v>2035</v>
      </c>
      <c r="G492" s="72">
        <v>3.0379999999999998</v>
      </c>
      <c r="H492" s="72">
        <v>3.0329999999999999</v>
      </c>
      <c r="I492" s="72">
        <v>3.2360000000000002</v>
      </c>
      <c r="J492" s="72">
        <v>3.6309999999999998</v>
      </c>
      <c r="K492" s="72">
        <v>3.8159999999999998</v>
      </c>
      <c r="L492" s="72">
        <v>3.1720000000000002</v>
      </c>
      <c r="M492" s="72">
        <v>2.5790000000000002</v>
      </c>
      <c r="N492" s="72">
        <v>2.5819999999999999</v>
      </c>
      <c r="O492" s="72">
        <v>3.0230000000000001</v>
      </c>
      <c r="P492" s="72">
        <v>3.2469999999999999</v>
      </c>
      <c r="Q492" s="72">
        <v>3.391</v>
      </c>
      <c r="R492" s="72">
        <v>3.1419999999999999</v>
      </c>
      <c r="S492" s="72">
        <v>2.8919999999999999</v>
      </c>
      <c r="T492" s="72">
        <v>2.4169999999999998</v>
      </c>
      <c r="U492" s="72">
        <v>1.9610000000000001</v>
      </c>
      <c r="V492" s="72">
        <v>1.3380000000000001</v>
      </c>
      <c r="W492" s="72">
        <v>0.71099999999999997</v>
      </c>
      <c r="X492" s="72">
        <v>0.28599999999999998</v>
      </c>
      <c r="Y492" s="72">
        <v>0.11899999999999999</v>
      </c>
      <c r="Z492" s="72">
        <v>2.3E-2</v>
      </c>
      <c r="AA492" s="72">
        <v>4.0000000000000001E-3</v>
      </c>
      <c r="AB492" s="4" t="s">
        <v>291</v>
      </c>
      <c r="AD492" s="1">
        <f t="shared" si="7"/>
        <v>1.1429999999999998</v>
      </c>
    </row>
    <row r="493" spans="1:30" x14ac:dyDescent="0.3">
      <c r="A493" s="65">
        <v>492</v>
      </c>
      <c r="B493" s="66" t="s">
        <v>323</v>
      </c>
      <c r="C493" s="69" t="s">
        <v>72</v>
      </c>
      <c r="D493" s="71"/>
      <c r="E493" s="71">
        <v>690</v>
      </c>
      <c r="F493" s="71">
        <v>2040</v>
      </c>
      <c r="G493" s="72">
        <v>3.0880000000000001</v>
      </c>
      <c r="H493" s="72">
        <v>3.012</v>
      </c>
      <c r="I493" s="72">
        <v>3.0179999999999998</v>
      </c>
      <c r="J493" s="72">
        <v>3.202</v>
      </c>
      <c r="K493" s="72">
        <v>3.55</v>
      </c>
      <c r="L493" s="72">
        <v>3.7029999999999998</v>
      </c>
      <c r="M493" s="72">
        <v>3.0720000000000001</v>
      </c>
      <c r="N493" s="72">
        <v>2.4969999999999999</v>
      </c>
      <c r="O493" s="72">
        <v>2.5030000000000001</v>
      </c>
      <c r="P493" s="72">
        <v>2.9239999999999999</v>
      </c>
      <c r="Q493" s="72">
        <v>3.117</v>
      </c>
      <c r="R493" s="72">
        <v>3.2029999999999998</v>
      </c>
      <c r="S493" s="72">
        <v>2.887</v>
      </c>
      <c r="T493" s="72">
        <v>2.56</v>
      </c>
      <c r="U493" s="72">
        <v>2.0310000000000001</v>
      </c>
      <c r="V493" s="72">
        <v>1.534</v>
      </c>
      <c r="W493" s="72">
        <v>0.94899999999999995</v>
      </c>
      <c r="X493" s="72">
        <v>0.42099999999999999</v>
      </c>
      <c r="Y493" s="72">
        <v>0.126</v>
      </c>
      <c r="Z493" s="72">
        <v>3.4000000000000002E-2</v>
      </c>
      <c r="AA493" s="72">
        <v>4.0000000000000001E-3</v>
      </c>
      <c r="AB493" s="4" t="s">
        <v>291</v>
      </c>
      <c r="AD493" s="1">
        <f t="shared" si="7"/>
        <v>1.534</v>
      </c>
    </row>
    <row r="494" spans="1:30" x14ac:dyDescent="0.3">
      <c r="A494" s="65">
        <v>493</v>
      </c>
      <c r="B494" s="66" t="s">
        <v>323</v>
      </c>
      <c r="C494" s="69" t="s">
        <v>72</v>
      </c>
      <c r="D494" s="71"/>
      <c r="E494" s="71">
        <v>690</v>
      </c>
      <c r="F494" s="71">
        <v>2045</v>
      </c>
      <c r="G494" s="72">
        <v>3.0680000000000001</v>
      </c>
      <c r="H494" s="72">
        <v>3.0619999999999998</v>
      </c>
      <c r="I494" s="72">
        <v>3</v>
      </c>
      <c r="J494" s="72">
        <v>2.984</v>
      </c>
      <c r="K494" s="72">
        <v>3.12</v>
      </c>
      <c r="L494" s="72">
        <v>3.4380000000000002</v>
      </c>
      <c r="M494" s="72">
        <v>3.6019999999999999</v>
      </c>
      <c r="N494" s="72">
        <v>2.9860000000000002</v>
      </c>
      <c r="O494" s="72">
        <v>2.423</v>
      </c>
      <c r="P494" s="72">
        <v>2.423</v>
      </c>
      <c r="Q494" s="72">
        <v>2.8140000000000001</v>
      </c>
      <c r="R494" s="72">
        <v>2.9550000000000001</v>
      </c>
      <c r="S494" s="72">
        <v>2.964</v>
      </c>
      <c r="T494" s="72">
        <v>2.581</v>
      </c>
      <c r="U494" s="72">
        <v>2.1779999999999999</v>
      </c>
      <c r="V494" s="72">
        <v>1.6120000000000001</v>
      </c>
      <c r="W494" s="72">
        <v>1.1040000000000001</v>
      </c>
      <c r="X494" s="72">
        <v>0.57299999999999995</v>
      </c>
      <c r="Y494" s="72">
        <v>0.189</v>
      </c>
      <c r="Z494" s="72">
        <v>3.5999999999999997E-2</v>
      </c>
      <c r="AA494" s="72">
        <v>6.0000000000000001E-3</v>
      </c>
      <c r="AB494" s="4" t="s">
        <v>291</v>
      </c>
      <c r="AD494" s="1">
        <f t="shared" si="7"/>
        <v>1.9080000000000001</v>
      </c>
    </row>
    <row r="495" spans="1:30" x14ac:dyDescent="0.3">
      <c r="A495" s="65">
        <v>494</v>
      </c>
      <c r="B495" s="66" t="s">
        <v>323</v>
      </c>
      <c r="C495" s="69" t="s">
        <v>72</v>
      </c>
      <c r="D495" s="71"/>
      <c r="E495" s="71">
        <v>690</v>
      </c>
      <c r="F495" s="71">
        <v>2050</v>
      </c>
      <c r="G495" s="72">
        <v>2.9239999999999999</v>
      </c>
      <c r="H495" s="72">
        <v>3.0430000000000001</v>
      </c>
      <c r="I495" s="72">
        <v>3.0489999999999999</v>
      </c>
      <c r="J495" s="72">
        <v>2.9649999999999999</v>
      </c>
      <c r="K495" s="72">
        <v>2.9039999999999999</v>
      </c>
      <c r="L495" s="72">
        <v>3.0150000000000001</v>
      </c>
      <c r="M495" s="72">
        <v>3.3410000000000002</v>
      </c>
      <c r="N495" s="72">
        <v>3.5169999999999999</v>
      </c>
      <c r="O495" s="72">
        <v>2.9119999999999999</v>
      </c>
      <c r="P495" s="72">
        <v>2.3490000000000002</v>
      </c>
      <c r="Q495" s="72">
        <v>2.3380000000000001</v>
      </c>
      <c r="R495" s="72">
        <v>2.68</v>
      </c>
      <c r="S495" s="72">
        <v>2.754</v>
      </c>
      <c r="T495" s="72">
        <v>2.6720000000000002</v>
      </c>
      <c r="U495" s="72">
        <v>2.222</v>
      </c>
      <c r="V495" s="72">
        <v>1.7529999999999999</v>
      </c>
      <c r="W495" s="72">
        <v>1.179</v>
      </c>
      <c r="X495" s="72">
        <v>0.67600000000000005</v>
      </c>
      <c r="Y495" s="72">
        <v>0.26100000000000001</v>
      </c>
      <c r="Z495" s="72">
        <v>5.8000000000000003E-2</v>
      </c>
      <c r="AA495" s="72">
        <v>7.0000000000000001E-3</v>
      </c>
      <c r="AB495" s="4" t="s">
        <v>291</v>
      </c>
      <c r="AD495" s="1">
        <f t="shared" si="7"/>
        <v>2.181</v>
      </c>
    </row>
    <row r="496" spans="1:30" x14ac:dyDescent="0.3">
      <c r="A496" s="65">
        <v>495</v>
      </c>
      <c r="B496" s="66" t="s">
        <v>323</v>
      </c>
      <c r="C496" s="69" t="s">
        <v>72</v>
      </c>
      <c r="D496" s="71"/>
      <c r="E496" s="71">
        <v>690</v>
      </c>
      <c r="F496" s="71">
        <v>2055</v>
      </c>
      <c r="G496" s="72">
        <v>2.7189999999999999</v>
      </c>
      <c r="H496" s="72">
        <v>2.9</v>
      </c>
      <c r="I496" s="72">
        <v>3.0289999999999999</v>
      </c>
      <c r="J496" s="72">
        <v>3.0179999999999998</v>
      </c>
      <c r="K496" s="72">
        <v>2.89</v>
      </c>
      <c r="L496" s="72">
        <v>2.8050000000000002</v>
      </c>
      <c r="M496" s="72">
        <v>2.9260000000000002</v>
      </c>
      <c r="N496" s="72">
        <v>3.2650000000000001</v>
      </c>
      <c r="O496" s="72">
        <v>3.4420000000000002</v>
      </c>
      <c r="P496" s="72">
        <v>2.8370000000000002</v>
      </c>
      <c r="Q496" s="72">
        <v>2.274</v>
      </c>
      <c r="R496" s="72">
        <v>2.2349999999999999</v>
      </c>
      <c r="S496" s="72">
        <v>2.5110000000000001</v>
      </c>
      <c r="T496" s="72">
        <v>2.5030000000000001</v>
      </c>
      <c r="U496" s="72">
        <v>2.3260000000000001</v>
      </c>
      <c r="V496" s="72">
        <v>1.8129999999999999</v>
      </c>
      <c r="W496" s="72">
        <v>1.3009999999999999</v>
      </c>
      <c r="X496" s="72">
        <v>0.73599999999999999</v>
      </c>
      <c r="Y496" s="72">
        <v>0.317</v>
      </c>
      <c r="Z496" s="72">
        <v>8.1000000000000003E-2</v>
      </c>
      <c r="AA496" s="72">
        <v>0.01</v>
      </c>
      <c r="AB496" s="4" t="s">
        <v>291</v>
      </c>
      <c r="AD496" s="1">
        <f t="shared" si="7"/>
        <v>2.4449999999999998</v>
      </c>
    </row>
    <row r="497" spans="1:30" x14ac:dyDescent="0.3">
      <c r="A497" s="65">
        <v>496</v>
      </c>
      <c r="B497" s="66" t="s">
        <v>323</v>
      </c>
      <c r="C497" s="69" t="s">
        <v>72</v>
      </c>
      <c r="D497" s="71"/>
      <c r="E497" s="71">
        <v>690</v>
      </c>
      <c r="F497" s="71">
        <v>2060</v>
      </c>
      <c r="G497" s="72">
        <v>2.5590000000000002</v>
      </c>
      <c r="H497" s="72">
        <v>2.698</v>
      </c>
      <c r="I497" s="72">
        <v>2.8889999999999998</v>
      </c>
      <c r="J497" s="72">
        <v>2.9990000000000001</v>
      </c>
      <c r="K497" s="72">
        <v>2.9460000000000002</v>
      </c>
      <c r="L497" s="72">
        <v>2.7970000000000002</v>
      </c>
      <c r="M497" s="72">
        <v>2.7210000000000001</v>
      </c>
      <c r="N497" s="72">
        <v>2.8559999999999999</v>
      </c>
      <c r="O497" s="72">
        <v>3.1970000000000001</v>
      </c>
      <c r="P497" s="72">
        <v>3.3660000000000001</v>
      </c>
      <c r="Q497" s="72">
        <v>2.7559999999999998</v>
      </c>
      <c r="R497" s="72">
        <v>2.1829999999999998</v>
      </c>
      <c r="S497" s="72">
        <v>2.1070000000000002</v>
      </c>
      <c r="T497" s="72">
        <v>2.3039999999999998</v>
      </c>
      <c r="U497" s="72">
        <v>2.2040000000000002</v>
      </c>
      <c r="V497" s="72">
        <v>1.9259999999999999</v>
      </c>
      <c r="W497" s="72">
        <v>1.3680000000000001</v>
      </c>
      <c r="X497" s="72">
        <v>0.82899999999999996</v>
      </c>
      <c r="Y497" s="72">
        <v>0.35099999999999998</v>
      </c>
      <c r="Z497" s="72">
        <v>9.8000000000000004E-2</v>
      </c>
      <c r="AA497" s="72">
        <v>1.4E-2</v>
      </c>
      <c r="AB497" s="4" t="s">
        <v>291</v>
      </c>
      <c r="AD497" s="1">
        <f t="shared" si="7"/>
        <v>2.6599999999999997</v>
      </c>
    </row>
    <row r="498" spans="1:30" x14ac:dyDescent="0.3">
      <c r="A498" s="65">
        <v>497</v>
      </c>
      <c r="B498" s="66" t="s">
        <v>323</v>
      </c>
      <c r="C498" s="69" t="s">
        <v>72</v>
      </c>
      <c r="D498" s="71"/>
      <c r="E498" s="71">
        <v>690</v>
      </c>
      <c r="F498" s="71">
        <v>2065</v>
      </c>
      <c r="G498" s="72">
        <v>2.4820000000000002</v>
      </c>
      <c r="H498" s="72">
        <v>2.5390000000000001</v>
      </c>
      <c r="I498" s="72">
        <v>2.6869999999999998</v>
      </c>
      <c r="J498" s="72">
        <v>2.86</v>
      </c>
      <c r="K498" s="72">
        <v>2.931</v>
      </c>
      <c r="L498" s="72">
        <v>2.859</v>
      </c>
      <c r="M498" s="72">
        <v>2.7189999999999999</v>
      </c>
      <c r="N498" s="72">
        <v>2.6579999999999999</v>
      </c>
      <c r="O498" s="72">
        <v>2.7989999999999999</v>
      </c>
      <c r="P498" s="72">
        <v>3.1320000000000001</v>
      </c>
      <c r="Q498" s="72">
        <v>3.2829999999999999</v>
      </c>
      <c r="R498" s="72">
        <v>2.6589999999999998</v>
      </c>
      <c r="S498" s="72">
        <v>2.069</v>
      </c>
      <c r="T498" s="72">
        <v>1.948</v>
      </c>
      <c r="U498" s="72">
        <v>2.0499999999999998</v>
      </c>
      <c r="V498" s="72">
        <v>1.849</v>
      </c>
      <c r="W498" s="72">
        <v>1.4770000000000001</v>
      </c>
      <c r="X498" s="72">
        <v>0.88900000000000001</v>
      </c>
      <c r="Y498" s="72">
        <v>0.40699999999999997</v>
      </c>
      <c r="Z498" s="72">
        <v>0.112</v>
      </c>
      <c r="AA498" s="72">
        <v>1.7999999999999999E-2</v>
      </c>
      <c r="AB498" s="4" t="s">
        <v>291</v>
      </c>
      <c r="AD498" s="1">
        <f t="shared" si="7"/>
        <v>2.903</v>
      </c>
    </row>
    <row r="499" spans="1:30" x14ac:dyDescent="0.3">
      <c r="A499" s="65">
        <v>498</v>
      </c>
      <c r="B499" s="66" t="s">
        <v>323</v>
      </c>
      <c r="C499" s="69" t="s">
        <v>72</v>
      </c>
      <c r="D499" s="71"/>
      <c r="E499" s="71">
        <v>690</v>
      </c>
      <c r="F499" s="71">
        <v>2070</v>
      </c>
      <c r="G499" s="72">
        <v>2.4510000000000001</v>
      </c>
      <c r="H499" s="72">
        <v>2.4630000000000001</v>
      </c>
      <c r="I499" s="72">
        <v>2.5289999999999999</v>
      </c>
      <c r="J499" s="72">
        <v>2.6589999999999998</v>
      </c>
      <c r="K499" s="72">
        <v>2.7970000000000002</v>
      </c>
      <c r="L499" s="72">
        <v>2.851</v>
      </c>
      <c r="M499" s="72">
        <v>2.7850000000000001</v>
      </c>
      <c r="N499" s="72">
        <v>2.66</v>
      </c>
      <c r="O499" s="72">
        <v>2.6070000000000002</v>
      </c>
      <c r="P499" s="72">
        <v>2.7440000000000002</v>
      </c>
      <c r="Q499" s="72">
        <v>3.0619999999999998</v>
      </c>
      <c r="R499" s="72">
        <v>3.181</v>
      </c>
      <c r="S499" s="72">
        <v>2.5339999999999998</v>
      </c>
      <c r="T499" s="72">
        <v>1.927</v>
      </c>
      <c r="U499" s="72">
        <v>1.7490000000000001</v>
      </c>
      <c r="V499" s="72">
        <v>1.7430000000000001</v>
      </c>
      <c r="W499" s="72">
        <v>1.4410000000000001</v>
      </c>
      <c r="X499" s="72">
        <v>0.97799999999999998</v>
      </c>
      <c r="Y499" s="72">
        <v>0.44500000000000001</v>
      </c>
      <c r="Z499" s="72">
        <v>0.13400000000000001</v>
      </c>
      <c r="AA499" s="72">
        <v>2.1000000000000001E-2</v>
      </c>
      <c r="AB499" s="4" t="s">
        <v>291</v>
      </c>
      <c r="AD499" s="1">
        <f t="shared" si="7"/>
        <v>3.0189999999999997</v>
      </c>
    </row>
    <row r="500" spans="1:30" x14ac:dyDescent="0.3">
      <c r="A500" s="65">
        <v>499</v>
      </c>
      <c r="B500" s="66" t="s">
        <v>323</v>
      </c>
      <c r="C500" s="69" t="s">
        <v>72</v>
      </c>
      <c r="D500" s="71"/>
      <c r="E500" s="71">
        <v>690</v>
      </c>
      <c r="F500" s="71">
        <v>2075</v>
      </c>
      <c r="G500" s="72">
        <v>2.4060000000000001</v>
      </c>
      <c r="H500" s="72">
        <v>2.4329999999999998</v>
      </c>
      <c r="I500" s="72">
        <v>2.4510000000000001</v>
      </c>
      <c r="J500" s="72">
        <v>2.504</v>
      </c>
      <c r="K500" s="72">
        <v>2.5990000000000002</v>
      </c>
      <c r="L500" s="72">
        <v>2.7210000000000001</v>
      </c>
      <c r="M500" s="72">
        <v>2.7829999999999999</v>
      </c>
      <c r="N500" s="72">
        <v>2.73</v>
      </c>
      <c r="O500" s="72">
        <v>2.6139999999999999</v>
      </c>
      <c r="P500" s="72">
        <v>2.56</v>
      </c>
      <c r="Q500" s="72">
        <v>2.6869999999999998</v>
      </c>
      <c r="R500" s="72">
        <v>2.9740000000000002</v>
      </c>
      <c r="S500" s="72">
        <v>3.048</v>
      </c>
      <c r="T500" s="72">
        <v>2.375</v>
      </c>
      <c r="U500" s="72">
        <v>1.7450000000000001</v>
      </c>
      <c r="V500" s="72">
        <v>1.5029999999999999</v>
      </c>
      <c r="W500" s="72">
        <v>1.377</v>
      </c>
      <c r="X500" s="72">
        <v>0.97099999999999997</v>
      </c>
      <c r="Y500" s="72">
        <v>0.502</v>
      </c>
      <c r="Z500" s="72">
        <v>0.152</v>
      </c>
      <c r="AA500" s="72">
        <v>2.5999999999999999E-2</v>
      </c>
      <c r="AB500" s="4">
        <v>1E-3</v>
      </c>
      <c r="AD500" s="1">
        <f t="shared" si="7"/>
        <v>3.0289999999999995</v>
      </c>
    </row>
    <row r="501" spans="1:30" x14ac:dyDescent="0.3">
      <c r="A501" s="65">
        <v>500</v>
      </c>
      <c r="B501" s="66" t="s">
        <v>323</v>
      </c>
      <c r="C501" s="69" t="s">
        <v>72</v>
      </c>
      <c r="D501" s="71"/>
      <c r="E501" s="71">
        <v>690</v>
      </c>
      <c r="F501" s="71">
        <v>2080</v>
      </c>
      <c r="G501" s="72">
        <v>2.3180000000000001</v>
      </c>
      <c r="H501" s="72">
        <v>2.3889999999999998</v>
      </c>
      <c r="I501" s="72">
        <v>2.4239999999999999</v>
      </c>
      <c r="J501" s="72">
        <v>2.4300000000000002</v>
      </c>
      <c r="K501" s="72">
        <v>2.4489999999999998</v>
      </c>
      <c r="L501" s="72">
        <v>2.5299999999999998</v>
      </c>
      <c r="M501" s="72">
        <v>2.6579999999999999</v>
      </c>
      <c r="N501" s="72">
        <v>2.7330000000000001</v>
      </c>
      <c r="O501" s="72">
        <v>2.6869999999999998</v>
      </c>
      <c r="P501" s="72">
        <v>2.569</v>
      </c>
      <c r="Q501" s="72">
        <v>2.5099999999999998</v>
      </c>
      <c r="R501" s="72">
        <v>2.6150000000000002</v>
      </c>
      <c r="S501" s="72">
        <v>2.859</v>
      </c>
      <c r="T501" s="72">
        <v>2.871</v>
      </c>
      <c r="U501" s="72">
        <v>2.1659999999999999</v>
      </c>
      <c r="V501" s="72">
        <v>1.5129999999999999</v>
      </c>
      <c r="W501" s="72">
        <v>1.2</v>
      </c>
      <c r="X501" s="72">
        <v>0.94099999999999995</v>
      </c>
      <c r="Y501" s="72">
        <v>0.50900000000000001</v>
      </c>
      <c r="Z501" s="72">
        <v>0.17599999999999999</v>
      </c>
      <c r="AA501" s="72">
        <v>0.03</v>
      </c>
      <c r="AB501" s="4">
        <v>1E-3</v>
      </c>
      <c r="AD501" s="1">
        <f t="shared" si="7"/>
        <v>2.8569999999999998</v>
      </c>
    </row>
    <row r="502" spans="1:30" x14ac:dyDescent="0.3">
      <c r="A502" s="65">
        <v>501</v>
      </c>
      <c r="B502" s="66" t="s">
        <v>323</v>
      </c>
      <c r="C502" s="69" t="s">
        <v>72</v>
      </c>
      <c r="D502" s="71"/>
      <c r="E502" s="71">
        <v>690</v>
      </c>
      <c r="F502" s="71">
        <v>2085</v>
      </c>
      <c r="G502" s="72">
        <v>2.206</v>
      </c>
      <c r="H502" s="72">
        <v>2.3029999999999999</v>
      </c>
      <c r="I502" s="72">
        <v>2.379</v>
      </c>
      <c r="J502" s="72">
        <v>2.4009999999999998</v>
      </c>
      <c r="K502" s="72">
        <v>2.379</v>
      </c>
      <c r="L502" s="72">
        <v>2.383</v>
      </c>
      <c r="M502" s="72">
        <v>2.4710000000000001</v>
      </c>
      <c r="N502" s="72">
        <v>2.613</v>
      </c>
      <c r="O502" s="72">
        <v>2.6920000000000002</v>
      </c>
      <c r="P502" s="72">
        <v>2.6459999999999999</v>
      </c>
      <c r="Q502" s="72">
        <v>2.5259999999999998</v>
      </c>
      <c r="R502" s="72">
        <v>2.4489999999999998</v>
      </c>
      <c r="S502" s="72">
        <v>2.524</v>
      </c>
      <c r="T502" s="72">
        <v>2.7080000000000002</v>
      </c>
      <c r="U502" s="72">
        <v>2.6389999999999998</v>
      </c>
      <c r="V502" s="72">
        <v>1.8959999999999999</v>
      </c>
      <c r="W502" s="72">
        <v>1.222</v>
      </c>
      <c r="X502" s="72">
        <v>0.83499999999999996</v>
      </c>
      <c r="Y502" s="72">
        <v>0.504</v>
      </c>
      <c r="Z502" s="72">
        <v>0.182</v>
      </c>
      <c r="AA502" s="72">
        <v>3.5999999999999997E-2</v>
      </c>
      <c r="AB502" s="4">
        <v>1E-3</v>
      </c>
      <c r="AD502" s="1">
        <f t="shared" si="7"/>
        <v>2.78</v>
      </c>
    </row>
    <row r="503" spans="1:30" x14ac:dyDescent="0.3">
      <c r="A503" s="65">
        <v>502</v>
      </c>
      <c r="B503" s="66" t="s">
        <v>323</v>
      </c>
      <c r="C503" s="69" t="s">
        <v>72</v>
      </c>
      <c r="D503" s="71"/>
      <c r="E503" s="71">
        <v>690</v>
      </c>
      <c r="F503" s="71">
        <v>2090</v>
      </c>
      <c r="G503" s="72">
        <v>2.1059999999999999</v>
      </c>
      <c r="H503" s="72">
        <v>2.1920000000000002</v>
      </c>
      <c r="I503" s="72">
        <v>2.294</v>
      </c>
      <c r="J503" s="72">
        <v>2.36</v>
      </c>
      <c r="K503" s="72">
        <v>2.355</v>
      </c>
      <c r="L503" s="72">
        <v>2.319</v>
      </c>
      <c r="M503" s="72">
        <v>2.331</v>
      </c>
      <c r="N503" s="72">
        <v>2.4300000000000002</v>
      </c>
      <c r="O503" s="72">
        <v>2.5760000000000001</v>
      </c>
      <c r="P503" s="72">
        <v>2.657</v>
      </c>
      <c r="Q503" s="72">
        <v>2.605</v>
      </c>
      <c r="R503" s="72">
        <v>2.468</v>
      </c>
      <c r="S503" s="72">
        <v>2.3679999999999999</v>
      </c>
      <c r="T503" s="72">
        <v>2.399</v>
      </c>
      <c r="U503" s="72">
        <v>2.5019999999999998</v>
      </c>
      <c r="V503" s="72">
        <v>2.3239999999999998</v>
      </c>
      <c r="W503" s="72">
        <v>1.546</v>
      </c>
      <c r="X503" s="72">
        <v>0.86</v>
      </c>
      <c r="Y503" s="72">
        <v>0.45500000000000002</v>
      </c>
      <c r="Z503" s="72">
        <v>0.185</v>
      </c>
      <c r="AA503" s="72">
        <v>3.9E-2</v>
      </c>
      <c r="AB503" s="4">
        <v>2E-3</v>
      </c>
      <c r="AD503" s="1">
        <f t="shared" si="7"/>
        <v>3.0870000000000002</v>
      </c>
    </row>
    <row r="504" spans="1:30" x14ac:dyDescent="0.3">
      <c r="A504" s="65">
        <v>503</v>
      </c>
      <c r="B504" s="66" t="s">
        <v>323</v>
      </c>
      <c r="C504" s="69" t="s">
        <v>72</v>
      </c>
      <c r="D504" s="71"/>
      <c r="E504" s="71">
        <v>690</v>
      </c>
      <c r="F504" s="71">
        <v>2095</v>
      </c>
      <c r="G504" s="72">
        <v>2.04</v>
      </c>
      <c r="H504" s="72">
        <v>2.093</v>
      </c>
      <c r="I504" s="72">
        <v>2.1850000000000001</v>
      </c>
      <c r="J504" s="72">
        <v>2.2749999999999999</v>
      </c>
      <c r="K504" s="72">
        <v>2.3159999999999998</v>
      </c>
      <c r="L504" s="72">
        <v>2.2989999999999999</v>
      </c>
      <c r="M504" s="72">
        <v>2.27</v>
      </c>
      <c r="N504" s="72">
        <v>2.2919999999999998</v>
      </c>
      <c r="O504" s="72">
        <v>2.3980000000000001</v>
      </c>
      <c r="P504" s="72">
        <v>2.5430000000000001</v>
      </c>
      <c r="Q504" s="72">
        <v>2.6179999999999999</v>
      </c>
      <c r="R504" s="72">
        <v>2.552</v>
      </c>
      <c r="S504" s="72">
        <v>2.3940000000000001</v>
      </c>
      <c r="T504" s="72">
        <v>2.2599999999999998</v>
      </c>
      <c r="U504" s="72">
        <v>2.2269999999999999</v>
      </c>
      <c r="V504" s="72">
        <v>2.2189999999999999</v>
      </c>
      <c r="W504" s="72">
        <v>1.9119999999999999</v>
      </c>
      <c r="X504" s="72">
        <v>1.1000000000000001</v>
      </c>
      <c r="Y504" s="72">
        <v>0.47599999999999998</v>
      </c>
      <c r="Z504" s="72">
        <v>0.17</v>
      </c>
      <c r="AA504" s="72">
        <v>4.1000000000000002E-2</v>
      </c>
      <c r="AB504" s="4">
        <v>4.0000000000000001E-3</v>
      </c>
      <c r="AD504" s="1">
        <f t="shared" si="7"/>
        <v>3.7029999999999998</v>
      </c>
    </row>
    <row r="505" spans="1:30" x14ac:dyDescent="0.3">
      <c r="A505" s="65">
        <v>504</v>
      </c>
      <c r="B505" s="66" t="s">
        <v>323</v>
      </c>
      <c r="C505" s="69" t="s">
        <v>72</v>
      </c>
      <c r="D505" s="71"/>
      <c r="E505" s="71">
        <v>690</v>
      </c>
      <c r="F505" s="71">
        <v>2100</v>
      </c>
      <c r="G505" s="72">
        <v>1.996</v>
      </c>
      <c r="H505" s="72">
        <v>2.0270000000000001</v>
      </c>
      <c r="I505" s="72">
        <v>2.0870000000000002</v>
      </c>
      <c r="J505" s="72">
        <v>2.169</v>
      </c>
      <c r="K505" s="72">
        <v>2.2360000000000002</v>
      </c>
      <c r="L505" s="72">
        <v>2.2679999999999998</v>
      </c>
      <c r="M505" s="72">
        <v>2.2549999999999999</v>
      </c>
      <c r="N505" s="72">
        <v>2.2360000000000002</v>
      </c>
      <c r="O505" s="72">
        <v>2.2639999999999998</v>
      </c>
      <c r="P505" s="72">
        <v>2.37</v>
      </c>
      <c r="Q505" s="72">
        <v>2.5099999999999998</v>
      </c>
      <c r="R505" s="72">
        <v>2.569</v>
      </c>
      <c r="S505" s="72">
        <v>2.4809999999999999</v>
      </c>
      <c r="T505" s="72">
        <v>2.2930000000000001</v>
      </c>
      <c r="U505" s="72">
        <v>2.1080000000000001</v>
      </c>
      <c r="V505" s="72">
        <v>1.99</v>
      </c>
      <c r="W505" s="72">
        <v>1.84</v>
      </c>
      <c r="X505" s="72">
        <v>1.377</v>
      </c>
      <c r="Y505" s="72">
        <v>0.62</v>
      </c>
      <c r="Z505" s="72">
        <v>0.182</v>
      </c>
      <c r="AA505" s="72">
        <v>0.04</v>
      </c>
      <c r="AB505" s="4">
        <v>6.0000000000000001E-3</v>
      </c>
      <c r="AD505" s="1">
        <f t="shared" si="7"/>
        <v>4.0650000000000004</v>
      </c>
    </row>
    <row r="506" spans="1:30" x14ac:dyDescent="0.3">
      <c r="A506" s="65">
        <v>505</v>
      </c>
      <c r="B506" s="66" t="s">
        <v>323</v>
      </c>
      <c r="C506" s="69" t="s">
        <v>73</v>
      </c>
      <c r="D506" s="71"/>
      <c r="E506" s="71">
        <v>706</v>
      </c>
      <c r="F506" s="71">
        <v>2015</v>
      </c>
      <c r="G506" s="72">
        <v>1288.0419999999999</v>
      </c>
      <c r="H506" s="72">
        <v>1075.954</v>
      </c>
      <c r="I506" s="72">
        <v>900.76300000000003</v>
      </c>
      <c r="J506" s="72">
        <v>770.38800000000003</v>
      </c>
      <c r="K506" s="72">
        <v>609.53</v>
      </c>
      <c r="L506" s="72">
        <v>486.08600000000001</v>
      </c>
      <c r="M506" s="72">
        <v>383.58100000000002</v>
      </c>
      <c r="N506" s="72">
        <v>313.67599999999999</v>
      </c>
      <c r="O506" s="72">
        <v>264.06700000000001</v>
      </c>
      <c r="P506" s="72">
        <v>216.99799999999999</v>
      </c>
      <c r="Q506" s="72">
        <v>177.15299999999999</v>
      </c>
      <c r="R506" s="72">
        <v>146.79</v>
      </c>
      <c r="S506" s="72">
        <v>115.58</v>
      </c>
      <c r="T506" s="72">
        <v>83.253</v>
      </c>
      <c r="U506" s="72">
        <v>51.491999999999997</v>
      </c>
      <c r="V506" s="72">
        <v>28.324000000000002</v>
      </c>
      <c r="W506" s="72">
        <v>11.993</v>
      </c>
      <c r="X506" s="72">
        <v>4.2359999999999998</v>
      </c>
      <c r="Y506" s="72">
        <v>0.98899999999999999</v>
      </c>
      <c r="Z506" s="72">
        <v>0.13600000000000001</v>
      </c>
      <c r="AA506" s="72">
        <v>1.0999999999999999E-2</v>
      </c>
      <c r="AB506" s="4" t="s">
        <v>291</v>
      </c>
      <c r="AD506" s="1">
        <f t="shared" si="7"/>
        <v>17.364999999999998</v>
      </c>
    </row>
    <row r="507" spans="1:30" x14ac:dyDescent="0.3">
      <c r="A507" s="65">
        <v>506</v>
      </c>
      <c r="B507" s="66" t="s">
        <v>323</v>
      </c>
      <c r="C507" s="69" t="s">
        <v>73</v>
      </c>
      <c r="D507" s="71"/>
      <c r="E507" s="71">
        <v>706</v>
      </c>
      <c r="F507" s="71">
        <v>2020</v>
      </c>
      <c r="G507" s="72">
        <v>1468.2760000000001</v>
      </c>
      <c r="H507" s="72">
        <v>1220.3689999999999</v>
      </c>
      <c r="I507" s="72">
        <v>1042.759</v>
      </c>
      <c r="J507" s="72">
        <v>874.73</v>
      </c>
      <c r="K507" s="72">
        <v>744.96600000000001</v>
      </c>
      <c r="L507" s="72">
        <v>585.99900000000002</v>
      </c>
      <c r="M507" s="72">
        <v>465.67500000000001</v>
      </c>
      <c r="N507" s="72">
        <v>365.358</v>
      </c>
      <c r="O507" s="72">
        <v>296.62700000000001</v>
      </c>
      <c r="P507" s="72">
        <v>247.92699999999999</v>
      </c>
      <c r="Q507" s="72">
        <v>201.61699999999999</v>
      </c>
      <c r="R507" s="72">
        <v>161.779</v>
      </c>
      <c r="S507" s="72">
        <v>130.024</v>
      </c>
      <c r="T507" s="72">
        <v>97.147999999999996</v>
      </c>
      <c r="U507" s="72">
        <v>64.183000000000007</v>
      </c>
      <c r="V507" s="72">
        <v>34.49</v>
      </c>
      <c r="W507" s="72">
        <v>15.294</v>
      </c>
      <c r="X507" s="72">
        <v>4.7939999999999996</v>
      </c>
      <c r="Y507" s="72">
        <v>1.133</v>
      </c>
      <c r="Z507" s="72">
        <v>0.158</v>
      </c>
      <c r="AA507" s="72">
        <v>1.4E-2</v>
      </c>
      <c r="AB507" s="4" t="s">
        <v>291</v>
      </c>
      <c r="AD507" s="1">
        <f t="shared" si="7"/>
        <v>21.393000000000001</v>
      </c>
    </row>
    <row r="508" spans="1:30" x14ac:dyDescent="0.3">
      <c r="A508" s="65">
        <v>507</v>
      </c>
      <c r="B508" s="66" t="s">
        <v>323</v>
      </c>
      <c r="C508" s="69" t="s">
        <v>73</v>
      </c>
      <c r="D508" s="71"/>
      <c r="E508" s="71">
        <v>706</v>
      </c>
      <c r="F508" s="71">
        <v>2025</v>
      </c>
      <c r="G508" s="72">
        <v>1645.768</v>
      </c>
      <c r="H508" s="72">
        <v>1406.204</v>
      </c>
      <c r="I508" s="72">
        <v>1191.9179999999999</v>
      </c>
      <c r="J508" s="72">
        <v>1019.87</v>
      </c>
      <c r="K508" s="72">
        <v>851.75099999999998</v>
      </c>
      <c r="L508" s="72">
        <v>722.05700000000002</v>
      </c>
      <c r="M508" s="72">
        <v>566.11699999999996</v>
      </c>
      <c r="N508" s="72">
        <v>447.65499999999997</v>
      </c>
      <c r="O508" s="72">
        <v>348.726</v>
      </c>
      <c r="P508" s="72">
        <v>280.93599999999998</v>
      </c>
      <c r="Q508" s="72">
        <v>232.267</v>
      </c>
      <c r="R508" s="72">
        <v>185.49199999999999</v>
      </c>
      <c r="S508" s="72">
        <v>144.215</v>
      </c>
      <c r="T508" s="72">
        <v>109.95</v>
      </c>
      <c r="U508" s="72">
        <v>75.325999999999993</v>
      </c>
      <c r="V508" s="72">
        <v>43.225999999999999</v>
      </c>
      <c r="W508" s="72">
        <v>18.690000000000001</v>
      </c>
      <c r="X508" s="72">
        <v>6.093</v>
      </c>
      <c r="Y508" s="72">
        <v>1.262</v>
      </c>
      <c r="Z508" s="72">
        <v>0.17799999999999999</v>
      </c>
      <c r="AA508" s="72">
        <v>1.6E-2</v>
      </c>
      <c r="AB508" s="4" t="s">
        <v>291</v>
      </c>
      <c r="AD508" s="1">
        <f t="shared" si="7"/>
        <v>26.239000000000001</v>
      </c>
    </row>
    <row r="509" spans="1:30" x14ac:dyDescent="0.3">
      <c r="A509" s="65">
        <v>508</v>
      </c>
      <c r="B509" s="66" t="s">
        <v>323</v>
      </c>
      <c r="C509" s="69" t="s">
        <v>73</v>
      </c>
      <c r="D509" s="71"/>
      <c r="E509" s="71">
        <v>706</v>
      </c>
      <c r="F509" s="71">
        <v>2030</v>
      </c>
      <c r="G509" s="72">
        <v>1821.825</v>
      </c>
      <c r="H509" s="72">
        <v>1585.203</v>
      </c>
      <c r="I509" s="72">
        <v>1377.931</v>
      </c>
      <c r="J509" s="72">
        <v>1169.019</v>
      </c>
      <c r="K509" s="72">
        <v>996.32299999999998</v>
      </c>
      <c r="L509" s="72">
        <v>828.57100000000003</v>
      </c>
      <c r="M509" s="72">
        <v>700.76400000000001</v>
      </c>
      <c r="N509" s="72">
        <v>546.88800000000003</v>
      </c>
      <c r="O509" s="72">
        <v>429.58499999999998</v>
      </c>
      <c r="P509" s="72">
        <v>331.96300000000002</v>
      </c>
      <c r="Q509" s="72">
        <v>264.40600000000001</v>
      </c>
      <c r="R509" s="72">
        <v>214.65899999999999</v>
      </c>
      <c r="S509" s="72">
        <v>166.09700000000001</v>
      </c>
      <c r="T509" s="72">
        <v>122.49299999999999</v>
      </c>
      <c r="U509" s="72">
        <v>85.668000000000006</v>
      </c>
      <c r="V509" s="72">
        <v>51</v>
      </c>
      <c r="W509" s="72">
        <v>23.55</v>
      </c>
      <c r="X509" s="72">
        <v>7.4630000000000001</v>
      </c>
      <c r="Y509" s="72">
        <v>1.603</v>
      </c>
      <c r="Z509" s="72">
        <v>0.19600000000000001</v>
      </c>
      <c r="AA509" s="72">
        <v>1.7000000000000001E-2</v>
      </c>
      <c r="AB509" s="4" t="s">
        <v>291</v>
      </c>
      <c r="AD509" s="1">
        <f t="shared" si="7"/>
        <v>32.829000000000001</v>
      </c>
    </row>
    <row r="510" spans="1:30" x14ac:dyDescent="0.3">
      <c r="A510" s="65">
        <v>509</v>
      </c>
      <c r="B510" s="66" t="s">
        <v>323</v>
      </c>
      <c r="C510" s="69" t="s">
        <v>73</v>
      </c>
      <c r="D510" s="71"/>
      <c r="E510" s="71">
        <v>706</v>
      </c>
      <c r="F510" s="71">
        <v>2035</v>
      </c>
      <c r="G510" s="72">
        <v>1994.153</v>
      </c>
      <c r="H510" s="72">
        <v>1763.692</v>
      </c>
      <c r="I510" s="72">
        <v>1557.5160000000001</v>
      </c>
      <c r="J510" s="72">
        <v>1354.85</v>
      </c>
      <c r="K510" s="72">
        <v>1145.1310000000001</v>
      </c>
      <c r="L510" s="72">
        <v>972.46199999999999</v>
      </c>
      <c r="M510" s="72">
        <v>806.95299999999997</v>
      </c>
      <c r="N510" s="72">
        <v>679.88499999999999</v>
      </c>
      <c r="O510" s="72">
        <v>527.18700000000001</v>
      </c>
      <c r="P510" s="72">
        <v>410.78399999999999</v>
      </c>
      <c r="Q510" s="72">
        <v>313.67899999999997</v>
      </c>
      <c r="R510" s="72">
        <v>245.19</v>
      </c>
      <c r="S510" s="72">
        <v>192.84899999999999</v>
      </c>
      <c r="T510" s="72">
        <v>141.55000000000001</v>
      </c>
      <c r="U510" s="72">
        <v>95.777000000000001</v>
      </c>
      <c r="V510" s="72">
        <v>58.253999999999998</v>
      </c>
      <c r="W510" s="72">
        <v>27.928999999999998</v>
      </c>
      <c r="X510" s="72">
        <v>9.4420000000000002</v>
      </c>
      <c r="Y510" s="72">
        <v>1.962</v>
      </c>
      <c r="Z510" s="72">
        <v>0.248</v>
      </c>
      <c r="AA510" s="72">
        <v>1.9E-2</v>
      </c>
      <c r="AB510" s="4" t="s">
        <v>291</v>
      </c>
      <c r="AD510" s="1">
        <f t="shared" si="7"/>
        <v>39.599999999999994</v>
      </c>
    </row>
    <row r="511" spans="1:30" x14ac:dyDescent="0.3">
      <c r="A511" s="65">
        <v>510</v>
      </c>
      <c r="B511" s="66" t="s">
        <v>323</v>
      </c>
      <c r="C511" s="69" t="s">
        <v>73</v>
      </c>
      <c r="D511" s="71"/>
      <c r="E511" s="71">
        <v>706</v>
      </c>
      <c r="F511" s="71">
        <v>2040</v>
      </c>
      <c r="G511" s="72">
        <v>2163.1799999999998</v>
      </c>
      <c r="H511" s="72">
        <v>1938.769</v>
      </c>
      <c r="I511" s="72">
        <v>1736.68</v>
      </c>
      <c r="J511" s="72">
        <v>1534.463</v>
      </c>
      <c r="K511" s="72">
        <v>1330.307</v>
      </c>
      <c r="L511" s="72">
        <v>1120.771</v>
      </c>
      <c r="M511" s="72">
        <v>950.04100000000005</v>
      </c>
      <c r="N511" s="72">
        <v>785.48699999999997</v>
      </c>
      <c r="O511" s="72">
        <v>657.99099999999999</v>
      </c>
      <c r="P511" s="72">
        <v>506.08699999999999</v>
      </c>
      <c r="Q511" s="72">
        <v>389.63400000000001</v>
      </c>
      <c r="R511" s="72">
        <v>291.84500000000003</v>
      </c>
      <c r="S511" s="72">
        <v>220.91900000000001</v>
      </c>
      <c r="T511" s="72">
        <v>164.864</v>
      </c>
      <c r="U511" s="72">
        <v>111.06699999999999</v>
      </c>
      <c r="V511" s="72">
        <v>65.39</v>
      </c>
      <c r="W511" s="72">
        <v>32.052</v>
      </c>
      <c r="X511" s="72">
        <v>11.236000000000001</v>
      </c>
      <c r="Y511" s="72">
        <v>2.4820000000000002</v>
      </c>
      <c r="Z511" s="72">
        <v>0.30199999999999999</v>
      </c>
      <c r="AA511" s="72">
        <v>2.3E-2</v>
      </c>
      <c r="AB511" s="4" t="s">
        <v>291</v>
      </c>
      <c r="AD511" s="1">
        <f t="shared" si="7"/>
        <v>46.094999999999999</v>
      </c>
    </row>
    <row r="512" spans="1:30" x14ac:dyDescent="0.3">
      <c r="A512" s="65">
        <v>511</v>
      </c>
      <c r="B512" s="66" t="s">
        <v>323</v>
      </c>
      <c r="C512" s="69" t="s">
        <v>73</v>
      </c>
      <c r="D512" s="71"/>
      <c r="E512" s="71">
        <v>706</v>
      </c>
      <c r="F512" s="71">
        <v>2045</v>
      </c>
      <c r="G512" s="72">
        <v>2334.8290000000002</v>
      </c>
      <c r="H512" s="72">
        <v>2110.7620000000002</v>
      </c>
      <c r="I512" s="72">
        <v>1912.5309999999999</v>
      </c>
      <c r="J512" s="72">
        <v>1713.748</v>
      </c>
      <c r="K512" s="72">
        <v>1509.53</v>
      </c>
      <c r="L512" s="72">
        <v>1305.1120000000001</v>
      </c>
      <c r="M512" s="72">
        <v>1097.7639999999999</v>
      </c>
      <c r="N512" s="72">
        <v>927.51599999999996</v>
      </c>
      <c r="O512" s="72">
        <v>762.56700000000001</v>
      </c>
      <c r="P512" s="72">
        <v>633.85199999999998</v>
      </c>
      <c r="Q512" s="72">
        <v>481.61799999999999</v>
      </c>
      <c r="R512" s="72">
        <v>363.65699999999998</v>
      </c>
      <c r="S512" s="72">
        <v>263.71199999999999</v>
      </c>
      <c r="T512" s="72">
        <v>189.398</v>
      </c>
      <c r="U512" s="72">
        <v>129.78800000000001</v>
      </c>
      <c r="V512" s="72">
        <v>76.134</v>
      </c>
      <c r="W512" s="72">
        <v>36.134</v>
      </c>
      <c r="X512" s="72">
        <v>12.930999999999999</v>
      </c>
      <c r="Y512" s="72">
        <v>2.95</v>
      </c>
      <c r="Z512" s="72">
        <v>0.378</v>
      </c>
      <c r="AA512" s="72">
        <v>2.8000000000000001E-2</v>
      </c>
      <c r="AB512" s="4" t="s">
        <v>291</v>
      </c>
      <c r="AD512" s="1">
        <f t="shared" si="7"/>
        <v>52.420999999999999</v>
      </c>
    </row>
    <row r="513" spans="1:30" x14ac:dyDescent="0.3">
      <c r="A513" s="65">
        <v>512</v>
      </c>
      <c r="B513" s="66" t="s">
        <v>323</v>
      </c>
      <c r="C513" s="69" t="s">
        <v>73</v>
      </c>
      <c r="D513" s="71"/>
      <c r="E513" s="71">
        <v>706</v>
      </c>
      <c r="F513" s="71">
        <v>2050</v>
      </c>
      <c r="G513" s="72">
        <v>2504.16</v>
      </c>
      <c r="H513" s="72">
        <v>2285.3270000000002</v>
      </c>
      <c r="I513" s="72">
        <v>2085.288</v>
      </c>
      <c r="J513" s="72">
        <v>1889.779</v>
      </c>
      <c r="K513" s="72">
        <v>1688.509</v>
      </c>
      <c r="L513" s="72">
        <v>1483.788</v>
      </c>
      <c r="M513" s="72">
        <v>1281.1890000000001</v>
      </c>
      <c r="N513" s="72">
        <v>1074.3620000000001</v>
      </c>
      <c r="O513" s="72">
        <v>902.96299999999997</v>
      </c>
      <c r="P513" s="72">
        <v>736.59799999999996</v>
      </c>
      <c r="Q513" s="72">
        <v>604.94899999999996</v>
      </c>
      <c r="R513" s="72">
        <v>450.71499999999997</v>
      </c>
      <c r="S513" s="72">
        <v>329.48099999999999</v>
      </c>
      <c r="T513" s="72">
        <v>226.69499999999999</v>
      </c>
      <c r="U513" s="72">
        <v>149.53399999999999</v>
      </c>
      <c r="V513" s="72">
        <v>89.290999999999997</v>
      </c>
      <c r="W513" s="72">
        <v>42.232999999999997</v>
      </c>
      <c r="X513" s="72">
        <v>14.605</v>
      </c>
      <c r="Y513" s="72">
        <v>3.387</v>
      </c>
      <c r="Z513" s="72">
        <v>0.44500000000000001</v>
      </c>
      <c r="AA513" s="72">
        <v>3.4000000000000002E-2</v>
      </c>
      <c r="AB513" s="4" t="s">
        <v>291</v>
      </c>
      <c r="AD513" s="1">
        <f t="shared" si="7"/>
        <v>60.703999999999994</v>
      </c>
    </row>
    <row r="514" spans="1:30" x14ac:dyDescent="0.3">
      <c r="A514" s="65">
        <v>513</v>
      </c>
      <c r="B514" s="66" t="s">
        <v>323</v>
      </c>
      <c r="C514" s="69" t="s">
        <v>73</v>
      </c>
      <c r="D514" s="71"/>
      <c r="E514" s="71">
        <v>706</v>
      </c>
      <c r="F514" s="71">
        <v>2055</v>
      </c>
      <c r="G514" s="72">
        <v>2658.067</v>
      </c>
      <c r="H514" s="72">
        <v>2458.5909999999999</v>
      </c>
      <c r="I514" s="72">
        <v>2261.1390000000001</v>
      </c>
      <c r="J514" s="72">
        <v>2063.1669999999999</v>
      </c>
      <c r="K514" s="72">
        <v>1864.5119999999999</v>
      </c>
      <c r="L514" s="72">
        <v>1662.4380000000001</v>
      </c>
      <c r="M514" s="72">
        <v>1459.288</v>
      </c>
      <c r="N514" s="72">
        <v>1256.539</v>
      </c>
      <c r="O514" s="72">
        <v>1048.3150000000001</v>
      </c>
      <c r="P514" s="72">
        <v>874.27499999999998</v>
      </c>
      <c r="Q514" s="72">
        <v>704.54</v>
      </c>
      <c r="R514" s="72">
        <v>567.40899999999999</v>
      </c>
      <c r="S514" s="72">
        <v>409.25900000000001</v>
      </c>
      <c r="T514" s="72">
        <v>283.952</v>
      </c>
      <c r="U514" s="72">
        <v>179.501</v>
      </c>
      <c r="V514" s="72">
        <v>103.271</v>
      </c>
      <c r="W514" s="72">
        <v>49.78</v>
      </c>
      <c r="X514" s="72">
        <v>17.146999999999998</v>
      </c>
      <c r="Y514" s="72">
        <v>3.831</v>
      </c>
      <c r="Z514" s="72">
        <v>0.51</v>
      </c>
      <c r="AA514" s="72">
        <v>0.04</v>
      </c>
      <c r="AB514" s="4">
        <v>4.0000000000000001E-3</v>
      </c>
      <c r="AD514" s="1">
        <f t="shared" si="7"/>
        <v>71.312000000000012</v>
      </c>
    </row>
    <row r="515" spans="1:30" x14ac:dyDescent="0.3">
      <c r="A515" s="65">
        <v>514</v>
      </c>
      <c r="B515" s="66" t="s">
        <v>323</v>
      </c>
      <c r="C515" s="69" t="s">
        <v>73</v>
      </c>
      <c r="D515" s="71"/>
      <c r="E515" s="71">
        <v>706</v>
      </c>
      <c r="F515" s="71">
        <v>2060</v>
      </c>
      <c r="G515" s="72">
        <v>2794.9169999999999</v>
      </c>
      <c r="H515" s="72">
        <v>2615.9650000000001</v>
      </c>
      <c r="I515" s="72">
        <v>2435.66</v>
      </c>
      <c r="J515" s="72">
        <v>2239.6190000000001</v>
      </c>
      <c r="K515" s="72">
        <v>2038.0170000000001</v>
      </c>
      <c r="L515" s="72">
        <v>1838.3119999999999</v>
      </c>
      <c r="M515" s="72">
        <v>1637.538</v>
      </c>
      <c r="N515" s="72">
        <v>1433.7809999999999</v>
      </c>
      <c r="O515" s="72">
        <v>1228.617</v>
      </c>
      <c r="P515" s="72">
        <v>1017.12</v>
      </c>
      <c r="Q515" s="72">
        <v>837.95</v>
      </c>
      <c r="R515" s="72">
        <v>662.072</v>
      </c>
      <c r="S515" s="72">
        <v>516.31600000000003</v>
      </c>
      <c r="T515" s="72">
        <v>353.572</v>
      </c>
      <c r="U515" s="72">
        <v>225.541</v>
      </c>
      <c r="V515" s="72">
        <v>124.471</v>
      </c>
      <c r="W515" s="72">
        <v>57.862000000000002</v>
      </c>
      <c r="X515" s="72">
        <v>20.295000000000002</v>
      </c>
      <c r="Y515" s="72">
        <v>4.5030000000000001</v>
      </c>
      <c r="Z515" s="72">
        <v>0.57399999999999995</v>
      </c>
      <c r="AA515" s="72">
        <v>4.4999999999999998E-2</v>
      </c>
      <c r="AB515" s="4">
        <v>6.0000000000000001E-3</v>
      </c>
      <c r="AD515" s="1">
        <f t="shared" ref="AD515:AD578" si="8">SUM(W515:AB515)</f>
        <v>83.285000000000011</v>
      </c>
    </row>
    <row r="516" spans="1:30" x14ac:dyDescent="0.3">
      <c r="A516" s="65">
        <v>515</v>
      </c>
      <c r="B516" s="66" t="s">
        <v>323</v>
      </c>
      <c r="C516" s="69" t="s">
        <v>73</v>
      </c>
      <c r="D516" s="71"/>
      <c r="E516" s="71">
        <v>706</v>
      </c>
      <c r="F516" s="71">
        <v>2065</v>
      </c>
      <c r="G516" s="72">
        <v>2914.625</v>
      </c>
      <c r="H516" s="72">
        <v>2756.2950000000001</v>
      </c>
      <c r="I516" s="72">
        <v>2594.3629999999998</v>
      </c>
      <c r="J516" s="72">
        <v>2414.8339999999998</v>
      </c>
      <c r="K516" s="72">
        <v>2214.73</v>
      </c>
      <c r="L516" s="72">
        <v>2011.9670000000001</v>
      </c>
      <c r="M516" s="72">
        <v>1813.364</v>
      </c>
      <c r="N516" s="72">
        <v>1611.5609999999999</v>
      </c>
      <c r="O516" s="72">
        <v>1404.568</v>
      </c>
      <c r="P516" s="72">
        <v>1194.452</v>
      </c>
      <c r="Q516" s="72">
        <v>976.77099999999996</v>
      </c>
      <c r="R516" s="72">
        <v>788.96900000000005</v>
      </c>
      <c r="S516" s="72">
        <v>603.64400000000001</v>
      </c>
      <c r="T516" s="72">
        <v>447.18799999999999</v>
      </c>
      <c r="U516" s="72">
        <v>281.73</v>
      </c>
      <c r="V516" s="72">
        <v>157.066</v>
      </c>
      <c r="W516" s="72">
        <v>70.103999999999999</v>
      </c>
      <c r="X516" s="72">
        <v>23.684000000000001</v>
      </c>
      <c r="Y516" s="72">
        <v>5.3339999999999996</v>
      </c>
      <c r="Z516" s="72">
        <v>0.67200000000000004</v>
      </c>
      <c r="AA516" s="72">
        <v>0.05</v>
      </c>
      <c r="AB516" s="4">
        <v>8.0000000000000002E-3</v>
      </c>
      <c r="AD516" s="1">
        <f t="shared" si="8"/>
        <v>99.85199999999999</v>
      </c>
    </row>
    <row r="517" spans="1:30" x14ac:dyDescent="0.3">
      <c r="A517" s="65">
        <v>516</v>
      </c>
      <c r="B517" s="66" t="s">
        <v>323</v>
      </c>
      <c r="C517" s="69" t="s">
        <v>73</v>
      </c>
      <c r="D517" s="71"/>
      <c r="E517" s="71">
        <v>706</v>
      </c>
      <c r="F517" s="71">
        <v>2070</v>
      </c>
      <c r="G517" s="72">
        <v>3025.6790000000001</v>
      </c>
      <c r="H517" s="72">
        <v>2879.3119999999999</v>
      </c>
      <c r="I517" s="72">
        <v>2736.0479999999998</v>
      </c>
      <c r="J517" s="72">
        <v>2574.3359999999998</v>
      </c>
      <c r="K517" s="72">
        <v>2390.25</v>
      </c>
      <c r="L517" s="72">
        <v>2188.922</v>
      </c>
      <c r="M517" s="72">
        <v>1987.145</v>
      </c>
      <c r="N517" s="72">
        <v>1787.1849999999999</v>
      </c>
      <c r="O517" s="72">
        <v>1581.422</v>
      </c>
      <c r="P517" s="72">
        <v>1367.9749999999999</v>
      </c>
      <c r="Q517" s="72">
        <v>1149.1769999999999</v>
      </c>
      <c r="R517" s="72">
        <v>921.32100000000003</v>
      </c>
      <c r="S517" s="72">
        <v>720.72500000000002</v>
      </c>
      <c r="T517" s="72">
        <v>524.01900000000001</v>
      </c>
      <c r="U517" s="72">
        <v>357.41500000000002</v>
      </c>
      <c r="V517" s="72">
        <v>196.995</v>
      </c>
      <c r="W517" s="72">
        <v>88.896000000000001</v>
      </c>
      <c r="X517" s="72">
        <v>28.792000000000002</v>
      </c>
      <c r="Y517" s="72">
        <v>6.22</v>
      </c>
      <c r="Z517" s="72">
        <v>0.78900000000000003</v>
      </c>
      <c r="AA517" s="72">
        <v>5.8000000000000003E-2</v>
      </c>
      <c r="AB517" s="4">
        <v>8.9999999999999993E-3</v>
      </c>
      <c r="AD517" s="1">
        <f t="shared" si="8"/>
        <v>124.76400000000001</v>
      </c>
    </row>
    <row r="518" spans="1:30" x14ac:dyDescent="0.3">
      <c r="A518" s="65">
        <v>517</v>
      </c>
      <c r="B518" s="66" t="s">
        <v>323</v>
      </c>
      <c r="C518" s="69" t="s">
        <v>73</v>
      </c>
      <c r="D518" s="71"/>
      <c r="E518" s="71">
        <v>706</v>
      </c>
      <c r="F518" s="71">
        <v>2075</v>
      </c>
      <c r="G518" s="72">
        <v>3122.57</v>
      </c>
      <c r="H518" s="72">
        <v>2993.547</v>
      </c>
      <c r="I518" s="72">
        <v>2860.4940000000001</v>
      </c>
      <c r="J518" s="72">
        <v>2716.9389999999999</v>
      </c>
      <c r="K518" s="72">
        <v>2550.3710000000001</v>
      </c>
      <c r="L518" s="72">
        <v>2364.922</v>
      </c>
      <c r="M518" s="72">
        <v>2164.511</v>
      </c>
      <c r="N518" s="72">
        <v>1961.162</v>
      </c>
      <c r="O518" s="72">
        <v>1756.62</v>
      </c>
      <c r="P518" s="72">
        <v>1542.971</v>
      </c>
      <c r="Q518" s="72">
        <v>1318.5909999999999</v>
      </c>
      <c r="R518" s="72">
        <v>1086.0139999999999</v>
      </c>
      <c r="S518" s="72">
        <v>843.38599999999997</v>
      </c>
      <c r="T518" s="72">
        <v>627.28399999999999</v>
      </c>
      <c r="U518" s="72">
        <v>420.2</v>
      </c>
      <c r="V518" s="72">
        <v>251.04400000000001</v>
      </c>
      <c r="W518" s="72">
        <v>112.087</v>
      </c>
      <c r="X518" s="72">
        <v>36.649000000000001</v>
      </c>
      <c r="Y518" s="72">
        <v>7.5570000000000004</v>
      </c>
      <c r="Z518" s="72">
        <v>0.91200000000000003</v>
      </c>
      <c r="AA518" s="72">
        <v>6.6000000000000003E-2</v>
      </c>
      <c r="AB518" s="4">
        <v>1.2E-2</v>
      </c>
      <c r="AD518" s="1">
        <f t="shared" si="8"/>
        <v>157.28299999999999</v>
      </c>
    </row>
    <row r="519" spans="1:30" x14ac:dyDescent="0.3">
      <c r="A519" s="65">
        <v>518</v>
      </c>
      <c r="B519" s="66" t="s">
        <v>323</v>
      </c>
      <c r="C519" s="69" t="s">
        <v>73</v>
      </c>
      <c r="D519" s="71"/>
      <c r="E519" s="71">
        <v>706</v>
      </c>
      <c r="F519" s="71">
        <v>2080</v>
      </c>
      <c r="G519" s="72">
        <v>3203.326</v>
      </c>
      <c r="H519" s="72">
        <v>3093.192</v>
      </c>
      <c r="I519" s="72">
        <v>2976.0149999999999</v>
      </c>
      <c r="J519" s="72">
        <v>2842.3240000000001</v>
      </c>
      <c r="K519" s="72">
        <v>2693.6109999999999</v>
      </c>
      <c r="L519" s="72">
        <v>2525.6019999999999</v>
      </c>
      <c r="M519" s="72">
        <v>2340.9450000000002</v>
      </c>
      <c r="N519" s="72">
        <v>2138.7910000000002</v>
      </c>
      <c r="O519" s="72">
        <v>1930.3820000000001</v>
      </c>
      <c r="P519" s="72">
        <v>1716.615</v>
      </c>
      <c r="Q519" s="72">
        <v>1489.7550000000001</v>
      </c>
      <c r="R519" s="72">
        <v>1248.2619999999999</v>
      </c>
      <c r="S519" s="72">
        <v>996.04899999999998</v>
      </c>
      <c r="T519" s="72">
        <v>735.78899999999999</v>
      </c>
      <c r="U519" s="72">
        <v>504.54300000000001</v>
      </c>
      <c r="V519" s="72">
        <v>296.33800000000002</v>
      </c>
      <c r="W519" s="72">
        <v>143.50700000000001</v>
      </c>
      <c r="X519" s="72">
        <v>46.335000000000001</v>
      </c>
      <c r="Y519" s="72">
        <v>9.5939999999999994</v>
      </c>
      <c r="Z519" s="72">
        <v>1.097</v>
      </c>
      <c r="AA519" s="72">
        <v>7.4999999999999997E-2</v>
      </c>
      <c r="AB519" s="4">
        <v>1.6E-2</v>
      </c>
      <c r="AD519" s="1">
        <f t="shared" si="8"/>
        <v>200.624</v>
      </c>
    </row>
    <row r="520" spans="1:30" x14ac:dyDescent="0.3">
      <c r="A520" s="65">
        <v>519</v>
      </c>
      <c r="B520" s="66" t="s">
        <v>323</v>
      </c>
      <c r="C520" s="69" t="s">
        <v>73</v>
      </c>
      <c r="D520" s="71"/>
      <c r="E520" s="71">
        <v>706</v>
      </c>
      <c r="F520" s="71">
        <v>2085</v>
      </c>
      <c r="G520" s="72">
        <v>3264.0349999999999</v>
      </c>
      <c r="H520" s="72">
        <v>3176.7809999999999</v>
      </c>
      <c r="I520" s="72">
        <v>3077.0149999999999</v>
      </c>
      <c r="J520" s="72">
        <v>2958.846</v>
      </c>
      <c r="K520" s="72">
        <v>2819.933</v>
      </c>
      <c r="L520" s="72">
        <v>2669.817</v>
      </c>
      <c r="M520" s="72">
        <v>2502.5059999999999</v>
      </c>
      <c r="N520" s="72">
        <v>2315.8470000000002</v>
      </c>
      <c r="O520" s="72">
        <v>2108.2109999999998</v>
      </c>
      <c r="P520" s="72">
        <v>1889.4780000000001</v>
      </c>
      <c r="Q520" s="72">
        <v>1660.348</v>
      </c>
      <c r="R520" s="72">
        <v>1412.952</v>
      </c>
      <c r="S520" s="72">
        <v>1147.316</v>
      </c>
      <c r="T520" s="72">
        <v>871.375</v>
      </c>
      <c r="U520" s="72">
        <v>593.92200000000003</v>
      </c>
      <c r="V520" s="72">
        <v>357.50700000000001</v>
      </c>
      <c r="W520" s="72">
        <v>170.31200000000001</v>
      </c>
      <c r="X520" s="72">
        <v>59.529000000000003</v>
      </c>
      <c r="Y520" s="72">
        <v>12.106999999999999</v>
      </c>
      <c r="Z520" s="72">
        <v>1.3759999999999999</v>
      </c>
      <c r="AA520" s="72">
        <v>8.7999999999999995E-2</v>
      </c>
      <c r="AB520" s="4" t="s">
        <v>291</v>
      </c>
      <c r="AD520" s="1">
        <f t="shared" si="8"/>
        <v>243.41200000000001</v>
      </c>
    </row>
    <row r="521" spans="1:30" x14ac:dyDescent="0.3">
      <c r="A521" s="65">
        <v>520</v>
      </c>
      <c r="B521" s="66" t="s">
        <v>323</v>
      </c>
      <c r="C521" s="69" t="s">
        <v>73</v>
      </c>
      <c r="D521" s="71"/>
      <c r="E521" s="71">
        <v>706</v>
      </c>
      <c r="F521" s="71">
        <v>2090</v>
      </c>
      <c r="G521" s="72">
        <v>3304.25</v>
      </c>
      <c r="H521" s="72">
        <v>3240.395</v>
      </c>
      <c r="I521" s="72">
        <v>3162.0169999999998</v>
      </c>
      <c r="J521" s="72">
        <v>3061.0160000000001</v>
      </c>
      <c r="K521" s="72">
        <v>2937.5680000000002</v>
      </c>
      <c r="L521" s="72">
        <v>2797.4140000000002</v>
      </c>
      <c r="M521" s="72">
        <v>2647.9760000000001</v>
      </c>
      <c r="N521" s="72">
        <v>2478.527</v>
      </c>
      <c r="O521" s="72">
        <v>2285.9540000000002</v>
      </c>
      <c r="P521" s="72">
        <v>2066.9549999999999</v>
      </c>
      <c r="Q521" s="72">
        <v>1830.991</v>
      </c>
      <c r="R521" s="72">
        <v>1578.02</v>
      </c>
      <c r="S521" s="72">
        <v>1301.8810000000001</v>
      </c>
      <c r="T521" s="72">
        <v>1006.932</v>
      </c>
      <c r="U521" s="72">
        <v>706.30600000000004</v>
      </c>
      <c r="V521" s="72">
        <v>423.166</v>
      </c>
      <c r="W521" s="72">
        <v>206.774</v>
      </c>
      <c r="X521" s="72">
        <v>70.959999999999994</v>
      </c>
      <c r="Y521" s="72">
        <v>15.532</v>
      </c>
      <c r="Z521" s="72">
        <v>1.7170000000000001</v>
      </c>
      <c r="AA521" s="72">
        <v>0.107</v>
      </c>
      <c r="AB521" s="4" t="s">
        <v>291</v>
      </c>
      <c r="AD521" s="1">
        <f t="shared" si="8"/>
        <v>295.08999999999997</v>
      </c>
    </row>
    <row r="522" spans="1:30" x14ac:dyDescent="0.3">
      <c r="A522" s="65">
        <v>521</v>
      </c>
      <c r="B522" s="66" t="s">
        <v>323</v>
      </c>
      <c r="C522" s="69" t="s">
        <v>73</v>
      </c>
      <c r="D522" s="71"/>
      <c r="E522" s="71">
        <v>706</v>
      </c>
      <c r="F522" s="71">
        <v>2095</v>
      </c>
      <c r="G522" s="72">
        <v>3319.0160000000001</v>
      </c>
      <c r="H522" s="72">
        <v>3283.076</v>
      </c>
      <c r="I522" s="72">
        <v>3226.924</v>
      </c>
      <c r="J522" s="72">
        <v>3147.1170000000002</v>
      </c>
      <c r="K522" s="72">
        <v>3040.85</v>
      </c>
      <c r="L522" s="72">
        <v>2916.2840000000001</v>
      </c>
      <c r="M522" s="72">
        <v>2776.8530000000001</v>
      </c>
      <c r="N522" s="72">
        <v>2625.2429999999999</v>
      </c>
      <c r="O522" s="72">
        <v>2449.625</v>
      </c>
      <c r="P522" s="72">
        <v>2244.6529999999998</v>
      </c>
      <c r="Q522" s="72">
        <v>2006.579</v>
      </c>
      <c r="R522" s="72">
        <v>1743.8420000000001</v>
      </c>
      <c r="S522" s="72">
        <v>1457.751</v>
      </c>
      <c r="T522" s="72">
        <v>1146.5940000000001</v>
      </c>
      <c r="U522" s="72">
        <v>819.995</v>
      </c>
      <c r="V522" s="72">
        <v>506.42700000000002</v>
      </c>
      <c r="W522" s="72">
        <v>246.571</v>
      </c>
      <c r="X522" s="72">
        <v>86.637</v>
      </c>
      <c r="Y522" s="72">
        <v>18.513000000000002</v>
      </c>
      <c r="Z522" s="72">
        <v>2.1819999999999999</v>
      </c>
      <c r="AA522" s="72">
        <v>0.13</v>
      </c>
      <c r="AB522" s="4" t="s">
        <v>291</v>
      </c>
      <c r="AD522" s="1">
        <f t="shared" si="8"/>
        <v>354.03299999999996</v>
      </c>
    </row>
    <row r="523" spans="1:30" x14ac:dyDescent="0.3">
      <c r="A523" s="65">
        <v>522</v>
      </c>
      <c r="B523" s="66" t="s">
        <v>323</v>
      </c>
      <c r="C523" s="69" t="s">
        <v>73</v>
      </c>
      <c r="D523" s="71"/>
      <c r="E523" s="71">
        <v>706</v>
      </c>
      <c r="F523" s="71">
        <v>2100</v>
      </c>
      <c r="G523" s="72">
        <v>3324.9740000000002</v>
      </c>
      <c r="H523" s="72">
        <v>3300.4520000000002</v>
      </c>
      <c r="I523" s="72">
        <v>3271.0120000000002</v>
      </c>
      <c r="J523" s="72">
        <v>3213.2649999999999</v>
      </c>
      <c r="K523" s="72">
        <v>3128.3580000000002</v>
      </c>
      <c r="L523" s="72">
        <v>3021.1379999999999</v>
      </c>
      <c r="M523" s="72">
        <v>2897.348</v>
      </c>
      <c r="N523" s="72">
        <v>2755.8470000000002</v>
      </c>
      <c r="O523" s="72">
        <v>2597.9879999999998</v>
      </c>
      <c r="P523" s="72">
        <v>2409.2660000000001</v>
      </c>
      <c r="Q523" s="72">
        <v>2183.4569999999999</v>
      </c>
      <c r="R523" s="72">
        <v>1915.633</v>
      </c>
      <c r="S523" s="72">
        <v>1615.7940000000001</v>
      </c>
      <c r="T523" s="72">
        <v>1289.1110000000001</v>
      </c>
      <c r="U523" s="72">
        <v>938.78300000000002</v>
      </c>
      <c r="V523" s="72">
        <v>592.298</v>
      </c>
      <c r="W523" s="72">
        <v>297.74</v>
      </c>
      <c r="X523" s="72">
        <v>104.114</v>
      </c>
      <c r="Y523" s="72">
        <v>22.667999999999999</v>
      </c>
      <c r="Z523" s="72">
        <v>2.585</v>
      </c>
      <c r="AA523" s="72">
        <v>0.161</v>
      </c>
      <c r="AB523" s="4" t="s">
        <v>291</v>
      </c>
      <c r="AD523" s="1">
        <f t="shared" si="8"/>
        <v>427.26800000000003</v>
      </c>
    </row>
    <row r="524" spans="1:30" x14ac:dyDescent="0.3">
      <c r="A524" s="65">
        <v>523</v>
      </c>
      <c r="B524" s="66" t="s">
        <v>323</v>
      </c>
      <c r="C524" s="69" t="s">
        <v>74</v>
      </c>
      <c r="D524" s="71"/>
      <c r="E524" s="71">
        <v>728</v>
      </c>
      <c r="F524" s="71">
        <v>2015</v>
      </c>
      <c r="G524" s="72">
        <v>955.07899999999995</v>
      </c>
      <c r="H524" s="72">
        <v>838.07899999999995</v>
      </c>
      <c r="I524" s="72">
        <v>739.20100000000002</v>
      </c>
      <c r="J524" s="72">
        <v>657.94299999999998</v>
      </c>
      <c r="K524" s="72">
        <v>560.35199999999998</v>
      </c>
      <c r="L524" s="72">
        <v>464.17500000000001</v>
      </c>
      <c r="M524" s="72">
        <v>371.66899999999998</v>
      </c>
      <c r="N524" s="72">
        <v>311.58600000000001</v>
      </c>
      <c r="O524" s="72">
        <v>257.96199999999999</v>
      </c>
      <c r="P524" s="72">
        <v>212.08600000000001</v>
      </c>
      <c r="Q524" s="72">
        <v>167.83799999999999</v>
      </c>
      <c r="R524" s="72">
        <v>128.78800000000001</v>
      </c>
      <c r="S524" s="72">
        <v>94.203999999999994</v>
      </c>
      <c r="T524" s="72">
        <v>81.216999999999999</v>
      </c>
      <c r="U524" s="72">
        <v>56.835000000000001</v>
      </c>
      <c r="V524" s="72">
        <v>32.674999999999997</v>
      </c>
      <c r="W524" s="72">
        <v>14.638999999999999</v>
      </c>
      <c r="X524" s="72">
        <v>4.6639999999999997</v>
      </c>
      <c r="Y524" s="72">
        <v>0.95899999999999996</v>
      </c>
      <c r="Z524" s="72">
        <v>0.112</v>
      </c>
      <c r="AA524" s="72">
        <v>6.0000000000000001E-3</v>
      </c>
      <c r="AB524" s="4" t="s">
        <v>291</v>
      </c>
      <c r="AD524" s="1">
        <f t="shared" si="8"/>
        <v>20.379999999999995</v>
      </c>
    </row>
    <row r="525" spans="1:30" x14ac:dyDescent="0.3">
      <c r="A525" s="65">
        <v>524</v>
      </c>
      <c r="B525" s="66" t="s">
        <v>323</v>
      </c>
      <c r="C525" s="69" t="s">
        <v>74</v>
      </c>
      <c r="D525" s="71"/>
      <c r="E525" s="71">
        <v>728</v>
      </c>
      <c r="F525" s="71">
        <v>2020</v>
      </c>
      <c r="G525" s="72">
        <v>1054.598</v>
      </c>
      <c r="H525" s="72">
        <v>933.36599999999999</v>
      </c>
      <c r="I525" s="72">
        <v>834.79100000000005</v>
      </c>
      <c r="J525" s="72">
        <v>738.33</v>
      </c>
      <c r="K525" s="72">
        <v>653.53499999999997</v>
      </c>
      <c r="L525" s="72">
        <v>553.33799999999997</v>
      </c>
      <c r="M525" s="72">
        <v>455.916</v>
      </c>
      <c r="N525" s="72">
        <v>362.20800000000003</v>
      </c>
      <c r="O525" s="72">
        <v>301.21899999999999</v>
      </c>
      <c r="P525" s="72">
        <v>247.78299999999999</v>
      </c>
      <c r="Q525" s="72">
        <v>201.696</v>
      </c>
      <c r="R525" s="72">
        <v>157.364</v>
      </c>
      <c r="S525" s="72">
        <v>117.566</v>
      </c>
      <c r="T525" s="72">
        <v>81.867999999999995</v>
      </c>
      <c r="U525" s="72">
        <v>64.94</v>
      </c>
      <c r="V525" s="72">
        <v>39.759</v>
      </c>
      <c r="W525" s="72">
        <v>18.466000000000001</v>
      </c>
      <c r="X525" s="72">
        <v>6.0490000000000004</v>
      </c>
      <c r="Y525" s="72">
        <v>1.288</v>
      </c>
      <c r="Z525" s="72">
        <v>0.16200000000000001</v>
      </c>
      <c r="AA525" s="72">
        <v>1.0999999999999999E-2</v>
      </c>
      <c r="AB525" s="4" t="s">
        <v>291</v>
      </c>
      <c r="AD525" s="1">
        <f t="shared" si="8"/>
        <v>25.975999999999999</v>
      </c>
    </row>
    <row r="526" spans="1:30" x14ac:dyDescent="0.3">
      <c r="A526" s="65">
        <v>525</v>
      </c>
      <c r="B526" s="66" t="s">
        <v>323</v>
      </c>
      <c r="C526" s="69" t="s">
        <v>74</v>
      </c>
      <c r="D526" s="71"/>
      <c r="E526" s="71">
        <v>728</v>
      </c>
      <c r="F526" s="71">
        <v>2025</v>
      </c>
      <c r="G526" s="72">
        <v>1142.6110000000001</v>
      </c>
      <c r="H526" s="72">
        <v>1027.7660000000001</v>
      </c>
      <c r="I526" s="72">
        <v>924.45299999999997</v>
      </c>
      <c r="J526" s="72">
        <v>828.44200000000001</v>
      </c>
      <c r="K526" s="72">
        <v>729.23</v>
      </c>
      <c r="L526" s="72">
        <v>642.18499999999995</v>
      </c>
      <c r="M526" s="72">
        <v>541.27499999999998</v>
      </c>
      <c r="N526" s="72">
        <v>442.86200000000002</v>
      </c>
      <c r="O526" s="72">
        <v>349.30399999999997</v>
      </c>
      <c r="P526" s="72">
        <v>288.529</v>
      </c>
      <c r="Q526" s="72">
        <v>234.91300000000001</v>
      </c>
      <c r="R526" s="72">
        <v>188.392</v>
      </c>
      <c r="S526" s="72">
        <v>143.05699999999999</v>
      </c>
      <c r="T526" s="72">
        <v>101.693</v>
      </c>
      <c r="U526" s="72">
        <v>65.238</v>
      </c>
      <c r="V526" s="72">
        <v>45.238999999999997</v>
      </c>
      <c r="W526" s="72">
        <v>22.36</v>
      </c>
      <c r="X526" s="72">
        <v>7.5810000000000004</v>
      </c>
      <c r="Y526" s="72">
        <v>1.65</v>
      </c>
      <c r="Z526" s="72">
        <v>0.214</v>
      </c>
      <c r="AA526" s="72">
        <v>1.6E-2</v>
      </c>
      <c r="AB526" s="4" t="s">
        <v>291</v>
      </c>
      <c r="AD526" s="1">
        <f t="shared" si="8"/>
        <v>31.820999999999994</v>
      </c>
    </row>
    <row r="527" spans="1:30" x14ac:dyDescent="0.3">
      <c r="A527" s="65">
        <v>526</v>
      </c>
      <c r="B527" s="66" t="s">
        <v>323</v>
      </c>
      <c r="C527" s="69" t="s">
        <v>74</v>
      </c>
      <c r="D527" s="71"/>
      <c r="E527" s="71">
        <v>728</v>
      </c>
      <c r="F527" s="71">
        <v>2030</v>
      </c>
      <c r="G527" s="72">
        <v>1216.0329999999999</v>
      </c>
      <c r="H527" s="72">
        <v>1115.2560000000001</v>
      </c>
      <c r="I527" s="72">
        <v>1016.728</v>
      </c>
      <c r="J527" s="72">
        <v>915.77300000000002</v>
      </c>
      <c r="K527" s="72">
        <v>817.20799999999997</v>
      </c>
      <c r="L527" s="72">
        <v>716.22799999999995</v>
      </c>
      <c r="M527" s="72">
        <v>628.30700000000002</v>
      </c>
      <c r="N527" s="72">
        <v>526.31899999999996</v>
      </c>
      <c r="O527" s="72">
        <v>427.65899999999999</v>
      </c>
      <c r="P527" s="72">
        <v>334.94099999999997</v>
      </c>
      <c r="Q527" s="72">
        <v>273.69600000000003</v>
      </c>
      <c r="R527" s="72">
        <v>219.38200000000001</v>
      </c>
      <c r="S527" s="72">
        <v>171.13300000000001</v>
      </c>
      <c r="T527" s="72">
        <v>123.64</v>
      </c>
      <c r="U527" s="72">
        <v>80.977000000000004</v>
      </c>
      <c r="V527" s="72">
        <v>45.451999999999998</v>
      </c>
      <c r="W527" s="72">
        <v>25.465</v>
      </c>
      <c r="X527" s="72">
        <v>9.1869999999999994</v>
      </c>
      <c r="Y527" s="72">
        <v>2.0630000000000002</v>
      </c>
      <c r="Z527" s="72">
        <v>0.27300000000000002</v>
      </c>
      <c r="AA527" s="72">
        <v>0.02</v>
      </c>
      <c r="AB527" s="4" t="s">
        <v>291</v>
      </c>
      <c r="AD527" s="1">
        <f t="shared" si="8"/>
        <v>37.00800000000001</v>
      </c>
    </row>
    <row r="528" spans="1:30" x14ac:dyDescent="0.3">
      <c r="A528" s="65">
        <v>527</v>
      </c>
      <c r="B528" s="66" t="s">
        <v>323</v>
      </c>
      <c r="C528" s="69" t="s">
        <v>74</v>
      </c>
      <c r="D528" s="71"/>
      <c r="E528" s="71">
        <v>728</v>
      </c>
      <c r="F528" s="71">
        <v>2035</v>
      </c>
      <c r="G528" s="72">
        <v>1278.098</v>
      </c>
      <c r="H528" s="72">
        <v>1190.203</v>
      </c>
      <c r="I528" s="72">
        <v>1103.752</v>
      </c>
      <c r="J528" s="72">
        <v>1007.152</v>
      </c>
      <c r="K528" s="72">
        <v>903.74300000000005</v>
      </c>
      <c r="L528" s="72">
        <v>803.495</v>
      </c>
      <c r="M528" s="72">
        <v>701.92399999999998</v>
      </c>
      <c r="N528" s="72">
        <v>612.43600000000004</v>
      </c>
      <c r="O528" s="72">
        <v>509.69099999999997</v>
      </c>
      <c r="P528" s="72">
        <v>411.15499999999997</v>
      </c>
      <c r="Q528" s="72">
        <v>318.44200000000001</v>
      </c>
      <c r="R528" s="72">
        <v>256.03199999999998</v>
      </c>
      <c r="S528" s="72">
        <v>199.52799999999999</v>
      </c>
      <c r="T528" s="72">
        <v>148.095</v>
      </c>
      <c r="U528" s="72">
        <v>98.608999999999995</v>
      </c>
      <c r="V528" s="72">
        <v>56.540999999999997</v>
      </c>
      <c r="W528" s="72">
        <v>25.661000000000001</v>
      </c>
      <c r="X528" s="72">
        <v>10.494</v>
      </c>
      <c r="Y528" s="72">
        <v>2.5</v>
      </c>
      <c r="Z528" s="72">
        <v>0.33700000000000002</v>
      </c>
      <c r="AA528" s="72">
        <v>2.5999999999999999E-2</v>
      </c>
      <c r="AB528" s="4">
        <v>1E-3</v>
      </c>
      <c r="AD528" s="1">
        <f t="shared" si="8"/>
        <v>39.019000000000005</v>
      </c>
    </row>
    <row r="529" spans="1:30" x14ac:dyDescent="0.3">
      <c r="A529" s="65">
        <v>528</v>
      </c>
      <c r="B529" s="66" t="s">
        <v>323</v>
      </c>
      <c r="C529" s="69" t="s">
        <v>74</v>
      </c>
      <c r="D529" s="71"/>
      <c r="E529" s="71">
        <v>728</v>
      </c>
      <c r="F529" s="71">
        <v>2040</v>
      </c>
      <c r="G529" s="72">
        <v>1336.3340000000001</v>
      </c>
      <c r="H529" s="72">
        <v>1255.4949999999999</v>
      </c>
      <c r="I529" s="72">
        <v>1179.808</v>
      </c>
      <c r="J529" s="72">
        <v>1094.7070000000001</v>
      </c>
      <c r="K529" s="72">
        <v>995.53700000000003</v>
      </c>
      <c r="L529" s="72">
        <v>890.49300000000005</v>
      </c>
      <c r="M529" s="72">
        <v>789.57500000000005</v>
      </c>
      <c r="N529" s="72">
        <v>686.48500000000001</v>
      </c>
      <c r="O529" s="72">
        <v>595.32600000000002</v>
      </c>
      <c r="P529" s="72">
        <v>491.82400000000001</v>
      </c>
      <c r="Q529" s="72">
        <v>392.25700000000001</v>
      </c>
      <c r="R529" s="72">
        <v>298.76</v>
      </c>
      <c r="S529" s="72">
        <v>233.45500000000001</v>
      </c>
      <c r="T529" s="72">
        <v>173.124</v>
      </c>
      <c r="U529" s="72">
        <v>118.461</v>
      </c>
      <c r="V529" s="72">
        <v>69.097999999999999</v>
      </c>
      <c r="W529" s="72">
        <v>32.058999999999997</v>
      </c>
      <c r="X529" s="72">
        <v>10.611000000000001</v>
      </c>
      <c r="Y529" s="72">
        <v>2.8559999999999999</v>
      </c>
      <c r="Z529" s="72">
        <v>0.40699999999999997</v>
      </c>
      <c r="AA529" s="72">
        <v>3.2000000000000001E-2</v>
      </c>
      <c r="AB529" s="4">
        <v>1E-3</v>
      </c>
      <c r="AD529" s="1">
        <f t="shared" si="8"/>
        <v>45.965999999999994</v>
      </c>
    </row>
    <row r="530" spans="1:30" x14ac:dyDescent="0.3">
      <c r="A530" s="65">
        <v>529</v>
      </c>
      <c r="B530" s="66" t="s">
        <v>323</v>
      </c>
      <c r="C530" s="69" t="s">
        <v>74</v>
      </c>
      <c r="D530" s="71"/>
      <c r="E530" s="71">
        <v>728</v>
      </c>
      <c r="F530" s="71">
        <v>2045</v>
      </c>
      <c r="G530" s="72">
        <v>1395.058</v>
      </c>
      <c r="H530" s="72">
        <v>1316.84</v>
      </c>
      <c r="I530" s="72">
        <v>1246.096</v>
      </c>
      <c r="J530" s="72">
        <v>1171.2</v>
      </c>
      <c r="K530" s="72">
        <v>1083.2560000000001</v>
      </c>
      <c r="L530" s="72">
        <v>982.33699999999999</v>
      </c>
      <c r="M530" s="72">
        <v>876.61800000000005</v>
      </c>
      <c r="N530" s="72">
        <v>773.96199999999999</v>
      </c>
      <c r="O530" s="72">
        <v>669.02599999999995</v>
      </c>
      <c r="P530" s="72">
        <v>575.91099999999994</v>
      </c>
      <c r="Q530" s="72">
        <v>470.31799999999998</v>
      </c>
      <c r="R530" s="72">
        <v>368.73599999999999</v>
      </c>
      <c r="S530" s="72">
        <v>272.86399999999998</v>
      </c>
      <c r="T530" s="72">
        <v>202.935</v>
      </c>
      <c r="U530" s="72">
        <v>138.80500000000001</v>
      </c>
      <c r="V530" s="72">
        <v>83.298000000000002</v>
      </c>
      <c r="W530" s="72">
        <v>39.389000000000003</v>
      </c>
      <c r="X530" s="72">
        <v>13.35</v>
      </c>
      <c r="Y530" s="72">
        <v>2.9060000000000001</v>
      </c>
      <c r="Z530" s="72">
        <v>0.46600000000000003</v>
      </c>
      <c r="AA530" s="72">
        <v>3.7999999999999999E-2</v>
      </c>
      <c r="AB530" s="4">
        <v>2E-3</v>
      </c>
      <c r="AD530" s="1">
        <f t="shared" si="8"/>
        <v>56.151000000000003</v>
      </c>
    </row>
    <row r="531" spans="1:30" x14ac:dyDescent="0.3">
      <c r="A531" s="65">
        <v>530</v>
      </c>
      <c r="B531" s="66" t="s">
        <v>323</v>
      </c>
      <c r="C531" s="69" t="s">
        <v>74</v>
      </c>
      <c r="D531" s="71"/>
      <c r="E531" s="71">
        <v>728</v>
      </c>
      <c r="F531" s="71">
        <v>2050</v>
      </c>
      <c r="G531" s="72">
        <v>1448.3309999999999</v>
      </c>
      <c r="H531" s="72">
        <v>1378.02</v>
      </c>
      <c r="I531" s="72">
        <v>1308.33</v>
      </c>
      <c r="J531" s="72">
        <v>1237.9580000000001</v>
      </c>
      <c r="K531" s="72">
        <v>1160.0550000000001</v>
      </c>
      <c r="L531" s="72">
        <v>1070.2429999999999</v>
      </c>
      <c r="M531" s="72">
        <v>968.55</v>
      </c>
      <c r="N531" s="72">
        <v>861.02300000000002</v>
      </c>
      <c r="O531" s="72">
        <v>756.07100000000003</v>
      </c>
      <c r="P531" s="72">
        <v>648.726</v>
      </c>
      <c r="Q531" s="72">
        <v>551.97</v>
      </c>
      <c r="R531" s="72">
        <v>442.97300000000001</v>
      </c>
      <c r="S531" s="72">
        <v>337.37</v>
      </c>
      <c r="T531" s="72">
        <v>237.66</v>
      </c>
      <c r="U531" s="72">
        <v>163.12100000000001</v>
      </c>
      <c r="V531" s="72">
        <v>97.956000000000003</v>
      </c>
      <c r="W531" s="72">
        <v>47.735999999999997</v>
      </c>
      <c r="X531" s="72">
        <v>16.504999999999999</v>
      </c>
      <c r="Y531" s="72">
        <v>3.673</v>
      </c>
      <c r="Z531" s="72">
        <v>0.47299999999999998</v>
      </c>
      <c r="AA531" s="72">
        <v>4.2999999999999997E-2</v>
      </c>
      <c r="AB531" s="4">
        <v>2E-3</v>
      </c>
      <c r="AD531" s="1">
        <f t="shared" si="8"/>
        <v>68.432000000000002</v>
      </c>
    </row>
    <row r="532" spans="1:30" x14ac:dyDescent="0.3">
      <c r="A532" s="65">
        <v>531</v>
      </c>
      <c r="B532" s="66" t="s">
        <v>323</v>
      </c>
      <c r="C532" s="69" t="s">
        <v>74</v>
      </c>
      <c r="D532" s="71"/>
      <c r="E532" s="71">
        <v>728</v>
      </c>
      <c r="F532" s="71">
        <v>2055</v>
      </c>
      <c r="G532" s="72">
        <v>1492.2249999999999</v>
      </c>
      <c r="H532" s="72">
        <v>1433.4749999999999</v>
      </c>
      <c r="I532" s="72">
        <v>1370.3389999999999</v>
      </c>
      <c r="J532" s="72">
        <v>1300.6980000000001</v>
      </c>
      <c r="K532" s="72">
        <v>1227.2619999999999</v>
      </c>
      <c r="L532" s="72">
        <v>1147.472</v>
      </c>
      <c r="M532" s="72">
        <v>1056.7629999999999</v>
      </c>
      <c r="N532" s="72">
        <v>953.10799999999995</v>
      </c>
      <c r="O532" s="72">
        <v>842.98400000000004</v>
      </c>
      <c r="P532" s="72">
        <v>734.78700000000003</v>
      </c>
      <c r="Q532" s="72">
        <v>623.11500000000001</v>
      </c>
      <c r="R532" s="72">
        <v>520.89599999999996</v>
      </c>
      <c r="S532" s="72">
        <v>406.02199999999999</v>
      </c>
      <c r="T532" s="72">
        <v>294.46100000000001</v>
      </c>
      <c r="U532" s="72">
        <v>191.529</v>
      </c>
      <c r="V532" s="72">
        <v>115.526</v>
      </c>
      <c r="W532" s="72">
        <v>56.414000000000001</v>
      </c>
      <c r="X532" s="72">
        <v>20.106999999999999</v>
      </c>
      <c r="Y532" s="72">
        <v>4.5510000000000002</v>
      </c>
      <c r="Z532" s="72">
        <v>0.59599999999999997</v>
      </c>
      <c r="AA532" s="72">
        <v>4.3999999999999997E-2</v>
      </c>
      <c r="AB532" s="4">
        <v>2E-3</v>
      </c>
      <c r="AD532" s="1">
        <f t="shared" si="8"/>
        <v>81.713999999999999</v>
      </c>
    </row>
    <row r="533" spans="1:30" x14ac:dyDescent="0.3">
      <c r="A533" s="65">
        <v>532</v>
      </c>
      <c r="B533" s="66" t="s">
        <v>323</v>
      </c>
      <c r="C533" s="69" t="s">
        <v>74</v>
      </c>
      <c r="D533" s="71"/>
      <c r="E533" s="71">
        <v>728</v>
      </c>
      <c r="F533" s="71">
        <v>2060</v>
      </c>
      <c r="G533" s="72">
        <v>1524.0029999999999</v>
      </c>
      <c r="H533" s="72">
        <v>1479.182</v>
      </c>
      <c r="I533" s="72">
        <v>1426.5029999999999</v>
      </c>
      <c r="J533" s="72">
        <v>1363.14</v>
      </c>
      <c r="K533" s="72">
        <v>1290.433</v>
      </c>
      <c r="L533" s="72">
        <v>1215.173</v>
      </c>
      <c r="M533" s="72">
        <v>1134.461</v>
      </c>
      <c r="N533" s="72">
        <v>1041.634</v>
      </c>
      <c r="O533" s="72">
        <v>934.98800000000006</v>
      </c>
      <c r="P533" s="72">
        <v>820.94100000000003</v>
      </c>
      <c r="Q533" s="72">
        <v>707.24</v>
      </c>
      <c r="R533" s="72">
        <v>589.125</v>
      </c>
      <c r="S533" s="72">
        <v>478.27100000000002</v>
      </c>
      <c r="T533" s="72">
        <v>355.10199999999998</v>
      </c>
      <c r="U533" s="72">
        <v>237.90299999999999</v>
      </c>
      <c r="V533" s="72">
        <v>136.1</v>
      </c>
      <c r="W533" s="72">
        <v>66.822999999999993</v>
      </c>
      <c r="X533" s="72">
        <v>23.852</v>
      </c>
      <c r="Y533" s="72">
        <v>5.5430000000000001</v>
      </c>
      <c r="Z533" s="72">
        <v>0.73199999999999998</v>
      </c>
      <c r="AA533" s="72">
        <v>5.3999999999999999E-2</v>
      </c>
      <c r="AB533" s="4">
        <v>3.0000000000000001E-3</v>
      </c>
      <c r="AD533" s="1">
        <f t="shared" si="8"/>
        <v>97.007000000000005</v>
      </c>
    </row>
    <row r="534" spans="1:30" x14ac:dyDescent="0.3">
      <c r="A534" s="65">
        <v>533</v>
      </c>
      <c r="B534" s="66" t="s">
        <v>323</v>
      </c>
      <c r="C534" s="69" t="s">
        <v>74</v>
      </c>
      <c r="D534" s="71"/>
      <c r="E534" s="71">
        <v>728</v>
      </c>
      <c r="F534" s="71">
        <v>2065</v>
      </c>
      <c r="G534" s="72">
        <v>1546.9880000000001</v>
      </c>
      <c r="H534" s="72">
        <v>1512.713</v>
      </c>
      <c r="I534" s="72">
        <v>1472.9269999999999</v>
      </c>
      <c r="J534" s="72">
        <v>1419.77</v>
      </c>
      <c r="K534" s="72">
        <v>1353.3409999999999</v>
      </c>
      <c r="L534" s="72">
        <v>1278.9639999999999</v>
      </c>
      <c r="M534" s="72">
        <v>1202.867</v>
      </c>
      <c r="N534" s="72">
        <v>1119.9929999999999</v>
      </c>
      <c r="O534" s="72">
        <v>1023.802</v>
      </c>
      <c r="P534" s="72">
        <v>912.43100000000004</v>
      </c>
      <c r="Q534" s="72">
        <v>791.87199999999996</v>
      </c>
      <c r="R534" s="72">
        <v>670.02800000000002</v>
      </c>
      <c r="S534" s="72">
        <v>542</v>
      </c>
      <c r="T534" s="72">
        <v>419.303</v>
      </c>
      <c r="U534" s="72">
        <v>287.75900000000001</v>
      </c>
      <c r="V534" s="72">
        <v>169.72499999999999</v>
      </c>
      <c r="W534" s="72">
        <v>79.114000000000004</v>
      </c>
      <c r="X534" s="72">
        <v>28.376999999999999</v>
      </c>
      <c r="Y534" s="72">
        <v>6.5750000000000002</v>
      </c>
      <c r="Z534" s="72">
        <v>0.88300000000000001</v>
      </c>
      <c r="AA534" s="72">
        <v>6.5000000000000002E-2</v>
      </c>
      <c r="AB534" s="4" t="s">
        <v>291</v>
      </c>
      <c r="AD534" s="1">
        <f t="shared" si="8"/>
        <v>115.014</v>
      </c>
    </row>
    <row r="535" spans="1:30" x14ac:dyDescent="0.3">
      <c r="A535" s="65">
        <v>534</v>
      </c>
      <c r="B535" s="66" t="s">
        <v>323</v>
      </c>
      <c r="C535" s="69" t="s">
        <v>74</v>
      </c>
      <c r="D535" s="71"/>
      <c r="E535" s="71">
        <v>728</v>
      </c>
      <c r="F535" s="71">
        <v>2070</v>
      </c>
      <c r="G535" s="72">
        <v>1563.47</v>
      </c>
      <c r="H535" s="72">
        <v>1537.1679999999999</v>
      </c>
      <c r="I535" s="72">
        <v>1507.1020000000001</v>
      </c>
      <c r="J535" s="72">
        <v>1466.6379999999999</v>
      </c>
      <c r="K535" s="72">
        <v>1410.43</v>
      </c>
      <c r="L535" s="72">
        <v>1342.4369999999999</v>
      </c>
      <c r="M535" s="72">
        <v>1267.367</v>
      </c>
      <c r="N535" s="72">
        <v>1189.183</v>
      </c>
      <c r="O535" s="72">
        <v>1102.7090000000001</v>
      </c>
      <c r="P535" s="72">
        <v>1000.992</v>
      </c>
      <c r="Q535" s="72">
        <v>881.88900000000001</v>
      </c>
      <c r="R535" s="72">
        <v>751.65099999999995</v>
      </c>
      <c r="S535" s="72">
        <v>617.62699999999995</v>
      </c>
      <c r="T535" s="72">
        <v>476.29300000000001</v>
      </c>
      <c r="U535" s="72">
        <v>340.78100000000001</v>
      </c>
      <c r="V535" s="72">
        <v>206.07499999999999</v>
      </c>
      <c r="W535" s="72">
        <v>99.111999999999995</v>
      </c>
      <c r="X535" s="72">
        <v>33.707000000000001</v>
      </c>
      <c r="Y535" s="72">
        <v>7.806</v>
      </c>
      <c r="Z535" s="72">
        <v>1.034</v>
      </c>
      <c r="AA535" s="72">
        <v>7.8E-2</v>
      </c>
      <c r="AB535" s="4" t="s">
        <v>291</v>
      </c>
      <c r="AD535" s="1">
        <f t="shared" si="8"/>
        <v>141.73699999999999</v>
      </c>
    </row>
    <row r="536" spans="1:30" x14ac:dyDescent="0.3">
      <c r="A536" s="65">
        <v>535</v>
      </c>
      <c r="B536" s="66" t="s">
        <v>323</v>
      </c>
      <c r="C536" s="69" t="s">
        <v>74</v>
      </c>
      <c r="D536" s="71"/>
      <c r="E536" s="71">
        <v>728</v>
      </c>
      <c r="F536" s="71">
        <v>2075</v>
      </c>
      <c r="G536" s="72">
        <v>1573.5619999999999</v>
      </c>
      <c r="H536" s="72">
        <v>1554.8109999999999</v>
      </c>
      <c r="I536" s="72">
        <v>1532.079</v>
      </c>
      <c r="J536" s="72">
        <v>1501.21</v>
      </c>
      <c r="K536" s="72">
        <v>1457.71</v>
      </c>
      <c r="L536" s="72">
        <v>1400.038</v>
      </c>
      <c r="M536" s="72">
        <v>1331.4469999999999</v>
      </c>
      <c r="N536" s="72">
        <v>1254.4179999999999</v>
      </c>
      <c r="O536" s="72">
        <v>1172.579</v>
      </c>
      <c r="P536" s="72">
        <v>1080.0050000000001</v>
      </c>
      <c r="Q536" s="72">
        <v>969.40700000000004</v>
      </c>
      <c r="R536" s="72">
        <v>838.89200000000005</v>
      </c>
      <c r="S536" s="72">
        <v>694.60699999999997</v>
      </c>
      <c r="T536" s="72">
        <v>544.62400000000002</v>
      </c>
      <c r="U536" s="72">
        <v>388.90100000000001</v>
      </c>
      <c r="V536" s="72">
        <v>245.57499999999999</v>
      </c>
      <c r="W536" s="72">
        <v>121.245</v>
      </c>
      <c r="X536" s="72">
        <v>42.488</v>
      </c>
      <c r="Y536" s="72">
        <v>9.27</v>
      </c>
      <c r="Z536" s="72">
        <v>1.212</v>
      </c>
      <c r="AA536" s="72">
        <v>8.8999999999999996E-2</v>
      </c>
      <c r="AB536" s="4" t="s">
        <v>291</v>
      </c>
      <c r="AD536" s="1">
        <f t="shared" si="8"/>
        <v>174.304</v>
      </c>
    </row>
    <row r="537" spans="1:30" x14ac:dyDescent="0.3">
      <c r="A537" s="65">
        <v>536</v>
      </c>
      <c r="B537" s="66" t="s">
        <v>323</v>
      </c>
      <c r="C537" s="69" t="s">
        <v>74</v>
      </c>
      <c r="D537" s="71"/>
      <c r="E537" s="71">
        <v>728</v>
      </c>
      <c r="F537" s="71">
        <v>2080</v>
      </c>
      <c r="G537" s="72">
        <v>1576.038</v>
      </c>
      <c r="H537" s="72">
        <v>1565.95</v>
      </c>
      <c r="I537" s="72">
        <v>1550.24</v>
      </c>
      <c r="J537" s="72">
        <v>1526.6110000000001</v>
      </c>
      <c r="K537" s="72">
        <v>1492.79</v>
      </c>
      <c r="L537" s="72">
        <v>1447.932</v>
      </c>
      <c r="M537" s="72">
        <v>1389.7529999999999</v>
      </c>
      <c r="N537" s="72">
        <v>1319.3209999999999</v>
      </c>
      <c r="O537" s="72">
        <v>1238.6690000000001</v>
      </c>
      <c r="P537" s="72">
        <v>1150.3800000000001</v>
      </c>
      <c r="Q537" s="72">
        <v>1047.9849999999999</v>
      </c>
      <c r="R537" s="72">
        <v>924.14700000000005</v>
      </c>
      <c r="S537" s="72">
        <v>777.22</v>
      </c>
      <c r="T537" s="72">
        <v>614.64499999999998</v>
      </c>
      <c r="U537" s="72">
        <v>446.78500000000003</v>
      </c>
      <c r="V537" s="72">
        <v>282.02600000000001</v>
      </c>
      <c r="W537" s="72">
        <v>145.61099999999999</v>
      </c>
      <c r="X537" s="72">
        <v>52.326999999999998</v>
      </c>
      <c r="Y537" s="72">
        <v>11.695</v>
      </c>
      <c r="Z537" s="72">
        <v>1.423</v>
      </c>
      <c r="AA537" s="72">
        <v>0.10199999999999999</v>
      </c>
      <c r="AB537" s="4" t="s">
        <v>291</v>
      </c>
      <c r="AD537" s="1">
        <f t="shared" si="8"/>
        <v>211.15799999999999</v>
      </c>
    </row>
    <row r="538" spans="1:30" x14ac:dyDescent="0.3">
      <c r="A538" s="65">
        <v>537</v>
      </c>
      <c r="B538" s="66" t="s">
        <v>323</v>
      </c>
      <c r="C538" s="69" t="s">
        <v>74</v>
      </c>
      <c r="D538" s="71"/>
      <c r="E538" s="71">
        <v>728</v>
      </c>
      <c r="F538" s="71">
        <v>2085</v>
      </c>
      <c r="G538" s="72">
        <v>1569.18</v>
      </c>
      <c r="H538" s="72">
        <v>1569.473</v>
      </c>
      <c r="I538" s="72">
        <v>1561.9010000000001</v>
      </c>
      <c r="J538" s="72">
        <v>1545.241</v>
      </c>
      <c r="K538" s="72">
        <v>1518.8030000000001</v>
      </c>
      <c r="L538" s="72">
        <v>1483.798</v>
      </c>
      <c r="M538" s="72">
        <v>1438.53</v>
      </c>
      <c r="N538" s="72">
        <v>1378.6320000000001</v>
      </c>
      <c r="O538" s="72">
        <v>1304.6220000000001</v>
      </c>
      <c r="P538" s="72">
        <v>1217.327</v>
      </c>
      <c r="Q538" s="72">
        <v>1118.6120000000001</v>
      </c>
      <c r="R538" s="72">
        <v>1001.4059999999999</v>
      </c>
      <c r="S538" s="72">
        <v>858.60199999999998</v>
      </c>
      <c r="T538" s="72">
        <v>690.32799999999997</v>
      </c>
      <c r="U538" s="72">
        <v>506.73</v>
      </c>
      <c r="V538" s="72">
        <v>326.18</v>
      </c>
      <c r="W538" s="72">
        <v>168.60499999999999</v>
      </c>
      <c r="X538" s="72">
        <v>63.302999999999997</v>
      </c>
      <c r="Y538" s="72">
        <v>14.427</v>
      </c>
      <c r="Z538" s="72">
        <v>1.7769999999999999</v>
      </c>
      <c r="AA538" s="72">
        <v>0.11600000000000001</v>
      </c>
      <c r="AB538" s="4" t="s">
        <v>291</v>
      </c>
      <c r="AD538" s="1">
        <f t="shared" si="8"/>
        <v>248.22799999999998</v>
      </c>
    </row>
    <row r="539" spans="1:30" x14ac:dyDescent="0.3">
      <c r="A539" s="65">
        <v>538</v>
      </c>
      <c r="B539" s="66" t="s">
        <v>323</v>
      </c>
      <c r="C539" s="69" t="s">
        <v>74</v>
      </c>
      <c r="D539" s="71"/>
      <c r="E539" s="71">
        <v>728</v>
      </c>
      <c r="F539" s="71">
        <v>2090</v>
      </c>
      <c r="G539" s="72">
        <v>1556.9690000000001</v>
      </c>
      <c r="H539" s="72">
        <v>1563.55</v>
      </c>
      <c r="I539" s="72">
        <v>1565.9010000000001</v>
      </c>
      <c r="J539" s="72">
        <v>1557.36</v>
      </c>
      <c r="K539" s="72">
        <v>1538.076</v>
      </c>
      <c r="L539" s="72">
        <v>1510.6220000000001</v>
      </c>
      <c r="M539" s="72">
        <v>1475.3309999999999</v>
      </c>
      <c r="N539" s="72">
        <v>1428.481</v>
      </c>
      <c r="O539" s="72">
        <v>1365.086</v>
      </c>
      <c r="P539" s="72">
        <v>1284.2670000000001</v>
      </c>
      <c r="Q539" s="72">
        <v>1186.078</v>
      </c>
      <c r="R539" s="72">
        <v>1071.3040000000001</v>
      </c>
      <c r="S539" s="72">
        <v>932.84900000000005</v>
      </c>
      <c r="T539" s="72">
        <v>765.29200000000003</v>
      </c>
      <c r="U539" s="72">
        <v>571.71400000000006</v>
      </c>
      <c r="V539" s="72">
        <v>372.18900000000002</v>
      </c>
      <c r="W539" s="72">
        <v>196.44200000000001</v>
      </c>
      <c r="X539" s="72">
        <v>73.754000000000005</v>
      </c>
      <c r="Y539" s="72">
        <v>17.457999999999998</v>
      </c>
      <c r="Z539" s="72">
        <v>2.1680000000000001</v>
      </c>
      <c r="AA539" s="72">
        <v>0.14199999999999999</v>
      </c>
      <c r="AB539" s="4" t="s">
        <v>291</v>
      </c>
      <c r="AD539" s="1">
        <f t="shared" si="8"/>
        <v>289.964</v>
      </c>
    </row>
    <row r="540" spans="1:30" x14ac:dyDescent="0.3">
      <c r="A540" s="65">
        <v>539</v>
      </c>
      <c r="B540" s="66" t="s">
        <v>323</v>
      </c>
      <c r="C540" s="69" t="s">
        <v>74</v>
      </c>
      <c r="D540" s="71"/>
      <c r="E540" s="71">
        <v>728</v>
      </c>
      <c r="F540" s="71">
        <v>2095</v>
      </c>
      <c r="G540" s="72">
        <v>1538.7049999999999</v>
      </c>
      <c r="H540" s="72">
        <v>1552.2760000000001</v>
      </c>
      <c r="I540" s="72">
        <v>1560.479</v>
      </c>
      <c r="J540" s="72">
        <v>1561.8689999999999</v>
      </c>
      <c r="K540" s="72">
        <v>1550.922</v>
      </c>
      <c r="L540" s="72">
        <v>1530.8240000000001</v>
      </c>
      <c r="M540" s="72">
        <v>1503.23</v>
      </c>
      <c r="N540" s="72">
        <v>1466.5340000000001</v>
      </c>
      <c r="O540" s="72">
        <v>1416.3510000000001</v>
      </c>
      <c r="P540" s="72">
        <v>1346.125</v>
      </c>
      <c r="Q540" s="72">
        <v>1254.0640000000001</v>
      </c>
      <c r="R540" s="72">
        <v>1138.894</v>
      </c>
      <c r="S540" s="72">
        <v>1001.173</v>
      </c>
      <c r="T540" s="72">
        <v>835.05799999999999</v>
      </c>
      <c r="U540" s="72">
        <v>637.39700000000005</v>
      </c>
      <c r="V540" s="72">
        <v>423.17200000000003</v>
      </c>
      <c r="W540" s="72">
        <v>226.35900000000001</v>
      </c>
      <c r="X540" s="72">
        <v>86.760999999999996</v>
      </c>
      <c r="Y540" s="72">
        <v>20.446000000000002</v>
      </c>
      <c r="Z540" s="72">
        <v>2.61</v>
      </c>
      <c r="AA540" s="72">
        <v>0.17</v>
      </c>
      <c r="AB540" s="4" t="s">
        <v>291</v>
      </c>
      <c r="AD540" s="1">
        <f t="shared" si="8"/>
        <v>336.34600000000006</v>
      </c>
    </row>
    <row r="541" spans="1:30" x14ac:dyDescent="0.3">
      <c r="A541" s="65">
        <v>540</v>
      </c>
      <c r="B541" s="66" t="s">
        <v>323</v>
      </c>
      <c r="C541" s="69" t="s">
        <v>74</v>
      </c>
      <c r="D541" s="71"/>
      <c r="E541" s="71">
        <v>728</v>
      </c>
      <c r="F541" s="71">
        <v>2100</v>
      </c>
      <c r="G541" s="72">
        <v>1519.11</v>
      </c>
      <c r="H541" s="72">
        <v>1534.713</v>
      </c>
      <c r="I541" s="72">
        <v>1549.6130000000001</v>
      </c>
      <c r="J541" s="72">
        <v>1556.8979999999999</v>
      </c>
      <c r="K541" s="72">
        <v>1556.1</v>
      </c>
      <c r="L541" s="72">
        <v>1544.51</v>
      </c>
      <c r="M541" s="72">
        <v>1524.357</v>
      </c>
      <c r="N541" s="72">
        <v>1495.557</v>
      </c>
      <c r="O541" s="72">
        <v>1455.778</v>
      </c>
      <c r="P541" s="72">
        <v>1398.884</v>
      </c>
      <c r="Q541" s="72">
        <v>1317.2929999999999</v>
      </c>
      <c r="R541" s="72">
        <v>1207.47</v>
      </c>
      <c r="S541" s="72">
        <v>1068.182</v>
      </c>
      <c r="T541" s="72">
        <v>900.76800000000003</v>
      </c>
      <c r="U541" s="72">
        <v>700.39700000000005</v>
      </c>
      <c r="V541" s="72">
        <v>476.57400000000001</v>
      </c>
      <c r="W541" s="72">
        <v>261.01100000000002</v>
      </c>
      <c r="X541" s="72">
        <v>101.702</v>
      </c>
      <c r="Y541" s="72">
        <v>24.475999999999999</v>
      </c>
      <c r="Z541" s="72">
        <v>3.0990000000000002</v>
      </c>
      <c r="AA541" s="72">
        <v>0.20499999999999999</v>
      </c>
      <c r="AB541" s="4" t="s">
        <v>291</v>
      </c>
      <c r="AD541" s="1">
        <f t="shared" si="8"/>
        <v>390.49299999999999</v>
      </c>
    </row>
    <row r="542" spans="1:30" x14ac:dyDescent="0.3">
      <c r="A542" s="65">
        <v>541</v>
      </c>
      <c r="B542" s="66" t="s">
        <v>323</v>
      </c>
      <c r="C542" s="69" t="s">
        <v>75</v>
      </c>
      <c r="D542" s="71"/>
      <c r="E542" s="71">
        <v>800</v>
      </c>
      <c r="F542" s="71">
        <v>2015</v>
      </c>
      <c r="G542" s="72">
        <v>3792.21</v>
      </c>
      <c r="H542" s="72">
        <v>3233.47</v>
      </c>
      <c r="I542" s="72">
        <v>2732.7060000000001</v>
      </c>
      <c r="J542" s="72">
        <v>2251.299</v>
      </c>
      <c r="K542" s="72">
        <v>1850.87</v>
      </c>
      <c r="L542" s="72">
        <v>1487.9069999999999</v>
      </c>
      <c r="M542" s="72">
        <v>1201.3800000000001</v>
      </c>
      <c r="N542" s="72">
        <v>956.18499999999995</v>
      </c>
      <c r="O542" s="72">
        <v>732.95500000000004</v>
      </c>
      <c r="P542" s="72">
        <v>527.56299999999999</v>
      </c>
      <c r="Q542" s="72">
        <v>360.23200000000003</v>
      </c>
      <c r="R542" s="72">
        <v>261.24200000000002</v>
      </c>
      <c r="S542" s="72">
        <v>201.63900000000001</v>
      </c>
      <c r="T542" s="72">
        <v>149.404</v>
      </c>
      <c r="U542" s="72">
        <v>107.52800000000001</v>
      </c>
      <c r="V542" s="72">
        <v>61.973999999999997</v>
      </c>
      <c r="W542" s="72">
        <v>36.997999999999998</v>
      </c>
      <c r="X542" s="72">
        <v>13.284000000000001</v>
      </c>
      <c r="Y542" s="72">
        <v>2.89</v>
      </c>
      <c r="Z542" s="72">
        <v>0.33100000000000002</v>
      </c>
      <c r="AA542" s="72">
        <v>1.9E-2</v>
      </c>
      <c r="AB542" s="4">
        <v>1E-3</v>
      </c>
      <c r="AD542" s="1">
        <f t="shared" si="8"/>
        <v>53.522999999999996</v>
      </c>
    </row>
    <row r="543" spans="1:30" x14ac:dyDescent="0.3">
      <c r="A543" s="65">
        <v>542</v>
      </c>
      <c r="B543" s="66" t="s">
        <v>323</v>
      </c>
      <c r="C543" s="69" t="s">
        <v>75</v>
      </c>
      <c r="D543" s="71"/>
      <c r="E543" s="71">
        <v>800</v>
      </c>
      <c r="F543" s="71">
        <v>2020</v>
      </c>
      <c r="G543" s="72">
        <v>4250.8530000000001</v>
      </c>
      <c r="H543" s="72">
        <v>3677.732</v>
      </c>
      <c r="I543" s="72">
        <v>3184.7860000000001</v>
      </c>
      <c r="J543" s="72">
        <v>2692.2579999999998</v>
      </c>
      <c r="K543" s="72">
        <v>2203.7080000000001</v>
      </c>
      <c r="L543" s="72">
        <v>1800.9649999999999</v>
      </c>
      <c r="M543" s="72">
        <v>1438.828</v>
      </c>
      <c r="N543" s="72">
        <v>1151.136</v>
      </c>
      <c r="O543" s="72">
        <v>907.654</v>
      </c>
      <c r="P543" s="72">
        <v>691.15700000000004</v>
      </c>
      <c r="Q543" s="72">
        <v>491.47699999999998</v>
      </c>
      <c r="R543" s="72">
        <v>331.12099999999998</v>
      </c>
      <c r="S543" s="72">
        <v>234.83600000000001</v>
      </c>
      <c r="T543" s="72">
        <v>173.52099999999999</v>
      </c>
      <c r="U543" s="72">
        <v>119.584</v>
      </c>
      <c r="V543" s="72">
        <v>76.200999999999993</v>
      </c>
      <c r="W543" s="72">
        <v>36.142000000000003</v>
      </c>
      <c r="X543" s="72">
        <v>15.83</v>
      </c>
      <c r="Y543" s="72">
        <v>3.6309999999999998</v>
      </c>
      <c r="Z543" s="72">
        <v>0.437</v>
      </c>
      <c r="AA543" s="72">
        <v>2.7E-2</v>
      </c>
      <c r="AB543" s="4">
        <v>2E-3</v>
      </c>
      <c r="AD543" s="1">
        <f t="shared" si="8"/>
        <v>56.069000000000003</v>
      </c>
    </row>
    <row r="544" spans="1:30" x14ac:dyDescent="0.3">
      <c r="A544" s="65">
        <v>543</v>
      </c>
      <c r="B544" s="66" t="s">
        <v>323</v>
      </c>
      <c r="C544" s="69" t="s">
        <v>75</v>
      </c>
      <c r="D544" s="71"/>
      <c r="E544" s="71">
        <v>800</v>
      </c>
      <c r="F544" s="71">
        <v>2025</v>
      </c>
      <c r="G544" s="72">
        <v>4738.3310000000001</v>
      </c>
      <c r="H544" s="72">
        <v>4142.6490000000003</v>
      </c>
      <c r="I544" s="72">
        <v>3631.2330000000002</v>
      </c>
      <c r="J544" s="72">
        <v>3143.297</v>
      </c>
      <c r="K544" s="72">
        <v>2640.88</v>
      </c>
      <c r="L544" s="72">
        <v>2150.241</v>
      </c>
      <c r="M544" s="72">
        <v>1747.2909999999999</v>
      </c>
      <c r="N544" s="72">
        <v>1383.4639999999999</v>
      </c>
      <c r="O544" s="72">
        <v>1096.999</v>
      </c>
      <c r="P544" s="72">
        <v>860.02599999999995</v>
      </c>
      <c r="Q544" s="72">
        <v>647.83900000000006</v>
      </c>
      <c r="R544" s="72">
        <v>454.48500000000001</v>
      </c>
      <c r="S544" s="72">
        <v>299.31200000000001</v>
      </c>
      <c r="T544" s="72">
        <v>203.27</v>
      </c>
      <c r="U544" s="72">
        <v>140.03800000000001</v>
      </c>
      <c r="V544" s="72">
        <v>85.77</v>
      </c>
      <c r="W544" s="72">
        <v>45.23</v>
      </c>
      <c r="X544" s="72">
        <v>15.827999999999999</v>
      </c>
      <c r="Y544" s="72">
        <v>4.4539999999999997</v>
      </c>
      <c r="Z544" s="72">
        <v>0.56499999999999995</v>
      </c>
      <c r="AA544" s="72">
        <v>3.5999999999999997E-2</v>
      </c>
      <c r="AB544" s="4">
        <v>3.0000000000000001E-3</v>
      </c>
      <c r="AD544" s="1">
        <f t="shared" si="8"/>
        <v>66.115999999999985</v>
      </c>
    </row>
    <row r="545" spans="1:30" x14ac:dyDescent="0.3">
      <c r="A545" s="65">
        <v>544</v>
      </c>
      <c r="B545" s="66" t="s">
        <v>323</v>
      </c>
      <c r="C545" s="69" t="s">
        <v>75</v>
      </c>
      <c r="D545" s="71"/>
      <c r="E545" s="71">
        <v>800</v>
      </c>
      <c r="F545" s="71">
        <v>2030</v>
      </c>
      <c r="G545" s="72">
        <v>5225.0919999999996</v>
      </c>
      <c r="H545" s="72">
        <v>4637.8310000000001</v>
      </c>
      <c r="I545" s="72">
        <v>4098.4380000000001</v>
      </c>
      <c r="J545" s="72">
        <v>3590.636</v>
      </c>
      <c r="K545" s="72">
        <v>3089.232</v>
      </c>
      <c r="L545" s="72">
        <v>2583.567</v>
      </c>
      <c r="M545" s="72">
        <v>2093.7069999999999</v>
      </c>
      <c r="N545" s="72">
        <v>1688.4390000000001</v>
      </c>
      <c r="O545" s="72">
        <v>1325.8989999999999</v>
      </c>
      <c r="P545" s="72">
        <v>1045.346</v>
      </c>
      <c r="Q545" s="72">
        <v>811.09799999999996</v>
      </c>
      <c r="R545" s="72">
        <v>603.096</v>
      </c>
      <c r="S545" s="72">
        <v>413.62299999999999</v>
      </c>
      <c r="T545" s="72">
        <v>260.86799999999999</v>
      </c>
      <c r="U545" s="72">
        <v>165.41499999999999</v>
      </c>
      <c r="V545" s="72">
        <v>101.613</v>
      </c>
      <c r="W545" s="72">
        <v>51.716999999999999</v>
      </c>
      <c r="X545" s="72">
        <v>20.221</v>
      </c>
      <c r="Y545" s="72">
        <v>4.5629999999999997</v>
      </c>
      <c r="Z545" s="72">
        <v>0.71299999999999997</v>
      </c>
      <c r="AA545" s="72">
        <v>4.8000000000000001E-2</v>
      </c>
      <c r="AB545" s="4">
        <v>3.0000000000000001E-3</v>
      </c>
      <c r="AD545" s="1">
        <f t="shared" si="8"/>
        <v>77.265000000000001</v>
      </c>
    </row>
    <row r="546" spans="1:30" x14ac:dyDescent="0.3">
      <c r="A546" s="65">
        <v>545</v>
      </c>
      <c r="B546" s="66" t="s">
        <v>323</v>
      </c>
      <c r="C546" s="69" t="s">
        <v>75</v>
      </c>
      <c r="D546" s="71"/>
      <c r="E546" s="71">
        <v>800</v>
      </c>
      <c r="F546" s="71">
        <v>2035</v>
      </c>
      <c r="G546" s="72">
        <v>5680.2039999999997</v>
      </c>
      <c r="H546" s="72">
        <v>5131.6970000000001</v>
      </c>
      <c r="I546" s="72">
        <v>4595.1289999999999</v>
      </c>
      <c r="J546" s="72">
        <v>4058.1469999999999</v>
      </c>
      <c r="K546" s="72">
        <v>3535.3139999999999</v>
      </c>
      <c r="L546" s="72">
        <v>3029.3159999999998</v>
      </c>
      <c r="M546" s="72">
        <v>2524.145</v>
      </c>
      <c r="N546" s="72">
        <v>2033.211</v>
      </c>
      <c r="O546" s="72">
        <v>1628.2950000000001</v>
      </c>
      <c r="P546" s="72">
        <v>1271.1579999999999</v>
      </c>
      <c r="Q546" s="72">
        <v>991.72699999999998</v>
      </c>
      <c r="R546" s="72">
        <v>759.49699999999996</v>
      </c>
      <c r="S546" s="72">
        <v>552.44799999999998</v>
      </c>
      <c r="T546" s="72">
        <v>363.05</v>
      </c>
      <c r="U546" s="72">
        <v>214.047</v>
      </c>
      <c r="V546" s="72">
        <v>121.30500000000001</v>
      </c>
      <c r="W546" s="72">
        <v>62.139000000000003</v>
      </c>
      <c r="X546" s="72">
        <v>23.550999999999998</v>
      </c>
      <c r="Y546" s="72">
        <v>5.9619999999999997</v>
      </c>
      <c r="Z546" s="72">
        <v>0.749</v>
      </c>
      <c r="AA546" s="72">
        <v>6.2E-2</v>
      </c>
      <c r="AB546" s="4">
        <v>4.0000000000000001E-3</v>
      </c>
      <c r="AD546" s="1">
        <f t="shared" si="8"/>
        <v>92.466999999999999</v>
      </c>
    </row>
    <row r="547" spans="1:30" x14ac:dyDescent="0.3">
      <c r="A547" s="65">
        <v>546</v>
      </c>
      <c r="B547" s="66" t="s">
        <v>323</v>
      </c>
      <c r="C547" s="69" t="s">
        <v>75</v>
      </c>
      <c r="D547" s="71"/>
      <c r="E547" s="71">
        <v>800</v>
      </c>
      <c r="F547" s="71">
        <v>2040</v>
      </c>
      <c r="G547" s="72">
        <v>6094.82</v>
      </c>
      <c r="H547" s="72">
        <v>5593.9830000000002</v>
      </c>
      <c r="I547" s="72">
        <v>5090.5200000000004</v>
      </c>
      <c r="J547" s="72">
        <v>4554.7129999999997</v>
      </c>
      <c r="K547" s="72">
        <v>4001.703</v>
      </c>
      <c r="L547" s="72">
        <v>3474.3580000000002</v>
      </c>
      <c r="M547" s="72">
        <v>2968.357</v>
      </c>
      <c r="N547" s="72">
        <v>2461.7579999999998</v>
      </c>
      <c r="O547" s="72">
        <v>1971.68</v>
      </c>
      <c r="P547" s="72">
        <v>1570.03</v>
      </c>
      <c r="Q547" s="72">
        <v>1212.5840000000001</v>
      </c>
      <c r="R547" s="72">
        <v>933.33600000000001</v>
      </c>
      <c r="S547" s="72">
        <v>699.48800000000006</v>
      </c>
      <c r="T547" s="72">
        <v>488.096</v>
      </c>
      <c r="U547" s="72">
        <v>300.29899999999998</v>
      </c>
      <c r="V547" s="72">
        <v>158.565</v>
      </c>
      <c r="W547" s="72">
        <v>75.138000000000005</v>
      </c>
      <c r="X547" s="72">
        <v>28.774999999999999</v>
      </c>
      <c r="Y547" s="72">
        <v>7.0839999999999996</v>
      </c>
      <c r="Z547" s="72">
        <v>1</v>
      </c>
      <c r="AA547" s="72">
        <v>6.7000000000000004E-2</v>
      </c>
      <c r="AB547" s="4">
        <v>5.0000000000000001E-3</v>
      </c>
      <c r="AD547" s="1">
        <f t="shared" si="8"/>
        <v>112.069</v>
      </c>
    </row>
    <row r="548" spans="1:30" x14ac:dyDescent="0.3">
      <c r="A548" s="65">
        <v>547</v>
      </c>
      <c r="B548" s="66" t="s">
        <v>323</v>
      </c>
      <c r="C548" s="69" t="s">
        <v>75</v>
      </c>
      <c r="D548" s="71"/>
      <c r="E548" s="71">
        <v>800</v>
      </c>
      <c r="F548" s="71">
        <v>2045</v>
      </c>
      <c r="G548" s="72">
        <v>6479.7820000000002</v>
      </c>
      <c r="H548" s="72">
        <v>6017.28</v>
      </c>
      <c r="I548" s="72">
        <v>5555.0389999999998</v>
      </c>
      <c r="J548" s="72">
        <v>5049.9449999999997</v>
      </c>
      <c r="K548" s="72">
        <v>4497.3469999999998</v>
      </c>
      <c r="L548" s="72">
        <v>3940.0250000000001</v>
      </c>
      <c r="M548" s="72">
        <v>3413.3539999999998</v>
      </c>
      <c r="N548" s="72">
        <v>2905.4580000000001</v>
      </c>
      <c r="O548" s="72">
        <v>2398.3330000000001</v>
      </c>
      <c r="P548" s="72">
        <v>1910.4390000000001</v>
      </c>
      <c r="Q548" s="72">
        <v>1505.1469999999999</v>
      </c>
      <c r="R548" s="72">
        <v>1146.4780000000001</v>
      </c>
      <c r="S548" s="72">
        <v>863.67600000000004</v>
      </c>
      <c r="T548" s="72">
        <v>621.51900000000001</v>
      </c>
      <c r="U548" s="72">
        <v>406.82799999999997</v>
      </c>
      <c r="V548" s="72">
        <v>224.66900000000001</v>
      </c>
      <c r="W548" s="72">
        <v>99.442999999999998</v>
      </c>
      <c r="X548" s="72">
        <v>35.357999999999997</v>
      </c>
      <c r="Y548" s="72">
        <v>8.83</v>
      </c>
      <c r="Z548" s="72">
        <v>1.2130000000000001</v>
      </c>
      <c r="AA548" s="72">
        <v>0.09</v>
      </c>
      <c r="AB548" s="4" t="s">
        <v>291</v>
      </c>
      <c r="AD548" s="1">
        <f t="shared" si="8"/>
        <v>144.934</v>
      </c>
    </row>
    <row r="549" spans="1:30" x14ac:dyDescent="0.3">
      <c r="A549" s="65">
        <v>548</v>
      </c>
      <c r="B549" s="66" t="s">
        <v>323</v>
      </c>
      <c r="C549" s="69" t="s">
        <v>75</v>
      </c>
      <c r="D549" s="71"/>
      <c r="E549" s="71">
        <v>800</v>
      </c>
      <c r="F549" s="71">
        <v>2050</v>
      </c>
      <c r="G549" s="72">
        <v>6832.4</v>
      </c>
      <c r="H549" s="72">
        <v>6410.8909999999996</v>
      </c>
      <c r="I549" s="72">
        <v>5981.7830000000004</v>
      </c>
      <c r="J549" s="72">
        <v>5515.8389999999999</v>
      </c>
      <c r="K549" s="72">
        <v>4992.7250000000004</v>
      </c>
      <c r="L549" s="72">
        <v>4435.7809999999999</v>
      </c>
      <c r="M549" s="72">
        <v>3879.98</v>
      </c>
      <c r="N549" s="72">
        <v>3351.83</v>
      </c>
      <c r="O549" s="72">
        <v>2841.8090000000002</v>
      </c>
      <c r="P549" s="72">
        <v>2333.7190000000001</v>
      </c>
      <c r="Q549" s="72">
        <v>1839.7159999999999</v>
      </c>
      <c r="R549" s="72">
        <v>1429.732</v>
      </c>
      <c r="S549" s="72">
        <v>1066.193</v>
      </c>
      <c r="T549" s="72">
        <v>771.91499999999996</v>
      </c>
      <c r="U549" s="72">
        <v>522.16399999999999</v>
      </c>
      <c r="V549" s="72">
        <v>307.803</v>
      </c>
      <c r="W549" s="72">
        <v>143.036</v>
      </c>
      <c r="X549" s="72">
        <v>47.753</v>
      </c>
      <c r="Y549" s="72">
        <v>11.135999999999999</v>
      </c>
      <c r="Z549" s="72">
        <v>1.5620000000000001</v>
      </c>
      <c r="AA549" s="72">
        <v>0.113</v>
      </c>
      <c r="AB549" s="4" t="s">
        <v>291</v>
      </c>
      <c r="AD549" s="1">
        <f t="shared" si="8"/>
        <v>203.6</v>
      </c>
    </row>
    <row r="550" spans="1:30" x14ac:dyDescent="0.3">
      <c r="A550" s="65">
        <v>549</v>
      </c>
      <c r="B550" s="66" t="s">
        <v>323</v>
      </c>
      <c r="C550" s="69" t="s">
        <v>75</v>
      </c>
      <c r="D550" s="71"/>
      <c r="E550" s="71">
        <v>800</v>
      </c>
      <c r="F550" s="71">
        <v>2055</v>
      </c>
      <c r="G550" s="72">
        <v>7150.4309999999996</v>
      </c>
      <c r="H550" s="72">
        <v>6771.9669999999996</v>
      </c>
      <c r="I550" s="72">
        <v>6378.835</v>
      </c>
      <c r="J550" s="72">
        <v>5944.942</v>
      </c>
      <c r="K550" s="72">
        <v>5459.56</v>
      </c>
      <c r="L550" s="72">
        <v>4931.8599999999997</v>
      </c>
      <c r="M550" s="72">
        <v>4376.1610000000001</v>
      </c>
      <c r="N550" s="72">
        <v>3818.9479999999999</v>
      </c>
      <c r="O550" s="72">
        <v>3287.6559999999999</v>
      </c>
      <c r="P550" s="72">
        <v>2773.7829999999999</v>
      </c>
      <c r="Q550" s="72">
        <v>2255.2890000000002</v>
      </c>
      <c r="R550" s="72">
        <v>1754.7909999999999</v>
      </c>
      <c r="S550" s="72">
        <v>1336.367</v>
      </c>
      <c r="T550" s="72">
        <v>959.03499999999997</v>
      </c>
      <c r="U550" s="72">
        <v>654.23400000000004</v>
      </c>
      <c r="V550" s="72">
        <v>400.154</v>
      </c>
      <c r="W550" s="72">
        <v>199.386</v>
      </c>
      <c r="X550" s="72">
        <v>70.260999999999996</v>
      </c>
      <c r="Y550" s="72">
        <v>15.484</v>
      </c>
      <c r="Z550" s="72">
        <v>2.0379999999999998</v>
      </c>
      <c r="AA550" s="72">
        <v>0.14899999999999999</v>
      </c>
      <c r="AB550" s="4" t="s">
        <v>291</v>
      </c>
      <c r="AD550" s="1">
        <f t="shared" si="8"/>
        <v>287.31799999999998</v>
      </c>
    </row>
    <row r="551" spans="1:30" x14ac:dyDescent="0.3">
      <c r="A551" s="65">
        <v>550</v>
      </c>
      <c r="B551" s="66" t="s">
        <v>323</v>
      </c>
      <c r="C551" s="69" t="s">
        <v>75</v>
      </c>
      <c r="D551" s="71"/>
      <c r="E551" s="71">
        <v>800</v>
      </c>
      <c r="F551" s="71">
        <v>2060</v>
      </c>
      <c r="G551" s="72">
        <v>7419.8220000000001</v>
      </c>
      <c r="H551" s="72">
        <v>7095.2669999999998</v>
      </c>
      <c r="I551" s="72">
        <v>6742.0420000000004</v>
      </c>
      <c r="J551" s="72">
        <v>6343.4449999999997</v>
      </c>
      <c r="K551" s="72">
        <v>5889.8710000000001</v>
      </c>
      <c r="L551" s="72">
        <v>5399.2259999999997</v>
      </c>
      <c r="M551" s="72">
        <v>4871.7879999999996</v>
      </c>
      <c r="N551" s="72">
        <v>4313.6719999999996</v>
      </c>
      <c r="O551" s="72">
        <v>3752.5810000000001</v>
      </c>
      <c r="P551" s="72">
        <v>3215.9760000000001</v>
      </c>
      <c r="Q551" s="72">
        <v>2687.7649999999999</v>
      </c>
      <c r="R551" s="72">
        <v>2158.6729999999998</v>
      </c>
      <c r="S551" s="72">
        <v>1647.8219999999999</v>
      </c>
      <c r="T551" s="72">
        <v>1209.856</v>
      </c>
      <c r="U551" s="72">
        <v>820.28</v>
      </c>
      <c r="V551" s="72">
        <v>508.22800000000001</v>
      </c>
      <c r="W551" s="72">
        <v>263.60199999999998</v>
      </c>
      <c r="X551" s="72">
        <v>100.235</v>
      </c>
      <c r="Y551" s="72">
        <v>23.48</v>
      </c>
      <c r="Z551" s="72">
        <v>2.9380000000000002</v>
      </c>
      <c r="AA551" s="72">
        <v>0.20100000000000001</v>
      </c>
      <c r="AB551" s="4" t="s">
        <v>291</v>
      </c>
      <c r="AD551" s="1">
        <f t="shared" si="8"/>
        <v>390.45600000000002</v>
      </c>
    </row>
    <row r="552" spans="1:30" x14ac:dyDescent="0.3">
      <c r="A552" s="65">
        <v>551</v>
      </c>
      <c r="B552" s="66" t="s">
        <v>323</v>
      </c>
      <c r="C552" s="69" t="s">
        <v>75</v>
      </c>
      <c r="D552" s="71"/>
      <c r="E552" s="71">
        <v>800</v>
      </c>
      <c r="F552" s="71">
        <v>2065</v>
      </c>
      <c r="G552" s="72">
        <v>7632.4129999999996</v>
      </c>
      <c r="H552" s="72">
        <v>7367.0320000000002</v>
      </c>
      <c r="I552" s="72">
        <v>7067.1120000000001</v>
      </c>
      <c r="J552" s="72">
        <v>6708.5510000000004</v>
      </c>
      <c r="K552" s="72">
        <v>6290.2610000000004</v>
      </c>
      <c r="L552" s="72">
        <v>5831.1329999999998</v>
      </c>
      <c r="M552" s="72">
        <v>5339.8819999999996</v>
      </c>
      <c r="N552" s="72">
        <v>4808.8950000000004</v>
      </c>
      <c r="O552" s="72">
        <v>4245.8239999999996</v>
      </c>
      <c r="P552" s="72">
        <v>3678.4070000000002</v>
      </c>
      <c r="Q552" s="72">
        <v>3124.6179999999999</v>
      </c>
      <c r="R552" s="72">
        <v>2581.3670000000002</v>
      </c>
      <c r="S552" s="72">
        <v>2036.38</v>
      </c>
      <c r="T552" s="72">
        <v>1501.6110000000001</v>
      </c>
      <c r="U552" s="72">
        <v>1044.7449999999999</v>
      </c>
      <c r="V552" s="72">
        <v>645.67200000000003</v>
      </c>
      <c r="W552" s="72">
        <v>341.00599999999997</v>
      </c>
      <c r="X552" s="72">
        <v>136.09399999999999</v>
      </c>
      <c r="Y552" s="72">
        <v>34.746000000000002</v>
      </c>
      <c r="Z552" s="72">
        <v>4.6710000000000003</v>
      </c>
      <c r="AA552" s="72">
        <v>0.30199999999999999</v>
      </c>
      <c r="AB552" s="4" t="s">
        <v>291</v>
      </c>
      <c r="AD552" s="1">
        <f t="shared" si="8"/>
        <v>516.81899999999996</v>
      </c>
    </row>
    <row r="553" spans="1:30" x14ac:dyDescent="0.3">
      <c r="A553" s="65">
        <v>552</v>
      </c>
      <c r="B553" s="66" t="s">
        <v>323</v>
      </c>
      <c r="C553" s="69" t="s">
        <v>75</v>
      </c>
      <c r="D553" s="71"/>
      <c r="E553" s="71">
        <v>800</v>
      </c>
      <c r="F553" s="71">
        <v>2070</v>
      </c>
      <c r="G553" s="72">
        <v>7798.19</v>
      </c>
      <c r="H553" s="72">
        <v>7581.8149999999996</v>
      </c>
      <c r="I553" s="72">
        <v>7340.4970000000003</v>
      </c>
      <c r="J553" s="72">
        <v>7035.585</v>
      </c>
      <c r="K553" s="72">
        <v>6657.6409999999996</v>
      </c>
      <c r="L553" s="72">
        <v>6233.6</v>
      </c>
      <c r="M553" s="72">
        <v>5773.3040000000001</v>
      </c>
      <c r="N553" s="72">
        <v>5277.5889999999999</v>
      </c>
      <c r="O553" s="72">
        <v>4740.3999999999996</v>
      </c>
      <c r="P553" s="72">
        <v>4169.5640000000003</v>
      </c>
      <c r="Q553" s="72">
        <v>3582.5250000000001</v>
      </c>
      <c r="R553" s="72">
        <v>3010.3589999999999</v>
      </c>
      <c r="S553" s="72">
        <v>2445.1930000000002</v>
      </c>
      <c r="T553" s="72">
        <v>1866.71</v>
      </c>
      <c r="U553" s="72">
        <v>1308.0260000000001</v>
      </c>
      <c r="V553" s="72">
        <v>833.79499999999996</v>
      </c>
      <c r="W553" s="72">
        <v>442.90600000000001</v>
      </c>
      <c r="X553" s="72">
        <v>182.053</v>
      </c>
      <c r="Y553" s="72">
        <v>49.512</v>
      </c>
      <c r="Z553" s="72">
        <v>7.3789999999999996</v>
      </c>
      <c r="AA553" s="72">
        <v>0.51200000000000001</v>
      </c>
      <c r="AB553" s="4" t="s">
        <v>291</v>
      </c>
      <c r="AD553" s="1">
        <f t="shared" si="8"/>
        <v>682.36199999999997</v>
      </c>
    </row>
    <row r="554" spans="1:30" x14ac:dyDescent="0.3">
      <c r="A554" s="65">
        <v>553</v>
      </c>
      <c r="B554" s="66" t="s">
        <v>323</v>
      </c>
      <c r="C554" s="69" t="s">
        <v>75</v>
      </c>
      <c r="D554" s="71"/>
      <c r="E554" s="71">
        <v>800</v>
      </c>
      <c r="F554" s="71">
        <v>2075</v>
      </c>
      <c r="G554" s="72">
        <v>7917.8149999999996</v>
      </c>
      <c r="H554" s="72">
        <v>7749.8959999999997</v>
      </c>
      <c r="I554" s="72">
        <v>7556.9809999999998</v>
      </c>
      <c r="J554" s="72">
        <v>7311.1030000000001</v>
      </c>
      <c r="K554" s="72">
        <v>6987.2340000000004</v>
      </c>
      <c r="L554" s="72">
        <v>6603.4350000000004</v>
      </c>
      <c r="M554" s="72">
        <v>6177.7380000000003</v>
      </c>
      <c r="N554" s="72">
        <v>5712.3950000000004</v>
      </c>
      <c r="O554" s="72">
        <v>5209.5190000000002</v>
      </c>
      <c r="P554" s="72">
        <v>4662.9610000000002</v>
      </c>
      <c r="Q554" s="72">
        <v>4069.6550000000002</v>
      </c>
      <c r="R554" s="72">
        <v>3461.3789999999999</v>
      </c>
      <c r="S554" s="72">
        <v>2862.4769999999999</v>
      </c>
      <c r="T554" s="72">
        <v>2253.5300000000002</v>
      </c>
      <c r="U554" s="72">
        <v>1638.9649999999999</v>
      </c>
      <c r="V554" s="72">
        <v>1056.625</v>
      </c>
      <c r="W554" s="72">
        <v>583.85699999999997</v>
      </c>
      <c r="X554" s="72">
        <v>243.83</v>
      </c>
      <c r="Y554" s="72">
        <v>69.241</v>
      </c>
      <c r="Z554" s="72">
        <v>11.166</v>
      </c>
      <c r="AA554" s="72">
        <v>0.86399999999999999</v>
      </c>
      <c r="AB554" s="4" t="s">
        <v>291</v>
      </c>
      <c r="AD554" s="1">
        <f t="shared" si="8"/>
        <v>908.95800000000008</v>
      </c>
    </row>
    <row r="555" spans="1:30" x14ac:dyDescent="0.3">
      <c r="A555" s="65">
        <v>554</v>
      </c>
      <c r="B555" s="66" t="s">
        <v>323</v>
      </c>
      <c r="C555" s="69" t="s">
        <v>75</v>
      </c>
      <c r="D555" s="71"/>
      <c r="E555" s="71">
        <v>800</v>
      </c>
      <c r="F555" s="71">
        <v>2080</v>
      </c>
      <c r="G555" s="72">
        <v>7989.4790000000003</v>
      </c>
      <c r="H555" s="72">
        <v>7871.9489999999996</v>
      </c>
      <c r="I555" s="72">
        <v>7726.7650000000003</v>
      </c>
      <c r="J555" s="72">
        <v>7529.7470000000003</v>
      </c>
      <c r="K555" s="72">
        <v>7265.3940000000002</v>
      </c>
      <c r="L555" s="72">
        <v>6935.6580000000004</v>
      </c>
      <c r="M555" s="72">
        <v>6549.8069999999998</v>
      </c>
      <c r="N555" s="72">
        <v>6118.5529999999999</v>
      </c>
      <c r="O555" s="72">
        <v>5645.451</v>
      </c>
      <c r="P555" s="72">
        <v>5131.9650000000001</v>
      </c>
      <c r="Q555" s="72">
        <v>4559.9920000000002</v>
      </c>
      <c r="R555" s="72">
        <v>3941.9189999999999</v>
      </c>
      <c r="S555" s="72">
        <v>3302.6419999999998</v>
      </c>
      <c r="T555" s="72">
        <v>2651.163</v>
      </c>
      <c r="U555" s="72">
        <v>1992.873</v>
      </c>
      <c r="V555" s="72">
        <v>1338.4880000000001</v>
      </c>
      <c r="W555" s="72">
        <v>752.88300000000004</v>
      </c>
      <c r="X555" s="72">
        <v>330.39699999999999</v>
      </c>
      <c r="Y555" s="72">
        <v>96.507999999999996</v>
      </c>
      <c r="Z555" s="72">
        <v>16.478999999999999</v>
      </c>
      <c r="AA555" s="72">
        <v>1.3919999999999999</v>
      </c>
      <c r="AB555" s="4" t="s">
        <v>291</v>
      </c>
      <c r="AD555" s="1">
        <f t="shared" si="8"/>
        <v>1197.6590000000001</v>
      </c>
    </row>
    <row r="556" spans="1:30" x14ac:dyDescent="0.3">
      <c r="A556" s="65">
        <v>555</v>
      </c>
      <c r="B556" s="66" t="s">
        <v>323</v>
      </c>
      <c r="C556" s="69" t="s">
        <v>75</v>
      </c>
      <c r="D556" s="71"/>
      <c r="E556" s="71">
        <v>800</v>
      </c>
      <c r="F556" s="71">
        <v>2085</v>
      </c>
      <c r="G556" s="72">
        <v>8019.6750000000002</v>
      </c>
      <c r="H556" s="72">
        <v>7946.0569999999998</v>
      </c>
      <c r="I556" s="72">
        <v>7850.0959999999995</v>
      </c>
      <c r="J556" s="72">
        <v>7700.835</v>
      </c>
      <c r="K556" s="72">
        <v>7485.5879999999997</v>
      </c>
      <c r="L556" s="72">
        <v>7215.1629999999996</v>
      </c>
      <c r="M556" s="72">
        <v>6882.9930000000004</v>
      </c>
      <c r="N556" s="72">
        <v>6491.3630000000003</v>
      </c>
      <c r="O556" s="72">
        <v>6051.7879999999996</v>
      </c>
      <c r="P556" s="72">
        <v>5567.0910000000003</v>
      </c>
      <c r="Q556" s="72">
        <v>5025.8029999999999</v>
      </c>
      <c r="R556" s="72">
        <v>4425.4620000000004</v>
      </c>
      <c r="S556" s="72">
        <v>3771.41</v>
      </c>
      <c r="T556" s="72">
        <v>3071.4830000000002</v>
      </c>
      <c r="U556" s="72">
        <v>2359.0059999999999</v>
      </c>
      <c r="V556" s="72">
        <v>1642.9970000000001</v>
      </c>
      <c r="W556" s="72">
        <v>968.54200000000003</v>
      </c>
      <c r="X556" s="72">
        <v>436.67500000000001</v>
      </c>
      <c r="Y556" s="72">
        <v>135.52600000000001</v>
      </c>
      <c r="Z556" s="72">
        <v>24.085000000000001</v>
      </c>
      <c r="AA556" s="72">
        <v>2.173</v>
      </c>
      <c r="AB556" s="4">
        <v>2E-3</v>
      </c>
      <c r="AD556" s="1">
        <f t="shared" si="8"/>
        <v>1567.0030000000002</v>
      </c>
    </row>
    <row r="557" spans="1:30" x14ac:dyDescent="0.3">
      <c r="A557" s="65">
        <v>556</v>
      </c>
      <c r="B557" s="66" t="s">
        <v>323</v>
      </c>
      <c r="C557" s="69" t="s">
        <v>75</v>
      </c>
      <c r="D557" s="71"/>
      <c r="E557" s="71">
        <v>800</v>
      </c>
      <c r="F557" s="71">
        <v>2090</v>
      </c>
      <c r="G557" s="72">
        <v>8005.9939999999997</v>
      </c>
      <c r="H557" s="72">
        <v>7978.7979999999998</v>
      </c>
      <c r="I557" s="72">
        <v>7925.4889999999996</v>
      </c>
      <c r="J557" s="72">
        <v>7825.3050000000003</v>
      </c>
      <c r="K557" s="72">
        <v>7658.1970000000001</v>
      </c>
      <c r="L557" s="72">
        <v>7436.7349999999997</v>
      </c>
      <c r="M557" s="72">
        <v>7163.6769999999997</v>
      </c>
      <c r="N557" s="72">
        <v>6825.4139999999998</v>
      </c>
      <c r="O557" s="72">
        <v>6425.0550000000003</v>
      </c>
      <c r="P557" s="72">
        <v>5973.0940000000001</v>
      </c>
      <c r="Q557" s="72">
        <v>5458.81</v>
      </c>
      <c r="R557" s="72">
        <v>4886.0029999999997</v>
      </c>
      <c r="S557" s="72">
        <v>4244.5039999999999</v>
      </c>
      <c r="T557" s="72">
        <v>3520.7289999999998</v>
      </c>
      <c r="U557" s="72">
        <v>2748.605</v>
      </c>
      <c r="V557" s="72">
        <v>1962.172</v>
      </c>
      <c r="W557" s="72">
        <v>1205.9349999999999</v>
      </c>
      <c r="X557" s="72">
        <v>574.51199999999994</v>
      </c>
      <c r="Y557" s="72">
        <v>185.06100000000001</v>
      </c>
      <c r="Z557" s="72">
        <v>35.320999999999998</v>
      </c>
      <c r="AA557" s="72">
        <v>3.343</v>
      </c>
      <c r="AB557" s="4">
        <v>2E-3</v>
      </c>
      <c r="AD557" s="1">
        <f t="shared" si="8"/>
        <v>2004.1739999999998</v>
      </c>
    </row>
    <row r="558" spans="1:30" x14ac:dyDescent="0.3">
      <c r="A558" s="65">
        <v>557</v>
      </c>
      <c r="B558" s="66" t="s">
        <v>323</v>
      </c>
      <c r="C558" s="69" t="s">
        <v>75</v>
      </c>
      <c r="D558" s="71"/>
      <c r="E558" s="71">
        <v>800</v>
      </c>
      <c r="F558" s="71">
        <v>2095</v>
      </c>
      <c r="G558" s="72">
        <v>7954.9809999999998</v>
      </c>
      <c r="H558" s="72">
        <v>7967.74</v>
      </c>
      <c r="I558" s="72">
        <v>7959.4960000000001</v>
      </c>
      <c r="J558" s="72">
        <v>7901.96</v>
      </c>
      <c r="K558" s="72">
        <v>7784.3969999999999</v>
      </c>
      <c r="L558" s="72">
        <v>7611.0429999999997</v>
      </c>
      <c r="M558" s="72">
        <v>7386.7809999999999</v>
      </c>
      <c r="N558" s="72">
        <v>7107.4669999999996</v>
      </c>
      <c r="O558" s="72">
        <v>6760.1229999999996</v>
      </c>
      <c r="P558" s="72">
        <v>6346.7030000000004</v>
      </c>
      <c r="Q558" s="72">
        <v>5863.7730000000001</v>
      </c>
      <c r="R558" s="72">
        <v>5315.5739999999996</v>
      </c>
      <c r="S558" s="72">
        <v>4697.0929999999998</v>
      </c>
      <c r="T558" s="72">
        <v>3976.5329999999999</v>
      </c>
      <c r="U558" s="72">
        <v>3167.674</v>
      </c>
      <c r="V558" s="72">
        <v>2305.6260000000002</v>
      </c>
      <c r="W558" s="72">
        <v>1459.61</v>
      </c>
      <c r="X558" s="72">
        <v>730.399</v>
      </c>
      <c r="Y558" s="72">
        <v>250.99799999999999</v>
      </c>
      <c r="Z558" s="72">
        <v>50.228999999999999</v>
      </c>
      <c r="AA558" s="72">
        <v>5.14</v>
      </c>
      <c r="AB558" s="4">
        <v>3.0000000000000001E-3</v>
      </c>
      <c r="AD558" s="1">
        <f t="shared" si="8"/>
        <v>2496.3789999999999</v>
      </c>
    </row>
    <row r="559" spans="1:30" x14ac:dyDescent="0.3">
      <c r="A559" s="65">
        <v>558</v>
      </c>
      <c r="B559" s="66" t="s">
        <v>323</v>
      </c>
      <c r="C559" s="69" t="s">
        <v>75</v>
      </c>
      <c r="D559" s="71"/>
      <c r="E559" s="71">
        <v>800</v>
      </c>
      <c r="F559" s="71">
        <v>2100</v>
      </c>
      <c r="G559" s="72">
        <v>7864.52</v>
      </c>
      <c r="H559" s="72">
        <v>7919.1369999999997</v>
      </c>
      <c r="I559" s="72">
        <v>7949.6819999999998</v>
      </c>
      <c r="J559" s="72">
        <v>7937.3190000000004</v>
      </c>
      <c r="K559" s="72">
        <v>7862.9570000000003</v>
      </c>
      <c r="L559" s="72">
        <v>7739.2049999999999</v>
      </c>
      <c r="M559" s="72">
        <v>7562.9780000000001</v>
      </c>
      <c r="N559" s="72">
        <v>7332.4539999999997</v>
      </c>
      <c r="O559" s="72">
        <v>7043.8990000000003</v>
      </c>
      <c r="P559" s="72">
        <v>6682.97</v>
      </c>
      <c r="Q559" s="72">
        <v>6237.5950000000003</v>
      </c>
      <c r="R559" s="72">
        <v>5718.8289999999997</v>
      </c>
      <c r="S559" s="72">
        <v>5121.5330000000004</v>
      </c>
      <c r="T559" s="72">
        <v>4415.8509999999997</v>
      </c>
      <c r="U559" s="72">
        <v>3596.6439999999998</v>
      </c>
      <c r="V559" s="72">
        <v>2679.1469999999999</v>
      </c>
      <c r="W559" s="72">
        <v>1737.499</v>
      </c>
      <c r="X559" s="72">
        <v>902.00800000000004</v>
      </c>
      <c r="Y559" s="72">
        <v>328.69400000000002</v>
      </c>
      <c r="Z559" s="72">
        <v>70.906999999999996</v>
      </c>
      <c r="AA559" s="72">
        <v>7.6840000000000002</v>
      </c>
      <c r="AB559" s="4">
        <v>3.0000000000000001E-3</v>
      </c>
      <c r="AD559" s="1">
        <f t="shared" si="8"/>
        <v>3046.7950000000005</v>
      </c>
    </row>
    <row r="560" spans="1:30" x14ac:dyDescent="0.3">
      <c r="A560" s="65">
        <v>559</v>
      </c>
      <c r="B560" s="66" t="s">
        <v>323</v>
      </c>
      <c r="C560" s="69" t="s">
        <v>76</v>
      </c>
      <c r="D560" s="71">
        <v>2</v>
      </c>
      <c r="E560" s="71">
        <v>834</v>
      </c>
      <c r="F560" s="71">
        <v>2015</v>
      </c>
      <c r="G560" s="72">
        <v>4762.7020000000002</v>
      </c>
      <c r="H560" s="72">
        <v>4071.701</v>
      </c>
      <c r="I560" s="72">
        <v>3403.53</v>
      </c>
      <c r="J560" s="72">
        <v>2840.74</v>
      </c>
      <c r="K560" s="72">
        <v>2351.0709999999999</v>
      </c>
      <c r="L560" s="72">
        <v>1956.3679999999999</v>
      </c>
      <c r="M560" s="72">
        <v>1652.6289999999999</v>
      </c>
      <c r="N560" s="72">
        <v>1376.3489999999999</v>
      </c>
      <c r="O560" s="72">
        <v>1098.675</v>
      </c>
      <c r="P560" s="72">
        <v>842.64700000000005</v>
      </c>
      <c r="Q560" s="72">
        <v>640.69799999999998</v>
      </c>
      <c r="R560" s="72">
        <v>504.07799999999997</v>
      </c>
      <c r="S560" s="72">
        <v>370.93400000000003</v>
      </c>
      <c r="T560" s="72">
        <v>300.70100000000002</v>
      </c>
      <c r="U560" s="72">
        <v>202.81700000000001</v>
      </c>
      <c r="V560" s="72">
        <v>138.27099999999999</v>
      </c>
      <c r="W560" s="72">
        <v>72.635999999999996</v>
      </c>
      <c r="X560" s="72">
        <v>34.469000000000001</v>
      </c>
      <c r="Y560" s="72">
        <v>5.2119999999999997</v>
      </c>
      <c r="Z560" s="72">
        <v>0.61299999999999999</v>
      </c>
      <c r="AA560" s="72">
        <v>3.5999999999999997E-2</v>
      </c>
      <c r="AB560" s="4">
        <v>4.0000000000000001E-3</v>
      </c>
      <c r="AD560" s="1">
        <f t="shared" si="8"/>
        <v>112.97</v>
      </c>
    </row>
    <row r="561" spans="1:30" x14ac:dyDescent="0.3">
      <c r="A561" s="65">
        <v>560</v>
      </c>
      <c r="B561" s="66" t="s">
        <v>323</v>
      </c>
      <c r="C561" s="69" t="s">
        <v>76</v>
      </c>
      <c r="D561" s="71">
        <v>2</v>
      </c>
      <c r="E561" s="71">
        <v>834</v>
      </c>
      <c r="F561" s="71">
        <v>2020</v>
      </c>
      <c r="G561" s="72">
        <v>5267.9859999999999</v>
      </c>
      <c r="H561" s="72">
        <v>4687.652</v>
      </c>
      <c r="I561" s="72">
        <v>4041.2370000000001</v>
      </c>
      <c r="J561" s="72">
        <v>3364.8809999999999</v>
      </c>
      <c r="K561" s="72">
        <v>2782.598</v>
      </c>
      <c r="L561" s="72">
        <v>2293.491</v>
      </c>
      <c r="M561" s="72">
        <v>1906.2950000000001</v>
      </c>
      <c r="N561" s="72">
        <v>1606.874</v>
      </c>
      <c r="O561" s="72">
        <v>1333.3610000000001</v>
      </c>
      <c r="P561" s="72">
        <v>1059.096</v>
      </c>
      <c r="Q561" s="72">
        <v>804.30700000000002</v>
      </c>
      <c r="R561" s="72">
        <v>603.71</v>
      </c>
      <c r="S561" s="72">
        <v>465.29399999999998</v>
      </c>
      <c r="T561" s="72">
        <v>328.892</v>
      </c>
      <c r="U561" s="72">
        <v>249.99199999999999</v>
      </c>
      <c r="V561" s="72">
        <v>151.07</v>
      </c>
      <c r="W561" s="72">
        <v>85.679000000000002</v>
      </c>
      <c r="X561" s="72">
        <v>33.866</v>
      </c>
      <c r="Y561" s="72">
        <v>10.513999999999999</v>
      </c>
      <c r="Z561" s="72">
        <v>0.89700000000000002</v>
      </c>
      <c r="AA561" s="72">
        <v>5.6000000000000001E-2</v>
      </c>
      <c r="AB561" s="4">
        <v>5.0000000000000001E-3</v>
      </c>
      <c r="AD561" s="1">
        <f t="shared" si="8"/>
        <v>131.017</v>
      </c>
    </row>
    <row r="562" spans="1:30" x14ac:dyDescent="0.3">
      <c r="A562" s="65">
        <v>561</v>
      </c>
      <c r="B562" s="66" t="s">
        <v>323</v>
      </c>
      <c r="C562" s="69" t="s">
        <v>76</v>
      </c>
      <c r="D562" s="71">
        <v>2</v>
      </c>
      <c r="E562" s="71">
        <v>834</v>
      </c>
      <c r="F562" s="71">
        <v>2025</v>
      </c>
      <c r="G562" s="72">
        <v>5842.2079999999996</v>
      </c>
      <c r="H562" s="72">
        <v>5198.491</v>
      </c>
      <c r="I562" s="72">
        <v>4658.7960000000003</v>
      </c>
      <c r="J562" s="72">
        <v>4001.6060000000002</v>
      </c>
      <c r="K562" s="72">
        <v>3303.6640000000002</v>
      </c>
      <c r="L562" s="72">
        <v>2722.1759999999999</v>
      </c>
      <c r="M562" s="72">
        <v>2241.6529999999998</v>
      </c>
      <c r="N562" s="72">
        <v>1859.7860000000001</v>
      </c>
      <c r="O562" s="72">
        <v>1562.3589999999999</v>
      </c>
      <c r="P562" s="72">
        <v>1290.07</v>
      </c>
      <c r="Q562" s="72">
        <v>1014.378</v>
      </c>
      <c r="R562" s="72">
        <v>760.18100000000004</v>
      </c>
      <c r="S562" s="72">
        <v>558.97199999999998</v>
      </c>
      <c r="T562" s="72">
        <v>414.23500000000001</v>
      </c>
      <c r="U562" s="72">
        <v>275.03699999999998</v>
      </c>
      <c r="V562" s="72">
        <v>187.96100000000001</v>
      </c>
      <c r="W562" s="72">
        <v>94.832999999999998</v>
      </c>
      <c r="X562" s="72">
        <v>40.619</v>
      </c>
      <c r="Y562" s="72">
        <v>10.544</v>
      </c>
      <c r="Z562" s="72">
        <v>1.855</v>
      </c>
      <c r="AA562" s="72">
        <v>8.3000000000000004E-2</v>
      </c>
      <c r="AB562" s="4" t="s">
        <v>291</v>
      </c>
      <c r="AD562" s="1">
        <f t="shared" si="8"/>
        <v>147.934</v>
      </c>
    </row>
    <row r="563" spans="1:30" x14ac:dyDescent="0.3">
      <c r="A563" s="65">
        <v>562</v>
      </c>
      <c r="B563" s="66" t="s">
        <v>323</v>
      </c>
      <c r="C563" s="69" t="s">
        <v>76</v>
      </c>
      <c r="D563" s="71">
        <v>2</v>
      </c>
      <c r="E563" s="71">
        <v>834</v>
      </c>
      <c r="F563" s="71">
        <v>2030</v>
      </c>
      <c r="G563" s="72">
        <v>6484.6490000000003</v>
      </c>
      <c r="H563" s="72">
        <v>5778.415</v>
      </c>
      <c r="I563" s="72">
        <v>5171.2349999999997</v>
      </c>
      <c r="J563" s="72">
        <v>4619.0370000000003</v>
      </c>
      <c r="K563" s="72">
        <v>3937.1889999999999</v>
      </c>
      <c r="L563" s="72">
        <v>3239.7530000000002</v>
      </c>
      <c r="M563" s="72">
        <v>2667.26</v>
      </c>
      <c r="N563" s="72">
        <v>2192.7840000000001</v>
      </c>
      <c r="O563" s="72">
        <v>1813.626</v>
      </c>
      <c r="P563" s="72">
        <v>1516.45</v>
      </c>
      <c r="Q563" s="72">
        <v>1239.5239999999999</v>
      </c>
      <c r="R563" s="72">
        <v>961.73599999999999</v>
      </c>
      <c r="S563" s="72">
        <v>706.03099999999995</v>
      </c>
      <c r="T563" s="72">
        <v>499.36900000000003</v>
      </c>
      <c r="U563" s="72">
        <v>348.14699999999999</v>
      </c>
      <c r="V563" s="72">
        <v>208.37100000000001</v>
      </c>
      <c r="W563" s="72">
        <v>119.383</v>
      </c>
      <c r="X563" s="72">
        <v>45.604999999999997</v>
      </c>
      <c r="Y563" s="72">
        <v>12.865</v>
      </c>
      <c r="Z563" s="72">
        <v>1.8939999999999999</v>
      </c>
      <c r="AA563" s="72">
        <v>0.17199999999999999</v>
      </c>
      <c r="AB563" s="4" t="s">
        <v>291</v>
      </c>
      <c r="AD563" s="1">
        <f t="shared" si="8"/>
        <v>179.91900000000001</v>
      </c>
    </row>
    <row r="564" spans="1:30" x14ac:dyDescent="0.3">
      <c r="A564" s="65">
        <v>563</v>
      </c>
      <c r="B564" s="66" t="s">
        <v>323</v>
      </c>
      <c r="C564" s="69" t="s">
        <v>76</v>
      </c>
      <c r="D564" s="71">
        <v>2</v>
      </c>
      <c r="E564" s="71">
        <v>834</v>
      </c>
      <c r="F564" s="71">
        <v>2035</v>
      </c>
      <c r="G564" s="72">
        <v>7146.3450000000003</v>
      </c>
      <c r="H564" s="72">
        <v>6424.66</v>
      </c>
      <c r="I564" s="72">
        <v>5752.6790000000001</v>
      </c>
      <c r="J564" s="72">
        <v>5131.9189999999999</v>
      </c>
      <c r="K564" s="72">
        <v>4552.8819999999996</v>
      </c>
      <c r="L564" s="72">
        <v>3869.9479999999999</v>
      </c>
      <c r="M564" s="72">
        <v>3181.672</v>
      </c>
      <c r="N564" s="72">
        <v>2615.5239999999999</v>
      </c>
      <c r="O564" s="72">
        <v>2144.4110000000001</v>
      </c>
      <c r="P564" s="72">
        <v>1765.8779999999999</v>
      </c>
      <c r="Q564" s="72">
        <v>1462.049</v>
      </c>
      <c r="R564" s="72">
        <v>1179.4670000000001</v>
      </c>
      <c r="S564" s="72">
        <v>896.7</v>
      </c>
      <c r="T564" s="72">
        <v>633.47799999999995</v>
      </c>
      <c r="U564" s="72">
        <v>422.08100000000002</v>
      </c>
      <c r="V564" s="72">
        <v>265.86900000000003</v>
      </c>
      <c r="W564" s="72">
        <v>134.13800000000001</v>
      </c>
      <c r="X564" s="72">
        <v>58.451999999999998</v>
      </c>
      <c r="Y564" s="72">
        <v>14.786</v>
      </c>
      <c r="Z564" s="72">
        <v>2.379</v>
      </c>
      <c r="AA564" s="72">
        <v>0.188</v>
      </c>
      <c r="AB564" s="4" t="s">
        <v>291</v>
      </c>
      <c r="AD564" s="1">
        <f t="shared" si="8"/>
        <v>209.94299999999998</v>
      </c>
    </row>
    <row r="565" spans="1:30" x14ac:dyDescent="0.3">
      <c r="A565" s="65">
        <v>564</v>
      </c>
      <c r="B565" s="66" t="s">
        <v>323</v>
      </c>
      <c r="C565" s="69" t="s">
        <v>76</v>
      </c>
      <c r="D565" s="71">
        <v>2</v>
      </c>
      <c r="E565" s="71">
        <v>834</v>
      </c>
      <c r="F565" s="71">
        <v>2040</v>
      </c>
      <c r="G565" s="72">
        <v>7782.5460000000003</v>
      </c>
      <c r="H565" s="72">
        <v>7090.1869999999999</v>
      </c>
      <c r="I565" s="72">
        <v>6398.973</v>
      </c>
      <c r="J565" s="72">
        <v>5712.6239999999998</v>
      </c>
      <c r="K565" s="72">
        <v>5064.4859999999999</v>
      </c>
      <c r="L565" s="72">
        <v>4482.6750000000002</v>
      </c>
      <c r="M565" s="72">
        <v>3807.7240000000002</v>
      </c>
      <c r="N565" s="72">
        <v>3125.924</v>
      </c>
      <c r="O565" s="72">
        <v>2563.3159999999998</v>
      </c>
      <c r="P565" s="72">
        <v>2093.0540000000001</v>
      </c>
      <c r="Q565" s="72">
        <v>1707.348</v>
      </c>
      <c r="R565" s="72">
        <v>1395.652</v>
      </c>
      <c r="S565" s="72">
        <v>1103.606</v>
      </c>
      <c r="T565" s="72">
        <v>807.851</v>
      </c>
      <c r="U565" s="72">
        <v>538.15499999999997</v>
      </c>
      <c r="V565" s="72">
        <v>324.62</v>
      </c>
      <c r="W565" s="72">
        <v>172.846</v>
      </c>
      <c r="X565" s="72">
        <v>66.421000000000006</v>
      </c>
      <c r="Y565" s="72">
        <v>19.187999999999999</v>
      </c>
      <c r="Z565" s="72">
        <v>2.7610000000000001</v>
      </c>
      <c r="AA565" s="72">
        <v>0.23400000000000001</v>
      </c>
      <c r="AB565" s="4" t="s">
        <v>291</v>
      </c>
      <c r="AD565" s="1">
        <f t="shared" si="8"/>
        <v>261.45</v>
      </c>
    </row>
    <row r="566" spans="1:30" x14ac:dyDescent="0.3">
      <c r="A566" s="65">
        <v>565</v>
      </c>
      <c r="B566" s="66" t="s">
        <v>323</v>
      </c>
      <c r="C566" s="69" t="s">
        <v>76</v>
      </c>
      <c r="D566" s="71">
        <v>2</v>
      </c>
      <c r="E566" s="71">
        <v>834</v>
      </c>
      <c r="F566" s="71">
        <v>2045</v>
      </c>
      <c r="G566" s="72">
        <v>8378.6540000000005</v>
      </c>
      <c r="H566" s="72">
        <v>7729.0630000000001</v>
      </c>
      <c r="I566" s="72">
        <v>7064.107</v>
      </c>
      <c r="J566" s="72">
        <v>6357.7790000000005</v>
      </c>
      <c r="K566" s="72">
        <v>5643.23</v>
      </c>
      <c r="L566" s="72">
        <v>4992.7060000000001</v>
      </c>
      <c r="M566" s="72">
        <v>4417.3469999999998</v>
      </c>
      <c r="N566" s="72">
        <v>3747.4949999999999</v>
      </c>
      <c r="O566" s="72">
        <v>3069.1660000000002</v>
      </c>
      <c r="P566" s="72">
        <v>2507.09</v>
      </c>
      <c r="Q566" s="72">
        <v>2028.796</v>
      </c>
      <c r="R566" s="72">
        <v>1634.895</v>
      </c>
      <c r="S566" s="72">
        <v>1310.884</v>
      </c>
      <c r="T566" s="72">
        <v>999.01099999999997</v>
      </c>
      <c r="U566" s="72">
        <v>690.63900000000001</v>
      </c>
      <c r="V566" s="72">
        <v>417.517</v>
      </c>
      <c r="W566" s="72">
        <v>213.173</v>
      </c>
      <c r="X566" s="72">
        <v>86.742999999999995</v>
      </c>
      <c r="Y566" s="72">
        <v>22.155999999999999</v>
      </c>
      <c r="Z566" s="72">
        <v>3.637</v>
      </c>
      <c r="AA566" s="72">
        <v>0.27500000000000002</v>
      </c>
      <c r="AB566" s="4" t="s">
        <v>291</v>
      </c>
      <c r="AD566" s="1">
        <f t="shared" si="8"/>
        <v>325.98399999999998</v>
      </c>
    </row>
    <row r="567" spans="1:30" x14ac:dyDescent="0.3">
      <c r="A567" s="65">
        <v>566</v>
      </c>
      <c r="B567" s="66" t="s">
        <v>323</v>
      </c>
      <c r="C567" s="69" t="s">
        <v>76</v>
      </c>
      <c r="D567" s="71">
        <v>2</v>
      </c>
      <c r="E567" s="71">
        <v>834</v>
      </c>
      <c r="F567" s="71">
        <v>2050</v>
      </c>
      <c r="G567" s="72">
        <v>8927.5300000000007</v>
      </c>
      <c r="H567" s="72">
        <v>8325.94</v>
      </c>
      <c r="I567" s="72">
        <v>7703.3670000000002</v>
      </c>
      <c r="J567" s="72">
        <v>7022.5919999999996</v>
      </c>
      <c r="K567" s="72">
        <v>6287.1390000000001</v>
      </c>
      <c r="L567" s="72">
        <v>5570.3860000000004</v>
      </c>
      <c r="M567" s="72">
        <v>4926.7910000000002</v>
      </c>
      <c r="N567" s="72">
        <v>4354.7619999999997</v>
      </c>
      <c r="O567" s="72">
        <v>3686.5050000000001</v>
      </c>
      <c r="P567" s="72">
        <v>3008.2080000000001</v>
      </c>
      <c r="Q567" s="72">
        <v>2436.471</v>
      </c>
      <c r="R567" s="72">
        <v>1949.201</v>
      </c>
      <c r="S567" s="72">
        <v>1542.4</v>
      </c>
      <c r="T567" s="72">
        <v>1193.864</v>
      </c>
      <c r="U567" s="72">
        <v>861.28700000000003</v>
      </c>
      <c r="V567" s="72">
        <v>541.923</v>
      </c>
      <c r="W567" s="72">
        <v>278.50299999999999</v>
      </c>
      <c r="X567" s="72">
        <v>109.34</v>
      </c>
      <c r="Y567" s="72">
        <v>29.797000000000001</v>
      </c>
      <c r="Z567" s="72">
        <v>4.359</v>
      </c>
      <c r="AA567" s="72">
        <v>0.372</v>
      </c>
      <c r="AB567" s="4" t="s">
        <v>291</v>
      </c>
      <c r="AD567" s="1">
        <f t="shared" si="8"/>
        <v>422.37099999999998</v>
      </c>
    </row>
    <row r="568" spans="1:30" x14ac:dyDescent="0.3">
      <c r="A568" s="65">
        <v>567</v>
      </c>
      <c r="B568" s="66" t="s">
        <v>323</v>
      </c>
      <c r="C568" s="69" t="s">
        <v>76</v>
      </c>
      <c r="D568" s="71">
        <v>2</v>
      </c>
      <c r="E568" s="71">
        <v>834</v>
      </c>
      <c r="F568" s="71">
        <v>2055</v>
      </c>
      <c r="G568" s="72">
        <v>9468.0210000000006</v>
      </c>
      <c r="H568" s="72">
        <v>8876.82</v>
      </c>
      <c r="I568" s="72">
        <v>8301.6080000000002</v>
      </c>
      <c r="J568" s="72">
        <v>7664.21</v>
      </c>
      <c r="K568" s="72">
        <v>6955.3140000000003</v>
      </c>
      <c r="L568" s="72">
        <v>6217.1790000000001</v>
      </c>
      <c r="M568" s="72">
        <v>5506.6580000000004</v>
      </c>
      <c r="N568" s="72">
        <v>4865.7460000000001</v>
      </c>
      <c r="O568" s="72">
        <v>4292.4179999999997</v>
      </c>
      <c r="P568" s="72">
        <v>3621.1570000000002</v>
      </c>
      <c r="Q568" s="72">
        <v>2930.8910000000001</v>
      </c>
      <c r="R568" s="72">
        <v>2348.2890000000002</v>
      </c>
      <c r="S568" s="72">
        <v>1846.69</v>
      </c>
      <c r="T568" s="72">
        <v>1413.0540000000001</v>
      </c>
      <c r="U568" s="72">
        <v>1037.999</v>
      </c>
      <c r="V568" s="72">
        <v>684.26900000000001</v>
      </c>
      <c r="W568" s="72">
        <v>368.46600000000001</v>
      </c>
      <c r="X568" s="72">
        <v>146.81100000000001</v>
      </c>
      <c r="Y568" s="72">
        <v>39.018000000000001</v>
      </c>
      <c r="Z568" s="72">
        <v>6.1539999999999999</v>
      </c>
      <c r="AA568" s="72">
        <v>0.47199999999999998</v>
      </c>
      <c r="AB568" s="4" t="s">
        <v>291</v>
      </c>
      <c r="AD568" s="1">
        <f t="shared" si="8"/>
        <v>560.92100000000005</v>
      </c>
    </row>
    <row r="569" spans="1:30" x14ac:dyDescent="0.3">
      <c r="A569" s="65">
        <v>568</v>
      </c>
      <c r="B569" s="66" t="s">
        <v>323</v>
      </c>
      <c r="C569" s="69" t="s">
        <v>76</v>
      </c>
      <c r="D569" s="71">
        <v>2</v>
      </c>
      <c r="E569" s="71">
        <v>834</v>
      </c>
      <c r="F569" s="71">
        <v>2060</v>
      </c>
      <c r="G569" s="72">
        <v>9999.2759999999998</v>
      </c>
      <c r="H569" s="72">
        <v>9419.0939999999991</v>
      </c>
      <c r="I569" s="72">
        <v>8853.7430000000004</v>
      </c>
      <c r="J569" s="72">
        <v>8263.5519999999997</v>
      </c>
      <c r="K569" s="72">
        <v>7597.8829999999998</v>
      </c>
      <c r="L569" s="72">
        <v>6885.7420000000002</v>
      </c>
      <c r="M569" s="72">
        <v>6153.2280000000001</v>
      </c>
      <c r="N569" s="72">
        <v>5445.0820000000003</v>
      </c>
      <c r="O569" s="72">
        <v>4802.7449999999999</v>
      </c>
      <c r="P569" s="72">
        <v>4223.2830000000004</v>
      </c>
      <c r="Q569" s="72">
        <v>3535.3420000000001</v>
      </c>
      <c r="R569" s="72">
        <v>2832.105</v>
      </c>
      <c r="S569" s="72">
        <v>2232.56</v>
      </c>
      <c r="T569" s="72">
        <v>1700.386</v>
      </c>
      <c r="U569" s="72">
        <v>1237.7090000000001</v>
      </c>
      <c r="V569" s="72">
        <v>834.279</v>
      </c>
      <c r="W569" s="72">
        <v>473.95499999999998</v>
      </c>
      <c r="X569" s="72">
        <v>199.661</v>
      </c>
      <c r="Y569" s="72">
        <v>54.472000000000001</v>
      </c>
      <c r="Z569" s="72">
        <v>8.4779999999999998</v>
      </c>
      <c r="AA569" s="72">
        <v>0.69599999999999995</v>
      </c>
      <c r="AB569" s="4" t="s">
        <v>291</v>
      </c>
      <c r="AD569" s="1">
        <f t="shared" si="8"/>
        <v>737.26199999999994</v>
      </c>
    </row>
    <row r="570" spans="1:30" x14ac:dyDescent="0.3">
      <c r="A570" s="65">
        <v>569</v>
      </c>
      <c r="B570" s="66" t="s">
        <v>323</v>
      </c>
      <c r="C570" s="69" t="s">
        <v>76</v>
      </c>
      <c r="D570" s="71">
        <v>2</v>
      </c>
      <c r="E570" s="71">
        <v>834</v>
      </c>
      <c r="F570" s="71">
        <v>2065</v>
      </c>
      <c r="G570" s="72">
        <v>10475.17</v>
      </c>
      <c r="H570" s="72">
        <v>9952.2009999999991</v>
      </c>
      <c r="I570" s="72">
        <v>9397.5220000000008</v>
      </c>
      <c r="J570" s="72">
        <v>8817.1579999999994</v>
      </c>
      <c r="K570" s="72">
        <v>8198.9120000000003</v>
      </c>
      <c r="L570" s="72">
        <v>7529.5320000000002</v>
      </c>
      <c r="M570" s="72">
        <v>6822.085</v>
      </c>
      <c r="N570" s="72">
        <v>6091.2389999999996</v>
      </c>
      <c r="O570" s="72">
        <v>5381.3320000000003</v>
      </c>
      <c r="P570" s="72">
        <v>4732.4160000000002</v>
      </c>
      <c r="Q570" s="72">
        <v>4131.125</v>
      </c>
      <c r="R570" s="72">
        <v>3424.587</v>
      </c>
      <c r="S570" s="72">
        <v>2701.3829999999998</v>
      </c>
      <c r="T570" s="72">
        <v>2065.5300000000002</v>
      </c>
      <c r="U570" s="72">
        <v>1500.076</v>
      </c>
      <c r="V570" s="72">
        <v>1006.027</v>
      </c>
      <c r="W570" s="72">
        <v>588.29700000000003</v>
      </c>
      <c r="X570" s="72">
        <v>263.846</v>
      </c>
      <c r="Y570" s="72">
        <v>77.013999999999996</v>
      </c>
      <c r="Z570" s="72">
        <v>12.462999999999999</v>
      </c>
      <c r="AA570" s="72">
        <v>1.016</v>
      </c>
      <c r="AB570" s="4">
        <v>6.0000000000000001E-3</v>
      </c>
      <c r="AD570" s="1">
        <f t="shared" si="8"/>
        <v>942.64199999999994</v>
      </c>
    </row>
    <row r="571" spans="1:30" x14ac:dyDescent="0.3">
      <c r="A571" s="65">
        <v>570</v>
      </c>
      <c r="B571" s="66" t="s">
        <v>323</v>
      </c>
      <c r="C571" s="69" t="s">
        <v>76</v>
      </c>
      <c r="D571" s="71">
        <v>2</v>
      </c>
      <c r="E571" s="71">
        <v>834</v>
      </c>
      <c r="F571" s="71">
        <v>2070</v>
      </c>
      <c r="G571" s="72">
        <v>10913.084000000001</v>
      </c>
      <c r="H571" s="72">
        <v>10429.491</v>
      </c>
      <c r="I571" s="72">
        <v>9931.1779999999999</v>
      </c>
      <c r="J571" s="72">
        <v>9361.6569999999992</v>
      </c>
      <c r="K571" s="72">
        <v>8753.4339999999993</v>
      </c>
      <c r="L571" s="72">
        <v>8131.03</v>
      </c>
      <c r="M571" s="72">
        <v>7465.5959999999995</v>
      </c>
      <c r="N571" s="72">
        <v>6758.9160000000002</v>
      </c>
      <c r="O571" s="72">
        <v>6025.4859999999999</v>
      </c>
      <c r="P571" s="72">
        <v>5308.3090000000002</v>
      </c>
      <c r="Q571" s="72">
        <v>4635.9759999999997</v>
      </c>
      <c r="R571" s="72">
        <v>4009.7159999999999</v>
      </c>
      <c r="S571" s="72">
        <v>3275.5369999999998</v>
      </c>
      <c r="T571" s="72">
        <v>2509.6239999999998</v>
      </c>
      <c r="U571" s="72">
        <v>1833.671</v>
      </c>
      <c r="V571" s="72">
        <v>1231.0050000000001</v>
      </c>
      <c r="W571" s="72">
        <v>721.01</v>
      </c>
      <c r="X571" s="72">
        <v>335.65899999999999</v>
      </c>
      <c r="Y571" s="72">
        <v>105.446</v>
      </c>
      <c r="Z571" s="72">
        <v>18.469000000000001</v>
      </c>
      <c r="AA571" s="72">
        <v>1.5680000000000001</v>
      </c>
      <c r="AB571" s="4">
        <v>8.9999999999999993E-3</v>
      </c>
      <c r="AD571" s="1">
        <f t="shared" si="8"/>
        <v>1182.1609999999998</v>
      </c>
    </row>
    <row r="572" spans="1:30" x14ac:dyDescent="0.3">
      <c r="A572" s="65">
        <v>571</v>
      </c>
      <c r="B572" s="66" t="s">
        <v>323</v>
      </c>
      <c r="C572" s="69" t="s">
        <v>76</v>
      </c>
      <c r="D572" s="71">
        <v>2</v>
      </c>
      <c r="E572" s="71">
        <v>834</v>
      </c>
      <c r="F572" s="71">
        <v>2075</v>
      </c>
      <c r="G572" s="72">
        <v>11279.169</v>
      </c>
      <c r="H572" s="72">
        <v>10868.387000000001</v>
      </c>
      <c r="I572" s="72">
        <v>10408.555</v>
      </c>
      <c r="J572" s="72">
        <v>9895.6839999999993</v>
      </c>
      <c r="K572" s="72">
        <v>9298.4529999999995</v>
      </c>
      <c r="L572" s="72">
        <v>8685.7029999999995</v>
      </c>
      <c r="M572" s="72">
        <v>8066.6019999999999</v>
      </c>
      <c r="N572" s="72">
        <v>7401.0569999999998</v>
      </c>
      <c r="O572" s="72">
        <v>6690.7139999999999</v>
      </c>
      <c r="P572" s="72">
        <v>5948.8180000000002</v>
      </c>
      <c r="Q572" s="72">
        <v>5206.3469999999998</v>
      </c>
      <c r="R572" s="72">
        <v>4507.29</v>
      </c>
      <c r="S572" s="72">
        <v>3844.5360000000001</v>
      </c>
      <c r="T572" s="72">
        <v>3054.44</v>
      </c>
      <c r="U572" s="72">
        <v>2240.6579999999999</v>
      </c>
      <c r="V572" s="72">
        <v>1518.4860000000001</v>
      </c>
      <c r="W572" s="72">
        <v>895.48299999999995</v>
      </c>
      <c r="X572" s="72">
        <v>421.12099999999998</v>
      </c>
      <c r="Y572" s="72">
        <v>138.79400000000001</v>
      </c>
      <c r="Z572" s="72">
        <v>26.463000000000001</v>
      </c>
      <c r="AA572" s="72">
        <v>2.4460000000000002</v>
      </c>
      <c r="AB572" s="4">
        <v>1.0999999999999999E-2</v>
      </c>
      <c r="AD572" s="1">
        <f t="shared" si="8"/>
        <v>1484.3179999999998</v>
      </c>
    </row>
    <row r="573" spans="1:30" x14ac:dyDescent="0.3">
      <c r="A573" s="65">
        <v>572</v>
      </c>
      <c r="B573" s="66" t="s">
        <v>323</v>
      </c>
      <c r="C573" s="69" t="s">
        <v>76</v>
      </c>
      <c r="D573" s="71">
        <v>2</v>
      </c>
      <c r="E573" s="71">
        <v>834</v>
      </c>
      <c r="F573" s="71">
        <v>2080</v>
      </c>
      <c r="G573" s="72">
        <v>11591.144</v>
      </c>
      <c r="H573" s="72">
        <v>11235.603999999999</v>
      </c>
      <c r="I573" s="72">
        <v>10847.691000000001</v>
      </c>
      <c r="J573" s="72">
        <v>10373.727999999999</v>
      </c>
      <c r="K573" s="72">
        <v>9833.1419999999998</v>
      </c>
      <c r="L573" s="72">
        <v>9231.1890000000003</v>
      </c>
      <c r="M573" s="72">
        <v>8621.3520000000008</v>
      </c>
      <c r="N573" s="72">
        <v>8001.4179999999997</v>
      </c>
      <c r="O573" s="72">
        <v>7331.2449999999999</v>
      </c>
      <c r="P573" s="72">
        <v>6610.8469999999998</v>
      </c>
      <c r="Q573" s="72">
        <v>5841.2640000000001</v>
      </c>
      <c r="R573" s="72">
        <v>5069.9080000000004</v>
      </c>
      <c r="S573" s="72">
        <v>4331.7079999999996</v>
      </c>
      <c r="T573" s="72">
        <v>3598.136</v>
      </c>
      <c r="U573" s="72">
        <v>2742.2910000000002</v>
      </c>
      <c r="V573" s="72">
        <v>1871.932</v>
      </c>
      <c r="W573" s="72">
        <v>1120.5309999999999</v>
      </c>
      <c r="X573" s="72">
        <v>534.89800000000002</v>
      </c>
      <c r="Y573" s="72">
        <v>179.971</v>
      </c>
      <c r="Z573" s="72">
        <v>36.420999999999999</v>
      </c>
      <c r="AA573" s="72">
        <v>3.7029999999999998</v>
      </c>
      <c r="AB573" s="4">
        <v>1.4E-2</v>
      </c>
      <c r="AD573" s="1">
        <f t="shared" si="8"/>
        <v>1875.538</v>
      </c>
    </row>
    <row r="574" spans="1:30" x14ac:dyDescent="0.3">
      <c r="A574" s="65">
        <v>573</v>
      </c>
      <c r="B574" s="66" t="s">
        <v>323</v>
      </c>
      <c r="C574" s="69" t="s">
        <v>76</v>
      </c>
      <c r="D574" s="71">
        <v>2</v>
      </c>
      <c r="E574" s="71">
        <v>834</v>
      </c>
      <c r="F574" s="71">
        <v>2085</v>
      </c>
      <c r="G574" s="72">
        <v>11857.673000000001</v>
      </c>
      <c r="H574" s="72">
        <v>11548.828</v>
      </c>
      <c r="I574" s="72">
        <v>11215.349</v>
      </c>
      <c r="J574" s="72">
        <v>10813.652</v>
      </c>
      <c r="K574" s="72">
        <v>10312.380999999999</v>
      </c>
      <c r="L574" s="72">
        <v>9766.5460000000003</v>
      </c>
      <c r="M574" s="72">
        <v>9167.17</v>
      </c>
      <c r="N574" s="72">
        <v>8556.18</v>
      </c>
      <c r="O574" s="72">
        <v>7930.6459999999997</v>
      </c>
      <c r="P574" s="72">
        <v>7249.152</v>
      </c>
      <c r="Q574" s="72">
        <v>6498.2359999999999</v>
      </c>
      <c r="R574" s="72">
        <v>5696.68</v>
      </c>
      <c r="S574" s="72">
        <v>4883.076</v>
      </c>
      <c r="T574" s="72">
        <v>4068.1469999999999</v>
      </c>
      <c r="U574" s="72">
        <v>3247.5740000000001</v>
      </c>
      <c r="V574" s="72">
        <v>2310.2550000000001</v>
      </c>
      <c r="W574" s="72">
        <v>1399.9780000000001</v>
      </c>
      <c r="X574" s="72">
        <v>683.49099999999999</v>
      </c>
      <c r="Y574" s="72">
        <v>235.75800000000001</v>
      </c>
      <c r="Z574" s="72">
        <v>49.241999999999997</v>
      </c>
      <c r="AA574" s="72">
        <v>5.3769999999999998</v>
      </c>
      <c r="AB574" s="4">
        <v>1.9E-2</v>
      </c>
      <c r="AD574" s="1">
        <f t="shared" si="8"/>
        <v>2373.8649999999998</v>
      </c>
    </row>
    <row r="575" spans="1:30" x14ac:dyDescent="0.3">
      <c r="A575" s="65">
        <v>574</v>
      </c>
      <c r="B575" s="66" t="s">
        <v>323</v>
      </c>
      <c r="C575" s="69" t="s">
        <v>76</v>
      </c>
      <c r="D575" s="71">
        <v>2</v>
      </c>
      <c r="E575" s="71">
        <v>834</v>
      </c>
      <c r="F575" s="71">
        <v>2090</v>
      </c>
      <c r="G575" s="72">
        <v>12086.848</v>
      </c>
      <c r="H575" s="72">
        <v>11816.884</v>
      </c>
      <c r="I575" s="72">
        <v>11529.055</v>
      </c>
      <c r="J575" s="72">
        <v>11182.268</v>
      </c>
      <c r="K575" s="72">
        <v>10753.694</v>
      </c>
      <c r="L575" s="72">
        <v>10247.053</v>
      </c>
      <c r="M575" s="72">
        <v>9703.08</v>
      </c>
      <c r="N575" s="72">
        <v>9102.2510000000002</v>
      </c>
      <c r="O575" s="72">
        <v>8485.2360000000008</v>
      </c>
      <c r="P575" s="72">
        <v>7847.2110000000002</v>
      </c>
      <c r="Q575" s="72">
        <v>7132.8109999999997</v>
      </c>
      <c r="R575" s="72">
        <v>6346.4</v>
      </c>
      <c r="S575" s="72">
        <v>5498.1369999999997</v>
      </c>
      <c r="T575" s="72">
        <v>4600.9719999999998</v>
      </c>
      <c r="U575" s="72">
        <v>3690.377</v>
      </c>
      <c r="V575" s="72">
        <v>2757.9160000000002</v>
      </c>
      <c r="W575" s="72">
        <v>1749.816</v>
      </c>
      <c r="X575" s="72">
        <v>870.99599999999998</v>
      </c>
      <c r="Y575" s="72">
        <v>310.27199999999999</v>
      </c>
      <c r="Z575" s="72">
        <v>67.203000000000003</v>
      </c>
      <c r="AA575" s="72">
        <v>7.665</v>
      </c>
      <c r="AB575" s="4">
        <v>2.7E-2</v>
      </c>
      <c r="AD575" s="1">
        <f t="shared" si="8"/>
        <v>3005.9789999999998</v>
      </c>
    </row>
    <row r="576" spans="1:30" x14ac:dyDescent="0.3">
      <c r="A576" s="65">
        <v>575</v>
      </c>
      <c r="B576" s="66" t="s">
        <v>323</v>
      </c>
      <c r="C576" s="69" t="s">
        <v>76</v>
      </c>
      <c r="D576" s="71">
        <v>2</v>
      </c>
      <c r="E576" s="71">
        <v>834</v>
      </c>
      <c r="F576" s="71">
        <v>2095</v>
      </c>
      <c r="G576" s="72">
        <v>12247.248</v>
      </c>
      <c r="H576" s="72">
        <v>12047.567999999999</v>
      </c>
      <c r="I576" s="72">
        <v>11797.709000000001</v>
      </c>
      <c r="J576" s="72">
        <v>11497.143</v>
      </c>
      <c r="K576" s="72">
        <v>11124.203</v>
      </c>
      <c r="L576" s="72">
        <v>10689.886</v>
      </c>
      <c r="M576" s="72">
        <v>10184.663</v>
      </c>
      <c r="N576" s="72">
        <v>9638.6939999999995</v>
      </c>
      <c r="O576" s="72">
        <v>9031.5460000000003</v>
      </c>
      <c r="P576" s="72">
        <v>8401.4590000000007</v>
      </c>
      <c r="Q576" s="72">
        <v>7728.6210000000001</v>
      </c>
      <c r="R576" s="72">
        <v>6975.5540000000001</v>
      </c>
      <c r="S576" s="72">
        <v>6137.3559999999998</v>
      </c>
      <c r="T576" s="72">
        <v>5196.8230000000003</v>
      </c>
      <c r="U576" s="72">
        <v>4193.9920000000002</v>
      </c>
      <c r="V576" s="72">
        <v>3158.21</v>
      </c>
      <c r="W576" s="72">
        <v>2114.3989999999999</v>
      </c>
      <c r="X576" s="72">
        <v>1109.33</v>
      </c>
      <c r="Y576" s="72">
        <v>406.74700000000001</v>
      </c>
      <c r="Z576" s="72">
        <v>92.039000000000001</v>
      </c>
      <c r="AA576" s="72">
        <v>10.997</v>
      </c>
      <c r="AB576" s="4" t="s">
        <v>291</v>
      </c>
      <c r="AD576" s="1">
        <f t="shared" si="8"/>
        <v>3733.5119999999997</v>
      </c>
    </row>
    <row r="577" spans="1:30" x14ac:dyDescent="0.3">
      <c r="A577" s="65">
        <v>576</v>
      </c>
      <c r="B577" s="66" t="s">
        <v>323</v>
      </c>
      <c r="C577" s="69" t="s">
        <v>76</v>
      </c>
      <c r="D577" s="71">
        <v>2</v>
      </c>
      <c r="E577" s="71">
        <v>834</v>
      </c>
      <c r="F577" s="71">
        <v>2100</v>
      </c>
      <c r="G577" s="72">
        <v>12330.77</v>
      </c>
      <c r="H577" s="72">
        <v>12209.763999999999</v>
      </c>
      <c r="I577" s="72">
        <v>12029.093000000001</v>
      </c>
      <c r="J577" s="72">
        <v>11767.14</v>
      </c>
      <c r="K577" s="72">
        <v>11441.241</v>
      </c>
      <c r="L577" s="72">
        <v>11062.373</v>
      </c>
      <c r="M577" s="72">
        <v>10628.942999999999</v>
      </c>
      <c r="N577" s="72">
        <v>10121.403</v>
      </c>
      <c r="O577" s="72">
        <v>9568.5079999999998</v>
      </c>
      <c r="P577" s="72">
        <v>8947.8060000000005</v>
      </c>
      <c r="Q577" s="72">
        <v>8281.9750000000004</v>
      </c>
      <c r="R577" s="72">
        <v>7567.9160000000002</v>
      </c>
      <c r="S577" s="72">
        <v>6758.6130000000003</v>
      </c>
      <c r="T577" s="72">
        <v>5818.4769999999999</v>
      </c>
      <c r="U577" s="72">
        <v>4759.2370000000001</v>
      </c>
      <c r="V577" s="72">
        <v>3615.88</v>
      </c>
      <c r="W577" s="72">
        <v>2449.2570000000001</v>
      </c>
      <c r="X577" s="72">
        <v>1364.3989999999999</v>
      </c>
      <c r="Y577" s="72">
        <v>532.06799999999998</v>
      </c>
      <c r="Z577" s="72">
        <v>125.282</v>
      </c>
      <c r="AA577" s="72">
        <v>15.8</v>
      </c>
      <c r="AB577" s="4" t="s">
        <v>291</v>
      </c>
      <c r="AD577" s="1">
        <f t="shared" si="8"/>
        <v>4486.8060000000005</v>
      </c>
    </row>
    <row r="578" spans="1:30" x14ac:dyDescent="0.3">
      <c r="A578" s="65">
        <v>577</v>
      </c>
      <c r="B578" s="66" t="s">
        <v>323</v>
      </c>
      <c r="C578" s="69" t="s">
        <v>77</v>
      </c>
      <c r="D578" s="71"/>
      <c r="E578" s="71">
        <v>894</v>
      </c>
      <c r="F578" s="71">
        <v>2015</v>
      </c>
      <c r="G578" s="72">
        <v>1387.7049999999999</v>
      </c>
      <c r="H578" s="72">
        <v>1215.1389999999999</v>
      </c>
      <c r="I578" s="72">
        <v>1075.96</v>
      </c>
      <c r="J578" s="72">
        <v>909.072</v>
      </c>
      <c r="K578" s="72">
        <v>749.03800000000001</v>
      </c>
      <c r="L578" s="72">
        <v>627.11400000000003</v>
      </c>
      <c r="M578" s="72">
        <v>523.15700000000004</v>
      </c>
      <c r="N578" s="72">
        <v>426.72899999999998</v>
      </c>
      <c r="O578" s="72">
        <v>322.15499999999997</v>
      </c>
      <c r="P578" s="72">
        <v>225.38399999999999</v>
      </c>
      <c r="Q578" s="72">
        <v>158.76</v>
      </c>
      <c r="R578" s="72">
        <v>112.322</v>
      </c>
      <c r="S578" s="72">
        <v>84.078000000000003</v>
      </c>
      <c r="T578" s="72">
        <v>67.052000000000007</v>
      </c>
      <c r="U578" s="72">
        <v>49.42</v>
      </c>
      <c r="V578" s="72">
        <v>31.838999999999999</v>
      </c>
      <c r="W578" s="72">
        <v>16.102</v>
      </c>
      <c r="X578" s="72">
        <v>5.8390000000000004</v>
      </c>
      <c r="Y578" s="72">
        <v>1.3049999999999999</v>
      </c>
      <c r="Z578" s="72">
        <v>0.16</v>
      </c>
      <c r="AA578" s="72">
        <v>0.01</v>
      </c>
      <c r="AB578" s="4" t="s">
        <v>291</v>
      </c>
      <c r="AD578" s="1">
        <f t="shared" si="8"/>
        <v>23.416000000000004</v>
      </c>
    </row>
    <row r="579" spans="1:30" x14ac:dyDescent="0.3">
      <c r="A579" s="65">
        <v>578</v>
      </c>
      <c r="B579" s="66" t="s">
        <v>323</v>
      </c>
      <c r="C579" s="69" t="s">
        <v>77</v>
      </c>
      <c r="D579" s="71"/>
      <c r="E579" s="71">
        <v>894</v>
      </c>
      <c r="F579" s="71">
        <v>2020</v>
      </c>
      <c r="G579" s="72">
        <v>1563.028</v>
      </c>
      <c r="H579" s="72">
        <v>1358.5820000000001</v>
      </c>
      <c r="I579" s="72">
        <v>1202.9659999999999</v>
      </c>
      <c r="J579" s="72">
        <v>1063.027</v>
      </c>
      <c r="K579" s="72">
        <v>891.13800000000003</v>
      </c>
      <c r="L579" s="72">
        <v>729.02499999999998</v>
      </c>
      <c r="M579" s="72">
        <v>606.18700000000001</v>
      </c>
      <c r="N579" s="72">
        <v>500.34399999999999</v>
      </c>
      <c r="O579" s="72">
        <v>403.49400000000003</v>
      </c>
      <c r="P579" s="72">
        <v>302.62400000000002</v>
      </c>
      <c r="Q579" s="72">
        <v>209.49</v>
      </c>
      <c r="R579" s="72">
        <v>145.988</v>
      </c>
      <c r="S579" s="72">
        <v>101.304</v>
      </c>
      <c r="T579" s="72">
        <v>72.88</v>
      </c>
      <c r="U579" s="72">
        <v>54.377000000000002</v>
      </c>
      <c r="V579" s="72">
        <v>35.723999999999997</v>
      </c>
      <c r="W579" s="72">
        <v>19.113</v>
      </c>
      <c r="X579" s="72">
        <v>7.16</v>
      </c>
      <c r="Y579" s="72">
        <v>1.6719999999999999</v>
      </c>
      <c r="Z579" s="72">
        <v>0.20799999999999999</v>
      </c>
      <c r="AA579" s="72">
        <v>1.2999999999999999E-2</v>
      </c>
      <c r="AB579" s="4" t="s">
        <v>291</v>
      </c>
      <c r="AD579" s="1">
        <f t="shared" ref="AD579:AD642" si="9">SUM(W579:AB579)</f>
        <v>28.166</v>
      </c>
    </row>
    <row r="580" spans="1:30" x14ac:dyDescent="0.3">
      <c r="A580" s="65">
        <v>579</v>
      </c>
      <c r="B580" s="66" t="s">
        <v>323</v>
      </c>
      <c r="C580" s="69" t="s">
        <v>77</v>
      </c>
      <c r="D580" s="71"/>
      <c r="E580" s="71">
        <v>894</v>
      </c>
      <c r="F580" s="71">
        <v>2025</v>
      </c>
      <c r="G580" s="72">
        <v>1752.0129999999999</v>
      </c>
      <c r="H580" s="72">
        <v>1536.028</v>
      </c>
      <c r="I580" s="72">
        <v>1347.605</v>
      </c>
      <c r="J580" s="72">
        <v>1190.8889999999999</v>
      </c>
      <c r="K580" s="72">
        <v>1044.0519999999999</v>
      </c>
      <c r="L580" s="72">
        <v>869.50699999999995</v>
      </c>
      <c r="M580" s="72">
        <v>706.95899999999995</v>
      </c>
      <c r="N580" s="72">
        <v>582.28499999999997</v>
      </c>
      <c r="O580" s="72">
        <v>475.61500000000001</v>
      </c>
      <c r="P580" s="72">
        <v>380.87</v>
      </c>
      <c r="Q580" s="72">
        <v>282.49799999999999</v>
      </c>
      <c r="R580" s="72">
        <v>193.30699999999999</v>
      </c>
      <c r="S580" s="72">
        <v>132.09299999999999</v>
      </c>
      <c r="T580" s="72">
        <v>88.087999999999994</v>
      </c>
      <c r="U580" s="72">
        <v>59.414999999999999</v>
      </c>
      <c r="V580" s="72">
        <v>39.674999999999997</v>
      </c>
      <c r="W580" s="72">
        <v>21.757000000000001</v>
      </c>
      <c r="X580" s="72">
        <v>8.6669999999999998</v>
      </c>
      <c r="Y580" s="72">
        <v>2.0979999999999999</v>
      </c>
      <c r="Z580" s="72">
        <v>0.27200000000000002</v>
      </c>
      <c r="AA580" s="72">
        <v>1.7999999999999999E-2</v>
      </c>
      <c r="AB580" s="4" t="s">
        <v>291</v>
      </c>
      <c r="AD580" s="1">
        <f t="shared" si="9"/>
        <v>32.811999999999998</v>
      </c>
    </row>
    <row r="581" spans="1:30" x14ac:dyDescent="0.3">
      <c r="A581" s="65">
        <v>580</v>
      </c>
      <c r="B581" s="66" t="s">
        <v>323</v>
      </c>
      <c r="C581" s="69" t="s">
        <v>77</v>
      </c>
      <c r="D581" s="71"/>
      <c r="E581" s="71">
        <v>894</v>
      </c>
      <c r="F581" s="71">
        <v>2030</v>
      </c>
      <c r="G581" s="72">
        <v>1941.91</v>
      </c>
      <c r="H581" s="72">
        <v>1727.018</v>
      </c>
      <c r="I581" s="72">
        <v>1525.6559999999999</v>
      </c>
      <c r="J581" s="72">
        <v>1336.6279999999999</v>
      </c>
      <c r="K581" s="72">
        <v>1173.143</v>
      </c>
      <c r="L581" s="72">
        <v>1022.909</v>
      </c>
      <c r="M581" s="72">
        <v>847.58799999999997</v>
      </c>
      <c r="N581" s="72">
        <v>683.80100000000004</v>
      </c>
      <c r="O581" s="72">
        <v>558.42499999999995</v>
      </c>
      <c r="P581" s="72">
        <v>453.16300000000001</v>
      </c>
      <c r="Q581" s="72">
        <v>358.74400000000003</v>
      </c>
      <c r="R581" s="72">
        <v>262.67899999999997</v>
      </c>
      <c r="S581" s="72">
        <v>176.07</v>
      </c>
      <c r="T581" s="72">
        <v>115.59</v>
      </c>
      <c r="U581" s="72">
        <v>72.313000000000002</v>
      </c>
      <c r="V581" s="72">
        <v>43.771000000000001</v>
      </c>
      <c r="W581" s="72">
        <v>24.495999999999999</v>
      </c>
      <c r="X581" s="72">
        <v>10.041</v>
      </c>
      <c r="Y581" s="72">
        <v>2.5960000000000001</v>
      </c>
      <c r="Z581" s="72">
        <v>0.35</v>
      </c>
      <c r="AA581" s="72">
        <v>2.4E-2</v>
      </c>
      <c r="AB581" s="4" t="s">
        <v>291</v>
      </c>
      <c r="AD581" s="1">
        <f t="shared" si="9"/>
        <v>37.506999999999998</v>
      </c>
    </row>
    <row r="582" spans="1:30" x14ac:dyDescent="0.3">
      <c r="A582" s="65">
        <v>581</v>
      </c>
      <c r="B582" s="66" t="s">
        <v>323</v>
      </c>
      <c r="C582" s="69" t="s">
        <v>77</v>
      </c>
      <c r="D582" s="71"/>
      <c r="E582" s="71">
        <v>894</v>
      </c>
      <c r="F582" s="71">
        <v>2035</v>
      </c>
      <c r="G582" s="72">
        <v>2126.06</v>
      </c>
      <c r="H582" s="72">
        <v>1918.7639999999999</v>
      </c>
      <c r="I582" s="72">
        <v>1717.135</v>
      </c>
      <c r="J582" s="72">
        <v>1514.7449999999999</v>
      </c>
      <c r="K582" s="72">
        <v>1318.9079999999999</v>
      </c>
      <c r="L582" s="72">
        <v>1152.088</v>
      </c>
      <c r="M582" s="72">
        <v>1000.397</v>
      </c>
      <c r="N582" s="72">
        <v>823.82500000000005</v>
      </c>
      <c r="O582" s="72">
        <v>660.18899999999996</v>
      </c>
      <c r="P582" s="72">
        <v>536.11099999999999</v>
      </c>
      <c r="Q582" s="72">
        <v>430.28699999999998</v>
      </c>
      <c r="R582" s="72">
        <v>336.00599999999997</v>
      </c>
      <c r="S582" s="72">
        <v>240.773</v>
      </c>
      <c r="T582" s="72">
        <v>154.988</v>
      </c>
      <c r="U582" s="72">
        <v>95.521000000000001</v>
      </c>
      <c r="V582" s="72">
        <v>53.715000000000003</v>
      </c>
      <c r="W582" s="72">
        <v>27.341999999999999</v>
      </c>
      <c r="X582" s="72">
        <v>11.489000000000001</v>
      </c>
      <c r="Y582" s="72">
        <v>3.069</v>
      </c>
      <c r="Z582" s="72">
        <v>0.443</v>
      </c>
      <c r="AA582" s="72">
        <v>3.1E-2</v>
      </c>
      <c r="AB582" s="4" t="s">
        <v>291</v>
      </c>
      <c r="AD582" s="1">
        <f t="shared" si="9"/>
        <v>42.374000000000002</v>
      </c>
    </row>
    <row r="583" spans="1:30" x14ac:dyDescent="0.3">
      <c r="A583" s="65">
        <v>582</v>
      </c>
      <c r="B583" s="66" t="s">
        <v>323</v>
      </c>
      <c r="C583" s="69" t="s">
        <v>77</v>
      </c>
      <c r="D583" s="71"/>
      <c r="E583" s="71">
        <v>894</v>
      </c>
      <c r="F583" s="71">
        <v>2040</v>
      </c>
      <c r="G583" s="72">
        <v>2309.0279999999998</v>
      </c>
      <c r="H583" s="72">
        <v>2105.1030000000001</v>
      </c>
      <c r="I583" s="72">
        <v>1909.35</v>
      </c>
      <c r="J583" s="72">
        <v>1706.2819999999999</v>
      </c>
      <c r="K583" s="72">
        <v>1496.6569999999999</v>
      </c>
      <c r="L583" s="72">
        <v>1297.972</v>
      </c>
      <c r="M583" s="72">
        <v>1130.058</v>
      </c>
      <c r="N583" s="72">
        <v>976.49199999999996</v>
      </c>
      <c r="O583" s="72">
        <v>799.77200000000005</v>
      </c>
      <c r="P583" s="72">
        <v>637.63300000000004</v>
      </c>
      <c r="Q583" s="72">
        <v>512.41399999999999</v>
      </c>
      <c r="R583" s="72">
        <v>405.70699999999999</v>
      </c>
      <c r="S583" s="72">
        <v>309.952</v>
      </c>
      <c r="T583" s="72">
        <v>213.23099999999999</v>
      </c>
      <c r="U583" s="72">
        <v>128.91499999999999</v>
      </c>
      <c r="V583" s="72">
        <v>71.525999999999996</v>
      </c>
      <c r="W583" s="72">
        <v>33.92</v>
      </c>
      <c r="X583" s="72">
        <v>13.025</v>
      </c>
      <c r="Y583" s="72">
        <v>3.58</v>
      </c>
      <c r="Z583" s="72">
        <v>0.53400000000000003</v>
      </c>
      <c r="AA583" s="72">
        <v>0.04</v>
      </c>
      <c r="AB583" s="4" t="s">
        <v>291</v>
      </c>
      <c r="AD583" s="1">
        <f t="shared" si="9"/>
        <v>51.098999999999997</v>
      </c>
    </row>
    <row r="584" spans="1:30" x14ac:dyDescent="0.3">
      <c r="A584" s="65">
        <v>583</v>
      </c>
      <c r="B584" s="66" t="s">
        <v>323</v>
      </c>
      <c r="C584" s="69" t="s">
        <v>77</v>
      </c>
      <c r="D584" s="71"/>
      <c r="E584" s="71">
        <v>894</v>
      </c>
      <c r="F584" s="71">
        <v>2045</v>
      </c>
      <c r="G584" s="72">
        <v>2501.002</v>
      </c>
      <c r="H584" s="72">
        <v>2290.4209999999998</v>
      </c>
      <c r="I584" s="72">
        <v>2096.2339999999999</v>
      </c>
      <c r="J584" s="72">
        <v>1898.4839999999999</v>
      </c>
      <c r="K584" s="72">
        <v>1687.7629999999999</v>
      </c>
      <c r="L584" s="72">
        <v>1475.4670000000001</v>
      </c>
      <c r="M584" s="72">
        <v>1276.384</v>
      </c>
      <c r="N584" s="72">
        <v>1106.9269999999999</v>
      </c>
      <c r="O584" s="72">
        <v>952.15200000000004</v>
      </c>
      <c r="P584" s="72">
        <v>776.02</v>
      </c>
      <c r="Q584" s="72">
        <v>612.49</v>
      </c>
      <c r="R584" s="72">
        <v>485.74099999999999</v>
      </c>
      <c r="S584" s="72">
        <v>376.488</v>
      </c>
      <c r="T584" s="72">
        <v>276.23500000000001</v>
      </c>
      <c r="U584" s="72">
        <v>178.58500000000001</v>
      </c>
      <c r="V584" s="72">
        <v>97.322999999999993</v>
      </c>
      <c r="W584" s="72">
        <v>45.66</v>
      </c>
      <c r="X584" s="72">
        <v>16.404</v>
      </c>
      <c r="Y584" s="72">
        <v>4.1340000000000003</v>
      </c>
      <c r="Z584" s="72">
        <v>0.63800000000000001</v>
      </c>
      <c r="AA584" s="72">
        <v>0.05</v>
      </c>
      <c r="AB584" s="4">
        <v>0</v>
      </c>
      <c r="AD584" s="1">
        <f t="shared" si="9"/>
        <v>66.885999999999996</v>
      </c>
    </row>
    <row r="585" spans="1:30" x14ac:dyDescent="0.3">
      <c r="A585" s="65">
        <v>584</v>
      </c>
      <c r="B585" s="66" t="s">
        <v>323</v>
      </c>
      <c r="C585" s="69" t="s">
        <v>77</v>
      </c>
      <c r="D585" s="71"/>
      <c r="E585" s="71">
        <v>894</v>
      </c>
      <c r="F585" s="71">
        <v>2050</v>
      </c>
      <c r="G585" s="72">
        <v>2696.5360000000001</v>
      </c>
      <c r="H585" s="72">
        <v>2483.241</v>
      </c>
      <c r="I585" s="72">
        <v>2281.7339999999999</v>
      </c>
      <c r="J585" s="72">
        <v>2085.2460000000001</v>
      </c>
      <c r="K585" s="72">
        <v>1879.489</v>
      </c>
      <c r="L585" s="72">
        <v>1666.1320000000001</v>
      </c>
      <c r="M585" s="72">
        <v>1453.7739999999999</v>
      </c>
      <c r="N585" s="72">
        <v>1253.7670000000001</v>
      </c>
      <c r="O585" s="72">
        <v>1083.0319999999999</v>
      </c>
      <c r="P585" s="72">
        <v>927.18</v>
      </c>
      <c r="Q585" s="72">
        <v>748.36099999999999</v>
      </c>
      <c r="R585" s="72">
        <v>583.19600000000003</v>
      </c>
      <c r="S585" s="72">
        <v>453.27199999999999</v>
      </c>
      <c r="T585" s="72">
        <v>337.947</v>
      </c>
      <c r="U585" s="72">
        <v>233.446</v>
      </c>
      <c r="V585" s="72">
        <v>136.411</v>
      </c>
      <c r="W585" s="72">
        <v>63.027999999999999</v>
      </c>
      <c r="X585" s="72">
        <v>22.489000000000001</v>
      </c>
      <c r="Y585" s="72">
        <v>5.33</v>
      </c>
      <c r="Z585" s="72">
        <v>0.75700000000000001</v>
      </c>
      <c r="AA585" s="72">
        <v>6.0999999999999999E-2</v>
      </c>
      <c r="AB585" s="4">
        <v>0</v>
      </c>
      <c r="AD585" s="1">
        <f t="shared" si="9"/>
        <v>91.665000000000006</v>
      </c>
    </row>
    <row r="586" spans="1:30" x14ac:dyDescent="0.3">
      <c r="A586" s="65">
        <v>585</v>
      </c>
      <c r="B586" s="66" t="s">
        <v>323</v>
      </c>
      <c r="C586" s="69" t="s">
        <v>77</v>
      </c>
      <c r="D586" s="71"/>
      <c r="E586" s="71">
        <v>894</v>
      </c>
      <c r="F586" s="71">
        <v>2055</v>
      </c>
      <c r="G586" s="72">
        <v>2893.0839999999998</v>
      </c>
      <c r="H586" s="72">
        <v>2679.5790000000002</v>
      </c>
      <c r="I586" s="72">
        <v>2474.7779999999998</v>
      </c>
      <c r="J586" s="72">
        <v>2270.826</v>
      </c>
      <c r="K586" s="72">
        <v>2066.16</v>
      </c>
      <c r="L586" s="72">
        <v>1857.691</v>
      </c>
      <c r="M586" s="72">
        <v>1644.2539999999999</v>
      </c>
      <c r="N586" s="72">
        <v>1430.9849999999999</v>
      </c>
      <c r="O586" s="72">
        <v>1229.7940000000001</v>
      </c>
      <c r="P586" s="72">
        <v>1057.502</v>
      </c>
      <c r="Q586" s="72">
        <v>896.91</v>
      </c>
      <c r="R586" s="72">
        <v>715.22</v>
      </c>
      <c r="S586" s="72">
        <v>546.89099999999996</v>
      </c>
      <c r="T586" s="72">
        <v>409.73700000000002</v>
      </c>
      <c r="U586" s="72">
        <v>288.45</v>
      </c>
      <c r="V586" s="72">
        <v>180.77799999999999</v>
      </c>
      <c r="W586" s="72">
        <v>89.858000000000004</v>
      </c>
      <c r="X586" s="72">
        <v>31.715</v>
      </c>
      <c r="Y586" s="72">
        <v>7.5140000000000002</v>
      </c>
      <c r="Z586" s="72">
        <v>1.0069999999999999</v>
      </c>
      <c r="AA586" s="72">
        <v>7.4999999999999997E-2</v>
      </c>
      <c r="AB586" s="4">
        <v>0</v>
      </c>
      <c r="AD586" s="1">
        <f t="shared" si="9"/>
        <v>130.16900000000001</v>
      </c>
    </row>
    <row r="587" spans="1:30" x14ac:dyDescent="0.3">
      <c r="A587" s="65">
        <v>586</v>
      </c>
      <c r="B587" s="66" t="s">
        <v>323</v>
      </c>
      <c r="C587" s="69" t="s">
        <v>77</v>
      </c>
      <c r="D587" s="71"/>
      <c r="E587" s="71">
        <v>894</v>
      </c>
      <c r="F587" s="71">
        <v>2060</v>
      </c>
      <c r="G587" s="72">
        <v>3071.4650000000001</v>
      </c>
      <c r="H587" s="72">
        <v>2877.1210000000001</v>
      </c>
      <c r="I587" s="72">
        <v>2671.42</v>
      </c>
      <c r="J587" s="72">
        <v>2464.0219999999999</v>
      </c>
      <c r="K587" s="72">
        <v>2251.877</v>
      </c>
      <c r="L587" s="72">
        <v>2044.4</v>
      </c>
      <c r="M587" s="72">
        <v>1835.578</v>
      </c>
      <c r="N587" s="72">
        <v>1620.877</v>
      </c>
      <c r="O587" s="72">
        <v>1406.127</v>
      </c>
      <c r="P587" s="72">
        <v>1203.354</v>
      </c>
      <c r="Q587" s="72">
        <v>1025.5709999999999</v>
      </c>
      <c r="R587" s="72">
        <v>859.86699999999996</v>
      </c>
      <c r="S587" s="72">
        <v>673.50400000000002</v>
      </c>
      <c r="T587" s="72">
        <v>497.387</v>
      </c>
      <c r="U587" s="72">
        <v>352.93</v>
      </c>
      <c r="V587" s="72">
        <v>226.39699999999999</v>
      </c>
      <c r="W587" s="72">
        <v>121.19199999999999</v>
      </c>
      <c r="X587" s="72">
        <v>46.256</v>
      </c>
      <c r="Y587" s="72">
        <v>10.920999999999999</v>
      </c>
      <c r="Z587" s="72">
        <v>1.474</v>
      </c>
      <c r="AA587" s="72">
        <v>0.10199999999999999</v>
      </c>
      <c r="AB587" s="4">
        <v>0</v>
      </c>
      <c r="AD587" s="1">
        <f t="shared" si="9"/>
        <v>179.94499999999996</v>
      </c>
    </row>
    <row r="588" spans="1:30" x14ac:dyDescent="0.3">
      <c r="A588" s="65">
        <v>587</v>
      </c>
      <c r="B588" s="66" t="s">
        <v>323</v>
      </c>
      <c r="C588" s="69" t="s">
        <v>77</v>
      </c>
      <c r="D588" s="71"/>
      <c r="E588" s="71">
        <v>894</v>
      </c>
      <c r="F588" s="71">
        <v>2065</v>
      </c>
      <c r="G588" s="72">
        <v>3243.5749999999998</v>
      </c>
      <c r="H588" s="72">
        <v>3056.6619999999998</v>
      </c>
      <c r="I588" s="72">
        <v>2869.3150000000001</v>
      </c>
      <c r="J588" s="72">
        <v>2660.8739999999998</v>
      </c>
      <c r="K588" s="72">
        <v>2445.241</v>
      </c>
      <c r="L588" s="72">
        <v>2230.3389999999999</v>
      </c>
      <c r="M588" s="72">
        <v>2022.31</v>
      </c>
      <c r="N588" s="72">
        <v>1811.836</v>
      </c>
      <c r="O588" s="72">
        <v>1595.2380000000001</v>
      </c>
      <c r="P588" s="72">
        <v>1378.4860000000001</v>
      </c>
      <c r="Q588" s="72">
        <v>1169.7729999999999</v>
      </c>
      <c r="R588" s="72">
        <v>986.06600000000003</v>
      </c>
      <c r="S588" s="72">
        <v>812.74300000000005</v>
      </c>
      <c r="T588" s="72">
        <v>615.80700000000002</v>
      </c>
      <c r="U588" s="72">
        <v>431.85</v>
      </c>
      <c r="V588" s="72">
        <v>280.38200000000001</v>
      </c>
      <c r="W588" s="72">
        <v>154.65299999999999</v>
      </c>
      <c r="X588" s="72">
        <v>64.215999999999994</v>
      </c>
      <c r="Y588" s="72">
        <v>16.591999999999999</v>
      </c>
      <c r="Z588" s="72">
        <v>2.2589999999999999</v>
      </c>
      <c r="AA588" s="72">
        <v>0.157</v>
      </c>
      <c r="AB588" s="4">
        <v>0</v>
      </c>
      <c r="AD588" s="1">
        <f t="shared" si="9"/>
        <v>237.87699999999995</v>
      </c>
    </row>
    <row r="589" spans="1:30" x14ac:dyDescent="0.3">
      <c r="A589" s="65">
        <v>588</v>
      </c>
      <c r="B589" s="66" t="s">
        <v>323</v>
      </c>
      <c r="C589" s="69" t="s">
        <v>77</v>
      </c>
      <c r="D589" s="71"/>
      <c r="E589" s="71">
        <v>894</v>
      </c>
      <c r="F589" s="71">
        <v>2070</v>
      </c>
      <c r="G589" s="72">
        <v>3407.4749999999999</v>
      </c>
      <c r="H589" s="72">
        <v>3229.97</v>
      </c>
      <c r="I589" s="72">
        <v>3049.3150000000001</v>
      </c>
      <c r="J589" s="72">
        <v>2859.03</v>
      </c>
      <c r="K589" s="72">
        <v>2642.3719999999998</v>
      </c>
      <c r="L589" s="72">
        <v>2423.9749999999999</v>
      </c>
      <c r="M589" s="72">
        <v>2208.433</v>
      </c>
      <c r="N589" s="72">
        <v>1998.4929999999999</v>
      </c>
      <c r="O589" s="72">
        <v>1785.675</v>
      </c>
      <c r="P589" s="72">
        <v>1566.518</v>
      </c>
      <c r="Q589" s="72">
        <v>1342.885</v>
      </c>
      <c r="R589" s="72">
        <v>1127.7739999999999</v>
      </c>
      <c r="S589" s="72">
        <v>935.26900000000001</v>
      </c>
      <c r="T589" s="72">
        <v>746.68499999999995</v>
      </c>
      <c r="U589" s="72">
        <v>538.42999999999995</v>
      </c>
      <c r="V589" s="72">
        <v>346.767</v>
      </c>
      <c r="W589" s="72">
        <v>194.797</v>
      </c>
      <c r="X589" s="72">
        <v>84.135000000000005</v>
      </c>
      <c r="Y589" s="72">
        <v>23.911000000000001</v>
      </c>
      <c r="Z589" s="72">
        <v>3.6019999999999999</v>
      </c>
      <c r="AA589" s="72">
        <v>0.252</v>
      </c>
      <c r="AB589" s="4">
        <v>1E-3</v>
      </c>
      <c r="AD589" s="1">
        <f t="shared" si="9"/>
        <v>306.69799999999998</v>
      </c>
    </row>
    <row r="590" spans="1:30" x14ac:dyDescent="0.3">
      <c r="A590" s="65">
        <v>589</v>
      </c>
      <c r="B590" s="66" t="s">
        <v>323</v>
      </c>
      <c r="C590" s="69" t="s">
        <v>77</v>
      </c>
      <c r="D590" s="71"/>
      <c r="E590" s="71">
        <v>894</v>
      </c>
      <c r="F590" s="71">
        <v>2075</v>
      </c>
      <c r="G590" s="72">
        <v>3565.0940000000001</v>
      </c>
      <c r="H590" s="72">
        <v>3394.931</v>
      </c>
      <c r="I590" s="72">
        <v>3223.0410000000002</v>
      </c>
      <c r="J590" s="72">
        <v>3039.3220000000001</v>
      </c>
      <c r="K590" s="72">
        <v>2840.7710000000002</v>
      </c>
      <c r="L590" s="72">
        <v>2621.3690000000001</v>
      </c>
      <c r="M590" s="72">
        <v>2402.221</v>
      </c>
      <c r="N590" s="72">
        <v>2184.6480000000001</v>
      </c>
      <c r="O590" s="72">
        <v>1972.057</v>
      </c>
      <c r="P590" s="72">
        <v>1756.114</v>
      </c>
      <c r="Q590" s="72">
        <v>1528.971</v>
      </c>
      <c r="R590" s="72">
        <v>1297.866</v>
      </c>
      <c r="S590" s="72">
        <v>1073.194</v>
      </c>
      <c r="T590" s="72">
        <v>863.17100000000005</v>
      </c>
      <c r="U590" s="72">
        <v>657.16700000000003</v>
      </c>
      <c r="V590" s="72">
        <v>436.68</v>
      </c>
      <c r="W590" s="72">
        <v>244.72800000000001</v>
      </c>
      <c r="X590" s="72">
        <v>108.58</v>
      </c>
      <c r="Y590" s="72">
        <v>32.427999999999997</v>
      </c>
      <c r="Z590" s="72">
        <v>5.431</v>
      </c>
      <c r="AA590" s="72">
        <v>0.42099999999999999</v>
      </c>
      <c r="AB590" s="4" t="s">
        <v>291</v>
      </c>
      <c r="AD590" s="1">
        <f t="shared" si="9"/>
        <v>391.58799999999997</v>
      </c>
    </row>
    <row r="591" spans="1:30" x14ac:dyDescent="0.3">
      <c r="A591" s="65">
        <v>590</v>
      </c>
      <c r="B591" s="66" t="s">
        <v>323</v>
      </c>
      <c r="C591" s="69" t="s">
        <v>77</v>
      </c>
      <c r="D591" s="71"/>
      <c r="E591" s="71">
        <v>894</v>
      </c>
      <c r="F591" s="71">
        <v>2080</v>
      </c>
      <c r="G591" s="72">
        <v>3710.9070000000002</v>
      </c>
      <c r="H591" s="72">
        <v>3552.7249999999999</v>
      </c>
      <c r="I591" s="72">
        <v>3388.0459999999998</v>
      </c>
      <c r="J591" s="72">
        <v>3213.0720000000001</v>
      </c>
      <c r="K591" s="72">
        <v>3021.0790000000002</v>
      </c>
      <c r="L591" s="72">
        <v>2819.625</v>
      </c>
      <c r="M591" s="72">
        <v>2599.424</v>
      </c>
      <c r="N591" s="72">
        <v>2378.1179999999999</v>
      </c>
      <c r="O591" s="72">
        <v>2157.7600000000002</v>
      </c>
      <c r="P591" s="72">
        <v>1941.633</v>
      </c>
      <c r="Q591" s="72">
        <v>1716.6869999999999</v>
      </c>
      <c r="R591" s="72">
        <v>1480.8340000000001</v>
      </c>
      <c r="S591" s="72">
        <v>1238.6949999999999</v>
      </c>
      <c r="T591" s="72">
        <v>994.85400000000004</v>
      </c>
      <c r="U591" s="72">
        <v>764.63300000000004</v>
      </c>
      <c r="V591" s="72">
        <v>538.34100000000001</v>
      </c>
      <c r="W591" s="72">
        <v>313.26900000000001</v>
      </c>
      <c r="X591" s="72">
        <v>140.04599999999999</v>
      </c>
      <c r="Y591" s="72">
        <v>43.497</v>
      </c>
      <c r="Z591" s="72">
        <v>7.7619999999999996</v>
      </c>
      <c r="AA591" s="72">
        <v>0.67700000000000005</v>
      </c>
      <c r="AB591" s="4" t="s">
        <v>291</v>
      </c>
      <c r="AD591" s="1">
        <f t="shared" si="9"/>
        <v>505.25100000000003</v>
      </c>
    </row>
    <row r="592" spans="1:30" x14ac:dyDescent="0.3">
      <c r="A592" s="65">
        <v>591</v>
      </c>
      <c r="B592" s="66" t="s">
        <v>323</v>
      </c>
      <c r="C592" s="69" t="s">
        <v>77</v>
      </c>
      <c r="D592" s="71"/>
      <c r="E592" s="71">
        <v>894</v>
      </c>
      <c r="F592" s="71">
        <v>2085</v>
      </c>
      <c r="G592" s="72">
        <v>3837.8180000000002</v>
      </c>
      <c r="H592" s="72">
        <v>3698.703</v>
      </c>
      <c r="I592" s="72">
        <v>3545.8980000000001</v>
      </c>
      <c r="J592" s="72">
        <v>3378.1460000000002</v>
      </c>
      <c r="K592" s="72">
        <v>3194.8989999999999</v>
      </c>
      <c r="L592" s="72">
        <v>2999.9769999999999</v>
      </c>
      <c r="M592" s="72">
        <v>2797.5390000000002</v>
      </c>
      <c r="N592" s="72">
        <v>2575.1</v>
      </c>
      <c r="O592" s="72">
        <v>2350.8249999999998</v>
      </c>
      <c r="P592" s="72">
        <v>2126.692</v>
      </c>
      <c r="Q592" s="72">
        <v>1900.78</v>
      </c>
      <c r="R592" s="72">
        <v>1665.8579999999999</v>
      </c>
      <c r="S592" s="72">
        <v>1417.1869999999999</v>
      </c>
      <c r="T592" s="72">
        <v>1153.0509999999999</v>
      </c>
      <c r="U592" s="72">
        <v>886.76700000000005</v>
      </c>
      <c r="V592" s="72">
        <v>632.38499999999999</v>
      </c>
      <c r="W592" s="72">
        <v>392.137</v>
      </c>
      <c r="X592" s="72">
        <v>183.65299999999999</v>
      </c>
      <c r="Y592" s="72">
        <v>58.13</v>
      </c>
      <c r="Z592" s="72">
        <v>10.928000000000001</v>
      </c>
      <c r="AA592" s="72">
        <v>1.03</v>
      </c>
      <c r="AB592" s="4" t="s">
        <v>291</v>
      </c>
      <c r="AD592" s="1">
        <f t="shared" si="9"/>
        <v>645.87799999999993</v>
      </c>
    </row>
    <row r="593" spans="1:30" x14ac:dyDescent="0.3">
      <c r="A593" s="65">
        <v>592</v>
      </c>
      <c r="B593" s="66" t="s">
        <v>323</v>
      </c>
      <c r="C593" s="69" t="s">
        <v>77</v>
      </c>
      <c r="D593" s="71"/>
      <c r="E593" s="71">
        <v>894</v>
      </c>
      <c r="F593" s="71">
        <v>2090</v>
      </c>
      <c r="G593" s="72">
        <v>3946.049</v>
      </c>
      <c r="H593" s="72">
        <v>3825.8470000000002</v>
      </c>
      <c r="I593" s="72">
        <v>3691.951</v>
      </c>
      <c r="J593" s="72">
        <v>3536.1019999999999</v>
      </c>
      <c r="K593" s="72">
        <v>3360.1190000000001</v>
      </c>
      <c r="L593" s="72">
        <v>3173.922</v>
      </c>
      <c r="M593" s="72">
        <v>2977.9690000000001</v>
      </c>
      <c r="N593" s="72">
        <v>2773.087</v>
      </c>
      <c r="O593" s="72">
        <v>2547.5369999999998</v>
      </c>
      <c r="P593" s="72">
        <v>2319.1930000000002</v>
      </c>
      <c r="Q593" s="72">
        <v>2084.7429999999999</v>
      </c>
      <c r="R593" s="72">
        <v>1847.865</v>
      </c>
      <c r="S593" s="72">
        <v>1598.3489999999999</v>
      </c>
      <c r="T593" s="72">
        <v>1324.366</v>
      </c>
      <c r="U593" s="72">
        <v>1033.855</v>
      </c>
      <c r="V593" s="72">
        <v>740.14099999999996</v>
      </c>
      <c r="W593" s="72">
        <v>467.29399999999998</v>
      </c>
      <c r="X593" s="72">
        <v>235.08</v>
      </c>
      <c r="Y593" s="72">
        <v>78.787999999999997</v>
      </c>
      <c r="Z593" s="72">
        <v>15.276</v>
      </c>
      <c r="AA593" s="72">
        <v>1.5329999999999999</v>
      </c>
      <c r="AB593" s="4" t="s">
        <v>291</v>
      </c>
      <c r="AD593" s="1">
        <f t="shared" si="9"/>
        <v>797.971</v>
      </c>
    </row>
    <row r="594" spans="1:30" x14ac:dyDescent="0.3">
      <c r="A594" s="65">
        <v>593</v>
      </c>
      <c r="B594" s="66" t="s">
        <v>323</v>
      </c>
      <c r="C594" s="69" t="s">
        <v>77</v>
      </c>
      <c r="D594" s="71"/>
      <c r="E594" s="71">
        <v>894</v>
      </c>
      <c r="F594" s="71">
        <v>2095</v>
      </c>
      <c r="G594" s="72">
        <v>4036.4540000000002</v>
      </c>
      <c r="H594" s="72">
        <v>3934.3270000000002</v>
      </c>
      <c r="I594" s="72">
        <v>3819.2269999999999</v>
      </c>
      <c r="J594" s="72">
        <v>3682.2939999999999</v>
      </c>
      <c r="K594" s="72">
        <v>3518.2730000000001</v>
      </c>
      <c r="L594" s="72">
        <v>3339.3710000000001</v>
      </c>
      <c r="M594" s="72">
        <v>3152.0909999999999</v>
      </c>
      <c r="N594" s="72">
        <v>2953.6570000000002</v>
      </c>
      <c r="O594" s="72">
        <v>2745.366</v>
      </c>
      <c r="P594" s="72">
        <v>2515.5250000000001</v>
      </c>
      <c r="Q594" s="72">
        <v>2276.2809999999999</v>
      </c>
      <c r="R594" s="72">
        <v>2030.1790000000001</v>
      </c>
      <c r="S594" s="72">
        <v>1777.2729999999999</v>
      </c>
      <c r="T594" s="72">
        <v>1499.1790000000001</v>
      </c>
      <c r="U594" s="72">
        <v>1194.066</v>
      </c>
      <c r="V594" s="72">
        <v>870.44500000000005</v>
      </c>
      <c r="W594" s="72">
        <v>554.36900000000003</v>
      </c>
      <c r="X594" s="72">
        <v>286.04399999999998</v>
      </c>
      <c r="Y594" s="72">
        <v>104.02200000000001</v>
      </c>
      <c r="Z594" s="72">
        <v>21.605</v>
      </c>
      <c r="AA594" s="72">
        <v>2.258</v>
      </c>
      <c r="AB594" s="4" t="s">
        <v>291</v>
      </c>
      <c r="AD594" s="1">
        <f t="shared" si="9"/>
        <v>968.29800000000012</v>
      </c>
    </row>
    <row r="595" spans="1:30" x14ac:dyDescent="0.3">
      <c r="A595" s="65">
        <v>594</v>
      </c>
      <c r="B595" s="66" t="s">
        <v>323</v>
      </c>
      <c r="C595" s="69" t="s">
        <v>77</v>
      </c>
      <c r="D595" s="71"/>
      <c r="E595" s="71">
        <v>894</v>
      </c>
      <c r="F595" s="71">
        <v>2100</v>
      </c>
      <c r="G595" s="72">
        <v>4108.4470000000001</v>
      </c>
      <c r="H595" s="72">
        <v>4025.0610000000001</v>
      </c>
      <c r="I595" s="72">
        <v>3927.8519999999999</v>
      </c>
      <c r="J595" s="72">
        <v>3809.7930000000001</v>
      </c>
      <c r="K595" s="72">
        <v>3664.7939999999999</v>
      </c>
      <c r="L595" s="72">
        <v>3497.8319999999999</v>
      </c>
      <c r="M595" s="72">
        <v>3317.8429999999998</v>
      </c>
      <c r="N595" s="72">
        <v>3128.0340000000001</v>
      </c>
      <c r="O595" s="72">
        <v>2926.116</v>
      </c>
      <c r="P595" s="72">
        <v>2713.13</v>
      </c>
      <c r="Q595" s="72">
        <v>2471.8919999999998</v>
      </c>
      <c r="R595" s="72">
        <v>2220.2620000000002</v>
      </c>
      <c r="S595" s="72">
        <v>1957.0909999999999</v>
      </c>
      <c r="T595" s="72">
        <v>1672.8630000000001</v>
      </c>
      <c r="U595" s="72">
        <v>1358.8589999999999</v>
      </c>
      <c r="V595" s="72">
        <v>1013.675</v>
      </c>
      <c r="W595" s="72">
        <v>660.38</v>
      </c>
      <c r="X595" s="72">
        <v>346.173</v>
      </c>
      <c r="Y595" s="72">
        <v>130.429</v>
      </c>
      <c r="Z595" s="72">
        <v>29.757999999999999</v>
      </c>
      <c r="AA595" s="72">
        <v>3.3660000000000001</v>
      </c>
      <c r="AB595" s="4" t="s">
        <v>291</v>
      </c>
      <c r="AD595" s="1">
        <f t="shared" si="9"/>
        <v>1170.106</v>
      </c>
    </row>
    <row r="596" spans="1:30" x14ac:dyDescent="0.3">
      <c r="A596" s="65">
        <v>595</v>
      </c>
      <c r="B596" s="66" t="s">
        <v>323</v>
      </c>
      <c r="C596" s="69" t="s">
        <v>78</v>
      </c>
      <c r="D596" s="71"/>
      <c r="E596" s="71">
        <v>716</v>
      </c>
      <c r="F596" s="71">
        <v>2015</v>
      </c>
      <c r="G596" s="72">
        <v>1259.2080000000001</v>
      </c>
      <c r="H596" s="72">
        <v>1090.0039999999999</v>
      </c>
      <c r="I596" s="72">
        <v>934.03700000000003</v>
      </c>
      <c r="J596" s="72">
        <v>844.351</v>
      </c>
      <c r="K596" s="72">
        <v>775.56299999999999</v>
      </c>
      <c r="L596" s="72">
        <v>688.66399999999999</v>
      </c>
      <c r="M596" s="72">
        <v>588.61300000000006</v>
      </c>
      <c r="N596" s="72">
        <v>445.62700000000001</v>
      </c>
      <c r="O596" s="72">
        <v>306.07499999999999</v>
      </c>
      <c r="P596" s="72">
        <v>205.215</v>
      </c>
      <c r="Q596" s="72">
        <v>149.03700000000001</v>
      </c>
      <c r="R596" s="72">
        <v>113.874</v>
      </c>
      <c r="S596" s="72">
        <v>91.677999999999997</v>
      </c>
      <c r="T596" s="72">
        <v>61.860999999999997</v>
      </c>
      <c r="U596" s="72">
        <v>55.183</v>
      </c>
      <c r="V596" s="72">
        <v>37.359000000000002</v>
      </c>
      <c r="W596" s="72">
        <v>20.696000000000002</v>
      </c>
      <c r="X596" s="72">
        <v>8.5630000000000006</v>
      </c>
      <c r="Y596" s="72">
        <v>2.1240000000000001</v>
      </c>
      <c r="Z596" s="72">
        <v>0.34100000000000003</v>
      </c>
      <c r="AA596" s="72">
        <v>2.3E-2</v>
      </c>
      <c r="AB596" s="4" t="s">
        <v>291</v>
      </c>
      <c r="AD596" s="1">
        <f t="shared" si="9"/>
        <v>31.747</v>
      </c>
    </row>
    <row r="597" spans="1:30" x14ac:dyDescent="0.3">
      <c r="A597" s="65">
        <v>596</v>
      </c>
      <c r="B597" s="66" t="s">
        <v>323</v>
      </c>
      <c r="C597" s="69" t="s">
        <v>78</v>
      </c>
      <c r="D597" s="71"/>
      <c r="E597" s="71">
        <v>716</v>
      </c>
      <c r="F597" s="71">
        <v>2020</v>
      </c>
      <c r="G597" s="72">
        <v>1267.404</v>
      </c>
      <c r="H597" s="72">
        <v>1235.7739999999999</v>
      </c>
      <c r="I597" s="72">
        <v>1079.6020000000001</v>
      </c>
      <c r="J597" s="72">
        <v>921.10299999999995</v>
      </c>
      <c r="K597" s="72">
        <v>822.79300000000001</v>
      </c>
      <c r="L597" s="72">
        <v>749.12</v>
      </c>
      <c r="M597" s="72">
        <v>661.42200000000003</v>
      </c>
      <c r="N597" s="72">
        <v>559.77</v>
      </c>
      <c r="O597" s="72">
        <v>417.678</v>
      </c>
      <c r="P597" s="72">
        <v>283.19200000000001</v>
      </c>
      <c r="Q597" s="72">
        <v>187.12200000000001</v>
      </c>
      <c r="R597" s="72">
        <v>134.76499999999999</v>
      </c>
      <c r="S597" s="72">
        <v>101.813</v>
      </c>
      <c r="T597" s="72">
        <v>79.3</v>
      </c>
      <c r="U597" s="72">
        <v>50.273000000000003</v>
      </c>
      <c r="V597" s="72">
        <v>40.246000000000002</v>
      </c>
      <c r="W597" s="72">
        <v>22.763999999999999</v>
      </c>
      <c r="X597" s="72">
        <v>9.452</v>
      </c>
      <c r="Y597" s="72">
        <v>2.556</v>
      </c>
      <c r="Z597" s="72">
        <v>0.35599999999999998</v>
      </c>
      <c r="AA597" s="72">
        <v>0.03</v>
      </c>
      <c r="AB597" s="4" t="s">
        <v>291</v>
      </c>
      <c r="AD597" s="1">
        <f t="shared" si="9"/>
        <v>35.158000000000001</v>
      </c>
    </row>
    <row r="598" spans="1:30" x14ac:dyDescent="0.3">
      <c r="A598" s="65">
        <v>597</v>
      </c>
      <c r="B598" s="66" t="s">
        <v>323</v>
      </c>
      <c r="C598" s="69" t="s">
        <v>78</v>
      </c>
      <c r="D598" s="71"/>
      <c r="E598" s="71">
        <v>716</v>
      </c>
      <c r="F598" s="71">
        <v>2025</v>
      </c>
      <c r="G598" s="72">
        <v>1276.711</v>
      </c>
      <c r="H598" s="72">
        <v>1247.451</v>
      </c>
      <c r="I598" s="72">
        <v>1226.213</v>
      </c>
      <c r="J598" s="72">
        <v>1067.5250000000001</v>
      </c>
      <c r="K598" s="72">
        <v>901.07600000000002</v>
      </c>
      <c r="L598" s="72">
        <v>798.35900000000004</v>
      </c>
      <c r="M598" s="72">
        <v>723.23299999999995</v>
      </c>
      <c r="N598" s="72">
        <v>633.16600000000005</v>
      </c>
      <c r="O598" s="72">
        <v>529.85500000000002</v>
      </c>
      <c r="P598" s="72">
        <v>390.822</v>
      </c>
      <c r="Q598" s="72">
        <v>260.32</v>
      </c>
      <c r="R598" s="72">
        <v>169.321</v>
      </c>
      <c r="S598" s="72">
        <v>119.879</v>
      </c>
      <c r="T598" s="72">
        <v>87.677000000000007</v>
      </c>
      <c r="U598" s="72">
        <v>64.498000000000005</v>
      </c>
      <c r="V598" s="72">
        <v>36.783000000000001</v>
      </c>
      <c r="W598" s="72">
        <v>24.739000000000001</v>
      </c>
      <c r="X598" s="72">
        <v>10.51</v>
      </c>
      <c r="Y598" s="72">
        <v>2.85</v>
      </c>
      <c r="Z598" s="72">
        <v>0.432</v>
      </c>
      <c r="AA598" s="72">
        <v>3.2000000000000001E-2</v>
      </c>
      <c r="AB598" s="4">
        <v>1E-3</v>
      </c>
      <c r="AD598" s="1">
        <f t="shared" si="9"/>
        <v>38.564</v>
      </c>
    </row>
    <row r="599" spans="1:30" x14ac:dyDescent="0.3">
      <c r="A599" s="65">
        <v>598</v>
      </c>
      <c r="B599" s="66" t="s">
        <v>323</v>
      </c>
      <c r="C599" s="69" t="s">
        <v>78</v>
      </c>
      <c r="D599" s="71"/>
      <c r="E599" s="71">
        <v>716</v>
      </c>
      <c r="F599" s="71">
        <v>2030</v>
      </c>
      <c r="G599" s="72">
        <v>1308.2460000000001</v>
      </c>
      <c r="H599" s="72">
        <v>1259.403</v>
      </c>
      <c r="I599" s="72">
        <v>1239.3779999999999</v>
      </c>
      <c r="J599" s="72">
        <v>1215.5609999999999</v>
      </c>
      <c r="K599" s="72">
        <v>1049.4380000000001</v>
      </c>
      <c r="L599" s="72">
        <v>879.98699999999997</v>
      </c>
      <c r="M599" s="72">
        <v>776.149</v>
      </c>
      <c r="N599" s="72">
        <v>698.38</v>
      </c>
      <c r="O599" s="72">
        <v>606.19200000000001</v>
      </c>
      <c r="P599" s="72">
        <v>502.97500000000002</v>
      </c>
      <c r="Q599" s="72">
        <v>365.21100000000001</v>
      </c>
      <c r="R599" s="72">
        <v>238.803</v>
      </c>
      <c r="S599" s="72">
        <v>151.78100000000001</v>
      </c>
      <c r="T599" s="72">
        <v>103.551</v>
      </c>
      <c r="U599" s="72">
        <v>71.513999999999996</v>
      </c>
      <c r="V599" s="72">
        <v>47.509</v>
      </c>
      <c r="W599" s="72">
        <v>22.837</v>
      </c>
      <c r="X599" s="72">
        <v>11.561999999999999</v>
      </c>
      <c r="Y599" s="72">
        <v>3.2109999999999999</v>
      </c>
      <c r="Z599" s="72">
        <v>0.48799999999999999</v>
      </c>
      <c r="AA599" s="72">
        <v>3.9E-2</v>
      </c>
      <c r="AB599" s="4">
        <v>2E-3</v>
      </c>
      <c r="AD599" s="1">
        <f t="shared" si="9"/>
        <v>38.139000000000003</v>
      </c>
    </row>
    <row r="600" spans="1:30" x14ac:dyDescent="0.3">
      <c r="A600" s="65">
        <v>599</v>
      </c>
      <c r="B600" s="66" t="s">
        <v>323</v>
      </c>
      <c r="C600" s="69" t="s">
        <v>78</v>
      </c>
      <c r="D600" s="71"/>
      <c r="E600" s="71">
        <v>716</v>
      </c>
      <c r="F600" s="71">
        <v>2035</v>
      </c>
      <c r="G600" s="72">
        <v>1358.556</v>
      </c>
      <c r="H600" s="72">
        <v>1292.596</v>
      </c>
      <c r="I600" s="72">
        <v>1252.049</v>
      </c>
      <c r="J600" s="72">
        <v>1229.671</v>
      </c>
      <c r="K600" s="72">
        <v>1197.165</v>
      </c>
      <c r="L600" s="72">
        <v>1027.7070000000001</v>
      </c>
      <c r="M600" s="72">
        <v>858.447</v>
      </c>
      <c r="N600" s="72">
        <v>753.21600000000001</v>
      </c>
      <c r="O600" s="72">
        <v>673.52800000000002</v>
      </c>
      <c r="P600" s="72">
        <v>580.70100000000002</v>
      </c>
      <c r="Q600" s="72">
        <v>475.59100000000001</v>
      </c>
      <c r="R600" s="72">
        <v>339.41899999999998</v>
      </c>
      <c r="S600" s="72">
        <v>216.422</v>
      </c>
      <c r="T600" s="72">
        <v>131.95099999999999</v>
      </c>
      <c r="U600" s="72">
        <v>84.762</v>
      </c>
      <c r="V600" s="72">
        <v>52.908999999999999</v>
      </c>
      <c r="W600" s="72">
        <v>29.751999999999999</v>
      </c>
      <c r="X600" s="72">
        <v>10.798999999999999</v>
      </c>
      <c r="Y600" s="72">
        <v>3.5859999999999999</v>
      </c>
      <c r="Z600" s="72">
        <v>0.55900000000000005</v>
      </c>
      <c r="AA600" s="72">
        <v>4.4999999999999998E-2</v>
      </c>
      <c r="AB600" s="4">
        <v>2E-3</v>
      </c>
      <c r="AD600" s="1">
        <f t="shared" si="9"/>
        <v>44.743000000000002</v>
      </c>
    </row>
    <row r="601" spans="1:30" x14ac:dyDescent="0.3">
      <c r="A601" s="65">
        <v>600</v>
      </c>
      <c r="B601" s="66" t="s">
        <v>323</v>
      </c>
      <c r="C601" s="69" t="s">
        <v>78</v>
      </c>
      <c r="D601" s="71"/>
      <c r="E601" s="71">
        <v>716</v>
      </c>
      <c r="F601" s="71">
        <v>2040</v>
      </c>
      <c r="G601" s="72">
        <v>1399.1479999999999</v>
      </c>
      <c r="H601" s="72">
        <v>1344.309</v>
      </c>
      <c r="I601" s="72">
        <v>1285.789</v>
      </c>
      <c r="J601" s="72">
        <v>1242.8489999999999</v>
      </c>
      <c r="K601" s="72">
        <v>1212.2560000000001</v>
      </c>
      <c r="L601" s="72">
        <v>1175.1220000000001</v>
      </c>
      <c r="M601" s="72">
        <v>1005.773</v>
      </c>
      <c r="N601" s="72">
        <v>836.61099999999999</v>
      </c>
      <c r="O601" s="72">
        <v>730.33100000000002</v>
      </c>
      <c r="P601" s="72">
        <v>649.28300000000002</v>
      </c>
      <c r="Q601" s="72">
        <v>553.30999999999995</v>
      </c>
      <c r="R601" s="72">
        <v>446.18700000000001</v>
      </c>
      <c r="S601" s="72">
        <v>310.87599999999998</v>
      </c>
      <c r="T601" s="72">
        <v>189.86600000000001</v>
      </c>
      <c r="U601" s="72">
        <v>108.63800000000001</v>
      </c>
      <c r="V601" s="72">
        <v>62.959000000000003</v>
      </c>
      <c r="W601" s="72">
        <v>33.317</v>
      </c>
      <c r="X601" s="72">
        <v>14.202</v>
      </c>
      <c r="Y601" s="72">
        <v>3.3849999999999998</v>
      </c>
      <c r="Z601" s="72">
        <v>0.63100000000000001</v>
      </c>
      <c r="AA601" s="72">
        <v>5.1999999999999998E-2</v>
      </c>
      <c r="AB601" s="4">
        <v>3.0000000000000001E-3</v>
      </c>
      <c r="AD601" s="1">
        <f t="shared" si="9"/>
        <v>51.589999999999996</v>
      </c>
    </row>
    <row r="602" spans="1:30" x14ac:dyDescent="0.3">
      <c r="A602" s="65">
        <v>601</v>
      </c>
      <c r="B602" s="66" t="s">
        <v>323</v>
      </c>
      <c r="C602" s="69" t="s">
        <v>78</v>
      </c>
      <c r="D602" s="71"/>
      <c r="E602" s="71">
        <v>716</v>
      </c>
      <c r="F602" s="71">
        <v>2045</v>
      </c>
      <c r="G602" s="72">
        <v>1417.239</v>
      </c>
      <c r="H602" s="72">
        <v>1386.3510000000001</v>
      </c>
      <c r="I602" s="72">
        <v>1337.99</v>
      </c>
      <c r="J602" s="72">
        <v>1276.992</v>
      </c>
      <c r="K602" s="72">
        <v>1226.211</v>
      </c>
      <c r="L602" s="72">
        <v>1191.625</v>
      </c>
      <c r="M602" s="72">
        <v>1153.201</v>
      </c>
      <c r="N602" s="72">
        <v>983.79499999999996</v>
      </c>
      <c r="O602" s="72">
        <v>814.77300000000002</v>
      </c>
      <c r="P602" s="72">
        <v>707.38900000000001</v>
      </c>
      <c r="Q602" s="72">
        <v>622.077</v>
      </c>
      <c r="R602" s="72">
        <v>522.49</v>
      </c>
      <c r="S602" s="72">
        <v>412.02499999999998</v>
      </c>
      <c r="T602" s="72">
        <v>275.34199999999998</v>
      </c>
      <c r="U602" s="72">
        <v>157.74199999999999</v>
      </c>
      <c r="V602" s="72">
        <v>81.274000000000001</v>
      </c>
      <c r="W602" s="72">
        <v>39.933</v>
      </c>
      <c r="X602" s="72">
        <v>16.074000000000002</v>
      </c>
      <c r="Y602" s="72">
        <v>4.5069999999999997</v>
      </c>
      <c r="Z602" s="72">
        <v>0.60299999999999998</v>
      </c>
      <c r="AA602" s="72">
        <v>5.8999999999999997E-2</v>
      </c>
      <c r="AB602" s="4">
        <v>4.0000000000000001E-3</v>
      </c>
      <c r="AD602" s="1">
        <f t="shared" si="9"/>
        <v>61.18</v>
      </c>
    </row>
    <row r="603" spans="1:30" x14ac:dyDescent="0.3">
      <c r="A603" s="65">
        <v>602</v>
      </c>
      <c r="B603" s="66" t="s">
        <v>323</v>
      </c>
      <c r="C603" s="69" t="s">
        <v>78</v>
      </c>
      <c r="D603" s="71"/>
      <c r="E603" s="71">
        <v>716</v>
      </c>
      <c r="F603" s="71">
        <v>2050</v>
      </c>
      <c r="G603" s="72">
        <v>1413.615</v>
      </c>
      <c r="H603" s="72">
        <v>1406.145</v>
      </c>
      <c r="I603" s="72">
        <v>1380.53</v>
      </c>
      <c r="J603" s="72">
        <v>1329.5250000000001</v>
      </c>
      <c r="K603" s="72">
        <v>1260.972</v>
      </c>
      <c r="L603" s="72">
        <v>1206.8009999999999</v>
      </c>
      <c r="M603" s="72">
        <v>1171.5029999999999</v>
      </c>
      <c r="N603" s="72">
        <v>1131.4480000000001</v>
      </c>
      <c r="O603" s="72">
        <v>961.65099999999995</v>
      </c>
      <c r="P603" s="72">
        <v>792.35400000000004</v>
      </c>
      <c r="Q603" s="72">
        <v>680.80799999999999</v>
      </c>
      <c r="R603" s="72">
        <v>590.55899999999997</v>
      </c>
      <c r="S603" s="72">
        <v>485.67899999999997</v>
      </c>
      <c r="T603" s="72">
        <v>368.13499999999999</v>
      </c>
      <c r="U603" s="72">
        <v>231.34</v>
      </c>
      <c r="V603" s="72">
        <v>119.54</v>
      </c>
      <c r="W603" s="72">
        <v>52.213999999999999</v>
      </c>
      <c r="X603" s="72">
        <v>19.542999999999999</v>
      </c>
      <c r="Y603" s="72">
        <v>5.1879999999999997</v>
      </c>
      <c r="Z603" s="72">
        <v>0.81799999999999995</v>
      </c>
      <c r="AA603" s="72">
        <v>5.8000000000000003E-2</v>
      </c>
      <c r="AB603" s="4">
        <v>4.0000000000000001E-3</v>
      </c>
      <c r="AD603" s="1">
        <f t="shared" si="9"/>
        <v>77.825000000000017</v>
      </c>
    </row>
    <row r="604" spans="1:30" x14ac:dyDescent="0.3">
      <c r="A604" s="65">
        <v>603</v>
      </c>
      <c r="B604" s="66" t="s">
        <v>323</v>
      </c>
      <c r="C604" s="69" t="s">
        <v>78</v>
      </c>
      <c r="D604" s="71"/>
      <c r="E604" s="71">
        <v>716</v>
      </c>
      <c r="F604" s="71">
        <v>2055</v>
      </c>
      <c r="G604" s="72">
        <v>1392.9649999999999</v>
      </c>
      <c r="H604" s="72">
        <v>1403.7380000000001</v>
      </c>
      <c r="I604" s="72">
        <v>1400.838</v>
      </c>
      <c r="J604" s="72">
        <v>1372.5630000000001</v>
      </c>
      <c r="K604" s="72">
        <v>1314.288</v>
      </c>
      <c r="L604" s="72">
        <v>1242.7940000000001</v>
      </c>
      <c r="M604" s="72">
        <v>1188.3699999999999</v>
      </c>
      <c r="N604" s="72">
        <v>1151.877</v>
      </c>
      <c r="O604" s="72">
        <v>1109.3040000000001</v>
      </c>
      <c r="P604" s="72">
        <v>938.35299999999995</v>
      </c>
      <c r="Q604" s="72">
        <v>765.596</v>
      </c>
      <c r="R604" s="72">
        <v>649.35599999999999</v>
      </c>
      <c r="S604" s="72">
        <v>552.27</v>
      </c>
      <c r="T604" s="72">
        <v>437.53699999999998</v>
      </c>
      <c r="U604" s="72">
        <v>312.98200000000003</v>
      </c>
      <c r="V604" s="72">
        <v>178.285</v>
      </c>
      <c r="W604" s="72">
        <v>78.361000000000004</v>
      </c>
      <c r="X604" s="72">
        <v>26.166</v>
      </c>
      <c r="Y604" s="72">
        <v>6.5039999999999996</v>
      </c>
      <c r="Z604" s="72">
        <v>0.97699999999999998</v>
      </c>
      <c r="AA604" s="72">
        <v>0.08</v>
      </c>
      <c r="AB604" s="4" t="s">
        <v>291</v>
      </c>
      <c r="AD604" s="1">
        <f t="shared" si="9"/>
        <v>112.08800000000001</v>
      </c>
    </row>
    <row r="605" spans="1:30" x14ac:dyDescent="0.3">
      <c r="A605" s="65">
        <v>604</v>
      </c>
      <c r="B605" s="66" t="s">
        <v>323</v>
      </c>
      <c r="C605" s="69" t="s">
        <v>78</v>
      </c>
      <c r="D605" s="71"/>
      <c r="E605" s="71">
        <v>716</v>
      </c>
      <c r="F605" s="71">
        <v>2060</v>
      </c>
      <c r="G605" s="72">
        <v>1372.1579999999999</v>
      </c>
      <c r="H605" s="72">
        <v>1384.086</v>
      </c>
      <c r="I605" s="72">
        <v>1398.998</v>
      </c>
      <c r="J605" s="72">
        <v>1393.443</v>
      </c>
      <c r="K605" s="72">
        <v>1358.1690000000001</v>
      </c>
      <c r="L605" s="72">
        <v>1297.0540000000001</v>
      </c>
      <c r="M605" s="72">
        <v>1225.5329999999999</v>
      </c>
      <c r="N605" s="72">
        <v>1170.3040000000001</v>
      </c>
      <c r="O605" s="72">
        <v>1131.6079999999999</v>
      </c>
      <c r="P605" s="72">
        <v>1085.329</v>
      </c>
      <c r="Q605" s="72">
        <v>909.548</v>
      </c>
      <c r="R605" s="72">
        <v>733.05799999999999</v>
      </c>
      <c r="S605" s="72">
        <v>610.24599999999998</v>
      </c>
      <c r="T605" s="72">
        <v>500.93</v>
      </c>
      <c r="U605" s="72">
        <v>375.66</v>
      </c>
      <c r="V605" s="72">
        <v>244.76599999999999</v>
      </c>
      <c r="W605" s="72">
        <v>119.095</v>
      </c>
      <c r="X605" s="72">
        <v>40.192</v>
      </c>
      <c r="Y605" s="72">
        <v>8.9749999999999996</v>
      </c>
      <c r="Z605" s="72">
        <v>1.2709999999999999</v>
      </c>
      <c r="AA605" s="72">
        <v>9.9000000000000005E-2</v>
      </c>
      <c r="AB605" s="4" t="s">
        <v>291</v>
      </c>
      <c r="AD605" s="1">
        <f t="shared" si="9"/>
        <v>169.63199999999998</v>
      </c>
    </row>
    <row r="606" spans="1:30" x14ac:dyDescent="0.3">
      <c r="A606" s="65">
        <v>605</v>
      </c>
      <c r="B606" s="66" t="s">
        <v>323</v>
      </c>
      <c r="C606" s="69" t="s">
        <v>78</v>
      </c>
      <c r="D606" s="71"/>
      <c r="E606" s="71">
        <v>716</v>
      </c>
      <c r="F606" s="71">
        <v>2065</v>
      </c>
      <c r="G606" s="72">
        <v>1352.0329999999999</v>
      </c>
      <c r="H606" s="72">
        <v>1364.172</v>
      </c>
      <c r="I606" s="72">
        <v>1379.8910000000001</v>
      </c>
      <c r="J606" s="72">
        <v>1392.2170000000001</v>
      </c>
      <c r="K606" s="72">
        <v>1380.009</v>
      </c>
      <c r="L606" s="72">
        <v>1341.934</v>
      </c>
      <c r="M606" s="72">
        <v>1280.7149999999999</v>
      </c>
      <c r="N606" s="72">
        <v>1208.615</v>
      </c>
      <c r="O606" s="72">
        <v>1151.626</v>
      </c>
      <c r="P606" s="72">
        <v>1109.4929999999999</v>
      </c>
      <c r="Q606" s="72">
        <v>1055.02</v>
      </c>
      <c r="R606" s="72">
        <v>873.91399999999999</v>
      </c>
      <c r="S606" s="72">
        <v>691.96100000000001</v>
      </c>
      <c r="T606" s="72">
        <v>556.851</v>
      </c>
      <c r="U606" s="72">
        <v>433.80500000000001</v>
      </c>
      <c r="V606" s="72">
        <v>297.541</v>
      </c>
      <c r="W606" s="72">
        <v>166.73699999999999</v>
      </c>
      <c r="X606" s="72">
        <v>62.954999999999998</v>
      </c>
      <c r="Y606" s="72">
        <v>14.385999999999999</v>
      </c>
      <c r="Z606" s="72">
        <v>1.8540000000000001</v>
      </c>
      <c r="AA606" s="72">
        <v>0.13600000000000001</v>
      </c>
      <c r="AB606" s="4" t="s">
        <v>291</v>
      </c>
      <c r="AD606" s="1">
        <f t="shared" si="9"/>
        <v>246.06800000000001</v>
      </c>
    </row>
    <row r="607" spans="1:30" x14ac:dyDescent="0.3">
      <c r="A607" s="65">
        <v>606</v>
      </c>
      <c r="B607" s="66" t="s">
        <v>323</v>
      </c>
      <c r="C607" s="69" t="s">
        <v>78</v>
      </c>
      <c r="D607" s="71"/>
      <c r="E607" s="71">
        <v>716</v>
      </c>
      <c r="F607" s="71">
        <v>2070</v>
      </c>
      <c r="G607" s="72">
        <v>1333.95</v>
      </c>
      <c r="H607" s="72">
        <v>1344.836</v>
      </c>
      <c r="I607" s="72">
        <v>1360.4939999999999</v>
      </c>
      <c r="J607" s="72">
        <v>1373.77</v>
      </c>
      <c r="K607" s="72">
        <v>1379.87</v>
      </c>
      <c r="L607" s="72">
        <v>1364.9359999999999</v>
      </c>
      <c r="M607" s="72">
        <v>1326.5930000000001</v>
      </c>
      <c r="N607" s="72">
        <v>1264.73</v>
      </c>
      <c r="O607" s="72">
        <v>1191.1479999999999</v>
      </c>
      <c r="P607" s="72">
        <v>1131.1790000000001</v>
      </c>
      <c r="Q607" s="72">
        <v>1081.155</v>
      </c>
      <c r="R607" s="72">
        <v>1017.026</v>
      </c>
      <c r="S607" s="72">
        <v>828.36</v>
      </c>
      <c r="T607" s="72">
        <v>635.04700000000003</v>
      </c>
      <c r="U607" s="72">
        <v>486.173</v>
      </c>
      <c r="V607" s="72">
        <v>347.77300000000002</v>
      </c>
      <c r="W607" s="72">
        <v>206.55099999999999</v>
      </c>
      <c r="X607" s="72">
        <v>90.786000000000001</v>
      </c>
      <c r="Y607" s="72">
        <v>23.51</v>
      </c>
      <c r="Z607" s="72">
        <v>3.1459999999999999</v>
      </c>
      <c r="AA607" s="72">
        <v>0.21</v>
      </c>
      <c r="AB607" s="4" t="s">
        <v>291</v>
      </c>
      <c r="AD607" s="1">
        <f t="shared" si="9"/>
        <v>324.20299999999997</v>
      </c>
    </row>
    <row r="608" spans="1:30" x14ac:dyDescent="0.3">
      <c r="A608" s="65">
        <v>607</v>
      </c>
      <c r="B608" s="66" t="s">
        <v>323</v>
      </c>
      <c r="C608" s="69" t="s">
        <v>78</v>
      </c>
      <c r="D608" s="71"/>
      <c r="E608" s="71">
        <v>716</v>
      </c>
      <c r="F608" s="71">
        <v>2075</v>
      </c>
      <c r="G608" s="72">
        <v>1311.5050000000001</v>
      </c>
      <c r="H608" s="72">
        <v>1327.444</v>
      </c>
      <c r="I608" s="72">
        <v>1341.5940000000001</v>
      </c>
      <c r="J608" s="72">
        <v>1354.9490000000001</v>
      </c>
      <c r="K608" s="72">
        <v>1362.4960000000001</v>
      </c>
      <c r="L608" s="72">
        <v>1366.0229999999999</v>
      </c>
      <c r="M608" s="72">
        <v>1350.71</v>
      </c>
      <c r="N608" s="72">
        <v>1311.5650000000001</v>
      </c>
      <c r="O608" s="72">
        <v>1248.1489999999999</v>
      </c>
      <c r="P608" s="72">
        <v>1171.8710000000001</v>
      </c>
      <c r="Q608" s="72">
        <v>1104.557</v>
      </c>
      <c r="R608" s="72">
        <v>1045.1210000000001</v>
      </c>
      <c r="S608" s="72">
        <v>967.69399999999996</v>
      </c>
      <c r="T608" s="72">
        <v>764.17899999999997</v>
      </c>
      <c r="U608" s="72">
        <v>558.58399999999995</v>
      </c>
      <c r="V608" s="72">
        <v>394.06</v>
      </c>
      <c r="W608" s="72">
        <v>245.58099999999999</v>
      </c>
      <c r="X608" s="72">
        <v>115.49299999999999</v>
      </c>
      <c r="Y608" s="72">
        <v>35.220999999999997</v>
      </c>
      <c r="Z608" s="72">
        <v>5.4089999999999998</v>
      </c>
      <c r="AA608" s="72">
        <v>0.373</v>
      </c>
      <c r="AB608" s="4" t="s">
        <v>291</v>
      </c>
      <c r="AD608" s="1">
        <f t="shared" si="9"/>
        <v>402.07699999999994</v>
      </c>
    </row>
    <row r="609" spans="1:30" x14ac:dyDescent="0.3">
      <c r="A609" s="65">
        <v>608</v>
      </c>
      <c r="B609" s="66" t="s">
        <v>323</v>
      </c>
      <c r="C609" s="69" t="s">
        <v>78</v>
      </c>
      <c r="D609" s="71"/>
      <c r="E609" s="71">
        <v>716</v>
      </c>
      <c r="F609" s="71">
        <v>2080</v>
      </c>
      <c r="G609" s="72">
        <v>1281.4290000000001</v>
      </c>
      <c r="H609" s="72">
        <v>1305.5250000000001</v>
      </c>
      <c r="I609" s="72">
        <v>1324.4390000000001</v>
      </c>
      <c r="J609" s="72">
        <v>1336.425</v>
      </c>
      <c r="K609" s="72">
        <v>1344.45</v>
      </c>
      <c r="L609" s="72">
        <v>1349.615</v>
      </c>
      <c r="M609" s="72">
        <v>1352.703</v>
      </c>
      <c r="N609" s="72">
        <v>1336.502</v>
      </c>
      <c r="O609" s="72">
        <v>1295.6400000000001</v>
      </c>
      <c r="P609" s="72">
        <v>1229.4059999999999</v>
      </c>
      <c r="Q609" s="72">
        <v>1146.106</v>
      </c>
      <c r="R609" s="72">
        <v>1070.0409999999999</v>
      </c>
      <c r="S609" s="72">
        <v>997.47699999999998</v>
      </c>
      <c r="T609" s="72">
        <v>896.83299999999997</v>
      </c>
      <c r="U609" s="72">
        <v>676.62099999999998</v>
      </c>
      <c r="V609" s="72">
        <v>457.34199999999998</v>
      </c>
      <c r="W609" s="72">
        <v>282.74700000000001</v>
      </c>
      <c r="X609" s="72">
        <v>140.803</v>
      </c>
      <c r="Y609" s="72">
        <v>46.465000000000003</v>
      </c>
      <c r="Z609" s="72">
        <v>8.5090000000000003</v>
      </c>
      <c r="AA609" s="72">
        <v>0.67700000000000005</v>
      </c>
      <c r="AB609" s="4" t="s">
        <v>291</v>
      </c>
      <c r="AD609" s="1">
        <f t="shared" si="9"/>
        <v>479.20100000000002</v>
      </c>
    </row>
    <row r="610" spans="1:30" x14ac:dyDescent="0.3">
      <c r="A610" s="65">
        <v>609</v>
      </c>
      <c r="B610" s="66" t="s">
        <v>323</v>
      </c>
      <c r="C610" s="69" t="s">
        <v>78</v>
      </c>
      <c r="D610" s="71"/>
      <c r="E610" s="71">
        <v>716</v>
      </c>
      <c r="F610" s="71">
        <v>2085</v>
      </c>
      <c r="G610" s="72">
        <v>1250.866</v>
      </c>
      <c r="H610" s="72">
        <v>1275.9010000000001</v>
      </c>
      <c r="I610" s="72">
        <v>1302.72</v>
      </c>
      <c r="J610" s="72">
        <v>1319.6079999999999</v>
      </c>
      <c r="K610" s="72">
        <v>1326.617</v>
      </c>
      <c r="L610" s="72">
        <v>1332.444</v>
      </c>
      <c r="M610" s="72">
        <v>1337.232</v>
      </c>
      <c r="N610" s="72">
        <v>1339.395</v>
      </c>
      <c r="O610" s="72">
        <v>1321.386</v>
      </c>
      <c r="P610" s="72">
        <v>1277.5070000000001</v>
      </c>
      <c r="Q610" s="72">
        <v>1204.095</v>
      </c>
      <c r="R610" s="72">
        <v>1112.463</v>
      </c>
      <c r="S610" s="72">
        <v>1024.0940000000001</v>
      </c>
      <c r="T610" s="72">
        <v>928.38300000000004</v>
      </c>
      <c r="U610" s="72">
        <v>799.17100000000005</v>
      </c>
      <c r="V610" s="72">
        <v>559.38099999999997</v>
      </c>
      <c r="W610" s="72">
        <v>333.21</v>
      </c>
      <c r="X610" s="72">
        <v>166.03299999999999</v>
      </c>
      <c r="Y610" s="72">
        <v>58.667000000000002</v>
      </c>
      <c r="Z610" s="72">
        <v>11.768000000000001</v>
      </c>
      <c r="AA610" s="72">
        <v>1.1319999999999999</v>
      </c>
      <c r="AB610" s="4" t="s">
        <v>291</v>
      </c>
      <c r="AD610" s="1">
        <f t="shared" si="9"/>
        <v>570.80999999999995</v>
      </c>
    </row>
    <row r="611" spans="1:30" x14ac:dyDescent="0.3">
      <c r="A611" s="65">
        <v>610</v>
      </c>
      <c r="B611" s="66" t="s">
        <v>323</v>
      </c>
      <c r="C611" s="69" t="s">
        <v>78</v>
      </c>
      <c r="D611" s="71"/>
      <c r="E611" s="71">
        <v>716</v>
      </c>
      <c r="F611" s="71">
        <v>2090</v>
      </c>
      <c r="G611" s="72">
        <v>1219.905</v>
      </c>
      <c r="H611" s="72">
        <v>1245.7760000000001</v>
      </c>
      <c r="I611" s="72">
        <v>1273.2940000000001</v>
      </c>
      <c r="J611" s="72">
        <v>1298.22</v>
      </c>
      <c r="K611" s="72">
        <v>1310.46</v>
      </c>
      <c r="L611" s="72">
        <v>1315.4490000000001</v>
      </c>
      <c r="M611" s="72">
        <v>1320.933</v>
      </c>
      <c r="N611" s="72">
        <v>1324.902</v>
      </c>
      <c r="O611" s="72">
        <v>1325.25</v>
      </c>
      <c r="P611" s="72">
        <v>1304.115</v>
      </c>
      <c r="Q611" s="72">
        <v>1252.845</v>
      </c>
      <c r="R611" s="72">
        <v>1170.865</v>
      </c>
      <c r="S611" s="72">
        <v>1067.4190000000001</v>
      </c>
      <c r="T611" s="72">
        <v>956.89400000000001</v>
      </c>
      <c r="U611" s="72">
        <v>832.18499999999995</v>
      </c>
      <c r="V611" s="72">
        <v>666.79100000000005</v>
      </c>
      <c r="W611" s="72">
        <v>413.38400000000001</v>
      </c>
      <c r="X611" s="72">
        <v>200.01900000000001</v>
      </c>
      <c r="Y611" s="72">
        <v>71.453999999999994</v>
      </c>
      <c r="Z611" s="72">
        <v>15.526</v>
      </c>
      <c r="AA611" s="72">
        <v>1.667</v>
      </c>
      <c r="AB611" s="4" t="s">
        <v>291</v>
      </c>
      <c r="AD611" s="1">
        <f t="shared" si="9"/>
        <v>702.05</v>
      </c>
    </row>
    <row r="612" spans="1:30" x14ac:dyDescent="0.3">
      <c r="A612" s="65">
        <v>611</v>
      </c>
      <c r="B612" s="66" t="s">
        <v>323</v>
      </c>
      <c r="C612" s="69" t="s">
        <v>78</v>
      </c>
      <c r="D612" s="71"/>
      <c r="E612" s="71">
        <v>716</v>
      </c>
      <c r="F612" s="71">
        <v>2095</v>
      </c>
      <c r="G612" s="72">
        <v>1193.1379999999999</v>
      </c>
      <c r="H612" s="72">
        <v>1215.2180000000001</v>
      </c>
      <c r="I612" s="72">
        <v>1243.3599999999999</v>
      </c>
      <c r="J612" s="72">
        <v>1269.126</v>
      </c>
      <c r="K612" s="72">
        <v>1289.7159999999999</v>
      </c>
      <c r="L612" s="72">
        <v>1300.066</v>
      </c>
      <c r="M612" s="72">
        <v>1304.769</v>
      </c>
      <c r="N612" s="72">
        <v>1309.52</v>
      </c>
      <c r="O612" s="72">
        <v>1311.819</v>
      </c>
      <c r="P612" s="72">
        <v>1309.0419999999999</v>
      </c>
      <c r="Q612" s="72">
        <v>1280.501</v>
      </c>
      <c r="R612" s="72">
        <v>1220.3340000000001</v>
      </c>
      <c r="S612" s="72">
        <v>1126.1859999999999</v>
      </c>
      <c r="T612" s="72">
        <v>1001.092</v>
      </c>
      <c r="U612" s="72">
        <v>862.55700000000002</v>
      </c>
      <c r="V612" s="72">
        <v>700.40899999999999</v>
      </c>
      <c r="W612" s="72">
        <v>499.44099999999997</v>
      </c>
      <c r="X612" s="72">
        <v>253.32300000000001</v>
      </c>
      <c r="Y612" s="72">
        <v>88.742000000000004</v>
      </c>
      <c r="Z612" s="72">
        <v>19.709</v>
      </c>
      <c r="AA612" s="72">
        <v>2.3239999999999998</v>
      </c>
      <c r="AB612" s="4">
        <v>0</v>
      </c>
      <c r="AD612" s="1">
        <f t="shared" si="9"/>
        <v>863.53899999999987</v>
      </c>
    </row>
    <row r="613" spans="1:30" x14ac:dyDescent="0.3">
      <c r="A613" s="65">
        <v>612</v>
      </c>
      <c r="B613" s="66" t="s">
        <v>323</v>
      </c>
      <c r="C613" s="69" t="s">
        <v>78</v>
      </c>
      <c r="D613" s="71"/>
      <c r="E613" s="71">
        <v>716</v>
      </c>
      <c r="F613" s="71">
        <v>2100</v>
      </c>
      <c r="G613" s="72">
        <v>1168.06</v>
      </c>
      <c r="H613" s="72">
        <v>1188.816</v>
      </c>
      <c r="I613" s="72">
        <v>1212.98</v>
      </c>
      <c r="J613" s="72">
        <v>1239.52</v>
      </c>
      <c r="K613" s="72">
        <v>1261.2940000000001</v>
      </c>
      <c r="L613" s="72">
        <v>1280.1120000000001</v>
      </c>
      <c r="M613" s="72">
        <v>1290.173</v>
      </c>
      <c r="N613" s="72">
        <v>1294.2190000000001</v>
      </c>
      <c r="O613" s="72">
        <v>1297.4380000000001</v>
      </c>
      <c r="P613" s="72">
        <v>1296.8140000000001</v>
      </c>
      <c r="Q613" s="72">
        <v>1286.807</v>
      </c>
      <c r="R613" s="72">
        <v>1249.249</v>
      </c>
      <c r="S613" s="72">
        <v>1176.46</v>
      </c>
      <c r="T613" s="72">
        <v>1059.934</v>
      </c>
      <c r="U613" s="72">
        <v>907.22500000000002</v>
      </c>
      <c r="V613" s="72">
        <v>732.06200000000001</v>
      </c>
      <c r="W613" s="72">
        <v>531.39700000000005</v>
      </c>
      <c r="X613" s="72">
        <v>312.16399999999999</v>
      </c>
      <c r="Y613" s="72">
        <v>115.773</v>
      </c>
      <c r="Z613" s="72">
        <v>25.516999999999999</v>
      </c>
      <c r="AA613" s="72">
        <v>3.1240000000000001</v>
      </c>
      <c r="AB613" s="4">
        <v>0</v>
      </c>
      <c r="AD613" s="1">
        <f t="shared" si="9"/>
        <v>987.97500000000014</v>
      </c>
    </row>
    <row r="614" spans="1:30" x14ac:dyDescent="0.3">
      <c r="A614" s="65">
        <v>613</v>
      </c>
      <c r="B614" s="66" t="s">
        <v>323</v>
      </c>
      <c r="C614" s="70" t="s">
        <v>79</v>
      </c>
      <c r="D614" s="71"/>
      <c r="E614" s="71">
        <v>911</v>
      </c>
      <c r="F614" s="71">
        <v>2015</v>
      </c>
      <c r="G614" s="72">
        <v>13920.572</v>
      </c>
      <c r="H614" s="72">
        <v>11687.218000000001</v>
      </c>
      <c r="I614" s="72">
        <v>9701.1319999999996</v>
      </c>
      <c r="J614" s="72">
        <v>8009.5730000000003</v>
      </c>
      <c r="K614" s="72">
        <v>6750.3540000000003</v>
      </c>
      <c r="L614" s="72">
        <v>5681.2929999999997</v>
      </c>
      <c r="M614" s="72">
        <v>4720.3940000000002</v>
      </c>
      <c r="N614" s="72">
        <v>3851.9720000000002</v>
      </c>
      <c r="O614" s="72">
        <v>3091.8229999999999</v>
      </c>
      <c r="P614" s="72">
        <v>2464.2040000000002</v>
      </c>
      <c r="Q614" s="72">
        <v>1956.0260000000001</v>
      </c>
      <c r="R614" s="72">
        <v>1533.819</v>
      </c>
      <c r="S614" s="72">
        <v>1188.6610000000001</v>
      </c>
      <c r="T614" s="72">
        <v>851.49599999999998</v>
      </c>
      <c r="U614" s="72">
        <v>582.404</v>
      </c>
      <c r="V614" s="72">
        <v>345.31099999999998</v>
      </c>
      <c r="W614" s="72">
        <v>161.929</v>
      </c>
      <c r="X614" s="72">
        <v>53.503</v>
      </c>
      <c r="Y614" s="72">
        <v>10.808</v>
      </c>
      <c r="Z614" s="72">
        <v>1.1739999999999999</v>
      </c>
      <c r="AA614" s="72">
        <v>6.7000000000000004E-2</v>
      </c>
      <c r="AB614" s="4">
        <v>0</v>
      </c>
      <c r="AD614" s="1">
        <f t="shared" si="9"/>
        <v>227.48100000000002</v>
      </c>
    </row>
    <row r="615" spans="1:30" x14ac:dyDescent="0.3">
      <c r="A615" s="65">
        <v>614</v>
      </c>
      <c r="B615" s="66" t="s">
        <v>323</v>
      </c>
      <c r="C615" s="70" t="s">
        <v>79</v>
      </c>
      <c r="D615" s="71"/>
      <c r="E615" s="71">
        <v>911</v>
      </c>
      <c r="F615" s="71">
        <v>2020</v>
      </c>
      <c r="G615" s="72">
        <v>15447.38</v>
      </c>
      <c r="H615" s="72">
        <v>13452.016</v>
      </c>
      <c r="I615" s="72">
        <v>11533.069</v>
      </c>
      <c r="J615" s="72">
        <v>9581.2440000000006</v>
      </c>
      <c r="K615" s="72">
        <v>7881.9340000000002</v>
      </c>
      <c r="L615" s="72">
        <v>6612.4110000000001</v>
      </c>
      <c r="M615" s="72">
        <v>5546.2219999999998</v>
      </c>
      <c r="N615" s="72">
        <v>4569.62</v>
      </c>
      <c r="O615" s="72">
        <v>3702.8119999999999</v>
      </c>
      <c r="P615" s="72">
        <v>2951.9879999999998</v>
      </c>
      <c r="Q615" s="72">
        <v>2327.6350000000002</v>
      </c>
      <c r="R615" s="72">
        <v>1818.57</v>
      </c>
      <c r="S615" s="72">
        <v>1388.895</v>
      </c>
      <c r="T615" s="72">
        <v>1025.5329999999999</v>
      </c>
      <c r="U615" s="72">
        <v>679.15499999999997</v>
      </c>
      <c r="V615" s="72">
        <v>408.30500000000001</v>
      </c>
      <c r="W615" s="72">
        <v>197.19800000000001</v>
      </c>
      <c r="X615" s="72">
        <v>67.328000000000003</v>
      </c>
      <c r="Y615" s="72">
        <v>14.141999999999999</v>
      </c>
      <c r="Z615" s="72">
        <v>1.579</v>
      </c>
      <c r="AA615" s="72">
        <v>9.2999999999999999E-2</v>
      </c>
      <c r="AB615" s="4">
        <v>0</v>
      </c>
      <c r="AD615" s="1">
        <f t="shared" si="9"/>
        <v>280.34000000000003</v>
      </c>
    </row>
    <row r="616" spans="1:30" x14ac:dyDescent="0.3">
      <c r="A616" s="65">
        <v>615</v>
      </c>
      <c r="B616" s="66" t="s">
        <v>323</v>
      </c>
      <c r="C616" s="70" t="s">
        <v>79</v>
      </c>
      <c r="D616" s="71"/>
      <c r="E616" s="71">
        <v>911</v>
      </c>
      <c r="F616" s="71">
        <v>2025</v>
      </c>
      <c r="G616" s="72">
        <v>17038.546999999999</v>
      </c>
      <c r="H616" s="72">
        <v>14993.888999999999</v>
      </c>
      <c r="I616" s="72">
        <v>13289.751</v>
      </c>
      <c r="J616" s="72">
        <v>11407.157999999999</v>
      </c>
      <c r="K616" s="72">
        <v>9439.8819999999996</v>
      </c>
      <c r="L616" s="72">
        <v>7737.2640000000001</v>
      </c>
      <c r="M616" s="72">
        <v>6472.7659999999996</v>
      </c>
      <c r="N616" s="72">
        <v>5389.5360000000001</v>
      </c>
      <c r="O616" s="72">
        <v>4408.6149999999998</v>
      </c>
      <c r="P616" s="72">
        <v>3548.192</v>
      </c>
      <c r="Q616" s="72">
        <v>2800.3620000000001</v>
      </c>
      <c r="R616" s="72">
        <v>2175.7060000000001</v>
      </c>
      <c r="S616" s="72">
        <v>1657.1320000000001</v>
      </c>
      <c r="T616" s="72">
        <v>1206.9280000000001</v>
      </c>
      <c r="U616" s="72">
        <v>825.96</v>
      </c>
      <c r="V616" s="72">
        <v>482.82799999999997</v>
      </c>
      <c r="W616" s="72">
        <v>237.51900000000001</v>
      </c>
      <c r="X616" s="72">
        <v>84.018000000000001</v>
      </c>
      <c r="Y616" s="72">
        <v>18.327999999999999</v>
      </c>
      <c r="Z616" s="72">
        <v>2.14</v>
      </c>
      <c r="AA616" s="72">
        <v>0.13</v>
      </c>
      <c r="AB616" s="4">
        <v>0</v>
      </c>
      <c r="AD616" s="1">
        <f t="shared" si="9"/>
        <v>342.13499999999999</v>
      </c>
    </row>
    <row r="617" spans="1:30" x14ac:dyDescent="0.3">
      <c r="A617" s="65">
        <v>616</v>
      </c>
      <c r="B617" s="66" t="s">
        <v>323</v>
      </c>
      <c r="C617" s="70" t="s">
        <v>79</v>
      </c>
      <c r="D617" s="71"/>
      <c r="E617" s="71">
        <v>911</v>
      </c>
      <c r="F617" s="71">
        <v>2030</v>
      </c>
      <c r="G617" s="72">
        <v>18708.878000000001</v>
      </c>
      <c r="H617" s="72">
        <v>16602.264999999999</v>
      </c>
      <c r="I617" s="72">
        <v>14830.236000000001</v>
      </c>
      <c r="J617" s="72">
        <v>13152.584000000001</v>
      </c>
      <c r="K617" s="72">
        <v>11240.074000000001</v>
      </c>
      <c r="L617" s="72">
        <v>9269.5159999999996</v>
      </c>
      <c r="M617" s="72">
        <v>7580.53</v>
      </c>
      <c r="N617" s="72">
        <v>6306.99</v>
      </c>
      <c r="O617" s="72">
        <v>5220.6880000000001</v>
      </c>
      <c r="P617" s="72">
        <v>4243.9660000000003</v>
      </c>
      <c r="Q617" s="72">
        <v>3381.0340000000001</v>
      </c>
      <c r="R617" s="72">
        <v>2628.895</v>
      </c>
      <c r="S617" s="72">
        <v>1992.5139999999999</v>
      </c>
      <c r="T617" s="72">
        <v>1449.4059999999999</v>
      </c>
      <c r="U617" s="72">
        <v>980.67700000000002</v>
      </c>
      <c r="V617" s="72">
        <v>594.29200000000003</v>
      </c>
      <c r="W617" s="72">
        <v>285.70100000000002</v>
      </c>
      <c r="X617" s="72">
        <v>103.401</v>
      </c>
      <c r="Y617" s="72">
        <v>23.481000000000002</v>
      </c>
      <c r="Z617" s="72">
        <v>2.8540000000000001</v>
      </c>
      <c r="AA617" s="72">
        <v>0.18</v>
      </c>
      <c r="AB617" s="4">
        <v>0</v>
      </c>
      <c r="AD617" s="1">
        <f t="shared" si="9"/>
        <v>415.61700000000002</v>
      </c>
    </row>
    <row r="618" spans="1:30" x14ac:dyDescent="0.3">
      <c r="A618" s="65">
        <v>617</v>
      </c>
      <c r="B618" s="66" t="s">
        <v>323</v>
      </c>
      <c r="C618" s="70" t="s">
        <v>79</v>
      </c>
      <c r="D618" s="71"/>
      <c r="E618" s="71">
        <v>911</v>
      </c>
      <c r="F618" s="71">
        <v>2035</v>
      </c>
      <c r="G618" s="72">
        <v>20341.718000000001</v>
      </c>
      <c r="H618" s="72">
        <v>18298.123</v>
      </c>
      <c r="I618" s="72">
        <v>16444.276000000002</v>
      </c>
      <c r="J618" s="72">
        <v>14691.028</v>
      </c>
      <c r="K618" s="72">
        <v>12968.266</v>
      </c>
      <c r="L618" s="72">
        <v>11046.768</v>
      </c>
      <c r="M618" s="72">
        <v>9093.5130000000008</v>
      </c>
      <c r="N618" s="72">
        <v>7406.223</v>
      </c>
      <c r="O618" s="72">
        <v>6132.0010000000002</v>
      </c>
      <c r="P618" s="72">
        <v>5046.5330000000004</v>
      </c>
      <c r="Q618" s="72">
        <v>4060.4430000000002</v>
      </c>
      <c r="R618" s="72">
        <v>3187.125</v>
      </c>
      <c r="S618" s="72">
        <v>2418.989</v>
      </c>
      <c r="T618" s="72">
        <v>1753.3779999999999</v>
      </c>
      <c r="U618" s="72">
        <v>1187.6669999999999</v>
      </c>
      <c r="V618" s="72">
        <v>713.75699999999995</v>
      </c>
      <c r="W618" s="72">
        <v>356.82499999999999</v>
      </c>
      <c r="X618" s="72">
        <v>126.88800000000001</v>
      </c>
      <c r="Y618" s="72">
        <v>29.6</v>
      </c>
      <c r="Z618" s="72">
        <v>3.7440000000000002</v>
      </c>
      <c r="AA618" s="72">
        <v>0.24299999999999999</v>
      </c>
      <c r="AB618" s="4" t="s">
        <v>291</v>
      </c>
      <c r="AD618" s="1">
        <f t="shared" si="9"/>
        <v>517.30000000000007</v>
      </c>
    </row>
    <row r="619" spans="1:30" x14ac:dyDescent="0.3">
      <c r="A619" s="65">
        <v>618</v>
      </c>
      <c r="B619" s="66" t="s">
        <v>323</v>
      </c>
      <c r="C619" s="70" t="s">
        <v>79</v>
      </c>
      <c r="D619" s="71"/>
      <c r="E619" s="71">
        <v>911</v>
      </c>
      <c r="F619" s="71">
        <v>2040</v>
      </c>
      <c r="G619" s="72">
        <v>21826.847000000002</v>
      </c>
      <c r="H619" s="72">
        <v>19961.306</v>
      </c>
      <c r="I619" s="72">
        <v>18145.576000000001</v>
      </c>
      <c r="J619" s="72">
        <v>16304.362999999999</v>
      </c>
      <c r="K619" s="72">
        <v>14501.397000000001</v>
      </c>
      <c r="L619" s="72">
        <v>12763.259</v>
      </c>
      <c r="M619" s="72">
        <v>10855.142</v>
      </c>
      <c r="N619" s="72">
        <v>8904.1890000000003</v>
      </c>
      <c r="O619" s="72">
        <v>7219.8890000000001</v>
      </c>
      <c r="P619" s="72">
        <v>5944.7920000000004</v>
      </c>
      <c r="Q619" s="72">
        <v>4843.3770000000004</v>
      </c>
      <c r="R619" s="72">
        <v>3840.6289999999999</v>
      </c>
      <c r="S619" s="72">
        <v>2944.652</v>
      </c>
      <c r="T619" s="72">
        <v>2139.723</v>
      </c>
      <c r="U619" s="72">
        <v>1447.336</v>
      </c>
      <c r="V619" s="72">
        <v>873.46</v>
      </c>
      <c r="W619" s="72">
        <v>434.47699999999998</v>
      </c>
      <c r="X619" s="72">
        <v>161.12100000000001</v>
      </c>
      <c r="Y619" s="72">
        <v>37.131999999999998</v>
      </c>
      <c r="Z619" s="72">
        <v>4.8310000000000004</v>
      </c>
      <c r="AA619" s="72">
        <v>0.32500000000000001</v>
      </c>
      <c r="AB619" s="4" t="s">
        <v>291</v>
      </c>
      <c r="AD619" s="1">
        <f t="shared" si="9"/>
        <v>637.88599999999997</v>
      </c>
    </row>
    <row r="620" spans="1:30" x14ac:dyDescent="0.3">
      <c r="A620" s="65">
        <v>619</v>
      </c>
      <c r="B620" s="66" t="s">
        <v>323</v>
      </c>
      <c r="C620" s="70" t="s">
        <v>79</v>
      </c>
      <c r="D620" s="71"/>
      <c r="E620" s="71">
        <v>911</v>
      </c>
      <c r="F620" s="71">
        <v>2045</v>
      </c>
      <c r="G620" s="72">
        <v>23099.647000000001</v>
      </c>
      <c r="H620" s="72">
        <v>21476.603999999999</v>
      </c>
      <c r="I620" s="72">
        <v>19814.984</v>
      </c>
      <c r="J620" s="72">
        <v>18004.502</v>
      </c>
      <c r="K620" s="72">
        <v>16106.834999999999</v>
      </c>
      <c r="L620" s="72">
        <v>14287.460999999999</v>
      </c>
      <c r="M620" s="72">
        <v>12558.573</v>
      </c>
      <c r="N620" s="72">
        <v>10650.174999999999</v>
      </c>
      <c r="O620" s="72">
        <v>8701.6830000000009</v>
      </c>
      <c r="P620" s="72">
        <v>7018.0140000000001</v>
      </c>
      <c r="Q620" s="72">
        <v>5721.1390000000001</v>
      </c>
      <c r="R620" s="72">
        <v>4594.6890000000003</v>
      </c>
      <c r="S620" s="72">
        <v>3561.1640000000002</v>
      </c>
      <c r="T620" s="72">
        <v>2616.6849999999999</v>
      </c>
      <c r="U620" s="72">
        <v>1777.43</v>
      </c>
      <c r="V620" s="72">
        <v>1074.2809999999999</v>
      </c>
      <c r="W620" s="72">
        <v>538.46900000000005</v>
      </c>
      <c r="X620" s="72">
        <v>199.41399999999999</v>
      </c>
      <c r="Y620" s="72">
        <v>48.009</v>
      </c>
      <c r="Z620" s="72">
        <v>6.194</v>
      </c>
      <c r="AA620" s="72">
        <v>0.42799999999999999</v>
      </c>
      <c r="AB620" s="4" t="s">
        <v>291</v>
      </c>
      <c r="AD620" s="1">
        <f t="shared" si="9"/>
        <v>792.51400000000001</v>
      </c>
    </row>
    <row r="621" spans="1:30" x14ac:dyDescent="0.3">
      <c r="A621" s="65">
        <v>620</v>
      </c>
      <c r="B621" s="66" t="s">
        <v>323</v>
      </c>
      <c r="C621" s="70" t="s">
        <v>79</v>
      </c>
      <c r="D621" s="71"/>
      <c r="E621" s="71">
        <v>911</v>
      </c>
      <c r="F621" s="71">
        <v>2050</v>
      </c>
      <c r="G621" s="72">
        <v>24204.974999999999</v>
      </c>
      <c r="H621" s="72">
        <v>22780.423999999999</v>
      </c>
      <c r="I621" s="72">
        <v>21337.542000000001</v>
      </c>
      <c r="J621" s="72">
        <v>19673.837</v>
      </c>
      <c r="K621" s="72">
        <v>17799.861000000001</v>
      </c>
      <c r="L621" s="72">
        <v>15884.665999999999</v>
      </c>
      <c r="M621" s="72">
        <v>14074.906000000001</v>
      </c>
      <c r="N621" s="72">
        <v>12342.085999999999</v>
      </c>
      <c r="O621" s="72">
        <v>10430.129999999999</v>
      </c>
      <c r="P621" s="72">
        <v>8477.9009999999998</v>
      </c>
      <c r="Q621" s="72">
        <v>6769.83</v>
      </c>
      <c r="R621" s="72">
        <v>5441.34</v>
      </c>
      <c r="S621" s="72">
        <v>4273.6090000000004</v>
      </c>
      <c r="T621" s="72">
        <v>3177.5140000000001</v>
      </c>
      <c r="U621" s="72">
        <v>2185.9549999999999</v>
      </c>
      <c r="V621" s="72">
        <v>1329.934</v>
      </c>
      <c r="W621" s="72">
        <v>670.07600000000002</v>
      </c>
      <c r="X621" s="72">
        <v>251.08799999999999</v>
      </c>
      <c r="Y621" s="72">
        <v>60.569000000000003</v>
      </c>
      <c r="Z621" s="72">
        <v>8.1639999999999997</v>
      </c>
      <c r="AA621" s="72">
        <v>0.55700000000000005</v>
      </c>
      <c r="AB621" s="4" t="s">
        <v>291</v>
      </c>
      <c r="AD621" s="1">
        <f t="shared" si="9"/>
        <v>990.45399999999995</v>
      </c>
    </row>
    <row r="622" spans="1:30" x14ac:dyDescent="0.3">
      <c r="A622" s="65">
        <v>621</v>
      </c>
      <c r="B622" s="66" t="s">
        <v>323</v>
      </c>
      <c r="C622" s="70" t="s">
        <v>79</v>
      </c>
      <c r="D622" s="71"/>
      <c r="E622" s="71">
        <v>911</v>
      </c>
      <c r="F622" s="71">
        <v>2055</v>
      </c>
      <c r="G622" s="72">
        <v>25196.596000000001</v>
      </c>
      <c r="H622" s="72">
        <v>23917.628000000001</v>
      </c>
      <c r="I622" s="72">
        <v>22650.096000000001</v>
      </c>
      <c r="J622" s="72">
        <v>21198.915000000001</v>
      </c>
      <c r="K622" s="72">
        <v>19466.810000000001</v>
      </c>
      <c r="L622" s="72">
        <v>17572.915000000001</v>
      </c>
      <c r="M622" s="72">
        <v>15666.654</v>
      </c>
      <c r="N622" s="72">
        <v>13851.813</v>
      </c>
      <c r="O622" s="72">
        <v>12107.748</v>
      </c>
      <c r="P622" s="72">
        <v>10181.466</v>
      </c>
      <c r="Q622" s="72">
        <v>8194.7909999999993</v>
      </c>
      <c r="R622" s="72">
        <v>6453.6040000000003</v>
      </c>
      <c r="S622" s="72">
        <v>5075.4949999999999</v>
      </c>
      <c r="T622" s="72">
        <v>3827.5459999999998</v>
      </c>
      <c r="U622" s="72">
        <v>2668.942</v>
      </c>
      <c r="V622" s="72">
        <v>1648.4380000000001</v>
      </c>
      <c r="W622" s="72">
        <v>838.75</v>
      </c>
      <c r="X622" s="72">
        <v>317.49900000000002</v>
      </c>
      <c r="Y622" s="72">
        <v>77.826999999999998</v>
      </c>
      <c r="Z622" s="72">
        <v>10.534000000000001</v>
      </c>
      <c r="AA622" s="72">
        <v>0.74399999999999999</v>
      </c>
      <c r="AB622" s="4" t="s">
        <v>291</v>
      </c>
      <c r="AD622" s="1">
        <f t="shared" si="9"/>
        <v>1245.354</v>
      </c>
    </row>
    <row r="623" spans="1:30" x14ac:dyDescent="0.3">
      <c r="A623" s="65">
        <v>622</v>
      </c>
      <c r="B623" s="66" t="s">
        <v>323</v>
      </c>
      <c r="C623" s="70" t="s">
        <v>79</v>
      </c>
      <c r="D623" s="71"/>
      <c r="E623" s="71">
        <v>911</v>
      </c>
      <c r="F623" s="71">
        <v>2060</v>
      </c>
      <c r="G623" s="72">
        <v>26064.355</v>
      </c>
      <c r="H623" s="72">
        <v>24936.382000000001</v>
      </c>
      <c r="I623" s="72">
        <v>23795.802</v>
      </c>
      <c r="J623" s="72">
        <v>22515.464</v>
      </c>
      <c r="K623" s="72">
        <v>20991.775000000001</v>
      </c>
      <c r="L623" s="72">
        <v>19236.804</v>
      </c>
      <c r="M623" s="72">
        <v>17349.708999999999</v>
      </c>
      <c r="N623" s="72">
        <v>15436.947</v>
      </c>
      <c r="O623" s="72">
        <v>13608.1</v>
      </c>
      <c r="P623" s="72">
        <v>11838.662</v>
      </c>
      <c r="Q623" s="72">
        <v>9860.0959999999995</v>
      </c>
      <c r="R623" s="72">
        <v>7829.3810000000003</v>
      </c>
      <c r="S623" s="72">
        <v>6036.482</v>
      </c>
      <c r="T623" s="72">
        <v>4562.8159999999998</v>
      </c>
      <c r="U623" s="72">
        <v>3232.54</v>
      </c>
      <c r="V623" s="72">
        <v>2029.366</v>
      </c>
      <c r="W623" s="72">
        <v>1051.5329999999999</v>
      </c>
      <c r="X623" s="72">
        <v>403.90199999999999</v>
      </c>
      <c r="Y623" s="72">
        <v>100.62</v>
      </c>
      <c r="Z623" s="72">
        <v>13.898</v>
      </c>
      <c r="AA623" s="72">
        <v>0.98699999999999999</v>
      </c>
      <c r="AB623" s="4" t="s">
        <v>291</v>
      </c>
      <c r="AD623" s="1">
        <f t="shared" si="9"/>
        <v>1570.9399999999998</v>
      </c>
    </row>
    <row r="624" spans="1:30" x14ac:dyDescent="0.3">
      <c r="A624" s="65">
        <v>623</v>
      </c>
      <c r="B624" s="66" t="s">
        <v>323</v>
      </c>
      <c r="C624" s="70" t="s">
        <v>79</v>
      </c>
      <c r="D624" s="71"/>
      <c r="E624" s="71">
        <v>911</v>
      </c>
      <c r="F624" s="71">
        <v>2065</v>
      </c>
      <c r="G624" s="72">
        <v>26847.159</v>
      </c>
      <c r="H624" s="72">
        <v>25826.475999999999</v>
      </c>
      <c r="I624" s="72">
        <v>24822.275000000001</v>
      </c>
      <c r="J624" s="72">
        <v>23665.595000000001</v>
      </c>
      <c r="K624" s="72">
        <v>22310.491000000002</v>
      </c>
      <c r="L624" s="72">
        <v>20761.262999999999</v>
      </c>
      <c r="M624" s="72">
        <v>19010.022000000001</v>
      </c>
      <c r="N624" s="72">
        <v>17113.628000000001</v>
      </c>
      <c r="O624" s="72">
        <v>15184.195</v>
      </c>
      <c r="P624" s="72">
        <v>13325.111000000001</v>
      </c>
      <c r="Q624" s="72">
        <v>11485.569</v>
      </c>
      <c r="R624" s="72">
        <v>9441.3369999999995</v>
      </c>
      <c r="S624" s="72">
        <v>7344.1980000000003</v>
      </c>
      <c r="T624" s="72">
        <v>5447.58</v>
      </c>
      <c r="U624" s="72">
        <v>3874.8020000000001</v>
      </c>
      <c r="V624" s="72">
        <v>2478.0520000000001</v>
      </c>
      <c r="W624" s="72">
        <v>1310.5160000000001</v>
      </c>
      <c r="X624" s="72">
        <v>515.21100000000001</v>
      </c>
      <c r="Y624" s="72">
        <v>131.05500000000001</v>
      </c>
      <c r="Z624" s="72">
        <v>18.524000000000001</v>
      </c>
      <c r="AA624" s="72">
        <v>1.337</v>
      </c>
      <c r="AB624" s="4" t="s">
        <v>291</v>
      </c>
      <c r="AD624" s="1">
        <f t="shared" si="9"/>
        <v>1976.643</v>
      </c>
    </row>
    <row r="625" spans="1:30" x14ac:dyDescent="0.3">
      <c r="A625" s="65">
        <v>624</v>
      </c>
      <c r="B625" s="66" t="s">
        <v>323</v>
      </c>
      <c r="C625" s="70" t="s">
        <v>79</v>
      </c>
      <c r="D625" s="71"/>
      <c r="E625" s="71">
        <v>911</v>
      </c>
      <c r="F625" s="71">
        <v>2070</v>
      </c>
      <c r="G625" s="72">
        <v>27429.988000000001</v>
      </c>
      <c r="H625" s="72">
        <v>26630.197</v>
      </c>
      <c r="I625" s="72">
        <v>25719.683000000001</v>
      </c>
      <c r="J625" s="72">
        <v>24696.685000000001</v>
      </c>
      <c r="K625" s="72">
        <v>23464.223000000002</v>
      </c>
      <c r="L625" s="72">
        <v>22081.937000000002</v>
      </c>
      <c r="M625" s="72">
        <v>20532.978999999999</v>
      </c>
      <c r="N625" s="72">
        <v>18768.769</v>
      </c>
      <c r="O625" s="72">
        <v>16851.723999999998</v>
      </c>
      <c r="P625" s="72">
        <v>14887.25</v>
      </c>
      <c r="Q625" s="72">
        <v>12947.745000000001</v>
      </c>
      <c r="R625" s="72">
        <v>11020.013000000001</v>
      </c>
      <c r="S625" s="72">
        <v>8880.2579999999998</v>
      </c>
      <c r="T625" s="72">
        <v>6652.3140000000003</v>
      </c>
      <c r="U625" s="72">
        <v>4650.7489999999998</v>
      </c>
      <c r="V625" s="72">
        <v>2994.0219999999999</v>
      </c>
      <c r="W625" s="72">
        <v>1619.6079999999999</v>
      </c>
      <c r="X625" s="72">
        <v>653.91800000000001</v>
      </c>
      <c r="Y625" s="72">
        <v>171.36600000000001</v>
      </c>
      <c r="Z625" s="72">
        <v>24.913</v>
      </c>
      <c r="AA625" s="72">
        <v>1.841</v>
      </c>
      <c r="AB625" s="4" t="s">
        <v>291</v>
      </c>
      <c r="AD625" s="1">
        <f t="shared" si="9"/>
        <v>2471.6459999999997</v>
      </c>
    </row>
    <row r="626" spans="1:30" x14ac:dyDescent="0.3">
      <c r="A626" s="65">
        <v>625</v>
      </c>
      <c r="B626" s="66" t="s">
        <v>323</v>
      </c>
      <c r="C626" s="70" t="s">
        <v>79</v>
      </c>
      <c r="D626" s="71"/>
      <c r="E626" s="71">
        <v>911</v>
      </c>
      <c r="F626" s="71">
        <v>2075</v>
      </c>
      <c r="G626" s="72">
        <v>27833.493999999999</v>
      </c>
      <c r="H626" s="72">
        <v>27233.823</v>
      </c>
      <c r="I626" s="72">
        <v>26530.787</v>
      </c>
      <c r="J626" s="72">
        <v>25599.365000000002</v>
      </c>
      <c r="K626" s="72">
        <v>24500.463</v>
      </c>
      <c r="L626" s="72">
        <v>23240.02</v>
      </c>
      <c r="M626" s="72">
        <v>21855.656999999999</v>
      </c>
      <c r="N626" s="72">
        <v>20290.069</v>
      </c>
      <c r="O626" s="72">
        <v>18500.563999999998</v>
      </c>
      <c r="P626" s="72">
        <v>16542.218000000001</v>
      </c>
      <c r="Q626" s="72">
        <v>14486.983</v>
      </c>
      <c r="R626" s="72">
        <v>12446.495000000001</v>
      </c>
      <c r="S626" s="72">
        <v>10392.375</v>
      </c>
      <c r="T626" s="72">
        <v>8073.88</v>
      </c>
      <c r="U626" s="72">
        <v>5710.0609999999997</v>
      </c>
      <c r="V626" s="72">
        <v>3622.6610000000001</v>
      </c>
      <c r="W626" s="72">
        <v>1980.8879999999999</v>
      </c>
      <c r="X626" s="72">
        <v>823.029</v>
      </c>
      <c r="Y626" s="72">
        <v>223.37899999999999</v>
      </c>
      <c r="Z626" s="72">
        <v>33.713999999999999</v>
      </c>
      <c r="AA626" s="72">
        <v>2.5710000000000002</v>
      </c>
      <c r="AB626" s="4">
        <v>6.9000000000000006E-2</v>
      </c>
      <c r="AD626" s="1">
        <f t="shared" si="9"/>
        <v>3063.6499999999996</v>
      </c>
    </row>
    <row r="627" spans="1:30" x14ac:dyDescent="0.3">
      <c r="A627" s="65">
        <v>626</v>
      </c>
      <c r="B627" s="66" t="s">
        <v>323</v>
      </c>
      <c r="C627" s="70" t="s">
        <v>79</v>
      </c>
      <c r="D627" s="71"/>
      <c r="E627" s="71">
        <v>911</v>
      </c>
      <c r="F627" s="71">
        <v>2080</v>
      </c>
      <c r="G627" s="72">
        <v>28098.93</v>
      </c>
      <c r="H627" s="72">
        <v>27656.093000000001</v>
      </c>
      <c r="I627" s="72">
        <v>27141.503000000001</v>
      </c>
      <c r="J627" s="72">
        <v>26415.742999999999</v>
      </c>
      <c r="K627" s="72">
        <v>25409.06</v>
      </c>
      <c r="L627" s="72">
        <v>24281.762999999999</v>
      </c>
      <c r="M627" s="72">
        <v>23017.547999999999</v>
      </c>
      <c r="N627" s="72">
        <v>21614.339</v>
      </c>
      <c r="O627" s="72">
        <v>20019.169999999998</v>
      </c>
      <c r="P627" s="72">
        <v>18181.791000000001</v>
      </c>
      <c r="Q627" s="72">
        <v>16121.136</v>
      </c>
      <c r="R627" s="72">
        <v>13953.177</v>
      </c>
      <c r="S627" s="72">
        <v>11769.19</v>
      </c>
      <c r="T627" s="72">
        <v>9486.98</v>
      </c>
      <c r="U627" s="72">
        <v>6972.5640000000003</v>
      </c>
      <c r="V627" s="72">
        <v>4488.7430000000004</v>
      </c>
      <c r="W627" s="72">
        <v>2430.9450000000002</v>
      </c>
      <c r="X627" s="72">
        <v>1028.001</v>
      </c>
      <c r="Y627" s="72">
        <v>289.81400000000002</v>
      </c>
      <c r="Z627" s="72">
        <v>45.826000000000001</v>
      </c>
      <c r="AA627" s="72">
        <v>3.64</v>
      </c>
      <c r="AB627" s="4">
        <v>9.1999999999999998E-2</v>
      </c>
      <c r="AD627" s="1">
        <f t="shared" si="9"/>
        <v>3798.3179999999998</v>
      </c>
    </row>
    <row r="628" spans="1:30" x14ac:dyDescent="0.3">
      <c r="A628" s="65">
        <v>627</v>
      </c>
      <c r="B628" s="66" t="s">
        <v>323</v>
      </c>
      <c r="C628" s="70" t="s">
        <v>79</v>
      </c>
      <c r="D628" s="71"/>
      <c r="E628" s="71">
        <v>911</v>
      </c>
      <c r="F628" s="71">
        <v>2085</v>
      </c>
      <c r="G628" s="72">
        <v>28210.777999999998</v>
      </c>
      <c r="H628" s="72">
        <v>27938.364000000001</v>
      </c>
      <c r="I628" s="72">
        <v>27570.527999999998</v>
      </c>
      <c r="J628" s="72">
        <v>27031.952000000001</v>
      </c>
      <c r="K628" s="72">
        <v>26231.451000000001</v>
      </c>
      <c r="L628" s="72">
        <v>25196.388999999999</v>
      </c>
      <c r="M628" s="72">
        <v>24064.008000000002</v>
      </c>
      <c r="N628" s="72">
        <v>22779.608</v>
      </c>
      <c r="O628" s="72">
        <v>21344.053</v>
      </c>
      <c r="P628" s="72">
        <v>19694.936000000002</v>
      </c>
      <c r="Q628" s="72">
        <v>17743.710999999999</v>
      </c>
      <c r="R628" s="72">
        <v>15555.972</v>
      </c>
      <c r="S628" s="72">
        <v>13228.04</v>
      </c>
      <c r="T628" s="72">
        <v>10785.505999999999</v>
      </c>
      <c r="U628" s="72">
        <v>8242.7060000000001</v>
      </c>
      <c r="V628" s="72">
        <v>5533.4709999999995</v>
      </c>
      <c r="W628" s="72">
        <v>3056.1329999999998</v>
      </c>
      <c r="X628" s="72">
        <v>1289.549</v>
      </c>
      <c r="Y628" s="72">
        <v>373.54399999999998</v>
      </c>
      <c r="Z628" s="72">
        <v>62.021000000000001</v>
      </c>
      <c r="AA628" s="72">
        <v>5.1989999999999998</v>
      </c>
      <c r="AB628" s="4">
        <v>0.13500000000000001</v>
      </c>
      <c r="AD628" s="1">
        <f t="shared" si="9"/>
        <v>4786.5809999999992</v>
      </c>
    </row>
    <row r="629" spans="1:30" x14ac:dyDescent="0.3">
      <c r="A629" s="65">
        <v>628</v>
      </c>
      <c r="B629" s="66" t="s">
        <v>323</v>
      </c>
      <c r="C629" s="70" t="s">
        <v>79</v>
      </c>
      <c r="D629" s="71"/>
      <c r="E629" s="71">
        <v>911</v>
      </c>
      <c r="F629" s="71">
        <v>2090</v>
      </c>
      <c r="G629" s="72">
        <v>28226.452000000001</v>
      </c>
      <c r="H629" s="72">
        <v>28065.361000000001</v>
      </c>
      <c r="I629" s="72">
        <v>27859.374</v>
      </c>
      <c r="J629" s="72">
        <v>27467.075000000001</v>
      </c>
      <c r="K629" s="72">
        <v>26855.42</v>
      </c>
      <c r="L629" s="72">
        <v>26025.999</v>
      </c>
      <c r="M629" s="72">
        <v>24985.127</v>
      </c>
      <c r="N629" s="72">
        <v>23831.65</v>
      </c>
      <c r="O629" s="72">
        <v>22513.285</v>
      </c>
      <c r="P629" s="72">
        <v>21019.927</v>
      </c>
      <c r="Q629" s="72">
        <v>19247.226999999999</v>
      </c>
      <c r="R629" s="72">
        <v>17154.580999999998</v>
      </c>
      <c r="S629" s="72">
        <v>14787.565000000001</v>
      </c>
      <c r="T629" s="72">
        <v>12171.688</v>
      </c>
      <c r="U629" s="72">
        <v>9429.4619999999995</v>
      </c>
      <c r="V629" s="72">
        <v>6607.7520000000004</v>
      </c>
      <c r="W629" s="72">
        <v>3827.703</v>
      </c>
      <c r="X629" s="72">
        <v>1660.2239999999999</v>
      </c>
      <c r="Y629" s="72">
        <v>484.90899999999999</v>
      </c>
      <c r="Z629" s="72">
        <v>83.659000000000006</v>
      </c>
      <c r="AA629" s="72">
        <v>7.4169999999999998</v>
      </c>
      <c r="AB629" s="4">
        <v>0.20200000000000001</v>
      </c>
      <c r="AD629" s="1">
        <f t="shared" si="9"/>
        <v>6064.1139999999996</v>
      </c>
    </row>
    <row r="630" spans="1:30" x14ac:dyDescent="0.3">
      <c r="A630" s="65">
        <v>629</v>
      </c>
      <c r="B630" s="66" t="s">
        <v>323</v>
      </c>
      <c r="C630" s="70" t="s">
        <v>79</v>
      </c>
      <c r="D630" s="71"/>
      <c r="E630" s="71">
        <v>911</v>
      </c>
      <c r="F630" s="71">
        <v>2095</v>
      </c>
      <c r="G630" s="72">
        <v>28150.733</v>
      </c>
      <c r="H630" s="72">
        <v>28094.484</v>
      </c>
      <c r="I630" s="72">
        <v>27992.539000000001</v>
      </c>
      <c r="J630" s="72">
        <v>27762.103999999999</v>
      </c>
      <c r="K630" s="72">
        <v>27298.931</v>
      </c>
      <c r="L630" s="72">
        <v>26658.412</v>
      </c>
      <c r="M630" s="72">
        <v>25821.846000000001</v>
      </c>
      <c r="N630" s="72">
        <v>24759.52</v>
      </c>
      <c r="O630" s="72">
        <v>23571.06</v>
      </c>
      <c r="P630" s="72">
        <v>22192.815999999999</v>
      </c>
      <c r="Q630" s="72">
        <v>20569.574000000001</v>
      </c>
      <c r="R630" s="72">
        <v>18643.169000000002</v>
      </c>
      <c r="S630" s="72">
        <v>16351.803</v>
      </c>
      <c r="T630" s="72">
        <v>13663.61</v>
      </c>
      <c r="U630" s="72">
        <v>10709.286</v>
      </c>
      <c r="V630" s="72">
        <v>7635.8209999999999</v>
      </c>
      <c r="W630" s="72">
        <v>4646.7790000000005</v>
      </c>
      <c r="X630" s="72">
        <v>2133.018</v>
      </c>
      <c r="Y630" s="72">
        <v>647.45799999999997</v>
      </c>
      <c r="Z630" s="72">
        <v>114.10599999999999</v>
      </c>
      <c r="AA630" s="72">
        <v>10.596</v>
      </c>
      <c r="AB630" s="4">
        <v>0.34100000000000003</v>
      </c>
      <c r="AD630" s="1">
        <f t="shared" si="9"/>
        <v>7552.2979999999998</v>
      </c>
    </row>
    <row r="631" spans="1:30" x14ac:dyDescent="0.3">
      <c r="A631" s="65">
        <v>630</v>
      </c>
      <c r="B631" s="66" t="s">
        <v>323</v>
      </c>
      <c r="C631" s="70" t="s">
        <v>79</v>
      </c>
      <c r="D631" s="71"/>
      <c r="E631" s="71">
        <v>911</v>
      </c>
      <c r="F631" s="71">
        <v>2100</v>
      </c>
      <c r="G631" s="72">
        <v>27986.524000000001</v>
      </c>
      <c r="H631" s="72">
        <v>28031.199000000001</v>
      </c>
      <c r="I631" s="72">
        <v>28027.505000000001</v>
      </c>
      <c r="J631" s="72">
        <v>27901.581999999999</v>
      </c>
      <c r="K631" s="72">
        <v>27603.012999999999</v>
      </c>
      <c r="L631" s="72">
        <v>27111.653999999999</v>
      </c>
      <c r="M631" s="72">
        <v>26462.91</v>
      </c>
      <c r="N631" s="72">
        <v>25604.093000000001</v>
      </c>
      <c r="O631" s="72">
        <v>24506.66</v>
      </c>
      <c r="P631" s="72">
        <v>23257.098000000002</v>
      </c>
      <c r="Q631" s="72">
        <v>21745.879000000001</v>
      </c>
      <c r="R631" s="72">
        <v>19960.940999999999</v>
      </c>
      <c r="S631" s="72">
        <v>17819.289000000001</v>
      </c>
      <c r="T631" s="72">
        <v>15173.298000000001</v>
      </c>
      <c r="U631" s="72">
        <v>12101.102000000001</v>
      </c>
      <c r="V631" s="72">
        <v>8762.3279999999995</v>
      </c>
      <c r="W631" s="72">
        <v>5459.3950000000004</v>
      </c>
      <c r="X631" s="72">
        <v>2658.88</v>
      </c>
      <c r="Y631" s="72">
        <v>864.83199999999999</v>
      </c>
      <c r="Z631" s="72">
        <v>160.50399999999999</v>
      </c>
      <c r="AA631" s="72">
        <v>15.356</v>
      </c>
      <c r="AB631" s="4">
        <v>0.56699999999999995</v>
      </c>
      <c r="AD631" s="1">
        <f t="shared" si="9"/>
        <v>9159.5339999999997</v>
      </c>
    </row>
    <row r="632" spans="1:30" x14ac:dyDescent="0.3">
      <c r="A632" s="65">
        <v>631</v>
      </c>
      <c r="B632" s="66" t="s">
        <v>323</v>
      </c>
      <c r="C632" s="69" t="s">
        <v>80</v>
      </c>
      <c r="D632" s="71"/>
      <c r="E632" s="71">
        <v>24</v>
      </c>
      <c r="F632" s="71">
        <v>2015</v>
      </c>
      <c r="G632" s="72">
        <v>2586.848</v>
      </c>
      <c r="H632" s="72">
        <v>2170.652</v>
      </c>
      <c r="I632" s="72">
        <v>1767.222</v>
      </c>
      <c r="J632" s="72">
        <v>1427.0719999999999</v>
      </c>
      <c r="K632" s="72">
        <v>1185.088</v>
      </c>
      <c r="L632" s="72">
        <v>991.06600000000003</v>
      </c>
      <c r="M632" s="72">
        <v>812.60400000000004</v>
      </c>
      <c r="N632" s="72">
        <v>675.57500000000005</v>
      </c>
      <c r="O632" s="72">
        <v>532.87400000000002</v>
      </c>
      <c r="P632" s="72">
        <v>416.678</v>
      </c>
      <c r="Q632" s="72">
        <v>334.94400000000002</v>
      </c>
      <c r="R632" s="72">
        <v>263.77300000000002</v>
      </c>
      <c r="S632" s="72">
        <v>207.09800000000001</v>
      </c>
      <c r="T632" s="72">
        <v>120.078</v>
      </c>
      <c r="U632" s="72">
        <v>81.61</v>
      </c>
      <c r="V632" s="72">
        <v>49.116999999999997</v>
      </c>
      <c r="W632" s="72">
        <v>22.706</v>
      </c>
      <c r="X632" s="72">
        <v>7.0960000000000001</v>
      </c>
      <c r="Y632" s="72">
        <v>1.329</v>
      </c>
      <c r="Z632" s="72">
        <v>0.127</v>
      </c>
      <c r="AA632" s="72">
        <v>6.0000000000000001E-3</v>
      </c>
      <c r="AB632" s="4" t="s">
        <v>291</v>
      </c>
      <c r="AD632" s="1">
        <f t="shared" si="9"/>
        <v>31.263999999999999</v>
      </c>
    </row>
    <row r="633" spans="1:30" x14ac:dyDescent="0.3">
      <c r="A633" s="65">
        <v>632</v>
      </c>
      <c r="B633" s="66" t="s">
        <v>323</v>
      </c>
      <c r="C633" s="69" t="s">
        <v>80</v>
      </c>
      <c r="D633" s="71"/>
      <c r="E633" s="71">
        <v>24</v>
      </c>
      <c r="F633" s="71">
        <v>2020</v>
      </c>
      <c r="G633" s="72">
        <v>2907.1819999999998</v>
      </c>
      <c r="H633" s="72">
        <v>2500.3180000000002</v>
      </c>
      <c r="I633" s="72">
        <v>2142.67</v>
      </c>
      <c r="J633" s="72">
        <v>1746.0519999999999</v>
      </c>
      <c r="K633" s="72">
        <v>1401.213</v>
      </c>
      <c r="L633" s="72">
        <v>1159.1120000000001</v>
      </c>
      <c r="M633" s="72">
        <v>968.38099999999997</v>
      </c>
      <c r="N633" s="72">
        <v>792.25400000000002</v>
      </c>
      <c r="O633" s="72">
        <v>655.76099999999997</v>
      </c>
      <c r="P633" s="72">
        <v>513.66999999999996</v>
      </c>
      <c r="Q633" s="72">
        <v>396.74200000000002</v>
      </c>
      <c r="R633" s="72">
        <v>313.27999999999997</v>
      </c>
      <c r="S633" s="72">
        <v>239.94800000000001</v>
      </c>
      <c r="T633" s="72">
        <v>179.333</v>
      </c>
      <c r="U633" s="72">
        <v>96.078999999999994</v>
      </c>
      <c r="V633" s="72">
        <v>57.393000000000001</v>
      </c>
      <c r="W633" s="72">
        <v>28.114000000000001</v>
      </c>
      <c r="X633" s="72">
        <v>9.4450000000000003</v>
      </c>
      <c r="Y633" s="72">
        <v>1.8740000000000001</v>
      </c>
      <c r="Z633" s="72">
        <v>0.192</v>
      </c>
      <c r="AA633" s="72">
        <v>0.01</v>
      </c>
      <c r="AB633" s="4" t="s">
        <v>291</v>
      </c>
      <c r="AD633" s="1">
        <f t="shared" si="9"/>
        <v>39.634999999999998</v>
      </c>
    </row>
    <row r="634" spans="1:30" x14ac:dyDescent="0.3">
      <c r="A634" s="65">
        <v>633</v>
      </c>
      <c r="B634" s="66" t="s">
        <v>323</v>
      </c>
      <c r="C634" s="69" t="s">
        <v>80</v>
      </c>
      <c r="D634" s="71"/>
      <c r="E634" s="71">
        <v>24</v>
      </c>
      <c r="F634" s="71">
        <v>2025</v>
      </c>
      <c r="G634" s="72">
        <v>3272.1190000000001</v>
      </c>
      <c r="H634" s="72">
        <v>2821.42</v>
      </c>
      <c r="I634" s="72">
        <v>2471.4639999999999</v>
      </c>
      <c r="J634" s="72">
        <v>2119.0810000000001</v>
      </c>
      <c r="K634" s="72">
        <v>1716.5440000000001</v>
      </c>
      <c r="L634" s="72">
        <v>1372.6</v>
      </c>
      <c r="M634" s="72">
        <v>1134.3989999999999</v>
      </c>
      <c r="N634" s="72">
        <v>945.80600000000004</v>
      </c>
      <c r="O634" s="72">
        <v>770.61800000000005</v>
      </c>
      <c r="P634" s="72">
        <v>633.67399999999998</v>
      </c>
      <c r="Q634" s="72">
        <v>490.47699999999998</v>
      </c>
      <c r="R634" s="72">
        <v>372.34899999999999</v>
      </c>
      <c r="S634" s="72">
        <v>286.22399999999999</v>
      </c>
      <c r="T634" s="72">
        <v>208.96299999999999</v>
      </c>
      <c r="U634" s="72">
        <v>144.65</v>
      </c>
      <c r="V634" s="72">
        <v>68.343999999999994</v>
      </c>
      <c r="W634" s="72">
        <v>33.368000000000002</v>
      </c>
      <c r="X634" s="72">
        <v>11.942</v>
      </c>
      <c r="Y634" s="72">
        <v>2.5579999999999998</v>
      </c>
      <c r="Z634" s="72">
        <v>0.28100000000000003</v>
      </c>
      <c r="AA634" s="72">
        <v>1.4999999999999999E-2</v>
      </c>
      <c r="AB634" s="4" t="s">
        <v>291</v>
      </c>
      <c r="AD634" s="1">
        <f t="shared" si="9"/>
        <v>48.164000000000001</v>
      </c>
    </row>
    <row r="635" spans="1:30" x14ac:dyDescent="0.3">
      <c r="A635" s="65">
        <v>634</v>
      </c>
      <c r="B635" s="66" t="s">
        <v>323</v>
      </c>
      <c r="C635" s="69" t="s">
        <v>80</v>
      </c>
      <c r="D635" s="71"/>
      <c r="E635" s="71">
        <v>24</v>
      </c>
      <c r="F635" s="71">
        <v>2030</v>
      </c>
      <c r="G635" s="72">
        <v>3669.7750000000001</v>
      </c>
      <c r="H635" s="72">
        <v>3186.105</v>
      </c>
      <c r="I635" s="72">
        <v>2791.7689999999998</v>
      </c>
      <c r="J635" s="72">
        <v>2446.011</v>
      </c>
      <c r="K635" s="72">
        <v>2085.2440000000001</v>
      </c>
      <c r="L635" s="72">
        <v>1683.501</v>
      </c>
      <c r="M635" s="72">
        <v>1345.0260000000001</v>
      </c>
      <c r="N635" s="72">
        <v>1109.5</v>
      </c>
      <c r="O635" s="72">
        <v>921.49300000000005</v>
      </c>
      <c r="P635" s="72">
        <v>746.13800000000003</v>
      </c>
      <c r="Q635" s="72">
        <v>606.46199999999999</v>
      </c>
      <c r="R635" s="72">
        <v>461.61599999999999</v>
      </c>
      <c r="S635" s="72">
        <v>341.43200000000002</v>
      </c>
      <c r="T635" s="72">
        <v>250.45699999999999</v>
      </c>
      <c r="U635" s="72">
        <v>169.69499999999999</v>
      </c>
      <c r="V635" s="72">
        <v>103.893</v>
      </c>
      <c r="W635" s="72">
        <v>40.264000000000003</v>
      </c>
      <c r="X635" s="72">
        <v>14.423999999999999</v>
      </c>
      <c r="Y635" s="72">
        <v>3.3039999999999998</v>
      </c>
      <c r="Z635" s="72">
        <v>0.39200000000000002</v>
      </c>
      <c r="AA635" s="72">
        <v>2.3E-2</v>
      </c>
      <c r="AB635" s="4" t="s">
        <v>291</v>
      </c>
      <c r="AD635" s="1">
        <f t="shared" si="9"/>
        <v>58.407000000000011</v>
      </c>
    </row>
    <row r="636" spans="1:30" x14ac:dyDescent="0.3">
      <c r="A636" s="65">
        <v>635</v>
      </c>
      <c r="B636" s="66" t="s">
        <v>323</v>
      </c>
      <c r="C636" s="69" t="s">
        <v>80</v>
      </c>
      <c r="D636" s="71"/>
      <c r="E636" s="71">
        <v>24</v>
      </c>
      <c r="F636" s="71">
        <v>2035</v>
      </c>
      <c r="G636" s="72">
        <v>4072.8119999999999</v>
      </c>
      <c r="H636" s="72">
        <v>3583.9349999999999</v>
      </c>
      <c r="I636" s="72">
        <v>3155.8580000000002</v>
      </c>
      <c r="J636" s="72">
        <v>2765.1260000000002</v>
      </c>
      <c r="K636" s="72">
        <v>2409.268</v>
      </c>
      <c r="L636" s="72">
        <v>2047.518</v>
      </c>
      <c r="M636" s="72">
        <v>1651.713</v>
      </c>
      <c r="N636" s="72">
        <v>1317.3</v>
      </c>
      <c r="O636" s="72">
        <v>1082.692</v>
      </c>
      <c r="P636" s="72">
        <v>893.89200000000005</v>
      </c>
      <c r="Q636" s="72">
        <v>715.65</v>
      </c>
      <c r="R636" s="72">
        <v>572.27499999999998</v>
      </c>
      <c r="S636" s="72">
        <v>424.721</v>
      </c>
      <c r="T636" s="72">
        <v>300.08699999999999</v>
      </c>
      <c r="U636" s="72">
        <v>204.666</v>
      </c>
      <c r="V636" s="72">
        <v>122.965</v>
      </c>
      <c r="W636" s="72">
        <v>61.951999999999998</v>
      </c>
      <c r="X636" s="72">
        <v>17.683</v>
      </c>
      <c r="Y636" s="72">
        <v>4.069</v>
      </c>
      <c r="Z636" s="72">
        <v>0.51600000000000001</v>
      </c>
      <c r="AA636" s="72">
        <v>3.3000000000000002E-2</v>
      </c>
      <c r="AB636" s="4" t="s">
        <v>291</v>
      </c>
      <c r="AD636" s="1">
        <f t="shared" si="9"/>
        <v>84.253</v>
      </c>
    </row>
    <row r="637" spans="1:30" x14ac:dyDescent="0.3">
      <c r="A637" s="65">
        <v>636</v>
      </c>
      <c r="B637" s="66" t="s">
        <v>323</v>
      </c>
      <c r="C637" s="69" t="s">
        <v>80</v>
      </c>
      <c r="D637" s="71"/>
      <c r="E637" s="71">
        <v>24</v>
      </c>
      <c r="F637" s="71">
        <v>2040</v>
      </c>
      <c r="G637" s="72">
        <v>4466.45</v>
      </c>
      <c r="H637" s="72">
        <v>3987.9830000000002</v>
      </c>
      <c r="I637" s="72">
        <v>3553.0790000000002</v>
      </c>
      <c r="J637" s="72">
        <v>3127.7739999999999</v>
      </c>
      <c r="K637" s="72">
        <v>2725.835</v>
      </c>
      <c r="L637" s="72">
        <v>2368.0709999999999</v>
      </c>
      <c r="M637" s="72">
        <v>2010.9749999999999</v>
      </c>
      <c r="N637" s="72">
        <v>1619.539</v>
      </c>
      <c r="O637" s="72">
        <v>1287.2260000000001</v>
      </c>
      <c r="P637" s="72">
        <v>1051.9449999999999</v>
      </c>
      <c r="Q637" s="72">
        <v>858.971</v>
      </c>
      <c r="R637" s="72">
        <v>676.82799999999997</v>
      </c>
      <c r="S637" s="72">
        <v>528.04200000000003</v>
      </c>
      <c r="T637" s="72">
        <v>374.69</v>
      </c>
      <c r="U637" s="72">
        <v>246.51400000000001</v>
      </c>
      <c r="V637" s="72">
        <v>149.40899999999999</v>
      </c>
      <c r="W637" s="72">
        <v>74.066000000000003</v>
      </c>
      <c r="X637" s="72">
        <v>27.568000000000001</v>
      </c>
      <c r="Y637" s="72">
        <v>5.0679999999999996</v>
      </c>
      <c r="Z637" s="72">
        <v>0.64700000000000002</v>
      </c>
      <c r="AA637" s="72">
        <v>4.3999999999999997E-2</v>
      </c>
      <c r="AB637" s="4" t="s">
        <v>291</v>
      </c>
      <c r="AD637" s="1">
        <f t="shared" si="9"/>
        <v>107.393</v>
      </c>
    </row>
    <row r="638" spans="1:30" x14ac:dyDescent="0.3">
      <c r="A638" s="65">
        <v>637</v>
      </c>
      <c r="B638" s="66" t="s">
        <v>323</v>
      </c>
      <c r="C638" s="69" t="s">
        <v>80</v>
      </c>
      <c r="D638" s="71"/>
      <c r="E638" s="71">
        <v>24</v>
      </c>
      <c r="F638" s="71">
        <v>2045</v>
      </c>
      <c r="G638" s="72">
        <v>4837.8140000000003</v>
      </c>
      <c r="H638" s="72">
        <v>4382.7160000000003</v>
      </c>
      <c r="I638" s="72">
        <v>3956.5639999999999</v>
      </c>
      <c r="J638" s="72">
        <v>3523.4180000000001</v>
      </c>
      <c r="K638" s="72">
        <v>3085.491</v>
      </c>
      <c r="L638" s="72">
        <v>2681.547</v>
      </c>
      <c r="M638" s="72">
        <v>2327.915</v>
      </c>
      <c r="N638" s="72">
        <v>1973.7760000000001</v>
      </c>
      <c r="O638" s="72">
        <v>1584.415</v>
      </c>
      <c r="P638" s="72">
        <v>1252.4079999999999</v>
      </c>
      <c r="Q638" s="72">
        <v>1012.47</v>
      </c>
      <c r="R638" s="72">
        <v>813.96500000000003</v>
      </c>
      <c r="S638" s="72">
        <v>626.07799999999997</v>
      </c>
      <c r="T638" s="72">
        <v>467.37200000000001</v>
      </c>
      <c r="U638" s="72">
        <v>309.22899999999998</v>
      </c>
      <c r="V638" s="72">
        <v>181.14599999999999</v>
      </c>
      <c r="W638" s="72">
        <v>90.801000000000002</v>
      </c>
      <c r="X638" s="72">
        <v>33.348999999999997</v>
      </c>
      <c r="Y638" s="72">
        <v>8.016</v>
      </c>
      <c r="Z638" s="72">
        <v>0.81899999999999995</v>
      </c>
      <c r="AA638" s="72">
        <v>5.6000000000000001E-2</v>
      </c>
      <c r="AB638" s="4" t="s">
        <v>291</v>
      </c>
      <c r="AD638" s="1">
        <f t="shared" si="9"/>
        <v>133.041</v>
      </c>
    </row>
    <row r="639" spans="1:30" x14ac:dyDescent="0.3">
      <c r="A639" s="65">
        <v>638</v>
      </c>
      <c r="B639" s="66" t="s">
        <v>323</v>
      </c>
      <c r="C639" s="69" t="s">
        <v>80</v>
      </c>
      <c r="D639" s="71"/>
      <c r="E639" s="71">
        <v>24</v>
      </c>
      <c r="F639" s="71">
        <v>2050</v>
      </c>
      <c r="G639" s="72">
        <v>5187.4290000000001</v>
      </c>
      <c r="H639" s="72">
        <v>4756.0640000000003</v>
      </c>
      <c r="I639" s="72">
        <v>4351.0330000000004</v>
      </c>
      <c r="J639" s="72">
        <v>3925.43</v>
      </c>
      <c r="K639" s="72">
        <v>3477.9679999999998</v>
      </c>
      <c r="L639" s="72">
        <v>3037.6689999999999</v>
      </c>
      <c r="M639" s="72">
        <v>2638.1889999999999</v>
      </c>
      <c r="N639" s="72">
        <v>2286.8780000000002</v>
      </c>
      <c r="O639" s="72">
        <v>1932.963</v>
      </c>
      <c r="P639" s="72">
        <v>1543.413</v>
      </c>
      <c r="Q639" s="72">
        <v>1207.0989999999999</v>
      </c>
      <c r="R639" s="72">
        <v>961.029</v>
      </c>
      <c r="S639" s="72">
        <v>754.56600000000003</v>
      </c>
      <c r="T639" s="72">
        <v>555.72500000000002</v>
      </c>
      <c r="U639" s="72">
        <v>387.274</v>
      </c>
      <c r="V639" s="72">
        <v>228.52600000000001</v>
      </c>
      <c r="W639" s="72">
        <v>110.944</v>
      </c>
      <c r="X639" s="72">
        <v>41.302999999999997</v>
      </c>
      <c r="Y639" s="72">
        <v>9.8170000000000002</v>
      </c>
      <c r="Z639" s="72">
        <v>1.3120000000000001</v>
      </c>
      <c r="AA639" s="72">
        <v>7.0999999999999994E-2</v>
      </c>
      <c r="AB639" s="4" t="s">
        <v>291</v>
      </c>
      <c r="AD639" s="1">
        <f t="shared" si="9"/>
        <v>163.44700000000003</v>
      </c>
    </row>
    <row r="640" spans="1:30" x14ac:dyDescent="0.3">
      <c r="A640" s="65">
        <v>639</v>
      </c>
      <c r="B640" s="66" t="s">
        <v>323</v>
      </c>
      <c r="C640" s="69" t="s">
        <v>80</v>
      </c>
      <c r="D640" s="71"/>
      <c r="E640" s="71">
        <v>24</v>
      </c>
      <c r="F640" s="71">
        <v>2055</v>
      </c>
      <c r="G640" s="72">
        <v>5524.5810000000001</v>
      </c>
      <c r="H640" s="72">
        <v>5108.7449999999999</v>
      </c>
      <c r="I640" s="72">
        <v>4724.5389999999998</v>
      </c>
      <c r="J640" s="72">
        <v>4318.7979999999998</v>
      </c>
      <c r="K640" s="72">
        <v>3877.076</v>
      </c>
      <c r="L640" s="72">
        <v>3426.5709999999999</v>
      </c>
      <c r="M640" s="72">
        <v>2990.835</v>
      </c>
      <c r="N640" s="72">
        <v>2593.819</v>
      </c>
      <c r="O640" s="72">
        <v>2241.7399999999998</v>
      </c>
      <c r="P640" s="72">
        <v>1885.0309999999999</v>
      </c>
      <c r="Q640" s="72">
        <v>1489.491</v>
      </c>
      <c r="R640" s="72">
        <v>1147.5440000000001</v>
      </c>
      <c r="S640" s="72">
        <v>892.67600000000004</v>
      </c>
      <c r="T640" s="72">
        <v>671.548</v>
      </c>
      <c r="U640" s="72">
        <v>462.197</v>
      </c>
      <c r="V640" s="72">
        <v>287.71600000000001</v>
      </c>
      <c r="W640" s="72">
        <v>140.96700000000001</v>
      </c>
      <c r="X640" s="72">
        <v>50.944000000000003</v>
      </c>
      <c r="Y640" s="72">
        <v>12.297000000000001</v>
      </c>
      <c r="Z640" s="72">
        <v>1.627</v>
      </c>
      <c r="AA640" s="72">
        <v>0.113</v>
      </c>
      <c r="AB640" s="4">
        <v>5.0000000000000001E-3</v>
      </c>
      <c r="AD640" s="1">
        <f t="shared" si="9"/>
        <v>205.953</v>
      </c>
    </row>
    <row r="641" spans="1:30" x14ac:dyDescent="0.3">
      <c r="A641" s="65">
        <v>640</v>
      </c>
      <c r="B641" s="66" t="s">
        <v>323</v>
      </c>
      <c r="C641" s="69" t="s">
        <v>80</v>
      </c>
      <c r="D641" s="71"/>
      <c r="E641" s="71">
        <v>24</v>
      </c>
      <c r="F641" s="71">
        <v>2060</v>
      </c>
      <c r="G641" s="72">
        <v>5849.0810000000001</v>
      </c>
      <c r="H641" s="72">
        <v>5448.8429999999998</v>
      </c>
      <c r="I641" s="72">
        <v>5077.4809999999998</v>
      </c>
      <c r="J641" s="72">
        <v>4691.42</v>
      </c>
      <c r="K641" s="72">
        <v>4267.8829999999998</v>
      </c>
      <c r="L641" s="72">
        <v>3822.2570000000001</v>
      </c>
      <c r="M641" s="72">
        <v>3376.03</v>
      </c>
      <c r="N641" s="72">
        <v>2942.7139999999999</v>
      </c>
      <c r="O641" s="72">
        <v>2544.7979999999998</v>
      </c>
      <c r="P641" s="72">
        <v>2188.3440000000001</v>
      </c>
      <c r="Q641" s="72">
        <v>1821.2829999999999</v>
      </c>
      <c r="R641" s="72">
        <v>1417.982</v>
      </c>
      <c r="S641" s="72">
        <v>1067.8610000000001</v>
      </c>
      <c r="T641" s="72">
        <v>796.37800000000004</v>
      </c>
      <c r="U641" s="72">
        <v>560.43700000000001</v>
      </c>
      <c r="V641" s="72">
        <v>345.04</v>
      </c>
      <c r="W641" s="72">
        <v>178.65299999999999</v>
      </c>
      <c r="X641" s="72">
        <v>65.293000000000006</v>
      </c>
      <c r="Y641" s="72">
        <v>15.331</v>
      </c>
      <c r="Z641" s="72">
        <v>2.0619999999999998</v>
      </c>
      <c r="AA641" s="72">
        <v>0.14399999999999999</v>
      </c>
      <c r="AB641" s="4">
        <v>8.0000000000000002E-3</v>
      </c>
      <c r="AD641" s="1">
        <f t="shared" si="9"/>
        <v>261.49099999999999</v>
      </c>
    </row>
    <row r="642" spans="1:30" x14ac:dyDescent="0.3">
      <c r="A642" s="65">
        <v>641</v>
      </c>
      <c r="B642" s="66" t="s">
        <v>323</v>
      </c>
      <c r="C642" s="69" t="s">
        <v>80</v>
      </c>
      <c r="D642" s="71"/>
      <c r="E642" s="71">
        <v>24</v>
      </c>
      <c r="F642" s="71">
        <v>2065</v>
      </c>
      <c r="G642" s="72">
        <v>6158.5360000000001</v>
      </c>
      <c r="H642" s="72">
        <v>5776.6570000000002</v>
      </c>
      <c r="I642" s="72">
        <v>5418.1530000000002</v>
      </c>
      <c r="J642" s="72">
        <v>5043.8050000000003</v>
      </c>
      <c r="K642" s="72">
        <v>4638.4440000000004</v>
      </c>
      <c r="L642" s="72">
        <v>4210.1719999999996</v>
      </c>
      <c r="M642" s="72">
        <v>3768.3560000000002</v>
      </c>
      <c r="N642" s="72">
        <v>3324.067</v>
      </c>
      <c r="O642" s="72">
        <v>2889.4740000000002</v>
      </c>
      <c r="P642" s="72">
        <v>2486.5949999999998</v>
      </c>
      <c r="Q642" s="72">
        <v>2116.739</v>
      </c>
      <c r="R642" s="72">
        <v>1736.2090000000001</v>
      </c>
      <c r="S642" s="72">
        <v>1321.87</v>
      </c>
      <c r="T642" s="72">
        <v>954.93600000000004</v>
      </c>
      <c r="U642" s="72">
        <v>666.851</v>
      </c>
      <c r="V642" s="72">
        <v>420.38900000000001</v>
      </c>
      <c r="W642" s="72">
        <v>215.654</v>
      </c>
      <c r="X642" s="72">
        <v>83.47</v>
      </c>
      <c r="Y642" s="72">
        <v>19.856999999999999</v>
      </c>
      <c r="Z642" s="72">
        <v>2.5990000000000002</v>
      </c>
      <c r="AA642" s="72">
        <v>0.184</v>
      </c>
      <c r="AB642" s="4">
        <v>2.4E-2</v>
      </c>
      <c r="AD642" s="1">
        <f t="shared" si="9"/>
        <v>321.78800000000001</v>
      </c>
    </row>
    <row r="643" spans="1:30" x14ac:dyDescent="0.3">
      <c r="A643" s="65">
        <v>642</v>
      </c>
      <c r="B643" s="66" t="s">
        <v>323</v>
      </c>
      <c r="C643" s="69" t="s">
        <v>80</v>
      </c>
      <c r="D643" s="71"/>
      <c r="E643" s="71">
        <v>24</v>
      </c>
      <c r="F643" s="71">
        <v>2070</v>
      </c>
      <c r="G643" s="72">
        <v>6441.9040000000005</v>
      </c>
      <c r="H643" s="72">
        <v>6089.8919999999998</v>
      </c>
      <c r="I643" s="72">
        <v>5746.6390000000001</v>
      </c>
      <c r="J643" s="72">
        <v>5384.2020000000002</v>
      </c>
      <c r="K643" s="72">
        <v>4989.6040000000003</v>
      </c>
      <c r="L643" s="72">
        <v>4578.7650000000003</v>
      </c>
      <c r="M643" s="72">
        <v>4153.6880000000001</v>
      </c>
      <c r="N643" s="72">
        <v>3713.0889999999999</v>
      </c>
      <c r="O643" s="72">
        <v>3266.5749999999998</v>
      </c>
      <c r="P643" s="72">
        <v>2825.9160000000002</v>
      </c>
      <c r="Q643" s="72">
        <v>2407.6799999999998</v>
      </c>
      <c r="R643" s="72">
        <v>2020.482</v>
      </c>
      <c r="S643" s="72">
        <v>1621.2819999999999</v>
      </c>
      <c r="T643" s="72">
        <v>1184.816</v>
      </c>
      <c r="U643" s="72">
        <v>802.26</v>
      </c>
      <c r="V643" s="72">
        <v>502.58600000000001</v>
      </c>
      <c r="W643" s="72">
        <v>264.48200000000003</v>
      </c>
      <c r="X643" s="72">
        <v>101.65</v>
      </c>
      <c r="Y643" s="72">
        <v>25.658000000000001</v>
      </c>
      <c r="Z643" s="72">
        <v>3.4089999999999998</v>
      </c>
      <c r="AA643" s="72">
        <v>0.23400000000000001</v>
      </c>
      <c r="AB643" s="4">
        <v>6.2E-2</v>
      </c>
      <c r="AD643" s="1">
        <f t="shared" ref="AD643:AD706" si="10">SUM(W643:AB643)</f>
        <v>395.49500000000006</v>
      </c>
    </row>
    <row r="644" spans="1:30" x14ac:dyDescent="0.3">
      <c r="A644" s="65">
        <v>643</v>
      </c>
      <c r="B644" s="66" t="s">
        <v>323</v>
      </c>
      <c r="C644" s="69" t="s">
        <v>80</v>
      </c>
      <c r="D644" s="71"/>
      <c r="E644" s="71">
        <v>24</v>
      </c>
      <c r="F644" s="71">
        <v>2075</v>
      </c>
      <c r="G644" s="72">
        <v>6687.5789999999997</v>
      </c>
      <c r="H644" s="72">
        <v>6377.348</v>
      </c>
      <c r="I644" s="72">
        <v>6060.7129999999997</v>
      </c>
      <c r="J644" s="72">
        <v>5712.67</v>
      </c>
      <c r="K644" s="72">
        <v>5329.1689999999999</v>
      </c>
      <c r="L644" s="72">
        <v>4928.5749999999998</v>
      </c>
      <c r="M644" s="72">
        <v>4520.3829999999998</v>
      </c>
      <c r="N644" s="72">
        <v>4095.6570000000002</v>
      </c>
      <c r="O644" s="72">
        <v>3651.7449999999999</v>
      </c>
      <c r="P644" s="72">
        <v>3197.5169999999998</v>
      </c>
      <c r="Q644" s="72">
        <v>2738.962</v>
      </c>
      <c r="R644" s="72">
        <v>2301.069</v>
      </c>
      <c r="S644" s="72">
        <v>1889.8579999999999</v>
      </c>
      <c r="T644" s="72">
        <v>1456.4670000000001</v>
      </c>
      <c r="U644" s="72">
        <v>998.625</v>
      </c>
      <c r="V644" s="72">
        <v>607.48400000000004</v>
      </c>
      <c r="W644" s="72">
        <v>318.26799999999997</v>
      </c>
      <c r="X644" s="72">
        <v>125.765</v>
      </c>
      <c r="Y644" s="72">
        <v>31.585999999999999</v>
      </c>
      <c r="Z644" s="72">
        <v>4.46</v>
      </c>
      <c r="AA644" s="72">
        <v>0.309</v>
      </c>
      <c r="AB644" s="4">
        <v>0.159</v>
      </c>
      <c r="AD644" s="1">
        <f t="shared" si="10"/>
        <v>480.54699999999997</v>
      </c>
    </row>
    <row r="645" spans="1:30" x14ac:dyDescent="0.3">
      <c r="A645" s="65">
        <v>644</v>
      </c>
      <c r="B645" s="66" t="s">
        <v>323</v>
      </c>
      <c r="C645" s="69" t="s">
        <v>80</v>
      </c>
      <c r="D645" s="71"/>
      <c r="E645" s="71">
        <v>24</v>
      </c>
      <c r="F645" s="71">
        <v>2080</v>
      </c>
      <c r="G645" s="72">
        <v>6902.4340000000002</v>
      </c>
      <c r="H645" s="72">
        <v>6628.0140000000001</v>
      </c>
      <c r="I645" s="72">
        <v>6349.3710000000001</v>
      </c>
      <c r="J645" s="72">
        <v>6027.0370000000003</v>
      </c>
      <c r="K645" s="72">
        <v>5657.3890000000001</v>
      </c>
      <c r="L645" s="72">
        <v>5267.5810000000001</v>
      </c>
      <c r="M645" s="72">
        <v>4869.1540000000005</v>
      </c>
      <c r="N645" s="72">
        <v>4460.5460000000003</v>
      </c>
      <c r="O645" s="72">
        <v>4031.328</v>
      </c>
      <c r="P645" s="72">
        <v>3577.81</v>
      </c>
      <c r="Q645" s="72">
        <v>3102.4009999999998</v>
      </c>
      <c r="R645" s="72">
        <v>2621.2550000000001</v>
      </c>
      <c r="S645" s="72">
        <v>2156.1579999999999</v>
      </c>
      <c r="T645" s="72">
        <v>1701.922</v>
      </c>
      <c r="U645" s="72">
        <v>1231.9190000000001</v>
      </c>
      <c r="V645" s="72">
        <v>760.053</v>
      </c>
      <c r="W645" s="72">
        <v>387.44200000000001</v>
      </c>
      <c r="X645" s="72">
        <v>152.803</v>
      </c>
      <c r="Y645" s="72">
        <v>39.542999999999999</v>
      </c>
      <c r="Z645" s="72">
        <v>5.5640000000000001</v>
      </c>
      <c r="AA645" s="72">
        <v>0.40899999999999997</v>
      </c>
      <c r="AB645" s="4">
        <v>0.30399999999999999</v>
      </c>
      <c r="AD645" s="1">
        <f t="shared" si="10"/>
        <v>586.06499999999994</v>
      </c>
    </row>
    <row r="646" spans="1:30" x14ac:dyDescent="0.3">
      <c r="A646" s="65">
        <v>645</v>
      </c>
      <c r="B646" s="66" t="s">
        <v>323</v>
      </c>
      <c r="C646" s="69" t="s">
        <v>80</v>
      </c>
      <c r="D646" s="71"/>
      <c r="E646" s="71">
        <v>24</v>
      </c>
      <c r="F646" s="71">
        <v>2085</v>
      </c>
      <c r="G646" s="72">
        <v>7091.7370000000001</v>
      </c>
      <c r="H646" s="72">
        <v>6848.1589999999997</v>
      </c>
      <c r="I646" s="72">
        <v>6601.5479999999998</v>
      </c>
      <c r="J646" s="72">
        <v>6316.3980000000001</v>
      </c>
      <c r="K646" s="72">
        <v>5972.0510000000004</v>
      </c>
      <c r="L646" s="72">
        <v>5595.7619999999997</v>
      </c>
      <c r="M646" s="72">
        <v>5207.7780000000002</v>
      </c>
      <c r="N646" s="72">
        <v>4808.2759999999998</v>
      </c>
      <c r="O646" s="72">
        <v>4394.1610000000001</v>
      </c>
      <c r="P646" s="72">
        <v>3953.3910000000001</v>
      </c>
      <c r="Q646" s="72">
        <v>3475.152</v>
      </c>
      <c r="R646" s="72">
        <v>2973.181</v>
      </c>
      <c r="S646" s="72">
        <v>2460.6979999999999</v>
      </c>
      <c r="T646" s="72">
        <v>1946.6410000000001</v>
      </c>
      <c r="U646" s="72">
        <v>1444.797</v>
      </c>
      <c r="V646" s="72">
        <v>942.59400000000005</v>
      </c>
      <c r="W646" s="72">
        <v>488.36</v>
      </c>
      <c r="X646" s="72">
        <v>187.89</v>
      </c>
      <c r="Y646" s="72">
        <v>48.639000000000003</v>
      </c>
      <c r="Z646" s="72">
        <v>7.0629999999999997</v>
      </c>
      <c r="AA646" s="72">
        <v>0.51800000000000002</v>
      </c>
      <c r="AB646" s="4" t="s">
        <v>291</v>
      </c>
      <c r="AD646" s="1">
        <f t="shared" si="10"/>
        <v>732.47</v>
      </c>
    </row>
    <row r="647" spans="1:30" x14ac:dyDescent="0.3">
      <c r="A647" s="65">
        <v>646</v>
      </c>
      <c r="B647" s="66" t="s">
        <v>323</v>
      </c>
      <c r="C647" s="69" t="s">
        <v>80</v>
      </c>
      <c r="D647" s="71"/>
      <c r="E647" s="71">
        <v>24</v>
      </c>
      <c r="F647" s="71">
        <v>2090</v>
      </c>
      <c r="G647" s="72">
        <v>7244.14</v>
      </c>
      <c r="H647" s="72">
        <v>7041.5990000000002</v>
      </c>
      <c r="I647" s="72">
        <v>6823.0940000000001</v>
      </c>
      <c r="J647" s="72">
        <v>6569.4639999999999</v>
      </c>
      <c r="K647" s="72">
        <v>6262.0780000000004</v>
      </c>
      <c r="L647" s="72">
        <v>5910.8370000000004</v>
      </c>
      <c r="M647" s="72">
        <v>5535.9449999999997</v>
      </c>
      <c r="N647" s="72">
        <v>5146.2740000000003</v>
      </c>
      <c r="O647" s="72">
        <v>4740.4790000000003</v>
      </c>
      <c r="P647" s="72">
        <v>4313.3530000000001</v>
      </c>
      <c r="Q647" s="72">
        <v>3844.5949999999998</v>
      </c>
      <c r="R647" s="72">
        <v>3335.663</v>
      </c>
      <c r="S647" s="72">
        <v>2797.0520000000001</v>
      </c>
      <c r="T647" s="72">
        <v>2228.3389999999999</v>
      </c>
      <c r="U647" s="72">
        <v>1659.9269999999999</v>
      </c>
      <c r="V647" s="72">
        <v>1112.8030000000001</v>
      </c>
      <c r="W647" s="72">
        <v>611.45799999999997</v>
      </c>
      <c r="X647" s="72">
        <v>240.011</v>
      </c>
      <c r="Y647" s="72">
        <v>60.853999999999999</v>
      </c>
      <c r="Z647" s="72">
        <v>8.8670000000000009</v>
      </c>
      <c r="AA647" s="72">
        <v>0.66900000000000004</v>
      </c>
      <c r="AB647" s="4" t="s">
        <v>291</v>
      </c>
      <c r="AD647" s="1">
        <f t="shared" si="10"/>
        <v>921.85899999999992</v>
      </c>
    </row>
    <row r="648" spans="1:30" x14ac:dyDescent="0.3">
      <c r="A648" s="65">
        <v>647</v>
      </c>
      <c r="B648" s="66" t="s">
        <v>323</v>
      </c>
      <c r="C648" s="69" t="s">
        <v>80</v>
      </c>
      <c r="D648" s="71"/>
      <c r="E648" s="71">
        <v>24</v>
      </c>
      <c r="F648" s="71">
        <v>2095</v>
      </c>
      <c r="G648" s="72">
        <v>7366.3389999999999</v>
      </c>
      <c r="H648" s="72">
        <v>7198.5950000000003</v>
      </c>
      <c r="I648" s="72">
        <v>7018.1689999999999</v>
      </c>
      <c r="J648" s="72">
        <v>6792.2749999999996</v>
      </c>
      <c r="K648" s="72">
        <v>6516.5990000000002</v>
      </c>
      <c r="L648" s="72">
        <v>6202.1049999999996</v>
      </c>
      <c r="M648" s="72">
        <v>5851.7470000000003</v>
      </c>
      <c r="N648" s="72">
        <v>5474.567</v>
      </c>
      <c r="O648" s="72">
        <v>5078</v>
      </c>
      <c r="P648" s="72">
        <v>4658.0569999999998</v>
      </c>
      <c r="Q648" s="72">
        <v>4200.1419999999998</v>
      </c>
      <c r="R648" s="72">
        <v>3696.6320000000001</v>
      </c>
      <c r="S648" s="72">
        <v>3145.442</v>
      </c>
      <c r="T648" s="72">
        <v>2541.386</v>
      </c>
      <c r="U648" s="72">
        <v>1909.5419999999999</v>
      </c>
      <c r="V648" s="72">
        <v>1287.932</v>
      </c>
      <c r="W648" s="72">
        <v>729.65200000000004</v>
      </c>
      <c r="X648" s="72">
        <v>305.06299999999999</v>
      </c>
      <c r="Y648" s="72">
        <v>79.284000000000006</v>
      </c>
      <c r="Z648" s="72">
        <v>11.356</v>
      </c>
      <c r="AA648" s="72">
        <v>0.85899999999999999</v>
      </c>
      <c r="AB648" s="4" t="s">
        <v>291</v>
      </c>
      <c r="AD648" s="1">
        <f t="shared" si="10"/>
        <v>1126.2140000000002</v>
      </c>
    </row>
    <row r="649" spans="1:30" x14ac:dyDescent="0.3">
      <c r="A649" s="65">
        <v>648</v>
      </c>
      <c r="B649" s="66" t="s">
        <v>323</v>
      </c>
      <c r="C649" s="69" t="s">
        <v>80</v>
      </c>
      <c r="D649" s="71"/>
      <c r="E649" s="71">
        <v>24</v>
      </c>
      <c r="F649" s="71">
        <v>2100</v>
      </c>
      <c r="G649" s="72">
        <v>7449.2470000000003</v>
      </c>
      <c r="H649" s="72">
        <v>7325.3450000000003</v>
      </c>
      <c r="I649" s="72">
        <v>7176.9650000000001</v>
      </c>
      <c r="J649" s="72">
        <v>6988.87</v>
      </c>
      <c r="K649" s="72">
        <v>6741.3</v>
      </c>
      <c r="L649" s="72">
        <v>6458.5720000000001</v>
      </c>
      <c r="M649" s="72">
        <v>6144.3339999999998</v>
      </c>
      <c r="N649" s="72">
        <v>5791.0950000000003</v>
      </c>
      <c r="O649" s="72">
        <v>5406.4369999999999</v>
      </c>
      <c r="P649" s="72">
        <v>4994.7979999999998</v>
      </c>
      <c r="Q649" s="72">
        <v>4541.7700000000004</v>
      </c>
      <c r="R649" s="72">
        <v>4045.5169999999998</v>
      </c>
      <c r="S649" s="72">
        <v>3494.152</v>
      </c>
      <c r="T649" s="72">
        <v>2867.6880000000001</v>
      </c>
      <c r="U649" s="72">
        <v>2188.837</v>
      </c>
      <c r="V649" s="72">
        <v>1492.8579999999999</v>
      </c>
      <c r="W649" s="72">
        <v>853.86099999999999</v>
      </c>
      <c r="X649" s="72">
        <v>369.738</v>
      </c>
      <c r="Y649" s="72">
        <v>102.85599999999999</v>
      </c>
      <c r="Z649" s="72">
        <v>15.157999999999999</v>
      </c>
      <c r="AA649" s="72">
        <v>1.125</v>
      </c>
      <c r="AB649" s="4" t="s">
        <v>291</v>
      </c>
      <c r="AD649" s="1">
        <f t="shared" si="10"/>
        <v>1342.7379999999998</v>
      </c>
    </row>
    <row r="650" spans="1:30" x14ac:dyDescent="0.3">
      <c r="A650" s="65">
        <v>649</v>
      </c>
      <c r="B650" s="66" t="s">
        <v>323</v>
      </c>
      <c r="C650" s="69" t="s">
        <v>81</v>
      </c>
      <c r="D650" s="71"/>
      <c r="E650" s="71">
        <v>120</v>
      </c>
      <c r="F650" s="71">
        <v>2015</v>
      </c>
      <c r="G650" s="72">
        <v>1889.3019999999999</v>
      </c>
      <c r="H650" s="72">
        <v>1650.8530000000001</v>
      </c>
      <c r="I650" s="72">
        <v>1415.1279999999999</v>
      </c>
      <c r="J650" s="72">
        <v>1205.8689999999999</v>
      </c>
      <c r="K650" s="72">
        <v>1069.0219999999999</v>
      </c>
      <c r="L650" s="72">
        <v>938.83199999999999</v>
      </c>
      <c r="M650" s="72">
        <v>782.16399999999999</v>
      </c>
      <c r="N650" s="72">
        <v>612.41899999999998</v>
      </c>
      <c r="O650" s="72">
        <v>475.721</v>
      </c>
      <c r="P650" s="72">
        <v>369.54899999999998</v>
      </c>
      <c r="Q650" s="72">
        <v>286.52</v>
      </c>
      <c r="R650" s="72">
        <v>222.32</v>
      </c>
      <c r="S650" s="72">
        <v>176.738</v>
      </c>
      <c r="T650" s="72">
        <v>133.03200000000001</v>
      </c>
      <c r="U650" s="72">
        <v>94.475999999999999</v>
      </c>
      <c r="V650" s="72">
        <v>59.579000000000001</v>
      </c>
      <c r="W650" s="72">
        <v>29.597000000000001</v>
      </c>
      <c r="X650" s="72">
        <v>10.416</v>
      </c>
      <c r="Y650" s="72">
        <v>2.2599999999999998</v>
      </c>
      <c r="Z650" s="72">
        <v>0.26200000000000001</v>
      </c>
      <c r="AA650" s="72">
        <v>1.6E-2</v>
      </c>
      <c r="AB650" s="4" t="s">
        <v>291</v>
      </c>
      <c r="AD650" s="1">
        <f t="shared" si="10"/>
        <v>42.551000000000002</v>
      </c>
    </row>
    <row r="651" spans="1:30" x14ac:dyDescent="0.3">
      <c r="A651" s="65">
        <v>650</v>
      </c>
      <c r="B651" s="66" t="s">
        <v>323</v>
      </c>
      <c r="C651" s="69" t="s">
        <v>81</v>
      </c>
      <c r="D651" s="71"/>
      <c r="E651" s="71">
        <v>120</v>
      </c>
      <c r="F651" s="71">
        <v>2020</v>
      </c>
      <c r="G651" s="72">
        <v>2029.723</v>
      </c>
      <c r="H651" s="72">
        <v>1833.5129999999999</v>
      </c>
      <c r="I651" s="72">
        <v>1629.481</v>
      </c>
      <c r="J651" s="72">
        <v>1397.26</v>
      </c>
      <c r="K651" s="72">
        <v>1183.174</v>
      </c>
      <c r="L651" s="72">
        <v>1043.8440000000001</v>
      </c>
      <c r="M651" s="72">
        <v>912.34699999999998</v>
      </c>
      <c r="N651" s="72">
        <v>753.10299999999995</v>
      </c>
      <c r="O651" s="72">
        <v>582.96299999999997</v>
      </c>
      <c r="P651" s="72">
        <v>448.74799999999999</v>
      </c>
      <c r="Q651" s="72">
        <v>344.291</v>
      </c>
      <c r="R651" s="72">
        <v>263.60700000000003</v>
      </c>
      <c r="S651" s="72">
        <v>200.11199999999999</v>
      </c>
      <c r="T651" s="72">
        <v>152.24600000000001</v>
      </c>
      <c r="U651" s="72">
        <v>106.462</v>
      </c>
      <c r="V651" s="72">
        <v>66.816000000000003</v>
      </c>
      <c r="W651" s="72">
        <v>34.6</v>
      </c>
      <c r="X651" s="72">
        <v>12.573</v>
      </c>
      <c r="Y651" s="72">
        <v>2.8220000000000001</v>
      </c>
      <c r="Z651" s="72">
        <v>0.33800000000000002</v>
      </c>
      <c r="AA651" s="72">
        <v>2.1000000000000001E-2</v>
      </c>
      <c r="AB651" s="4" t="s">
        <v>291</v>
      </c>
      <c r="AD651" s="1">
        <f t="shared" si="10"/>
        <v>50.354000000000006</v>
      </c>
    </row>
    <row r="652" spans="1:30" x14ac:dyDescent="0.3">
      <c r="A652" s="65">
        <v>651</v>
      </c>
      <c r="B652" s="66" t="s">
        <v>323</v>
      </c>
      <c r="C652" s="69" t="s">
        <v>81</v>
      </c>
      <c r="D652" s="71"/>
      <c r="E652" s="71">
        <v>120</v>
      </c>
      <c r="F652" s="71">
        <v>2025</v>
      </c>
      <c r="G652" s="72">
        <v>2170</v>
      </c>
      <c r="H652" s="72">
        <v>1979.211</v>
      </c>
      <c r="I652" s="72">
        <v>1813.0619999999999</v>
      </c>
      <c r="J652" s="72">
        <v>1611.125</v>
      </c>
      <c r="K652" s="72">
        <v>1373.192</v>
      </c>
      <c r="L652" s="72">
        <v>1157.816</v>
      </c>
      <c r="M652" s="72">
        <v>1017.614</v>
      </c>
      <c r="N652" s="72">
        <v>883.31200000000001</v>
      </c>
      <c r="O652" s="72">
        <v>722.851</v>
      </c>
      <c r="P652" s="72">
        <v>555.06399999999996</v>
      </c>
      <c r="Q652" s="72">
        <v>422</v>
      </c>
      <c r="R652" s="72">
        <v>319.36200000000002</v>
      </c>
      <c r="S652" s="72">
        <v>239.19800000000001</v>
      </c>
      <c r="T652" s="72">
        <v>173.851</v>
      </c>
      <c r="U652" s="72">
        <v>123.149</v>
      </c>
      <c r="V652" s="72">
        <v>76.381</v>
      </c>
      <c r="W652" s="72">
        <v>39.531999999999996</v>
      </c>
      <c r="X652" s="72">
        <v>15.058</v>
      </c>
      <c r="Y652" s="72">
        <v>3.5070000000000001</v>
      </c>
      <c r="Z652" s="72">
        <v>0.435</v>
      </c>
      <c r="AA652" s="72">
        <v>2.8000000000000001E-2</v>
      </c>
      <c r="AB652" s="4" t="s">
        <v>291</v>
      </c>
      <c r="AD652" s="1">
        <f t="shared" si="10"/>
        <v>58.559999999999995</v>
      </c>
    </row>
    <row r="653" spans="1:30" x14ac:dyDescent="0.3">
      <c r="A653" s="65">
        <v>652</v>
      </c>
      <c r="B653" s="66" t="s">
        <v>323</v>
      </c>
      <c r="C653" s="69" t="s">
        <v>81</v>
      </c>
      <c r="D653" s="71"/>
      <c r="E653" s="71">
        <v>120</v>
      </c>
      <c r="F653" s="71">
        <v>2030</v>
      </c>
      <c r="G653" s="72">
        <v>2319.0549999999998</v>
      </c>
      <c r="H653" s="72">
        <v>2124.7890000000002</v>
      </c>
      <c r="I653" s="72">
        <v>1960.4829999999999</v>
      </c>
      <c r="J653" s="72">
        <v>1795.114</v>
      </c>
      <c r="K653" s="72">
        <v>1585.8710000000001</v>
      </c>
      <c r="L653" s="72">
        <v>1346.54</v>
      </c>
      <c r="M653" s="72">
        <v>1131.8979999999999</v>
      </c>
      <c r="N653" s="72">
        <v>989.40599999999995</v>
      </c>
      <c r="O653" s="72">
        <v>852.76</v>
      </c>
      <c r="P653" s="72">
        <v>692.77099999999996</v>
      </c>
      <c r="Q653" s="72">
        <v>525.51400000000001</v>
      </c>
      <c r="R653" s="72">
        <v>393.84800000000001</v>
      </c>
      <c r="S653" s="72">
        <v>291.47899999999998</v>
      </c>
      <c r="T653" s="72">
        <v>209.21199999999999</v>
      </c>
      <c r="U653" s="72">
        <v>141.88499999999999</v>
      </c>
      <c r="V653" s="72">
        <v>89.456000000000003</v>
      </c>
      <c r="W653" s="72">
        <v>45.936</v>
      </c>
      <c r="X653" s="72">
        <v>17.568000000000001</v>
      </c>
      <c r="Y653" s="72">
        <v>4.3090000000000002</v>
      </c>
      <c r="Z653" s="72">
        <v>0.55600000000000005</v>
      </c>
      <c r="AA653" s="72">
        <v>3.6999999999999998E-2</v>
      </c>
      <c r="AB653" s="4" t="s">
        <v>291</v>
      </c>
      <c r="AD653" s="1">
        <f t="shared" si="10"/>
        <v>68.406000000000006</v>
      </c>
    </row>
    <row r="654" spans="1:30" x14ac:dyDescent="0.3">
      <c r="A654" s="65">
        <v>653</v>
      </c>
      <c r="B654" s="66" t="s">
        <v>323</v>
      </c>
      <c r="C654" s="69" t="s">
        <v>81</v>
      </c>
      <c r="D654" s="71"/>
      <c r="E654" s="71">
        <v>120</v>
      </c>
      <c r="F654" s="71">
        <v>2035</v>
      </c>
      <c r="G654" s="72">
        <v>2476.5479999999998</v>
      </c>
      <c r="H654" s="72">
        <v>2276.9299999999998</v>
      </c>
      <c r="I654" s="72">
        <v>2107.681</v>
      </c>
      <c r="J654" s="72">
        <v>1943.481</v>
      </c>
      <c r="K654" s="72">
        <v>1769.5809999999999</v>
      </c>
      <c r="L654" s="72">
        <v>1558.116</v>
      </c>
      <c r="M654" s="72">
        <v>1319.789</v>
      </c>
      <c r="N654" s="72">
        <v>1104.6179999999999</v>
      </c>
      <c r="O654" s="72">
        <v>959.85500000000002</v>
      </c>
      <c r="P654" s="72">
        <v>821.66200000000003</v>
      </c>
      <c r="Q654" s="72">
        <v>659.63400000000001</v>
      </c>
      <c r="R654" s="72">
        <v>493.16</v>
      </c>
      <c r="S654" s="72">
        <v>361.447</v>
      </c>
      <c r="T654" s="72">
        <v>256.48500000000001</v>
      </c>
      <c r="U654" s="72">
        <v>172.15100000000001</v>
      </c>
      <c r="V654" s="72">
        <v>104.235</v>
      </c>
      <c r="W654" s="72">
        <v>54.61</v>
      </c>
      <c r="X654" s="72">
        <v>20.814</v>
      </c>
      <c r="Y654" s="72">
        <v>5.1470000000000002</v>
      </c>
      <c r="Z654" s="72">
        <v>0.70099999999999996</v>
      </c>
      <c r="AA654" s="72">
        <v>4.8000000000000001E-2</v>
      </c>
      <c r="AB654" s="4">
        <v>2.5999999999999999E-2</v>
      </c>
      <c r="AD654" s="1">
        <f t="shared" si="10"/>
        <v>81.346000000000004</v>
      </c>
    </row>
    <row r="655" spans="1:30" x14ac:dyDescent="0.3">
      <c r="A655" s="65">
        <v>654</v>
      </c>
      <c r="B655" s="66" t="s">
        <v>323</v>
      </c>
      <c r="C655" s="69" t="s">
        <v>81</v>
      </c>
      <c r="D655" s="71"/>
      <c r="E655" s="71">
        <v>120</v>
      </c>
      <c r="F655" s="71">
        <v>2040</v>
      </c>
      <c r="G655" s="72">
        <v>2624</v>
      </c>
      <c r="H655" s="72">
        <v>2439.9780000000001</v>
      </c>
      <c r="I655" s="72">
        <v>2260.826</v>
      </c>
      <c r="J655" s="72">
        <v>2091.1309999999999</v>
      </c>
      <c r="K655" s="72">
        <v>1918.5719999999999</v>
      </c>
      <c r="L655" s="72">
        <v>1741.704</v>
      </c>
      <c r="M655" s="72">
        <v>1530.675</v>
      </c>
      <c r="N655" s="72">
        <v>1292.1179999999999</v>
      </c>
      <c r="O655" s="72">
        <v>1076.085</v>
      </c>
      <c r="P655" s="72">
        <v>928.97900000000004</v>
      </c>
      <c r="Q655" s="72">
        <v>786.05499999999995</v>
      </c>
      <c r="R655" s="72">
        <v>622.00199999999995</v>
      </c>
      <c r="S655" s="72">
        <v>454.863</v>
      </c>
      <c r="T655" s="72">
        <v>319.86599999999999</v>
      </c>
      <c r="U655" s="72">
        <v>212.59299999999999</v>
      </c>
      <c r="V655" s="72">
        <v>127.773</v>
      </c>
      <c r="W655" s="72">
        <v>64.486000000000004</v>
      </c>
      <c r="X655" s="72">
        <v>25.163</v>
      </c>
      <c r="Y655" s="72">
        <v>6.2229999999999999</v>
      </c>
      <c r="Z655" s="72">
        <v>0.85699999999999998</v>
      </c>
      <c r="AA655" s="72">
        <v>6.2E-2</v>
      </c>
      <c r="AB655" s="4">
        <v>3.9E-2</v>
      </c>
      <c r="AD655" s="1">
        <f t="shared" si="10"/>
        <v>96.83</v>
      </c>
    </row>
    <row r="656" spans="1:30" x14ac:dyDescent="0.3">
      <c r="A656" s="65">
        <v>655</v>
      </c>
      <c r="B656" s="66" t="s">
        <v>323</v>
      </c>
      <c r="C656" s="69" t="s">
        <v>81</v>
      </c>
      <c r="D656" s="71"/>
      <c r="E656" s="71">
        <v>120</v>
      </c>
      <c r="F656" s="71">
        <v>2045</v>
      </c>
      <c r="G656" s="72">
        <v>2764.7759999999998</v>
      </c>
      <c r="H656" s="72">
        <v>2591.3879999999999</v>
      </c>
      <c r="I656" s="72">
        <v>2424.9430000000002</v>
      </c>
      <c r="J656" s="72">
        <v>2244.7460000000001</v>
      </c>
      <c r="K656" s="72">
        <v>2066.5610000000001</v>
      </c>
      <c r="L656" s="72">
        <v>1891.3320000000001</v>
      </c>
      <c r="M656" s="72">
        <v>1714.44</v>
      </c>
      <c r="N656" s="72">
        <v>1502.6590000000001</v>
      </c>
      <c r="O656" s="72">
        <v>1263.181</v>
      </c>
      <c r="P656" s="72">
        <v>1045.461</v>
      </c>
      <c r="Q656" s="72">
        <v>892.327</v>
      </c>
      <c r="R656" s="72">
        <v>744.32899999999995</v>
      </c>
      <c r="S656" s="72">
        <v>576.327</v>
      </c>
      <c r="T656" s="72">
        <v>404.65</v>
      </c>
      <c r="U656" s="72">
        <v>266.93</v>
      </c>
      <c r="V656" s="72">
        <v>159.24100000000001</v>
      </c>
      <c r="W656" s="72">
        <v>80.025999999999996</v>
      </c>
      <c r="X656" s="72">
        <v>30.196999999999999</v>
      </c>
      <c r="Y656" s="72">
        <v>7.6719999999999997</v>
      </c>
      <c r="Z656" s="72">
        <v>1.0589999999999999</v>
      </c>
      <c r="AA656" s="72">
        <v>7.6999999999999999E-2</v>
      </c>
      <c r="AB656" s="4">
        <v>5.0999999999999997E-2</v>
      </c>
      <c r="AD656" s="1">
        <f t="shared" si="10"/>
        <v>119.08199999999999</v>
      </c>
    </row>
    <row r="657" spans="1:30" x14ac:dyDescent="0.3">
      <c r="A657" s="65">
        <v>656</v>
      </c>
      <c r="B657" s="66" t="s">
        <v>323</v>
      </c>
      <c r="C657" s="69" t="s">
        <v>81</v>
      </c>
      <c r="D657" s="71"/>
      <c r="E657" s="71">
        <v>120</v>
      </c>
      <c r="F657" s="71">
        <v>2050</v>
      </c>
      <c r="G657" s="72">
        <v>2887.2510000000002</v>
      </c>
      <c r="H657" s="72">
        <v>2736.3879999999999</v>
      </c>
      <c r="I657" s="72">
        <v>2577.623</v>
      </c>
      <c r="J657" s="72">
        <v>2409.3989999999999</v>
      </c>
      <c r="K657" s="72">
        <v>2220.6149999999998</v>
      </c>
      <c r="L657" s="72">
        <v>2039.99</v>
      </c>
      <c r="M657" s="72">
        <v>1864.972</v>
      </c>
      <c r="N657" s="72">
        <v>1686.8979999999999</v>
      </c>
      <c r="O657" s="72">
        <v>1473.2919999999999</v>
      </c>
      <c r="P657" s="72">
        <v>1231.2570000000001</v>
      </c>
      <c r="Q657" s="72">
        <v>1007.789</v>
      </c>
      <c r="R657" s="72">
        <v>848.18200000000002</v>
      </c>
      <c r="S657" s="72">
        <v>692.58699999999999</v>
      </c>
      <c r="T657" s="72">
        <v>515.26</v>
      </c>
      <c r="U657" s="72">
        <v>339.86500000000001</v>
      </c>
      <c r="V657" s="72">
        <v>201.69800000000001</v>
      </c>
      <c r="W657" s="72">
        <v>100.908</v>
      </c>
      <c r="X657" s="72">
        <v>38.064999999999998</v>
      </c>
      <c r="Y657" s="72">
        <v>9.3870000000000005</v>
      </c>
      <c r="Z657" s="72">
        <v>1.3340000000000001</v>
      </c>
      <c r="AA657" s="72">
        <v>9.6000000000000002E-2</v>
      </c>
      <c r="AB657" s="4">
        <v>6.3E-2</v>
      </c>
      <c r="AD657" s="1">
        <f t="shared" si="10"/>
        <v>149.85300000000001</v>
      </c>
    </row>
    <row r="658" spans="1:30" x14ac:dyDescent="0.3">
      <c r="A658" s="65">
        <v>657</v>
      </c>
      <c r="B658" s="66" t="s">
        <v>323</v>
      </c>
      <c r="C658" s="69" t="s">
        <v>81</v>
      </c>
      <c r="D658" s="71"/>
      <c r="E658" s="71">
        <v>120</v>
      </c>
      <c r="F658" s="71">
        <v>2055</v>
      </c>
      <c r="G658" s="72">
        <v>2993.4079999999999</v>
      </c>
      <c r="H658" s="72">
        <v>2863.828</v>
      </c>
      <c r="I658" s="72">
        <v>2724.2240000000002</v>
      </c>
      <c r="J658" s="72">
        <v>2563.0210000000002</v>
      </c>
      <c r="K658" s="72">
        <v>2386.0450000000001</v>
      </c>
      <c r="L658" s="72">
        <v>2194.96</v>
      </c>
      <c r="M658" s="72">
        <v>2014.627</v>
      </c>
      <c r="N658" s="72">
        <v>1838.5229999999999</v>
      </c>
      <c r="O658" s="72">
        <v>1657.77</v>
      </c>
      <c r="P658" s="72">
        <v>1439.886</v>
      </c>
      <c r="Q658" s="72">
        <v>1190.4949999999999</v>
      </c>
      <c r="R658" s="72">
        <v>961.24599999999998</v>
      </c>
      <c r="S658" s="72">
        <v>792.43</v>
      </c>
      <c r="T658" s="72">
        <v>622.33799999999997</v>
      </c>
      <c r="U658" s="72">
        <v>435.76100000000002</v>
      </c>
      <c r="V658" s="72">
        <v>259.30799999999999</v>
      </c>
      <c r="W658" s="72">
        <v>129.529</v>
      </c>
      <c r="X658" s="72">
        <v>48.869</v>
      </c>
      <c r="Y658" s="72">
        <v>12.1</v>
      </c>
      <c r="Z658" s="72">
        <v>1.6719999999999999</v>
      </c>
      <c r="AA658" s="72">
        <v>0.124</v>
      </c>
      <c r="AB658" s="4">
        <v>0.08</v>
      </c>
      <c r="AD658" s="1">
        <f t="shared" si="10"/>
        <v>192.374</v>
      </c>
    </row>
    <row r="659" spans="1:30" x14ac:dyDescent="0.3">
      <c r="A659" s="65">
        <v>658</v>
      </c>
      <c r="B659" s="66" t="s">
        <v>323</v>
      </c>
      <c r="C659" s="69" t="s">
        <v>81</v>
      </c>
      <c r="D659" s="71"/>
      <c r="E659" s="71">
        <v>120</v>
      </c>
      <c r="F659" s="71">
        <v>2060</v>
      </c>
      <c r="G659" s="72">
        <v>3085.4720000000002</v>
      </c>
      <c r="H659" s="72">
        <v>2972.489</v>
      </c>
      <c r="I659" s="72">
        <v>2852.6019999999999</v>
      </c>
      <c r="J659" s="72">
        <v>2710.442</v>
      </c>
      <c r="K659" s="72">
        <v>2540.268</v>
      </c>
      <c r="L659" s="72">
        <v>2360.9760000000001</v>
      </c>
      <c r="M659" s="72">
        <v>2170.2069999999999</v>
      </c>
      <c r="N659" s="72">
        <v>1988.7660000000001</v>
      </c>
      <c r="O659" s="72">
        <v>1809.8530000000001</v>
      </c>
      <c r="P659" s="72">
        <v>1623.585</v>
      </c>
      <c r="Q659" s="72">
        <v>1395.9269999999999</v>
      </c>
      <c r="R659" s="72">
        <v>1139.345</v>
      </c>
      <c r="S659" s="72">
        <v>901.99099999999999</v>
      </c>
      <c r="T659" s="72">
        <v>716.34500000000003</v>
      </c>
      <c r="U659" s="72">
        <v>530.93399999999997</v>
      </c>
      <c r="V659" s="72">
        <v>336.74099999999999</v>
      </c>
      <c r="W659" s="72">
        <v>169.255</v>
      </c>
      <c r="X659" s="72">
        <v>64.227000000000004</v>
      </c>
      <c r="Y659" s="72">
        <v>16.016999999999999</v>
      </c>
      <c r="Z659" s="72">
        <v>2.2349999999999999</v>
      </c>
      <c r="AA659" s="72">
        <v>0.161</v>
      </c>
      <c r="AB659" s="4">
        <v>0.123</v>
      </c>
      <c r="AD659" s="1">
        <f t="shared" si="10"/>
        <v>252.018</v>
      </c>
    </row>
    <row r="660" spans="1:30" x14ac:dyDescent="0.3">
      <c r="A660" s="65">
        <v>659</v>
      </c>
      <c r="B660" s="66" t="s">
        <v>323</v>
      </c>
      <c r="C660" s="69" t="s">
        <v>81</v>
      </c>
      <c r="D660" s="71"/>
      <c r="E660" s="71">
        <v>120</v>
      </c>
      <c r="F660" s="71">
        <v>2065</v>
      </c>
      <c r="G660" s="72">
        <v>3173.4830000000002</v>
      </c>
      <c r="H660" s="72">
        <v>3066.5540000000001</v>
      </c>
      <c r="I660" s="72">
        <v>2962.1120000000001</v>
      </c>
      <c r="J660" s="72">
        <v>2839.5059999999999</v>
      </c>
      <c r="K660" s="72">
        <v>2688.4349999999999</v>
      </c>
      <c r="L660" s="72">
        <v>2515.9090000000001</v>
      </c>
      <c r="M660" s="72">
        <v>2336.7069999999999</v>
      </c>
      <c r="N660" s="72">
        <v>2144.7950000000001</v>
      </c>
      <c r="O660" s="72">
        <v>1960.508</v>
      </c>
      <c r="P660" s="72">
        <v>1775.8510000000001</v>
      </c>
      <c r="Q660" s="72">
        <v>1577.828</v>
      </c>
      <c r="R660" s="72">
        <v>1340.066</v>
      </c>
      <c r="S660" s="72">
        <v>1073.4739999999999</v>
      </c>
      <c r="T660" s="72">
        <v>820.048</v>
      </c>
      <c r="U660" s="72">
        <v>616.19500000000005</v>
      </c>
      <c r="V660" s="72">
        <v>415.05200000000002</v>
      </c>
      <c r="W660" s="72">
        <v>223.32300000000001</v>
      </c>
      <c r="X660" s="72">
        <v>85.825999999999993</v>
      </c>
      <c r="Y660" s="72">
        <v>21.677</v>
      </c>
      <c r="Z660" s="72">
        <v>3.0659999999999998</v>
      </c>
      <c r="AA660" s="72">
        <v>0.221</v>
      </c>
      <c r="AB660" s="4" t="s">
        <v>291</v>
      </c>
      <c r="AD660" s="1">
        <f t="shared" si="10"/>
        <v>334.113</v>
      </c>
    </row>
    <row r="661" spans="1:30" x14ac:dyDescent="0.3">
      <c r="A661" s="65">
        <v>660</v>
      </c>
      <c r="B661" s="66" t="s">
        <v>323</v>
      </c>
      <c r="C661" s="69" t="s">
        <v>81</v>
      </c>
      <c r="D661" s="71"/>
      <c r="E661" s="71">
        <v>120</v>
      </c>
      <c r="F661" s="71">
        <v>2070</v>
      </c>
      <c r="G661" s="72">
        <v>3254.09</v>
      </c>
      <c r="H661" s="72">
        <v>3156.4430000000002</v>
      </c>
      <c r="I661" s="72">
        <v>3057.0149999999999</v>
      </c>
      <c r="J661" s="72">
        <v>2949.7289999999998</v>
      </c>
      <c r="K661" s="72">
        <v>2818.384</v>
      </c>
      <c r="L661" s="72">
        <v>2664.8879999999999</v>
      </c>
      <c r="M661" s="72">
        <v>2492.2860000000001</v>
      </c>
      <c r="N661" s="72">
        <v>2311.7080000000001</v>
      </c>
      <c r="O661" s="72">
        <v>2116.9380000000001</v>
      </c>
      <c r="P661" s="72">
        <v>1926.7950000000001</v>
      </c>
      <c r="Q661" s="72">
        <v>1729.635</v>
      </c>
      <c r="R661" s="72">
        <v>1518.9770000000001</v>
      </c>
      <c r="S661" s="72">
        <v>1267.28</v>
      </c>
      <c r="T661" s="72">
        <v>981.06</v>
      </c>
      <c r="U661" s="72">
        <v>710.77099999999996</v>
      </c>
      <c r="V661" s="72">
        <v>487.25599999999997</v>
      </c>
      <c r="W661" s="72">
        <v>280.08699999999999</v>
      </c>
      <c r="X661" s="72">
        <v>116.152</v>
      </c>
      <c r="Y661" s="72">
        <v>29.989000000000001</v>
      </c>
      <c r="Z661" s="72">
        <v>4.3330000000000002</v>
      </c>
      <c r="AA661" s="72">
        <v>0.316</v>
      </c>
      <c r="AB661" s="4" t="s">
        <v>291</v>
      </c>
      <c r="AD661" s="1">
        <f t="shared" si="10"/>
        <v>430.87699999999995</v>
      </c>
    </row>
    <row r="662" spans="1:30" x14ac:dyDescent="0.3">
      <c r="A662" s="65">
        <v>661</v>
      </c>
      <c r="B662" s="66" t="s">
        <v>323</v>
      </c>
      <c r="C662" s="69" t="s">
        <v>81</v>
      </c>
      <c r="D662" s="71"/>
      <c r="E662" s="71">
        <v>120</v>
      </c>
      <c r="F662" s="71">
        <v>2075</v>
      </c>
      <c r="G662" s="72">
        <v>3312.8310000000001</v>
      </c>
      <c r="H662" s="72">
        <v>3238.8470000000002</v>
      </c>
      <c r="I662" s="72">
        <v>3147.7139999999999</v>
      </c>
      <c r="J662" s="72">
        <v>3045.4160000000002</v>
      </c>
      <c r="K662" s="72">
        <v>2929.6309999999999</v>
      </c>
      <c r="L662" s="72">
        <v>2795.8270000000002</v>
      </c>
      <c r="M662" s="72">
        <v>2642.0419999999999</v>
      </c>
      <c r="N662" s="72">
        <v>2467.9290000000001</v>
      </c>
      <c r="O662" s="72">
        <v>2284.2159999999999</v>
      </c>
      <c r="P662" s="72">
        <v>2083.5279999999998</v>
      </c>
      <c r="Q662" s="72">
        <v>1880.3409999999999</v>
      </c>
      <c r="R662" s="72">
        <v>1669.501</v>
      </c>
      <c r="S662" s="72">
        <v>1441.431</v>
      </c>
      <c r="T662" s="72">
        <v>1163.789</v>
      </c>
      <c r="U662" s="72">
        <v>856.33399999999995</v>
      </c>
      <c r="V662" s="72">
        <v>568.50400000000002</v>
      </c>
      <c r="W662" s="72">
        <v>334.98599999999999</v>
      </c>
      <c r="X662" s="72">
        <v>149.803</v>
      </c>
      <c r="Y662" s="72">
        <v>42.22</v>
      </c>
      <c r="Z662" s="72">
        <v>6.3109999999999999</v>
      </c>
      <c r="AA662" s="72">
        <v>0.47</v>
      </c>
      <c r="AB662" s="4" t="s">
        <v>291</v>
      </c>
      <c r="AD662" s="1">
        <f t="shared" si="10"/>
        <v>533.79000000000008</v>
      </c>
    </row>
    <row r="663" spans="1:30" x14ac:dyDescent="0.3">
      <c r="A663" s="65">
        <v>662</v>
      </c>
      <c r="B663" s="66" t="s">
        <v>323</v>
      </c>
      <c r="C663" s="69" t="s">
        <v>81</v>
      </c>
      <c r="D663" s="71"/>
      <c r="E663" s="71">
        <v>120</v>
      </c>
      <c r="F663" s="71">
        <v>2080</v>
      </c>
      <c r="G663" s="72">
        <v>3352.6840000000002</v>
      </c>
      <c r="H663" s="72">
        <v>3299.3690000000001</v>
      </c>
      <c r="I663" s="72">
        <v>3230.933</v>
      </c>
      <c r="J663" s="72">
        <v>3136.873</v>
      </c>
      <c r="K663" s="72">
        <v>3026.4009999999998</v>
      </c>
      <c r="L663" s="72">
        <v>2908.2069999999999</v>
      </c>
      <c r="M663" s="72">
        <v>2773.9569999999999</v>
      </c>
      <c r="N663" s="72">
        <v>2618.4140000000002</v>
      </c>
      <c r="O663" s="72">
        <v>2441.0720000000001</v>
      </c>
      <c r="P663" s="72">
        <v>2251.1149999999998</v>
      </c>
      <c r="Q663" s="72">
        <v>2036.877</v>
      </c>
      <c r="R663" s="72">
        <v>1819.252</v>
      </c>
      <c r="S663" s="72">
        <v>1589.393</v>
      </c>
      <c r="T663" s="72">
        <v>1329.682</v>
      </c>
      <c r="U663" s="72">
        <v>1022.473</v>
      </c>
      <c r="V663" s="72">
        <v>691.86400000000003</v>
      </c>
      <c r="W663" s="72">
        <v>397.68599999999998</v>
      </c>
      <c r="X663" s="72">
        <v>183.797</v>
      </c>
      <c r="Y663" s="72">
        <v>56.457000000000001</v>
      </c>
      <c r="Z663" s="72">
        <v>9.3130000000000006</v>
      </c>
      <c r="AA663" s="72">
        <v>0.71899999999999997</v>
      </c>
      <c r="AB663" s="4" t="s">
        <v>291</v>
      </c>
      <c r="AD663" s="1">
        <f t="shared" si="10"/>
        <v>647.97199999999998</v>
      </c>
    </row>
    <row r="664" spans="1:30" x14ac:dyDescent="0.3">
      <c r="A664" s="65">
        <v>663</v>
      </c>
      <c r="B664" s="66" t="s">
        <v>323</v>
      </c>
      <c r="C664" s="69" t="s">
        <v>81</v>
      </c>
      <c r="D664" s="71"/>
      <c r="E664" s="71">
        <v>120</v>
      </c>
      <c r="F664" s="71">
        <v>2085</v>
      </c>
      <c r="G664" s="72">
        <v>3373.4850000000001</v>
      </c>
      <c r="H664" s="72">
        <v>3340.4250000000002</v>
      </c>
      <c r="I664" s="72">
        <v>3292.0230000000001</v>
      </c>
      <c r="J664" s="72">
        <v>3220.6350000000002</v>
      </c>
      <c r="K664" s="72">
        <v>3118.6590000000001</v>
      </c>
      <c r="L664" s="72">
        <v>3005.8629999999998</v>
      </c>
      <c r="M664" s="72">
        <v>2887.1039999999998</v>
      </c>
      <c r="N664" s="72">
        <v>2750.9720000000002</v>
      </c>
      <c r="O664" s="72">
        <v>2592.0079999999998</v>
      </c>
      <c r="P664" s="72">
        <v>2408.2510000000002</v>
      </c>
      <c r="Q664" s="72">
        <v>2204.0590000000002</v>
      </c>
      <c r="R664" s="72">
        <v>1974.79</v>
      </c>
      <c r="S664" s="72">
        <v>1737.0050000000001</v>
      </c>
      <c r="T664" s="72">
        <v>1472.5360000000001</v>
      </c>
      <c r="U664" s="72">
        <v>1175.6469999999999</v>
      </c>
      <c r="V664" s="72">
        <v>834.13499999999999</v>
      </c>
      <c r="W664" s="72">
        <v>491.65199999999999</v>
      </c>
      <c r="X664" s="72">
        <v>223.733</v>
      </c>
      <c r="Y664" s="72">
        <v>71.813000000000002</v>
      </c>
      <c r="Z664" s="72">
        <v>13.063000000000001</v>
      </c>
      <c r="AA664" s="72">
        <v>1.119</v>
      </c>
      <c r="AB664" s="4" t="s">
        <v>291</v>
      </c>
      <c r="AD664" s="1">
        <f t="shared" si="10"/>
        <v>801.38</v>
      </c>
    </row>
    <row r="665" spans="1:30" x14ac:dyDescent="0.3">
      <c r="A665" s="65">
        <v>664</v>
      </c>
      <c r="B665" s="66" t="s">
        <v>323</v>
      </c>
      <c r="C665" s="69" t="s">
        <v>81</v>
      </c>
      <c r="D665" s="71"/>
      <c r="E665" s="71">
        <v>120</v>
      </c>
      <c r="F665" s="71">
        <v>2090</v>
      </c>
      <c r="G665" s="72">
        <v>3378.2069999999999</v>
      </c>
      <c r="H665" s="72">
        <v>3361.8040000000001</v>
      </c>
      <c r="I665" s="72">
        <v>3333.3989999999999</v>
      </c>
      <c r="J665" s="72">
        <v>3282.1030000000001</v>
      </c>
      <c r="K665" s="72">
        <v>3202.915</v>
      </c>
      <c r="L665" s="72">
        <v>3098.6289999999999</v>
      </c>
      <c r="M665" s="72">
        <v>2985.2660000000001</v>
      </c>
      <c r="N665" s="72">
        <v>2864.5810000000001</v>
      </c>
      <c r="O665" s="72">
        <v>2724.8609999999999</v>
      </c>
      <c r="P665" s="72">
        <v>2559.2950000000001</v>
      </c>
      <c r="Q665" s="72">
        <v>2360.9059999999999</v>
      </c>
      <c r="R665" s="72">
        <v>2140.7399999999998</v>
      </c>
      <c r="S665" s="72">
        <v>1890.473</v>
      </c>
      <c r="T665" s="72">
        <v>1615.9169999999999</v>
      </c>
      <c r="U665" s="72">
        <v>1310.1089999999999</v>
      </c>
      <c r="V665" s="72">
        <v>968.44799999999998</v>
      </c>
      <c r="W665" s="72">
        <v>602.23199999999997</v>
      </c>
      <c r="X665" s="72">
        <v>283.74200000000002</v>
      </c>
      <c r="Y665" s="72">
        <v>90.751000000000005</v>
      </c>
      <c r="Z665" s="72">
        <v>17.483000000000001</v>
      </c>
      <c r="AA665" s="72">
        <v>1.6719999999999999</v>
      </c>
      <c r="AB665" s="4" t="s">
        <v>291</v>
      </c>
      <c r="AD665" s="1">
        <f t="shared" si="10"/>
        <v>995.87999999999988</v>
      </c>
    </row>
    <row r="666" spans="1:30" x14ac:dyDescent="0.3">
      <c r="A666" s="65">
        <v>665</v>
      </c>
      <c r="B666" s="66" t="s">
        <v>323</v>
      </c>
      <c r="C666" s="69" t="s">
        <v>81</v>
      </c>
      <c r="D666" s="71"/>
      <c r="E666" s="71">
        <v>120</v>
      </c>
      <c r="F666" s="71">
        <v>2095</v>
      </c>
      <c r="G666" s="72">
        <v>3370.7359999999999</v>
      </c>
      <c r="H666" s="72">
        <v>3367.1219999999998</v>
      </c>
      <c r="I666" s="72">
        <v>3355.14</v>
      </c>
      <c r="J666" s="72">
        <v>3323.8919999999998</v>
      </c>
      <c r="K666" s="72">
        <v>3264.9989999999998</v>
      </c>
      <c r="L666" s="72">
        <v>3183.4369999999999</v>
      </c>
      <c r="M666" s="72">
        <v>3078.547</v>
      </c>
      <c r="N666" s="72">
        <v>2963.2910000000002</v>
      </c>
      <c r="O666" s="72">
        <v>2838.998</v>
      </c>
      <c r="P666" s="72">
        <v>2692.5160000000001</v>
      </c>
      <c r="Q666" s="72">
        <v>2511.924</v>
      </c>
      <c r="R666" s="72">
        <v>2296.953</v>
      </c>
      <c r="S666" s="72">
        <v>2054.39</v>
      </c>
      <c r="T666" s="72">
        <v>1765.453</v>
      </c>
      <c r="U666" s="72">
        <v>1446.1389999999999</v>
      </c>
      <c r="V666" s="72">
        <v>1089.203</v>
      </c>
      <c r="W666" s="72">
        <v>709.65</v>
      </c>
      <c r="X666" s="72">
        <v>355.82299999999998</v>
      </c>
      <c r="Y666" s="72">
        <v>119.148</v>
      </c>
      <c r="Z666" s="72">
        <v>23.161999999999999</v>
      </c>
      <c r="AA666" s="72">
        <v>2.3780000000000001</v>
      </c>
      <c r="AB666" s="4" t="s">
        <v>291</v>
      </c>
      <c r="AD666" s="1">
        <f t="shared" si="10"/>
        <v>1210.1609999999998</v>
      </c>
    </row>
    <row r="667" spans="1:30" x14ac:dyDescent="0.3">
      <c r="A667" s="65">
        <v>666</v>
      </c>
      <c r="B667" s="66" t="s">
        <v>323</v>
      </c>
      <c r="C667" s="69" t="s">
        <v>81</v>
      </c>
      <c r="D667" s="71"/>
      <c r="E667" s="71">
        <v>120</v>
      </c>
      <c r="F667" s="71">
        <v>2100</v>
      </c>
      <c r="G667" s="72">
        <v>3352.1</v>
      </c>
      <c r="H667" s="72">
        <v>3360.2449999999999</v>
      </c>
      <c r="I667" s="72">
        <v>3360.8150000000001</v>
      </c>
      <c r="J667" s="72">
        <v>3346.105</v>
      </c>
      <c r="K667" s="72">
        <v>3307.4650000000001</v>
      </c>
      <c r="L667" s="72">
        <v>3246.1849999999999</v>
      </c>
      <c r="M667" s="72">
        <v>3163.9479999999999</v>
      </c>
      <c r="N667" s="72">
        <v>3057.1759999999999</v>
      </c>
      <c r="O667" s="72">
        <v>2938.3629999999998</v>
      </c>
      <c r="P667" s="72">
        <v>2807.3090000000002</v>
      </c>
      <c r="Q667" s="72">
        <v>2645.5839999999998</v>
      </c>
      <c r="R667" s="72">
        <v>2447.7440000000001</v>
      </c>
      <c r="S667" s="72">
        <v>2209.4209999999998</v>
      </c>
      <c r="T667" s="72">
        <v>1925.509</v>
      </c>
      <c r="U667" s="72">
        <v>1588.749</v>
      </c>
      <c r="V667" s="72">
        <v>1212.8879999999999</v>
      </c>
      <c r="W667" s="72">
        <v>809.37699999999995</v>
      </c>
      <c r="X667" s="72">
        <v>428.52800000000002</v>
      </c>
      <c r="Y667" s="72">
        <v>154.30600000000001</v>
      </c>
      <c r="Z667" s="72">
        <v>31.776</v>
      </c>
      <c r="AA667" s="72">
        <v>3.327</v>
      </c>
      <c r="AB667" s="4" t="s">
        <v>291</v>
      </c>
      <c r="AD667" s="1">
        <f t="shared" si="10"/>
        <v>1427.3140000000001</v>
      </c>
    </row>
    <row r="668" spans="1:30" x14ac:dyDescent="0.3">
      <c r="A668" s="65">
        <v>667</v>
      </c>
      <c r="B668" s="66" t="s">
        <v>323</v>
      </c>
      <c r="C668" s="69" t="s">
        <v>82</v>
      </c>
      <c r="D668" s="71"/>
      <c r="E668" s="71">
        <v>140</v>
      </c>
      <c r="F668" s="71">
        <v>2015</v>
      </c>
      <c r="G668" s="72">
        <v>364.52499999999998</v>
      </c>
      <c r="H668" s="72">
        <v>327.04599999999999</v>
      </c>
      <c r="I668" s="72">
        <v>298.28399999999999</v>
      </c>
      <c r="J668" s="72">
        <v>256.20800000000003</v>
      </c>
      <c r="K668" s="72">
        <v>203.554</v>
      </c>
      <c r="L668" s="72">
        <v>163.92699999999999</v>
      </c>
      <c r="M668" s="72">
        <v>135.35300000000001</v>
      </c>
      <c r="N668" s="72">
        <v>111.283</v>
      </c>
      <c r="O668" s="72">
        <v>90.465999999999994</v>
      </c>
      <c r="P668" s="72">
        <v>72.66</v>
      </c>
      <c r="Q668" s="72">
        <v>59.174999999999997</v>
      </c>
      <c r="R668" s="72">
        <v>48.625999999999998</v>
      </c>
      <c r="S668" s="72">
        <v>38.344999999999999</v>
      </c>
      <c r="T668" s="72">
        <v>29.227</v>
      </c>
      <c r="U668" s="72">
        <v>21.608000000000001</v>
      </c>
      <c r="V668" s="72">
        <v>13.257999999999999</v>
      </c>
      <c r="W668" s="72">
        <v>6.2729999999999997</v>
      </c>
      <c r="X668" s="72">
        <v>2.0299999999999998</v>
      </c>
      <c r="Y668" s="72">
        <v>0.38100000000000001</v>
      </c>
      <c r="Z668" s="72">
        <v>4.2999999999999997E-2</v>
      </c>
      <c r="AA668" s="72">
        <v>3.0000000000000001E-3</v>
      </c>
      <c r="AB668" s="4">
        <v>2E-3</v>
      </c>
      <c r="AD668" s="1">
        <f t="shared" si="10"/>
        <v>8.7319999999999993</v>
      </c>
    </row>
    <row r="669" spans="1:30" x14ac:dyDescent="0.3">
      <c r="A669" s="65">
        <v>668</v>
      </c>
      <c r="B669" s="66" t="s">
        <v>323</v>
      </c>
      <c r="C669" s="69" t="s">
        <v>82</v>
      </c>
      <c r="D669" s="71"/>
      <c r="E669" s="71">
        <v>140</v>
      </c>
      <c r="F669" s="71">
        <v>2020</v>
      </c>
      <c r="G669" s="72">
        <v>371.5</v>
      </c>
      <c r="H669" s="72">
        <v>342.86599999999999</v>
      </c>
      <c r="I669" s="72">
        <v>318.90199999999999</v>
      </c>
      <c r="J669" s="72">
        <v>288.40699999999998</v>
      </c>
      <c r="K669" s="72">
        <v>239.017</v>
      </c>
      <c r="L669" s="72">
        <v>183.72800000000001</v>
      </c>
      <c r="M669" s="72">
        <v>146.56299999999999</v>
      </c>
      <c r="N669" s="72">
        <v>121.009</v>
      </c>
      <c r="O669" s="72">
        <v>99.283000000000001</v>
      </c>
      <c r="P669" s="72">
        <v>80.516999999999996</v>
      </c>
      <c r="Q669" s="72">
        <v>64.248000000000005</v>
      </c>
      <c r="R669" s="72">
        <v>51.954999999999998</v>
      </c>
      <c r="S669" s="72">
        <v>41.847999999999999</v>
      </c>
      <c r="T669" s="72">
        <v>31.503</v>
      </c>
      <c r="U669" s="72">
        <v>22.093</v>
      </c>
      <c r="V669" s="72">
        <v>14.208</v>
      </c>
      <c r="W669" s="72">
        <v>6.9829999999999997</v>
      </c>
      <c r="X669" s="72">
        <v>2.3359999999999999</v>
      </c>
      <c r="Y669" s="72">
        <v>0.46200000000000002</v>
      </c>
      <c r="Z669" s="72">
        <v>4.8000000000000001E-2</v>
      </c>
      <c r="AA669" s="72">
        <v>3.0000000000000001E-3</v>
      </c>
      <c r="AB669" s="4">
        <v>2E-3</v>
      </c>
      <c r="AD669" s="1">
        <f t="shared" si="10"/>
        <v>9.8339999999999996</v>
      </c>
    </row>
    <row r="670" spans="1:30" x14ac:dyDescent="0.3">
      <c r="A670" s="65">
        <v>669</v>
      </c>
      <c r="B670" s="66" t="s">
        <v>323</v>
      </c>
      <c r="C670" s="69" t="s">
        <v>82</v>
      </c>
      <c r="D670" s="71"/>
      <c r="E670" s="71">
        <v>140</v>
      </c>
      <c r="F670" s="71">
        <v>2025</v>
      </c>
      <c r="G670" s="72">
        <v>405.82900000000001</v>
      </c>
      <c r="H670" s="72">
        <v>354.68200000000002</v>
      </c>
      <c r="I670" s="72">
        <v>336.79</v>
      </c>
      <c r="J670" s="72">
        <v>313.24700000000001</v>
      </c>
      <c r="K670" s="72">
        <v>280.101</v>
      </c>
      <c r="L670" s="72">
        <v>230.036</v>
      </c>
      <c r="M670" s="72">
        <v>175.93700000000001</v>
      </c>
      <c r="N670" s="72">
        <v>139.53399999999999</v>
      </c>
      <c r="O670" s="72">
        <v>114.325</v>
      </c>
      <c r="P670" s="72">
        <v>92.983999999999995</v>
      </c>
      <c r="Q670" s="72">
        <v>74.367999999999995</v>
      </c>
      <c r="R670" s="72">
        <v>58.433999999999997</v>
      </c>
      <c r="S670" s="72">
        <v>46.061</v>
      </c>
      <c r="T670" s="72">
        <v>35.332999999999998</v>
      </c>
      <c r="U670" s="72">
        <v>24.503</v>
      </c>
      <c r="V670" s="72">
        <v>15.007</v>
      </c>
      <c r="W670" s="72">
        <v>7.7990000000000004</v>
      </c>
      <c r="X670" s="72">
        <v>2.7480000000000002</v>
      </c>
      <c r="Y670" s="72">
        <v>0.57499999999999996</v>
      </c>
      <c r="Z670" s="72">
        <v>6.3E-2</v>
      </c>
      <c r="AA670" s="72">
        <v>4.0000000000000001E-3</v>
      </c>
      <c r="AB670" s="4">
        <v>3.0000000000000001E-3</v>
      </c>
      <c r="AD670" s="1">
        <f t="shared" si="10"/>
        <v>11.192</v>
      </c>
    </row>
    <row r="671" spans="1:30" x14ac:dyDescent="0.3">
      <c r="A671" s="65">
        <v>670</v>
      </c>
      <c r="B671" s="66" t="s">
        <v>323</v>
      </c>
      <c r="C671" s="69" t="s">
        <v>82</v>
      </c>
      <c r="D671" s="71"/>
      <c r="E671" s="71">
        <v>140</v>
      </c>
      <c r="F671" s="71">
        <v>2030</v>
      </c>
      <c r="G671" s="72">
        <v>440.82</v>
      </c>
      <c r="H671" s="72">
        <v>389.87</v>
      </c>
      <c r="I671" s="72">
        <v>349.274</v>
      </c>
      <c r="J671" s="72">
        <v>331.49700000000001</v>
      </c>
      <c r="K671" s="72">
        <v>305.05399999999997</v>
      </c>
      <c r="L671" s="72">
        <v>270.70999999999998</v>
      </c>
      <c r="M671" s="72">
        <v>221.47900000000001</v>
      </c>
      <c r="N671" s="72">
        <v>168.49799999999999</v>
      </c>
      <c r="O671" s="72">
        <v>132.792</v>
      </c>
      <c r="P671" s="72">
        <v>108.056</v>
      </c>
      <c r="Q671" s="72">
        <v>86.766000000000005</v>
      </c>
      <c r="R671" s="72">
        <v>68.262</v>
      </c>
      <c r="S671" s="72">
        <v>52.237000000000002</v>
      </c>
      <c r="T671" s="72">
        <v>39.243000000000002</v>
      </c>
      <c r="U671" s="72">
        <v>27.806999999999999</v>
      </c>
      <c r="V671" s="72">
        <v>16.917999999999999</v>
      </c>
      <c r="W671" s="72">
        <v>8.42</v>
      </c>
      <c r="X671" s="72">
        <v>3.16</v>
      </c>
      <c r="Y671" s="72">
        <v>0.70099999999999996</v>
      </c>
      <c r="Z671" s="72">
        <v>8.2000000000000003E-2</v>
      </c>
      <c r="AA671" s="72">
        <v>5.0000000000000001E-3</v>
      </c>
      <c r="AB671" s="4">
        <v>3.0000000000000001E-3</v>
      </c>
      <c r="AD671" s="1">
        <f t="shared" si="10"/>
        <v>12.371000000000002</v>
      </c>
    </row>
    <row r="672" spans="1:30" x14ac:dyDescent="0.3">
      <c r="A672" s="65">
        <v>671</v>
      </c>
      <c r="B672" s="66" t="s">
        <v>323</v>
      </c>
      <c r="C672" s="69" t="s">
        <v>82</v>
      </c>
      <c r="D672" s="71"/>
      <c r="E672" s="71">
        <v>140</v>
      </c>
      <c r="F672" s="71">
        <v>2035</v>
      </c>
      <c r="G672" s="72">
        <v>462.87</v>
      </c>
      <c r="H672" s="72">
        <v>425.92200000000003</v>
      </c>
      <c r="I672" s="72">
        <v>384.66800000000001</v>
      </c>
      <c r="J672" s="72">
        <v>344.428</v>
      </c>
      <c r="K672" s="72">
        <v>323.58499999999998</v>
      </c>
      <c r="L672" s="72">
        <v>295.83</v>
      </c>
      <c r="M672" s="72">
        <v>261.85199999999998</v>
      </c>
      <c r="N672" s="72">
        <v>213.381</v>
      </c>
      <c r="O672" s="72">
        <v>161.40700000000001</v>
      </c>
      <c r="P672" s="72">
        <v>126.393</v>
      </c>
      <c r="Q672" s="72">
        <v>101.64700000000001</v>
      </c>
      <c r="R672" s="72">
        <v>80.305999999999997</v>
      </c>
      <c r="S672" s="72">
        <v>61.537999999999997</v>
      </c>
      <c r="T672" s="72">
        <v>44.895000000000003</v>
      </c>
      <c r="U672" s="72">
        <v>31.238</v>
      </c>
      <c r="V672" s="72">
        <v>19.501000000000001</v>
      </c>
      <c r="W672" s="72">
        <v>9.6940000000000008</v>
      </c>
      <c r="X672" s="72">
        <v>3.5070000000000001</v>
      </c>
      <c r="Y672" s="72">
        <v>0.83599999999999997</v>
      </c>
      <c r="Z672" s="72">
        <v>0.10199999999999999</v>
      </c>
      <c r="AA672" s="72">
        <v>6.0000000000000001E-3</v>
      </c>
      <c r="AB672" s="4">
        <v>4.0000000000000001E-3</v>
      </c>
      <c r="AD672" s="1">
        <f t="shared" si="10"/>
        <v>14.149000000000001</v>
      </c>
    </row>
    <row r="673" spans="1:30" x14ac:dyDescent="0.3">
      <c r="A673" s="65">
        <v>672</v>
      </c>
      <c r="B673" s="66" t="s">
        <v>323</v>
      </c>
      <c r="C673" s="69" t="s">
        <v>82</v>
      </c>
      <c r="D673" s="71"/>
      <c r="E673" s="71">
        <v>140</v>
      </c>
      <c r="F673" s="71">
        <v>2040</v>
      </c>
      <c r="G673" s="72">
        <v>471.18599999999998</v>
      </c>
      <c r="H673" s="72">
        <v>449.488</v>
      </c>
      <c r="I673" s="72">
        <v>420.97399999999999</v>
      </c>
      <c r="J673" s="72">
        <v>379.822</v>
      </c>
      <c r="K673" s="72">
        <v>336.91300000000001</v>
      </c>
      <c r="L673" s="72">
        <v>314.67099999999999</v>
      </c>
      <c r="M673" s="72">
        <v>287.17099999999999</v>
      </c>
      <c r="N673" s="72">
        <v>253.511</v>
      </c>
      <c r="O673" s="72">
        <v>205.624</v>
      </c>
      <c r="P673" s="72">
        <v>154.553</v>
      </c>
      <c r="Q673" s="72">
        <v>119.642</v>
      </c>
      <c r="R673" s="72">
        <v>94.724000000000004</v>
      </c>
      <c r="S673" s="72">
        <v>72.944999999999993</v>
      </c>
      <c r="T673" s="72">
        <v>53.337000000000003</v>
      </c>
      <c r="U673" s="72">
        <v>36.115000000000002</v>
      </c>
      <c r="V673" s="72">
        <v>22.222999999999999</v>
      </c>
      <c r="W673" s="72">
        <v>11.39</v>
      </c>
      <c r="X673" s="72">
        <v>4.1429999999999998</v>
      </c>
      <c r="Y673" s="72">
        <v>0.95799999999999996</v>
      </c>
      <c r="Z673" s="72">
        <v>0.126</v>
      </c>
      <c r="AA673" s="72">
        <v>8.0000000000000002E-3</v>
      </c>
      <c r="AB673" s="4">
        <v>6.0000000000000001E-3</v>
      </c>
      <c r="AD673" s="1">
        <f t="shared" si="10"/>
        <v>16.631</v>
      </c>
    </row>
    <row r="674" spans="1:30" x14ac:dyDescent="0.3">
      <c r="A674" s="65">
        <v>673</v>
      </c>
      <c r="B674" s="66" t="s">
        <v>323</v>
      </c>
      <c r="C674" s="69" t="s">
        <v>82</v>
      </c>
      <c r="D674" s="71"/>
      <c r="E674" s="71">
        <v>140</v>
      </c>
      <c r="F674" s="71">
        <v>2045</v>
      </c>
      <c r="G674" s="72">
        <v>475.839</v>
      </c>
      <c r="H674" s="72">
        <v>459.565</v>
      </c>
      <c r="I674" s="72">
        <v>444.93799999999999</v>
      </c>
      <c r="J674" s="72">
        <v>416.19299999999998</v>
      </c>
      <c r="K674" s="72">
        <v>372.255</v>
      </c>
      <c r="L674" s="72">
        <v>328.39699999999999</v>
      </c>
      <c r="M674" s="72">
        <v>306.35000000000002</v>
      </c>
      <c r="N674" s="72">
        <v>279.089</v>
      </c>
      <c r="O674" s="72">
        <v>245.49199999999999</v>
      </c>
      <c r="P674" s="72">
        <v>197.93899999999999</v>
      </c>
      <c r="Q674" s="72">
        <v>147.07499999999999</v>
      </c>
      <c r="R674" s="72">
        <v>112.111</v>
      </c>
      <c r="S674" s="72">
        <v>86.605999999999995</v>
      </c>
      <c r="T674" s="72">
        <v>63.719000000000001</v>
      </c>
      <c r="U674" s="72">
        <v>43.335000000000001</v>
      </c>
      <c r="V674" s="72">
        <v>26.029</v>
      </c>
      <c r="W674" s="72">
        <v>13.212999999999999</v>
      </c>
      <c r="X674" s="72">
        <v>4.9850000000000003</v>
      </c>
      <c r="Y674" s="72">
        <v>1.163</v>
      </c>
      <c r="Z674" s="72">
        <v>0.14899999999999999</v>
      </c>
      <c r="AA674" s="72">
        <v>0.01</v>
      </c>
      <c r="AB674" s="4" t="s">
        <v>291</v>
      </c>
      <c r="AD674" s="1">
        <f t="shared" si="10"/>
        <v>19.520000000000003</v>
      </c>
    </row>
    <row r="675" spans="1:30" x14ac:dyDescent="0.3">
      <c r="A675" s="65">
        <v>674</v>
      </c>
      <c r="B675" s="66" t="s">
        <v>323</v>
      </c>
      <c r="C675" s="69" t="s">
        <v>82</v>
      </c>
      <c r="D675" s="71"/>
      <c r="E675" s="71">
        <v>140</v>
      </c>
      <c r="F675" s="71">
        <v>2050</v>
      </c>
      <c r="G675" s="72">
        <v>482.33499999999998</v>
      </c>
      <c r="H675" s="72">
        <v>465.935</v>
      </c>
      <c r="I675" s="72">
        <v>455.524</v>
      </c>
      <c r="J675" s="72">
        <v>440.363</v>
      </c>
      <c r="K675" s="72">
        <v>408.6</v>
      </c>
      <c r="L675" s="72">
        <v>363.73099999999999</v>
      </c>
      <c r="M675" s="72">
        <v>320.512</v>
      </c>
      <c r="N675" s="72">
        <v>298.67</v>
      </c>
      <c r="O675" s="72">
        <v>271.32</v>
      </c>
      <c r="P675" s="72">
        <v>237.364</v>
      </c>
      <c r="Q675" s="72">
        <v>189.256</v>
      </c>
      <c r="R675" s="72">
        <v>138.494</v>
      </c>
      <c r="S675" s="72">
        <v>103.084</v>
      </c>
      <c r="T675" s="72">
        <v>76.194999999999993</v>
      </c>
      <c r="U675" s="72">
        <v>52.268000000000001</v>
      </c>
      <c r="V675" s="72">
        <v>31.635000000000002</v>
      </c>
      <c r="W675" s="72">
        <v>15.727</v>
      </c>
      <c r="X675" s="72">
        <v>5.9020000000000001</v>
      </c>
      <c r="Y675" s="72">
        <v>1.4359999999999999</v>
      </c>
      <c r="Z675" s="72">
        <v>0.186</v>
      </c>
      <c r="AA675" s="72">
        <v>1.2999999999999999E-2</v>
      </c>
      <c r="AB675" s="4" t="s">
        <v>291</v>
      </c>
      <c r="AD675" s="1">
        <f t="shared" si="10"/>
        <v>23.264000000000003</v>
      </c>
    </row>
    <row r="676" spans="1:30" x14ac:dyDescent="0.3">
      <c r="A676" s="65">
        <v>675</v>
      </c>
      <c r="B676" s="66" t="s">
        <v>323</v>
      </c>
      <c r="C676" s="69" t="s">
        <v>82</v>
      </c>
      <c r="D676" s="71"/>
      <c r="E676" s="71">
        <v>140</v>
      </c>
      <c r="F676" s="71">
        <v>2055</v>
      </c>
      <c r="G676" s="72">
        <v>490.786</v>
      </c>
      <c r="H676" s="72">
        <v>474.5</v>
      </c>
      <c r="I676" s="72">
        <v>462.49200000000002</v>
      </c>
      <c r="J676" s="72">
        <v>451.363</v>
      </c>
      <c r="K676" s="72">
        <v>433.14499999999998</v>
      </c>
      <c r="L676" s="72">
        <v>400.25900000000001</v>
      </c>
      <c r="M676" s="72">
        <v>356.02300000000002</v>
      </c>
      <c r="N676" s="72">
        <v>313.37900000000002</v>
      </c>
      <c r="O676" s="72">
        <v>291.303</v>
      </c>
      <c r="P676" s="72">
        <v>263.29000000000002</v>
      </c>
      <c r="Q676" s="72">
        <v>227.874</v>
      </c>
      <c r="R676" s="72">
        <v>179.036</v>
      </c>
      <c r="S676" s="72">
        <v>128.03299999999999</v>
      </c>
      <c r="T676" s="72">
        <v>91.316000000000003</v>
      </c>
      <c r="U676" s="72">
        <v>63.103999999999999</v>
      </c>
      <c r="V676" s="72">
        <v>38.679000000000002</v>
      </c>
      <c r="W676" s="72">
        <v>19.437999999999999</v>
      </c>
      <c r="X676" s="72">
        <v>7.1849999999999996</v>
      </c>
      <c r="Y676" s="72">
        <v>1.7450000000000001</v>
      </c>
      <c r="Z676" s="72">
        <v>0.23799999999999999</v>
      </c>
      <c r="AA676" s="72">
        <v>1.6E-2</v>
      </c>
      <c r="AB676" s="4" t="s">
        <v>291</v>
      </c>
      <c r="AD676" s="1">
        <f t="shared" si="10"/>
        <v>28.621999999999996</v>
      </c>
    </row>
    <row r="677" spans="1:30" x14ac:dyDescent="0.3">
      <c r="A677" s="65">
        <v>676</v>
      </c>
      <c r="B677" s="66" t="s">
        <v>323</v>
      </c>
      <c r="C677" s="69" t="s">
        <v>82</v>
      </c>
      <c r="D677" s="71"/>
      <c r="E677" s="71">
        <v>140</v>
      </c>
      <c r="F677" s="71">
        <v>2060</v>
      </c>
      <c r="G677" s="72">
        <v>497.87700000000001</v>
      </c>
      <c r="H677" s="72">
        <v>484.38799999999998</v>
      </c>
      <c r="I677" s="72">
        <v>471.56</v>
      </c>
      <c r="J677" s="72">
        <v>458.73200000000003</v>
      </c>
      <c r="K677" s="72">
        <v>444.66</v>
      </c>
      <c r="L677" s="72">
        <v>425.22899999999998</v>
      </c>
      <c r="M677" s="72">
        <v>392.75299999999999</v>
      </c>
      <c r="N677" s="72">
        <v>349.00400000000002</v>
      </c>
      <c r="O677" s="72">
        <v>306.45699999999999</v>
      </c>
      <c r="P677" s="72">
        <v>283.51400000000001</v>
      </c>
      <c r="Q677" s="72">
        <v>253.60400000000001</v>
      </c>
      <c r="R677" s="72">
        <v>216.423</v>
      </c>
      <c r="S677" s="72">
        <v>166.33</v>
      </c>
      <c r="T677" s="72">
        <v>114.129</v>
      </c>
      <c r="U677" s="72">
        <v>76.296000000000006</v>
      </c>
      <c r="V677" s="72">
        <v>47.276000000000003</v>
      </c>
      <c r="W677" s="72">
        <v>24.163</v>
      </c>
      <c r="X677" s="72">
        <v>9.0760000000000005</v>
      </c>
      <c r="Y677" s="72">
        <v>2.1829999999999998</v>
      </c>
      <c r="Z677" s="72">
        <v>0.29599999999999999</v>
      </c>
      <c r="AA677" s="72">
        <v>2.1000000000000001E-2</v>
      </c>
      <c r="AB677" s="4" t="s">
        <v>291</v>
      </c>
      <c r="AD677" s="1">
        <f t="shared" si="10"/>
        <v>35.739000000000004</v>
      </c>
    </row>
    <row r="678" spans="1:30" x14ac:dyDescent="0.3">
      <c r="A678" s="65">
        <v>677</v>
      </c>
      <c r="B678" s="66" t="s">
        <v>323</v>
      </c>
      <c r="C678" s="69" t="s">
        <v>82</v>
      </c>
      <c r="D678" s="71"/>
      <c r="E678" s="71">
        <v>140</v>
      </c>
      <c r="F678" s="71">
        <v>2065</v>
      </c>
      <c r="G678" s="72">
        <v>499.733</v>
      </c>
      <c r="H678" s="72">
        <v>492.74599999999998</v>
      </c>
      <c r="I678" s="72">
        <v>481.89</v>
      </c>
      <c r="J678" s="72">
        <v>468.16899999999998</v>
      </c>
      <c r="K678" s="72">
        <v>452.6</v>
      </c>
      <c r="L678" s="72">
        <v>437.35300000000001</v>
      </c>
      <c r="M678" s="72">
        <v>418.11</v>
      </c>
      <c r="N678" s="72">
        <v>385.86500000000001</v>
      </c>
      <c r="O678" s="72">
        <v>342.12400000000002</v>
      </c>
      <c r="P678" s="72">
        <v>299.03800000000001</v>
      </c>
      <c r="Q678" s="72">
        <v>273.87299999999999</v>
      </c>
      <c r="R678" s="72">
        <v>241.691</v>
      </c>
      <c r="S678" s="72">
        <v>201.94</v>
      </c>
      <c r="T678" s="72">
        <v>149.101</v>
      </c>
      <c r="U678" s="72">
        <v>96.093000000000004</v>
      </c>
      <c r="V678" s="72">
        <v>57.792000000000002</v>
      </c>
      <c r="W678" s="72">
        <v>29.992999999999999</v>
      </c>
      <c r="X678" s="72">
        <v>11.519</v>
      </c>
      <c r="Y678" s="72">
        <v>2.8290000000000002</v>
      </c>
      <c r="Z678" s="72">
        <v>0.38100000000000001</v>
      </c>
      <c r="AA678" s="72">
        <v>2.7E-2</v>
      </c>
      <c r="AB678" s="4" t="s">
        <v>291</v>
      </c>
      <c r="AD678" s="1">
        <f t="shared" si="10"/>
        <v>44.749000000000002</v>
      </c>
    </row>
    <row r="679" spans="1:30" x14ac:dyDescent="0.3">
      <c r="A679" s="65">
        <v>678</v>
      </c>
      <c r="B679" s="66" t="s">
        <v>323</v>
      </c>
      <c r="C679" s="69" t="s">
        <v>82</v>
      </c>
      <c r="D679" s="71"/>
      <c r="E679" s="71">
        <v>140</v>
      </c>
      <c r="F679" s="71">
        <v>2070</v>
      </c>
      <c r="G679" s="72">
        <v>497.30700000000002</v>
      </c>
      <c r="H679" s="72">
        <v>495.63200000000001</v>
      </c>
      <c r="I679" s="72">
        <v>490.59800000000001</v>
      </c>
      <c r="J679" s="72">
        <v>478.822</v>
      </c>
      <c r="K679" s="72">
        <v>462.48599999999999</v>
      </c>
      <c r="L679" s="72">
        <v>445.89299999999997</v>
      </c>
      <c r="M679" s="72">
        <v>430.74</v>
      </c>
      <c r="N679" s="72">
        <v>411.51799999999997</v>
      </c>
      <c r="O679" s="72">
        <v>379.029</v>
      </c>
      <c r="P679" s="72">
        <v>334.61799999999999</v>
      </c>
      <c r="Q679" s="72">
        <v>289.63499999999999</v>
      </c>
      <c r="R679" s="72">
        <v>261.83800000000002</v>
      </c>
      <c r="S679" s="72">
        <v>226.43600000000001</v>
      </c>
      <c r="T679" s="72">
        <v>182.00899999999999</v>
      </c>
      <c r="U679" s="72">
        <v>126.505</v>
      </c>
      <c r="V679" s="72">
        <v>73.575999999999993</v>
      </c>
      <c r="W679" s="72">
        <v>37.213999999999999</v>
      </c>
      <c r="X679" s="72">
        <v>14.590999999999999</v>
      </c>
      <c r="Y679" s="72">
        <v>3.6819999999999999</v>
      </c>
      <c r="Z679" s="72">
        <v>0.50800000000000001</v>
      </c>
      <c r="AA679" s="72">
        <v>3.5999999999999997E-2</v>
      </c>
      <c r="AB679" s="4" t="s">
        <v>291</v>
      </c>
      <c r="AD679" s="1">
        <f t="shared" si="10"/>
        <v>56.031000000000006</v>
      </c>
    </row>
    <row r="680" spans="1:30" x14ac:dyDescent="0.3">
      <c r="A680" s="65">
        <v>679</v>
      </c>
      <c r="B680" s="66" t="s">
        <v>323</v>
      </c>
      <c r="C680" s="69" t="s">
        <v>82</v>
      </c>
      <c r="D680" s="71"/>
      <c r="E680" s="71">
        <v>140</v>
      </c>
      <c r="F680" s="71">
        <v>2075</v>
      </c>
      <c r="G680" s="72">
        <v>491.22699999999998</v>
      </c>
      <c r="H680" s="72">
        <v>493.71199999999999</v>
      </c>
      <c r="I680" s="72">
        <v>493.71</v>
      </c>
      <c r="J680" s="72">
        <v>487.77600000000001</v>
      </c>
      <c r="K680" s="72">
        <v>473.483</v>
      </c>
      <c r="L680" s="72">
        <v>456.21699999999998</v>
      </c>
      <c r="M680" s="72">
        <v>439.721</v>
      </c>
      <c r="N680" s="72">
        <v>424.53</v>
      </c>
      <c r="O680" s="72">
        <v>404.85899999999998</v>
      </c>
      <c r="P680" s="72">
        <v>371.42200000000003</v>
      </c>
      <c r="Q680" s="72">
        <v>324.89699999999999</v>
      </c>
      <c r="R680" s="72">
        <v>277.79500000000002</v>
      </c>
      <c r="S680" s="72">
        <v>246.351</v>
      </c>
      <c r="T680" s="72">
        <v>205.33099999999999</v>
      </c>
      <c r="U680" s="72">
        <v>155.816</v>
      </c>
      <c r="V680" s="72">
        <v>98.081999999999994</v>
      </c>
      <c r="W680" s="72">
        <v>48.192999999999998</v>
      </c>
      <c r="X680" s="72">
        <v>18.542000000000002</v>
      </c>
      <c r="Y680" s="72">
        <v>4.8129999999999997</v>
      </c>
      <c r="Z680" s="72">
        <v>0.68600000000000005</v>
      </c>
      <c r="AA680" s="72">
        <v>4.9000000000000002E-2</v>
      </c>
      <c r="AB680" s="4" t="s">
        <v>291</v>
      </c>
      <c r="AD680" s="1">
        <f t="shared" si="10"/>
        <v>72.283000000000015</v>
      </c>
    </row>
    <row r="681" spans="1:30" x14ac:dyDescent="0.3">
      <c r="A681" s="65">
        <v>680</v>
      </c>
      <c r="B681" s="66" t="s">
        <v>323</v>
      </c>
      <c r="C681" s="69" t="s">
        <v>82</v>
      </c>
      <c r="D681" s="71"/>
      <c r="E681" s="71">
        <v>140</v>
      </c>
      <c r="F681" s="71">
        <v>2080</v>
      </c>
      <c r="G681" s="72">
        <v>484.45299999999997</v>
      </c>
      <c r="H681" s="72">
        <v>488.08100000000002</v>
      </c>
      <c r="I681" s="72">
        <v>491.99</v>
      </c>
      <c r="J681" s="72">
        <v>491.108</v>
      </c>
      <c r="K681" s="72">
        <v>482.78500000000003</v>
      </c>
      <c r="L681" s="72">
        <v>467.61599999999999</v>
      </c>
      <c r="M681" s="72">
        <v>450.44099999999997</v>
      </c>
      <c r="N681" s="72">
        <v>433.90699999999998</v>
      </c>
      <c r="O681" s="72">
        <v>418.22399999999999</v>
      </c>
      <c r="P681" s="72">
        <v>397.39499999999998</v>
      </c>
      <c r="Q681" s="72">
        <v>361.42700000000002</v>
      </c>
      <c r="R681" s="72">
        <v>312.51799999999997</v>
      </c>
      <c r="S681" s="72">
        <v>262.38299999999998</v>
      </c>
      <c r="T681" s="72">
        <v>224.625</v>
      </c>
      <c r="U681" s="72">
        <v>177.13300000000001</v>
      </c>
      <c r="V681" s="72">
        <v>122.11499999999999</v>
      </c>
      <c r="W681" s="72">
        <v>65.263000000000005</v>
      </c>
      <c r="X681" s="72">
        <v>24.552</v>
      </c>
      <c r="Y681" s="72">
        <v>6.2960000000000003</v>
      </c>
      <c r="Z681" s="72">
        <v>0.92900000000000005</v>
      </c>
      <c r="AA681" s="72">
        <v>6.8000000000000005E-2</v>
      </c>
      <c r="AB681" s="4" t="s">
        <v>291</v>
      </c>
      <c r="AD681" s="1">
        <f t="shared" si="10"/>
        <v>97.108000000000004</v>
      </c>
    </row>
    <row r="682" spans="1:30" x14ac:dyDescent="0.3">
      <c r="A682" s="65">
        <v>681</v>
      </c>
      <c r="B682" s="66" t="s">
        <v>323</v>
      </c>
      <c r="C682" s="69" t="s">
        <v>82</v>
      </c>
      <c r="D682" s="71"/>
      <c r="E682" s="71">
        <v>140</v>
      </c>
      <c r="F682" s="71">
        <v>2085</v>
      </c>
      <c r="G682" s="72">
        <v>478.75799999999998</v>
      </c>
      <c r="H682" s="72">
        <v>481.71</v>
      </c>
      <c r="I682" s="72">
        <v>486.55700000000002</v>
      </c>
      <c r="J682" s="72">
        <v>489.61599999999999</v>
      </c>
      <c r="K682" s="72">
        <v>486.48899999999998</v>
      </c>
      <c r="L682" s="72">
        <v>477.30799999999999</v>
      </c>
      <c r="M682" s="72">
        <v>462.20600000000002</v>
      </c>
      <c r="N682" s="72">
        <v>444.98200000000003</v>
      </c>
      <c r="O682" s="72">
        <v>427.98500000000001</v>
      </c>
      <c r="P682" s="72">
        <v>411.12599999999998</v>
      </c>
      <c r="Q682" s="72">
        <v>387.46199999999999</v>
      </c>
      <c r="R682" s="72">
        <v>348.55900000000003</v>
      </c>
      <c r="S682" s="72">
        <v>296.233</v>
      </c>
      <c r="T682" s="72">
        <v>240.46199999999999</v>
      </c>
      <c r="U682" s="72">
        <v>195.25700000000001</v>
      </c>
      <c r="V682" s="72">
        <v>140.49</v>
      </c>
      <c r="W682" s="72">
        <v>82.756</v>
      </c>
      <c r="X682" s="72">
        <v>34.158999999999999</v>
      </c>
      <c r="Y682" s="72">
        <v>8.6549999999999994</v>
      </c>
      <c r="Z682" s="72">
        <v>1.274</v>
      </c>
      <c r="AA682" s="72">
        <v>9.7000000000000003E-2</v>
      </c>
      <c r="AB682" s="4">
        <v>5.0000000000000001E-3</v>
      </c>
      <c r="AD682" s="1">
        <f t="shared" si="10"/>
        <v>126.94599999999998</v>
      </c>
    </row>
    <row r="683" spans="1:30" x14ac:dyDescent="0.3">
      <c r="A683" s="65">
        <v>682</v>
      </c>
      <c r="B683" s="66" t="s">
        <v>323</v>
      </c>
      <c r="C683" s="69" t="s">
        <v>82</v>
      </c>
      <c r="D683" s="71"/>
      <c r="E683" s="71">
        <v>140</v>
      </c>
      <c r="F683" s="71">
        <v>2090</v>
      </c>
      <c r="G683" s="72">
        <v>472.565</v>
      </c>
      <c r="H683" s="72">
        <v>476.37900000000002</v>
      </c>
      <c r="I683" s="72">
        <v>480.36399999999998</v>
      </c>
      <c r="J683" s="72">
        <v>484.40600000000001</v>
      </c>
      <c r="K683" s="72">
        <v>485.37799999999999</v>
      </c>
      <c r="L683" s="72">
        <v>481.43200000000002</v>
      </c>
      <c r="M683" s="72">
        <v>472.26400000000001</v>
      </c>
      <c r="N683" s="72">
        <v>457.07900000000001</v>
      </c>
      <c r="O683" s="72">
        <v>439.404</v>
      </c>
      <c r="P683" s="72">
        <v>421.286</v>
      </c>
      <c r="Q683" s="72">
        <v>401.55399999999997</v>
      </c>
      <c r="R683" s="72">
        <v>374.54199999999997</v>
      </c>
      <c r="S683" s="72">
        <v>331.45499999999998</v>
      </c>
      <c r="T683" s="72">
        <v>272.75299999999999</v>
      </c>
      <c r="U683" s="72">
        <v>210.542</v>
      </c>
      <c r="V683" s="72">
        <v>156.673</v>
      </c>
      <c r="W683" s="72">
        <v>96.96</v>
      </c>
      <c r="X683" s="72">
        <v>44.52</v>
      </c>
      <c r="Y683" s="72">
        <v>12.516999999999999</v>
      </c>
      <c r="Z683" s="72">
        <v>1.84</v>
      </c>
      <c r="AA683" s="72">
        <v>0.14000000000000001</v>
      </c>
      <c r="AB683" s="4">
        <v>8.0000000000000002E-3</v>
      </c>
      <c r="AD683" s="1">
        <f t="shared" si="10"/>
        <v>155.98499999999999</v>
      </c>
    </row>
    <row r="684" spans="1:30" x14ac:dyDescent="0.3">
      <c r="A684" s="65">
        <v>683</v>
      </c>
      <c r="B684" s="66" t="s">
        <v>323</v>
      </c>
      <c r="C684" s="69" t="s">
        <v>82</v>
      </c>
      <c r="D684" s="71"/>
      <c r="E684" s="71">
        <v>140</v>
      </c>
      <c r="F684" s="71">
        <v>2095</v>
      </c>
      <c r="G684" s="72">
        <v>465.51900000000001</v>
      </c>
      <c r="H684" s="72">
        <v>470.50799999999998</v>
      </c>
      <c r="I684" s="72">
        <v>475.19200000000001</v>
      </c>
      <c r="J684" s="72">
        <v>478.42</v>
      </c>
      <c r="K684" s="72">
        <v>480.54899999999998</v>
      </c>
      <c r="L684" s="72">
        <v>480.755</v>
      </c>
      <c r="M684" s="72">
        <v>476.78100000000001</v>
      </c>
      <c r="N684" s="72">
        <v>467.476</v>
      </c>
      <c r="O684" s="72">
        <v>451.82799999999997</v>
      </c>
      <c r="P684" s="72">
        <v>433.07100000000003</v>
      </c>
      <c r="Q684" s="72">
        <v>412.15</v>
      </c>
      <c r="R684" s="72">
        <v>389.00099999999998</v>
      </c>
      <c r="S684" s="72">
        <v>357.21600000000001</v>
      </c>
      <c r="T684" s="72">
        <v>306.495</v>
      </c>
      <c r="U684" s="72">
        <v>240.35</v>
      </c>
      <c r="V684" s="72">
        <v>170.69399999999999</v>
      </c>
      <c r="W684" s="72">
        <v>109.94</v>
      </c>
      <c r="X684" s="72">
        <v>53.485999999999997</v>
      </c>
      <c r="Y684" s="72">
        <v>16.905999999999999</v>
      </c>
      <c r="Z684" s="72">
        <v>2.7890000000000001</v>
      </c>
      <c r="AA684" s="72">
        <v>0.21199999999999999</v>
      </c>
      <c r="AB684" s="4">
        <v>1.2999999999999999E-2</v>
      </c>
      <c r="AD684" s="1">
        <f t="shared" si="10"/>
        <v>183.34599999999998</v>
      </c>
    </row>
    <row r="685" spans="1:30" x14ac:dyDescent="0.3">
      <c r="A685" s="65">
        <v>684</v>
      </c>
      <c r="B685" s="66" t="s">
        <v>323</v>
      </c>
      <c r="C685" s="69" t="s">
        <v>82</v>
      </c>
      <c r="D685" s="71"/>
      <c r="E685" s="71">
        <v>140</v>
      </c>
      <c r="F685" s="71">
        <v>2100</v>
      </c>
      <c r="G685" s="72">
        <v>455.8</v>
      </c>
      <c r="H685" s="72">
        <v>463.65699999999998</v>
      </c>
      <c r="I685" s="72">
        <v>469.42399999999998</v>
      </c>
      <c r="J685" s="72">
        <v>473.399</v>
      </c>
      <c r="K685" s="72">
        <v>474.86099999999999</v>
      </c>
      <c r="L685" s="72">
        <v>476.27800000000002</v>
      </c>
      <c r="M685" s="72">
        <v>476.43400000000003</v>
      </c>
      <c r="N685" s="72">
        <v>472.28199999999998</v>
      </c>
      <c r="O685" s="72">
        <v>462.47500000000002</v>
      </c>
      <c r="P685" s="72">
        <v>445.74599999999998</v>
      </c>
      <c r="Q685" s="72">
        <v>424.24900000000002</v>
      </c>
      <c r="R685" s="72">
        <v>400</v>
      </c>
      <c r="S685" s="72">
        <v>371.98200000000003</v>
      </c>
      <c r="T685" s="72">
        <v>331.65600000000001</v>
      </c>
      <c r="U685" s="72">
        <v>271.755</v>
      </c>
      <c r="V685" s="72">
        <v>196.79</v>
      </c>
      <c r="W685" s="72">
        <v>121.81399999999999</v>
      </c>
      <c r="X685" s="72">
        <v>62.213000000000001</v>
      </c>
      <c r="Y685" s="72">
        <v>21.077000000000002</v>
      </c>
      <c r="Z685" s="72">
        <v>3.956</v>
      </c>
      <c r="AA685" s="72">
        <v>0.33900000000000002</v>
      </c>
      <c r="AB685" s="4">
        <v>1.7999999999999999E-2</v>
      </c>
      <c r="AD685" s="1">
        <f t="shared" si="10"/>
        <v>209.41699999999997</v>
      </c>
    </row>
    <row r="686" spans="1:30" x14ac:dyDescent="0.3">
      <c r="A686" s="65">
        <v>685</v>
      </c>
      <c r="B686" s="66" t="s">
        <v>323</v>
      </c>
      <c r="C686" s="69" t="s">
        <v>83</v>
      </c>
      <c r="D686" s="71"/>
      <c r="E686" s="71">
        <v>148</v>
      </c>
      <c r="F686" s="71">
        <v>2015</v>
      </c>
      <c r="G686" s="72">
        <v>1311.4490000000001</v>
      </c>
      <c r="H686" s="72">
        <v>1106.059</v>
      </c>
      <c r="I686" s="72">
        <v>942.26099999999997</v>
      </c>
      <c r="J686" s="72">
        <v>786.64499999999998</v>
      </c>
      <c r="K686" s="72">
        <v>642.096</v>
      </c>
      <c r="L686" s="72">
        <v>514.64099999999996</v>
      </c>
      <c r="M686" s="72">
        <v>410.15499999999997</v>
      </c>
      <c r="N686" s="72">
        <v>323.96199999999999</v>
      </c>
      <c r="O686" s="72">
        <v>250.374</v>
      </c>
      <c r="P686" s="72">
        <v>190.41800000000001</v>
      </c>
      <c r="Q686" s="72">
        <v>152.673</v>
      </c>
      <c r="R686" s="72">
        <v>124.084</v>
      </c>
      <c r="S686" s="72">
        <v>97.831999999999994</v>
      </c>
      <c r="T686" s="72">
        <v>67.108999999999995</v>
      </c>
      <c r="U686" s="72">
        <v>46.463000000000001</v>
      </c>
      <c r="V686" s="72">
        <v>27.431999999999999</v>
      </c>
      <c r="W686" s="72">
        <v>12.523</v>
      </c>
      <c r="X686" s="72">
        <v>4.085</v>
      </c>
      <c r="Y686" s="72">
        <v>0.81899999999999995</v>
      </c>
      <c r="Z686" s="72">
        <v>8.8999999999999996E-2</v>
      </c>
      <c r="AA686" s="72">
        <v>5.0000000000000001E-3</v>
      </c>
      <c r="AB686" s="4">
        <v>1.7999999999999999E-2</v>
      </c>
      <c r="AD686" s="1">
        <f t="shared" si="10"/>
        <v>17.538999999999998</v>
      </c>
    </row>
    <row r="687" spans="1:30" x14ac:dyDescent="0.3">
      <c r="A687" s="65">
        <v>686</v>
      </c>
      <c r="B687" s="66" t="s">
        <v>323</v>
      </c>
      <c r="C687" s="69" t="s">
        <v>83</v>
      </c>
      <c r="D687" s="71"/>
      <c r="E687" s="71">
        <v>148</v>
      </c>
      <c r="F687" s="71">
        <v>2020</v>
      </c>
      <c r="G687" s="72">
        <v>1459.7929999999999</v>
      </c>
      <c r="H687" s="72">
        <v>1252.172</v>
      </c>
      <c r="I687" s="72">
        <v>1082.759</v>
      </c>
      <c r="J687" s="72">
        <v>925.79700000000003</v>
      </c>
      <c r="K687" s="72">
        <v>767.976</v>
      </c>
      <c r="L687" s="72">
        <v>622.27599999999995</v>
      </c>
      <c r="M687" s="72">
        <v>495.54700000000003</v>
      </c>
      <c r="N687" s="72">
        <v>390.88299999999998</v>
      </c>
      <c r="O687" s="72">
        <v>305.95</v>
      </c>
      <c r="P687" s="72">
        <v>235.45</v>
      </c>
      <c r="Q687" s="72">
        <v>177.738</v>
      </c>
      <c r="R687" s="72">
        <v>140.417</v>
      </c>
      <c r="S687" s="72">
        <v>110.777</v>
      </c>
      <c r="T687" s="72">
        <v>82.762</v>
      </c>
      <c r="U687" s="72">
        <v>51.959000000000003</v>
      </c>
      <c r="V687" s="72">
        <v>31.146999999999998</v>
      </c>
      <c r="W687" s="72">
        <v>14.666</v>
      </c>
      <c r="X687" s="72">
        <v>4.74</v>
      </c>
      <c r="Y687" s="72">
        <v>0.95299999999999996</v>
      </c>
      <c r="Z687" s="72">
        <v>0.106</v>
      </c>
      <c r="AA687" s="72">
        <v>7.0000000000000001E-3</v>
      </c>
      <c r="AB687" s="4">
        <v>5.0000000000000001E-3</v>
      </c>
      <c r="AD687" s="1">
        <f t="shared" si="10"/>
        <v>20.477</v>
      </c>
    </row>
    <row r="688" spans="1:30" x14ac:dyDescent="0.3">
      <c r="A688" s="65">
        <v>687</v>
      </c>
      <c r="B688" s="66" t="s">
        <v>323</v>
      </c>
      <c r="C688" s="69" t="s">
        <v>83</v>
      </c>
      <c r="D688" s="71"/>
      <c r="E688" s="71">
        <v>148</v>
      </c>
      <c r="F688" s="71">
        <v>2025</v>
      </c>
      <c r="G688" s="72">
        <v>1604.1079999999999</v>
      </c>
      <c r="H688" s="72">
        <v>1399.809</v>
      </c>
      <c r="I688" s="72">
        <v>1227.329</v>
      </c>
      <c r="J688" s="72">
        <v>1064.4179999999999</v>
      </c>
      <c r="K688" s="72">
        <v>904.24400000000003</v>
      </c>
      <c r="L688" s="72">
        <v>744.67499999999995</v>
      </c>
      <c r="M688" s="72">
        <v>599.66200000000003</v>
      </c>
      <c r="N688" s="72">
        <v>472.947</v>
      </c>
      <c r="O688" s="72">
        <v>369.92500000000001</v>
      </c>
      <c r="P688" s="72">
        <v>288.38400000000001</v>
      </c>
      <c r="Q688" s="72">
        <v>220.34700000000001</v>
      </c>
      <c r="R688" s="72">
        <v>163.98099999999999</v>
      </c>
      <c r="S688" s="72">
        <v>125.872</v>
      </c>
      <c r="T688" s="72">
        <v>94.23</v>
      </c>
      <c r="U688" s="72">
        <v>64.534999999999997</v>
      </c>
      <c r="V688" s="72">
        <v>35.140999999999998</v>
      </c>
      <c r="W688" s="72">
        <v>16.824000000000002</v>
      </c>
      <c r="X688" s="72">
        <v>5.609</v>
      </c>
      <c r="Y688" s="72">
        <v>1.113</v>
      </c>
      <c r="Z688" s="72">
        <v>0.124</v>
      </c>
      <c r="AA688" s="72">
        <v>8.9999999999999993E-3</v>
      </c>
      <c r="AB688" s="4" t="s">
        <v>291</v>
      </c>
      <c r="AD688" s="1">
        <f t="shared" si="10"/>
        <v>23.678999999999998</v>
      </c>
    </row>
    <row r="689" spans="1:30" x14ac:dyDescent="0.3">
      <c r="A689" s="65">
        <v>688</v>
      </c>
      <c r="B689" s="66" t="s">
        <v>323</v>
      </c>
      <c r="C689" s="69" t="s">
        <v>83</v>
      </c>
      <c r="D689" s="71"/>
      <c r="E689" s="71">
        <v>148</v>
      </c>
      <c r="F689" s="71">
        <v>2030</v>
      </c>
      <c r="G689" s="72">
        <v>1734.319</v>
      </c>
      <c r="H689" s="72">
        <v>1543.317</v>
      </c>
      <c r="I689" s="72">
        <v>1373.9860000000001</v>
      </c>
      <c r="J689" s="72">
        <v>1207.8520000000001</v>
      </c>
      <c r="K689" s="72">
        <v>1041.28</v>
      </c>
      <c r="L689" s="72">
        <v>878.74199999999996</v>
      </c>
      <c r="M689" s="72">
        <v>719.61400000000003</v>
      </c>
      <c r="N689" s="72">
        <v>574.399</v>
      </c>
      <c r="O689" s="72">
        <v>449.41</v>
      </c>
      <c r="P689" s="72">
        <v>349.98399999999998</v>
      </c>
      <c r="Q689" s="72">
        <v>270.77600000000001</v>
      </c>
      <c r="R689" s="72">
        <v>203.92699999999999</v>
      </c>
      <c r="S689" s="72">
        <v>147.483</v>
      </c>
      <c r="T689" s="72">
        <v>107.479</v>
      </c>
      <c r="U689" s="72">
        <v>73.805000000000007</v>
      </c>
      <c r="V689" s="72">
        <v>43.875999999999998</v>
      </c>
      <c r="W689" s="72">
        <v>19.093</v>
      </c>
      <c r="X689" s="72">
        <v>6.4779999999999998</v>
      </c>
      <c r="Y689" s="72">
        <v>1.329</v>
      </c>
      <c r="Z689" s="72">
        <v>0.14499999999999999</v>
      </c>
      <c r="AA689" s="72">
        <v>0.01</v>
      </c>
      <c r="AB689" s="4" t="s">
        <v>291</v>
      </c>
      <c r="AD689" s="1">
        <f t="shared" si="10"/>
        <v>27.055</v>
      </c>
    </row>
    <row r="690" spans="1:30" x14ac:dyDescent="0.3">
      <c r="A690" s="65">
        <v>689</v>
      </c>
      <c r="B690" s="66" t="s">
        <v>323</v>
      </c>
      <c r="C690" s="69" t="s">
        <v>83</v>
      </c>
      <c r="D690" s="71"/>
      <c r="E690" s="71">
        <v>148</v>
      </c>
      <c r="F690" s="71">
        <v>2035</v>
      </c>
      <c r="G690" s="72">
        <v>1851.029</v>
      </c>
      <c r="H690" s="72">
        <v>1674.674</v>
      </c>
      <c r="I690" s="72">
        <v>1517.6220000000001</v>
      </c>
      <c r="J690" s="72">
        <v>1354.229</v>
      </c>
      <c r="K690" s="72">
        <v>1183.913</v>
      </c>
      <c r="L690" s="72">
        <v>1014.4930000000001</v>
      </c>
      <c r="M690" s="72">
        <v>851.78800000000001</v>
      </c>
      <c r="N690" s="72">
        <v>691.96600000000001</v>
      </c>
      <c r="O690" s="72">
        <v>548.178</v>
      </c>
      <c r="P690" s="72">
        <v>426.90300000000002</v>
      </c>
      <c r="Q690" s="72">
        <v>329.84100000000001</v>
      </c>
      <c r="R690" s="72">
        <v>251.50200000000001</v>
      </c>
      <c r="S690" s="72">
        <v>184.125</v>
      </c>
      <c r="T690" s="72">
        <v>126.494</v>
      </c>
      <c r="U690" s="72">
        <v>84.628</v>
      </c>
      <c r="V690" s="72">
        <v>50.493000000000002</v>
      </c>
      <c r="W690" s="72">
        <v>24.016999999999999</v>
      </c>
      <c r="X690" s="72">
        <v>7.4169999999999998</v>
      </c>
      <c r="Y690" s="72">
        <v>1.552</v>
      </c>
      <c r="Z690" s="72">
        <v>0.17599999999999999</v>
      </c>
      <c r="AA690" s="72">
        <v>1.2E-2</v>
      </c>
      <c r="AB690" s="4" t="s">
        <v>291</v>
      </c>
      <c r="AD690" s="1">
        <f t="shared" si="10"/>
        <v>33.173999999999999</v>
      </c>
    </row>
    <row r="691" spans="1:30" x14ac:dyDescent="0.3">
      <c r="A691" s="65">
        <v>690</v>
      </c>
      <c r="B691" s="66" t="s">
        <v>323</v>
      </c>
      <c r="C691" s="69" t="s">
        <v>83</v>
      </c>
      <c r="D691" s="71"/>
      <c r="E691" s="71">
        <v>148</v>
      </c>
      <c r="F691" s="71">
        <v>2040</v>
      </c>
      <c r="G691" s="72">
        <v>1956.9749999999999</v>
      </c>
      <c r="H691" s="72">
        <v>1793.3240000000001</v>
      </c>
      <c r="I691" s="72">
        <v>1649.5350000000001</v>
      </c>
      <c r="J691" s="72">
        <v>1497.8309999999999</v>
      </c>
      <c r="K691" s="72">
        <v>1329.73</v>
      </c>
      <c r="L691" s="72">
        <v>1156.105</v>
      </c>
      <c r="M691" s="72">
        <v>986.11099999999999</v>
      </c>
      <c r="N691" s="72">
        <v>821.94799999999998</v>
      </c>
      <c r="O691" s="72">
        <v>662.98500000000001</v>
      </c>
      <c r="P691" s="72">
        <v>522.69200000000001</v>
      </c>
      <c r="Q691" s="72">
        <v>403.74900000000002</v>
      </c>
      <c r="R691" s="72">
        <v>307.42599999999999</v>
      </c>
      <c r="S691" s="72">
        <v>227.95400000000001</v>
      </c>
      <c r="T691" s="72">
        <v>158.63</v>
      </c>
      <c r="U691" s="72">
        <v>100.14100000000001</v>
      </c>
      <c r="V691" s="72">
        <v>58.28</v>
      </c>
      <c r="W691" s="72">
        <v>27.858000000000001</v>
      </c>
      <c r="X691" s="72">
        <v>9.42</v>
      </c>
      <c r="Y691" s="72">
        <v>1.796</v>
      </c>
      <c r="Z691" s="72">
        <v>0.20699999999999999</v>
      </c>
      <c r="AA691" s="72">
        <v>1.4E-2</v>
      </c>
      <c r="AB691" s="4" t="s">
        <v>291</v>
      </c>
      <c r="AD691" s="1">
        <f t="shared" si="10"/>
        <v>39.295000000000002</v>
      </c>
    </row>
    <row r="692" spans="1:30" x14ac:dyDescent="0.3">
      <c r="A692" s="65">
        <v>691</v>
      </c>
      <c r="B692" s="66" t="s">
        <v>323</v>
      </c>
      <c r="C692" s="69" t="s">
        <v>83</v>
      </c>
      <c r="D692" s="71"/>
      <c r="E692" s="71">
        <v>148</v>
      </c>
      <c r="F692" s="71">
        <v>2045</v>
      </c>
      <c r="G692" s="72">
        <v>2049.3890000000001</v>
      </c>
      <c r="H692" s="72">
        <v>1901.913</v>
      </c>
      <c r="I692" s="72">
        <v>1769.1130000000001</v>
      </c>
      <c r="J692" s="72">
        <v>1630.069</v>
      </c>
      <c r="K692" s="72">
        <v>1473.1179999999999</v>
      </c>
      <c r="L692" s="72">
        <v>1301.2370000000001</v>
      </c>
      <c r="M692" s="72">
        <v>1126.627</v>
      </c>
      <c r="N692" s="72">
        <v>954.63900000000001</v>
      </c>
      <c r="O692" s="72">
        <v>790.42200000000003</v>
      </c>
      <c r="P692" s="72">
        <v>634.40899999999999</v>
      </c>
      <c r="Q692" s="72">
        <v>496.012</v>
      </c>
      <c r="R692" s="72">
        <v>377.59300000000002</v>
      </c>
      <c r="S692" s="72">
        <v>279.70299999999997</v>
      </c>
      <c r="T692" s="72">
        <v>197.28200000000001</v>
      </c>
      <c r="U692" s="72">
        <v>126.29</v>
      </c>
      <c r="V692" s="72">
        <v>69.444999999999993</v>
      </c>
      <c r="W692" s="72">
        <v>32.433999999999997</v>
      </c>
      <c r="X692" s="72">
        <v>11.042</v>
      </c>
      <c r="Y692" s="72">
        <v>2.31</v>
      </c>
      <c r="Z692" s="72">
        <v>0.24099999999999999</v>
      </c>
      <c r="AA692" s="72">
        <v>1.7000000000000001E-2</v>
      </c>
      <c r="AB692" s="4" t="s">
        <v>291</v>
      </c>
      <c r="AD692" s="1">
        <f t="shared" si="10"/>
        <v>46.044000000000004</v>
      </c>
    </row>
    <row r="693" spans="1:30" x14ac:dyDescent="0.3">
      <c r="A693" s="65">
        <v>692</v>
      </c>
      <c r="B693" s="66" t="s">
        <v>323</v>
      </c>
      <c r="C693" s="69" t="s">
        <v>83</v>
      </c>
      <c r="D693" s="71"/>
      <c r="E693" s="71">
        <v>148</v>
      </c>
      <c r="F693" s="71">
        <v>2050</v>
      </c>
      <c r="G693" s="72">
        <v>2130.59</v>
      </c>
      <c r="H693" s="72">
        <v>1997.5530000000001</v>
      </c>
      <c r="I693" s="72">
        <v>1878.848</v>
      </c>
      <c r="J693" s="72">
        <v>1750.184</v>
      </c>
      <c r="K693" s="72">
        <v>1605.4760000000001</v>
      </c>
      <c r="L693" s="72">
        <v>1444.2650000000001</v>
      </c>
      <c r="M693" s="72">
        <v>1270.9359999999999</v>
      </c>
      <c r="N693" s="72">
        <v>1093.7380000000001</v>
      </c>
      <c r="O693" s="72">
        <v>920.89099999999996</v>
      </c>
      <c r="P693" s="72">
        <v>758.58500000000004</v>
      </c>
      <c r="Q693" s="72">
        <v>603.654</v>
      </c>
      <c r="R693" s="72">
        <v>465.08800000000002</v>
      </c>
      <c r="S693" s="72">
        <v>344.52499999999998</v>
      </c>
      <c r="T693" s="72">
        <v>242.90100000000001</v>
      </c>
      <c r="U693" s="72">
        <v>157.78200000000001</v>
      </c>
      <c r="V693" s="72">
        <v>88.146000000000001</v>
      </c>
      <c r="W693" s="72">
        <v>38.994999999999997</v>
      </c>
      <c r="X693" s="72">
        <v>13.013</v>
      </c>
      <c r="Y693" s="72">
        <v>2.7509999999999999</v>
      </c>
      <c r="Z693" s="72">
        <v>0.318</v>
      </c>
      <c r="AA693" s="72">
        <v>0.02</v>
      </c>
      <c r="AB693" s="4" t="s">
        <v>291</v>
      </c>
      <c r="AD693" s="1">
        <f t="shared" si="10"/>
        <v>55.096999999999994</v>
      </c>
    </row>
    <row r="694" spans="1:30" x14ac:dyDescent="0.3">
      <c r="A694" s="65">
        <v>693</v>
      </c>
      <c r="B694" s="66" t="s">
        <v>323</v>
      </c>
      <c r="C694" s="69" t="s">
        <v>83</v>
      </c>
      <c r="D694" s="71"/>
      <c r="E694" s="71">
        <v>148</v>
      </c>
      <c r="F694" s="71">
        <v>2055</v>
      </c>
      <c r="G694" s="72">
        <v>2201.2510000000002</v>
      </c>
      <c r="H694" s="72">
        <v>2082.2829999999999</v>
      </c>
      <c r="I694" s="72">
        <v>1975.848</v>
      </c>
      <c r="J694" s="72">
        <v>1860.6279999999999</v>
      </c>
      <c r="K694" s="72">
        <v>1726.0409999999999</v>
      </c>
      <c r="L694" s="72">
        <v>1576.73</v>
      </c>
      <c r="M694" s="72">
        <v>1413.5409999999999</v>
      </c>
      <c r="N694" s="72">
        <v>1236.999</v>
      </c>
      <c r="O694" s="72">
        <v>1058.1130000000001</v>
      </c>
      <c r="P694" s="72">
        <v>886.26499999999999</v>
      </c>
      <c r="Q694" s="72">
        <v>723.69100000000003</v>
      </c>
      <c r="R694" s="72">
        <v>567.46799999999996</v>
      </c>
      <c r="S694" s="72">
        <v>425.58</v>
      </c>
      <c r="T694" s="72">
        <v>300.24400000000003</v>
      </c>
      <c r="U694" s="72">
        <v>195.19200000000001</v>
      </c>
      <c r="V694" s="72">
        <v>110.866</v>
      </c>
      <c r="W694" s="72">
        <v>49.96</v>
      </c>
      <c r="X694" s="72">
        <v>15.846</v>
      </c>
      <c r="Y694" s="72">
        <v>3.2949999999999999</v>
      </c>
      <c r="Z694" s="72">
        <v>0.38500000000000001</v>
      </c>
      <c r="AA694" s="72">
        <v>2.5999999999999999E-2</v>
      </c>
      <c r="AB694" s="4" t="s">
        <v>291</v>
      </c>
      <c r="AD694" s="1">
        <f t="shared" si="10"/>
        <v>69.512</v>
      </c>
    </row>
    <row r="695" spans="1:30" x14ac:dyDescent="0.3">
      <c r="A695" s="65">
        <v>694</v>
      </c>
      <c r="B695" s="66" t="s">
        <v>323</v>
      </c>
      <c r="C695" s="69" t="s">
        <v>83</v>
      </c>
      <c r="D695" s="71"/>
      <c r="E695" s="71">
        <v>148</v>
      </c>
      <c r="F695" s="71">
        <v>2060</v>
      </c>
      <c r="G695" s="72">
        <v>2263.6179999999999</v>
      </c>
      <c r="H695" s="72">
        <v>2156.5030000000002</v>
      </c>
      <c r="I695" s="72">
        <v>2061.9780000000001</v>
      </c>
      <c r="J695" s="72">
        <v>1958.4359999999999</v>
      </c>
      <c r="K695" s="72">
        <v>1837.0730000000001</v>
      </c>
      <c r="L695" s="72">
        <v>1697.683</v>
      </c>
      <c r="M695" s="72">
        <v>1545.9870000000001</v>
      </c>
      <c r="N695" s="72">
        <v>1378.9269999999999</v>
      </c>
      <c r="O695" s="72">
        <v>1199.819</v>
      </c>
      <c r="P695" s="72">
        <v>1020.913</v>
      </c>
      <c r="Q695" s="72">
        <v>847.54200000000003</v>
      </c>
      <c r="R695" s="72">
        <v>681.96500000000003</v>
      </c>
      <c r="S695" s="72">
        <v>520.70000000000005</v>
      </c>
      <c r="T695" s="72">
        <v>372.15</v>
      </c>
      <c r="U695" s="72">
        <v>242.399</v>
      </c>
      <c r="V695" s="72">
        <v>138.06299999999999</v>
      </c>
      <c r="W695" s="72">
        <v>63.42</v>
      </c>
      <c r="X695" s="72">
        <v>20.558</v>
      </c>
      <c r="Y695" s="72">
        <v>4.077</v>
      </c>
      <c r="Z695" s="72">
        <v>0.46800000000000003</v>
      </c>
      <c r="AA695" s="72">
        <v>3.3000000000000002E-2</v>
      </c>
      <c r="AB695" s="4" t="s">
        <v>291</v>
      </c>
      <c r="AD695" s="1">
        <f t="shared" si="10"/>
        <v>88.556000000000012</v>
      </c>
    </row>
    <row r="696" spans="1:30" x14ac:dyDescent="0.3">
      <c r="A696" s="65">
        <v>695</v>
      </c>
      <c r="B696" s="66" t="s">
        <v>323</v>
      </c>
      <c r="C696" s="69" t="s">
        <v>83</v>
      </c>
      <c r="D696" s="71"/>
      <c r="E696" s="71">
        <v>148</v>
      </c>
      <c r="F696" s="71">
        <v>2065</v>
      </c>
      <c r="G696" s="72">
        <v>2314.9470000000001</v>
      </c>
      <c r="H696" s="72">
        <v>2222.377</v>
      </c>
      <c r="I696" s="72">
        <v>2137.6089999999999</v>
      </c>
      <c r="J696" s="72">
        <v>2045.4179999999999</v>
      </c>
      <c r="K696" s="72">
        <v>1935.5609999999999</v>
      </c>
      <c r="L696" s="72">
        <v>1809.278</v>
      </c>
      <c r="M696" s="72">
        <v>1667.2449999999999</v>
      </c>
      <c r="N696" s="72">
        <v>1511.174</v>
      </c>
      <c r="O696" s="72">
        <v>1340.596</v>
      </c>
      <c r="P696" s="72">
        <v>1160.337</v>
      </c>
      <c r="Q696" s="72">
        <v>978.5</v>
      </c>
      <c r="R696" s="72">
        <v>800.5</v>
      </c>
      <c r="S696" s="72">
        <v>627.42899999999997</v>
      </c>
      <c r="T696" s="72">
        <v>456.846</v>
      </c>
      <c r="U696" s="72">
        <v>301.83699999999999</v>
      </c>
      <c r="V696" s="72">
        <v>172.58500000000001</v>
      </c>
      <c r="W696" s="72">
        <v>79.701999999999998</v>
      </c>
      <c r="X696" s="72">
        <v>26.422999999999998</v>
      </c>
      <c r="Y696" s="72">
        <v>5.375</v>
      </c>
      <c r="Z696" s="72">
        <v>0.59099999999999997</v>
      </c>
      <c r="AA696" s="72">
        <v>0.04</v>
      </c>
      <c r="AB696" s="4">
        <v>1.6E-2</v>
      </c>
      <c r="AD696" s="1">
        <f t="shared" si="10"/>
        <v>112.14700000000001</v>
      </c>
    </row>
    <row r="697" spans="1:30" x14ac:dyDescent="0.3">
      <c r="A697" s="65">
        <v>696</v>
      </c>
      <c r="B697" s="66" t="s">
        <v>323</v>
      </c>
      <c r="C697" s="69" t="s">
        <v>83</v>
      </c>
      <c r="D697" s="71"/>
      <c r="E697" s="71">
        <v>148</v>
      </c>
      <c r="F697" s="71">
        <v>2070</v>
      </c>
      <c r="G697" s="72">
        <v>2355.08</v>
      </c>
      <c r="H697" s="72">
        <v>2277.5010000000002</v>
      </c>
      <c r="I697" s="72">
        <v>2204.8270000000002</v>
      </c>
      <c r="J697" s="72">
        <v>2121.7339999999999</v>
      </c>
      <c r="K697" s="72">
        <v>2022.905</v>
      </c>
      <c r="L697" s="72">
        <v>1907.8910000000001</v>
      </c>
      <c r="M697" s="72">
        <v>1778.6559999999999</v>
      </c>
      <c r="N697" s="72">
        <v>1631.8920000000001</v>
      </c>
      <c r="O697" s="72">
        <v>1471.5160000000001</v>
      </c>
      <c r="P697" s="72">
        <v>1298.5920000000001</v>
      </c>
      <c r="Q697" s="72">
        <v>1113.9000000000001</v>
      </c>
      <c r="R697" s="72">
        <v>925.74199999999996</v>
      </c>
      <c r="S697" s="72">
        <v>738.01800000000003</v>
      </c>
      <c r="T697" s="72">
        <v>552.00900000000001</v>
      </c>
      <c r="U697" s="72">
        <v>372.072</v>
      </c>
      <c r="V697" s="72">
        <v>216.304</v>
      </c>
      <c r="W697" s="72">
        <v>100.634</v>
      </c>
      <c r="X697" s="72">
        <v>33.710999999999999</v>
      </c>
      <c r="Y697" s="72">
        <v>7.0549999999999997</v>
      </c>
      <c r="Z697" s="72">
        <v>0.79800000000000004</v>
      </c>
      <c r="AA697" s="72">
        <v>5.0999999999999997E-2</v>
      </c>
      <c r="AB697" s="4">
        <v>0.02</v>
      </c>
      <c r="AD697" s="1">
        <f t="shared" si="10"/>
        <v>142.26900000000001</v>
      </c>
    </row>
    <row r="698" spans="1:30" x14ac:dyDescent="0.3">
      <c r="A698" s="65">
        <v>697</v>
      </c>
      <c r="B698" s="66" t="s">
        <v>323</v>
      </c>
      <c r="C698" s="69" t="s">
        <v>83</v>
      </c>
      <c r="D698" s="71"/>
      <c r="E698" s="71">
        <v>148</v>
      </c>
      <c r="F698" s="71">
        <v>2075</v>
      </c>
      <c r="G698" s="72">
        <v>2380.37</v>
      </c>
      <c r="H698" s="72">
        <v>2321.4169999999999</v>
      </c>
      <c r="I698" s="72">
        <v>2261.3220000000001</v>
      </c>
      <c r="J698" s="72">
        <v>2189.6709999999998</v>
      </c>
      <c r="K698" s="72">
        <v>2099.7220000000002</v>
      </c>
      <c r="L698" s="72">
        <v>1995.588</v>
      </c>
      <c r="M698" s="72">
        <v>1877.434</v>
      </c>
      <c r="N698" s="72">
        <v>1743.1510000000001</v>
      </c>
      <c r="O698" s="72">
        <v>1591.4670000000001</v>
      </c>
      <c r="P698" s="72">
        <v>1427.6469999999999</v>
      </c>
      <c r="Q698" s="72">
        <v>1248.53</v>
      </c>
      <c r="R698" s="72">
        <v>1055.556</v>
      </c>
      <c r="S698" s="72">
        <v>855.21500000000003</v>
      </c>
      <c r="T698" s="72">
        <v>651.06700000000001</v>
      </c>
      <c r="U698" s="72">
        <v>451.40600000000001</v>
      </c>
      <c r="V698" s="72">
        <v>268.32600000000002</v>
      </c>
      <c r="W698" s="72">
        <v>127.35299999999999</v>
      </c>
      <c r="X698" s="72">
        <v>43.186</v>
      </c>
      <c r="Y698" s="72">
        <v>9.1829999999999998</v>
      </c>
      <c r="Z698" s="72">
        <v>1.0740000000000001</v>
      </c>
      <c r="AA698" s="72">
        <v>7.0000000000000007E-2</v>
      </c>
      <c r="AB698" s="4">
        <v>2.5000000000000001E-2</v>
      </c>
      <c r="AD698" s="1">
        <f t="shared" si="10"/>
        <v>180.89099999999999</v>
      </c>
    </row>
    <row r="699" spans="1:30" x14ac:dyDescent="0.3">
      <c r="A699" s="65">
        <v>698</v>
      </c>
      <c r="B699" s="66" t="s">
        <v>323</v>
      </c>
      <c r="C699" s="69" t="s">
        <v>83</v>
      </c>
      <c r="D699" s="71"/>
      <c r="E699" s="71">
        <v>148</v>
      </c>
      <c r="F699" s="71">
        <v>2080</v>
      </c>
      <c r="G699" s="72">
        <v>2395.6869999999999</v>
      </c>
      <c r="H699" s="72">
        <v>2350.174</v>
      </c>
      <c r="I699" s="72">
        <v>2306.5230000000001</v>
      </c>
      <c r="J699" s="72">
        <v>2246.88</v>
      </c>
      <c r="K699" s="72">
        <v>2168.1770000000001</v>
      </c>
      <c r="L699" s="72">
        <v>2072.8760000000002</v>
      </c>
      <c r="M699" s="72">
        <v>1965.4639999999999</v>
      </c>
      <c r="N699" s="72">
        <v>1842.0920000000001</v>
      </c>
      <c r="O699" s="72">
        <v>1702.354</v>
      </c>
      <c r="P699" s="72">
        <v>1546.279</v>
      </c>
      <c r="Q699" s="72">
        <v>1374.5940000000001</v>
      </c>
      <c r="R699" s="72">
        <v>1184.9680000000001</v>
      </c>
      <c r="S699" s="72">
        <v>977.05700000000002</v>
      </c>
      <c r="T699" s="72">
        <v>756.45299999999997</v>
      </c>
      <c r="U699" s="72">
        <v>534.52200000000005</v>
      </c>
      <c r="V699" s="72">
        <v>327.541</v>
      </c>
      <c r="W699" s="72">
        <v>159.464</v>
      </c>
      <c r="X699" s="72">
        <v>55.408000000000001</v>
      </c>
      <c r="Y699" s="72">
        <v>11.991</v>
      </c>
      <c r="Z699" s="72">
        <v>1.43</v>
      </c>
      <c r="AA699" s="72">
        <v>9.6000000000000002E-2</v>
      </c>
      <c r="AB699" s="4">
        <v>3.4000000000000002E-2</v>
      </c>
      <c r="AD699" s="1">
        <f t="shared" si="10"/>
        <v>228.423</v>
      </c>
    </row>
    <row r="700" spans="1:30" x14ac:dyDescent="0.3">
      <c r="A700" s="65">
        <v>699</v>
      </c>
      <c r="B700" s="66" t="s">
        <v>323</v>
      </c>
      <c r="C700" s="69" t="s">
        <v>83</v>
      </c>
      <c r="D700" s="71"/>
      <c r="E700" s="71">
        <v>148</v>
      </c>
      <c r="F700" s="71">
        <v>2085</v>
      </c>
      <c r="G700" s="72">
        <v>2397.8310000000001</v>
      </c>
      <c r="H700" s="72">
        <v>2368.7139999999999</v>
      </c>
      <c r="I700" s="72">
        <v>2336.5650000000001</v>
      </c>
      <c r="J700" s="72">
        <v>2292.8209999999999</v>
      </c>
      <c r="K700" s="72">
        <v>2225.9850000000001</v>
      </c>
      <c r="L700" s="72">
        <v>2141.9</v>
      </c>
      <c r="M700" s="72">
        <v>2043.299</v>
      </c>
      <c r="N700" s="72">
        <v>1930.58</v>
      </c>
      <c r="O700" s="72">
        <v>1801.3679999999999</v>
      </c>
      <c r="P700" s="72">
        <v>1656.327</v>
      </c>
      <c r="Q700" s="72">
        <v>1490.8979999999999</v>
      </c>
      <c r="R700" s="72">
        <v>1306.587</v>
      </c>
      <c r="S700" s="72">
        <v>1098.973</v>
      </c>
      <c r="T700" s="72">
        <v>866.48500000000001</v>
      </c>
      <c r="U700" s="72">
        <v>623.50099999999998</v>
      </c>
      <c r="V700" s="72">
        <v>390.214</v>
      </c>
      <c r="W700" s="72">
        <v>196.441</v>
      </c>
      <c r="X700" s="72">
        <v>70.313999999999993</v>
      </c>
      <c r="Y700" s="72">
        <v>15.664999999999999</v>
      </c>
      <c r="Z700" s="72">
        <v>1.905</v>
      </c>
      <c r="AA700" s="72">
        <v>0.13</v>
      </c>
      <c r="AB700" s="4">
        <v>4.8000000000000001E-2</v>
      </c>
      <c r="AD700" s="1">
        <f t="shared" si="10"/>
        <v>284.50299999999999</v>
      </c>
    </row>
    <row r="701" spans="1:30" x14ac:dyDescent="0.3">
      <c r="A701" s="65">
        <v>700</v>
      </c>
      <c r="B701" s="66" t="s">
        <v>323</v>
      </c>
      <c r="C701" s="69" t="s">
        <v>83</v>
      </c>
      <c r="D701" s="71"/>
      <c r="E701" s="71">
        <v>148</v>
      </c>
      <c r="F701" s="71">
        <v>2090</v>
      </c>
      <c r="G701" s="72">
        <v>2388.1550000000002</v>
      </c>
      <c r="H701" s="72">
        <v>2373.8879999999999</v>
      </c>
      <c r="I701" s="72">
        <v>2356.2860000000001</v>
      </c>
      <c r="J701" s="72">
        <v>2323.6529999999998</v>
      </c>
      <c r="K701" s="72">
        <v>2272.654</v>
      </c>
      <c r="L701" s="72">
        <v>2200.4639999999999</v>
      </c>
      <c r="M701" s="72">
        <v>2113.08</v>
      </c>
      <c r="N701" s="72">
        <v>2009.165</v>
      </c>
      <c r="O701" s="72">
        <v>1890.32</v>
      </c>
      <c r="P701" s="72">
        <v>1754.9939999999999</v>
      </c>
      <c r="Q701" s="72">
        <v>1599.13</v>
      </c>
      <c r="R701" s="72">
        <v>1419.23</v>
      </c>
      <c r="S701" s="72">
        <v>1214.0820000000001</v>
      </c>
      <c r="T701" s="72">
        <v>977.13599999999997</v>
      </c>
      <c r="U701" s="72">
        <v>716.99300000000005</v>
      </c>
      <c r="V701" s="72">
        <v>457.93</v>
      </c>
      <c r="W701" s="72">
        <v>236.15899999999999</v>
      </c>
      <c r="X701" s="72">
        <v>87.768000000000001</v>
      </c>
      <c r="Y701" s="72">
        <v>20.234999999999999</v>
      </c>
      <c r="Z701" s="72">
        <v>2.5409999999999999</v>
      </c>
      <c r="AA701" s="72">
        <v>0.17599999999999999</v>
      </c>
      <c r="AB701" s="4">
        <v>7.8E-2</v>
      </c>
      <c r="AD701" s="1">
        <f t="shared" si="10"/>
        <v>346.95699999999999</v>
      </c>
    </row>
    <row r="702" spans="1:30" x14ac:dyDescent="0.3">
      <c r="A702" s="65">
        <v>701</v>
      </c>
      <c r="B702" s="66" t="s">
        <v>323</v>
      </c>
      <c r="C702" s="69" t="s">
        <v>83</v>
      </c>
      <c r="D702" s="71"/>
      <c r="E702" s="71">
        <v>148</v>
      </c>
      <c r="F702" s="71">
        <v>2095</v>
      </c>
      <c r="G702" s="72">
        <v>2373.0059999999999</v>
      </c>
      <c r="H702" s="72">
        <v>2367.038</v>
      </c>
      <c r="I702" s="72">
        <v>2362.627</v>
      </c>
      <c r="J702" s="72">
        <v>2344.1669999999999</v>
      </c>
      <c r="K702" s="72">
        <v>2304.3130000000001</v>
      </c>
      <c r="L702" s="72">
        <v>2248.0129999999999</v>
      </c>
      <c r="M702" s="72">
        <v>2172.5349999999999</v>
      </c>
      <c r="N702" s="72">
        <v>2079.8809999999999</v>
      </c>
      <c r="O702" s="72">
        <v>1969.6610000000001</v>
      </c>
      <c r="P702" s="72">
        <v>1844.0029999999999</v>
      </c>
      <c r="Q702" s="72">
        <v>1696.569</v>
      </c>
      <c r="R702" s="72">
        <v>1524.4670000000001</v>
      </c>
      <c r="S702" s="72">
        <v>1321.249</v>
      </c>
      <c r="T702" s="72">
        <v>1082.3009999999999</v>
      </c>
      <c r="U702" s="72">
        <v>811.73800000000006</v>
      </c>
      <c r="V702" s="72">
        <v>529.79399999999998</v>
      </c>
      <c r="W702" s="72">
        <v>279.64999999999998</v>
      </c>
      <c r="X702" s="72">
        <v>106.898</v>
      </c>
      <c r="Y702" s="72">
        <v>25.696999999999999</v>
      </c>
      <c r="Z702" s="72">
        <v>3.3479999999999999</v>
      </c>
      <c r="AA702" s="72">
        <v>0.23799999999999999</v>
      </c>
      <c r="AB702" s="4" t="s">
        <v>291</v>
      </c>
      <c r="AD702" s="1">
        <f t="shared" si="10"/>
        <v>415.83100000000002</v>
      </c>
    </row>
    <row r="703" spans="1:30" x14ac:dyDescent="0.3">
      <c r="A703" s="65">
        <v>702</v>
      </c>
      <c r="B703" s="66" t="s">
        <v>323</v>
      </c>
      <c r="C703" s="69" t="s">
        <v>83</v>
      </c>
      <c r="D703" s="71"/>
      <c r="E703" s="71">
        <v>148</v>
      </c>
      <c r="F703" s="71">
        <v>2100</v>
      </c>
      <c r="G703" s="72">
        <v>2346.2199999999998</v>
      </c>
      <c r="H703" s="72">
        <v>2354.518</v>
      </c>
      <c r="I703" s="72">
        <v>2356.9259999999999</v>
      </c>
      <c r="J703" s="72">
        <v>2351.3290000000002</v>
      </c>
      <c r="K703" s="72">
        <v>2325.7379999999998</v>
      </c>
      <c r="L703" s="72">
        <v>2280.7370000000001</v>
      </c>
      <c r="M703" s="72">
        <v>2221.1680000000001</v>
      </c>
      <c r="N703" s="72">
        <v>2140.4879999999998</v>
      </c>
      <c r="O703" s="72">
        <v>2041.422</v>
      </c>
      <c r="P703" s="72">
        <v>1923.847</v>
      </c>
      <c r="Q703" s="72">
        <v>1784.922</v>
      </c>
      <c r="R703" s="72">
        <v>1619.7670000000001</v>
      </c>
      <c r="S703" s="72">
        <v>1421.9970000000001</v>
      </c>
      <c r="T703" s="72">
        <v>1180.9949999999999</v>
      </c>
      <c r="U703" s="72">
        <v>902.74699999999996</v>
      </c>
      <c r="V703" s="72">
        <v>603.54399999999998</v>
      </c>
      <c r="W703" s="72">
        <v>326.53300000000002</v>
      </c>
      <c r="X703" s="72">
        <v>128.26400000000001</v>
      </c>
      <c r="Y703" s="72">
        <v>31.847999999999999</v>
      </c>
      <c r="Z703" s="72">
        <v>4.3369999999999997</v>
      </c>
      <c r="AA703" s="72">
        <v>0.31900000000000001</v>
      </c>
      <c r="AB703" s="4" t="s">
        <v>291</v>
      </c>
      <c r="AD703" s="1">
        <f t="shared" si="10"/>
        <v>491.30100000000004</v>
      </c>
    </row>
    <row r="704" spans="1:30" x14ac:dyDescent="0.3">
      <c r="A704" s="65">
        <v>703</v>
      </c>
      <c r="B704" s="66" t="s">
        <v>323</v>
      </c>
      <c r="C704" s="69" t="s">
        <v>84</v>
      </c>
      <c r="D704" s="71"/>
      <c r="E704" s="71">
        <v>178</v>
      </c>
      <c r="F704" s="71">
        <v>2015</v>
      </c>
      <c r="G704" s="72">
        <v>410.733</v>
      </c>
      <c r="H704" s="72">
        <v>358.82600000000002</v>
      </c>
      <c r="I704" s="72">
        <v>297.31700000000001</v>
      </c>
      <c r="J704" s="72">
        <v>246.488</v>
      </c>
      <c r="K704" s="72">
        <v>204.77500000000001</v>
      </c>
      <c r="L704" s="72">
        <v>183.696</v>
      </c>
      <c r="M704" s="72">
        <v>170.83199999999999</v>
      </c>
      <c r="N704" s="72">
        <v>152.858</v>
      </c>
      <c r="O704" s="72">
        <v>125.804</v>
      </c>
      <c r="P704" s="72">
        <v>98.302999999999997</v>
      </c>
      <c r="Q704" s="72">
        <v>74.677999999999997</v>
      </c>
      <c r="R704" s="72">
        <v>55.463000000000001</v>
      </c>
      <c r="S704" s="72">
        <v>41.823</v>
      </c>
      <c r="T704" s="72">
        <v>30.765000000000001</v>
      </c>
      <c r="U704" s="72">
        <v>22.053999999999998</v>
      </c>
      <c r="V704" s="72">
        <v>13.964</v>
      </c>
      <c r="W704" s="72">
        <v>7.165</v>
      </c>
      <c r="X704" s="72">
        <v>2.6859999999999999</v>
      </c>
      <c r="Y704" s="72">
        <v>0.63100000000000001</v>
      </c>
      <c r="Z704" s="72">
        <v>7.9000000000000001E-2</v>
      </c>
      <c r="AA704" s="72">
        <v>5.0000000000000001E-3</v>
      </c>
      <c r="AB704" s="4" t="s">
        <v>291</v>
      </c>
      <c r="AD704" s="1">
        <f t="shared" si="10"/>
        <v>10.566000000000001</v>
      </c>
    </row>
    <row r="705" spans="1:30" x14ac:dyDescent="0.3">
      <c r="A705" s="65">
        <v>704</v>
      </c>
      <c r="B705" s="66" t="s">
        <v>323</v>
      </c>
      <c r="C705" s="69" t="s">
        <v>84</v>
      </c>
      <c r="D705" s="71"/>
      <c r="E705" s="71">
        <v>178</v>
      </c>
      <c r="F705" s="71">
        <v>2020</v>
      </c>
      <c r="G705" s="72">
        <v>433.43200000000002</v>
      </c>
      <c r="H705" s="72">
        <v>403.79500000000002</v>
      </c>
      <c r="I705" s="72">
        <v>355.899</v>
      </c>
      <c r="J705" s="72">
        <v>294.17099999999999</v>
      </c>
      <c r="K705" s="72">
        <v>241.68600000000001</v>
      </c>
      <c r="L705" s="72">
        <v>199.48</v>
      </c>
      <c r="M705" s="72">
        <v>178.52</v>
      </c>
      <c r="N705" s="72">
        <v>165.416</v>
      </c>
      <c r="O705" s="72">
        <v>147.08500000000001</v>
      </c>
      <c r="P705" s="72">
        <v>120.235</v>
      </c>
      <c r="Q705" s="72">
        <v>92.927999999999997</v>
      </c>
      <c r="R705" s="72">
        <v>69.852999999999994</v>
      </c>
      <c r="S705" s="72">
        <v>50.895000000000003</v>
      </c>
      <c r="T705" s="72">
        <v>36.875999999999998</v>
      </c>
      <c r="U705" s="72">
        <v>25.405000000000001</v>
      </c>
      <c r="V705" s="72">
        <v>16.285</v>
      </c>
      <c r="W705" s="72">
        <v>8.5730000000000004</v>
      </c>
      <c r="X705" s="72">
        <v>3.274</v>
      </c>
      <c r="Y705" s="72">
        <v>0.79800000000000004</v>
      </c>
      <c r="Z705" s="72">
        <v>0.104</v>
      </c>
      <c r="AA705" s="72">
        <v>7.0000000000000001E-3</v>
      </c>
      <c r="AB705" s="4" t="s">
        <v>291</v>
      </c>
      <c r="AD705" s="1">
        <f t="shared" si="10"/>
        <v>12.756</v>
      </c>
    </row>
    <row r="706" spans="1:30" x14ac:dyDescent="0.3">
      <c r="A706" s="65">
        <v>705</v>
      </c>
      <c r="B706" s="66" t="s">
        <v>323</v>
      </c>
      <c r="C706" s="69" t="s">
        <v>84</v>
      </c>
      <c r="D706" s="71"/>
      <c r="E706" s="71">
        <v>178</v>
      </c>
      <c r="F706" s="71">
        <v>2025</v>
      </c>
      <c r="G706" s="72">
        <v>471.34800000000001</v>
      </c>
      <c r="H706" s="72">
        <v>427.51799999999997</v>
      </c>
      <c r="I706" s="72">
        <v>401.10500000000002</v>
      </c>
      <c r="J706" s="72">
        <v>352.96</v>
      </c>
      <c r="K706" s="72">
        <v>289.839</v>
      </c>
      <c r="L706" s="72">
        <v>237.06100000000001</v>
      </c>
      <c r="M706" s="72">
        <v>195.166</v>
      </c>
      <c r="N706" s="72">
        <v>174.107</v>
      </c>
      <c r="O706" s="72">
        <v>160.607</v>
      </c>
      <c r="P706" s="72">
        <v>141.98099999999999</v>
      </c>
      <c r="Q706" s="72">
        <v>114.77500000000001</v>
      </c>
      <c r="R706" s="72">
        <v>87.62</v>
      </c>
      <c r="S706" s="72">
        <v>64.561000000000007</v>
      </c>
      <c r="T706" s="72">
        <v>45.197000000000003</v>
      </c>
      <c r="U706" s="72">
        <v>30.718</v>
      </c>
      <c r="V706" s="72">
        <v>18.981000000000002</v>
      </c>
      <c r="W706" s="72">
        <v>10.14</v>
      </c>
      <c r="X706" s="72">
        <v>3.988</v>
      </c>
      <c r="Y706" s="72">
        <v>0.99199999999999999</v>
      </c>
      <c r="Z706" s="72">
        <v>0.13600000000000001</v>
      </c>
      <c r="AA706" s="72">
        <v>8.9999999999999993E-3</v>
      </c>
      <c r="AB706" s="4" t="s">
        <v>291</v>
      </c>
      <c r="AD706" s="1">
        <f t="shared" si="10"/>
        <v>15.265000000000001</v>
      </c>
    </row>
    <row r="707" spans="1:30" x14ac:dyDescent="0.3">
      <c r="A707" s="65">
        <v>706</v>
      </c>
      <c r="B707" s="66" t="s">
        <v>323</v>
      </c>
      <c r="C707" s="69" t="s">
        <v>84</v>
      </c>
      <c r="D707" s="71"/>
      <c r="E707" s="71">
        <v>178</v>
      </c>
      <c r="F707" s="71">
        <v>2030</v>
      </c>
      <c r="G707" s="72">
        <v>522.93100000000004</v>
      </c>
      <c r="H707" s="72">
        <v>466.12400000000002</v>
      </c>
      <c r="I707" s="72">
        <v>425.15</v>
      </c>
      <c r="J707" s="72">
        <v>398.34899999999999</v>
      </c>
      <c r="K707" s="72">
        <v>348.69099999999997</v>
      </c>
      <c r="L707" s="72">
        <v>285.39299999999997</v>
      </c>
      <c r="M707" s="72">
        <v>232.92599999999999</v>
      </c>
      <c r="N707" s="72">
        <v>191.15</v>
      </c>
      <c r="O707" s="72">
        <v>169.86799999999999</v>
      </c>
      <c r="P707" s="72">
        <v>155.93299999999999</v>
      </c>
      <c r="Q707" s="72">
        <v>136.40299999999999</v>
      </c>
      <c r="R707" s="72">
        <v>108.846</v>
      </c>
      <c r="S707" s="72">
        <v>81.409000000000006</v>
      </c>
      <c r="T707" s="72">
        <v>57.658000000000001</v>
      </c>
      <c r="U707" s="72">
        <v>37.908999999999999</v>
      </c>
      <c r="V707" s="72">
        <v>23.161999999999999</v>
      </c>
      <c r="W707" s="72">
        <v>11.968</v>
      </c>
      <c r="X707" s="72">
        <v>4.7949999999999999</v>
      </c>
      <c r="Y707" s="72">
        <v>1.232</v>
      </c>
      <c r="Z707" s="72">
        <v>0.17199999999999999</v>
      </c>
      <c r="AA707" s="72">
        <v>1.2E-2</v>
      </c>
      <c r="AB707" s="4" t="s">
        <v>291</v>
      </c>
      <c r="AD707" s="1">
        <f t="shared" ref="AD707:AD770" si="11">SUM(W707:AB707)</f>
        <v>18.178999999999998</v>
      </c>
    </row>
    <row r="708" spans="1:30" x14ac:dyDescent="0.3">
      <c r="A708" s="65">
        <v>707</v>
      </c>
      <c r="B708" s="66" t="s">
        <v>323</v>
      </c>
      <c r="C708" s="69" t="s">
        <v>84</v>
      </c>
      <c r="D708" s="71"/>
      <c r="E708" s="71">
        <v>178</v>
      </c>
      <c r="F708" s="71">
        <v>2035</v>
      </c>
      <c r="G708" s="72">
        <v>578.428</v>
      </c>
      <c r="H708" s="72">
        <v>518.18899999999996</v>
      </c>
      <c r="I708" s="72">
        <v>463.94</v>
      </c>
      <c r="J708" s="72">
        <v>422.55900000000003</v>
      </c>
      <c r="K708" s="72">
        <v>393.99099999999999</v>
      </c>
      <c r="L708" s="72">
        <v>343.93700000000001</v>
      </c>
      <c r="M708" s="72">
        <v>281.017</v>
      </c>
      <c r="N708" s="72">
        <v>228.72200000000001</v>
      </c>
      <c r="O708" s="72">
        <v>187.03299999999999</v>
      </c>
      <c r="P708" s="72">
        <v>165.46199999999999</v>
      </c>
      <c r="Q708" s="72">
        <v>150.4</v>
      </c>
      <c r="R708" s="72">
        <v>129.892</v>
      </c>
      <c r="S708" s="72">
        <v>101.556</v>
      </c>
      <c r="T708" s="72">
        <v>73.037999999999997</v>
      </c>
      <c r="U708" s="72">
        <v>48.646999999999998</v>
      </c>
      <c r="V708" s="72">
        <v>28.815999999999999</v>
      </c>
      <c r="W708" s="72">
        <v>14.771000000000001</v>
      </c>
      <c r="X708" s="72">
        <v>5.7460000000000004</v>
      </c>
      <c r="Y708" s="72">
        <v>1.508</v>
      </c>
      <c r="Z708" s="72">
        <v>0.217</v>
      </c>
      <c r="AA708" s="72">
        <v>1.6E-2</v>
      </c>
      <c r="AB708" s="4" t="s">
        <v>291</v>
      </c>
      <c r="AD708" s="1">
        <f t="shared" si="11"/>
        <v>22.257999999999999</v>
      </c>
    </row>
    <row r="709" spans="1:30" x14ac:dyDescent="0.3">
      <c r="A709" s="65">
        <v>708</v>
      </c>
      <c r="B709" s="66" t="s">
        <v>323</v>
      </c>
      <c r="C709" s="69" t="s">
        <v>84</v>
      </c>
      <c r="D709" s="71"/>
      <c r="E709" s="71">
        <v>178</v>
      </c>
      <c r="F709" s="71">
        <v>2040</v>
      </c>
      <c r="G709" s="72">
        <v>625.58500000000004</v>
      </c>
      <c r="H709" s="72">
        <v>574.03200000000004</v>
      </c>
      <c r="I709" s="72">
        <v>516.07399999999996</v>
      </c>
      <c r="J709" s="72">
        <v>461.399</v>
      </c>
      <c r="K709" s="72">
        <v>418.31</v>
      </c>
      <c r="L709" s="72">
        <v>389.13799999999998</v>
      </c>
      <c r="M709" s="72">
        <v>339.27300000000002</v>
      </c>
      <c r="N709" s="72">
        <v>276.57900000000001</v>
      </c>
      <c r="O709" s="72">
        <v>224.392</v>
      </c>
      <c r="P709" s="72">
        <v>182.65799999999999</v>
      </c>
      <c r="Q709" s="72">
        <v>160.059</v>
      </c>
      <c r="R709" s="72">
        <v>143.71100000000001</v>
      </c>
      <c r="S709" s="72">
        <v>121.67700000000001</v>
      </c>
      <c r="T709" s="72">
        <v>91.554000000000002</v>
      </c>
      <c r="U709" s="72">
        <v>62.011000000000003</v>
      </c>
      <c r="V709" s="72">
        <v>37.301000000000002</v>
      </c>
      <c r="W709" s="72">
        <v>18.593</v>
      </c>
      <c r="X709" s="72">
        <v>7.2060000000000004</v>
      </c>
      <c r="Y709" s="72">
        <v>1.845</v>
      </c>
      <c r="Z709" s="72">
        <v>0.27300000000000002</v>
      </c>
      <c r="AA709" s="72">
        <v>0.02</v>
      </c>
      <c r="AB709" s="4" t="s">
        <v>291</v>
      </c>
      <c r="AD709" s="1">
        <f t="shared" si="11"/>
        <v>27.936999999999998</v>
      </c>
    </row>
    <row r="710" spans="1:30" x14ac:dyDescent="0.3">
      <c r="A710" s="65">
        <v>709</v>
      </c>
      <c r="B710" s="66" t="s">
        <v>323</v>
      </c>
      <c r="C710" s="69" t="s">
        <v>84</v>
      </c>
      <c r="D710" s="71"/>
      <c r="E710" s="71">
        <v>178</v>
      </c>
      <c r="F710" s="71">
        <v>2045</v>
      </c>
      <c r="G710" s="72">
        <v>662.44899999999996</v>
      </c>
      <c r="H710" s="72">
        <v>621.30399999999997</v>
      </c>
      <c r="I710" s="72">
        <v>571.89499999999998</v>
      </c>
      <c r="J710" s="72">
        <v>513.46699999999998</v>
      </c>
      <c r="K710" s="72">
        <v>457.09899999999999</v>
      </c>
      <c r="L710" s="72">
        <v>413.56799999999998</v>
      </c>
      <c r="M710" s="72">
        <v>384.38499999999999</v>
      </c>
      <c r="N710" s="72">
        <v>334.53399999999999</v>
      </c>
      <c r="O710" s="72">
        <v>271.947</v>
      </c>
      <c r="P710" s="72">
        <v>219.648</v>
      </c>
      <c r="Q710" s="72">
        <v>177.13300000000001</v>
      </c>
      <c r="R710" s="72">
        <v>153.37899999999999</v>
      </c>
      <c r="S710" s="72">
        <v>135.12899999999999</v>
      </c>
      <c r="T710" s="72">
        <v>110.26300000000001</v>
      </c>
      <c r="U710" s="72">
        <v>78.302999999999997</v>
      </c>
      <c r="V710" s="72">
        <v>48.015999999999998</v>
      </c>
      <c r="W710" s="72">
        <v>24.388000000000002</v>
      </c>
      <c r="X710" s="72">
        <v>9.2409999999999997</v>
      </c>
      <c r="Y710" s="72">
        <v>2.3690000000000002</v>
      </c>
      <c r="Z710" s="72">
        <v>0.34200000000000003</v>
      </c>
      <c r="AA710" s="72">
        <v>2.5999999999999999E-2</v>
      </c>
      <c r="AB710" s="4">
        <v>1.4999999999999999E-2</v>
      </c>
      <c r="AD710" s="1">
        <f t="shared" si="11"/>
        <v>36.381000000000007</v>
      </c>
    </row>
    <row r="711" spans="1:30" x14ac:dyDescent="0.3">
      <c r="A711" s="65">
        <v>710</v>
      </c>
      <c r="B711" s="66" t="s">
        <v>323</v>
      </c>
      <c r="C711" s="69" t="s">
        <v>84</v>
      </c>
      <c r="D711" s="71"/>
      <c r="E711" s="71">
        <v>178</v>
      </c>
      <c r="F711" s="71">
        <v>2050</v>
      </c>
      <c r="G711" s="72">
        <v>697.64200000000005</v>
      </c>
      <c r="H711" s="72">
        <v>658.37</v>
      </c>
      <c r="I711" s="72">
        <v>619.20000000000005</v>
      </c>
      <c r="J711" s="72">
        <v>569.22799999999995</v>
      </c>
      <c r="K711" s="72">
        <v>509.029</v>
      </c>
      <c r="L711" s="72">
        <v>452.32799999999997</v>
      </c>
      <c r="M711" s="72">
        <v>408.96800000000002</v>
      </c>
      <c r="N711" s="72">
        <v>379.58499999999998</v>
      </c>
      <c r="O711" s="72">
        <v>329.55399999999997</v>
      </c>
      <c r="P711" s="72">
        <v>266.73700000000002</v>
      </c>
      <c r="Q711" s="72">
        <v>213.49</v>
      </c>
      <c r="R711" s="72">
        <v>170.173</v>
      </c>
      <c r="S711" s="72">
        <v>144.69399999999999</v>
      </c>
      <c r="T711" s="72">
        <v>123.032</v>
      </c>
      <c r="U711" s="72">
        <v>94.912000000000006</v>
      </c>
      <c r="V711" s="72">
        <v>61.158999999999999</v>
      </c>
      <c r="W711" s="72">
        <v>31.786999999999999</v>
      </c>
      <c r="X711" s="72">
        <v>12.336</v>
      </c>
      <c r="Y711" s="72">
        <v>3.109</v>
      </c>
      <c r="Z711" s="72">
        <v>0.45300000000000001</v>
      </c>
      <c r="AA711" s="72">
        <v>3.4000000000000002E-2</v>
      </c>
      <c r="AB711" s="4">
        <v>1.4999999999999999E-2</v>
      </c>
      <c r="AD711" s="1">
        <f t="shared" si="11"/>
        <v>47.734000000000002</v>
      </c>
    </row>
    <row r="712" spans="1:30" x14ac:dyDescent="0.3">
      <c r="A712" s="65">
        <v>711</v>
      </c>
      <c r="B712" s="66" t="s">
        <v>323</v>
      </c>
      <c r="C712" s="69" t="s">
        <v>84</v>
      </c>
      <c r="D712" s="71"/>
      <c r="E712" s="71">
        <v>178</v>
      </c>
      <c r="F712" s="71">
        <v>2055</v>
      </c>
      <c r="G712" s="72">
        <v>735.91499999999996</v>
      </c>
      <c r="H712" s="72">
        <v>693.77700000000004</v>
      </c>
      <c r="I712" s="72">
        <v>656.37300000000005</v>
      </c>
      <c r="J712" s="72">
        <v>616.56799999999998</v>
      </c>
      <c r="K712" s="72">
        <v>564.72</v>
      </c>
      <c r="L712" s="72">
        <v>504.19499999999999</v>
      </c>
      <c r="M712" s="72">
        <v>447.76400000000001</v>
      </c>
      <c r="N712" s="72">
        <v>404.34899999999999</v>
      </c>
      <c r="O712" s="72">
        <v>374.48399999999998</v>
      </c>
      <c r="P712" s="72">
        <v>323.81099999999998</v>
      </c>
      <c r="Q712" s="72">
        <v>259.81299999999999</v>
      </c>
      <c r="R712" s="72">
        <v>205.62899999999999</v>
      </c>
      <c r="S712" s="72">
        <v>161.06899999999999</v>
      </c>
      <c r="T712" s="72">
        <v>132.39099999999999</v>
      </c>
      <c r="U712" s="72">
        <v>106.631</v>
      </c>
      <c r="V712" s="72">
        <v>74.918000000000006</v>
      </c>
      <c r="W712" s="72">
        <v>41.137</v>
      </c>
      <c r="X712" s="72">
        <v>16.452000000000002</v>
      </c>
      <c r="Y712" s="72">
        <v>4.282</v>
      </c>
      <c r="Z712" s="72">
        <v>0.61699999999999999</v>
      </c>
      <c r="AA712" s="72">
        <v>4.5999999999999999E-2</v>
      </c>
      <c r="AB712" s="4">
        <v>1.9E-2</v>
      </c>
      <c r="AD712" s="1">
        <f t="shared" si="11"/>
        <v>62.55299999999999</v>
      </c>
    </row>
    <row r="713" spans="1:30" x14ac:dyDescent="0.3">
      <c r="A713" s="65">
        <v>712</v>
      </c>
      <c r="B713" s="66" t="s">
        <v>323</v>
      </c>
      <c r="C713" s="69" t="s">
        <v>84</v>
      </c>
      <c r="D713" s="71"/>
      <c r="E713" s="71">
        <v>178</v>
      </c>
      <c r="F713" s="71">
        <v>2060</v>
      </c>
      <c r="G713" s="72">
        <v>775.04399999999998</v>
      </c>
      <c r="H713" s="72">
        <v>732.202</v>
      </c>
      <c r="I713" s="72">
        <v>691.90499999999997</v>
      </c>
      <c r="J713" s="72">
        <v>653.83699999999999</v>
      </c>
      <c r="K713" s="72">
        <v>612.11400000000003</v>
      </c>
      <c r="L713" s="72">
        <v>559.84500000000003</v>
      </c>
      <c r="M713" s="72">
        <v>499.56700000000001</v>
      </c>
      <c r="N713" s="72">
        <v>443.15199999999999</v>
      </c>
      <c r="O713" s="72">
        <v>399.37700000000001</v>
      </c>
      <c r="P713" s="72">
        <v>368.50200000000001</v>
      </c>
      <c r="Q713" s="72">
        <v>316.01400000000001</v>
      </c>
      <c r="R713" s="72">
        <v>250.86199999999999</v>
      </c>
      <c r="S713" s="72">
        <v>195.27</v>
      </c>
      <c r="T713" s="72">
        <v>148.05699999999999</v>
      </c>
      <c r="U713" s="72">
        <v>115.649</v>
      </c>
      <c r="V713" s="72">
        <v>85.236999999999995</v>
      </c>
      <c r="W713" s="72">
        <v>51.395000000000003</v>
      </c>
      <c r="X713" s="72">
        <v>21.934000000000001</v>
      </c>
      <c r="Y713" s="72">
        <v>5.9569999999999999</v>
      </c>
      <c r="Z713" s="72">
        <v>0.89700000000000002</v>
      </c>
      <c r="AA713" s="72">
        <v>6.7000000000000004E-2</v>
      </c>
      <c r="AB713" s="4">
        <v>2.1999999999999999E-2</v>
      </c>
      <c r="AD713" s="1">
        <f t="shared" si="11"/>
        <v>80.272000000000006</v>
      </c>
    </row>
    <row r="714" spans="1:30" x14ac:dyDescent="0.3">
      <c r="A714" s="65">
        <v>713</v>
      </c>
      <c r="B714" s="66" t="s">
        <v>323</v>
      </c>
      <c r="C714" s="69" t="s">
        <v>84</v>
      </c>
      <c r="D714" s="71"/>
      <c r="E714" s="71">
        <v>178</v>
      </c>
      <c r="F714" s="71">
        <v>2065</v>
      </c>
      <c r="G714" s="72">
        <v>812.15099999999995</v>
      </c>
      <c r="H714" s="72">
        <v>771.48599999999999</v>
      </c>
      <c r="I714" s="72">
        <v>730.452</v>
      </c>
      <c r="J714" s="72">
        <v>689.48299999999995</v>
      </c>
      <c r="K714" s="72">
        <v>649.51900000000001</v>
      </c>
      <c r="L714" s="72">
        <v>607.30499999999995</v>
      </c>
      <c r="M714" s="72">
        <v>555.17499999999995</v>
      </c>
      <c r="N714" s="72">
        <v>494.86599999999999</v>
      </c>
      <c r="O714" s="72">
        <v>438.15800000000002</v>
      </c>
      <c r="P714" s="72">
        <v>393.51499999999999</v>
      </c>
      <c r="Q714" s="72">
        <v>360.25799999999998</v>
      </c>
      <c r="R714" s="72">
        <v>305.82799999999997</v>
      </c>
      <c r="S714" s="72">
        <v>238.95599999999999</v>
      </c>
      <c r="T714" s="72">
        <v>180.28800000000001</v>
      </c>
      <c r="U714" s="72">
        <v>130.21600000000001</v>
      </c>
      <c r="V714" s="72">
        <v>93.486000000000004</v>
      </c>
      <c r="W714" s="72">
        <v>59.526000000000003</v>
      </c>
      <c r="X714" s="72">
        <v>28.155000000000001</v>
      </c>
      <c r="Y714" s="72">
        <v>8.2560000000000002</v>
      </c>
      <c r="Z714" s="72">
        <v>1.3140000000000001</v>
      </c>
      <c r="AA714" s="72">
        <v>0.10199999999999999</v>
      </c>
      <c r="AB714" s="4">
        <v>3.2000000000000001E-2</v>
      </c>
      <c r="AD714" s="1">
        <f t="shared" si="11"/>
        <v>97.385000000000005</v>
      </c>
    </row>
    <row r="715" spans="1:30" x14ac:dyDescent="0.3">
      <c r="A715" s="65">
        <v>714</v>
      </c>
      <c r="B715" s="66" t="s">
        <v>323</v>
      </c>
      <c r="C715" s="69" t="s">
        <v>84</v>
      </c>
      <c r="D715" s="71"/>
      <c r="E715" s="71">
        <v>178</v>
      </c>
      <c r="F715" s="71">
        <v>2070</v>
      </c>
      <c r="G715" s="72">
        <v>841.14200000000005</v>
      </c>
      <c r="H715" s="72">
        <v>808.73299999999995</v>
      </c>
      <c r="I715" s="72">
        <v>769.827</v>
      </c>
      <c r="J715" s="72">
        <v>728.101</v>
      </c>
      <c r="K715" s="72">
        <v>685.28099999999995</v>
      </c>
      <c r="L715" s="72">
        <v>644.81799999999998</v>
      </c>
      <c r="M715" s="72">
        <v>602.64</v>
      </c>
      <c r="N715" s="72">
        <v>550.35799999999995</v>
      </c>
      <c r="O715" s="72">
        <v>489.71100000000001</v>
      </c>
      <c r="P715" s="72">
        <v>432.19799999999998</v>
      </c>
      <c r="Q715" s="72">
        <v>385.29500000000002</v>
      </c>
      <c r="R715" s="72">
        <v>349.358</v>
      </c>
      <c r="S715" s="72">
        <v>292.13</v>
      </c>
      <c r="T715" s="72">
        <v>221.53700000000001</v>
      </c>
      <c r="U715" s="72">
        <v>159.54900000000001</v>
      </c>
      <c r="V715" s="72">
        <v>106.33499999999999</v>
      </c>
      <c r="W715" s="72">
        <v>66.376000000000005</v>
      </c>
      <c r="X715" s="72">
        <v>33.442</v>
      </c>
      <c r="Y715" s="72">
        <v>10.986000000000001</v>
      </c>
      <c r="Z715" s="72">
        <v>1.91</v>
      </c>
      <c r="AA715" s="72">
        <v>0.158</v>
      </c>
      <c r="AB715" s="4">
        <v>5.0999999999999997E-2</v>
      </c>
      <c r="AD715" s="1">
        <f t="shared" si="11"/>
        <v>112.92300000000002</v>
      </c>
    </row>
    <row r="716" spans="1:30" x14ac:dyDescent="0.3">
      <c r="A716" s="65">
        <v>715</v>
      </c>
      <c r="B716" s="66" t="s">
        <v>323</v>
      </c>
      <c r="C716" s="69" t="s">
        <v>84</v>
      </c>
      <c r="D716" s="71"/>
      <c r="E716" s="71">
        <v>178</v>
      </c>
      <c r="F716" s="71">
        <v>2075</v>
      </c>
      <c r="G716" s="72">
        <v>863.40300000000002</v>
      </c>
      <c r="H716" s="72">
        <v>837.81200000000001</v>
      </c>
      <c r="I716" s="72">
        <v>807.08900000000006</v>
      </c>
      <c r="J716" s="72">
        <v>767.48500000000001</v>
      </c>
      <c r="K716" s="72">
        <v>723.90099999999995</v>
      </c>
      <c r="L716" s="72">
        <v>680.59699999999998</v>
      </c>
      <c r="M716" s="72">
        <v>640.14800000000002</v>
      </c>
      <c r="N716" s="72">
        <v>597.71</v>
      </c>
      <c r="O716" s="72">
        <v>544.95299999999997</v>
      </c>
      <c r="P716" s="72">
        <v>483.43700000000001</v>
      </c>
      <c r="Q716" s="72">
        <v>423.68400000000003</v>
      </c>
      <c r="R716" s="72">
        <v>374.27499999999998</v>
      </c>
      <c r="S716" s="72">
        <v>334.53399999999999</v>
      </c>
      <c r="T716" s="72">
        <v>271.87799999999999</v>
      </c>
      <c r="U716" s="72">
        <v>197.20599999999999</v>
      </c>
      <c r="V716" s="72">
        <v>131.506</v>
      </c>
      <c r="W716" s="72">
        <v>76.748000000000005</v>
      </c>
      <c r="X716" s="72">
        <v>38.25</v>
      </c>
      <c r="Y716" s="72">
        <v>13.544</v>
      </c>
      <c r="Z716" s="72">
        <v>2.6720000000000002</v>
      </c>
      <c r="AA716" s="72">
        <v>0.24399999999999999</v>
      </c>
      <c r="AB716" s="4" t="s">
        <v>291</v>
      </c>
      <c r="AD716" s="1">
        <f t="shared" si="11"/>
        <v>131.458</v>
      </c>
    </row>
    <row r="717" spans="1:30" x14ac:dyDescent="0.3">
      <c r="A717" s="65">
        <v>716</v>
      </c>
      <c r="B717" s="66" t="s">
        <v>323</v>
      </c>
      <c r="C717" s="69" t="s">
        <v>84</v>
      </c>
      <c r="D717" s="71"/>
      <c r="E717" s="71">
        <v>178</v>
      </c>
      <c r="F717" s="71">
        <v>2080</v>
      </c>
      <c r="G717" s="72">
        <v>882.66700000000003</v>
      </c>
      <c r="H717" s="72">
        <v>860.16499999999996</v>
      </c>
      <c r="I717" s="72">
        <v>836.19399999999996</v>
      </c>
      <c r="J717" s="72">
        <v>804.76700000000005</v>
      </c>
      <c r="K717" s="72">
        <v>763.29899999999998</v>
      </c>
      <c r="L717" s="72">
        <v>719.22900000000004</v>
      </c>
      <c r="M717" s="72">
        <v>675.93799999999999</v>
      </c>
      <c r="N717" s="72">
        <v>635.20799999999997</v>
      </c>
      <c r="O717" s="72">
        <v>592.17499999999995</v>
      </c>
      <c r="P717" s="72">
        <v>538.37699999999995</v>
      </c>
      <c r="Q717" s="72">
        <v>474.44600000000003</v>
      </c>
      <c r="R717" s="72">
        <v>412.23</v>
      </c>
      <c r="S717" s="72">
        <v>359.24</v>
      </c>
      <c r="T717" s="72">
        <v>312.49099999999999</v>
      </c>
      <c r="U717" s="72">
        <v>243.39099999999999</v>
      </c>
      <c r="V717" s="72">
        <v>164.011</v>
      </c>
      <c r="W717" s="72">
        <v>96.33</v>
      </c>
      <c r="X717" s="72">
        <v>45.280999999999999</v>
      </c>
      <c r="Y717" s="72">
        <v>16.036999999999999</v>
      </c>
      <c r="Z717" s="72">
        <v>3.4540000000000002</v>
      </c>
      <c r="AA717" s="72">
        <v>0.36199999999999999</v>
      </c>
      <c r="AB717" s="4" t="s">
        <v>291</v>
      </c>
      <c r="AD717" s="1">
        <f t="shared" si="11"/>
        <v>161.464</v>
      </c>
    </row>
    <row r="718" spans="1:30" x14ac:dyDescent="0.3">
      <c r="A718" s="65">
        <v>717</v>
      </c>
      <c r="B718" s="66" t="s">
        <v>323</v>
      </c>
      <c r="C718" s="69" t="s">
        <v>84</v>
      </c>
      <c r="D718" s="71"/>
      <c r="E718" s="71">
        <v>178</v>
      </c>
      <c r="F718" s="71">
        <v>2085</v>
      </c>
      <c r="G718" s="72">
        <v>898.98699999999997</v>
      </c>
      <c r="H718" s="72">
        <v>879.53099999999995</v>
      </c>
      <c r="I718" s="72">
        <v>858.58699999999999</v>
      </c>
      <c r="J718" s="72">
        <v>833.91099999999994</v>
      </c>
      <c r="K718" s="72">
        <v>800.61900000000003</v>
      </c>
      <c r="L718" s="72">
        <v>758.64</v>
      </c>
      <c r="M718" s="72">
        <v>714.577</v>
      </c>
      <c r="N718" s="72">
        <v>671.01099999999997</v>
      </c>
      <c r="O718" s="72">
        <v>629.65499999999997</v>
      </c>
      <c r="P718" s="72">
        <v>585.43200000000002</v>
      </c>
      <c r="Q718" s="72">
        <v>528.92499999999995</v>
      </c>
      <c r="R718" s="72">
        <v>462.32</v>
      </c>
      <c r="S718" s="72">
        <v>396.553</v>
      </c>
      <c r="T718" s="72">
        <v>336.74400000000003</v>
      </c>
      <c r="U718" s="72">
        <v>281.25099999999998</v>
      </c>
      <c r="V718" s="72">
        <v>204.14400000000001</v>
      </c>
      <c r="W718" s="72">
        <v>121.807</v>
      </c>
      <c r="X718" s="72">
        <v>58.088999999999999</v>
      </c>
      <c r="Y718" s="72">
        <v>19.606999999999999</v>
      </c>
      <c r="Z718" s="72">
        <v>4.2729999999999997</v>
      </c>
      <c r="AA718" s="72">
        <v>0.497</v>
      </c>
      <c r="AB718" s="4" t="s">
        <v>291</v>
      </c>
      <c r="AD718" s="1">
        <f t="shared" si="11"/>
        <v>204.27300000000002</v>
      </c>
    </row>
    <row r="719" spans="1:30" x14ac:dyDescent="0.3">
      <c r="A719" s="65">
        <v>718</v>
      </c>
      <c r="B719" s="66" t="s">
        <v>323</v>
      </c>
      <c r="C719" s="69" t="s">
        <v>84</v>
      </c>
      <c r="D719" s="71"/>
      <c r="E719" s="71">
        <v>178</v>
      </c>
      <c r="F719" s="71">
        <v>2090</v>
      </c>
      <c r="G719" s="72">
        <v>914.13199999999995</v>
      </c>
      <c r="H719" s="72">
        <v>895.97299999999996</v>
      </c>
      <c r="I719" s="72">
        <v>878</v>
      </c>
      <c r="J719" s="72">
        <v>856.37199999999996</v>
      </c>
      <c r="K719" s="72">
        <v>829.83799999999997</v>
      </c>
      <c r="L719" s="72">
        <v>796.00199999999995</v>
      </c>
      <c r="M719" s="72">
        <v>754.01099999999997</v>
      </c>
      <c r="N719" s="72">
        <v>709.66600000000005</v>
      </c>
      <c r="O719" s="72">
        <v>665.48400000000004</v>
      </c>
      <c r="P719" s="72">
        <v>622.90099999999995</v>
      </c>
      <c r="Q719" s="72">
        <v>575.73800000000006</v>
      </c>
      <c r="R719" s="72">
        <v>516.154</v>
      </c>
      <c r="S719" s="72">
        <v>445.68599999999998</v>
      </c>
      <c r="T719" s="72">
        <v>372.97500000000002</v>
      </c>
      <c r="U719" s="72">
        <v>304.64999999999998</v>
      </c>
      <c r="V719" s="72">
        <v>237.84200000000001</v>
      </c>
      <c r="W719" s="72">
        <v>153.60400000000001</v>
      </c>
      <c r="X719" s="72">
        <v>74.968999999999994</v>
      </c>
      <c r="Y719" s="72">
        <v>25.927</v>
      </c>
      <c r="Z719" s="72">
        <v>5.4480000000000004</v>
      </c>
      <c r="AA719" s="72">
        <v>0.65</v>
      </c>
      <c r="AB719" s="4" t="s">
        <v>291</v>
      </c>
      <c r="AD719" s="1">
        <f t="shared" si="11"/>
        <v>260.59799999999996</v>
      </c>
    </row>
    <row r="720" spans="1:30" x14ac:dyDescent="0.3">
      <c r="A720" s="65">
        <v>719</v>
      </c>
      <c r="B720" s="66" t="s">
        <v>323</v>
      </c>
      <c r="C720" s="69" t="s">
        <v>84</v>
      </c>
      <c r="D720" s="71"/>
      <c r="E720" s="71">
        <v>178</v>
      </c>
      <c r="F720" s="71">
        <v>2095</v>
      </c>
      <c r="G720" s="72">
        <v>922.38</v>
      </c>
      <c r="H720" s="72">
        <v>911.22799999999995</v>
      </c>
      <c r="I720" s="72">
        <v>894.49699999999996</v>
      </c>
      <c r="J720" s="72">
        <v>875.85</v>
      </c>
      <c r="K720" s="72">
        <v>852.42</v>
      </c>
      <c r="L720" s="72">
        <v>825.32</v>
      </c>
      <c r="M720" s="72">
        <v>791.41200000000003</v>
      </c>
      <c r="N720" s="72">
        <v>749.12300000000005</v>
      </c>
      <c r="O720" s="72">
        <v>704.15599999999995</v>
      </c>
      <c r="P720" s="72">
        <v>658.76300000000003</v>
      </c>
      <c r="Q720" s="72">
        <v>613.17399999999998</v>
      </c>
      <c r="R720" s="72">
        <v>562.61400000000003</v>
      </c>
      <c r="S720" s="72">
        <v>498.59899999999999</v>
      </c>
      <c r="T720" s="72">
        <v>420.54500000000002</v>
      </c>
      <c r="U720" s="72">
        <v>339.108</v>
      </c>
      <c r="V720" s="72">
        <v>259.66500000000002</v>
      </c>
      <c r="W720" s="72">
        <v>181.20500000000001</v>
      </c>
      <c r="X720" s="72">
        <v>96.405000000000001</v>
      </c>
      <c r="Y720" s="72">
        <v>34.46</v>
      </c>
      <c r="Z720" s="72">
        <v>7.5090000000000003</v>
      </c>
      <c r="AA720" s="72">
        <v>0.872</v>
      </c>
      <c r="AB720" s="4" t="s">
        <v>291</v>
      </c>
      <c r="AD720" s="1">
        <f t="shared" si="11"/>
        <v>320.45100000000002</v>
      </c>
    </row>
    <row r="721" spans="1:30" x14ac:dyDescent="0.3">
      <c r="A721" s="65">
        <v>720</v>
      </c>
      <c r="B721" s="66" t="s">
        <v>323</v>
      </c>
      <c r="C721" s="69" t="s">
        <v>84</v>
      </c>
      <c r="D721" s="71"/>
      <c r="E721" s="71">
        <v>178</v>
      </c>
      <c r="F721" s="71">
        <v>2100</v>
      </c>
      <c r="G721" s="72">
        <v>926.73500000000001</v>
      </c>
      <c r="H721" s="72">
        <v>919.61300000000006</v>
      </c>
      <c r="I721" s="72">
        <v>909.80399999999997</v>
      </c>
      <c r="J721" s="72">
        <v>892.43299999999999</v>
      </c>
      <c r="K721" s="72">
        <v>872.03200000000004</v>
      </c>
      <c r="L721" s="72">
        <v>848.03800000000001</v>
      </c>
      <c r="M721" s="72">
        <v>820.83699999999999</v>
      </c>
      <c r="N721" s="72">
        <v>786.58500000000004</v>
      </c>
      <c r="O721" s="72">
        <v>743.64599999999996</v>
      </c>
      <c r="P721" s="72">
        <v>697.46500000000003</v>
      </c>
      <c r="Q721" s="72">
        <v>649.06799999999998</v>
      </c>
      <c r="R721" s="72">
        <v>599.98099999999999</v>
      </c>
      <c r="S721" s="72">
        <v>544.54200000000003</v>
      </c>
      <c r="T721" s="72">
        <v>471.928</v>
      </c>
      <c r="U721" s="72">
        <v>384.185</v>
      </c>
      <c r="V721" s="72">
        <v>291.226</v>
      </c>
      <c r="W721" s="72">
        <v>200.172</v>
      </c>
      <c r="X721" s="72">
        <v>115.82299999999999</v>
      </c>
      <c r="Y721" s="72">
        <v>45.551000000000002</v>
      </c>
      <c r="Z721" s="72">
        <v>10.375999999999999</v>
      </c>
      <c r="AA721" s="72">
        <v>1.2529999999999999</v>
      </c>
      <c r="AB721" s="4" t="s">
        <v>291</v>
      </c>
      <c r="AD721" s="1">
        <f t="shared" si="11"/>
        <v>373.17499999999995</v>
      </c>
    </row>
    <row r="722" spans="1:30" x14ac:dyDescent="0.3">
      <c r="A722" s="65">
        <v>721</v>
      </c>
      <c r="B722" s="66" t="s">
        <v>323</v>
      </c>
      <c r="C722" s="69" t="s">
        <v>85</v>
      </c>
      <c r="D722" s="71"/>
      <c r="E722" s="71">
        <v>180</v>
      </c>
      <c r="F722" s="71">
        <v>2015</v>
      </c>
      <c r="G722" s="72">
        <v>7117.9390000000003</v>
      </c>
      <c r="H722" s="72">
        <v>5871.1030000000001</v>
      </c>
      <c r="I722" s="72">
        <v>4809.3829999999998</v>
      </c>
      <c r="J722" s="72">
        <v>3933.2559999999999</v>
      </c>
      <c r="K722" s="72">
        <v>3282.3980000000001</v>
      </c>
      <c r="L722" s="72">
        <v>2717.3589999999999</v>
      </c>
      <c r="M722" s="72">
        <v>2248.4569999999999</v>
      </c>
      <c r="N722" s="72">
        <v>1847.652</v>
      </c>
      <c r="O722" s="72">
        <v>1520.096</v>
      </c>
      <c r="P722" s="72">
        <v>1243.971</v>
      </c>
      <c r="Q722" s="72">
        <v>997.41300000000001</v>
      </c>
      <c r="R722" s="72">
        <v>781.92700000000002</v>
      </c>
      <c r="S722" s="72">
        <v>597.572</v>
      </c>
      <c r="T722" s="72">
        <v>449.34100000000001</v>
      </c>
      <c r="U722" s="72">
        <v>299.98399999999998</v>
      </c>
      <c r="V722" s="72">
        <v>170.744</v>
      </c>
      <c r="W722" s="72">
        <v>77.411000000000001</v>
      </c>
      <c r="X722" s="72">
        <v>24.742000000000001</v>
      </c>
      <c r="Y722" s="72">
        <v>4.8040000000000003</v>
      </c>
      <c r="Z722" s="72">
        <v>0.495</v>
      </c>
      <c r="AA722" s="72">
        <v>2.7E-2</v>
      </c>
      <c r="AB722" s="4" t="s">
        <v>291</v>
      </c>
      <c r="AD722" s="1">
        <f t="shared" si="11"/>
        <v>107.47900000000001</v>
      </c>
    </row>
    <row r="723" spans="1:30" x14ac:dyDescent="0.3">
      <c r="A723" s="65">
        <v>722</v>
      </c>
      <c r="B723" s="66" t="s">
        <v>323</v>
      </c>
      <c r="C723" s="69" t="s">
        <v>85</v>
      </c>
      <c r="D723" s="71"/>
      <c r="E723" s="71">
        <v>180</v>
      </c>
      <c r="F723" s="71">
        <v>2020</v>
      </c>
      <c r="G723" s="72">
        <v>7986.88</v>
      </c>
      <c r="H723" s="72">
        <v>6884.0640000000003</v>
      </c>
      <c r="I723" s="72">
        <v>5802.192</v>
      </c>
      <c r="J723" s="72">
        <v>4757.7049999999999</v>
      </c>
      <c r="K723" s="72">
        <v>3866.6860000000001</v>
      </c>
      <c r="L723" s="72">
        <v>3214.1149999999998</v>
      </c>
      <c r="M723" s="72">
        <v>2658.14</v>
      </c>
      <c r="N723" s="72">
        <v>2194.567</v>
      </c>
      <c r="O723" s="72">
        <v>1795.325</v>
      </c>
      <c r="P723" s="72">
        <v>1466.7380000000001</v>
      </c>
      <c r="Q723" s="72">
        <v>1185.502</v>
      </c>
      <c r="R723" s="72">
        <v>933.63400000000001</v>
      </c>
      <c r="S723" s="72">
        <v>711.71699999999998</v>
      </c>
      <c r="T723" s="72">
        <v>517.63599999999997</v>
      </c>
      <c r="U723" s="72">
        <v>359.47199999999998</v>
      </c>
      <c r="V723" s="72">
        <v>210.79900000000001</v>
      </c>
      <c r="W723" s="72">
        <v>97.575000000000003</v>
      </c>
      <c r="X723" s="72">
        <v>32.119999999999997</v>
      </c>
      <c r="Y723" s="72">
        <v>6.51</v>
      </c>
      <c r="Z723" s="72">
        <v>0.69599999999999995</v>
      </c>
      <c r="AA723" s="72">
        <v>3.9E-2</v>
      </c>
      <c r="AB723" s="4" t="s">
        <v>291</v>
      </c>
      <c r="AD723" s="1">
        <f t="shared" si="11"/>
        <v>136.93999999999997</v>
      </c>
    </row>
    <row r="724" spans="1:30" x14ac:dyDescent="0.3">
      <c r="A724" s="65">
        <v>723</v>
      </c>
      <c r="B724" s="66" t="s">
        <v>323</v>
      </c>
      <c r="C724" s="69" t="s">
        <v>85</v>
      </c>
      <c r="D724" s="71"/>
      <c r="E724" s="71">
        <v>180</v>
      </c>
      <c r="F724" s="71">
        <v>2025</v>
      </c>
      <c r="G724" s="72">
        <v>8843.1209999999992</v>
      </c>
      <c r="H724" s="72">
        <v>7756.3789999999999</v>
      </c>
      <c r="I724" s="72">
        <v>6806.1350000000002</v>
      </c>
      <c r="J724" s="72">
        <v>5739.2380000000003</v>
      </c>
      <c r="K724" s="72">
        <v>4678.2520000000004</v>
      </c>
      <c r="L724" s="72">
        <v>3788.6550000000002</v>
      </c>
      <c r="M724" s="72">
        <v>3146.4259999999999</v>
      </c>
      <c r="N724" s="72">
        <v>2596.924</v>
      </c>
      <c r="O724" s="72">
        <v>2135.3359999999998</v>
      </c>
      <c r="P724" s="72">
        <v>1735.5429999999999</v>
      </c>
      <c r="Q724" s="72">
        <v>1401.16</v>
      </c>
      <c r="R724" s="72">
        <v>1113.222</v>
      </c>
      <c r="S724" s="72">
        <v>853.61300000000006</v>
      </c>
      <c r="T724" s="72">
        <v>620.38099999999997</v>
      </c>
      <c r="U724" s="72">
        <v>418.06</v>
      </c>
      <c r="V724" s="72">
        <v>256.17399999999998</v>
      </c>
      <c r="W724" s="72">
        <v>122.863</v>
      </c>
      <c r="X724" s="72">
        <v>41.582999999999998</v>
      </c>
      <c r="Y724" s="72">
        <v>8.7319999999999993</v>
      </c>
      <c r="Z724" s="72">
        <v>0.97799999999999998</v>
      </c>
      <c r="AA724" s="72">
        <v>5.6000000000000001E-2</v>
      </c>
      <c r="AB724" s="4">
        <v>0</v>
      </c>
      <c r="AD724" s="1">
        <f t="shared" si="11"/>
        <v>174.21200000000002</v>
      </c>
    </row>
    <row r="725" spans="1:30" x14ac:dyDescent="0.3">
      <c r="A725" s="65">
        <v>724</v>
      </c>
      <c r="B725" s="66" t="s">
        <v>323</v>
      </c>
      <c r="C725" s="69" t="s">
        <v>85</v>
      </c>
      <c r="D725" s="71"/>
      <c r="E725" s="71">
        <v>180</v>
      </c>
      <c r="F725" s="71">
        <v>2030</v>
      </c>
      <c r="G725" s="72">
        <v>9736.7270000000008</v>
      </c>
      <c r="H725" s="72">
        <v>8623.7119999999995</v>
      </c>
      <c r="I725" s="72">
        <v>7676.0950000000003</v>
      </c>
      <c r="J725" s="72">
        <v>6735.9120000000003</v>
      </c>
      <c r="K725" s="72">
        <v>5648.2849999999999</v>
      </c>
      <c r="L725" s="72">
        <v>4589.4560000000001</v>
      </c>
      <c r="M725" s="72">
        <v>3713.6619999999998</v>
      </c>
      <c r="N725" s="72">
        <v>3078.5970000000002</v>
      </c>
      <c r="O725" s="72">
        <v>2531.596</v>
      </c>
      <c r="P725" s="72">
        <v>2069.0740000000001</v>
      </c>
      <c r="Q725" s="72">
        <v>1662.6579999999999</v>
      </c>
      <c r="R725" s="72">
        <v>1320.433</v>
      </c>
      <c r="S725" s="72">
        <v>1022.687</v>
      </c>
      <c r="T725" s="72">
        <v>748.88199999999995</v>
      </c>
      <c r="U725" s="72">
        <v>505.77300000000002</v>
      </c>
      <c r="V725" s="72">
        <v>302.01</v>
      </c>
      <c r="W725" s="72">
        <v>152.15600000000001</v>
      </c>
      <c r="X725" s="72">
        <v>53.69</v>
      </c>
      <c r="Y725" s="72">
        <v>11.659000000000001</v>
      </c>
      <c r="Z725" s="72">
        <v>1.357</v>
      </c>
      <c r="AA725" s="72">
        <v>8.1000000000000003E-2</v>
      </c>
      <c r="AB725" s="4">
        <v>0</v>
      </c>
      <c r="AD725" s="1">
        <f t="shared" si="11"/>
        <v>218.94299999999998</v>
      </c>
    </row>
    <row r="726" spans="1:30" x14ac:dyDescent="0.3">
      <c r="A726" s="65">
        <v>725</v>
      </c>
      <c r="B726" s="66" t="s">
        <v>323</v>
      </c>
      <c r="C726" s="69" t="s">
        <v>85</v>
      </c>
      <c r="D726" s="71"/>
      <c r="E726" s="71">
        <v>180</v>
      </c>
      <c r="F726" s="71">
        <v>2035</v>
      </c>
      <c r="G726" s="72">
        <v>10601.915000000001</v>
      </c>
      <c r="H726" s="72">
        <v>9536.6620000000003</v>
      </c>
      <c r="I726" s="72">
        <v>8547.5159999999996</v>
      </c>
      <c r="J726" s="72">
        <v>7605.59</v>
      </c>
      <c r="K726" s="72">
        <v>6638.6530000000002</v>
      </c>
      <c r="L726" s="72">
        <v>5550.6790000000001</v>
      </c>
      <c r="M726" s="72">
        <v>4506.7790000000005</v>
      </c>
      <c r="N726" s="72">
        <v>3640.8090000000002</v>
      </c>
      <c r="O726" s="72">
        <v>3008.096</v>
      </c>
      <c r="P726" s="72">
        <v>2459.7289999999998</v>
      </c>
      <c r="Q726" s="72">
        <v>1988.3989999999999</v>
      </c>
      <c r="R726" s="72">
        <v>1572.7840000000001</v>
      </c>
      <c r="S726" s="72">
        <v>1218.865</v>
      </c>
      <c r="T726" s="72">
        <v>902.83199999999999</v>
      </c>
      <c r="U726" s="72">
        <v>615.91099999999994</v>
      </c>
      <c r="V726" s="72">
        <v>369.90699999999998</v>
      </c>
      <c r="W726" s="72">
        <v>182.4</v>
      </c>
      <c r="X726" s="72">
        <v>67.962000000000003</v>
      </c>
      <c r="Y726" s="72">
        <v>15.46</v>
      </c>
      <c r="Z726" s="72">
        <v>1.865</v>
      </c>
      <c r="AA726" s="72">
        <v>0.115</v>
      </c>
      <c r="AB726" s="4">
        <v>0</v>
      </c>
      <c r="AD726" s="1">
        <f t="shared" si="11"/>
        <v>267.80200000000002</v>
      </c>
    </row>
    <row r="727" spans="1:30" x14ac:dyDescent="0.3">
      <c r="A727" s="65">
        <v>726</v>
      </c>
      <c r="B727" s="66" t="s">
        <v>323</v>
      </c>
      <c r="C727" s="69" t="s">
        <v>85</v>
      </c>
      <c r="D727" s="71"/>
      <c r="E727" s="71">
        <v>180</v>
      </c>
      <c r="F727" s="71">
        <v>2040</v>
      </c>
      <c r="G727" s="72">
        <v>11371.593999999999</v>
      </c>
      <c r="H727" s="72">
        <v>10421.386</v>
      </c>
      <c r="I727" s="72">
        <v>9464.5290000000005</v>
      </c>
      <c r="J727" s="72">
        <v>8477.2180000000008</v>
      </c>
      <c r="K727" s="72">
        <v>7504.9589999999998</v>
      </c>
      <c r="L727" s="72">
        <v>6533.7120000000004</v>
      </c>
      <c r="M727" s="72">
        <v>5459.259</v>
      </c>
      <c r="N727" s="72">
        <v>4425.9570000000003</v>
      </c>
      <c r="O727" s="72">
        <v>3564.5160000000001</v>
      </c>
      <c r="P727" s="72">
        <v>2929.5010000000002</v>
      </c>
      <c r="Q727" s="72">
        <v>2370.21</v>
      </c>
      <c r="R727" s="72">
        <v>1887.04</v>
      </c>
      <c r="S727" s="72">
        <v>1457.8530000000001</v>
      </c>
      <c r="T727" s="72">
        <v>1081.9090000000001</v>
      </c>
      <c r="U727" s="72">
        <v>748.24800000000005</v>
      </c>
      <c r="V727" s="72">
        <v>455.375</v>
      </c>
      <c r="W727" s="72">
        <v>226.726</v>
      </c>
      <c r="X727" s="72">
        <v>83.064999999999998</v>
      </c>
      <c r="Y727" s="72">
        <v>20.036000000000001</v>
      </c>
      <c r="Z727" s="72">
        <v>2.5339999999999998</v>
      </c>
      <c r="AA727" s="72">
        <v>0.161</v>
      </c>
      <c r="AB727" s="4">
        <v>0</v>
      </c>
      <c r="AD727" s="1">
        <f t="shared" si="11"/>
        <v>332.52199999999999</v>
      </c>
    </row>
    <row r="728" spans="1:30" x14ac:dyDescent="0.3">
      <c r="A728" s="65">
        <v>727</v>
      </c>
      <c r="B728" s="66" t="s">
        <v>323</v>
      </c>
      <c r="C728" s="69" t="s">
        <v>85</v>
      </c>
      <c r="D728" s="71"/>
      <c r="E728" s="71">
        <v>180</v>
      </c>
      <c r="F728" s="71">
        <v>2045</v>
      </c>
      <c r="G728" s="72">
        <v>11985.995999999999</v>
      </c>
      <c r="H728" s="72">
        <v>11211.357</v>
      </c>
      <c r="I728" s="72">
        <v>10353.594999999999</v>
      </c>
      <c r="J728" s="72">
        <v>9394.4429999999993</v>
      </c>
      <c r="K728" s="72">
        <v>8373.93</v>
      </c>
      <c r="L728" s="72">
        <v>7395.8940000000002</v>
      </c>
      <c r="M728" s="72">
        <v>6434.8549999999996</v>
      </c>
      <c r="N728" s="72">
        <v>5369.2790000000005</v>
      </c>
      <c r="O728" s="72">
        <v>4340.5630000000001</v>
      </c>
      <c r="P728" s="72">
        <v>3478.239</v>
      </c>
      <c r="Q728" s="72">
        <v>2829.3229999999999</v>
      </c>
      <c r="R728" s="72">
        <v>2255.5149999999999</v>
      </c>
      <c r="S728" s="72">
        <v>1755.3240000000001</v>
      </c>
      <c r="T728" s="72">
        <v>1300.0930000000001</v>
      </c>
      <c r="U728" s="72">
        <v>902.55200000000002</v>
      </c>
      <c r="V728" s="72">
        <v>558.37400000000002</v>
      </c>
      <c r="W728" s="72">
        <v>282.65499999999997</v>
      </c>
      <c r="X728" s="72">
        <v>104.98099999999999</v>
      </c>
      <c r="Y728" s="72">
        <v>24.988</v>
      </c>
      <c r="Z728" s="72">
        <v>3.359</v>
      </c>
      <c r="AA728" s="72">
        <v>0.223</v>
      </c>
      <c r="AB728" s="4">
        <v>0</v>
      </c>
      <c r="AD728" s="1">
        <f t="shared" si="11"/>
        <v>416.20599999999996</v>
      </c>
    </row>
    <row r="729" spans="1:30" x14ac:dyDescent="0.3">
      <c r="A729" s="65">
        <v>728</v>
      </c>
      <c r="B729" s="66" t="s">
        <v>323</v>
      </c>
      <c r="C729" s="69" t="s">
        <v>85</v>
      </c>
      <c r="D729" s="71"/>
      <c r="E729" s="71">
        <v>180</v>
      </c>
      <c r="F729" s="71">
        <v>2050</v>
      </c>
      <c r="G729" s="72">
        <v>12487.446</v>
      </c>
      <c r="H729" s="72">
        <v>11845.102999999999</v>
      </c>
      <c r="I729" s="72">
        <v>11148.046</v>
      </c>
      <c r="J729" s="72">
        <v>10284.254999999999</v>
      </c>
      <c r="K729" s="72">
        <v>9289.0750000000007</v>
      </c>
      <c r="L729" s="72">
        <v>8262.0059999999994</v>
      </c>
      <c r="M729" s="72">
        <v>7292.9780000000001</v>
      </c>
      <c r="N729" s="72">
        <v>6337.22</v>
      </c>
      <c r="O729" s="72">
        <v>5273.6310000000003</v>
      </c>
      <c r="P729" s="72">
        <v>4242.7479999999996</v>
      </c>
      <c r="Q729" s="72">
        <v>3365.913</v>
      </c>
      <c r="R729" s="72">
        <v>2698.933</v>
      </c>
      <c r="S729" s="72">
        <v>2104.6959999999999</v>
      </c>
      <c r="T729" s="72">
        <v>1571.9960000000001</v>
      </c>
      <c r="U729" s="72">
        <v>1091.077</v>
      </c>
      <c r="V729" s="72">
        <v>679.303</v>
      </c>
      <c r="W729" s="72">
        <v>350.678</v>
      </c>
      <c r="X729" s="72">
        <v>132.93299999999999</v>
      </c>
      <c r="Y729" s="72">
        <v>32.186999999999998</v>
      </c>
      <c r="Z729" s="72">
        <v>4.2770000000000001</v>
      </c>
      <c r="AA729" s="72">
        <v>0.3</v>
      </c>
      <c r="AB729" s="4">
        <v>0</v>
      </c>
      <c r="AD729" s="1">
        <f t="shared" si="11"/>
        <v>520.375</v>
      </c>
    </row>
    <row r="730" spans="1:30" x14ac:dyDescent="0.3">
      <c r="A730" s="65">
        <v>729</v>
      </c>
      <c r="B730" s="66" t="s">
        <v>323</v>
      </c>
      <c r="C730" s="69" t="s">
        <v>85</v>
      </c>
      <c r="D730" s="71"/>
      <c r="E730" s="71">
        <v>180</v>
      </c>
      <c r="F730" s="71">
        <v>2055</v>
      </c>
      <c r="G730" s="72">
        <v>12913.118</v>
      </c>
      <c r="H730" s="72">
        <v>12364.21</v>
      </c>
      <c r="I730" s="72">
        <v>11786.584000000001</v>
      </c>
      <c r="J730" s="72">
        <v>11080.271000000001</v>
      </c>
      <c r="K730" s="72">
        <v>10178.239</v>
      </c>
      <c r="L730" s="72">
        <v>9175.1129999999994</v>
      </c>
      <c r="M730" s="72">
        <v>8156.4250000000002</v>
      </c>
      <c r="N730" s="72">
        <v>7191.0370000000003</v>
      </c>
      <c r="O730" s="72">
        <v>6232.6819999999998</v>
      </c>
      <c r="P730" s="72">
        <v>5162.4319999999998</v>
      </c>
      <c r="Q730" s="72">
        <v>4112.643</v>
      </c>
      <c r="R730" s="72">
        <v>3217.6370000000002</v>
      </c>
      <c r="S730" s="72">
        <v>2525.4920000000002</v>
      </c>
      <c r="T730" s="72">
        <v>1892.0150000000001</v>
      </c>
      <c r="U730" s="72">
        <v>1326.4169999999999</v>
      </c>
      <c r="V730" s="72">
        <v>827.62300000000005</v>
      </c>
      <c r="W730" s="72">
        <v>431.27499999999998</v>
      </c>
      <c r="X730" s="72">
        <v>167.34700000000001</v>
      </c>
      <c r="Y730" s="72">
        <v>41.488999999999997</v>
      </c>
      <c r="Z730" s="72">
        <v>5.6219999999999999</v>
      </c>
      <c r="AA730" s="72">
        <v>0.39</v>
      </c>
      <c r="AB730" s="4" t="s">
        <v>291</v>
      </c>
      <c r="AD730" s="1">
        <f t="shared" si="11"/>
        <v>646.12299999999993</v>
      </c>
    </row>
    <row r="731" spans="1:30" x14ac:dyDescent="0.3">
      <c r="A731" s="65">
        <v>730</v>
      </c>
      <c r="B731" s="66" t="s">
        <v>323</v>
      </c>
      <c r="C731" s="69" t="s">
        <v>85</v>
      </c>
      <c r="D731" s="71"/>
      <c r="E731" s="71">
        <v>180</v>
      </c>
      <c r="F731" s="71">
        <v>2060</v>
      </c>
      <c r="G731" s="72">
        <v>13253.295</v>
      </c>
      <c r="H731" s="72">
        <v>12806.168</v>
      </c>
      <c r="I731" s="72">
        <v>12310.877</v>
      </c>
      <c r="J731" s="72">
        <v>11721.607</v>
      </c>
      <c r="K731" s="72">
        <v>10975.325000000001</v>
      </c>
      <c r="L731" s="72">
        <v>10063.620000000001</v>
      </c>
      <c r="M731" s="72">
        <v>9067.473</v>
      </c>
      <c r="N731" s="72">
        <v>8051.357</v>
      </c>
      <c r="O731" s="72">
        <v>7081.223</v>
      </c>
      <c r="P731" s="72">
        <v>6109.7240000000002</v>
      </c>
      <c r="Q731" s="72">
        <v>5012.1170000000002</v>
      </c>
      <c r="R731" s="72">
        <v>3939.4380000000001</v>
      </c>
      <c r="S731" s="72">
        <v>3018.8789999999999</v>
      </c>
      <c r="T731" s="72">
        <v>2278.6039999999998</v>
      </c>
      <c r="U731" s="72">
        <v>1604.8420000000001</v>
      </c>
      <c r="V731" s="72">
        <v>1013.798</v>
      </c>
      <c r="W731" s="72">
        <v>531.02700000000004</v>
      </c>
      <c r="X731" s="72">
        <v>208.77</v>
      </c>
      <c r="Y731" s="72">
        <v>53.155000000000001</v>
      </c>
      <c r="Z731" s="72">
        <v>7.3940000000000001</v>
      </c>
      <c r="AA731" s="72">
        <v>0.52</v>
      </c>
      <c r="AB731" s="4" t="s">
        <v>291</v>
      </c>
      <c r="AD731" s="1">
        <f t="shared" si="11"/>
        <v>800.86599999999999</v>
      </c>
    </row>
    <row r="732" spans="1:30" x14ac:dyDescent="0.3">
      <c r="A732" s="65">
        <v>731</v>
      </c>
      <c r="B732" s="66" t="s">
        <v>323</v>
      </c>
      <c r="C732" s="69" t="s">
        <v>85</v>
      </c>
      <c r="D732" s="71"/>
      <c r="E732" s="71">
        <v>180</v>
      </c>
      <c r="F732" s="71">
        <v>2065</v>
      </c>
      <c r="G732" s="72">
        <v>13547.346</v>
      </c>
      <c r="H732" s="72">
        <v>13158.224</v>
      </c>
      <c r="I732" s="72">
        <v>12757.07</v>
      </c>
      <c r="J732" s="72">
        <v>12248.906999999999</v>
      </c>
      <c r="K732" s="72">
        <v>11619.129000000001</v>
      </c>
      <c r="L732" s="72">
        <v>10861.49</v>
      </c>
      <c r="M732" s="72">
        <v>9954.8109999999997</v>
      </c>
      <c r="N732" s="72">
        <v>8959.3709999999992</v>
      </c>
      <c r="O732" s="72">
        <v>7937.0910000000003</v>
      </c>
      <c r="P732" s="72">
        <v>6950.4989999999998</v>
      </c>
      <c r="Q732" s="72">
        <v>5941.4790000000003</v>
      </c>
      <c r="R732" s="72">
        <v>4811.1540000000005</v>
      </c>
      <c r="S732" s="72">
        <v>3706.6080000000002</v>
      </c>
      <c r="T732" s="72">
        <v>2734.6060000000002</v>
      </c>
      <c r="U732" s="72">
        <v>1944.0830000000001</v>
      </c>
      <c r="V732" s="72">
        <v>1237.239</v>
      </c>
      <c r="W732" s="72">
        <v>658.62699999999995</v>
      </c>
      <c r="X732" s="72">
        <v>261.54899999999998</v>
      </c>
      <c r="Y732" s="72">
        <v>67.816999999999993</v>
      </c>
      <c r="Z732" s="72">
        <v>9.7240000000000002</v>
      </c>
      <c r="AA732" s="72">
        <v>0.70099999999999996</v>
      </c>
      <c r="AB732" s="4" t="s">
        <v>291</v>
      </c>
      <c r="AD732" s="1">
        <f t="shared" si="11"/>
        <v>998.41800000000001</v>
      </c>
    </row>
    <row r="733" spans="1:30" x14ac:dyDescent="0.3">
      <c r="A733" s="65">
        <v>732</v>
      </c>
      <c r="B733" s="66" t="s">
        <v>323</v>
      </c>
      <c r="C733" s="69" t="s">
        <v>85</v>
      </c>
      <c r="D733" s="71"/>
      <c r="E733" s="71">
        <v>180</v>
      </c>
      <c r="F733" s="71">
        <v>2070</v>
      </c>
      <c r="G733" s="72">
        <v>13698.96</v>
      </c>
      <c r="H733" s="72">
        <v>13462.403</v>
      </c>
      <c r="I733" s="72">
        <v>13113.078</v>
      </c>
      <c r="J733" s="72">
        <v>12698.252</v>
      </c>
      <c r="K733" s="72">
        <v>12149.816000000001</v>
      </c>
      <c r="L733" s="72">
        <v>11507.941999999999</v>
      </c>
      <c r="M733" s="72">
        <v>10752.993</v>
      </c>
      <c r="N733" s="72">
        <v>9844.6190000000006</v>
      </c>
      <c r="O733" s="72">
        <v>8840.9390000000003</v>
      </c>
      <c r="P733" s="72">
        <v>7799.8689999999997</v>
      </c>
      <c r="Q733" s="72">
        <v>6769.3950000000004</v>
      </c>
      <c r="R733" s="72">
        <v>5714.6779999999999</v>
      </c>
      <c r="S733" s="72">
        <v>4539.1809999999996</v>
      </c>
      <c r="T733" s="72">
        <v>3370.5889999999999</v>
      </c>
      <c r="U733" s="72">
        <v>2346.4740000000002</v>
      </c>
      <c r="V733" s="72">
        <v>1511.558</v>
      </c>
      <c r="W733" s="72">
        <v>813.78499999999997</v>
      </c>
      <c r="X733" s="72">
        <v>330.07600000000002</v>
      </c>
      <c r="Y733" s="72">
        <v>86.917000000000002</v>
      </c>
      <c r="Z733" s="72">
        <v>12.744999999999999</v>
      </c>
      <c r="AA733" s="72">
        <v>0.94499999999999995</v>
      </c>
      <c r="AB733" s="4" t="s">
        <v>291</v>
      </c>
      <c r="AD733" s="1">
        <f t="shared" si="11"/>
        <v>1244.4679999999996</v>
      </c>
    </row>
    <row r="734" spans="1:30" x14ac:dyDescent="0.3">
      <c r="A734" s="65">
        <v>733</v>
      </c>
      <c r="B734" s="66" t="s">
        <v>323</v>
      </c>
      <c r="C734" s="69" t="s">
        <v>85</v>
      </c>
      <c r="D734" s="71"/>
      <c r="E734" s="71">
        <v>180</v>
      </c>
      <c r="F734" s="71">
        <v>2075</v>
      </c>
      <c r="G734" s="72">
        <v>13757.085999999999</v>
      </c>
      <c r="H734" s="72">
        <v>13624.406000000001</v>
      </c>
      <c r="I734" s="72">
        <v>13421.307000000001</v>
      </c>
      <c r="J734" s="72">
        <v>13057.834999999999</v>
      </c>
      <c r="K734" s="72">
        <v>12603.623</v>
      </c>
      <c r="L734" s="72">
        <v>12042.875</v>
      </c>
      <c r="M734" s="72">
        <v>11402.165999999999</v>
      </c>
      <c r="N734" s="72">
        <v>10642.978999999999</v>
      </c>
      <c r="O734" s="72">
        <v>9723.9159999999993</v>
      </c>
      <c r="P734" s="72">
        <v>8698.3279999999995</v>
      </c>
      <c r="Q734" s="72">
        <v>7608.1549999999997</v>
      </c>
      <c r="R734" s="72">
        <v>6524.027</v>
      </c>
      <c r="S734" s="72">
        <v>5406.4139999999998</v>
      </c>
      <c r="T734" s="72">
        <v>4143.9219999999996</v>
      </c>
      <c r="U734" s="72">
        <v>2909.0590000000002</v>
      </c>
      <c r="V734" s="72">
        <v>1840.306</v>
      </c>
      <c r="W734" s="72">
        <v>1006.909</v>
      </c>
      <c r="X734" s="72">
        <v>415.185</v>
      </c>
      <c r="Y734" s="72">
        <v>112.29900000000001</v>
      </c>
      <c r="Z734" s="72">
        <v>16.797999999999998</v>
      </c>
      <c r="AA734" s="72">
        <v>1.2729999999999999</v>
      </c>
      <c r="AB734" s="4" t="s">
        <v>291</v>
      </c>
      <c r="AD734" s="1">
        <f t="shared" si="11"/>
        <v>1552.4639999999999</v>
      </c>
    </row>
    <row r="735" spans="1:30" x14ac:dyDescent="0.3">
      <c r="A735" s="65">
        <v>734</v>
      </c>
      <c r="B735" s="66" t="s">
        <v>323</v>
      </c>
      <c r="C735" s="69" t="s">
        <v>85</v>
      </c>
      <c r="D735" s="71"/>
      <c r="E735" s="71">
        <v>180</v>
      </c>
      <c r="F735" s="71">
        <v>2080</v>
      </c>
      <c r="G735" s="72">
        <v>13741.831</v>
      </c>
      <c r="H735" s="72">
        <v>13690.383</v>
      </c>
      <c r="I735" s="72">
        <v>13586.815000000001</v>
      </c>
      <c r="J735" s="72">
        <v>13369.385</v>
      </c>
      <c r="K735" s="72">
        <v>12967.758</v>
      </c>
      <c r="L735" s="72">
        <v>12501.056</v>
      </c>
      <c r="M735" s="72">
        <v>11940.414000000001</v>
      </c>
      <c r="N735" s="72">
        <v>11294.101000000001</v>
      </c>
      <c r="O735" s="72">
        <v>10521.786</v>
      </c>
      <c r="P735" s="72">
        <v>9577.7960000000003</v>
      </c>
      <c r="Q735" s="72">
        <v>8497.6959999999999</v>
      </c>
      <c r="R735" s="72">
        <v>7348.3050000000003</v>
      </c>
      <c r="S735" s="72">
        <v>6191.098</v>
      </c>
      <c r="T735" s="72">
        <v>4958.4660000000003</v>
      </c>
      <c r="U735" s="72">
        <v>3601.74</v>
      </c>
      <c r="V735" s="72">
        <v>2306.5749999999998</v>
      </c>
      <c r="W735" s="72">
        <v>1246.6110000000001</v>
      </c>
      <c r="X735" s="72">
        <v>526.60400000000004</v>
      </c>
      <c r="Y735" s="72">
        <v>146.22</v>
      </c>
      <c r="Z735" s="72">
        <v>22.677</v>
      </c>
      <c r="AA735" s="72">
        <v>1.754</v>
      </c>
      <c r="AB735" s="4" t="s">
        <v>291</v>
      </c>
      <c r="AD735" s="1">
        <f t="shared" si="11"/>
        <v>1943.866</v>
      </c>
    </row>
    <row r="736" spans="1:30" x14ac:dyDescent="0.3">
      <c r="A736" s="65">
        <v>735</v>
      </c>
      <c r="B736" s="66" t="s">
        <v>323</v>
      </c>
      <c r="C736" s="69" t="s">
        <v>85</v>
      </c>
      <c r="D736" s="71"/>
      <c r="E736" s="71">
        <v>180</v>
      </c>
      <c r="F736" s="71">
        <v>2085</v>
      </c>
      <c r="G736" s="72">
        <v>13634.161</v>
      </c>
      <c r="H736" s="72">
        <v>13681.669</v>
      </c>
      <c r="I736" s="72">
        <v>13655.906000000001</v>
      </c>
      <c r="J736" s="72">
        <v>13538.200999999999</v>
      </c>
      <c r="K736" s="72">
        <v>13283.587</v>
      </c>
      <c r="L736" s="72">
        <v>12869.75</v>
      </c>
      <c r="M736" s="72">
        <v>12402.204</v>
      </c>
      <c r="N736" s="72">
        <v>11835.132</v>
      </c>
      <c r="O736" s="72">
        <v>11174.418</v>
      </c>
      <c r="P736" s="72">
        <v>10374.308999999999</v>
      </c>
      <c r="Q736" s="72">
        <v>9370.6740000000009</v>
      </c>
      <c r="R736" s="72">
        <v>8224.4599999999991</v>
      </c>
      <c r="S736" s="72">
        <v>6994.1769999999997</v>
      </c>
      <c r="T736" s="72">
        <v>5704.1859999999997</v>
      </c>
      <c r="U736" s="72">
        <v>4340.1459999999997</v>
      </c>
      <c r="V736" s="72">
        <v>2887.627</v>
      </c>
      <c r="W736" s="72">
        <v>1589.683</v>
      </c>
      <c r="X736" s="72">
        <v>669.11699999999996</v>
      </c>
      <c r="Y736" s="72">
        <v>192.40199999999999</v>
      </c>
      <c r="Z736" s="72">
        <v>30.968</v>
      </c>
      <c r="AA736" s="72">
        <v>2.4889999999999999</v>
      </c>
      <c r="AB736" s="4" t="s">
        <v>291</v>
      </c>
      <c r="AD736" s="1">
        <f t="shared" si="11"/>
        <v>2484.6590000000001</v>
      </c>
    </row>
    <row r="737" spans="1:30" x14ac:dyDescent="0.3">
      <c r="A737" s="65">
        <v>736</v>
      </c>
      <c r="B737" s="66" t="s">
        <v>323</v>
      </c>
      <c r="C737" s="69" t="s">
        <v>85</v>
      </c>
      <c r="D737" s="71"/>
      <c r="E737" s="71">
        <v>180</v>
      </c>
      <c r="F737" s="71">
        <v>2090</v>
      </c>
      <c r="G737" s="72">
        <v>13497.932000000001</v>
      </c>
      <c r="H737" s="72">
        <v>13580.848</v>
      </c>
      <c r="I737" s="72">
        <v>13650.608</v>
      </c>
      <c r="J737" s="72">
        <v>13611.111999999999</v>
      </c>
      <c r="K737" s="72">
        <v>13458.192999999999</v>
      </c>
      <c r="L737" s="72">
        <v>13191.004999999999</v>
      </c>
      <c r="M737" s="72">
        <v>12775.933999999999</v>
      </c>
      <c r="N737" s="72">
        <v>12301.380999999999</v>
      </c>
      <c r="O737" s="72">
        <v>11719.393</v>
      </c>
      <c r="P737" s="72">
        <v>11029.499</v>
      </c>
      <c r="Q737" s="72">
        <v>10165.5</v>
      </c>
      <c r="R737" s="72">
        <v>9089.2099999999991</v>
      </c>
      <c r="S737" s="72">
        <v>7852.8410000000003</v>
      </c>
      <c r="T737" s="72">
        <v>6475.4089999999997</v>
      </c>
      <c r="U737" s="72">
        <v>5030.4340000000002</v>
      </c>
      <c r="V737" s="72">
        <v>3521.0059999999999</v>
      </c>
      <c r="W737" s="72">
        <v>2027.31</v>
      </c>
      <c r="X737" s="72">
        <v>877.42100000000005</v>
      </c>
      <c r="Y737" s="72">
        <v>254.37200000000001</v>
      </c>
      <c r="Z737" s="72">
        <v>42.905999999999999</v>
      </c>
      <c r="AA737" s="72">
        <v>3.5910000000000002</v>
      </c>
      <c r="AB737" s="4" t="s">
        <v>291</v>
      </c>
      <c r="AD737" s="1">
        <f t="shared" si="11"/>
        <v>3205.5999999999995</v>
      </c>
    </row>
    <row r="738" spans="1:30" x14ac:dyDescent="0.3">
      <c r="A738" s="65">
        <v>737</v>
      </c>
      <c r="B738" s="66" t="s">
        <v>323</v>
      </c>
      <c r="C738" s="69" t="s">
        <v>85</v>
      </c>
      <c r="D738" s="71"/>
      <c r="E738" s="71">
        <v>180</v>
      </c>
      <c r="F738" s="71">
        <v>2095</v>
      </c>
      <c r="G738" s="72">
        <v>13326.453</v>
      </c>
      <c r="H738" s="72">
        <v>13449.55</v>
      </c>
      <c r="I738" s="72">
        <v>13552.538</v>
      </c>
      <c r="J738" s="72">
        <v>13609.325000000001</v>
      </c>
      <c r="K738" s="72">
        <v>13536.467000000001</v>
      </c>
      <c r="L738" s="72">
        <v>13371.200999999999</v>
      </c>
      <c r="M738" s="72">
        <v>13101.915999999999</v>
      </c>
      <c r="N738" s="72">
        <v>12679.682000000001</v>
      </c>
      <c r="O738" s="72">
        <v>12189.885</v>
      </c>
      <c r="P738" s="72">
        <v>11578.606</v>
      </c>
      <c r="Q738" s="72">
        <v>10823.11</v>
      </c>
      <c r="R738" s="72">
        <v>9881.0560000000005</v>
      </c>
      <c r="S738" s="72">
        <v>8705.8289999999997</v>
      </c>
      <c r="T738" s="72">
        <v>7306.5429999999997</v>
      </c>
      <c r="U738" s="72">
        <v>5754.8119999999999</v>
      </c>
      <c r="V738" s="72">
        <v>4131.625</v>
      </c>
      <c r="W738" s="72">
        <v>2520.9639999999999</v>
      </c>
      <c r="X738" s="72">
        <v>1153.3050000000001</v>
      </c>
      <c r="Y738" s="72">
        <v>348.51400000000001</v>
      </c>
      <c r="Z738" s="72">
        <v>60.173999999999999</v>
      </c>
      <c r="AA738" s="72">
        <v>5.3150000000000004</v>
      </c>
      <c r="AB738" s="4">
        <v>4.1000000000000002E-2</v>
      </c>
      <c r="AD738" s="1">
        <f t="shared" si="11"/>
        <v>4088.3130000000006</v>
      </c>
    </row>
    <row r="739" spans="1:30" x14ac:dyDescent="0.3">
      <c r="A739" s="65">
        <v>738</v>
      </c>
      <c r="B739" s="66" t="s">
        <v>323</v>
      </c>
      <c r="C739" s="69" t="s">
        <v>85</v>
      </c>
      <c r="D739" s="71"/>
      <c r="E739" s="71">
        <v>180</v>
      </c>
      <c r="F739" s="71">
        <v>2100</v>
      </c>
      <c r="G739" s="72">
        <v>13135.209000000001</v>
      </c>
      <c r="H739" s="72">
        <v>13282.339</v>
      </c>
      <c r="I739" s="72">
        <v>13423.588</v>
      </c>
      <c r="J739" s="72">
        <v>13514.587</v>
      </c>
      <c r="K739" s="72">
        <v>13540.19</v>
      </c>
      <c r="L739" s="72">
        <v>13455.386</v>
      </c>
      <c r="M739" s="72">
        <v>13287.5</v>
      </c>
      <c r="N739" s="72">
        <v>13010.468999999999</v>
      </c>
      <c r="O739" s="72">
        <v>12573.43</v>
      </c>
      <c r="P739" s="72">
        <v>12054.587</v>
      </c>
      <c r="Q739" s="72">
        <v>11378.31</v>
      </c>
      <c r="R739" s="72">
        <v>10542.599</v>
      </c>
      <c r="S739" s="72">
        <v>9494.5470000000005</v>
      </c>
      <c r="T739" s="72">
        <v>8141.3969999999999</v>
      </c>
      <c r="U739" s="72">
        <v>6545.4219999999996</v>
      </c>
      <c r="V739" s="72">
        <v>4787.4650000000001</v>
      </c>
      <c r="W739" s="72">
        <v>3019.7080000000001</v>
      </c>
      <c r="X739" s="72">
        <v>1480.893</v>
      </c>
      <c r="Y739" s="72">
        <v>480.16500000000002</v>
      </c>
      <c r="Z739" s="72">
        <v>87.914000000000001</v>
      </c>
      <c r="AA739" s="72">
        <v>8.0280000000000005</v>
      </c>
      <c r="AB739" s="4">
        <v>4.8000000000000001E-2</v>
      </c>
      <c r="AD739" s="1">
        <f t="shared" si="11"/>
        <v>5076.7560000000003</v>
      </c>
    </row>
    <row r="740" spans="1:30" x14ac:dyDescent="0.3">
      <c r="A740" s="65">
        <v>739</v>
      </c>
      <c r="B740" s="66" t="s">
        <v>323</v>
      </c>
      <c r="C740" s="69" t="s">
        <v>86</v>
      </c>
      <c r="D740" s="71"/>
      <c r="E740" s="71">
        <v>226</v>
      </c>
      <c r="F740" s="71">
        <v>2015</v>
      </c>
      <c r="G740" s="72">
        <v>89.308999999999997</v>
      </c>
      <c r="H740" s="72">
        <v>73.706000000000003</v>
      </c>
      <c r="I740" s="72">
        <v>59.884999999999998</v>
      </c>
      <c r="J740" s="72">
        <v>51.008000000000003</v>
      </c>
      <c r="K740" s="72">
        <v>64.236999999999995</v>
      </c>
      <c r="L740" s="72">
        <v>74.048000000000002</v>
      </c>
      <c r="M740" s="72">
        <v>71.245000000000005</v>
      </c>
      <c r="N740" s="72">
        <v>50.366999999999997</v>
      </c>
      <c r="O740" s="72">
        <v>34.250999999999998</v>
      </c>
      <c r="P740" s="72">
        <v>24.76</v>
      </c>
      <c r="Q740" s="72">
        <v>16.2</v>
      </c>
      <c r="R740" s="72">
        <v>12.627000000000001</v>
      </c>
      <c r="S740" s="72">
        <v>10.061999999999999</v>
      </c>
      <c r="T740" s="72">
        <v>6.7869999999999999</v>
      </c>
      <c r="U740" s="72">
        <v>4.8570000000000002</v>
      </c>
      <c r="V740" s="72">
        <v>2.964</v>
      </c>
      <c r="W740" s="72">
        <v>1.474</v>
      </c>
      <c r="X740" s="72">
        <v>0.503</v>
      </c>
      <c r="Y740" s="72">
        <v>0.10199999999999999</v>
      </c>
      <c r="Z740" s="72">
        <v>1.0999999999999999E-2</v>
      </c>
      <c r="AA740" s="72">
        <v>1E-3</v>
      </c>
      <c r="AB740" s="4">
        <v>5.3999999999999999E-2</v>
      </c>
      <c r="AD740" s="1">
        <f t="shared" si="11"/>
        <v>2.1449999999999996</v>
      </c>
    </row>
    <row r="741" spans="1:30" x14ac:dyDescent="0.3">
      <c r="A741" s="65">
        <v>740</v>
      </c>
      <c r="B741" s="66" t="s">
        <v>323</v>
      </c>
      <c r="C741" s="69" t="s">
        <v>86</v>
      </c>
      <c r="D741" s="71"/>
      <c r="E741" s="71">
        <v>226</v>
      </c>
      <c r="F741" s="71">
        <v>2020</v>
      </c>
      <c r="G741" s="72">
        <v>101.352</v>
      </c>
      <c r="H741" s="72">
        <v>86.870999999999995</v>
      </c>
      <c r="I741" s="72">
        <v>73.064999999999998</v>
      </c>
      <c r="J741" s="72">
        <v>61.125</v>
      </c>
      <c r="K741" s="72">
        <v>80.38</v>
      </c>
      <c r="L741" s="72">
        <v>91.960999999999999</v>
      </c>
      <c r="M741" s="72">
        <v>90.516999999999996</v>
      </c>
      <c r="N741" s="72">
        <v>64.763000000000005</v>
      </c>
      <c r="O741" s="72">
        <v>40.904000000000003</v>
      </c>
      <c r="P741" s="72">
        <v>26.614000000000001</v>
      </c>
      <c r="Q741" s="72">
        <v>20.477</v>
      </c>
      <c r="R741" s="72">
        <v>13.317</v>
      </c>
      <c r="S741" s="72">
        <v>10.455</v>
      </c>
      <c r="T741" s="72">
        <v>8.1129999999999995</v>
      </c>
      <c r="U741" s="72">
        <v>5.05</v>
      </c>
      <c r="V741" s="72">
        <v>3.177</v>
      </c>
      <c r="W741" s="72">
        <v>1.5509999999999999</v>
      </c>
      <c r="X741" s="72">
        <v>0.61799999999999999</v>
      </c>
      <c r="Y741" s="72">
        <v>0.13600000000000001</v>
      </c>
      <c r="Z741" s="72">
        <v>1.4999999999999999E-2</v>
      </c>
      <c r="AA741" s="72">
        <v>1E-3</v>
      </c>
      <c r="AB741" s="4">
        <v>0.06</v>
      </c>
      <c r="AD741" s="1">
        <f t="shared" si="11"/>
        <v>2.3810000000000002</v>
      </c>
    </row>
    <row r="742" spans="1:30" x14ac:dyDescent="0.3">
      <c r="A742" s="65">
        <v>741</v>
      </c>
      <c r="B742" s="66" t="s">
        <v>323</v>
      </c>
      <c r="C742" s="69" t="s">
        <v>86</v>
      </c>
      <c r="D742" s="71"/>
      <c r="E742" s="71">
        <v>226</v>
      </c>
      <c r="F742" s="71">
        <v>2025</v>
      </c>
      <c r="G742" s="72">
        <v>112.744</v>
      </c>
      <c r="H742" s="72">
        <v>99.141000000000005</v>
      </c>
      <c r="I742" s="72">
        <v>86.277000000000001</v>
      </c>
      <c r="J742" s="72">
        <v>79.918999999999997</v>
      </c>
      <c r="K742" s="72">
        <v>88.195999999999998</v>
      </c>
      <c r="L742" s="72">
        <v>105.822</v>
      </c>
      <c r="M742" s="72">
        <v>106.992</v>
      </c>
      <c r="N742" s="72">
        <v>82.447999999999993</v>
      </c>
      <c r="O742" s="72">
        <v>49.497999999999998</v>
      </c>
      <c r="P742" s="72">
        <v>27.375</v>
      </c>
      <c r="Q742" s="72">
        <v>19.718</v>
      </c>
      <c r="R742" s="72">
        <v>17.445</v>
      </c>
      <c r="S742" s="72">
        <v>11.414</v>
      </c>
      <c r="T742" s="72">
        <v>8.31</v>
      </c>
      <c r="U742" s="72">
        <v>6.04</v>
      </c>
      <c r="V742" s="72">
        <v>3.2759999999999998</v>
      </c>
      <c r="W742" s="72">
        <v>1.649</v>
      </c>
      <c r="X742" s="72">
        <v>0.66600000000000004</v>
      </c>
      <c r="Y742" s="72">
        <v>0.17</v>
      </c>
      <c r="Z742" s="72">
        <v>2.1000000000000001E-2</v>
      </c>
      <c r="AA742" s="72">
        <v>1E-3</v>
      </c>
      <c r="AB742" s="4">
        <v>7.4999999999999997E-2</v>
      </c>
      <c r="AD742" s="1">
        <f t="shared" si="11"/>
        <v>2.5819999999999999</v>
      </c>
    </row>
    <row r="743" spans="1:30" x14ac:dyDescent="0.3">
      <c r="A743" s="65">
        <v>742</v>
      </c>
      <c r="B743" s="66" t="s">
        <v>323</v>
      </c>
      <c r="C743" s="69" t="s">
        <v>86</v>
      </c>
      <c r="D743" s="71"/>
      <c r="E743" s="71">
        <v>226</v>
      </c>
      <c r="F743" s="71">
        <v>2030</v>
      </c>
      <c r="G743" s="72">
        <v>122.318</v>
      </c>
      <c r="H743" s="72">
        <v>110.575</v>
      </c>
      <c r="I743" s="72">
        <v>98.484999999999999</v>
      </c>
      <c r="J743" s="72">
        <v>91.168999999999997</v>
      </c>
      <c r="K743" s="72">
        <v>99.730999999999995</v>
      </c>
      <c r="L743" s="72">
        <v>106.834</v>
      </c>
      <c r="M743" s="72">
        <v>116.538</v>
      </c>
      <c r="N743" s="72">
        <v>100.364</v>
      </c>
      <c r="O743" s="72">
        <v>70.227999999999994</v>
      </c>
      <c r="P743" s="72">
        <v>38.768999999999998</v>
      </c>
      <c r="Q743" s="72">
        <v>21.931999999999999</v>
      </c>
      <c r="R743" s="72">
        <v>17.239000000000001</v>
      </c>
      <c r="S743" s="72">
        <v>15.417</v>
      </c>
      <c r="T743" s="72">
        <v>9.4009999999999998</v>
      </c>
      <c r="U743" s="72">
        <v>6.3849999999999998</v>
      </c>
      <c r="V743" s="72">
        <v>4.1189999999999998</v>
      </c>
      <c r="W743" s="72">
        <v>1.794</v>
      </c>
      <c r="X743" s="72">
        <v>0.72399999999999998</v>
      </c>
      <c r="Y743" s="72">
        <v>0.188</v>
      </c>
      <c r="Z743" s="72">
        <v>2.8000000000000001E-2</v>
      </c>
      <c r="AA743" s="72">
        <v>2E-3</v>
      </c>
      <c r="AB743" s="4">
        <v>9.5000000000000001E-2</v>
      </c>
      <c r="AD743" s="1">
        <f t="shared" si="11"/>
        <v>2.831</v>
      </c>
    </row>
    <row r="744" spans="1:30" x14ac:dyDescent="0.3">
      <c r="A744" s="65">
        <v>743</v>
      </c>
      <c r="B744" s="66" t="s">
        <v>323</v>
      </c>
      <c r="C744" s="69" t="s">
        <v>86</v>
      </c>
      <c r="D744" s="71"/>
      <c r="E744" s="71">
        <v>226</v>
      </c>
      <c r="F744" s="71">
        <v>2035</v>
      </c>
      <c r="G744" s="72">
        <v>129.55199999999999</v>
      </c>
      <c r="H744" s="72">
        <v>120.18899999999999</v>
      </c>
      <c r="I744" s="72">
        <v>109.873</v>
      </c>
      <c r="J744" s="72">
        <v>101.476</v>
      </c>
      <c r="K744" s="72">
        <v>103.91200000000001</v>
      </c>
      <c r="L744" s="72">
        <v>111.521</v>
      </c>
      <c r="M744" s="72">
        <v>113.417</v>
      </c>
      <c r="N744" s="72">
        <v>111.398</v>
      </c>
      <c r="O744" s="72">
        <v>91.328999999999994</v>
      </c>
      <c r="P744" s="72">
        <v>62.015000000000001</v>
      </c>
      <c r="Q744" s="72">
        <v>34.301000000000002</v>
      </c>
      <c r="R744" s="72">
        <v>19.824000000000002</v>
      </c>
      <c r="S744" s="72">
        <v>15.493</v>
      </c>
      <c r="T744" s="72">
        <v>13.176</v>
      </c>
      <c r="U744" s="72">
        <v>7.4669999999999996</v>
      </c>
      <c r="V744" s="72">
        <v>4.5060000000000002</v>
      </c>
      <c r="W744" s="72">
        <v>2.3879999999999999</v>
      </c>
      <c r="X744" s="72">
        <v>0.80300000000000005</v>
      </c>
      <c r="Y744" s="72">
        <v>0.20799999999999999</v>
      </c>
      <c r="Z744" s="72">
        <v>0.03</v>
      </c>
      <c r="AA744" s="72">
        <v>2E-3</v>
      </c>
      <c r="AB744" s="4" t="s">
        <v>291</v>
      </c>
      <c r="AD744" s="1">
        <f t="shared" si="11"/>
        <v>3.4309999999999996</v>
      </c>
    </row>
    <row r="745" spans="1:30" x14ac:dyDescent="0.3">
      <c r="A745" s="65">
        <v>744</v>
      </c>
      <c r="B745" s="66" t="s">
        <v>323</v>
      </c>
      <c r="C745" s="69" t="s">
        <v>86</v>
      </c>
      <c r="D745" s="71"/>
      <c r="E745" s="71">
        <v>226</v>
      </c>
      <c r="F745" s="71">
        <v>2040</v>
      </c>
      <c r="G745" s="72">
        <v>135.72300000000001</v>
      </c>
      <c r="H745" s="72">
        <v>127.786</v>
      </c>
      <c r="I745" s="72">
        <v>119.55200000000001</v>
      </c>
      <c r="J745" s="72">
        <v>112.879</v>
      </c>
      <c r="K745" s="72">
        <v>114.22499999999999</v>
      </c>
      <c r="L745" s="72">
        <v>115.82899999999999</v>
      </c>
      <c r="M745" s="72">
        <v>118.25</v>
      </c>
      <c r="N745" s="72">
        <v>108.687</v>
      </c>
      <c r="O745" s="72">
        <v>102.55</v>
      </c>
      <c r="P745" s="72">
        <v>82.903999999999996</v>
      </c>
      <c r="Q745" s="72">
        <v>56.841000000000001</v>
      </c>
      <c r="R745" s="72">
        <v>31.63</v>
      </c>
      <c r="S745" s="72">
        <v>17.966999999999999</v>
      </c>
      <c r="T745" s="72">
        <v>13.327999999999999</v>
      </c>
      <c r="U745" s="72">
        <v>10.651</v>
      </c>
      <c r="V745" s="72">
        <v>5.359</v>
      </c>
      <c r="W745" s="72">
        <v>2.665</v>
      </c>
      <c r="X745" s="72">
        <v>1.091</v>
      </c>
      <c r="Y745" s="72">
        <v>0.23699999999999999</v>
      </c>
      <c r="Z745" s="72">
        <v>3.4000000000000002E-2</v>
      </c>
      <c r="AA745" s="72">
        <v>3.0000000000000001E-3</v>
      </c>
      <c r="AB745" s="4" t="s">
        <v>291</v>
      </c>
      <c r="AD745" s="1">
        <f t="shared" si="11"/>
        <v>4.03</v>
      </c>
    </row>
    <row r="746" spans="1:30" x14ac:dyDescent="0.3">
      <c r="A746" s="65">
        <v>745</v>
      </c>
      <c r="B746" s="66" t="s">
        <v>323</v>
      </c>
      <c r="C746" s="69" t="s">
        <v>86</v>
      </c>
      <c r="D746" s="71"/>
      <c r="E746" s="71">
        <v>226</v>
      </c>
      <c r="F746" s="71">
        <v>2045</v>
      </c>
      <c r="G746" s="72">
        <v>141.876</v>
      </c>
      <c r="H746" s="72">
        <v>134.19200000000001</v>
      </c>
      <c r="I746" s="72">
        <v>127.193</v>
      </c>
      <c r="J746" s="72">
        <v>121.93600000000001</v>
      </c>
      <c r="K746" s="72">
        <v>123.289</v>
      </c>
      <c r="L746" s="72">
        <v>123.926</v>
      </c>
      <c r="M746" s="72">
        <v>121.289</v>
      </c>
      <c r="N746" s="72">
        <v>114.129</v>
      </c>
      <c r="O746" s="72">
        <v>101.277</v>
      </c>
      <c r="P746" s="72">
        <v>95.131</v>
      </c>
      <c r="Q746" s="72">
        <v>77.688999999999993</v>
      </c>
      <c r="R746" s="72">
        <v>53.320999999999998</v>
      </c>
      <c r="S746" s="72">
        <v>29.074999999999999</v>
      </c>
      <c r="T746" s="72">
        <v>15.675000000000001</v>
      </c>
      <c r="U746" s="72">
        <v>10.904999999999999</v>
      </c>
      <c r="V746" s="72">
        <v>7.83</v>
      </c>
      <c r="W746" s="72">
        <v>3.25</v>
      </c>
      <c r="X746" s="72">
        <v>1.2390000000000001</v>
      </c>
      <c r="Y746" s="72">
        <v>0.33100000000000002</v>
      </c>
      <c r="Z746" s="72">
        <v>0.04</v>
      </c>
      <c r="AA746" s="72">
        <v>3.0000000000000001E-3</v>
      </c>
      <c r="AB746" s="4" t="s">
        <v>291</v>
      </c>
      <c r="AD746" s="1">
        <f t="shared" si="11"/>
        <v>4.8630000000000004</v>
      </c>
    </row>
    <row r="747" spans="1:30" x14ac:dyDescent="0.3">
      <c r="A747" s="65">
        <v>746</v>
      </c>
      <c r="B747" s="66" t="s">
        <v>323</v>
      </c>
      <c r="C747" s="69" t="s">
        <v>86</v>
      </c>
      <c r="D747" s="71"/>
      <c r="E747" s="71">
        <v>226</v>
      </c>
      <c r="F747" s="71">
        <v>2050</v>
      </c>
      <c r="G747" s="72">
        <v>146.785</v>
      </c>
      <c r="H747" s="72">
        <v>140.59299999999999</v>
      </c>
      <c r="I747" s="72">
        <v>133.65899999999999</v>
      </c>
      <c r="J747" s="72">
        <v>128.98500000000001</v>
      </c>
      <c r="K747" s="72">
        <v>130.03899999999999</v>
      </c>
      <c r="L747" s="72">
        <v>130.79499999999999</v>
      </c>
      <c r="M747" s="72">
        <v>128.05500000000001</v>
      </c>
      <c r="N747" s="72">
        <v>117.807</v>
      </c>
      <c r="O747" s="72">
        <v>107.934</v>
      </c>
      <c r="P747" s="72">
        <v>95.125</v>
      </c>
      <c r="Q747" s="72">
        <v>90.216999999999999</v>
      </c>
      <c r="R747" s="72">
        <v>73.55</v>
      </c>
      <c r="S747" s="72">
        <v>49.505000000000003</v>
      </c>
      <c r="T747" s="72">
        <v>25.771999999999998</v>
      </c>
      <c r="U747" s="72">
        <v>13</v>
      </c>
      <c r="V747" s="72">
        <v>8.1300000000000008</v>
      </c>
      <c r="W747" s="72">
        <v>4.8769999999999998</v>
      </c>
      <c r="X747" s="72">
        <v>1.542</v>
      </c>
      <c r="Y747" s="72">
        <v>0.38400000000000001</v>
      </c>
      <c r="Z747" s="72">
        <v>5.7000000000000002E-2</v>
      </c>
      <c r="AA747" s="72">
        <v>4.0000000000000001E-3</v>
      </c>
      <c r="AB747" s="4" t="s">
        <v>291</v>
      </c>
      <c r="AD747" s="1">
        <f t="shared" si="11"/>
        <v>6.8639999999999999</v>
      </c>
    </row>
    <row r="748" spans="1:30" x14ac:dyDescent="0.3">
      <c r="A748" s="65">
        <v>747</v>
      </c>
      <c r="B748" s="66" t="s">
        <v>323</v>
      </c>
      <c r="C748" s="69" t="s">
        <v>86</v>
      </c>
      <c r="D748" s="71"/>
      <c r="E748" s="71">
        <v>226</v>
      </c>
      <c r="F748" s="71">
        <v>2055</v>
      </c>
      <c r="G748" s="72">
        <v>150.785</v>
      </c>
      <c r="H748" s="72">
        <v>145.78299999999999</v>
      </c>
      <c r="I748" s="72">
        <v>140.14599999999999</v>
      </c>
      <c r="J748" s="72">
        <v>135.38300000000001</v>
      </c>
      <c r="K748" s="72">
        <v>136.68199999999999</v>
      </c>
      <c r="L748" s="72">
        <v>137.18</v>
      </c>
      <c r="M748" s="72">
        <v>134.739</v>
      </c>
      <c r="N748" s="72">
        <v>124.78700000000001</v>
      </c>
      <c r="O748" s="72">
        <v>111.99299999999999</v>
      </c>
      <c r="P748" s="72">
        <v>102.044</v>
      </c>
      <c r="Q748" s="72">
        <v>90.522999999999996</v>
      </c>
      <c r="R748" s="72">
        <v>85.793000000000006</v>
      </c>
      <c r="S748" s="72">
        <v>68.683999999999997</v>
      </c>
      <c r="T748" s="72">
        <v>44.326000000000001</v>
      </c>
      <c r="U748" s="72">
        <v>21.654</v>
      </c>
      <c r="V748" s="72">
        <v>9.8140000000000001</v>
      </c>
      <c r="W748" s="72">
        <v>5.1470000000000002</v>
      </c>
      <c r="X748" s="72">
        <v>2.359</v>
      </c>
      <c r="Y748" s="72">
        <v>0.49</v>
      </c>
      <c r="Z748" s="72">
        <v>6.7000000000000004E-2</v>
      </c>
      <c r="AA748" s="72">
        <v>5.0000000000000001E-3</v>
      </c>
      <c r="AB748" s="4" t="s">
        <v>291</v>
      </c>
      <c r="AD748" s="1">
        <f t="shared" si="11"/>
        <v>8.0680000000000014</v>
      </c>
    </row>
    <row r="749" spans="1:30" x14ac:dyDescent="0.3">
      <c r="A749" s="65">
        <v>748</v>
      </c>
      <c r="B749" s="66" t="s">
        <v>323</v>
      </c>
      <c r="C749" s="69" t="s">
        <v>86</v>
      </c>
      <c r="D749" s="71"/>
      <c r="E749" s="71">
        <v>226</v>
      </c>
      <c r="F749" s="71">
        <v>2060</v>
      </c>
      <c r="G749" s="72">
        <v>153.66300000000001</v>
      </c>
      <c r="H749" s="72">
        <v>149.92599999999999</v>
      </c>
      <c r="I749" s="72">
        <v>145.38399999999999</v>
      </c>
      <c r="J749" s="72">
        <v>141.78800000000001</v>
      </c>
      <c r="K749" s="72">
        <v>142.66200000000001</v>
      </c>
      <c r="L749" s="72">
        <v>143.44</v>
      </c>
      <c r="M749" s="72">
        <v>140.91200000000001</v>
      </c>
      <c r="N749" s="72">
        <v>131.63</v>
      </c>
      <c r="O749" s="72">
        <v>119.252</v>
      </c>
      <c r="P749" s="72">
        <v>106.40900000000001</v>
      </c>
      <c r="Q749" s="72">
        <v>97.533000000000001</v>
      </c>
      <c r="R749" s="72">
        <v>86.367999999999995</v>
      </c>
      <c r="S749" s="72">
        <v>80.510000000000005</v>
      </c>
      <c r="T749" s="72">
        <v>62.014000000000003</v>
      </c>
      <c r="U749" s="72">
        <v>37.729999999999997</v>
      </c>
      <c r="V749" s="72">
        <v>16.643999999999998</v>
      </c>
      <c r="W749" s="72">
        <v>6.3390000000000004</v>
      </c>
      <c r="X749" s="72">
        <v>2.5499999999999998</v>
      </c>
      <c r="Y749" s="72">
        <v>0.77200000000000002</v>
      </c>
      <c r="Z749" s="72">
        <v>0.09</v>
      </c>
      <c r="AA749" s="72">
        <v>7.0000000000000001E-3</v>
      </c>
      <c r="AB749" s="4" t="s">
        <v>291</v>
      </c>
      <c r="AD749" s="1">
        <f t="shared" si="11"/>
        <v>9.7579999999999991</v>
      </c>
    </row>
    <row r="750" spans="1:30" x14ac:dyDescent="0.3">
      <c r="A750" s="65">
        <v>749</v>
      </c>
      <c r="B750" s="66" t="s">
        <v>323</v>
      </c>
      <c r="C750" s="69" t="s">
        <v>86</v>
      </c>
      <c r="D750" s="71"/>
      <c r="E750" s="71">
        <v>226</v>
      </c>
      <c r="F750" s="71">
        <v>2065</v>
      </c>
      <c r="G750" s="72">
        <v>155.20599999999999</v>
      </c>
      <c r="H750" s="72">
        <v>152.91399999999999</v>
      </c>
      <c r="I750" s="72">
        <v>149.56800000000001</v>
      </c>
      <c r="J750" s="72">
        <v>146.94200000000001</v>
      </c>
      <c r="K750" s="72">
        <v>148.65600000000001</v>
      </c>
      <c r="L750" s="72">
        <v>149.042</v>
      </c>
      <c r="M750" s="72">
        <v>146.959</v>
      </c>
      <c r="N750" s="72">
        <v>137.96299999999999</v>
      </c>
      <c r="O750" s="72">
        <v>126.374</v>
      </c>
      <c r="P750" s="72">
        <v>113.92700000000001</v>
      </c>
      <c r="Q750" s="72">
        <v>102.09699999999999</v>
      </c>
      <c r="R750" s="72">
        <v>93.385999999999996</v>
      </c>
      <c r="S750" s="72">
        <v>81.391000000000005</v>
      </c>
      <c r="T750" s="72">
        <v>73.194999999999993</v>
      </c>
      <c r="U750" s="72">
        <v>53.308</v>
      </c>
      <c r="V750" s="72">
        <v>29.434000000000001</v>
      </c>
      <c r="W750" s="72">
        <v>10.99</v>
      </c>
      <c r="X750" s="72">
        <v>3.2189999999999999</v>
      </c>
      <c r="Y750" s="72">
        <v>0.86199999999999999</v>
      </c>
      <c r="Z750" s="72">
        <v>0.14799999999999999</v>
      </c>
      <c r="AA750" s="72">
        <v>8.9999999999999993E-3</v>
      </c>
      <c r="AB750" s="4" t="s">
        <v>291</v>
      </c>
      <c r="AD750" s="1">
        <f t="shared" si="11"/>
        <v>15.228</v>
      </c>
    </row>
    <row r="751" spans="1:30" x14ac:dyDescent="0.3">
      <c r="A751" s="65">
        <v>750</v>
      </c>
      <c r="B751" s="66" t="s">
        <v>323</v>
      </c>
      <c r="C751" s="69" t="s">
        <v>86</v>
      </c>
      <c r="D751" s="71"/>
      <c r="E751" s="71">
        <v>226</v>
      </c>
      <c r="F751" s="71">
        <v>2070</v>
      </c>
      <c r="G751" s="72">
        <v>156.01599999999999</v>
      </c>
      <c r="H751" s="72">
        <v>154.57</v>
      </c>
      <c r="I751" s="72">
        <v>152.6</v>
      </c>
      <c r="J751" s="72">
        <v>151.04599999999999</v>
      </c>
      <c r="K751" s="72">
        <v>153.40899999999999</v>
      </c>
      <c r="L751" s="72">
        <v>154.661</v>
      </c>
      <c r="M751" s="72">
        <v>152.35599999999999</v>
      </c>
      <c r="N751" s="72">
        <v>144.17400000000001</v>
      </c>
      <c r="O751" s="72">
        <v>132.994</v>
      </c>
      <c r="P751" s="72">
        <v>121.31100000000001</v>
      </c>
      <c r="Q751" s="72">
        <v>109.748</v>
      </c>
      <c r="R751" s="72">
        <v>98.084999999999994</v>
      </c>
      <c r="S751" s="72">
        <v>88.364999999999995</v>
      </c>
      <c r="T751" s="72">
        <v>74.435000000000002</v>
      </c>
      <c r="U751" s="72">
        <v>63.511000000000003</v>
      </c>
      <c r="V751" s="72">
        <v>42.204999999999998</v>
      </c>
      <c r="W751" s="72">
        <v>19.896999999999998</v>
      </c>
      <c r="X751" s="72">
        <v>5.7539999999999996</v>
      </c>
      <c r="Y751" s="72">
        <v>1.135</v>
      </c>
      <c r="Z751" s="72">
        <v>0.17399999999999999</v>
      </c>
      <c r="AA751" s="72">
        <v>1.4999999999999999E-2</v>
      </c>
      <c r="AB751" s="4" t="s">
        <v>291</v>
      </c>
      <c r="AD751" s="1">
        <f t="shared" si="11"/>
        <v>26.974999999999998</v>
      </c>
    </row>
    <row r="752" spans="1:30" x14ac:dyDescent="0.3">
      <c r="A752" s="65">
        <v>751</v>
      </c>
      <c r="B752" s="66" t="s">
        <v>323</v>
      </c>
      <c r="C752" s="69" t="s">
        <v>86</v>
      </c>
      <c r="D752" s="71"/>
      <c r="E752" s="71">
        <v>226</v>
      </c>
      <c r="F752" s="71">
        <v>2075</v>
      </c>
      <c r="G752" s="72">
        <v>155.81200000000001</v>
      </c>
      <c r="H752" s="72">
        <v>155.48599999999999</v>
      </c>
      <c r="I752" s="72">
        <v>154.30199999999999</v>
      </c>
      <c r="J752" s="72">
        <v>154.001</v>
      </c>
      <c r="K752" s="72">
        <v>157.12</v>
      </c>
      <c r="L752" s="72">
        <v>159.05000000000001</v>
      </c>
      <c r="M752" s="72">
        <v>157.773</v>
      </c>
      <c r="N752" s="72">
        <v>149.74600000000001</v>
      </c>
      <c r="O752" s="72">
        <v>139.49700000000001</v>
      </c>
      <c r="P752" s="72">
        <v>128.20699999999999</v>
      </c>
      <c r="Q752" s="72">
        <v>117.28</v>
      </c>
      <c r="R752" s="72">
        <v>105.789</v>
      </c>
      <c r="S752" s="72">
        <v>93.180999999999997</v>
      </c>
      <c r="T752" s="72">
        <v>81.262</v>
      </c>
      <c r="U752" s="72">
        <v>65.164000000000001</v>
      </c>
      <c r="V752" s="72">
        <v>51.018999999999998</v>
      </c>
      <c r="W752" s="72">
        <v>29.193000000000001</v>
      </c>
      <c r="X752" s="72">
        <v>10.769</v>
      </c>
      <c r="Y752" s="72">
        <v>2.1269999999999998</v>
      </c>
      <c r="Z752" s="72">
        <v>0.24299999999999999</v>
      </c>
      <c r="AA752" s="72">
        <v>0.02</v>
      </c>
      <c r="AB752" s="4">
        <v>0</v>
      </c>
      <c r="AD752" s="1">
        <f t="shared" si="11"/>
        <v>42.352000000000011</v>
      </c>
    </row>
    <row r="753" spans="1:30" x14ac:dyDescent="0.3">
      <c r="A753" s="65">
        <v>752</v>
      </c>
      <c r="B753" s="66" t="s">
        <v>323</v>
      </c>
      <c r="C753" s="69" t="s">
        <v>86</v>
      </c>
      <c r="D753" s="71"/>
      <c r="E753" s="71">
        <v>226</v>
      </c>
      <c r="F753" s="71">
        <v>2080</v>
      </c>
      <c r="G753" s="72">
        <v>155.369</v>
      </c>
      <c r="H753" s="72">
        <v>155.374</v>
      </c>
      <c r="I753" s="72">
        <v>155.256</v>
      </c>
      <c r="J753" s="72">
        <v>155.62200000000001</v>
      </c>
      <c r="K753" s="72">
        <v>159.68100000000001</v>
      </c>
      <c r="L753" s="72">
        <v>162.39699999999999</v>
      </c>
      <c r="M753" s="72">
        <v>161.959</v>
      </c>
      <c r="N753" s="72">
        <v>155.328</v>
      </c>
      <c r="O753" s="72">
        <v>145.363</v>
      </c>
      <c r="P753" s="72">
        <v>134.98400000000001</v>
      </c>
      <c r="Q753" s="72">
        <v>124.33499999999999</v>
      </c>
      <c r="R753" s="72">
        <v>113.384</v>
      </c>
      <c r="S753" s="72">
        <v>100.88200000000001</v>
      </c>
      <c r="T753" s="72">
        <v>86.162000000000006</v>
      </c>
      <c r="U753" s="72">
        <v>71.715999999999994</v>
      </c>
      <c r="V753" s="72">
        <v>53.021999999999998</v>
      </c>
      <c r="W753" s="72">
        <v>36.036000000000001</v>
      </c>
      <c r="X753" s="72">
        <v>16.297999999999998</v>
      </c>
      <c r="Y753" s="72">
        <v>4.1609999999999996</v>
      </c>
      <c r="Z753" s="72">
        <v>0.48399999999999999</v>
      </c>
      <c r="AA753" s="72">
        <v>2.9000000000000001E-2</v>
      </c>
      <c r="AB753" s="4">
        <v>1E-3</v>
      </c>
      <c r="AD753" s="1">
        <f t="shared" si="11"/>
        <v>57.009000000000007</v>
      </c>
    </row>
    <row r="754" spans="1:30" x14ac:dyDescent="0.3">
      <c r="A754" s="65">
        <v>753</v>
      </c>
      <c r="B754" s="66" t="s">
        <v>323</v>
      </c>
      <c r="C754" s="69" t="s">
        <v>86</v>
      </c>
      <c r="D754" s="71"/>
      <c r="E754" s="71">
        <v>226</v>
      </c>
      <c r="F754" s="71">
        <v>2085</v>
      </c>
      <c r="G754" s="72">
        <v>154.25399999999999</v>
      </c>
      <c r="H754" s="72">
        <v>154.96</v>
      </c>
      <c r="I754" s="72">
        <v>155.16300000000001</v>
      </c>
      <c r="J754" s="72">
        <v>156.47900000000001</v>
      </c>
      <c r="K754" s="72">
        <v>160.886</v>
      </c>
      <c r="L754" s="72">
        <v>164.55799999999999</v>
      </c>
      <c r="M754" s="72">
        <v>165.071</v>
      </c>
      <c r="N754" s="72">
        <v>159.65299999999999</v>
      </c>
      <c r="O754" s="72">
        <v>151.202</v>
      </c>
      <c r="P754" s="72">
        <v>141.09800000000001</v>
      </c>
      <c r="Q754" s="72">
        <v>131.255</v>
      </c>
      <c r="R754" s="72">
        <v>120.512</v>
      </c>
      <c r="S754" s="72">
        <v>108.494</v>
      </c>
      <c r="T754" s="72">
        <v>93.786000000000001</v>
      </c>
      <c r="U754" s="72">
        <v>76.647999999999996</v>
      </c>
      <c r="V754" s="72">
        <v>59.097000000000001</v>
      </c>
      <c r="W754" s="72">
        <v>38.274000000000001</v>
      </c>
      <c r="X754" s="72">
        <v>20.798999999999999</v>
      </c>
      <c r="Y754" s="72">
        <v>6.6120000000000001</v>
      </c>
      <c r="Z754" s="72">
        <v>1.014</v>
      </c>
      <c r="AA754" s="72">
        <v>0.06</v>
      </c>
      <c r="AB754" s="4">
        <v>1E-3</v>
      </c>
      <c r="AD754" s="1">
        <f t="shared" si="11"/>
        <v>66.760000000000005</v>
      </c>
    </row>
    <row r="755" spans="1:30" x14ac:dyDescent="0.3">
      <c r="A755" s="65">
        <v>754</v>
      </c>
      <c r="B755" s="66" t="s">
        <v>323</v>
      </c>
      <c r="C755" s="69" t="s">
        <v>86</v>
      </c>
      <c r="D755" s="71"/>
      <c r="E755" s="71">
        <v>226</v>
      </c>
      <c r="F755" s="71">
        <v>2090</v>
      </c>
      <c r="G755" s="72">
        <v>152.744</v>
      </c>
      <c r="H755" s="72">
        <v>153.875</v>
      </c>
      <c r="I755" s="72">
        <v>154.762</v>
      </c>
      <c r="J755" s="72">
        <v>156.28700000000001</v>
      </c>
      <c r="K755" s="72">
        <v>161.321</v>
      </c>
      <c r="L755" s="72">
        <v>165.37100000000001</v>
      </c>
      <c r="M755" s="72">
        <v>167.00299999999999</v>
      </c>
      <c r="N755" s="72">
        <v>162.90799999999999</v>
      </c>
      <c r="O755" s="72">
        <v>155.79400000000001</v>
      </c>
      <c r="P755" s="72">
        <v>147.18799999999999</v>
      </c>
      <c r="Q755" s="72">
        <v>137.53</v>
      </c>
      <c r="R755" s="72">
        <v>127.52</v>
      </c>
      <c r="S755" s="72">
        <v>115.681</v>
      </c>
      <c r="T755" s="72">
        <v>101.371</v>
      </c>
      <c r="U755" s="72">
        <v>84.069000000000003</v>
      </c>
      <c r="V755" s="72">
        <v>63.917000000000002</v>
      </c>
      <c r="W755" s="72">
        <v>43.491999999999997</v>
      </c>
      <c r="X755" s="72">
        <v>22.777999999999999</v>
      </c>
      <c r="Y755" s="72">
        <v>8.827</v>
      </c>
      <c r="Z755" s="72">
        <v>1.7110000000000001</v>
      </c>
      <c r="AA755" s="72">
        <v>0.13500000000000001</v>
      </c>
      <c r="AB755" s="4">
        <v>1E-3</v>
      </c>
      <c r="AD755" s="1">
        <f t="shared" si="11"/>
        <v>76.944000000000003</v>
      </c>
    </row>
    <row r="756" spans="1:30" x14ac:dyDescent="0.3">
      <c r="A756" s="65">
        <v>755</v>
      </c>
      <c r="B756" s="66" t="s">
        <v>323</v>
      </c>
      <c r="C756" s="69" t="s">
        <v>86</v>
      </c>
      <c r="D756" s="71"/>
      <c r="E756" s="71">
        <v>226</v>
      </c>
      <c r="F756" s="71">
        <v>2095</v>
      </c>
      <c r="G756" s="72">
        <v>150.87299999999999</v>
      </c>
      <c r="H756" s="72">
        <v>152.392</v>
      </c>
      <c r="I756" s="72">
        <v>153.68899999999999</v>
      </c>
      <c r="J756" s="72">
        <v>155.786</v>
      </c>
      <c r="K756" s="72">
        <v>160.71199999999999</v>
      </c>
      <c r="L756" s="72">
        <v>165.41300000000001</v>
      </c>
      <c r="M756" s="72">
        <v>167.58799999999999</v>
      </c>
      <c r="N756" s="72">
        <v>164.99</v>
      </c>
      <c r="O756" s="72">
        <v>159.327</v>
      </c>
      <c r="P756" s="72">
        <v>152.04599999999999</v>
      </c>
      <c r="Q756" s="72">
        <v>143.78800000000001</v>
      </c>
      <c r="R756" s="72">
        <v>133.91</v>
      </c>
      <c r="S756" s="72">
        <v>122.773</v>
      </c>
      <c r="T756" s="72">
        <v>108.59699999999999</v>
      </c>
      <c r="U756" s="72">
        <v>91.519000000000005</v>
      </c>
      <c r="V756" s="72">
        <v>70.903000000000006</v>
      </c>
      <c r="W756" s="72">
        <v>47.896000000000001</v>
      </c>
      <c r="X756" s="72">
        <v>26.617000000000001</v>
      </c>
      <c r="Y756" s="72">
        <v>10.076000000000001</v>
      </c>
      <c r="Z756" s="72">
        <v>2.419</v>
      </c>
      <c r="AA756" s="72">
        <v>0.248</v>
      </c>
      <c r="AB756" s="4">
        <v>1E-3</v>
      </c>
      <c r="AD756" s="1">
        <f t="shared" si="11"/>
        <v>87.257000000000005</v>
      </c>
    </row>
    <row r="757" spans="1:30" x14ac:dyDescent="0.3">
      <c r="A757" s="65">
        <v>756</v>
      </c>
      <c r="B757" s="66" t="s">
        <v>323</v>
      </c>
      <c r="C757" s="69" t="s">
        <v>86</v>
      </c>
      <c r="D757" s="71"/>
      <c r="E757" s="71">
        <v>226</v>
      </c>
      <c r="F757" s="71">
        <v>2100</v>
      </c>
      <c r="G757" s="72">
        <v>148.69499999999999</v>
      </c>
      <c r="H757" s="72">
        <v>150.547</v>
      </c>
      <c r="I757" s="72">
        <v>152.21799999999999</v>
      </c>
      <c r="J757" s="72">
        <v>154.613</v>
      </c>
      <c r="K757" s="72">
        <v>159.79400000000001</v>
      </c>
      <c r="L757" s="72">
        <v>164.41499999999999</v>
      </c>
      <c r="M757" s="72">
        <v>167.40899999999999</v>
      </c>
      <c r="N757" s="72">
        <v>165.73400000000001</v>
      </c>
      <c r="O757" s="72">
        <v>161.69399999999999</v>
      </c>
      <c r="P757" s="72">
        <v>155.85499999999999</v>
      </c>
      <c r="Q757" s="72">
        <v>148.83500000000001</v>
      </c>
      <c r="R757" s="72">
        <v>140.29400000000001</v>
      </c>
      <c r="S757" s="72">
        <v>129.28700000000001</v>
      </c>
      <c r="T757" s="72">
        <v>115.768</v>
      </c>
      <c r="U757" s="72">
        <v>98.709000000000003</v>
      </c>
      <c r="V757" s="72">
        <v>78.013000000000005</v>
      </c>
      <c r="W757" s="72">
        <v>54.033000000000001</v>
      </c>
      <c r="X757" s="72">
        <v>30.091999999999999</v>
      </c>
      <c r="Y757" s="72">
        <v>12.25</v>
      </c>
      <c r="Z757" s="72">
        <v>2.92</v>
      </c>
      <c r="AA757" s="72">
        <v>0.38200000000000001</v>
      </c>
      <c r="AB757" s="4">
        <v>1E-3</v>
      </c>
      <c r="AD757" s="1">
        <f t="shared" si="11"/>
        <v>99.678000000000011</v>
      </c>
    </row>
    <row r="758" spans="1:30" x14ac:dyDescent="0.3">
      <c r="A758" s="65">
        <v>757</v>
      </c>
      <c r="B758" s="66" t="s">
        <v>323</v>
      </c>
      <c r="C758" s="69" t="s">
        <v>87</v>
      </c>
      <c r="D758" s="71"/>
      <c r="E758" s="71">
        <v>266</v>
      </c>
      <c r="F758" s="71">
        <v>2015</v>
      </c>
      <c r="G758" s="72">
        <v>134.84899999999999</v>
      </c>
      <c r="H758" s="72">
        <v>114.649</v>
      </c>
      <c r="I758" s="72">
        <v>98.781999999999996</v>
      </c>
      <c r="J758" s="72">
        <v>92.509</v>
      </c>
      <c r="K758" s="72">
        <v>90.528999999999996</v>
      </c>
      <c r="L758" s="72">
        <v>89.662999999999997</v>
      </c>
      <c r="M758" s="72">
        <v>83.63</v>
      </c>
      <c r="N758" s="72">
        <v>71.646000000000001</v>
      </c>
      <c r="O758" s="72">
        <v>58.226999999999997</v>
      </c>
      <c r="P758" s="72">
        <v>44.56</v>
      </c>
      <c r="Q758" s="72">
        <v>31.939</v>
      </c>
      <c r="R758" s="72">
        <v>23.302</v>
      </c>
      <c r="S758" s="72">
        <v>18.065999999999999</v>
      </c>
      <c r="T758" s="72">
        <v>14.478999999999999</v>
      </c>
      <c r="U758" s="72">
        <v>10.79</v>
      </c>
      <c r="V758" s="72">
        <v>7.5720000000000001</v>
      </c>
      <c r="W758" s="72">
        <v>4.3780000000000001</v>
      </c>
      <c r="X758" s="72">
        <v>1.784</v>
      </c>
      <c r="Y758" s="72">
        <v>0.441</v>
      </c>
      <c r="Z758" s="72">
        <v>6.3E-2</v>
      </c>
      <c r="AA758" s="72">
        <v>4.0000000000000001E-3</v>
      </c>
      <c r="AB758" s="4" t="s">
        <v>291</v>
      </c>
      <c r="AD758" s="1">
        <f t="shared" si="11"/>
        <v>6.669999999999999</v>
      </c>
    </row>
    <row r="759" spans="1:30" x14ac:dyDescent="0.3">
      <c r="A759" s="65">
        <v>758</v>
      </c>
      <c r="B759" s="66" t="s">
        <v>323</v>
      </c>
      <c r="C759" s="69" t="s">
        <v>87</v>
      </c>
      <c r="D759" s="71"/>
      <c r="E759" s="71">
        <v>266</v>
      </c>
      <c r="F759" s="71">
        <v>2020</v>
      </c>
      <c r="G759" s="72">
        <v>141.249</v>
      </c>
      <c r="H759" s="72">
        <v>133.15600000000001</v>
      </c>
      <c r="I759" s="72">
        <v>113.941</v>
      </c>
      <c r="J759" s="72">
        <v>98.224999999999994</v>
      </c>
      <c r="K759" s="72">
        <v>91.894999999999996</v>
      </c>
      <c r="L759" s="72">
        <v>89.832999999999998</v>
      </c>
      <c r="M759" s="72">
        <v>88.626000000000005</v>
      </c>
      <c r="N759" s="72">
        <v>82.019000000000005</v>
      </c>
      <c r="O759" s="72">
        <v>69.623999999999995</v>
      </c>
      <c r="P759" s="72">
        <v>56.22</v>
      </c>
      <c r="Q759" s="72">
        <v>42.597999999999999</v>
      </c>
      <c r="R759" s="72">
        <v>30.198</v>
      </c>
      <c r="S759" s="72">
        <v>21.602</v>
      </c>
      <c r="T759" s="72">
        <v>16.088999999999999</v>
      </c>
      <c r="U759" s="72">
        <v>12.089</v>
      </c>
      <c r="V759" s="72">
        <v>8.0749999999999993</v>
      </c>
      <c r="W759" s="72">
        <v>4.7290000000000001</v>
      </c>
      <c r="X759" s="72">
        <v>2.04</v>
      </c>
      <c r="Y759" s="72">
        <v>0.54</v>
      </c>
      <c r="Z759" s="72">
        <v>7.3999999999999996E-2</v>
      </c>
      <c r="AA759" s="72">
        <v>5.0000000000000001E-3</v>
      </c>
      <c r="AB759" s="4" t="s">
        <v>291</v>
      </c>
      <c r="AD759" s="1">
        <f t="shared" si="11"/>
        <v>7.3879999999999999</v>
      </c>
    </row>
    <row r="760" spans="1:30" x14ac:dyDescent="0.3">
      <c r="A760" s="65">
        <v>759</v>
      </c>
      <c r="B760" s="66" t="s">
        <v>323</v>
      </c>
      <c r="C760" s="69" t="s">
        <v>87</v>
      </c>
      <c r="D760" s="71"/>
      <c r="E760" s="71">
        <v>266</v>
      </c>
      <c r="F760" s="71">
        <v>2025</v>
      </c>
      <c r="G760" s="72">
        <v>142.07900000000001</v>
      </c>
      <c r="H760" s="72">
        <v>139.80699999999999</v>
      </c>
      <c r="I760" s="72">
        <v>132.49</v>
      </c>
      <c r="J760" s="72">
        <v>113.37</v>
      </c>
      <c r="K760" s="72">
        <v>97.623000000000005</v>
      </c>
      <c r="L760" s="72">
        <v>91.277000000000001</v>
      </c>
      <c r="M760" s="72">
        <v>88.965999999999994</v>
      </c>
      <c r="N760" s="72">
        <v>87.238</v>
      </c>
      <c r="O760" s="72">
        <v>80.117000000000004</v>
      </c>
      <c r="P760" s="72">
        <v>67.527000000000001</v>
      </c>
      <c r="Q760" s="72">
        <v>53.924999999999997</v>
      </c>
      <c r="R760" s="72">
        <v>40.384999999999998</v>
      </c>
      <c r="S760" s="72">
        <v>28.08</v>
      </c>
      <c r="T760" s="72">
        <v>19.315999999999999</v>
      </c>
      <c r="U760" s="72">
        <v>13.510999999999999</v>
      </c>
      <c r="V760" s="72">
        <v>9.1280000000000001</v>
      </c>
      <c r="W760" s="72">
        <v>5.101</v>
      </c>
      <c r="X760" s="72">
        <v>2.2389999999999999</v>
      </c>
      <c r="Y760" s="72">
        <v>0.629</v>
      </c>
      <c r="Z760" s="72">
        <v>9.2999999999999999E-2</v>
      </c>
      <c r="AA760" s="72">
        <v>7.0000000000000001E-3</v>
      </c>
      <c r="AB760" s="4" t="s">
        <v>291</v>
      </c>
      <c r="AD760" s="1">
        <f t="shared" si="11"/>
        <v>8.0689999999999991</v>
      </c>
    </row>
    <row r="761" spans="1:30" x14ac:dyDescent="0.3">
      <c r="A761" s="65">
        <v>760</v>
      </c>
      <c r="B761" s="66" t="s">
        <v>323</v>
      </c>
      <c r="C761" s="69" t="s">
        <v>87</v>
      </c>
      <c r="D761" s="71"/>
      <c r="E761" s="71">
        <v>266</v>
      </c>
      <c r="F761" s="71">
        <v>2030</v>
      </c>
      <c r="G761" s="72">
        <v>144.64599999999999</v>
      </c>
      <c r="H761" s="72">
        <v>140.911</v>
      </c>
      <c r="I761" s="72">
        <v>139.22900000000001</v>
      </c>
      <c r="J761" s="72">
        <v>131.93199999999999</v>
      </c>
      <c r="K761" s="72">
        <v>112.71599999999999</v>
      </c>
      <c r="L761" s="72">
        <v>97.036000000000001</v>
      </c>
      <c r="M761" s="72">
        <v>90.52</v>
      </c>
      <c r="N761" s="72">
        <v>87.816000000000003</v>
      </c>
      <c r="O761" s="72">
        <v>85.61</v>
      </c>
      <c r="P761" s="72">
        <v>78.134</v>
      </c>
      <c r="Q761" s="72">
        <v>65.128</v>
      </c>
      <c r="R761" s="72">
        <v>51.353999999999999</v>
      </c>
      <c r="S761" s="72">
        <v>37.698999999999998</v>
      </c>
      <c r="T761" s="72">
        <v>25.216999999999999</v>
      </c>
      <c r="U761" s="72">
        <v>16.312000000000001</v>
      </c>
      <c r="V761" s="72">
        <v>10.278</v>
      </c>
      <c r="W761" s="72">
        <v>5.8330000000000002</v>
      </c>
      <c r="X761" s="72">
        <v>2.452</v>
      </c>
      <c r="Y761" s="72">
        <v>0.70399999999999996</v>
      </c>
      <c r="Z761" s="72">
        <v>0.113</v>
      </c>
      <c r="AA761" s="72">
        <v>8.9999999999999993E-3</v>
      </c>
      <c r="AB761" s="4" t="s">
        <v>291</v>
      </c>
      <c r="AD761" s="1">
        <f t="shared" si="11"/>
        <v>9.1110000000000007</v>
      </c>
    </row>
    <row r="762" spans="1:30" x14ac:dyDescent="0.3">
      <c r="A762" s="65">
        <v>761</v>
      </c>
      <c r="B762" s="66" t="s">
        <v>323</v>
      </c>
      <c r="C762" s="69" t="s">
        <v>87</v>
      </c>
      <c r="D762" s="71"/>
      <c r="E762" s="71">
        <v>266</v>
      </c>
      <c r="F762" s="71">
        <v>2035</v>
      </c>
      <c r="G762" s="72">
        <v>149.309</v>
      </c>
      <c r="H762" s="72">
        <v>143.66900000000001</v>
      </c>
      <c r="I762" s="72">
        <v>140.41300000000001</v>
      </c>
      <c r="J762" s="72">
        <v>138.72399999999999</v>
      </c>
      <c r="K762" s="72">
        <v>131.21899999999999</v>
      </c>
      <c r="L762" s="72">
        <v>112.07299999999999</v>
      </c>
      <c r="M762" s="72">
        <v>96.337000000000003</v>
      </c>
      <c r="N762" s="72">
        <v>89.524000000000001</v>
      </c>
      <c r="O762" s="72">
        <v>86.436999999999998</v>
      </c>
      <c r="P762" s="72">
        <v>83.813999999999993</v>
      </c>
      <c r="Q762" s="72">
        <v>75.703999999999994</v>
      </c>
      <c r="R762" s="72">
        <v>62.292999999999999</v>
      </c>
      <c r="S762" s="72">
        <v>48.140999999999998</v>
      </c>
      <c r="T762" s="72">
        <v>34.011000000000003</v>
      </c>
      <c r="U762" s="72">
        <v>21.427</v>
      </c>
      <c r="V762" s="72">
        <v>12.52</v>
      </c>
      <c r="W762" s="72">
        <v>6.64</v>
      </c>
      <c r="X762" s="72">
        <v>2.847</v>
      </c>
      <c r="Y762" s="72">
        <v>0.78700000000000003</v>
      </c>
      <c r="Z762" s="72">
        <v>0.128</v>
      </c>
      <c r="AA762" s="72">
        <v>0.01</v>
      </c>
      <c r="AB762" s="4" t="s">
        <v>291</v>
      </c>
      <c r="AD762" s="1">
        <f t="shared" si="11"/>
        <v>10.412000000000001</v>
      </c>
    </row>
    <row r="763" spans="1:30" x14ac:dyDescent="0.3">
      <c r="A763" s="65">
        <v>762</v>
      </c>
      <c r="B763" s="66" t="s">
        <v>323</v>
      </c>
      <c r="C763" s="69" t="s">
        <v>87</v>
      </c>
      <c r="D763" s="71"/>
      <c r="E763" s="71">
        <v>266</v>
      </c>
      <c r="F763" s="71">
        <v>2040</v>
      </c>
      <c r="G763" s="72">
        <v>155.31100000000001</v>
      </c>
      <c r="H763" s="72">
        <v>148.40199999999999</v>
      </c>
      <c r="I763" s="72">
        <v>143.209</v>
      </c>
      <c r="J763" s="72">
        <v>139.958</v>
      </c>
      <c r="K763" s="72">
        <v>138.04300000000001</v>
      </c>
      <c r="L763" s="72">
        <v>130.49600000000001</v>
      </c>
      <c r="M763" s="72">
        <v>111.32299999999999</v>
      </c>
      <c r="N763" s="72">
        <v>95.418999999999997</v>
      </c>
      <c r="O763" s="72">
        <v>88.311999999999998</v>
      </c>
      <c r="P763" s="72">
        <v>84.847999999999999</v>
      </c>
      <c r="Q763" s="72">
        <v>81.474000000000004</v>
      </c>
      <c r="R763" s="72">
        <v>72.677999999999997</v>
      </c>
      <c r="S763" s="72">
        <v>58.643999999999998</v>
      </c>
      <c r="T763" s="72">
        <v>43.658999999999999</v>
      </c>
      <c r="U763" s="72">
        <v>29.106999999999999</v>
      </c>
      <c r="V763" s="72">
        <v>16.603000000000002</v>
      </c>
      <c r="W763" s="72">
        <v>8.1929999999999996</v>
      </c>
      <c r="X763" s="72">
        <v>3.302</v>
      </c>
      <c r="Y763" s="72">
        <v>0.93600000000000005</v>
      </c>
      <c r="Z763" s="72">
        <v>0.14599999999999999</v>
      </c>
      <c r="AA763" s="72">
        <v>1.2E-2</v>
      </c>
      <c r="AB763" s="4" t="s">
        <v>291</v>
      </c>
      <c r="AD763" s="1">
        <f t="shared" si="11"/>
        <v>12.589</v>
      </c>
    </row>
    <row r="764" spans="1:30" x14ac:dyDescent="0.3">
      <c r="A764" s="65">
        <v>763</v>
      </c>
      <c r="B764" s="66" t="s">
        <v>323</v>
      </c>
      <c r="C764" s="69" t="s">
        <v>87</v>
      </c>
      <c r="D764" s="71"/>
      <c r="E764" s="71">
        <v>266</v>
      </c>
      <c r="F764" s="71">
        <v>2045</v>
      </c>
      <c r="G764" s="72">
        <v>160.828</v>
      </c>
      <c r="H764" s="72">
        <v>154.465</v>
      </c>
      <c r="I764" s="72">
        <v>147.971</v>
      </c>
      <c r="J764" s="72">
        <v>142.78899999999999</v>
      </c>
      <c r="K764" s="72">
        <v>139.351</v>
      </c>
      <c r="L764" s="72">
        <v>137.363</v>
      </c>
      <c r="M764" s="72">
        <v>129.68</v>
      </c>
      <c r="N764" s="72">
        <v>110.36799999999999</v>
      </c>
      <c r="O764" s="72">
        <v>94.29</v>
      </c>
      <c r="P764" s="72">
        <v>86.866</v>
      </c>
      <c r="Q764" s="72">
        <v>82.683999999999997</v>
      </c>
      <c r="R764" s="72">
        <v>78.444999999999993</v>
      </c>
      <c r="S764" s="72">
        <v>68.674000000000007</v>
      </c>
      <c r="T764" s="72">
        <v>53.444000000000003</v>
      </c>
      <c r="U764" s="72">
        <v>37.598999999999997</v>
      </c>
      <c r="V764" s="72">
        <v>22.745000000000001</v>
      </c>
      <c r="W764" s="72">
        <v>10.999000000000001</v>
      </c>
      <c r="X764" s="72">
        <v>4.1459999999999999</v>
      </c>
      <c r="Y764" s="72">
        <v>1.1100000000000001</v>
      </c>
      <c r="Z764" s="72">
        <v>0.17799999999999999</v>
      </c>
      <c r="AA764" s="72">
        <v>1.4999999999999999E-2</v>
      </c>
      <c r="AB764" s="4" t="s">
        <v>291</v>
      </c>
      <c r="AD764" s="1">
        <f t="shared" si="11"/>
        <v>16.448</v>
      </c>
    </row>
    <row r="765" spans="1:30" x14ac:dyDescent="0.3">
      <c r="A765" s="65">
        <v>764</v>
      </c>
      <c r="B765" s="66" t="s">
        <v>323</v>
      </c>
      <c r="C765" s="69" t="s">
        <v>87</v>
      </c>
      <c r="D765" s="71"/>
      <c r="E765" s="71">
        <v>266</v>
      </c>
      <c r="F765" s="71">
        <v>2050</v>
      </c>
      <c r="G765" s="72">
        <v>164.29499999999999</v>
      </c>
      <c r="H765" s="72">
        <v>160.04599999999999</v>
      </c>
      <c r="I765" s="72">
        <v>154.05699999999999</v>
      </c>
      <c r="J765" s="72">
        <v>147.57900000000001</v>
      </c>
      <c r="K765" s="72">
        <v>142.23599999999999</v>
      </c>
      <c r="L765" s="72">
        <v>138.75899999999999</v>
      </c>
      <c r="M765" s="72">
        <v>136.60499999999999</v>
      </c>
      <c r="N765" s="72">
        <v>128.66900000000001</v>
      </c>
      <c r="O765" s="72">
        <v>109.197</v>
      </c>
      <c r="P765" s="72">
        <v>92.897999999999996</v>
      </c>
      <c r="Q765" s="72">
        <v>84.82</v>
      </c>
      <c r="R765" s="72">
        <v>79.804000000000002</v>
      </c>
      <c r="S765" s="72">
        <v>74.352000000000004</v>
      </c>
      <c r="T765" s="72">
        <v>62.848999999999997</v>
      </c>
      <c r="U765" s="72">
        <v>46.28</v>
      </c>
      <c r="V765" s="72">
        <v>29.628</v>
      </c>
      <c r="W765" s="72">
        <v>15.254</v>
      </c>
      <c r="X765" s="72">
        <v>5.665</v>
      </c>
      <c r="Y765" s="72">
        <v>1.427</v>
      </c>
      <c r="Z765" s="72">
        <v>0.218</v>
      </c>
      <c r="AA765" s="72">
        <v>1.7999999999999999E-2</v>
      </c>
      <c r="AB765" s="4" t="s">
        <v>291</v>
      </c>
      <c r="AD765" s="1">
        <f t="shared" si="11"/>
        <v>22.582000000000001</v>
      </c>
    </row>
    <row r="766" spans="1:30" x14ac:dyDescent="0.3">
      <c r="A766" s="65">
        <v>765</v>
      </c>
      <c r="B766" s="66" t="s">
        <v>323</v>
      </c>
      <c r="C766" s="69" t="s">
        <v>87</v>
      </c>
      <c r="D766" s="71"/>
      <c r="E766" s="71">
        <v>266</v>
      </c>
      <c r="F766" s="71">
        <v>2055</v>
      </c>
      <c r="G766" s="72">
        <v>165.101</v>
      </c>
      <c r="H766" s="72">
        <v>163.59399999999999</v>
      </c>
      <c r="I766" s="72">
        <v>159.66800000000001</v>
      </c>
      <c r="J766" s="72">
        <v>153.679</v>
      </c>
      <c r="K766" s="72">
        <v>147.04900000000001</v>
      </c>
      <c r="L766" s="72">
        <v>141.68899999999999</v>
      </c>
      <c r="M766" s="72">
        <v>138.07300000000001</v>
      </c>
      <c r="N766" s="72">
        <v>135.63399999999999</v>
      </c>
      <c r="O766" s="72">
        <v>127.398</v>
      </c>
      <c r="P766" s="72">
        <v>107.699</v>
      </c>
      <c r="Q766" s="72">
        <v>90.856999999999999</v>
      </c>
      <c r="R766" s="72">
        <v>82.043000000000006</v>
      </c>
      <c r="S766" s="72">
        <v>75.875</v>
      </c>
      <c r="T766" s="72">
        <v>68.367000000000004</v>
      </c>
      <c r="U766" s="72">
        <v>54.817999999999998</v>
      </c>
      <c r="V766" s="72">
        <v>36.886000000000003</v>
      </c>
      <c r="W766" s="72">
        <v>20.227</v>
      </c>
      <c r="X766" s="72">
        <v>8.07</v>
      </c>
      <c r="Y766" s="72">
        <v>2.0270000000000001</v>
      </c>
      <c r="Z766" s="72">
        <v>0.29399999999999998</v>
      </c>
      <c r="AA766" s="72">
        <v>2.3E-2</v>
      </c>
      <c r="AB766" s="4">
        <v>1E-3</v>
      </c>
      <c r="AD766" s="1">
        <f t="shared" si="11"/>
        <v>30.642000000000003</v>
      </c>
    </row>
    <row r="767" spans="1:30" x14ac:dyDescent="0.3">
      <c r="A767" s="65">
        <v>766</v>
      </c>
      <c r="B767" s="66" t="s">
        <v>323</v>
      </c>
      <c r="C767" s="69" t="s">
        <v>87</v>
      </c>
      <c r="D767" s="71"/>
      <c r="E767" s="71">
        <v>266</v>
      </c>
      <c r="F767" s="71">
        <v>2060</v>
      </c>
      <c r="G767" s="72">
        <v>164.29300000000001</v>
      </c>
      <c r="H767" s="72">
        <v>164.49100000000001</v>
      </c>
      <c r="I767" s="72">
        <v>163.25200000000001</v>
      </c>
      <c r="J767" s="72">
        <v>159.31399999999999</v>
      </c>
      <c r="K767" s="72">
        <v>153.16800000000001</v>
      </c>
      <c r="L767" s="72">
        <v>146.53</v>
      </c>
      <c r="M767" s="72">
        <v>141.05000000000001</v>
      </c>
      <c r="N767" s="72">
        <v>137.17099999999999</v>
      </c>
      <c r="O767" s="72">
        <v>134.386</v>
      </c>
      <c r="P767" s="72">
        <v>125.753</v>
      </c>
      <c r="Q767" s="72">
        <v>105.46899999999999</v>
      </c>
      <c r="R767" s="72">
        <v>88.054000000000002</v>
      </c>
      <c r="S767" s="72">
        <v>78.228999999999999</v>
      </c>
      <c r="T767" s="72">
        <v>70.078000000000003</v>
      </c>
      <c r="U767" s="72">
        <v>60.055</v>
      </c>
      <c r="V767" s="72">
        <v>44.182000000000002</v>
      </c>
      <c r="W767" s="72">
        <v>25.625</v>
      </c>
      <c r="X767" s="72">
        <v>10.988</v>
      </c>
      <c r="Y767" s="72">
        <v>2.996</v>
      </c>
      <c r="Z767" s="72">
        <v>0.439</v>
      </c>
      <c r="AA767" s="72">
        <v>3.3000000000000002E-2</v>
      </c>
      <c r="AB767" s="4">
        <v>1E-3</v>
      </c>
      <c r="AD767" s="1">
        <f t="shared" si="11"/>
        <v>40.082000000000001</v>
      </c>
    </row>
    <row r="768" spans="1:30" x14ac:dyDescent="0.3">
      <c r="A768" s="65">
        <v>767</v>
      </c>
      <c r="B768" s="66" t="s">
        <v>323</v>
      </c>
      <c r="C768" s="69" t="s">
        <v>87</v>
      </c>
      <c r="D768" s="71"/>
      <c r="E768" s="71">
        <v>266</v>
      </c>
      <c r="F768" s="71">
        <v>2065</v>
      </c>
      <c r="G768" s="72">
        <v>163.40799999999999</v>
      </c>
      <c r="H768" s="72">
        <v>163.77000000000001</v>
      </c>
      <c r="I768" s="72">
        <v>164.18799999999999</v>
      </c>
      <c r="J768" s="72">
        <v>162.92099999999999</v>
      </c>
      <c r="K768" s="72">
        <v>158.82</v>
      </c>
      <c r="L768" s="72">
        <v>152.66200000000001</v>
      </c>
      <c r="M768" s="72">
        <v>145.91300000000001</v>
      </c>
      <c r="N768" s="72">
        <v>140.19499999999999</v>
      </c>
      <c r="O768" s="72">
        <v>135.99700000000001</v>
      </c>
      <c r="P768" s="72">
        <v>132.76499999999999</v>
      </c>
      <c r="Q768" s="72">
        <v>123.29600000000001</v>
      </c>
      <c r="R768" s="72">
        <v>102.39700000000001</v>
      </c>
      <c r="S768" s="72">
        <v>84.180999999999997</v>
      </c>
      <c r="T768" s="72">
        <v>72.540000000000006</v>
      </c>
      <c r="U768" s="72">
        <v>61.959000000000003</v>
      </c>
      <c r="V768" s="72">
        <v>48.899000000000001</v>
      </c>
      <c r="W768" s="72">
        <v>31.190999999999999</v>
      </c>
      <c r="X768" s="72">
        <v>14.260999999999999</v>
      </c>
      <c r="Y768" s="72">
        <v>4.2240000000000002</v>
      </c>
      <c r="Z768" s="72">
        <v>0.67800000000000005</v>
      </c>
      <c r="AA768" s="72">
        <v>5.0999999999999997E-2</v>
      </c>
      <c r="AB768" s="4">
        <v>1E-3</v>
      </c>
      <c r="AD768" s="1">
        <f t="shared" si="11"/>
        <v>50.405999999999999</v>
      </c>
    </row>
    <row r="769" spans="1:30" x14ac:dyDescent="0.3">
      <c r="A769" s="65">
        <v>768</v>
      </c>
      <c r="B769" s="66" t="s">
        <v>323</v>
      </c>
      <c r="C769" s="69" t="s">
        <v>87</v>
      </c>
      <c r="D769" s="71"/>
      <c r="E769" s="71">
        <v>266</v>
      </c>
      <c r="F769" s="71">
        <v>2070</v>
      </c>
      <c r="G769" s="72">
        <v>162.85599999999999</v>
      </c>
      <c r="H769" s="72">
        <v>162.91999999999999</v>
      </c>
      <c r="I769" s="72">
        <v>163.48500000000001</v>
      </c>
      <c r="J769" s="72">
        <v>163.87200000000001</v>
      </c>
      <c r="K769" s="72">
        <v>162.43199999999999</v>
      </c>
      <c r="L769" s="72">
        <v>158.30099999999999</v>
      </c>
      <c r="M769" s="72">
        <v>152.03200000000001</v>
      </c>
      <c r="N769" s="72">
        <v>145.05600000000001</v>
      </c>
      <c r="O769" s="72">
        <v>139.04499999999999</v>
      </c>
      <c r="P769" s="72">
        <v>134.435</v>
      </c>
      <c r="Q769" s="72">
        <v>130.297</v>
      </c>
      <c r="R769" s="72">
        <v>119.88</v>
      </c>
      <c r="S769" s="72">
        <v>98.117000000000004</v>
      </c>
      <c r="T769" s="72">
        <v>78.353999999999999</v>
      </c>
      <c r="U769" s="72">
        <v>64.525999999999996</v>
      </c>
      <c r="V769" s="72">
        <v>50.965000000000003</v>
      </c>
      <c r="W769" s="72">
        <v>35.11</v>
      </c>
      <c r="X769" s="72">
        <v>17.818000000000001</v>
      </c>
      <c r="Y769" s="72">
        <v>5.6970000000000001</v>
      </c>
      <c r="Z769" s="72">
        <v>1.0069999999999999</v>
      </c>
      <c r="AA769" s="72">
        <v>8.4000000000000005E-2</v>
      </c>
      <c r="AB769" s="4">
        <v>1E-3</v>
      </c>
      <c r="AD769" s="1">
        <f t="shared" si="11"/>
        <v>59.716999999999999</v>
      </c>
    </row>
    <row r="770" spans="1:30" x14ac:dyDescent="0.3">
      <c r="A770" s="65">
        <v>769</v>
      </c>
      <c r="B770" s="66" t="s">
        <v>323</v>
      </c>
      <c r="C770" s="69" t="s">
        <v>87</v>
      </c>
      <c r="D770" s="71"/>
      <c r="E770" s="71">
        <v>266</v>
      </c>
      <c r="F770" s="71">
        <v>2075</v>
      </c>
      <c r="G770" s="72">
        <v>162.37799999999999</v>
      </c>
      <c r="H770" s="72">
        <v>162.39099999999999</v>
      </c>
      <c r="I770" s="72">
        <v>162.65100000000001</v>
      </c>
      <c r="J770" s="72">
        <v>163.18600000000001</v>
      </c>
      <c r="K770" s="72">
        <v>163.398</v>
      </c>
      <c r="L770" s="72">
        <v>161.90899999999999</v>
      </c>
      <c r="M770" s="72">
        <v>157.65899999999999</v>
      </c>
      <c r="N770" s="72">
        <v>151.16300000000001</v>
      </c>
      <c r="O770" s="72">
        <v>143.911</v>
      </c>
      <c r="P770" s="72">
        <v>137.51900000000001</v>
      </c>
      <c r="Q770" s="72">
        <v>132.05500000000001</v>
      </c>
      <c r="R770" s="72">
        <v>126.864</v>
      </c>
      <c r="S770" s="72">
        <v>115.116</v>
      </c>
      <c r="T770" s="72">
        <v>91.652000000000001</v>
      </c>
      <c r="U770" s="72">
        <v>70.093999999999994</v>
      </c>
      <c r="V770" s="72">
        <v>53.557000000000002</v>
      </c>
      <c r="W770" s="72">
        <v>37.165999999999997</v>
      </c>
      <c r="X770" s="72">
        <v>20.55</v>
      </c>
      <c r="Y770" s="72">
        <v>7.3769999999999998</v>
      </c>
      <c r="Z770" s="72">
        <v>1.4259999999999999</v>
      </c>
      <c r="AA770" s="72">
        <v>0.13300000000000001</v>
      </c>
      <c r="AB770" s="4">
        <v>2E-3</v>
      </c>
      <c r="AD770" s="1">
        <f t="shared" si="11"/>
        <v>66.653999999999982</v>
      </c>
    </row>
    <row r="771" spans="1:30" x14ac:dyDescent="0.3">
      <c r="A771" s="65">
        <v>770</v>
      </c>
      <c r="B771" s="66" t="s">
        <v>323</v>
      </c>
      <c r="C771" s="69" t="s">
        <v>87</v>
      </c>
      <c r="D771" s="71"/>
      <c r="E771" s="71">
        <v>266</v>
      </c>
      <c r="F771" s="71">
        <v>2080</v>
      </c>
      <c r="G771" s="72">
        <v>160.97300000000001</v>
      </c>
      <c r="H771" s="72">
        <v>161.935</v>
      </c>
      <c r="I771" s="72">
        <v>162.13399999999999</v>
      </c>
      <c r="J771" s="72">
        <v>162.36600000000001</v>
      </c>
      <c r="K771" s="72">
        <v>162.73099999999999</v>
      </c>
      <c r="L771" s="72">
        <v>162.886</v>
      </c>
      <c r="M771" s="72">
        <v>161.268</v>
      </c>
      <c r="N771" s="72">
        <v>156.78399999999999</v>
      </c>
      <c r="O771" s="72">
        <v>150.01300000000001</v>
      </c>
      <c r="P771" s="72">
        <v>142.40199999999999</v>
      </c>
      <c r="Q771" s="72">
        <v>135.202</v>
      </c>
      <c r="R771" s="72">
        <v>128.75</v>
      </c>
      <c r="S771" s="72">
        <v>122.078</v>
      </c>
      <c r="T771" s="72">
        <v>107.9</v>
      </c>
      <c r="U771" s="72">
        <v>82.433999999999997</v>
      </c>
      <c r="V771" s="72">
        <v>58.686999999999998</v>
      </c>
      <c r="W771" s="72">
        <v>39.612000000000002</v>
      </c>
      <c r="X771" s="72">
        <v>22.247</v>
      </c>
      <c r="Y771" s="72">
        <v>8.7949999999999999</v>
      </c>
      <c r="Z771" s="72">
        <v>1.9319999999999999</v>
      </c>
      <c r="AA771" s="72">
        <v>0.19900000000000001</v>
      </c>
      <c r="AB771" s="4">
        <v>2E-3</v>
      </c>
      <c r="AD771" s="1">
        <f t="shared" ref="AD771:AD834" si="12">SUM(W771:AB771)</f>
        <v>72.786999999999992</v>
      </c>
    </row>
    <row r="772" spans="1:30" x14ac:dyDescent="0.3">
      <c r="A772" s="65">
        <v>771</v>
      </c>
      <c r="B772" s="66" t="s">
        <v>323</v>
      </c>
      <c r="C772" s="69" t="s">
        <v>87</v>
      </c>
      <c r="D772" s="71"/>
      <c r="E772" s="71">
        <v>266</v>
      </c>
      <c r="F772" s="71">
        <v>2085</v>
      </c>
      <c r="G772" s="72">
        <v>158.77099999999999</v>
      </c>
      <c r="H772" s="72">
        <v>160.55799999999999</v>
      </c>
      <c r="I772" s="72">
        <v>161.69200000000001</v>
      </c>
      <c r="J772" s="72">
        <v>161.86199999999999</v>
      </c>
      <c r="K772" s="72">
        <v>161.929</v>
      </c>
      <c r="L772" s="72">
        <v>162.24100000000001</v>
      </c>
      <c r="M772" s="72">
        <v>162.262</v>
      </c>
      <c r="N772" s="72">
        <v>160.40600000000001</v>
      </c>
      <c r="O772" s="72">
        <v>155.63800000000001</v>
      </c>
      <c r="P772" s="72">
        <v>148.512</v>
      </c>
      <c r="Q772" s="72">
        <v>140.11799999999999</v>
      </c>
      <c r="R772" s="72">
        <v>131.99100000000001</v>
      </c>
      <c r="S772" s="72">
        <v>124.14100000000001</v>
      </c>
      <c r="T772" s="72">
        <v>114.795</v>
      </c>
      <c r="U772" s="72">
        <v>97.540999999999997</v>
      </c>
      <c r="V772" s="72">
        <v>69.587000000000003</v>
      </c>
      <c r="W772" s="72">
        <v>43.988999999999997</v>
      </c>
      <c r="X772" s="72">
        <v>24.213000000000001</v>
      </c>
      <c r="Y772" s="72">
        <v>9.8209999999999997</v>
      </c>
      <c r="Z772" s="72">
        <v>2.4039999999999999</v>
      </c>
      <c r="AA772" s="72">
        <v>0.28499999999999998</v>
      </c>
      <c r="AB772" s="4" t="s">
        <v>291</v>
      </c>
      <c r="AD772" s="1">
        <f t="shared" si="12"/>
        <v>80.711999999999989</v>
      </c>
    </row>
    <row r="773" spans="1:30" x14ac:dyDescent="0.3">
      <c r="A773" s="65">
        <v>772</v>
      </c>
      <c r="B773" s="66" t="s">
        <v>323</v>
      </c>
      <c r="C773" s="69" t="s">
        <v>87</v>
      </c>
      <c r="D773" s="71"/>
      <c r="E773" s="71">
        <v>266</v>
      </c>
      <c r="F773" s="71">
        <v>2090</v>
      </c>
      <c r="G773" s="72">
        <v>155.94300000000001</v>
      </c>
      <c r="H773" s="72">
        <v>158.37799999999999</v>
      </c>
      <c r="I773" s="72">
        <v>160.32499999999999</v>
      </c>
      <c r="J773" s="72">
        <v>161.43</v>
      </c>
      <c r="K773" s="72">
        <v>161.44300000000001</v>
      </c>
      <c r="L773" s="72">
        <v>161.459</v>
      </c>
      <c r="M773" s="72">
        <v>161.64400000000001</v>
      </c>
      <c r="N773" s="72">
        <v>161.43100000000001</v>
      </c>
      <c r="O773" s="72">
        <v>159.285</v>
      </c>
      <c r="P773" s="72">
        <v>154.154</v>
      </c>
      <c r="Q773" s="72">
        <v>146.251</v>
      </c>
      <c r="R773" s="72">
        <v>136.959</v>
      </c>
      <c r="S773" s="72">
        <v>127.509</v>
      </c>
      <c r="T773" s="72">
        <v>117.104</v>
      </c>
      <c r="U773" s="72">
        <v>104.28100000000001</v>
      </c>
      <c r="V773" s="72">
        <v>82.988</v>
      </c>
      <c r="W773" s="72">
        <v>52.826000000000001</v>
      </c>
      <c r="X773" s="72">
        <v>27.43</v>
      </c>
      <c r="Y773" s="72">
        <v>11.016999999999999</v>
      </c>
      <c r="Z773" s="72">
        <v>2.8010000000000002</v>
      </c>
      <c r="AA773" s="72">
        <v>0.378</v>
      </c>
      <c r="AB773" s="4" t="s">
        <v>291</v>
      </c>
      <c r="AD773" s="1">
        <f t="shared" si="12"/>
        <v>94.451999999999998</v>
      </c>
    </row>
    <row r="774" spans="1:30" x14ac:dyDescent="0.3">
      <c r="A774" s="65">
        <v>773</v>
      </c>
      <c r="B774" s="66" t="s">
        <v>323</v>
      </c>
      <c r="C774" s="69" t="s">
        <v>87</v>
      </c>
      <c r="D774" s="71"/>
      <c r="E774" s="71">
        <v>266</v>
      </c>
      <c r="F774" s="71">
        <v>2095</v>
      </c>
      <c r="G774" s="72">
        <v>152.98599999999999</v>
      </c>
      <c r="H774" s="72">
        <v>155.57499999999999</v>
      </c>
      <c r="I774" s="72">
        <v>158.16200000000001</v>
      </c>
      <c r="J774" s="72">
        <v>160.07599999999999</v>
      </c>
      <c r="K774" s="72">
        <v>161.02500000000001</v>
      </c>
      <c r="L774" s="72">
        <v>160.98400000000001</v>
      </c>
      <c r="M774" s="72">
        <v>160.88399999999999</v>
      </c>
      <c r="N774" s="72">
        <v>160.85400000000001</v>
      </c>
      <c r="O774" s="72">
        <v>160.357</v>
      </c>
      <c r="P774" s="72">
        <v>157.84</v>
      </c>
      <c r="Q774" s="72">
        <v>151.928</v>
      </c>
      <c r="R774" s="72">
        <v>143.126</v>
      </c>
      <c r="S774" s="72">
        <v>132.55600000000001</v>
      </c>
      <c r="T774" s="72">
        <v>120.64400000000001</v>
      </c>
      <c r="U774" s="72">
        <v>106.884</v>
      </c>
      <c r="V774" s="72">
        <v>89.397000000000006</v>
      </c>
      <c r="W774" s="72">
        <v>63.752000000000002</v>
      </c>
      <c r="X774" s="72">
        <v>33.566000000000003</v>
      </c>
      <c r="Y774" s="72">
        <v>12.84</v>
      </c>
      <c r="Z774" s="72">
        <v>3.2709999999999999</v>
      </c>
      <c r="AA774" s="72">
        <v>0.46800000000000003</v>
      </c>
      <c r="AB774" s="4" t="s">
        <v>291</v>
      </c>
      <c r="AD774" s="1">
        <f t="shared" si="12"/>
        <v>113.89700000000002</v>
      </c>
    </row>
    <row r="775" spans="1:30" x14ac:dyDescent="0.3">
      <c r="A775" s="65">
        <v>774</v>
      </c>
      <c r="B775" s="66" t="s">
        <v>323</v>
      </c>
      <c r="C775" s="69" t="s">
        <v>87</v>
      </c>
      <c r="D775" s="71"/>
      <c r="E775" s="71">
        <v>266</v>
      </c>
      <c r="F775" s="71">
        <v>2100</v>
      </c>
      <c r="G775" s="72">
        <v>150.33600000000001</v>
      </c>
      <c r="H775" s="72">
        <v>152.642</v>
      </c>
      <c r="I775" s="72">
        <v>155.37299999999999</v>
      </c>
      <c r="J775" s="72">
        <v>157.92699999999999</v>
      </c>
      <c r="K775" s="72">
        <v>159.68799999999999</v>
      </c>
      <c r="L775" s="72">
        <v>160.58099999999999</v>
      </c>
      <c r="M775" s="72">
        <v>160.434</v>
      </c>
      <c r="N775" s="72">
        <v>160.13399999999999</v>
      </c>
      <c r="O775" s="72">
        <v>159.839</v>
      </c>
      <c r="P775" s="72">
        <v>158.982</v>
      </c>
      <c r="Q775" s="72">
        <v>155.685</v>
      </c>
      <c r="R775" s="72">
        <v>148.86099999999999</v>
      </c>
      <c r="S775" s="72">
        <v>138.77699999999999</v>
      </c>
      <c r="T775" s="72">
        <v>125.78700000000001</v>
      </c>
      <c r="U775" s="72">
        <v>110.622</v>
      </c>
      <c r="V775" s="72">
        <v>92.304000000000002</v>
      </c>
      <c r="W775" s="72">
        <v>69.468999999999994</v>
      </c>
      <c r="X775" s="72">
        <v>41.231000000000002</v>
      </c>
      <c r="Y775" s="72">
        <v>16.138999999999999</v>
      </c>
      <c r="Z775" s="72">
        <v>3.9609999999999999</v>
      </c>
      <c r="AA775" s="72">
        <v>0.57499999999999996</v>
      </c>
      <c r="AB775" s="4" t="s">
        <v>291</v>
      </c>
      <c r="AD775" s="1">
        <f t="shared" si="12"/>
        <v>131.37499999999997</v>
      </c>
    </row>
    <row r="776" spans="1:30" x14ac:dyDescent="0.3">
      <c r="A776" s="65">
        <v>775</v>
      </c>
      <c r="B776" s="66" t="s">
        <v>323</v>
      </c>
      <c r="C776" s="69" t="s">
        <v>88</v>
      </c>
      <c r="D776" s="71"/>
      <c r="E776" s="71">
        <v>678</v>
      </c>
      <c r="F776" s="71">
        <v>2015</v>
      </c>
      <c r="G776" s="72">
        <v>15.618</v>
      </c>
      <c r="H776" s="72">
        <v>14.324</v>
      </c>
      <c r="I776" s="72">
        <v>12.87</v>
      </c>
      <c r="J776" s="72">
        <v>10.518000000000001</v>
      </c>
      <c r="K776" s="72">
        <v>8.6549999999999994</v>
      </c>
      <c r="L776" s="72">
        <v>8.0609999999999999</v>
      </c>
      <c r="M776" s="72">
        <v>5.9539999999999997</v>
      </c>
      <c r="N776" s="72">
        <v>6.21</v>
      </c>
      <c r="O776" s="72">
        <v>4.01</v>
      </c>
      <c r="P776" s="72">
        <v>3.3050000000000002</v>
      </c>
      <c r="Q776" s="72">
        <v>2.484</v>
      </c>
      <c r="R776" s="72">
        <v>1.6970000000000001</v>
      </c>
      <c r="S776" s="72">
        <v>1.125</v>
      </c>
      <c r="T776" s="72">
        <v>0.67800000000000005</v>
      </c>
      <c r="U776" s="72">
        <v>0.56200000000000006</v>
      </c>
      <c r="V776" s="72">
        <v>0.68100000000000005</v>
      </c>
      <c r="W776" s="72">
        <v>0.40200000000000002</v>
      </c>
      <c r="X776" s="72">
        <v>0.161</v>
      </c>
      <c r="Y776" s="72">
        <v>4.1000000000000002E-2</v>
      </c>
      <c r="Z776" s="72">
        <v>5.0000000000000001E-3</v>
      </c>
      <c r="AA776" s="72">
        <v>0</v>
      </c>
      <c r="AB776" s="4" t="s">
        <v>291</v>
      </c>
      <c r="AD776" s="1">
        <f t="shared" si="12"/>
        <v>0.6090000000000001</v>
      </c>
    </row>
    <row r="777" spans="1:30" x14ac:dyDescent="0.3">
      <c r="A777" s="65">
        <v>776</v>
      </c>
      <c r="B777" s="66" t="s">
        <v>323</v>
      </c>
      <c r="C777" s="69" t="s">
        <v>88</v>
      </c>
      <c r="D777" s="71"/>
      <c r="E777" s="71">
        <v>678</v>
      </c>
      <c r="F777" s="71">
        <v>2020</v>
      </c>
      <c r="G777" s="72">
        <v>16.268999999999998</v>
      </c>
      <c r="H777" s="72">
        <v>15.260999999999999</v>
      </c>
      <c r="I777" s="72">
        <v>14.16</v>
      </c>
      <c r="J777" s="72">
        <v>12.502000000000001</v>
      </c>
      <c r="K777" s="72">
        <v>9.907</v>
      </c>
      <c r="L777" s="72">
        <v>8.0619999999999994</v>
      </c>
      <c r="M777" s="72">
        <v>7.5810000000000004</v>
      </c>
      <c r="N777" s="72">
        <v>5.6059999999999999</v>
      </c>
      <c r="O777" s="72">
        <v>5.9169999999999998</v>
      </c>
      <c r="P777" s="72">
        <v>3.7959999999999998</v>
      </c>
      <c r="Q777" s="72">
        <v>3.1110000000000002</v>
      </c>
      <c r="R777" s="72">
        <v>2.3090000000000002</v>
      </c>
      <c r="S777" s="72">
        <v>1.5409999999999999</v>
      </c>
      <c r="T777" s="72">
        <v>0.97499999999999998</v>
      </c>
      <c r="U777" s="72">
        <v>0.54600000000000004</v>
      </c>
      <c r="V777" s="72">
        <v>0.40500000000000003</v>
      </c>
      <c r="W777" s="72">
        <v>0.40699999999999997</v>
      </c>
      <c r="X777" s="72">
        <v>0.182</v>
      </c>
      <c r="Y777" s="72">
        <v>4.7E-2</v>
      </c>
      <c r="Z777" s="72">
        <v>6.0000000000000001E-3</v>
      </c>
      <c r="AA777" s="72">
        <v>0</v>
      </c>
      <c r="AB777" s="4" t="s">
        <v>291</v>
      </c>
      <c r="AD777" s="1">
        <f t="shared" si="12"/>
        <v>0.64200000000000002</v>
      </c>
    </row>
    <row r="778" spans="1:30" x14ac:dyDescent="0.3">
      <c r="A778" s="65">
        <v>777</v>
      </c>
      <c r="B778" s="66" t="s">
        <v>323</v>
      </c>
      <c r="C778" s="69" t="s">
        <v>88</v>
      </c>
      <c r="D778" s="71"/>
      <c r="E778" s="71">
        <v>678</v>
      </c>
      <c r="F778" s="71">
        <v>2025</v>
      </c>
      <c r="G778" s="72">
        <v>17.199000000000002</v>
      </c>
      <c r="H778" s="72">
        <v>15.922000000000001</v>
      </c>
      <c r="I778" s="72">
        <v>15.099</v>
      </c>
      <c r="J778" s="72">
        <v>13.8</v>
      </c>
      <c r="K778" s="72">
        <v>11.891</v>
      </c>
      <c r="L778" s="72">
        <v>9.3219999999999992</v>
      </c>
      <c r="M778" s="72">
        <v>7.6040000000000001</v>
      </c>
      <c r="N778" s="72">
        <v>7.22</v>
      </c>
      <c r="O778" s="72">
        <v>5.3380000000000001</v>
      </c>
      <c r="P778" s="72">
        <v>5.66</v>
      </c>
      <c r="Q778" s="72">
        <v>3.5920000000000001</v>
      </c>
      <c r="R778" s="72">
        <v>2.9079999999999999</v>
      </c>
      <c r="S778" s="72">
        <v>2.109</v>
      </c>
      <c r="T778" s="72">
        <v>1.347</v>
      </c>
      <c r="U778" s="72">
        <v>0.79400000000000004</v>
      </c>
      <c r="V778" s="72">
        <v>0.39600000000000002</v>
      </c>
      <c r="W778" s="72">
        <v>0.24299999999999999</v>
      </c>
      <c r="X778" s="72">
        <v>0.185</v>
      </c>
      <c r="Y778" s="72">
        <v>5.1999999999999998E-2</v>
      </c>
      <c r="Z778" s="72">
        <v>8.9999999999999993E-3</v>
      </c>
      <c r="AA778" s="72">
        <v>1E-3</v>
      </c>
      <c r="AB778" s="4" t="s">
        <v>291</v>
      </c>
      <c r="AD778" s="1">
        <f t="shared" si="12"/>
        <v>0.49</v>
      </c>
    </row>
    <row r="779" spans="1:30" x14ac:dyDescent="0.3">
      <c r="A779" s="65">
        <v>778</v>
      </c>
      <c r="B779" s="66" t="s">
        <v>323</v>
      </c>
      <c r="C779" s="69" t="s">
        <v>88</v>
      </c>
      <c r="D779" s="71"/>
      <c r="E779" s="71">
        <v>678</v>
      </c>
      <c r="F779" s="71">
        <v>2030</v>
      </c>
      <c r="G779" s="72">
        <v>18.286999999999999</v>
      </c>
      <c r="H779" s="72">
        <v>16.861999999999998</v>
      </c>
      <c r="I779" s="72">
        <v>15.765000000000001</v>
      </c>
      <c r="J779" s="72">
        <v>14.747999999999999</v>
      </c>
      <c r="K779" s="72">
        <v>13.202</v>
      </c>
      <c r="L779" s="72">
        <v>11.304</v>
      </c>
      <c r="M779" s="72">
        <v>8.8670000000000009</v>
      </c>
      <c r="N779" s="72">
        <v>7.26</v>
      </c>
      <c r="O779" s="72">
        <v>6.931</v>
      </c>
      <c r="P779" s="72">
        <v>5.1070000000000002</v>
      </c>
      <c r="Q779" s="72">
        <v>5.3949999999999996</v>
      </c>
      <c r="R779" s="72">
        <v>3.37</v>
      </c>
      <c r="S779" s="72">
        <v>2.6709999999999998</v>
      </c>
      <c r="T779" s="72">
        <v>1.857</v>
      </c>
      <c r="U779" s="72">
        <v>1.1060000000000001</v>
      </c>
      <c r="V779" s="72">
        <v>0.57999999999999996</v>
      </c>
      <c r="W779" s="72">
        <v>0.23699999999999999</v>
      </c>
      <c r="X779" s="72">
        <v>0.11</v>
      </c>
      <c r="Y779" s="72">
        <v>5.5E-2</v>
      </c>
      <c r="Z779" s="72">
        <v>8.9999999999999993E-3</v>
      </c>
      <c r="AA779" s="72">
        <v>1E-3</v>
      </c>
      <c r="AB779" s="4" t="s">
        <v>291</v>
      </c>
      <c r="AD779" s="1">
        <f t="shared" si="12"/>
        <v>0.41199999999999998</v>
      </c>
    </row>
    <row r="780" spans="1:30" x14ac:dyDescent="0.3">
      <c r="A780" s="65">
        <v>779</v>
      </c>
      <c r="B780" s="66" t="s">
        <v>323</v>
      </c>
      <c r="C780" s="69" t="s">
        <v>88</v>
      </c>
      <c r="D780" s="71"/>
      <c r="E780" s="71">
        <v>678</v>
      </c>
      <c r="F780" s="71">
        <v>2035</v>
      </c>
      <c r="G780" s="72">
        <v>19.254999999999999</v>
      </c>
      <c r="H780" s="72">
        <v>17.952999999999999</v>
      </c>
      <c r="I780" s="72">
        <v>16.704999999999998</v>
      </c>
      <c r="J780" s="72">
        <v>15.414999999999999</v>
      </c>
      <c r="K780" s="72">
        <v>14.144</v>
      </c>
      <c r="L780" s="72">
        <v>12.601000000000001</v>
      </c>
      <c r="M780" s="72">
        <v>10.821</v>
      </c>
      <c r="N780" s="72">
        <v>8.5050000000000008</v>
      </c>
      <c r="O780" s="72">
        <v>6.9740000000000002</v>
      </c>
      <c r="P780" s="72">
        <v>6.6630000000000003</v>
      </c>
      <c r="Q780" s="72">
        <v>4.867</v>
      </c>
      <c r="R780" s="72">
        <v>5.0890000000000004</v>
      </c>
      <c r="S780" s="72">
        <v>3.1030000000000002</v>
      </c>
      <c r="T780" s="72">
        <v>2.36</v>
      </c>
      <c r="U780" s="72">
        <v>1.532</v>
      </c>
      <c r="V780" s="72">
        <v>0.81399999999999995</v>
      </c>
      <c r="W780" s="72">
        <v>0.35299999999999998</v>
      </c>
      <c r="X780" s="72">
        <v>0.109</v>
      </c>
      <c r="Y780" s="72">
        <v>3.3000000000000002E-2</v>
      </c>
      <c r="Z780" s="72">
        <v>8.9999999999999993E-3</v>
      </c>
      <c r="AA780" s="72">
        <v>1E-3</v>
      </c>
      <c r="AB780" s="4">
        <v>0</v>
      </c>
      <c r="AD780" s="1">
        <f t="shared" si="12"/>
        <v>0.505</v>
      </c>
    </row>
    <row r="781" spans="1:30" x14ac:dyDescent="0.3">
      <c r="A781" s="65">
        <v>780</v>
      </c>
      <c r="B781" s="66" t="s">
        <v>323</v>
      </c>
      <c r="C781" s="69" t="s">
        <v>88</v>
      </c>
      <c r="D781" s="71"/>
      <c r="E781" s="71">
        <v>678</v>
      </c>
      <c r="F781" s="71">
        <v>2040</v>
      </c>
      <c r="G781" s="72">
        <v>20.023</v>
      </c>
      <c r="H781" s="72">
        <v>18.927</v>
      </c>
      <c r="I781" s="72">
        <v>17.797999999999998</v>
      </c>
      <c r="J781" s="72">
        <v>16.350999999999999</v>
      </c>
      <c r="K781" s="72">
        <v>14.81</v>
      </c>
      <c r="L781" s="72">
        <v>13.532999999999999</v>
      </c>
      <c r="M781" s="72">
        <v>12.105</v>
      </c>
      <c r="N781" s="72">
        <v>10.430999999999999</v>
      </c>
      <c r="O781" s="72">
        <v>8.1989999999999998</v>
      </c>
      <c r="P781" s="72">
        <v>6.7119999999999997</v>
      </c>
      <c r="Q781" s="72">
        <v>6.3760000000000003</v>
      </c>
      <c r="R781" s="72">
        <v>4.59</v>
      </c>
      <c r="S781" s="72">
        <v>4.7069999999999999</v>
      </c>
      <c r="T781" s="72">
        <v>2.75</v>
      </c>
      <c r="U781" s="72">
        <v>1.956</v>
      </c>
      <c r="V781" s="72">
        <v>1.137</v>
      </c>
      <c r="W781" s="72">
        <v>0.5</v>
      </c>
      <c r="X781" s="72">
        <v>0.16300000000000001</v>
      </c>
      <c r="Y781" s="72">
        <v>3.3000000000000002E-2</v>
      </c>
      <c r="Z781" s="72">
        <v>7.0000000000000001E-3</v>
      </c>
      <c r="AA781" s="72">
        <v>1E-3</v>
      </c>
      <c r="AB781" s="4">
        <v>0</v>
      </c>
      <c r="AD781" s="1">
        <f t="shared" si="12"/>
        <v>0.70400000000000007</v>
      </c>
    </row>
    <row r="782" spans="1:30" x14ac:dyDescent="0.3">
      <c r="A782" s="65">
        <v>781</v>
      </c>
      <c r="B782" s="66" t="s">
        <v>323</v>
      </c>
      <c r="C782" s="69" t="s">
        <v>88</v>
      </c>
      <c r="D782" s="71"/>
      <c r="E782" s="71">
        <v>678</v>
      </c>
      <c r="F782" s="71">
        <v>2045</v>
      </c>
      <c r="G782" s="72">
        <v>20.68</v>
      </c>
      <c r="H782" s="72">
        <v>19.704000000000001</v>
      </c>
      <c r="I782" s="72">
        <v>18.771999999999998</v>
      </c>
      <c r="J782" s="72">
        <v>17.440999999999999</v>
      </c>
      <c r="K782" s="72">
        <v>15.741</v>
      </c>
      <c r="L782" s="72">
        <v>14.196999999999999</v>
      </c>
      <c r="M782" s="72">
        <v>13.032</v>
      </c>
      <c r="N782" s="72">
        <v>11.702</v>
      </c>
      <c r="O782" s="72">
        <v>10.096</v>
      </c>
      <c r="P782" s="72">
        <v>7.9130000000000003</v>
      </c>
      <c r="Q782" s="72">
        <v>6.4260000000000002</v>
      </c>
      <c r="R782" s="72">
        <v>6.0309999999999997</v>
      </c>
      <c r="S782" s="72">
        <v>4.2480000000000002</v>
      </c>
      <c r="T782" s="72">
        <v>4.1870000000000003</v>
      </c>
      <c r="U782" s="72">
        <v>2.2869999999999999</v>
      </c>
      <c r="V782" s="72">
        <v>1.4550000000000001</v>
      </c>
      <c r="W782" s="72">
        <v>0.70299999999999996</v>
      </c>
      <c r="X782" s="72">
        <v>0.23400000000000001</v>
      </c>
      <c r="Y782" s="72">
        <v>0.05</v>
      </c>
      <c r="Z782" s="72">
        <v>7.0000000000000001E-3</v>
      </c>
      <c r="AA782" s="72">
        <v>1E-3</v>
      </c>
      <c r="AB782" s="4">
        <v>1E-3</v>
      </c>
      <c r="AD782" s="1">
        <f t="shared" si="12"/>
        <v>0.996</v>
      </c>
    </row>
    <row r="783" spans="1:30" x14ac:dyDescent="0.3">
      <c r="A783" s="65">
        <v>782</v>
      </c>
      <c r="B783" s="66" t="s">
        <v>323</v>
      </c>
      <c r="C783" s="69" t="s">
        <v>88</v>
      </c>
      <c r="D783" s="71"/>
      <c r="E783" s="71">
        <v>678</v>
      </c>
      <c r="F783" s="71">
        <v>2050</v>
      </c>
      <c r="G783" s="72">
        <v>21.202000000000002</v>
      </c>
      <c r="H783" s="72">
        <v>20.372</v>
      </c>
      <c r="I783" s="72">
        <v>19.552</v>
      </c>
      <c r="J783" s="72">
        <v>18.414000000000001</v>
      </c>
      <c r="K783" s="72">
        <v>16.823</v>
      </c>
      <c r="L783" s="72">
        <v>15.122999999999999</v>
      </c>
      <c r="M783" s="72">
        <v>13.691000000000001</v>
      </c>
      <c r="N783" s="72">
        <v>12.621</v>
      </c>
      <c r="O783" s="72">
        <v>11.348000000000001</v>
      </c>
      <c r="P783" s="72">
        <v>9.7739999999999991</v>
      </c>
      <c r="Q783" s="72">
        <v>7.5919999999999996</v>
      </c>
      <c r="R783" s="72">
        <v>6.0869999999999997</v>
      </c>
      <c r="S783" s="72">
        <v>5.6</v>
      </c>
      <c r="T783" s="72">
        <v>3.7839999999999998</v>
      </c>
      <c r="U783" s="72">
        <v>3.4969999999999999</v>
      </c>
      <c r="V783" s="72">
        <v>1.7090000000000001</v>
      </c>
      <c r="W783" s="72">
        <v>0.90600000000000003</v>
      </c>
      <c r="X783" s="72">
        <v>0.32900000000000001</v>
      </c>
      <c r="Y783" s="72">
        <v>7.0999999999999994E-2</v>
      </c>
      <c r="Z783" s="72">
        <v>8.9999999999999993E-3</v>
      </c>
      <c r="AA783" s="72">
        <v>1E-3</v>
      </c>
      <c r="AB783" s="4">
        <v>1E-3</v>
      </c>
      <c r="AD783" s="1">
        <f t="shared" si="12"/>
        <v>1.3169999999999997</v>
      </c>
    </row>
    <row r="784" spans="1:30" x14ac:dyDescent="0.3">
      <c r="A784" s="65">
        <v>783</v>
      </c>
      <c r="B784" s="66" t="s">
        <v>323</v>
      </c>
      <c r="C784" s="69" t="s">
        <v>88</v>
      </c>
      <c r="D784" s="71"/>
      <c r="E784" s="71">
        <v>678</v>
      </c>
      <c r="F784" s="71">
        <v>2055</v>
      </c>
      <c r="G784" s="72">
        <v>21.651</v>
      </c>
      <c r="H784" s="72">
        <v>20.908000000000001</v>
      </c>
      <c r="I784" s="72">
        <v>20.222000000000001</v>
      </c>
      <c r="J784" s="72">
        <v>19.204000000000001</v>
      </c>
      <c r="K784" s="72">
        <v>17.812999999999999</v>
      </c>
      <c r="L784" s="72">
        <v>16.218</v>
      </c>
      <c r="M784" s="72">
        <v>14.627000000000001</v>
      </c>
      <c r="N784" s="72">
        <v>13.286</v>
      </c>
      <c r="O784" s="72">
        <v>12.265000000000001</v>
      </c>
      <c r="P784" s="72">
        <v>11.007999999999999</v>
      </c>
      <c r="Q784" s="72">
        <v>9.4039999999999999</v>
      </c>
      <c r="R784" s="72">
        <v>7.2080000000000002</v>
      </c>
      <c r="S784" s="72">
        <v>5.6559999999999997</v>
      </c>
      <c r="T784" s="72">
        <v>5.0010000000000003</v>
      </c>
      <c r="U784" s="72">
        <v>3.1680000000000001</v>
      </c>
      <c r="V784" s="72">
        <v>2.6280000000000001</v>
      </c>
      <c r="W784" s="72">
        <v>1.07</v>
      </c>
      <c r="X784" s="72">
        <v>0.42699999999999999</v>
      </c>
      <c r="Y784" s="72">
        <v>0.10199999999999999</v>
      </c>
      <c r="Z784" s="72">
        <v>1.2E-2</v>
      </c>
      <c r="AA784" s="72">
        <v>1E-3</v>
      </c>
      <c r="AB784" s="4">
        <v>1E-3</v>
      </c>
      <c r="AD784" s="1">
        <f t="shared" si="12"/>
        <v>1.613</v>
      </c>
    </row>
    <row r="785" spans="1:30" x14ac:dyDescent="0.3">
      <c r="A785" s="65">
        <v>784</v>
      </c>
      <c r="B785" s="66" t="s">
        <v>323</v>
      </c>
      <c r="C785" s="69" t="s">
        <v>88</v>
      </c>
      <c r="D785" s="71"/>
      <c r="E785" s="71">
        <v>678</v>
      </c>
      <c r="F785" s="71">
        <v>2060</v>
      </c>
      <c r="G785" s="72">
        <v>22.012</v>
      </c>
      <c r="H785" s="72">
        <v>21.372</v>
      </c>
      <c r="I785" s="72">
        <v>20.763000000000002</v>
      </c>
      <c r="J785" s="72">
        <v>19.888000000000002</v>
      </c>
      <c r="K785" s="72">
        <v>18.622</v>
      </c>
      <c r="L785" s="72">
        <v>17.224</v>
      </c>
      <c r="M785" s="72">
        <v>15.73</v>
      </c>
      <c r="N785" s="72">
        <v>14.226000000000001</v>
      </c>
      <c r="O785" s="72">
        <v>12.935</v>
      </c>
      <c r="P785" s="72">
        <v>11.917999999999999</v>
      </c>
      <c r="Q785" s="72">
        <v>10.606999999999999</v>
      </c>
      <c r="R785" s="72">
        <v>8.9440000000000008</v>
      </c>
      <c r="S785" s="72">
        <v>6.7119999999999997</v>
      </c>
      <c r="T785" s="72">
        <v>5.0609999999999999</v>
      </c>
      <c r="U785" s="72">
        <v>4.1980000000000004</v>
      </c>
      <c r="V785" s="72">
        <v>2.3849999999999998</v>
      </c>
      <c r="W785" s="72">
        <v>1.6559999999999999</v>
      </c>
      <c r="X785" s="72">
        <v>0.50600000000000001</v>
      </c>
      <c r="Y785" s="72">
        <v>0.13200000000000001</v>
      </c>
      <c r="Z785" s="72">
        <v>1.7000000000000001E-2</v>
      </c>
      <c r="AA785" s="72">
        <v>1E-3</v>
      </c>
      <c r="AB785" s="4">
        <v>1E-3</v>
      </c>
      <c r="AD785" s="1">
        <f t="shared" si="12"/>
        <v>2.3129999999999997</v>
      </c>
    </row>
    <row r="786" spans="1:30" x14ac:dyDescent="0.3">
      <c r="A786" s="65">
        <v>785</v>
      </c>
      <c r="B786" s="66" t="s">
        <v>323</v>
      </c>
      <c r="C786" s="69" t="s">
        <v>88</v>
      </c>
      <c r="D786" s="71"/>
      <c r="E786" s="71">
        <v>678</v>
      </c>
      <c r="F786" s="71">
        <v>2065</v>
      </c>
      <c r="G786" s="72">
        <v>22.349</v>
      </c>
      <c r="H786" s="72">
        <v>21.748000000000001</v>
      </c>
      <c r="I786" s="72">
        <v>21.233000000000001</v>
      </c>
      <c r="J786" s="72">
        <v>20.443999999999999</v>
      </c>
      <c r="K786" s="72">
        <v>19.327000000000002</v>
      </c>
      <c r="L786" s="72">
        <v>18.052</v>
      </c>
      <c r="M786" s="72">
        <v>16.745999999999999</v>
      </c>
      <c r="N786" s="72">
        <v>15.332000000000001</v>
      </c>
      <c r="O786" s="72">
        <v>13.872999999999999</v>
      </c>
      <c r="P786" s="72">
        <v>12.584</v>
      </c>
      <c r="Q786" s="72">
        <v>11.499000000000001</v>
      </c>
      <c r="R786" s="72">
        <v>10.106</v>
      </c>
      <c r="S786" s="72">
        <v>8.3490000000000002</v>
      </c>
      <c r="T786" s="72">
        <v>6.02</v>
      </c>
      <c r="U786" s="72">
        <v>4.26</v>
      </c>
      <c r="V786" s="72">
        <v>3.1760000000000002</v>
      </c>
      <c r="W786" s="72">
        <v>1.51</v>
      </c>
      <c r="X786" s="72">
        <v>0.78900000000000003</v>
      </c>
      <c r="Y786" s="72">
        <v>0.158</v>
      </c>
      <c r="Z786" s="72">
        <v>2.3E-2</v>
      </c>
      <c r="AA786" s="72">
        <v>2E-3</v>
      </c>
      <c r="AB786" s="4" t="s">
        <v>291</v>
      </c>
      <c r="AD786" s="1">
        <f t="shared" si="12"/>
        <v>2.4819999999999998</v>
      </c>
    </row>
    <row r="787" spans="1:30" x14ac:dyDescent="0.3">
      <c r="A787" s="65">
        <v>786</v>
      </c>
      <c r="B787" s="66" t="s">
        <v>323</v>
      </c>
      <c r="C787" s="69" t="s">
        <v>88</v>
      </c>
      <c r="D787" s="71"/>
      <c r="E787" s="71">
        <v>678</v>
      </c>
      <c r="F787" s="71">
        <v>2070</v>
      </c>
      <c r="G787" s="72">
        <v>22.632999999999999</v>
      </c>
      <c r="H787" s="72">
        <v>22.103000000000002</v>
      </c>
      <c r="I787" s="72">
        <v>21.614000000000001</v>
      </c>
      <c r="J787" s="72">
        <v>20.927</v>
      </c>
      <c r="K787" s="72">
        <v>19.905999999999999</v>
      </c>
      <c r="L787" s="72">
        <v>18.777999999999999</v>
      </c>
      <c r="M787" s="72">
        <v>17.588000000000001</v>
      </c>
      <c r="N787" s="72">
        <v>16.355</v>
      </c>
      <c r="O787" s="72">
        <v>14.977</v>
      </c>
      <c r="P787" s="72">
        <v>13.516</v>
      </c>
      <c r="Q787" s="72">
        <v>12.16</v>
      </c>
      <c r="R787" s="72">
        <v>10.973000000000001</v>
      </c>
      <c r="S787" s="72">
        <v>9.4489999999999998</v>
      </c>
      <c r="T787" s="72">
        <v>7.5049999999999999</v>
      </c>
      <c r="U787" s="72">
        <v>5.0810000000000004</v>
      </c>
      <c r="V787" s="72">
        <v>3.2370000000000001</v>
      </c>
      <c r="W787" s="72">
        <v>2.0230000000000001</v>
      </c>
      <c r="X787" s="72">
        <v>0.72399999999999998</v>
      </c>
      <c r="Y787" s="72">
        <v>0.247</v>
      </c>
      <c r="Z787" s="72">
        <v>2.9000000000000001E-2</v>
      </c>
      <c r="AA787" s="72">
        <v>2E-3</v>
      </c>
      <c r="AB787" s="4" t="s">
        <v>291</v>
      </c>
      <c r="AD787" s="1">
        <f t="shared" si="12"/>
        <v>3.0249999999999995</v>
      </c>
    </row>
    <row r="788" spans="1:30" x14ac:dyDescent="0.3">
      <c r="A788" s="65">
        <v>787</v>
      </c>
      <c r="B788" s="66" t="s">
        <v>323</v>
      </c>
      <c r="C788" s="69" t="s">
        <v>88</v>
      </c>
      <c r="D788" s="71"/>
      <c r="E788" s="71">
        <v>678</v>
      </c>
      <c r="F788" s="71">
        <v>2075</v>
      </c>
      <c r="G788" s="72">
        <v>22.808</v>
      </c>
      <c r="H788" s="72">
        <v>22.404</v>
      </c>
      <c r="I788" s="72">
        <v>21.978999999999999</v>
      </c>
      <c r="J788" s="72">
        <v>21.324999999999999</v>
      </c>
      <c r="K788" s="72">
        <v>20.416</v>
      </c>
      <c r="L788" s="72">
        <v>19.382000000000001</v>
      </c>
      <c r="M788" s="72">
        <v>18.331</v>
      </c>
      <c r="N788" s="72">
        <v>17.204000000000001</v>
      </c>
      <c r="O788" s="72">
        <v>16</v>
      </c>
      <c r="P788" s="72">
        <v>14.613</v>
      </c>
      <c r="Q788" s="72">
        <v>13.079000000000001</v>
      </c>
      <c r="R788" s="72">
        <v>11.619</v>
      </c>
      <c r="S788" s="72">
        <v>10.275</v>
      </c>
      <c r="T788" s="72">
        <v>8.5120000000000005</v>
      </c>
      <c r="U788" s="72">
        <v>6.3570000000000002</v>
      </c>
      <c r="V788" s="72">
        <v>3.8769999999999998</v>
      </c>
      <c r="W788" s="72">
        <v>2.0720000000000001</v>
      </c>
      <c r="X788" s="72">
        <v>0.97899999999999998</v>
      </c>
      <c r="Y788" s="72">
        <v>0.23</v>
      </c>
      <c r="Z788" s="72">
        <v>4.3999999999999997E-2</v>
      </c>
      <c r="AA788" s="72">
        <v>3.0000000000000001E-3</v>
      </c>
      <c r="AB788" s="4" t="s">
        <v>291</v>
      </c>
      <c r="AD788" s="1">
        <f t="shared" si="12"/>
        <v>3.3280000000000003</v>
      </c>
    </row>
    <row r="789" spans="1:30" x14ac:dyDescent="0.3">
      <c r="A789" s="65">
        <v>788</v>
      </c>
      <c r="B789" s="66" t="s">
        <v>323</v>
      </c>
      <c r="C789" s="69" t="s">
        <v>88</v>
      </c>
      <c r="D789" s="71"/>
      <c r="E789" s="71">
        <v>678</v>
      </c>
      <c r="F789" s="71">
        <v>2080</v>
      </c>
      <c r="G789" s="72">
        <v>22.832000000000001</v>
      </c>
      <c r="H789" s="72">
        <v>22.597999999999999</v>
      </c>
      <c r="I789" s="72">
        <v>22.286999999999999</v>
      </c>
      <c r="J789" s="72">
        <v>21.704999999999998</v>
      </c>
      <c r="K789" s="72">
        <v>20.838999999999999</v>
      </c>
      <c r="L789" s="72">
        <v>19.914999999999999</v>
      </c>
      <c r="M789" s="72">
        <v>18.952999999999999</v>
      </c>
      <c r="N789" s="72">
        <v>17.959</v>
      </c>
      <c r="O789" s="72">
        <v>16.855</v>
      </c>
      <c r="P789" s="72">
        <v>15.632999999999999</v>
      </c>
      <c r="Q789" s="72">
        <v>14.157999999999999</v>
      </c>
      <c r="R789" s="72">
        <v>12.515000000000001</v>
      </c>
      <c r="S789" s="72">
        <v>10.901</v>
      </c>
      <c r="T789" s="72">
        <v>9.2789999999999999</v>
      </c>
      <c r="U789" s="72">
        <v>7.2359999999999998</v>
      </c>
      <c r="V789" s="72">
        <v>4.875</v>
      </c>
      <c r="W789" s="72">
        <v>2.5009999999999999</v>
      </c>
      <c r="X789" s="72">
        <v>1.0109999999999999</v>
      </c>
      <c r="Y789" s="72">
        <v>0.314</v>
      </c>
      <c r="Z789" s="72">
        <v>4.2999999999999997E-2</v>
      </c>
      <c r="AA789" s="72">
        <v>4.0000000000000001E-3</v>
      </c>
      <c r="AB789" s="4" t="s">
        <v>291</v>
      </c>
      <c r="AD789" s="1">
        <f t="shared" si="12"/>
        <v>3.8729999999999998</v>
      </c>
    </row>
    <row r="790" spans="1:30" x14ac:dyDescent="0.3">
      <c r="A790" s="65">
        <v>789</v>
      </c>
      <c r="B790" s="66" t="s">
        <v>323</v>
      </c>
      <c r="C790" s="69" t="s">
        <v>88</v>
      </c>
      <c r="D790" s="71"/>
      <c r="E790" s="71">
        <v>678</v>
      </c>
      <c r="F790" s="71">
        <v>2085</v>
      </c>
      <c r="G790" s="72">
        <v>22.794</v>
      </c>
      <c r="H790" s="72">
        <v>22.638000000000002</v>
      </c>
      <c r="I790" s="72">
        <v>22.486999999999998</v>
      </c>
      <c r="J790" s="72">
        <v>22.029</v>
      </c>
      <c r="K790" s="72">
        <v>21.245999999999999</v>
      </c>
      <c r="L790" s="72">
        <v>20.367000000000001</v>
      </c>
      <c r="M790" s="72">
        <v>19.507000000000001</v>
      </c>
      <c r="N790" s="72">
        <v>18.596</v>
      </c>
      <c r="O790" s="72">
        <v>17.617999999999999</v>
      </c>
      <c r="P790" s="72">
        <v>16.489999999999998</v>
      </c>
      <c r="Q790" s="72">
        <v>15.167999999999999</v>
      </c>
      <c r="R790" s="72">
        <v>13.571999999999999</v>
      </c>
      <c r="S790" s="72">
        <v>11.766</v>
      </c>
      <c r="T790" s="72">
        <v>9.8710000000000004</v>
      </c>
      <c r="U790" s="72">
        <v>7.9180000000000001</v>
      </c>
      <c r="V790" s="72">
        <v>5.5830000000000002</v>
      </c>
      <c r="W790" s="72">
        <v>3.1709999999999998</v>
      </c>
      <c r="X790" s="72">
        <v>1.2350000000000001</v>
      </c>
      <c r="Y790" s="72">
        <v>0.33</v>
      </c>
      <c r="Z790" s="72">
        <v>5.7000000000000002E-2</v>
      </c>
      <c r="AA790" s="72">
        <v>4.0000000000000001E-3</v>
      </c>
      <c r="AB790" s="4" t="s">
        <v>291</v>
      </c>
      <c r="AD790" s="1">
        <f t="shared" si="12"/>
        <v>4.7969999999999997</v>
      </c>
    </row>
    <row r="791" spans="1:30" x14ac:dyDescent="0.3">
      <c r="A791" s="65">
        <v>790</v>
      </c>
      <c r="B791" s="66" t="s">
        <v>323</v>
      </c>
      <c r="C791" s="69" t="s">
        <v>88</v>
      </c>
      <c r="D791" s="71"/>
      <c r="E791" s="71">
        <v>678</v>
      </c>
      <c r="F791" s="71">
        <v>2090</v>
      </c>
      <c r="G791" s="72">
        <v>22.634</v>
      </c>
      <c r="H791" s="72">
        <v>22.617000000000001</v>
      </c>
      <c r="I791" s="72">
        <v>22.536000000000001</v>
      </c>
      <c r="J791" s="72">
        <v>22.248000000000001</v>
      </c>
      <c r="K791" s="72">
        <v>21.6</v>
      </c>
      <c r="L791" s="72">
        <v>20.8</v>
      </c>
      <c r="M791" s="72">
        <v>19.98</v>
      </c>
      <c r="N791" s="72">
        <v>19.164999999999999</v>
      </c>
      <c r="O791" s="72">
        <v>18.265000000000001</v>
      </c>
      <c r="P791" s="72">
        <v>17.257000000000001</v>
      </c>
      <c r="Q791" s="72">
        <v>16.023</v>
      </c>
      <c r="R791" s="72">
        <v>14.563000000000001</v>
      </c>
      <c r="S791" s="72">
        <v>12.786</v>
      </c>
      <c r="T791" s="72">
        <v>10.683999999999999</v>
      </c>
      <c r="U791" s="72">
        <v>8.4570000000000007</v>
      </c>
      <c r="V791" s="72">
        <v>6.1449999999999996</v>
      </c>
      <c r="W791" s="72">
        <v>3.6619999999999999</v>
      </c>
      <c r="X791" s="72">
        <v>1.585</v>
      </c>
      <c r="Y791" s="72">
        <v>0.40899999999999997</v>
      </c>
      <c r="Z791" s="72">
        <v>6.2E-2</v>
      </c>
      <c r="AA791" s="72">
        <v>6.0000000000000001E-3</v>
      </c>
      <c r="AB791" s="4" t="s">
        <v>291</v>
      </c>
      <c r="AD791" s="1">
        <f t="shared" si="12"/>
        <v>5.7240000000000002</v>
      </c>
    </row>
    <row r="792" spans="1:30" x14ac:dyDescent="0.3">
      <c r="A792" s="65">
        <v>791</v>
      </c>
      <c r="B792" s="66" t="s">
        <v>323</v>
      </c>
      <c r="C792" s="69" t="s">
        <v>88</v>
      </c>
      <c r="D792" s="71"/>
      <c r="E792" s="71">
        <v>678</v>
      </c>
      <c r="F792" s="71">
        <v>2095</v>
      </c>
      <c r="G792" s="72">
        <v>22.440999999999999</v>
      </c>
      <c r="H792" s="72">
        <v>22.475999999999999</v>
      </c>
      <c r="I792" s="72">
        <v>22.524999999999999</v>
      </c>
      <c r="J792" s="72">
        <v>22.312999999999999</v>
      </c>
      <c r="K792" s="72">
        <v>21.847000000000001</v>
      </c>
      <c r="L792" s="72">
        <v>21.184000000000001</v>
      </c>
      <c r="M792" s="72">
        <v>20.436</v>
      </c>
      <c r="N792" s="72">
        <v>19.655999999999999</v>
      </c>
      <c r="O792" s="72">
        <v>18.847999999999999</v>
      </c>
      <c r="P792" s="72">
        <v>17.914000000000001</v>
      </c>
      <c r="Q792" s="72">
        <v>16.789000000000001</v>
      </c>
      <c r="R792" s="72">
        <v>15.41</v>
      </c>
      <c r="S792" s="72">
        <v>13.749000000000001</v>
      </c>
      <c r="T792" s="72">
        <v>11.646000000000001</v>
      </c>
      <c r="U792" s="72">
        <v>9.1940000000000008</v>
      </c>
      <c r="V792" s="72">
        <v>6.6079999999999997</v>
      </c>
      <c r="W792" s="72">
        <v>4.07</v>
      </c>
      <c r="X792" s="72">
        <v>1.855</v>
      </c>
      <c r="Y792" s="72">
        <v>0.53300000000000003</v>
      </c>
      <c r="Z792" s="72">
        <v>7.8E-2</v>
      </c>
      <c r="AA792" s="72">
        <v>6.0000000000000001E-3</v>
      </c>
      <c r="AB792" s="4" t="s">
        <v>291</v>
      </c>
      <c r="AD792" s="1">
        <f t="shared" si="12"/>
        <v>6.5420000000000016</v>
      </c>
    </row>
    <row r="793" spans="1:30" x14ac:dyDescent="0.3">
      <c r="A793" s="65">
        <v>792</v>
      </c>
      <c r="B793" s="66" t="s">
        <v>323</v>
      </c>
      <c r="C793" s="69" t="s">
        <v>88</v>
      </c>
      <c r="D793" s="71"/>
      <c r="E793" s="71">
        <v>678</v>
      </c>
      <c r="F793" s="71">
        <v>2100</v>
      </c>
      <c r="G793" s="72">
        <v>22.181999999999999</v>
      </c>
      <c r="H793" s="72">
        <v>22.292999999999999</v>
      </c>
      <c r="I793" s="72">
        <v>22.391999999999999</v>
      </c>
      <c r="J793" s="72">
        <v>22.318999999999999</v>
      </c>
      <c r="K793" s="72">
        <v>21.945</v>
      </c>
      <c r="L793" s="72">
        <v>21.462</v>
      </c>
      <c r="M793" s="72">
        <v>20.846</v>
      </c>
      <c r="N793" s="72">
        <v>20.13</v>
      </c>
      <c r="O793" s="72">
        <v>19.353999999999999</v>
      </c>
      <c r="P793" s="72">
        <v>18.509</v>
      </c>
      <c r="Q793" s="72">
        <v>17.456</v>
      </c>
      <c r="R793" s="72">
        <v>16.178000000000001</v>
      </c>
      <c r="S793" s="72">
        <v>14.584</v>
      </c>
      <c r="T793" s="72">
        <v>12.57</v>
      </c>
      <c r="U793" s="72">
        <v>10.076000000000001</v>
      </c>
      <c r="V793" s="72">
        <v>7.24</v>
      </c>
      <c r="W793" s="72">
        <v>4.4279999999999999</v>
      </c>
      <c r="X793" s="72">
        <v>2.0979999999999999</v>
      </c>
      <c r="Y793" s="72">
        <v>0.64</v>
      </c>
      <c r="Z793" s="72">
        <v>0.106</v>
      </c>
      <c r="AA793" s="72">
        <v>8.0000000000000002E-3</v>
      </c>
      <c r="AB793" s="4" t="s">
        <v>291</v>
      </c>
      <c r="AD793" s="1">
        <f t="shared" si="12"/>
        <v>7.2799999999999994</v>
      </c>
    </row>
    <row r="794" spans="1:30" x14ac:dyDescent="0.3">
      <c r="A794" s="65">
        <v>793</v>
      </c>
      <c r="B794" s="66" t="s">
        <v>323</v>
      </c>
      <c r="C794" s="70" t="s">
        <v>89</v>
      </c>
      <c r="D794" s="71"/>
      <c r="E794" s="71">
        <v>912</v>
      </c>
      <c r="F794" s="71">
        <v>2015</v>
      </c>
      <c r="G794" s="72">
        <v>14387.897000000001</v>
      </c>
      <c r="H794" s="72">
        <v>12096.864</v>
      </c>
      <c r="I794" s="72">
        <v>10787.754999999999</v>
      </c>
      <c r="J794" s="72">
        <v>10086.538</v>
      </c>
      <c r="K794" s="72">
        <v>10124.983</v>
      </c>
      <c r="L794" s="72">
        <v>9851.0159999999996</v>
      </c>
      <c r="M794" s="72">
        <v>8873.4130000000005</v>
      </c>
      <c r="N794" s="72">
        <v>7599.3890000000001</v>
      </c>
      <c r="O794" s="72">
        <v>6315.268</v>
      </c>
      <c r="P794" s="72">
        <v>5561.5420000000004</v>
      </c>
      <c r="Q794" s="72">
        <v>4880.3450000000003</v>
      </c>
      <c r="R794" s="72">
        <v>4008.0949999999998</v>
      </c>
      <c r="S794" s="72">
        <v>3125.116</v>
      </c>
      <c r="T794" s="72">
        <v>2181.857</v>
      </c>
      <c r="U794" s="72">
        <v>1423.77</v>
      </c>
      <c r="V794" s="72">
        <v>970.33900000000006</v>
      </c>
      <c r="W794" s="72">
        <v>535.45399999999995</v>
      </c>
      <c r="X794" s="72">
        <v>200.36799999999999</v>
      </c>
      <c r="Y794" s="72">
        <v>45.494999999999997</v>
      </c>
      <c r="Z794" s="72">
        <v>6.6859999999999999</v>
      </c>
      <c r="AA794" s="72">
        <v>0.56699999999999995</v>
      </c>
      <c r="AB794" s="4">
        <v>0.04</v>
      </c>
      <c r="AD794" s="1">
        <f t="shared" si="12"/>
        <v>788.6099999999999</v>
      </c>
    </row>
    <row r="795" spans="1:30" x14ac:dyDescent="0.3">
      <c r="A795" s="65">
        <v>794</v>
      </c>
      <c r="B795" s="66" t="s">
        <v>323</v>
      </c>
      <c r="C795" s="70" t="s">
        <v>89</v>
      </c>
      <c r="D795" s="71"/>
      <c r="E795" s="71">
        <v>912</v>
      </c>
      <c r="F795" s="71">
        <v>2020</v>
      </c>
      <c r="G795" s="72">
        <v>14203.535</v>
      </c>
      <c r="H795" s="72">
        <v>14257.016</v>
      </c>
      <c r="I795" s="72">
        <v>12029.769</v>
      </c>
      <c r="J795" s="72">
        <v>10693.882</v>
      </c>
      <c r="K795" s="72">
        <v>9877.3050000000003</v>
      </c>
      <c r="L795" s="72">
        <v>9833.3130000000001</v>
      </c>
      <c r="M795" s="72">
        <v>9666.3709999999992</v>
      </c>
      <c r="N795" s="72">
        <v>8824.07</v>
      </c>
      <c r="O795" s="72">
        <v>7576.576</v>
      </c>
      <c r="P795" s="72">
        <v>6272.94</v>
      </c>
      <c r="Q795" s="72">
        <v>5421.7169999999996</v>
      </c>
      <c r="R795" s="72">
        <v>4645.9260000000004</v>
      </c>
      <c r="S795" s="72">
        <v>3729.2350000000001</v>
      </c>
      <c r="T795" s="72">
        <v>2795.8</v>
      </c>
      <c r="U795" s="72">
        <v>1814.865</v>
      </c>
      <c r="V795" s="72">
        <v>1062.992</v>
      </c>
      <c r="W795" s="72">
        <v>600.96900000000005</v>
      </c>
      <c r="X795" s="72">
        <v>247.649</v>
      </c>
      <c r="Y795" s="72">
        <v>62.567999999999998</v>
      </c>
      <c r="Z795" s="72">
        <v>9.4979999999999993</v>
      </c>
      <c r="AA795" s="72">
        <v>0.88900000000000001</v>
      </c>
      <c r="AB795" s="4">
        <v>4.5999999999999999E-2</v>
      </c>
      <c r="AD795" s="1">
        <f t="shared" si="12"/>
        <v>921.61900000000014</v>
      </c>
    </row>
    <row r="796" spans="1:30" x14ac:dyDescent="0.3">
      <c r="A796" s="65">
        <v>795</v>
      </c>
      <c r="B796" s="66" t="s">
        <v>323</v>
      </c>
      <c r="C796" s="70" t="s">
        <v>89</v>
      </c>
      <c r="D796" s="71"/>
      <c r="E796" s="71">
        <v>912</v>
      </c>
      <c r="F796" s="71">
        <v>2025</v>
      </c>
      <c r="G796" s="72">
        <v>13927.067999999999</v>
      </c>
      <c r="H796" s="72">
        <v>14086.929</v>
      </c>
      <c r="I796" s="72">
        <v>14192.004999999999</v>
      </c>
      <c r="J796" s="72">
        <v>11941.807000000001</v>
      </c>
      <c r="K796" s="72">
        <v>10499.099</v>
      </c>
      <c r="L796" s="72">
        <v>9607.2219999999998</v>
      </c>
      <c r="M796" s="72">
        <v>9666.857</v>
      </c>
      <c r="N796" s="72">
        <v>9626.1620000000003</v>
      </c>
      <c r="O796" s="72">
        <v>8801.43</v>
      </c>
      <c r="P796" s="72">
        <v>7524.509</v>
      </c>
      <c r="Q796" s="72">
        <v>6124.31</v>
      </c>
      <c r="R796" s="72">
        <v>5175.2290000000003</v>
      </c>
      <c r="S796" s="72">
        <v>4340.665</v>
      </c>
      <c r="T796" s="72">
        <v>3357.15</v>
      </c>
      <c r="U796" s="72">
        <v>2364.4250000000002</v>
      </c>
      <c r="V796" s="72">
        <v>1367.52</v>
      </c>
      <c r="W796" s="72">
        <v>672.43399999999997</v>
      </c>
      <c r="X796" s="72">
        <v>284.69799999999998</v>
      </c>
      <c r="Y796" s="72">
        <v>80.956999999999994</v>
      </c>
      <c r="Z796" s="72">
        <v>13.471</v>
      </c>
      <c r="AA796" s="72">
        <v>1.2709999999999999</v>
      </c>
      <c r="AB796" s="4">
        <v>5.0999999999999997E-2</v>
      </c>
      <c r="AD796" s="1">
        <f t="shared" si="12"/>
        <v>1052.8819999999998</v>
      </c>
    </row>
    <row r="797" spans="1:30" x14ac:dyDescent="0.3">
      <c r="A797" s="65">
        <v>796</v>
      </c>
      <c r="B797" s="66" t="s">
        <v>323</v>
      </c>
      <c r="C797" s="70" t="s">
        <v>89</v>
      </c>
      <c r="D797" s="71"/>
      <c r="E797" s="71">
        <v>912</v>
      </c>
      <c r="F797" s="71">
        <v>2030</v>
      </c>
      <c r="G797" s="72">
        <v>13891.602999999999</v>
      </c>
      <c r="H797" s="72">
        <v>13821.913</v>
      </c>
      <c r="I797" s="72">
        <v>14028.016</v>
      </c>
      <c r="J797" s="72">
        <v>14105.203</v>
      </c>
      <c r="K797" s="72">
        <v>11760.656999999999</v>
      </c>
      <c r="L797" s="72">
        <v>10257.295</v>
      </c>
      <c r="M797" s="72">
        <v>9456.6910000000007</v>
      </c>
      <c r="N797" s="72">
        <v>9618.5259999999998</v>
      </c>
      <c r="O797" s="72">
        <v>9585.0169999999998</v>
      </c>
      <c r="P797" s="72">
        <v>8723.1579999999994</v>
      </c>
      <c r="Q797" s="72">
        <v>7345.991</v>
      </c>
      <c r="R797" s="72">
        <v>5862.18</v>
      </c>
      <c r="S797" s="72">
        <v>4851.13</v>
      </c>
      <c r="T797" s="72">
        <v>3930.3710000000001</v>
      </c>
      <c r="U797" s="72">
        <v>2864.5880000000002</v>
      </c>
      <c r="V797" s="72">
        <v>1823.7809999999999</v>
      </c>
      <c r="W797" s="72">
        <v>878.44200000000001</v>
      </c>
      <c r="X797" s="72">
        <v>327.17099999999999</v>
      </c>
      <c r="Y797" s="72">
        <v>94.932000000000002</v>
      </c>
      <c r="Z797" s="72">
        <v>18.032</v>
      </c>
      <c r="AA797" s="72">
        <v>1.8240000000000001</v>
      </c>
      <c r="AB797" s="4">
        <v>5.7000000000000002E-2</v>
      </c>
      <c r="AD797" s="1">
        <f t="shared" si="12"/>
        <v>1320.4580000000001</v>
      </c>
    </row>
    <row r="798" spans="1:30" x14ac:dyDescent="0.3">
      <c r="A798" s="65">
        <v>797</v>
      </c>
      <c r="B798" s="66" t="s">
        <v>323</v>
      </c>
      <c r="C798" s="70" t="s">
        <v>89</v>
      </c>
      <c r="D798" s="71"/>
      <c r="E798" s="71">
        <v>912</v>
      </c>
      <c r="F798" s="71">
        <v>2035</v>
      </c>
      <c r="G798" s="72">
        <v>14309.529</v>
      </c>
      <c r="H798" s="72">
        <v>13794.002</v>
      </c>
      <c r="I798" s="72">
        <v>13766.828</v>
      </c>
      <c r="J798" s="72">
        <v>13944.458000000001</v>
      </c>
      <c r="K798" s="72">
        <v>13920.02</v>
      </c>
      <c r="L798" s="72">
        <v>11516.578</v>
      </c>
      <c r="M798" s="72">
        <v>10105.557000000001</v>
      </c>
      <c r="N798" s="72">
        <v>9411.02</v>
      </c>
      <c r="O798" s="72">
        <v>9579.9240000000009</v>
      </c>
      <c r="P798" s="72">
        <v>9501.9989999999998</v>
      </c>
      <c r="Q798" s="72">
        <v>8528.2270000000008</v>
      </c>
      <c r="R798" s="72">
        <v>7049.7070000000003</v>
      </c>
      <c r="S798" s="72">
        <v>5511.9880000000003</v>
      </c>
      <c r="T798" s="72">
        <v>4410.4279999999999</v>
      </c>
      <c r="U798" s="72">
        <v>3380.7730000000001</v>
      </c>
      <c r="V798" s="72">
        <v>2238.223</v>
      </c>
      <c r="W798" s="72">
        <v>1209.4870000000001</v>
      </c>
      <c r="X798" s="72">
        <v>438.45100000000002</v>
      </c>
      <c r="Y798" s="72">
        <v>112.288</v>
      </c>
      <c r="Z798" s="72">
        <v>21.437000000000001</v>
      </c>
      <c r="AA798" s="72">
        <v>2.4990000000000001</v>
      </c>
      <c r="AB798" s="4">
        <v>7.0999999999999994E-2</v>
      </c>
      <c r="AD798" s="1">
        <f t="shared" si="12"/>
        <v>1784.2329999999999</v>
      </c>
    </row>
    <row r="799" spans="1:30" x14ac:dyDescent="0.3">
      <c r="A799" s="65">
        <v>798</v>
      </c>
      <c r="B799" s="66" t="s">
        <v>323</v>
      </c>
      <c r="C799" s="70" t="s">
        <v>89</v>
      </c>
      <c r="D799" s="71"/>
      <c r="E799" s="71">
        <v>912</v>
      </c>
      <c r="F799" s="71">
        <v>2040</v>
      </c>
      <c r="G799" s="72">
        <v>14903.36</v>
      </c>
      <c r="H799" s="72">
        <v>14218.445</v>
      </c>
      <c r="I799" s="72">
        <v>13742.11</v>
      </c>
      <c r="J799" s="72">
        <v>13686.503000000001</v>
      </c>
      <c r="K799" s="72">
        <v>13763.394</v>
      </c>
      <c r="L799" s="72">
        <v>13671.407999999999</v>
      </c>
      <c r="M799" s="72">
        <v>11363.05</v>
      </c>
      <c r="N799" s="72">
        <v>10058.606</v>
      </c>
      <c r="O799" s="72">
        <v>9375.7659999999996</v>
      </c>
      <c r="P799" s="72">
        <v>9502.8829999999998</v>
      </c>
      <c r="Q799" s="72">
        <v>9301.0589999999993</v>
      </c>
      <c r="R799" s="72">
        <v>8207.5139999999992</v>
      </c>
      <c r="S799" s="72">
        <v>6650.8040000000001</v>
      </c>
      <c r="T799" s="72">
        <v>5033.08</v>
      </c>
      <c r="U799" s="72">
        <v>3816.77</v>
      </c>
      <c r="V799" s="72">
        <v>2674.395</v>
      </c>
      <c r="W799" s="72">
        <v>1513.5440000000001</v>
      </c>
      <c r="X799" s="72">
        <v>629.60500000000002</v>
      </c>
      <c r="Y799" s="72">
        <v>154.928</v>
      </c>
      <c r="Z799" s="72">
        <v>25.919</v>
      </c>
      <c r="AA799" s="72">
        <v>3.012</v>
      </c>
      <c r="AB799" s="4">
        <v>0.09</v>
      </c>
      <c r="AD799" s="1">
        <f t="shared" si="12"/>
        <v>2327.0980000000004</v>
      </c>
    </row>
    <row r="800" spans="1:30" x14ac:dyDescent="0.3">
      <c r="A800" s="65">
        <v>799</v>
      </c>
      <c r="B800" s="66" t="s">
        <v>323</v>
      </c>
      <c r="C800" s="70" t="s">
        <v>89</v>
      </c>
      <c r="D800" s="71"/>
      <c r="E800" s="71">
        <v>912</v>
      </c>
      <c r="F800" s="71">
        <v>2045</v>
      </c>
      <c r="G800" s="72">
        <v>15240.989</v>
      </c>
      <c r="H800" s="72">
        <v>14817.984</v>
      </c>
      <c r="I800" s="72">
        <v>14168.895</v>
      </c>
      <c r="J800" s="72">
        <v>13664.096</v>
      </c>
      <c r="K800" s="72">
        <v>13509.268</v>
      </c>
      <c r="L800" s="72">
        <v>13519.687</v>
      </c>
      <c r="M800" s="72">
        <v>13513.147000000001</v>
      </c>
      <c r="N800" s="72">
        <v>11314.034</v>
      </c>
      <c r="O800" s="72">
        <v>10021.324000000001</v>
      </c>
      <c r="P800" s="72">
        <v>9304.366</v>
      </c>
      <c r="Q800" s="72">
        <v>9315.0429999999997</v>
      </c>
      <c r="R800" s="72">
        <v>8970.27</v>
      </c>
      <c r="S800" s="72">
        <v>7772.2860000000001</v>
      </c>
      <c r="T800" s="72">
        <v>6102.3940000000002</v>
      </c>
      <c r="U800" s="72">
        <v>4384.4040000000005</v>
      </c>
      <c r="V800" s="72">
        <v>3049.2959999999998</v>
      </c>
      <c r="W800" s="72">
        <v>1845.7080000000001</v>
      </c>
      <c r="X800" s="72">
        <v>811.21699999999998</v>
      </c>
      <c r="Y800" s="72">
        <v>234.483</v>
      </c>
      <c r="Z800" s="72">
        <v>36.680999999999997</v>
      </c>
      <c r="AA800" s="72">
        <v>3.6549999999999998</v>
      </c>
      <c r="AB800" s="4" t="s">
        <v>291</v>
      </c>
      <c r="AD800" s="1">
        <f t="shared" si="12"/>
        <v>2931.7440000000006</v>
      </c>
    </row>
    <row r="801" spans="1:30" x14ac:dyDescent="0.3">
      <c r="A801" s="65">
        <v>800</v>
      </c>
      <c r="B801" s="66" t="s">
        <v>323</v>
      </c>
      <c r="C801" s="70" t="s">
        <v>89</v>
      </c>
      <c r="D801" s="71"/>
      <c r="E801" s="71">
        <v>912</v>
      </c>
      <c r="F801" s="71">
        <v>2050</v>
      </c>
      <c r="G801" s="72">
        <v>15309.763000000001</v>
      </c>
      <c r="H801" s="72">
        <v>15161.671</v>
      </c>
      <c r="I801" s="72">
        <v>14770.768</v>
      </c>
      <c r="J801" s="72">
        <v>14092.526</v>
      </c>
      <c r="K801" s="72">
        <v>13489.782999999999</v>
      </c>
      <c r="L801" s="72">
        <v>13270.296</v>
      </c>
      <c r="M801" s="72">
        <v>13366.945</v>
      </c>
      <c r="N801" s="72">
        <v>13459.058999999999</v>
      </c>
      <c r="O801" s="72">
        <v>11274.017</v>
      </c>
      <c r="P801" s="72">
        <v>9946.9670000000006</v>
      </c>
      <c r="Q801" s="72">
        <v>9127.5229999999992</v>
      </c>
      <c r="R801" s="72">
        <v>9001.5789999999997</v>
      </c>
      <c r="S801" s="72">
        <v>8518.2260000000006</v>
      </c>
      <c r="T801" s="72">
        <v>7170.3419999999996</v>
      </c>
      <c r="U801" s="72">
        <v>5354.5619999999999</v>
      </c>
      <c r="V801" s="72">
        <v>3539.9769999999999</v>
      </c>
      <c r="W801" s="72">
        <v>2141.1610000000001</v>
      </c>
      <c r="X801" s="72">
        <v>1022.952</v>
      </c>
      <c r="Y801" s="72">
        <v>314.041</v>
      </c>
      <c r="Z801" s="72">
        <v>58.957000000000001</v>
      </c>
      <c r="AA801" s="72">
        <v>5.165</v>
      </c>
      <c r="AB801" s="4" t="s">
        <v>291</v>
      </c>
      <c r="AD801" s="1">
        <f t="shared" si="12"/>
        <v>3542.2760000000003</v>
      </c>
    </row>
    <row r="802" spans="1:30" x14ac:dyDescent="0.3">
      <c r="A802" s="65">
        <v>801</v>
      </c>
      <c r="B802" s="66" t="s">
        <v>323</v>
      </c>
      <c r="C802" s="70" t="s">
        <v>89</v>
      </c>
      <c r="D802" s="71"/>
      <c r="E802" s="71">
        <v>912</v>
      </c>
      <c r="F802" s="71">
        <v>2055</v>
      </c>
      <c r="G802" s="72">
        <v>15187.293</v>
      </c>
      <c r="H802" s="72">
        <v>15237.164000000001</v>
      </c>
      <c r="I802" s="72">
        <v>15117.790999999999</v>
      </c>
      <c r="J802" s="72">
        <v>14698.12</v>
      </c>
      <c r="K802" s="72">
        <v>13926.191000000001</v>
      </c>
      <c r="L802" s="72">
        <v>13263.346</v>
      </c>
      <c r="M802" s="72">
        <v>13127.153</v>
      </c>
      <c r="N802" s="72">
        <v>13317.735000000001</v>
      </c>
      <c r="O802" s="72">
        <v>13409.525</v>
      </c>
      <c r="P802" s="72">
        <v>11192.538</v>
      </c>
      <c r="Q802" s="72">
        <v>9765.1029999999992</v>
      </c>
      <c r="R802" s="72">
        <v>8828.9850000000006</v>
      </c>
      <c r="S802" s="72">
        <v>8570.3680000000004</v>
      </c>
      <c r="T802" s="72">
        <v>7890.8760000000002</v>
      </c>
      <c r="U802" s="72">
        <v>6343.3609999999999</v>
      </c>
      <c r="V802" s="72">
        <v>4373.5479999999998</v>
      </c>
      <c r="W802" s="72">
        <v>2530.712</v>
      </c>
      <c r="X802" s="72">
        <v>1223.9110000000001</v>
      </c>
      <c r="Y802" s="72">
        <v>416.39</v>
      </c>
      <c r="Z802" s="72">
        <v>82.768000000000001</v>
      </c>
      <c r="AA802" s="72">
        <v>8.5630000000000006</v>
      </c>
      <c r="AB802" s="4" t="s">
        <v>291</v>
      </c>
      <c r="AD802" s="1">
        <f t="shared" si="12"/>
        <v>4262.3440000000001</v>
      </c>
    </row>
    <row r="803" spans="1:30" x14ac:dyDescent="0.3">
      <c r="A803" s="65">
        <v>802</v>
      </c>
      <c r="B803" s="66" t="s">
        <v>323</v>
      </c>
      <c r="C803" s="70" t="s">
        <v>89</v>
      </c>
      <c r="D803" s="71"/>
      <c r="E803" s="71">
        <v>912</v>
      </c>
      <c r="F803" s="71">
        <v>2060</v>
      </c>
      <c r="G803" s="72">
        <v>15055.583000000001</v>
      </c>
      <c r="H803" s="72">
        <v>15120.565000000001</v>
      </c>
      <c r="I803" s="72">
        <v>15196.557000000001</v>
      </c>
      <c r="J803" s="72">
        <v>15049.271000000001</v>
      </c>
      <c r="K803" s="72">
        <v>14539.749</v>
      </c>
      <c r="L803" s="72">
        <v>13711.066000000001</v>
      </c>
      <c r="M803" s="72">
        <v>13128.737999999999</v>
      </c>
      <c r="N803" s="72">
        <v>13082.733</v>
      </c>
      <c r="O803" s="72">
        <v>13273.174999999999</v>
      </c>
      <c r="P803" s="72">
        <v>13314.315000000001</v>
      </c>
      <c r="Q803" s="72">
        <v>11003.406000000001</v>
      </c>
      <c r="R803" s="72">
        <v>9459.2340000000004</v>
      </c>
      <c r="S803" s="72">
        <v>8414.26</v>
      </c>
      <c r="T803" s="72">
        <v>7967.4250000000002</v>
      </c>
      <c r="U803" s="72">
        <v>7021.0219999999999</v>
      </c>
      <c r="V803" s="72">
        <v>5245.085</v>
      </c>
      <c r="W803" s="72">
        <v>3183.2359999999999</v>
      </c>
      <c r="X803" s="72">
        <v>1489.0809999999999</v>
      </c>
      <c r="Y803" s="72">
        <v>522.20699999999999</v>
      </c>
      <c r="Z803" s="72">
        <v>116.71299999999999</v>
      </c>
      <c r="AA803" s="72">
        <v>12.638999999999999</v>
      </c>
      <c r="AB803" s="4" t="s">
        <v>291</v>
      </c>
      <c r="AD803" s="1">
        <f t="shared" si="12"/>
        <v>5323.8760000000002</v>
      </c>
    </row>
    <row r="804" spans="1:30" x14ac:dyDescent="0.3">
      <c r="A804" s="65">
        <v>803</v>
      </c>
      <c r="B804" s="66" t="s">
        <v>323</v>
      </c>
      <c r="C804" s="70" t="s">
        <v>89</v>
      </c>
      <c r="D804" s="71"/>
      <c r="E804" s="71">
        <v>912</v>
      </c>
      <c r="F804" s="71">
        <v>2065</v>
      </c>
      <c r="G804" s="72">
        <v>15038.192999999999</v>
      </c>
      <c r="H804" s="72">
        <v>14994.522999999999</v>
      </c>
      <c r="I804" s="72">
        <v>15083.097</v>
      </c>
      <c r="J804" s="72">
        <v>15132.46</v>
      </c>
      <c r="K804" s="72">
        <v>14899.903</v>
      </c>
      <c r="L804" s="72">
        <v>14336.174000000001</v>
      </c>
      <c r="M804" s="72">
        <v>13583.813</v>
      </c>
      <c r="N804" s="72">
        <v>13087.831</v>
      </c>
      <c r="O804" s="72">
        <v>13042.634</v>
      </c>
      <c r="P804" s="72">
        <v>13185.865</v>
      </c>
      <c r="Q804" s="72">
        <v>13106.305</v>
      </c>
      <c r="R804" s="72">
        <v>10686.859</v>
      </c>
      <c r="S804" s="72">
        <v>9030.9950000000008</v>
      </c>
      <c r="T804" s="72">
        <v>7832.3230000000003</v>
      </c>
      <c r="U804" s="72">
        <v>7126.22</v>
      </c>
      <c r="V804" s="72">
        <v>5858.32</v>
      </c>
      <c r="W804" s="72">
        <v>3892.0770000000002</v>
      </c>
      <c r="X804" s="72">
        <v>1928.444</v>
      </c>
      <c r="Y804" s="72">
        <v>664.75900000000001</v>
      </c>
      <c r="Z804" s="72">
        <v>155.81299999999999</v>
      </c>
      <c r="AA804" s="72">
        <v>18.986999999999998</v>
      </c>
      <c r="AB804" s="4" t="s">
        <v>291</v>
      </c>
      <c r="AD804" s="1">
        <f t="shared" si="12"/>
        <v>6660.0800000000008</v>
      </c>
    </row>
    <row r="805" spans="1:30" x14ac:dyDescent="0.3">
      <c r="A805" s="65">
        <v>804</v>
      </c>
      <c r="B805" s="66" t="s">
        <v>323</v>
      </c>
      <c r="C805" s="70" t="s">
        <v>89</v>
      </c>
      <c r="D805" s="71"/>
      <c r="E805" s="71">
        <v>912</v>
      </c>
      <c r="F805" s="71">
        <v>2070</v>
      </c>
      <c r="G805" s="72">
        <v>15038.75</v>
      </c>
      <c r="H805" s="72">
        <v>14982.002</v>
      </c>
      <c r="I805" s="72">
        <v>14959.842000000001</v>
      </c>
      <c r="J805" s="72">
        <v>15023.267</v>
      </c>
      <c r="K805" s="72">
        <v>14992.509</v>
      </c>
      <c r="L805" s="72">
        <v>14708.851000000001</v>
      </c>
      <c r="M805" s="72">
        <v>14216.359</v>
      </c>
      <c r="N805" s="72">
        <v>13545.009</v>
      </c>
      <c r="O805" s="72">
        <v>13050.7</v>
      </c>
      <c r="P805" s="72">
        <v>12962.994000000001</v>
      </c>
      <c r="Q805" s="72">
        <v>12994.308000000001</v>
      </c>
      <c r="R805" s="72">
        <v>12762.126</v>
      </c>
      <c r="S805" s="72">
        <v>10240.183999999999</v>
      </c>
      <c r="T805" s="72">
        <v>8428.1540000000005</v>
      </c>
      <c r="U805" s="72">
        <v>7018.1170000000002</v>
      </c>
      <c r="V805" s="72">
        <v>5994.94</v>
      </c>
      <c r="W805" s="72">
        <v>4408.3890000000001</v>
      </c>
      <c r="X805" s="72">
        <v>2427.1889999999999</v>
      </c>
      <c r="Y805" s="72">
        <v>898.178</v>
      </c>
      <c r="Z805" s="72">
        <v>210.07599999999999</v>
      </c>
      <c r="AA805" s="72">
        <v>27.486999999999998</v>
      </c>
      <c r="AB805" s="4" t="s">
        <v>291</v>
      </c>
      <c r="AD805" s="1">
        <f t="shared" si="12"/>
        <v>7971.3189999999995</v>
      </c>
    </row>
    <row r="806" spans="1:30" x14ac:dyDescent="0.3">
      <c r="A806" s="65">
        <v>805</v>
      </c>
      <c r="B806" s="66" t="s">
        <v>323</v>
      </c>
      <c r="C806" s="70" t="s">
        <v>89</v>
      </c>
      <c r="D806" s="71"/>
      <c r="E806" s="71">
        <v>912</v>
      </c>
      <c r="F806" s="71">
        <v>2075</v>
      </c>
      <c r="G806" s="72">
        <v>14987.668</v>
      </c>
      <c r="H806" s="72">
        <v>14987.251</v>
      </c>
      <c r="I806" s="72">
        <v>14949.951999999999</v>
      </c>
      <c r="J806" s="72">
        <v>14904.135</v>
      </c>
      <c r="K806" s="72">
        <v>14892.695</v>
      </c>
      <c r="L806" s="72">
        <v>14814.329</v>
      </c>
      <c r="M806" s="72">
        <v>14597.379000000001</v>
      </c>
      <c r="N806" s="72">
        <v>14179.894</v>
      </c>
      <c r="O806" s="72">
        <v>13509.305</v>
      </c>
      <c r="P806" s="72">
        <v>12975.94</v>
      </c>
      <c r="Q806" s="72">
        <v>12786.236000000001</v>
      </c>
      <c r="R806" s="72">
        <v>12672.602999999999</v>
      </c>
      <c r="S806" s="72">
        <v>12270.695</v>
      </c>
      <c r="T806" s="72">
        <v>9605.268</v>
      </c>
      <c r="U806" s="72">
        <v>7577.1880000000001</v>
      </c>
      <c r="V806" s="72">
        <v>5918.3329999999996</v>
      </c>
      <c r="W806" s="72">
        <v>4566.3389999999999</v>
      </c>
      <c r="X806" s="72">
        <v>2806.2190000000001</v>
      </c>
      <c r="Y806" s="72">
        <v>1176.8130000000001</v>
      </c>
      <c r="Z806" s="72">
        <v>299.09500000000003</v>
      </c>
      <c r="AA806" s="72">
        <v>39.866</v>
      </c>
      <c r="AB806" s="4" t="s">
        <v>291</v>
      </c>
      <c r="AD806" s="1">
        <f t="shared" si="12"/>
        <v>8888.3319999999985</v>
      </c>
    </row>
    <row r="807" spans="1:30" x14ac:dyDescent="0.3">
      <c r="A807" s="65">
        <v>806</v>
      </c>
      <c r="B807" s="66" t="s">
        <v>323</v>
      </c>
      <c r="C807" s="70" t="s">
        <v>89</v>
      </c>
      <c r="D807" s="71"/>
      <c r="E807" s="71">
        <v>912</v>
      </c>
      <c r="F807" s="71">
        <v>2080</v>
      </c>
      <c r="G807" s="72">
        <v>14851.605</v>
      </c>
      <c r="H807" s="72">
        <v>14940.897000000001</v>
      </c>
      <c r="I807" s="72">
        <v>14957.795</v>
      </c>
      <c r="J807" s="72">
        <v>14898.224</v>
      </c>
      <c r="K807" s="72">
        <v>14782.825999999999</v>
      </c>
      <c r="L807" s="72">
        <v>14727.606</v>
      </c>
      <c r="M807" s="72">
        <v>14711.726000000001</v>
      </c>
      <c r="N807" s="72">
        <v>14564.383</v>
      </c>
      <c r="O807" s="72">
        <v>14145.959000000001</v>
      </c>
      <c r="P807" s="72">
        <v>13436.896000000001</v>
      </c>
      <c r="Q807" s="72">
        <v>12809.192999999999</v>
      </c>
      <c r="R807" s="72">
        <v>12485.013999999999</v>
      </c>
      <c r="S807" s="72">
        <v>12207.937</v>
      </c>
      <c r="T807" s="72">
        <v>11565.361000000001</v>
      </c>
      <c r="U807" s="72">
        <v>8697.7960000000003</v>
      </c>
      <c r="V807" s="72">
        <v>6419.7110000000002</v>
      </c>
      <c r="W807" s="72">
        <v>4525.8450000000003</v>
      </c>
      <c r="X807" s="72">
        <v>2962.3420000000001</v>
      </c>
      <c r="Y807" s="72">
        <v>1402.1659999999999</v>
      </c>
      <c r="Z807" s="72">
        <v>411.976</v>
      </c>
      <c r="AA807" s="72">
        <v>60.582000000000001</v>
      </c>
      <c r="AB807" s="4" t="s">
        <v>291</v>
      </c>
      <c r="AD807" s="1">
        <f t="shared" si="12"/>
        <v>9362.9110000000001</v>
      </c>
    </row>
    <row r="808" spans="1:30" x14ac:dyDescent="0.3">
      <c r="A808" s="65">
        <v>807</v>
      </c>
      <c r="B808" s="66" t="s">
        <v>323</v>
      </c>
      <c r="C808" s="70" t="s">
        <v>89</v>
      </c>
      <c r="D808" s="71"/>
      <c r="E808" s="71">
        <v>912</v>
      </c>
      <c r="F808" s="71">
        <v>2085</v>
      </c>
      <c r="G808" s="72">
        <v>14657.306</v>
      </c>
      <c r="H808" s="72">
        <v>14809.548000000001</v>
      </c>
      <c r="I808" s="72">
        <v>14914.134</v>
      </c>
      <c r="J808" s="72">
        <v>14910.178</v>
      </c>
      <c r="K808" s="72">
        <v>14786.021000000001</v>
      </c>
      <c r="L808" s="72">
        <v>14630.69</v>
      </c>
      <c r="M808" s="72">
        <v>14634.047</v>
      </c>
      <c r="N808" s="72">
        <v>14682.853999999999</v>
      </c>
      <c r="O808" s="72">
        <v>14533.844999999999</v>
      </c>
      <c r="P808" s="72">
        <v>14076.557000000001</v>
      </c>
      <c r="Q808" s="72">
        <v>13276.191999999999</v>
      </c>
      <c r="R808" s="72">
        <v>12522.037</v>
      </c>
      <c r="S808" s="72">
        <v>12045.313</v>
      </c>
      <c r="T808" s="72">
        <v>11535.651</v>
      </c>
      <c r="U808" s="72">
        <v>10543.25</v>
      </c>
      <c r="V808" s="72">
        <v>7446.902</v>
      </c>
      <c r="W808" s="72">
        <v>4943.2700000000004</v>
      </c>
      <c r="X808" s="72">
        <v>2958.712</v>
      </c>
      <c r="Y808" s="72">
        <v>1525.242</v>
      </c>
      <c r="Z808" s="72">
        <v>511.238</v>
      </c>
      <c r="AA808" s="72">
        <v>89.864999999999995</v>
      </c>
      <c r="AB808" s="4">
        <v>0</v>
      </c>
      <c r="AD808" s="1">
        <f t="shared" si="12"/>
        <v>10028.326999999999</v>
      </c>
    </row>
    <row r="809" spans="1:30" x14ac:dyDescent="0.3">
      <c r="A809" s="65">
        <v>808</v>
      </c>
      <c r="B809" s="66" t="s">
        <v>323</v>
      </c>
      <c r="C809" s="70" t="s">
        <v>89</v>
      </c>
      <c r="D809" s="71"/>
      <c r="E809" s="71">
        <v>912</v>
      </c>
      <c r="F809" s="71">
        <v>2090</v>
      </c>
      <c r="G809" s="72">
        <v>14439.57</v>
      </c>
      <c r="H809" s="72">
        <v>14619.603999999999</v>
      </c>
      <c r="I809" s="72">
        <v>14785.419</v>
      </c>
      <c r="J809" s="72">
        <v>14870.651</v>
      </c>
      <c r="K809" s="72">
        <v>14807.304</v>
      </c>
      <c r="L809" s="72">
        <v>14646.605</v>
      </c>
      <c r="M809" s="72">
        <v>14546.022999999999</v>
      </c>
      <c r="N809" s="72">
        <v>14609.511</v>
      </c>
      <c r="O809" s="72">
        <v>14656.642</v>
      </c>
      <c r="P809" s="72">
        <v>14469.974</v>
      </c>
      <c r="Q809" s="72">
        <v>13922.83</v>
      </c>
      <c r="R809" s="72">
        <v>12997.746999999999</v>
      </c>
      <c r="S809" s="72">
        <v>12099.67</v>
      </c>
      <c r="T809" s="72">
        <v>11406.870999999999</v>
      </c>
      <c r="U809" s="72">
        <v>10556.505999999999</v>
      </c>
      <c r="V809" s="72">
        <v>9120.4609999999993</v>
      </c>
      <c r="W809" s="72">
        <v>5830.1940000000004</v>
      </c>
      <c r="X809" s="72">
        <v>3272.5410000000002</v>
      </c>
      <c r="Y809" s="72">
        <v>1550.607</v>
      </c>
      <c r="Z809" s="72">
        <v>581.59699999999998</v>
      </c>
      <c r="AA809" s="72">
        <v>121.34099999999999</v>
      </c>
      <c r="AB809" s="4">
        <v>0</v>
      </c>
      <c r="AD809" s="1">
        <f t="shared" si="12"/>
        <v>11356.28</v>
      </c>
    </row>
    <row r="810" spans="1:30" x14ac:dyDescent="0.3">
      <c r="A810" s="65">
        <v>809</v>
      </c>
      <c r="B810" s="66" t="s">
        <v>323</v>
      </c>
      <c r="C810" s="70" t="s">
        <v>89</v>
      </c>
      <c r="D810" s="71"/>
      <c r="E810" s="71">
        <v>912</v>
      </c>
      <c r="F810" s="71">
        <v>2095</v>
      </c>
      <c r="G810" s="72">
        <v>14213.811</v>
      </c>
      <c r="H810" s="72">
        <v>14405.616</v>
      </c>
      <c r="I810" s="72">
        <v>14597.751</v>
      </c>
      <c r="J810" s="72">
        <v>14745.958000000001</v>
      </c>
      <c r="K810" s="72">
        <v>14776.873</v>
      </c>
      <c r="L810" s="72">
        <v>14680.380999999999</v>
      </c>
      <c r="M810" s="72">
        <v>14570.074000000001</v>
      </c>
      <c r="N810" s="72">
        <v>14525.025</v>
      </c>
      <c r="O810" s="72">
        <v>14587.236999999999</v>
      </c>
      <c r="P810" s="72">
        <v>14599.058999999999</v>
      </c>
      <c r="Q810" s="72">
        <v>14326.59</v>
      </c>
      <c r="R810" s="72">
        <v>13653.743</v>
      </c>
      <c r="S810" s="72">
        <v>12584.117</v>
      </c>
      <c r="T810" s="72">
        <v>11482.834000000001</v>
      </c>
      <c r="U810" s="72">
        <v>10470.646000000001</v>
      </c>
      <c r="V810" s="72">
        <v>9185.357</v>
      </c>
      <c r="W810" s="72">
        <v>7249.3810000000003</v>
      </c>
      <c r="X810" s="72">
        <v>3958.71</v>
      </c>
      <c r="Y810" s="72">
        <v>1752.077</v>
      </c>
      <c r="Z810" s="72">
        <v>609.45899999999995</v>
      </c>
      <c r="AA810" s="72">
        <v>151.07499999999999</v>
      </c>
      <c r="AB810" s="4">
        <v>0</v>
      </c>
      <c r="AD810" s="1">
        <f t="shared" si="12"/>
        <v>13720.702000000001</v>
      </c>
    </row>
    <row r="811" spans="1:30" x14ac:dyDescent="0.3">
      <c r="A811" s="65">
        <v>810</v>
      </c>
      <c r="B811" s="66" t="s">
        <v>323</v>
      </c>
      <c r="C811" s="70" t="s">
        <v>89</v>
      </c>
      <c r="D811" s="71"/>
      <c r="E811" s="71">
        <v>912</v>
      </c>
      <c r="F811" s="71">
        <v>2100</v>
      </c>
      <c r="G811" s="72">
        <v>14006.380999999999</v>
      </c>
      <c r="H811" s="72">
        <v>14183.183000000001</v>
      </c>
      <c r="I811" s="72">
        <v>14385.941000000001</v>
      </c>
      <c r="J811" s="72">
        <v>14562.183999999999</v>
      </c>
      <c r="K811" s="72">
        <v>14661.459000000001</v>
      </c>
      <c r="L811" s="72">
        <v>14662.76</v>
      </c>
      <c r="M811" s="72">
        <v>14612.255999999999</v>
      </c>
      <c r="N811" s="72">
        <v>14552.681</v>
      </c>
      <c r="O811" s="72">
        <v>14507.035</v>
      </c>
      <c r="P811" s="72">
        <v>14537.453</v>
      </c>
      <c r="Q811" s="72">
        <v>14470.079</v>
      </c>
      <c r="R811" s="72">
        <v>14075.162</v>
      </c>
      <c r="S811" s="72">
        <v>13251.891</v>
      </c>
      <c r="T811" s="72">
        <v>11976.239</v>
      </c>
      <c r="U811" s="72">
        <v>10569.239</v>
      </c>
      <c r="V811" s="72">
        <v>9148.8510000000006</v>
      </c>
      <c r="W811" s="72">
        <v>7363.8540000000003</v>
      </c>
      <c r="X811" s="72">
        <v>5030.0389999999998</v>
      </c>
      <c r="Y811" s="72">
        <v>2205.326</v>
      </c>
      <c r="Z811" s="72">
        <v>716.64099999999996</v>
      </c>
      <c r="AA811" s="72">
        <v>176.798</v>
      </c>
      <c r="AB811" s="4">
        <v>0</v>
      </c>
      <c r="AD811" s="1">
        <f t="shared" si="12"/>
        <v>15492.658000000001</v>
      </c>
    </row>
    <row r="812" spans="1:30" x14ac:dyDescent="0.3">
      <c r="A812" s="65">
        <v>811</v>
      </c>
      <c r="B812" s="66" t="s">
        <v>323</v>
      </c>
      <c r="C812" s="69" t="s">
        <v>90</v>
      </c>
      <c r="D812" s="71"/>
      <c r="E812" s="71">
        <v>12</v>
      </c>
      <c r="F812" s="71">
        <v>2015</v>
      </c>
      <c r="G812" s="72">
        <v>2381.1309999999999</v>
      </c>
      <c r="H812" s="72">
        <v>1957.1320000000001</v>
      </c>
      <c r="I812" s="72">
        <v>1491.2049999999999</v>
      </c>
      <c r="J812" s="72">
        <v>1541.21</v>
      </c>
      <c r="K812" s="72">
        <v>1824.6120000000001</v>
      </c>
      <c r="L812" s="72">
        <v>1901.866</v>
      </c>
      <c r="M812" s="72">
        <v>1809.1369999999999</v>
      </c>
      <c r="N812" s="72">
        <v>1535.252</v>
      </c>
      <c r="O812" s="72">
        <v>1236.808</v>
      </c>
      <c r="P812" s="72">
        <v>1052.279</v>
      </c>
      <c r="Q812" s="72">
        <v>899.33199999999999</v>
      </c>
      <c r="R812" s="72">
        <v>741.995</v>
      </c>
      <c r="S812" s="72">
        <v>629.36900000000003</v>
      </c>
      <c r="T812" s="72">
        <v>403.48599999999999</v>
      </c>
      <c r="U812" s="72">
        <v>292.26499999999999</v>
      </c>
      <c r="V812" s="72">
        <v>218.46</v>
      </c>
      <c r="W812" s="72">
        <v>140.167</v>
      </c>
      <c r="X812" s="72">
        <v>58.374000000000002</v>
      </c>
      <c r="Y812" s="72">
        <v>15.978</v>
      </c>
      <c r="Z812" s="72">
        <v>3.11</v>
      </c>
      <c r="AA812" s="72">
        <v>0.30399999999999999</v>
      </c>
      <c r="AB812" s="4">
        <v>0</v>
      </c>
      <c r="AD812" s="1">
        <f t="shared" si="12"/>
        <v>217.93300000000002</v>
      </c>
    </row>
    <row r="813" spans="1:30" x14ac:dyDescent="0.3">
      <c r="A813" s="65">
        <v>812</v>
      </c>
      <c r="B813" s="66" t="s">
        <v>323</v>
      </c>
      <c r="C813" s="69" t="s">
        <v>90</v>
      </c>
      <c r="D813" s="71"/>
      <c r="E813" s="71">
        <v>12</v>
      </c>
      <c r="F813" s="71">
        <v>2020</v>
      </c>
      <c r="G813" s="72">
        <v>2238.8389999999999</v>
      </c>
      <c r="H813" s="72">
        <v>2370.123</v>
      </c>
      <c r="I813" s="72">
        <v>1951.8820000000001</v>
      </c>
      <c r="J813" s="72">
        <v>1485.508</v>
      </c>
      <c r="K813" s="72">
        <v>1531.1379999999999</v>
      </c>
      <c r="L813" s="72">
        <v>1810.5309999999999</v>
      </c>
      <c r="M813" s="72">
        <v>1887.058</v>
      </c>
      <c r="N813" s="72">
        <v>1794.25</v>
      </c>
      <c r="O813" s="72">
        <v>1520.1320000000001</v>
      </c>
      <c r="P813" s="72">
        <v>1220.6110000000001</v>
      </c>
      <c r="Q813" s="72">
        <v>1032.2670000000001</v>
      </c>
      <c r="R813" s="72">
        <v>873.58799999999997</v>
      </c>
      <c r="S813" s="72">
        <v>708.94399999999996</v>
      </c>
      <c r="T813" s="72">
        <v>586.49800000000005</v>
      </c>
      <c r="U813" s="72">
        <v>360.93599999999998</v>
      </c>
      <c r="V813" s="72">
        <v>242.34200000000001</v>
      </c>
      <c r="W813" s="72">
        <v>158.38300000000001</v>
      </c>
      <c r="X813" s="72">
        <v>81.790999999999997</v>
      </c>
      <c r="Y813" s="72">
        <v>24.85</v>
      </c>
      <c r="Z813" s="72">
        <v>4.4829999999999997</v>
      </c>
      <c r="AA813" s="72">
        <v>0.52600000000000002</v>
      </c>
      <c r="AB813" s="4">
        <v>1E-3</v>
      </c>
      <c r="AD813" s="1">
        <f t="shared" si="12"/>
        <v>270.03399999999999</v>
      </c>
    </row>
    <row r="814" spans="1:30" x14ac:dyDescent="0.3">
      <c r="A814" s="65">
        <v>813</v>
      </c>
      <c r="B814" s="66" t="s">
        <v>323</v>
      </c>
      <c r="C814" s="69" t="s">
        <v>90</v>
      </c>
      <c r="D814" s="71"/>
      <c r="E814" s="71">
        <v>12</v>
      </c>
      <c r="F814" s="71">
        <v>2025</v>
      </c>
      <c r="G814" s="72">
        <v>2049.6260000000002</v>
      </c>
      <c r="H814" s="72">
        <v>2230.0349999999999</v>
      </c>
      <c r="I814" s="72">
        <v>2364.7440000000001</v>
      </c>
      <c r="J814" s="72">
        <v>1945.5930000000001</v>
      </c>
      <c r="K814" s="72">
        <v>1476.3510000000001</v>
      </c>
      <c r="L814" s="72">
        <v>1519.454</v>
      </c>
      <c r="M814" s="72">
        <v>1797.402</v>
      </c>
      <c r="N814" s="72">
        <v>1872.992</v>
      </c>
      <c r="O814" s="72">
        <v>1778.4349999999999</v>
      </c>
      <c r="P814" s="72">
        <v>1502.09</v>
      </c>
      <c r="Q814" s="72">
        <v>1199.1959999999999</v>
      </c>
      <c r="R814" s="72">
        <v>1004.723</v>
      </c>
      <c r="S814" s="72">
        <v>837.09100000000001</v>
      </c>
      <c r="T814" s="72">
        <v>663.32899999999995</v>
      </c>
      <c r="U814" s="72">
        <v>527.59699999999998</v>
      </c>
      <c r="V814" s="72">
        <v>301.74799999999999</v>
      </c>
      <c r="W814" s="72">
        <v>177.75200000000001</v>
      </c>
      <c r="X814" s="72">
        <v>93.715999999999994</v>
      </c>
      <c r="Y814" s="72">
        <v>35.256999999999998</v>
      </c>
      <c r="Z814" s="72">
        <v>7.0019999999999998</v>
      </c>
      <c r="AA814" s="72">
        <v>0.76200000000000001</v>
      </c>
      <c r="AB814" s="4" t="s">
        <v>291</v>
      </c>
      <c r="AD814" s="1">
        <f t="shared" si="12"/>
        <v>314.48900000000003</v>
      </c>
    </row>
    <row r="815" spans="1:30" x14ac:dyDescent="0.3">
      <c r="A815" s="65">
        <v>814</v>
      </c>
      <c r="B815" s="66" t="s">
        <v>323</v>
      </c>
      <c r="C815" s="69" t="s">
        <v>90</v>
      </c>
      <c r="D815" s="71"/>
      <c r="E815" s="71">
        <v>12</v>
      </c>
      <c r="F815" s="71">
        <v>2030</v>
      </c>
      <c r="G815" s="72">
        <v>1881.395</v>
      </c>
      <c r="H815" s="72">
        <v>2042.6610000000001</v>
      </c>
      <c r="I815" s="72">
        <v>2225.5859999999998</v>
      </c>
      <c r="J815" s="72">
        <v>2358.1869999999999</v>
      </c>
      <c r="K815" s="72">
        <v>1935.55</v>
      </c>
      <c r="L815" s="72">
        <v>1465.7159999999999</v>
      </c>
      <c r="M815" s="72">
        <v>1508.692</v>
      </c>
      <c r="N815" s="72">
        <v>1785.0709999999999</v>
      </c>
      <c r="O815" s="72">
        <v>1858.069</v>
      </c>
      <c r="P815" s="72">
        <v>1759.3119999999999</v>
      </c>
      <c r="Q815" s="72">
        <v>1477.9490000000001</v>
      </c>
      <c r="R815" s="72">
        <v>1169.4960000000001</v>
      </c>
      <c r="S815" s="72">
        <v>965.46500000000003</v>
      </c>
      <c r="T815" s="72">
        <v>786.34699999999998</v>
      </c>
      <c r="U815" s="72">
        <v>599.96299999999997</v>
      </c>
      <c r="V815" s="72">
        <v>444.714</v>
      </c>
      <c r="W815" s="72">
        <v>223.96899999999999</v>
      </c>
      <c r="X815" s="72">
        <v>106.747</v>
      </c>
      <c r="Y815" s="72">
        <v>40.99</v>
      </c>
      <c r="Z815" s="72">
        <v>10.016999999999999</v>
      </c>
      <c r="AA815" s="72">
        <v>1.1719999999999999</v>
      </c>
      <c r="AB815" s="4" t="s">
        <v>291</v>
      </c>
      <c r="AD815" s="1">
        <f t="shared" si="12"/>
        <v>382.89500000000004</v>
      </c>
    </row>
    <row r="816" spans="1:30" x14ac:dyDescent="0.3">
      <c r="A816" s="65">
        <v>815</v>
      </c>
      <c r="B816" s="66" t="s">
        <v>323</v>
      </c>
      <c r="C816" s="69" t="s">
        <v>90</v>
      </c>
      <c r="D816" s="71"/>
      <c r="E816" s="71">
        <v>12</v>
      </c>
      <c r="F816" s="71">
        <v>2035</v>
      </c>
      <c r="G816" s="72">
        <v>1823.59</v>
      </c>
      <c r="H816" s="72">
        <v>1875.7940000000001</v>
      </c>
      <c r="I816" s="72">
        <v>2039.0250000000001</v>
      </c>
      <c r="J816" s="72">
        <v>2219.9250000000002</v>
      </c>
      <c r="K816" s="72">
        <v>2347.7109999999998</v>
      </c>
      <c r="L816" s="72">
        <v>1923.989</v>
      </c>
      <c r="M816" s="72">
        <v>1455.999</v>
      </c>
      <c r="N816" s="72">
        <v>1498.81</v>
      </c>
      <c r="O816" s="72">
        <v>1772.1120000000001</v>
      </c>
      <c r="P816" s="72">
        <v>1839.951</v>
      </c>
      <c r="Q816" s="72">
        <v>1733.546</v>
      </c>
      <c r="R816" s="72">
        <v>1444.2270000000001</v>
      </c>
      <c r="S816" s="72">
        <v>1127.0540000000001</v>
      </c>
      <c r="T816" s="72">
        <v>910.67200000000003</v>
      </c>
      <c r="U816" s="72">
        <v>715.31500000000005</v>
      </c>
      <c r="V816" s="72">
        <v>510.11399999999998</v>
      </c>
      <c r="W816" s="72">
        <v>334.42099999999999</v>
      </c>
      <c r="X816" s="72">
        <v>136.83099999999999</v>
      </c>
      <c r="Y816" s="72">
        <v>47.582000000000001</v>
      </c>
      <c r="Z816" s="72">
        <v>11.826000000000001</v>
      </c>
      <c r="AA816" s="72">
        <v>1.6890000000000001</v>
      </c>
      <c r="AB816" s="4" t="s">
        <v>291</v>
      </c>
      <c r="AD816" s="1">
        <f t="shared" si="12"/>
        <v>532.34899999999993</v>
      </c>
    </row>
    <row r="817" spans="1:30" x14ac:dyDescent="0.3">
      <c r="A817" s="65">
        <v>816</v>
      </c>
      <c r="B817" s="66" t="s">
        <v>323</v>
      </c>
      <c r="C817" s="69" t="s">
        <v>90</v>
      </c>
      <c r="D817" s="71"/>
      <c r="E817" s="71">
        <v>12</v>
      </c>
      <c r="F817" s="71">
        <v>2040</v>
      </c>
      <c r="G817" s="72">
        <v>1879.605</v>
      </c>
      <c r="H817" s="72">
        <v>1818.8219999999999</v>
      </c>
      <c r="I817" s="72">
        <v>1872.8</v>
      </c>
      <c r="J817" s="72">
        <v>2034.2180000000001</v>
      </c>
      <c r="K817" s="72">
        <v>2210.6460000000002</v>
      </c>
      <c r="L817" s="72">
        <v>2335.7249999999999</v>
      </c>
      <c r="M817" s="72">
        <v>1913.454</v>
      </c>
      <c r="N817" s="72">
        <v>1447.204</v>
      </c>
      <c r="O817" s="72">
        <v>1488.675</v>
      </c>
      <c r="P817" s="72">
        <v>1756.434</v>
      </c>
      <c r="Q817" s="72">
        <v>1815.47</v>
      </c>
      <c r="R817" s="72">
        <v>1697.348</v>
      </c>
      <c r="S817" s="72">
        <v>1395.9459999999999</v>
      </c>
      <c r="T817" s="72">
        <v>1067.6279999999999</v>
      </c>
      <c r="U817" s="72">
        <v>833.40800000000002</v>
      </c>
      <c r="V817" s="72">
        <v>613.86900000000003</v>
      </c>
      <c r="W817" s="72">
        <v>389.09899999999999</v>
      </c>
      <c r="X817" s="72">
        <v>208.37899999999999</v>
      </c>
      <c r="Y817" s="72">
        <v>62.454999999999998</v>
      </c>
      <c r="Z817" s="72">
        <v>14.048999999999999</v>
      </c>
      <c r="AA817" s="72">
        <v>2.0590000000000002</v>
      </c>
      <c r="AB817" s="4" t="s">
        <v>291</v>
      </c>
      <c r="AD817" s="1">
        <f t="shared" si="12"/>
        <v>676.04099999999994</v>
      </c>
    </row>
    <row r="818" spans="1:30" x14ac:dyDescent="0.3">
      <c r="A818" s="65">
        <v>817</v>
      </c>
      <c r="B818" s="66" t="s">
        <v>323</v>
      </c>
      <c r="C818" s="69" t="s">
        <v>90</v>
      </c>
      <c r="D818" s="71"/>
      <c r="E818" s="71">
        <v>12</v>
      </c>
      <c r="F818" s="71">
        <v>2045</v>
      </c>
      <c r="G818" s="72">
        <v>1974.2180000000001</v>
      </c>
      <c r="H818" s="72">
        <v>1875.325</v>
      </c>
      <c r="I818" s="72">
        <v>1816.191</v>
      </c>
      <c r="J818" s="72">
        <v>1868.6489999999999</v>
      </c>
      <c r="K818" s="72">
        <v>2026.057</v>
      </c>
      <c r="L818" s="72">
        <v>2199.9960000000001</v>
      </c>
      <c r="M818" s="72">
        <v>2324.837</v>
      </c>
      <c r="N818" s="72">
        <v>1903.8009999999999</v>
      </c>
      <c r="O818" s="72">
        <v>1438.3040000000001</v>
      </c>
      <c r="P818" s="72">
        <v>1476.6030000000001</v>
      </c>
      <c r="Q818" s="72">
        <v>1735.2550000000001</v>
      </c>
      <c r="R818" s="72">
        <v>1780.9459999999999</v>
      </c>
      <c r="S818" s="72">
        <v>1645.404</v>
      </c>
      <c r="T818" s="72">
        <v>1327.981</v>
      </c>
      <c r="U818" s="72">
        <v>983.00800000000004</v>
      </c>
      <c r="V818" s="72">
        <v>722.02099999999996</v>
      </c>
      <c r="W818" s="72">
        <v>475.238</v>
      </c>
      <c r="X818" s="72">
        <v>247.65899999999999</v>
      </c>
      <c r="Y818" s="72">
        <v>97.716999999999999</v>
      </c>
      <c r="Z818" s="72">
        <v>18.986000000000001</v>
      </c>
      <c r="AA818" s="72">
        <v>2.496</v>
      </c>
      <c r="AB818" s="4" t="s">
        <v>291</v>
      </c>
      <c r="AD818" s="1">
        <f t="shared" si="12"/>
        <v>842.09599999999989</v>
      </c>
    </row>
    <row r="819" spans="1:30" x14ac:dyDescent="0.3">
      <c r="A819" s="65">
        <v>818</v>
      </c>
      <c r="B819" s="66" t="s">
        <v>323</v>
      </c>
      <c r="C819" s="69" t="s">
        <v>90</v>
      </c>
      <c r="D819" s="71"/>
      <c r="E819" s="71">
        <v>12</v>
      </c>
      <c r="F819" s="71">
        <v>2050</v>
      </c>
      <c r="G819" s="72">
        <v>2011.306</v>
      </c>
      <c r="H819" s="72">
        <v>1970.191</v>
      </c>
      <c r="I819" s="72">
        <v>1872.876</v>
      </c>
      <c r="J819" s="72">
        <v>1812.4280000000001</v>
      </c>
      <c r="K819" s="72">
        <v>1861.4</v>
      </c>
      <c r="L819" s="72">
        <v>2016.6410000000001</v>
      </c>
      <c r="M819" s="72">
        <v>2190.3890000000001</v>
      </c>
      <c r="N819" s="72">
        <v>2314.8229999999999</v>
      </c>
      <c r="O819" s="72">
        <v>1893.84</v>
      </c>
      <c r="P819" s="72">
        <v>1427.761</v>
      </c>
      <c r="Q819" s="72">
        <v>1460.4169999999999</v>
      </c>
      <c r="R819" s="72">
        <v>1705.319</v>
      </c>
      <c r="S819" s="72">
        <v>1731.3610000000001</v>
      </c>
      <c r="T819" s="72">
        <v>1572.0219999999999</v>
      </c>
      <c r="U819" s="72">
        <v>1230.4960000000001</v>
      </c>
      <c r="V819" s="72">
        <v>860.27599999999995</v>
      </c>
      <c r="W819" s="72">
        <v>568.13699999999994</v>
      </c>
      <c r="X819" s="72">
        <v>309.98899999999998</v>
      </c>
      <c r="Y819" s="72">
        <v>120.07</v>
      </c>
      <c r="Z819" s="72">
        <v>30.916</v>
      </c>
      <c r="AA819" s="72">
        <v>3.4380000000000002</v>
      </c>
      <c r="AB819" s="4" t="s">
        <v>291</v>
      </c>
      <c r="AD819" s="1">
        <f t="shared" si="12"/>
        <v>1032.55</v>
      </c>
    </row>
    <row r="820" spans="1:30" x14ac:dyDescent="0.3">
      <c r="A820" s="65">
        <v>819</v>
      </c>
      <c r="B820" s="66" t="s">
        <v>323</v>
      </c>
      <c r="C820" s="69" t="s">
        <v>90</v>
      </c>
      <c r="D820" s="71"/>
      <c r="E820" s="71">
        <v>12</v>
      </c>
      <c r="F820" s="71">
        <v>2055</v>
      </c>
      <c r="G820" s="72">
        <v>1938.1030000000001</v>
      </c>
      <c r="H820" s="72">
        <v>2007.6020000000001</v>
      </c>
      <c r="I820" s="72">
        <v>1967.8969999999999</v>
      </c>
      <c r="J820" s="72">
        <v>1869.422</v>
      </c>
      <c r="K820" s="72">
        <v>1805.9380000000001</v>
      </c>
      <c r="L820" s="72">
        <v>1853.2349999999999</v>
      </c>
      <c r="M820" s="72">
        <v>2008.4469999999999</v>
      </c>
      <c r="N820" s="72">
        <v>2181.873</v>
      </c>
      <c r="O820" s="72">
        <v>2304.5349999999999</v>
      </c>
      <c r="P820" s="72">
        <v>1881.9390000000001</v>
      </c>
      <c r="Q820" s="72">
        <v>1413.807</v>
      </c>
      <c r="R820" s="72">
        <v>1437.7570000000001</v>
      </c>
      <c r="S820" s="72">
        <v>1662.566</v>
      </c>
      <c r="T820" s="72">
        <v>1661.318</v>
      </c>
      <c r="U820" s="72">
        <v>1466.1179999999999</v>
      </c>
      <c r="V820" s="72">
        <v>1088.239</v>
      </c>
      <c r="W820" s="72">
        <v>688.65899999999999</v>
      </c>
      <c r="X820" s="72">
        <v>380.59300000000002</v>
      </c>
      <c r="Y820" s="72">
        <v>156.072</v>
      </c>
      <c r="Z820" s="72">
        <v>39.869</v>
      </c>
      <c r="AA820" s="72">
        <v>5.7409999999999997</v>
      </c>
      <c r="AB820" s="4" t="s">
        <v>291</v>
      </c>
      <c r="AD820" s="1">
        <f t="shared" si="12"/>
        <v>1270.934</v>
      </c>
    </row>
    <row r="821" spans="1:30" x14ac:dyDescent="0.3">
      <c r="A821" s="65">
        <v>820</v>
      </c>
      <c r="B821" s="66" t="s">
        <v>323</v>
      </c>
      <c r="C821" s="69" t="s">
        <v>90</v>
      </c>
      <c r="D821" s="71"/>
      <c r="E821" s="71">
        <v>12</v>
      </c>
      <c r="F821" s="71">
        <v>2060</v>
      </c>
      <c r="G821" s="72">
        <v>1816.623</v>
      </c>
      <c r="H821" s="72">
        <v>1934.8009999999999</v>
      </c>
      <c r="I821" s="72">
        <v>2005.5039999999999</v>
      </c>
      <c r="J821" s="72">
        <v>1964.6769999999999</v>
      </c>
      <c r="K821" s="72">
        <v>1863.451</v>
      </c>
      <c r="L821" s="72">
        <v>1798.64</v>
      </c>
      <c r="M821" s="72">
        <v>1846.21</v>
      </c>
      <c r="N821" s="72">
        <v>2001.297</v>
      </c>
      <c r="O821" s="72">
        <v>2173.2579999999998</v>
      </c>
      <c r="P821" s="72">
        <v>2292.0500000000002</v>
      </c>
      <c r="Q821" s="72">
        <v>1865.9059999999999</v>
      </c>
      <c r="R821" s="72">
        <v>1394.2449999999999</v>
      </c>
      <c r="S821" s="72">
        <v>1405.471</v>
      </c>
      <c r="T821" s="72">
        <v>1601.893</v>
      </c>
      <c r="U821" s="72">
        <v>1559.1020000000001</v>
      </c>
      <c r="V821" s="72">
        <v>1309.855</v>
      </c>
      <c r="W821" s="72">
        <v>885.93299999999999</v>
      </c>
      <c r="X821" s="72">
        <v>473.767</v>
      </c>
      <c r="Y821" s="72">
        <v>199.19900000000001</v>
      </c>
      <c r="Z821" s="72">
        <v>54.554000000000002</v>
      </c>
      <c r="AA821" s="72">
        <v>8.0069999999999997</v>
      </c>
      <c r="AB821" s="4" t="s">
        <v>291</v>
      </c>
      <c r="AD821" s="1">
        <f t="shared" si="12"/>
        <v>1621.4600000000003</v>
      </c>
    </row>
    <row r="822" spans="1:30" x14ac:dyDescent="0.3">
      <c r="A822" s="65">
        <v>821</v>
      </c>
      <c r="B822" s="66" t="s">
        <v>323</v>
      </c>
      <c r="C822" s="69" t="s">
        <v>90</v>
      </c>
      <c r="D822" s="71"/>
      <c r="E822" s="71">
        <v>12</v>
      </c>
      <c r="F822" s="71">
        <v>2065</v>
      </c>
      <c r="G822" s="72">
        <v>1736.0409999999999</v>
      </c>
      <c r="H822" s="72">
        <v>1813.721</v>
      </c>
      <c r="I822" s="72">
        <v>1932.944</v>
      </c>
      <c r="J822" s="72">
        <v>2002.568</v>
      </c>
      <c r="K822" s="72">
        <v>1959.146</v>
      </c>
      <c r="L822" s="72">
        <v>1856.748</v>
      </c>
      <c r="M822" s="72">
        <v>1792.4010000000001</v>
      </c>
      <c r="N822" s="72">
        <v>1840.088</v>
      </c>
      <c r="O822" s="72">
        <v>1993.9849999999999</v>
      </c>
      <c r="P822" s="72">
        <v>2162.6999999999998</v>
      </c>
      <c r="Q822" s="72">
        <v>2274.9169999999999</v>
      </c>
      <c r="R822" s="72">
        <v>1843.0070000000001</v>
      </c>
      <c r="S822" s="72">
        <v>1366.135</v>
      </c>
      <c r="T822" s="72">
        <v>1358.992</v>
      </c>
      <c r="U822" s="72">
        <v>1511.473</v>
      </c>
      <c r="V822" s="72">
        <v>1405.288</v>
      </c>
      <c r="W822" s="72">
        <v>1082.251</v>
      </c>
      <c r="X822" s="72">
        <v>624.17499999999995</v>
      </c>
      <c r="Y822" s="72">
        <v>256.947</v>
      </c>
      <c r="Z822" s="72">
        <v>73.096000000000004</v>
      </c>
      <c r="AA822" s="72">
        <v>11.541</v>
      </c>
      <c r="AB822" s="4">
        <v>8.9999999999999993E-3</v>
      </c>
      <c r="AD822" s="1">
        <f t="shared" si="12"/>
        <v>2048.0190000000002</v>
      </c>
    </row>
    <row r="823" spans="1:30" x14ac:dyDescent="0.3">
      <c r="A823" s="65">
        <v>822</v>
      </c>
      <c r="B823" s="66" t="s">
        <v>323</v>
      </c>
      <c r="C823" s="69" t="s">
        <v>90</v>
      </c>
      <c r="D823" s="71"/>
      <c r="E823" s="71">
        <v>12</v>
      </c>
      <c r="F823" s="71">
        <v>2070</v>
      </c>
      <c r="G823" s="72">
        <v>1717.816</v>
      </c>
      <c r="H823" s="72">
        <v>1733.4549999999999</v>
      </c>
      <c r="I823" s="72">
        <v>1812.106</v>
      </c>
      <c r="J823" s="72">
        <v>1930.338</v>
      </c>
      <c r="K823" s="72">
        <v>1997.5139999999999</v>
      </c>
      <c r="L823" s="72">
        <v>1952.944</v>
      </c>
      <c r="M823" s="72">
        <v>1851.0229999999999</v>
      </c>
      <c r="N823" s="72">
        <v>1786.924</v>
      </c>
      <c r="O823" s="72">
        <v>1833.8610000000001</v>
      </c>
      <c r="P823" s="72">
        <v>1985.249</v>
      </c>
      <c r="Q823" s="72">
        <v>2148.308</v>
      </c>
      <c r="R823" s="72">
        <v>2250.0219999999999</v>
      </c>
      <c r="S823" s="72">
        <v>1809.6949999999999</v>
      </c>
      <c r="T823" s="72">
        <v>1325.117</v>
      </c>
      <c r="U823" s="72">
        <v>1288.4259999999999</v>
      </c>
      <c r="V823" s="72">
        <v>1373.1189999999999</v>
      </c>
      <c r="W823" s="72">
        <v>1176.664</v>
      </c>
      <c r="X823" s="72">
        <v>779.29200000000003</v>
      </c>
      <c r="Y823" s="72">
        <v>349.96899999999999</v>
      </c>
      <c r="Z823" s="72">
        <v>98.769000000000005</v>
      </c>
      <c r="AA823" s="72">
        <v>16.408000000000001</v>
      </c>
      <c r="AB823" s="4">
        <v>1.2E-2</v>
      </c>
      <c r="AD823" s="1">
        <f t="shared" si="12"/>
        <v>2421.1140000000005</v>
      </c>
    </row>
    <row r="824" spans="1:30" x14ac:dyDescent="0.3">
      <c r="A824" s="65">
        <v>823</v>
      </c>
      <c r="B824" s="66" t="s">
        <v>323</v>
      </c>
      <c r="C824" s="69" t="s">
        <v>90</v>
      </c>
      <c r="D824" s="71"/>
      <c r="E824" s="71">
        <v>12</v>
      </c>
      <c r="F824" s="71">
        <v>2075</v>
      </c>
      <c r="G824" s="72">
        <v>1734.7619999999999</v>
      </c>
      <c r="H824" s="72">
        <v>1715.44</v>
      </c>
      <c r="I824" s="72">
        <v>1732.0250000000001</v>
      </c>
      <c r="J824" s="72">
        <v>1809.79</v>
      </c>
      <c r="K824" s="72">
        <v>1925.7750000000001</v>
      </c>
      <c r="L824" s="72">
        <v>1991.8130000000001</v>
      </c>
      <c r="M824" s="72">
        <v>1947.579</v>
      </c>
      <c r="N824" s="72">
        <v>1845.921</v>
      </c>
      <c r="O824" s="72">
        <v>1781.396</v>
      </c>
      <c r="P824" s="72">
        <v>1826.5409999999999</v>
      </c>
      <c r="Q824" s="72">
        <v>1973.3140000000001</v>
      </c>
      <c r="R824" s="72">
        <v>2126.951</v>
      </c>
      <c r="S824" s="72">
        <v>2212.9699999999998</v>
      </c>
      <c r="T824" s="72">
        <v>1759.723</v>
      </c>
      <c r="U824" s="72">
        <v>1260.979</v>
      </c>
      <c r="V824" s="72">
        <v>1177.6859999999999</v>
      </c>
      <c r="W824" s="72">
        <v>1161.9259999999999</v>
      </c>
      <c r="X824" s="72">
        <v>862.35</v>
      </c>
      <c r="Y824" s="72">
        <v>449.16699999999997</v>
      </c>
      <c r="Z824" s="72">
        <v>139.93899999999999</v>
      </c>
      <c r="AA824" s="72">
        <v>23.347000000000001</v>
      </c>
      <c r="AB824" s="4">
        <v>1.4E-2</v>
      </c>
      <c r="AD824" s="1">
        <f t="shared" si="12"/>
        <v>2636.7429999999999</v>
      </c>
    </row>
    <row r="825" spans="1:30" x14ac:dyDescent="0.3">
      <c r="A825" s="65">
        <v>824</v>
      </c>
      <c r="B825" s="66" t="s">
        <v>323</v>
      </c>
      <c r="C825" s="69" t="s">
        <v>90</v>
      </c>
      <c r="D825" s="71"/>
      <c r="E825" s="71">
        <v>12</v>
      </c>
      <c r="F825" s="71">
        <v>2080</v>
      </c>
      <c r="G825" s="72">
        <v>1742.0840000000001</v>
      </c>
      <c r="H825" s="72">
        <v>1732.548</v>
      </c>
      <c r="I825" s="72">
        <v>1714.152</v>
      </c>
      <c r="J825" s="72">
        <v>1729.9590000000001</v>
      </c>
      <c r="K825" s="72">
        <v>1805.722</v>
      </c>
      <c r="L825" s="72">
        <v>1920.655</v>
      </c>
      <c r="M825" s="72">
        <v>1986.8789999999999</v>
      </c>
      <c r="N825" s="72">
        <v>1942.8</v>
      </c>
      <c r="O825" s="72">
        <v>1840.82</v>
      </c>
      <c r="P825" s="72">
        <v>1774.9639999999999</v>
      </c>
      <c r="Q825" s="72">
        <v>1816.5360000000001</v>
      </c>
      <c r="R825" s="72">
        <v>1955.367</v>
      </c>
      <c r="S825" s="72">
        <v>2094.7809999999999</v>
      </c>
      <c r="T825" s="72">
        <v>2156.366</v>
      </c>
      <c r="U825" s="72">
        <v>1679.806</v>
      </c>
      <c r="V825" s="72">
        <v>1158.539</v>
      </c>
      <c r="W825" s="72">
        <v>1005.461</v>
      </c>
      <c r="X825" s="72">
        <v>864.48099999999999</v>
      </c>
      <c r="Y825" s="72">
        <v>509.113</v>
      </c>
      <c r="Z825" s="72">
        <v>186.024</v>
      </c>
      <c r="AA825" s="72">
        <v>34.527000000000001</v>
      </c>
      <c r="AB825" s="4">
        <v>1.7999999999999999E-2</v>
      </c>
      <c r="AD825" s="1">
        <f t="shared" si="12"/>
        <v>2599.6239999999998</v>
      </c>
    </row>
    <row r="826" spans="1:30" x14ac:dyDescent="0.3">
      <c r="A826" s="65">
        <v>825</v>
      </c>
      <c r="B826" s="66" t="s">
        <v>323</v>
      </c>
      <c r="C826" s="69" t="s">
        <v>90</v>
      </c>
      <c r="D826" s="71"/>
      <c r="E826" s="71">
        <v>12</v>
      </c>
      <c r="F826" s="71">
        <v>2085</v>
      </c>
      <c r="G826" s="72">
        <v>1712.991</v>
      </c>
      <c r="H826" s="72">
        <v>1740.0239999999999</v>
      </c>
      <c r="I826" s="72">
        <v>1731.367</v>
      </c>
      <c r="J826" s="72">
        <v>1712.2750000000001</v>
      </c>
      <c r="K826" s="72">
        <v>1726.296</v>
      </c>
      <c r="L826" s="72">
        <v>1801.1669999999999</v>
      </c>
      <c r="M826" s="72">
        <v>1916.2429999999999</v>
      </c>
      <c r="N826" s="72">
        <v>1982.4880000000001</v>
      </c>
      <c r="O826" s="72">
        <v>1938.0319999999999</v>
      </c>
      <c r="P826" s="72">
        <v>1834.8779999999999</v>
      </c>
      <c r="Q826" s="72">
        <v>1766.175</v>
      </c>
      <c r="R826" s="72">
        <v>1801.4480000000001</v>
      </c>
      <c r="S826" s="72">
        <v>1928.2529999999999</v>
      </c>
      <c r="T826" s="72">
        <v>2045.162</v>
      </c>
      <c r="U826" s="72">
        <v>2064.529</v>
      </c>
      <c r="V826" s="72">
        <v>1550.896</v>
      </c>
      <c r="W826" s="72">
        <v>997.55200000000002</v>
      </c>
      <c r="X826" s="72">
        <v>759.03899999999999</v>
      </c>
      <c r="Y826" s="72">
        <v>522.55399999999997</v>
      </c>
      <c r="Z826" s="72">
        <v>218.39500000000001</v>
      </c>
      <c r="AA826" s="72">
        <v>48.706000000000003</v>
      </c>
      <c r="AB826" s="4">
        <v>2.4E-2</v>
      </c>
      <c r="AD826" s="1">
        <f t="shared" si="12"/>
        <v>2546.27</v>
      </c>
    </row>
    <row r="827" spans="1:30" x14ac:dyDescent="0.3">
      <c r="A827" s="65">
        <v>826</v>
      </c>
      <c r="B827" s="66" t="s">
        <v>323</v>
      </c>
      <c r="C827" s="69" t="s">
        <v>90</v>
      </c>
      <c r="D827" s="71"/>
      <c r="E827" s="71">
        <v>12</v>
      </c>
      <c r="F827" s="71">
        <v>2090</v>
      </c>
      <c r="G827" s="72">
        <v>1654.4760000000001</v>
      </c>
      <c r="H827" s="72">
        <v>1711.1120000000001</v>
      </c>
      <c r="I827" s="72">
        <v>1738.9570000000001</v>
      </c>
      <c r="J827" s="72">
        <v>1729.6489999999999</v>
      </c>
      <c r="K827" s="72">
        <v>1708.9639999999999</v>
      </c>
      <c r="L827" s="72">
        <v>1722.212</v>
      </c>
      <c r="M827" s="72">
        <v>1797.2670000000001</v>
      </c>
      <c r="N827" s="72">
        <v>1912.376</v>
      </c>
      <c r="O827" s="72">
        <v>1978.162</v>
      </c>
      <c r="P827" s="72">
        <v>1932.4860000000001</v>
      </c>
      <c r="Q827" s="72">
        <v>1826.7170000000001</v>
      </c>
      <c r="R827" s="72">
        <v>1752.846</v>
      </c>
      <c r="S827" s="72">
        <v>1778.5930000000001</v>
      </c>
      <c r="T827" s="72">
        <v>1886.029</v>
      </c>
      <c r="U827" s="72">
        <v>1963.5429999999999</v>
      </c>
      <c r="V827" s="72">
        <v>1914.972</v>
      </c>
      <c r="W827" s="72">
        <v>1346.2929999999999</v>
      </c>
      <c r="X827" s="72">
        <v>763.74300000000005</v>
      </c>
      <c r="Y827" s="72">
        <v>469.57299999999998</v>
      </c>
      <c r="Z827" s="72">
        <v>232.18199999999999</v>
      </c>
      <c r="AA827" s="72">
        <v>61.667999999999999</v>
      </c>
      <c r="AB827" s="4">
        <v>2.9000000000000001E-2</v>
      </c>
      <c r="AD827" s="1">
        <f t="shared" si="12"/>
        <v>2873.4879999999998</v>
      </c>
    </row>
    <row r="828" spans="1:30" x14ac:dyDescent="0.3">
      <c r="A828" s="65">
        <v>827</v>
      </c>
      <c r="B828" s="66" t="s">
        <v>323</v>
      </c>
      <c r="C828" s="69" t="s">
        <v>90</v>
      </c>
      <c r="D828" s="71"/>
      <c r="E828" s="71">
        <v>12</v>
      </c>
      <c r="F828" s="71">
        <v>2095</v>
      </c>
      <c r="G828" s="72">
        <v>1596.3979999999999</v>
      </c>
      <c r="H828" s="72">
        <v>1652.7760000000001</v>
      </c>
      <c r="I828" s="72">
        <v>1710.1369999999999</v>
      </c>
      <c r="J828" s="72">
        <v>1737.3989999999999</v>
      </c>
      <c r="K828" s="72">
        <v>1726.63</v>
      </c>
      <c r="L828" s="72">
        <v>1705.278</v>
      </c>
      <c r="M828" s="72">
        <v>1718.731</v>
      </c>
      <c r="N828" s="72">
        <v>1793.9090000000001</v>
      </c>
      <c r="O828" s="72">
        <v>1908.624</v>
      </c>
      <c r="P828" s="72">
        <v>1973.1189999999999</v>
      </c>
      <c r="Q828" s="72">
        <v>1924.7950000000001</v>
      </c>
      <c r="R828" s="72">
        <v>1814.2149999999999</v>
      </c>
      <c r="S828" s="72">
        <v>1732.55</v>
      </c>
      <c r="T828" s="72">
        <v>1742.617</v>
      </c>
      <c r="U828" s="72">
        <v>1815.5150000000001</v>
      </c>
      <c r="V828" s="72">
        <v>1829.2570000000001</v>
      </c>
      <c r="W828" s="72">
        <v>1675.18</v>
      </c>
      <c r="X828" s="72">
        <v>1044.7650000000001</v>
      </c>
      <c r="Y828" s="72">
        <v>483.27300000000002</v>
      </c>
      <c r="Z828" s="72">
        <v>216.054</v>
      </c>
      <c r="AA828" s="72">
        <v>70.97</v>
      </c>
      <c r="AB828" s="4" t="s">
        <v>291</v>
      </c>
      <c r="AD828" s="1">
        <f t="shared" si="12"/>
        <v>3490.2420000000002</v>
      </c>
    </row>
    <row r="829" spans="1:30" x14ac:dyDescent="0.3">
      <c r="A829" s="65">
        <v>828</v>
      </c>
      <c r="B829" s="66" t="s">
        <v>323</v>
      </c>
      <c r="C829" s="69" t="s">
        <v>90</v>
      </c>
      <c r="D829" s="71"/>
      <c r="E829" s="71">
        <v>12</v>
      </c>
      <c r="F829" s="71">
        <v>2100</v>
      </c>
      <c r="G829" s="72">
        <v>1560.799</v>
      </c>
      <c r="H829" s="72">
        <v>1594.855</v>
      </c>
      <c r="I829" s="72">
        <v>1651.9169999999999</v>
      </c>
      <c r="J829" s="72">
        <v>1708.7729999999999</v>
      </c>
      <c r="K829" s="72">
        <v>1734.7139999999999</v>
      </c>
      <c r="L829" s="72">
        <v>1723.319</v>
      </c>
      <c r="M829" s="72">
        <v>1702.181</v>
      </c>
      <c r="N829" s="72">
        <v>1715.854</v>
      </c>
      <c r="O829" s="72">
        <v>1790.8340000000001</v>
      </c>
      <c r="P829" s="72">
        <v>1904.4469999999999</v>
      </c>
      <c r="Q829" s="72">
        <v>1966.308</v>
      </c>
      <c r="R829" s="72">
        <v>1913.1120000000001</v>
      </c>
      <c r="S829" s="72">
        <v>1795.2829999999999</v>
      </c>
      <c r="T829" s="72">
        <v>1700.287</v>
      </c>
      <c r="U829" s="72">
        <v>1681.1780000000001</v>
      </c>
      <c r="V829" s="72">
        <v>1697.3810000000001</v>
      </c>
      <c r="W829" s="72">
        <v>1610.681</v>
      </c>
      <c r="X829" s="72">
        <v>1315.944</v>
      </c>
      <c r="Y829" s="72">
        <v>675.84799999999996</v>
      </c>
      <c r="Z829" s="72">
        <v>230.73400000000001</v>
      </c>
      <c r="AA829" s="72">
        <v>73.134</v>
      </c>
      <c r="AB829" s="4" t="s">
        <v>291</v>
      </c>
      <c r="AD829" s="1">
        <f t="shared" si="12"/>
        <v>3906.3409999999999</v>
      </c>
    </row>
    <row r="830" spans="1:30" x14ac:dyDescent="0.3">
      <c r="A830" s="65">
        <v>829</v>
      </c>
      <c r="B830" s="66" t="s">
        <v>323</v>
      </c>
      <c r="C830" s="69" t="s">
        <v>91</v>
      </c>
      <c r="D830" s="71"/>
      <c r="E830" s="71">
        <v>818</v>
      </c>
      <c r="F830" s="71">
        <v>2015</v>
      </c>
      <c r="G830" s="72">
        <v>6379.2659999999996</v>
      </c>
      <c r="H830" s="72">
        <v>5046.5659999999998</v>
      </c>
      <c r="I830" s="72">
        <v>4582.1090000000004</v>
      </c>
      <c r="J830" s="72">
        <v>4169.5460000000003</v>
      </c>
      <c r="K830" s="72">
        <v>4176.6289999999999</v>
      </c>
      <c r="L830" s="72">
        <v>4254.3100000000004</v>
      </c>
      <c r="M830" s="72">
        <v>3739.0819999999999</v>
      </c>
      <c r="N830" s="72">
        <v>3227.328</v>
      </c>
      <c r="O830" s="72">
        <v>2617.5659999999998</v>
      </c>
      <c r="P830" s="72">
        <v>2292.0100000000002</v>
      </c>
      <c r="Q830" s="72">
        <v>2006.05</v>
      </c>
      <c r="R830" s="72">
        <v>1625.817</v>
      </c>
      <c r="S830" s="72">
        <v>1222.3130000000001</v>
      </c>
      <c r="T830" s="72">
        <v>949.61699999999996</v>
      </c>
      <c r="U830" s="72">
        <v>521.65200000000004</v>
      </c>
      <c r="V830" s="72">
        <v>338.62599999999998</v>
      </c>
      <c r="W830" s="72">
        <v>178.81800000000001</v>
      </c>
      <c r="X830" s="72">
        <v>65.786000000000001</v>
      </c>
      <c r="Y830" s="72">
        <v>13.944000000000001</v>
      </c>
      <c r="Z830" s="72">
        <v>1.784</v>
      </c>
      <c r="AA830" s="72">
        <v>0.123</v>
      </c>
      <c r="AB830" s="4" t="s">
        <v>291</v>
      </c>
      <c r="AD830" s="1">
        <f t="shared" si="12"/>
        <v>260.45499999999998</v>
      </c>
    </row>
    <row r="831" spans="1:30" x14ac:dyDescent="0.3">
      <c r="A831" s="65">
        <v>830</v>
      </c>
      <c r="B831" s="66" t="s">
        <v>323</v>
      </c>
      <c r="C831" s="69" t="s">
        <v>91</v>
      </c>
      <c r="D831" s="71"/>
      <c r="E831" s="71">
        <v>818</v>
      </c>
      <c r="F831" s="71">
        <v>2020</v>
      </c>
      <c r="G831" s="72">
        <v>6207.1270000000004</v>
      </c>
      <c r="H831" s="72">
        <v>6340.4160000000002</v>
      </c>
      <c r="I831" s="72">
        <v>5025.9170000000004</v>
      </c>
      <c r="J831" s="72">
        <v>4554.5379999999996</v>
      </c>
      <c r="K831" s="72">
        <v>4069.1640000000002</v>
      </c>
      <c r="L831" s="72">
        <v>3996.1819999999998</v>
      </c>
      <c r="M831" s="72">
        <v>4156.9480000000003</v>
      </c>
      <c r="N831" s="72">
        <v>3766.9769999999999</v>
      </c>
      <c r="O831" s="72">
        <v>3276.1680000000001</v>
      </c>
      <c r="P831" s="72">
        <v>2646.64</v>
      </c>
      <c r="Q831" s="72">
        <v>2233.1320000000001</v>
      </c>
      <c r="R831" s="72">
        <v>1869.6510000000001</v>
      </c>
      <c r="S831" s="72">
        <v>1469.0940000000001</v>
      </c>
      <c r="T831" s="72">
        <v>1045.924</v>
      </c>
      <c r="U831" s="72">
        <v>746.72500000000002</v>
      </c>
      <c r="V831" s="72">
        <v>356.85300000000001</v>
      </c>
      <c r="W831" s="72">
        <v>189.68100000000001</v>
      </c>
      <c r="X831" s="72">
        <v>74.268000000000001</v>
      </c>
      <c r="Y831" s="72">
        <v>17.856999999999999</v>
      </c>
      <c r="Z831" s="72">
        <v>2.359</v>
      </c>
      <c r="AA831" s="72">
        <v>0.18</v>
      </c>
      <c r="AB831" s="4" t="s">
        <v>291</v>
      </c>
      <c r="AD831" s="1">
        <f t="shared" si="12"/>
        <v>284.34500000000003</v>
      </c>
    </row>
    <row r="832" spans="1:30" x14ac:dyDescent="0.3">
      <c r="A832" s="65">
        <v>831</v>
      </c>
      <c r="B832" s="66" t="s">
        <v>323</v>
      </c>
      <c r="C832" s="69" t="s">
        <v>91</v>
      </c>
      <c r="D832" s="71"/>
      <c r="E832" s="71">
        <v>818</v>
      </c>
      <c r="F832" s="71">
        <v>2025</v>
      </c>
      <c r="G832" s="72">
        <v>6004.3639999999996</v>
      </c>
      <c r="H832" s="72">
        <v>6171.3530000000001</v>
      </c>
      <c r="I832" s="72">
        <v>6318.009</v>
      </c>
      <c r="J832" s="72">
        <v>4997.9430000000002</v>
      </c>
      <c r="K832" s="72">
        <v>4453.2659999999996</v>
      </c>
      <c r="L832" s="72">
        <v>3890.1120000000001</v>
      </c>
      <c r="M832" s="72">
        <v>3901.5650000000001</v>
      </c>
      <c r="N832" s="72">
        <v>4182.6679999999997</v>
      </c>
      <c r="O832" s="72">
        <v>3811.3620000000001</v>
      </c>
      <c r="P832" s="72">
        <v>3295.0050000000001</v>
      </c>
      <c r="Q832" s="72">
        <v>2579.9259999999999</v>
      </c>
      <c r="R832" s="72">
        <v>2090.779</v>
      </c>
      <c r="S832" s="72">
        <v>1700.019</v>
      </c>
      <c r="T832" s="72">
        <v>1269.0940000000001</v>
      </c>
      <c r="U832" s="72">
        <v>832.99199999999996</v>
      </c>
      <c r="V832" s="72">
        <v>521.23900000000003</v>
      </c>
      <c r="W832" s="72">
        <v>204.45</v>
      </c>
      <c r="X832" s="72">
        <v>80.81</v>
      </c>
      <c r="Y832" s="72">
        <v>20.675000000000001</v>
      </c>
      <c r="Z832" s="72">
        <v>3.0609999999999999</v>
      </c>
      <c r="AA832" s="72">
        <v>0.23899999999999999</v>
      </c>
      <c r="AB832" s="4" t="s">
        <v>291</v>
      </c>
      <c r="AD832" s="1">
        <f t="shared" si="12"/>
        <v>309.23499999999996</v>
      </c>
    </row>
    <row r="833" spans="1:30" x14ac:dyDescent="0.3">
      <c r="A833" s="65">
        <v>832</v>
      </c>
      <c r="B833" s="66" t="s">
        <v>323</v>
      </c>
      <c r="C833" s="69" t="s">
        <v>91</v>
      </c>
      <c r="D833" s="71"/>
      <c r="E833" s="71">
        <v>818</v>
      </c>
      <c r="F833" s="71">
        <v>2030</v>
      </c>
      <c r="G833" s="72">
        <v>6007.223</v>
      </c>
      <c r="H833" s="72">
        <v>5974.13</v>
      </c>
      <c r="I833" s="72">
        <v>6152.1660000000002</v>
      </c>
      <c r="J833" s="72">
        <v>6290.6639999999998</v>
      </c>
      <c r="K833" s="72">
        <v>4910.8959999999997</v>
      </c>
      <c r="L833" s="72">
        <v>4301.8850000000002</v>
      </c>
      <c r="M833" s="72">
        <v>3809.9290000000001</v>
      </c>
      <c r="N833" s="72">
        <v>3920.1489999999999</v>
      </c>
      <c r="O833" s="72">
        <v>4209.3860000000004</v>
      </c>
      <c r="P833" s="72">
        <v>3808.8910000000001</v>
      </c>
      <c r="Q833" s="72">
        <v>3205.7150000000001</v>
      </c>
      <c r="R833" s="72">
        <v>2428.8009999999999</v>
      </c>
      <c r="S833" s="72">
        <v>1914.454</v>
      </c>
      <c r="T833" s="72">
        <v>1483.3679999999999</v>
      </c>
      <c r="U833" s="72">
        <v>1025.271</v>
      </c>
      <c r="V833" s="72">
        <v>592.54999999999995</v>
      </c>
      <c r="W833" s="72">
        <v>305.88499999999999</v>
      </c>
      <c r="X833" s="72">
        <v>89.421999999999997</v>
      </c>
      <c r="Y833" s="72">
        <v>23.126999999999999</v>
      </c>
      <c r="Z833" s="72">
        <v>3.6110000000000002</v>
      </c>
      <c r="AA833" s="72">
        <v>0.31</v>
      </c>
      <c r="AB833" s="4" t="s">
        <v>291</v>
      </c>
      <c r="AD833" s="1">
        <f t="shared" si="12"/>
        <v>422.35500000000002</v>
      </c>
    </row>
    <row r="834" spans="1:30" x14ac:dyDescent="0.3">
      <c r="A834" s="65">
        <v>833</v>
      </c>
      <c r="B834" s="66" t="s">
        <v>323</v>
      </c>
      <c r="C834" s="69" t="s">
        <v>91</v>
      </c>
      <c r="D834" s="71"/>
      <c r="E834" s="71">
        <v>818</v>
      </c>
      <c r="F834" s="71">
        <v>2035</v>
      </c>
      <c r="G834" s="72">
        <v>6325.3580000000002</v>
      </c>
      <c r="H834" s="72">
        <v>5979.08</v>
      </c>
      <c r="I834" s="72">
        <v>5956.3249999999998</v>
      </c>
      <c r="J834" s="72">
        <v>6126.1859999999997</v>
      </c>
      <c r="K834" s="72">
        <v>6199.9589999999998</v>
      </c>
      <c r="L834" s="72">
        <v>4758.5060000000003</v>
      </c>
      <c r="M834" s="72">
        <v>4220.71</v>
      </c>
      <c r="N834" s="72">
        <v>3830.8</v>
      </c>
      <c r="O834" s="72">
        <v>3951.61</v>
      </c>
      <c r="P834" s="72">
        <v>4204.317</v>
      </c>
      <c r="Q834" s="72">
        <v>3710.875</v>
      </c>
      <c r="R834" s="72">
        <v>3031.6729999999998</v>
      </c>
      <c r="S834" s="72">
        <v>2236.5889999999999</v>
      </c>
      <c r="T834" s="72">
        <v>1684.0029999999999</v>
      </c>
      <c r="U834" s="72">
        <v>1212.4559999999999</v>
      </c>
      <c r="V834" s="72">
        <v>741.71400000000006</v>
      </c>
      <c r="W834" s="72">
        <v>355.18900000000002</v>
      </c>
      <c r="X834" s="72">
        <v>137.113</v>
      </c>
      <c r="Y834" s="72">
        <v>26.26</v>
      </c>
      <c r="Z834" s="72">
        <v>4.1079999999999997</v>
      </c>
      <c r="AA834" s="72">
        <v>0.36799999999999999</v>
      </c>
      <c r="AB834" s="4" t="s">
        <v>291</v>
      </c>
      <c r="AD834" s="1">
        <f t="shared" si="12"/>
        <v>523.03800000000001</v>
      </c>
    </row>
    <row r="835" spans="1:30" x14ac:dyDescent="0.3">
      <c r="A835" s="65">
        <v>834</v>
      </c>
      <c r="B835" s="66" t="s">
        <v>323</v>
      </c>
      <c r="C835" s="69" t="s">
        <v>91</v>
      </c>
      <c r="D835" s="71"/>
      <c r="E835" s="71">
        <v>818</v>
      </c>
      <c r="F835" s="71">
        <v>2040</v>
      </c>
      <c r="G835" s="72">
        <v>6687.174</v>
      </c>
      <c r="H835" s="72">
        <v>6298.4340000000002</v>
      </c>
      <c r="I835" s="72">
        <v>5962.2250000000004</v>
      </c>
      <c r="J835" s="72">
        <v>5931.7169999999996</v>
      </c>
      <c r="K835" s="72">
        <v>6037.4250000000002</v>
      </c>
      <c r="L835" s="72">
        <v>6043.223</v>
      </c>
      <c r="M835" s="72">
        <v>4676.5330000000004</v>
      </c>
      <c r="N835" s="72">
        <v>4240.6450000000004</v>
      </c>
      <c r="O835" s="72">
        <v>3865.3539999999998</v>
      </c>
      <c r="P835" s="72">
        <v>3955.491</v>
      </c>
      <c r="Q835" s="72">
        <v>4103.4849999999997</v>
      </c>
      <c r="R835" s="72">
        <v>3523.5810000000001</v>
      </c>
      <c r="S835" s="72">
        <v>2807.1460000000002</v>
      </c>
      <c r="T835" s="72">
        <v>1982.384</v>
      </c>
      <c r="U835" s="72">
        <v>1391.097</v>
      </c>
      <c r="V835" s="72">
        <v>890.62199999999996</v>
      </c>
      <c r="W835" s="72">
        <v>453.42399999999998</v>
      </c>
      <c r="X835" s="72">
        <v>162.84</v>
      </c>
      <c r="Y835" s="72">
        <v>41.223999999999997</v>
      </c>
      <c r="Z835" s="72">
        <v>4.7350000000000003</v>
      </c>
      <c r="AA835" s="72">
        <v>0.41899999999999998</v>
      </c>
      <c r="AB835" s="4" t="s">
        <v>291</v>
      </c>
      <c r="AD835" s="1">
        <f t="shared" ref="AD835:AD898" si="13">SUM(W835:AB835)</f>
        <v>662.64200000000005</v>
      </c>
    </row>
    <row r="836" spans="1:30" x14ac:dyDescent="0.3">
      <c r="A836" s="65">
        <v>835</v>
      </c>
      <c r="B836" s="66" t="s">
        <v>323</v>
      </c>
      <c r="C836" s="69" t="s">
        <v>91</v>
      </c>
      <c r="D836" s="71"/>
      <c r="E836" s="71">
        <v>818</v>
      </c>
      <c r="F836" s="71">
        <v>2045</v>
      </c>
      <c r="G836" s="72">
        <v>6768.7439999999997</v>
      </c>
      <c r="H836" s="72">
        <v>6661.2560000000003</v>
      </c>
      <c r="I836" s="72">
        <v>6282.0309999999999</v>
      </c>
      <c r="J836" s="72">
        <v>5938.4970000000003</v>
      </c>
      <c r="K836" s="72">
        <v>5844.9250000000002</v>
      </c>
      <c r="L836" s="72">
        <v>5883.2749999999996</v>
      </c>
      <c r="M836" s="72">
        <v>5956.6959999999999</v>
      </c>
      <c r="N836" s="72">
        <v>4695.6809999999996</v>
      </c>
      <c r="O836" s="72">
        <v>4274.0889999999999</v>
      </c>
      <c r="P836" s="72">
        <v>3875.1120000000001</v>
      </c>
      <c r="Q836" s="72">
        <v>3871.92</v>
      </c>
      <c r="R836" s="72">
        <v>3911.348</v>
      </c>
      <c r="S836" s="72">
        <v>3279.4940000000001</v>
      </c>
      <c r="T836" s="72">
        <v>2507.4360000000001</v>
      </c>
      <c r="U836" s="72">
        <v>1655.184</v>
      </c>
      <c r="V836" s="72">
        <v>1037.5630000000001</v>
      </c>
      <c r="W836" s="72">
        <v>555.53499999999997</v>
      </c>
      <c r="X836" s="72">
        <v>212.91800000000001</v>
      </c>
      <c r="Y836" s="72">
        <v>50.262</v>
      </c>
      <c r="Z836" s="72">
        <v>7.5780000000000003</v>
      </c>
      <c r="AA836" s="72">
        <v>0.48399999999999999</v>
      </c>
      <c r="AB836" s="4">
        <v>2E-3</v>
      </c>
      <c r="AD836" s="1">
        <f t="shared" si="13"/>
        <v>826.77899999999988</v>
      </c>
    </row>
    <row r="837" spans="1:30" x14ac:dyDescent="0.3">
      <c r="A837" s="65">
        <v>836</v>
      </c>
      <c r="B837" s="66" t="s">
        <v>323</v>
      </c>
      <c r="C837" s="69" t="s">
        <v>91</v>
      </c>
      <c r="D837" s="71"/>
      <c r="E837" s="71">
        <v>818</v>
      </c>
      <c r="F837" s="71">
        <v>2050</v>
      </c>
      <c r="G837" s="72">
        <v>6681.2759999999998</v>
      </c>
      <c r="H837" s="72">
        <v>6744.4110000000001</v>
      </c>
      <c r="I837" s="72">
        <v>6645.3440000000001</v>
      </c>
      <c r="J837" s="72">
        <v>6258.6610000000001</v>
      </c>
      <c r="K837" s="72">
        <v>5853.0479999999998</v>
      </c>
      <c r="L837" s="72">
        <v>5693.375</v>
      </c>
      <c r="M837" s="72">
        <v>5799.9250000000002</v>
      </c>
      <c r="N837" s="72">
        <v>5970.973</v>
      </c>
      <c r="O837" s="72">
        <v>4728.2969999999996</v>
      </c>
      <c r="P837" s="72">
        <v>4282.768</v>
      </c>
      <c r="Q837" s="72">
        <v>3803.0810000000001</v>
      </c>
      <c r="R837" s="72">
        <v>3703.1120000000001</v>
      </c>
      <c r="S837" s="72">
        <v>3658.23</v>
      </c>
      <c r="T837" s="72">
        <v>2950.65</v>
      </c>
      <c r="U837" s="72">
        <v>2115.7539999999999</v>
      </c>
      <c r="V837" s="72">
        <v>1253.1959999999999</v>
      </c>
      <c r="W837" s="72">
        <v>660.197</v>
      </c>
      <c r="X837" s="72">
        <v>267.23899999999998</v>
      </c>
      <c r="Y837" s="72">
        <v>67.521000000000001</v>
      </c>
      <c r="Z837" s="72">
        <v>9.4369999999999994</v>
      </c>
      <c r="AA837" s="72">
        <v>0.76200000000000001</v>
      </c>
      <c r="AB837" s="4">
        <v>3.0000000000000001E-3</v>
      </c>
      <c r="AD837" s="1">
        <f t="shared" si="13"/>
        <v>1005.1589999999999</v>
      </c>
    </row>
    <row r="838" spans="1:30" x14ac:dyDescent="0.3">
      <c r="A838" s="65">
        <v>837</v>
      </c>
      <c r="B838" s="66" t="s">
        <v>323</v>
      </c>
      <c r="C838" s="69" t="s">
        <v>91</v>
      </c>
      <c r="D838" s="71"/>
      <c r="E838" s="71">
        <v>818</v>
      </c>
      <c r="F838" s="71">
        <v>2055</v>
      </c>
      <c r="G838" s="72">
        <v>6555.3990000000003</v>
      </c>
      <c r="H838" s="72">
        <v>6658.8969999999999</v>
      </c>
      <c r="I838" s="72">
        <v>6729.6570000000002</v>
      </c>
      <c r="J838" s="72">
        <v>6623.0020000000004</v>
      </c>
      <c r="K838" s="72">
        <v>6177.15</v>
      </c>
      <c r="L838" s="72">
        <v>5709.88</v>
      </c>
      <c r="M838" s="72">
        <v>5616.1369999999997</v>
      </c>
      <c r="N838" s="72">
        <v>5815.7219999999998</v>
      </c>
      <c r="O838" s="72">
        <v>5994.232</v>
      </c>
      <c r="P838" s="72">
        <v>4733.085</v>
      </c>
      <c r="Q838" s="72">
        <v>4208.9089999999997</v>
      </c>
      <c r="R838" s="72">
        <v>3650.2930000000001</v>
      </c>
      <c r="S838" s="72">
        <v>3479.4520000000002</v>
      </c>
      <c r="T838" s="72">
        <v>3315.13</v>
      </c>
      <c r="U838" s="72">
        <v>2515.5329999999999</v>
      </c>
      <c r="V838" s="72">
        <v>1626.415</v>
      </c>
      <c r="W838" s="72">
        <v>813.70699999999999</v>
      </c>
      <c r="X838" s="72">
        <v>325.64999999999998</v>
      </c>
      <c r="Y838" s="72">
        <v>87.241</v>
      </c>
      <c r="Z838" s="72">
        <v>12.994999999999999</v>
      </c>
      <c r="AA838" s="72">
        <v>0.97299999999999998</v>
      </c>
      <c r="AB838" s="4">
        <v>4.0000000000000001E-3</v>
      </c>
      <c r="AD838" s="1">
        <f t="shared" si="13"/>
        <v>1240.5699999999997</v>
      </c>
    </row>
    <row r="839" spans="1:30" x14ac:dyDescent="0.3">
      <c r="A839" s="65">
        <v>838</v>
      </c>
      <c r="B839" s="66" t="s">
        <v>323</v>
      </c>
      <c r="C839" s="69" t="s">
        <v>91</v>
      </c>
      <c r="D839" s="71"/>
      <c r="E839" s="71">
        <v>818</v>
      </c>
      <c r="F839" s="71">
        <v>2060</v>
      </c>
      <c r="G839" s="72">
        <v>6487.3810000000003</v>
      </c>
      <c r="H839" s="72">
        <v>6534.5389999999998</v>
      </c>
      <c r="I839" s="72">
        <v>6645.2849999999999</v>
      </c>
      <c r="J839" s="72">
        <v>6708.7</v>
      </c>
      <c r="K839" s="72">
        <v>6545.41</v>
      </c>
      <c r="L839" s="72">
        <v>6041.3609999999999</v>
      </c>
      <c r="M839" s="72">
        <v>5637.9430000000002</v>
      </c>
      <c r="N839" s="72">
        <v>5633.5249999999996</v>
      </c>
      <c r="O839" s="72">
        <v>5840.7809999999999</v>
      </c>
      <c r="P839" s="72">
        <v>5987.11</v>
      </c>
      <c r="Q839" s="72">
        <v>4658.2169999999996</v>
      </c>
      <c r="R839" s="72">
        <v>4054.8560000000002</v>
      </c>
      <c r="S839" s="72">
        <v>3445.5410000000002</v>
      </c>
      <c r="T839" s="72">
        <v>3174.0010000000002</v>
      </c>
      <c r="U839" s="72">
        <v>2854.2449999999999</v>
      </c>
      <c r="V839" s="72">
        <v>1962.15</v>
      </c>
      <c r="W839" s="72">
        <v>1077.4670000000001</v>
      </c>
      <c r="X839" s="72">
        <v>411.71</v>
      </c>
      <c r="Y839" s="72">
        <v>109.59099999999999</v>
      </c>
      <c r="Z839" s="72">
        <v>17.271000000000001</v>
      </c>
      <c r="AA839" s="72">
        <v>1.353</v>
      </c>
      <c r="AB839" s="4">
        <v>6.0000000000000001E-3</v>
      </c>
      <c r="AD839" s="1">
        <f t="shared" si="13"/>
        <v>1617.3980000000001</v>
      </c>
    </row>
    <row r="840" spans="1:30" x14ac:dyDescent="0.3">
      <c r="A840" s="65">
        <v>839</v>
      </c>
      <c r="B840" s="66" t="s">
        <v>323</v>
      </c>
      <c r="C840" s="69" t="s">
        <v>91</v>
      </c>
      <c r="D840" s="71"/>
      <c r="E840" s="71">
        <v>818</v>
      </c>
      <c r="F840" s="71">
        <v>2065</v>
      </c>
      <c r="G840" s="72">
        <v>6487.1139999999996</v>
      </c>
      <c r="H840" s="72">
        <v>6467.866</v>
      </c>
      <c r="I840" s="72">
        <v>6521.8950000000004</v>
      </c>
      <c r="J840" s="72">
        <v>6625.884</v>
      </c>
      <c r="K840" s="72">
        <v>6635.8249999999998</v>
      </c>
      <c r="L840" s="72">
        <v>6417.0320000000002</v>
      </c>
      <c r="M840" s="72">
        <v>5973.5439999999999</v>
      </c>
      <c r="N840" s="72">
        <v>5655.8419999999996</v>
      </c>
      <c r="O840" s="72">
        <v>5660.1450000000004</v>
      </c>
      <c r="P840" s="72">
        <v>5839.06</v>
      </c>
      <c r="Q840" s="72">
        <v>5897.835</v>
      </c>
      <c r="R840" s="72">
        <v>4504.3140000000003</v>
      </c>
      <c r="S840" s="72">
        <v>3846.5940000000001</v>
      </c>
      <c r="T840" s="72">
        <v>3165.2159999999999</v>
      </c>
      <c r="U840" s="72">
        <v>2760.7080000000001</v>
      </c>
      <c r="V840" s="72">
        <v>2261.4119999999998</v>
      </c>
      <c r="W840" s="72">
        <v>1329.027</v>
      </c>
      <c r="X840" s="72">
        <v>561.49</v>
      </c>
      <c r="Y840" s="72">
        <v>143.81</v>
      </c>
      <c r="Z840" s="72">
        <v>22.547999999999998</v>
      </c>
      <c r="AA840" s="72">
        <v>1.8540000000000001</v>
      </c>
      <c r="AB840" s="4">
        <v>8.0000000000000002E-3</v>
      </c>
      <c r="AD840" s="1">
        <f t="shared" si="13"/>
        <v>2058.7369999999996</v>
      </c>
    </row>
    <row r="841" spans="1:30" x14ac:dyDescent="0.3">
      <c r="A841" s="65">
        <v>840</v>
      </c>
      <c r="B841" s="66" t="s">
        <v>323</v>
      </c>
      <c r="C841" s="69" t="s">
        <v>91</v>
      </c>
      <c r="D841" s="71"/>
      <c r="E841" s="71">
        <v>818</v>
      </c>
      <c r="F841" s="71">
        <v>2070</v>
      </c>
      <c r="G841" s="72">
        <v>6451.2790000000005</v>
      </c>
      <c r="H841" s="72">
        <v>6468.6440000000002</v>
      </c>
      <c r="I841" s="72">
        <v>6455.99</v>
      </c>
      <c r="J841" s="72">
        <v>6503.9440000000004</v>
      </c>
      <c r="K841" s="72">
        <v>6558.11</v>
      </c>
      <c r="L841" s="72">
        <v>6515.808</v>
      </c>
      <c r="M841" s="72">
        <v>6353.4290000000001</v>
      </c>
      <c r="N841" s="72">
        <v>5990.6480000000001</v>
      </c>
      <c r="O841" s="72">
        <v>5682.6369999999997</v>
      </c>
      <c r="P841" s="72">
        <v>5663.5240000000003</v>
      </c>
      <c r="Q841" s="72">
        <v>5764.0039999999999</v>
      </c>
      <c r="R841" s="72">
        <v>5724.4080000000004</v>
      </c>
      <c r="S841" s="72">
        <v>4294.0370000000003</v>
      </c>
      <c r="T841" s="72">
        <v>3559.2669999999998</v>
      </c>
      <c r="U841" s="72">
        <v>2781.6689999999999</v>
      </c>
      <c r="V841" s="72">
        <v>2221.9639999999999</v>
      </c>
      <c r="W841" s="72">
        <v>1567.3810000000001</v>
      </c>
      <c r="X841" s="72">
        <v>714.84299999999996</v>
      </c>
      <c r="Y841" s="72">
        <v>204.43299999999999</v>
      </c>
      <c r="Z841" s="72">
        <v>30.981000000000002</v>
      </c>
      <c r="AA841" s="72">
        <v>2.5209999999999999</v>
      </c>
      <c r="AB841" s="4">
        <v>0.01</v>
      </c>
      <c r="AD841" s="1">
        <f t="shared" si="13"/>
        <v>2520.1690000000008</v>
      </c>
    </row>
    <row r="842" spans="1:30" x14ac:dyDescent="0.3">
      <c r="A842" s="65">
        <v>841</v>
      </c>
      <c r="B842" s="66" t="s">
        <v>323</v>
      </c>
      <c r="C842" s="69" t="s">
        <v>91</v>
      </c>
      <c r="D842" s="71"/>
      <c r="E842" s="71">
        <v>818</v>
      </c>
      <c r="F842" s="71">
        <v>2075</v>
      </c>
      <c r="G842" s="72">
        <v>6348.6559999999999</v>
      </c>
      <c r="H842" s="72">
        <v>6433.902</v>
      </c>
      <c r="I842" s="72">
        <v>6457.4740000000002</v>
      </c>
      <c r="J842" s="72">
        <v>6439.4040000000005</v>
      </c>
      <c r="K842" s="72">
        <v>6441.1750000000002</v>
      </c>
      <c r="L842" s="72">
        <v>6446.5630000000001</v>
      </c>
      <c r="M842" s="72">
        <v>6457.0839999999998</v>
      </c>
      <c r="N842" s="72">
        <v>6369.6769999999997</v>
      </c>
      <c r="O842" s="72">
        <v>6015.915</v>
      </c>
      <c r="P842" s="72">
        <v>5688.5290000000005</v>
      </c>
      <c r="Q842" s="72">
        <v>5601.4660000000003</v>
      </c>
      <c r="R842" s="72">
        <v>5612.26</v>
      </c>
      <c r="S842" s="72">
        <v>5484.0959999999995</v>
      </c>
      <c r="T842" s="72">
        <v>4001.4789999999998</v>
      </c>
      <c r="U842" s="72">
        <v>3160.9969999999998</v>
      </c>
      <c r="V842" s="72">
        <v>2274.7840000000001</v>
      </c>
      <c r="W842" s="72">
        <v>1577.0709999999999</v>
      </c>
      <c r="X842" s="72">
        <v>872.16899999999998</v>
      </c>
      <c r="Y842" s="72">
        <v>272.67700000000002</v>
      </c>
      <c r="Z842" s="72">
        <v>46.557000000000002</v>
      </c>
      <c r="AA842" s="72">
        <v>3.6429999999999998</v>
      </c>
      <c r="AB842" s="4" t="s">
        <v>291</v>
      </c>
      <c r="AD842" s="1">
        <f t="shared" si="13"/>
        <v>2772.1169999999997</v>
      </c>
    </row>
    <row r="843" spans="1:30" x14ac:dyDescent="0.3">
      <c r="A843" s="65">
        <v>842</v>
      </c>
      <c r="B843" s="66" t="s">
        <v>323</v>
      </c>
      <c r="C843" s="69" t="s">
        <v>91</v>
      </c>
      <c r="D843" s="71"/>
      <c r="E843" s="71">
        <v>818</v>
      </c>
      <c r="F843" s="71">
        <v>2080</v>
      </c>
      <c r="G843" s="72">
        <v>6197.4530000000004</v>
      </c>
      <c r="H843" s="72">
        <v>6332.384</v>
      </c>
      <c r="I843" s="72">
        <v>6423.3990000000003</v>
      </c>
      <c r="J843" s="72">
        <v>6442.0420000000004</v>
      </c>
      <c r="K843" s="72">
        <v>6381.3010000000004</v>
      </c>
      <c r="L843" s="72">
        <v>6337.9409999999998</v>
      </c>
      <c r="M843" s="72">
        <v>6392.7629999999999</v>
      </c>
      <c r="N843" s="72">
        <v>6473.0209999999997</v>
      </c>
      <c r="O843" s="72">
        <v>6393.1360000000004</v>
      </c>
      <c r="P843" s="72">
        <v>6021.3919999999998</v>
      </c>
      <c r="Q843" s="72">
        <v>5634.8230000000003</v>
      </c>
      <c r="R843" s="72">
        <v>5469.66</v>
      </c>
      <c r="S843" s="72">
        <v>5399.41</v>
      </c>
      <c r="T843" s="72">
        <v>5145.3159999999998</v>
      </c>
      <c r="U843" s="72">
        <v>3589.4459999999999</v>
      </c>
      <c r="V843" s="72">
        <v>2625.402</v>
      </c>
      <c r="W843" s="72">
        <v>1652.8810000000001</v>
      </c>
      <c r="X843" s="72">
        <v>908.42399999999998</v>
      </c>
      <c r="Y843" s="72">
        <v>349.416</v>
      </c>
      <c r="Z843" s="72">
        <v>66.037999999999997</v>
      </c>
      <c r="AA843" s="72">
        <v>5.8079999999999998</v>
      </c>
      <c r="AB843" s="4" t="s">
        <v>291</v>
      </c>
      <c r="AD843" s="1">
        <f t="shared" si="13"/>
        <v>2982.5670000000005</v>
      </c>
    </row>
    <row r="844" spans="1:30" x14ac:dyDescent="0.3">
      <c r="A844" s="65">
        <v>843</v>
      </c>
      <c r="B844" s="66" t="s">
        <v>323</v>
      </c>
      <c r="C844" s="69" t="s">
        <v>91</v>
      </c>
      <c r="D844" s="71"/>
      <c r="E844" s="71">
        <v>818</v>
      </c>
      <c r="F844" s="71">
        <v>2085</v>
      </c>
      <c r="G844" s="72">
        <v>6047.9170000000004</v>
      </c>
      <c r="H844" s="72">
        <v>6182.2740000000003</v>
      </c>
      <c r="I844" s="72">
        <v>6322.5990000000002</v>
      </c>
      <c r="J844" s="72">
        <v>6409.0910000000003</v>
      </c>
      <c r="K844" s="72">
        <v>6388.2920000000004</v>
      </c>
      <c r="L844" s="72">
        <v>6286.0320000000002</v>
      </c>
      <c r="M844" s="72">
        <v>6288.9110000000001</v>
      </c>
      <c r="N844" s="72">
        <v>6408.6030000000001</v>
      </c>
      <c r="O844" s="72">
        <v>6495.5439999999999</v>
      </c>
      <c r="P844" s="72">
        <v>6397.9070000000002</v>
      </c>
      <c r="Q844" s="72">
        <v>5971.5129999999999</v>
      </c>
      <c r="R844" s="72">
        <v>5516.6930000000002</v>
      </c>
      <c r="S844" s="72">
        <v>5282.5240000000003</v>
      </c>
      <c r="T844" s="72">
        <v>5095.99</v>
      </c>
      <c r="U844" s="72">
        <v>4658.6279999999997</v>
      </c>
      <c r="V844" s="72">
        <v>3024.4850000000001</v>
      </c>
      <c r="W844" s="72">
        <v>1950.4079999999999</v>
      </c>
      <c r="X844" s="72">
        <v>984.34</v>
      </c>
      <c r="Y844" s="72">
        <v>381.97500000000002</v>
      </c>
      <c r="Z844" s="72">
        <v>90.055000000000007</v>
      </c>
      <c r="AA844" s="72">
        <v>8.8719999999999999</v>
      </c>
      <c r="AB844" s="4" t="s">
        <v>291</v>
      </c>
      <c r="AD844" s="1">
        <f t="shared" si="13"/>
        <v>3415.6499999999996</v>
      </c>
    </row>
    <row r="845" spans="1:30" x14ac:dyDescent="0.3">
      <c r="A845" s="65">
        <v>844</v>
      </c>
      <c r="B845" s="66" t="s">
        <v>323</v>
      </c>
      <c r="C845" s="69" t="s">
        <v>91</v>
      </c>
      <c r="D845" s="71"/>
      <c r="E845" s="71">
        <v>818</v>
      </c>
      <c r="F845" s="71">
        <v>2090</v>
      </c>
      <c r="G845" s="72">
        <v>5921.3180000000002</v>
      </c>
      <c r="H845" s="72">
        <v>6033.7510000000002</v>
      </c>
      <c r="I845" s="72">
        <v>6173.2309999999998</v>
      </c>
      <c r="J845" s="72">
        <v>6309.4690000000001</v>
      </c>
      <c r="K845" s="72">
        <v>6359.8090000000002</v>
      </c>
      <c r="L845" s="72">
        <v>6300.73</v>
      </c>
      <c r="M845" s="72">
        <v>6241.5010000000002</v>
      </c>
      <c r="N845" s="72">
        <v>6304.5659999999998</v>
      </c>
      <c r="O845" s="72">
        <v>6430.6589999999997</v>
      </c>
      <c r="P845" s="72">
        <v>6501.3040000000001</v>
      </c>
      <c r="Q845" s="72">
        <v>6351.7719999999999</v>
      </c>
      <c r="R845" s="72">
        <v>5861.3440000000001</v>
      </c>
      <c r="S845" s="72">
        <v>5348.3059999999996</v>
      </c>
      <c r="T845" s="72">
        <v>5015.2359999999999</v>
      </c>
      <c r="U845" s="72">
        <v>4656.549</v>
      </c>
      <c r="V845" s="72">
        <v>3983.9630000000002</v>
      </c>
      <c r="W845" s="72">
        <v>2299.491</v>
      </c>
      <c r="X845" s="72">
        <v>1203.8889999999999</v>
      </c>
      <c r="Y845" s="72">
        <v>436.59500000000003</v>
      </c>
      <c r="Z845" s="72">
        <v>105.76600000000001</v>
      </c>
      <c r="AA845" s="72">
        <v>13.234999999999999</v>
      </c>
      <c r="AB845" s="4" t="s">
        <v>291</v>
      </c>
      <c r="AD845" s="1">
        <f t="shared" si="13"/>
        <v>4058.9760000000006</v>
      </c>
    </row>
    <row r="846" spans="1:30" x14ac:dyDescent="0.3">
      <c r="A846" s="65">
        <v>845</v>
      </c>
      <c r="B846" s="66" t="s">
        <v>323</v>
      </c>
      <c r="C846" s="69" t="s">
        <v>91</v>
      </c>
      <c r="D846" s="71"/>
      <c r="E846" s="71">
        <v>818</v>
      </c>
      <c r="F846" s="71">
        <v>2095</v>
      </c>
      <c r="G846" s="72">
        <v>5816.1779999999999</v>
      </c>
      <c r="H846" s="72">
        <v>5908.1260000000002</v>
      </c>
      <c r="I846" s="72">
        <v>6025.3779999999997</v>
      </c>
      <c r="J846" s="72">
        <v>6161.3019999999997</v>
      </c>
      <c r="K846" s="72">
        <v>6264.53</v>
      </c>
      <c r="L846" s="72">
        <v>6279.9449999999997</v>
      </c>
      <c r="M846" s="72">
        <v>6260.326</v>
      </c>
      <c r="N846" s="72">
        <v>6256.4930000000004</v>
      </c>
      <c r="O846" s="72">
        <v>6325.8860000000004</v>
      </c>
      <c r="P846" s="72">
        <v>6437.8230000000003</v>
      </c>
      <c r="Q846" s="72">
        <v>6461.1629999999996</v>
      </c>
      <c r="R846" s="72">
        <v>6248.7929999999997</v>
      </c>
      <c r="S846" s="72">
        <v>5702.3440000000001</v>
      </c>
      <c r="T846" s="72">
        <v>5105.1620000000003</v>
      </c>
      <c r="U846" s="72">
        <v>4621.3419999999996</v>
      </c>
      <c r="V846" s="72">
        <v>4036.1120000000001</v>
      </c>
      <c r="W846" s="72">
        <v>3094.721</v>
      </c>
      <c r="X846" s="72">
        <v>1468.2719999999999</v>
      </c>
      <c r="Y846" s="72">
        <v>562.22900000000004</v>
      </c>
      <c r="Z846" s="72">
        <v>129.81700000000001</v>
      </c>
      <c r="AA846" s="72">
        <v>17.300999999999998</v>
      </c>
      <c r="AB846" s="4" t="s">
        <v>291</v>
      </c>
      <c r="AD846" s="1">
        <f t="shared" si="13"/>
        <v>5272.3400000000011</v>
      </c>
    </row>
    <row r="847" spans="1:30" x14ac:dyDescent="0.3">
      <c r="A847" s="65">
        <v>846</v>
      </c>
      <c r="B847" s="66" t="s">
        <v>323</v>
      </c>
      <c r="C847" s="69" t="s">
        <v>91</v>
      </c>
      <c r="D847" s="71"/>
      <c r="E847" s="71">
        <v>818</v>
      </c>
      <c r="F847" s="71">
        <v>2100</v>
      </c>
      <c r="G847" s="72">
        <v>5705.6369999999997</v>
      </c>
      <c r="H847" s="72">
        <v>5803.6390000000001</v>
      </c>
      <c r="I847" s="72">
        <v>5900.2839999999997</v>
      </c>
      <c r="J847" s="72">
        <v>6014.4489999999996</v>
      </c>
      <c r="K847" s="72">
        <v>6120.6710000000003</v>
      </c>
      <c r="L847" s="72">
        <v>6192.3720000000003</v>
      </c>
      <c r="M847" s="72">
        <v>6243.7169999999996</v>
      </c>
      <c r="N847" s="72">
        <v>6274.4650000000001</v>
      </c>
      <c r="O847" s="72">
        <v>6276.866</v>
      </c>
      <c r="P847" s="72">
        <v>6334.7730000000001</v>
      </c>
      <c r="Q847" s="72">
        <v>6405.8109999999997</v>
      </c>
      <c r="R847" s="72">
        <v>6370.9070000000002</v>
      </c>
      <c r="S847" s="72">
        <v>6099.7560000000003</v>
      </c>
      <c r="T847" s="72">
        <v>5470.64</v>
      </c>
      <c r="U847" s="72">
        <v>4739.66</v>
      </c>
      <c r="V847" s="72">
        <v>4054.0279999999998</v>
      </c>
      <c r="W847" s="72">
        <v>3196.4560000000001</v>
      </c>
      <c r="X847" s="72">
        <v>2038.8330000000001</v>
      </c>
      <c r="Y847" s="72">
        <v>720.78899999999999</v>
      </c>
      <c r="Z847" s="72">
        <v>179.50800000000001</v>
      </c>
      <c r="AA847" s="72">
        <v>23.42</v>
      </c>
      <c r="AB847" s="4" t="s">
        <v>291</v>
      </c>
      <c r="AD847" s="1">
        <f t="shared" si="13"/>
        <v>6159.0060000000003</v>
      </c>
    </row>
    <row r="848" spans="1:30" x14ac:dyDescent="0.3">
      <c r="A848" s="65">
        <v>847</v>
      </c>
      <c r="B848" s="66" t="s">
        <v>323</v>
      </c>
      <c r="C848" s="69" t="s">
        <v>92</v>
      </c>
      <c r="D848" s="71"/>
      <c r="E848" s="71">
        <v>434</v>
      </c>
      <c r="F848" s="71">
        <v>2015</v>
      </c>
      <c r="G848" s="72">
        <v>322.95299999999997</v>
      </c>
      <c r="H848" s="72">
        <v>305.56200000000001</v>
      </c>
      <c r="I848" s="72">
        <v>285.81599999999997</v>
      </c>
      <c r="J848" s="72">
        <v>274.04899999999998</v>
      </c>
      <c r="K848" s="72">
        <v>274.459</v>
      </c>
      <c r="L848" s="72">
        <v>286.54399999999998</v>
      </c>
      <c r="M848" s="72">
        <v>284.52199999999999</v>
      </c>
      <c r="N848" s="72">
        <v>282.95</v>
      </c>
      <c r="O848" s="72">
        <v>245.23699999999999</v>
      </c>
      <c r="P848" s="72">
        <v>190.02099999999999</v>
      </c>
      <c r="Q848" s="72">
        <v>123.33799999999999</v>
      </c>
      <c r="R848" s="72">
        <v>83.715000000000003</v>
      </c>
      <c r="S848" s="72">
        <v>64.671000000000006</v>
      </c>
      <c r="T848" s="72">
        <v>44.808999999999997</v>
      </c>
      <c r="U848" s="72">
        <v>36.697000000000003</v>
      </c>
      <c r="V848" s="72">
        <v>24.32</v>
      </c>
      <c r="W848" s="72">
        <v>12.803000000000001</v>
      </c>
      <c r="X848" s="72">
        <v>4.718</v>
      </c>
      <c r="Y848" s="72">
        <v>1.0169999999999999</v>
      </c>
      <c r="Z848" s="72">
        <v>0.10100000000000001</v>
      </c>
      <c r="AA848" s="72">
        <v>6.0000000000000001E-3</v>
      </c>
      <c r="AB848" s="4" t="s">
        <v>291</v>
      </c>
      <c r="AD848" s="1">
        <f t="shared" si="13"/>
        <v>18.645</v>
      </c>
    </row>
    <row r="849" spans="1:30" x14ac:dyDescent="0.3">
      <c r="A849" s="65">
        <v>848</v>
      </c>
      <c r="B849" s="66" t="s">
        <v>323</v>
      </c>
      <c r="C849" s="69" t="s">
        <v>92</v>
      </c>
      <c r="D849" s="71"/>
      <c r="E849" s="71">
        <v>434</v>
      </c>
      <c r="F849" s="71">
        <v>2020</v>
      </c>
      <c r="G849" s="72">
        <v>303.06400000000002</v>
      </c>
      <c r="H849" s="72">
        <v>321.54000000000002</v>
      </c>
      <c r="I849" s="72">
        <v>304.767</v>
      </c>
      <c r="J849" s="72">
        <v>284.19099999999997</v>
      </c>
      <c r="K849" s="72">
        <v>270.738</v>
      </c>
      <c r="L849" s="72">
        <v>270.72199999999998</v>
      </c>
      <c r="M849" s="72">
        <v>282.85700000000003</v>
      </c>
      <c r="N849" s="72">
        <v>280.80799999999999</v>
      </c>
      <c r="O849" s="72">
        <v>278.59199999999998</v>
      </c>
      <c r="P849" s="72">
        <v>240.28399999999999</v>
      </c>
      <c r="Q849" s="72">
        <v>184.27</v>
      </c>
      <c r="R849" s="72">
        <v>117.20099999999999</v>
      </c>
      <c r="S849" s="72">
        <v>77.106999999999999</v>
      </c>
      <c r="T849" s="72">
        <v>56.781999999999996</v>
      </c>
      <c r="U849" s="72">
        <v>36.35</v>
      </c>
      <c r="V849" s="72">
        <v>26.157</v>
      </c>
      <c r="W849" s="72">
        <v>14.037000000000001</v>
      </c>
      <c r="X849" s="72">
        <v>5.2859999999999996</v>
      </c>
      <c r="Y849" s="72">
        <v>1.202</v>
      </c>
      <c r="Z849" s="72">
        <v>0.14000000000000001</v>
      </c>
      <c r="AA849" s="72">
        <v>8.0000000000000002E-3</v>
      </c>
      <c r="AB849" s="4" t="s">
        <v>291</v>
      </c>
      <c r="AD849" s="1">
        <f t="shared" si="13"/>
        <v>20.672999999999998</v>
      </c>
    </row>
    <row r="850" spans="1:30" x14ac:dyDescent="0.3">
      <c r="A850" s="65">
        <v>849</v>
      </c>
      <c r="B850" s="66" t="s">
        <v>323</v>
      </c>
      <c r="C850" s="69" t="s">
        <v>92</v>
      </c>
      <c r="D850" s="71"/>
      <c r="E850" s="71">
        <v>434</v>
      </c>
      <c r="F850" s="71">
        <v>2025</v>
      </c>
      <c r="G850" s="72">
        <v>282.37400000000002</v>
      </c>
      <c r="H850" s="72">
        <v>301.83300000000003</v>
      </c>
      <c r="I850" s="72">
        <v>320.75799999999998</v>
      </c>
      <c r="J850" s="72">
        <v>303.154</v>
      </c>
      <c r="K850" s="72">
        <v>280.96100000000001</v>
      </c>
      <c r="L850" s="72">
        <v>267.17500000000001</v>
      </c>
      <c r="M850" s="72">
        <v>267.30399999999997</v>
      </c>
      <c r="N850" s="72">
        <v>279.29000000000002</v>
      </c>
      <c r="O850" s="72">
        <v>276.64100000000002</v>
      </c>
      <c r="P850" s="72">
        <v>273.209</v>
      </c>
      <c r="Q850" s="72">
        <v>233.333</v>
      </c>
      <c r="R850" s="72">
        <v>175.53299999999999</v>
      </c>
      <c r="S850" s="72">
        <v>108.35899999999999</v>
      </c>
      <c r="T850" s="72">
        <v>68.076999999999998</v>
      </c>
      <c r="U850" s="72">
        <v>46.457000000000001</v>
      </c>
      <c r="V850" s="72">
        <v>26.233000000000001</v>
      </c>
      <c r="W850" s="72">
        <v>15.368</v>
      </c>
      <c r="X850" s="72">
        <v>5.9349999999999996</v>
      </c>
      <c r="Y850" s="72">
        <v>1.385</v>
      </c>
      <c r="Z850" s="72">
        <v>0.17100000000000001</v>
      </c>
      <c r="AA850" s="72">
        <v>1.0999999999999999E-2</v>
      </c>
      <c r="AB850" s="4">
        <v>0</v>
      </c>
      <c r="AD850" s="1">
        <f t="shared" si="13"/>
        <v>22.87</v>
      </c>
    </row>
    <row r="851" spans="1:30" x14ac:dyDescent="0.3">
      <c r="A851" s="65">
        <v>850</v>
      </c>
      <c r="B851" s="66" t="s">
        <v>323</v>
      </c>
      <c r="C851" s="69" t="s">
        <v>92</v>
      </c>
      <c r="D851" s="71"/>
      <c r="E851" s="71">
        <v>434</v>
      </c>
      <c r="F851" s="71">
        <v>2030</v>
      </c>
      <c r="G851" s="72">
        <v>263.88</v>
      </c>
      <c r="H851" s="72">
        <v>281.30900000000003</v>
      </c>
      <c r="I851" s="72">
        <v>301.14100000000002</v>
      </c>
      <c r="J851" s="72">
        <v>319.18200000000002</v>
      </c>
      <c r="K851" s="72">
        <v>299.95800000000003</v>
      </c>
      <c r="L851" s="72">
        <v>277.46699999999998</v>
      </c>
      <c r="M851" s="72">
        <v>263.92099999999999</v>
      </c>
      <c r="N851" s="72">
        <v>264.02999999999997</v>
      </c>
      <c r="O851" s="72">
        <v>275.31799999999998</v>
      </c>
      <c r="P851" s="72">
        <v>271.505</v>
      </c>
      <c r="Q851" s="72">
        <v>265.64100000000002</v>
      </c>
      <c r="R851" s="72">
        <v>222.76</v>
      </c>
      <c r="S851" s="72">
        <v>162.874</v>
      </c>
      <c r="T851" s="72">
        <v>96.183999999999997</v>
      </c>
      <c r="U851" s="72">
        <v>56.143999999999998</v>
      </c>
      <c r="V851" s="72">
        <v>33.927999999999997</v>
      </c>
      <c r="W851" s="72">
        <v>15.672000000000001</v>
      </c>
      <c r="X851" s="72">
        <v>6.6429999999999998</v>
      </c>
      <c r="Y851" s="72">
        <v>1.599</v>
      </c>
      <c r="Z851" s="72">
        <v>0.20100000000000001</v>
      </c>
      <c r="AA851" s="72">
        <v>1.4E-2</v>
      </c>
      <c r="AB851" s="4">
        <v>0</v>
      </c>
      <c r="AD851" s="1">
        <f t="shared" si="13"/>
        <v>24.129000000000001</v>
      </c>
    </row>
    <row r="852" spans="1:30" x14ac:dyDescent="0.3">
      <c r="A852" s="65">
        <v>851</v>
      </c>
      <c r="B852" s="66" t="s">
        <v>323</v>
      </c>
      <c r="C852" s="69" t="s">
        <v>92</v>
      </c>
      <c r="D852" s="71"/>
      <c r="E852" s="71">
        <v>434</v>
      </c>
      <c r="F852" s="71">
        <v>2035</v>
      </c>
      <c r="G852" s="72">
        <v>254.23699999999999</v>
      </c>
      <c r="H852" s="72">
        <v>262.95999999999998</v>
      </c>
      <c r="I852" s="72">
        <v>280.702</v>
      </c>
      <c r="J852" s="72">
        <v>299.73099999999999</v>
      </c>
      <c r="K852" s="72">
        <v>316.06400000000002</v>
      </c>
      <c r="L852" s="72">
        <v>296.48599999999999</v>
      </c>
      <c r="M852" s="72">
        <v>274.28100000000001</v>
      </c>
      <c r="N852" s="72">
        <v>260.83</v>
      </c>
      <c r="O852" s="72">
        <v>260.43099999999998</v>
      </c>
      <c r="P852" s="72">
        <v>270.43799999999999</v>
      </c>
      <c r="Q852" s="72">
        <v>264.30900000000003</v>
      </c>
      <c r="R852" s="72">
        <v>254.15700000000001</v>
      </c>
      <c r="S852" s="72">
        <v>207.40799999999999</v>
      </c>
      <c r="T852" s="72">
        <v>145.345</v>
      </c>
      <c r="U852" s="72">
        <v>79.953000000000003</v>
      </c>
      <c r="V852" s="72">
        <v>41.478999999999999</v>
      </c>
      <c r="W852" s="72">
        <v>20.606000000000002</v>
      </c>
      <c r="X852" s="72">
        <v>6.923</v>
      </c>
      <c r="Y852" s="72">
        <v>1.8380000000000001</v>
      </c>
      <c r="Z852" s="72">
        <v>0.23899999999999999</v>
      </c>
      <c r="AA852" s="72">
        <v>1.7000000000000001E-2</v>
      </c>
      <c r="AB852" s="4">
        <v>0</v>
      </c>
      <c r="AD852" s="1">
        <f t="shared" si="13"/>
        <v>29.623000000000005</v>
      </c>
    </row>
    <row r="853" spans="1:30" x14ac:dyDescent="0.3">
      <c r="A853" s="65">
        <v>852</v>
      </c>
      <c r="B853" s="66" t="s">
        <v>323</v>
      </c>
      <c r="C853" s="69" t="s">
        <v>92</v>
      </c>
      <c r="D853" s="71"/>
      <c r="E853" s="71">
        <v>434</v>
      </c>
      <c r="F853" s="71">
        <v>2040</v>
      </c>
      <c r="G853" s="72">
        <v>253.48500000000001</v>
      </c>
      <c r="H853" s="72">
        <v>253.428</v>
      </c>
      <c r="I853" s="72">
        <v>262.43</v>
      </c>
      <c r="J853" s="72">
        <v>279.447</v>
      </c>
      <c r="K853" s="72">
        <v>296.92399999999998</v>
      </c>
      <c r="L853" s="72">
        <v>312.666</v>
      </c>
      <c r="M853" s="72">
        <v>293.33199999999999</v>
      </c>
      <c r="N853" s="72">
        <v>271.274</v>
      </c>
      <c r="O853" s="72">
        <v>257.47199999999998</v>
      </c>
      <c r="P853" s="72">
        <v>256.03300000000002</v>
      </c>
      <c r="Q853" s="72">
        <v>263.613</v>
      </c>
      <c r="R853" s="72">
        <v>253.417</v>
      </c>
      <c r="S853" s="72">
        <v>237.441</v>
      </c>
      <c r="T853" s="72">
        <v>186.03100000000001</v>
      </c>
      <c r="U853" s="72">
        <v>121.74299999999999</v>
      </c>
      <c r="V853" s="72">
        <v>59.738</v>
      </c>
      <c r="W853" s="72">
        <v>25.596</v>
      </c>
      <c r="X853" s="72">
        <v>9.2959999999999994</v>
      </c>
      <c r="Y853" s="72">
        <v>1.9630000000000001</v>
      </c>
      <c r="Z853" s="72">
        <v>0.28100000000000003</v>
      </c>
      <c r="AA853" s="72">
        <v>0.02</v>
      </c>
      <c r="AB853" s="4">
        <v>1E-3</v>
      </c>
      <c r="AD853" s="1">
        <f t="shared" si="13"/>
        <v>37.156999999999996</v>
      </c>
    </row>
    <row r="854" spans="1:30" x14ac:dyDescent="0.3">
      <c r="A854" s="65">
        <v>853</v>
      </c>
      <c r="B854" s="66" t="s">
        <v>323</v>
      </c>
      <c r="C854" s="69" t="s">
        <v>92</v>
      </c>
      <c r="D854" s="71"/>
      <c r="E854" s="71">
        <v>434</v>
      </c>
      <c r="F854" s="71">
        <v>2045</v>
      </c>
      <c r="G854" s="72">
        <v>254.852</v>
      </c>
      <c r="H854" s="72">
        <v>252.75399999999999</v>
      </c>
      <c r="I854" s="72">
        <v>252.953</v>
      </c>
      <c r="J854" s="72">
        <v>261.31</v>
      </c>
      <c r="K854" s="72">
        <v>276.928</v>
      </c>
      <c r="L854" s="72">
        <v>293.83499999999998</v>
      </c>
      <c r="M854" s="72">
        <v>309.59100000000001</v>
      </c>
      <c r="N854" s="72">
        <v>290.36500000000001</v>
      </c>
      <c r="O854" s="72">
        <v>268.02100000000002</v>
      </c>
      <c r="P854" s="72">
        <v>253.37200000000001</v>
      </c>
      <c r="Q854" s="72">
        <v>249.91</v>
      </c>
      <c r="R854" s="72">
        <v>253.32</v>
      </c>
      <c r="S854" s="72">
        <v>237.56899999999999</v>
      </c>
      <c r="T854" s="72">
        <v>214.08799999999999</v>
      </c>
      <c r="U854" s="72">
        <v>157.04400000000001</v>
      </c>
      <c r="V854" s="72">
        <v>92.03</v>
      </c>
      <c r="W854" s="72">
        <v>37.479999999999997</v>
      </c>
      <c r="X854" s="72">
        <v>11.807</v>
      </c>
      <c r="Y854" s="72">
        <v>2.7090000000000001</v>
      </c>
      <c r="Z854" s="72">
        <v>0.31</v>
      </c>
      <c r="AA854" s="72">
        <v>2.4E-2</v>
      </c>
      <c r="AB854" s="4">
        <v>0</v>
      </c>
      <c r="AD854" s="1">
        <f t="shared" si="13"/>
        <v>52.330000000000005</v>
      </c>
    </row>
    <row r="855" spans="1:30" x14ac:dyDescent="0.3">
      <c r="A855" s="65">
        <v>854</v>
      </c>
      <c r="B855" s="66" t="s">
        <v>323</v>
      </c>
      <c r="C855" s="69" t="s">
        <v>92</v>
      </c>
      <c r="D855" s="71"/>
      <c r="E855" s="71">
        <v>434</v>
      </c>
      <c r="F855" s="71">
        <v>2050</v>
      </c>
      <c r="G855" s="72">
        <v>250.715</v>
      </c>
      <c r="H855" s="72">
        <v>254.18600000000001</v>
      </c>
      <c r="I855" s="72">
        <v>252.316</v>
      </c>
      <c r="J855" s="72">
        <v>251.92699999999999</v>
      </c>
      <c r="K855" s="72">
        <v>259.036</v>
      </c>
      <c r="L855" s="72">
        <v>274.125</v>
      </c>
      <c r="M855" s="72">
        <v>291.05099999999999</v>
      </c>
      <c r="N855" s="72">
        <v>306.70400000000001</v>
      </c>
      <c r="O855" s="72">
        <v>287.15600000000001</v>
      </c>
      <c r="P855" s="72">
        <v>264.03500000000003</v>
      </c>
      <c r="Q855" s="72">
        <v>247.65899999999999</v>
      </c>
      <c r="R855" s="72">
        <v>240.68199999999999</v>
      </c>
      <c r="S855" s="72">
        <v>238.298</v>
      </c>
      <c r="T855" s="72">
        <v>215.30699999999999</v>
      </c>
      <c r="U855" s="72">
        <v>182.12</v>
      </c>
      <c r="V855" s="72">
        <v>120.081</v>
      </c>
      <c r="W855" s="72">
        <v>58.71</v>
      </c>
      <c r="X855" s="72">
        <v>17.686</v>
      </c>
      <c r="Y855" s="72">
        <v>3.54</v>
      </c>
      <c r="Z855" s="72">
        <v>0.439</v>
      </c>
      <c r="AA855" s="72">
        <v>2.7E-2</v>
      </c>
      <c r="AB855" s="4">
        <v>0</v>
      </c>
      <c r="AD855" s="1">
        <f t="shared" si="13"/>
        <v>80.402000000000001</v>
      </c>
    </row>
    <row r="856" spans="1:30" x14ac:dyDescent="0.3">
      <c r="A856" s="65">
        <v>855</v>
      </c>
      <c r="B856" s="66" t="s">
        <v>323</v>
      </c>
      <c r="C856" s="69" t="s">
        <v>92</v>
      </c>
      <c r="D856" s="71"/>
      <c r="E856" s="71">
        <v>434</v>
      </c>
      <c r="F856" s="71">
        <v>2055</v>
      </c>
      <c r="G856" s="72">
        <v>240.28399999999999</v>
      </c>
      <c r="H856" s="72">
        <v>250.126</v>
      </c>
      <c r="I856" s="72">
        <v>253.78399999999999</v>
      </c>
      <c r="J856" s="72">
        <v>251.38</v>
      </c>
      <c r="K856" s="72">
        <v>249.887</v>
      </c>
      <c r="L856" s="72">
        <v>256.54599999999999</v>
      </c>
      <c r="M856" s="72">
        <v>271.673</v>
      </c>
      <c r="N856" s="72">
        <v>288.524</v>
      </c>
      <c r="O856" s="72">
        <v>303.63299999999998</v>
      </c>
      <c r="P856" s="72">
        <v>283.23099999999999</v>
      </c>
      <c r="Q856" s="72">
        <v>258.495</v>
      </c>
      <c r="R856" s="72">
        <v>239.084</v>
      </c>
      <c r="S856" s="72">
        <v>227.22399999999999</v>
      </c>
      <c r="T856" s="72">
        <v>217.13399999999999</v>
      </c>
      <c r="U856" s="72">
        <v>184.619</v>
      </c>
      <c r="V856" s="72">
        <v>140.93</v>
      </c>
      <c r="W856" s="72">
        <v>77.956000000000003</v>
      </c>
      <c r="X856" s="72">
        <v>28.378</v>
      </c>
      <c r="Y856" s="72">
        <v>5.47</v>
      </c>
      <c r="Z856" s="72">
        <v>0.59499999999999997</v>
      </c>
      <c r="AA856" s="72">
        <v>3.7999999999999999E-2</v>
      </c>
      <c r="AB856" s="4" t="s">
        <v>291</v>
      </c>
      <c r="AD856" s="1">
        <f t="shared" si="13"/>
        <v>112.437</v>
      </c>
    </row>
    <row r="857" spans="1:30" x14ac:dyDescent="0.3">
      <c r="A857" s="65">
        <v>856</v>
      </c>
      <c r="B857" s="66" t="s">
        <v>323</v>
      </c>
      <c r="C857" s="69" t="s">
        <v>92</v>
      </c>
      <c r="D857" s="71"/>
      <c r="E857" s="71">
        <v>434</v>
      </c>
      <c r="F857" s="71">
        <v>2060</v>
      </c>
      <c r="G857" s="72">
        <v>228.00899999999999</v>
      </c>
      <c r="H857" s="72">
        <v>239.755</v>
      </c>
      <c r="I857" s="72">
        <v>249.76900000000001</v>
      </c>
      <c r="J857" s="72">
        <v>252.93199999999999</v>
      </c>
      <c r="K857" s="72">
        <v>249.529</v>
      </c>
      <c r="L857" s="72">
        <v>247.66300000000001</v>
      </c>
      <c r="M857" s="72">
        <v>254.405</v>
      </c>
      <c r="N857" s="72">
        <v>269.50299999999999</v>
      </c>
      <c r="O857" s="72">
        <v>285.90100000000001</v>
      </c>
      <c r="P857" s="72">
        <v>299.88099999999997</v>
      </c>
      <c r="Q857" s="72">
        <v>277.77800000000002</v>
      </c>
      <c r="R857" s="72">
        <v>250.19900000000001</v>
      </c>
      <c r="S857" s="72">
        <v>226.58600000000001</v>
      </c>
      <c r="T857" s="72">
        <v>208.21600000000001</v>
      </c>
      <c r="U857" s="72">
        <v>187.74600000000001</v>
      </c>
      <c r="V857" s="72">
        <v>144.67500000000001</v>
      </c>
      <c r="W857" s="72">
        <v>93.2</v>
      </c>
      <c r="X857" s="72">
        <v>38.664000000000001</v>
      </c>
      <c r="Y857" s="72">
        <v>9.0760000000000005</v>
      </c>
      <c r="Z857" s="72">
        <v>0.95599999999999996</v>
      </c>
      <c r="AA857" s="72">
        <v>5.2999999999999999E-2</v>
      </c>
      <c r="AB857" s="4" t="s">
        <v>291</v>
      </c>
      <c r="AD857" s="1">
        <f t="shared" si="13"/>
        <v>141.94899999999998</v>
      </c>
    </row>
    <row r="858" spans="1:30" x14ac:dyDescent="0.3">
      <c r="A858" s="65">
        <v>857</v>
      </c>
      <c r="B858" s="66" t="s">
        <v>323</v>
      </c>
      <c r="C858" s="69" t="s">
        <v>92</v>
      </c>
      <c r="D858" s="71"/>
      <c r="E858" s="71">
        <v>434</v>
      </c>
      <c r="F858" s="71">
        <v>2065</v>
      </c>
      <c r="G858" s="72">
        <v>219.22399999999999</v>
      </c>
      <c r="H858" s="72">
        <v>227.535</v>
      </c>
      <c r="I858" s="72">
        <v>239.43600000000001</v>
      </c>
      <c r="J858" s="72">
        <v>248.99799999999999</v>
      </c>
      <c r="K858" s="72">
        <v>251.245</v>
      </c>
      <c r="L858" s="72">
        <v>247.50299999999999</v>
      </c>
      <c r="M858" s="72">
        <v>245.75800000000001</v>
      </c>
      <c r="N858" s="72">
        <v>252.53299999999999</v>
      </c>
      <c r="O858" s="72">
        <v>267.27199999999999</v>
      </c>
      <c r="P858" s="72">
        <v>282.678</v>
      </c>
      <c r="Q858" s="72">
        <v>294.60199999999998</v>
      </c>
      <c r="R858" s="72">
        <v>269.55599999999998</v>
      </c>
      <c r="S858" s="72">
        <v>238.03899999999999</v>
      </c>
      <c r="T858" s="72">
        <v>208.833</v>
      </c>
      <c r="U858" s="72">
        <v>181.601</v>
      </c>
      <c r="V858" s="72">
        <v>149.08500000000001</v>
      </c>
      <c r="W858" s="72">
        <v>97.6</v>
      </c>
      <c r="X858" s="72">
        <v>47.58</v>
      </c>
      <c r="Y858" s="72">
        <v>12.863</v>
      </c>
      <c r="Z858" s="72">
        <v>1.667</v>
      </c>
      <c r="AA858" s="72">
        <v>8.7999999999999995E-2</v>
      </c>
      <c r="AB858" s="4" t="s">
        <v>291</v>
      </c>
      <c r="AD858" s="1">
        <f t="shared" si="13"/>
        <v>159.798</v>
      </c>
    </row>
    <row r="859" spans="1:30" x14ac:dyDescent="0.3">
      <c r="A859" s="65">
        <v>858</v>
      </c>
      <c r="B859" s="66" t="s">
        <v>323</v>
      </c>
      <c r="C859" s="69" t="s">
        <v>92</v>
      </c>
      <c r="D859" s="71"/>
      <c r="E859" s="71">
        <v>434</v>
      </c>
      <c r="F859" s="71">
        <v>2070</v>
      </c>
      <c r="G859" s="72">
        <v>214.87700000000001</v>
      </c>
      <c r="H859" s="72">
        <v>218.798</v>
      </c>
      <c r="I859" s="72">
        <v>227.25899999999999</v>
      </c>
      <c r="J859" s="72">
        <v>238.75700000000001</v>
      </c>
      <c r="K859" s="72">
        <v>247.48500000000001</v>
      </c>
      <c r="L859" s="72">
        <v>249.405</v>
      </c>
      <c r="M859" s="72">
        <v>245.791</v>
      </c>
      <c r="N859" s="72">
        <v>244.12200000000001</v>
      </c>
      <c r="O859" s="72">
        <v>250.65100000000001</v>
      </c>
      <c r="P859" s="72">
        <v>264.55799999999999</v>
      </c>
      <c r="Q859" s="72">
        <v>278.166</v>
      </c>
      <c r="R859" s="72">
        <v>286.654</v>
      </c>
      <c r="S859" s="72">
        <v>257.51600000000002</v>
      </c>
      <c r="T859" s="72">
        <v>220.75299999999999</v>
      </c>
      <c r="U859" s="72">
        <v>183.845</v>
      </c>
      <c r="V859" s="72">
        <v>146.291</v>
      </c>
      <c r="W859" s="72">
        <v>102.807</v>
      </c>
      <c r="X859" s="72">
        <v>51.463999999999999</v>
      </c>
      <c r="Y859" s="72">
        <v>16.561</v>
      </c>
      <c r="Z859" s="72">
        <v>2.5019999999999998</v>
      </c>
      <c r="AA859" s="72">
        <v>0.161</v>
      </c>
      <c r="AB859" s="4" t="s">
        <v>291</v>
      </c>
      <c r="AD859" s="1">
        <f t="shared" si="13"/>
        <v>173.49500000000003</v>
      </c>
    </row>
    <row r="860" spans="1:30" x14ac:dyDescent="0.3">
      <c r="A860" s="65">
        <v>859</v>
      </c>
      <c r="B860" s="66" t="s">
        <v>323</v>
      </c>
      <c r="C860" s="69" t="s">
        <v>92</v>
      </c>
      <c r="D860" s="71"/>
      <c r="E860" s="71">
        <v>434</v>
      </c>
      <c r="F860" s="71">
        <v>2075</v>
      </c>
      <c r="G860" s="72">
        <v>212.958</v>
      </c>
      <c r="H860" s="72">
        <v>214.48599999999999</v>
      </c>
      <c r="I860" s="72">
        <v>218.55500000000001</v>
      </c>
      <c r="J860" s="72">
        <v>226.661</v>
      </c>
      <c r="K860" s="72">
        <v>237.41499999999999</v>
      </c>
      <c r="L860" s="72">
        <v>245.83199999999999</v>
      </c>
      <c r="M860" s="72">
        <v>247.857</v>
      </c>
      <c r="N860" s="72">
        <v>244.328</v>
      </c>
      <c r="O860" s="72">
        <v>242.49299999999999</v>
      </c>
      <c r="P860" s="72">
        <v>248.36</v>
      </c>
      <c r="Q860" s="72">
        <v>260.73399999999998</v>
      </c>
      <c r="R860" s="72">
        <v>271.32299999999998</v>
      </c>
      <c r="S860" s="72">
        <v>274.90499999999997</v>
      </c>
      <c r="T860" s="72">
        <v>240.20699999999999</v>
      </c>
      <c r="U860" s="72">
        <v>196.05199999999999</v>
      </c>
      <c r="V860" s="72">
        <v>150.131</v>
      </c>
      <c r="W860" s="72">
        <v>103.03700000000001</v>
      </c>
      <c r="X860" s="72">
        <v>55.965000000000003</v>
      </c>
      <c r="Y860" s="72">
        <v>18.751000000000001</v>
      </c>
      <c r="Z860" s="72">
        <v>3.4209999999999998</v>
      </c>
      <c r="AA860" s="72">
        <v>0.25800000000000001</v>
      </c>
      <c r="AB860" s="4" t="s">
        <v>291</v>
      </c>
      <c r="AD860" s="1">
        <f t="shared" si="13"/>
        <v>181.43200000000002</v>
      </c>
    </row>
    <row r="861" spans="1:30" x14ac:dyDescent="0.3">
      <c r="A861" s="65">
        <v>860</v>
      </c>
      <c r="B861" s="66" t="s">
        <v>323</v>
      </c>
      <c r="C861" s="69" t="s">
        <v>92</v>
      </c>
      <c r="D861" s="71"/>
      <c r="E861" s="71">
        <v>434</v>
      </c>
      <c r="F861" s="71">
        <v>2080</v>
      </c>
      <c r="G861" s="72">
        <v>210.209</v>
      </c>
      <c r="H861" s="72">
        <v>212.58799999999999</v>
      </c>
      <c r="I861" s="72">
        <v>214.26</v>
      </c>
      <c r="J861" s="72">
        <v>218.01900000000001</v>
      </c>
      <c r="K861" s="72">
        <v>225.47399999999999</v>
      </c>
      <c r="L861" s="72">
        <v>235.94399999999999</v>
      </c>
      <c r="M861" s="72">
        <v>244.44800000000001</v>
      </c>
      <c r="N861" s="72">
        <v>246.54400000000001</v>
      </c>
      <c r="O861" s="72">
        <v>242.881</v>
      </c>
      <c r="P861" s="72">
        <v>240.50399999999999</v>
      </c>
      <c r="Q861" s="72">
        <v>245.124</v>
      </c>
      <c r="R861" s="72">
        <v>254.93299999999999</v>
      </c>
      <c r="S861" s="72">
        <v>261.214</v>
      </c>
      <c r="T861" s="72">
        <v>257.98599999999999</v>
      </c>
      <c r="U861" s="72">
        <v>215.34399999999999</v>
      </c>
      <c r="V861" s="72">
        <v>162.489</v>
      </c>
      <c r="W861" s="72">
        <v>108.254</v>
      </c>
      <c r="X861" s="72">
        <v>58.191000000000003</v>
      </c>
      <c r="Y861" s="72">
        <v>21.545000000000002</v>
      </c>
      <c r="Z861" s="72">
        <v>4.1829999999999998</v>
      </c>
      <c r="AA861" s="72">
        <v>0.38700000000000001</v>
      </c>
      <c r="AB861" s="4" t="s">
        <v>291</v>
      </c>
      <c r="AD861" s="1">
        <f t="shared" si="13"/>
        <v>192.56</v>
      </c>
    </row>
    <row r="862" spans="1:30" x14ac:dyDescent="0.3">
      <c r="A862" s="65">
        <v>861</v>
      </c>
      <c r="B862" s="66" t="s">
        <v>323</v>
      </c>
      <c r="C862" s="69" t="s">
        <v>92</v>
      </c>
      <c r="D862" s="71"/>
      <c r="E862" s="71">
        <v>434</v>
      </c>
      <c r="F862" s="71">
        <v>2085</v>
      </c>
      <c r="G862" s="72">
        <v>204.99199999999999</v>
      </c>
      <c r="H862" s="72">
        <v>209.86500000000001</v>
      </c>
      <c r="I862" s="72">
        <v>212.376</v>
      </c>
      <c r="J862" s="72">
        <v>213.77500000000001</v>
      </c>
      <c r="K862" s="72">
        <v>216.965</v>
      </c>
      <c r="L862" s="72">
        <v>224.173</v>
      </c>
      <c r="M862" s="72">
        <v>234.72200000000001</v>
      </c>
      <c r="N862" s="72">
        <v>243.28700000000001</v>
      </c>
      <c r="O862" s="72">
        <v>245.25200000000001</v>
      </c>
      <c r="P862" s="72">
        <v>241.11</v>
      </c>
      <c r="Q862" s="72">
        <v>237.696</v>
      </c>
      <c r="R862" s="72">
        <v>240.21299999999999</v>
      </c>
      <c r="S862" s="72">
        <v>246.33</v>
      </c>
      <c r="T862" s="72">
        <v>246.53700000000001</v>
      </c>
      <c r="U862" s="72">
        <v>233.34700000000001</v>
      </c>
      <c r="V862" s="72">
        <v>181.02199999999999</v>
      </c>
      <c r="W862" s="72">
        <v>119.87</v>
      </c>
      <c r="X862" s="72">
        <v>63.390999999999998</v>
      </c>
      <c r="Y862" s="72">
        <v>23.672999999999998</v>
      </c>
      <c r="Z862" s="72">
        <v>5.1980000000000004</v>
      </c>
      <c r="AA862" s="72">
        <v>0.52300000000000002</v>
      </c>
      <c r="AB862" s="4" t="s">
        <v>291</v>
      </c>
      <c r="AD862" s="1">
        <f t="shared" si="13"/>
        <v>212.655</v>
      </c>
    </row>
    <row r="863" spans="1:30" x14ac:dyDescent="0.3">
      <c r="A863" s="65">
        <v>862</v>
      </c>
      <c r="B863" s="66" t="s">
        <v>323</v>
      </c>
      <c r="C863" s="69" t="s">
        <v>92</v>
      </c>
      <c r="D863" s="71"/>
      <c r="E863" s="71">
        <v>434</v>
      </c>
      <c r="F863" s="71">
        <v>2090</v>
      </c>
      <c r="G863" s="72">
        <v>197.874</v>
      </c>
      <c r="H863" s="72">
        <v>204.67</v>
      </c>
      <c r="I863" s="72">
        <v>209.667</v>
      </c>
      <c r="J863" s="72">
        <v>211.93799999999999</v>
      </c>
      <c r="K863" s="72">
        <v>212.833</v>
      </c>
      <c r="L863" s="72">
        <v>215.80699999999999</v>
      </c>
      <c r="M863" s="72">
        <v>223.101</v>
      </c>
      <c r="N863" s="72">
        <v>233.71199999999999</v>
      </c>
      <c r="O863" s="72">
        <v>242.16</v>
      </c>
      <c r="P863" s="72">
        <v>243.672</v>
      </c>
      <c r="Q863" s="72">
        <v>238.60400000000001</v>
      </c>
      <c r="R863" s="72">
        <v>233.428</v>
      </c>
      <c r="S863" s="72">
        <v>232.91800000000001</v>
      </c>
      <c r="T863" s="72">
        <v>233.774</v>
      </c>
      <c r="U863" s="72">
        <v>224.94300000000001</v>
      </c>
      <c r="V863" s="72">
        <v>198.929</v>
      </c>
      <c r="W863" s="72">
        <v>136.63499999999999</v>
      </c>
      <c r="X863" s="72">
        <v>72.84</v>
      </c>
      <c r="Y863" s="72">
        <v>27.312000000000001</v>
      </c>
      <c r="Z863" s="72">
        <v>6.2030000000000003</v>
      </c>
      <c r="AA863" s="72">
        <v>0.71799999999999997</v>
      </c>
      <c r="AB863" s="4" t="s">
        <v>291</v>
      </c>
      <c r="AD863" s="1">
        <f t="shared" si="13"/>
        <v>243.708</v>
      </c>
    </row>
    <row r="864" spans="1:30" x14ac:dyDescent="0.3">
      <c r="A864" s="65">
        <v>863</v>
      </c>
      <c r="B864" s="66" t="s">
        <v>323</v>
      </c>
      <c r="C864" s="69" t="s">
        <v>92</v>
      </c>
      <c r="D864" s="71"/>
      <c r="E864" s="71">
        <v>434</v>
      </c>
      <c r="F864" s="71">
        <v>2095</v>
      </c>
      <c r="G864" s="72">
        <v>191.42500000000001</v>
      </c>
      <c r="H864" s="72">
        <v>197.57499999999999</v>
      </c>
      <c r="I864" s="72">
        <v>204.488</v>
      </c>
      <c r="J864" s="72">
        <v>209.26900000000001</v>
      </c>
      <c r="K864" s="72">
        <v>211.095</v>
      </c>
      <c r="L864" s="72">
        <v>211.8</v>
      </c>
      <c r="M864" s="72">
        <v>214.86199999999999</v>
      </c>
      <c r="N864" s="72">
        <v>222.22800000000001</v>
      </c>
      <c r="O864" s="72">
        <v>232.74600000000001</v>
      </c>
      <c r="P864" s="72">
        <v>240.779</v>
      </c>
      <c r="Q864" s="72">
        <v>241.422</v>
      </c>
      <c r="R864" s="72">
        <v>234.77500000000001</v>
      </c>
      <c r="S864" s="72">
        <v>227.06100000000001</v>
      </c>
      <c r="T864" s="72">
        <v>222.15799999999999</v>
      </c>
      <c r="U864" s="72">
        <v>214.99799999999999</v>
      </c>
      <c r="V864" s="72">
        <v>194.24</v>
      </c>
      <c r="W864" s="72">
        <v>153.34800000000001</v>
      </c>
      <c r="X864" s="72">
        <v>85.957999999999998</v>
      </c>
      <c r="Y864" s="72">
        <v>33.148000000000003</v>
      </c>
      <c r="Z864" s="72">
        <v>7.76</v>
      </c>
      <c r="AA864" s="72">
        <v>0.95499999999999996</v>
      </c>
      <c r="AB864" s="4">
        <v>0</v>
      </c>
      <c r="AD864" s="1">
        <f t="shared" si="13"/>
        <v>281.16899999999998</v>
      </c>
    </row>
    <row r="865" spans="1:30" x14ac:dyDescent="0.3">
      <c r="A865" s="65">
        <v>864</v>
      </c>
      <c r="B865" s="66" t="s">
        <v>323</v>
      </c>
      <c r="C865" s="69" t="s">
        <v>92</v>
      </c>
      <c r="D865" s="71"/>
      <c r="E865" s="71">
        <v>434</v>
      </c>
      <c r="F865" s="71">
        <v>2100</v>
      </c>
      <c r="G865" s="72">
        <v>186.654</v>
      </c>
      <c r="H865" s="72">
        <v>191.14099999999999</v>
      </c>
      <c r="I865" s="72">
        <v>197.40600000000001</v>
      </c>
      <c r="J865" s="72">
        <v>204.136</v>
      </c>
      <c r="K865" s="72">
        <v>208.53</v>
      </c>
      <c r="L865" s="72">
        <v>210.18899999999999</v>
      </c>
      <c r="M865" s="72">
        <v>210.97900000000001</v>
      </c>
      <c r="N865" s="72">
        <v>214.12299999999999</v>
      </c>
      <c r="O865" s="72">
        <v>221.43199999999999</v>
      </c>
      <c r="P865" s="72">
        <v>231.59700000000001</v>
      </c>
      <c r="Q865" s="72">
        <v>238.83799999999999</v>
      </c>
      <c r="R865" s="72">
        <v>238.00299999999999</v>
      </c>
      <c r="S865" s="72">
        <v>229.06</v>
      </c>
      <c r="T865" s="72">
        <v>217.56700000000001</v>
      </c>
      <c r="U865" s="72">
        <v>205.75899999999999</v>
      </c>
      <c r="V865" s="72">
        <v>187.77799999999999</v>
      </c>
      <c r="W865" s="72">
        <v>152.655</v>
      </c>
      <c r="X865" s="72">
        <v>99.762</v>
      </c>
      <c r="Y865" s="72">
        <v>41.396000000000001</v>
      </c>
      <c r="Z865" s="72">
        <v>10.298</v>
      </c>
      <c r="AA865" s="72">
        <v>1.345</v>
      </c>
      <c r="AB865" s="4">
        <v>0</v>
      </c>
      <c r="AD865" s="1">
        <f t="shared" si="13"/>
        <v>305.45600000000002</v>
      </c>
    </row>
    <row r="866" spans="1:30" x14ac:dyDescent="0.3">
      <c r="A866" s="65">
        <v>865</v>
      </c>
      <c r="B866" s="66" t="s">
        <v>323</v>
      </c>
      <c r="C866" s="69" t="s">
        <v>93</v>
      </c>
      <c r="D866" s="71"/>
      <c r="E866" s="71">
        <v>504</v>
      </c>
      <c r="F866" s="71">
        <v>2015</v>
      </c>
      <c r="G866" s="72">
        <v>1774.3920000000001</v>
      </c>
      <c r="H866" s="72">
        <v>1612.213</v>
      </c>
      <c r="I866" s="72">
        <v>1549.431</v>
      </c>
      <c r="J866" s="72">
        <v>1515.2940000000001</v>
      </c>
      <c r="K866" s="72">
        <v>1567.191</v>
      </c>
      <c r="L866" s="72">
        <v>1456.164</v>
      </c>
      <c r="M866" s="72">
        <v>1343.1420000000001</v>
      </c>
      <c r="N866" s="72">
        <v>1120.404</v>
      </c>
      <c r="O866" s="72">
        <v>981.9</v>
      </c>
      <c r="P866" s="72">
        <v>926.31700000000001</v>
      </c>
      <c r="Q866" s="72">
        <v>922.56399999999996</v>
      </c>
      <c r="R866" s="72">
        <v>806.952</v>
      </c>
      <c r="S866" s="72">
        <v>620.72500000000002</v>
      </c>
      <c r="T866" s="72">
        <v>386.54</v>
      </c>
      <c r="U866" s="72">
        <v>295.30399999999997</v>
      </c>
      <c r="V866" s="72">
        <v>204.32300000000001</v>
      </c>
      <c r="W866" s="72">
        <v>99.914000000000001</v>
      </c>
      <c r="X866" s="72">
        <v>32.793999999999997</v>
      </c>
      <c r="Y866" s="72">
        <v>4.51</v>
      </c>
      <c r="Z866" s="72">
        <v>0.33100000000000002</v>
      </c>
      <c r="AA866" s="72">
        <v>5.0000000000000001E-3</v>
      </c>
      <c r="AB866" s="4">
        <v>0</v>
      </c>
      <c r="AD866" s="1">
        <f t="shared" si="13"/>
        <v>137.55399999999997</v>
      </c>
    </row>
    <row r="867" spans="1:30" x14ac:dyDescent="0.3">
      <c r="A867" s="65">
        <v>866</v>
      </c>
      <c r="B867" s="66" t="s">
        <v>323</v>
      </c>
      <c r="C867" s="69" t="s">
        <v>93</v>
      </c>
      <c r="D867" s="71"/>
      <c r="E867" s="71">
        <v>504</v>
      </c>
      <c r="F867" s="71">
        <v>2020</v>
      </c>
      <c r="G867" s="72">
        <v>1720.962</v>
      </c>
      <c r="H867" s="72">
        <v>1758.595</v>
      </c>
      <c r="I867" s="72">
        <v>1602.0119999999999</v>
      </c>
      <c r="J867" s="72">
        <v>1522.211</v>
      </c>
      <c r="K867" s="72">
        <v>1466.376</v>
      </c>
      <c r="L867" s="72">
        <v>1526.452</v>
      </c>
      <c r="M867" s="72">
        <v>1434.4639999999999</v>
      </c>
      <c r="N867" s="72">
        <v>1328.2470000000001</v>
      </c>
      <c r="O867" s="72">
        <v>1110.2249999999999</v>
      </c>
      <c r="P867" s="72">
        <v>972.73900000000003</v>
      </c>
      <c r="Q867" s="72">
        <v>915.03399999999999</v>
      </c>
      <c r="R867" s="72">
        <v>905.23400000000004</v>
      </c>
      <c r="S867" s="72">
        <v>780.93899999999996</v>
      </c>
      <c r="T867" s="72">
        <v>584.65599999999995</v>
      </c>
      <c r="U867" s="72">
        <v>342.53699999999998</v>
      </c>
      <c r="V867" s="72">
        <v>233.261</v>
      </c>
      <c r="W867" s="72">
        <v>126.05</v>
      </c>
      <c r="X867" s="72">
        <v>38.024999999999999</v>
      </c>
      <c r="Y867" s="72">
        <v>6.2050000000000001</v>
      </c>
      <c r="Z867" s="72">
        <v>0.44800000000000001</v>
      </c>
      <c r="AA867" s="72">
        <v>5.0000000000000001E-3</v>
      </c>
      <c r="AB867" s="4">
        <v>0</v>
      </c>
      <c r="AD867" s="1">
        <f t="shared" si="13"/>
        <v>170.733</v>
      </c>
    </row>
    <row r="868" spans="1:30" x14ac:dyDescent="0.3">
      <c r="A868" s="65">
        <v>867</v>
      </c>
      <c r="B868" s="66" t="s">
        <v>323</v>
      </c>
      <c r="C868" s="69" t="s">
        <v>93</v>
      </c>
      <c r="D868" s="71"/>
      <c r="E868" s="71">
        <v>504</v>
      </c>
      <c r="F868" s="71">
        <v>2025</v>
      </c>
      <c r="G868" s="72">
        <v>1644.691</v>
      </c>
      <c r="H868" s="72">
        <v>1706.701</v>
      </c>
      <c r="I868" s="72">
        <v>1748.6759999999999</v>
      </c>
      <c r="J868" s="72">
        <v>1575.0350000000001</v>
      </c>
      <c r="K868" s="72">
        <v>1473.711</v>
      </c>
      <c r="L868" s="72">
        <v>1426.4939999999999</v>
      </c>
      <c r="M868" s="72">
        <v>1505.097</v>
      </c>
      <c r="N868" s="72">
        <v>1419.779</v>
      </c>
      <c r="O868" s="72">
        <v>1317.546</v>
      </c>
      <c r="P868" s="72">
        <v>1100.758</v>
      </c>
      <c r="Q868" s="72">
        <v>961.76099999999997</v>
      </c>
      <c r="R868" s="72">
        <v>899.04499999999996</v>
      </c>
      <c r="S868" s="72">
        <v>877.85599999999999</v>
      </c>
      <c r="T868" s="72">
        <v>738.33299999999997</v>
      </c>
      <c r="U868" s="72">
        <v>522.30100000000004</v>
      </c>
      <c r="V868" s="72">
        <v>275.08499999999998</v>
      </c>
      <c r="W868" s="72">
        <v>148.79400000000001</v>
      </c>
      <c r="X868" s="72">
        <v>51.09</v>
      </c>
      <c r="Y868" s="72">
        <v>7.8689999999999998</v>
      </c>
      <c r="Z868" s="72">
        <v>0.65800000000000003</v>
      </c>
      <c r="AA868" s="72">
        <v>8.0000000000000002E-3</v>
      </c>
      <c r="AB868" s="4">
        <v>1E-3</v>
      </c>
      <c r="AD868" s="1">
        <f t="shared" si="13"/>
        <v>208.42000000000002</v>
      </c>
    </row>
    <row r="869" spans="1:30" x14ac:dyDescent="0.3">
      <c r="A869" s="65">
        <v>868</v>
      </c>
      <c r="B869" s="66" t="s">
        <v>323</v>
      </c>
      <c r="C869" s="69" t="s">
        <v>93</v>
      </c>
      <c r="D869" s="71"/>
      <c r="E869" s="71">
        <v>504</v>
      </c>
      <c r="F869" s="71">
        <v>2030</v>
      </c>
      <c r="G869" s="72">
        <v>1569.4159999999999</v>
      </c>
      <c r="H869" s="72">
        <v>1631.605</v>
      </c>
      <c r="I869" s="72">
        <v>1697.2909999999999</v>
      </c>
      <c r="J869" s="72">
        <v>1721.8130000000001</v>
      </c>
      <c r="K869" s="72">
        <v>1526.846</v>
      </c>
      <c r="L869" s="72">
        <v>1434.329</v>
      </c>
      <c r="M869" s="72">
        <v>1406.0070000000001</v>
      </c>
      <c r="N869" s="72">
        <v>1490.7280000000001</v>
      </c>
      <c r="O869" s="72">
        <v>1409.328</v>
      </c>
      <c r="P869" s="72">
        <v>1307.45</v>
      </c>
      <c r="Q869" s="72">
        <v>1089.356</v>
      </c>
      <c r="R869" s="72">
        <v>946.26700000000005</v>
      </c>
      <c r="S869" s="72">
        <v>873.93</v>
      </c>
      <c r="T869" s="72">
        <v>833.47</v>
      </c>
      <c r="U869" s="72">
        <v>665.43</v>
      </c>
      <c r="V869" s="72">
        <v>426.69400000000002</v>
      </c>
      <c r="W869" s="72">
        <v>181.74799999999999</v>
      </c>
      <c r="X869" s="72">
        <v>64.522999999999996</v>
      </c>
      <c r="Y869" s="72">
        <v>11.715</v>
      </c>
      <c r="Z869" s="72">
        <v>0.92400000000000004</v>
      </c>
      <c r="AA869" s="72">
        <v>1.4E-2</v>
      </c>
      <c r="AB869" s="4">
        <v>1E-3</v>
      </c>
      <c r="AD869" s="1">
        <f t="shared" si="13"/>
        <v>258.92499999999995</v>
      </c>
    </row>
    <row r="870" spans="1:30" x14ac:dyDescent="0.3">
      <c r="A870" s="65">
        <v>869</v>
      </c>
      <c r="B870" s="66" t="s">
        <v>323</v>
      </c>
      <c r="C870" s="69" t="s">
        <v>93</v>
      </c>
      <c r="D870" s="71"/>
      <c r="E870" s="71">
        <v>504</v>
      </c>
      <c r="F870" s="71">
        <v>2035</v>
      </c>
      <c r="G870" s="72">
        <v>1517.162</v>
      </c>
      <c r="H870" s="72">
        <v>1557.1020000000001</v>
      </c>
      <c r="I870" s="72">
        <v>1622.606</v>
      </c>
      <c r="J870" s="72">
        <v>1670.7829999999999</v>
      </c>
      <c r="K870" s="72">
        <v>1673.7929999999999</v>
      </c>
      <c r="L870" s="72">
        <v>1487.835</v>
      </c>
      <c r="M870" s="72">
        <v>1414.3040000000001</v>
      </c>
      <c r="N870" s="72">
        <v>1392.472</v>
      </c>
      <c r="O870" s="72">
        <v>1480.7159999999999</v>
      </c>
      <c r="P870" s="72">
        <v>1399.673</v>
      </c>
      <c r="Q870" s="72">
        <v>1295.22</v>
      </c>
      <c r="R870" s="72">
        <v>1073.3679999999999</v>
      </c>
      <c r="S870" s="72">
        <v>922.22</v>
      </c>
      <c r="T870" s="72">
        <v>833.726</v>
      </c>
      <c r="U870" s="72">
        <v>758.47799999999995</v>
      </c>
      <c r="V870" s="72">
        <v>553.89</v>
      </c>
      <c r="W870" s="72">
        <v>292.82499999999999</v>
      </c>
      <c r="X870" s="72">
        <v>84.885000000000005</v>
      </c>
      <c r="Y870" s="72">
        <v>16.658999999999999</v>
      </c>
      <c r="Z870" s="72">
        <v>1.581</v>
      </c>
      <c r="AA870" s="72">
        <v>2.5000000000000001E-2</v>
      </c>
      <c r="AB870" s="4" t="s">
        <v>291</v>
      </c>
      <c r="AD870" s="1">
        <f t="shared" si="13"/>
        <v>395.97499999999997</v>
      </c>
    </row>
    <row r="871" spans="1:30" x14ac:dyDescent="0.3">
      <c r="A871" s="65">
        <v>870</v>
      </c>
      <c r="B871" s="66" t="s">
        <v>323</v>
      </c>
      <c r="C871" s="69" t="s">
        <v>93</v>
      </c>
      <c r="D871" s="71"/>
      <c r="E871" s="71">
        <v>504</v>
      </c>
      <c r="F871" s="71">
        <v>2040</v>
      </c>
      <c r="G871" s="72">
        <v>1490.3109999999999</v>
      </c>
      <c r="H871" s="72">
        <v>1505.3910000000001</v>
      </c>
      <c r="I871" s="72">
        <v>1548.4179999999999</v>
      </c>
      <c r="J871" s="72">
        <v>1596.424</v>
      </c>
      <c r="K871" s="72">
        <v>1623.252</v>
      </c>
      <c r="L871" s="72">
        <v>1634.9559999999999</v>
      </c>
      <c r="M871" s="72">
        <v>1468.1130000000001</v>
      </c>
      <c r="N871" s="72">
        <v>1401.162</v>
      </c>
      <c r="O871" s="72">
        <v>1383.42</v>
      </c>
      <c r="P871" s="72">
        <v>1471.5039999999999</v>
      </c>
      <c r="Q871" s="72">
        <v>1387.9760000000001</v>
      </c>
      <c r="R871" s="72">
        <v>1277.9860000000001</v>
      </c>
      <c r="S871" s="72">
        <v>1048.634</v>
      </c>
      <c r="T871" s="72">
        <v>883.82299999999998</v>
      </c>
      <c r="U871" s="72">
        <v>765.85599999999999</v>
      </c>
      <c r="V871" s="72">
        <v>642.79499999999996</v>
      </c>
      <c r="W871" s="72">
        <v>394.286</v>
      </c>
      <c r="X871" s="72">
        <v>146.93700000000001</v>
      </c>
      <c r="Y871" s="72">
        <v>24.625</v>
      </c>
      <c r="Z871" s="72">
        <v>2.601</v>
      </c>
      <c r="AA871" s="72">
        <v>5.6000000000000001E-2</v>
      </c>
      <c r="AB871" s="4" t="s">
        <v>291</v>
      </c>
      <c r="AD871" s="1">
        <f t="shared" si="13"/>
        <v>568.505</v>
      </c>
    </row>
    <row r="872" spans="1:30" x14ac:dyDescent="0.3">
      <c r="A872" s="65">
        <v>871</v>
      </c>
      <c r="B872" s="66" t="s">
        <v>323</v>
      </c>
      <c r="C872" s="69" t="s">
        <v>93</v>
      </c>
      <c r="D872" s="71"/>
      <c r="E872" s="71">
        <v>504</v>
      </c>
      <c r="F872" s="71">
        <v>2045</v>
      </c>
      <c r="G872" s="72">
        <v>1470.181</v>
      </c>
      <c r="H872" s="72">
        <v>1478.913</v>
      </c>
      <c r="I872" s="72">
        <v>1496.952</v>
      </c>
      <c r="J872" s="72">
        <v>1522.4960000000001</v>
      </c>
      <c r="K872" s="72">
        <v>1549.325</v>
      </c>
      <c r="L872" s="72">
        <v>1584.93</v>
      </c>
      <c r="M872" s="72">
        <v>1615.308</v>
      </c>
      <c r="N872" s="72">
        <v>1455.2080000000001</v>
      </c>
      <c r="O872" s="72">
        <v>1392.5519999999999</v>
      </c>
      <c r="P872" s="72">
        <v>1375.4739999999999</v>
      </c>
      <c r="Q872" s="72">
        <v>1460.463</v>
      </c>
      <c r="R872" s="72">
        <v>1371.289</v>
      </c>
      <c r="S872" s="72">
        <v>1251.211</v>
      </c>
      <c r="T872" s="72">
        <v>1009.092</v>
      </c>
      <c r="U872" s="72">
        <v>818.84299999999996</v>
      </c>
      <c r="V872" s="72">
        <v>660.01599999999996</v>
      </c>
      <c r="W872" s="72">
        <v>473.66500000000002</v>
      </c>
      <c r="X872" s="72">
        <v>211.898</v>
      </c>
      <c r="Y872" s="72">
        <v>47.74</v>
      </c>
      <c r="Z872" s="72">
        <v>4.4390000000000001</v>
      </c>
      <c r="AA872" s="72">
        <v>0.11899999999999999</v>
      </c>
      <c r="AB872" s="4" t="s">
        <v>291</v>
      </c>
      <c r="AD872" s="1">
        <f t="shared" si="13"/>
        <v>737.86099999999999</v>
      </c>
    </row>
    <row r="873" spans="1:30" x14ac:dyDescent="0.3">
      <c r="A873" s="65">
        <v>872</v>
      </c>
      <c r="B873" s="66" t="s">
        <v>323</v>
      </c>
      <c r="C873" s="69" t="s">
        <v>93</v>
      </c>
      <c r="D873" s="71"/>
      <c r="E873" s="71">
        <v>504</v>
      </c>
      <c r="F873" s="71">
        <v>2050</v>
      </c>
      <c r="G873" s="72">
        <v>1435.1790000000001</v>
      </c>
      <c r="H873" s="72">
        <v>1459.0920000000001</v>
      </c>
      <c r="I873" s="72">
        <v>1470.646</v>
      </c>
      <c r="J873" s="72">
        <v>1471.2239999999999</v>
      </c>
      <c r="K873" s="72">
        <v>1475.7539999999999</v>
      </c>
      <c r="L873" s="72">
        <v>1511.4649999999999</v>
      </c>
      <c r="M873" s="72">
        <v>1565.73</v>
      </c>
      <c r="N873" s="72">
        <v>1602.4069999999999</v>
      </c>
      <c r="O873" s="72">
        <v>1446.8489999999999</v>
      </c>
      <c r="P873" s="72">
        <v>1385.2560000000001</v>
      </c>
      <c r="Q873" s="72">
        <v>1366.327</v>
      </c>
      <c r="R873" s="72">
        <v>1444.7180000000001</v>
      </c>
      <c r="S873" s="72">
        <v>1345.444</v>
      </c>
      <c r="T873" s="72">
        <v>1208.664</v>
      </c>
      <c r="U873" s="72">
        <v>942.35599999999999</v>
      </c>
      <c r="V873" s="72">
        <v>716.75199999999995</v>
      </c>
      <c r="W873" s="72">
        <v>502.22699999999998</v>
      </c>
      <c r="X873" s="72">
        <v>271.39699999999999</v>
      </c>
      <c r="Y873" s="72">
        <v>76.632999999999996</v>
      </c>
      <c r="Z873" s="72">
        <v>9.8919999999999995</v>
      </c>
      <c r="AA873" s="72">
        <v>0.25900000000000001</v>
      </c>
      <c r="AB873" s="4" t="s">
        <v>291</v>
      </c>
      <c r="AD873" s="1">
        <f t="shared" si="13"/>
        <v>860.40800000000013</v>
      </c>
    </row>
    <row r="874" spans="1:30" x14ac:dyDescent="0.3">
      <c r="A874" s="65">
        <v>873</v>
      </c>
      <c r="B874" s="66" t="s">
        <v>323</v>
      </c>
      <c r="C874" s="69" t="s">
        <v>93</v>
      </c>
      <c r="D874" s="71"/>
      <c r="E874" s="71">
        <v>504</v>
      </c>
      <c r="F874" s="71">
        <v>2055</v>
      </c>
      <c r="G874" s="72">
        <v>1381.508</v>
      </c>
      <c r="H874" s="72">
        <v>1424.809</v>
      </c>
      <c r="I874" s="72">
        <v>1451.3140000000001</v>
      </c>
      <c r="J874" s="72">
        <v>1446.298</v>
      </c>
      <c r="K874" s="72">
        <v>1427.02</v>
      </c>
      <c r="L874" s="72">
        <v>1440.0719999999999</v>
      </c>
      <c r="M874" s="72">
        <v>1493.502</v>
      </c>
      <c r="N874" s="72">
        <v>1553.741</v>
      </c>
      <c r="O874" s="72">
        <v>1594.1869999999999</v>
      </c>
      <c r="P874" s="72">
        <v>1440.0129999999999</v>
      </c>
      <c r="Q874" s="72">
        <v>1377.097</v>
      </c>
      <c r="R874" s="72">
        <v>1353.252</v>
      </c>
      <c r="S874" s="72">
        <v>1420.329</v>
      </c>
      <c r="T874" s="72">
        <v>1304.44</v>
      </c>
      <c r="U874" s="72">
        <v>1136.9929999999999</v>
      </c>
      <c r="V874" s="72">
        <v>836.72799999999995</v>
      </c>
      <c r="W874" s="72">
        <v>561.76300000000003</v>
      </c>
      <c r="X874" s="72">
        <v>305.33999999999997</v>
      </c>
      <c r="Y874" s="72">
        <v>108.51600000000001</v>
      </c>
      <c r="Z874" s="72">
        <v>18.143999999999998</v>
      </c>
      <c r="AA874" s="72">
        <v>0.72499999999999998</v>
      </c>
      <c r="AB874" s="4" t="s">
        <v>291</v>
      </c>
      <c r="AD874" s="1">
        <f t="shared" si="13"/>
        <v>994.48800000000006</v>
      </c>
    </row>
    <row r="875" spans="1:30" x14ac:dyDescent="0.3">
      <c r="A875" s="65">
        <v>874</v>
      </c>
      <c r="B875" s="66" t="s">
        <v>323</v>
      </c>
      <c r="C875" s="69" t="s">
        <v>93</v>
      </c>
      <c r="D875" s="71"/>
      <c r="E875" s="71">
        <v>504</v>
      </c>
      <c r="F875" s="71">
        <v>2060</v>
      </c>
      <c r="G875" s="72">
        <v>1321.683</v>
      </c>
      <c r="H875" s="72">
        <v>1371.8219999999999</v>
      </c>
      <c r="I875" s="72">
        <v>1417.511</v>
      </c>
      <c r="J875" s="72">
        <v>1428.325</v>
      </c>
      <c r="K875" s="72">
        <v>1404.5530000000001</v>
      </c>
      <c r="L875" s="72">
        <v>1393.377</v>
      </c>
      <c r="M875" s="72">
        <v>1423.27</v>
      </c>
      <c r="N875" s="72">
        <v>1482.4179999999999</v>
      </c>
      <c r="O875" s="72">
        <v>1546.261</v>
      </c>
      <c r="P875" s="72">
        <v>1587.3710000000001</v>
      </c>
      <c r="Q875" s="72">
        <v>1432.384</v>
      </c>
      <c r="R875" s="72">
        <v>1365.2470000000001</v>
      </c>
      <c r="S875" s="72">
        <v>1332.7190000000001</v>
      </c>
      <c r="T875" s="72">
        <v>1381.1980000000001</v>
      </c>
      <c r="U875" s="72">
        <v>1234.5419999999999</v>
      </c>
      <c r="V875" s="72">
        <v>1021.508</v>
      </c>
      <c r="W875" s="72">
        <v>672.15700000000004</v>
      </c>
      <c r="X875" s="72">
        <v>359.10899999999998</v>
      </c>
      <c r="Y875" s="72">
        <v>133.16399999999999</v>
      </c>
      <c r="Z875" s="72">
        <v>28.908000000000001</v>
      </c>
      <c r="AA875" s="72">
        <v>1.653</v>
      </c>
      <c r="AB875" s="4" t="s">
        <v>291</v>
      </c>
      <c r="AD875" s="1">
        <f t="shared" si="13"/>
        <v>1194.991</v>
      </c>
    </row>
    <row r="876" spans="1:30" x14ac:dyDescent="0.3">
      <c r="A876" s="65">
        <v>875</v>
      </c>
      <c r="B876" s="66" t="s">
        <v>323</v>
      </c>
      <c r="C876" s="69" t="s">
        <v>93</v>
      </c>
      <c r="D876" s="71"/>
      <c r="E876" s="71">
        <v>504</v>
      </c>
      <c r="F876" s="71">
        <v>2065</v>
      </c>
      <c r="G876" s="72">
        <v>1269.867</v>
      </c>
      <c r="H876" s="72">
        <v>1312.636</v>
      </c>
      <c r="I876" s="72">
        <v>1364.9960000000001</v>
      </c>
      <c r="J876" s="72">
        <v>1395.855</v>
      </c>
      <c r="K876" s="72">
        <v>1388.9970000000001</v>
      </c>
      <c r="L876" s="72">
        <v>1372.877</v>
      </c>
      <c r="M876" s="72">
        <v>1377.623</v>
      </c>
      <c r="N876" s="72">
        <v>1413.0170000000001</v>
      </c>
      <c r="O876" s="72">
        <v>1475.652</v>
      </c>
      <c r="P876" s="72">
        <v>1540.104</v>
      </c>
      <c r="Q876" s="72">
        <v>1579.674</v>
      </c>
      <c r="R876" s="72">
        <v>1421.2380000000001</v>
      </c>
      <c r="S876" s="72">
        <v>1346.5060000000001</v>
      </c>
      <c r="T876" s="72">
        <v>1299.5</v>
      </c>
      <c r="U876" s="72">
        <v>1314.0719999999999</v>
      </c>
      <c r="V876" s="72">
        <v>1120.5920000000001</v>
      </c>
      <c r="W876" s="72">
        <v>838.46199999999999</v>
      </c>
      <c r="X876" s="72">
        <v>449.17700000000002</v>
      </c>
      <c r="Y876" s="72">
        <v>169.38399999999999</v>
      </c>
      <c r="Z876" s="72">
        <v>39.561999999999998</v>
      </c>
      <c r="AA876" s="72">
        <v>3.23</v>
      </c>
      <c r="AB876" s="4" t="s">
        <v>291</v>
      </c>
      <c r="AD876" s="1">
        <f t="shared" si="13"/>
        <v>1499.8150000000001</v>
      </c>
    </row>
    <row r="877" spans="1:30" x14ac:dyDescent="0.3">
      <c r="A877" s="65">
        <v>876</v>
      </c>
      <c r="B877" s="66" t="s">
        <v>323</v>
      </c>
      <c r="C877" s="69" t="s">
        <v>93</v>
      </c>
      <c r="D877" s="71"/>
      <c r="E877" s="71">
        <v>504</v>
      </c>
      <c r="F877" s="71">
        <v>2070</v>
      </c>
      <c r="G877" s="72">
        <v>1231.5260000000001</v>
      </c>
      <c r="H877" s="72">
        <v>1261.4280000000001</v>
      </c>
      <c r="I877" s="72">
        <v>1306.2660000000001</v>
      </c>
      <c r="J877" s="72">
        <v>1344.6659999999999</v>
      </c>
      <c r="K877" s="72">
        <v>1358.91</v>
      </c>
      <c r="L877" s="72">
        <v>1359.252</v>
      </c>
      <c r="M877" s="72">
        <v>1358.134</v>
      </c>
      <c r="N877" s="72">
        <v>1368.123</v>
      </c>
      <c r="O877" s="72">
        <v>1406.913</v>
      </c>
      <c r="P877" s="72">
        <v>1470.1980000000001</v>
      </c>
      <c r="Q877" s="72">
        <v>1533.259</v>
      </c>
      <c r="R877" s="72">
        <v>1568.2729999999999</v>
      </c>
      <c r="S877" s="72">
        <v>1403.203</v>
      </c>
      <c r="T877" s="72">
        <v>1315.4739999999999</v>
      </c>
      <c r="U877" s="72">
        <v>1241.1669999999999</v>
      </c>
      <c r="V877" s="72">
        <v>1201.912</v>
      </c>
      <c r="W877" s="72">
        <v>935.02800000000002</v>
      </c>
      <c r="X877" s="72">
        <v>580.13300000000004</v>
      </c>
      <c r="Y877" s="72">
        <v>225.67099999999999</v>
      </c>
      <c r="Z877" s="72">
        <v>55.018999999999998</v>
      </c>
      <c r="AA877" s="72">
        <v>5.3010000000000002</v>
      </c>
      <c r="AB877" s="4" t="s">
        <v>291</v>
      </c>
      <c r="AD877" s="1">
        <f t="shared" si="13"/>
        <v>1801.152</v>
      </c>
    </row>
    <row r="878" spans="1:30" x14ac:dyDescent="0.3">
      <c r="A878" s="65">
        <v>877</v>
      </c>
      <c r="B878" s="66" t="s">
        <v>323</v>
      </c>
      <c r="C878" s="69" t="s">
        <v>93</v>
      </c>
      <c r="D878" s="71"/>
      <c r="E878" s="71">
        <v>504</v>
      </c>
      <c r="F878" s="71">
        <v>2075</v>
      </c>
      <c r="G878" s="72">
        <v>1201.962</v>
      </c>
      <c r="H878" s="72">
        <v>1223.6659999999999</v>
      </c>
      <c r="I878" s="72">
        <v>1255.491</v>
      </c>
      <c r="J878" s="72">
        <v>1287.232</v>
      </c>
      <c r="K878" s="72">
        <v>1310.0840000000001</v>
      </c>
      <c r="L878" s="72">
        <v>1331.079</v>
      </c>
      <c r="M878" s="72">
        <v>1345.49</v>
      </c>
      <c r="N878" s="72">
        <v>1349.316</v>
      </c>
      <c r="O878" s="72">
        <v>1362.5709999999999</v>
      </c>
      <c r="P878" s="72">
        <v>1402.0909999999999</v>
      </c>
      <c r="Q878" s="72">
        <v>1464.1420000000001</v>
      </c>
      <c r="R878" s="72">
        <v>1522.8989999999999</v>
      </c>
      <c r="S878" s="72">
        <v>1549.4690000000001</v>
      </c>
      <c r="T878" s="72">
        <v>1372.741</v>
      </c>
      <c r="U878" s="72">
        <v>1260.008</v>
      </c>
      <c r="V878" s="72">
        <v>1141.8309999999999</v>
      </c>
      <c r="W878" s="72">
        <v>1015.932</v>
      </c>
      <c r="X878" s="72">
        <v>665.53899999999999</v>
      </c>
      <c r="Y878" s="72">
        <v>307.34800000000001</v>
      </c>
      <c r="Z878" s="72">
        <v>79.153999999999996</v>
      </c>
      <c r="AA878" s="72">
        <v>8.59</v>
      </c>
      <c r="AB878" s="4">
        <v>4.0000000000000001E-3</v>
      </c>
      <c r="AD878" s="1">
        <f t="shared" si="13"/>
        <v>2076.567</v>
      </c>
    </row>
    <row r="879" spans="1:30" x14ac:dyDescent="0.3">
      <c r="A879" s="65">
        <v>878</v>
      </c>
      <c r="B879" s="66" t="s">
        <v>323</v>
      </c>
      <c r="C879" s="69" t="s">
        <v>93</v>
      </c>
      <c r="D879" s="71"/>
      <c r="E879" s="71">
        <v>504</v>
      </c>
      <c r="F879" s="71">
        <v>2080</v>
      </c>
      <c r="G879" s="72">
        <v>1172.296</v>
      </c>
      <c r="H879" s="72">
        <v>1194.646</v>
      </c>
      <c r="I879" s="72">
        <v>1218.143</v>
      </c>
      <c r="J879" s="72">
        <v>1237.748</v>
      </c>
      <c r="K879" s="72">
        <v>1254.999</v>
      </c>
      <c r="L879" s="72">
        <v>1284.175</v>
      </c>
      <c r="M879" s="72">
        <v>1318.2850000000001</v>
      </c>
      <c r="N879" s="72">
        <v>1337.328</v>
      </c>
      <c r="O879" s="72">
        <v>1344.2339999999999</v>
      </c>
      <c r="P879" s="72">
        <v>1358.251</v>
      </c>
      <c r="Q879" s="72">
        <v>1396.7429999999999</v>
      </c>
      <c r="R879" s="72">
        <v>1454.8320000000001</v>
      </c>
      <c r="S879" s="72">
        <v>1505.6579999999999</v>
      </c>
      <c r="T879" s="72">
        <v>1517.5930000000001</v>
      </c>
      <c r="U879" s="72">
        <v>1318.0329999999999</v>
      </c>
      <c r="V879" s="72">
        <v>1164.9169999999999</v>
      </c>
      <c r="W879" s="72">
        <v>976.01900000000001</v>
      </c>
      <c r="X879" s="72">
        <v>741.31799999999998</v>
      </c>
      <c r="Y879" s="72">
        <v>369.69400000000002</v>
      </c>
      <c r="Z879" s="72">
        <v>115.611</v>
      </c>
      <c r="AA879" s="72">
        <v>14.2</v>
      </c>
      <c r="AB879" s="4">
        <v>5.0000000000000001E-3</v>
      </c>
      <c r="AD879" s="1">
        <f t="shared" si="13"/>
        <v>2216.8469999999998</v>
      </c>
    </row>
    <row r="880" spans="1:30" x14ac:dyDescent="0.3">
      <c r="A880" s="65">
        <v>879</v>
      </c>
      <c r="B880" s="66" t="s">
        <v>323</v>
      </c>
      <c r="C880" s="69" t="s">
        <v>93</v>
      </c>
      <c r="D880" s="71"/>
      <c r="E880" s="71">
        <v>504</v>
      </c>
      <c r="F880" s="71">
        <v>2085</v>
      </c>
      <c r="G880" s="72">
        <v>1136.1959999999999</v>
      </c>
      <c r="H880" s="72">
        <v>1165.5170000000001</v>
      </c>
      <c r="I880" s="72">
        <v>1189.537</v>
      </c>
      <c r="J880" s="72">
        <v>1201.681</v>
      </c>
      <c r="K880" s="72">
        <v>1207.8399999999999</v>
      </c>
      <c r="L880" s="72">
        <v>1230.9849999999999</v>
      </c>
      <c r="M880" s="72">
        <v>1272.375</v>
      </c>
      <c r="N880" s="72">
        <v>1310.779</v>
      </c>
      <c r="O880" s="72">
        <v>1332.6949999999999</v>
      </c>
      <c r="P880" s="72">
        <v>1340.3420000000001</v>
      </c>
      <c r="Q880" s="72">
        <v>1353.451</v>
      </c>
      <c r="R880" s="72">
        <v>1388.386</v>
      </c>
      <c r="S880" s="72">
        <v>1439.2739999999999</v>
      </c>
      <c r="T880" s="72">
        <v>1476.3130000000001</v>
      </c>
      <c r="U880" s="72">
        <v>1460.298</v>
      </c>
      <c r="V880" s="72">
        <v>1224.008</v>
      </c>
      <c r="W880" s="72">
        <v>1005.8920000000001</v>
      </c>
      <c r="X880" s="72">
        <v>728.49</v>
      </c>
      <c r="Y880" s="72">
        <v>430.142</v>
      </c>
      <c r="Z880" s="72">
        <v>148.47999999999999</v>
      </c>
      <c r="AA880" s="72">
        <v>23.652999999999999</v>
      </c>
      <c r="AB880" s="4">
        <v>5.0000000000000001E-3</v>
      </c>
      <c r="AD880" s="1">
        <f t="shared" si="13"/>
        <v>2336.6619999999998</v>
      </c>
    </row>
    <row r="881" spans="1:30" x14ac:dyDescent="0.3">
      <c r="A881" s="65">
        <v>880</v>
      </c>
      <c r="B881" s="66" t="s">
        <v>323</v>
      </c>
      <c r="C881" s="69" t="s">
        <v>93</v>
      </c>
      <c r="D881" s="71"/>
      <c r="E881" s="71">
        <v>504</v>
      </c>
      <c r="F881" s="71">
        <v>2090</v>
      </c>
      <c r="G881" s="72">
        <v>1097.1510000000001</v>
      </c>
      <c r="H881" s="72">
        <v>1129.9459999999999</v>
      </c>
      <c r="I881" s="72">
        <v>1160.8030000000001</v>
      </c>
      <c r="J881" s="72">
        <v>1174.3520000000001</v>
      </c>
      <c r="K881" s="72">
        <v>1174.088</v>
      </c>
      <c r="L881" s="72">
        <v>1185.7090000000001</v>
      </c>
      <c r="M881" s="72">
        <v>1220.1489999999999</v>
      </c>
      <c r="N881" s="72">
        <v>1265.528</v>
      </c>
      <c r="O881" s="72">
        <v>1306.588</v>
      </c>
      <c r="P881" s="72">
        <v>1329.1569999999999</v>
      </c>
      <c r="Q881" s="72">
        <v>1335.9469999999999</v>
      </c>
      <c r="R881" s="72">
        <v>1345.807</v>
      </c>
      <c r="S881" s="72">
        <v>1374.336</v>
      </c>
      <c r="T881" s="72">
        <v>1412.627</v>
      </c>
      <c r="U881" s="72">
        <v>1423.3620000000001</v>
      </c>
      <c r="V881" s="72">
        <v>1361.5060000000001</v>
      </c>
      <c r="W881" s="72">
        <v>1066.5260000000001</v>
      </c>
      <c r="X881" s="72">
        <v>766.26599999999996</v>
      </c>
      <c r="Y881" s="72">
        <v>439.89299999999997</v>
      </c>
      <c r="Z881" s="72">
        <v>183.63200000000001</v>
      </c>
      <c r="AA881" s="72">
        <v>34.996000000000002</v>
      </c>
      <c r="AB881" s="4">
        <v>5.0000000000000001E-3</v>
      </c>
      <c r="AD881" s="1">
        <f t="shared" si="13"/>
        <v>2491.3180000000002</v>
      </c>
    </row>
    <row r="882" spans="1:30" x14ac:dyDescent="0.3">
      <c r="A882" s="65">
        <v>881</v>
      </c>
      <c r="B882" s="66" t="s">
        <v>323</v>
      </c>
      <c r="C882" s="69" t="s">
        <v>93</v>
      </c>
      <c r="D882" s="71"/>
      <c r="E882" s="71">
        <v>504</v>
      </c>
      <c r="F882" s="71">
        <v>2095</v>
      </c>
      <c r="G882" s="72">
        <v>1060.279</v>
      </c>
      <c r="H882" s="72">
        <v>1091.431</v>
      </c>
      <c r="I882" s="72">
        <v>1125.635</v>
      </c>
      <c r="J882" s="72">
        <v>1146.8800000000001</v>
      </c>
      <c r="K882" s="72">
        <v>1149.0650000000001</v>
      </c>
      <c r="L882" s="72">
        <v>1153.825</v>
      </c>
      <c r="M882" s="72">
        <v>1175.8219999999999</v>
      </c>
      <c r="N882" s="72">
        <v>1213.9549999999999</v>
      </c>
      <c r="O882" s="72">
        <v>1261.7850000000001</v>
      </c>
      <c r="P882" s="72">
        <v>1303.414</v>
      </c>
      <c r="Q882" s="72">
        <v>1325.1130000000001</v>
      </c>
      <c r="R882" s="72">
        <v>1328.8109999999999</v>
      </c>
      <c r="S882" s="72">
        <v>1332.9079999999999</v>
      </c>
      <c r="T882" s="72">
        <v>1350.164</v>
      </c>
      <c r="U882" s="72">
        <v>1364.462</v>
      </c>
      <c r="V882" s="72">
        <v>1331.9549999999999</v>
      </c>
      <c r="W882" s="72">
        <v>1196.3</v>
      </c>
      <c r="X882" s="72">
        <v>827.98099999999999</v>
      </c>
      <c r="Y882" s="72">
        <v>480.26499999999999</v>
      </c>
      <c r="Z882" s="72">
        <v>199.01599999999999</v>
      </c>
      <c r="AA882" s="72">
        <v>49.259</v>
      </c>
      <c r="AB882" s="4">
        <v>5.0000000000000001E-3</v>
      </c>
      <c r="AD882" s="1">
        <f t="shared" si="13"/>
        <v>2752.826</v>
      </c>
    </row>
    <row r="883" spans="1:30" x14ac:dyDescent="0.3">
      <c r="A883" s="65">
        <v>882</v>
      </c>
      <c r="B883" s="66" t="s">
        <v>323</v>
      </c>
      <c r="C883" s="69" t="s">
        <v>93</v>
      </c>
      <c r="D883" s="71"/>
      <c r="E883" s="71">
        <v>504</v>
      </c>
      <c r="F883" s="71">
        <v>2100</v>
      </c>
      <c r="G883" s="72">
        <v>1029.807</v>
      </c>
      <c r="H883" s="72">
        <v>1055.05</v>
      </c>
      <c r="I883" s="72">
        <v>1087.5129999999999</v>
      </c>
      <c r="J883" s="72">
        <v>1112.9649999999999</v>
      </c>
      <c r="K883" s="72">
        <v>1123.8869999999999</v>
      </c>
      <c r="L883" s="72">
        <v>1130.6559999999999</v>
      </c>
      <c r="M883" s="72">
        <v>1144.873</v>
      </c>
      <c r="N883" s="72">
        <v>1170.2529999999999</v>
      </c>
      <c r="O883" s="72">
        <v>1210.6659999999999</v>
      </c>
      <c r="P883" s="72">
        <v>1258.973</v>
      </c>
      <c r="Q883" s="72">
        <v>1299.6120000000001</v>
      </c>
      <c r="R883" s="72">
        <v>1318.1669999999999</v>
      </c>
      <c r="S883" s="72">
        <v>1316.242</v>
      </c>
      <c r="T883" s="72">
        <v>1309.7139999999999</v>
      </c>
      <c r="U883" s="72">
        <v>1304.8409999999999</v>
      </c>
      <c r="V883" s="72">
        <v>1279.1199999999999</v>
      </c>
      <c r="W883" s="72">
        <v>1178.0809999999999</v>
      </c>
      <c r="X883" s="72">
        <v>946.99</v>
      </c>
      <c r="Y883" s="72">
        <v>542.31799999999998</v>
      </c>
      <c r="Z883" s="72">
        <v>233.69200000000001</v>
      </c>
      <c r="AA883" s="72">
        <v>64.673000000000002</v>
      </c>
      <c r="AB883" s="4">
        <v>4.0000000000000001E-3</v>
      </c>
      <c r="AD883" s="1">
        <f t="shared" si="13"/>
        <v>2965.7579999999998</v>
      </c>
    </row>
    <row r="884" spans="1:30" x14ac:dyDescent="0.3">
      <c r="A884" s="65">
        <v>883</v>
      </c>
      <c r="B884" s="66" t="s">
        <v>323</v>
      </c>
      <c r="C884" s="69" t="s">
        <v>94</v>
      </c>
      <c r="D884" s="71"/>
      <c r="E884" s="71">
        <v>729</v>
      </c>
      <c r="F884" s="71">
        <v>2015</v>
      </c>
      <c r="G884" s="72">
        <v>2978.9029999999998</v>
      </c>
      <c r="H884" s="72">
        <v>2712.7370000000001</v>
      </c>
      <c r="I884" s="72">
        <v>2451.0990000000002</v>
      </c>
      <c r="J884" s="72">
        <v>2139.4659999999999</v>
      </c>
      <c r="K884" s="72">
        <v>1790.6849999999999</v>
      </c>
      <c r="L884" s="72">
        <v>1427.29</v>
      </c>
      <c r="M884" s="72">
        <v>1200.9839999999999</v>
      </c>
      <c r="N884" s="72">
        <v>1003.384</v>
      </c>
      <c r="O884" s="72">
        <v>855.31500000000005</v>
      </c>
      <c r="P884" s="72">
        <v>729.798</v>
      </c>
      <c r="Q884" s="72">
        <v>581.10299999999995</v>
      </c>
      <c r="R884" s="72">
        <v>457.03500000000003</v>
      </c>
      <c r="S884" s="72">
        <v>356.79300000000001</v>
      </c>
      <c r="T884" s="72">
        <v>261.21600000000001</v>
      </c>
      <c r="U884" s="72">
        <v>175.49</v>
      </c>
      <c r="V884" s="72">
        <v>105.654</v>
      </c>
      <c r="W884" s="72">
        <v>52.273000000000003</v>
      </c>
      <c r="X884" s="72">
        <v>19.657</v>
      </c>
      <c r="Y884" s="72">
        <v>5.2</v>
      </c>
      <c r="Z884" s="72">
        <v>0.83899999999999997</v>
      </c>
      <c r="AA884" s="72">
        <v>7.8E-2</v>
      </c>
      <c r="AB884" s="4" t="s">
        <v>291</v>
      </c>
      <c r="AD884" s="1">
        <f t="shared" si="13"/>
        <v>78.047000000000011</v>
      </c>
    </row>
    <row r="885" spans="1:30" x14ac:dyDescent="0.3">
      <c r="A885" s="65">
        <v>884</v>
      </c>
      <c r="B885" s="66" t="s">
        <v>323</v>
      </c>
      <c r="C885" s="69" t="s">
        <v>94</v>
      </c>
      <c r="D885" s="71"/>
      <c r="E885" s="71">
        <v>729</v>
      </c>
      <c r="F885" s="71">
        <v>2020</v>
      </c>
      <c r="G885" s="72">
        <v>3194.944</v>
      </c>
      <c r="H885" s="72">
        <v>2915.6579999999999</v>
      </c>
      <c r="I885" s="72">
        <v>2682.9119999999998</v>
      </c>
      <c r="J885" s="72">
        <v>2420.02</v>
      </c>
      <c r="K885" s="72">
        <v>2093.4929999999999</v>
      </c>
      <c r="L885" s="72">
        <v>1738.299</v>
      </c>
      <c r="M885" s="72">
        <v>1380.6990000000001</v>
      </c>
      <c r="N885" s="72">
        <v>1158.8320000000001</v>
      </c>
      <c r="O885" s="72">
        <v>964.40700000000004</v>
      </c>
      <c r="P885" s="72">
        <v>818.69500000000005</v>
      </c>
      <c r="Q885" s="72">
        <v>693.63400000000001</v>
      </c>
      <c r="R885" s="72">
        <v>544.90099999999995</v>
      </c>
      <c r="S885" s="72">
        <v>417.87799999999999</v>
      </c>
      <c r="T885" s="72">
        <v>312.19400000000002</v>
      </c>
      <c r="U885" s="72">
        <v>212.37700000000001</v>
      </c>
      <c r="V885" s="72">
        <v>126.636</v>
      </c>
      <c r="W885" s="72">
        <v>63.213999999999999</v>
      </c>
      <c r="X885" s="72">
        <v>23.893999999999998</v>
      </c>
      <c r="Y885" s="72">
        <v>6.3230000000000004</v>
      </c>
      <c r="Z885" s="72">
        <v>1.093</v>
      </c>
      <c r="AA885" s="72">
        <v>0.11</v>
      </c>
      <c r="AB885" s="4" t="s">
        <v>291</v>
      </c>
      <c r="AD885" s="1">
        <f t="shared" si="13"/>
        <v>94.634000000000015</v>
      </c>
    </row>
    <row r="886" spans="1:30" x14ac:dyDescent="0.3">
      <c r="A886" s="65">
        <v>885</v>
      </c>
      <c r="B886" s="66" t="s">
        <v>323</v>
      </c>
      <c r="C886" s="69" t="s">
        <v>94</v>
      </c>
      <c r="D886" s="71"/>
      <c r="E886" s="71">
        <v>729</v>
      </c>
      <c r="F886" s="71">
        <v>2025</v>
      </c>
      <c r="G886" s="72">
        <v>3444.6210000000001</v>
      </c>
      <c r="H886" s="72">
        <v>3138.7730000000001</v>
      </c>
      <c r="I886" s="72">
        <v>2889.529</v>
      </c>
      <c r="J886" s="72">
        <v>2658.46</v>
      </c>
      <c r="K886" s="72">
        <v>2387.8139999999999</v>
      </c>
      <c r="L886" s="72">
        <v>2057.5889999999999</v>
      </c>
      <c r="M886" s="72">
        <v>1704.598</v>
      </c>
      <c r="N886" s="72">
        <v>1348.643</v>
      </c>
      <c r="O886" s="72">
        <v>1125.7249999999999</v>
      </c>
      <c r="P886" s="72">
        <v>931.10400000000004</v>
      </c>
      <c r="Q886" s="72">
        <v>783.39400000000001</v>
      </c>
      <c r="R886" s="72">
        <v>653.97900000000004</v>
      </c>
      <c r="S886" s="72">
        <v>500.37200000000001</v>
      </c>
      <c r="T886" s="72">
        <v>366.892</v>
      </c>
      <c r="U886" s="72">
        <v>254.52199999999999</v>
      </c>
      <c r="V886" s="72">
        <v>153.589</v>
      </c>
      <c r="W886" s="72">
        <v>75.878</v>
      </c>
      <c r="X886" s="72">
        <v>28.808</v>
      </c>
      <c r="Y886" s="72">
        <v>7.5979999999999999</v>
      </c>
      <c r="Z886" s="72">
        <v>1.302</v>
      </c>
      <c r="AA886" s="72">
        <v>0.14000000000000001</v>
      </c>
      <c r="AB886" s="4" t="s">
        <v>291</v>
      </c>
      <c r="AD886" s="1">
        <f t="shared" si="13"/>
        <v>113.72600000000001</v>
      </c>
    </row>
    <row r="887" spans="1:30" x14ac:dyDescent="0.3">
      <c r="A887" s="65">
        <v>886</v>
      </c>
      <c r="B887" s="66" t="s">
        <v>323</v>
      </c>
      <c r="C887" s="69" t="s">
        <v>94</v>
      </c>
      <c r="D887" s="71"/>
      <c r="E887" s="71">
        <v>729</v>
      </c>
      <c r="F887" s="71">
        <v>2030</v>
      </c>
      <c r="G887" s="72">
        <v>3710.2669999999998</v>
      </c>
      <c r="H887" s="72">
        <v>3390.9969999999998</v>
      </c>
      <c r="I887" s="72">
        <v>3113.8879999999999</v>
      </c>
      <c r="J887" s="72">
        <v>2865.7719999999999</v>
      </c>
      <c r="K887" s="72">
        <v>2626.1770000000001</v>
      </c>
      <c r="L887" s="72">
        <v>2350.7020000000002</v>
      </c>
      <c r="M887" s="72">
        <v>2021.6690000000001</v>
      </c>
      <c r="N887" s="72">
        <v>1668.8779999999999</v>
      </c>
      <c r="O887" s="72">
        <v>1313.2370000000001</v>
      </c>
      <c r="P887" s="72">
        <v>1089.2329999999999</v>
      </c>
      <c r="Q887" s="72">
        <v>892.53700000000003</v>
      </c>
      <c r="R887" s="72">
        <v>739.54200000000003</v>
      </c>
      <c r="S887" s="72">
        <v>601.05399999999997</v>
      </c>
      <c r="T887" s="72">
        <v>439.53100000000001</v>
      </c>
      <c r="U887" s="72">
        <v>299.13</v>
      </c>
      <c r="V887" s="72">
        <v>183.964</v>
      </c>
      <c r="W887" s="72">
        <v>91.852999999999994</v>
      </c>
      <c r="X887" s="72">
        <v>34.396000000000001</v>
      </c>
      <c r="Y887" s="72">
        <v>9.0540000000000003</v>
      </c>
      <c r="Z887" s="72">
        <v>1.528</v>
      </c>
      <c r="AA887" s="72">
        <v>0.16400000000000001</v>
      </c>
      <c r="AB887" s="4" t="s">
        <v>291</v>
      </c>
      <c r="AD887" s="1">
        <f t="shared" si="13"/>
        <v>136.99499999999998</v>
      </c>
    </row>
    <row r="888" spans="1:30" x14ac:dyDescent="0.3">
      <c r="A888" s="65">
        <v>887</v>
      </c>
      <c r="B888" s="66" t="s">
        <v>323</v>
      </c>
      <c r="C888" s="69" t="s">
        <v>94</v>
      </c>
      <c r="D888" s="71"/>
      <c r="E888" s="71">
        <v>729</v>
      </c>
      <c r="F888" s="71">
        <v>2035</v>
      </c>
      <c r="G888" s="72">
        <v>3952.723</v>
      </c>
      <c r="H888" s="72">
        <v>3659.6770000000001</v>
      </c>
      <c r="I888" s="72">
        <v>3367.145</v>
      </c>
      <c r="J888" s="72">
        <v>3090.4949999999999</v>
      </c>
      <c r="K888" s="72">
        <v>2833.3760000000002</v>
      </c>
      <c r="L888" s="72">
        <v>2588.2849999999999</v>
      </c>
      <c r="M888" s="72">
        <v>2312.7860000000001</v>
      </c>
      <c r="N888" s="72">
        <v>1982.5060000000001</v>
      </c>
      <c r="O888" s="72">
        <v>1628.0319999999999</v>
      </c>
      <c r="P888" s="72">
        <v>1272.681</v>
      </c>
      <c r="Q888" s="72">
        <v>1045.4010000000001</v>
      </c>
      <c r="R888" s="72">
        <v>843.24099999999999</v>
      </c>
      <c r="S888" s="72">
        <v>679.96299999999997</v>
      </c>
      <c r="T888" s="72">
        <v>528.05600000000004</v>
      </c>
      <c r="U888" s="72">
        <v>358.339</v>
      </c>
      <c r="V888" s="72">
        <v>216.15199999999999</v>
      </c>
      <c r="W888" s="72">
        <v>109.95399999999999</v>
      </c>
      <c r="X888" s="72">
        <v>41.537999999999997</v>
      </c>
      <c r="Y888" s="72">
        <v>10.734999999999999</v>
      </c>
      <c r="Z888" s="72">
        <v>1.796</v>
      </c>
      <c r="AA888" s="72">
        <v>0.189</v>
      </c>
      <c r="AB888" s="4" t="s">
        <v>291</v>
      </c>
      <c r="AD888" s="1">
        <f t="shared" si="13"/>
        <v>164.21199999999996</v>
      </c>
    </row>
    <row r="889" spans="1:30" x14ac:dyDescent="0.3">
      <c r="A889" s="65">
        <v>888</v>
      </c>
      <c r="B889" s="66" t="s">
        <v>323</v>
      </c>
      <c r="C889" s="69" t="s">
        <v>94</v>
      </c>
      <c r="D889" s="71"/>
      <c r="E889" s="71">
        <v>729</v>
      </c>
      <c r="F889" s="71">
        <v>2040</v>
      </c>
      <c r="G889" s="72">
        <v>4150.9979999999996</v>
      </c>
      <c r="H889" s="72">
        <v>3905.8539999999998</v>
      </c>
      <c r="I889" s="72">
        <v>3636.9459999999999</v>
      </c>
      <c r="J889" s="72">
        <v>3344.165</v>
      </c>
      <c r="K889" s="72">
        <v>3058.13</v>
      </c>
      <c r="L889" s="72">
        <v>2795.547</v>
      </c>
      <c r="M889" s="72">
        <v>2549.8069999999998</v>
      </c>
      <c r="N889" s="72">
        <v>2271.4949999999999</v>
      </c>
      <c r="O889" s="72">
        <v>1937.424</v>
      </c>
      <c r="P889" s="72">
        <v>1580.424</v>
      </c>
      <c r="Q889" s="72">
        <v>1223.127</v>
      </c>
      <c r="R889" s="72">
        <v>988.61699999999996</v>
      </c>
      <c r="S889" s="72">
        <v>775.78800000000001</v>
      </c>
      <c r="T889" s="72">
        <v>597.64300000000003</v>
      </c>
      <c r="U889" s="72">
        <v>430.64600000000002</v>
      </c>
      <c r="V889" s="72">
        <v>258.99799999999999</v>
      </c>
      <c r="W889" s="72">
        <v>129.17599999999999</v>
      </c>
      <c r="X889" s="72">
        <v>49.619</v>
      </c>
      <c r="Y889" s="72">
        <v>12.875</v>
      </c>
      <c r="Z889" s="72">
        <v>2.097</v>
      </c>
      <c r="AA889" s="72">
        <v>0.218</v>
      </c>
      <c r="AB889" s="4" t="s">
        <v>291</v>
      </c>
      <c r="AD889" s="1">
        <f t="shared" si="13"/>
        <v>193.98499999999999</v>
      </c>
    </row>
    <row r="890" spans="1:30" x14ac:dyDescent="0.3">
      <c r="A890" s="65">
        <v>889</v>
      </c>
      <c r="B890" s="66" t="s">
        <v>323</v>
      </c>
      <c r="C890" s="69" t="s">
        <v>94</v>
      </c>
      <c r="D890" s="71"/>
      <c r="E890" s="71">
        <v>729</v>
      </c>
      <c r="F890" s="71">
        <v>2045</v>
      </c>
      <c r="G890" s="72">
        <v>4315.1369999999997</v>
      </c>
      <c r="H890" s="72">
        <v>4107.8500000000004</v>
      </c>
      <c r="I890" s="72">
        <v>3884.2890000000002</v>
      </c>
      <c r="J890" s="72">
        <v>3614.25</v>
      </c>
      <c r="K890" s="72">
        <v>3311.6489999999999</v>
      </c>
      <c r="L890" s="72">
        <v>3020.2910000000002</v>
      </c>
      <c r="M890" s="72">
        <v>2757.154</v>
      </c>
      <c r="N890" s="72">
        <v>2507.7629999999999</v>
      </c>
      <c r="O890" s="72">
        <v>2223.4180000000001</v>
      </c>
      <c r="P890" s="72">
        <v>1883.71</v>
      </c>
      <c r="Q890" s="72">
        <v>1520.915</v>
      </c>
      <c r="R890" s="72">
        <v>1157.788</v>
      </c>
      <c r="S890" s="72">
        <v>910.12300000000005</v>
      </c>
      <c r="T890" s="72">
        <v>682.17100000000005</v>
      </c>
      <c r="U890" s="72">
        <v>487.54</v>
      </c>
      <c r="V890" s="72">
        <v>311.29500000000002</v>
      </c>
      <c r="W890" s="72">
        <v>154.71</v>
      </c>
      <c r="X890" s="72">
        <v>58.12</v>
      </c>
      <c r="Y890" s="72">
        <v>15.247</v>
      </c>
      <c r="Z890" s="72">
        <v>2.4710000000000001</v>
      </c>
      <c r="AA890" s="72">
        <v>0.248</v>
      </c>
      <c r="AB890" s="4" t="s">
        <v>291</v>
      </c>
      <c r="AD890" s="1">
        <f t="shared" si="13"/>
        <v>230.79599999999999</v>
      </c>
    </row>
    <row r="891" spans="1:30" x14ac:dyDescent="0.3">
      <c r="A891" s="65">
        <v>890</v>
      </c>
      <c r="B891" s="66" t="s">
        <v>323</v>
      </c>
      <c r="C891" s="69" t="s">
        <v>94</v>
      </c>
      <c r="D891" s="71"/>
      <c r="E891" s="71">
        <v>729</v>
      </c>
      <c r="F891" s="71">
        <v>2050</v>
      </c>
      <c r="G891" s="72">
        <v>4469.4170000000004</v>
      </c>
      <c r="H891" s="72">
        <v>4275.8069999999998</v>
      </c>
      <c r="I891" s="72">
        <v>4087.7060000000001</v>
      </c>
      <c r="J891" s="72">
        <v>3862.1370000000002</v>
      </c>
      <c r="K891" s="72">
        <v>3581.6439999999998</v>
      </c>
      <c r="L891" s="72">
        <v>3273.77</v>
      </c>
      <c r="M891" s="72">
        <v>2982.0569999999998</v>
      </c>
      <c r="N891" s="72">
        <v>2715.259</v>
      </c>
      <c r="O891" s="72">
        <v>2458.4749999999999</v>
      </c>
      <c r="P891" s="72">
        <v>2165.08</v>
      </c>
      <c r="Q891" s="72">
        <v>1815.222</v>
      </c>
      <c r="R891" s="72">
        <v>1441.1869999999999</v>
      </c>
      <c r="S891" s="72">
        <v>1066.673</v>
      </c>
      <c r="T891" s="72">
        <v>800.81700000000001</v>
      </c>
      <c r="U891" s="72">
        <v>556.78499999999997</v>
      </c>
      <c r="V891" s="72">
        <v>352.54599999999999</v>
      </c>
      <c r="W891" s="72">
        <v>185.89099999999999</v>
      </c>
      <c r="X891" s="72">
        <v>69.388000000000005</v>
      </c>
      <c r="Y891" s="72">
        <v>17.692</v>
      </c>
      <c r="Z891" s="72">
        <v>2.8660000000000001</v>
      </c>
      <c r="AA891" s="72">
        <v>0.28399999999999997</v>
      </c>
      <c r="AB891" s="4" t="s">
        <v>291</v>
      </c>
      <c r="AD891" s="1">
        <f t="shared" si="13"/>
        <v>276.12099999999998</v>
      </c>
    </row>
    <row r="892" spans="1:30" x14ac:dyDescent="0.3">
      <c r="A892" s="65">
        <v>891</v>
      </c>
      <c r="B892" s="66" t="s">
        <v>323</v>
      </c>
      <c r="C892" s="69" t="s">
        <v>94</v>
      </c>
      <c r="D892" s="71"/>
      <c r="E892" s="71">
        <v>729</v>
      </c>
      <c r="F892" s="71">
        <v>2055</v>
      </c>
      <c r="G892" s="72">
        <v>4625.2520000000004</v>
      </c>
      <c r="H892" s="72">
        <v>4433.7340000000004</v>
      </c>
      <c r="I892" s="72">
        <v>4257.16</v>
      </c>
      <c r="J892" s="72">
        <v>4066.4349999999999</v>
      </c>
      <c r="K892" s="72">
        <v>3829.9690000000001</v>
      </c>
      <c r="L892" s="72">
        <v>3544.0729999999999</v>
      </c>
      <c r="M892" s="72">
        <v>3235.931</v>
      </c>
      <c r="N892" s="72">
        <v>2940.6109999999999</v>
      </c>
      <c r="O892" s="72">
        <v>2665.9540000000002</v>
      </c>
      <c r="P892" s="72">
        <v>2397.6370000000002</v>
      </c>
      <c r="Q892" s="72">
        <v>2089.2840000000001</v>
      </c>
      <c r="R892" s="72">
        <v>1722.039</v>
      </c>
      <c r="S892" s="72">
        <v>1329.018</v>
      </c>
      <c r="T892" s="72">
        <v>939.37800000000004</v>
      </c>
      <c r="U892" s="72">
        <v>654.13599999999997</v>
      </c>
      <c r="V892" s="72">
        <v>402.87400000000002</v>
      </c>
      <c r="W892" s="72">
        <v>210.49799999999999</v>
      </c>
      <c r="X892" s="72">
        <v>83.103999999999999</v>
      </c>
      <c r="Y892" s="72">
        <v>20.911000000000001</v>
      </c>
      <c r="Z892" s="72">
        <v>3.2559999999999998</v>
      </c>
      <c r="AA892" s="72">
        <v>0.32100000000000001</v>
      </c>
      <c r="AB892" s="4">
        <v>0</v>
      </c>
      <c r="AD892" s="1">
        <f t="shared" si="13"/>
        <v>318.08999999999997</v>
      </c>
    </row>
    <row r="893" spans="1:30" x14ac:dyDescent="0.3">
      <c r="A893" s="65">
        <v>892</v>
      </c>
      <c r="B893" s="66" t="s">
        <v>323</v>
      </c>
      <c r="C893" s="69" t="s">
        <v>94</v>
      </c>
      <c r="D893" s="71"/>
      <c r="E893" s="71">
        <v>729</v>
      </c>
      <c r="F893" s="71">
        <v>2060</v>
      </c>
      <c r="G893" s="72">
        <v>4779.5690000000004</v>
      </c>
      <c r="H893" s="72">
        <v>4592.7650000000003</v>
      </c>
      <c r="I893" s="72">
        <v>4416.4880000000003</v>
      </c>
      <c r="J893" s="72">
        <v>4236.9340000000002</v>
      </c>
      <c r="K893" s="72">
        <v>4035.1260000000002</v>
      </c>
      <c r="L893" s="72">
        <v>3793.12</v>
      </c>
      <c r="M893" s="72">
        <v>3506.7350000000001</v>
      </c>
      <c r="N893" s="72">
        <v>3194.8910000000001</v>
      </c>
      <c r="O893" s="72">
        <v>2891.3780000000002</v>
      </c>
      <c r="P893" s="72">
        <v>2603.8310000000001</v>
      </c>
      <c r="Q893" s="72">
        <v>2316.875</v>
      </c>
      <c r="R893" s="72">
        <v>1984.3119999999999</v>
      </c>
      <c r="S893" s="72">
        <v>1589.5940000000001</v>
      </c>
      <c r="T893" s="72">
        <v>1171.557</v>
      </c>
      <c r="U893" s="72">
        <v>768.01499999999999</v>
      </c>
      <c r="V893" s="72">
        <v>473.68200000000002</v>
      </c>
      <c r="W893" s="72">
        <v>240.51900000000001</v>
      </c>
      <c r="X893" s="72">
        <v>93.77</v>
      </c>
      <c r="Y893" s="72">
        <v>24.771000000000001</v>
      </c>
      <c r="Z893" s="72">
        <v>3.7610000000000001</v>
      </c>
      <c r="AA893" s="72">
        <v>0.35299999999999998</v>
      </c>
      <c r="AB893" s="4">
        <v>0</v>
      </c>
      <c r="AD893" s="1">
        <f t="shared" si="13"/>
        <v>363.17400000000004</v>
      </c>
    </row>
    <row r="894" spans="1:30" x14ac:dyDescent="0.3">
      <c r="A894" s="65">
        <v>893</v>
      </c>
      <c r="B894" s="66" t="s">
        <v>323</v>
      </c>
      <c r="C894" s="69" t="s">
        <v>94</v>
      </c>
      <c r="D894" s="71"/>
      <c r="E894" s="71">
        <v>729</v>
      </c>
      <c r="F894" s="71">
        <v>2065</v>
      </c>
      <c r="G894" s="72">
        <v>4921.5200000000004</v>
      </c>
      <c r="H894" s="72">
        <v>4750.2910000000002</v>
      </c>
      <c r="I894" s="72">
        <v>4576.9219999999996</v>
      </c>
      <c r="J894" s="72">
        <v>4397.402</v>
      </c>
      <c r="K894" s="72">
        <v>4206.8789999999999</v>
      </c>
      <c r="L894" s="72">
        <v>3999.66</v>
      </c>
      <c r="M894" s="72">
        <v>3756.9050000000002</v>
      </c>
      <c r="N894" s="72">
        <v>3466.4090000000001</v>
      </c>
      <c r="O894" s="72">
        <v>3145.9</v>
      </c>
      <c r="P894" s="72">
        <v>2828.2719999999999</v>
      </c>
      <c r="Q894" s="72">
        <v>2519.8270000000002</v>
      </c>
      <c r="R894" s="72">
        <v>2203.3780000000002</v>
      </c>
      <c r="S894" s="72">
        <v>1833.9280000000001</v>
      </c>
      <c r="T894" s="72">
        <v>1403.095</v>
      </c>
      <c r="U894" s="72">
        <v>959.14499999999998</v>
      </c>
      <c r="V894" s="72">
        <v>556.88699999999994</v>
      </c>
      <c r="W894" s="72">
        <v>282.94</v>
      </c>
      <c r="X894" s="72">
        <v>106.813</v>
      </c>
      <c r="Y894" s="72">
        <v>27.643999999999998</v>
      </c>
      <c r="Z894" s="72">
        <v>4.3479999999999999</v>
      </c>
      <c r="AA894" s="72">
        <v>0.39300000000000002</v>
      </c>
      <c r="AB894" s="4">
        <v>0</v>
      </c>
      <c r="AD894" s="1">
        <f t="shared" si="13"/>
        <v>422.13799999999998</v>
      </c>
    </row>
    <row r="895" spans="1:30" x14ac:dyDescent="0.3">
      <c r="A895" s="65">
        <v>894</v>
      </c>
      <c r="B895" s="66" t="s">
        <v>323</v>
      </c>
      <c r="C895" s="69" t="s">
        <v>94</v>
      </c>
      <c r="D895" s="71"/>
      <c r="E895" s="71">
        <v>729</v>
      </c>
      <c r="F895" s="71">
        <v>2070</v>
      </c>
      <c r="G895" s="72">
        <v>5024.4170000000004</v>
      </c>
      <c r="H895" s="72">
        <v>4895.0969999999998</v>
      </c>
      <c r="I895" s="72">
        <v>4735.71</v>
      </c>
      <c r="J895" s="72">
        <v>4558.8720000000003</v>
      </c>
      <c r="K895" s="72">
        <v>4368.62</v>
      </c>
      <c r="L895" s="72">
        <v>4172.9889999999996</v>
      </c>
      <c r="M895" s="72">
        <v>3964.9720000000002</v>
      </c>
      <c r="N895" s="72">
        <v>3717.7750000000001</v>
      </c>
      <c r="O895" s="72">
        <v>3417.8960000000002</v>
      </c>
      <c r="P895" s="72">
        <v>3081.933</v>
      </c>
      <c r="Q895" s="72">
        <v>2741.5740000000001</v>
      </c>
      <c r="R895" s="72">
        <v>2400.616</v>
      </c>
      <c r="S895" s="72">
        <v>2040.653</v>
      </c>
      <c r="T895" s="72">
        <v>1623.259</v>
      </c>
      <c r="U895" s="72">
        <v>1152.8589999999999</v>
      </c>
      <c r="V895" s="72">
        <v>698.64400000000001</v>
      </c>
      <c r="W895" s="72">
        <v>334.154</v>
      </c>
      <c r="X895" s="72">
        <v>125.80500000000001</v>
      </c>
      <c r="Y895" s="72">
        <v>31.25</v>
      </c>
      <c r="Z895" s="72">
        <v>4.74</v>
      </c>
      <c r="AA895" s="72">
        <v>0.436</v>
      </c>
      <c r="AB895" s="4">
        <v>0</v>
      </c>
      <c r="AD895" s="1">
        <f t="shared" si="13"/>
        <v>496.38499999999999</v>
      </c>
    </row>
    <row r="896" spans="1:30" x14ac:dyDescent="0.3">
      <c r="A896" s="65">
        <v>895</v>
      </c>
      <c r="B896" s="66" t="s">
        <v>323</v>
      </c>
      <c r="C896" s="69" t="s">
        <v>94</v>
      </c>
      <c r="D896" s="71"/>
      <c r="E896" s="71">
        <v>729</v>
      </c>
      <c r="F896" s="71">
        <v>2075</v>
      </c>
      <c r="G896" s="72">
        <v>5089.0959999999995</v>
      </c>
      <c r="H896" s="72">
        <v>5000.7790000000005</v>
      </c>
      <c r="I896" s="72">
        <v>4881.78</v>
      </c>
      <c r="J896" s="72">
        <v>4718.7190000000001</v>
      </c>
      <c r="K896" s="72">
        <v>4531.4189999999999</v>
      </c>
      <c r="L896" s="72">
        <v>4336.5510000000004</v>
      </c>
      <c r="M896" s="72">
        <v>4140.3029999999999</v>
      </c>
      <c r="N896" s="72">
        <v>3927.7930000000001</v>
      </c>
      <c r="O896" s="72">
        <v>3670.567</v>
      </c>
      <c r="P896" s="72">
        <v>3353.473</v>
      </c>
      <c r="Q896" s="72">
        <v>2992.4630000000002</v>
      </c>
      <c r="R896" s="72">
        <v>2616.6260000000002</v>
      </c>
      <c r="S896" s="72">
        <v>2228.12</v>
      </c>
      <c r="T896" s="72">
        <v>1811.35</v>
      </c>
      <c r="U896" s="72">
        <v>1338.623</v>
      </c>
      <c r="V896" s="72">
        <v>843.60599999999999</v>
      </c>
      <c r="W896" s="72">
        <v>421.185</v>
      </c>
      <c r="X896" s="72">
        <v>148.79300000000001</v>
      </c>
      <c r="Y896" s="72">
        <v>36.545000000000002</v>
      </c>
      <c r="Z896" s="72">
        <v>5.2380000000000004</v>
      </c>
      <c r="AA896" s="72">
        <v>0.45800000000000002</v>
      </c>
      <c r="AB896" s="4">
        <v>0</v>
      </c>
      <c r="AD896" s="1">
        <f t="shared" si="13"/>
        <v>612.21900000000005</v>
      </c>
    </row>
    <row r="897" spans="1:30" x14ac:dyDescent="0.3">
      <c r="A897" s="65">
        <v>896</v>
      </c>
      <c r="B897" s="66" t="s">
        <v>323</v>
      </c>
      <c r="C897" s="69" t="s">
        <v>94</v>
      </c>
      <c r="D897" s="71"/>
      <c r="E897" s="71">
        <v>729</v>
      </c>
      <c r="F897" s="71">
        <v>2080</v>
      </c>
      <c r="G897" s="72">
        <v>5129.8220000000001</v>
      </c>
      <c r="H897" s="72">
        <v>5068.3739999999998</v>
      </c>
      <c r="I897" s="72">
        <v>4988.8149999999996</v>
      </c>
      <c r="J897" s="72">
        <v>4865.9889999999996</v>
      </c>
      <c r="K897" s="72">
        <v>4692.8469999999998</v>
      </c>
      <c r="L897" s="72">
        <v>4501.4579999999996</v>
      </c>
      <c r="M897" s="72">
        <v>4306.2809999999999</v>
      </c>
      <c r="N897" s="72">
        <v>4105.7780000000002</v>
      </c>
      <c r="O897" s="72">
        <v>3883.0070000000001</v>
      </c>
      <c r="P897" s="72">
        <v>3606.99</v>
      </c>
      <c r="Q897" s="72">
        <v>3261.8879999999999</v>
      </c>
      <c r="R897" s="72">
        <v>2861.625</v>
      </c>
      <c r="S897" s="72">
        <v>2434.2249999999999</v>
      </c>
      <c r="T897" s="72">
        <v>1983.7070000000001</v>
      </c>
      <c r="U897" s="72">
        <v>1499.42</v>
      </c>
      <c r="V897" s="72">
        <v>984.25199999999995</v>
      </c>
      <c r="W897" s="72">
        <v>511.10199999999998</v>
      </c>
      <c r="X897" s="72">
        <v>187.869</v>
      </c>
      <c r="Y897" s="72">
        <v>42.923999999999999</v>
      </c>
      <c r="Z897" s="72">
        <v>5.9880000000000004</v>
      </c>
      <c r="AA897" s="72">
        <v>0.48399999999999999</v>
      </c>
      <c r="AB897" s="4">
        <v>0</v>
      </c>
      <c r="AD897" s="1">
        <f t="shared" si="13"/>
        <v>748.36700000000008</v>
      </c>
    </row>
    <row r="898" spans="1:30" x14ac:dyDescent="0.3">
      <c r="A898" s="65">
        <v>897</v>
      </c>
      <c r="B898" s="66" t="s">
        <v>323</v>
      </c>
      <c r="C898" s="69" t="s">
        <v>94</v>
      </c>
      <c r="D898" s="71"/>
      <c r="E898" s="71">
        <v>729</v>
      </c>
      <c r="F898" s="71">
        <v>2085</v>
      </c>
      <c r="G898" s="72">
        <v>5162.9539999999997</v>
      </c>
      <c r="H898" s="72">
        <v>5112.0219999999999</v>
      </c>
      <c r="I898" s="72">
        <v>5057.8530000000001</v>
      </c>
      <c r="J898" s="72">
        <v>4974.4769999999999</v>
      </c>
      <c r="K898" s="72">
        <v>4842.0050000000001</v>
      </c>
      <c r="L898" s="72">
        <v>4665.26</v>
      </c>
      <c r="M898" s="72">
        <v>4473.8059999999996</v>
      </c>
      <c r="N898" s="72">
        <v>4274.7719999999999</v>
      </c>
      <c r="O898" s="72">
        <v>4064.3380000000002</v>
      </c>
      <c r="P898" s="72">
        <v>3821.8879999999999</v>
      </c>
      <c r="Q898" s="72">
        <v>3515.0619999999999</v>
      </c>
      <c r="R898" s="72">
        <v>3125.8919999999998</v>
      </c>
      <c r="S898" s="72">
        <v>2668.884</v>
      </c>
      <c r="T898" s="72">
        <v>2174.29</v>
      </c>
      <c r="U898" s="72">
        <v>1648.88</v>
      </c>
      <c r="V898" s="72">
        <v>1108.2360000000001</v>
      </c>
      <c r="W898" s="72">
        <v>599.58900000000006</v>
      </c>
      <c r="X898" s="72">
        <v>228.51</v>
      </c>
      <c r="Y898" s="72">
        <v>53.86</v>
      </c>
      <c r="Z898" s="72">
        <v>6.8810000000000002</v>
      </c>
      <c r="AA898" s="72">
        <v>0.52900000000000003</v>
      </c>
      <c r="AB898" s="4" t="s">
        <v>291</v>
      </c>
      <c r="AD898" s="1">
        <f t="shared" si="13"/>
        <v>889.36900000000003</v>
      </c>
    </row>
    <row r="899" spans="1:30" x14ac:dyDescent="0.3">
      <c r="A899" s="65">
        <v>898</v>
      </c>
      <c r="B899" s="66" t="s">
        <v>323</v>
      </c>
      <c r="C899" s="69" t="s">
        <v>94</v>
      </c>
      <c r="D899" s="71"/>
      <c r="E899" s="71">
        <v>729</v>
      </c>
      <c r="F899" s="71">
        <v>2090</v>
      </c>
      <c r="G899" s="72">
        <v>5189.43</v>
      </c>
      <c r="H899" s="72">
        <v>5147.7830000000004</v>
      </c>
      <c r="I899" s="72">
        <v>5102.8760000000002</v>
      </c>
      <c r="J899" s="72">
        <v>5044.9769999999999</v>
      </c>
      <c r="K899" s="72">
        <v>4952.5820000000003</v>
      </c>
      <c r="L899" s="72">
        <v>4816.9650000000001</v>
      </c>
      <c r="M899" s="72">
        <v>4640.393</v>
      </c>
      <c r="N899" s="72">
        <v>4445.45</v>
      </c>
      <c r="O899" s="72">
        <v>4236.9930000000004</v>
      </c>
      <c r="P899" s="72">
        <v>4006.7289999999998</v>
      </c>
      <c r="Q899" s="72">
        <v>3731.6680000000001</v>
      </c>
      <c r="R899" s="72">
        <v>3376.123</v>
      </c>
      <c r="S899" s="72">
        <v>2923.395</v>
      </c>
      <c r="T899" s="72">
        <v>2392.5129999999999</v>
      </c>
      <c r="U899" s="72">
        <v>1815.595</v>
      </c>
      <c r="V899" s="72">
        <v>1225.9690000000001</v>
      </c>
      <c r="W899" s="72">
        <v>679.64700000000005</v>
      </c>
      <c r="X899" s="72">
        <v>269.202</v>
      </c>
      <c r="Y899" s="72">
        <v>65.286000000000001</v>
      </c>
      <c r="Z899" s="72">
        <v>8.4749999999999996</v>
      </c>
      <c r="AA899" s="72">
        <v>0.58399999999999996</v>
      </c>
      <c r="AB899" s="4" t="s">
        <v>291</v>
      </c>
      <c r="AD899" s="1">
        <f t="shared" ref="AD899:AD962" si="14">SUM(W899:AB899)</f>
        <v>1023.194</v>
      </c>
    </row>
    <row r="900" spans="1:30" x14ac:dyDescent="0.3">
      <c r="A900" s="65">
        <v>899</v>
      </c>
      <c r="B900" s="66" t="s">
        <v>323</v>
      </c>
      <c r="C900" s="69" t="s">
        <v>94</v>
      </c>
      <c r="D900" s="71"/>
      <c r="E900" s="71">
        <v>729</v>
      </c>
      <c r="F900" s="71">
        <v>2095</v>
      </c>
      <c r="G900" s="72">
        <v>5182.4719999999998</v>
      </c>
      <c r="H900" s="72">
        <v>5176.3159999999998</v>
      </c>
      <c r="I900" s="72">
        <v>5139.7359999999999</v>
      </c>
      <c r="J900" s="72">
        <v>5091.3500000000004</v>
      </c>
      <c r="K900" s="72">
        <v>5025.1559999999999</v>
      </c>
      <c r="L900" s="72">
        <v>4929.9889999999996</v>
      </c>
      <c r="M900" s="72">
        <v>4794.6459999999997</v>
      </c>
      <c r="N900" s="72">
        <v>4614.902</v>
      </c>
      <c r="O900" s="72">
        <v>4411.0640000000003</v>
      </c>
      <c r="P900" s="72">
        <v>4183.0940000000001</v>
      </c>
      <c r="Q900" s="72">
        <v>3919.665</v>
      </c>
      <c r="R900" s="72">
        <v>3592.837</v>
      </c>
      <c r="S900" s="72">
        <v>3167.4769999999999</v>
      </c>
      <c r="T900" s="72">
        <v>2632.1210000000001</v>
      </c>
      <c r="U900" s="72">
        <v>2009.652</v>
      </c>
      <c r="V900" s="72">
        <v>1361.046</v>
      </c>
      <c r="W900" s="72">
        <v>759.88599999999997</v>
      </c>
      <c r="X900" s="72">
        <v>308.53300000000002</v>
      </c>
      <c r="Y900" s="72">
        <v>77.483000000000004</v>
      </c>
      <c r="Z900" s="72">
        <v>10.246</v>
      </c>
      <c r="AA900" s="72">
        <v>0.7</v>
      </c>
      <c r="AB900" s="4" t="s">
        <v>291</v>
      </c>
      <c r="AD900" s="1">
        <f t="shared" si="14"/>
        <v>1156.848</v>
      </c>
    </row>
    <row r="901" spans="1:30" x14ac:dyDescent="0.3">
      <c r="A901" s="65">
        <v>900</v>
      </c>
      <c r="B901" s="66" t="s">
        <v>323</v>
      </c>
      <c r="C901" s="69" t="s">
        <v>94</v>
      </c>
      <c r="D901" s="71"/>
      <c r="E901" s="71">
        <v>729</v>
      </c>
      <c r="F901" s="71">
        <v>2100</v>
      </c>
      <c r="G901" s="72">
        <v>5163.9549999999999</v>
      </c>
      <c r="H901" s="72">
        <v>5171.3980000000001</v>
      </c>
      <c r="I901" s="72">
        <v>5169.3950000000004</v>
      </c>
      <c r="J901" s="72">
        <v>5129.6000000000004</v>
      </c>
      <c r="K901" s="72">
        <v>5073.7849999999999</v>
      </c>
      <c r="L901" s="72">
        <v>5005.3609999999999</v>
      </c>
      <c r="M901" s="72">
        <v>4910.5010000000002</v>
      </c>
      <c r="N901" s="72">
        <v>4772.3419999999996</v>
      </c>
      <c r="O901" s="72">
        <v>4584.33</v>
      </c>
      <c r="P901" s="72">
        <v>4361.6180000000004</v>
      </c>
      <c r="Q901" s="72">
        <v>4100.6710000000003</v>
      </c>
      <c r="R901" s="72">
        <v>3784.1149999999998</v>
      </c>
      <c r="S901" s="72">
        <v>3383.1889999999999</v>
      </c>
      <c r="T901" s="72">
        <v>2866.48</v>
      </c>
      <c r="U901" s="72">
        <v>2226.4369999999999</v>
      </c>
      <c r="V901" s="72">
        <v>1521.462</v>
      </c>
      <c r="W901" s="72">
        <v>854.87099999999998</v>
      </c>
      <c r="X901" s="72">
        <v>350.16300000000001</v>
      </c>
      <c r="Y901" s="72">
        <v>89.977000000000004</v>
      </c>
      <c r="Z901" s="72">
        <v>12.224</v>
      </c>
      <c r="AA901" s="72">
        <v>0.83499999999999996</v>
      </c>
      <c r="AB901" s="4" t="s">
        <v>291</v>
      </c>
      <c r="AD901" s="1">
        <f t="shared" si="14"/>
        <v>1308.0700000000002</v>
      </c>
    </row>
    <row r="902" spans="1:30" x14ac:dyDescent="0.3">
      <c r="A902" s="65">
        <v>901</v>
      </c>
      <c r="B902" s="66" t="s">
        <v>323</v>
      </c>
      <c r="C902" s="69" t="s">
        <v>95</v>
      </c>
      <c r="D902" s="71"/>
      <c r="E902" s="71">
        <v>788</v>
      </c>
      <c r="F902" s="71">
        <v>2015</v>
      </c>
      <c r="G902" s="72">
        <v>523.65300000000002</v>
      </c>
      <c r="H902" s="72">
        <v>437.971</v>
      </c>
      <c r="I902" s="72">
        <v>404.66</v>
      </c>
      <c r="J902" s="72">
        <v>423.923</v>
      </c>
      <c r="K902" s="72">
        <v>466.34399999999999</v>
      </c>
      <c r="L902" s="72">
        <v>497.798</v>
      </c>
      <c r="M902" s="72">
        <v>469.30099999999999</v>
      </c>
      <c r="N902" s="72">
        <v>405.56200000000001</v>
      </c>
      <c r="O902" s="72">
        <v>358.60500000000002</v>
      </c>
      <c r="P902" s="72">
        <v>354.947</v>
      </c>
      <c r="Q902" s="72">
        <v>334.68299999999999</v>
      </c>
      <c r="R902" s="72">
        <v>282.07499999999999</v>
      </c>
      <c r="S902" s="72">
        <v>224.44900000000001</v>
      </c>
      <c r="T902" s="72">
        <v>132.83000000000001</v>
      </c>
      <c r="U902" s="72">
        <v>100.62</v>
      </c>
      <c r="V902" s="72">
        <v>77.823999999999998</v>
      </c>
      <c r="W902" s="72">
        <v>50.926000000000002</v>
      </c>
      <c r="X902" s="72">
        <v>18.824999999999999</v>
      </c>
      <c r="Y902" s="72">
        <v>4.7969999999999997</v>
      </c>
      <c r="Z902" s="72">
        <v>0.51600000000000001</v>
      </c>
      <c r="AA902" s="72">
        <v>5.0999999999999997E-2</v>
      </c>
      <c r="AB902" s="4" t="s">
        <v>291</v>
      </c>
      <c r="AD902" s="1">
        <f t="shared" si="14"/>
        <v>75.115000000000009</v>
      </c>
    </row>
    <row r="903" spans="1:30" x14ac:dyDescent="0.3">
      <c r="A903" s="65">
        <v>902</v>
      </c>
      <c r="B903" s="66" t="s">
        <v>323</v>
      </c>
      <c r="C903" s="69" t="s">
        <v>95</v>
      </c>
      <c r="D903" s="71"/>
      <c r="E903" s="71">
        <v>788</v>
      </c>
      <c r="F903" s="71">
        <v>2020</v>
      </c>
      <c r="G903" s="72">
        <v>510.05900000000003</v>
      </c>
      <c r="H903" s="72">
        <v>522.34799999999996</v>
      </c>
      <c r="I903" s="72">
        <v>437.142</v>
      </c>
      <c r="J903" s="72">
        <v>402.95100000000002</v>
      </c>
      <c r="K903" s="72">
        <v>420.88099999999997</v>
      </c>
      <c r="L903" s="72">
        <v>462.94600000000003</v>
      </c>
      <c r="M903" s="72">
        <v>494.60899999999998</v>
      </c>
      <c r="N903" s="72">
        <v>466.31400000000002</v>
      </c>
      <c r="O903" s="72">
        <v>402.29899999999998</v>
      </c>
      <c r="P903" s="72">
        <v>354.18299999999999</v>
      </c>
      <c r="Q903" s="72">
        <v>347.51900000000001</v>
      </c>
      <c r="R903" s="72">
        <v>322.64</v>
      </c>
      <c r="S903" s="72">
        <v>265.55900000000003</v>
      </c>
      <c r="T903" s="72">
        <v>203.77500000000001</v>
      </c>
      <c r="U903" s="72">
        <v>113.214</v>
      </c>
      <c r="V903" s="72">
        <v>76.501000000000005</v>
      </c>
      <c r="W903" s="72">
        <v>48.945999999999998</v>
      </c>
      <c r="X903" s="72">
        <v>24.157</v>
      </c>
      <c r="Y903" s="72">
        <v>6.0789999999999997</v>
      </c>
      <c r="Z903" s="72">
        <v>0.96899999999999997</v>
      </c>
      <c r="AA903" s="72">
        <v>0.06</v>
      </c>
      <c r="AB903" s="4" t="s">
        <v>291</v>
      </c>
      <c r="AD903" s="1">
        <f t="shared" si="14"/>
        <v>80.210999999999984</v>
      </c>
    </row>
    <row r="904" spans="1:30" x14ac:dyDescent="0.3">
      <c r="A904" s="65">
        <v>903</v>
      </c>
      <c r="B904" s="66" t="s">
        <v>323</v>
      </c>
      <c r="C904" s="69" t="s">
        <v>95</v>
      </c>
      <c r="D904" s="71"/>
      <c r="E904" s="71">
        <v>788</v>
      </c>
      <c r="F904" s="71">
        <v>2025</v>
      </c>
      <c r="G904" s="72">
        <v>471.935</v>
      </c>
      <c r="H904" s="72">
        <v>508.92899999999997</v>
      </c>
      <c r="I904" s="72">
        <v>521.49599999999998</v>
      </c>
      <c r="J904" s="72">
        <v>435.45100000000002</v>
      </c>
      <c r="K904" s="72">
        <v>400.05700000000002</v>
      </c>
      <c r="L904" s="72">
        <v>417.73899999999998</v>
      </c>
      <c r="M904" s="72">
        <v>459.99400000000003</v>
      </c>
      <c r="N904" s="72">
        <v>491.63900000000001</v>
      </c>
      <c r="O904" s="72">
        <v>462.84300000000002</v>
      </c>
      <c r="P904" s="72">
        <v>397.69099999999997</v>
      </c>
      <c r="Q904" s="72">
        <v>347.28699999999998</v>
      </c>
      <c r="R904" s="72">
        <v>335.95499999999998</v>
      </c>
      <c r="S904" s="72">
        <v>305.17899999999997</v>
      </c>
      <c r="T904" s="72">
        <v>242.86199999999999</v>
      </c>
      <c r="U904" s="72">
        <v>175.69499999999999</v>
      </c>
      <c r="V904" s="72">
        <v>87.673000000000002</v>
      </c>
      <c r="W904" s="72">
        <v>49.462000000000003</v>
      </c>
      <c r="X904" s="72">
        <v>24.064</v>
      </c>
      <c r="Y904" s="72">
        <v>8.1150000000000002</v>
      </c>
      <c r="Z904" s="72">
        <v>1.2709999999999999</v>
      </c>
      <c r="AA904" s="72">
        <v>0.111</v>
      </c>
      <c r="AB904" s="4" t="s">
        <v>291</v>
      </c>
      <c r="AD904" s="1">
        <f t="shared" si="14"/>
        <v>83.02300000000001</v>
      </c>
    </row>
    <row r="905" spans="1:30" x14ac:dyDescent="0.3">
      <c r="A905" s="65">
        <v>904</v>
      </c>
      <c r="B905" s="66" t="s">
        <v>323</v>
      </c>
      <c r="C905" s="69" t="s">
        <v>95</v>
      </c>
      <c r="D905" s="71"/>
      <c r="E905" s="71">
        <v>788</v>
      </c>
      <c r="F905" s="71">
        <v>2030</v>
      </c>
      <c r="G905" s="72">
        <v>429.47500000000002</v>
      </c>
      <c r="H905" s="72">
        <v>470.96699999999998</v>
      </c>
      <c r="I905" s="72">
        <v>508.17399999999998</v>
      </c>
      <c r="J905" s="72">
        <v>519.75900000000001</v>
      </c>
      <c r="K905" s="72">
        <v>432.57400000000001</v>
      </c>
      <c r="L905" s="72">
        <v>397.1</v>
      </c>
      <c r="M905" s="72">
        <v>415.07600000000002</v>
      </c>
      <c r="N905" s="72">
        <v>457.33499999999998</v>
      </c>
      <c r="O905" s="72">
        <v>488.28100000000001</v>
      </c>
      <c r="P905" s="72">
        <v>458.017</v>
      </c>
      <c r="Q905" s="72">
        <v>390.60899999999998</v>
      </c>
      <c r="R905" s="72">
        <v>336.66899999999998</v>
      </c>
      <c r="S905" s="72">
        <v>319.202</v>
      </c>
      <c r="T905" s="72">
        <v>281.02999999999997</v>
      </c>
      <c r="U905" s="72">
        <v>211.64099999999999</v>
      </c>
      <c r="V905" s="72">
        <v>138.42699999999999</v>
      </c>
      <c r="W905" s="72">
        <v>58.161000000000001</v>
      </c>
      <c r="X905" s="72">
        <v>25.131</v>
      </c>
      <c r="Y905" s="72">
        <v>8.375</v>
      </c>
      <c r="Z905" s="72">
        <v>1.7430000000000001</v>
      </c>
      <c r="AA905" s="72">
        <v>0.15</v>
      </c>
      <c r="AB905" s="4" t="s">
        <v>291</v>
      </c>
      <c r="AD905" s="1">
        <f t="shared" si="14"/>
        <v>93.56</v>
      </c>
    </row>
    <row r="906" spans="1:30" x14ac:dyDescent="0.3">
      <c r="A906" s="65">
        <v>905</v>
      </c>
      <c r="B906" s="66" t="s">
        <v>323</v>
      </c>
      <c r="C906" s="69" t="s">
        <v>95</v>
      </c>
      <c r="D906" s="71"/>
      <c r="E906" s="71">
        <v>788</v>
      </c>
      <c r="F906" s="71">
        <v>2035</v>
      </c>
      <c r="G906" s="72">
        <v>406.10199999999998</v>
      </c>
      <c r="H906" s="72">
        <v>428.637</v>
      </c>
      <c r="I906" s="72">
        <v>470.31099999999998</v>
      </c>
      <c r="J906" s="72">
        <v>506.52800000000002</v>
      </c>
      <c r="K906" s="72">
        <v>516.80799999999999</v>
      </c>
      <c r="L906" s="72">
        <v>429.654</v>
      </c>
      <c r="M906" s="72">
        <v>394.62900000000002</v>
      </c>
      <c r="N906" s="72">
        <v>412.74299999999999</v>
      </c>
      <c r="O906" s="72">
        <v>454.42</v>
      </c>
      <c r="P906" s="72">
        <v>483.66300000000001</v>
      </c>
      <c r="Q906" s="72">
        <v>450.65</v>
      </c>
      <c r="R906" s="72">
        <v>379.77800000000002</v>
      </c>
      <c r="S906" s="72">
        <v>321.36099999999999</v>
      </c>
      <c r="T906" s="72">
        <v>296.03399999999999</v>
      </c>
      <c r="U906" s="72">
        <v>247.62899999999999</v>
      </c>
      <c r="V906" s="72">
        <v>169.77500000000001</v>
      </c>
      <c r="W906" s="72">
        <v>94.406999999999996</v>
      </c>
      <c r="X906" s="72">
        <v>30.667000000000002</v>
      </c>
      <c r="Y906" s="72">
        <v>9.1340000000000003</v>
      </c>
      <c r="Z906" s="72">
        <v>1.877</v>
      </c>
      <c r="AA906" s="72">
        <v>0.21</v>
      </c>
      <c r="AB906" s="4">
        <v>1E-3</v>
      </c>
      <c r="AD906" s="1">
        <f t="shared" si="14"/>
        <v>136.29600000000002</v>
      </c>
    </row>
    <row r="907" spans="1:30" x14ac:dyDescent="0.3">
      <c r="A907" s="65">
        <v>906</v>
      </c>
      <c r="B907" s="66" t="s">
        <v>323</v>
      </c>
      <c r="C907" s="69" t="s">
        <v>95</v>
      </c>
      <c r="D907" s="71"/>
      <c r="E907" s="71">
        <v>788</v>
      </c>
      <c r="F907" s="71">
        <v>2040</v>
      </c>
      <c r="G907" s="72">
        <v>410.83699999999999</v>
      </c>
      <c r="H907" s="72">
        <v>405.33800000000002</v>
      </c>
      <c r="I907" s="72">
        <v>428.06200000000001</v>
      </c>
      <c r="J907" s="72">
        <v>468.77</v>
      </c>
      <c r="K907" s="72">
        <v>503.714</v>
      </c>
      <c r="L907" s="72">
        <v>513.81399999999996</v>
      </c>
      <c r="M907" s="72">
        <v>427.22500000000002</v>
      </c>
      <c r="N907" s="72">
        <v>392.5</v>
      </c>
      <c r="O907" s="72">
        <v>410.262</v>
      </c>
      <c r="P907" s="72">
        <v>450.48700000000002</v>
      </c>
      <c r="Q907" s="72">
        <v>476.64100000000002</v>
      </c>
      <c r="R907" s="72">
        <v>439.36200000000002</v>
      </c>
      <c r="S907" s="72">
        <v>364.08800000000002</v>
      </c>
      <c r="T907" s="72">
        <v>300.02199999999999</v>
      </c>
      <c r="U907" s="72">
        <v>263.57499999999999</v>
      </c>
      <c r="V907" s="72">
        <v>202.054</v>
      </c>
      <c r="W907" s="72">
        <v>118.896</v>
      </c>
      <c r="X907" s="72">
        <v>51.63</v>
      </c>
      <c r="Y907" s="72">
        <v>11.654</v>
      </c>
      <c r="Z907" s="72">
        <v>2.1440000000000001</v>
      </c>
      <c r="AA907" s="72">
        <v>0.23899999999999999</v>
      </c>
      <c r="AB907" s="4">
        <v>1E-3</v>
      </c>
      <c r="AD907" s="1">
        <f t="shared" si="14"/>
        <v>184.56400000000002</v>
      </c>
    </row>
    <row r="908" spans="1:30" x14ac:dyDescent="0.3">
      <c r="A908" s="65">
        <v>907</v>
      </c>
      <c r="B908" s="66" t="s">
        <v>323</v>
      </c>
      <c r="C908" s="69" t="s">
        <v>95</v>
      </c>
      <c r="D908" s="71"/>
      <c r="E908" s="71">
        <v>788</v>
      </c>
      <c r="F908" s="71">
        <v>2045</v>
      </c>
      <c r="G908" s="72">
        <v>426.07</v>
      </c>
      <c r="H908" s="72">
        <v>410.10300000000001</v>
      </c>
      <c r="I908" s="72">
        <v>404.81700000000001</v>
      </c>
      <c r="J908" s="72">
        <v>426.60899999999998</v>
      </c>
      <c r="K908" s="72">
        <v>466.11700000000002</v>
      </c>
      <c r="L908" s="72">
        <v>500.87400000000002</v>
      </c>
      <c r="M908" s="72">
        <v>511.31700000000001</v>
      </c>
      <c r="N908" s="72">
        <v>425.137</v>
      </c>
      <c r="O908" s="72">
        <v>390.29599999999999</v>
      </c>
      <c r="P908" s="72">
        <v>406.995</v>
      </c>
      <c r="Q908" s="72">
        <v>444.56599999999997</v>
      </c>
      <c r="R908" s="72">
        <v>465.87599999999998</v>
      </c>
      <c r="S908" s="72">
        <v>422.94799999999998</v>
      </c>
      <c r="T908" s="72">
        <v>342.072</v>
      </c>
      <c r="U908" s="72">
        <v>269.79000000000002</v>
      </c>
      <c r="V908" s="72">
        <v>218.614</v>
      </c>
      <c r="W908" s="72">
        <v>145.21899999999999</v>
      </c>
      <c r="X908" s="72">
        <v>67.457999999999998</v>
      </c>
      <c r="Y908" s="72">
        <v>20.56</v>
      </c>
      <c r="Z908" s="72">
        <v>2.879</v>
      </c>
      <c r="AA908" s="72">
        <v>0.28299999999999997</v>
      </c>
      <c r="AB908" s="4">
        <v>1E-3</v>
      </c>
      <c r="AD908" s="1">
        <f t="shared" si="14"/>
        <v>236.39999999999998</v>
      </c>
    </row>
    <row r="909" spans="1:30" x14ac:dyDescent="0.3">
      <c r="A909" s="65">
        <v>908</v>
      </c>
      <c r="B909" s="66" t="s">
        <v>323</v>
      </c>
      <c r="C909" s="69" t="s">
        <v>95</v>
      </c>
      <c r="D909" s="71"/>
      <c r="E909" s="71">
        <v>788</v>
      </c>
      <c r="F909" s="71">
        <v>2050</v>
      </c>
      <c r="G909" s="72">
        <v>429.32400000000001</v>
      </c>
      <c r="H909" s="72">
        <v>425.35500000000002</v>
      </c>
      <c r="I909" s="72">
        <v>409.60899999999998</v>
      </c>
      <c r="J909" s="72">
        <v>403.42599999999999</v>
      </c>
      <c r="K909" s="72">
        <v>424.1</v>
      </c>
      <c r="L909" s="72">
        <v>463.459</v>
      </c>
      <c r="M909" s="72">
        <v>498.52699999999999</v>
      </c>
      <c r="N909" s="72">
        <v>509.154</v>
      </c>
      <c r="O909" s="72">
        <v>422.98899999999998</v>
      </c>
      <c r="P909" s="72">
        <v>387.45800000000003</v>
      </c>
      <c r="Q909" s="72">
        <v>402.16500000000002</v>
      </c>
      <c r="R909" s="72">
        <v>435.54899999999998</v>
      </c>
      <c r="S909" s="72">
        <v>450.221</v>
      </c>
      <c r="T909" s="72">
        <v>399.79199999999997</v>
      </c>
      <c r="U909" s="72">
        <v>310.55799999999999</v>
      </c>
      <c r="V909" s="72">
        <v>227.339</v>
      </c>
      <c r="W909" s="72">
        <v>161.16300000000001</v>
      </c>
      <c r="X909" s="72">
        <v>85.495999999999995</v>
      </c>
      <c r="Y909" s="72">
        <v>28.196999999999999</v>
      </c>
      <c r="Z909" s="72">
        <v>5.3689999999999998</v>
      </c>
      <c r="AA909" s="72">
        <v>0.39400000000000002</v>
      </c>
      <c r="AB909" s="4">
        <v>1E-3</v>
      </c>
      <c r="AD909" s="1">
        <f t="shared" si="14"/>
        <v>280.62</v>
      </c>
    </row>
    <row r="910" spans="1:30" x14ac:dyDescent="0.3">
      <c r="A910" s="65">
        <v>909</v>
      </c>
      <c r="B910" s="66" t="s">
        <v>323</v>
      </c>
      <c r="C910" s="69" t="s">
        <v>95</v>
      </c>
      <c r="D910" s="71"/>
      <c r="E910" s="71">
        <v>788</v>
      </c>
      <c r="F910" s="71">
        <v>2055</v>
      </c>
      <c r="G910" s="72">
        <v>413.70100000000002</v>
      </c>
      <c r="H910" s="72">
        <v>428.64400000000001</v>
      </c>
      <c r="I910" s="72">
        <v>424.88299999999998</v>
      </c>
      <c r="J910" s="72">
        <v>408.29899999999998</v>
      </c>
      <c r="K910" s="72">
        <v>401.108</v>
      </c>
      <c r="L910" s="72">
        <v>421.697</v>
      </c>
      <c r="M910" s="72">
        <v>461.35399999999998</v>
      </c>
      <c r="N910" s="72">
        <v>496.56900000000002</v>
      </c>
      <c r="O910" s="72">
        <v>506.93599999999998</v>
      </c>
      <c r="P910" s="72">
        <v>420.255</v>
      </c>
      <c r="Q910" s="72">
        <v>383.33</v>
      </c>
      <c r="R910" s="72">
        <v>394.851</v>
      </c>
      <c r="S910" s="72">
        <v>422.42700000000002</v>
      </c>
      <c r="T910" s="72">
        <v>428.00299999999999</v>
      </c>
      <c r="U910" s="72">
        <v>366.30700000000002</v>
      </c>
      <c r="V910" s="72">
        <v>265.76799999999997</v>
      </c>
      <c r="W910" s="72">
        <v>171.90299999999999</v>
      </c>
      <c r="X910" s="72">
        <v>98.581000000000003</v>
      </c>
      <c r="Y910" s="72">
        <v>37.658999999999999</v>
      </c>
      <c r="Z910" s="72">
        <v>7.8449999999999998</v>
      </c>
      <c r="AA910" s="72">
        <v>0.76200000000000001</v>
      </c>
      <c r="AB910" s="4">
        <v>2E-3</v>
      </c>
      <c r="AD910" s="1">
        <f t="shared" si="14"/>
        <v>316.75200000000001</v>
      </c>
    </row>
    <row r="911" spans="1:30" x14ac:dyDescent="0.3">
      <c r="A911" s="65">
        <v>910</v>
      </c>
      <c r="B911" s="66" t="s">
        <v>323</v>
      </c>
      <c r="C911" s="69" t="s">
        <v>95</v>
      </c>
      <c r="D911" s="71"/>
      <c r="E911" s="71">
        <v>788</v>
      </c>
      <c r="F911" s="71">
        <v>2060</v>
      </c>
      <c r="G911" s="72">
        <v>389.09899999999999</v>
      </c>
      <c r="H911" s="72">
        <v>413.072</v>
      </c>
      <c r="I911" s="72">
        <v>428.20499999999998</v>
      </c>
      <c r="J911" s="72">
        <v>423.64699999999999</v>
      </c>
      <c r="K911" s="72">
        <v>406.12299999999999</v>
      </c>
      <c r="L911" s="72">
        <v>398.89800000000002</v>
      </c>
      <c r="M911" s="72">
        <v>419.815</v>
      </c>
      <c r="N911" s="72">
        <v>459.63</v>
      </c>
      <c r="O911" s="72">
        <v>494.6</v>
      </c>
      <c r="P911" s="72">
        <v>504.07100000000003</v>
      </c>
      <c r="Q911" s="72">
        <v>416.28</v>
      </c>
      <c r="R911" s="72">
        <v>377.10399999999998</v>
      </c>
      <c r="S911" s="72">
        <v>384.214</v>
      </c>
      <c r="T911" s="72">
        <v>403.685</v>
      </c>
      <c r="U911" s="72">
        <v>395.47800000000001</v>
      </c>
      <c r="V911" s="72">
        <v>317.98500000000001</v>
      </c>
      <c r="W911" s="72">
        <v>205.773</v>
      </c>
      <c r="X911" s="72">
        <v>109.05200000000001</v>
      </c>
      <c r="Y911" s="72">
        <v>45.703000000000003</v>
      </c>
      <c r="Z911" s="72">
        <v>11.175000000000001</v>
      </c>
      <c r="AA911" s="72">
        <v>1.2150000000000001</v>
      </c>
      <c r="AB911" s="4">
        <v>5.0000000000000001E-3</v>
      </c>
      <c r="AD911" s="1">
        <f t="shared" si="14"/>
        <v>372.923</v>
      </c>
    </row>
    <row r="912" spans="1:30" x14ac:dyDescent="0.3">
      <c r="A912" s="65">
        <v>911</v>
      </c>
      <c r="B912" s="66" t="s">
        <v>323</v>
      </c>
      <c r="C912" s="69" t="s">
        <v>95</v>
      </c>
      <c r="D912" s="71"/>
      <c r="E912" s="71">
        <v>788</v>
      </c>
      <c r="F912" s="71">
        <v>2065</v>
      </c>
      <c r="G912" s="72">
        <v>371.07799999999997</v>
      </c>
      <c r="H912" s="72">
        <v>388.52600000000001</v>
      </c>
      <c r="I912" s="72">
        <v>412.673</v>
      </c>
      <c r="J912" s="72">
        <v>427.05099999999999</v>
      </c>
      <c r="K912" s="72">
        <v>421.60500000000002</v>
      </c>
      <c r="L912" s="72">
        <v>404.06599999999997</v>
      </c>
      <c r="M912" s="72">
        <v>397.19400000000002</v>
      </c>
      <c r="N912" s="72">
        <v>418.29199999999997</v>
      </c>
      <c r="O912" s="72">
        <v>457.92</v>
      </c>
      <c r="P912" s="72">
        <v>492.09300000000002</v>
      </c>
      <c r="Q912" s="72">
        <v>499.87200000000001</v>
      </c>
      <c r="R912" s="72">
        <v>410.27699999999999</v>
      </c>
      <c r="S912" s="72">
        <v>368.04399999999998</v>
      </c>
      <c r="T912" s="72">
        <v>368.90800000000002</v>
      </c>
      <c r="U912" s="72">
        <v>375.87900000000002</v>
      </c>
      <c r="V912" s="72">
        <v>347.81299999999999</v>
      </c>
      <c r="W912" s="72">
        <v>251.64699999999999</v>
      </c>
      <c r="X912" s="72">
        <v>135.101</v>
      </c>
      <c r="Y912" s="72">
        <v>53.125</v>
      </c>
      <c r="Z912" s="72">
        <v>14.465</v>
      </c>
      <c r="AA912" s="72">
        <v>1.873</v>
      </c>
      <c r="AB912" s="4" t="s">
        <v>291</v>
      </c>
      <c r="AD912" s="1">
        <f t="shared" si="14"/>
        <v>456.21099999999996</v>
      </c>
    </row>
    <row r="913" spans="1:30" x14ac:dyDescent="0.3">
      <c r="A913" s="65">
        <v>912</v>
      </c>
      <c r="B913" s="66" t="s">
        <v>323</v>
      </c>
      <c r="C913" s="69" t="s">
        <v>95</v>
      </c>
      <c r="D913" s="71"/>
      <c r="E913" s="71">
        <v>788</v>
      </c>
      <c r="F913" s="71">
        <v>2070</v>
      </c>
      <c r="G913" s="72">
        <v>365.31400000000002</v>
      </c>
      <c r="H913" s="72">
        <v>370.54500000000002</v>
      </c>
      <c r="I913" s="72">
        <v>388.166</v>
      </c>
      <c r="J913" s="72">
        <v>411.6</v>
      </c>
      <c r="K913" s="72">
        <v>425.142</v>
      </c>
      <c r="L913" s="72">
        <v>419.67399999999998</v>
      </c>
      <c r="M913" s="72">
        <v>402.476</v>
      </c>
      <c r="N913" s="72">
        <v>395.80799999999999</v>
      </c>
      <c r="O913" s="72">
        <v>416.81200000000001</v>
      </c>
      <c r="P913" s="72">
        <v>455.80099999999999</v>
      </c>
      <c r="Q913" s="72">
        <v>488.428</v>
      </c>
      <c r="R913" s="72">
        <v>493.46499999999997</v>
      </c>
      <c r="S913" s="72">
        <v>401.46499999999997</v>
      </c>
      <c r="T913" s="72">
        <v>354.83</v>
      </c>
      <c r="U913" s="72">
        <v>345.77600000000001</v>
      </c>
      <c r="V913" s="72">
        <v>334.33199999999999</v>
      </c>
      <c r="W913" s="72">
        <v>280.58</v>
      </c>
      <c r="X913" s="72">
        <v>170.36799999999999</v>
      </c>
      <c r="Y913" s="72">
        <v>68.879000000000005</v>
      </c>
      <c r="Z913" s="72">
        <v>17.875</v>
      </c>
      <c r="AA913" s="72">
        <v>2.6469999999999998</v>
      </c>
      <c r="AB913" s="4" t="s">
        <v>291</v>
      </c>
      <c r="AD913" s="1">
        <f t="shared" si="14"/>
        <v>540.34900000000005</v>
      </c>
    </row>
    <row r="914" spans="1:30" x14ac:dyDescent="0.3">
      <c r="A914" s="65">
        <v>913</v>
      </c>
      <c r="B914" s="66" t="s">
        <v>323</v>
      </c>
      <c r="C914" s="69" t="s">
        <v>95</v>
      </c>
      <c r="D914" s="71"/>
      <c r="E914" s="71">
        <v>788</v>
      </c>
      <c r="F914" s="71">
        <v>2075</v>
      </c>
      <c r="G914" s="72">
        <v>366.49</v>
      </c>
      <c r="H914" s="72">
        <v>364.81</v>
      </c>
      <c r="I914" s="72">
        <v>370.21899999999999</v>
      </c>
      <c r="J914" s="72">
        <v>387.17899999999997</v>
      </c>
      <c r="K914" s="72">
        <v>409.83600000000001</v>
      </c>
      <c r="L914" s="72">
        <v>423.34800000000001</v>
      </c>
      <c r="M914" s="72">
        <v>418.178</v>
      </c>
      <c r="N914" s="72">
        <v>401.17399999999998</v>
      </c>
      <c r="O914" s="72">
        <v>394.48200000000003</v>
      </c>
      <c r="P914" s="72">
        <v>415.02800000000002</v>
      </c>
      <c r="Q914" s="72">
        <v>452.73700000000002</v>
      </c>
      <c r="R914" s="72">
        <v>482.79899999999998</v>
      </c>
      <c r="S914" s="72">
        <v>483.928</v>
      </c>
      <c r="T914" s="72">
        <v>388.37700000000001</v>
      </c>
      <c r="U914" s="72">
        <v>334.40899999999999</v>
      </c>
      <c r="V914" s="72">
        <v>310.464</v>
      </c>
      <c r="W914" s="72">
        <v>274.09800000000001</v>
      </c>
      <c r="X914" s="72">
        <v>195.024</v>
      </c>
      <c r="Y914" s="72">
        <v>90.396000000000001</v>
      </c>
      <c r="Z914" s="72">
        <v>24.488</v>
      </c>
      <c r="AA914" s="72">
        <v>3.5489999999999999</v>
      </c>
      <c r="AB914" s="4" t="s">
        <v>291</v>
      </c>
      <c r="AD914" s="1">
        <f t="shared" si="14"/>
        <v>587.55500000000006</v>
      </c>
    </row>
    <row r="915" spans="1:30" x14ac:dyDescent="0.3">
      <c r="A915" s="65">
        <v>914</v>
      </c>
      <c r="B915" s="66" t="s">
        <v>323</v>
      </c>
      <c r="C915" s="69" t="s">
        <v>95</v>
      </c>
      <c r="D915" s="71"/>
      <c r="E915" s="71">
        <v>788</v>
      </c>
      <c r="F915" s="71">
        <v>2080</v>
      </c>
      <c r="G915" s="72">
        <v>365.75400000000002</v>
      </c>
      <c r="H915" s="72">
        <v>366.00900000000001</v>
      </c>
      <c r="I915" s="72">
        <v>364.51</v>
      </c>
      <c r="J915" s="72">
        <v>369.30700000000002</v>
      </c>
      <c r="K915" s="72">
        <v>385.55700000000002</v>
      </c>
      <c r="L915" s="72">
        <v>408.18700000000001</v>
      </c>
      <c r="M915" s="72">
        <v>421.95600000000002</v>
      </c>
      <c r="N915" s="72">
        <v>416.94799999999998</v>
      </c>
      <c r="O915" s="72">
        <v>399.93799999999999</v>
      </c>
      <c r="P915" s="72">
        <v>392.91899999999998</v>
      </c>
      <c r="Q915" s="72">
        <v>412.47699999999998</v>
      </c>
      <c r="R915" s="72">
        <v>447.98</v>
      </c>
      <c r="S915" s="72">
        <v>474.28500000000003</v>
      </c>
      <c r="T915" s="72">
        <v>469.43599999999998</v>
      </c>
      <c r="U915" s="72">
        <v>367.63299999999998</v>
      </c>
      <c r="V915" s="72">
        <v>302.52199999999999</v>
      </c>
      <c r="W915" s="72">
        <v>257.87299999999999</v>
      </c>
      <c r="X915" s="72">
        <v>194.68299999999999</v>
      </c>
      <c r="Y915" s="72">
        <v>107.005</v>
      </c>
      <c r="Z915" s="72">
        <v>33.692999999999998</v>
      </c>
      <c r="AA915" s="72">
        <v>5.141</v>
      </c>
      <c r="AB915" s="4" t="s">
        <v>291</v>
      </c>
      <c r="AD915" s="1">
        <f t="shared" si="14"/>
        <v>598.39499999999987</v>
      </c>
    </row>
    <row r="916" spans="1:30" x14ac:dyDescent="0.3">
      <c r="A916" s="65">
        <v>915</v>
      </c>
      <c r="B916" s="66" t="s">
        <v>323</v>
      </c>
      <c r="C916" s="69" t="s">
        <v>95</v>
      </c>
      <c r="D916" s="71"/>
      <c r="E916" s="71">
        <v>788</v>
      </c>
      <c r="F916" s="71">
        <v>2085</v>
      </c>
      <c r="G916" s="72">
        <v>358.14</v>
      </c>
      <c r="H916" s="72">
        <v>365.29599999999999</v>
      </c>
      <c r="I916" s="72">
        <v>365.72800000000001</v>
      </c>
      <c r="J916" s="72">
        <v>363.66399999999999</v>
      </c>
      <c r="K916" s="72">
        <v>367.81200000000001</v>
      </c>
      <c r="L916" s="72">
        <v>384.05099999999999</v>
      </c>
      <c r="M916" s="72">
        <v>406.911</v>
      </c>
      <c r="N916" s="72">
        <v>420.81</v>
      </c>
      <c r="O916" s="72">
        <v>415.77800000000002</v>
      </c>
      <c r="P916" s="72">
        <v>398.48500000000001</v>
      </c>
      <c r="Q916" s="72">
        <v>390.69799999999998</v>
      </c>
      <c r="R916" s="72">
        <v>408.48899999999998</v>
      </c>
      <c r="S916" s="72">
        <v>440.70299999999997</v>
      </c>
      <c r="T916" s="72">
        <v>461.1</v>
      </c>
      <c r="U916" s="72">
        <v>445.95600000000002</v>
      </c>
      <c r="V916" s="72">
        <v>334.649</v>
      </c>
      <c r="W916" s="72">
        <v>254.048</v>
      </c>
      <c r="X916" s="72">
        <v>186.58799999999999</v>
      </c>
      <c r="Y916" s="72">
        <v>110.011</v>
      </c>
      <c r="Z916" s="72">
        <v>41.619</v>
      </c>
      <c r="AA916" s="72">
        <v>7.5250000000000004</v>
      </c>
      <c r="AB916" s="4" t="s">
        <v>291</v>
      </c>
      <c r="AD916" s="1">
        <f t="shared" si="14"/>
        <v>599.79099999999994</v>
      </c>
    </row>
    <row r="917" spans="1:30" x14ac:dyDescent="0.3">
      <c r="A917" s="65">
        <v>916</v>
      </c>
      <c r="B917" s="66" t="s">
        <v>323</v>
      </c>
      <c r="C917" s="69" t="s">
        <v>95</v>
      </c>
      <c r="D917" s="71"/>
      <c r="E917" s="71">
        <v>788</v>
      </c>
      <c r="F917" s="71">
        <v>2090</v>
      </c>
      <c r="G917" s="72">
        <v>345.19499999999999</v>
      </c>
      <c r="H917" s="72">
        <v>357.70800000000003</v>
      </c>
      <c r="I917" s="72">
        <v>365.03399999999999</v>
      </c>
      <c r="J917" s="72">
        <v>364.947</v>
      </c>
      <c r="K917" s="72">
        <v>362.286</v>
      </c>
      <c r="L917" s="72">
        <v>366.43400000000003</v>
      </c>
      <c r="M917" s="72">
        <v>382.89499999999998</v>
      </c>
      <c r="N917" s="72">
        <v>405.87200000000001</v>
      </c>
      <c r="O917" s="72">
        <v>419.73700000000002</v>
      </c>
      <c r="P917" s="72">
        <v>414.41</v>
      </c>
      <c r="Q917" s="72">
        <v>396.42099999999999</v>
      </c>
      <c r="R917" s="72">
        <v>387.21499999999997</v>
      </c>
      <c r="S917" s="72">
        <v>402.35399999999998</v>
      </c>
      <c r="T917" s="72">
        <v>429.29399999999998</v>
      </c>
      <c r="U917" s="72">
        <v>439.41500000000002</v>
      </c>
      <c r="V917" s="72">
        <v>408.17399999999998</v>
      </c>
      <c r="W917" s="72">
        <v>283.77499999999998</v>
      </c>
      <c r="X917" s="72">
        <v>186.90600000000001</v>
      </c>
      <c r="Y917" s="72">
        <v>108.313</v>
      </c>
      <c r="Z917" s="72">
        <v>44.527000000000001</v>
      </c>
      <c r="AA917" s="72">
        <v>10.053000000000001</v>
      </c>
      <c r="AB917" s="4" t="s">
        <v>291</v>
      </c>
      <c r="AD917" s="1">
        <f t="shared" si="14"/>
        <v>633.57400000000007</v>
      </c>
    </row>
    <row r="918" spans="1:30" x14ac:dyDescent="0.3">
      <c r="A918" s="65">
        <v>917</v>
      </c>
      <c r="B918" s="66" t="s">
        <v>323</v>
      </c>
      <c r="C918" s="69" t="s">
        <v>95</v>
      </c>
      <c r="D918" s="71"/>
      <c r="E918" s="71">
        <v>788</v>
      </c>
      <c r="F918" s="71">
        <v>2095</v>
      </c>
      <c r="G918" s="72">
        <v>333.041</v>
      </c>
      <c r="H918" s="72">
        <v>344.79300000000001</v>
      </c>
      <c r="I918" s="72">
        <v>357.46800000000002</v>
      </c>
      <c r="J918" s="72">
        <v>364.315</v>
      </c>
      <c r="K918" s="72">
        <v>363.68</v>
      </c>
      <c r="L918" s="72">
        <v>361.02499999999998</v>
      </c>
      <c r="M918" s="72">
        <v>365.38499999999999</v>
      </c>
      <c r="N918" s="72">
        <v>381.97</v>
      </c>
      <c r="O918" s="72">
        <v>404.916</v>
      </c>
      <c r="P918" s="72">
        <v>418.476</v>
      </c>
      <c r="Q918" s="72">
        <v>412.44</v>
      </c>
      <c r="R918" s="72">
        <v>393.16199999999998</v>
      </c>
      <c r="S918" s="72">
        <v>381.82400000000001</v>
      </c>
      <c r="T918" s="72">
        <v>392.62</v>
      </c>
      <c r="U918" s="72">
        <v>410.24700000000001</v>
      </c>
      <c r="V918" s="72">
        <v>404.142</v>
      </c>
      <c r="W918" s="72">
        <v>349.14</v>
      </c>
      <c r="X918" s="72">
        <v>211.94499999999999</v>
      </c>
      <c r="Y918" s="72">
        <v>111.226</v>
      </c>
      <c r="Z918" s="72">
        <v>45.512999999999998</v>
      </c>
      <c r="AA918" s="72">
        <v>11.762</v>
      </c>
      <c r="AB918" s="4" t="s">
        <v>291</v>
      </c>
      <c r="AD918" s="1">
        <f t="shared" si="14"/>
        <v>729.58600000000001</v>
      </c>
    </row>
    <row r="919" spans="1:30" x14ac:dyDescent="0.3">
      <c r="A919" s="65">
        <v>918</v>
      </c>
      <c r="B919" s="66" t="s">
        <v>323</v>
      </c>
      <c r="C919" s="69" t="s">
        <v>95</v>
      </c>
      <c r="D919" s="71"/>
      <c r="E919" s="71">
        <v>788</v>
      </c>
      <c r="F919" s="71">
        <v>2100</v>
      </c>
      <c r="G919" s="72">
        <v>325.62400000000002</v>
      </c>
      <c r="H919" s="72">
        <v>332.65</v>
      </c>
      <c r="I919" s="72">
        <v>344.57600000000002</v>
      </c>
      <c r="J919" s="72">
        <v>356.81299999999999</v>
      </c>
      <c r="K919" s="72">
        <v>363.15699999999998</v>
      </c>
      <c r="L919" s="72">
        <v>362.52699999999999</v>
      </c>
      <c r="M919" s="72">
        <v>360.072</v>
      </c>
      <c r="N919" s="72">
        <v>364.56599999999997</v>
      </c>
      <c r="O919" s="72">
        <v>381.14499999999998</v>
      </c>
      <c r="P919" s="72">
        <v>403.81700000000001</v>
      </c>
      <c r="Q919" s="72">
        <v>416.68299999999999</v>
      </c>
      <c r="R919" s="72">
        <v>409.363</v>
      </c>
      <c r="S919" s="72">
        <v>388.13900000000001</v>
      </c>
      <c r="T919" s="72">
        <v>373.20800000000003</v>
      </c>
      <c r="U919" s="72">
        <v>376.11700000000002</v>
      </c>
      <c r="V919" s="72">
        <v>378.952</v>
      </c>
      <c r="W919" s="72">
        <v>348.57</v>
      </c>
      <c r="X919" s="72">
        <v>264.77</v>
      </c>
      <c r="Y919" s="72">
        <v>129.56100000000001</v>
      </c>
      <c r="Z919" s="72">
        <v>48.801000000000002</v>
      </c>
      <c r="AA919" s="72">
        <v>13.208</v>
      </c>
      <c r="AB919" s="4" t="s">
        <v>291</v>
      </c>
      <c r="AD919" s="1">
        <f t="shared" si="14"/>
        <v>804.91</v>
      </c>
    </row>
    <row r="920" spans="1:30" x14ac:dyDescent="0.3">
      <c r="A920" s="65">
        <v>919</v>
      </c>
      <c r="B920" s="66" t="s">
        <v>323</v>
      </c>
      <c r="C920" s="69" t="s">
        <v>96</v>
      </c>
      <c r="D920" s="71"/>
      <c r="E920" s="71">
        <v>732</v>
      </c>
      <c r="F920" s="71">
        <v>2015</v>
      </c>
      <c r="G920" s="72">
        <v>27.599</v>
      </c>
      <c r="H920" s="72">
        <v>24.683</v>
      </c>
      <c r="I920" s="72">
        <v>23.434999999999999</v>
      </c>
      <c r="J920" s="72">
        <v>23.05</v>
      </c>
      <c r="K920" s="72">
        <v>25.062999999999999</v>
      </c>
      <c r="L920" s="72">
        <v>27.044</v>
      </c>
      <c r="M920" s="72">
        <v>27.245000000000001</v>
      </c>
      <c r="N920" s="72">
        <v>24.509</v>
      </c>
      <c r="O920" s="72">
        <v>19.837</v>
      </c>
      <c r="P920" s="72">
        <v>16.170000000000002</v>
      </c>
      <c r="Q920" s="72">
        <v>13.275</v>
      </c>
      <c r="R920" s="72">
        <v>10.506</v>
      </c>
      <c r="S920" s="72">
        <v>6.7960000000000003</v>
      </c>
      <c r="T920" s="72">
        <v>3.359</v>
      </c>
      <c r="U920" s="72">
        <v>1.742</v>
      </c>
      <c r="V920" s="72">
        <v>1.1319999999999999</v>
      </c>
      <c r="W920" s="72">
        <v>0.55300000000000005</v>
      </c>
      <c r="X920" s="72">
        <v>0.214</v>
      </c>
      <c r="Y920" s="72">
        <v>4.9000000000000002E-2</v>
      </c>
      <c r="Z920" s="72">
        <v>5.0000000000000001E-3</v>
      </c>
      <c r="AA920" s="72">
        <v>0</v>
      </c>
      <c r="AB920" s="4">
        <v>0</v>
      </c>
      <c r="AD920" s="1">
        <f t="shared" si="14"/>
        <v>0.82100000000000006</v>
      </c>
    </row>
    <row r="921" spans="1:30" x14ac:dyDescent="0.3">
      <c r="A921" s="65">
        <v>920</v>
      </c>
      <c r="B921" s="66" t="s">
        <v>323</v>
      </c>
      <c r="C921" s="69" t="s">
        <v>96</v>
      </c>
      <c r="D921" s="71"/>
      <c r="E921" s="71">
        <v>732</v>
      </c>
      <c r="F921" s="71">
        <v>2020</v>
      </c>
      <c r="G921" s="72">
        <v>28.54</v>
      </c>
      <c r="H921" s="72">
        <v>28.335999999999999</v>
      </c>
      <c r="I921" s="72">
        <v>25.137</v>
      </c>
      <c r="J921" s="72">
        <v>24.463000000000001</v>
      </c>
      <c r="K921" s="72">
        <v>25.515000000000001</v>
      </c>
      <c r="L921" s="72">
        <v>28.181000000000001</v>
      </c>
      <c r="M921" s="72">
        <v>29.736000000000001</v>
      </c>
      <c r="N921" s="72">
        <v>28.641999999999999</v>
      </c>
      <c r="O921" s="72">
        <v>24.753</v>
      </c>
      <c r="P921" s="72">
        <v>19.788</v>
      </c>
      <c r="Q921" s="72">
        <v>15.861000000000001</v>
      </c>
      <c r="R921" s="72">
        <v>12.711</v>
      </c>
      <c r="S921" s="72">
        <v>9.7140000000000004</v>
      </c>
      <c r="T921" s="72">
        <v>5.9710000000000001</v>
      </c>
      <c r="U921" s="72">
        <v>2.726</v>
      </c>
      <c r="V921" s="72">
        <v>1.242</v>
      </c>
      <c r="W921" s="72">
        <v>0.65800000000000003</v>
      </c>
      <c r="X921" s="72">
        <v>0.22800000000000001</v>
      </c>
      <c r="Y921" s="72">
        <v>5.1999999999999998E-2</v>
      </c>
      <c r="Z921" s="72">
        <v>6.0000000000000001E-3</v>
      </c>
      <c r="AA921" s="72">
        <v>0</v>
      </c>
      <c r="AB921" s="4">
        <v>0</v>
      </c>
      <c r="AD921" s="1">
        <f t="shared" si="14"/>
        <v>0.94400000000000006</v>
      </c>
    </row>
    <row r="922" spans="1:30" x14ac:dyDescent="0.3">
      <c r="A922" s="65">
        <v>921</v>
      </c>
      <c r="B922" s="66" t="s">
        <v>323</v>
      </c>
      <c r="C922" s="69" t="s">
        <v>96</v>
      </c>
      <c r="D922" s="71"/>
      <c r="E922" s="71">
        <v>732</v>
      </c>
      <c r="F922" s="71">
        <v>2025</v>
      </c>
      <c r="G922" s="72">
        <v>29.457000000000001</v>
      </c>
      <c r="H922" s="72">
        <v>29.305</v>
      </c>
      <c r="I922" s="72">
        <v>28.792999999999999</v>
      </c>
      <c r="J922" s="72">
        <v>26.170999999999999</v>
      </c>
      <c r="K922" s="72">
        <v>26.939</v>
      </c>
      <c r="L922" s="72">
        <v>28.658999999999999</v>
      </c>
      <c r="M922" s="72">
        <v>30.896999999999998</v>
      </c>
      <c r="N922" s="72">
        <v>31.151</v>
      </c>
      <c r="O922" s="72">
        <v>28.878</v>
      </c>
      <c r="P922" s="72">
        <v>24.652000000000001</v>
      </c>
      <c r="Q922" s="72">
        <v>19.413</v>
      </c>
      <c r="R922" s="72">
        <v>15.215</v>
      </c>
      <c r="S922" s="72">
        <v>11.789</v>
      </c>
      <c r="T922" s="72">
        <v>8.5630000000000006</v>
      </c>
      <c r="U922" s="72">
        <v>4.8609999999999998</v>
      </c>
      <c r="V922" s="72">
        <v>1.9530000000000001</v>
      </c>
      <c r="W922" s="72">
        <v>0.73</v>
      </c>
      <c r="X922" s="72">
        <v>0.27500000000000002</v>
      </c>
      <c r="Y922" s="72">
        <v>5.8000000000000003E-2</v>
      </c>
      <c r="Z922" s="72">
        <v>6.0000000000000001E-3</v>
      </c>
      <c r="AA922" s="72">
        <v>0</v>
      </c>
      <c r="AB922" s="4">
        <v>0</v>
      </c>
      <c r="AD922" s="1">
        <f t="shared" si="14"/>
        <v>1.069</v>
      </c>
    </row>
    <row r="923" spans="1:30" x14ac:dyDescent="0.3">
      <c r="A923" s="65">
        <v>922</v>
      </c>
      <c r="B923" s="66" t="s">
        <v>323</v>
      </c>
      <c r="C923" s="69" t="s">
        <v>96</v>
      </c>
      <c r="D923" s="71"/>
      <c r="E923" s="71">
        <v>732</v>
      </c>
      <c r="F923" s="71">
        <v>2030</v>
      </c>
      <c r="G923" s="72">
        <v>29.946999999999999</v>
      </c>
      <c r="H923" s="72">
        <v>30.244</v>
      </c>
      <c r="I923" s="72">
        <v>29.77</v>
      </c>
      <c r="J923" s="72">
        <v>29.826000000000001</v>
      </c>
      <c r="K923" s="72">
        <v>28.655999999999999</v>
      </c>
      <c r="L923" s="72">
        <v>30.096</v>
      </c>
      <c r="M923" s="72">
        <v>31.396999999999998</v>
      </c>
      <c r="N923" s="72">
        <v>32.335000000000001</v>
      </c>
      <c r="O923" s="72">
        <v>31.398</v>
      </c>
      <c r="P923" s="72">
        <v>28.75</v>
      </c>
      <c r="Q923" s="72">
        <v>24.184000000000001</v>
      </c>
      <c r="R923" s="72">
        <v>18.645</v>
      </c>
      <c r="S923" s="72">
        <v>14.151</v>
      </c>
      <c r="T923" s="72">
        <v>10.441000000000001</v>
      </c>
      <c r="U923" s="72">
        <v>7.0090000000000003</v>
      </c>
      <c r="V923" s="72">
        <v>3.504</v>
      </c>
      <c r="W923" s="72">
        <v>1.1539999999999999</v>
      </c>
      <c r="X923" s="72">
        <v>0.309</v>
      </c>
      <c r="Y923" s="72">
        <v>7.1999999999999995E-2</v>
      </c>
      <c r="Z923" s="72">
        <v>8.0000000000000002E-3</v>
      </c>
      <c r="AA923" s="72">
        <v>0</v>
      </c>
      <c r="AB923" s="4">
        <v>0</v>
      </c>
      <c r="AD923" s="1">
        <f t="shared" si="14"/>
        <v>1.5429999999999999</v>
      </c>
    </row>
    <row r="924" spans="1:30" x14ac:dyDescent="0.3">
      <c r="A924" s="65">
        <v>923</v>
      </c>
      <c r="B924" s="66" t="s">
        <v>323</v>
      </c>
      <c r="C924" s="69" t="s">
        <v>96</v>
      </c>
      <c r="D924" s="71"/>
      <c r="E924" s="71">
        <v>732</v>
      </c>
      <c r="F924" s="71">
        <v>2035</v>
      </c>
      <c r="G924" s="72">
        <v>30.356999999999999</v>
      </c>
      <c r="H924" s="72">
        <v>30.751999999999999</v>
      </c>
      <c r="I924" s="72">
        <v>30.713999999999999</v>
      </c>
      <c r="J924" s="72">
        <v>30.81</v>
      </c>
      <c r="K924" s="72">
        <v>32.308999999999997</v>
      </c>
      <c r="L924" s="72">
        <v>31.823</v>
      </c>
      <c r="M924" s="72">
        <v>32.847999999999999</v>
      </c>
      <c r="N924" s="72">
        <v>32.859000000000002</v>
      </c>
      <c r="O924" s="72">
        <v>32.603000000000002</v>
      </c>
      <c r="P924" s="72">
        <v>31.276</v>
      </c>
      <c r="Q924" s="72">
        <v>28.225999999999999</v>
      </c>
      <c r="R924" s="72">
        <v>23.263000000000002</v>
      </c>
      <c r="S924" s="72">
        <v>17.393000000000001</v>
      </c>
      <c r="T924" s="72">
        <v>12.592000000000001</v>
      </c>
      <c r="U924" s="72">
        <v>8.6029999999999998</v>
      </c>
      <c r="V924" s="72">
        <v>5.0990000000000002</v>
      </c>
      <c r="W924" s="72">
        <v>2.085</v>
      </c>
      <c r="X924" s="72">
        <v>0.49399999999999999</v>
      </c>
      <c r="Y924" s="72">
        <v>0.08</v>
      </c>
      <c r="Z924" s="72">
        <v>0.01</v>
      </c>
      <c r="AA924" s="72">
        <v>1E-3</v>
      </c>
      <c r="AB924" s="4">
        <v>1E-3</v>
      </c>
      <c r="AD924" s="1">
        <f t="shared" si="14"/>
        <v>2.6709999999999994</v>
      </c>
    </row>
    <row r="925" spans="1:30" x14ac:dyDescent="0.3">
      <c r="A925" s="65">
        <v>924</v>
      </c>
      <c r="B925" s="66" t="s">
        <v>323</v>
      </c>
      <c r="C925" s="69" t="s">
        <v>96</v>
      </c>
      <c r="D925" s="71"/>
      <c r="E925" s="71">
        <v>732</v>
      </c>
      <c r="F925" s="71">
        <v>2040</v>
      </c>
      <c r="G925" s="72">
        <v>30.95</v>
      </c>
      <c r="H925" s="72">
        <v>31.178000000000001</v>
      </c>
      <c r="I925" s="72">
        <v>31.228999999999999</v>
      </c>
      <c r="J925" s="72">
        <v>31.762</v>
      </c>
      <c r="K925" s="72">
        <v>33.302999999999997</v>
      </c>
      <c r="L925" s="72">
        <v>35.476999999999997</v>
      </c>
      <c r="M925" s="72">
        <v>34.585999999999999</v>
      </c>
      <c r="N925" s="72">
        <v>34.326000000000001</v>
      </c>
      <c r="O925" s="72">
        <v>33.158999999999999</v>
      </c>
      <c r="P925" s="72">
        <v>32.51</v>
      </c>
      <c r="Q925" s="72">
        <v>30.747</v>
      </c>
      <c r="R925" s="72">
        <v>27.202999999999999</v>
      </c>
      <c r="S925" s="72">
        <v>21.760999999999999</v>
      </c>
      <c r="T925" s="72">
        <v>15.548999999999999</v>
      </c>
      <c r="U925" s="72">
        <v>10.445</v>
      </c>
      <c r="V925" s="72">
        <v>6.319</v>
      </c>
      <c r="W925" s="72">
        <v>3.0670000000000002</v>
      </c>
      <c r="X925" s="72">
        <v>0.90400000000000003</v>
      </c>
      <c r="Y925" s="72">
        <v>0.13200000000000001</v>
      </c>
      <c r="Z925" s="72">
        <v>1.2E-2</v>
      </c>
      <c r="AA925" s="72">
        <v>1E-3</v>
      </c>
      <c r="AB925" s="4">
        <v>1E-3</v>
      </c>
      <c r="AD925" s="1">
        <f t="shared" si="14"/>
        <v>4.117</v>
      </c>
    </row>
    <row r="926" spans="1:30" x14ac:dyDescent="0.3">
      <c r="A926" s="65">
        <v>925</v>
      </c>
      <c r="B926" s="66" t="s">
        <v>323</v>
      </c>
      <c r="C926" s="69" t="s">
        <v>96</v>
      </c>
      <c r="D926" s="71"/>
      <c r="E926" s="71">
        <v>732</v>
      </c>
      <c r="F926" s="71">
        <v>2045</v>
      </c>
      <c r="G926" s="72">
        <v>31.786999999999999</v>
      </c>
      <c r="H926" s="72">
        <v>31.783000000000001</v>
      </c>
      <c r="I926" s="72">
        <v>31.661999999999999</v>
      </c>
      <c r="J926" s="72">
        <v>32.284999999999997</v>
      </c>
      <c r="K926" s="72">
        <v>34.267000000000003</v>
      </c>
      <c r="L926" s="72">
        <v>36.485999999999997</v>
      </c>
      <c r="M926" s="72">
        <v>38.244</v>
      </c>
      <c r="N926" s="72">
        <v>36.079000000000001</v>
      </c>
      <c r="O926" s="72">
        <v>34.643999999999998</v>
      </c>
      <c r="P926" s="72">
        <v>33.1</v>
      </c>
      <c r="Q926" s="72">
        <v>32.014000000000003</v>
      </c>
      <c r="R926" s="72">
        <v>29.702999999999999</v>
      </c>
      <c r="S926" s="72">
        <v>25.536999999999999</v>
      </c>
      <c r="T926" s="72">
        <v>19.553999999999998</v>
      </c>
      <c r="U926" s="72">
        <v>12.994999999999999</v>
      </c>
      <c r="V926" s="72">
        <v>7.7569999999999997</v>
      </c>
      <c r="W926" s="72">
        <v>3.8610000000000002</v>
      </c>
      <c r="X926" s="72">
        <v>1.357</v>
      </c>
      <c r="Y926" s="72">
        <v>0.248</v>
      </c>
      <c r="Z926" s="72">
        <v>1.7999999999999999E-2</v>
      </c>
      <c r="AA926" s="72">
        <v>1E-3</v>
      </c>
      <c r="AB926" s="4" t="s">
        <v>291</v>
      </c>
      <c r="AD926" s="1">
        <f t="shared" si="14"/>
        <v>5.4850000000000003</v>
      </c>
    </row>
    <row r="927" spans="1:30" x14ac:dyDescent="0.3">
      <c r="A927" s="65">
        <v>926</v>
      </c>
      <c r="B927" s="66" t="s">
        <v>323</v>
      </c>
      <c r="C927" s="69" t="s">
        <v>96</v>
      </c>
      <c r="D927" s="71"/>
      <c r="E927" s="71">
        <v>732</v>
      </c>
      <c r="F927" s="71">
        <v>2050</v>
      </c>
      <c r="G927" s="72">
        <v>32.545999999999999</v>
      </c>
      <c r="H927" s="72">
        <v>32.628999999999998</v>
      </c>
      <c r="I927" s="72">
        <v>32.271000000000001</v>
      </c>
      <c r="J927" s="72">
        <v>32.722999999999999</v>
      </c>
      <c r="K927" s="72">
        <v>34.801000000000002</v>
      </c>
      <c r="L927" s="72">
        <v>37.460999999999999</v>
      </c>
      <c r="M927" s="72">
        <v>39.265999999999998</v>
      </c>
      <c r="N927" s="72">
        <v>39.738999999999997</v>
      </c>
      <c r="O927" s="72">
        <v>36.411000000000001</v>
      </c>
      <c r="P927" s="72">
        <v>34.609000000000002</v>
      </c>
      <c r="Q927" s="72">
        <v>32.652000000000001</v>
      </c>
      <c r="R927" s="72">
        <v>31.012</v>
      </c>
      <c r="S927" s="72">
        <v>27.998999999999999</v>
      </c>
      <c r="T927" s="72">
        <v>23.09</v>
      </c>
      <c r="U927" s="72">
        <v>16.492999999999999</v>
      </c>
      <c r="V927" s="72">
        <v>9.7870000000000008</v>
      </c>
      <c r="W927" s="72">
        <v>4.8360000000000003</v>
      </c>
      <c r="X927" s="72">
        <v>1.7569999999999999</v>
      </c>
      <c r="Y927" s="72">
        <v>0.38800000000000001</v>
      </c>
      <c r="Z927" s="72">
        <v>3.7999999999999999E-2</v>
      </c>
      <c r="AA927" s="72">
        <v>1E-3</v>
      </c>
      <c r="AB927" s="4" t="s">
        <v>291</v>
      </c>
      <c r="AD927" s="1">
        <f t="shared" si="14"/>
        <v>7.0200000000000005</v>
      </c>
    </row>
    <row r="928" spans="1:30" x14ac:dyDescent="0.3">
      <c r="A928" s="65">
        <v>927</v>
      </c>
      <c r="B928" s="66" t="s">
        <v>323</v>
      </c>
      <c r="C928" s="69" t="s">
        <v>96</v>
      </c>
      <c r="D928" s="71"/>
      <c r="E928" s="71">
        <v>732</v>
      </c>
      <c r="F928" s="71">
        <v>2055</v>
      </c>
      <c r="G928" s="72">
        <v>33.045999999999999</v>
      </c>
      <c r="H928" s="72">
        <v>33.351999999999997</v>
      </c>
      <c r="I928" s="72">
        <v>33.095999999999997</v>
      </c>
      <c r="J928" s="72">
        <v>33.283999999999999</v>
      </c>
      <c r="K928" s="72">
        <v>35.119</v>
      </c>
      <c r="L928" s="72">
        <v>37.843000000000004</v>
      </c>
      <c r="M928" s="72">
        <v>40.109000000000002</v>
      </c>
      <c r="N928" s="72">
        <v>40.695</v>
      </c>
      <c r="O928" s="72">
        <v>40.048000000000002</v>
      </c>
      <c r="P928" s="72">
        <v>36.378</v>
      </c>
      <c r="Q928" s="72">
        <v>34.180999999999997</v>
      </c>
      <c r="R928" s="72">
        <v>31.709</v>
      </c>
      <c r="S928" s="72">
        <v>29.352</v>
      </c>
      <c r="T928" s="72">
        <v>25.472999999999999</v>
      </c>
      <c r="U928" s="72">
        <v>19.655000000000001</v>
      </c>
      <c r="V928" s="72">
        <v>12.593999999999999</v>
      </c>
      <c r="W928" s="72">
        <v>6.226</v>
      </c>
      <c r="X928" s="72">
        <v>2.2650000000000001</v>
      </c>
      <c r="Y928" s="72">
        <v>0.52100000000000002</v>
      </c>
      <c r="Z928" s="72">
        <v>6.4000000000000001E-2</v>
      </c>
      <c r="AA928" s="72">
        <v>3.0000000000000001E-3</v>
      </c>
      <c r="AB928" s="4" t="s">
        <v>291</v>
      </c>
      <c r="AD928" s="1">
        <f t="shared" si="14"/>
        <v>9.0790000000000006</v>
      </c>
    </row>
    <row r="929" spans="1:30" x14ac:dyDescent="0.3">
      <c r="A929" s="65">
        <v>928</v>
      </c>
      <c r="B929" s="66" t="s">
        <v>323</v>
      </c>
      <c r="C929" s="69" t="s">
        <v>96</v>
      </c>
      <c r="D929" s="71"/>
      <c r="E929" s="71">
        <v>732</v>
      </c>
      <c r="F929" s="71">
        <v>2060</v>
      </c>
      <c r="G929" s="72">
        <v>33.219000000000001</v>
      </c>
      <c r="H929" s="72">
        <v>33.811</v>
      </c>
      <c r="I929" s="72">
        <v>33.795000000000002</v>
      </c>
      <c r="J929" s="72">
        <v>34.055999999999997</v>
      </c>
      <c r="K929" s="72">
        <v>35.557000000000002</v>
      </c>
      <c r="L929" s="72">
        <v>38.006999999999998</v>
      </c>
      <c r="M929" s="72">
        <v>40.36</v>
      </c>
      <c r="N929" s="72">
        <v>41.469000000000001</v>
      </c>
      <c r="O929" s="72">
        <v>40.996000000000002</v>
      </c>
      <c r="P929" s="72">
        <v>40.000999999999998</v>
      </c>
      <c r="Q929" s="72">
        <v>35.966000000000001</v>
      </c>
      <c r="R929" s="72">
        <v>33.271000000000001</v>
      </c>
      <c r="S929" s="72">
        <v>30.135000000000002</v>
      </c>
      <c r="T929" s="72">
        <v>26.875</v>
      </c>
      <c r="U929" s="72">
        <v>21.893999999999998</v>
      </c>
      <c r="V929" s="72">
        <v>15.23</v>
      </c>
      <c r="W929" s="72">
        <v>8.1869999999999994</v>
      </c>
      <c r="X929" s="72">
        <v>3.0089999999999999</v>
      </c>
      <c r="Y929" s="72">
        <v>0.70299999999999996</v>
      </c>
      <c r="Z929" s="72">
        <v>8.7999999999999995E-2</v>
      </c>
      <c r="AA929" s="72">
        <v>5.0000000000000001E-3</v>
      </c>
      <c r="AB929" s="4" t="s">
        <v>291</v>
      </c>
      <c r="AD929" s="1">
        <f t="shared" si="14"/>
        <v>11.991999999999999</v>
      </c>
    </row>
    <row r="930" spans="1:30" x14ac:dyDescent="0.3">
      <c r="A930" s="65">
        <v>929</v>
      </c>
      <c r="B930" s="66" t="s">
        <v>323</v>
      </c>
      <c r="C930" s="69" t="s">
        <v>96</v>
      </c>
      <c r="D930" s="71"/>
      <c r="E930" s="71">
        <v>732</v>
      </c>
      <c r="F930" s="71">
        <v>2065</v>
      </c>
      <c r="G930" s="72">
        <v>33.348999999999997</v>
      </c>
      <c r="H930" s="72">
        <v>33.948</v>
      </c>
      <c r="I930" s="72">
        <v>34.231000000000002</v>
      </c>
      <c r="J930" s="72">
        <v>34.701999999999998</v>
      </c>
      <c r="K930" s="72">
        <v>36.206000000000003</v>
      </c>
      <c r="L930" s="72">
        <v>38.287999999999997</v>
      </c>
      <c r="M930" s="72">
        <v>40.387999999999998</v>
      </c>
      <c r="N930" s="72">
        <v>41.65</v>
      </c>
      <c r="O930" s="72">
        <v>41.76</v>
      </c>
      <c r="P930" s="72">
        <v>40.957999999999998</v>
      </c>
      <c r="Q930" s="72">
        <v>39.578000000000003</v>
      </c>
      <c r="R930" s="72">
        <v>35.088999999999999</v>
      </c>
      <c r="S930" s="72">
        <v>31.748999999999999</v>
      </c>
      <c r="T930" s="72">
        <v>27.779</v>
      </c>
      <c r="U930" s="72">
        <v>23.341999999999999</v>
      </c>
      <c r="V930" s="72">
        <v>17.242999999999999</v>
      </c>
      <c r="W930" s="72">
        <v>10.15</v>
      </c>
      <c r="X930" s="72">
        <v>4.1079999999999997</v>
      </c>
      <c r="Y930" s="72">
        <v>0.98599999999999999</v>
      </c>
      <c r="Z930" s="72">
        <v>0.127</v>
      </c>
      <c r="AA930" s="72">
        <v>8.0000000000000002E-3</v>
      </c>
      <c r="AB930" s="4" t="s">
        <v>291</v>
      </c>
      <c r="AD930" s="1">
        <f t="shared" si="14"/>
        <v>15.379</v>
      </c>
    </row>
    <row r="931" spans="1:30" x14ac:dyDescent="0.3">
      <c r="A931" s="65">
        <v>930</v>
      </c>
      <c r="B931" s="66" t="s">
        <v>323</v>
      </c>
      <c r="C931" s="69" t="s">
        <v>96</v>
      </c>
      <c r="D931" s="71"/>
      <c r="E931" s="71">
        <v>732</v>
      </c>
      <c r="F931" s="71">
        <v>2070</v>
      </c>
      <c r="G931" s="72">
        <v>33.521000000000001</v>
      </c>
      <c r="H931" s="72">
        <v>34.034999999999997</v>
      </c>
      <c r="I931" s="72">
        <v>34.344999999999999</v>
      </c>
      <c r="J931" s="72">
        <v>35.090000000000003</v>
      </c>
      <c r="K931" s="72">
        <v>36.728000000000002</v>
      </c>
      <c r="L931" s="72">
        <v>38.779000000000003</v>
      </c>
      <c r="M931" s="72">
        <v>40.533999999999999</v>
      </c>
      <c r="N931" s="72">
        <v>41.609000000000002</v>
      </c>
      <c r="O931" s="72">
        <v>41.93</v>
      </c>
      <c r="P931" s="72">
        <v>41.731000000000002</v>
      </c>
      <c r="Q931" s="72">
        <v>40.569000000000003</v>
      </c>
      <c r="R931" s="72">
        <v>38.688000000000002</v>
      </c>
      <c r="S931" s="72">
        <v>33.615000000000002</v>
      </c>
      <c r="T931" s="72">
        <v>29.454000000000001</v>
      </c>
      <c r="U931" s="72">
        <v>24.375</v>
      </c>
      <c r="V931" s="72">
        <v>18.678000000000001</v>
      </c>
      <c r="W931" s="72">
        <v>11.775</v>
      </c>
      <c r="X931" s="72">
        <v>5.2839999999999998</v>
      </c>
      <c r="Y931" s="72">
        <v>1.415</v>
      </c>
      <c r="Z931" s="72">
        <v>0.19</v>
      </c>
      <c r="AA931" s="72">
        <v>1.2999999999999999E-2</v>
      </c>
      <c r="AB931" s="4" t="s">
        <v>291</v>
      </c>
      <c r="AD931" s="1">
        <f t="shared" si="14"/>
        <v>18.677000000000003</v>
      </c>
    </row>
    <row r="932" spans="1:30" x14ac:dyDescent="0.3">
      <c r="A932" s="65">
        <v>931</v>
      </c>
      <c r="B932" s="66" t="s">
        <v>323</v>
      </c>
      <c r="C932" s="69" t="s">
        <v>96</v>
      </c>
      <c r="D932" s="71"/>
      <c r="E932" s="71">
        <v>732</v>
      </c>
      <c r="F932" s="71">
        <v>2075</v>
      </c>
      <c r="G932" s="72">
        <v>33.744</v>
      </c>
      <c r="H932" s="72">
        <v>34.167999999999999</v>
      </c>
      <c r="I932" s="72">
        <v>34.408000000000001</v>
      </c>
      <c r="J932" s="72">
        <v>35.15</v>
      </c>
      <c r="K932" s="72">
        <v>36.991</v>
      </c>
      <c r="L932" s="72">
        <v>39.143000000000001</v>
      </c>
      <c r="M932" s="72">
        <v>40.887999999999998</v>
      </c>
      <c r="N932" s="72">
        <v>41.685000000000002</v>
      </c>
      <c r="O932" s="72">
        <v>41.881</v>
      </c>
      <c r="P932" s="72">
        <v>41.917999999999999</v>
      </c>
      <c r="Q932" s="72">
        <v>41.38</v>
      </c>
      <c r="R932" s="72">
        <v>39.744999999999997</v>
      </c>
      <c r="S932" s="72">
        <v>37.207000000000001</v>
      </c>
      <c r="T932" s="72">
        <v>31.390999999999998</v>
      </c>
      <c r="U932" s="72">
        <v>26.12</v>
      </c>
      <c r="V932" s="72">
        <v>19.831</v>
      </c>
      <c r="W932" s="72">
        <v>13.09</v>
      </c>
      <c r="X932" s="72">
        <v>6.3789999999999996</v>
      </c>
      <c r="Y932" s="72">
        <v>1.929</v>
      </c>
      <c r="Z932" s="72">
        <v>0.29799999999999999</v>
      </c>
      <c r="AA932" s="72">
        <v>2.1000000000000001E-2</v>
      </c>
      <c r="AB932" s="4" t="s">
        <v>291</v>
      </c>
      <c r="AD932" s="1">
        <f t="shared" si="14"/>
        <v>21.716999999999999</v>
      </c>
    </row>
    <row r="933" spans="1:30" x14ac:dyDescent="0.3">
      <c r="A933" s="65">
        <v>932</v>
      </c>
      <c r="B933" s="66" t="s">
        <v>323</v>
      </c>
      <c r="C933" s="69" t="s">
        <v>96</v>
      </c>
      <c r="D933" s="71"/>
      <c r="E933" s="71">
        <v>732</v>
      </c>
      <c r="F933" s="71">
        <v>2080</v>
      </c>
      <c r="G933" s="72">
        <v>33.987000000000002</v>
      </c>
      <c r="H933" s="72">
        <v>34.347999999999999</v>
      </c>
      <c r="I933" s="72">
        <v>34.515999999999998</v>
      </c>
      <c r="J933" s="72">
        <v>35.159999999999997</v>
      </c>
      <c r="K933" s="72">
        <v>36.926000000000002</v>
      </c>
      <c r="L933" s="72">
        <v>39.246000000000002</v>
      </c>
      <c r="M933" s="72">
        <v>41.113999999999997</v>
      </c>
      <c r="N933" s="72">
        <v>41.963999999999999</v>
      </c>
      <c r="O933" s="72">
        <v>41.942999999999998</v>
      </c>
      <c r="P933" s="72">
        <v>41.875999999999998</v>
      </c>
      <c r="Q933" s="72">
        <v>41.601999999999997</v>
      </c>
      <c r="R933" s="72">
        <v>40.616999999999997</v>
      </c>
      <c r="S933" s="72">
        <v>38.363999999999997</v>
      </c>
      <c r="T933" s="72">
        <v>34.957000000000001</v>
      </c>
      <c r="U933" s="72">
        <v>28.114000000000001</v>
      </c>
      <c r="V933" s="72">
        <v>21.59</v>
      </c>
      <c r="W933" s="72">
        <v>14.255000000000001</v>
      </c>
      <c r="X933" s="72">
        <v>7.3760000000000003</v>
      </c>
      <c r="Y933" s="72">
        <v>2.4689999999999999</v>
      </c>
      <c r="Z933" s="72">
        <v>0.439</v>
      </c>
      <c r="AA933" s="72">
        <v>3.5000000000000003E-2</v>
      </c>
      <c r="AB933" s="4" t="s">
        <v>291</v>
      </c>
      <c r="AD933" s="1">
        <f t="shared" si="14"/>
        <v>24.574000000000002</v>
      </c>
    </row>
    <row r="934" spans="1:30" x14ac:dyDescent="0.3">
      <c r="A934" s="65">
        <v>933</v>
      </c>
      <c r="B934" s="66" t="s">
        <v>323</v>
      </c>
      <c r="C934" s="69" t="s">
        <v>96</v>
      </c>
      <c r="D934" s="71"/>
      <c r="E934" s="71">
        <v>732</v>
      </c>
      <c r="F934" s="71">
        <v>2085</v>
      </c>
      <c r="G934" s="72">
        <v>34.116</v>
      </c>
      <c r="H934" s="72">
        <v>34.549999999999997</v>
      </c>
      <c r="I934" s="72">
        <v>34.673999999999999</v>
      </c>
      <c r="J934" s="72">
        <v>35.215000000000003</v>
      </c>
      <c r="K934" s="72">
        <v>36.811</v>
      </c>
      <c r="L934" s="72">
        <v>39.021999999999998</v>
      </c>
      <c r="M934" s="72">
        <v>41.079000000000001</v>
      </c>
      <c r="N934" s="72">
        <v>42.115000000000002</v>
      </c>
      <c r="O934" s="72">
        <v>42.206000000000003</v>
      </c>
      <c r="P934" s="72">
        <v>41.947000000000003</v>
      </c>
      <c r="Q934" s="72">
        <v>41.597000000000001</v>
      </c>
      <c r="R934" s="72">
        <v>40.915999999999997</v>
      </c>
      <c r="S934" s="72">
        <v>39.344999999999999</v>
      </c>
      <c r="T934" s="72">
        <v>36.259</v>
      </c>
      <c r="U934" s="72">
        <v>31.611999999999998</v>
      </c>
      <c r="V934" s="72">
        <v>23.606000000000002</v>
      </c>
      <c r="W934" s="72">
        <v>15.911</v>
      </c>
      <c r="X934" s="72">
        <v>8.3539999999999992</v>
      </c>
      <c r="Y934" s="72">
        <v>3.0270000000000001</v>
      </c>
      <c r="Z934" s="72">
        <v>0.61</v>
      </c>
      <c r="AA934" s="72">
        <v>5.7000000000000002E-2</v>
      </c>
      <c r="AB934" s="4">
        <v>0</v>
      </c>
      <c r="AD934" s="1">
        <f t="shared" si="14"/>
        <v>27.959</v>
      </c>
    </row>
    <row r="935" spans="1:30" x14ac:dyDescent="0.3">
      <c r="A935" s="65">
        <v>934</v>
      </c>
      <c r="B935" s="66" t="s">
        <v>323</v>
      </c>
      <c r="C935" s="69" t="s">
        <v>96</v>
      </c>
      <c r="D935" s="71"/>
      <c r="E935" s="71">
        <v>732</v>
      </c>
      <c r="F935" s="71">
        <v>2090</v>
      </c>
      <c r="G935" s="72">
        <v>34.125999999999998</v>
      </c>
      <c r="H935" s="72">
        <v>34.634</v>
      </c>
      <c r="I935" s="72">
        <v>34.850999999999999</v>
      </c>
      <c r="J935" s="72">
        <v>35.319000000000003</v>
      </c>
      <c r="K935" s="72">
        <v>36.741999999999997</v>
      </c>
      <c r="L935" s="72">
        <v>38.747999999999998</v>
      </c>
      <c r="M935" s="72">
        <v>40.716999999999999</v>
      </c>
      <c r="N935" s="72">
        <v>42.006999999999998</v>
      </c>
      <c r="O935" s="72">
        <v>42.343000000000004</v>
      </c>
      <c r="P935" s="72">
        <v>42.216000000000001</v>
      </c>
      <c r="Q935" s="72">
        <v>41.701000000000001</v>
      </c>
      <c r="R935" s="72">
        <v>40.984000000000002</v>
      </c>
      <c r="S935" s="72">
        <v>39.768000000000001</v>
      </c>
      <c r="T935" s="72">
        <v>37.398000000000003</v>
      </c>
      <c r="U935" s="72">
        <v>33.098999999999997</v>
      </c>
      <c r="V935" s="72">
        <v>26.948</v>
      </c>
      <c r="W935" s="72">
        <v>17.827000000000002</v>
      </c>
      <c r="X935" s="72">
        <v>9.6950000000000003</v>
      </c>
      <c r="Y935" s="72">
        <v>3.6349999999999998</v>
      </c>
      <c r="Z935" s="72">
        <v>0.81200000000000006</v>
      </c>
      <c r="AA935" s="72">
        <v>8.6999999999999994E-2</v>
      </c>
      <c r="AB935" s="4">
        <v>0</v>
      </c>
      <c r="AD935" s="1">
        <f t="shared" si="14"/>
        <v>32.056000000000004</v>
      </c>
    </row>
    <row r="936" spans="1:30" x14ac:dyDescent="0.3">
      <c r="A936" s="65">
        <v>935</v>
      </c>
      <c r="B936" s="66" t="s">
        <v>323</v>
      </c>
      <c r="C936" s="69" t="s">
        <v>96</v>
      </c>
      <c r="D936" s="71"/>
      <c r="E936" s="71">
        <v>732</v>
      </c>
      <c r="F936" s="71">
        <v>2095</v>
      </c>
      <c r="G936" s="72">
        <v>34.018000000000001</v>
      </c>
      <c r="H936" s="72">
        <v>34.598999999999997</v>
      </c>
      <c r="I936" s="72">
        <v>34.908999999999999</v>
      </c>
      <c r="J936" s="72">
        <v>35.442999999999998</v>
      </c>
      <c r="K936" s="72">
        <v>36.716999999999999</v>
      </c>
      <c r="L936" s="72">
        <v>38.518999999999998</v>
      </c>
      <c r="M936" s="72">
        <v>40.302</v>
      </c>
      <c r="N936" s="72">
        <v>41.567999999999998</v>
      </c>
      <c r="O936" s="72">
        <v>42.216000000000001</v>
      </c>
      <c r="P936" s="72">
        <v>42.353999999999999</v>
      </c>
      <c r="Q936" s="72">
        <v>41.991999999999997</v>
      </c>
      <c r="R936" s="72">
        <v>41.15</v>
      </c>
      <c r="S936" s="72">
        <v>39.953000000000003</v>
      </c>
      <c r="T936" s="72">
        <v>37.991999999999997</v>
      </c>
      <c r="U936" s="72">
        <v>34.43</v>
      </c>
      <c r="V936" s="72">
        <v>28.605</v>
      </c>
      <c r="W936" s="72">
        <v>20.806000000000001</v>
      </c>
      <c r="X936" s="72">
        <v>11.256</v>
      </c>
      <c r="Y936" s="72">
        <v>4.4530000000000003</v>
      </c>
      <c r="Z936" s="72">
        <v>1.0529999999999999</v>
      </c>
      <c r="AA936" s="72">
        <v>0.128</v>
      </c>
      <c r="AB936" s="4">
        <v>0</v>
      </c>
      <c r="AD936" s="1">
        <f t="shared" si="14"/>
        <v>37.695999999999998</v>
      </c>
    </row>
    <row r="937" spans="1:30" x14ac:dyDescent="0.3">
      <c r="A937" s="65">
        <v>936</v>
      </c>
      <c r="B937" s="66" t="s">
        <v>323</v>
      </c>
      <c r="C937" s="69" t="s">
        <v>96</v>
      </c>
      <c r="D937" s="71"/>
      <c r="E937" s="71">
        <v>732</v>
      </c>
      <c r="F937" s="71">
        <v>2100</v>
      </c>
      <c r="G937" s="72">
        <v>33.905000000000001</v>
      </c>
      <c r="H937" s="72">
        <v>34.450000000000003</v>
      </c>
      <c r="I937" s="72">
        <v>34.85</v>
      </c>
      <c r="J937" s="72">
        <v>35.448</v>
      </c>
      <c r="K937" s="72">
        <v>36.715000000000003</v>
      </c>
      <c r="L937" s="72">
        <v>38.335999999999999</v>
      </c>
      <c r="M937" s="72">
        <v>39.933</v>
      </c>
      <c r="N937" s="72">
        <v>41.078000000000003</v>
      </c>
      <c r="O937" s="72">
        <v>41.762</v>
      </c>
      <c r="P937" s="72">
        <v>42.228000000000002</v>
      </c>
      <c r="Q937" s="72">
        <v>42.155999999999999</v>
      </c>
      <c r="R937" s="72">
        <v>41.494999999999997</v>
      </c>
      <c r="S937" s="72">
        <v>40.222000000000001</v>
      </c>
      <c r="T937" s="72">
        <v>38.343000000000004</v>
      </c>
      <c r="U937" s="72">
        <v>35.247</v>
      </c>
      <c r="V937" s="72">
        <v>30.13</v>
      </c>
      <c r="W937" s="72">
        <v>22.54</v>
      </c>
      <c r="X937" s="72">
        <v>13.577</v>
      </c>
      <c r="Y937" s="72">
        <v>5.4370000000000003</v>
      </c>
      <c r="Z937" s="72">
        <v>1.3839999999999999</v>
      </c>
      <c r="AA937" s="72">
        <v>0.183</v>
      </c>
      <c r="AB937" s="4">
        <v>0</v>
      </c>
      <c r="AD937" s="1">
        <f t="shared" si="14"/>
        <v>43.120999999999995</v>
      </c>
    </row>
    <row r="938" spans="1:30" x14ac:dyDescent="0.3">
      <c r="A938" s="65">
        <v>937</v>
      </c>
      <c r="B938" s="66" t="s">
        <v>323</v>
      </c>
      <c r="C938" s="70" t="s">
        <v>97</v>
      </c>
      <c r="D938" s="71"/>
      <c r="E938" s="71">
        <v>913</v>
      </c>
      <c r="F938" s="71">
        <v>2015</v>
      </c>
      <c r="G938" s="72">
        <v>3389.002</v>
      </c>
      <c r="H938" s="72">
        <v>3182.7660000000001</v>
      </c>
      <c r="I938" s="72">
        <v>3050.8580000000002</v>
      </c>
      <c r="J938" s="72">
        <v>3027.692</v>
      </c>
      <c r="K938" s="72">
        <v>3028.3490000000002</v>
      </c>
      <c r="L938" s="72">
        <v>2986.6309999999999</v>
      </c>
      <c r="M938" s="72">
        <v>2721.1280000000002</v>
      </c>
      <c r="N938" s="72">
        <v>2243.5790000000002</v>
      </c>
      <c r="O938" s="72">
        <v>1814.405</v>
      </c>
      <c r="P938" s="72">
        <v>1463.7529999999999</v>
      </c>
      <c r="Q938" s="72">
        <v>1215.288</v>
      </c>
      <c r="R938" s="72">
        <v>1004.771</v>
      </c>
      <c r="S938" s="72">
        <v>792.07600000000002</v>
      </c>
      <c r="T938" s="72">
        <v>527.31399999999996</v>
      </c>
      <c r="U938" s="72">
        <v>343.995</v>
      </c>
      <c r="V938" s="72">
        <v>190.16</v>
      </c>
      <c r="W938" s="72">
        <v>90.566000000000003</v>
      </c>
      <c r="X938" s="72">
        <v>32.231000000000002</v>
      </c>
      <c r="Y938" s="72">
        <v>7.7539999999999996</v>
      </c>
      <c r="Z938" s="72">
        <v>1.133</v>
      </c>
      <c r="AA938" s="72">
        <v>9.5000000000000001E-2</v>
      </c>
      <c r="AB938" s="4">
        <v>0</v>
      </c>
      <c r="AD938" s="1">
        <f t="shared" si="14"/>
        <v>131.779</v>
      </c>
    </row>
    <row r="939" spans="1:30" x14ac:dyDescent="0.3">
      <c r="A939" s="65">
        <v>938</v>
      </c>
      <c r="B939" s="66" t="s">
        <v>323</v>
      </c>
      <c r="C939" s="70" t="s">
        <v>97</v>
      </c>
      <c r="D939" s="71"/>
      <c r="E939" s="71">
        <v>913</v>
      </c>
      <c r="F939" s="71">
        <v>2020</v>
      </c>
      <c r="G939" s="72">
        <v>3401.3710000000001</v>
      </c>
      <c r="H939" s="72">
        <v>3368.3229999999999</v>
      </c>
      <c r="I939" s="72">
        <v>3169.6019999999999</v>
      </c>
      <c r="J939" s="72">
        <v>3038.567</v>
      </c>
      <c r="K939" s="72">
        <v>3019.4920000000002</v>
      </c>
      <c r="L939" s="72">
        <v>3010.1419999999998</v>
      </c>
      <c r="M939" s="72">
        <v>2939.9940000000001</v>
      </c>
      <c r="N939" s="72">
        <v>2637.5610000000001</v>
      </c>
      <c r="O939" s="72">
        <v>2136.9119999999998</v>
      </c>
      <c r="P939" s="72">
        <v>1699.1510000000001</v>
      </c>
      <c r="Q939" s="72">
        <v>1344.8040000000001</v>
      </c>
      <c r="R939" s="72">
        <v>1091.2049999999999</v>
      </c>
      <c r="S939" s="72">
        <v>866.81700000000001</v>
      </c>
      <c r="T939" s="72">
        <v>639.40099999999995</v>
      </c>
      <c r="U939" s="72">
        <v>388.17599999999999</v>
      </c>
      <c r="V939" s="72">
        <v>222.53899999999999</v>
      </c>
      <c r="W939" s="72">
        <v>103.295</v>
      </c>
      <c r="X939" s="72">
        <v>37.908999999999999</v>
      </c>
      <c r="Y939" s="72">
        <v>9.3179999999999996</v>
      </c>
      <c r="Z939" s="72">
        <v>1.373</v>
      </c>
      <c r="AA939" s="72">
        <v>0.122</v>
      </c>
      <c r="AB939" s="4">
        <v>0</v>
      </c>
      <c r="AD939" s="1">
        <f t="shared" si="14"/>
        <v>152.01700000000002</v>
      </c>
    </row>
    <row r="940" spans="1:30" x14ac:dyDescent="0.3">
      <c r="A940" s="65">
        <v>939</v>
      </c>
      <c r="B940" s="66" t="s">
        <v>323</v>
      </c>
      <c r="C940" s="70" t="s">
        <v>97</v>
      </c>
      <c r="D940" s="71"/>
      <c r="E940" s="71">
        <v>913</v>
      </c>
      <c r="F940" s="71">
        <v>2025</v>
      </c>
      <c r="G940" s="72">
        <v>3356.2159999999999</v>
      </c>
      <c r="H940" s="72">
        <v>3383.7640000000001</v>
      </c>
      <c r="I940" s="72">
        <v>3359.5129999999999</v>
      </c>
      <c r="J940" s="72">
        <v>3158.5039999999999</v>
      </c>
      <c r="K940" s="72">
        <v>3024.502</v>
      </c>
      <c r="L940" s="72">
        <v>2995.3820000000001</v>
      </c>
      <c r="M940" s="72">
        <v>2964.4989999999998</v>
      </c>
      <c r="N940" s="72">
        <v>2858.386</v>
      </c>
      <c r="O940" s="72">
        <v>2523.4270000000001</v>
      </c>
      <c r="P940" s="72">
        <v>2007.8820000000001</v>
      </c>
      <c r="Q940" s="72">
        <v>1562.202</v>
      </c>
      <c r="R940" s="72">
        <v>1208.0419999999999</v>
      </c>
      <c r="S940" s="72">
        <v>943.26900000000001</v>
      </c>
      <c r="T940" s="72">
        <v>703.78300000000002</v>
      </c>
      <c r="U940" s="72">
        <v>475.78100000000001</v>
      </c>
      <c r="V940" s="72">
        <v>255.30199999999999</v>
      </c>
      <c r="W940" s="72">
        <v>123.346</v>
      </c>
      <c r="X940" s="72">
        <v>44.222000000000001</v>
      </c>
      <c r="Y940" s="72">
        <v>11.241</v>
      </c>
      <c r="Z940" s="72">
        <v>1.694</v>
      </c>
      <c r="AA940" s="72">
        <v>0.15</v>
      </c>
      <c r="AB940" s="4" t="s">
        <v>291</v>
      </c>
      <c r="AD940" s="1">
        <f t="shared" si="14"/>
        <v>180.65300000000002</v>
      </c>
    </row>
    <row r="941" spans="1:30" x14ac:dyDescent="0.3">
      <c r="A941" s="65">
        <v>940</v>
      </c>
      <c r="B941" s="66" t="s">
        <v>323</v>
      </c>
      <c r="C941" s="70" t="s">
        <v>97</v>
      </c>
      <c r="D941" s="71"/>
      <c r="E941" s="71">
        <v>913</v>
      </c>
      <c r="F941" s="71">
        <v>2030</v>
      </c>
      <c r="G941" s="72">
        <v>3292.5410000000002</v>
      </c>
      <c r="H941" s="72">
        <v>3340.21</v>
      </c>
      <c r="I941" s="72">
        <v>3375.9029999999998</v>
      </c>
      <c r="J941" s="72">
        <v>3349.66</v>
      </c>
      <c r="K941" s="72">
        <v>3140.86</v>
      </c>
      <c r="L941" s="72">
        <v>2994.4430000000002</v>
      </c>
      <c r="M941" s="72">
        <v>2947.3339999999998</v>
      </c>
      <c r="N941" s="72">
        <v>2887.3049999999998</v>
      </c>
      <c r="O941" s="72">
        <v>2746.6579999999999</v>
      </c>
      <c r="P941" s="72">
        <v>2386.56</v>
      </c>
      <c r="Q941" s="72">
        <v>1856.4469999999999</v>
      </c>
      <c r="R941" s="72">
        <v>1407.568</v>
      </c>
      <c r="S941" s="72">
        <v>1047.5250000000001</v>
      </c>
      <c r="T941" s="72">
        <v>770.06500000000005</v>
      </c>
      <c r="U941" s="72">
        <v>528.67200000000003</v>
      </c>
      <c r="V941" s="72">
        <v>317.483</v>
      </c>
      <c r="W941" s="72">
        <v>144.202</v>
      </c>
      <c r="X941" s="72">
        <v>53.978999999999999</v>
      </c>
      <c r="Y941" s="72">
        <v>13.435</v>
      </c>
      <c r="Z941" s="72">
        <v>2.0939999999999999</v>
      </c>
      <c r="AA941" s="72">
        <v>0.189</v>
      </c>
      <c r="AB941" s="4" t="s">
        <v>291</v>
      </c>
      <c r="AD941" s="1">
        <f t="shared" si="14"/>
        <v>213.89899999999997</v>
      </c>
    </row>
    <row r="942" spans="1:30" x14ac:dyDescent="0.3">
      <c r="A942" s="65">
        <v>941</v>
      </c>
      <c r="B942" s="66" t="s">
        <v>323</v>
      </c>
      <c r="C942" s="70" t="s">
        <v>97</v>
      </c>
      <c r="D942" s="71"/>
      <c r="E942" s="71">
        <v>913</v>
      </c>
      <c r="F942" s="71">
        <v>2035</v>
      </c>
      <c r="G942" s="72">
        <v>3249.578</v>
      </c>
      <c r="H942" s="72">
        <v>3279.9859999999999</v>
      </c>
      <c r="I942" s="72">
        <v>3333.8670000000002</v>
      </c>
      <c r="J942" s="72">
        <v>3368.319</v>
      </c>
      <c r="K942" s="72">
        <v>3336.002</v>
      </c>
      <c r="L942" s="72">
        <v>3115.2869999999998</v>
      </c>
      <c r="M942" s="72">
        <v>2951.9029999999998</v>
      </c>
      <c r="N942" s="72">
        <v>2878.8870000000002</v>
      </c>
      <c r="O942" s="72">
        <v>2788.2559999999999</v>
      </c>
      <c r="P942" s="72">
        <v>2616.6689999999999</v>
      </c>
      <c r="Q942" s="72">
        <v>2226.6509999999998</v>
      </c>
      <c r="R942" s="72">
        <v>1685.8130000000001</v>
      </c>
      <c r="S942" s="72">
        <v>1227.615</v>
      </c>
      <c r="T942" s="72">
        <v>860.86400000000003</v>
      </c>
      <c r="U942" s="72">
        <v>583.822</v>
      </c>
      <c r="V942" s="72">
        <v>357.48599999999999</v>
      </c>
      <c r="W942" s="72">
        <v>182.65799999999999</v>
      </c>
      <c r="X942" s="72">
        <v>64.488</v>
      </c>
      <c r="Y942" s="72">
        <v>16.803000000000001</v>
      </c>
      <c r="Z942" s="72">
        <v>2.56</v>
      </c>
      <c r="AA942" s="72">
        <v>0.23699999999999999</v>
      </c>
      <c r="AB942" s="4" t="s">
        <v>291</v>
      </c>
      <c r="AD942" s="1">
        <f t="shared" si="14"/>
        <v>266.74600000000004</v>
      </c>
    </row>
    <row r="943" spans="1:30" x14ac:dyDescent="0.3">
      <c r="A943" s="65">
        <v>942</v>
      </c>
      <c r="B943" s="66" t="s">
        <v>323</v>
      </c>
      <c r="C943" s="70" t="s">
        <v>97</v>
      </c>
      <c r="D943" s="71"/>
      <c r="E943" s="71">
        <v>913</v>
      </c>
      <c r="F943" s="71">
        <v>2040</v>
      </c>
      <c r="G943" s="72">
        <v>3228.3429999999998</v>
      </c>
      <c r="H943" s="72">
        <v>3239.6469999999999</v>
      </c>
      <c r="I943" s="72">
        <v>3274.942</v>
      </c>
      <c r="J943" s="72">
        <v>3327.915</v>
      </c>
      <c r="K943" s="72">
        <v>3357.7579999999998</v>
      </c>
      <c r="L943" s="72">
        <v>3314.761</v>
      </c>
      <c r="M943" s="72">
        <v>3078.2910000000002</v>
      </c>
      <c r="N943" s="72">
        <v>2891.8409999999999</v>
      </c>
      <c r="O943" s="72">
        <v>2791.605</v>
      </c>
      <c r="P943" s="72">
        <v>2672.5859999999998</v>
      </c>
      <c r="Q943" s="72">
        <v>2461.7950000000001</v>
      </c>
      <c r="R943" s="72">
        <v>2041.6769999999999</v>
      </c>
      <c r="S943" s="72">
        <v>1483.5920000000001</v>
      </c>
      <c r="T943" s="72">
        <v>1017.046</v>
      </c>
      <c r="U943" s="72">
        <v>658.76300000000003</v>
      </c>
      <c r="V943" s="72">
        <v>399.58600000000001</v>
      </c>
      <c r="W943" s="72">
        <v>209.15700000000001</v>
      </c>
      <c r="X943" s="72">
        <v>83.454999999999998</v>
      </c>
      <c r="Y943" s="72">
        <v>20.512</v>
      </c>
      <c r="Z943" s="72">
        <v>3.278</v>
      </c>
      <c r="AA943" s="72">
        <v>0.29399999999999998</v>
      </c>
      <c r="AB943" s="4" t="s">
        <v>291</v>
      </c>
      <c r="AD943" s="1">
        <f t="shared" si="14"/>
        <v>316.69600000000003</v>
      </c>
    </row>
    <row r="944" spans="1:30" x14ac:dyDescent="0.3">
      <c r="A944" s="65">
        <v>943</v>
      </c>
      <c r="B944" s="66" t="s">
        <v>323</v>
      </c>
      <c r="C944" s="70" t="s">
        <v>97</v>
      </c>
      <c r="D944" s="71"/>
      <c r="E944" s="71">
        <v>913</v>
      </c>
      <c r="F944" s="71">
        <v>2045</v>
      </c>
      <c r="G944" s="72">
        <v>3200.252</v>
      </c>
      <c r="H944" s="72">
        <v>3220.1170000000002</v>
      </c>
      <c r="I944" s="72">
        <v>3235.4050000000002</v>
      </c>
      <c r="J944" s="72">
        <v>3270.1480000000001</v>
      </c>
      <c r="K944" s="72">
        <v>3319.4670000000001</v>
      </c>
      <c r="L944" s="72">
        <v>3340.3090000000002</v>
      </c>
      <c r="M944" s="72">
        <v>3282.3589999999999</v>
      </c>
      <c r="N944" s="72">
        <v>3024.8589999999999</v>
      </c>
      <c r="O944" s="72">
        <v>2814.5929999999998</v>
      </c>
      <c r="P944" s="72">
        <v>2688.2249999999999</v>
      </c>
      <c r="Q944" s="72">
        <v>2531.2979999999998</v>
      </c>
      <c r="R944" s="72">
        <v>2276.8389999999999</v>
      </c>
      <c r="S944" s="72">
        <v>1815.5709999999999</v>
      </c>
      <c r="T944" s="72">
        <v>1242.68</v>
      </c>
      <c r="U944" s="72">
        <v>786.84799999999996</v>
      </c>
      <c r="V944" s="72">
        <v>456.774</v>
      </c>
      <c r="W944" s="72">
        <v>237.785</v>
      </c>
      <c r="X944" s="72">
        <v>97.632000000000005</v>
      </c>
      <c r="Y944" s="72">
        <v>27.22</v>
      </c>
      <c r="Z944" s="72">
        <v>4.0990000000000002</v>
      </c>
      <c r="AA944" s="72">
        <v>0.38400000000000001</v>
      </c>
      <c r="AB944" s="4" t="s">
        <v>291</v>
      </c>
      <c r="AD944" s="1">
        <f t="shared" si="14"/>
        <v>367.12000000000006</v>
      </c>
    </row>
    <row r="945" spans="1:30" x14ac:dyDescent="0.3">
      <c r="A945" s="65">
        <v>944</v>
      </c>
      <c r="B945" s="66" t="s">
        <v>323</v>
      </c>
      <c r="C945" s="70" t="s">
        <v>97</v>
      </c>
      <c r="D945" s="71"/>
      <c r="E945" s="71">
        <v>913</v>
      </c>
      <c r="F945" s="71">
        <v>2050</v>
      </c>
      <c r="G945" s="72">
        <v>3144.6849999999999</v>
      </c>
      <c r="H945" s="72">
        <v>3193.2910000000002</v>
      </c>
      <c r="I945" s="72">
        <v>3216.462</v>
      </c>
      <c r="J945" s="72">
        <v>3231.4250000000002</v>
      </c>
      <c r="K945" s="72">
        <v>3263.413</v>
      </c>
      <c r="L945" s="72">
        <v>3305.223</v>
      </c>
      <c r="M945" s="72">
        <v>3313.0230000000001</v>
      </c>
      <c r="N945" s="72">
        <v>3234.44</v>
      </c>
      <c r="O945" s="72">
        <v>2955.0520000000001</v>
      </c>
      <c r="P945" s="72">
        <v>2721.7330000000002</v>
      </c>
      <c r="Q945" s="72">
        <v>2559.826</v>
      </c>
      <c r="R945" s="72">
        <v>2358.5540000000001</v>
      </c>
      <c r="S945" s="72">
        <v>2044.6690000000001</v>
      </c>
      <c r="T945" s="72">
        <v>1539.7629999999999</v>
      </c>
      <c r="U945" s="72">
        <v>974.74099999999999</v>
      </c>
      <c r="V945" s="72">
        <v>553.649</v>
      </c>
      <c r="W945" s="72">
        <v>276.483</v>
      </c>
      <c r="X945" s="72">
        <v>113.366</v>
      </c>
      <c r="Y945" s="72">
        <v>32.640999999999998</v>
      </c>
      <c r="Z945" s="72">
        <v>5.59</v>
      </c>
      <c r="AA945" s="72">
        <v>0.49099999999999999</v>
      </c>
      <c r="AB945" s="4" t="s">
        <v>291</v>
      </c>
      <c r="AD945" s="1">
        <f t="shared" si="14"/>
        <v>428.57099999999997</v>
      </c>
    </row>
    <row r="946" spans="1:30" x14ac:dyDescent="0.3">
      <c r="A946" s="65">
        <v>945</v>
      </c>
      <c r="B946" s="66" t="s">
        <v>323</v>
      </c>
      <c r="C946" s="70" t="s">
        <v>97</v>
      </c>
      <c r="D946" s="71"/>
      <c r="E946" s="71">
        <v>913</v>
      </c>
      <c r="F946" s="71">
        <v>2055</v>
      </c>
      <c r="G946" s="72">
        <v>3070.9349999999999</v>
      </c>
      <c r="H946" s="72">
        <v>3138.9229999999998</v>
      </c>
      <c r="I946" s="72">
        <v>3190.1709999999998</v>
      </c>
      <c r="J946" s="72">
        <v>3213.1120000000001</v>
      </c>
      <c r="K946" s="72">
        <v>3225.9720000000002</v>
      </c>
      <c r="L946" s="72">
        <v>3251.72</v>
      </c>
      <c r="M946" s="72">
        <v>3282.2649999999999</v>
      </c>
      <c r="N946" s="72">
        <v>3271.4870000000001</v>
      </c>
      <c r="O946" s="72">
        <v>3169.982</v>
      </c>
      <c r="P946" s="72">
        <v>2869.1840000000002</v>
      </c>
      <c r="Q946" s="72">
        <v>2604.5129999999999</v>
      </c>
      <c r="R946" s="72">
        <v>2400.4459999999999</v>
      </c>
      <c r="S946" s="72">
        <v>2137.7539999999999</v>
      </c>
      <c r="T946" s="72">
        <v>1756.037</v>
      </c>
      <c r="U946" s="72">
        <v>1227.0039999999999</v>
      </c>
      <c r="V946" s="72">
        <v>698.48099999999999</v>
      </c>
      <c r="W946" s="72">
        <v>341.839</v>
      </c>
      <c r="X946" s="72">
        <v>134.88999999999999</v>
      </c>
      <c r="Y946" s="72">
        <v>38.939</v>
      </c>
      <c r="Z946" s="72">
        <v>6.907</v>
      </c>
      <c r="AA946" s="72">
        <v>0.68500000000000005</v>
      </c>
      <c r="AB946" s="4" t="s">
        <v>291</v>
      </c>
      <c r="AD946" s="1">
        <f t="shared" si="14"/>
        <v>523.26</v>
      </c>
    </row>
    <row r="947" spans="1:30" x14ac:dyDescent="0.3">
      <c r="A947" s="65">
        <v>946</v>
      </c>
      <c r="B947" s="66" t="s">
        <v>323</v>
      </c>
      <c r="C947" s="70" t="s">
        <v>97</v>
      </c>
      <c r="D947" s="71"/>
      <c r="E947" s="71">
        <v>913</v>
      </c>
      <c r="F947" s="71">
        <v>2060</v>
      </c>
      <c r="G947" s="72">
        <v>2991.511</v>
      </c>
      <c r="H947" s="72">
        <v>3066.3130000000001</v>
      </c>
      <c r="I947" s="72">
        <v>3136.3609999999999</v>
      </c>
      <c r="J947" s="72">
        <v>3187.451</v>
      </c>
      <c r="K947" s="72">
        <v>3208.7469999999998</v>
      </c>
      <c r="L947" s="72">
        <v>3216.335</v>
      </c>
      <c r="M947" s="72">
        <v>3232.2660000000001</v>
      </c>
      <c r="N947" s="72">
        <v>3246.1779999999999</v>
      </c>
      <c r="O947" s="72">
        <v>3213.9430000000002</v>
      </c>
      <c r="P947" s="72">
        <v>3088.8319999999999</v>
      </c>
      <c r="Q947" s="72">
        <v>2758.518</v>
      </c>
      <c r="R947" s="72">
        <v>2456.4850000000001</v>
      </c>
      <c r="S947" s="72">
        <v>2193.1779999999999</v>
      </c>
      <c r="T947" s="72">
        <v>1857.519</v>
      </c>
      <c r="U947" s="72">
        <v>1420.838</v>
      </c>
      <c r="V947" s="72">
        <v>896.13499999999999</v>
      </c>
      <c r="W947" s="72">
        <v>441.01100000000002</v>
      </c>
      <c r="X947" s="72">
        <v>171.309</v>
      </c>
      <c r="Y947" s="72">
        <v>47.878</v>
      </c>
      <c r="Z947" s="72">
        <v>8.5719999999999992</v>
      </c>
      <c r="AA947" s="72">
        <v>0.88800000000000001</v>
      </c>
      <c r="AB947" s="4" t="s">
        <v>291</v>
      </c>
      <c r="AD947" s="1">
        <f t="shared" si="14"/>
        <v>669.65800000000013</v>
      </c>
    </row>
    <row r="948" spans="1:30" x14ac:dyDescent="0.3">
      <c r="A948" s="65">
        <v>947</v>
      </c>
      <c r="B948" s="66" t="s">
        <v>323</v>
      </c>
      <c r="C948" s="70" t="s">
        <v>97</v>
      </c>
      <c r="D948" s="71"/>
      <c r="E948" s="71">
        <v>913</v>
      </c>
      <c r="F948" s="71">
        <v>2065</v>
      </c>
      <c r="G948" s="72">
        <v>2924.2130000000002</v>
      </c>
      <c r="H948" s="72">
        <v>2987.8850000000002</v>
      </c>
      <c r="I948" s="72">
        <v>3064.2269999999999</v>
      </c>
      <c r="J948" s="72">
        <v>3134.21</v>
      </c>
      <c r="K948" s="72">
        <v>3184.06</v>
      </c>
      <c r="L948" s="72">
        <v>3200.797</v>
      </c>
      <c r="M948" s="72">
        <v>3199.8029999999999</v>
      </c>
      <c r="N948" s="72">
        <v>3201.136</v>
      </c>
      <c r="O948" s="72">
        <v>3195.721</v>
      </c>
      <c r="P948" s="72">
        <v>3140.9850000000001</v>
      </c>
      <c r="Q948" s="72">
        <v>2982.6039999999998</v>
      </c>
      <c r="R948" s="72">
        <v>2616.3310000000001</v>
      </c>
      <c r="S948" s="72">
        <v>2260.5909999999999</v>
      </c>
      <c r="T948" s="72">
        <v>1924.943</v>
      </c>
      <c r="U948" s="72">
        <v>1523.999</v>
      </c>
      <c r="V948" s="72">
        <v>1056.251</v>
      </c>
      <c r="W948" s="72">
        <v>578.07000000000005</v>
      </c>
      <c r="X948" s="72">
        <v>226.88300000000001</v>
      </c>
      <c r="Y948" s="72">
        <v>62.82</v>
      </c>
      <c r="Z948" s="72">
        <v>10.965</v>
      </c>
      <c r="AA948" s="72">
        <v>1.151</v>
      </c>
      <c r="AB948" s="4">
        <v>0</v>
      </c>
      <c r="AD948" s="1">
        <f t="shared" si="14"/>
        <v>879.88900000000012</v>
      </c>
    </row>
    <row r="949" spans="1:30" x14ac:dyDescent="0.3">
      <c r="A949" s="65">
        <v>948</v>
      </c>
      <c r="B949" s="66" t="s">
        <v>323</v>
      </c>
      <c r="C949" s="70" t="s">
        <v>97</v>
      </c>
      <c r="D949" s="71"/>
      <c r="E949" s="71">
        <v>913</v>
      </c>
      <c r="F949" s="71">
        <v>2070</v>
      </c>
      <c r="G949" s="72">
        <v>2867.5509999999999</v>
      </c>
      <c r="H949" s="72">
        <v>2921.3910000000001</v>
      </c>
      <c r="I949" s="72">
        <v>2986.2370000000001</v>
      </c>
      <c r="J949" s="72">
        <v>3062.5940000000001</v>
      </c>
      <c r="K949" s="72">
        <v>3131.703</v>
      </c>
      <c r="L949" s="72">
        <v>3177.6109999999999</v>
      </c>
      <c r="M949" s="72">
        <v>3186.7429999999999</v>
      </c>
      <c r="N949" s="72">
        <v>3172.922</v>
      </c>
      <c r="O949" s="72">
        <v>3157.2669999999998</v>
      </c>
      <c r="P949" s="72">
        <v>3131.3420000000001</v>
      </c>
      <c r="Q949" s="72">
        <v>3044.2350000000001</v>
      </c>
      <c r="R949" s="72">
        <v>2843.529</v>
      </c>
      <c r="S949" s="72">
        <v>2424.328</v>
      </c>
      <c r="T949" s="72">
        <v>2002.2349999999999</v>
      </c>
      <c r="U949" s="72">
        <v>1598.7570000000001</v>
      </c>
      <c r="V949" s="72">
        <v>1151.6300000000001</v>
      </c>
      <c r="W949" s="72">
        <v>694.96799999999996</v>
      </c>
      <c r="X949" s="72">
        <v>304.78399999999999</v>
      </c>
      <c r="Y949" s="72">
        <v>85.762</v>
      </c>
      <c r="Z949" s="72">
        <v>14.920999999999999</v>
      </c>
      <c r="AA949" s="72">
        <v>1.5269999999999999</v>
      </c>
      <c r="AB949" s="4">
        <v>0</v>
      </c>
      <c r="AD949" s="1">
        <f t="shared" si="14"/>
        <v>1101.962</v>
      </c>
    </row>
    <row r="950" spans="1:30" x14ac:dyDescent="0.3">
      <c r="A950" s="65">
        <v>949</v>
      </c>
      <c r="B950" s="66" t="s">
        <v>323</v>
      </c>
      <c r="C950" s="70" t="s">
        <v>97</v>
      </c>
      <c r="D950" s="71"/>
      <c r="E950" s="71">
        <v>913</v>
      </c>
      <c r="F950" s="71">
        <v>2075</v>
      </c>
      <c r="G950" s="72">
        <v>2810.4929999999999</v>
      </c>
      <c r="H950" s="72">
        <v>2865.152</v>
      </c>
      <c r="I950" s="72">
        <v>2919.9749999999999</v>
      </c>
      <c r="J950" s="72">
        <v>2984.9160000000002</v>
      </c>
      <c r="K950" s="72">
        <v>3060.623</v>
      </c>
      <c r="L950" s="72">
        <v>3126.317</v>
      </c>
      <c r="M950" s="72">
        <v>3165.4250000000002</v>
      </c>
      <c r="N950" s="72">
        <v>3163.0639999999999</v>
      </c>
      <c r="O950" s="72">
        <v>3134.11</v>
      </c>
      <c r="P950" s="72">
        <v>3100.0709999999999</v>
      </c>
      <c r="Q950" s="72">
        <v>3043.723</v>
      </c>
      <c r="R950" s="72">
        <v>2913.9969999999998</v>
      </c>
      <c r="S950" s="72">
        <v>2650.511</v>
      </c>
      <c r="T950" s="72">
        <v>2164.9389999999999</v>
      </c>
      <c r="U950" s="72">
        <v>1681.049</v>
      </c>
      <c r="V950" s="72">
        <v>1226.0350000000001</v>
      </c>
      <c r="W950" s="72">
        <v>772.27700000000004</v>
      </c>
      <c r="X950" s="72">
        <v>375.42500000000001</v>
      </c>
      <c r="Y950" s="72">
        <v>118.931</v>
      </c>
      <c r="Z950" s="72">
        <v>21.181000000000001</v>
      </c>
      <c r="AA950" s="72">
        <v>2.1589999999999998</v>
      </c>
      <c r="AB950" s="4">
        <v>0</v>
      </c>
      <c r="AD950" s="1">
        <f t="shared" si="14"/>
        <v>1289.9730000000002</v>
      </c>
    </row>
    <row r="951" spans="1:30" x14ac:dyDescent="0.3">
      <c r="A951" s="65">
        <v>950</v>
      </c>
      <c r="B951" s="66" t="s">
        <v>323</v>
      </c>
      <c r="C951" s="70" t="s">
        <v>97</v>
      </c>
      <c r="D951" s="71"/>
      <c r="E951" s="71">
        <v>913</v>
      </c>
      <c r="F951" s="71">
        <v>2080</v>
      </c>
      <c r="G951" s="72">
        <v>2752.299</v>
      </c>
      <c r="H951" s="72">
        <v>2808.3420000000001</v>
      </c>
      <c r="I951" s="72">
        <v>2863.875</v>
      </c>
      <c r="J951" s="72">
        <v>2918.8229999999999</v>
      </c>
      <c r="K951" s="72">
        <v>2983.2959999999998</v>
      </c>
      <c r="L951" s="72">
        <v>3056.0909999999999</v>
      </c>
      <c r="M951" s="72">
        <v>3115.7489999999998</v>
      </c>
      <c r="N951" s="72">
        <v>3144.4580000000001</v>
      </c>
      <c r="O951" s="72">
        <v>3128.3029999999999</v>
      </c>
      <c r="P951" s="72">
        <v>3082.7510000000002</v>
      </c>
      <c r="Q951" s="72">
        <v>3020.779</v>
      </c>
      <c r="R951" s="72">
        <v>2923.5529999999999</v>
      </c>
      <c r="S951" s="72">
        <v>2730.0250000000001</v>
      </c>
      <c r="T951" s="72">
        <v>2384.9940000000001</v>
      </c>
      <c r="U951" s="72">
        <v>1836.5150000000001</v>
      </c>
      <c r="V951" s="72">
        <v>1307.143</v>
      </c>
      <c r="W951" s="72">
        <v>837.24199999999996</v>
      </c>
      <c r="X951" s="72">
        <v>427.13299999999998</v>
      </c>
      <c r="Y951" s="72">
        <v>151.11199999999999</v>
      </c>
      <c r="Z951" s="72">
        <v>30.564</v>
      </c>
      <c r="AA951" s="72">
        <v>3.19</v>
      </c>
      <c r="AB951" s="4">
        <v>0</v>
      </c>
      <c r="AD951" s="1">
        <f t="shared" si="14"/>
        <v>1449.2410000000002</v>
      </c>
    </row>
    <row r="952" spans="1:30" x14ac:dyDescent="0.3">
      <c r="A952" s="65">
        <v>951</v>
      </c>
      <c r="B952" s="66" t="s">
        <v>323</v>
      </c>
      <c r="C952" s="70" t="s">
        <v>97</v>
      </c>
      <c r="D952" s="71"/>
      <c r="E952" s="71">
        <v>913</v>
      </c>
      <c r="F952" s="71">
        <v>2085</v>
      </c>
      <c r="G952" s="72">
        <v>2687.527</v>
      </c>
      <c r="H952" s="72">
        <v>2750.38</v>
      </c>
      <c r="I952" s="72">
        <v>2807.181</v>
      </c>
      <c r="J952" s="72">
        <v>2862.8420000000001</v>
      </c>
      <c r="K952" s="72">
        <v>2917.4479999999999</v>
      </c>
      <c r="L952" s="72">
        <v>2979.4659999999999</v>
      </c>
      <c r="M952" s="72">
        <v>3046.9850000000001</v>
      </c>
      <c r="N952" s="72">
        <v>3097.3969999999999</v>
      </c>
      <c r="O952" s="72">
        <v>3113.4450000000002</v>
      </c>
      <c r="P952" s="72">
        <v>3081.9059999999999</v>
      </c>
      <c r="Q952" s="72">
        <v>3010.6770000000001</v>
      </c>
      <c r="R952" s="72">
        <v>2910.6329999999998</v>
      </c>
      <c r="S952" s="72">
        <v>2751.7109999999998</v>
      </c>
      <c r="T952" s="72">
        <v>2473.3870000000002</v>
      </c>
      <c r="U952" s="72">
        <v>2042.973</v>
      </c>
      <c r="V952" s="72">
        <v>1446.97</v>
      </c>
      <c r="W952" s="72">
        <v>908.11099999999999</v>
      </c>
      <c r="X952" s="72">
        <v>473.654</v>
      </c>
      <c r="Y952" s="72">
        <v>176.994</v>
      </c>
      <c r="Z952" s="72">
        <v>40.320999999999998</v>
      </c>
      <c r="AA952" s="72">
        <v>4.8</v>
      </c>
      <c r="AB952" s="4">
        <v>0</v>
      </c>
      <c r="AD952" s="1">
        <f t="shared" si="14"/>
        <v>1603.8799999999997</v>
      </c>
    </row>
    <row r="953" spans="1:30" x14ac:dyDescent="0.3">
      <c r="A953" s="65">
        <v>952</v>
      </c>
      <c r="B953" s="66" t="s">
        <v>323</v>
      </c>
      <c r="C953" s="70" t="s">
        <v>97</v>
      </c>
      <c r="D953" s="71"/>
      <c r="E953" s="71">
        <v>913</v>
      </c>
      <c r="F953" s="71">
        <v>2090</v>
      </c>
      <c r="G953" s="72">
        <v>2623.3560000000002</v>
      </c>
      <c r="H953" s="72">
        <v>2685.81</v>
      </c>
      <c r="I953" s="72">
        <v>2749.326</v>
      </c>
      <c r="J953" s="72">
        <v>2806.2530000000002</v>
      </c>
      <c r="K953" s="72">
        <v>2861.6729999999998</v>
      </c>
      <c r="L953" s="72">
        <v>2914.194</v>
      </c>
      <c r="M953" s="72">
        <v>2971.67</v>
      </c>
      <c r="N953" s="72">
        <v>3031.06</v>
      </c>
      <c r="O953" s="72">
        <v>3070.0430000000001</v>
      </c>
      <c r="P953" s="72">
        <v>3071.7339999999999</v>
      </c>
      <c r="Q953" s="72">
        <v>3016.087</v>
      </c>
      <c r="R953" s="72">
        <v>2909.37</v>
      </c>
      <c r="S953" s="72">
        <v>2751.3670000000002</v>
      </c>
      <c r="T953" s="72">
        <v>2508.9769999999999</v>
      </c>
      <c r="U953" s="72">
        <v>2137.8220000000001</v>
      </c>
      <c r="V953" s="72">
        <v>1630.011</v>
      </c>
      <c r="W953" s="72">
        <v>1021.86</v>
      </c>
      <c r="X953" s="72">
        <v>525.02</v>
      </c>
      <c r="Y953" s="72">
        <v>201.92</v>
      </c>
      <c r="Z953" s="72">
        <v>48.902000000000001</v>
      </c>
      <c r="AA953" s="72">
        <v>6.6589999999999998</v>
      </c>
      <c r="AB953" s="4">
        <v>0</v>
      </c>
      <c r="AD953" s="1">
        <f t="shared" si="14"/>
        <v>1804.3610000000003</v>
      </c>
    </row>
    <row r="954" spans="1:30" x14ac:dyDescent="0.3">
      <c r="A954" s="65">
        <v>953</v>
      </c>
      <c r="B954" s="66" t="s">
        <v>323</v>
      </c>
      <c r="C954" s="70" t="s">
        <v>97</v>
      </c>
      <c r="D954" s="71"/>
      <c r="E954" s="71">
        <v>913</v>
      </c>
      <c r="F954" s="71">
        <v>2095</v>
      </c>
      <c r="G954" s="72">
        <v>2565.0949999999998</v>
      </c>
      <c r="H954" s="72">
        <v>2621.8009999999999</v>
      </c>
      <c r="I954" s="72">
        <v>2684.8829999999998</v>
      </c>
      <c r="J954" s="72">
        <v>2748.4960000000001</v>
      </c>
      <c r="K954" s="72">
        <v>2805.25</v>
      </c>
      <c r="L954" s="72">
        <v>2858.8789999999999</v>
      </c>
      <c r="M954" s="72">
        <v>2907.4679999999998</v>
      </c>
      <c r="N954" s="72">
        <v>2957.913</v>
      </c>
      <c r="O954" s="72">
        <v>3007.1320000000001</v>
      </c>
      <c r="P954" s="72">
        <v>3032.9229999999998</v>
      </c>
      <c r="Q954" s="72">
        <v>3011.8429999999998</v>
      </c>
      <c r="R954" s="72">
        <v>2922.4929999999999</v>
      </c>
      <c r="S954" s="72">
        <v>2761.3159999999998</v>
      </c>
      <c r="T954" s="72">
        <v>2523.7269999999999</v>
      </c>
      <c r="U954" s="72">
        <v>2187.0360000000001</v>
      </c>
      <c r="V954" s="72">
        <v>1725.8520000000001</v>
      </c>
      <c r="W954" s="72">
        <v>1169.3309999999999</v>
      </c>
      <c r="X954" s="72">
        <v>603.66399999999999</v>
      </c>
      <c r="Y954" s="72">
        <v>230.625</v>
      </c>
      <c r="Z954" s="72">
        <v>57.973999999999997</v>
      </c>
      <c r="AA954" s="72">
        <v>8.5429999999999993</v>
      </c>
      <c r="AB954" s="4" t="s">
        <v>291</v>
      </c>
      <c r="AD954" s="1">
        <f t="shared" si="14"/>
        <v>2070.1370000000002</v>
      </c>
    </row>
    <row r="955" spans="1:30" x14ac:dyDescent="0.3">
      <c r="A955" s="65">
        <v>954</v>
      </c>
      <c r="B955" s="66" t="s">
        <v>323</v>
      </c>
      <c r="C955" s="70" t="s">
        <v>97</v>
      </c>
      <c r="D955" s="71"/>
      <c r="E955" s="71">
        <v>913</v>
      </c>
      <c r="F955" s="71">
        <v>2100</v>
      </c>
      <c r="G955" s="72">
        <v>2513.384</v>
      </c>
      <c r="H955" s="72">
        <v>2563.6930000000002</v>
      </c>
      <c r="I955" s="72">
        <v>2620.9499999999998</v>
      </c>
      <c r="J955" s="72">
        <v>2684.1480000000001</v>
      </c>
      <c r="K955" s="72">
        <v>2747.6219999999998</v>
      </c>
      <c r="L955" s="72">
        <v>2802.8389999999999</v>
      </c>
      <c r="M955" s="72">
        <v>2853.056</v>
      </c>
      <c r="N955" s="72">
        <v>2895.529</v>
      </c>
      <c r="O955" s="72">
        <v>2937.05</v>
      </c>
      <c r="P955" s="72">
        <v>2974.3339999999998</v>
      </c>
      <c r="Q955" s="72">
        <v>2978.97</v>
      </c>
      <c r="R955" s="72">
        <v>2925.672</v>
      </c>
      <c r="S955" s="72">
        <v>2784.2910000000002</v>
      </c>
      <c r="T955" s="72">
        <v>2547.2339999999999</v>
      </c>
      <c r="U955" s="72">
        <v>2217.5909999999999</v>
      </c>
      <c r="V955" s="72">
        <v>1785.4190000000001</v>
      </c>
      <c r="W955" s="72">
        <v>1256.7429999999999</v>
      </c>
      <c r="X955" s="72">
        <v>705.08799999999997</v>
      </c>
      <c r="Y955" s="72">
        <v>272.90600000000001</v>
      </c>
      <c r="Z955" s="72">
        <v>68.825999999999993</v>
      </c>
      <c r="AA955" s="72">
        <v>10.662000000000001</v>
      </c>
      <c r="AB955" s="4" t="s">
        <v>291</v>
      </c>
      <c r="AD955" s="1">
        <f t="shared" si="14"/>
        <v>2314.2249999999999</v>
      </c>
    </row>
    <row r="956" spans="1:30" x14ac:dyDescent="0.3">
      <c r="A956" s="65">
        <v>955</v>
      </c>
      <c r="B956" s="66" t="s">
        <v>323</v>
      </c>
      <c r="C956" s="69" t="s">
        <v>98</v>
      </c>
      <c r="D956" s="71"/>
      <c r="E956" s="71">
        <v>72</v>
      </c>
      <c r="F956" s="71">
        <v>2015</v>
      </c>
      <c r="G956" s="72">
        <v>129.09</v>
      </c>
      <c r="H956" s="72">
        <v>116.434</v>
      </c>
      <c r="I956" s="72">
        <v>108.61799999999999</v>
      </c>
      <c r="J956" s="72">
        <v>107.926</v>
      </c>
      <c r="K956" s="72">
        <v>107.875</v>
      </c>
      <c r="L956" s="72">
        <v>106.67100000000001</v>
      </c>
      <c r="M956" s="72">
        <v>104.036</v>
      </c>
      <c r="N956" s="72">
        <v>84.451999999999998</v>
      </c>
      <c r="O956" s="72">
        <v>61.707000000000001</v>
      </c>
      <c r="P956" s="72">
        <v>45.246000000000002</v>
      </c>
      <c r="Q956" s="72">
        <v>35.018000000000001</v>
      </c>
      <c r="R956" s="72">
        <v>28.704999999999998</v>
      </c>
      <c r="S956" s="72">
        <v>22.776</v>
      </c>
      <c r="T956" s="72">
        <v>14.173</v>
      </c>
      <c r="U956" s="72">
        <v>9.7070000000000007</v>
      </c>
      <c r="V956" s="72">
        <v>5.6909999999999998</v>
      </c>
      <c r="W956" s="72">
        <v>2.5310000000000001</v>
      </c>
      <c r="X956" s="72">
        <v>0.77700000000000002</v>
      </c>
      <c r="Y956" s="72">
        <v>0.187</v>
      </c>
      <c r="Z956" s="72">
        <v>1.9E-2</v>
      </c>
      <c r="AA956" s="72">
        <v>1E-3</v>
      </c>
      <c r="AB956" s="4" t="s">
        <v>291</v>
      </c>
      <c r="AD956" s="1">
        <f t="shared" si="14"/>
        <v>3.5150000000000001</v>
      </c>
    </row>
    <row r="957" spans="1:30" x14ac:dyDescent="0.3">
      <c r="A957" s="65">
        <v>956</v>
      </c>
      <c r="B957" s="66" t="s">
        <v>323</v>
      </c>
      <c r="C957" s="69" t="s">
        <v>98</v>
      </c>
      <c r="D957" s="71"/>
      <c r="E957" s="71">
        <v>72</v>
      </c>
      <c r="F957" s="71">
        <v>2020</v>
      </c>
      <c r="G957" s="72">
        <v>129.59299999999999</v>
      </c>
      <c r="H957" s="72">
        <v>128.565</v>
      </c>
      <c r="I957" s="72">
        <v>116.09699999999999</v>
      </c>
      <c r="J957" s="72">
        <v>108.405</v>
      </c>
      <c r="K957" s="72">
        <v>108.086</v>
      </c>
      <c r="L957" s="72">
        <v>108.069</v>
      </c>
      <c r="M957" s="72">
        <v>106.35</v>
      </c>
      <c r="N957" s="72">
        <v>102.746</v>
      </c>
      <c r="O957" s="72">
        <v>82.524000000000001</v>
      </c>
      <c r="P957" s="72">
        <v>59.813000000000002</v>
      </c>
      <c r="Q957" s="72">
        <v>43.353000000000002</v>
      </c>
      <c r="R957" s="72">
        <v>32.875</v>
      </c>
      <c r="S957" s="72">
        <v>26.117999999999999</v>
      </c>
      <c r="T957" s="72">
        <v>19.759</v>
      </c>
      <c r="U957" s="72">
        <v>11.372999999999999</v>
      </c>
      <c r="V957" s="72">
        <v>6.8449999999999998</v>
      </c>
      <c r="W957" s="72">
        <v>3.2570000000000001</v>
      </c>
      <c r="X957" s="72">
        <v>1.038</v>
      </c>
      <c r="Y957" s="72">
        <v>0.19800000000000001</v>
      </c>
      <c r="Z957" s="72">
        <v>2.4E-2</v>
      </c>
      <c r="AA957" s="72">
        <v>1E-3</v>
      </c>
      <c r="AB957" s="4" t="s">
        <v>291</v>
      </c>
      <c r="AD957" s="1">
        <f t="shared" si="14"/>
        <v>4.5180000000000007</v>
      </c>
    </row>
    <row r="958" spans="1:30" x14ac:dyDescent="0.3">
      <c r="A958" s="65">
        <v>957</v>
      </c>
      <c r="B958" s="66" t="s">
        <v>323</v>
      </c>
      <c r="C958" s="69" t="s">
        <v>98</v>
      </c>
      <c r="D958" s="71"/>
      <c r="E958" s="71">
        <v>72</v>
      </c>
      <c r="F958" s="71">
        <v>2025</v>
      </c>
      <c r="G958" s="72">
        <v>127.42400000000001</v>
      </c>
      <c r="H958" s="72">
        <v>129.26</v>
      </c>
      <c r="I958" s="72">
        <v>128.358</v>
      </c>
      <c r="J958" s="72">
        <v>116.054</v>
      </c>
      <c r="K958" s="72">
        <v>108.705</v>
      </c>
      <c r="L958" s="72">
        <v>108.42400000000001</v>
      </c>
      <c r="M958" s="72">
        <v>108.018</v>
      </c>
      <c r="N958" s="72">
        <v>105.569</v>
      </c>
      <c r="O958" s="72">
        <v>101.075</v>
      </c>
      <c r="P958" s="72">
        <v>80.516000000000005</v>
      </c>
      <c r="Q958" s="72">
        <v>57.604999999999997</v>
      </c>
      <c r="R958" s="72">
        <v>40.848999999999997</v>
      </c>
      <c r="S958" s="72">
        <v>30.013999999999999</v>
      </c>
      <c r="T958" s="72">
        <v>22.733000000000001</v>
      </c>
      <c r="U958" s="72">
        <v>15.914999999999999</v>
      </c>
      <c r="V958" s="72">
        <v>8.08</v>
      </c>
      <c r="W958" s="72">
        <v>3.9630000000000001</v>
      </c>
      <c r="X958" s="72">
        <v>1.3520000000000001</v>
      </c>
      <c r="Y958" s="72">
        <v>0.26600000000000001</v>
      </c>
      <c r="Z958" s="72">
        <v>2.7E-2</v>
      </c>
      <c r="AA958" s="72">
        <v>2E-3</v>
      </c>
      <c r="AB958" s="4" t="s">
        <v>291</v>
      </c>
      <c r="AD958" s="1">
        <f t="shared" si="14"/>
        <v>5.61</v>
      </c>
    </row>
    <row r="959" spans="1:30" x14ac:dyDescent="0.3">
      <c r="A959" s="65">
        <v>958</v>
      </c>
      <c r="B959" s="66" t="s">
        <v>323</v>
      </c>
      <c r="C959" s="69" t="s">
        <v>98</v>
      </c>
      <c r="D959" s="71"/>
      <c r="E959" s="71">
        <v>72</v>
      </c>
      <c r="F959" s="71">
        <v>2030</v>
      </c>
      <c r="G959" s="72">
        <v>124.581</v>
      </c>
      <c r="H959" s="72">
        <v>127.203</v>
      </c>
      <c r="I959" s="72">
        <v>129.12200000000001</v>
      </c>
      <c r="J959" s="72">
        <v>128.40100000000001</v>
      </c>
      <c r="K959" s="72">
        <v>116.438</v>
      </c>
      <c r="L959" s="72">
        <v>109.166</v>
      </c>
      <c r="M959" s="72">
        <v>108.46899999999999</v>
      </c>
      <c r="N959" s="72">
        <v>107.38800000000001</v>
      </c>
      <c r="O959" s="72">
        <v>104.178</v>
      </c>
      <c r="P959" s="72">
        <v>99.001000000000005</v>
      </c>
      <c r="Q959" s="72">
        <v>77.879000000000005</v>
      </c>
      <c r="R959" s="72">
        <v>54.491999999999997</v>
      </c>
      <c r="S959" s="72">
        <v>37.43</v>
      </c>
      <c r="T959" s="72">
        <v>26.242999999999999</v>
      </c>
      <c r="U959" s="72">
        <v>18.419</v>
      </c>
      <c r="V959" s="72">
        <v>11.407</v>
      </c>
      <c r="W959" s="72">
        <v>4.7409999999999997</v>
      </c>
      <c r="X959" s="72">
        <v>1.67</v>
      </c>
      <c r="Y959" s="72">
        <v>0.35399999999999998</v>
      </c>
      <c r="Z959" s="72">
        <v>3.6999999999999998E-2</v>
      </c>
      <c r="AA959" s="72">
        <v>2E-3</v>
      </c>
      <c r="AB959" s="4" t="s">
        <v>291</v>
      </c>
      <c r="AD959" s="1">
        <f t="shared" si="14"/>
        <v>6.8039999999999994</v>
      </c>
    </row>
    <row r="960" spans="1:30" x14ac:dyDescent="0.3">
      <c r="A960" s="65">
        <v>959</v>
      </c>
      <c r="B960" s="66" t="s">
        <v>323</v>
      </c>
      <c r="C960" s="69" t="s">
        <v>98</v>
      </c>
      <c r="D960" s="71"/>
      <c r="E960" s="71">
        <v>72</v>
      </c>
      <c r="F960" s="71">
        <v>2035</v>
      </c>
      <c r="G960" s="72">
        <v>123.104</v>
      </c>
      <c r="H960" s="72">
        <v>124.44199999999999</v>
      </c>
      <c r="I960" s="72">
        <v>127.11</v>
      </c>
      <c r="J960" s="72">
        <v>129.22499999999999</v>
      </c>
      <c r="K960" s="72">
        <v>128.815</v>
      </c>
      <c r="L960" s="72">
        <v>116.962</v>
      </c>
      <c r="M960" s="72">
        <v>109.32299999999999</v>
      </c>
      <c r="N960" s="72">
        <v>107.95399999999999</v>
      </c>
      <c r="O960" s="72">
        <v>106.157</v>
      </c>
      <c r="P960" s="72">
        <v>102.33</v>
      </c>
      <c r="Q960" s="72">
        <v>96.147999999999996</v>
      </c>
      <c r="R960" s="72">
        <v>74.066000000000003</v>
      </c>
      <c r="S960" s="72">
        <v>50.204999999999998</v>
      </c>
      <c r="T960" s="72">
        <v>32.911999999999999</v>
      </c>
      <c r="U960" s="72">
        <v>21.416</v>
      </c>
      <c r="V960" s="72">
        <v>13.335000000000001</v>
      </c>
      <c r="W960" s="72">
        <v>6.7779999999999996</v>
      </c>
      <c r="X960" s="72">
        <v>2.0289999999999999</v>
      </c>
      <c r="Y960" s="72">
        <v>0.44400000000000001</v>
      </c>
      <c r="Z960" s="72">
        <v>0.05</v>
      </c>
      <c r="AA960" s="72">
        <v>3.0000000000000001E-3</v>
      </c>
      <c r="AB960" s="4" t="s">
        <v>291</v>
      </c>
      <c r="AD960" s="1">
        <f t="shared" si="14"/>
        <v>9.3040000000000003</v>
      </c>
    </row>
    <row r="961" spans="1:30" x14ac:dyDescent="0.3">
      <c r="A961" s="65">
        <v>960</v>
      </c>
      <c r="B961" s="66" t="s">
        <v>323</v>
      </c>
      <c r="C961" s="69" t="s">
        <v>98</v>
      </c>
      <c r="D961" s="71"/>
      <c r="E961" s="71">
        <v>72</v>
      </c>
      <c r="F961" s="71">
        <v>2040</v>
      </c>
      <c r="G961" s="72">
        <v>122.94499999999999</v>
      </c>
      <c r="H961" s="72">
        <v>123.02500000000001</v>
      </c>
      <c r="I961" s="72">
        <v>124.38500000000001</v>
      </c>
      <c r="J961" s="72">
        <v>127.262</v>
      </c>
      <c r="K961" s="72">
        <v>129.71799999999999</v>
      </c>
      <c r="L961" s="72">
        <v>129.363</v>
      </c>
      <c r="M961" s="72">
        <v>117.184</v>
      </c>
      <c r="N961" s="72">
        <v>108.941</v>
      </c>
      <c r="O961" s="72">
        <v>106.86199999999999</v>
      </c>
      <c r="P961" s="72">
        <v>104.464</v>
      </c>
      <c r="Q961" s="72">
        <v>99.69</v>
      </c>
      <c r="R961" s="72">
        <v>91.891000000000005</v>
      </c>
      <c r="S961" s="72">
        <v>68.680000000000007</v>
      </c>
      <c r="T961" s="72">
        <v>44.456000000000003</v>
      </c>
      <c r="U961" s="72">
        <v>27.064</v>
      </c>
      <c r="V961" s="72">
        <v>15.664</v>
      </c>
      <c r="W961" s="72">
        <v>8.0299999999999994</v>
      </c>
      <c r="X961" s="72">
        <v>2.9449999999999998</v>
      </c>
      <c r="Y961" s="72">
        <v>0.54900000000000004</v>
      </c>
      <c r="Z961" s="72">
        <v>6.4000000000000001E-2</v>
      </c>
      <c r="AA961" s="72">
        <v>4.0000000000000001E-3</v>
      </c>
      <c r="AB961" s="4" t="s">
        <v>291</v>
      </c>
      <c r="AD961" s="1">
        <f t="shared" si="14"/>
        <v>11.591999999999999</v>
      </c>
    </row>
    <row r="962" spans="1:30" x14ac:dyDescent="0.3">
      <c r="A962" s="65">
        <v>961</v>
      </c>
      <c r="B962" s="66" t="s">
        <v>323</v>
      </c>
      <c r="C962" s="69" t="s">
        <v>98</v>
      </c>
      <c r="D962" s="71"/>
      <c r="E962" s="71">
        <v>72</v>
      </c>
      <c r="F962" s="71">
        <v>2045</v>
      </c>
      <c r="G962" s="72">
        <v>122.85599999999999</v>
      </c>
      <c r="H962" s="72">
        <v>122.916</v>
      </c>
      <c r="I962" s="72">
        <v>122.994</v>
      </c>
      <c r="J962" s="72">
        <v>124.575</v>
      </c>
      <c r="K962" s="72">
        <v>127.83</v>
      </c>
      <c r="L962" s="72">
        <v>130.36099999999999</v>
      </c>
      <c r="M962" s="72">
        <v>129.613</v>
      </c>
      <c r="N962" s="72">
        <v>116.875</v>
      </c>
      <c r="O962" s="72">
        <v>108.009</v>
      </c>
      <c r="P962" s="72">
        <v>105.322</v>
      </c>
      <c r="Q962" s="72">
        <v>101.991</v>
      </c>
      <c r="R962" s="72">
        <v>95.632000000000005</v>
      </c>
      <c r="S962" s="72">
        <v>85.715000000000003</v>
      </c>
      <c r="T962" s="72">
        <v>61.293999999999997</v>
      </c>
      <c r="U962" s="72">
        <v>36.884999999999998</v>
      </c>
      <c r="V962" s="72">
        <v>20.004000000000001</v>
      </c>
      <c r="W962" s="72">
        <v>9.57</v>
      </c>
      <c r="X962" s="72">
        <v>3.5609999999999999</v>
      </c>
      <c r="Y962" s="72">
        <v>0.81699999999999995</v>
      </c>
      <c r="Z962" s="72">
        <v>8.1000000000000003E-2</v>
      </c>
      <c r="AA962" s="72">
        <v>5.0000000000000001E-3</v>
      </c>
      <c r="AB962" s="4">
        <v>0</v>
      </c>
      <c r="AD962" s="1">
        <f t="shared" si="14"/>
        <v>14.034000000000001</v>
      </c>
    </row>
    <row r="963" spans="1:30" x14ac:dyDescent="0.3">
      <c r="A963" s="65">
        <v>962</v>
      </c>
      <c r="B963" s="66" t="s">
        <v>323</v>
      </c>
      <c r="C963" s="69" t="s">
        <v>98</v>
      </c>
      <c r="D963" s="71"/>
      <c r="E963" s="71">
        <v>72</v>
      </c>
      <c r="F963" s="71">
        <v>2050</v>
      </c>
      <c r="G963" s="72">
        <v>121.547</v>
      </c>
      <c r="H963" s="72">
        <v>122.877</v>
      </c>
      <c r="I963" s="72">
        <v>122.91</v>
      </c>
      <c r="J963" s="72">
        <v>123.218</v>
      </c>
      <c r="K963" s="72">
        <v>125.212</v>
      </c>
      <c r="L963" s="72">
        <v>128.57300000000001</v>
      </c>
      <c r="M963" s="72">
        <v>130.72200000000001</v>
      </c>
      <c r="N963" s="72">
        <v>129.33699999999999</v>
      </c>
      <c r="O963" s="72">
        <v>116.02500000000001</v>
      </c>
      <c r="P963" s="72">
        <v>106.634</v>
      </c>
      <c r="Q963" s="72">
        <v>103.02500000000001</v>
      </c>
      <c r="R963" s="72">
        <v>98.122</v>
      </c>
      <c r="S963" s="72">
        <v>89.626999999999995</v>
      </c>
      <c r="T963" s="72">
        <v>77.058999999999997</v>
      </c>
      <c r="U963" s="72">
        <v>51.356000000000002</v>
      </c>
      <c r="V963" s="72">
        <v>27.588000000000001</v>
      </c>
      <c r="W963" s="72">
        <v>12.416</v>
      </c>
      <c r="X963" s="72">
        <v>4.3470000000000004</v>
      </c>
      <c r="Y963" s="72">
        <v>1.0189999999999999</v>
      </c>
      <c r="Z963" s="72">
        <v>0.125</v>
      </c>
      <c r="AA963" s="72">
        <v>6.0000000000000001E-3</v>
      </c>
      <c r="AB963" s="4">
        <v>0</v>
      </c>
      <c r="AD963" s="1">
        <f t="shared" ref="AD963:AD1026" si="15">SUM(W963:AB963)</f>
        <v>17.913</v>
      </c>
    </row>
    <row r="964" spans="1:30" x14ac:dyDescent="0.3">
      <c r="A964" s="65">
        <v>963</v>
      </c>
      <c r="B964" s="66" t="s">
        <v>323</v>
      </c>
      <c r="C964" s="69" t="s">
        <v>98</v>
      </c>
      <c r="D964" s="71"/>
      <c r="E964" s="71">
        <v>72</v>
      </c>
      <c r="F964" s="71">
        <v>2055</v>
      </c>
      <c r="G964" s="72">
        <v>118.91200000000001</v>
      </c>
      <c r="H964" s="72">
        <v>121.599</v>
      </c>
      <c r="I964" s="72">
        <v>122.884</v>
      </c>
      <c r="J964" s="72">
        <v>123.14100000000001</v>
      </c>
      <c r="K964" s="72">
        <v>123.861</v>
      </c>
      <c r="L964" s="72">
        <v>125.976</v>
      </c>
      <c r="M964" s="72">
        <v>128.99</v>
      </c>
      <c r="N964" s="72">
        <v>130.54300000000001</v>
      </c>
      <c r="O964" s="72">
        <v>128.49600000000001</v>
      </c>
      <c r="P964" s="72">
        <v>114.702</v>
      </c>
      <c r="Q964" s="72">
        <v>104.52</v>
      </c>
      <c r="R964" s="72">
        <v>99.387</v>
      </c>
      <c r="S964" s="72">
        <v>92.344999999999999</v>
      </c>
      <c r="T964" s="72">
        <v>81.103999999999999</v>
      </c>
      <c r="U964" s="72">
        <v>65.200999999999993</v>
      </c>
      <c r="V964" s="72">
        <v>38.939</v>
      </c>
      <c r="W964" s="72">
        <v>17.443000000000001</v>
      </c>
      <c r="X964" s="72">
        <v>5.7889999999999997</v>
      </c>
      <c r="Y964" s="72">
        <v>1.288</v>
      </c>
      <c r="Z964" s="72">
        <v>0.16400000000000001</v>
      </c>
      <c r="AA964" s="72">
        <v>0.01</v>
      </c>
      <c r="AB964" s="4">
        <v>0</v>
      </c>
      <c r="AD964" s="1">
        <f t="shared" si="15"/>
        <v>24.694000000000003</v>
      </c>
    </row>
    <row r="965" spans="1:30" x14ac:dyDescent="0.3">
      <c r="A965" s="65">
        <v>964</v>
      </c>
      <c r="B965" s="66" t="s">
        <v>323</v>
      </c>
      <c r="C965" s="69" t="s">
        <v>98</v>
      </c>
      <c r="D965" s="71"/>
      <c r="E965" s="71">
        <v>72</v>
      </c>
      <c r="F965" s="71">
        <v>2060</v>
      </c>
      <c r="G965" s="72">
        <v>115.866</v>
      </c>
      <c r="H965" s="72">
        <v>118.996</v>
      </c>
      <c r="I965" s="72">
        <v>121.624</v>
      </c>
      <c r="J965" s="72">
        <v>123.122</v>
      </c>
      <c r="K965" s="72">
        <v>123.77800000000001</v>
      </c>
      <c r="L965" s="72">
        <v>124.63200000000001</v>
      </c>
      <c r="M965" s="72">
        <v>126.438</v>
      </c>
      <c r="N965" s="72">
        <v>128.90100000000001</v>
      </c>
      <c r="O965" s="72">
        <v>129.83000000000001</v>
      </c>
      <c r="P965" s="72">
        <v>127.17100000000001</v>
      </c>
      <c r="Q965" s="72">
        <v>112.628</v>
      </c>
      <c r="R965" s="72">
        <v>101.10599999999999</v>
      </c>
      <c r="S965" s="72">
        <v>93.900999999999996</v>
      </c>
      <c r="T965" s="72">
        <v>84.052000000000007</v>
      </c>
      <c r="U965" s="72">
        <v>69.242000000000004</v>
      </c>
      <c r="V965" s="72">
        <v>50.122</v>
      </c>
      <c r="W965" s="72">
        <v>25.105</v>
      </c>
      <c r="X965" s="72">
        <v>8.3520000000000003</v>
      </c>
      <c r="Y965" s="72">
        <v>1.7769999999999999</v>
      </c>
      <c r="Z965" s="72">
        <v>0.216</v>
      </c>
      <c r="AA965" s="72">
        <v>1.4E-2</v>
      </c>
      <c r="AB965" s="4">
        <v>1E-3</v>
      </c>
      <c r="AD965" s="1">
        <f t="shared" si="15"/>
        <v>35.465000000000003</v>
      </c>
    </row>
    <row r="966" spans="1:30" x14ac:dyDescent="0.3">
      <c r="A966" s="65">
        <v>965</v>
      </c>
      <c r="B966" s="66" t="s">
        <v>323</v>
      </c>
      <c r="C966" s="69" t="s">
        <v>98</v>
      </c>
      <c r="D966" s="71"/>
      <c r="E966" s="71">
        <v>72</v>
      </c>
      <c r="F966" s="71">
        <v>2065</v>
      </c>
      <c r="G966" s="72">
        <v>113.127</v>
      </c>
      <c r="H966" s="72">
        <v>115.956</v>
      </c>
      <c r="I966" s="72">
        <v>119.02200000000001</v>
      </c>
      <c r="J966" s="72">
        <v>121.851</v>
      </c>
      <c r="K966" s="72">
        <v>123.73</v>
      </c>
      <c r="L966" s="72">
        <v>124.52</v>
      </c>
      <c r="M966" s="72">
        <v>125.092</v>
      </c>
      <c r="N966" s="72">
        <v>126.396</v>
      </c>
      <c r="O966" s="72">
        <v>128.28100000000001</v>
      </c>
      <c r="P966" s="72">
        <v>128.59899999999999</v>
      </c>
      <c r="Q966" s="72">
        <v>125.01300000000001</v>
      </c>
      <c r="R966" s="72">
        <v>109.188</v>
      </c>
      <c r="S966" s="72">
        <v>95.869</v>
      </c>
      <c r="T966" s="72">
        <v>85.933000000000007</v>
      </c>
      <c r="U966" s="72">
        <v>72.376999999999995</v>
      </c>
      <c r="V966" s="72">
        <v>53.966999999999999</v>
      </c>
      <c r="W966" s="72">
        <v>33.006999999999998</v>
      </c>
      <c r="X966" s="72">
        <v>12.404</v>
      </c>
      <c r="Y966" s="72">
        <v>2.6779999999999999</v>
      </c>
      <c r="Z966" s="72">
        <v>0.317</v>
      </c>
      <c r="AA966" s="72">
        <v>0.02</v>
      </c>
      <c r="AB966" s="4">
        <v>1E-3</v>
      </c>
      <c r="AD966" s="1">
        <f t="shared" si="15"/>
        <v>48.427</v>
      </c>
    </row>
    <row r="967" spans="1:30" x14ac:dyDescent="0.3">
      <c r="A967" s="65">
        <v>966</v>
      </c>
      <c r="B967" s="66" t="s">
        <v>323</v>
      </c>
      <c r="C967" s="69" t="s">
        <v>98</v>
      </c>
      <c r="D967" s="71"/>
      <c r="E967" s="71">
        <v>72</v>
      </c>
      <c r="F967" s="71">
        <v>2070</v>
      </c>
      <c r="G967" s="72">
        <v>111.197</v>
      </c>
      <c r="H967" s="72">
        <v>113.21599999999999</v>
      </c>
      <c r="I967" s="72">
        <v>115.985</v>
      </c>
      <c r="J967" s="72">
        <v>119.241</v>
      </c>
      <c r="K967" s="72">
        <v>122.432</v>
      </c>
      <c r="L967" s="72">
        <v>124.437</v>
      </c>
      <c r="M967" s="72">
        <v>124.97</v>
      </c>
      <c r="N967" s="72">
        <v>125.08199999999999</v>
      </c>
      <c r="O967" s="72">
        <v>125.861</v>
      </c>
      <c r="P967" s="72">
        <v>127.166</v>
      </c>
      <c r="Q967" s="72">
        <v>126.56699999999999</v>
      </c>
      <c r="R967" s="72">
        <v>121.429</v>
      </c>
      <c r="S967" s="72">
        <v>103.879</v>
      </c>
      <c r="T967" s="72">
        <v>88.2</v>
      </c>
      <c r="U967" s="72">
        <v>74.593999999999994</v>
      </c>
      <c r="V967" s="72">
        <v>57.128</v>
      </c>
      <c r="W967" s="72">
        <v>36.241999999999997</v>
      </c>
      <c r="X967" s="72">
        <v>16.79</v>
      </c>
      <c r="Y967" s="72">
        <v>4.1440000000000001</v>
      </c>
      <c r="Z967" s="72">
        <v>0.502</v>
      </c>
      <c r="AA967" s="72">
        <v>0.03</v>
      </c>
      <c r="AB967" s="4">
        <v>2E-3</v>
      </c>
      <c r="AD967" s="1">
        <f t="shared" si="15"/>
        <v>57.71</v>
      </c>
    </row>
    <row r="968" spans="1:30" x14ac:dyDescent="0.3">
      <c r="A968" s="65">
        <v>967</v>
      </c>
      <c r="B968" s="66" t="s">
        <v>323</v>
      </c>
      <c r="C968" s="69" t="s">
        <v>98</v>
      </c>
      <c r="D968" s="71"/>
      <c r="E968" s="71">
        <v>72</v>
      </c>
      <c r="F968" s="71">
        <v>2075</v>
      </c>
      <c r="G968" s="72">
        <v>109.699</v>
      </c>
      <c r="H968" s="72">
        <v>111.285</v>
      </c>
      <c r="I968" s="72">
        <v>113.246</v>
      </c>
      <c r="J968" s="72">
        <v>116.19499999999999</v>
      </c>
      <c r="K968" s="72">
        <v>119.794</v>
      </c>
      <c r="L968" s="72">
        <v>123.107</v>
      </c>
      <c r="M968" s="72">
        <v>124.872</v>
      </c>
      <c r="N968" s="72">
        <v>124.979</v>
      </c>
      <c r="O968" s="72">
        <v>124.611</v>
      </c>
      <c r="P968" s="72">
        <v>124.85899999999999</v>
      </c>
      <c r="Q968" s="72">
        <v>125.298</v>
      </c>
      <c r="R968" s="72">
        <v>123.176</v>
      </c>
      <c r="S968" s="72">
        <v>115.88500000000001</v>
      </c>
      <c r="T968" s="72">
        <v>96.052000000000007</v>
      </c>
      <c r="U968" s="72">
        <v>77.164000000000001</v>
      </c>
      <c r="V968" s="72">
        <v>59.585000000000001</v>
      </c>
      <c r="W968" s="72">
        <v>39.070999999999998</v>
      </c>
      <c r="X968" s="72">
        <v>18.946000000000002</v>
      </c>
      <c r="Y968" s="72">
        <v>5.8319999999999999</v>
      </c>
      <c r="Z968" s="72">
        <v>0.81499999999999995</v>
      </c>
      <c r="AA968" s="72">
        <v>0.05</v>
      </c>
      <c r="AB968" s="4" t="s">
        <v>291</v>
      </c>
      <c r="AD968" s="1">
        <f t="shared" si="15"/>
        <v>64.713999999999999</v>
      </c>
    </row>
    <row r="969" spans="1:30" x14ac:dyDescent="0.3">
      <c r="A969" s="65">
        <v>968</v>
      </c>
      <c r="B969" s="66" t="s">
        <v>323</v>
      </c>
      <c r="C969" s="69" t="s">
        <v>98</v>
      </c>
      <c r="D969" s="71"/>
      <c r="E969" s="71">
        <v>72</v>
      </c>
      <c r="F969" s="71">
        <v>2080</v>
      </c>
      <c r="G969" s="72">
        <v>108.134</v>
      </c>
      <c r="H969" s="72">
        <v>109.78400000000001</v>
      </c>
      <c r="I969" s="72">
        <v>111.31399999999999</v>
      </c>
      <c r="J969" s="72">
        <v>113.44499999999999</v>
      </c>
      <c r="K969" s="72">
        <v>116.723</v>
      </c>
      <c r="L969" s="72">
        <v>120.44</v>
      </c>
      <c r="M969" s="72">
        <v>123.52500000000001</v>
      </c>
      <c r="N969" s="72">
        <v>124.896</v>
      </c>
      <c r="O969" s="72">
        <v>124.559</v>
      </c>
      <c r="P969" s="72">
        <v>123.7</v>
      </c>
      <c r="Q969" s="72">
        <v>123.157</v>
      </c>
      <c r="R969" s="72">
        <v>122.161</v>
      </c>
      <c r="S969" s="72">
        <v>117.901</v>
      </c>
      <c r="T969" s="72">
        <v>107.655</v>
      </c>
      <c r="U969" s="72">
        <v>84.66</v>
      </c>
      <c r="V969" s="72">
        <v>62.351999999999997</v>
      </c>
      <c r="W969" s="72">
        <v>41.47</v>
      </c>
      <c r="X969" s="72">
        <v>20.968</v>
      </c>
      <c r="Y969" s="72">
        <v>6.83</v>
      </c>
      <c r="Z969" s="72">
        <v>1.206</v>
      </c>
      <c r="AA969" s="72">
        <v>8.5000000000000006E-2</v>
      </c>
      <c r="AB969" s="4" t="s">
        <v>291</v>
      </c>
      <c r="AD969" s="1">
        <f t="shared" si="15"/>
        <v>70.558999999999997</v>
      </c>
    </row>
    <row r="970" spans="1:30" x14ac:dyDescent="0.3">
      <c r="A970" s="65">
        <v>969</v>
      </c>
      <c r="B970" s="66" t="s">
        <v>323</v>
      </c>
      <c r="C970" s="69" t="s">
        <v>98</v>
      </c>
      <c r="D970" s="71"/>
      <c r="E970" s="71">
        <v>72</v>
      </c>
      <c r="F970" s="71">
        <v>2085</v>
      </c>
      <c r="G970" s="72">
        <v>106.035</v>
      </c>
      <c r="H970" s="72">
        <v>108.21599999999999</v>
      </c>
      <c r="I970" s="72">
        <v>109.812</v>
      </c>
      <c r="J970" s="72">
        <v>111.501</v>
      </c>
      <c r="K970" s="72">
        <v>113.938</v>
      </c>
      <c r="L970" s="72">
        <v>117.33199999999999</v>
      </c>
      <c r="M970" s="72">
        <v>120.843</v>
      </c>
      <c r="N970" s="72">
        <v>123.563</v>
      </c>
      <c r="O970" s="72">
        <v>124.51900000000001</v>
      </c>
      <c r="P970" s="72">
        <v>123.721</v>
      </c>
      <c r="Q970" s="72">
        <v>122.13500000000001</v>
      </c>
      <c r="R970" s="72">
        <v>120.28</v>
      </c>
      <c r="S970" s="72">
        <v>117.264</v>
      </c>
      <c r="T970" s="72">
        <v>110.02200000000001</v>
      </c>
      <c r="U970" s="72">
        <v>95.555999999999997</v>
      </c>
      <c r="V970" s="72">
        <v>69.17</v>
      </c>
      <c r="W970" s="72">
        <v>44.152999999999999</v>
      </c>
      <c r="X970" s="72">
        <v>22.869</v>
      </c>
      <c r="Y970" s="72">
        <v>7.8680000000000003</v>
      </c>
      <c r="Z970" s="72">
        <v>1.4950000000000001</v>
      </c>
      <c r="AA970" s="72">
        <v>0.13500000000000001</v>
      </c>
      <c r="AB970" s="4" t="s">
        <v>291</v>
      </c>
      <c r="AD970" s="1">
        <f t="shared" si="15"/>
        <v>76.52</v>
      </c>
    </row>
    <row r="971" spans="1:30" x14ac:dyDescent="0.3">
      <c r="A971" s="65">
        <v>970</v>
      </c>
      <c r="B971" s="66" t="s">
        <v>323</v>
      </c>
      <c r="C971" s="69" t="s">
        <v>98</v>
      </c>
      <c r="D971" s="71"/>
      <c r="E971" s="71">
        <v>72</v>
      </c>
      <c r="F971" s="71">
        <v>2090</v>
      </c>
      <c r="G971" s="72">
        <v>103.68600000000001</v>
      </c>
      <c r="H971" s="72">
        <v>106.11199999999999</v>
      </c>
      <c r="I971" s="72">
        <v>108.24299999999999</v>
      </c>
      <c r="J971" s="72">
        <v>109.985</v>
      </c>
      <c r="K971" s="72">
        <v>111.961</v>
      </c>
      <c r="L971" s="72">
        <v>114.51</v>
      </c>
      <c r="M971" s="72">
        <v>117.718</v>
      </c>
      <c r="N971" s="72">
        <v>120.89700000000001</v>
      </c>
      <c r="O971" s="72">
        <v>123.23099999999999</v>
      </c>
      <c r="P971" s="72">
        <v>123.748</v>
      </c>
      <c r="Q971" s="72">
        <v>122.26900000000001</v>
      </c>
      <c r="R971" s="72">
        <v>119.47799999999999</v>
      </c>
      <c r="S971" s="72">
        <v>115.776</v>
      </c>
      <c r="T971" s="72">
        <v>109.902</v>
      </c>
      <c r="U971" s="72">
        <v>98.317999999999998</v>
      </c>
      <c r="V971" s="72">
        <v>78.899000000000001</v>
      </c>
      <c r="W971" s="72">
        <v>49.79</v>
      </c>
      <c r="X971" s="72">
        <v>24.978999999999999</v>
      </c>
      <c r="Y971" s="72">
        <v>8.9130000000000003</v>
      </c>
      <c r="Z971" s="72">
        <v>1.8109999999999999</v>
      </c>
      <c r="AA971" s="72">
        <v>0.18</v>
      </c>
      <c r="AB971" s="4" t="s">
        <v>291</v>
      </c>
      <c r="AD971" s="1">
        <f t="shared" si="15"/>
        <v>85.673000000000002</v>
      </c>
    </row>
    <row r="972" spans="1:30" x14ac:dyDescent="0.3">
      <c r="A972" s="65">
        <v>971</v>
      </c>
      <c r="B972" s="66" t="s">
        <v>323</v>
      </c>
      <c r="C972" s="69" t="s">
        <v>98</v>
      </c>
      <c r="D972" s="71"/>
      <c r="E972" s="71">
        <v>72</v>
      </c>
      <c r="F972" s="71">
        <v>2095</v>
      </c>
      <c r="G972" s="72">
        <v>101.526</v>
      </c>
      <c r="H972" s="72">
        <v>103.756</v>
      </c>
      <c r="I972" s="72">
        <v>106.13800000000001</v>
      </c>
      <c r="J972" s="72">
        <v>108.401</v>
      </c>
      <c r="K972" s="72">
        <v>110.411</v>
      </c>
      <c r="L972" s="72">
        <v>112.49</v>
      </c>
      <c r="M972" s="72">
        <v>114.877</v>
      </c>
      <c r="N972" s="72">
        <v>117.78400000000001</v>
      </c>
      <c r="O972" s="72">
        <v>120.61</v>
      </c>
      <c r="P972" s="72">
        <v>122.53100000000001</v>
      </c>
      <c r="Q972" s="72">
        <v>122.404</v>
      </c>
      <c r="R972" s="72">
        <v>119.798</v>
      </c>
      <c r="S972" s="72">
        <v>115.306</v>
      </c>
      <c r="T972" s="72">
        <v>108.961</v>
      </c>
      <c r="U972" s="72">
        <v>98.855000000000004</v>
      </c>
      <c r="V972" s="72">
        <v>82.003</v>
      </c>
      <c r="W972" s="72">
        <v>57.677999999999997</v>
      </c>
      <c r="X972" s="72">
        <v>28.85</v>
      </c>
      <c r="Y972" s="72">
        <v>10.087</v>
      </c>
      <c r="Z972" s="72">
        <v>2.1539999999999999</v>
      </c>
      <c r="AA972" s="72">
        <v>0.23200000000000001</v>
      </c>
      <c r="AB972" s="4" t="s">
        <v>291</v>
      </c>
      <c r="AD972" s="1">
        <f t="shared" si="15"/>
        <v>99.000999999999991</v>
      </c>
    </row>
    <row r="973" spans="1:30" x14ac:dyDescent="0.3">
      <c r="A973" s="65">
        <v>972</v>
      </c>
      <c r="B973" s="66" t="s">
        <v>323</v>
      </c>
      <c r="C973" s="69" t="s">
        <v>98</v>
      </c>
      <c r="D973" s="71"/>
      <c r="E973" s="71">
        <v>72</v>
      </c>
      <c r="F973" s="71">
        <v>2100</v>
      </c>
      <c r="G973" s="72">
        <v>99.756</v>
      </c>
      <c r="H973" s="72">
        <v>101.593</v>
      </c>
      <c r="I973" s="72">
        <v>103.78</v>
      </c>
      <c r="J973" s="72">
        <v>106.283</v>
      </c>
      <c r="K973" s="72">
        <v>108.789</v>
      </c>
      <c r="L973" s="72">
        <v>110.893</v>
      </c>
      <c r="M973" s="72">
        <v>112.82899999999999</v>
      </c>
      <c r="N973" s="72">
        <v>114.944</v>
      </c>
      <c r="O973" s="72">
        <v>117.538</v>
      </c>
      <c r="P973" s="72">
        <v>119.98699999999999</v>
      </c>
      <c r="Q973" s="72">
        <v>121.304</v>
      </c>
      <c r="R973" s="72">
        <v>120.111</v>
      </c>
      <c r="S973" s="72">
        <v>115.91200000000001</v>
      </c>
      <c r="T973" s="72">
        <v>108.959</v>
      </c>
      <c r="U973" s="72">
        <v>98.632000000000005</v>
      </c>
      <c r="V973" s="72">
        <v>83.266999999999996</v>
      </c>
      <c r="W973" s="72">
        <v>60.843000000000004</v>
      </c>
      <c r="X973" s="72">
        <v>34.185000000000002</v>
      </c>
      <c r="Y973" s="72">
        <v>12.048999999999999</v>
      </c>
      <c r="Z973" s="72">
        <v>2.5529999999999999</v>
      </c>
      <c r="AA973" s="72">
        <v>0.29299999999999998</v>
      </c>
      <c r="AB973" s="4" t="s">
        <v>291</v>
      </c>
      <c r="AD973" s="1">
        <f t="shared" si="15"/>
        <v>109.923</v>
      </c>
    </row>
    <row r="974" spans="1:30" x14ac:dyDescent="0.3">
      <c r="A974" s="65">
        <v>973</v>
      </c>
      <c r="B974" s="66" t="s">
        <v>323</v>
      </c>
      <c r="C974" s="69" t="s">
        <v>99</v>
      </c>
      <c r="D974" s="71"/>
      <c r="E974" s="71">
        <v>426</v>
      </c>
      <c r="F974" s="71">
        <v>2015</v>
      </c>
      <c r="G974" s="72">
        <v>141.02000000000001</v>
      </c>
      <c r="H974" s="72">
        <v>126.05500000000001</v>
      </c>
      <c r="I974" s="72">
        <v>122.84699999999999</v>
      </c>
      <c r="J974" s="72">
        <v>125.574</v>
      </c>
      <c r="K974" s="72">
        <v>116.896</v>
      </c>
      <c r="L974" s="72">
        <v>105.749</v>
      </c>
      <c r="M974" s="72">
        <v>86.843000000000004</v>
      </c>
      <c r="N974" s="72">
        <v>61.841000000000001</v>
      </c>
      <c r="O974" s="72">
        <v>41.561999999999998</v>
      </c>
      <c r="P974" s="72">
        <v>27.51</v>
      </c>
      <c r="Q974" s="72">
        <v>20.492999999999999</v>
      </c>
      <c r="R974" s="72">
        <v>19.768000000000001</v>
      </c>
      <c r="S974" s="72">
        <v>19.347000000000001</v>
      </c>
      <c r="T974" s="72">
        <v>16.477</v>
      </c>
      <c r="U974" s="72">
        <v>10.404</v>
      </c>
      <c r="V974" s="72">
        <v>6.7889999999999997</v>
      </c>
      <c r="W974" s="72">
        <v>3.67</v>
      </c>
      <c r="X974" s="72">
        <v>1.4670000000000001</v>
      </c>
      <c r="Y974" s="72">
        <v>0.374</v>
      </c>
      <c r="Z974" s="72">
        <v>3.6999999999999998E-2</v>
      </c>
      <c r="AA974" s="72">
        <v>2E-3</v>
      </c>
      <c r="AB974" s="4" t="s">
        <v>291</v>
      </c>
      <c r="AD974" s="1">
        <f t="shared" si="15"/>
        <v>5.55</v>
      </c>
    </row>
    <row r="975" spans="1:30" x14ac:dyDescent="0.3">
      <c r="A975" s="65">
        <v>974</v>
      </c>
      <c r="B975" s="66" t="s">
        <v>323</v>
      </c>
      <c r="C975" s="69" t="s">
        <v>99</v>
      </c>
      <c r="D975" s="71"/>
      <c r="E975" s="71">
        <v>426</v>
      </c>
      <c r="F975" s="71">
        <v>2020</v>
      </c>
      <c r="G975" s="72">
        <v>145.90199999999999</v>
      </c>
      <c r="H975" s="72">
        <v>138.512</v>
      </c>
      <c r="I975" s="72">
        <v>124.883</v>
      </c>
      <c r="J975" s="72">
        <v>120.91500000000001</v>
      </c>
      <c r="K975" s="72">
        <v>122.024</v>
      </c>
      <c r="L975" s="72">
        <v>111.852</v>
      </c>
      <c r="M975" s="72">
        <v>99.159000000000006</v>
      </c>
      <c r="N975" s="72">
        <v>78.816999999999993</v>
      </c>
      <c r="O975" s="72">
        <v>54.286000000000001</v>
      </c>
      <c r="P975" s="72">
        <v>35.835000000000001</v>
      </c>
      <c r="Q975" s="72">
        <v>23.413</v>
      </c>
      <c r="R975" s="72">
        <v>17.417000000000002</v>
      </c>
      <c r="S975" s="72">
        <v>16.591999999999999</v>
      </c>
      <c r="T975" s="72">
        <v>15.638999999999999</v>
      </c>
      <c r="U975" s="72">
        <v>12.326000000000001</v>
      </c>
      <c r="V975" s="72">
        <v>6.7859999999999996</v>
      </c>
      <c r="W975" s="72">
        <v>3.5920000000000001</v>
      </c>
      <c r="X975" s="72">
        <v>1.4</v>
      </c>
      <c r="Y975" s="72">
        <v>0.34799999999999998</v>
      </c>
      <c r="Z975" s="72">
        <v>4.9000000000000002E-2</v>
      </c>
      <c r="AA975" s="72">
        <v>3.0000000000000001E-3</v>
      </c>
      <c r="AB975" s="4" t="s">
        <v>291</v>
      </c>
      <c r="AD975" s="1">
        <f t="shared" si="15"/>
        <v>5.3920000000000003</v>
      </c>
    </row>
    <row r="976" spans="1:30" x14ac:dyDescent="0.3">
      <c r="A976" s="65">
        <v>975</v>
      </c>
      <c r="B976" s="66" t="s">
        <v>323</v>
      </c>
      <c r="C976" s="69" t="s">
        <v>99</v>
      </c>
      <c r="D976" s="71"/>
      <c r="E976" s="71">
        <v>426</v>
      </c>
      <c r="F976" s="71">
        <v>2025</v>
      </c>
      <c r="G976" s="72">
        <v>145.53200000000001</v>
      </c>
      <c r="H976" s="72">
        <v>143.82499999999999</v>
      </c>
      <c r="I976" s="72">
        <v>137.50200000000001</v>
      </c>
      <c r="J976" s="72">
        <v>123.15600000000001</v>
      </c>
      <c r="K976" s="72">
        <v>117.589</v>
      </c>
      <c r="L976" s="72">
        <v>117.121</v>
      </c>
      <c r="M976" s="72">
        <v>105.648</v>
      </c>
      <c r="N976" s="72">
        <v>91.28</v>
      </c>
      <c r="O976" s="72">
        <v>70.62</v>
      </c>
      <c r="P976" s="72">
        <v>47.74</v>
      </c>
      <c r="Q976" s="72">
        <v>30.896999999999998</v>
      </c>
      <c r="R976" s="72">
        <v>19.986999999999998</v>
      </c>
      <c r="S976" s="72">
        <v>14.609</v>
      </c>
      <c r="T976" s="72">
        <v>13.414999999999999</v>
      </c>
      <c r="U976" s="72">
        <v>11.749000000000001</v>
      </c>
      <c r="V976" s="72">
        <v>8.1189999999999998</v>
      </c>
      <c r="W976" s="72">
        <v>3.6360000000000001</v>
      </c>
      <c r="X976" s="72">
        <v>1.387</v>
      </c>
      <c r="Y976" s="72">
        <v>0.33600000000000002</v>
      </c>
      <c r="Z976" s="72">
        <v>4.4999999999999998E-2</v>
      </c>
      <c r="AA976" s="72">
        <v>3.0000000000000001E-3</v>
      </c>
      <c r="AB976" s="4">
        <v>0</v>
      </c>
      <c r="AD976" s="1">
        <f t="shared" si="15"/>
        <v>5.407</v>
      </c>
    </row>
    <row r="977" spans="1:30" x14ac:dyDescent="0.3">
      <c r="A977" s="65">
        <v>976</v>
      </c>
      <c r="B977" s="66" t="s">
        <v>323</v>
      </c>
      <c r="C977" s="69" t="s">
        <v>99</v>
      </c>
      <c r="D977" s="71"/>
      <c r="E977" s="71">
        <v>426</v>
      </c>
      <c r="F977" s="71">
        <v>2030</v>
      </c>
      <c r="G977" s="72">
        <v>143.53899999999999</v>
      </c>
      <c r="H977" s="72">
        <v>143.791</v>
      </c>
      <c r="I977" s="72">
        <v>142.935</v>
      </c>
      <c r="J977" s="72">
        <v>135.941</v>
      </c>
      <c r="K977" s="72">
        <v>120.06</v>
      </c>
      <c r="L977" s="72">
        <v>113.126</v>
      </c>
      <c r="M977" s="72">
        <v>111.35899999999999</v>
      </c>
      <c r="N977" s="72">
        <v>98.507999999999996</v>
      </c>
      <c r="O977" s="72">
        <v>83.409000000000006</v>
      </c>
      <c r="P977" s="72">
        <v>63.564</v>
      </c>
      <c r="Q977" s="72">
        <v>42.107999999999997</v>
      </c>
      <c r="R977" s="72">
        <v>26.768999999999998</v>
      </c>
      <c r="S977" s="72">
        <v>16.885000000000002</v>
      </c>
      <c r="T977" s="72">
        <v>11.856999999999999</v>
      </c>
      <c r="U977" s="72">
        <v>10.130000000000001</v>
      </c>
      <c r="V977" s="72">
        <v>7.8179999999999996</v>
      </c>
      <c r="W977" s="72">
        <v>4.4189999999999996</v>
      </c>
      <c r="X977" s="72">
        <v>1.425</v>
      </c>
      <c r="Y977" s="72">
        <v>0.33900000000000002</v>
      </c>
      <c r="Z977" s="72">
        <v>4.3999999999999997E-2</v>
      </c>
      <c r="AA977" s="72">
        <v>3.0000000000000001E-3</v>
      </c>
      <c r="AB977" s="4">
        <v>0</v>
      </c>
      <c r="AD977" s="1">
        <f t="shared" si="15"/>
        <v>6.2299999999999995</v>
      </c>
    </row>
    <row r="978" spans="1:30" x14ac:dyDescent="0.3">
      <c r="A978" s="65">
        <v>977</v>
      </c>
      <c r="B978" s="66" t="s">
        <v>323</v>
      </c>
      <c r="C978" s="69" t="s">
        <v>99</v>
      </c>
      <c r="D978" s="71"/>
      <c r="E978" s="71">
        <v>426</v>
      </c>
      <c r="F978" s="71">
        <v>2035</v>
      </c>
      <c r="G978" s="72">
        <v>143.55199999999999</v>
      </c>
      <c r="H978" s="72">
        <v>142.054</v>
      </c>
      <c r="I978" s="72">
        <v>143.03100000000001</v>
      </c>
      <c r="J978" s="72">
        <v>141.50200000000001</v>
      </c>
      <c r="K978" s="72">
        <v>132.97399999999999</v>
      </c>
      <c r="L978" s="72">
        <v>115.947</v>
      </c>
      <c r="M978" s="72">
        <v>108.145</v>
      </c>
      <c r="N978" s="72">
        <v>104.999</v>
      </c>
      <c r="O978" s="72">
        <v>91.486000000000004</v>
      </c>
      <c r="P978" s="72">
        <v>76.536000000000001</v>
      </c>
      <c r="Q978" s="72">
        <v>57.308</v>
      </c>
      <c r="R978" s="72">
        <v>37.177999999999997</v>
      </c>
      <c r="S978" s="72">
        <v>22.899000000000001</v>
      </c>
      <c r="T978" s="72">
        <v>13.803000000000001</v>
      </c>
      <c r="U978" s="72">
        <v>9.0009999999999994</v>
      </c>
      <c r="V978" s="72">
        <v>6.7969999999999997</v>
      </c>
      <c r="W978" s="72">
        <v>4.3099999999999996</v>
      </c>
      <c r="X978" s="72">
        <v>1.7609999999999999</v>
      </c>
      <c r="Y978" s="72">
        <v>0.35199999999999998</v>
      </c>
      <c r="Z978" s="72">
        <v>4.4999999999999998E-2</v>
      </c>
      <c r="AA978" s="72">
        <v>3.0000000000000001E-3</v>
      </c>
      <c r="AB978" s="4">
        <v>0</v>
      </c>
      <c r="AD978" s="1">
        <f t="shared" si="15"/>
        <v>6.4710000000000001</v>
      </c>
    </row>
    <row r="979" spans="1:30" x14ac:dyDescent="0.3">
      <c r="A979" s="65">
        <v>978</v>
      </c>
      <c r="B979" s="66" t="s">
        <v>323</v>
      </c>
      <c r="C979" s="69" t="s">
        <v>99</v>
      </c>
      <c r="D979" s="71"/>
      <c r="E979" s="71">
        <v>426</v>
      </c>
      <c r="F979" s="71">
        <v>2040</v>
      </c>
      <c r="G979" s="72">
        <v>144.31700000000001</v>
      </c>
      <c r="H979" s="72">
        <v>142.249</v>
      </c>
      <c r="I979" s="72">
        <v>141.38499999999999</v>
      </c>
      <c r="J979" s="72">
        <v>141.733</v>
      </c>
      <c r="K979" s="72">
        <v>138.68899999999999</v>
      </c>
      <c r="L979" s="72">
        <v>129.06299999999999</v>
      </c>
      <c r="M979" s="72">
        <v>111.53400000000001</v>
      </c>
      <c r="N979" s="72">
        <v>102.914</v>
      </c>
      <c r="O979" s="72">
        <v>98.858999999999995</v>
      </c>
      <c r="P979" s="72">
        <v>85.245000000000005</v>
      </c>
      <c r="Q979" s="72">
        <v>70.221999999999994</v>
      </c>
      <c r="R979" s="72">
        <v>51.506</v>
      </c>
      <c r="S979" s="72">
        <v>32.311</v>
      </c>
      <c r="T979" s="72">
        <v>18.925999999999998</v>
      </c>
      <c r="U979" s="72">
        <v>10.558</v>
      </c>
      <c r="V979" s="72">
        <v>6.0819999999999999</v>
      </c>
      <c r="W979" s="72">
        <v>3.7850000000000001</v>
      </c>
      <c r="X979" s="72">
        <v>1.7410000000000001</v>
      </c>
      <c r="Y979" s="72">
        <v>0.442</v>
      </c>
      <c r="Z979" s="72">
        <v>4.8000000000000001E-2</v>
      </c>
      <c r="AA979" s="72">
        <v>3.0000000000000001E-3</v>
      </c>
      <c r="AB979" s="4">
        <v>0</v>
      </c>
      <c r="AD979" s="1">
        <f t="shared" si="15"/>
        <v>6.0190000000000001</v>
      </c>
    </row>
    <row r="980" spans="1:30" x14ac:dyDescent="0.3">
      <c r="A980" s="65">
        <v>979</v>
      </c>
      <c r="B980" s="66" t="s">
        <v>323</v>
      </c>
      <c r="C980" s="69" t="s">
        <v>99</v>
      </c>
      <c r="D980" s="71"/>
      <c r="E980" s="71">
        <v>426</v>
      </c>
      <c r="F980" s="71">
        <v>2045</v>
      </c>
      <c r="G980" s="72">
        <v>144.43799999999999</v>
      </c>
      <c r="H980" s="72">
        <v>143.184</v>
      </c>
      <c r="I980" s="72">
        <v>141.64500000000001</v>
      </c>
      <c r="J980" s="72">
        <v>140.18100000000001</v>
      </c>
      <c r="K980" s="72">
        <v>139.09299999999999</v>
      </c>
      <c r="L980" s="72">
        <v>135.04499999999999</v>
      </c>
      <c r="M980" s="72">
        <v>124.98699999999999</v>
      </c>
      <c r="N980" s="72">
        <v>107.09</v>
      </c>
      <c r="O980" s="72">
        <v>97.968000000000004</v>
      </c>
      <c r="P980" s="72">
        <v>93.233999999999995</v>
      </c>
      <c r="Q980" s="72">
        <v>79.254999999999995</v>
      </c>
      <c r="R980" s="72">
        <v>63.994999999999997</v>
      </c>
      <c r="S980" s="72">
        <v>45.433</v>
      </c>
      <c r="T980" s="72">
        <v>27.082000000000001</v>
      </c>
      <c r="U980" s="72">
        <v>14.63</v>
      </c>
      <c r="V980" s="72">
        <v>7.1950000000000003</v>
      </c>
      <c r="W980" s="72">
        <v>3.419</v>
      </c>
      <c r="X980" s="72">
        <v>1.5489999999999999</v>
      </c>
      <c r="Y980" s="72">
        <v>0.443</v>
      </c>
      <c r="Z980" s="72">
        <v>0.06</v>
      </c>
      <c r="AA980" s="72">
        <v>3.0000000000000001E-3</v>
      </c>
      <c r="AB980" s="4">
        <v>0</v>
      </c>
      <c r="AD980" s="1">
        <f t="shared" si="15"/>
        <v>5.4739999999999993</v>
      </c>
    </row>
    <row r="981" spans="1:30" x14ac:dyDescent="0.3">
      <c r="A981" s="65">
        <v>980</v>
      </c>
      <c r="B981" s="66" t="s">
        <v>323</v>
      </c>
      <c r="C981" s="69" t="s">
        <v>99</v>
      </c>
      <c r="D981" s="71"/>
      <c r="E981" s="71">
        <v>426</v>
      </c>
      <c r="F981" s="71">
        <v>2050</v>
      </c>
      <c r="G981" s="72">
        <v>142.852</v>
      </c>
      <c r="H981" s="72">
        <v>143.42500000000001</v>
      </c>
      <c r="I981" s="72">
        <v>142.624</v>
      </c>
      <c r="J981" s="72">
        <v>140.49799999999999</v>
      </c>
      <c r="K981" s="72">
        <v>137.66999999999999</v>
      </c>
      <c r="L981" s="72">
        <v>135.71299999999999</v>
      </c>
      <c r="M981" s="72">
        <v>131.37299999999999</v>
      </c>
      <c r="N981" s="72">
        <v>120.985</v>
      </c>
      <c r="O981" s="72">
        <v>102.907</v>
      </c>
      <c r="P981" s="72">
        <v>93.257999999999996</v>
      </c>
      <c r="Q981" s="72">
        <v>87.575999999999993</v>
      </c>
      <c r="R981" s="72">
        <v>73.009</v>
      </c>
      <c r="S981" s="72">
        <v>57.154000000000003</v>
      </c>
      <c r="T981" s="72">
        <v>38.643999999999998</v>
      </c>
      <c r="U981" s="72">
        <v>21.263000000000002</v>
      </c>
      <c r="V981" s="72">
        <v>10.118</v>
      </c>
      <c r="W981" s="72">
        <v>4.1050000000000004</v>
      </c>
      <c r="X981" s="72">
        <v>1.4219999999999999</v>
      </c>
      <c r="Y981" s="72">
        <v>0.40200000000000002</v>
      </c>
      <c r="Z981" s="72">
        <v>6.0999999999999999E-2</v>
      </c>
      <c r="AA981" s="72">
        <v>4.0000000000000001E-3</v>
      </c>
      <c r="AB981" s="4">
        <v>0</v>
      </c>
      <c r="AD981" s="1">
        <f t="shared" si="15"/>
        <v>5.9939999999999998</v>
      </c>
    </row>
    <row r="982" spans="1:30" x14ac:dyDescent="0.3">
      <c r="A982" s="65">
        <v>981</v>
      </c>
      <c r="B982" s="66" t="s">
        <v>323</v>
      </c>
      <c r="C982" s="69" t="s">
        <v>99</v>
      </c>
      <c r="D982" s="71"/>
      <c r="E982" s="71">
        <v>426</v>
      </c>
      <c r="F982" s="71">
        <v>2055</v>
      </c>
      <c r="G982" s="72">
        <v>140.505</v>
      </c>
      <c r="H982" s="72">
        <v>141.94800000000001</v>
      </c>
      <c r="I982" s="72">
        <v>142.91900000000001</v>
      </c>
      <c r="J982" s="72">
        <v>141.55799999999999</v>
      </c>
      <c r="K982" s="72">
        <v>138.16200000000001</v>
      </c>
      <c r="L982" s="72">
        <v>134.59</v>
      </c>
      <c r="M982" s="72">
        <v>132.45599999999999</v>
      </c>
      <c r="N982" s="72">
        <v>127.828</v>
      </c>
      <c r="O982" s="72">
        <v>117.083</v>
      </c>
      <c r="P982" s="72">
        <v>98.674000000000007</v>
      </c>
      <c r="Q982" s="72">
        <v>88.265000000000001</v>
      </c>
      <c r="R982" s="72">
        <v>81.36</v>
      </c>
      <c r="S982" s="72">
        <v>65.88</v>
      </c>
      <c r="T982" s="72">
        <v>49.268999999999998</v>
      </c>
      <c r="U982" s="72">
        <v>30.867999999999999</v>
      </c>
      <c r="V982" s="72">
        <v>15.02</v>
      </c>
      <c r="W982" s="72">
        <v>5.9020000000000001</v>
      </c>
      <c r="X982" s="72">
        <v>1.7430000000000001</v>
      </c>
      <c r="Y982" s="72">
        <v>0.376</v>
      </c>
      <c r="Z982" s="72">
        <v>5.7000000000000002E-2</v>
      </c>
      <c r="AA982" s="72">
        <v>5.0000000000000001E-3</v>
      </c>
      <c r="AB982" s="4" t="s">
        <v>291</v>
      </c>
      <c r="AD982" s="1">
        <f t="shared" si="15"/>
        <v>8.083000000000002</v>
      </c>
    </row>
    <row r="983" spans="1:30" x14ac:dyDescent="0.3">
      <c r="A983" s="65">
        <v>982</v>
      </c>
      <c r="B983" s="66" t="s">
        <v>323</v>
      </c>
      <c r="C983" s="69" t="s">
        <v>99</v>
      </c>
      <c r="D983" s="71"/>
      <c r="E983" s="71">
        <v>426</v>
      </c>
      <c r="F983" s="71">
        <v>2060</v>
      </c>
      <c r="G983" s="72">
        <v>137.66499999999999</v>
      </c>
      <c r="H983" s="72">
        <v>139.70500000000001</v>
      </c>
      <c r="I983" s="72">
        <v>141.49299999999999</v>
      </c>
      <c r="J983" s="72">
        <v>141.93299999999999</v>
      </c>
      <c r="K983" s="72">
        <v>139.38900000000001</v>
      </c>
      <c r="L983" s="72">
        <v>135.31200000000001</v>
      </c>
      <c r="M983" s="72">
        <v>131.625</v>
      </c>
      <c r="N983" s="72">
        <v>129.25</v>
      </c>
      <c r="O983" s="72">
        <v>124.194</v>
      </c>
      <c r="P983" s="72">
        <v>112.875</v>
      </c>
      <c r="Q983" s="72">
        <v>93.951999999999998</v>
      </c>
      <c r="R983" s="72">
        <v>82.549000000000007</v>
      </c>
      <c r="S983" s="72">
        <v>74.031999999999996</v>
      </c>
      <c r="T983" s="72">
        <v>57.417000000000002</v>
      </c>
      <c r="U983" s="72">
        <v>39.944000000000003</v>
      </c>
      <c r="V983" s="72">
        <v>22.248999999999999</v>
      </c>
      <c r="W983" s="72">
        <v>8.9629999999999992</v>
      </c>
      <c r="X983" s="72">
        <v>2.5630000000000002</v>
      </c>
      <c r="Y983" s="72">
        <v>0.47199999999999998</v>
      </c>
      <c r="Z983" s="72">
        <v>5.2999999999999999E-2</v>
      </c>
      <c r="AA983" s="72">
        <v>4.0000000000000001E-3</v>
      </c>
      <c r="AB983" s="4" t="s">
        <v>291</v>
      </c>
      <c r="AD983" s="1">
        <f t="shared" si="15"/>
        <v>12.055</v>
      </c>
    </row>
    <row r="984" spans="1:30" x14ac:dyDescent="0.3">
      <c r="A984" s="65">
        <v>983</v>
      </c>
      <c r="B984" s="66" t="s">
        <v>323</v>
      </c>
      <c r="C984" s="69" t="s">
        <v>99</v>
      </c>
      <c r="D984" s="71"/>
      <c r="E984" s="71">
        <v>426</v>
      </c>
      <c r="F984" s="71">
        <v>2065</v>
      </c>
      <c r="G984" s="72">
        <v>134.40100000000001</v>
      </c>
      <c r="H984" s="72">
        <v>136.964</v>
      </c>
      <c r="I984" s="72">
        <v>139.29900000000001</v>
      </c>
      <c r="J984" s="72">
        <v>140.59</v>
      </c>
      <c r="K984" s="72">
        <v>139.92699999999999</v>
      </c>
      <c r="L984" s="72">
        <v>136.75200000000001</v>
      </c>
      <c r="M984" s="72">
        <v>132.58799999999999</v>
      </c>
      <c r="N984" s="72">
        <v>128.726</v>
      </c>
      <c r="O984" s="72">
        <v>125.96</v>
      </c>
      <c r="P984" s="72">
        <v>120.244</v>
      </c>
      <c r="Q984" s="72">
        <v>108.086</v>
      </c>
      <c r="R984" s="72">
        <v>88.43</v>
      </c>
      <c r="S984" s="72">
        <v>75.671000000000006</v>
      </c>
      <c r="T984" s="72">
        <v>65.134</v>
      </c>
      <c r="U984" s="72">
        <v>47.137</v>
      </c>
      <c r="V984" s="72">
        <v>29.292999999999999</v>
      </c>
      <c r="W984" s="72">
        <v>13.593</v>
      </c>
      <c r="X984" s="72">
        <v>4.016</v>
      </c>
      <c r="Y984" s="72">
        <v>0.72299999999999998</v>
      </c>
      <c r="Z984" s="72">
        <v>7.0000000000000007E-2</v>
      </c>
      <c r="AA984" s="72">
        <v>4.0000000000000001E-3</v>
      </c>
      <c r="AB984" s="4" t="s">
        <v>291</v>
      </c>
      <c r="AD984" s="1">
        <f t="shared" si="15"/>
        <v>18.406000000000002</v>
      </c>
    </row>
    <row r="985" spans="1:30" x14ac:dyDescent="0.3">
      <c r="A985" s="65">
        <v>984</v>
      </c>
      <c r="B985" s="66" t="s">
        <v>323</v>
      </c>
      <c r="C985" s="69" t="s">
        <v>99</v>
      </c>
      <c r="D985" s="71"/>
      <c r="E985" s="71">
        <v>426</v>
      </c>
      <c r="F985" s="71">
        <v>2070</v>
      </c>
      <c r="G985" s="72">
        <v>131.59</v>
      </c>
      <c r="H985" s="72">
        <v>133.78800000000001</v>
      </c>
      <c r="I985" s="72">
        <v>136.6</v>
      </c>
      <c r="J985" s="72">
        <v>138.476</v>
      </c>
      <c r="K985" s="72">
        <v>138.745</v>
      </c>
      <c r="L985" s="72">
        <v>137.49799999999999</v>
      </c>
      <c r="M985" s="72">
        <v>134.24799999999999</v>
      </c>
      <c r="N985" s="72">
        <v>129.94999999999999</v>
      </c>
      <c r="O985" s="72">
        <v>125.77500000000001</v>
      </c>
      <c r="P985" s="72">
        <v>122.38500000000001</v>
      </c>
      <c r="Q985" s="72">
        <v>115.687</v>
      </c>
      <c r="R985" s="72">
        <v>102.348</v>
      </c>
      <c r="S985" s="72">
        <v>81.641999999999996</v>
      </c>
      <c r="T985" s="72">
        <v>67.147000000000006</v>
      </c>
      <c r="U985" s="72">
        <v>54.06</v>
      </c>
      <c r="V985" s="72">
        <v>35.093000000000004</v>
      </c>
      <c r="W985" s="72">
        <v>18.285</v>
      </c>
      <c r="X985" s="72">
        <v>6.2770000000000001</v>
      </c>
      <c r="Y985" s="72">
        <v>1.1759999999999999</v>
      </c>
      <c r="Z985" s="72">
        <v>0.114</v>
      </c>
      <c r="AA985" s="72">
        <v>6.0000000000000001E-3</v>
      </c>
      <c r="AB985" s="4" t="s">
        <v>291</v>
      </c>
      <c r="AD985" s="1">
        <f t="shared" si="15"/>
        <v>25.858000000000001</v>
      </c>
    </row>
    <row r="986" spans="1:30" x14ac:dyDescent="0.3">
      <c r="A986" s="65">
        <v>985</v>
      </c>
      <c r="B986" s="66" t="s">
        <v>323</v>
      </c>
      <c r="C986" s="69" t="s">
        <v>99</v>
      </c>
      <c r="D986" s="71"/>
      <c r="E986" s="71">
        <v>426</v>
      </c>
      <c r="F986" s="71">
        <v>2075</v>
      </c>
      <c r="G986" s="72">
        <v>128.75</v>
      </c>
      <c r="H986" s="72">
        <v>131.054</v>
      </c>
      <c r="I986" s="72">
        <v>133.46600000000001</v>
      </c>
      <c r="J986" s="72">
        <v>135.851</v>
      </c>
      <c r="K986" s="72">
        <v>136.785</v>
      </c>
      <c r="L986" s="72">
        <v>136.52199999999999</v>
      </c>
      <c r="M986" s="72">
        <v>135.21100000000001</v>
      </c>
      <c r="N986" s="72">
        <v>131.845</v>
      </c>
      <c r="O986" s="72">
        <v>127.28</v>
      </c>
      <c r="P986" s="72">
        <v>122.58</v>
      </c>
      <c r="Q986" s="72">
        <v>118.227</v>
      </c>
      <c r="R986" s="72">
        <v>110.119</v>
      </c>
      <c r="S986" s="72">
        <v>95.128</v>
      </c>
      <c r="T986" s="72">
        <v>73.043999999999997</v>
      </c>
      <c r="U986" s="72">
        <v>56.304000000000002</v>
      </c>
      <c r="V986" s="72">
        <v>40.804000000000002</v>
      </c>
      <c r="W986" s="72">
        <v>22.338999999999999</v>
      </c>
      <c r="X986" s="72">
        <v>8.6809999999999992</v>
      </c>
      <c r="Y986" s="72">
        <v>1.9059999999999999</v>
      </c>
      <c r="Z986" s="72">
        <v>0.19500000000000001</v>
      </c>
      <c r="AA986" s="72">
        <v>0.01</v>
      </c>
      <c r="AB986" s="4" t="s">
        <v>291</v>
      </c>
      <c r="AD986" s="1">
        <f t="shared" si="15"/>
        <v>33.130999999999993</v>
      </c>
    </row>
    <row r="987" spans="1:30" x14ac:dyDescent="0.3">
      <c r="A987" s="65">
        <v>986</v>
      </c>
      <c r="B987" s="66" t="s">
        <v>323</v>
      </c>
      <c r="C987" s="69" t="s">
        <v>99</v>
      </c>
      <c r="D987" s="71"/>
      <c r="E987" s="71">
        <v>426</v>
      </c>
      <c r="F987" s="71">
        <v>2080</v>
      </c>
      <c r="G987" s="72">
        <v>125.617</v>
      </c>
      <c r="H987" s="72">
        <v>128.26</v>
      </c>
      <c r="I987" s="72">
        <v>130.75800000000001</v>
      </c>
      <c r="J987" s="72">
        <v>132.77600000000001</v>
      </c>
      <c r="K987" s="72">
        <v>134.28899999999999</v>
      </c>
      <c r="L987" s="72">
        <v>134.738</v>
      </c>
      <c r="M987" s="72">
        <v>134.42599999999999</v>
      </c>
      <c r="N987" s="72">
        <v>133.011</v>
      </c>
      <c r="O987" s="72">
        <v>129.398</v>
      </c>
      <c r="P987" s="72">
        <v>124.355</v>
      </c>
      <c r="Q987" s="72">
        <v>118.79600000000001</v>
      </c>
      <c r="R987" s="72">
        <v>113.021</v>
      </c>
      <c r="S987" s="72">
        <v>102.949</v>
      </c>
      <c r="T987" s="72">
        <v>85.786000000000001</v>
      </c>
      <c r="U987" s="72">
        <v>61.906999999999996</v>
      </c>
      <c r="V987" s="72">
        <v>43.134999999999998</v>
      </c>
      <c r="W987" s="72">
        <v>26.533000000000001</v>
      </c>
      <c r="X987" s="72">
        <v>10.936999999999999</v>
      </c>
      <c r="Y987" s="72">
        <v>2.7519999999999998</v>
      </c>
      <c r="Z987" s="72">
        <v>0.33300000000000002</v>
      </c>
      <c r="AA987" s="72">
        <v>1.7000000000000001E-2</v>
      </c>
      <c r="AB987" s="4" t="s">
        <v>291</v>
      </c>
      <c r="AD987" s="1">
        <f t="shared" si="15"/>
        <v>40.572000000000003</v>
      </c>
    </row>
    <row r="988" spans="1:30" x14ac:dyDescent="0.3">
      <c r="A988" s="65">
        <v>987</v>
      </c>
      <c r="B988" s="66" t="s">
        <v>323</v>
      </c>
      <c r="C988" s="69" t="s">
        <v>99</v>
      </c>
      <c r="D988" s="71"/>
      <c r="E988" s="71">
        <v>426</v>
      </c>
      <c r="F988" s="71">
        <v>2085</v>
      </c>
      <c r="G988" s="72">
        <v>122.47499999999999</v>
      </c>
      <c r="H988" s="72">
        <v>125.167</v>
      </c>
      <c r="I988" s="72">
        <v>127.989</v>
      </c>
      <c r="J988" s="72">
        <v>130.119</v>
      </c>
      <c r="K988" s="72">
        <v>131.334</v>
      </c>
      <c r="L988" s="72">
        <v>132.404</v>
      </c>
      <c r="M988" s="72">
        <v>132.822</v>
      </c>
      <c r="N988" s="72">
        <v>132.42699999999999</v>
      </c>
      <c r="O988" s="72">
        <v>130.77600000000001</v>
      </c>
      <c r="P988" s="72">
        <v>126.70699999999999</v>
      </c>
      <c r="Q988" s="72">
        <v>120.86</v>
      </c>
      <c r="R988" s="72">
        <v>113.994</v>
      </c>
      <c r="S988" s="72">
        <v>106.218</v>
      </c>
      <c r="T988" s="72">
        <v>93.519000000000005</v>
      </c>
      <c r="U988" s="72">
        <v>73.459999999999994</v>
      </c>
      <c r="V988" s="72">
        <v>48.133000000000003</v>
      </c>
      <c r="W988" s="72">
        <v>28.634</v>
      </c>
      <c r="X988" s="72">
        <v>13.385</v>
      </c>
      <c r="Y988" s="72">
        <v>3.617</v>
      </c>
      <c r="Z988" s="72">
        <v>0.50800000000000001</v>
      </c>
      <c r="AA988" s="72">
        <v>3.1E-2</v>
      </c>
      <c r="AB988" s="4" t="s">
        <v>291</v>
      </c>
      <c r="AD988" s="1">
        <f t="shared" si="15"/>
        <v>46.174999999999997</v>
      </c>
    </row>
    <row r="989" spans="1:30" x14ac:dyDescent="0.3">
      <c r="A989" s="65">
        <v>988</v>
      </c>
      <c r="B989" s="66" t="s">
        <v>323</v>
      </c>
      <c r="C989" s="69" t="s">
        <v>99</v>
      </c>
      <c r="D989" s="71"/>
      <c r="E989" s="71">
        <v>426</v>
      </c>
      <c r="F989" s="71">
        <v>2090</v>
      </c>
      <c r="G989" s="72">
        <v>119.27</v>
      </c>
      <c r="H989" s="72">
        <v>122.063</v>
      </c>
      <c r="I989" s="72">
        <v>124.91800000000001</v>
      </c>
      <c r="J989" s="72">
        <v>127.401</v>
      </c>
      <c r="K989" s="72">
        <v>128.79300000000001</v>
      </c>
      <c r="L989" s="72">
        <v>129.61099999999999</v>
      </c>
      <c r="M989" s="72">
        <v>130.66499999999999</v>
      </c>
      <c r="N989" s="72">
        <v>131.01900000000001</v>
      </c>
      <c r="O989" s="72">
        <v>130.41300000000001</v>
      </c>
      <c r="P989" s="72">
        <v>128.31800000000001</v>
      </c>
      <c r="Q989" s="72">
        <v>123.47</v>
      </c>
      <c r="R989" s="72">
        <v>116.378</v>
      </c>
      <c r="S989" s="72">
        <v>107.645</v>
      </c>
      <c r="T989" s="72">
        <v>97.14</v>
      </c>
      <c r="U989" s="72">
        <v>80.856999999999999</v>
      </c>
      <c r="V989" s="72">
        <v>57.92</v>
      </c>
      <c r="W989" s="72">
        <v>32.585999999999999</v>
      </c>
      <c r="X989" s="72">
        <v>14.856</v>
      </c>
      <c r="Y989" s="72">
        <v>4.6029999999999998</v>
      </c>
      <c r="Z989" s="72">
        <v>0.70299999999999996</v>
      </c>
      <c r="AA989" s="72">
        <v>0.05</v>
      </c>
      <c r="AB989" s="4" t="s">
        <v>291</v>
      </c>
      <c r="AD989" s="1">
        <f t="shared" si="15"/>
        <v>52.798000000000002</v>
      </c>
    </row>
    <row r="990" spans="1:30" x14ac:dyDescent="0.3">
      <c r="A990" s="65">
        <v>989</v>
      </c>
      <c r="B990" s="66" t="s">
        <v>323</v>
      </c>
      <c r="C990" s="69" t="s">
        <v>99</v>
      </c>
      <c r="D990" s="71"/>
      <c r="E990" s="71">
        <v>426</v>
      </c>
      <c r="F990" s="71">
        <v>2095</v>
      </c>
      <c r="G990" s="72">
        <v>116.274</v>
      </c>
      <c r="H990" s="72">
        <v>118.895</v>
      </c>
      <c r="I990" s="72">
        <v>121.837</v>
      </c>
      <c r="J990" s="72">
        <v>124.379</v>
      </c>
      <c r="K990" s="72">
        <v>126.19</v>
      </c>
      <c r="L990" s="72">
        <v>127.224</v>
      </c>
      <c r="M990" s="72">
        <v>128.04</v>
      </c>
      <c r="N990" s="72">
        <v>129.04900000000001</v>
      </c>
      <c r="O990" s="72">
        <v>129.21600000000001</v>
      </c>
      <c r="P990" s="72">
        <v>128.20099999999999</v>
      </c>
      <c r="Q990" s="72">
        <v>125.34699999999999</v>
      </c>
      <c r="R990" s="72">
        <v>119.276</v>
      </c>
      <c r="S990" s="72">
        <v>110.386</v>
      </c>
      <c r="T990" s="72">
        <v>99.063000000000002</v>
      </c>
      <c r="U990" s="72">
        <v>84.748000000000005</v>
      </c>
      <c r="V990" s="72">
        <v>64.596999999999994</v>
      </c>
      <c r="W990" s="72">
        <v>39.942</v>
      </c>
      <c r="X990" s="72">
        <v>17.356999999999999</v>
      </c>
      <c r="Y990" s="72">
        <v>5.3010000000000002</v>
      </c>
      <c r="Z990" s="72">
        <v>0.94</v>
      </c>
      <c r="AA990" s="72">
        <v>7.2999999999999995E-2</v>
      </c>
      <c r="AB990" s="4">
        <v>0</v>
      </c>
      <c r="AD990" s="1">
        <f t="shared" si="15"/>
        <v>63.613</v>
      </c>
    </row>
    <row r="991" spans="1:30" x14ac:dyDescent="0.3">
      <c r="A991" s="65">
        <v>990</v>
      </c>
      <c r="B991" s="66" t="s">
        <v>323</v>
      </c>
      <c r="C991" s="69" t="s">
        <v>99</v>
      </c>
      <c r="D991" s="71"/>
      <c r="E991" s="71">
        <v>426</v>
      </c>
      <c r="F991" s="71">
        <v>2100</v>
      </c>
      <c r="G991" s="72">
        <v>113.401</v>
      </c>
      <c r="H991" s="72">
        <v>115.935</v>
      </c>
      <c r="I991" s="72">
        <v>118.687</v>
      </c>
      <c r="J991" s="72">
        <v>121.34699999999999</v>
      </c>
      <c r="K991" s="72">
        <v>123.28</v>
      </c>
      <c r="L991" s="72">
        <v>124.76900000000001</v>
      </c>
      <c r="M991" s="72">
        <v>125.81100000000001</v>
      </c>
      <c r="N991" s="72">
        <v>126.602</v>
      </c>
      <c r="O991" s="72">
        <v>127.45099999999999</v>
      </c>
      <c r="P991" s="72">
        <v>127.244</v>
      </c>
      <c r="Q991" s="72">
        <v>125.50700000000001</v>
      </c>
      <c r="R991" s="72">
        <v>121.449</v>
      </c>
      <c r="S991" s="72">
        <v>113.601</v>
      </c>
      <c r="T991" s="72">
        <v>102.18</v>
      </c>
      <c r="U991" s="72">
        <v>87.158000000000001</v>
      </c>
      <c r="V991" s="72">
        <v>68.551000000000002</v>
      </c>
      <c r="W991" s="72">
        <v>45.365000000000002</v>
      </c>
      <c r="X991" s="72">
        <v>21.867000000000001</v>
      </c>
      <c r="Y991" s="72">
        <v>6.4470000000000001</v>
      </c>
      <c r="Z991" s="72">
        <v>1.1419999999999999</v>
      </c>
      <c r="AA991" s="72">
        <v>0.104</v>
      </c>
      <c r="AB991" s="4">
        <v>0</v>
      </c>
      <c r="AD991" s="1">
        <f t="shared" si="15"/>
        <v>74.924999999999997</v>
      </c>
    </row>
    <row r="992" spans="1:30" x14ac:dyDescent="0.3">
      <c r="A992" s="65">
        <v>991</v>
      </c>
      <c r="B992" s="66" t="s">
        <v>323</v>
      </c>
      <c r="C992" s="69" t="s">
        <v>100</v>
      </c>
      <c r="D992" s="71"/>
      <c r="E992" s="71">
        <v>516</v>
      </c>
      <c r="F992" s="71">
        <v>2015</v>
      </c>
      <c r="G992" s="72">
        <v>168.56700000000001</v>
      </c>
      <c r="H992" s="72">
        <v>145.74</v>
      </c>
      <c r="I992" s="72">
        <v>136.077</v>
      </c>
      <c r="J992" s="72">
        <v>132.79900000000001</v>
      </c>
      <c r="K992" s="72">
        <v>125.01</v>
      </c>
      <c r="L992" s="72">
        <v>104.011</v>
      </c>
      <c r="M992" s="72">
        <v>82.832999999999998</v>
      </c>
      <c r="N992" s="72">
        <v>69.861000000000004</v>
      </c>
      <c r="O992" s="72">
        <v>56.393000000000001</v>
      </c>
      <c r="P992" s="72">
        <v>44.183999999999997</v>
      </c>
      <c r="Q992" s="72">
        <v>34.686999999999998</v>
      </c>
      <c r="R992" s="72">
        <v>25.765999999999998</v>
      </c>
      <c r="S992" s="72">
        <v>18.98</v>
      </c>
      <c r="T992" s="72">
        <v>14.144</v>
      </c>
      <c r="U992" s="72">
        <v>9.77</v>
      </c>
      <c r="V992" s="72">
        <v>5.7359999999999998</v>
      </c>
      <c r="W992" s="72">
        <v>2.8730000000000002</v>
      </c>
      <c r="X992" s="72">
        <v>1.0609999999999999</v>
      </c>
      <c r="Y992" s="72">
        <v>0.218</v>
      </c>
      <c r="Z992" s="72">
        <v>2.3E-2</v>
      </c>
      <c r="AA992" s="72">
        <v>1E-3</v>
      </c>
      <c r="AB992" s="4">
        <v>0</v>
      </c>
      <c r="AD992" s="1">
        <f t="shared" si="15"/>
        <v>4.1760000000000002</v>
      </c>
    </row>
    <row r="993" spans="1:30" x14ac:dyDescent="0.3">
      <c r="A993" s="65">
        <v>992</v>
      </c>
      <c r="B993" s="66" t="s">
        <v>323</v>
      </c>
      <c r="C993" s="69" t="s">
        <v>100</v>
      </c>
      <c r="D993" s="71"/>
      <c r="E993" s="71">
        <v>516</v>
      </c>
      <c r="F993" s="71">
        <v>2020</v>
      </c>
      <c r="G993" s="72">
        <v>176.905</v>
      </c>
      <c r="H993" s="72">
        <v>167.16800000000001</v>
      </c>
      <c r="I993" s="72">
        <v>145.07400000000001</v>
      </c>
      <c r="J993" s="72">
        <v>135.17099999999999</v>
      </c>
      <c r="K993" s="72">
        <v>131.328</v>
      </c>
      <c r="L993" s="72">
        <v>123.05200000000001</v>
      </c>
      <c r="M993" s="72">
        <v>101.614</v>
      </c>
      <c r="N993" s="72">
        <v>79.742000000000004</v>
      </c>
      <c r="O993" s="72">
        <v>66.131</v>
      </c>
      <c r="P993" s="72">
        <v>52.844000000000001</v>
      </c>
      <c r="Q993" s="72">
        <v>40.972999999999999</v>
      </c>
      <c r="R993" s="72">
        <v>31.771999999999998</v>
      </c>
      <c r="S993" s="72">
        <v>23.001999999999999</v>
      </c>
      <c r="T993" s="72">
        <v>16.184000000000001</v>
      </c>
      <c r="U993" s="72">
        <v>11.135999999999999</v>
      </c>
      <c r="V993" s="72">
        <v>6.742</v>
      </c>
      <c r="W993" s="72">
        <v>3.206</v>
      </c>
      <c r="X993" s="72">
        <v>1.1479999999999999</v>
      </c>
      <c r="Y993" s="72">
        <v>0.26200000000000001</v>
      </c>
      <c r="Z993" s="72">
        <v>0.03</v>
      </c>
      <c r="AA993" s="72">
        <v>2E-3</v>
      </c>
      <c r="AB993" s="4">
        <v>0</v>
      </c>
      <c r="AD993" s="1">
        <f t="shared" si="15"/>
        <v>4.6479999999999997</v>
      </c>
    </row>
    <row r="994" spans="1:30" x14ac:dyDescent="0.3">
      <c r="A994" s="65">
        <v>993</v>
      </c>
      <c r="B994" s="66" t="s">
        <v>323</v>
      </c>
      <c r="C994" s="69" t="s">
        <v>100</v>
      </c>
      <c r="D994" s="71"/>
      <c r="E994" s="71">
        <v>516</v>
      </c>
      <c r="F994" s="71">
        <v>2025</v>
      </c>
      <c r="G994" s="72">
        <v>182.03</v>
      </c>
      <c r="H994" s="72">
        <v>175.714</v>
      </c>
      <c r="I994" s="72">
        <v>166.57300000000001</v>
      </c>
      <c r="J994" s="72">
        <v>144.28899999999999</v>
      </c>
      <c r="K994" s="72">
        <v>133.80000000000001</v>
      </c>
      <c r="L994" s="72">
        <v>129.38800000000001</v>
      </c>
      <c r="M994" s="72">
        <v>120.48</v>
      </c>
      <c r="N994" s="72">
        <v>98.347999999999999</v>
      </c>
      <c r="O994" s="72">
        <v>76.144999999999996</v>
      </c>
      <c r="P994" s="72">
        <v>62.473999999999997</v>
      </c>
      <c r="Q994" s="72">
        <v>49.271000000000001</v>
      </c>
      <c r="R994" s="72">
        <v>37.654000000000003</v>
      </c>
      <c r="S994" s="72">
        <v>28.452999999999999</v>
      </c>
      <c r="T994" s="72">
        <v>19.692</v>
      </c>
      <c r="U994" s="72">
        <v>12.821</v>
      </c>
      <c r="V994" s="72">
        <v>7.7539999999999996</v>
      </c>
      <c r="W994" s="72">
        <v>3.8180000000000001</v>
      </c>
      <c r="X994" s="72">
        <v>1.2989999999999999</v>
      </c>
      <c r="Y994" s="72">
        <v>0.28699999999999998</v>
      </c>
      <c r="Z994" s="72">
        <v>3.5000000000000003E-2</v>
      </c>
      <c r="AA994" s="72">
        <v>2E-3</v>
      </c>
      <c r="AB994" s="4">
        <v>1E-3</v>
      </c>
      <c r="AD994" s="1">
        <f t="shared" si="15"/>
        <v>5.4420000000000002</v>
      </c>
    </row>
    <row r="995" spans="1:30" x14ac:dyDescent="0.3">
      <c r="A995" s="65">
        <v>994</v>
      </c>
      <c r="B995" s="66" t="s">
        <v>323</v>
      </c>
      <c r="C995" s="69" t="s">
        <v>100</v>
      </c>
      <c r="D995" s="71"/>
      <c r="E995" s="71">
        <v>516</v>
      </c>
      <c r="F995" s="71">
        <v>2030</v>
      </c>
      <c r="G995" s="72">
        <v>185.12</v>
      </c>
      <c r="H995" s="72">
        <v>181.09100000000001</v>
      </c>
      <c r="I995" s="72">
        <v>175.22</v>
      </c>
      <c r="J995" s="72">
        <v>165.94</v>
      </c>
      <c r="K995" s="72">
        <v>143.262</v>
      </c>
      <c r="L995" s="72">
        <v>132.31700000000001</v>
      </c>
      <c r="M995" s="72">
        <v>127.21599999999999</v>
      </c>
      <c r="N995" s="72">
        <v>117.33</v>
      </c>
      <c r="O995" s="72">
        <v>94.79</v>
      </c>
      <c r="P995" s="72">
        <v>72.744</v>
      </c>
      <c r="Q995" s="72">
        <v>58.883000000000003</v>
      </c>
      <c r="R995" s="72">
        <v>45.643000000000001</v>
      </c>
      <c r="S995" s="72">
        <v>33.93</v>
      </c>
      <c r="T995" s="72">
        <v>24.506</v>
      </c>
      <c r="U995" s="72">
        <v>15.709</v>
      </c>
      <c r="V995" s="72">
        <v>9.0120000000000005</v>
      </c>
      <c r="W995" s="72">
        <v>4.4470000000000001</v>
      </c>
      <c r="X995" s="72">
        <v>1.569</v>
      </c>
      <c r="Y995" s="72">
        <v>0.33100000000000002</v>
      </c>
      <c r="Z995" s="72">
        <v>3.9E-2</v>
      </c>
      <c r="AA995" s="72">
        <v>3.0000000000000001E-3</v>
      </c>
      <c r="AB995" s="4">
        <v>1E-3</v>
      </c>
      <c r="AD995" s="1">
        <f t="shared" si="15"/>
        <v>6.3900000000000006</v>
      </c>
    </row>
    <row r="996" spans="1:30" x14ac:dyDescent="0.3">
      <c r="A996" s="65">
        <v>995</v>
      </c>
      <c r="B996" s="66" t="s">
        <v>323</v>
      </c>
      <c r="C996" s="69" t="s">
        <v>100</v>
      </c>
      <c r="D996" s="71"/>
      <c r="E996" s="71">
        <v>516</v>
      </c>
      <c r="F996" s="71">
        <v>2035</v>
      </c>
      <c r="G996" s="72">
        <v>188.327</v>
      </c>
      <c r="H996" s="72">
        <v>184.31899999999999</v>
      </c>
      <c r="I996" s="72">
        <v>180.666</v>
      </c>
      <c r="J996" s="72">
        <v>174.648</v>
      </c>
      <c r="K996" s="72">
        <v>164.93899999999999</v>
      </c>
      <c r="L996" s="72">
        <v>141.92699999999999</v>
      </c>
      <c r="M996" s="72">
        <v>130.44300000000001</v>
      </c>
      <c r="N996" s="72">
        <v>124.42</v>
      </c>
      <c r="O996" s="72">
        <v>113.81</v>
      </c>
      <c r="P996" s="72">
        <v>91.278999999999996</v>
      </c>
      <c r="Q996" s="72">
        <v>69.212999999999994</v>
      </c>
      <c r="R996" s="72">
        <v>55.015000000000001</v>
      </c>
      <c r="S996" s="72">
        <v>41.414000000000001</v>
      </c>
      <c r="T996" s="72">
        <v>29.417000000000002</v>
      </c>
      <c r="U996" s="72">
        <v>19.701000000000001</v>
      </c>
      <c r="V996" s="72">
        <v>11.16</v>
      </c>
      <c r="W996" s="72">
        <v>5.2389999999999999</v>
      </c>
      <c r="X996" s="72">
        <v>1.857</v>
      </c>
      <c r="Y996" s="72">
        <v>0.40600000000000003</v>
      </c>
      <c r="Z996" s="72">
        <v>4.4999999999999998E-2</v>
      </c>
      <c r="AA996" s="72">
        <v>3.0000000000000001E-3</v>
      </c>
      <c r="AB996" s="4" t="s">
        <v>291</v>
      </c>
      <c r="AD996" s="1">
        <f t="shared" si="15"/>
        <v>7.55</v>
      </c>
    </row>
    <row r="997" spans="1:30" x14ac:dyDescent="0.3">
      <c r="A997" s="65">
        <v>996</v>
      </c>
      <c r="B997" s="66" t="s">
        <v>323</v>
      </c>
      <c r="C997" s="69" t="s">
        <v>100</v>
      </c>
      <c r="D997" s="71"/>
      <c r="E997" s="71">
        <v>516</v>
      </c>
      <c r="F997" s="71">
        <v>2040</v>
      </c>
      <c r="G997" s="72">
        <v>192.23599999999999</v>
      </c>
      <c r="H997" s="72">
        <v>187.607</v>
      </c>
      <c r="I997" s="72">
        <v>183.93100000000001</v>
      </c>
      <c r="J997" s="72">
        <v>180.14599999999999</v>
      </c>
      <c r="K997" s="72">
        <v>173.71600000000001</v>
      </c>
      <c r="L997" s="72">
        <v>163.63900000000001</v>
      </c>
      <c r="M997" s="72">
        <v>140.279</v>
      </c>
      <c r="N997" s="72">
        <v>128.10400000000001</v>
      </c>
      <c r="O997" s="72">
        <v>121.35</v>
      </c>
      <c r="P997" s="72">
        <v>110.276</v>
      </c>
      <c r="Q997" s="72">
        <v>87.497</v>
      </c>
      <c r="R997" s="72">
        <v>65.194999999999993</v>
      </c>
      <c r="S997" s="72">
        <v>50.325000000000003</v>
      </c>
      <c r="T997" s="72">
        <v>36.192999999999998</v>
      </c>
      <c r="U997" s="72">
        <v>23.866</v>
      </c>
      <c r="V997" s="72">
        <v>14.173</v>
      </c>
      <c r="W997" s="72">
        <v>6.5890000000000004</v>
      </c>
      <c r="X997" s="72">
        <v>2.2240000000000002</v>
      </c>
      <c r="Y997" s="72">
        <v>0.48799999999999999</v>
      </c>
      <c r="Z997" s="72">
        <v>5.7000000000000002E-2</v>
      </c>
      <c r="AA997" s="72">
        <v>3.0000000000000001E-3</v>
      </c>
      <c r="AB997" s="4" t="s">
        <v>291</v>
      </c>
      <c r="AD997" s="1">
        <f t="shared" si="15"/>
        <v>9.3610000000000007</v>
      </c>
    </row>
    <row r="998" spans="1:30" x14ac:dyDescent="0.3">
      <c r="A998" s="65">
        <v>997</v>
      </c>
      <c r="B998" s="66" t="s">
        <v>323</v>
      </c>
      <c r="C998" s="69" t="s">
        <v>100</v>
      </c>
      <c r="D998" s="71"/>
      <c r="E998" s="71">
        <v>516</v>
      </c>
      <c r="F998" s="71">
        <v>2045</v>
      </c>
      <c r="G998" s="72">
        <v>196.12299999999999</v>
      </c>
      <c r="H998" s="72">
        <v>191.589</v>
      </c>
      <c r="I998" s="72">
        <v>187.25200000000001</v>
      </c>
      <c r="J998" s="72">
        <v>183.453</v>
      </c>
      <c r="K998" s="72">
        <v>179.286</v>
      </c>
      <c r="L998" s="72">
        <v>172.542</v>
      </c>
      <c r="M998" s="72">
        <v>162.09899999999999</v>
      </c>
      <c r="N998" s="72">
        <v>138.27500000000001</v>
      </c>
      <c r="O998" s="72">
        <v>125.548</v>
      </c>
      <c r="P998" s="72">
        <v>118.179</v>
      </c>
      <c r="Q998" s="72">
        <v>106.31</v>
      </c>
      <c r="R998" s="72">
        <v>82.944999999999993</v>
      </c>
      <c r="S998" s="72">
        <v>60.095999999999997</v>
      </c>
      <c r="T998" s="72">
        <v>44.356000000000002</v>
      </c>
      <c r="U998" s="72">
        <v>29.635000000000002</v>
      </c>
      <c r="V998" s="72">
        <v>17.370999999999999</v>
      </c>
      <c r="W998" s="72">
        <v>8.4890000000000008</v>
      </c>
      <c r="X998" s="72">
        <v>2.8450000000000002</v>
      </c>
      <c r="Y998" s="72">
        <v>0.59699999999999998</v>
      </c>
      <c r="Z998" s="72">
        <v>6.9000000000000006E-2</v>
      </c>
      <c r="AA998" s="72">
        <v>4.0000000000000001E-3</v>
      </c>
      <c r="AB998" s="4" t="s">
        <v>291</v>
      </c>
      <c r="AD998" s="1">
        <f t="shared" si="15"/>
        <v>12.004000000000001</v>
      </c>
    </row>
    <row r="999" spans="1:30" x14ac:dyDescent="0.3">
      <c r="A999" s="65">
        <v>998</v>
      </c>
      <c r="B999" s="66" t="s">
        <v>323</v>
      </c>
      <c r="C999" s="69" t="s">
        <v>100</v>
      </c>
      <c r="D999" s="71"/>
      <c r="E999" s="71">
        <v>516</v>
      </c>
      <c r="F999" s="71">
        <v>2050</v>
      </c>
      <c r="G999" s="72">
        <v>197.89699999999999</v>
      </c>
      <c r="H999" s="72">
        <v>195.54599999999999</v>
      </c>
      <c r="I999" s="72">
        <v>191.26400000000001</v>
      </c>
      <c r="J999" s="72">
        <v>186.815</v>
      </c>
      <c r="K999" s="72">
        <v>182.66800000000001</v>
      </c>
      <c r="L999" s="72">
        <v>178.24700000000001</v>
      </c>
      <c r="M999" s="72">
        <v>171.22300000000001</v>
      </c>
      <c r="N999" s="72">
        <v>160.279</v>
      </c>
      <c r="O999" s="72">
        <v>136.077</v>
      </c>
      <c r="P999" s="72">
        <v>122.791</v>
      </c>
      <c r="Q999" s="72">
        <v>114.447</v>
      </c>
      <c r="R999" s="72">
        <v>101.283</v>
      </c>
      <c r="S999" s="72">
        <v>76.944999999999993</v>
      </c>
      <c r="T999" s="72">
        <v>53.412999999999997</v>
      </c>
      <c r="U999" s="72">
        <v>36.685000000000002</v>
      </c>
      <c r="V999" s="72">
        <v>21.832000000000001</v>
      </c>
      <c r="W999" s="72">
        <v>10.557</v>
      </c>
      <c r="X999" s="72">
        <v>3.7330000000000001</v>
      </c>
      <c r="Y999" s="72">
        <v>0.78</v>
      </c>
      <c r="Z999" s="72">
        <v>8.7999999999999995E-2</v>
      </c>
      <c r="AA999" s="72">
        <v>5.0000000000000001E-3</v>
      </c>
      <c r="AB999" s="4" t="s">
        <v>291</v>
      </c>
      <c r="AD999" s="1">
        <f t="shared" si="15"/>
        <v>15.163</v>
      </c>
    </row>
    <row r="1000" spans="1:30" x14ac:dyDescent="0.3">
      <c r="A1000" s="65">
        <v>999</v>
      </c>
      <c r="B1000" s="66" t="s">
        <v>323</v>
      </c>
      <c r="C1000" s="69" t="s">
        <v>100</v>
      </c>
      <c r="D1000" s="71"/>
      <c r="E1000" s="71">
        <v>516</v>
      </c>
      <c r="F1000" s="71">
        <v>2055</v>
      </c>
      <c r="G1000" s="72">
        <v>196.87</v>
      </c>
      <c r="H1000" s="72">
        <v>197.40199999999999</v>
      </c>
      <c r="I1000" s="72">
        <v>195.25399999999999</v>
      </c>
      <c r="J1000" s="72">
        <v>190.869</v>
      </c>
      <c r="K1000" s="72">
        <v>186.10599999999999</v>
      </c>
      <c r="L1000" s="72">
        <v>181.74700000000001</v>
      </c>
      <c r="M1000" s="72">
        <v>177.095</v>
      </c>
      <c r="N1000" s="72">
        <v>169.624</v>
      </c>
      <c r="O1000" s="72">
        <v>158.142</v>
      </c>
      <c r="P1000" s="72">
        <v>133.47999999999999</v>
      </c>
      <c r="Q1000" s="72">
        <v>119.31399999999999</v>
      </c>
      <c r="R1000" s="72">
        <v>109.46299999999999</v>
      </c>
      <c r="S1000" s="72">
        <v>94.451999999999998</v>
      </c>
      <c r="T1000" s="72">
        <v>68.906000000000006</v>
      </c>
      <c r="U1000" s="72">
        <v>44.640999999999998</v>
      </c>
      <c r="V1000" s="72">
        <v>27.399000000000001</v>
      </c>
      <c r="W1000" s="72">
        <v>13.529</v>
      </c>
      <c r="X1000" s="72">
        <v>4.78</v>
      </c>
      <c r="Y1000" s="72">
        <v>1.0629999999999999</v>
      </c>
      <c r="Z1000" s="72">
        <v>0.12</v>
      </c>
      <c r="AA1000" s="72">
        <v>7.0000000000000001E-3</v>
      </c>
      <c r="AB1000" s="4" t="s">
        <v>291</v>
      </c>
      <c r="AD1000" s="1">
        <f t="shared" si="15"/>
        <v>19.499000000000002</v>
      </c>
    </row>
    <row r="1001" spans="1:30" x14ac:dyDescent="0.3">
      <c r="A1001" s="65">
        <v>1000</v>
      </c>
      <c r="B1001" s="66" t="s">
        <v>323</v>
      </c>
      <c r="C1001" s="69" t="s">
        <v>100</v>
      </c>
      <c r="D1001" s="71"/>
      <c r="E1001" s="71">
        <v>516</v>
      </c>
      <c r="F1001" s="71">
        <v>2060</v>
      </c>
      <c r="G1001" s="72">
        <v>194.21899999999999</v>
      </c>
      <c r="H1001" s="72">
        <v>196.46199999999999</v>
      </c>
      <c r="I1001" s="72">
        <v>197.149</v>
      </c>
      <c r="J1001" s="72">
        <v>194.90299999999999</v>
      </c>
      <c r="K1001" s="72">
        <v>190.233</v>
      </c>
      <c r="L1001" s="72">
        <v>185.28299999999999</v>
      </c>
      <c r="M1001" s="72">
        <v>180.709</v>
      </c>
      <c r="N1001" s="72">
        <v>175.625</v>
      </c>
      <c r="O1001" s="72">
        <v>167.608</v>
      </c>
      <c r="P1001" s="72">
        <v>155.43700000000001</v>
      </c>
      <c r="Q1001" s="72">
        <v>130.03899999999999</v>
      </c>
      <c r="R1001" s="72">
        <v>114.496</v>
      </c>
      <c r="S1001" s="72">
        <v>102.544</v>
      </c>
      <c r="T1001" s="72">
        <v>85.135999999999996</v>
      </c>
      <c r="U1001" s="72">
        <v>58.136000000000003</v>
      </c>
      <c r="V1001" s="72">
        <v>33.798000000000002</v>
      </c>
      <c r="W1001" s="72">
        <v>17.317</v>
      </c>
      <c r="X1001" s="72">
        <v>6.3010000000000002</v>
      </c>
      <c r="Y1001" s="72">
        <v>1.415</v>
      </c>
      <c r="Z1001" s="72">
        <v>0.17</v>
      </c>
      <c r="AA1001" s="72">
        <v>0.01</v>
      </c>
      <c r="AB1001" s="4" t="s">
        <v>291</v>
      </c>
      <c r="AD1001" s="1">
        <f t="shared" si="15"/>
        <v>25.213000000000005</v>
      </c>
    </row>
    <row r="1002" spans="1:30" x14ac:dyDescent="0.3">
      <c r="A1002" s="65">
        <v>1001</v>
      </c>
      <c r="B1002" s="66" t="s">
        <v>323</v>
      </c>
      <c r="C1002" s="69" t="s">
        <v>100</v>
      </c>
      <c r="D1002" s="71"/>
      <c r="E1002" s="71">
        <v>516</v>
      </c>
      <c r="F1002" s="71">
        <v>2065</v>
      </c>
      <c r="G1002" s="72">
        <v>191.34</v>
      </c>
      <c r="H1002" s="72">
        <v>193.88300000000001</v>
      </c>
      <c r="I1002" s="72">
        <v>196.24600000000001</v>
      </c>
      <c r="J1002" s="72">
        <v>196.839</v>
      </c>
      <c r="K1002" s="72">
        <v>194.334</v>
      </c>
      <c r="L1002" s="72">
        <v>189.488</v>
      </c>
      <c r="M1002" s="72">
        <v>184.34399999999999</v>
      </c>
      <c r="N1002" s="72">
        <v>179.36699999999999</v>
      </c>
      <c r="O1002" s="72">
        <v>173.749</v>
      </c>
      <c r="P1002" s="72">
        <v>165.017</v>
      </c>
      <c r="Q1002" s="72">
        <v>151.78100000000001</v>
      </c>
      <c r="R1002" s="72">
        <v>125.182</v>
      </c>
      <c r="S1002" s="72">
        <v>107.71299999999999</v>
      </c>
      <c r="T1002" s="72">
        <v>92.978999999999999</v>
      </c>
      <c r="U1002" s="72">
        <v>72.447999999999993</v>
      </c>
      <c r="V1002" s="72">
        <v>44.584000000000003</v>
      </c>
      <c r="W1002" s="72">
        <v>21.771999999999998</v>
      </c>
      <c r="X1002" s="72">
        <v>8.2889999999999997</v>
      </c>
      <c r="Y1002" s="72">
        <v>1.9339999999999999</v>
      </c>
      <c r="Z1002" s="72">
        <v>0.23799999999999999</v>
      </c>
      <c r="AA1002" s="72">
        <v>1.4999999999999999E-2</v>
      </c>
      <c r="AB1002" s="4" t="s">
        <v>291</v>
      </c>
      <c r="AD1002" s="1">
        <f t="shared" si="15"/>
        <v>32.248000000000005</v>
      </c>
    </row>
    <row r="1003" spans="1:30" x14ac:dyDescent="0.3">
      <c r="A1003" s="65">
        <v>1002</v>
      </c>
      <c r="B1003" s="66" t="s">
        <v>323</v>
      </c>
      <c r="C1003" s="69" t="s">
        <v>100</v>
      </c>
      <c r="D1003" s="71"/>
      <c r="E1003" s="71">
        <v>516</v>
      </c>
      <c r="F1003" s="71">
        <v>2070</v>
      </c>
      <c r="G1003" s="72">
        <v>188.59299999999999</v>
      </c>
      <c r="H1003" s="72">
        <v>191.036</v>
      </c>
      <c r="I1003" s="72">
        <v>193.685</v>
      </c>
      <c r="J1003" s="72">
        <v>195.95699999999999</v>
      </c>
      <c r="K1003" s="72">
        <v>196.304</v>
      </c>
      <c r="L1003" s="72">
        <v>193.631</v>
      </c>
      <c r="M1003" s="72">
        <v>188.60300000000001</v>
      </c>
      <c r="N1003" s="72">
        <v>183.078</v>
      </c>
      <c r="O1003" s="72">
        <v>177.59399999999999</v>
      </c>
      <c r="P1003" s="72">
        <v>171.26599999999999</v>
      </c>
      <c r="Q1003" s="72">
        <v>161.41499999999999</v>
      </c>
      <c r="R1003" s="72">
        <v>146.499</v>
      </c>
      <c r="S1003" s="72">
        <v>118.23099999999999</v>
      </c>
      <c r="T1003" s="72">
        <v>98.228999999999999</v>
      </c>
      <c r="U1003" s="72">
        <v>79.808999999999997</v>
      </c>
      <c r="V1003" s="72">
        <v>56.311</v>
      </c>
      <c r="W1003" s="72">
        <v>29.327000000000002</v>
      </c>
      <c r="X1003" s="72">
        <v>10.756</v>
      </c>
      <c r="Y1003" s="72">
        <v>2.657</v>
      </c>
      <c r="Z1003" s="72">
        <v>0.34200000000000003</v>
      </c>
      <c r="AA1003" s="72">
        <v>2.1000000000000001E-2</v>
      </c>
      <c r="AB1003" s="4" t="s">
        <v>291</v>
      </c>
      <c r="AD1003" s="1">
        <f t="shared" si="15"/>
        <v>43.102999999999994</v>
      </c>
    </row>
    <row r="1004" spans="1:30" x14ac:dyDescent="0.3">
      <c r="A1004" s="65">
        <v>1003</v>
      </c>
      <c r="B1004" s="66" t="s">
        <v>323</v>
      </c>
      <c r="C1004" s="69" t="s">
        <v>100</v>
      </c>
      <c r="D1004" s="71"/>
      <c r="E1004" s="71">
        <v>516</v>
      </c>
      <c r="F1004" s="71">
        <v>2075</v>
      </c>
      <c r="G1004" s="72">
        <v>186.00899999999999</v>
      </c>
      <c r="H1004" s="72">
        <v>188.31299999999999</v>
      </c>
      <c r="I1004" s="72">
        <v>190.852</v>
      </c>
      <c r="J1004" s="72">
        <v>193.417</v>
      </c>
      <c r="K1004" s="72">
        <v>195.46199999999999</v>
      </c>
      <c r="L1004" s="72">
        <v>195.64599999999999</v>
      </c>
      <c r="M1004" s="72">
        <v>192.79599999999999</v>
      </c>
      <c r="N1004" s="72">
        <v>187.40799999999999</v>
      </c>
      <c r="O1004" s="72">
        <v>181.40799999999999</v>
      </c>
      <c r="P1004" s="72">
        <v>175.245</v>
      </c>
      <c r="Q1004" s="72">
        <v>167.79499999999999</v>
      </c>
      <c r="R1004" s="72">
        <v>156.17599999999999</v>
      </c>
      <c r="S1004" s="72">
        <v>138.88300000000001</v>
      </c>
      <c r="T1004" s="72">
        <v>108.423</v>
      </c>
      <c r="U1004" s="72">
        <v>85.018000000000001</v>
      </c>
      <c r="V1004" s="72">
        <v>62.826999999999998</v>
      </c>
      <c r="W1004" s="72">
        <v>37.771000000000001</v>
      </c>
      <c r="X1004" s="72">
        <v>14.919</v>
      </c>
      <c r="Y1004" s="72">
        <v>3.5950000000000002</v>
      </c>
      <c r="Z1004" s="72">
        <v>0.499</v>
      </c>
      <c r="AA1004" s="72">
        <v>3.3000000000000002E-2</v>
      </c>
      <c r="AB1004" s="4">
        <v>2E-3</v>
      </c>
      <c r="AD1004" s="1">
        <f t="shared" si="15"/>
        <v>56.819000000000003</v>
      </c>
    </row>
    <row r="1005" spans="1:30" x14ac:dyDescent="0.3">
      <c r="A1005" s="65">
        <v>1004</v>
      </c>
      <c r="B1005" s="66" t="s">
        <v>323</v>
      </c>
      <c r="C1005" s="69" t="s">
        <v>100</v>
      </c>
      <c r="D1005" s="71"/>
      <c r="E1005" s="71">
        <v>516</v>
      </c>
      <c r="F1005" s="71">
        <v>2080</v>
      </c>
      <c r="G1005" s="72">
        <v>183.196</v>
      </c>
      <c r="H1005" s="72">
        <v>185.75</v>
      </c>
      <c r="I1005" s="72">
        <v>188.142</v>
      </c>
      <c r="J1005" s="72">
        <v>190.607</v>
      </c>
      <c r="K1005" s="72">
        <v>192.96199999999999</v>
      </c>
      <c r="L1005" s="72">
        <v>194.86</v>
      </c>
      <c r="M1005" s="72">
        <v>194.87100000000001</v>
      </c>
      <c r="N1005" s="72">
        <v>191.672</v>
      </c>
      <c r="O1005" s="72">
        <v>185.83099999999999</v>
      </c>
      <c r="P1005" s="72">
        <v>179.191</v>
      </c>
      <c r="Q1005" s="72">
        <v>171.95099999999999</v>
      </c>
      <c r="R1005" s="72">
        <v>162.72200000000001</v>
      </c>
      <c r="S1005" s="72">
        <v>148.58000000000001</v>
      </c>
      <c r="T1005" s="72">
        <v>128.042</v>
      </c>
      <c r="U1005" s="72">
        <v>94.602000000000004</v>
      </c>
      <c r="V1005" s="72">
        <v>67.745999999999995</v>
      </c>
      <c r="W1005" s="72">
        <v>42.917999999999999</v>
      </c>
      <c r="X1005" s="72">
        <v>19.745000000000001</v>
      </c>
      <c r="Y1005" s="72">
        <v>5.181</v>
      </c>
      <c r="Z1005" s="72">
        <v>0.70799999999999996</v>
      </c>
      <c r="AA1005" s="72">
        <v>0.05</v>
      </c>
      <c r="AB1005" s="4">
        <v>3.0000000000000001E-3</v>
      </c>
      <c r="AD1005" s="1">
        <f t="shared" si="15"/>
        <v>68.60499999999999</v>
      </c>
    </row>
    <row r="1006" spans="1:30" x14ac:dyDescent="0.3">
      <c r="A1006" s="65">
        <v>1005</v>
      </c>
      <c r="B1006" s="66" t="s">
        <v>323</v>
      </c>
      <c r="C1006" s="69" t="s">
        <v>100</v>
      </c>
      <c r="D1006" s="71"/>
      <c r="E1006" s="71">
        <v>516</v>
      </c>
      <c r="F1006" s="71">
        <v>2085</v>
      </c>
      <c r="G1006" s="72">
        <v>179.40799999999999</v>
      </c>
      <c r="H1006" s="72">
        <v>182.96</v>
      </c>
      <c r="I1006" s="72">
        <v>185.59399999999999</v>
      </c>
      <c r="J1006" s="72">
        <v>187.917</v>
      </c>
      <c r="K1006" s="72">
        <v>190.191</v>
      </c>
      <c r="L1006" s="72">
        <v>192.41300000000001</v>
      </c>
      <c r="M1006" s="72">
        <v>194.149</v>
      </c>
      <c r="N1006" s="72">
        <v>193.827</v>
      </c>
      <c r="O1006" s="72">
        <v>190.191</v>
      </c>
      <c r="P1006" s="72">
        <v>183.739</v>
      </c>
      <c r="Q1006" s="72">
        <v>176.07499999999999</v>
      </c>
      <c r="R1006" s="72">
        <v>167.114</v>
      </c>
      <c r="S1006" s="72">
        <v>155.32499999999999</v>
      </c>
      <c r="T1006" s="72">
        <v>137.67599999999999</v>
      </c>
      <c r="U1006" s="72">
        <v>112.583</v>
      </c>
      <c r="V1006" s="72">
        <v>76.272999999999996</v>
      </c>
      <c r="W1006" s="72">
        <v>47.101999999999997</v>
      </c>
      <c r="X1006" s="72">
        <v>23.035</v>
      </c>
      <c r="Y1006" s="72">
        <v>7.1210000000000004</v>
      </c>
      <c r="Z1006" s="72">
        <v>1.073</v>
      </c>
      <c r="AA1006" s="72">
        <v>7.4999999999999997E-2</v>
      </c>
      <c r="AB1006" s="4">
        <v>3.0000000000000001E-3</v>
      </c>
      <c r="AD1006" s="1">
        <f t="shared" si="15"/>
        <v>78.408999999999992</v>
      </c>
    </row>
    <row r="1007" spans="1:30" x14ac:dyDescent="0.3">
      <c r="A1007" s="65">
        <v>1006</v>
      </c>
      <c r="B1007" s="66" t="s">
        <v>323</v>
      </c>
      <c r="C1007" s="69" t="s">
        <v>100</v>
      </c>
      <c r="D1007" s="71"/>
      <c r="E1007" s="71">
        <v>516</v>
      </c>
      <c r="F1007" s="71">
        <v>2090</v>
      </c>
      <c r="G1007" s="72">
        <v>175.37</v>
      </c>
      <c r="H1007" s="72">
        <v>179.19200000000001</v>
      </c>
      <c r="I1007" s="72">
        <v>182.816</v>
      </c>
      <c r="J1007" s="72">
        <v>185.38800000000001</v>
      </c>
      <c r="K1007" s="72">
        <v>187.536</v>
      </c>
      <c r="L1007" s="72">
        <v>189.69300000000001</v>
      </c>
      <c r="M1007" s="72">
        <v>191.77099999999999</v>
      </c>
      <c r="N1007" s="72">
        <v>193.19900000000001</v>
      </c>
      <c r="O1007" s="72">
        <v>192.458</v>
      </c>
      <c r="P1007" s="72">
        <v>188.22300000000001</v>
      </c>
      <c r="Q1007" s="72">
        <v>180.792</v>
      </c>
      <c r="R1007" s="72">
        <v>171.476</v>
      </c>
      <c r="S1007" s="72">
        <v>160.02699999999999</v>
      </c>
      <c r="T1007" s="72">
        <v>144.62899999999999</v>
      </c>
      <c r="U1007" s="72">
        <v>121.947</v>
      </c>
      <c r="V1007" s="72">
        <v>91.799000000000007</v>
      </c>
      <c r="W1007" s="72">
        <v>53.962000000000003</v>
      </c>
      <c r="X1007" s="72">
        <v>25.978000000000002</v>
      </c>
      <c r="Y1007" s="72">
        <v>8.6479999999999997</v>
      </c>
      <c r="Z1007" s="72">
        <v>1.5580000000000001</v>
      </c>
      <c r="AA1007" s="72">
        <v>0.12</v>
      </c>
      <c r="AB1007" s="4">
        <v>3.0000000000000001E-3</v>
      </c>
      <c r="AD1007" s="1">
        <f t="shared" si="15"/>
        <v>90.269000000000005</v>
      </c>
    </row>
    <row r="1008" spans="1:30" x14ac:dyDescent="0.3">
      <c r="A1008" s="65">
        <v>1007</v>
      </c>
      <c r="B1008" s="66" t="s">
        <v>323</v>
      </c>
      <c r="C1008" s="69" t="s">
        <v>100</v>
      </c>
      <c r="D1008" s="71"/>
      <c r="E1008" s="71">
        <v>516</v>
      </c>
      <c r="F1008" s="71">
        <v>2095</v>
      </c>
      <c r="G1008" s="72">
        <v>171.58500000000001</v>
      </c>
      <c r="H1008" s="72">
        <v>175.173</v>
      </c>
      <c r="I1008" s="72">
        <v>179.06299999999999</v>
      </c>
      <c r="J1008" s="72">
        <v>182.62899999999999</v>
      </c>
      <c r="K1008" s="72">
        <v>185.03899999999999</v>
      </c>
      <c r="L1008" s="72">
        <v>187.084</v>
      </c>
      <c r="M1008" s="72">
        <v>189.11500000000001</v>
      </c>
      <c r="N1008" s="72">
        <v>190.917</v>
      </c>
      <c r="O1008" s="72">
        <v>191.95699999999999</v>
      </c>
      <c r="P1008" s="72">
        <v>190.636</v>
      </c>
      <c r="Q1008" s="72">
        <v>185.44200000000001</v>
      </c>
      <c r="R1008" s="72">
        <v>176.41800000000001</v>
      </c>
      <c r="S1008" s="72">
        <v>164.708</v>
      </c>
      <c r="T1008" s="72">
        <v>149.69800000000001</v>
      </c>
      <c r="U1008" s="72">
        <v>129.01400000000001</v>
      </c>
      <c r="V1008" s="72">
        <v>100.512</v>
      </c>
      <c r="W1008" s="72">
        <v>66.022000000000006</v>
      </c>
      <c r="X1008" s="72">
        <v>30.529</v>
      </c>
      <c r="Y1008" s="72">
        <v>10.128</v>
      </c>
      <c r="Z1008" s="72">
        <v>1.9910000000000001</v>
      </c>
      <c r="AA1008" s="72">
        <v>0.186</v>
      </c>
      <c r="AB1008" s="4">
        <v>4.0000000000000001E-3</v>
      </c>
      <c r="AD1008" s="1">
        <f t="shared" si="15"/>
        <v>108.86000000000001</v>
      </c>
    </row>
    <row r="1009" spans="1:30" x14ac:dyDescent="0.3">
      <c r="A1009" s="65">
        <v>1008</v>
      </c>
      <c r="B1009" s="66" t="s">
        <v>323</v>
      </c>
      <c r="C1009" s="69" t="s">
        <v>100</v>
      </c>
      <c r="D1009" s="71"/>
      <c r="E1009" s="71">
        <v>516</v>
      </c>
      <c r="F1009" s="71">
        <v>2100</v>
      </c>
      <c r="G1009" s="72">
        <v>168.13800000000001</v>
      </c>
      <c r="H1009" s="72">
        <v>171.40799999999999</v>
      </c>
      <c r="I1009" s="72">
        <v>175.05699999999999</v>
      </c>
      <c r="J1009" s="72">
        <v>178.89099999999999</v>
      </c>
      <c r="K1009" s="72">
        <v>182.31200000000001</v>
      </c>
      <c r="L1009" s="72">
        <v>184.63200000000001</v>
      </c>
      <c r="M1009" s="72">
        <v>186.56700000000001</v>
      </c>
      <c r="N1009" s="72">
        <v>188.352</v>
      </c>
      <c r="O1009" s="72">
        <v>189.803</v>
      </c>
      <c r="P1009" s="72">
        <v>190.29900000000001</v>
      </c>
      <c r="Q1009" s="72">
        <v>188.05199999999999</v>
      </c>
      <c r="R1009" s="72">
        <v>181.29599999999999</v>
      </c>
      <c r="S1009" s="72">
        <v>169.94800000000001</v>
      </c>
      <c r="T1009" s="72">
        <v>154.76400000000001</v>
      </c>
      <c r="U1009" s="72">
        <v>134.45400000000001</v>
      </c>
      <c r="V1009" s="72">
        <v>107.458</v>
      </c>
      <c r="W1009" s="72">
        <v>73.433000000000007</v>
      </c>
      <c r="X1009" s="72">
        <v>38.262999999999998</v>
      </c>
      <c r="Y1009" s="72">
        <v>12.333</v>
      </c>
      <c r="Z1009" s="72">
        <v>2.4500000000000002</v>
      </c>
      <c r="AA1009" s="72">
        <v>0.254</v>
      </c>
      <c r="AB1009" s="4">
        <v>4.0000000000000001E-3</v>
      </c>
      <c r="AD1009" s="1">
        <f t="shared" si="15"/>
        <v>126.73700000000001</v>
      </c>
    </row>
    <row r="1010" spans="1:30" x14ac:dyDescent="0.3">
      <c r="A1010" s="65">
        <v>1009</v>
      </c>
      <c r="B1010" s="66" t="s">
        <v>323</v>
      </c>
      <c r="C1010" s="69" t="s">
        <v>101</v>
      </c>
      <c r="D1010" s="71"/>
      <c r="E1010" s="71">
        <v>710</v>
      </c>
      <c r="F1010" s="71">
        <v>2015</v>
      </c>
      <c r="G1010" s="72">
        <v>2860.61</v>
      </c>
      <c r="H1010" s="72">
        <v>2711.2739999999999</v>
      </c>
      <c r="I1010" s="72">
        <v>2606.8939999999998</v>
      </c>
      <c r="J1010" s="72">
        <v>2586.4229999999998</v>
      </c>
      <c r="K1010" s="72">
        <v>2604.0590000000002</v>
      </c>
      <c r="L1010" s="72">
        <v>2603.1370000000002</v>
      </c>
      <c r="M1010" s="72">
        <v>2397.915</v>
      </c>
      <c r="N1010" s="72">
        <v>1994.9939999999999</v>
      </c>
      <c r="O1010" s="72">
        <v>1631.635</v>
      </c>
      <c r="P1010" s="72">
        <v>1328.806</v>
      </c>
      <c r="Q1010" s="72">
        <v>1111.316</v>
      </c>
      <c r="R1010" s="72">
        <v>919.423</v>
      </c>
      <c r="S1010" s="72">
        <v>722.04399999999998</v>
      </c>
      <c r="T1010" s="72">
        <v>475.608</v>
      </c>
      <c r="U1010" s="72">
        <v>309.43599999999998</v>
      </c>
      <c r="V1010" s="72">
        <v>169.03200000000001</v>
      </c>
      <c r="W1010" s="72">
        <v>80.2</v>
      </c>
      <c r="X1010" s="72">
        <v>28.501000000000001</v>
      </c>
      <c r="Y1010" s="72">
        <v>6.8769999999999998</v>
      </c>
      <c r="Z1010" s="72">
        <v>1.0429999999999999</v>
      </c>
      <c r="AA1010" s="72">
        <v>0.09</v>
      </c>
      <c r="AB1010" s="4" t="s">
        <v>291</v>
      </c>
      <c r="AD1010" s="1">
        <f t="shared" si="15"/>
        <v>116.71100000000001</v>
      </c>
    </row>
    <row r="1011" spans="1:30" x14ac:dyDescent="0.3">
      <c r="A1011" s="65">
        <v>1010</v>
      </c>
      <c r="B1011" s="66" t="s">
        <v>323</v>
      </c>
      <c r="C1011" s="69" t="s">
        <v>101</v>
      </c>
      <c r="D1011" s="71"/>
      <c r="E1011" s="71">
        <v>710</v>
      </c>
      <c r="F1011" s="71">
        <v>2020</v>
      </c>
      <c r="G1011" s="72">
        <v>2855.78</v>
      </c>
      <c r="H1011" s="72">
        <v>2845.6120000000001</v>
      </c>
      <c r="I1011" s="72">
        <v>2701.0050000000001</v>
      </c>
      <c r="J1011" s="72">
        <v>2598.8980000000001</v>
      </c>
      <c r="K1011" s="72">
        <v>2585.5880000000002</v>
      </c>
      <c r="L1011" s="72">
        <v>2596.2809999999999</v>
      </c>
      <c r="M1011" s="72">
        <v>2569.7249999999999</v>
      </c>
      <c r="N1011" s="72">
        <v>2330.5700000000002</v>
      </c>
      <c r="O1011" s="72">
        <v>1904.7739999999999</v>
      </c>
      <c r="P1011" s="72">
        <v>1530.135</v>
      </c>
      <c r="Q1011" s="72">
        <v>1221.21</v>
      </c>
      <c r="R1011" s="72">
        <v>997.13099999999997</v>
      </c>
      <c r="S1011" s="72">
        <v>791.63</v>
      </c>
      <c r="T1011" s="72">
        <v>580.50800000000004</v>
      </c>
      <c r="U1011" s="72">
        <v>348.10500000000002</v>
      </c>
      <c r="V1011" s="72">
        <v>199.06700000000001</v>
      </c>
      <c r="W1011" s="72">
        <v>91.671000000000006</v>
      </c>
      <c r="X1011" s="72">
        <v>33.823</v>
      </c>
      <c r="Y1011" s="72">
        <v>8.4079999999999995</v>
      </c>
      <c r="Z1011" s="72">
        <v>1.2569999999999999</v>
      </c>
      <c r="AA1011" s="72">
        <v>0.115</v>
      </c>
      <c r="AB1011" s="4" t="s">
        <v>291</v>
      </c>
      <c r="AD1011" s="1">
        <f t="shared" si="15"/>
        <v>135.274</v>
      </c>
    </row>
    <row r="1012" spans="1:30" x14ac:dyDescent="0.3">
      <c r="A1012" s="65">
        <v>1011</v>
      </c>
      <c r="B1012" s="66" t="s">
        <v>323</v>
      </c>
      <c r="C1012" s="69" t="s">
        <v>101</v>
      </c>
      <c r="D1012" s="71"/>
      <c r="E1012" s="71">
        <v>710</v>
      </c>
      <c r="F1012" s="71">
        <v>2025</v>
      </c>
      <c r="G1012" s="72">
        <v>2808.223</v>
      </c>
      <c r="H1012" s="72">
        <v>2842.8290000000002</v>
      </c>
      <c r="I1012" s="72">
        <v>2839.152</v>
      </c>
      <c r="J1012" s="72">
        <v>2693.627</v>
      </c>
      <c r="K1012" s="72">
        <v>2591.6840000000002</v>
      </c>
      <c r="L1012" s="72">
        <v>2571.4090000000001</v>
      </c>
      <c r="M1012" s="72">
        <v>2563.123</v>
      </c>
      <c r="N1012" s="72">
        <v>2504.0729999999999</v>
      </c>
      <c r="O1012" s="72">
        <v>2233.7420000000002</v>
      </c>
      <c r="P1012" s="72">
        <v>1790.9169999999999</v>
      </c>
      <c r="Q1012" s="72">
        <v>1406.317</v>
      </c>
      <c r="R1012" s="72">
        <v>1095.7750000000001</v>
      </c>
      <c r="S1012" s="72">
        <v>859.99800000000005</v>
      </c>
      <c r="T1012" s="72">
        <v>640.21500000000003</v>
      </c>
      <c r="U1012" s="72">
        <v>429.75400000000002</v>
      </c>
      <c r="V1012" s="72">
        <v>227.85599999999999</v>
      </c>
      <c r="W1012" s="72">
        <v>110.238</v>
      </c>
      <c r="X1012" s="72">
        <v>39.567999999999998</v>
      </c>
      <c r="Y1012" s="72">
        <v>10.231</v>
      </c>
      <c r="Z1012" s="72">
        <v>1.5740000000000001</v>
      </c>
      <c r="AA1012" s="72">
        <v>0.14199999999999999</v>
      </c>
      <c r="AB1012" s="4" t="s">
        <v>291</v>
      </c>
      <c r="AD1012" s="1">
        <f t="shared" si="15"/>
        <v>161.75299999999999</v>
      </c>
    </row>
    <row r="1013" spans="1:30" x14ac:dyDescent="0.3">
      <c r="A1013" s="65">
        <v>1012</v>
      </c>
      <c r="B1013" s="66" t="s">
        <v>323</v>
      </c>
      <c r="C1013" s="69" t="s">
        <v>101</v>
      </c>
      <c r="D1013" s="71"/>
      <c r="E1013" s="71">
        <v>710</v>
      </c>
      <c r="F1013" s="71">
        <v>2030</v>
      </c>
      <c r="G1013" s="72">
        <v>2747.4009999999998</v>
      </c>
      <c r="H1013" s="72">
        <v>2796.0070000000001</v>
      </c>
      <c r="I1013" s="72">
        <v>2836.96</v>
      </c>
      <c r="J1013" s="72">
        <v>2832.4380000000001</v>
      </c>
      <c r="K1013" s="72">
        <v>2682.1</v>
      </c>
      <c r="L1013" s="72">
        <v>2570.4209999999998</v>
      </c>
      <c r="M1013" s="72">
        <v>2534.5929999999998</v>
      </c>
      <c r="N1013" s="72">
        <v>2500.4969999999998</v>
      </c>
      <c r="O1013" s="72">
        <v>2409.1709999999998</v>
      </c>
      <c r="P1013" s="72">
        <v>2112.875</v>
      </c>
      <c r="Q1013" s="72">
        <v>1654.048</v>
      </c>
      <c r="R1013" s="72">
        <v>1264.809</v>
      </c>
      <c r="S1013" s="72">
        <v>947.56700000000001</v>
      </c>
      <c r="T1013" s="72">
        <v>699.14400000000001</v>
      </c>
      <c r="U1013" s="72">
        <v>478.54399999999998</v>
      </c>
      <c r="V1013" s="72">
        <v>285.52499999999998</v>
      </c>
      <c r="W1013" s="72">
        <v>128.666</v>
      </c>
      <c r="X1013" s="72">
        <v>48.643000000000001</v>
      </c>
      <c r="Y1013" s="72">
        <v>12.26</v>
      </c>
      <c r="Z1013" s="72">
        <v>1.9590000000000001</v>
      </c>
      <c r="AA1013" s="72">
        <v>0.18</v>
      </c>
      <c r="AB1013" s="4" t="s">
        <v>291</v>
      </c>
      <c r="AD1013" s="1">
        <f t="shared" si="15"/>
        <v>191.708</v>
      </c>
    </row>
    <row r="1014" spans="1:30" x14ac:dyDescent="0.3">
      <c r="A1014" s="65">
        <v>1013</v>
      </c>
      <c r="B1014" s="66" t="s">
        <v>323</v>
      </c>
      <c r="C1014" s="69" t="s">
        <v>101</v>
      </c>
      <c r="D1014" s="71"/>
      <c r="E1014" s="71">
        <v>710</v>
      </c>
      <c r="F1014" s="71">
        <v>2035</v>
      </c>
      <c r="G1014" s="72">
        <v>2703.027</v>
      </c>
      <c r="H1014" s="72">
        <v>2737.9949999999999</v>
      </c>
      <c r="I1014" s="72">
        <v>2791.3429999999998</v>
      </c>
      <c r="J1014" s="72">
        <v>2832.1849999999999</v>
      </c>
      <c r="K1014" s="72">
        <v>2824.5709999999999</v>
      </c>
      <c r="L1014" s="72">
        <v>2664.6759999999999</v>
      </c>
      <c r="M1014" s="72">
        <v>2537.7190000000001</v>
      </c>
      <c r="N1014" s="72">
        <v>2479</v>
      </c>
      <c r="O1014" s="72">
        <v>2416.8000000000002</v>
      </c>
      <c r="P1014" s="72">
        <v>2295.0909999999999</v>
      </c>
      <c r="Q1014" s="72">
        <v>1968.883</v>
      </c>
      <c r="R1014" s="72">
        <v>1498.6289999999999</v>
      </c>
      <c r="S1014" s="72">
        <v>1099.508</v>
      </c>
      <c r="T1014" s="72">
        <v>775.14800000000002</v>
      </c>
      <c r="U1014" s="72">
        <v>527.37699999999995</v>
      </c>
      <c r="V1014" s="72">
        <v>322.23700000000002</v>
      </c>
      <c r="W1014" s="72">
        <v>164.25399999999999</v>
      </c>
      <c r="X1014" s="72">
        <v>58.061</v>
      </c>
      <c r="Y1014" s="72">
        <v>15.433</v>
      </c>
      <c r="Z1014" s="72">
        <v>2.4</v>
      </c>
      <c r="AA1014" s="72">
        <v>0.22700000000000001</v>
      </c>
      <c r="AB1014" s="4" t="s">
        <v>291</v>
      </c>
      <c r="AD1014" s="1">
        <f t="shared" si="15"/>
        <v>240.375</v>
      </c>
    </row>
    <row r="1015" spans="1:30" x14ac:dyDescent="0.3">
      <c r="A1015" s="65">
        <v>1014</v>
      </c>
      <c r="B1015" s="66" t="s">
        <v>323</v>
      </c>
      <c r="C1015" s="69" t="s">
        <v>101</v>
      </c>
      <c r="D1015" s="71"/>
      <c r="E1015" s="71">
        <v>710</v>
      </c>
      <c r="F1015" s="71">
        <v>2040</v>
      </c>
      <c r="G1015" s="72">
        <v>2676.953</v>
      </c>
      <c r="H1015" s="72">
        <v>2695.81</v>
      </c>
      <c r="I1015" s="72">
        <v>2734.4110000000001</v>
      </c>
      <c r="J1015" s="72">
        <v>2787.8969999999999</v>
      </c>
      <c r="K1015" s="72">
        <v>2827.011</v>
      </c>
      <c r="L1015" s="72">
        <v>2811.056</v>
      </c>
      <c r="M1015" s="72">
        <v>2636.53</v>
      </c>
      <c r="N1015" s="72">
        <v>2488.4789999999998</v>
      </c>
      <c r="O1015" s="72">
        <v>2405.0680000000002</v>
      </c>
      <c r="P1015" s="72">
        <v>2315.9169999999999</v>
      </c>
      <c r="Q1015" s="72">
        <v>2156.5749999999998</v>
      </c>
      <c r="R1015" s="72">
        <v>1801.309</v>
      </c>
      <c r="S1015" s="72">
        <v>1314.0709999999999</v>
      </c>
      <c r="T1015" s="72">
        <v>906.26099999999997</v>
      </c>
      <c r="U1015" s="72">
        <v>589.95600000000002</v>
      </c>
      <c r="V1015" s="72">
        <v>359.38299999999998</v>
      </c>
      <c r="W1015" s="72">
        <v>188.523</v>
      </c>
      <c r="X1015" s="72">
        <v>75.694000000000003</v>
      </c>
      <c r="Y1015" s="72">
        <v>18.837</v>
      </c>
      <c r="Z1015" s="72">
        <v>3.0859999999999999</v>
      </c>
      <c r="AA1015" s="72">
        <v>0.28299999999999997</v>
      </c>
      <c r="AB1015" s="4" t="s">
        <v>291</v>
      </c>
      <c r="AD1015" s="1">
        <f t="shared" si="15"/>
        <v>286.423</v>
      </c>
    </row>
    <row r="1016" spans="1:30" x14ac:dyDescent="0.3">
      <c r="A1016" s="65">
        <v>1015</v>
      </c>
      <c r="B1016" s="66" t="s">
        <v>323</v>
      </c>
      <c r="C1016" s="69" t="s">
        <v>101</v>
      </c>
      <c r="D1016" s="71"/>
      <c r="E1016" s="71">
        <v>710</v>
      </c>
      <c r="F1016" s="71">
        <v>2045</v>
      </c>
      <c r="G1016" s="72">
        <v>2645.2820000000002</v>
      </c>
      <c r="H1016" s="72">
        <v>2671.056</v>
      </c>
      <c r="I1016" s="72">
        <v>2692.8649999999998</v>
      </c>
      <c r="J1016" s="72">
        <v>2731.8960000000002</v>
      </c>
      <c r="K1016" s="72">
        <v>2784.43</v>
      </c>
      <c r="L1016" s="72">
        <v>2816.6759999999999</v>
      </c>
      <c r="M1016" s="72">
        <v>2786.848</v>
      </c>
      <c r="N1016" s="72">
        <v>2592.558</v>
      </c>
      <c r="O1016" s="72">
        <v>2422.3679999999999</v>
      </c>
      <c r="P1016" s="72">
        <v>2314.8670000000002</v>
      </c>
      <c r="Q1016" s="72">
        <v>2190.4470000000001</v>
      </c>
      <c r="R1016" s="72">
        <v>1990.3489999999999</v>
      </c>
      <c r="S1016" s="72">
        <v>1596.2090000000001</v>
      </c>
      <c r="T1016" s="72">
        <v>1094.7049999999999</v>
      </c>
      <c r="U1016" s="72">
        <v>697.05399999999997</v>
      </c>
      <c r="V1016" s="72">
        <v>407.21600000000001</v>
      </c>
      <c r="W1016" s="72">
        <v>213.87299999999999</v>
      </c>
      <c r="X1016" s="72">
        <v>88.751000000000005</v>
      </c>
      <c r="Y1016" s="72">
        <v>25.143000000000001</v>
      </c>
      <c r="Z1016" s="72">
        <v>3.8610000000000002</v>
      </c>
      <c r="AA1016" s="72">
        <v>0.37</v>
      </c>
      <c r="AB1016" s="4" t="s">
        <v>291</v>
      </c>
      <c r="AD1016" s="1">
        <f t="shared" si="15"/>
        <v>331.99800000000005</v>
      </c>
    </row>
    <row r="1017" spans="1:30" x14ac:dyDescent="0.3">
      <c r="A1017" s="65">
        <v>1016</v>
      </c>
      <c r="B1017" s="66" t="s">
        <v>323</v>
      </c>
      <c r="C1017" s="69" t="s">
        <v>101</v>
      </c>
      <c r="D1017" s="71"/>
      <c r="E1017" s="71">
        <v>710</v>
      </c>
      <c r="F1017" s="71">
        <v>2050</v>
      </c>
      <c r="G1017" s="72">
        <v>2592.41</v>
      </c>
      <c r="H1017" s="72">
        <v>2640.355</v>
      </c>
      <c r="I1017" s="72">
        <v>2668.578</v>
      </c>
      <c r="J1017" s="72">
        <v>2691.0030000000002</v>
      </c>
      <c r="K1017" s="72">
        <v>2729.8020000000001</v>
      </c>
      <c r="L1017" s="72">
        <v>2776.6849999999999</v>
      </c>
      <c r="M1017" s="72">
        <v>2796.692</v>
      </c>
      <c r="N1017" s="72">
        <v>2747.5309999999999</v>
      </c>
      <c r="O1017" s="72">
        <v>2532.54</v>
      </c>
      <c r="P1017" s="72">
        <v>2340.904</v>
      </c>
      <c r="Q1017" s="72">
        <v>2201.1280000000002</v>
      </c>
      <c r="R1017" s="72">
        <v>2036.646</v>
      </c>
      <c r="S1017" s="72">
        <v>1781.5</v>
      </c>
      <c r="T1017" s="72">
        <v>1346.6759999999999</v>
      </c>
      <c r="U1017" s="72">
        <v>853.47500000000002</v>
      </c>
      <c r="V1017" s="72">
        <v>488.13400000000001</v>
      </c>
      <c r="W1017" s="72">
        <v>246.53</v>
      </c>
      <c r="X1017" s="72">
        <v>102.83499999999999</v>
      </c>
      <c r="Y1017" s="72">
        <v>30.196999999999999</v>
      </c>
      <c r="Z1017" s="72">
        <v>5.2859999999999996</v>
      </c>
      <c r="AA1017" s="72">
        <v>0.47399999999999998</v>
      </c>
      <c r="AB1017" s="4" t="s">
        <v>291</v>
      </c>
      <c r="AD1017" s="1">
        <f t="shared" si="15"/>
        <v>385.322</v>
      </c>
    </row>
    <row r="1018" spans="1:30" x14ac:dyDescent="0.3">
      <c r="A1018" s="65">
        <v>1017</v>
      </c>
      <c r="B1018" s="66" t="s">
        <v>323</v>
      </c>
      <c r="C1018" s="69" t="s">
        <v>101</v>
      </c>
      <c r="D1018" s="71"/>
      <c r="E1018" s="71">
        <v>710</v>
      </c>
      <c r="F1018" s="71">
        <v>2055</v>
      </c>
      <c r="G1018" s="72">
        <v>2527.0889999999999</v>
      </c>
      <c r="H1018" s="72">
        <v>2588.3989999999999</v>
      </c>
      <c r="I1018" s="72">
        <v>2638.2809999999999</v>
      </c>
      <c r="J1018" s="72">
        <v>2667.16</v>
      </c>
      <c r="K1018" s="72">
        <v>2689.8029999999999</v>
      </c>
      <c r="L1018" s="72">
        <v>2723.9650000000001</v>
      </c>
      <c r="M1018" s="72">
        <v>2760.1640000000002</v>
      </c>
      <c r="N1018" s="72">
        <v>2762.7649999999999</v>
      </c>
      <c r="O1018" s="72">
        <v>2692.326</v>
      </c>
      <c r="P1018" s="72">
        <v>2457.297</v>
      </c>
      <c r="Q1018" s="72">
        <v>2236.9940000000001</v>
      </c>
      <c r="R1018" s="72">
        <v>2060.0300000000002</v>
      </c>
      <c r="S1018" s="72">
        <v>1840.1179999999999</v>
      </c>
      <c r="T1018" s="72">
        <v>1522.5930000000001</v>
      </c>
      <c r="U1018" s="72">
        <v>1067.1010000000001</v>
      </c>
      <c r="V1018" s="72">
        <v>608.66600000000005</v>
      </c>
      <c r="W1018" s="72">
        <v>301.45</v>
      </c>
      <c r="X1018" s="72">
        <v>121.34</v>
      </c>
      <c r="Y1018" s="72">
        <v>35.936</v>
      </c>
      <c r="Z1018" s="72">
        <v>6.532</v>
      </c>
      <c r="AA1018" s="72">
        <v>0.66100000000000003</v>
      </c>
      <c r="AB1018" s="4">
        <v>0</v>
      </c>
      <c r="AD1018" s="1">
        <f t="shared" si="15"/>
        <v>465.91899999999993</v>
      </c>
    </row>
    <row r="1019" spans="1:30" x14ac:dyDescent="0.3">
      <c r="A1019" s="65">
        <v>1018</v>
      </c>
      <c r="B1019" s="66" t="s">
        <v>323</v>
      </c>
      <c r="C1019" s="69" t="s">
        <v>101</v>
      </c>
      <c r="D1019" s="71"/>
      <c r="E1019" s="71">
        <v>710</v>
      </c>
      <c r="F1019" s="71">
        <v>2060</v>
      </c>
      <c r="G1019" s="72">
        <v>2458.7379999999998</v>
      </c>
      <c r="H1019" s="72">
        <v>2523.9349999999999</v>
      </c>
      <c r="I1019" s="72">
        <v>2586.7460000000001</v>
      </c>
      <c r="J1019" s="72">
        <v>2637.3069999999998</v>
      </c>
      <c r="K1019" s="72">
        <v>2666.69</v>
      </c>
      <c r="L1019" s="72">
        <v>2685.5070000000001</v>
      </c>
      <c r="M1019" s="72">
        <v>2710.3</v>
      </c>
      <c r="N1019" s="72">
        <v>2730.9270000000001</v>
      </c>
      <c r="O1019" s="72">
        <v>2713.8</v>
      </c>
      <c r="P1019" s="72">
        <v>2621.788</v>
      </c>
      <c r="Q1019" s="72">
        <v>2359.6</v>
      </c>
      <c r="R1019" s="72">
        <v>2106.163</v>
      </c>
      <c r="S1019" s="72">
        <v>1876.7149999999999</v>
      </c>
      <c r="T1019" s="72">
        <v>1591.481</v>
      </c>
      <c r="U1019" s="72">
        <v>1225.6769999999999</v>
      </c>
      <c r="V1019" s="72">
        <v>776.08500000000004</v>
      </c>
      <c r="W1019" s="72">
        <v>384.53500000000003</v>
      </c>
      <c r="X1019" s="72">
        <v>152.542</v>
      </c>
      <c r="Y1019" s="72">
        <v>43.872</v>
      </c>
      <c r="Z1019" s="72">
        <v>8.0920000000000005</v>
      </c>
      <c r="AA1019" s="72">
        <v>0.85699999999999998</v>
      </c>
      <c r="AB1019" s="4">
        <v>0</v>
      </c>
      <c r="AD1019" s="1">
        <f t="shared" si="15"/>
        <v>589.89799999999991</v>
      </c>
    </row>
    <row r="1020" spans="1:30" x14ac:dyDescent="0.3">
      <c r="A1020" s="65">
        <v>1019</v>
      </c>
      <c r="B1020" s="66" t="s">
        <v>323</v>
      </c>
      <c r="C1020" s="69" t="s">
        <v>101</v>
      </c>
      <c r="D1020" s="71"/>
      <c r="E1020" s="71">
        <v>710</v>
      </c>
      <c r="F1020" s="71">
        <v>2065</v>
      </c>
      <c r="G1020" s="72">
        <v>2402.5059999999999</v>
      </c>
      <c r="H1020" s="72">
        <v>2456.3519999999999</v>
      </c>
      <c r="I1020" s="72">
        <v>2522.643</v>
      </c>
      <c r="J1020" s="72">
        <v>2586.1759999999999</v>
      </c>
      <c r="K1020" s="72">
        <v>2637.4870000000001</v>
      </c>
      <c r="L1020" s="72">
        <v>2663.65</v>
      </c>
      <c r="M1020" s="72">
        <v>2674.2530000000002</v>
      </c>
      <c r="N1020" s="72">
        <v>2685.3490000000002</v>
      </c>
      <c r="O1020" s="72">
        <v>2688.2669999999998</v>
      </c>
      <c r="P1020" s="72">
        <v>2650.848</v>
      </c>
      <c r="Q1020" s="72">
        <v>2528.8380000000002</v>
      </c>
      <c r="R1020" s="72">
        <v>2234.5569999999998</v>
      </c>
      <c r="S1020" s="72">
        <v>1933.2249999999999</v>
      </c>
      <c r="T1020" s="72">
        <v>1640.1790000000001</v>
      </c>
      <c r="U1020" s="72">
        <v>1299.454</v>
      </c>
      <c r="V1020" s="72">
        <v>907.86500000000001</v>
      </c>
      <c r="W1020" s="72">
        <v>501.13400000000001</v>
      </c>
      <c r="X1020" s="72">
        <v>199.85599999999999</v>
      </c>
      <c r="Y1020" s="72">
        <v>57.039000000000001</v>
      </c>
      <c r="Z1020" s="72">
        <v>10.288</v>
      </c>
      <c r="AA1020" s="72">
        <v>1.109</v>
      </c>
      <c r="AB1020" s="4">
        <v>1E-3</v>
      </c>
      <c r="AD1020" s="1">
        <f t="shared" si="15"/>
        <v>769.42700000000002</v>
      </c>
    </row>
    <row r="1021" spans="1:30" x14ac:dyDescent="0.3">
      <c r="A1021" s="65">
        <v>1020</v>
      </c>
      <c r="B1021" s="66" t="s">
        <v>323</v>
      </c>
      <c r="C1021" s="69" t="s">
        <v>101</v>
      </c>
      <c r="D1021" s="71"/>
      <c r="E1021" s="71">
        <v>710</v>
      </c>
      <c r="F1021" s="71">
        <v>2070</v>
      </c>
      <c r="G1021" s="72">
        <v>2355.2150000000001</v>
      </c>
      <c r="H1021" s="72">
        <v>2400.759</v>
      </c>
      <c r="I1021" s="72">
        <v>2455.4079999999999</v>
      </c>
      <c r="J1021" s="72">
        <v>2522.4459999999999</v>
      </c>
      <c r="K1021" s="72">
        <v>2586.9490000000001</v>
      </c>
      <c r="L1021" s="72">
        <v>2635.5659999999998</v>
      </c>
      <c r="M1021" s="72">
        <v>2654.45</v>
      </c>
      <c r="N1021" s="72">
        <v>2653.0140000000001</v>
      </c>
      <c r="O1021" s="72">
        <v>2648.547</v>
      </c>
      <c r="P1021" s="72">
        <v>2633.08</v>
      </c>
      <c r="Q1021" s="72">
        <v>2566.8389999999999</v>
      </c>
      <c r="R1021" s="72">
        <v>2407.6959999999999</v>
      </c>
      <c r="S1021" s="72">
        <v>2065.8380000000002</v>
      </c>
      <c r="T1021" s="72">
        <v>1705.712</v>
      </c>
      <c r="U1021" s="72">
        <v>1356.27</v>
      </c>
      <c r="V1021" s="72">
        <v>978.65899999999999</v>
      </c>
      <c r="W1021" s="72">
        <v>598.16200000000003</v>
      </c>
      <c r="X1021" s="72">
        <v>266.95</v>
      </c>
      <c r="Y1021" s="72">
        <v>77.093999999999994</v>
      </c>
      <c r="Z1021" s="72">
        <v>13.891</v>
      </c>
      <c r="AA1021" s="72">
        <v>1.466</v>
      </c>
      <c r="AB1021" s="4">
        <v>1E-3</v>
      </c>
      <c r="AD1021" s="1">
        <f t="shared" si="15"/>
        <v>957.56400000000008</v>
      </c>
    </row>
    <row r="1022" spans="1:30" x14ac:dyDescent="0.3">
      <c r="A1022" s="65">
        <v>1021</v>
      </c>
      <c r="B1022" s="66" t="s">
        <v>323</v>
      </c>
      <c r="C1022" s="69" t="s">
        <v>101</v>
      </c>
      <c r="D1022" s="71"/>
      <c r="E1022" s="71">
        <v>710</v>
      </c>
      <c r="F1022" s="71">
        <v>2075</v>
      </c>
      <c r="G1022" s="72">
        <v>2307.0120000000002</v>
      </c>
      <c r="H1022" s="72">
        <v>2353.759</v>
      </c>
      <c r="I1022" s="72">
        <v>2399.9699999999998</v>
      </c>
      <c r="J1022" s="72">
        <v>2455.393</v>
      </c>
      <c r="K1022" s="72">
        <v>2523.4740000000002</v>
      </c>
      <c r="L1022" s="72">
        <v>2585.7130000000002</v>
      </c>
      <c r="M1022" s="72">
        <v>2627.8310000000001</v>
      </c>
      <c r="N1022" s="72">
        <v>2635.942</v>
      </c>
      <c r="O1022" s="72">
        <v>2620.6559999999999</v>
      </c>
      <c r="P1022" s="72">
        <v>2599.7150000000001</v>
      </c>
      <c r="Q1022" s="72">
        <v>2557.2959999999998</v>
      </c>
      <c r="R1022" s="72">
        <v>2454.0459999999998</v>
      </c>
      <c r="S1022" s="72">
        <v>2239.4</v>
      </c>
      <c r="T1022" s="72">
        <v>1838.184</v>
      </c>
      <c r="U1022" s="72">
        <v>1426.3140000000001</v>
      </c>
      <c r="V1022" s="72">
        <v>1036.922</v>
      </c>
      <c r="W1022" s="72">
        <v>657.36500000000001</v>
      </c>
      <c r="X1022" s="72">
        <v>326.637</v>
      </c>
      <c r="Y1022" s="72">
        <v>106.35599999999999</v>
      </c>
      <c r="Z1022" s="72">
        <v>19.553999999999998</v>
      </c>
      <c r="AA1022" s="72">
        <v>2.06</v>
      </c>
      <c r="AB1022" s="4">
        <v>1E-3</v>
      </c>
      <c r="AD1022" s="1">
        <f t="shared" si="15"/>
        <v>1111.973</v>
      </c>
    </row>
    <row r="1023" spans="1:30" x14ac:dyDescent="0.3">
      <c r="A1023" s="65">
        <v>1022</v>
      </c>
      <c r="B1023" s="66" t="s">
        <v>323</v>
      </c>
      <c r="C1023" s="69" t="s">
        <v>101</v>
      </c>
      <c r="D1023" s="71"/>
      <c r="E1023" s="71">
        <v>710</v>
      </c>
      <c r="F1023" s="71">
        <v>2080</v>
      </c>
      <c r="G1023" s="72">
        <v>2258.404</v>
      </c>
      <c r="H1023" s="72">
        <v>2305.7220000000002</v>
      </c>
      <c r="I1023" s="72">
        <v>2353.06</v>
      </c>
      <c r="J1023" s="72">
        <v>2400.0149999999999</v>
      </c>
      <c r="K1023" s="72">
        <v>2456.529</v>
      </c>
      <c r="L1023" s="72">
        <v>2522.7429999999999</v>
      </c>
      <c r="M1023" s="72">
        <v>2579.2240000000002</v>
      </c>
      <c r="N1023" s="72">
        <v>2611.6190000000001</v>
      </c>
      <c r="O1023" s="72">
        <v>2607.1410000000001</v>
      </c>
      <c r="P1023" s="72">
        <v>2577.0189999999998</v>
      </c>
      <c r="Q1023" s="72">
        <v>2531.3449999999998</v>
      </c>
      <c r="R1023" s="72">
        <v>2453.5880000000002</v>
      </c>
      <c r="S1023" s="72">
        <v>2294.4380000000001</v>
      </c>
      <c r="T1023" s="72">
        <v>2008.039</v>
      </c>
      <c r="U1023" s="72">
        <v>1553.3589999999999</v>
      </c>
      <c r="V1023" s="72">
        <v>1105.905</v>
      </c>
      <c r="W1023" s="72">
        <v>709.29200000000003</v>
      </c>
      <c r="X1023" s="72">
        <v>367.66199999999998</v>
      </c>
      <c r="Y1023" s="72">
        <v>134.33000000000001</v>
      </c>
      <c r="Z1023" s="72">
        <v>28.094000000000001</v>
      </c>
      <c r="AA1023" s="72">
        <v>3.0270000000000001</v>
      </c>
      <c r="AB1023" s="4">
        <v>1E-3</v>
      </c>
      <c r="AD1023" s="1">
        <f t="shared" si="15"/>
        <v>1242.4059999999999</v>
      </c>
    </row>
    <row r="1024" spans="1:30" x14ac:dyDescent="0.3">
      <c r="A1024" s="65">
        <v>1023</v>
      </c>
      <c r="B1024" s="66" t="s">
        <v>323</v>
      </c>
      <c r="C1024" s="69" t="s">
        <v>101</v>
      </c>
      <c r="D1024" s="71"/>
      <c r="E1024" s="71">
        <v>710</v>
      </c>
      <c r="F1024" s="71">
        <v>2085</v>
      </c>
      <c r="G1024" s="72">
        <v>2204.9650000000001</v>
      </c>
      <c r="H1024" s="72">
        <v>2257.27</v>
      </c>
      <c r="I1024" s="72">
        <v>2305.0880000000002</v>
      </c>
      <c r="J1024" s="72">
        <v>2353.13</v>
      </c>
      <c r="K1024" s="72">
        <v>2401.1759999999999</v>
      </c>
      <c r="L1024" s="72">
        <v>2456.1799999999998</v>
      </c>
      <c r="M1024" s="72">
        <v>2517.3490000000002</v>
      </c>
      <c r="N1024" s="72">
        <v>2565.2020000000002</v>
      </c>
      <c r="O1024" s="72">
        <v>2586.0880000000002</v>
      </c>
      <c r="P1024" s="72">
        <v>2567.904</v>
      </c>
      <c r="Q1024" s="72">
        <v>2515.0970000000002</v>
      </c>
      <c r="R1024" s="72">
        <v>2436.538</v>
      </c>
      <c r="S1024" s="72">
        <v>2304.942</v>
      </c>
      <c r="T1024" s="72">
        <v>2071.8130000000001</v>
      </c>
      <c r="U1024" s="72">
        <v>1713.606</v>
      </c>
      <c r="V1024" s="72">
        <v>1220.4970000000001</v>
      </c>
      <c r="W1024" s="72">
        <v>769.43799999999999</v>
      </c>
      <c r="X1024" s="72">
        <v>405.65199999999999</v>
      </c>
      <c r="Y1024" s="72">
        <v>155.75299999999999</v>
      </c>
      <c r="Z1024" s="72">
        <v>36.863</v>
      </c>
      <c r="AA1024" s="72">
        <v>4.5380000000000003</v>
      </c>
      <c r="AB1024" s="4" t="s">
        <v>291</v>
      </c>
      <c r="AD1024" s="1">
        <f t="shared" si="15"/>
        <v>1372.2439999999999</v>
      </c>
    </row>
    <row r="1025" spans="1:30" x14ac:dyDescent="0.3">
      <c r="A1025" s="65">
        <v>1024</v>
      </c>
      <c r="B1025" s="66" t="s">
        <v>323</v>
      </c>
      <c r="C1025" s="69" t="s">
        <v>101</v>
      </c>
      <c r="D1025" s="71"/>
      <c r="E1025" s="71">
        <v>710</v>
      </c>
      <c r="F1025" s="71">
        <v>2090</v>
      </c>
      <c r="G1025" s="72">
        <v>2152.5010000000002</v>
      </c>
      <c r="H1025" s="72">
        <v>2203.9609999999998</v>
      </c>
      <c r="I1025" s="72">
        <v>2256.6990000000001</v>
      </c>
      <c r="J1025" s="72">
        <v>2305.174</v>
      </c>
      <c r="K1025" s="72">
        <v>2354.2869999999998</v>
      </c>
      <c r="L1025" s="72">
        <v>2401.0920000000001</v>
      </c>
      <c r="M1025" s="72">
        <v>2451.7370000000001</v>
      </c>
      <c r="N1025" s="72">
        <v>2505.3200000000002</v>
      </c>
      <c r="O1025" s="72">
        <v>2542.8139999999999</v>
      </c>
      <c r="P1025" s="72">
        <v>2550.9780000000001</v>
      </c>
      <c r="Q1025" s="72">
        <v>2511.558</v>
      </c>
      <c r="R1025" s="72">
        <v>2428.1619999999998</v>
      </c>
      <c r="S1025" s="72">
        <v>2299.049</v>
      </c>
      <c r="T1025" s="72">
        <v>2094.9169999999999</v>
      </c>
      <c r="U1025" s="72">
        <v>1784.251</v>
      </c>
      <c r="V1025" s="72">
        <v>1363.4659999999999</v>
      </c>
      <c r="W1025" s="72">
        <v>863.03700000000003</v>
      </c>
      <c r="X1025" s="72">
        <v>449.33199999999999</v>
      </c>
      <c r="Y1025" s="72">
        <v>176.70500000000001</v>
      </c>
      <c r="Z1025" s="72">
        <v>44.305</v>
      </c>
      <c r="AA1025" s="72">
        <v>6.2709999999999999</v>
      </c>
      <c r="AB1025" s="4" t="s">
        <v>291</v>
      </c>
      <c r="AD1025" s="1">
        <f t="shared" si="15"/>
        <v>1539.65</v>
      </c>
    </row>
    <row r="1026" spans="1:30" x14ac:dyDescent="0.3">
      <c r="A1026" s="65">
        <v>1025</v>
      </c>
      <c r="B1026" s="66" t="s">
        <v>323</v>
      </c>
      <c r="C1026" s="69" t="s">
        <v>101</v>
      </c>
      <c r="D1026" s="71"/>
      <c r="E1026" s="71">
        <v>710</v>
      </c>
      <c r="F1026" s="71">
        <v>2095</v>
      </c>
      <c r="G1026" s="72">
        <v>2105.107</v>
      </c>
      <c r="H1026" s="72">
        <v>2151.5949999999998</v>
      </c>
      <c r="I1026" s="72">
        <v>2203.471</v>
      </c>
      <c r="J1026" s="72">
        <v>2256.7959999999998</v>
      </c>
      <c r="K1026" s="72">
        <v>2306.2919999999999</v>
      </c>
      <c r="L1026" s="72">
        <v>2354.3739999999998</v>
      </c>
      <c r="M1026" s="72">
        <v>2397.3789999999999</v>
      </c>
      <c r="N1026" s="72">
        <v>2441.4549999999999</v>
      </c>
      <c r="O1026" s="72">
        <v>2485.8380000000002</v>
      </c>
      <c r="P1026" s="72">
        <v>2511.6909999999998</v>
      </c>
      <c r="Q1026" s="72">
        <v>2499.8690000000001</v>
      </c>
      <c r="R1026" s="72">
        <v>2431.4699999999998</v>
      </c>
      <c r="S1026" s="72">
        <v>2300.6529999999998</v>
      </c>
      <c r="T1026" s="72">
        <v>2102.413</v>
      </c>
      <c r="U1026" s="72">
        <v>1819.7380000000001</v>
      </c>
      <c r="V1026" s="72">
        <v>1436.56</v>
      </c>
      <c r="W1026" s="72">
        <v>979.28899999999999</v>
      </c>
      <c r="X1026" s="72">
        <v>514.79</v>
      </c>
      <c r="Y1026" s="72">
        <v>201.517</v>
      </c>
      <c r="Z1026" s="72">
        <v>52.25</v>
      </c>
      <c r="AA1026" s="72">
        <v>7.9960000000000004</v>
      </c>
      <c r="AB1026" s="4" t="s">
        <v>291</v>
      </c>
      <c r="AD1026" s="1">
        <f t="shared" si="15"/>
        <v>1755.8420000000001</v>
      </c>
    </row>
    <row r="1027" spans="1:30" x14ac:dyDescent="0.3">
      <c r="A1027" s="65">
        <v>1026</v>
      </c>
      <c r="B1027" s="66" t="s">
        <v>323</v>
      </c>
      <c r="C1027" s="69" t="s">
        <v>101</v>
      </c>
      <c r="D1027" s="71"/>
      <c r="E1027" s="71">
        <v>710</v>
      </c>
      <c r="F1027" s="71">
        <v>2100</v>
      </c>
      <c r="G1027" s="72">
        <v>2063.2089999999998</v>
      </c>
      <c r="H1027" s="72">
        <v>2104.288</v>
      </c>
      <c r="I1027" s="72">
        <v>2151.1410000000001</v>
      </c>
      <c r="J1027" s="72">
        <v>2203.5770000000002</v>
      </c>
      <c r="K1027" s="72">
        <v>2257.8440000000001</v>
      </c>
      <c r="L1027" s="72">
        <v>2306.4850000000001</v>
      </c>
      <c r="M1027" s="72">
        <v>2351.2530000000002</v>
      </c>
      <c r="N1027" s="72">
        <v>2388.5349999999999</v>
      </c>
      <c r="O1027" s="72">
        <v>2424.5419999999999</v>
      </c>
      <c r="P1027" s="72">
        <v>2458.415</v>
      </c>
      <c r="Q1027" s="72">
        <v>2465.7649999999999</v>
      </c>
      <c r="R1027" s="72">
        <v>2426.3240000000001</v>
      </c>
      <c r="S1027" s="72">
        <v>2312.721</v>
      </c>
      <c r="T1027" s="72">
        <v>2116.0949999999998</v>
      </c>
      <c r="U1027" s="72">
        <v>1841.162</v>
      </c>
      <c r="V1027" s="72">
        <v>1481.643</v>
      </c>
      <c r="W1027" s="72">
        <v>1047.2190000000001</v>
      </c>
      <c r="X1027" s="72">
        <v>596.13300000000004</v>
      </c>
      <c r="Y1027" s="72">
        <v>237.483</v>
      </c>
      <c r="Z1027" s="72">
        <v>61.886000000000003</v>
      </c>
      <c r="AA1027" s="72">
        <v>9.9369999999999994</v>
      </c>
      <c r="AB1027" s="4" t="s">
        <v>291</v>
      </c>
      <c r="AD1027" s="1">
        <f t="shared" ref="AD1027:AD1090" si="16">SUM(W1027:AB1027)</f>
        <v>1952.6579999999999</v>
      </c>
    </row>
    <row r="1028" spans="1:30" x14ac:dyDescent="0.3">
      <c r="A1028" s="65">
        <v>1027</v>
      </c>
      <c r="B1028" s="66" t="s">
        <v>323</v>
      </c>
      <c r="C1028" s="69" t="s">
        <v>102</v>
      </c>
      <c r="D1028" s="71"/>
      <c r="E1028" s="71">
        <v>748</v>
      </c>
      <c r="F1028" s="71">
        <v>2015</v>
      </c>
      <c r="G1028" s="72">
        <v>89.715000000000003</v>
      </c>
      <c r="H1028" s="72">
        <v>83.263000000000005</v>
      </c>
      <c r="I1028" s="72">
        <v>76.421999999999997</v>
      </c>
      <c r="J1028" s="72">
        <v>74.97</v>
      </c>
      <c r="K1028" s="72">
        <v>74.509</v>
      </c>
      <c r="L1028" s="72">
        <v>67.063000000000002</v>
      </c>
      <c r="M1028" s="72">
        <v>49.500999999999998</v>
      </c>
      <c r="N1028" s="72">
        <v>32.430999999999997</v>
      </c>
      <c r="O1028" s="72">
        <v>23.108000000000001</v>
      </c>
      <c r="P1028" s="72">
        <v>18.007000000000001</v>
      </c>
      <c r="Q1028" s="72">
        <v>13.773999999999999</v>
      </c>
      <c r="R1028" s="72">
        <v>11.109</v>
      </c>
      <c r="S1028" s="72">
        <v>8.9290000000000003</v>
      </c>
      <c r="T1028" s="72">
        <v>6.9119999999999999</v>
      </c>
      <c r="U1028" s="72">
        <v>4.6779999999999999</v>
      </c>
      <c r="V1028" s="72">
        <v>2.9119999999999999</v>
      </c>
      <c r="W1028" s="72">
        <v>1.292</v>
      </c>
      <c r="X1028" s="72">
        <v>0.42499999999999999</v>
      </c>
      <c r="Y1028" s="72">
        <v>9.8000000000000004E-2</v>
      </c>
      <c r="Z1028" s="72">
        <v>1.0999999999999999E-2</v>
      </c>
      <c r="AA1028" s="72">
        <v>1E-3</v>
      </c>
      <c r="AB1028" s="4" t="s">
        <v>291</v>
      </c>
      <c r="AD1028" s="1">
        <f t="shared" si="16"/>
        <v>1.827</v>
      </c>
    </row>
    <row r="1029" spans="1:30" x14ac:dyDescent="0.3">
      <c r="A1029" s="65">
        <v>1028</v>
      </c>
      <c r="B1029" s="66" t="s">
        <v>323</v>
      </c>
      <c r="C1029" s="69" t="s">
        <v>102</v>
      </c>
      <c r="D1029" s="71"/>
      <c r="E1029" s="71">
        <v>748</v>
      </c>
      <c r="F1029" s="71">
        <v>2020</v>
      </c>
      <c r="G1029" s="72">
        <v>93.191000000000003</v>
      </c>
      <c r="H1029" s="72">
        <v>88.465999999999994</v>
      </c>
      <c r="I1029" s="72">
        <v>82.543000000000006</v>
      </c>
      <c r="J1029" s="72">
        <v>75.177999999999997</v>
      </c>
      <c r="K1029" s="72">
        <v>72.465999999999994</v>
      </c>
      <c r="L1029" s="72">
        <v>70.888000000000005</v>
      </c>
      <c r="M1029" s="72">
        <v>63.146000000000001</v>
      </c>
      <c r="N1029" s="72">
        <v>45.686</v>
      </c>
      <c r="O1029" s="72">
        <v>29.196999999999999</v>
      </c>
      <c r="P1029" s="72">
        <v>20.524000000000001</v>
      </c>
      <c r="Q1029" s="72">
        <v>15.855</v>
      </c>
      <c r="R1029" s="72">
        <v>12.01</v>
      </c>
      <c r="S1029" s="72">
        <v>9.4749999999999996</v>
      </c>
      <c r="T1029" s="72">
        <v>7.3109999999999999</v>
      </c>
      <c r="U1029" s="72">
        <v>5.2359999999999998</v>
      </c>
      <c r="V1029" s="72">
        <v>3.0990000000000002</v>
      </c>
      <c r="W1029" s="72">
        <v>1.569</v>
      </c>
      <c r="X1029" s="72">
        <v>0.5</v>
      </c>
      <c r="Y1029" s="72">
        <v>0.10199999999999999</v>
      </c>
      <c r="Z1029" s="72">
        <v>1.2999999999999999E-2</v>
      </c>
      <c r="AA1029" s="72">
        <v>1E-3</v>
      </c>
      <c r="AB1029" s="4" t="s">
        <v>291</v>
      </c>
      <c r="AD1029" s="1">
        <f t="shared" si="16"/>
        <v>2.1849999999999996</v>
      </c>
    </row>
    <row r="1030" spans="1:30" x14ac:dyDescent="0.3">
      <c r="A1030" s="65">
        <v>1029</v>
      </c>
      <c r="B1030" s="66" t="s">
        <v>323</v>
      </c>
      <c r="C1030" s="69" t="s">
        <v>102</v>
      </c>
      <c r="D1030" s="71"/>
      <c r="E1030" s="71">
        <v>748</v>
      </c>
      <c r="F1030" s="71">
        <v>2025</v>
      </c>
      <c r="G1030" s="72">
        <v>93.007000000000005</v>
      </c>
      <c r="H1030" s="72">
        <v>92.135999999999996</v>
      </c>
      <c r="I1030" s="72">
        <v>87.927999999999997</v>
      </c>
      <c r="J1030" s="72">
        <v>81.378</v>
      </c>
      <c r="K1030" s="72">
        <v>72.724000000000004</v>
      </c>
      <c r="L1030" s="72">
        <v>69.040000000000006</v>
      </c>
      <c r="M1030" s="72">
        <v>67.23</v>
      </c>
      <c r="N1030" s="72">
        <v>59.116</v>
      </c>
      <c r="O1030" s="72">
        <v>41.844999999999999</v>
      </c>
      <c r="P1030" s="72">
        <v>26.234999999999999</v>
      </c>
      <c r="Q1030" s="72">
        <v>18.111999999999998</v>
      </c>
      <c r="R1030" s="72">
        <v>13.776999999999999</v>
      </c>
      <c r="S1030" s="72">
        <v>10.195</v>
      </c>
      <c r="T1030" s="72">
        <v>7.7279999999999998</v>
      </c>
      <c r="U1030" s="72">
        <v>5.5419999999999998</v>
      </c>
      <c r="V1030" s="72">
        <v>3.4929999999999999</v>
      </c>
      <c r="W1030" s="72">
        <v>1.6910000000000001</v>
      </c>
      <c r="X1030" s="72">
        <v>0.61599999999999999</v>
      </c>
      <c r="Y1030" s="72">
        <v>0.121</v>
      </c>
      <c r="Z1030" s="72">
        <v>1.2999999999999999E-2</v>
      </c>
      <c r="AA1030" s="72">
        <v>1E-3</v>
      </c>
      <c r="AB1030" s="4" t="s">
        <v>291</v>
      </c>
      <c r="AD1030" s="1">
        <f t="shared" si="16"/>
        <v>2.4419999999999997</v>
      </c>
    </row>
    <row r="1031" spans="1:30" x14ac:dyDescent="0.3">
      <c r="A1031" s="65">
        <v>1030</v>
      </c>
      <c r="B1031" s="66" t="s">
        <v>323</v>
      </c>
      <c r="C1031" s="69" t="s">
        <v>102</v>
      </c>
      <c r="D1031" s="71"/>
      <c r="E1031" s="71">
        <v>748</v>
      </c>
      <c r="F1031" s="71">
        <v>2030</v>
      </c>
      <c r="G1031" s="72">
        <v>91.9</v>
      </c>
      <c r="H1031" s="72">
        <v>92.117999999999995</v>
      </c>
      <c r="I1031" s="72">
        <v>91.665999999999997</v>
      </c>
      <c r="J1031" s="72">
        <v>86.94</v>
      </c>
      <c r="K1031" s="72">
        <v>79</v>
      </c>
      <c r="L1031" s="72">
        <v>69.412999999999997</v>
      </c>
      <c r="M1031" s="72">
        <v>65.697000000000003</v>
      </c>
      <c r="N1031" s="72">
        <v>63.582000000000001</v>
      </c>
      <c r="O1031" s="72">
        <v>55.11</v>
      </c>
      <c r="P1031" s="72">
        <v>38.375999999999998</v>
      </c>
      <c r="Q1031" s="72">
        <v>23.529</v>
      </c>
      <c r="R1031" s="72">
        <v>15.855</v>
      </c>
      <c r="S1031" s="72">
        <v>11.712999999999999</v>
      </c>
      <c r="T1031" s="72">
        <v>8.3149999999999995</v>
      </c>
      <c r="U1031" s="72">
        <v>5.87</v>
      </c>
      <c r="V1031" s="72">
        <v>3.7210000000000001</v>
      </c>
      <c r="W1031" s="72">
        <v>1.929</v>
      </c>
      <c r="X1031" s="72">
        <v>0.67200000000000004</v>
      </c>
      <c r="Y1031" s="72">
        <v>0.151</v>
      </c>
      <c r="Z1031" s="72">
        <v>1.4999999999999999E-2</v>
      </c>
      <c r="AA1031" s="72">
        <v>1E-3</v>
      </c>
      <c r="AB1031" s="4" t="s">
        <v>291</v>
      </c>
      <c r="AD1031" s="1">
        <f t="shared" si="16"/>
        <v>2.7679999999999998</v>
      </c>
    </row>
    <row r="1032" spans="1:30" x14ac:dyDescent="0.3">
      <c r="A1032" s="65">
        <v>1031</v>
      </c>
      <c r="B1032" s="66" t="s">
        <v>323</v>
      </c>
      <c r="C1032" s="69" t="s">
        <v>102</v>
      </c>
      <c r="D1032" s="71"/>
      <c r="E1032" s="71">
        <v>748</v>
      </c>
      <c r="F1032" s="71">
        <v>2035</v>
      </c>
      <c r="G1032" s="72">
        <v>91.567999999999998</v>
      </c>
      <c r="H1032" s="72">
        <v>91.176000000000002</v>
      </c>
      <c r="I1032" s="72">
        <v>91.716999999999999</v>
      </c>
      <c r="J1032" s="72">
        <v>90.759</v>
      </c>
      <c r="K1032" s="72">
        <v>84.703000000000003</v>
      </c>
      <c r="L1032" s="72">
        <v>75.775000000000006</v>
      </c>
      <c r="M1032" s="72">
        <v>66.272999999999996</v>
      </c>
      <c r="N1032" s="72">
        <v>62.514000000000003</v>
      </c>
      <c r="O1032" s="72">
        <v>60.003</v>
      </c>
      <c r="P1032" s="72">
        <v>51.433</v>
      </c>
      <c r="Q1032" s="72">
        <v>35.098999999999997</v>
      </c>
      <c r="R1032" s="72">
        <v>20.925000000000001</v>
      </c>
      <c r="S1032" s="72">
        <v>13.589</v>
      </c>
      <c r="T1032" s="72">
        <v>9.5839999999999996</v>
      </c>
      <c r="U1032" s="72">
        <v>6.327</v>
      </c>
      <c r="V1032" s="72">
        <v>3.9569999999999999</v>
      </c>
      <c r="W1032" s="72">
        <v>2.077</v>
      </c>
      <c r="X1032" s="72">
        <v>0.78</v>
      </c>
      <c r="Y1032" s="72">
        <v>0.16800000000000001</v>
      </c>
      <c r="Z1032" s="72">
        <v>0.02</v>
      </c>
      <c r="AA1032" s="72">
        <v>1E-3</v>
      </c>
      <c r="AB1032" s="4">
        <v>0</v>
      </c>
      <c r="AD1032" s="1">
        <f t="shared" si="16"/>
        <v>3.0460000000000003</v>
      </c>
    </row>
    <row r="1033" spans="1:30" x14ac:dyDescent="0.3">
      <c r="A1033" s="65">
        <v>1032</v>
      </c>
      <c r="B1033" s="66" t="s">
        <v>323</v>
      </c>
      <c r="C1033" s="69" t="s">
        <v>102</v>
      </c>
      <c r="D1033" s="71"/>
      <c r="E1033" s="71">
        <v>748</v>
      </c>
      <c r="F1033" s="71">
        <v>2040</v>
      </c>
      <c r="G1033" s="72">
        <v>91.891999999999996</v>
      </c>
      <c r="H1033" s="72">
        <v>90.956000000000003</v>
      </c>
      <c r="I1033" s="72">
        <v>90.83</v>
      </c>
      <c r="J1033" s="72">
        <v>90.876999999999995</v>
      </c>
      <c r="K1033" s="72">
        <v>88.623999999999995</v>
      </c>
      <c r="L1033" s="72">
        <v>81.64</v>
      </c>
      <c r="M1033" s="72">
        <v>72.763999999999996</v>
      </c>
      <c r="N1033" s="72">
        <v>63.402999999999999</v>
      </c>
      <c r="O1033" s="72">
        <v>59.466000000000001</v>
      </c>
      <c r="P1033" s="72">
        <v>56.683999999999997</v>
      </c>
      <c r="Q1033" s="72">
        <v>47.811</v>
      </c>
      <c r="R1033" s="72">
        <v>31.776</v>
      </c>
      <c r="S1033" s="72">
        <v>18.204999999999998</v>
      </c>
      <c r="T1033" s="72">
        <v>11.21</v>
      </c>
      <c r="U1033" s="72">
        <v>7.319</v>
      </c>
      <c r="V1033" s="72">
        <v>4.2839999999999998</v>
      </c>
      <c r="W1033" s="72">
        <v>2.23</v>
      </c>
      <c r="X1033" s="72">
        <v>0.85099999999999998</v>
      </c>
      <c r="Y1033" s="72">
        <v>0.19600000000000001</v>
      </c>
      <c r="Z1033" s="72">
        <v>2.3E-2</v>
      </c>
      <c r="AA1033" s="72">
        <v>1E-3</v>
      </c>
      <c r="AB1033" s="4">
        <v>0</v>
      </c>
      <c r="AD1033" s="1">
        <f t="shared" si="16"/>
        <v>3.3010000000000002</v>
      </c>
    </row>
    <row r="1034" spans="1:30" x14ac:dyDescent="0.3">
      <c r="A1034" s="65">
        <v>1033</v>
      </c>
      <c r="B1034" s="66" t="s">
        <v>323</v>
      </c>
      <c r="C1034" s="69" t="s">
        <v>102</v>
      </c>
      <c r="D1034" s="71"/>
      <c r="E1034" s="71">
        <v>748</v>
      </c>
      <c r="F1034" s="71">
        <v>2045</v>
      </c>
      <c r="G1034" s="72">
        <v>91.552999999999997</v>
      </c>
      <c r="H1034" s="72">
        <v>91.372</v>
      </c>
      <c r="I1034" s="72">
        <v>90.649000000000001</v>
      </c>
      <c r="J1034" s="72">
        <v>90.043000000000006</v>
      </c>
      <c r="K1034" s="72">
        <v>88.828000000000003</v>
      </c>
      <c r="L1034" s="72">
        <v>85.685000000000002</v>
      </c>
      <c r="M1034" s="72">
        <v>78.811999999999998</v>
      </c>
      <c r="N1034" s="72">
        <v>70.061000000000007</v>
      </c>
      <c r="O1034" s="72">
        <v>60.7</v>
      </c>
      <c r="P1034" s="72">
        <v>56.622999999999998</v>
      </c>
      <c r="Q1034" s="72">
        <v>53.295000000000002</v>
      </c>
      <c r="R1034" s="72">
        <v>43.917999999999999</v>
      </c>
      <c r="S1034" s="72">
        <v>28.117999999999999</v>
      </c>
      <c r="T1034" s="72">
        <v>15.243</v>
      </c>
      <c r="U1034" s="72">
        <v>8.6440000000000001</v>
      </c>
      <c r="V1034" s="72">
        <v>4.9880000000000004</v>
      </c>
      <c r="W1034" s="72">
        <v>2.4340000000000002</v>
      </c>
      <c r="X1034" s="72">
        <v>0.92600000000000005</v>
      </c>
      <c r="Y1034" s="72">
        <v>0.22</v>
      </c>
      <c r="Z1034" s="72">
        <v>2.8000000000000001E-2</v>
      </c>
      <c r="AA1034" s="72">
        <v>2E-3</v>
      </c>
      <c r="AB1034" s="4">
        <v>0</v>
      </c>
      <c r="AD1034" s="1">
        <f t="shared" si="16"/>
        <v>3.6100000000000003</v>
      </c>
    </row>
    <row r="1035" spans="1:30" x14ac:dyDescent="0.3">
      <c r="A1035" s="65">
        <v>1034</v>
      </c>
      <c r="B1035" s="66" t="s">
        <v>323</v>
      </c>
      <c r="C1035" s="69" t="s">
        <v>102</v>
      </c>
      <c r="D1035" s="71"/>
      <c r="E1035" s="71">
        <v>748</v>
      </c>
      <c r="F1035" s="71">
        <v>2050</v>
      </c>
      <c r="G1035" s="72">
        <v>89.978999999999999</v>
      </c>
      <c r="H1035" s="72">
        <v>91.087999999999994</v>
      </c>
      <c r="I1035" s="72">
        <v>91.085999999999999</v>
      </c>
      <c r="J1035" s="72">
        <v>89.891000000000005</v>
      </c>
      <c r="K1035" s="72">
        <v>88.061000000000007</v>
      </c>
      <c r="L1035" s="72">
        <v>86.004999999999995</v>
      </c>
      <c r="M1035" s="72">
        <v>83.013000000000005</v>
      </c>
      <c r="N1035" s="72">
        <v>76.308000000000007</v>
      </c>
      <c r="O1035" s="72">
        <v>67.503</v>
      </c>
      <c r="P1035" s="72">
        <v>58.146000000000001</v>
      </c>
      <c r="Q1035" s="72">
        <v>53.65</v>
      </c>
      <c r="R1035" s="72">
        <v>49.494</v>
      </c>
      <c r="S1035" s="72">
        <v>39.442999999999998</v>
      </c>
      <c r="T1035" s="72">
        <v>23.971</v>
      </c>
      <c r="U1035" s="72">
        <v>11.962</v>
      </c>
      <c r="V1035" s="72">
        <v>5.9770000000000003</v>
      </c>
      <c r="W1035" s="72">
        <v>2.875</v>
      </c>
      <c r="X1035" s="72">
        <v>1.0289999999999999</v>
      </c>
      <c r="Y1035" s="72">
        <v>0.24299999999999999</v>
      </c>
      <c r="Z1035" s="72">
        <v>0.03</v>
      </c>
      <c r="AA1035" s="72">
        <v>2E-3</v>
      </c>
      <c r="AB1035" s="4">
        <v>0</v>
      </c>
      <c r="AD1035" s="1">
        <f t="shared" si="16"/>
        <v>4.1790000000000003</v>
      </c>
    </row>
    <row r="1036" spans="1:30" x14ac:dyDescent="0.3">
      <c r="A1036" s="65">
        <v>1035</v>
      </c>
      <c r="B1036" s="66" t="s">
        <v>323</v>
      </c>
      <c r="C1036" s="69" t="s">
        <v>102</v>
      </c>
      <c r="D1036" s="71"/>
      <c r="E1036" s="71">
        <v>748</v>
      </c>
      <c r="F1036" s="71">
        <v>2055</v>
      </c>
      <c r="G1036" s="72">
        <v>87.558999999999997</v>
      </c>
      <c r="H1036" s="72">
        <v>89.575000000000003</v>
      </c>
      <c r="I1036" s="72">
        <v>90.832999999999998</v>
      </c>
      <c r="J1036" s="72">
        <v>90.384</v>
      </c>
      <c r="K1036" s="72">
        <v>88.04</v>
      </c>
      <c r="L1036" s="72">
        <v>85.441999999999993</v>
      </c>
      <c r="M1036" s="72">
        <v>83.56</v>
      </c>
      <c r="N1036" s="72">
        <v>80.727000000000004</v>
      </c>
      <c r="O1036" s="72">
        <v>73.935000000000002</v>
      </c>
      <c r="P1036" s="72">
        <v>65.031000000000006</v>
      </c>
      <c r="Q1036" s="72">
        <v>55.42</v>
      </c>
      <c r="R1036" s="72">
        <v>50.206000000000003</v>
      </c>
      <c r="S1036" s="72">
        <v>44.959000000000003</v>
      </c>
      <c r="T1036" s="72">
        <v>34.164999999999999</v>
      </c>
      <c r="U1036" s="72">
        <v>19.193000000000001</v>
      </c>
      <c r="V1036" s="72">
        <v>8.4570000000000007</v>
      </c>
      <c r="W1036" s="72">
        <v>3.5150000000000001</v>
      </c>
      <c r="X1036" s="72">
        <v>1.238</v>
      </c>
      <c r="Y1036" s="72">
        <v>0.27600000000000002</v>
      </c>
      <c r="Z1036" s="72">
        <v>3.4000000000000002E-2</v>
      </c>
      <c r="AA1036" s="72">
        <v>2E-3</v>
      </c>
      <c r="AB1036" s="4">
        <v>0</v>
      </c>
      <c r="AD1036" s="1">
        <f t="shared" si="16"/>
        <v>5.0649999999999995</v>
      </c>
    </row>
    <row r="1037" spans="1:30" x14ac:dyDescent="0.3">
      <c r="A1037" s="65">
        <v>1036</v>
      </c>
      <c r="B1037" s="66" t="s">
        <v>323</v>
      </c>
      <c r="C1037" s="69" t="s">
        <v>102</v>
      </c>
      <c r="D1037" s="71"/>
      <c r="E1037" s="71">
        <v>748</v>
      </c>
      <c r="F1037" s="71">
        <v>2060</v>
      </c>
      <c r="G1037" s="72">
        <v>85.022999999999996</v>
      </c>
      <c r="H1037" s="72">
        <v>87.215000000000003</v>
      </c>
      <c r="I1037" s="72">
        <v>89.349000000000004</v>
      </c>
      <c r="J1037" s="72">
        <v>90.186000000000007</v>
      </c>
      <c r="K1037" s="72">
        <v>88.656999999999996</v>
      </c>
      <c r="L1037" s="72">
        <v>85.600999999999999</v>
      </c>
      <c r="M1037" s="72">
        <v>83.194000000000003</v>
      </c>
      <c r="N1037" s="72">
        <v>81.474999999999994</v>
      </c>
      <c r="O1037" s="72">
        <v>78.510999999999996</v>
      </c>
      <c r="P1037" s="72">
        <v>71.561000000000007</v>
      </c>
      <c r="Q1037" s="72">
        <v>62.298999999999999</v>
      </c>
      <c r="R1037" s="72">
        <v>52.170999999999999</v>
      </c>
      <c r="S1037" s="72">
        <v>45.985999999999997</v>
      </c>
      <c r="T1037" s="72">
        <v>39.433</v>
      </c>
      <c r="U1037" s="72">
        <v>27.838999999999999</v>
      </c>
      <c r="V1037" s="72">
        <v>13.881</v>
      </c>
      <c r="W1037" s="72">
        <v>5.0910000000000002</v>
      </c>
      <c r="X1037" s="72">
        <v>1.5509999999999999</v>
      </c>
      <c r="Y1037" s="72">
        <v>0.34200000000000003</v>
      </c>
      <c r="Z1037" s="72">
        <v>4.1000000000000002E-2</v>
      </c>
      <c r="AA1037" s="72">
        <v>3.0000000000000001E-3</v>
      </c>
      <c r="AB1037" s="4">
        <v>0</v>
      </c>
      <c r="AD1037" s="1">
        <f t="shared" si="16"/>
        <v>7.0280000000000005</v>
      </c>
    </row>
    <row r="1038" spans="1:30" x14ac:dyDescent="0.3">
      <c r="A1038" s="65">
        <v>1037</v>
      </c>
      <c r="B1038" s="66" t="s">
        <v>323</v>
      </c>
      <c r="C1038" s="69" t="s">
        <v>102</v>
      </c>
      <c r="D1038" s="71"/>
      <c r="E1038" s="71">
        <v>748</v>
      </c>
      <c r="F1038" s="71">
        <v>2065</v>
      </c>
      <c r="G1038" s="72">
        <v>82.838999999999999</v>
      </c>
      <c r="H1038" s="72">
        <v>84.73</v>
      </c>
      <c r="I1038" s="72">
        <v>87.016999999999996</v>
      </c>
      <c r="J1038" s="72">
        <v>88.754000000000005</v>
      </c>
      <c r="K1038" s="72">
        <v>88.581999999999994</v>
      </c>
      <c r="L1038" s="72">
        <v>86.387</v>
      </c>
      <c r="M1038" s="72">
        <v>83.525999999999996</v>
      </c>
      <c r="N1038" s="72">
        <v>81.298000000000002</v>
      </c>
      <c r="O1038" s="72">
        <v>79.463999999999999</v>
      </c>
      <c r="P1038" s="72">
        <v>76.277000000000001</v>
      </c>
      <c r="Q1038" s="72">
        <v>68.885999999999996</v>
      </c>
      <c r="R1038" s="72">
        <v>58.973999999999997</v>
      </c>
      <c r="S1038" s="72">
        <v>48.113</v>
      </c>
      <c r="T1038" s="72">
        <v>40.718000000000004</v>
      </c>
      <c r="U1038" s="72">
        <v>32.582999999999998</v>
      </c>
      <c r="V1038" s="72">
        <v>20.542000000000002</v>
      </c>
      <c r="W1038" s="72">
        <v>8.5640000000000001</v>
      </c>
      <c r="X1038" s="72">
        <v>2.3180000000000001</v>
      </c>
      <c r="Y1038" s="72">
        <v>0.44600000000000001</v>
      </c>
      <c r="Z1038" s="72">
        <v>5.1999999999999998E-2</v>
      </c>
      <c r="AA1038" s="72">
        <v>3.0000000000000001E-3</v>
      </c>
      <c r="AB1038" s="4" t="s">
        <v>291</v>
      </c>
      <c r="AD1038" s="1">
        <f t="shared" si="16"/>
        <v>11.382999999999999</v>
      </c>
    </row>
    <row r="1039" spans="1:30" x14ac:dyDescent="0.3">
      <c r="A1039" s="65">
        <v>1038</v>
      </c>
      <c r="B1039" s="66" t="s">
        <v>323</v>
      </c>
      <c r="C1039" s="69" t="s">
        <v>102</v>
      </c>
      <c r="D1039" s="71"/>
      <c r="E1039" s="71">
        <v>748</v>
      </c>
      <c r="F1039" s="71">
        <v>2070</v>
      </c>
      <c r="G1039" s="72">
        <v>80.956000000000003</v>
      </c>
      <c r="H1039" s="72">
        <v>82.591999999999999</v>
      </c>
      <c r="I1039" s="72">
        <v>84.558999999999997</v>
      </c>
      <c r="J1039" s="72">
        <v>86.474000000000004</v>
      </c>
      <c r="K1039" s="72">
        <v>87.272999999999996</v>
      </c>
      <c r="L1039" s="72">
        <v>86.478999999999999</v>
      </c>
      <c r="M1039" s="72">
        <v>84.471999999999994</v>
      </c>
      <c r="N1039" s="72">
        <v>81.798000000000002</v>
      </c>
      <c r="O1039" s="72">
        <v>79.489999999999995</v>
      </c>
      <c r="P1039" s="72">
        <v>77.444999999999993</v>
      </c>
      <c r="Q1039" s="72">
        <v>73.727000000000004</v>
      </c>
      <c r="R1039" s="72">
        <v>65.557000000000002</v>
      </c>
      <c r="S1039" s="72">
        <v>54.738</v>
      </c>
      <c r="T1039" s="72">
        <v>42.947000000000003</v>
      </c>
      <c r="U1039" s="72">
        <v>34.024000000000001</v>
      </c>
      <c r="V1039" s="72">
        <v>24.439</v>
      </c>
      <c r="W1039" s="72">
        <v>12.952</v>
      </c>
      <c r="X1039" s="72">
        <v>4.0110000000000001</v>
      </c>
      <c r="Y1039" s="72">
        <v>0.69099999999999995</v>
      </c>
      <c r="Z1039" s="72">
        <v>7.1999999999999995E-2</v>
      </c>
      <c r="AA1039" s="72">
        <v>4.0000000000000001E-3</v>
      </c>
      <c r="AB1039" s="4" t="s">
        <v>291</v>
      </c>
      <c r="AD1039" s="1">
        <f t="shared" si="16"/>
        <v>17.73</v>
      </c>
    </row>
    <row r="1040" spans="1:30" x14ac:dyDescent="0.3">
      <c r="A1040" s="65">
        <v>1039</v>
      </c>
      <c r="B1040" s="66" t="s">
        <v>323</v>
      </c>
      <c r="C1040" s="69" t="s">
        <v>102</v>
      </c>
      <c r="D1040" s="71"/>
      <c r="E1040" s="71">
        <v>748</v>
      </c>
      <c r="F1040" s="71">
        <v>2075</v>
      </c>
      <c r="G1040" s="72">
        <v>79.022999999999996</v>
      </c>
      <c r="H1040" s="72">
        <v>80.741</v>
      </c>
      <c r="I1040" s="72">
        <v>82.441000000000003</v>
      </c>
      <c r="J1040" s="72">
        <v>84.06</v>
      </c>
      <c r="K1040" s="72">
        <v>85.108000000000004</v>
      </c>
      <c r="L1040" s="72">
        <v>85.328999999999994</v>
      </c>
      <c r="M1040" s="72">
        <v>84.715000000000003</v>
      </c>
      <c r="N1040" s="72">
        <v>82.89</v>
      </c>
      <c r="O1040" s="72">
        <v>80.155000000000001</v>
      </c>
      <c r="P1040" s="72">
        <v>77.671999999999997</v>
      </c>
      <c r="Q1040" s="72">
        <v>75.106999999999999</v>
      </c>
      <c r="R1040" s="72">
        <v>70.48</v>
      </c>
      <c r="S1040" s="72">
        <v>61.215000000000003</v>
      </c>
      <c r="T1040" s="72">
        <v>49.235999999999997</v>
      </c>
      <c r="U1040" s="72">
        <v>36.249000000000002</v>
      </c>
      <c r="V1040" s="72">
        <v>25.896999999999998</v>
      </c>
      <c r="W1040" s="72">
        <v>15.731</v>
      </c>
      <c r="X1040" s="72">
        <v>6.242</v>
      </c>
      <c r="Y1040" s="72">
        <v>1.242</v>
      </c>
      <c r="Z1040" s="72">
        <v>0.11799999999999999</v>
      </c>
      <c r="AA1040" s="72">
        <v>6.0000000000000001E-3</v>
      </c>
      <c r="AB1040" s="4" t="s">
        <v>291</v>
      </c>
      <c r="AD1040" s="1">
        <f t="shared" si="16"/>
        <v>23.338999999999999</v>
      </c>
    </row>
    <row r="1041" spans="1:30" x14ac:dyDescent="0.3">
      <c r="A1041" s="65">
        <v>1040</v>
      </c>
      <c r="B1041" s="66" t="s">
        <v>323</v>
      </c>
      <c r="C1041" s="69" t="s">
        <v>102</v>
      </c>
      <c r="D1041" s="71"/>
      <c r="E1041" s="71">
        <v>748</v>
      </c>
      <c r="F1041" s="71">
        <v>2080</v>
      </c>
      <c r="G1041" s="72">
        <v>76.947999999999993</v>
      </c>
      <c r="H1041" s="72">
        <v>78.825999999999993</v>
      </c>
      <c r="I1041" s="72">
        <v>80.600999999999999</v>
      </c>
      <c r="J1041" s="72">
        <v>81.98</v>
      </c>
      <c r="K1041" s="72">
        <v>82.793000000000006</v>
      </c>
      <c r="L1041" s="72">
        <v>83.31</v>
      </c>
      <c r="M1041" s="72">
        <v>83.703000000000003</v>
      </c>
      <c r="N1041" s="72">
        <v>83.26</v>
      </c>
      <c r="O1041" s="72">
        <v>81.373999999999995</v>
      </c>
      <c r="P1041" s="72">
        <v>78.486000000000004</v>
      </c>
      <c r="Q1041" s="72">
        <v>75.53</v>
      </c>
      <c r="R1041" s="72">
        <v>72.061000000000007</v>
      </c>
      <c r="S1041" s="72">
        <v>66.156999999999996</v>
      </c>
      <c r="T1041" s="72">
        <v>55.472000000000001</v>
      </c>
      <c r="U1041" s="72">
        <v>41.987000000000002</v>
      </c>
      <c r="V1041" s="72">
        <v>28.004999999999999</v>
      </c>
      <c r="W1041" s="72">
        <v>17.029</v>
      </c>
      <c r="X1041" s="72">
        <v>7.8209999999999997</v>
      </c>
      <c r="Y1041" s="72">
        <v>2.0190000000000001</v>
      </c>
      <c r="Z1041" s="72">
        <v>0.223</v>
      </c>
      <c r="AA1041" s="72">
        <v>1.0999999999999999E-2</v>
      </c>
      <c r="AB1041" s="4" t="s">
        <v>291</v>
      </c>
      <c r="AD1041" s="1">
        <f t="shared" si="16"/>
        <v>27.102999999999998</v>
      </c>
    </row>
    <row r="1042" spans="1:30" x14ac:dyDescent="0.3">
      <c r="A1042" s="65">
        <v>1041</v>
      </c>
      <c r="B1042" s="66" t="s">
        <v>323</v>
      </c>
      <c r="C1042" s="69" t="s">
        <v>102</v>
      </c>
      <c r="D1042" s="71"/>
      <c r="E1042" s="71">
        <v>748</v>
      </c>
      <c r="F1042" s="71">
        <v>2085</v>
      </c>
      <c r="G1042" s="72">
        <v>74.644000000000005</v>
      </c>
      <c r="H1042" s="72">
        <v>76.766999999999996</v>
      </c>
      <c r="I1042" s="72">
        <v>78.697999999999993</v>
      </c>
      <c r="J1042" s="72">
        <v>80.174999999999997</v>
      </c>
      <c r="K1042" s="72">
        <v>80.808999999999997</v>
      </c>
      <c r="L1042" s="72">
        <v>81.137</v>
      </c>
      <c r="M1042" s="72">
        <v>81.822000000000003</v>
      </c>
      <c r="N1042" s="72">
        <v>82.378</v>
      </c>
      <c r="O1042" s="72">
        <v>81.870999999999995</v>
      </c>
      <c r="P1042" s="72">
        <v>79.834999999999994</v>
      </c>
      <c r="Q1042" s="72">
        <v>76.510000000000005</v>
      </c>
      <c r="R1042" s="72">
        <v>72.706999999999994</v>
      </c>
      <c r="S1042" s="72">
        <v>67.962000000000003</v>
      </c>
      <c r="T1042" s="72">
        <v>60.356999999999999</v>
      </c>
      <c r="U1042" s="72">
        <v>47.768000000000001</v>
      </c>
      <c r="V1042" s="72">
        <v>32.896999999999998</v>
      </c>
      <c r="W1042" s="72">
        <v>18.783999999999999</v>
      </c>
      <c r="X1042" s="72">
        <v>8.7129999999999992</v>
      </c>
      <c r="Y1042" s="72">
        <v>2.6349999999999998</v>
      </c>
      <c r="Z1042" s="72">
        <v>0.38200000000000001</v>
      </c>
      <c r="AA1042" s="72">
        <v>2.1000000000000001E-2</v>
      </c>
      <c r="AB1042" s="4" t="s">
        <v>291</v>
      </c>
      <c r="AD1042" s="1">
        <f t="shared" si="16"/>
        <v>30.535</v>
      </c>
    </row>
    <row r="1043" spans="1:30" x14ac:dyDescent="0.3">
      <c r="A1043" s="65">
        <v>1042</v>
      </c>
      <c r="B1043" s="66" t="s">
        <v>323</v>
      </c>
      <c r="C1043" s="69" t="s">
        <v>102</v>
      </c>
      <c r="D1043" s="71"/>
      <c r="E1043" s="71">
        <v>748</v>
      </c>
      <c r="F1043" s="71">
        <v>2090</v>
      </c>
      <c r="G1043" s="72">
        <v>72.528999999999996</v>
      </c>
      <c r="H1043" s="72">
        <v>74.481999999999999</v>
      </c>
      <c r="I1043" s="72">
        <v>76.650000000000006</v>
      </c>
      <c r="J1043" s="72">
        <v>78.305000000000007</v>
      </c>
      <c r="K1043" s="72">
        <v>79.096000000000004</v>
      </c>
      <c r="L1043" s="72">
        <v>79.287999999999997</v>
      </c>
      <c r="M1043" s="72">
        <v>79.778999999999996</v>
      </c>
      <c r="N1043" s="72">
        <v>80.625</v>
      </c>
      <c r="O1043" s="72">
        <v>81.126999999999995</v>
      </c>
      <c r="P1043" s="72">
        <v>80.466999999999999</v>
      </c>
      <c r="Q1043" s="72">
        <v>77.998000000000005</v>
      </c>
      <c r="R1043" s="72">
        <v>73.876000000000005</v>
      </c>
      <c r="S1043" s="72">
        <v>68.87</v>
      </c>
      <c r="T1043" s="72">
        <v>62.389000000000003</v>
      </c>
      <c r="U1043" s="72">
        <v>52.448999999999998</v>
      </c>
      <c r="V1043" s="72">
        <v>37.927</v>
      </c>
      <c r="W1043" s="72">
        <v>22.484999999999999</v>
      </c>
      <c r="X1043" s="72">
        <v>9.875</v>
      </c>
      <c r="Y1043" s="72">
        <v>3.0510000000000002</v>
      </c>
      <c r="Z1043" s="72">
        <v>0.52500000000000002</v>
      </c>
      <c r="AA1043" s="72">
        <v>3.7999999999999999E-2</v>
      </c>
      <c r="AB1043" s="4" t="s">
        <v>291</v>
      </c>
      <c r="AD1043" s="1">
        <f t="shared" si="16"/>
        <v>35.973999999999997</v>
      </c>
    </row>
    <row r="1044" spans="1:30" x14ac:dyDescent="0.3">
      <c r="A1044" s="65">
        <v>1043</v>
      </c>
      <c r="B1044" s="66" t="s">
        <v>323</v>
      </c>
      <c r="C1044" s="69" t="s">
        <v>102</v>
      </c>
      <c r="D1044" s="71"/>
      <c r="E1044" s="71">
        <v>748</v>
      </c>
      <c r="F1044" s="71">
        <v>2095</v>
      </c>
      <c r="G1044" s="72">
        <v>70.602999999999994</v>
      </c>
      <c r="H1044" s="72">
        <v>72.382000000000005</v>
      </c>
      <c r="I1044" s="72">
        <v>74.373999999999995</v>
      </c>
      <c r="J1044" s="72">
        <v>76.290999999999997</v>
      </c>
      <c r="K1044" s="72">
        <v>77.317999999999998</v>
      </c>
      <c r="L1044" s="72">
        <v>77.706999999999994</v>
      </c>
      <c r="M1044" s="72">
        <v>78.057000000000002</v>
      </c>
      <c r="N1044" s="72">
        <v>78.707999999999998</v>
      </c>
      <c r="O1044" s="72">
        <v>79.510999999999996</v>
      </c>
      <c r="P1044" s="72">
        <v>79.864000000000004</v>
      </c>
      <c r="Q1044" s="72">
        <v>78.781000000000006</v>
      </c>
      <c r="R1044" s="72">
        <v>75.531000000000006</v>
      </c>
      <c r="S1044" s="72">
        <v>70.263000000000005</v>
      </c>
      <c r="T1044" s="72">
        <v>63.591999999999999</v>
      </c>
      <c r="U1044" s="72">
        <v>54.680999999999997</v>
      </c>
      <c r="V1044" s="72">
        <v>42.18</v>
      </c>
      <c r="W1044" s="72">
        <v>26.4</v>
      </c>
      <c r="X1044" s="72">
        <v>12.138</v>
      </c>
      <c r="Y1044" s="72">
        <v>3.5920000000000001</v>
      </c>
      <c r="Z1044" s="72">
        <v>0.63900000000000001</v>
      </c>
      <c r="AA1044" s="72">
        <v>5.6000000000000001E-2</v>
      </c>
      <c r="AB1044" s="4" t="s">
        <v>291</v>
      </c>
      <c r="AD1044" s="1">
        <f t="shared" si="16"/>
        <v>42.824999999999996</v>
      </c>
    </row>
    <row r="1045" spans="1:30" x14ac:dyDescent="0.3">
      <c r="A1045" s="65">
        <v>1044</v>
      </c>
      <c r="B1045" s="66" t="s">
        <v>323</v>
      </c>
      <c r="C1045" s="69" t="s">
        <v>102</v>
      </c>
      <c r="D1045" s="71"/>
      <c r="E1045" s="71">
        <v>748</v>
      </c>
      <c r="F1045" s="71">
        <v>2100</v>
      </c>
      <c r="G1045" s="72">
        <v>68.88</v>
      </c>
      <c r="H1045" s="72">
        <v>70.468999999999994</v>
      </c>
      <c r="I1045" s="72">
        <v>72.284999999999997</v>
      </c>
      <c r="J1045" s="72">
        <v>74.05</v>
      </c>
      <c r="K1045" s="72">
        <v>75.397000000000006</v>
      </c>
      <c r="L1045" s="72">
        <v>76.06</v>
      </c>
      <c r="M1045" s="72">
        <v>76.596000000000004</v>
      </c>
      <c r="N1045" s="72">
        <v>77.096000000000004</v>
      </c>
      <c r="O1045" s="72">
        <v>77.715999999999994</v>
      </c>
      <c r="P1045" s="72">
        <v>78.388999999999996</v>
      </c>
      <c r="Q1045" s="72">
        <v>78.341999999999999</v>
      </c>
      <c r="R1045" s="72">
        <v>76.492000000000004</v>
      </c>
      <c r="S1045" s="72">
        <v>72.108999999999995</v>
      </c>
      <c r="T1045" s="72">
        <v>65.236000000000004</v>
      </c>
      <c r="U1045" s="72">
        <v>56.185000000000002</v>
      </c>
      <c r="V1045" s="72">
        <v>44.5</v>
      </c>
      <c r="W1045" s="72">
        <v>29.882999999999999</v>
      </c>
      <c r="X1045" s="72">
        <v>14.64</v>
      </c>
      <c r="Y1045" s="72">
        <v>4.5940000000000003</v>
      </c>
      <c r="Z1045" s="72">
        <v>0.79500000000000004</v>
      </c>
      <c r="AA1045" s="72">
        <v>7.3999999999999996E-2</v>
      </c>
      <c r="AB1045" s="4" t="s">
        <v>291</v>
      </c>
      <c r="AD1045" s="1">
        <f t="shared" si="16"/>
        <v>49.985999999999997</v>
      </c>
    </row>
    <row r="1046" spans="1:30" x14ac:dyDescent="0.3">
      <c r="A1046" s="65">
        <v>1045</v>
      </c>
      <c r="B1046" s="66" t="s">
        <v>323</v>
      </c>
      <c r="C1046" s="70" t="s">
        <v>103</v>
      </c>
      <c r="D1046" s="71">
        <v>3</v>
      </c>
      <c r="E1046" s="71">
        <v>914</v>
      </c>
      <c r="F1046" s="71">
        <v>2015</v>
      </c>
      <c r="G1046" s="72">
        <v>30545.082999999999</v>
      </c>
      <c r="H1046" s="72">
        <v>26089.432000000001</v>
      </c>
      <c r="I1046" s="72">
        <v>22189.851999999999</v>
      </c>
      <c r="J1046" s="72">
        <v>18653.972000000002</v>
      </c>
      <c r="K1046" s="72">
        <v>15616.288</v>
      </c>
      <c r="L1046" s="72">
        <v>13325.896000000001</v>
      </c>
      <c r="M1046" s="72">
        <v>11415.189</v>
      </c>
      <c r="N1046" s="72">
        <v>9501.51</v>
      </c>
      <c r="O1046" s="72">
        <v>7638.9560000000001</v>
      </c>
      <c r="P1046" s="72">
        <v>6065.5649999999996</v>
      </c>
      <c r="Q1046" s="72">
        <v>4944.1710000000003</v>
      </c>
      <c r="R1046" s="72">
        <v>3885.9569999999999</v>
      </c>
      <c r="S1046" s="72">
        <v>2916.4380000000001</v>
      </c>
      <c r="T1046" s="72">
        <v>2119.8240000000001</v>
      </c>
      <c r="U1046" s="72">
        <v>1386.2339999999999</v>
      </c>
      <c r="V1046" s="72">
        <v>726.50800000000004</v>
      </c>
      <c r="W1046" s="72">
        <v>286.11</v>
      </c>
      <c r="X1046" s="72">
        <v>74.010999999999996</v>
      </c>
      <c r="Y1046" s="72">
        <v>10.491</v>
      </c>
      <c r="Z1046" s="72">
        <v>0.73799999999999999</v>
      </c>
      <c r="AA1046" s="72">
        <v>2.9000000000000001E-2</v>
      </c>
      <c r="AB1046" s="4">
        <v>0</v>
      </c>
      <c r="AD1046" s="1">
        <f t="shared" si="16"/>
        <v>371.37899999999996</v>
      </c>
    </row>
    <row r="1047" spans="1:30" x14ac:dyDescent="0.3">
      <c r="A1047" s="65">
        <v>1046</v>
      </c>
      <c r="B1047" s="66" t="s">
        <v>323</v>
      </c>
      <c r="C1047" s="70" t="s">
        <v>103</v>
      </c>
      <c r="D1047" s="71">
        <v>3</v>
      </c>
      <c r="E1047" s="71">
        <v>914</v>
      </c>
      <c r="F1047" s="71">
        <v>2020</v>
      </c>
      <c r="G1047" s="72">
        <v>33437.745999999999</v>
      </c>
      <c r="H1047" s="72">
        <v>29499.703000000001</v>
      </c>
      <c r="I1047" s="72">
        <v>25588.46</v>
      </c>
      <c r="J1047" s="72">
        <v>21786.028999999999</v>
      </c>
      <c r="K1047" s="72">
        <v>18143.627</v>
      </c>
      <c r="L1047" s="72">
        <v>15105.321</v>
      </c>
      <c r="M1047" s="72">
        <v>12858.851000000001</v>
      </c>
      <c r="N1047" s="72">
        <v>10994.911</v>
      </c>
      <c r="O1047" s="72">
        <v>9111.2170000000006</v>
      </c>
      <c r="P1047" s="72">
        <v>7265.3729999999996</v>
      </c>
      <c r="Q1047" s="72">
        <v>5692.509</v>
      </c>
      <c r="R1047" s="72">
        <v>4539.2330000000002</v>
      </c>
      <c r="S1047" s="72">
        <v>3436.0819999999999</v>
      </c>
      <c r="T1047" s="72">
        <v>2423.4189999999999</v>
      </c>
      <c r="U1047" s="72">
        <v>1582.3409999999999</v>
      </c>
      <c r="V1047" s="72">
        <v>859.48599999999999</v>
      </c>
      <c r="W1047" s="72">
        <v>335.52499999999998</v>
      </c>
      <c r="X1047" s="72">
        <v>86.128</v>
      </c>
      <c r="Y1047" s="72">
        <v>12.715999999999999</v>
      </c>
      <c r="Z1047" s="72">
        <v>0.98599999999999999</v>
      </c>
      <c r="AA1047" s="72">
        <v>4.2999999999999997E-2</v>
      </c>
      <c r="AB1047" s="4">
        <v>0</v>
      </c>
      <c r="AD1047" s="1">
        <f t="shared" si="16"/>
        <v>435.39799999999997</v>
      </c>
    </row>
    <row r="1048" spans="1:30" x14ac:dyDescent="0.3">
      <c r="A1048" s="65">
        <v>1047</v>
      </c>
      <c r="B1048" s="66" t="s">
        <v>323</v>
      </c>
      <c r="C1048" s="70" t="s">
        <v>103</v>
      </c>
      <c r="D1048" s="71">
        <v>3</v>
      </c>
      <c r="E1048" s="71">
        <v>914</v>
      </c>
      <c r="F1048" s="71">
        <v>2025</v>
      </c>
      <c r="G1048" s="72">
        <v>36429.61</v>
      </c>
      <c r="H1048" s="72">
        <v>32444.084999999999</v>
      </c>
      <c r="I1048" s="72">
        <v>29012.483</v>
      </c>
      <c r="J1048" s="72">
        <v>25186.92</v>
      </c>
      <c r="K1048" s="72">
        <v>21268.154999999999</v>
      </c>
      <c r="L1048" s="72">
        <v>17624.934000000001</v>
      </c>
      <c r="M1048" s="72">
        <v>14639.038</v>
      </c>
      <c r="N1048" s="72">
        <v>12439.233</v>
      </c>
      <c r="O1048" s="72">
        <v>10591.857</v>
      </c>
      <c r="P1048" s="72">
        <v>8708.3040000000001</v>
      </c>
      <c r="Q1048" s="72">
        <v>6854.0510000000004</v>
      </c>
      <c r="R1048" s="72">
        <v>5255.8370000000004</v>
      </c>
      <c r="S1048" s="72">
        <v>4041.2440000000001</v>
      </c>
      <c r="T1048" s="72">
        <v>2878.614</v>
      </c>
      <c r="U1048" s="72">
        <v>1829.866</v>
      </c>
      <c r="V1048" s="72">
        <v>994.28399999999999</v>
      </c>
      <c r="W1048" s="72">
        <v>404.12900000000002</v>
      </c>
      <c r="X1048" s="72">
        <v>103.245</v>
      </c>
      <c r="Y1048" s="72">
        <v>15.166</v>
      </c>
      <c r="Z1048" s="72">
        <v>1.2270000000000001</v>
      </c>
      <c r="AA1048" s="72">
        <v>0.06</v>
      </c>
      <c r="AB1048" s="4">
        <v>0</v>
      </c>
      <c r="AD1048" s="1">
        <f t="shared" si="16"/>
        <v>523.827</v>
      </c>
    </row>
    <row r="1049" spans="1:30" x14ac:dyDescent="0.3">
      <c r="A1049" s="65">
        <v>1048</v>
      </c>
      <c r="B1049" s="66" t="s">
        <v>323</v>
      </c>
      <c r="C1049" s="70" t="s">
        <v>103</v>
      </c>
      <c r="D1049" s="71">
        <v>3</v>
      </c>
      <c r="E1049" s="71">
        <v>914</v>
      </c>
      <c r="F1049" s="71">
        <v>2030</v>
      </c>
      <c r="G1049" s="72">
        <v>39662.300000000003</v>
      </c>
      <c r="H1049" s="72">
        <v>35489.49</v>
      </c>
      <c r="I1049" s="72">
        <v>31981.850999999999</v>
      </c>
      <c r="J1049" s="72">
        <v>28617.27</v>
      </c>
      <c r="K1049" s="72">
        <v>24665.252</v>
      </c>
      <c r="L1049" s="72">
        <v>20736.057000000001</v>
      </c>
      <c r="M1049" s="72">
        <v>17146.755000000001</v>
      </c>
      <c r="N1049" s="72">
        <v>14214.861000000001</v>
      </c>
      <c r="O1049" s="72">
        <v>12030.575000000001</v>
      </c>
      <c r="P1049" s="72">
        <v>10167.316999999999</v>
      </c>
      <c r="Q1049" s="72">
        <v>8253.9380000000001</v>
      </c>
      <c r="R1049" s="72">
        <v>6361.4579999999996</v>
      </c>
      <c r="S1049" s="72">
        <v>4707.9189999999999</v>
      </c>
      <c r="T1049" s="72">
        <v>3412.1120000000001</v>
      </c>
      <c r="U1049" s="72">
        <v>2195.578</v>
      </c>
      <c r="V1049" s="72">
        <v>1168.3309999999999</v>
      </c>
      <c r="W1049" s="72">
        <v>476.32499999999999</v>
      </c>
      <c r="X1049" s="72">
        <v>127.437</v>
      </c>
      <c r="Y1049" s="72">
        <v>18.698</v>
      </c>
      <c r="Z1049" s="72">
        <v>1.5049999999999999</v>
      </c>
      <c r="AA1049" s="72">
        <v>7.4999999999999997E-2</v>
      </c>
      <c r="AB1049" s="4">
        <v>0</v>
      </c>
      <c r="AD1049" s="1">
        <f t="shared" si="16"/>
        <v>624.04</v>
      </c>
    </row>
    <row r="1050" spans="1:30" x14ac:dyDescent="0.3">
      <c r="A1050" s="65">
        <v>1049</v>
      </c>
      <c r="B1050" s="66" t="s">
        <v>323</v>
      </c>
      <c r="C1050" s="70" t="s">
        <v>103</v>
      </c>
      <c r="D1050" s="71">
        <v>3</v>
      </c>
      <c r="E1050" s="71">
        <v>914</v>
      </c>
      <c r="F1050" s="71">
        <v>2035</v>
      </c>
      <c r="G1050" s="72">
        <v>42996.237000000001</v>
      </c>
      <c r="H1050" s="72">
        <v>38775.294999999998</v>
      </c>
      <c r="I1050" s="72">
        <v>35054.178</v>
      </c>
      <c r="J1050" s="72">
        <v>31602.251</v>
      </c>
      <c r="K1050" s="72">
        <v>28097.977999999999</v>
      </c>
      <c r="L1050" s="72">
        <v>24124.27</v>
      </c>
      <c r="M1050" s="72">
        <v>20241.254000000001</v>
      </c>
      <c r="N1050" s="72">
        <v>16706.427</v>
      </c>
      <c r="O1050" s="72">
        <v>13795.61</v>
      </c>
      <c r="P1050" s="72">
        <v>11592.305</v>
      </c>
      <c r="Q1050" s="72">
        <v>9677.866</v>
      </c>
      <c r="R1050" s="72">
        <v>7698.1750000000002</v>
      </c>
      <c r="S1050" s="72">
        <v>5731.7460000000001</v>
      </c>
      <c r="T1050" s="72">
        <v>4003.2660000000001</v>
      </c>
      <c r="U1050" s="72">
        <v>2628.5770000000002</v>
      </c>
      <c r="V1050" s="72">
        <v>1421.6669999999999</v>
      </c>
      <c r="W1050" s="72">
        <v>572.79600000000005</v>
      </c>
      <c r="X1050" s="72">
        <v>154.155</v>
      </c>
      <c r="Y1050" s="72">
        <v>23.826000000000001</v>
      </c>
      <c r="Z1050" s="72">
        <v>1.903</v>
      </c>
      <c r="AA1050" s="72">
        <v>9.2999999999999999E-2</v>
      </c>
      <c r="AB1050" s="4">
        <v>0</v>
      </c>
      <c r="AD1050" s="1">
        <f t="shared" si="16"/>
        <v>752.77300000000002</v>
      </c>
    </row>
    <row r="1051" spans="1:30" x14ac:dyDescent="0.3">
      <c r="A1051" s="65">
        <v>1050</v>
      </c>
      <c r="B1051" s="66" t="s">
        <v>323</v>
      </c>
      <c r="C1051" s="70" t="s">
        <v>103</v>
      </c>
      <c r="D1051" s="71">
        <v>3</v>
      </c>
      <c r="E1051" s="71">
        <v>914</v>
      </c>
      <c r="F1051" s="71">
        <v>2040</v>
      </c>
      <c r="G1051" s="72">
        <v>46213.362000000001</v>
      </c>
      <c r="H1051" s="72">
        <v>42165.95</v>
      </c>
      <c r="I1051" s="72">
        <v>38365.362000000001</v>
      </c>
      <c r="J1051" s="72">
        <v>34690.014999999999</v>
      </c>
      <c r="K1051" s="72">
        <v>31094.612000000001</v>
      </c>
      <c r="L1051" s="72">
        <v>27551.746999999999</v>
      </c>
      <c r="M1051" s="72">
        <v>23614.312999999998</v>
      </c>
      <c r="N1051" s="72">
        <v>19777.124</v>
      </c>
      <c r="O1051" s="72">
        <v>16260.582</v>
      </c>
      <c r="P1051" s="72">
        <v>13333.464</v>
      </c>
      <c r="Q1051" s="72">
        <v>11070.597</v>
      </c>
      <c r="R1051" s="72">
        <v>9060.7330000000002</v>
      </c>
      <c r="S1051" s="72">
        <v>6968.3360000000002</v>
      </c>
      <c r="T1051" s="72">
        <v>4902.1059999999998</v>
      </c>
      <c r="U1051" s="72">
        <v>3108.3429999999998</v>
      </c>
      <c r="V1051" s="72">
        <v>1724.539</v>
      </c>
      <c r="W1051" s="72">
        <v>710.90300000000002</v>
      </c>
      <c r="X1051" s="72">
        <v>191.55</v>
      </c>
      <c r="Y1051" s="72">
        <v>29.855</v>
      </c>
      <c r="Z1051" s="72">
        <v>2.5139999999999998</v>
      </c>
      <c r="AA1051" s="72">
        <v>0.121</v>
      </c>
      <c r="AB1051" s="4">
        <v>0</v>
      </c>
      <c r="AD1051" s="1">
        <f t="shared" si="16"/>
        <v>934.94299999999998</v>
      </c>
    </row>
    <row r="1052" spans="1:30" x14ac:dyDescent="0.3">
      <c r="A1052" s="65">
        <v>1051</v>
      </c>
      <c r="B1052" s="66" t="s">
        <v>323</v>
      </c>
      <c r="C1052" s="70" t="s">
        <v>103</v>
      </c>
      <c r="D1052" s="71">
        <v>3</v>
      </c>
      <c r="E1052" s="71">
        <v>914</v>
      </c>
      <c r="F1052" s="71">
        <v>2045</v>
      </c>
      <c r="G1052" s="72">
        <v>49134.023999999998</v>
      </c>
      <c r="H1052" s="72">
        <v>45440.563000000002</v>
      </c>
      <c r="I1052" s="72">
        <v>41779.894999999997</v>
      </c>
      <c r="J1052" s="72">
        <v>38014.241000000002</v>
      </c>
      <c r="K1052" s="72">
        <v>34192.989000000001</v>
      </c>
      <c r="L1052" s="72">
        <v>30552.223000000002</v>
      </c>
      <c r="M1052" s="72">
        <v>27030.03</v>
      </c>
      <c r="N1052" s="72">
        <v>23127.597000000002</v>
      </c>
      <c r="O1052" s="72">
        <v>19297.27</v>
      </c>
      <c r="P1052" s="72">
        <v>15758.370999999999</v>
      </c>
      <c r="Q1052" s="72">
        <v>12770.785</v>
      </c>
      <c r="R1052" s="72">
        <v>10400.65</v>
      </c>
      <c r="S1052" s="72">
        <v>8238.5849999999991</v>
      </c>
      <c r="T1052" s="72">
        <v>5994.3389999999999</v>
      </c>
      <c r="U1052" s="72">
        <v>3837.5259999999998</v>
      </c>
      <c r="V1052" s="72">
        <v>2064.8780000000002</v>
      </c>
      <c r="W1052" s="72">
        <v>880.20100000000002</v>
      </c>
      <c r="X1052" s="72">
        <v>244.70400000000001</v>
      </c>
      <c r="Y1052" s="72">
        <v>38.716000000000001</v>
      </c>
      <c r="Z1052" s="72">
        <v>3.274</v>
      </c>
      <c r="AA1052" s="72">
        <v>0.16400000000000001</v>
      </c>
      <c r="AB1052" s="4" t="s">
        <v>291</v>
      </c>
      <c r="AD1052" s="1">
        <f t="shared" si="16"/>
        <v>1167.0589999999997</v>
      </c>
    </row>
    <row r="1053" spans="1:30" x14ac:dyDescent="0.3">
      <c r="A1053" s="65">
        <v>1052</v>
      </c>
      <c r="B1053" s="66" t="s">
        <v>323</v>
      </c>
      <c r="C1053" s="70" t="s">
        <v>103</v>
      </c>
      <c r="D1053" s="71">
        <v>3</v>
      </c>
      <c r="E1053" s="71">
        <v>914</v>
      </c>
      <c r="F1053" s="71">
        <v>2050</v>
      </c>
      <c r="G1053" s="72">
        <v>51711.523000000001</v>
      </c>
      <c r="H1053" s="72">
        <v>48417.057000000001</v>
      </c>
      <c r="I1053" s="72">
        <v>45077.224999999999</v>
      </c>
      <c r="J1053" s="72">
        <v>41439.675000000003</v>
      </c>
      <c r="K1053" s="72">
        <v>37524.046999999999</v>
      </c>
      <c r="L1053" s="72">
        <v>33653.321000000004</v>
      </c>
      <c r="M1053" s="72">
        <v>30027.205999999998</v>
      </c>
      <c r="N1053" s="72">
        <v>26523.722000000002</v>
      </c>
      <c r="O1053" s="72">
        <v>22614.322</v>
      </c>
      <c r="P1053" s="72">
        <v>18745.468000000001</v>
      </c>
      <c r="Q1053" s="72">
        <v>15132.887000000001</v>
      </c>
      <c r="R1053" s="72">
        <v>12035.388999999999</v>
      </c>
      <c r="S1053" s="72">
        <v>9496.1749999999993</v>
      </c>
      <c r="T1053" s="72">
        <v>7127.1819999999998</v>
      </c>
      <c r="U1053" s="72">
        <v>4730.933</v>
      </c>
      <c r="V1053" s="72">
        <v>2581.279</v>
      </c>
      <c r="W1053" s="72">
        <v>1074.0129999999999</v>
      </c>
      <c r="X1053" s="72">
        <v>311.81299999999999</v>
      </c>
      <c r="Y1053" s="72">
        <v>51.284999999999997</v>
      </c>
      <c r="Z1053" s="72">
        <v>4.4249999999999998</v>
      </c>
      <c r="AA1053" s="72">
        <v>0.216</v>
      </c>
      <c r="AB1053" s="4" t="s">
        <v>291</v>
      </c>
      <c r="AD1053" s="1">
        <f t="shared" si="16"/>
        <v>1441.752</v>
      </c>
    </row>
    <row r="1054" spans="1:30" x14ac:dyDescent="0.3">
      <c r="A1054" s="65">
        <v>1053</v>
      </c>
      <c r="B1054" s="66" t="s">
        <v>323</v>
      </c>
      <c r="C1054" s="70" t="s">
        <v>103</v>
      </c>
      <c r="D1054" s="71">
        <v>3</v>
      </c>
      <c r="E1054" s="71">
        <v>914</v>
      </c>
      <c r="F1054" s="71">
        <v>2055</v>
      </c>
      <c r="G1054" s="72">
        <v>54065.311000000002</v>
      </c>
      <c r="H1054" s="72">
        <v>51061.584999999999</v>
      </c>
      <c r="I1054" s="72">
        <v>48079.46</v>
      </c>
      <c r="J1054" s="72">
        <v>44748.22</v>
      </c>
      <c r="K1054" s="72">
        <v>40953.309000000001</v>
      </c>
      <c r="L1054" s="72">
        <v>36981.874000000003</v>
      </c>
      <c r="M1054" s="72">
        <v>33121.699999999997</v>
      </c>
      <c r="N1054" s="72">
        <v>29506.441999999999</v>
      </c>
      <c r="O1054" s="72">
        <v>25975.407999999999</v>
      </c>
      <c r="P1054" s="72">
        <v>22007.522000000001</v>
      </c>
      <c r="Q1054" s="72">
        <v>18038.727999999999</v>
      </c>
      <c r="R1054" s="72">
        <v>14297.300999999999</v>
      </c>
      <c r="S1054" s="72">
        <v>11026.6</v>
      </c>
      <c r="T1054" s="72">
        <v>8255.8410000000003</v>
      </c>
      <c r="U1054" s="72">
        <v>5668.9229999999998</v>
      </c>
      <c r="V1054" s="72">
        <v>3222.5250000000001</v>
      </c>
      <c r="W1054" s="72">
        <v>1369.2860000000001</v>
      </c>
      <c r="X1054" s="72">
        <v>391.87900000000002</v>
      </c>
      <c r="Y1054" s="72">
        <v>68.093000000000004</v>
      </c>
      <c r="Z1054" s="72">
        <v>6.1289999999999996</v>
      </c>
      <c r="AA1054" s="72">
        <v>0.29799999999999999</v>
      </c>
      <c r="AB1054" s="4" t="s">
        <v>291</v>
      </c>
      <c r="AD1054" s="1">
        <f t="shared" si="16"/>
        <v>1835.6849999999999</v>
      </c>
    </row>
    <row r="1055" spans="1:30" x14ac:dyDescent="0.3">
      <c r="A1055" s="65">
        <v>1054</v>
      </c>
      <c r="B1055" s="66" t="s">
        <v>323</v>
      </c>
      <c r="C1055" s="70" t="s">
        <v>103</v>
      </c>
      <c r="D1055" s="71">
        <v>3</v>
      </c>
      <c r="E1055" s="71">
        <v>914</v>
      </c>
      <c r="F1055" s="71">
        <v>2060</v>
      </c>
      <c r="G1055" s="72">
        <v>56122.061999999998</v>
      </c>
      <c r="H1055" s="72">
        <v>53475.631999999998</v>
      </c>
      <c r="I1055" s="72">
        <v>50748.633000000002</v>
      </c>
      <c r="J1055" s="72">
        <v>47762.464999999997</v>
      </c>
      <c r="K1055" s="72">
        <v>44267.197</v>
      </c>
      <c r="L1055" s="72">
        <v>40409.052000000003</v>
      </c>
      <c r="M1055" s="72">
        <v>36442.595000000001</v>
      </c>
      <c r="N1055" s="72">
        <v>32588.010999999999</v>
      </c>
      <c r="O1055" s="72">
        <v>28935.087</v>
      </c>
      <c r="P1055" s="72">
        <v>25318.151999999998</v>
      </c>
      <c r="Q1055" s="72">
        <v>21217.41</v>
      </c>
      <c r="R1055" s="72">
        <v>17082.441999999999</v>
      </c>
      <c r="S1055" s="72">
        <v>13140.644</v>
      </c>
      <c r="T1055" s="72">
        <v>9630.473</v>
      </c>
      <c r="U1055" s="72">
        <v>6615.27</v>
      </c>
      <c r="V1055" s="72">
        <v>3909.78</v>
      </c>
      <c r="W1055" s="72">
        <v>1742.972</v>
      </c>
      <c r="X1055" s="72">
        <v>513.73599999999999</v>
      </c>
      <c r="Y1055" s="72">
        <v>88.912999999999997</v>
      </c>
      <c r="Z1055" s="72">
        <v>8.4830000000000005</v>
      </c>
      <c r="AA1055" s="72">
        <v>0.42</v>
      </c>
      <c r="AB1055" s="4" t="s">
        <v>291</v>
      </c>
      <c r="AD1055" s="1">
        <f t="shared" si="16"/>
        <v>2354.5240000000003</v>
      </c>
    </row>
    <row r="1056" spans="1:30" x14ac:dyDescent="0.3">
      <c r="A1056" s="65">
        <v>1055</v>
      </c>
      <c r="B1056" s="66" t="s">
        <v>323</v>
      </c>
      <c r="C1056" s="70" t="s">
        <v>103</v>
      </c>
      <c r="D1056" s="71">
        <v>3</v>
      </c>
      <c r="E1056" s="71">
        <v>914</v>
      </c>
      <c r="F1056" s="71">
        <v>2065</v>
      </c>
      <c r="G1056" s="72">
        <v>58039.150999999998</v>
      </c>
      <c r="H1056" s="72">
        <v>55585.618000000002</v>
      </c>
      <c r="I1056" s="72">
        <v>53184.718999999997</v>
      </c>
      <c r="J1056" s="72">
        <v>50444.14</v>
      </c>
      <c r="K1056" s="72">
        <v>47288.707000000002</v>
      </c>
      <c r="L1056" s="72">
        <v>43722.654999999999</v>
      </c>
      <c r="M1056" s="72">
        <v>39862.464</v>
      </c>
      <c r="N1056" s="72">
        <v>35894.800999999999</v>
      </c>
      <c r="O1056" s="72">
        <v>31994.906999999999</v>
      </c>
      <c r="P1056" s="72">
        <v>28241.724999999999</v>
      </c>
      <c r="Q1056" s="72">
        <v>24449.179</v>
      </c>
      <c r="R1056" s="72">
        <v>20135.736000000001</v>
      </c>
      <c r="S1056" s="72">
        <v>15746.976000000001</v>
      </c>
      <c r="T1056" s="72">
        <v>11525.308999999999</v>
      </c>
      <c r="U1056" s="72">
        <v>7769.3419999999996</v>
      </c>
      <c r="V1056" s="72">
        <v>4616.402</v>
      </c>
      <c r="W1056" s="72">
        <v>2155.7730000000001</v>
      </c>
      <c r="X1056" s="72">
        <v>672.25400000000002</v>
      </c>
      <c r="Y1056" s="72">
        <v>120.736</v>
      </c>
      <c r="Z1056" s="72">
        <v>11.532</v>
      </c>
      <c r="AA1056" s="72">
        <v>0.59799999999999998</v>
      </c>
      <c r="AB1056" s="4" t="s">
        <v>291</v>
      </c>
      <c r="AD1056" s="1">
        <f t="shared" si="16"/>
        <v>2960.893</v>
      </c>
    </row>
    <row r="1057" spans="1:30" x14ac:dyDescent="0.3">
      <c r="A1057" s="65">
        <v>1056</v>
      </c>
      <c r="B1057" s="66" t="s">
        <v>323</v>
      </c>
      <c r="C1057" s="70" t="s">
        <v>103</v>
      </c>
      <c r="D1057" s="71">
        <v>3</v>
      </c>
      <c r="E1057" s="71">
        <v>914</v>
      </c>
      <c r="F1057" s="71">
        <v>2070</v>
      </c>
      <c r="G1057" s="72">
        <v>59680.521000000001</v>
      </c>
      <c r="H1057" s="72">
        <v>57551.182000000001</v>
      </c>
      <c r="I1057" s="72">
        <v>55315.868000000002</v>
      </c>
      <c r="J1057" s="72">
        <v>52892.625</v>
      </c>
      <c r="K1057" s="72">
        <v>49980.044999999998</v>
      </c>
      <c r="L1057" s="72">
        <v>46747.125</v>
      </c>
      <c r="M1057" s="72">
        <v>43171.330999999998</v>
      </c>
      <c r="N1057" s="72">
        <v>39301.332000000002</v>
      </c>
      <c r="O1057" s="72">
        <v>35279.161999999997</v>
      </c>
      <c r="P1057" s="72">
        <v>31267.245999999999</v>
      </c>
      <c r="Q1057" s="72">
        <v>27313.057000000001</v>
      </c>
      <c r="R1057" s="72">
        <v>23249.870999999999</v>
      </c>
      <c r="S1057" s="72">
        <v>18617.412</v>
      </c>
      <c r="T1057" s="72">
        <v>13870.994000000001</v>
      </c>
      <c r="U1057" s="72">
        <v>9362.7639999999992</v>
      </c>
      <c r="V1057" s="72">
        <v>5487.134</v>
      </c>
      <c r="W1057" s="72">
        <v>2596.7260000000001</v>
      </c>
      <c r="X1057" s="72">
        <v>857.05499999999995</v>
      </c>
      <c r="Y1057" s="72">
        <v>164.19800000000001</v>
      </c>
      <c r="Z1057" s="72">
        <v>16.295999999999999</v>
      </c>
      <c r="AA1057" s="72">
        <v>0.84199999999999997</v>
      </c>
      <c r="AB1057" s="4" t="s">
        <v>291</v>
      </c>
      <c r="AD1057" s="1">
        <f t="shared" si="16"/>
        <v>3635.1169999999997</v>
      </c>
    </row>
    <row r="1058" spans="1:30" x14ac:dyDescent="0.3">
      <c r="A1058" s="65">
        <v>1057</v>
      </c>
      <c r="B1058" s="66" t="s">
        <v>323</v>
      </c>
      <c r="C1058" s="70" t="s">
        <v>103</v>
      </c>
      <c r="D1058" s="71">
        <v>3</v>
      </c>
      <c r="E1058" s="71">
        <v>914</v>
      </c>
      <c r="F1058" s="71">
        <v>2075</v>
      </c>
      <c r="G1058" s="72">
        <v>60934.339</v>
      </c>
      <c r="H1058" s="72">
        <v>59235.086000000003</v>
      </c>
      <c r="I1058" s="72">
        <v>57300.557000000001</v>
      </c>
      <c r="J1058" s="72">
        <v>55035.896999999997</v>
      </c>
      <c r="K1058" s="72">
        <v>52438.839</v>
      </c>
      <c r="L1058" s="72">
        <v>49444.353999999999</v>
      </c>
      <c r="M1058" s="72">
        <v>46194.779000000002</v>
      </c>
      <c r="N1058" s="72">
        <v>42599.894</v>
      </c>
      <c r="O1058" s="72">
        <v>38664.688000000002</v>
      </c>
      <c r="P1058" s="72">
        <v>34516.951000000001</v>
      </c>
      <c r="Q1058" s="72">
        <v>30281.935000000001</v>
      </c>
      <c r="R1058" s="72">
        <v>26023.145</v>
      </c>
      <c r="S1058" s="72">
        <v>21558.736000000001</v>
      </c>
      <c r="T1058" s="72">
        <v>16470.649000000001</v>
      </c>
      <c r="U1058" s="72">
        <v>11344.557000000001</v>
      </c>
      <c r="V1058" s="72">
        <v>6688.2520000000004</v>
      </c>
      <c r="W1058" s="72">
        <v>3145.9</v>
      </c>
      <c r="X1058" s="72">
        <v>1063.606</v>
      </c>
      <c r="Y1058" s="72">
        <v>218.22200000000001</v>
      </c>
      <c r="Z1058" s="72">
        <v>23.15</v>
      </c>
      <c r="AA1058" s="72">
        <v>1.2230000000000001</v>
      </c>
      <c r="AB1058" s="4" t="s">
        <v>291</v>
      </c>
      <c r="AD1058" s="1">
        <f t="shared" si="16"/>
        <v>4452.1009999999997</v>
      </c>
    </row>
    <row r="1059" spans="1:30" x14ac:dyDescent="0.3">
      <c r="A1059" s="65">
        <v>1058</v>
      </c>
      <c r="B1059" s="66" t="s">
        <v>323</v>
      </c>
      <c r="C1059" s="70" t="s">
        <v>103</v>
      </c>
      <c r="D1059" s="71">
        <v>3</v>
      </c>
      <c r="E1059" s="71">
        <v>914</v>
      </c>
      <c r="F1059" s="71">
        <v>2080</v>
      </c>
      <c r="G1059" s="72">
        <v>61802.826999999997</v>
      </c>
      <c r="H1059" s="72">
        <v>60528.955000000002</v>
      </c>
      <c r="I1059" s="72">
        <v>59002.237999999998</v>
      </c>
      <c r="J1059" s="72">
        <v>57032.434000000001</v>
      </c>
      <c r="K1059" s="72">
        <v>54593.944000000003</v>
      </c>
      <c r="L1059" s="72">
        <v>51911.425000000003</v>
      </c>
      <c r="M1059" s="72">
        <v>48895.498</v>
      </c>
      <c r="N1059" s="72">
        <v>45618.739000000001</v>
      </c>
      <c r="O1059" s="72">
        <v>41947.362000000001</v>
      </c>
      <c r="P1059" s="72">
        <v>37871.046999999999</v>
      </c>
      <c r="Q1059" s="72">
        <v>33474.953000000001</v>
      </c>
      <c r="R1059" s="72">
        <v>28906.174999999999</v>
      </c>
      <c r="S1059" s="72">
        <v>24198.019</v>
      </c>
      <c r="T1059" s="72">
        <v>19153.794000000002</v>
      </c>
      <c r="U1059" s="72">
        <v>13563.88</v>
      </c>
      <c r="V1059" s="72">
        <v>8194.7970000000005</v>
      </c>
      <c r="W1059" s="72">
        <v>3904.7420000000002</v>
      </c>
      <c r="X1059" s="72">
        <v>1325.953</v>
      </c>
      <c r="Y1059" s="72">
        <v>282.30900000000003</v>
      </c>
      <c r="Z1059" s="72">
        <v>32.348999999999997</v>
      </c>
      <c r="AA1059" s="72">
        <v>1.7989999999999999</v>
      </c>
      <c r="AB1059" s="4" t="s">
        <v>291</v>
      </c>
      <c r="AD1059" s="1">
        <f t="shared" si="16"/>
        <v>5547.152</v>
      </c>
    </row>
    <row r="1060" spans="1:30" x14ac:dyDescent="0.3">
      <c r="A1060" s="65">
        <v>1059</v>
      </c>
      <c r="B1060" s="66" t="s">
        <v>323</v>
      </c>
      <c r="C1060" s="70" t="s">
        <v>103</v>
      </c>
      <c r="D1060" s="71">
        <v>3</v>
      </c>
      <c r="E1060" s="71">
        <v>914</v>
      </c>
      <c r="F1060" s="71">
        <v>2085</v>
      </c>
      <c r="G1060" s="72">
        <v>62336.849000000002</v>
      </c>
      <c r="H1060" s="72">
        <v>61428.3</v>
      </c>
      <c r="I1060" s="72">
        <v>60310.383000000002</v>
      </c>
      <c r="J1060" s="72">
        <v>58743.086000000003</v>
      </c>
      <c r="K1060" s="72">
        <v>56597.962</v>
      </c>
      <c r="L1060" s="72">
        <v>54071.701000000001</v>
      </c>
      <c r="M1060" s="72">
        <v>51363.404999999999</v>
      </c>
      <c r="N1060" s="72">
        <v>48314.389000000003</v>
      </c>
      <c r="O1060" s="72">
        <v>44953.087</v>
      </c>
      <c r="P1060" s="72">
        <v>41127.461000000003</v>
      </c>
      <c r="Q1060" s="72">
        <v>36779.53</v>
      </c>
      <c r="R1060" s="72">
        <v>32023.571</v>
      </c>
      <c r="S1060" s="72">
        <v>26973.53</v>
      </c>
      <c r="T1060" s="72">
        <v>21617.969000000001</v>
      </c>
      <c r="U1060" s="72">
        <v>15916.503000000001</v>
      </c>
      <c r="V1060" s="72">
        <v>9943.8250000000007</v>
      </c>
      <c r="W1060" s="72">
        <v>4890.8059999999996</v>
      </c>
      <c r="X1060" s="72">
        <v>1698.7629999999999</v>
      </c>
      <c r="Y1060" s="72">
        <v>367.75599999999997</v>
      </c>
      <c r="Z1060" s="72">
        <v>44.156999999999996</v>
      </c>
      <c r="AA1060" s="72">
        <v>2.6360000000000001</v>
      </c>
      <c r="AB1060" s="4">
        <v>4.1100000000000003</v>
      </c>
      <c r="AD1060" s="1">
        <f t="shared" si="16"/>
        <v>7008.2280000000001</v>
      </c>
    </row>
    <row r="1061" spans="1:30" x14ac:dyDescent="0.3">
      <c r="A1061" s="65">
        <v>1060</v>
      </c>
      <c r="B1061" s="66" t="s">
        <v>323</v>
      </c>
      <c r="C1061" s="70" t="s">
        <v>103</v>
      </c>
      <c r="D1061" s="71">
        <v>3</v>
      </c>
      <c r="E1061" s="71">
        <v>914</v>
      </c>
      <c r="F1061" s="71">
        <v>2090</v>
      </c>
      <c r="G1061" s="72">
        <v>62642.273999999998</v>
      </c>
      <c r="H1061" s="72">
        <v>61992.938999999998</v>
      </c>
      <c r="I1061" s="72">
        <v>61224.589</v>
      </c>
      <c r="J1061" s="72">
        <v>60061.654999999999</v>
      </c>
      <c r="K1061" s="72">
        <v>58318.671000000002</v>
      </c>
      <c r="L1061" s="72">
        <v>56083.968000000001</v>
      </c>
      <c r="M1061" s="72">
        <v>53528.93</v>
      </c>
      <c r="N1061" s="72">
        <v>50782.434000000001</v>
      </c>
      <c r="O1061" s="72">
        <v>47643.398999999998</v>
      </c>
      <c r="P1061" s="72">
        <v>44117.317000000003</v>
      </c>
      <c r="Q1061" s="72">
        <v>39996.767</v>
      </c>
      <c r="R1061" s="72">
        <v>35258.845999999998</v>
      </c>
      <c r="S1061" s="72">
        <v>29983.665000000001</v>
      </c>
      <c r="T1061" s="72">
        <v>24225.995999999999</v>
      </c>
      <c r="U1061" s="72">
        <v>18118.659</v>
      </c>
      <c r="V1061" s="72">
        <v>11833.311</v>
      </c>
      <c r="W1061" s="72">
        <v>6065.634</v>
      </c>
      <c r="X1061" s="72">
        <v>2193.2640000000001</v>
      </c>
      <c r="Y1061" s="72">
        <v>490.75599999999997</v>
      </c>
      <c r="Z1061" s="72">
        <v>60.6</v>
      </c>
      <c r="AA1061" s="72">
        <v>3.7970000000000002</v>
      </c>
      <c r="AB1061" s="4">
        <v>5.8449999999999998</v>
      </c>
      <c r="AD1061" s="1">
        <f t="shared" si="16"/>
        <v>8819.8960000000006</v>
      </c>
    </row>
    <row r="1062" spans="1:30" x14ac:dyDescent="0.3">
      <c r="A1062" s="65">
        <v>1061</v>
      </c>
      <c r="B1062" s="66" t="s">
        <v>323</v>
      </c>
      <c r="C1062" s="70" t="s">
        <v>103</v>
      </c>
      <c r="D1062" s="71">
        <v>3</v>
      </c>
      <c r="E1062" s="71">
        <v>914</v>
      </c>
      <c r="F1062" s="71">
        <v>2095</v>
      </c>
      <c r="G1062" s="72">
        <v>62646.58</v>
      </c>
      <c r="H1062" s="72">
        <v>62329.131000000001</v>
      </c>
      <c r="I1062" s="72">
        <v>61804.654000000002</v>
      </c>
      <c r="J1062" s="72">
        <v>60988.391000000003</v>
      </c>
      <c r="K1062" s="72">
        <v>59651.252</v>
      </c>
      <c r="L1062" s="72">
        <v>57817.288999999997</v>
      </c>
      <c r="M1062" s="72">
        <v>55550.828999999998</v>
      </c>
      <c r="N1062" s="72">
        <v>52954.423999999999</v>
      </c>
      <c r="O1062" s="72">
        <v>50113.39</v>
      </c>
      <c r="P1062" s="72">
        <v>46803.607000000004</v>
      </c>
      <c r="Q1062" s="72">
        <v>42963.754000000001</v>
      </c>
      <c r="R1062" s="72">
        <v>38424.624000000003</v>
      </c>
      <c r="S1062" s="72">
        <v>33125.514000000003</v>
      </c>
      <c r="T1062" s="72">
        <v>27073.858</v>
      </c>
      <c r="U1062" s="72">
        <v>20480.368999999999</v>
      </c>
      <c r="V1062" s="72">
        <v>13660.013000000001</v>
      </c>
      <c r="W1062" s="72">
        <v>7377.6260000000002</v>
      </c>
      <c r="X1062" s="72">
        <v>2808.5129999999999</v>
      </c>
      <c r="Y1062" s="72">
        <v>660.33500000000004</v>
      </c>
      <c r="Z1062" s="72">
        <v>85.111999999999995</v>
      </c>
      <c r="AA1062" s="72">
        <v>5.5</v>
      </c>
      <c r="AB1062" s="4">
        <v>9.1180000000000003</v>
      </c>
      <c r="AD1062" s="1">
        <f t="shared" si="16"/>
        <v>10946.203999999998</v>
      </c>
    </row>
    <row r="1063" spans="1:30" x14ac:dyDescent="0.3">
      <c r="A1063" s="65">
        <v>1062</v>
      </c>
      <c r="B1063" s="66" t="s">
        <v>323</v>
      </c>
      <c r="C1063" s="70" t="s">
        <v>103</v>
      </c>
      <c r="D1063" s="71">
        <v>3</v>
      </c>
      <c r="E1063" s="71">
        <v>914</v>
      </c>
      <c r="F1063" s="71">
        <v>2100</v>
      </c>
      <c r="G1063" s="72">
        <v>62419.788999999997</v>
      </c>
      <c r="H1063" s="72">
        <v>62363.046000000002</v>
      </c>
      <c r="I1063" s="72">
        <v>62155.904000000002</v>
      </c>
      <c r="J1063" s="72">
        <v>61581.457999999999</v>
      </c>
      <c r="K1063" s="72">
        <v>60594.300999999999</v>
      </c>
      <c r="L1063" s="72">
        <v>59166.038999999997</v>
      </c>
      <c r="M1063" s="72">
        <v>57297.256000000001</v>
      </c>
      <c r="N1063" s="72">
        <v>54985.898999999998</v>
      </c>
      <c r="O1063" s="72">
        <v>52293.476000000002</v>
      </c>
      <c r="P1063" s="72">
        <v>49276.428</v>
      </c>
      <c r="Q1063" s="72">
        <v>45639.940999999999</v>
      </c>
      <c r="R1063" s="72">
        <v>41358.209000000003</v>
      </c>
      <c r="S1063" s="72">
        <v>36216.050999999999</v>
      </c>
      <c r="T1063" s="72">
        <v>30062.087</v>
      </c>
      <c r="U1063" s="72">
        <v>23074.948</v>
      </c>
      <c r="V1063" s="72">
        <v>15646.822</v>
      </c>
      <c r="W1063" s="72">
        <v>8694.3410000000003</v>
      </c>
      <c r="X1063" s="72">
        <v>3522.8270000000002</v>
      </c>
      <c r="Y1063" s="72">
        <v>882.64</v>
      </c>
      <c r="Z1063" s="72">
        <v>120.608</v>
      </c>
      <c r="AA1063" s="72">
        <v>8.157</v>
      </c>
      <c r="AB1063" s="4">
        <v>15.590999999999999</v>
      </c>
      <c r="AD1063" s="1">
        <f t="shared" si="16"/>
        <v>13244.164000000001</v>
      </c>
    </row>
    <row r="1064" spans="1:30" x14ac:dyDescent="0.3">
      <c r="A1064" s="65">
        <v>1063</v>
      </c>
      <c r="B1064" s="66" t="s">
        <v>323</v>
      </c>
      <c r="C1064" s="69" t="s">
        <v>104</v>
      </c>
      <c r="D1064" s="71"/>
      <c r="E1064" s="71">
        <v>204</v>
      </c>
      <c r="F1064" s="71">
        <v>2015</v>
      </c>
      <c r="G1064" s="72">
        <v>882.89099999999996</v>
      </c>
      <c r="H1064" s="72">
        <v>764.25400000000002</v>
      </c>
      <c r="I1064" s="72">
        <v>661.572</v>
      </c>
      <c r="J1064" s="72">
        <v>573.86500000000001</v>
      </c>
      <c r="K1064" s="72">
        <v>486.10700000000003</v>
      </c>
      <c r="L1064" s="72">
        <v>401.488</v>
      </c>
      <c r="M1064" s="72">
        <v>331.29599999999999</v>
      </c>
      <c r="N1064" s="72">
        <v>273.17</v>
      </c>
      <c r="O1064" s="72">
        <v>224.41499999999999</v>
      </c>
      <c r="P1064" s="72">
        <v>184.75200000000001</v>
      </c>
      <c r="Q1064" s="72">
        <v>146.59299999999999</v>
      </c>
      <c r="R1064" s="72">
        <v>112.827</v>
      </c>
      <c r="S1064" s="72">
        <v>85.498000000000005</v>
      </c>
      <c r="T1064" s="72">
        <v>57.889000000000003</v>
      </c>
      <c r="U1064" s="72">
        <v>42.954000000000001</v>
      </c>
      <c r="V1064" s="72">
        <v>24.044</v>
      </c>
      <c r="W1064" s="72">
        <v>11.327</v>
      </c>
      <c r="X1064" s="72">
        <v>4.0819999999999999</v>
      </c>
      <c r="Y1064" s="72">
        <v>0.97</v>
      </c>
      <c r="Z1064" s="72">
        <v>0.128</v>
      </c>
      <c r="AA1064" s="72">
        <v>0.01</v>
      </c>
      <c r="AB1064" s="4">
        <v>26.149000000000001</v>
      </c>
      <c r="AD1064" s="1">
        <f t="shared" si="16"/>
        <v>42.665999999999997</v>
      </c>
    </row>
    <row r="1065" spans="1:30" x14ac:dyDescent="0.3">
      <c r="A1065" s="65">
        <v>1064</v>
      </c>
      <c r="B1065" s="66" t="s">
        <v>323</v>
      </c>
      <c r="C1065" s="69" t="s">
        <v>104</v>
      </c>
      <c r="D1065" s="71"/>
      <c r="E1065" s="71">
        <v>204</v>
      </c>
      <c r="F1065" s="71">
        <v>2020</v>
      </c>
      <c r="G1065" s="72">
        <v>968.23299999999995</v>
      </c>
      <c r="H1065" s="72">
        <v>856.34299999999996</v>
      </c>
      <c r="I1065" s="72">
        <v>754.30700000000002</v>
      </c>
      <c r="J1065" s="72">
        <v>653.82399999999996</v>
      </c>
      <c r="K1065" s="72">
        <v>563.28899999999999</v>
      </c>
      <c r="L1065" s="72">
        <v>475</v>
      </c>
      <c r="M1065" s="72">
        <v>391.87599999999998</v>
      </c>
      <c r="N1065" s="72">
        <v>322.77699999999999</v>
      </c>
      <c r="O1065" s="72">
        <v>265.11599999999999</v>
      </c>
      <c r="P1065" s="72">
        <v>216.40700000000001</v>
      </c>
      <c r="Q1065" s="72">
        <v>176.08</v>
      </c>
      <c r="R1065" s="72">
        <v>137.309</v>
      </c>
      <c r="S1065" s="72">
        <v>102.82599999999999</v>
      </c>
      <c r="T1065" s="72">
        <v>74.212000000000003</v>
      </c>
      <c r="U1065" s="72">
        <v>46.442999999999998</v>
      </c>
      <c r="V1065" s="72">
        <v>30.297000000000001</v>
      </c>
      <c r="W1065" s="72">
        <v>13.803000000000001</v>
      </c>
      <c r="X1065" s="72">
        <v>4.7290000000000001</v>
      </c>
      <c r="Y1065" s="72">
        <v>1.0820000000000001</v>
      </c>
      <c r="Z1065" s="72">
        <v>0.14399999999999999</v>
      </c>
      <c r="AA1065" s="72">
        <v>1.2E-2</v>
      </c>
      <c r="AB1065" s="4">
        <v>42.595999999999997</v>
      </c>
      <c r="AD1065" s="1">
        <f t="shared" si="16"/>
        <v>62.366</v>
      </c>
    </row>
    <row r="1066" spans="1:30" x14ac:dyDescent="0.3">
      <c r="A1066" s="65">
        <v>1065</v>
      </c>
      <c r="B1066" s="66" t="s">
        <v>323</v>
      </c>
      <c r="C1066" s="69" t="s">
        <v>104</v>
      </c>
      <c r="D1066" s="71"/>
      <c r="E1066" s="71">
        <v>204</v>
      </c>
      <c r="F1066" s="71">
        <v>2025</v>
      </c>
      <c r="G1066" s="72">
        <v>1057.5119999999999</v>
      </c>
      <c r="H1066" s="72">
        <v>941.54300000000001</v>
      </c>
      <c r="I1066" s="72">
        <v>846.10599999999999</v>
      </c>
      <c r="J1066" s="72">
        <v>746.16899999999998</v>
      </c>
      <c r="K1066" s="72">
        <v>642.71199999999999</v>
      </c>
      <c r="L1066" s="72">
        <v>551.423</v>
      </c>
      <c r="M1066" s="72">
        <v>464.50599999999997</v>
      </c>
      <c r="N1066" s="72">
        <v>382.50799999999998</v>
      </c>
      <c r="O1066" s="72">
        <v>313.839</v>
      </c>
      <c r="P1066" s="72">
        <v>256.13</v>
      </c>
      <c r="Q1066" s="72">
        <v>206.643</v>
      </c>
      <c r="R1066" s="72">
        <v>165.26300000000001</v>
      </c>
      <c r="S1066" s="72">
        <v>125.407</v>
      </c>
      <c r="T1066" s="72">
        <v>89.471999999999994</v>
      </c>
      <c r="U1066" s="72">
        <v>59.723999999999997</v>
      </c>
      <c r="V1066" s="72">
        <v>32.884999999999998</v>
      </c>
      <c r="W1066" s="72">
        <v>17.483000000000001</v>
      </c>
      <c r="X1066" s="72">
        <v>5.8019999999999996</v>
      </c>
      <c r="Y1066" s="72">
        <v>1.2629999999999999</v>
      </c>
      <c r="Z1066" s="72">
        <v>0.16200000000000001</v>
      </c>
      <c r="AA1066" s="72">
        <v>1.4E-2</v>
      </c>
      <c r="AB1066" s="4" t="s">
        <v>291</v>
      </c>
      <c r="AD1066" s="1">
        <f t="shared" si="16"/>
        <v>24.724</v>
      </c>
    </row>
    <row r="1067" spans="1:30" x14ac:dyDescent="0.3">
      <c r="A1067" s="65">
        <v>1066</v>
      </c>
      <c r="B1067" s="66" t="s">
        <v>323</v>
      </c>
      <c r="C1067" s="69" t="s">
        <v>104</v>
      </c>
      <c r="D1067" s="71"/>
      <c r="E1067" s="71">
        <v>204</v>
      </c>
      <c r="F1067" s="71">
        <v>2030</v>
      </c>
      <c r="G1067" s="72">
        <v>1146.5360000000001</v>
      </c>
      <c r="H1067" s="72">
        <v>1030.5530000000001</v>
      </c>
      <c r="I1067" s="72">
        <v>931.11699999999996</v>
      </c>
      <c r="J1067" s="72">
        <v>837.60500000000002</v>
      </c>
      <c r="K1067" s="72">
        <v>734.35799999999995</v>
      </c>
      <c r="L1067" s="72">
        <v>630.10400000000004</v>
      </c>
      <c r="M1067" s="72">
        <v>540.06200000000001</v>
      </c>
      <c r="N1067" s="72">
        <v>454.101</v>
      </c>
      <c r="O1067" s="72">
        <v>372.49700000000001</v>
      </c>
      <c r="P1067" s="72">
        <v>303.68599999999998</v>
      </c>
      <c r="Q1067" s="72">
        <v>244.98500000000001</v>
      </c>
      <c r="R1067" s="72">
        <v>194.291</v>
      </c>
      <c r="S1067" s="72">
        <v>151.227</v>
      </c>
      <c r="T1067" s="72">
        <v>109.36799999999999</v>
      </c>
      <c r="U1067" s="72">
        <v>72.206000000000003</v>
      </c>
      <c r="V1067" s="72">
        <v>42.445999999999998</v>
      </c>
      <c r="W1067" s="72">
        <v>19.07</v>
      </c>
      <c r="X1067" s="72">
        <v>7.3970000000000002</v>
      </c>
      <c r="Y1067" s="72">
        <v>1.5640000000000001</v>
      </c>
      <c r="Z1067" s="72">
        <v>0.192</v>
      </c>
      <c r="AA1067" s="72">
        <v>1.4999999999999999E-2</v>
      </c>
      <c r="AB1067" s="4" t="s">
        <v>291</v>
      </c>
      <c r="AD1067" s="1">
        <f t="shared" si="16"/>
        <v>28.238</v>
      </c>
    </row>
    <row r="1068" spans="1:30" x14ac:dyDescent="0.3">
      <c r="A1068" s="65">
        <v>1067</v>
      </c>
      <c r="B1068" s="66" t="s">
        <v>323</v>
      </c>
      <c r="C1068" s="69" t="s">
        <v>104</v>
      </c>
      <c r="D1068" s="71"/>
      <c r="E1068" s="71">
        <v>204</v>
      </c>
      <c r="F1068" s="71">
        <v>2035</v>
      </c>
      <c r="G1068" s="72">
        <v>1232.7329999999999</v>
      </c>
      <c r="H1068" s="72">
        <v>1119.373</v>
      </c>
      <c r="I1068" s="72">
        <v>1019.924</v>
      </c>
      <c r="J1068" s="72">
        <v>922.36</v>
      </c>
      <c r="K1068" s="72">
        <v>825.18</v>
      </c>
      <c r="L1068" s="72">
        <v>720.86599999999999</v>
      </c>
      <c r="M1068" s="72">
        <v>617.91200000000003</v>
      </c>
      <c r="N1068" s="72">
        <v>528.66</v>
      </c>
      <c r="O1068" s="72">
        <v>442.827</v>
      </c>
      <c r="P1068" s="72">
        <v>360.96199999999999</v>
      </c>
      <c r="Q1068" s="72">
        <v>290.91500000000002</v>
      </c>
      <c r="R1068" s="72">
        <v>230.71700000000001</v>
      </c>
      <c r="S1068" s="72">
        <v>178.11099999999999</v>
      </c>
      <c r="T1068" s="72">
        <v>132.16999999999999</v>
      </c>
      <c r="U1068" s="72">
        <v>88.507999999999996</v>
      </c>
      <c r="V1068" s="72">
        <v>51.506999999999998</v>
      </c>
      <c r="W1068" s="72">
        <v>24.738</v>
      </c>
      <c r="X1068" s="72">
        <v>8.1199999999999992</v>
      </c>
      <c r="Y1068" s="72">
        <v>2.008</v>
      </c>
      <c r="Z1068" s="72">
        <v>0.23699999999999999</v>
      </c>
      <c r="AA1068" s="72">
        <v>1.7999999999999999E-2</v>
      </c>
      <c r="AB1068" s="4" t="s">
        <v>291</v>
      </c>
      <c r="AD1068" s="1">
        <f t="shared" si="16"/>
        <v>35.121000000000002</v>
      </c>
    </row>
    <row r="1069" spans="1:30" x14ac:dyDescent="0.3">
      <c r="A1069" s="65">
        <v>1068</v>
      </c>
      <c r="B1069" s="66" t="s">
        <v>323</v>
      </c>
      <c r="C1069" s="69" t="s">
        <v>104</v>
      </c>
      <c r="D1069" s="71"/>
      <c r="E1069" s="71">
        <v>204</v>
      </c>
      <c r="F1069" s="71">
        <v>2040</v>
      </c>
      <c r="G1069" s="72">
        <v>1315.607</v>
      </c>
      <c r="H1069" s="72">
        <v>1205.4860000000001</v>
      </c>
      <c r="I1069" s="72">
        <v>1108.586</v>
      </c>
      <c r="J1069" s="72">
        <v>1010.889</v>
      </c>
      <c r="K1069" s="72">
        <v>909.44399999999996</v>
      </c>
      <c r="L1069" s="72">
        <v>810.88499999999999</v>
      </c>
      <c r="M1069" s="72">
        <v>707.7</v>
      </c>
      <c r="N1069" s="72">
        <v>605.53599999999994</v>
      </c>
      <c r="O1069" s="72">
        <v>516.14200000000005</v>
      </c>
      <c r="P1069" s="72">
        <v>429.65499999999997</v>
      </c>
      <c r="Q1069" s="72">
        <v>346.25099999999998</v>
      </c>
      <c r="R1069" s="72">
        <v>274.37799999999999</v>
      </c>
      <c r="S1069" s="72">
        <v>211.85900000000001</v>
      </c>
      <c r="T1069" s="72">
        <v>155.98099999999999</v>
      </c>
      <c r="U1069" s="72">
        <v>107.242</v>
      </c>
      <c r="V1069" s="72">
        <v>63.36</v>
      </c>
      <c r="W1069" s="72">
        <v>30.158999999999999</v>
      </c>
      <c r="X1069" s="72">
        <v>10.6</v>
      </c>
      <c r="Y1069" s="72">
        <v>2.2210000000000001</v>
      </c>
      <c r="Z1069" s="72">
        <v>0.307</v>
      </c>
      <c r="AA1069" s="72">
        <v>2.3E-2</v>
      </c>
      <c r="AB1069" s="4" t="s">
        <v>291</v>
      </c>
      <c r="AD1069" s="1">
        <f t="shared" si="16"/>
        <v>43.310000000000009</v>
      </c>
    </row>
    <row r="1070" spans="1:30" x14ac:dyDescent="0.3">
      <c r="A1070" s="65">
        <v>1069</v>
      </c>
      <c r="B1070" s="66" t="s">
        <v>323</v>
      </c>
      <c r="C1070" s="69" t="s">
        <v>104</v>
      </c>
      <c r="D1070" s="71"/>
      <c r="E1070" s="71">
        <v>204</v>
      </c>
      <c r="F1070" s="71">
        <v>2045</v>
      </c>
      <c r="G1070" s="72">
        <v>1390.989</v>
      </c>
      <c r="H1070" s="72">
        <v>1288.3030000000001</v>
      </c>
      <c r="I1070" s="72">
        <v>1194.5519999999999</v>
      </c>
      <c r="J1070" s="72">
        <v>1099.279</v>
      </c>
      <c r="K1070" s="72">
        <v>997.43600000000004</v>
      </c>
      <c r="L1070" s="72">
        <v>894.47299999999996</v>
      </c>
      <c r="M1070" s="72">
        <v>796.80399999999997</v>
      </c>
      <c r="N1070" s="72">
        <v>694.18899999999996</v>
      </c>
      <c r="O1070" s="72">
        <v>591.78499999999997</v>
      </c>
      <c r="P1070" s="72">
        <v>501.33300000000003</v>
      </c>
      <c r="Q1070" s="72">
        <v>412.63799999999998</v>
      </c>
      <c r="R1070" s="72">
        <v>327</v>
      </c>
      <c r="S1070" s="72">
        <v>252.333</v>
      </c>
      <c r="T1070" s="72">
        <v>185.87899999999999</v>
      </c>
      <c r="U1070" s="72">
        <v>126.87</v>
      </c>
      <c r="V1070" s="72">
        <v>77.028000000000006</v>
      </c>
      <c r="W1070" s="72">
        <v>37.268999999999998</v>
      </c>
      <c r="X1070" s="72">
        <v>12.999000000000001</v>
      </c>
      <c r="Y1070" s="72">
        <v>2.92</v>
      </c>
      <c r="Z1070" s="72">
        <v>0.34499999999999997</v>
      </c>
      <c r="AA1070" s="72">
        <v>2.9000000000000001E-2</v>
      </c>
      <c r="AB1070" s="4" t="s">
        <v>291</v>
      </c>
      <c r="AD1070" s="1">
        <f t="shared" si="16"/>
        <v>53.562000000000005</v>
      </c>
    </row>
    <row r="1071" spans="1:30" x14ac:dyDescent="0.3">
      <c r="A1071" s="65">
        <v>1070</v>
      </c>
      <c r="B1071" s="66" t="s">
        <v>323</v>
      </c>
      <c r="C1071" s="69" t="s">
        <v>104</v>
      </c>
      <c r="D1071" s="71"/>
      <c r="E1071" s="71">
        <v>204</v>
      </c>
      <c r="F1071" s="71">
        <v>2050</v>
      </c>
      <c r="G1071" s="72">
        <v>1459.6310000000001</v>
      </c>
      <c r="H1071" s="72">
        <v>1363.758</v>
      </c>
      <c r="I1071" s="72">
        <v>1277.2729999999999</v>
      </c>
      <c r="J1071" s="72">
        <v>1185.0999999999999</v>
      </c>
      <c r="K1071" s="72">
        <v>1085.588</v>
      </c>
      <c r="L1071" s="72">
        <v>982.11500000000001</v>
      </c>
      <c r="M1071" s="72">
        <v>879.93700000000001</v>
      </c>
      <c r="N1071" s="72">
        <v>782.46100000000001</v>
      </c>
      <c r="O1071" s="72">
        <v>679.18899999999996</v>
      </c>
      <c r="P1071" s="72">
        <v>575.47400000000005</v>
      </c>
      <c r="Q1071" s="72">
        <v>482.07499999999999</v>
      </c>
      <c r="R1071" s="72">
        <v>390.22699999999998</v>
      </c>
      <c r="S1071" s="72">
        <v>301.2</v>
      </c>
      <c r="T1071" s="72">
        <v>221.81200000000001</v>
      </c>
      <c r="U1071" s="72">
        <v>151.57</v>
      </c>
      <c r="V1071" s="72">
        <v>91.438999999999993</v>
      </c>
      <c r="W1071" s="72">
        <v>45.517000000000003</v>
      </c>
      <c r="X1071" s="72">
        <v>16.158000000000001</v>
      </c>
      <c r="Y1071" s="72">
        <v>3.6080000000000001</v>
      </c>
      <c r="Z1071" s="72">
        <v>0.45500000000000002</v>
      </c>
      <c r="AA1071" s="72">
        <v>3.3000000000000002E-2</v>
      </c>
      <c r="AB1071" s="4" t="s">
        <v>291</v>
      </c>
      <c r="AD1071" s="1">
        <f t="shared" si="16"/>
        <v>65.771000000000001</v>
      </c>
    </row>
    <row r="1072" spans="1:30" x14ac:dyDescent="0.3">
      <c r="A1072" s="65">
        <v>1071</v>
      </c>
      <c r="B1072" s="66" t="s">
        <v>323</v>
      </c>
      <c r="C1072" s="69" t="s">
        <v>104</v>
      </c>
      <c r="D1072" s="71"/>
      <c r="E1072" s="71">
        <v>204</v>
      </c>
      <c r="F1072" s="71">
        <v>2055</v>
      </c>
      <c r="G1072" s="72">
        <v>1525.25</v>
      </c>
      <c r="H1072" s="72">
        <v>1433.146</v>
      </c>
      <c r="I1072" s="72">
        <v>1352.8050000000001</v>
      </c>
      <c r="J1072" s="72">
        <v>1267.615</v>
      </c>
      <c r="K1072" s="72">
        <v>1170.855</v>
      </c>
      <c r="L1072" s="72">
        <v>1069.472</v>
      </c>
      <c r="M1072" s="72">
        <v>966.66099999999994</v>
      </c>
      <c r="N1072" s="72">
        <v>864.56700000000001</v>
      </c>
      <c r="O1072" s="72">
        <v>766.01700000000005</v>
      </c>
      <c r="P1072" s="72">
        <v>660.92899999999997</v>
      </c>
      <c r="Q1072" s="72">
        <v>553.81299999999999</v>
      </c>
      <c r="R1072" s="72">
        <v>456.33600000000001</v>
      </c>
      <c r="S1072" s="72">
        <v>359.87700000000001</v>
      </c>
      <c r="T1072" s="72">
        <v>265.20100000000002</v>
      </c>
      <c r="U1072" s="72">
        <v>181.30199999999999</v>
      </c>
      <c r="V1072" s="72">
        <v>109.637</v>
      </c>
      <c r="W1072" s="72">
        <v>54.332000000000001</v>
      </c>
      <c r="X1072" s="72">
        <v>19.899000000000001</v>
      </c>
      <c r="Y1072" s="72">
        <v>4.5369999999999999</v>
      </c>
      <c r="Z1072" s="72">
        <v>0.57099999999999995</v>
      </c>
      <c r="AA1072" s="72">
        <v>4.3999999999999997E-2</v>
      </c>
      <c r="AB1072" s="4" t="s">
        <v>291</v>
      </c>
      <c r="AD1072" s="1">
        <f t="shared" si="16"/>
        <v>79.382999999999996</v>
      </c>
    </row>
    <row r="1073" spans="1:30" x14ac:dyDescent="0.3">
      <c r="A1073" s="65">
        <v>1072</v>
      </c>
      <c r="B1073" s="66" t="s">
        <v>323</v>
      </c>
      <c r="C1073" s="69" t="s">
        <v>104</v>
      </c>
      <c r="D1073" s="71"/>
      <c r="E1073" s="71">
        <v>204</v>
      </c>
      <c r="F1073" s="71">
        <v>2060</v>
      </c>
      <c r="G1073" s="72">
        <v>1584.12</v>
      </c>
      <c r="H1073" s="72">
        <v>1499.3689999999999</v>
      </c>
      <c r="I1073" s="72">
        <v>1422.2719999999999</v>
      </c>
      <c r="J1073" s="72">
        <v>1342.989</v>
      </c>
      <c r="K1073" s="72">
        <v>1252.886</v>
      </c>
      <c r="L1073" s="72">
        <v>1154.0250000000001</v>
      </c>
      <c r="M1073" s="72">
        <v>1053.162</v>
      </c>
      <c r="N1073" s="72">
        <v>950.25199999999995</v>
      </c>
      <c r="O1073" s="72">
        <v>846.87699999999995</v>
      </c>
      <c r="P1073" s="72">
        <v>745.89700000000005</v>
      </c>
      <c r="Q1073" s="72">
        <v>636.51499999999999</v>
      </c>
      <c r="R1073" s="72">
        <v>524.697</v>
      </c>
      <c r="S1073" s="72">
        <v>421.31900000000002</v>
      </c>
      <c r="T1073" s="72">
        <v>317.34800000000001</v>
      </c>
      <c r="U1073" s="72">
        <v>217.25</v>
      </c>
      <c r="V1073" s="72">
        <v>131.58600000000001</v>
      </c>
      <c r="W1073" s="72">
        <v>65.477000000000004</v>
      </c>
      <c r="X1073" s="72">
        <v>23.928999999999998</v>
      </c>
      <c r="Y1073" s="72">
        <v>5.6440000000000001</v>
      </c>
      <c r="Z1073" s="72">
        <v>0.72499999999999998</v>
      </c>
      <c r="AA1073" s="72">
        <v>5.5E-2</v>
      </c>
      <c r="AB1073" s="4" t="s">
        <v>291</v>
      </c>
      <c r="AD1073" s="1">
        <f t="shared" si="16"/>
        <v>95.830000000000013</v>
      </c>
    </row>
    <row r="1074" spans="1:30" x14ac:dyDescent="0.3">
      <c r="A1074" s="65">
        <v>1073</v>
      </c>
      <c r="B1074" s="66" t="s">
        <v>323</v>
      </c>
      <c r="C1074" s="69" t="s">
        <v>104</v>
      </c>
      <c r="D1074" s="71"/>
      <c r="E1074" s="71">
        <v>204</v>
      </c>
      <c r="F1074" s="71">
        <v>2065</v>
      </c>
      <c r="G1074" s="72">
        <v>1639.425</v>
      </c>
      <c r="H1074" s="72">
        <v>1559.058</v>
      </c>
      <c r="I1074" s="72">
        <v>1488.6469999999999</v>
      </c>
      <c r="J1074" s="72">
        <v>1412.366</v>
      </c>
      <c r="K1074" s="72">
        <v>1327.903</v>
      </c>
      <c r="L1074" s="72">
        <v>1235.462</v>
      </c>
      <c r="M1074" s="72">
        <v>1136.9639999999999</v>
      </c>
      <c r="N1074" s="72">
        <v>1035.8030000000001</v>
      </c>
      <c r="O1074" s="72">
        <v>931.32100000000003</v>
      </c>
      <c r="P1074" s="72">
        <v>825.16399999999999</v>
      </c>
      <c r="Q1074" s="72">
        <v>718.88300000000004</v>
      </c>
      <c r="R1074" s="72">
        <v>603.596</v>
      </c>
      <c r="S1074" s="72">
        <v>485.00200000000001</v>
      </c>
      <c r="T1074" s="72">
        <v>372.11200000000002</v>
      </c>
      <c r="U1074" s="72">
        <v>260.56599999999997</v>
      </c>
      <c r="V1074" s="72">
        <v>158.22499999999999</v>
      </c>
      <c r="W1074" s="72">
        <v>78.989999999999995</v>
      </c>
      <c r="X1074" s="72">
        <v>29.056000000000001</v>
      </c>
      <c r="Y1074" s="72">
        <v>6.8579999999999997</v>
      </c>
      <c r="Z1074" s="72">
        <v>0.91600000000000004</v>
      </c>
      <c r="AA1074" s="72">
        <v>7.0999999999999994E-2</v>
      </c>
      <c r="AB1074" s="4">
        <v>1.2909999999999999</v>
      </c>
      <c r="AD1074" s="1">
        <f t="shared" si="16"/>
        <v>117.18199999999999</v>
      </c>
    </row>
    <row r="1075" spans="1:30" x14ac:dyDescent="0.3">
      <c r="A1075" s="65">
        <v>1074</v>
      </c>
      <c r="B1075" s="66" t="s">
        <v>323</v>
      </c>
      <c r="C1075" s="69" t="s">
        <v>104</v>
      </c>
      <c r="D1075" s="71"/>
      <c r="E1075" s="71">
        <v>204</v>
      </c>
      <c r="F1075" s="71">
        <v>2070</v>
      </c>
      <c r="G1075" s="72">
        <v>1682.6179999999999</v>
      </c>
      <c r="H1075" s="72">
        <v>1615.1489999999999</v>
      </c>
      <c r="I1075" s="72">
        <v>1548.5039999999999</v>
      </c>
      <c r="J1075" s="72">
        <v>1478.6790000000001</v>
      </c>
      <c r="K1075" s="72">
        <v>1396.982</v>
      </c>
      <c r="L1075" s="72">
        <v>1309.9860000000001</v>
      </c>
      <c r="M1075" s="72">
        <v>1217.721</v>
      </c>
      <c r="N1075" s="72">
        <v>1118.741</v>
      </c>
      <c r="O1075" s="72">
        <v>1015.699</v>
      </c>
      <c r="P1075" s="72">
        <v>907.995</v>
      </c>
      <c r="Q1075" s="72">
        <v>795.84100000000001</v>
      </c>
      <c r="R1075" s="72">
        <v>682.28800000000001</v>
      </c>
      <c r="S1075" s="72">
        <v>558.55899999999997</v>
      </c>
      <c r="T1075" s="72">
        <v>429.012</v>
      </c>
      <c r="U1075" s="72">
        <v>306.21899999999999</v>
      </c>
      <c r="V1075" s="72">
        <v>190.41300000000001</v>
      </c>
      <c r="W1075" s="72">
        <v>95.453000000000003</v>
      </c>
      <c r="X1075" s="72">
        <v>35.299999999999997</v>
      </c>
      <c r="Y1075" s="72">
        <v>8.4090000000000007</v>
      </c>
      <c r="Z1075" s="72">
        <v>1.1259999999999999</v>
      </c>
      <c r="AA1075" s="72">
        <v>0.09</v>
      </c>
      <c r="AB1075" s="4">
        <v>2.2709999999999999</v>
      </c>
      <c r="AD1075" s="1">
        <f t="shared" si="16"/>
        <v>142.64899999999997</v>
      </c>
    </row>
    <row r="1076" spans="1:30" x14ac:dyDescent="0.3">
      <c r="A1076" s="65">
        <v>1075</v>
      </c>
      <c r="B1076" s="66" t="s">
        <v>323</v>
      </c>
      <c r="C1076" s="69" t="s">
        <v>104</v>
      </c>
      <c r="D1076" s="71"/>
      <c r="E1076" s="71">
        <v>204</v>
      </c>
      <c r="F1076" s="71">
        <v>2075</v>
      </c>
      <c r="G1076" s="72">
        <v>1719.385</v>
      </c>
      <c r="H1076" s="72">
        <v>1659.412</v>
      </c>
      <c r="I1076" s="72">
        <v>1604.855</v>
      </c>
      <c r="J1076" s="72">
        <v>1538.549</v>
      </c>
      <c r="K1076" s="72">
        <v>1463.097</v>
      </c>
      <c r="L1076" s="72">
        <v>1378.7249999999999</v>
      </c>
      <c r="M1076" s="72">
        <v>1291.741</v>
      </c>
      <c r="N1076" s="72">
        <v>1198.7550000000001</v>
      </c>
      <c r="O1076" s="72">
        <v>1097.6199999999999</v>
      </c>
      <c r="P1076" s="72">
        <v>990.88</v>
      </c>
      <c r="Q1076" s="72">
        <v>876.37699999999995</v>
      </c>
      <c r="R1076" s="72">
        <v>756.01499999999999</v>
      </c>
      <c r="S1076" s="72">
        <v>632.13800000000003</v>
      </c>
      <c r="T1076" s="72">
        <v>494.87900000000002</v>
      </c>
      <c r="U1076" s="72">
        <v>353.88099999999997</v>
      </c>
      <c r="V1076" s="72">
        <v>224.57</v>
      </c>
      <c r="W1076" s="72">
        <v>115.46899999999999</v>
      </c>
      <c r="X1076" s="72">
        <v>42.975999999999999</v>
      </c>
      <c r="Y1076" s="72">
        <v>10.318</v>
      </c>
      <c r="Z1076" s="72">
        <v>1.395</v>
      </c>
      <c r="AA1076" s="72">
        <v>0.111</v>
      </c>
      <c r="AB1076" s="4">
        <v>3.9009999999999998</v>
      </c>
      <c r="AD1076" s="1">
        <f t="shared" si="16"/>
        <v>174.17000000000002</v>
      </c>
    </row>
    <row r="1077" spans="1:30" x14ac:dyDescent="0.3">
      <c r="A1077" s="65">
        <v>1076</v>
      </c>
      <c r="B1077" s="66" t="s">
        <v>323</v>
      </c>
      <c r="C1077" s="69" t="s">
        <v>104</v>
      </c>
      <c r="D1077" s="71"/>
      <c r="E1077" s="71">
        <v>204</v>
      </c>
      <c r="F1077" s="71">
        <v>2080</v>
      </c>
      <c r="G1077" s="72">
        <v>1746.8589999999999</v>
      </c>
      <c r="H1077" s="72">
        <v>1697.191</v>
      </c>
      <c r="I1077" s="72">
        <v>1649.404</v>
      </c>
      <c r="J1077" s="72">
        <v>1594.913</v>
      </c>
      <c r="K1077" s="72">
        <v>1522.798</v>
      </c>
      <c r="L1077" s="72">
        <v>1444.5260000000001</v>
      </c>
      <c r="M1077" s="72">
        <v>1360.0530000000001</v>
      </c>
      <c r="N1077" s="72">
        <v>1272.1600000000001</v>
      </c>
      <c r="O1077" s="72">
        <v>1176.694</v>
      </c>
      <c r="P1077" s="72">
        <v>1071.425</v>
      </c>
      <c r="Q1077" s="72">
        <v>957.03300000000002</v>
      </c>
      <c r="R1077" s="72">
        <v>833.22699999999998</v>
      </c>
      <c r="S1077" s="72">
        <v>701.24199999999996</v>
      </c>
      <c r="T1077" s="72">
        <v>560.93700000000001</v>
      </c>
      <c r="U1077" s="72">
        <v>409.14299999999997</v>
      </c>
      <c r="V1077" s="72">
        <v>260.404</v>
      </c>
      <c r="W1077" s="72">
        <v>136.851</v>
      </c>
      <c r="X1077" s="72">
        <v>52.347999999999999</v>
      </c>
      <c r="Y1077" s="72">
        <v>12.678000000000001</v>
      </c>
      <c r="Z1077" s="72">
        <v>1.7290000000000001</v>
      </c>
      <c r="AA1077" s="72">
        <v>0.13900000000000001</v>
      </c>
      <c r="AB1077" s="4">
        <v>7.2610000000000001</v>
      </c>
      <c r="AD1077" s="1">
        <f t="shared" si="16"/>
        <v>211.00600000000003</v>
      </c>
    </row>
    <row r="1078" spans="1:30" x14ac:dyDescent="0.3">
      <c r="A1078" s="65">
        <v>1077</v>
      </c>
      <c r="B1078" s="66" t="s">
        <v>323</v>
      </c>
      <c r="C1078" s="69" t="s">
        <v>104</v>
      </c>
      <c r="D1078" s="71"/>
      <c r="E1078" s="71">
        <v>204</v>
      </c>
      <c r="F1078" s="71">
        <v>2085</v>
      </c>
      <c r="G1078" s="72">
        <v>1768.7929999999999</v>
      </c>
      <c r="H1078" s="72">
        <v>1725.8389999999999</v>
      </c>
      <c r="I1078" s="72">
        <v>1687.521</v>
      </c>
      <c r="J1078" s="72">
        <v>1639.57</v>
      </c>
      <c r="K1078" s="72">
        <v>1579.09</v>
      </c>
      <c r="L1078" s="72">
        <v>1504.0630000000001</v>
      </c>
      <c r="M1078" s="72">
        <v>1425.5360000000001</v>
      </c>
      <c r="N1078" s="72">
        <v>1340.0309999999999</v>
      </c>
      <c r="O1078" s="72">
        <v>1249.385</v>
      </c>
      <c r="P1078" s="72">
        <v>1149.297</v>
      </c>
      <c r="Q1078" s="72">
        <v>1035.5419999999999</v>
      </c>
      <c r="R1078" s="72">
        <v>910.71199999999999</v>
      </c>
      <c r="S1078" s="72">
        <v>773.76900000000001</v>
      </c>
      <c r="T1078" s="72">
        <v>623.25699999999995</v>
      </c>
      <c r="U1078" s="72">
        <v>464.85500000000002</v>
      </c>
      <c r="V1078" s="72">
        <v>302.13299999999998</v>
      </c>
      <c r="W1078" s="72">
        <v>159.495</v>
      </c>
      <c r="X1078" s="72">
        <v>62.487000000000002</v>
      </c>
      <c r="Y1078" s="72">
        <v>15.587999999999999</v>
      </c>
      <c r="Z1078" s="72">
        <v>2.1480000000000001</v>
      </c>
      <c r="AA1078" s="72">
        <v>0.17299999999999999</v>
      </c>
      <c r="AB1078" s="4">
        <v>13.141999999999999</v>
      </c>
      <c r="AD1078" s="1">
        <f t="shared" si="16"/>
        <v>253.03299999999999</v>
      </c>
    </row>
    <row r="1079" spans="1:30" x14ac:dyDescent="0.3">
      <c r="A1079" s="65">
        <v>1078</v>
      </c>
      <c r="B1079" s="66" t="s">
        <v>323</v>
      </c>
      <c r="C1079" s="69" t="s">
        <v>104</v>
      </c>
      <c r="D1079" s="71"/>
      <c r="E1079" s="71">
        <v>204</v>
      </c>
      <c r="F1079" s="71">
        <v>2090</v>
      </c>
      <c r="G1079" s="72">
        <v>1780.2639999999999</v>
      </c>
      <c r="H1079" s="72">
        <v>1749.1420000000001</v>
      </c>
      <c r="I1079" s="72">
        <v>1716.6310000000001</v>
      </c>
      <c r="J1079" s="72">
        <v>1677.902</v>
      </c>
      <c r="K1079" s="72">
        <v>1623.88</v>
      </c>
      <c r="L1079" s="72">
        <v>1560.3340000000001</v>
      </c>
      <c r="M1079" s="72">
        <v>1484.972</v>
      </c>
      <c r="N1079" s="72">
        <v>1405.2280000000001</v>
      </c>
      <c r="O1079" s="72">
        <v>1316.7739999999999</v>
      </c>
      <c r="P1079" s="72">
        <v>1221.0940000000001</v>
      </c>
      <c r="Q1079" s="72">
        <v>1111.663</v>
      </c>
      <c r="R1079" s="72">
        <v>986.37400000000002</v>
      </c>
      <c r="S1079" s="72">
        <v>846.82600000000002</v>
      </c>
      <c r="T1079" s="72">
        <v>688.94200000000001</v>
      </c>
      <c r="U1079" s="72">
        <v>517.85799999999995</v>
      </c>
      <c r="V1079" s="72">
        <v>344.61399999999998</v>
      </c>
      <c r="W1079" s="72">
        <v>186.09700000000001</v>
      </c>
      <c r="X1079" s="72">
        <v>73.399000000000001</v>
      </c>
      <c r="Y1079" s="72">
        <v>18.795000000000002</v>
      </c>
      <c r="Z1079" s="72">
        <v>2.6720000000000002</v>
      </c>
      <c r="AA1079" s="72">
        <v>0.216</v>
      </c>
      <c r="AB1079" s="4">
        <v>22.353999999999999</v>
      </c>
      <c r="AD1079" s="1">
        <f t="shared" si="16"/>
        <v>303.53300000000002</v>
      </c>
    </row>
    <row r="1080" spans="1:30" x14ac:dyDescent="0.3">
      <c r="A1080" s="65">
        <v>1079</v>
      </c>
      <c r="B1080" s="66" t="s">
        <v>323</v>
      </c>
      <c r="C1080" s="69" t="s">
        <v>104</v>
      </c>
      <c r="D1080" s="71"/>
      <c r="E1080" s="71">
        <v>204</v>
      </c>
      <c r="F1080" s="71">
        <v>2095</v>
      </c>
      <c r="G1080" s="72">
        <v>1781.636</v>
      </c>
      <c r="H1080" s="72">
        <v>1761.951</v>
      </c>
      <c r="I1080" s="72">
        <v>1740.355</v>
      </c>
      <c r="J1080" s="72">
        <v>1707.242</v>
      </c>
      <c r="K1080" s="72">
        <v>1662.3810000000001</v>
      </c>
      <c r="L1080" s="72">
        <v>1605.242</v>
      </c>
      <c r="M1080" s="72">
        <v>1541.182</v>
      </c>
      <c r="N1080" s="72">
        <v>1464.4849999999999</v>
      </c>
      <c r="O1080" s="72">
        <v>1381.575</v>
      </c>
      <c r="P1080" s="72">
        <v>1287.759</v>
      </c>
      <c r="Q1080" s="72">
        <v>1181.9559999999999</v>
      </c>
      <c r="R1080" s="72">
        <v>1059.8720000000001</v>
      </c>
      <c r="S1080" s="72">
        <v>918.34199999999998</v>
      </c>
      <c r="T1080" s="72">
        <v>755.298</v>
      </c>
      <c r="U1080" s="72">
        <v>573.90700000000004</v>
      </c>
      <c r="V1080" s="72">
        <v>385.36900000000003</v>
      </c>
      <c r="W1080" s="72">
        <v>213.416</v>
      </c>
      <c r="X1080" s="72">
        <v>86.289000000000001</v>
      </c>
      <c r="Y1080" s="72">
        <v>22.294</v>
      </c>
      <c r="Z1080" s="72">
        <v>3.2559999999999998</v>
      </c>
      <c r="AA1080" s="72">
        <v>0.26900000000000002</v>
      </c>
      <c r="AB1080" s="4" t="s">
        <v>291</v>
      </c>
      <c r="AD1080" s="1">
        <f t="shared" si="16"/>
        <v>325.52399999999994</v>
      </c>
    </row>
    <row r="1081" spans="1:30" x14ac:dyDescent="0.3">
      <c r="A1081" s="65">
        <v>1080</v>
      </c>
      <c r="B1081" s="66" t="s">
        <v>323</v>
      </c>
      <c r="C1081" s="69" t="s">
        <v>104</v>
      </c>
      <c r="D1081" s="71"/>
      <c r="E1081" s="71">
        <v>204</v>
      </c>
      <c r="F1081" s="71">
        <v>2100</v>
      </c>
      <c r="G1081" s="72">
        <v>1777.74</v>
      </c>
      <c r="H1081" s="72">
        <v>1764.9369999999999</v>
      </c>
      <c r="I1081" s="72">
        <v>1753.7380000000001</v>
      </c>
      <c r="J1081" s="72">
        <v>1731.307</v>
      </c>
      <c r="K1081" s="72">
        <v>1692.0920000000001</v>
      </c>
      <c r="L1081" s="72">
        <v>1644.06</v>
      </c>
      <c r="M1081" s="72">
        <v>1586.3150000000001</v>
      </c>
      <c r="N1081" s="72">
        <v>1520.7190000000001</v>
      </c>
      <c r="O1081" s="72">
        <v>1440.713</v>
      </c>
      <c r="P1081" s="72">
        <v>1352.0909999999999</v>
      </c>
      <c r="Q1081" s="72">
        <v>1247.54</v>
      </c>
      <c r="R1081" s="72">
        <v>1128.106</v>
      </c>
      <c r="S1081" s="72">
        <v>988.20699999999999</v>
      </c>
      <c r="T1081" s="72">
        <v>820.73299999999995</v>
      </c>
      <c r="U1081" s="72">
        <v>631.03599999999994</v>
      </c>
      <c r="V1081" s="72">
        <v>428.94400000000002</v>
      </c>
      <c r="W1081" s="72">
        <v>240.14599999999999</v>
      </c>
      <c r="X1081" s="72">
        <v>99.81</v>
      </c>
      <c r="Y1081" s="72">
        <v>26.497</v>
      </c>
      <c r="Z1081" s="72">
        <v>3.91</v>
      </c>
      <c r="AA1081" s="72">
        <v>0.33100000000000002</v>
      </c>
      <c r="AB1081" s="4" t="s">
        <v>291</v>
      </c>
      <c r="AD1081" s="1">
        <f t="shared" si="16"/>
        <v>370.69400000000007</v>
      </c>
    </row>
    <row r="1082" spans="1:30" x14ac:dyDescent="0.3">
      <c r="A1082" s="65">
        <v>1081</v>
      </c>
      <c r="B1082" s="66" t="s">
        <v>323</v>
      </c>
      <c r="C1082" s="69" t="s">
        <v>105</v>
      </c>
      <c r="D1082" s="71"/>
      <c r="E1082" s="71">
        <v>854</v>
      </c>
      <c r="F1082" s="71">
        <v>2015</v>
      </c>
      <c r="G1082" s="72">
        <v>1607.7380000000001</v>
      </c>
      <c r="H1082" s="72">
        <v>1400.7940000000001</v>
      </c>
      <c r="I1082" s="72">
        <v>1191.6120000000001</v>
      </c>
      <c r="J1082" s="72">
        <v>1001.684</v>
      </c>
      <c r="K1082" s="72">
        <v>832.09199999999998</v>
      </c>
      <c r="L1082" s="72">
        <v>688.55799999999999</v>
      </c>
      <c r="M1082" s="72">
        <v>573.25800000000004</v>
      </c>
      <c r="N1082" s="72">
        <v>457.46100000000001</v>
      </c>
      <c r="O1082" s="72">
        <v>350.92899999999997</v>
      </c>
      <c r="P1082" s="72">
        <v>276.06400000000002</v>
      </c>
      <c r="Q1082" s="72">
        <v>207.72300000000001</v>
      </c>
      <c r="R1082" s="72">
        <v>152.96</v>
      </c>
      <c r="S1082" s="72">
        <v>107.038</v>
      </c>
      <c r="T1082" s="72">
        <v>76.933000000000007</v>
      </c>
      <c r="U1082" s="72">
        <v>51.463000000000001</v>
      </c>
      <c r="V1082" s="72">
        <v>27.681999999999999</v>
      </c>
      <c r="W1082" s="72">
        <v>11.183</v>
      </c>
      <c r="X1082" s="72">
        <v>3.101</v>
      </c>
      <c r="Y1082" s="72">
        <v>0.46800000000000003</v>
      </c>
      <c r="Z1082" s="72">
        <v>3.1E-2</v>
      </c>
      <c r="AA1082" s="72">
        <v>0</v>
      </c>
      <c r="AB1082" s="4" t="s">
        <v>291</v>
      </c>
      <c r="AD1082" s="1">
        <f t="shared" si="16"/>
        <v>14.782999999999999</v>
      </c>
    </row>
    <row r="1083" spans="1:30" x14ac:dyDescent="0.3">
      <c r="A1083" s="65">
        <v>1082</v>
      </c>
      <c r="B1083" s="66" t="s">
        <v>323</v>
      </c>
      <c r="C1083" s="69" t="s">
        <v>105</v>
      </c>
      <c r="D1083" s="71"/>
      <c r="E1083" s="71">
        <v>854</v>
      </c>
      <c r="F1083" s="71">
        <v>2020</v>
      </c>
      <c r="G1083" s="72">
        <v>1766.886</v>
      </c>
      <c r="H1083" s="72">
        <v>1566.9649999999999</v>
      </c>
      <c r="I1083" s="72">
        <v>1386.1769999999999</v>
      </c>
      <c r="J1083" s="72">
        <v>1175.9100000000001</v>
      </c>
      <c r="K1083" s="72">
        <v>974.98099999999999</v>
      </c>
      <c r="L1083" s="72">
        <v>801.88800000000003</v>
      </c>
      <c r="M1083" s="72">
        <v>662.32600000000002</v>
      </c>
      <c r="N1083" s="72">
        <v>551.15899999999999</v>
      </c>
      <c r="O1083" s="72">
        <v>438.577</v>
      </c>
      <c r="P1083" s="72">
        <v>334.12400000000002</v>
      </c>
      <c r="Q1083" s="72">
        <v>259.75</v>
      </c>
      <c r="R1083" s="72">
        <v>191.39</v>
      </c>
      <c r="S1083" s="72">
        <v>136.102</v>
      </c>
      <c r="T1083" s="72">
        <v>89.953999999999994</v>
      </c>
      <c r="U1083" s="72">
        <v>58.595999999999997</v>
      </c>
      <c r="V1083" s="72">
        <v>32.823</v>
      </c>
      <c r="W1083" s="72">
        <v>13.159000000000001</v>
      </c>
      <c r="X1083" s="72">
        <v>3.4279999999999999</v>
      </c>
      <c r="Y1083" s="72">
        <v>0.51700000000000002</v>
      </c>
      <c r="Z1083" s="72">
        <v>3.9E-2</v>
      </c>
      <c r="AA1083" s="72">
        <v>0</v>
      </c>
      <c r="AB1083" s="4" t="s">
        <v>291</v>
      </c>
      <c r="AD1083" s="1">
        <f t="shared" si="16"/>
        <v>17.143000000000001</v>
      </c>
    </row>
    <row r="1084" spans="1:30" x14ac:dyDescent="0.3">
      <c r="A1084" s="65">
        <v>1083</v>
      </c>
      <c r="B1084" s="66" t="s">
        <v>323</v>
      </c>
      <c r="C1084" s="69" t="s">
        <v>105</v>
      </c>
      <c r="D1084" s="71"/>
      <c r="E1084" s="71">
        <v>854</v>
      </c>
      <c r="F1084" s="71">
        <v>2025</v>
      </c>
      <c r="G1084" s="72">
        <v>1934.2090000000001</v>
      </c>
      <c r="H1084" s="72">
        <v>1728.972</v>
      </c>
      <c r="I1084" s="72">
        <v>1552.979</v>
      </c>
      <c r="J1084" s="72">
        <v>1370.5119999999999</v>
      </c>
      <c r="K1084" s="72">
        <v>1149.0409999999999</v>
      </c>
      <c r="L1084" s="72">
        <v>944.55700000000002</v>
      </c>
      <c r="M1084" s="72">
        <v>775.44600000000003</v>
      </c>
      <c r="N1084" s="72">
        <v>639.99699999999996</v>
      </c>
      <c r="O1084" s="72">
        <v>531.33399999999995</v>
      </c>
      <c r="P1084" s="72">
        <v>420.089</v>
      </c>
      <c r="Q1084" s="72">
        <v>316.18</v>
      </c>
      <c r="R1084" s="72">
        <v>240.846</v>
      </c>
      <c r="S1084" s="72">
        <v>171.488</v>
      </c>
      <c r="T1084" s="72">
        <v>115.31</v>
      </c>
      <c r="U1084" s="72">
        <v>69.173000000000002</v>
      </c>
      <c r="V1084" s="72">
        <v>37.886000000000003</v>
      </c>
      <c r="W1084" s="72">
        <v>15.936999999999999</v>
      </c>
      <c r="X1084" s="72">
        <v>4.1539999999999999</v>
      </c>
      <c r="Y1084" s="72">
        <v>0.59599999999999997</v>
      </c>
      <c r="Z1084" s="72">
        <v>4.3999999999999997E-2</v>
      </c>
      <c r="AA1084" s="72">
        <v>0</v>
      </c>
      <c r="AB1084" s="4" t="s">
        <v>291</v>
      </c>
      <c r="AD1084" s="1">
        <f t="shared" si="16"/>
        <v>20.731000000000002</v>
      </c>
    </row>
    <row r="1085" spans="1:30" x14ac:dyDescent="0.3">
      <c r="A1085" s="65">
        <v>1084</v>
      </c>
      <c r="B1085" s="66" t="s">
        <v>323</v>
      </c>
      <c r="C1085" s="69" t="s">
        <v>105</v>
      </c>
      <c r="D1085" s="71"/>
      <c r="E1085" s="71">
        <v>854</v>
      </c>
      <c r="F1085" s="71">
        <v>2030</v>
      </c>
      <c r="G1085" s="72">
        <v>2111.6179999999999</v>
      </c>
      <c r="H1085" s="72">
        <v>1898.817</v>
      </c>
      <c r="I1085" s="72">
        <v>1715.6559999999999</v>
      </c>
      <c r="J1085" s="72">
        <v>1537.623</v>
      </c>
      <c r="K1085" s="72">
        <v>1343.434</v>
      </c>
      <c r="L1085" s="72">
        <v>1118.153</v>
      </c>
      <c r="M1085" s="72">
        <v>917.62400000000002</v>
      </c>
      <c r="N1085" s="72">
        <v>752.61</v>
      </c>
      <c r="O1085" s="72">
        <v>619.58199999999999</v>
      </c>
      <c r="P1085" s="72">
        <v>511.34800000000001</v>
      </c>
      <c r="Q1085" s="72">
        <v>399.61</v>
      </c>
      <c r="R1085" s="72">
        <v>294.74599999999998</v>
      </c>
      <c r="S1085" s="72">
        <v>217.16</v>
      </c>
      <c r="T1085" s="72">
        <v>146.35499999999999</v>
      </c>
      <c r="U1085" s="72">
        <v>89.528999999999996</v>
      </c>
      <c r="V1085" s="72">
        <v>45.331000000000003</v>
      </c>
      <c r="W1085" s="72">
        <v>18.771000000000001</v>
      </c>
      <c r="X1085" s="72">
        <v>5.1769999999999996</v>
      </c>
      <c r="Y1085" s="72">
        <v>0.75</v>
      </c>
      <c r="Z1085" s="72">
        <v>5.2999999999999999E-2</v>
      </c>
      <c r="AA1085" s="72">
        <v>1E-3</v>
      </c>
      <c r="AB1085" s="4" t="s">
        <v>291</v>
      </c>
      <c r="AD1085" s="1">
        <f t="shared" si="16"/>
        <v>24.752000000000002</v>
      </c>
    </row>
    <row r="1086" spans="1:30" x14ac:dyDescent="0.3">
      <c r="A1086" s="65">
        <v>1085</v>
      </c>
      <c r="B1086" s="66" t="s">
        <v>323</v>
      </c>
      <c r="C1086" s="69" t="s">
        <v>105</v>
      </c>
      <c r="D1086" s="71"/>
      <c r="E1086" s="71">
        <v>854</v>
      </c>
      <c r="F1086" s="71">
        <v>2035</v>
      </c>
      <c r="G1086" s="72">
        <v>2283.9720000000002</v>
      </c>
      <c r="H1086" s="72">
        <v>2078.3220000000001</v>
      </c>
      <c r="I1086" s="72">
        <v>1886.078</v>
      </c>
      <c r="J1086" s="72">
        <v>1700.626</v>
      </c>
      <c r="K1086" s="72">
        <v>1510.684</v>
      </c>
      <c r="L1086" s="72">
        <v>1312.0170000000001</v>
      </c>
      <c r="M1086" s="72">
        <v>1090.5029999999999</v>
      </c>
      <c r="N1086" s="72">
        <v>893.99800000000005</v>
      </c>
      <c r="O1086" s="72">
        <v>731.28700000000003</v>
      </c>
      <c r="P1086" s="72">
        <v>598.49099999999999</v>
      </c>
      <c r="Q1086" s="72">
        <v>488.46899999999999</v>
      </c>
      <c r="R1086" s="72">
        <v>374.33300000000003</v>
      </c>
      <c r="S1086" s="72">
        <v>267.202</v>
      </c>
      <c r="T1086" s="72">
        <v>186.56700000000001</v>
      </c>
      <c r="U1086" s="72">
        <v>114.633</v>
      </c>
      <c r="V1086" s="72">
        <v>59.448</v>
      </c>
      <c r="W1086" s="72">
        <v>22.902999999999999</v>
      </c>
      <c r="X1086" s="72">
        <v>6.2649999999999997</v>
      </c>
      <c r="Y1086" s="72">
        <v>0.96899999999999997</v>
      </c>
      <c r="Z1086" s="72">
        <v>6.9000000000000006E-2</v>
      </c>
      <c r="AA1086" s="72">
        <v>1E-3</v>
      </c>
      <c r="AB1086" s="4" t="s">
        <v>291</v>
      </c>
      <c r="AD1086" s="1">
        <f t="shared" si="16"/>
        <v>30.207000000000001</v>
      </c>
    </row>
    <row r="1087" spans="1:30" x14ac:dyDescent="0.3">
      <c r="A1087" s="65">
        <v>1086</v>
      </c>
      <c r="B1087" s="66" t="s">
        <v>323</v>
      </c>
      <c r="C1087" s="69" t="s">
        <v>105</v>
      </c>
      <c r="D1087" s="71"/>
      <c r="E1087" s="71">
        <v>854</v>
      </c>
      <c r="F1087" s="71">
        <v>2040</v>
      </c>
      <c r="G1087" s="72">
        <v>2444.0619999999999</v>
      </c>
      <c r="H1087" s="72">
        <v>2253.2260000000001</v>
      </c>
      <c r="I1087" s="72">
        <v>2066.0100000000002</v>
      </c>
      <c r="J1087" s="72">
        <v>1871.096</v>
      </c>
      <c r="K1087" s="72">
        <v>1673.394</v>
      </c>
      <c r="L1087" s="72">
        <v>1478.5450000000001</v>
      </c>
      <c r="M1087" s="72">
        <v>1282.9839999999999</v>
      </c>
      <c r="N1087" s="72">
        <v>1065.2639999999999</v>
      </c>
      <c r="O1087" s="72">
        <v>870.899</v>
      </c>
      <c r="P1087" s="72">
        <v>708.18700000000001</v>
      </c>
      <c r="Q1087" s="72">
        <v>573.19200000000001</v>
      </c>
      <c r="R1087" s="72">
        <v>459.02699999999999</v>
      </c>
      <c r="S1087" s="72">
        <v>340.74200000000002</v>
      </c>
      <c r="T1087" s="72">
        <v>230.71700000000001</v>
      </c>
      <c r="U1087" s="72">
        <v>147.22800000000001</v>
      </c>
      <c r="V1087" s="72">
        <v>77.072000000000003</v>
      </c>
      <c r="W1087" s="72">
        <v>30.68</v>
      </c>
      <c r="X1087" s="72">
        <v>7.8979999999999997</v>
      </c>
      <c r="Y1087" s="72">
        <v>1.2310000000000001</v>
      </c>
      <c r="Z1087" s="72">
        <v>9.4E-2</v>
      </c>
      <c r="AA1087" s="72">
        <v>1E-3</v>
      </c>
      <c r="AB1087" s="4" t="s">
        <v>291</v>
      </c>
      <c r="AD1087" s="1">
        <f t="shared" si="16"/>
        <v>39.904000000000003</v>
      </c>
    </row>
    <row r="1088" spans="1:30" x14ac:dyDescent="0.3">
      <c r="A1088" s="65">
        <v>1087</v>
      </c>
      <c r="B1088" s="66" t="s">
        <v>323</v>
      </c>
      <c r="C1088" s="69" t="s">
        <v>105</v>
      </c>
      <c r="D1088" s="71"/>
      <c r="E1088" s="71">
        <v>854</v>
      </c>
      <c r="F1088" s="71">
        <v>2045</v>
      </c>
      <c r="G1088" s="72">
        <v>2581.1210000000001</v>
      </c>
      <c r="H1088" s="72">
        <v>2415.8139999999999</v>
      </c>
      <c r="I1088" s="72">
        <v>2241.4</v>
      </c>
      <c r="J1088" s="72">
        <v>2051.0720000000001</v>
      </c>
      <c r="K1088" s="72">
        <v>1843.6010000000001</v>
      </c>
      <c r="L1088" s="72">
        <v>1640.7159999999999</v>
      </c>
      <c r="M1088" s="72">
        <v>1448.636</v>
      </c>
      <c r="N1088" s="72">
        <v>1256.1120000000001</v>
      </c>
      <c r="O1088" s="72">
        <v>1040.107</v>
      </c>
      <c r="P1088" s="72">
        <v>845.34699999999998</v>
      </c>
      <c r="Q1088" s="72">
        <v>679.89200000000005</v>
      </c>
      <c r="R1088" s="72">
        <v>540.13199999999995</v>
      </c>
      <c r="S1088" s="72">
        <v>419.358</v>
      </c>
      <c r="T1088" s="72">
        <v>295.64100000000002</v>
      </c>
      <c r="U1088" s="72">
        <v>183.34700000000001</v>
      </c>
      <c r="V1088" s="72">
        <v>100.155</v>
      </c>
      <c r="W1088" s="72">
        <v>40.570999999999998</v>
      </c>
      <c r="X1088" s="72">
        <v>10.912000000000001</v>
      </c>
      <c r="Y1088" s="72">
        <v>1.621</v>
      </c>
      <c r="Z1088" s="72">
        <v>0.126</v>
      </c>
      <c r="AA1088" s="72">
        <v>2E-3</v>
      </c>
      <c r="AB1088" s="4">
        <v>0.67200000000000004</v>
      </c>
      <c r="AD1088" s="1">
        <f t="shared" si="16"/>
        <v>53.903999999999996</v>
      </c>
    </row>
    <row r="1089" spans="1:30" x14ac:dyDescent="0.3">
      <c r="A1089" s="65">
        <v>1088</v>
      </c>
      <c r="B1089" s="66" t="s">
        <v>323</v>
      </c>
      <c r="C1089" s="69" t="s">
        <v>105</v>
      </c>
      <c r="D1089" s="71"/>
      <c r="E1089" s="71">
        <v>854</v>
      </c>
      <c r="F1089" s="71">
        <v>2050</v>
      </c>
      <c r="G1089" s="72">
        <v>2698.3330000000001</v>
      </c>
      <c r="H1089" s="72">
        <v>2555.0320000000002</v>
      </c>
      <c r="I1089" s="72">
        <v>2404.4059999999999</v>
      </c>
      <c r="J1089" s="72">
        <v>2226.4760000000001</v>
      </c>
      <c r="K1089" s="72">
        <v>2023.181</v>
      </c>
      <c r="L1089" s="72">
        <v>1810.296</v>
      </c>
      <c r="M1089" s="72">
        <v>1609.991</v>
      </c>
      <c r="N1089" s="72">
        <v>1420.5640000000001</v>
      </c>
      <c r="O1089" s="72">
        <v>1228.7190000000001</v>
      </c>
      <c r="P1089" s="72">
        <v>1011.5940000000001</v>
      </c>
      <c r="Q1089" s="72">
        <v>813.28</v>
      </c>
      <c r="R1089" s="72">
        <v>642.23400000000004</v>
      </c>
      <c r="S1089" s="72">
        <v>494.98599999999999</v>
      </c>
      <c r="T1089" s="72">
        <v>365.37900000000002</v>
      </c>
      <c r="U1089" s="72">
        <v>236.43600000000001</v>
      </c>
      <c r="V1089" s="72">
        <v>126.032</v>
      </c>
      <c r="W1089" s="72">
        <v>53.664000000000001</v>
      </c>
      <c r="X1089" s="72">
        <v>14.833</v>
      </c>
      <c r="Y1089" s="72">
        <v>2.33</v>
      </c>
      <c r="Z1089" s="72">
        <v>0.17699999999999999</v>
      </c>
      <c r="AA1089" s="72">
        <v>3.0000000000000001E-3</v>
      </c>
      <c r="AB1089" s="4">
        <v>1.2070000000000001</v>
      </c>
      <c r="AD1089" s="1">
        <f t="shared" si="16"/>
        <v>72.213999999999999</v>
      </c>
    </row>
    <row r="1090" spans="1:30" x14ac:dyDescent="0.3">
      <c r="A1090" s="65">
        <v>1089</v>
      </c>
      <c r="B1090" s="66" t="s">
        <v>323</v>
      </c>
      <c r="C1090" s="69" t="s">
        <v>105</v>
      </c>
      <c r="D1090" s="71"/>
      <c r="E1090" s="71">
        <v>854</v>
      </c>
      <c r="F1090" s="71">
        <v>2055</v>
      </c>
      <c r="G1090" s="72">
        <v>2808.5949999999998</v>
      </c>
      <c r="H1090" s="72">
        <v>2674.4789999999998</v>
      </c>
      <c r="I1090" s="72">
        <v>2544.1950000000002</v>
      </c>
      <c r="J1090" s="72">
        <v>2389.8119999999999</v>
      </c>
      <c r="K1090" s="72">
        <v>2198.9380000000001</v>
      </c>
      <c r="L1090" s="72">
        <v>1990.058</v>
      </c>
      <c r="M1090" s="72">
        <v>1779.501</v>
      </c>
      <c r="N1090" s="72">
        <v>1581.4290000000001</v>
      </c>
      <c r="O1090" s="72">
        <v>1391.9380000000001</v>
      </c>
      <c r="P1090" s="72">
        <v>1197.3230000000001</v>
      </c>
      <c r="Q1090" s="72">
        <v>975.21900000000005</v>
      </c>
      <c r="R1090" s="72">
        <v>770.077</v>
      </c>
      <c r="S1090" s="72">
        <v>590.35799999999995</v>
      </c>
      <c r="T1090" s="72">
        <v>432.99299999999999</v>
      </c>
      <c r="U1090" s="72">
        <v>293.97899999999998</v>
      </c>
      <c r="V1090" s="72">
        <v>164.18299999999999</v>
      </c>
      <c r="W1090" s="72">
        <v>68.673000000000002</v>
      </c>
      <c r="X1090" s="72">
        <v>20.138999999999999</v>
      </c>
      <c r="Y1090" s="72">
        <v>3.2869999999999999</v>
      </c>
      <c r="Z1090" s="72">
        <v>0.26500000000000001</v>
      </c>
      <c r="AA1090" s="72">
        <v>4.0000000000000001E-3</v>
      </c>
      <c r="AB1090" s="4">
        <v>1.966</v>
      </c>
      <c r="AD1090" s="1">
        <f t="shared" si="16"/>
        <v>94.334000000000003</v>
      </c>
    </row>
    <row r="1091" spans="1:30" x14ac:dyDescent="0.3">
      <c r="A1091" s="65">
        <v>1090</v>
      </c>
      <c r="B1091" s="66" t="s">
        <v>323</v>
      </c>
      <c r="C1091" s="69" t="s">
        <v>105</v>
      </c>
      <c r="D1091" s="71"/>
      <c r="E1091" s="71">
        <v>854</v>
      </c>
      <c r="F1091" s="71">
        <v>2060</v>
      </c>
      <c r="G1091" s="72">
        <v>2902.64</v>
      </c>
      <c r="H1091" s="72">
        <v>2786.7420000000002</v>
      </c>
      <c r="I1091" s="72">
        <v>2664.2379999999998</v>
      </c>
      <c r="J1091" s="72">
        <v>2530.0230000000001</v>
      </c>
      <c r="K1091" s="72">
        <v>2362.7289999999998</v>
      </c>
      <c r="L1091" s="72">
        <v>2166.1149999999998</v>
      </c>
      <c r="M1091" s="72">
        <v>1959.173</v>
      </c>
      <c r="N1091" s="72">
        <v>1750.4590000000001</v>
      </c>
      <c r="O1091" s="72">
        <v>1551.787</v>
      </c>
      <c r="P1091" s="72">
        <v>1358.4780000000001</v>
      </c>
      <c r="Q1091" s="72">
        <v>1156.3399999999999</v>
      </c>
      <c r="R1091" s="72">
        <v>925.43</v>
      </c>
      <c r="S1091" s="72">
        <v>709.88599999999997</v>
      </c>
      <c r="T1091" s="72">
        <v>518.35900000000004</v>
      </c>
      <c r="U1091" s="72">
        <v>350.34500000000003</v>
      </c>
      <c r="V1091" s="72">
        <v>206.08099999999999</v>
      </c>
      <c r="W1091" s="72">
        <v>90.885000000000005</v>
      </c>
      <c r="X1091" s="72">
        <v>26.404</v>
      </c>
      <c r="Y1091" s="72">
        <v>4.6159999999999997</v>
      </c>
      <c r="Z1091" s="72">
        <v>0.38900000000000001</v>
      </c>
      <c r="AA1091" s="72">
        <v>7.0000000000000001E-3</v>
      </c>
      <c r="AB1091" s="4">
        <v>3.61</v>
      </c>
      <c r="AD1091" s="1">
        <f t="shared" ref="AD1091:AD1154" si="17">SUM(W1091:AB1091)</f>
        <v>125.911</v>
      </c>
    </row>
    <row r="1092" spans="1:30" x14ac:dyDescent="0.3">
      <c r="A1092" s="65">
        <v>1091</v>
      </c>
      <c r="B1092" s="66" t="s">
        <v>323</v>
      </c>
      <c r="C1092" s="69" t="s">
        <v>105</v>
      </c>
      <c r="D1092" s="71"/>
      <c r="E1092" s="71">
        <v>854</v>
      </c>
      <c r="F1092" s="71">
        <v>2065</v>
      </c>
      <c r="G1092" s="72">
        <v>2989.02</v>
      </c>
      <c r="H1092" s="72">
        <v>2882.674</v>
      </c>
      <c r="I1092" s="72">
        <v>2777.0430000000001</v>
      </c>
      <c r="J1092" s="72">
        <v>2650.558</v>
      </c>
      <c r="K1092" s="72">
        <v>2503.5729999999999</v>
      </c>
      <c r="L1092" s="72">
        <v>2330.3319999999999</v>
      </c>
      <c r="M1092" s="72">
        <v>2135.2640000000001</v>
      </c>
      <c r="N1092" s="72">
        <v>1929.6410000000001</v>
      </c>
      <c r="O1092" s="72">
        <v>1719.818</v>
      </c>
      <c r="P1092" s="72">
        <v>1516.5309999999999</v>
      </c>
      <c r="Q1092" s="72">
        <v>1313.9839999999999</v>
      </c>
      <c r="R1092" s="72">
        <v>1099.463</v>
      </c>
      <c r="S1092" s="72">
        <v>855.36099999999999</v>
      </c>
      <c r="T1092" s="72">
        <v>625.52800000000002</v>
      </c>
      <c r="U1092" s="72">
        <v>421.67899999999997</v>
      </c>
      <c r="V1092" s="72">
        <v>247.804</v>
      </c>
      <c r="W1092" s="72">
        <v>115.782</v>
      </c>
      <c r="X1092" s="72">
        <v>35.758000000000003</v>
      </c>
      <c r="Y1092" s="72">
        <v>6.2530000000000001</v>
      </c>
      <c r="Z1092" s="72">
        <v>0.57199999999999995</v>
      </c>
      <c r="AA1092" s="72">
        <v>1.0999999999999999E-2</v>
      </c>
      <c r="AB1092" s="4">
        <v>6.891</v>
      </c>
      <c r="AD1092" s="1">
        <f t="shared" si="17"/>
        <v>165.267</v>
      </c>
    </row>
    <row r="1093" spans="1:30" x14ac:dyDescent="0.3">
      <c r="A1093" s="65">
        <v>1092</v>
      </c>
      <c r="B1093" s="66" t="s">
        <v>323</v>
      </c>
      <c r="C1093" s="69" t="s">
        <v>105</v>
      </c>
      <c r="D1093" s="71"/>
      <c r="E1093" s="71">
        <v>854</v>
      </c>
      <c r="F1093" s="71">
        <v>2070</v>
      </c>
      <c r="G1093" s="72">
        <v>3055.9769999999999</v>
      </c>
      <c r="H1093" s="72">
        <v>2970.2159999999999</v>
      </c>
      <c r="I1093" s="72">
        <v>2873.3130000000001</v>
      </c>
      <c r="J1093" s="72">
        <v>2763.607</v>
      </c>
      <c r="K1093" s="72">
        <v>2624.509</v>
      </c>
      <c r="L1093" s="72">
        <v>2471.4169999999999</v>
      </c>
      <c r="M1093" s="72">
        <v>2299.2669999999998</v>
      </c>
      <c r="N1093" s="72">
        <v>2105.0210000000002</v>
      </c>
      <c r="O1093" s="72">
        <v>1897.723</v>
      </c>
      <c r="P1093" s="72">
        <v>1682.73</v>
      </c>
      <c r="Q1093" s="72">
        <v>1469.1389999999999</v>
      </c>
      <c r="R1093" s="72">
        <v>1252.3409999999999</v>
      </c>
      <c r="S1093" s="72">
        <v>1020.14</v>
      </c>
      <c r="T1093" s="72">
        <v>758.17899999999997</v>
      </c>
      <c r="U1093" s="72">
        <v>513.62099999999998</v>
      </c>
      <c r="V1093" s="72">
        <v>302.74099999999999</v>
      </c>
      <c r="W1093" s="72">
        <v>142.41</v>
      </c>
      <c r="X1093" s="72">
        <v>47.018999999999998</v>
      </c>
      <c r="Y1093" s="72">
        <v>8.8149999999999995</v>
      </c>
      <c r="Z1093" s="72">
        <v>0.80700000000000005</v>
      </c>
      <c r="AA1093" s="72">
        <v>1.7999999999999999E-2</v>
      </c>
      <c r="AB1093" s="4">
        <v>13.177</v>
      </c>
      <c r="AD1093" s="1">
        <f t="shared" si="17"/>
        <v>212.24599999999998</v>
      </c>
    </row>
    <row r="1094" spans="1:30" x14ac:dyDescent="0.3">
      <c r="A1094" s="65">
        <v>1093</v>
      </c>
      <c r="B1094" s="66" t="s">
        <v>323</v>
      </c>
      <c r="C1094" s="69" t="s">
        <v>105</v>
      </c>
      <c r="D1094" s="71"/>
      <c r="E1094" s="71">
        <v>854</v>
      </c>
      <c r="F1094" s="71">
        <v>2075</v>
      </c>
      <c r="G1094" s="72">
        <v>3101.0010000000002</v>
      </c>
      <c r="H1094" s="72">
        <v>3038.38</v>
      </c>
      <c r="I1094" s="72">
        <v>2961.2550000000001</v>
      </c>
      <c r="J1094" s="72">
        <v>2860.2350000000001</v>
      </c>
      <c r="K1094" s="72">
        <v>2738.0529999999999</v>
      </c>
      <c r="L1094" s="72">
        <v>2592.8620000000001</v>
      </c>
      <c r="M1094" s="72">
        <v>2440.46</v>
      </c>
      <c r="N1094" s="72">
        <v>2268.5720000000001</v>
      </c>
      <c r="O1094" s="72">
        <v>2072.0709999999999</v>
      </c>
      <c r="P1094" s="72">
        <v>1858.8979999999999</v>
      </c>
      <c r="Q1094" s="72">
        <v>1632.626</v>
      </c>
      <c r="R1094" s="72">
        <v>1403.4659999999999</v>
      </c>
      <c r="S1094" s="72">
        <v>1166.3019999999999</v>
      </c>
      <c r="T1094" s="72">
        <v>909.44299999999998</v>
      </c>
      <c r="U1094" s="72">
        <v>628.22500000000002</v>
      </c>
      <c r="V1094" s="72">
        <v>374.154</v>
      </c>
      <c r="W1094" s="72">
        <v>177.88399999999999</v>
      </c>
      <c r="X1094" s="72">
        <v>59.67</v>
      </c>
      <c r="Y1094" s="72">
        <v>12.064</v>
      </c>
      <c r="Z1094" s="72">
        <v>1.1910000000000001</v>
      </c>
      <c r="AA1094" s="72">
        <v>2.8000000000000001E-2</v>
      </c>
      <c r="AB1094" s="4" t="s">
        <v>291</v>
      </c>
      <c r="AD1094" s="1">
        <f t="shared" si="17"/>
        <v>250.83699999999996</v>
      </c>
    </row>
    <row r="1095" spans="1:30" x14ac:dyDescent="0.3">
      <c r="A1095" s="65">
        <v>1094</v>
      </c>
      <c r="B1095" s="66" t="s">
        <v>323</v>
      </c>
      <c r="C1095" s="69" t="s">
        <v>105</v>
      </c>
      <c r="D1095" s="71"/>
      <c r="E1095" s="71">
        <v>854</v>
      </c>
      <c r="F1095" s="71">
        <v>2080</v>
      </c>
      <c r="G1095" s="72">
        <v>3127.9490000000001</v>
      </c>
      <c r="H1095" s="72">
        <v>3084.6570000000002</v>
      </c>
      <c r="I1095" s="72">
        <v>3029.8119999999999</v>
      </c>
      <c r="J1095" s="72">
        <v>2948.5909999999999</v>
      </c>
      <c r="K1095" s="72">
        <v>2835.3110000000001</v>
      </c>
      <c r="L1095" s="72">
        <v>2707.0010000000002</v>
      </c>
      <c r="M1095" s="72">
        <v>2562.2449999999999</v>
      </c>
      <c r="N1095" s="72">
        <v>2409.6439999999998</v>
      </c>
      <c r="O1095" s="72">
        <v>2234.91</v>
      </c>
      <c r="P1095" s="72">
        <v>2031.7950000000001</v>
      </c>
      <c r="Q1095" s="72">
        <v>1806.106</v>
      </c>
      <c r="R1095" s="72">
        <v>1563.0060000000001</v>
      </c>
      <c r="S1095" s="72">
        <v>1311.53</v>
      </c>
      <c r="T1095" s="72">
        <v>1045.2370000000001</v>
      </c>
      <c r="U1095" s="72">
        <v>759.91200000000003</v>
      </c>
      <c r="V1095" s="72">
        <v>463.87</v>
      </c>
      <c r="W1095" s="72">
        <v>224.45699999999999</v>
      </c>
      <c r="X1095" s="72">
        <v>76.766000000000005</v>
      </c>
      <c r="Y1095" s="72">
        <v>15.907999999999999</v>
      </c>
      <c r="Z1095" s="72">
        <v>1.7030000000000001</v>
      </c>
      <c r="AA1095" s="72">
        <v>4.3999999999999997E-2</v>
      </c>
      <c r="AB1095" s="4" t="s">
        <v>291</v>
      </c>
      <c r="AD1095" s="1">
        <f t="shared" si="17"/>
        <v>318.87799999999999</v>
      </c>
    </row>
    <row r="1096" spans="1:30" x14ac:dyDescent="0.3">
      <c r="A1096" s="65">
        <v>1095</v>
      </c>
      <c r="B1096" s="66" t="s">
        <v>323</v>
      </c>
      <c r="C1096" s="69" t="s">
        <v>105</v>
      </c>
      <c r="D1096" s="71"/>
      <c r="E1096" s="71">
        <v>854</v>
      </c>
      <c r="F1096" s="71">
        <v>2085</v>
      </c>
      <c r="G1096" s="72">
        <v>3139.951</v>
      </c>
      <c r="H1096" s="72">
        <v>3112.9459999999999</v>
      </c>
      <c r="I1096" s="72">
        <v>3076.587</v>
      </c>
      <c r="J1096" s="72">
        <v>3017.6149999999998</v>
      </c>
      <c r="K1096" s="72">
        <v>2924.4140000000002</v>
      </c>
      <c r="L1096" s="72">
        <v>2805.0830000000001</v>
      </c>
      <c r="M1096" s="72">
        <v>2676.9290000000001</v>
      </c>
      <c r="N1096" s="72">
        <v>2531.6619999999998</v>
      </c>
      <c r="O1096" s="72">
        <v>2375.7809999999999</v>
      </c>
      <c r="P1096" s="72">
        <v>2193.732</v>
      </c>
      <c r="Q1096" s="72">
        <v>1976.854</v>
      </c>
      <c r="R1096" s="72">
        <v>1732.7639999999999</v>
      </c>
      <c r="S1096" s="72">
        <v>1465.55</v>
      </c>
      <c r="T1096" s="72">
        <v>1181.48</v>
      </c>
      <c r="U1096" s="72">
        <v>880.596</v>
      </c>
      <c r="V1096" s="72">
        <v>568.60599999999999</v>
      </c>
      <c r="W1096" s="72">
        <v>284.02800000000002</v>
      </c>
      <c r="X1096" s="72">
        <v>99.74</v>
      </c>
      <c r="Y1096" s="72">
        <v>21.259</v>
      </c>
      <c r="Z1096" s="72">
        <v>2.3439999999999999</v>
      </c>
      <c r="AA1096" s="72">
        <v>6.9000000000000006E-2</v>
      </c>
      <c r="AB1096" s="4" t="s">
        <v>291</v>
      </c>
      <c r="AD1096" s="1">
        <f t="shared" si="17"/>
        <v>407.44000000000005</v>
      </c>
    </row>
    <row r="1097" spans="1:30" x14ac:dyDescent="0.3">
      <c r="A1097" s="65">
        <v>1096</v>
      </c>
      <c r="B1097" s="66" t="s">
        <v>323</v>
      </c>
      <c r="C1097" s="69" t="s">
        <v>105</v>
      </c>
      <c r="D1097" s="71"/>
      <c r="E1097" s="71">
        <v>854</v>
      </c>
      <c r="F1097" s="71">
        <v>2090</v>
      </c>
      <c r="G1097" s="72">
        <v>3131.0509999999999</v>
      </c>
      <c r="H1097" s="72">
        <v>3126.2440000000001</v>
      </c>
      <c r="I1097" s="72">
        <v>3105.3980000000001</v>
      </c>
      <c r="J1097" s="72">
        <v>3064.9659999999999</v>
      </c>
      <c r="K1097" s="72">
        <v>2994.3519999999999</v>
      </c>
      <c r="L1097" s="72">
        <v>2895.172</v>
      </c>
      <c r="M1097" s="72">
        <v>2775.74</v>
      </c>
      <c r="N1097" s="72">
        <v>2646.7559999999999</v>
      </c>
      <c r="O1097" s="72">
        <v>2497.991</v>
      </c>
      <c r="P1097" s="72">
        <v>2334.3200000000002</v>
      </c>
      <c r="Q1097" s="72">
        <v>2137.3719999999998</v>
      </c>
      <c r="R1097" s="72">
        <v>1900.5930000000001</v>
      </c>
      <c r="S1097" s="72">
        <v>1630.1790000000001</v>
      </c>
      <c r="T1097" s="72">
        <v>1327.057</v>
      </c>
      <c r="U1097" s="72">
        <v>1003.59</v>
      </c>
      <c r="V1097" s="72">
        <v>667.745</v>
      </c>
      <c r="W1097" s="72">
        <v>355.43700000000001</v>
      </c>
      <c r="X1097" s="72">
        <v>130.05500000000001</v>
      </c>
      <c r="Y1097" s="72">
        <v>28.744</v>
      </c>
      <c r="Z1097" s="72">
        <v>3.2810000000000001</v>
      </c>
      <c r="AA1097" s="72">
        <v>0.10299999999999999</v>
      </c>
      <c r="AB1097" s="4" t="s">
        <v>291</v>
      </c>
      <c r="AD1097" s="1">
        <f t="shared" si="17"/>
        <v>517.61999999999989</v>
      </c>
    </row>
    <row r="1098" spans="1:30" x14ac:dyDescent="0.3">
      <c r="A1098" s="65">
        <v>1097</v>
      </c>
      <c r="B1098" s="66" t="s">
        <v>323</v>
      </c>
      <c r="C1098" s="69" t="s">
        <v>105</v>
      </c>
      <c r="D1098" s="71"/>
      <c r="E1098" s="71">
        <v>854</v>
      </c>
      <c r="F1098" s="71">
        <v>2095</v>
      </c>
      <c r="G1098" s="72">
        <v>3115.3069999999998</v>
      </c>
      <c r="H1098" s="72">
        <v>3118.5720000000001</v>
      </c>
      <c r="I1098" s="72">
        <v>3119.2289999999998</v>
      </c>
      <c r="J1098" s="72">
        <v>3094.384</v>
      </c>
      <c r="K1098" s="72">
        <v>3042.7550000000001</v>
      </c>
      <c r="L1098" s="72">
        <v>2966.239</v>
      </c>
      <c r="M1098" s="72">
        <v>2866.7040000000002</v>
      </c>
      <c r="N1098" s="72">
        <v>2746.2280000000001</v>
      </c>
      <c r="O1098" s="72">
        <v>2613.5360000000001</v>
      </c>
      <c r="P1098" s="72">
        <v>2456.84</v>
      </c>
      <c r="Q1098" s="72">
        <v>2277.576</v>
      </c>
      <c r="R1098" s="72">
        <v>2059.4270000000001</v>
      </c>
      <c r="S1098" s="72">
        <v>1794.307</v>
      </c>
      <c r="T1098" s="72">
        <v>1484.1479999999999</v>
      </c>
      <c r="U1098" s="72">
        <v>1137.038</v>
      </c>
      <c r="V1098" s="72">
        <v>771.84100000000001</v>
      </c>
      <c r="W1098" s="72">
        <v>426.79599999999999</v>
      </c>
      <c r="X1098" s="72">
        <v>168.17400000000001</v>
      </c>
      <c r="Y1098" s="72">
        <v>39.183</v>
      </c>
      <c r="Z1098" s="72">
        <v>4.681</v>
      </c>
      <c r="AA1098" s="72">
        <v>0.159</v>
      </c>
      <c r="AB1098" s="4" t="s">
        <v>291</v>
      </c>
      <c r="AD1098" s="1">
        <f t="shared" si="17"/>
        <v>638.99300000000005</v>
      </c>
    </row>
    <row r="1099" spans="1:30" x14ac:dyDescent="0.3">
      <c r="A1099" s="65">
        <v>1098</v>
      </c>
      <c r="B1099" s="66" t="s">
        <v>323</v>
      </c>
      <c r="C1099" s="69" t="s">
        <v>105</v>
      </c>
      <c r="D1099" s="71"/>
      <c r="E1099" s="71">
        <v>854</v>
      </c>
      <c r="F1099" s="71">
        <v>2100</v>
      </c>
      <c r="G1099" s="72">
        <v>3089.8780000000002</v>
      </c>
      <c r="H1099" s="72">
        <v>3103.9769999999999</v>
      </c>
      <c r="I1099" s="72">
        <v>3112.1010000000001</v>
      </c>
      <c r="J1099" s="72">
        <v>3108.8679999999999</v>
      </c>
      <c r="K1099" s="72">
        <v>3073.3020000000001</v>
      </c>
      <c r="L1099" s="72">
        <v>3015.9749999999999</v>
      </c>
      <c r="M1099" s="72">
        <v>2938.8580000000002</v>
      </c>
      <c r="N1099" s="72">
        <v>2838.0210000000002</v>
      </c>
      <c r="O1099" s="72">
        <v>2713.7530000000002</v>
      </c>
      <c r="P1099" s="72">
        <v>2572.9929999999999</v>
      </c>
      <c r="Q1099" s="72">
        <v>2400.424</v>
      </c>
      <c r="R1099" s="72">
        <v>2199.154</v>
      </c>
      <c r="S1099" s="72">
        <v>1950.7470000000001</v>
      </c>
      <c r="T1099" s="72">
        <v>1642.077</v>
      </c>
      <c r="U1099" s="72">
        <v>1282.2460000000001</v>
      </c>
      <c r="V1099" s="72">
        <v>886.47400000000005</v>
      </c>
      <c r="W1099" s="72">
        <v>504.09100000000001</v>
      </c>
      <c r="X1099" s="72">
        <v>208.52099999999999</v>
      </c>
      <c r="Y1099" s="72">
        <v>52.942999999999998</v>
      </c>
      <c r="Z1099" s="72">
        <v>6.7329999999999997</v>
      </c>
      <c r="AA1099" s="72">
        <v>0.25</v>
      </c>
      <c r="AB1099" s="4" t="s">
        <v>291</v>
      </c>
      <c r="AD1099" s="1">
        <f t="shared" si="17"/>
        <v>772.5379999999999</v>
      </c>
    </row>
    <row r="1100" spans="1:30" x14ac:dyDescent="0.3">
      <c r="A1100" s="65">
        <v>1099</v>
      </c>
      <c r="B1100" s="66" t="s">
        <v>323</v>
      </c>
      <c r="C1100" s="69" t="s">
        <v>106</v>
      </c>
      <c r="D1100" s="71"/>
      <c r="E1100" s="71">
        <v>132</v>
      </c>
      <c r="F1100" s="71">
        <v>2015</v>
      </c>
      <c r="G1100" s="72">
        <v>27.706</v>
      </c>
      <c r="H1100" s="72">
        <v>27.888000000000002</v>
      </c>
      <c r="I1100" s="72">
        <v>28.178000000000001</v>
      </c>
      <c r="J1100" s="72">
        <v>28.896999999999998</v>
      </c>
      <c r="K1100" s="72">
        <v>28.292999999999999</v>
      </c>
      <c r="L1100" s="72">
        <v>26.7</v>
      </c>
      <c r="M1100" s="72">
        <v>22.606999999999999</v>
      </c>
      <c r="N1100" s="72">
        <v>16.789000000000001</v>
      </c>
      <c r="O1100" s="72">
        <v>13.516999999999999</v>
      </c>
      <c r="P1100" s="72">
        <v>11.853999999999999</v>
      </c>
      <c r="Q1100" s="72">
        <v>10.91</v>
      </c>
      <c r="R1100" s="72">
        <v>7.4690000000000003</v>
      </c>
      <c r="S1100" s="72">
        <v>5.3769999999999998</v>
      </c>
      <c r="T1100" s="72">
        <v>2.1709999999999998</v>
      </c>
      <c r="U1100" s="72">
        <v>2.0819999999999999</v>
      </c>
      <c r="V1100" s="72">
        <v>2.556</v>
      </c>
      <c r="W1100" s="72">
        <v>1.669</v>
      </c>
      <c r="X1100" s="72">
        <v>0.59599999999999997</v>
      </c>
      <c r="Y1100" s="72">
        <v>9.0999999999999998E-2</v>
      </c>
      <c r="Z1100" s="72">
        <v>1.2E-2</v>
      </c>
      <c r="AA1100" s="72">
        <v>1E-3</v>
      </c>
      <c r="AB1100" s="4" t="s">
        <v>291</v>
      </c>
      <c r="AD1100" s="1">
        <f t="shared" si="17"/>
        <v>2.3690000000000002</v>
      </c>
    </row>
    <row r="1101" spans="1:30" x14ac:dyDescent="0.3">
      <c r="A1101" s="65">
        <v>1100</v>
      </c>
      <c r="B1101" s="66" t="s">
        <v>323</v>
      </c>
      <c r="C1101" s="69" t="s">
        <v>106</v>
      </c>
      <c r="D1101" s="71"/>
      <c r="E1101" s="71">
        <v>132</v>
      </c>
      <c r="F1101" s="71">
        <v>2020</v>
      </c>
      <c r="G1101" s="72">
        <v>27.956</v>
      </c>
      <c r="H1101" s="72">
        <v>27.442</v>
      </c>
      <c r="I1101" s="72">
        <v>27.744</v>
      </c>
      <c r="J1101" s="72">
        <v>27.867999999999999</v>
      </c>
      <c r="K1101" s="72">
        <v>28.22</v>
      </c>
      <c r="L1101" s="72">
        <v>27.459</v>
      </c>
      <c r="M1101" s="72">
        <v>25.965</v>
      </c>
      <c r="N1101" s="72">
        <v>22.026</v>
      </c>
      <c r="O1101" s="72">
        <v>16.334</v>
      </c>
      <c r="P1101" s="72">
        <v>13.108000000000001</v>
      </c>
      <c r="Q1101" s="72">
        <v>11.412000000000001</v>
      </c>
      <c r="R1101" s="72">
        <v>10.339</v>
      </c>
      <c r="S1101" s="72">
        <v>6.8719999999999999</v>
      </c>
      <c r="T1101" s="72">
        <v>4.7229999999999999</v>
      </c>
      <c r="U1101" s="72">
        <v>1.756</v>
      </c>
      <c r="V1101" s="72">
        <v>1.492</v>
      </c>
      <c r="W1101" s="72">
        <v>1.496</v>
      </c>
      <c r="X1101" s="72">
        <v>0.70299999999999996</v>
      </c>
      <c r="Y1101" s="72">
        <v>0.156</v>
      </c>
      <c r="Z1101" s="72">
        <v>1.2999999999999999E-2</v>
      </c>
      <c r="AA1101" s="72">
        <v>1E-3</v>
      </c>
      <c r="AB1101" s="4" t="s">
        <v>291</v>
      </c>
      <c r="AD1101" s="1">
        <f t="shared" si="17"/>
        <v>2.3689999999999998</v>
      </c>
    </row>
    <row r="1102" spans="1:30" x14ac:dyDescent="0.3">
      <c r="A1102" s="65">
        <v>1101</v>
      </c>
      <c r="B1102" s="66" t="s">
        <v>323</v>
      </c>
      <c r="C1102" s="69" t="s">
        <v>106</v>
      </c>
      <c r="D1102" s="71"/>
      <c r="E1102" s="71">
        <v>132</v>
      </c>
      <c r="F1102" s="71">
        <v>2025</v>
      </c>
      <c r="G1102" s="72">
        <v>27.483000000000001</v>
      </c>
      <c r="H1102" s="72">
        <v>27.733000000000001</v>
      </c>
      <c r="I1102" s="72">
        <v>27.318999999999999</v>
      </c>
      <c r="J1102" s="72">
        <v>27.48</v>
      </c>
      <c r="K1102" s="72">
        <v>27.297000000000001</v>
      </c>
      <c r="L1102" s="72">
        <v>27.513000000000002</v>
      </c>
      <c r="M1102" s="72">
        <v>26.832000000000001</v>
      </c>
      <c r="N1102" s="72">
        <v>25.452000000000002</v>
      </c>
      <c r="O1102" s="72">
        <v>21.59</v>
      </c>
      <c r="P1102" s="72">
        <v>15.935</v>
      </c>
      <c r="Q1102" s="72">
        <v>12.677</v>
      </c>
      <c r="R1102" s="72">
        <v>10.864000000000001</v>
      </c>
      <c r="S1102" s="72">
        <v>9.58</v>
      </c>
      <c r="T1102" s="72">
        <v>6.0869999999999997</v>
      </c>
      <c r="U1102" s="72">
        <v>3.8809999999999998</v>
      </c>
      <c r="V1102" s="72">
        <v>1.274</v>
      </c>
      <c r="W1102" s="72">
        <v>0.88400000000000001</v>
      </c>
      <c r="X1102" s="72">
        <v>0.64300000000000002</v>
      </c>
      <c r="Y1102" s="72">
        <v>0.188</v>
      </c>
      <c r="Z1102" s="72">
        <v>2.1999999999999999E-2</v>
      </c>
      <c r="AA1102" s="72">
        <v>1E-3</v>
      </c>
      <c r="AB1102" s="4">
        <v>3.0000000000000001E-3</v>
      </c>
      <c r="AD1102" s="1">
        <f t="shared" si="17"/>
        <v>1.7409999999999999</v>
      </c>
    </row>
    <row r="1103" spans="1:30" x14ac:dyDescent="0.3">
      <c r="A1103" s="65">
        <v>1102</v>
      </c>
      <c r="B1103" s="66" t="s">
        <v>323</v>
      </c>
      <c r="C1103" s="69" t="s">
        <v>106</v>
      </c>
      <c r="D1103" s="71"/>
      <c r="E1103" s="71">
        <v>132</v>
      </c>
      <c r="F1103" s="71">
        <v>2030</v>
      </c>
      <c r="G1103" s="72">
        <v>26.433</v>
      </c>
      <c r="H1103" s="72">
        <v>27.31</v>
      </c>
      <c r="I1103" s="72">
        <v>27.634</v>
      </c>
      <c r="J1103" s="72">
        <v>27.114000000000001</v>
      </c>
      <c r="K1103" s="72">
        <v>27.036000000000001</v>
      </c>
      <c r="L1103" s="72">
        <v>26.751000000000001</v>
      </c>
      <c r="M1103" s="72">
        <v>27.024000000000001</v>
      </c>
      <c r="N1103" s="72">
        <v>26.420999999999999</v>
      </c>
      <c r="O1103" s="72">
        <v>25.07</v>
      </c>
      <c r="P1103" s="72">
        <v>21.184000000000001</v>
      </c>
      <c r="Q1103" s="72">
        <v>15.493</v>
      </c>
      <c r="R1103" s="72">
        <v>12.127000000000001</v>
      </c>
      <c r="S1103" s="72">
        <v>10.119</v>
      </c>
      <c r="T1103" s="72">
        <v>8.5519999999999996</v>
      </c>
      <c r="U1103" s="72">
        <v>5.05</v>
      </c>
      <c r="V1103" s="72">
        <v>2.8610000000000002</v>
      </c>
      <c r="W1103" s="72">
        <v>0.76600000000000001</v>
      </c>
      <c r="X1103" s="72">
        <v>0.38600000000000001</v>
      </c>
      <c r="Y1103" s="72">
        <v>0.17499999999999999</v>
      </c>
      <c r="Z1103" s="72">
        <v>2.8000000000000001E-2</v>
      </c>
      <c r="AA1103" s="72">
        <v>2E-3</v>
      </c>
      <c r="AB1103" s="4">
        <v>6.0000000000000001E-3</v>
      </c>
      <c r="AD1103" s="1">
        <f t="shared" si="17"/>
        <v>1.3630000000000002</v>
      </c>
    </row>
    <row r="1104" spans="1:30" x14ac:dyDescent="0.3">
      <c r="A1104" s="65">
        <v>1103</v>
      </c>
      <c r="B1104" s="66" t="s">
        <v>323</v>
      </c>
      <c r="C1104" s="69" t="s">
        <v>106</v>
      </c>
      <c r="D1104" s="71"/>
      <c r="E1104" s="71">
        <v>132</v>
      </c>
      <c r="F1104" s="71">
        <v>2035</v>
      </c>
      <c r="G1104" s="72">
        <v>25.263000000000002</v>
      </c>
      <c r="H1104" s="72">
        <v>26.297000000000001</v>
      </c>
      <c r="I1104" s="72">
        <v>27.231999999999999</v>
      </c>
      <c r="J1104" s="72">
        <v>27.47</v>
      </c>
      <c r="K1104" s="72">
        <v>26.765999999999998</v>
      </c>
      <c r="L1104" s="72">
        <v>26.611000000000001</v>
      </c>
      <c r="M1104" s="72">
        <v>26.370999999999999</v>
      </c>
      <c r="N1104" s="72">
        <v>26.695</v>
      </c>
      <c r="O1104" s="72">
        <v>26.099</v>
      </c>
      <c r="P1104" s="72">
        <v>24.681000000000001</v>
      </c>
      <c r="Q1104" s="72">
        <v>20.684999999999999</v>
      </c>
      <c r="R1104" s="72">
        <v>14.891999999999999</v>
      </c>
      <c r="S1104" s="72">
        <v>11.364000000000001</v>
      </c>
      <c r="T1104" s="72">
        <v>9.1020000000000003</v>
      </c>
      <c r="U1104" s="72">
        <v>7.1769999999999996</v>
      </c>
      <c r="V1104" s="72">
        <v>3.7829999999999999</v>
      </c>
      <c r="W1104" s="72">
        <v>1.77</v>
      </c>
      <c r="X1104" s="72">
        <v>0.34599999999999997</v>
      </c>
      <c r="Y1104" s="72">
        <v>0.109</v>
      </c>
      <c r="Z1104" s="72">
        <v>2.7E-2</v>
      </c>
      <c r="AA1104" s="72">
        <v>2E-3</v>
      </c>
      <c r="AB1104" s="4">
        <v>3.2000000000000001E-2</v>
      </c>
      <c r="AD1104" s="1">
        <f t="shared" si="17"/>
        <v>2.286</v>
      </c>
    </row>
    <row r="1105" spans="1:30" x14ac:dyDescent="0.3">
      <c r="A1105" s="65">
        <v>1104</v>
      </c>
      <c r="B1105" s="66" t="s">
        <v>323</v>
      </c>
      <c r="C1105" s="69" t="s">
        <v>106</v>
      </c>
      <c r="D1105" s="71"/>
      <c r="E1105" s="71">
        <v>132</v>
      </c>
      <c r="F1105" s="71">
        <v>2040</v>
      </c>
      <c r="G1105" s="72">
        <v>24.262</v>
      </c>
      <c r="H1105" s="72">
        <v>25.155999999999999</v>
      </c>
      <c r="I1105" s="72">
        <v>26.234000000000002</v>
      </c>
      <c r="J1105" s="72">
        <v>27.100999999999999</v>
      </c>
      <c r="K1105" s="72">
        <v>27.196999999999999</v>
      </c>
      <c r="L1105" s="72">
        <v>26.436</v>
      </c>
      <c r="M1105" s="72">
        <v>26.312999999999999</v>
      </c>
      <c r="N1105" s="72">
        <v>26.106999999999999</v>
      </c>
      <c r="O1105" s="72">
        <v>26.425000000000001</v>
      </c>
      <c r="P1105" s="72">
        <v>25.751000000000001</v>
      </c>
      <c r="Q1105" s="72">
        <v>24.166</v>
      </c>
      <c r="R1105" s="72">
        <v>19.957999999999998</v>
      </c>
      <c r="S1105" s="72">
        <v>14.022</v>
      </c>
      <c r="T1105" s="72">
        <v>10.292999999999999</v>
      </c>
      <c r="U1105" s="72">
        <v>7.7160000000000002</v>
      </c>
      <c r="V1105" s="72">
        <v>5.4550000000000001</v>
      </c>
      <c r="W1105" s="72">
        <v>2.3879999999999999</v>
      </c>
      <c r="X1105" s="72">
        <v>0.82099999999999995</v>
      </c>
      <c r="Y1105" s="72">
        <v>0.10199999999999999</v>
      </c>
      <c r="Z1105" s="72">
        <v>1.9E-2</v>
      </c>
      <c r="AA1105" s="72">
        <v>2E-3</v>
      </c>
      <c r="AB1105" s="4">
        <v>9.8000000000000004E-2</v>
      </c>
      <c r="AD1105" s="1">
        <f t="shared" si="17"/>
        <v>3.4299999999999993</v>
      </c>
    </row>
    <row r="1106" spans="1:30" x14ac:dyDescent="0.3">
      <c r="A1106" s="65">
        <v>1105</v>
      </c>
      <c r="B1106" s="66" t="s">
        <v>323</v>
      </c>
      <c r="C1106" s="69" t="s">
        <v>106</v>
      </c>
      <c r="D1106" s="71"/>
      <c r="E1106" s="71">
        <v>132</v>
      </c>
      <c r="F1106" s="71">
        <v>2045</v>
      </c>
      <c r="G1106" s="72">
        <v>23.472999999999999</v>
      </c>
      <c r="H1106" s="72">
        <v>24.178000000000001</v>
      </c>
      <c r="I1106" s="72">
        <v>25.106000000000002</v>
      </c>
      <c r="J1106" s="72">
        <v>26.132000000000001</v>
      </c>
      <c r="K1106" s="72">
        <v>26.885999999999999</v>
      </c>
      <c r="L1106" s="72">
        <v>26.934999999999999</v>
      </c>
      <c r="M1106" s="72">
        <v>26.199000000000002</v>
      </c>
      <c r="N1106" s="72">
        <v>26.099</v>
      </c>
      <c r="O1106" s="72">
        <v>25.885000000000002</v>
      </c>
      <c r="P1106" s="72">
        <v>26.119</v>
      </c>
      <c r="Q1106" s="72">
        <v>25.268999999999998</v>
      </c>
      <c r="R1106" s="72">
        <v>23.393000000000001</v>
      </c>
      <c r="S1106" s="72">
        <v>18.885000000000002</v>
      </c>
      <c r="T1106" s="72">
        <v>12.786</v>
      </c>
      <c r="U1106" s="72">
        <v>8.8079999999999998</v>
      </c>
      <c r="V1106" s="72">
        <v>5.9470000000000001</v>
      </c>
      <c r="W1106" s="72">
        <v>3.5190000000000001</v>
      </c>
      <c r="X1106" s="72">
        <v>1.1419999999999999</v>
      </c>
      <c r="Y1106" s="72">
        <v>0.251</v>
      </c>
      <c r="Z1106" s="72">
        <v>1.6E-2</v>
      </c>
      <c r="AA1106" s="72">
        <v>2E-3</v>
      </c>
      <c r="AB1106" s="4">
        <v>0.20699999999999999</v>
      </c>
      <c r="AD1106" s="1">
        <f t="shared" si="17"/>
        <v>5.1369999999999996</v>
      </c>
    </row>
    <row r="1107" spans="1:30" x14ac:dyDescent="0.3">
      <c r="A1107" s="65">
        <v>1106</v>
      </c>
      <c r="B1107" s="66" t="s">
        <v>323</v>
      </c>
      <c r="C1107" s="69" t="s">
        <v>106</v>
      </c>
      <c r="D1107" s="71"/>
      <c r="E1107" s="71">
        <v>132</v>
      </c>
      <c r="F1107" s="71">
        <v>2050</v>
      </c>
      <c r="G1107" s="72">
        <v>22.81</v>
      </c>
      <c r="H1107" s="72">
        <v>23.405000000000001</v>
      </c>
      <c r="I1107" s="72">
        <v>24.137</v>
      </c>
      <c r="J1107" s="72">
        <v>25.024999999999999</v>
      </c>
      <c r="K1107" s="72">
        <v>25.960999999999999</v>
      </c>
      <c r="L1107" s="72">
        <v>26.675999999999998</v>
      </c>
      <c r="M1107" s="72">
        <v>26.745000000000001</v>
      </c>
      <c r="N1107" s="72">
        <v>26.027000000000001</v>
      </c>
      <c r="O1107" s="72">
        <v>25.911000000000001</v>
      </c>
      <c r="P1107" s="72">
        <v>25.619</v>
      </c>
      <c r="Q1107" s="72">
        <v>25.678999999999998</v>
      </c>
      <c r="R1107" s="72">
        <v>24.530999999999999</v>
      </c>
      <c r="S1107" s="72">
        <v>22.236000000000001</v>
      </c>
      <c r="T1107" s="72">
        <v>17.344999999999999</v>
      </c>
      <c r="U1107" s="72">
        <v>11.061999999999999</v>
      </c>
      <c r="V1107" s="72">
        <v>6.9</v>
      </c>
      <c r="W1107" s="72">
        <v>3.9329999999999998</v>
      </c>
      <c r="X1107" s="72">
        <v>1.7490000000000001</v>
      </c>
      <c r="Y1107" s="72">
        <v>0.37</v>
      </c>
      <c r="Z1107" s="72">
        <v>4.4999999999999998E-2</v>
      </c>
      <c r="AA1107" s="72">
        <v>2E-3</v>
      </c>
      <c r="AB1107" s="4">
        <v>0.36199999999999999</v>
      </c>
      <c r="AD1107" s="1">
        <f t="shared" si="17"/>
        <v>6.4610000000000003</v>
      </c>
    </row>
    <row r="1108" spans="1:30" x14ac:dyDescent="0.3">
      <c r="A1108" s="65">
        <v>1107</v>
      </c>
      <c r="B1108" s="66" t="s">
        <v>323</v>
      </c>
      <c r="C1108" s="69" t="s">
        <v>106</v>
      </c>
      <c r="D1108" s="71"/>
      <c r="E1108" s="71">
        <v>132</v>
      </c>
      <c r="F1108" s="71">
        <v>2055</v>
      </c>
      <c r="G1108" s="72">
        <v>22.117999999999999</v>
      </c>
      <c r="H1108" s="72">
        <v>22.748999999999999</v>
      </c>
      <c r="I1108" s="72">
        <v>23.367999999999999</v>
      </c>
      <c r="J1108" s="72">
        <v>24.062999999999999</v>
      </c>
      <c r="K1108" s="72">
        <v>24.869</v>
      </c>
      <c r="L1108" s="72">
        <v>25.768999999999998</v>
      </c>
      <c r="M1108" s="72">
        <v>26.498999999999999</v>
      </c>
      <c r="N1108" s="72">
        <v>26.582999999999998</v>
      </c>
      <c r="O1108" s="72">
        <v>25.855</v>
      </c>
      <c r="P1108" s="72">
        <v>25.669</v>
      </c>
      <c r="Q1108" s="72">
        <v>25.228000000000002</v>
      </c>
      <c r="R1108" s="72">
        <v>24.995000000000001</v>
      </c>
      <c r="S1108" s="72">
        <v>23.417999999999999</v>
      </c>
      <c r="T1108" s="72">
        <v>20.561</v>
      </c>
      <c r="U1108" s="72">
        <v>15.162000000000001</v>
      </c>
      <c r="V1108" s="72">
        <v>8.8109999999999999</v>
      </c>
      <c r="W1108" s="72">
        <v>4.68</v>
      </c>
      <c r="X1108" s="72">
        <v>2.0299999999999998</v>
      </c>
      <c r="Y1108" s="72">
        <v>0.59499999999999997</v>
      </c>
      <c r="Z1108" s="72">
        <v>7.0999999999999994E-2</v>
      </c>
      <c r="AA1108" s="72">
        <v>4.0000000000000001E-3</v>
      </c>
      <c r="AB1108" s="4" t="s">
        <v>291</v>
      </c>
      <c r="AD1108" s="1">
        <f t="shared" si="17"/>
        <v>7.3799999999999981</v>
      </c>
    </row>
    <row r="1109" spans="1:30" x14ac:dyDescent="0.3">
      <c r="A1109" s="65">
        <v>1108</v>
      </c>
      <c r="B1109" s="66" t="s">
        <v>323</v>
      </c>
      <c r="C1109" s="69" t="s">
        <v>106</v>
      </c>
      <c r="D1109" s="71"/>
      <c r="E1109" s="71">
        <v>132</v>
      </c>
      <c r="F1109" s="71">
        <v>2060</v>
      </c>
      <c r="G1109" s="72">
        <v>21.395</v>
      </c>
      <c r="H1109" s="72">
        <v>22.062999999999999</v>
      </c>
      <c r="I1109" s="72">
        <v>22.715</v>
      </c>
      <c r="J1109" s="72">
        <v>23.300999999999998</v>
      </c>
      <c r="K1109" s="72">
        <v>23.919</v>
      </c>
      <c r="L1109" s="72">
        <v>24.692</v>
      </c>
      <c r="M1109" s="72">
        <v>25.608000000000001</v>
      </c>
      <c r="N1109" s="72">
        <v>26.353000000000002</v>
      </c>
      <c r="O1109" s="72">
        <v>26.425999999999998</v>
      </c>
      <c r="P1109" s="72">
        <v>25.635999999999999</v>
      </c>
      <c r="Q1109" s="72">
        <v>25.315000000000001</v>
      </c>
      <c r="R1109" s="72">
        <v>24.617000000000001</v>
      </c>
      <c r="S1109" s="72">
        <v>23.96</v>
      </c>
      <c r="T1109" s="72">
        <v>21.798999999999999</v>
      </c>
      <c r="U1109" s="72">
        <v>18.164999999999999</v>
      </c>
      <c r="V1109" s="72">
        <v>12.276</v>
      </c>
      <c r="W1109" s="72">
        <v>6.13</v>
      </c>
      <c r="X1109" s="72">
        <v>2.5089999999999999</v>
      </c>
      <c r="Y1109" s="72">
        <v>0.73</v>
      </c>
      <c r="Z1109" s="72">
        <v>0.123</v>
      </c>
      <c r="AA1109" s="72">
        <v>7.0000000000000001E-3</v>
      </c>
      <c r="AB1109" s="4" t="s">
        <v>291</v>
      </c>
      <c r="AD1109" s="1">
        <f t="shared" si="17"/>
        <v>9.4989999999999988</v>
      </c>
    </row>
    <row r="1110" spans="1:30" x14ac:dyDescent="0.3">
      <c r="A1110" s="65">
        <v>1109</v>
      </c>
      <c r="B1110" s="66" t="s">
        <v>323</v>
      </c>
      <c r="C1110" s="69" t="s">
        <v>106</v>
      </c>
      <c r="D1110" s="71"/>
      <c r="E1110" s="71">
        <v>132</v>
      </c>
      <c r="F1110" s="71">
        <v>2065</v>
      </c>
      <c r="G1110" s="72">
        <v>20.661000000000001</v>
      </c>
      <c r="H1110" s="72">
        <v>21.344999999999999</v>
      </c>
      <c r="I1110" s="72">
        <v>22.032</v>
      </c>
      <c r="J1110" s="72">
        <v>22.652000000000001</v>
      </c>
      <c r="K1110" s="72">
        <v>23.167000000000002</v>
      </c>
      <c r="L1110" s="72">
        <v>23.754999999999999</v>
      </c>
      <c r="M1110" s="72">
        <v>24.545000000000002</v>
      </c>
      <c r="N1110" s="72">
        <v>25.472999999999999</v>
      </c>
      <c r="O1110" s="72">
        <v>26.207000000000001</v>
      </c>
      <c r="P1110" s="72">
        <v>26.222000000000001</v>
      </c>
      <c r="Q1110" s="72">
        <v>25.312999999999999</v>
      </c>
      <c r="R1110" s="72">
        <v>24.76</v>
      </c>
      <c r="S1110" s="72">
        <v>23.692</v>
      </c>
      <c r="T1110" s="72">
        <v>22.45</v>
      </c>
      <c r="U1110" s="72">
        <v>19.462</v>
      </c>
      <c r="V1110" s="72">
        <v>14.952999999999999</v>
      </c>
      <c r="W1110" s="72">
        <v>8.7690000000000001</v>
      </c>
      <c r="X1110" s="72">
        <v>3.4239999999999999</v>
      </c>
      <c r="Y1110" s="72">
        <v>0.96</v>
      </c>
      <c r="Z1110" s="72">
        <v>0.16400000000000001</v>
      </c>
      <c r="AA1110" s="72">
        <v>1.4E-2</v>
      </c>
      <c r="AB1110" s="4" t="s">
        <v>291</v>
      </c>
      <c r="AD1110" s="1">
        <f t="shared" si="17"/>
        <v>13.330999999999998</v>
      </c>
    </row>
    <row r="1111" spans="1:30" x14ac:dyDescent="0.3">
      <c r="A1111" s="65">
        <v>1110</v>
      </c>
      <c r="B1111" s="66" t="s">
        <v>323</v>
      </c>
      <c r="C1111" s="69" t="s">
        <v>106</v>
      </c>
      <c r="D1111" s="71"/>
      <c r="E1111" s="71">
        <v>132</v>
      </c>
      <c r="F1111" s="71">
        <v>2070</v>
      </c>
      <c r="G1111" s="72">
        <v>19.966999999999999</v>
      </c>
      <c r="H1111" s="72">
        <v>20.616</v>
      </c>
      <c r="I1111" s="72">
        <v>21.315999999999999</v>
      </c>
      <c r="J1111" s="72">
        <v>21.974</v>
      </c>
      <c r="K1111" s="72">
        <v>22.530999999999999</v>
      </c>
      <c r="L1111" s="72">
        <v>23.018000000000001</v>
      </c>
      <c r="M1111" s="72">
        <v>23.62</v>
      </c>
      <c r="N1111" s="72">
        <v>24.422999999999998</v>
      </c>
      <c r="O1111" s="72">
        <v>25.341999999999999</v>
      </c>
      <c r="P1111" s="72">
        <v>26.024999999999999</v>
      </c>
      <c r="Q1111" s="72">
        <v>25.925999999999998</v>
      </c>
      <c r="R1111" s="72">
        <v>24.812999999999999</v>
      </c>
      <c r="S1111" s="72">
        <v>23.920999999999999</v>
      </c>
      <c r="T1111" s="72">
        <v>22.338999999999999</v>
      </c>
      <c r="U1111" s="72">
        <v>20.245999999999999</v>
      </c>
      <c r="V1111" s="72">
        <v>16.280999999999999</v>
      </c>
      <c r="W1111" s="72">
        <v>10.959</v>
      </c>
      <c r="X1111" s="72">
        <v>5.0990000000000002</v>
      </c>
      <c r="Y1111" s="72">
        <v>1.389</v>
      </c>
      <c r="Z1111" s="72">
        <v>0.23300000000000001</v>
      </c>
      <c r="AA1111" s="72">
        <v>2.1000000000000001E-2</v>
      </c>
      <c r="AB1111" s="4" t="s">
        <v>291</v>
      </c>
      <c r="AD1111" s="1">
        <f t="shared" si="17"/>
        <v>17.701000000000001</v>
      </c>
    </row>
    <row r="1112" spans="1:30" x14ac:dyDescent="0.3">
      <c r="A1112" s="65">
        <v>1111</v>
      </c>
      <c r="B1112" s="66" t="s">
        <v>323</v>
      </c>
      <c r="C1112" s="69" t="s">
        <v>106</v>
      </c>
      <c r="D1112" s="71"/>
      <c r="E1112" s="71">
        <v>132</v>
      </c>
      <c r="F1112" s="71">
        <v>2075</v>
      </c>
      <c r="G1112" s="72">
        <v>19.375</v>
      </c>
      <c r="H1112" s="72">
        <v>19.925000000000001</v>
      </c>
      <c r="I1112" s="72">
        <v>20.59</v>
      </c>
      <c r="J1112" s="72">
        <v>21.263999999999999</v>
      </c>
      <c r="K1112" s="72">
        <v>21.863</v>
      </c>
      <c r="L1112" s="72">
        <v>22.391999999999999</v>
      </c>
      <c r="M1112" s="72">
        <v>22.891999999999999</v>
      </c>
      <c r="N1112" s="72">
        <v>23.507999999999999</v>
      </c>
      <c r="O1112" s="72">
        <v>24.306999999999999</v>
      </c>
      <c r="P1112" s="72">
        <v>25.181999999999999</v>
      </c>
      <c r="Q1112" s="72">
        <v>25.759</v>
      </c>
      <c r="R1112" s="72">
        <v>25.463999999999999</v>
      </c>
      <c r="S1112" s="72">
        <v>24.056000000000001</v>
      </c>
      <c r="T1112" s="72">
        <v>22.681999999999999</v>
      </c>
      <c r="U1112" s="72">
        <v>20.331</v>
      </c>
      <c r="V1112" s="72">
        <v>17.189</v>
      </c>
      <c r="W1112" s="72">
        <v>12.218999999999999</v>
      </c>
      <c r="X1112" s="72">
        <v>6.6150000000000002</v>
      </c>
      <c r="Y1112" s="72">
        <v>2.19</v>
      </c>
      <c r="Z1112" s="72">
        <v>0.36599999999999999</v>
      </c>
      <c r="AA1112" s="72">
        <v>3.3000000000000002E-2</v>
      </c>
      <c r="AB1112" s="4" t="s">
        <v>291</v>
      </c>
      <c r="AD1112" s="1">
        <f t="shared" si="17"/>
        <v>21.423000000000002</v>
      </c>
    </row>
    <row r="1113" spans="1:30" x14ac:dyDescent="0.3">
      <c r="A1113" s="65">
        <v>1112</v>
      </c>
      <c r="B1113" s="66" t="s">
        <v>323</v>
      </c>
      <c r="C1113" s="69" t="s">
        <v>106</v>
      </c>
      <c r="D1113" s="71"/>
      <c r="E1113" s="71">
        <v>132</v>
      </c>
      <c r="F1113" s="71">
        <v>2080</v>
      </c>
      <c r="G1113" s="72">
        <v>18.884</v>
      </c>
      <c r="H1113" s="72">
        <v>19.338000000000001</v>
      </c>
      <c r="I1113" s="72">
        <v>19.901</v>
      </c>
      <c r="J1113" s="72">
        <v>20.542000000000002</v>
      </c>
      <c r="K1113" s="72">
        <v>21.163</v>
      </c>
      <c r="L1113" s="72">
        <v>21.734999999999999</v>
      </c>
      <c r="M1113" s="72">
        <v>22.277999999999999</v>
      </c>
      <c r="N1113" s="72">
        <v>22.792999999999999</v>
      </c>
      <c r="O1113" s="72">
        <v>23.405999999999999</v>
      </c>
      <c r="P1113" s="72">
        <v>24.169</v>
      </c>
      <c r="Q1113" s="72">
        <v>24.952000000000002</v>
      </c>
      <c r="R1113" s="72">
        <v>25.347000000000001</v>
      </c>
      <c r="S1113" s="72">
        <v>24.766999999999999</v>
      </c>
      <c r="T1113" s="72">
        <v>22.931999999999999</v>
      </c>
      <c r="U1113" s="72">
        <v>20.829000000000001</v>
      </c>
      <c r="V1113" s="72">
        <v>17.510000000000002</v>
      </c>
      <c r="W1113" s="72">
        <v>13.201000000000001</v>
      </c>
      <c r="X1113" s="72">
        <v>7.6529999999999996</v>
      </c>
      <c r="Y1113" s="72">
        <v>3.0019999999999998</v>
      </c>
      <c r="Z1113" s="72">
        <v>0.624</v>
      </c>
      <c r="AA1113" s="72">
        <v>5.6000000000000001E-2</v>
      </c>
      <c r="AB1113" s="4" t="s">
        <v>291</v>
      </c>
      <c r="AD1113" s="1">
        <f t="shared" si="17"/>
        <v>24.535999999999998</v>
      </c>
    </row>
    <row r="1114" spans="1:30" x14ac:dyDescent="0.3">
      <c r="A1114" s="65">
        <v>1113</v>
      </c>
      <c r="B1114" s="66" t="s">
        <v>323</v>
      </c>
      <c r="C1114" s="69" t="s">
        <v>106</v>
      </c>
      <c r="D1114" s="71"/>
      <c r="E1114" s="71">
        <v>132</v>
      </c>
      <c r="F1114" s="71">
        <v>2085</v>
      </c>
      <c r="G1114" s="72">
        <v>18.396999999999998</v>
      </c>
      <c r="H1114" s="72">
        <v>18.847999999999999</v>
      </c>
      <c r="I1114" s="72">
        <v>19.317</v>
      </c>
      <c r="J1114" s="72">
        <v>19.859000000000002</v>
      </c>
      <c r="K1114" s="72">
        <v>20.45</v>
      </c>
      <c r="L1114" s="72">
        <v>21.045999999999999</v>
      </c>
      <c r="M1114" s="72">
        <v>21.632000000000001</v>
      </c>
      <c r="N1114" s="72">
        <v>22.186</v>
      </c>
      <c r="O1114" s="72">
        <v>22.7</v>
      </c>
      <c r="P1114" s="72">
        <v>23.283999999999999</v>
      </c>
      <c r="Q1114" s="72">
        <v>23.968</v>
      </c>
      <c r="R1114" s="72">
        <v>24.594000000000001</v>
      </c>
      <c r="S1114" s="72">
        <v>24.725999999999999</v>
      </c>
      <c r="T1114" s="72">
        <v>23.725000000000001</v>
      </c>
      <c r="U1114" s="72">
        <v>21.228000000000002</v>
      </c>
      <c r="V1114" s="72">
        <v>18.172999999999998</v>
      </c>
      <c r="W1114" s="72">
        <v>13.731999999999999</v>
      </c>
      <c r="X1114" s="72">
        <v>8.5540000000000003</v>
      </c>
      <c r="Y1114" s="72">
        <v>3.6579999999999999</v>
      </c>
      <c r="Z1114" s="72">
        <v>0.92100000000000004</v>
      </c>
      <c r="AA1114" s="72">
        <v>0.104</v>
      </c>
      <c r="AB1114" s="4" t="s">
        <v>291</v>
      </c>
      <c r="AD1114" s="1">
        <f t="shared" si="17"/>
        <v>26.969000000000001</v>
      </c>
    </row>
    <row r="1115" spans="1:30" x14ac:dyDescent="0.3">
      <c r="A1115" s="65">
        <v>1114</v>
      </c>
      <c r="B1115" s="66" t="s">
        <v>323</v>
      </c>
      <c r="C1115" s="69" t="s">
        <v>106</v>
      </c>
      <c r="D1115" s="71"/>
      <c r="E1115" s="71">
        <v>132</v>
      </c>
      <c r="F1115" s="71">
        <v>2090</v>
      </c>
      <c r="G1115" s="72">
        <v>17.922999999999998</v>
      </c>
      <c r="H1115" s="72">
        <v>18.364000000000001</v>
      </c>
      <c r="I1115" s="72">
        <v>18.829000000000001</v>
      </c>
      <c r="J1115" s="72">
        <v>19.277999999999999</v>
      </c>
      <c r="K1115" s="72">
        <v>19.774000000000001</v>
      </c>
      <c r="L1115" s="72">
        <v>20.343</v>
      </c>
      <c r="M1115" s="72">
        <v>20.951000000000001</v>
      </c>
      <c r="N1115" s="72">
        <v>21.55</v>
      </c>
      <c r="O1115" s="72">
        <v>22.105</v>
      </c>
      <c r="P1115" s="72">
        <v>22.594000000000001</v>
      </c>
      <c r="Q1115" s="72">
        <v>23.108000000000001</v>
      </c>
      <c r="R1115" s="72">
        <v>23.658999999999999</v>
      </c>
      <c r="S1115" s="72">
        <v>24.052</v>
      </c>
      <c r="T1115" s="72">
        <v>23.786999999999999</v>
      </c>
      <c r="U1115" s="72">
        <v>22.117999999999999</v>
      </c>
      <c r="V1115" s="72">
        <v>18.738</v>
      </c>
      <c r="W1115" s="72">
        <v>14.526999999999999</v>
      </c>
      <c r="X1115" s="72">
        <v>9.18</v>
      </c>
      <c r="Y1115" s="72">
        <v>4.2880000000000003</v>
      </c>
      <c r="Z1115" s="72">
        <v>1.1990000000000001</v>
      </c>
      <c r="AA1115" s="72">
        <v>0.16900000000000001</v>
      </c>
      <c r="AB1115" s="4" t="s">
        <v>291</v>
      </c>
      <c r="AD1115" s="1">
        <f t="shared" si="17"/>
        <v>29.363000000000003</v>
      </c>
    </row>
    <row r="1116" spans="1:30" x14ac:dyDescent="0.3">
      <c r="A1116" s="65">
        <v>1115</v>
      </c>
      <c r="B1116" s="66" t="s">
        <v>323</v>
      </c>
      <c r="C1116" s="69" t="s">
        <v>106</v>
      </c>
      <c r="D1116" s="71"/>
      <c r="E1116" s="71">
        <v>132</v>
      </c>
      <c r="F1116" s="71">
        <v>2095</v>
      </c>
      <c r="G1116" s="72">
        <v>17.446000000000002</v>
      </c>
      <c r="H1116" s="72">
        <v>17.895</v>
      </c>
      <c r="I1116" s="72">
        <v>18.347000000000001</v>
      </c>
      <c r="J1116" s="72">
        <v>18.792999999999999</v>
      </c>
      <c r="K1116" s="72">
        <v>19.2</v>
      </c>
      <c r="L1116" s="72">
        <v>19.677</v>
      </c>
      <c r="M1116" s="72">
        <v>20.257999999999999</v>
      </c>
      <c r="N1116" s="72">
        <v>20.878</v>
      </c>
      <c r="O1116" s="72">
        <v>21.475999999999999</v>
      </c>
      <c r="P1116" s="72">
        <v>22.009</v>
      </c>
      <c r="Q1116" s="72">
        <v>22.437999999999999</v>
      </c>
      <c r="R1116" s="72">
        <v>22.837</v>
      </c>
      <c r="S1116" s="72">
        <v>23.184999999999999</v>
      </c>
      <c r="T1116" s="72">
        <v>23.22</v>
      </c>
      <c r="U1116" s="72">
        <v>22.31</v>
      </c>
      <c r="V1116" s="72">
        <v>19.716999999999999</v>
      </c>
      <c r="W1116" s="72">
        <v>15.221</v>
      </c>
      <c r="X1116" s="72">
        <v>9.9659999999999993</v>
      </c>
      <c r="Y1116" s="72">
        <v>4.79</v>
      </c>
      <c r="Z1116" s="72">
        <v>1.4890000000000001</v>
      </c>
      <c r="AA1116" s="72">
        <v>0.24099999999999999</v>
      </c>
      <c r="AB1116" s="4">
        <v>0</v>
      </c>
      <c r="AD1116" s="1">
        <f t="shared" si="17"/>
        <v>31.706999999999997</v>
      </c>
    </row>
    <row r="1117" spans="1:30" x14ac:dyDescent="0.3">
      <c r="A1117" s="65">
        <v>1116</v>
      </c>
      <c r="B1117" s="66" t="s">
        <v>323</v>
      </c>
      <c r="C1117" s="69" t="s">
        <v>106</v>
      </c>
      <c r="D1117" s="71"/>
      <c r="E1117" s="71">
        <v>132</v>
      </c>
      <c r="F1117" s="71">
        <v>2100</v>
      </c>
      <c r="G1117" s="72">
        <v>16.995000000000001</v>
      </c>
      <c r="H1117" s="72">
        <v>17.419</v>
      </c>
      <c r="I1117" s="72">
        <v>17.879000000000001</v>
      </c>
      <c r="J1117" s="72">
        <v>18.314</v>
      </c>
      <c r="K1117" s="72">
        <v>18.722000000000001</v>
      </c>
      <c r="L1117" s="72">
        <v>19.113</v>
      </c>
      <c r="M1117" s="72">
        <v>19.600999999999999</v>
      </c>
      <c r="N1117" s="72">
        <v>20.190999999999999</v>
      </c>
      <c r="O1117" s="72">
        <v>20.812000000000001</v>
      </c>
      <c r="P1117" s="72">
        <v>21.39</v>
      </c>
      <c r="Q1117" s="72">
        <v>21.870999999999999</v>
      </c>
      <c r="R1117" s="72">
        <v>22.2</v>
      </c>
      <c r="S1117" s="72">
        <v>22.420999999999999</v>
      </c>
      <c r="T1117" s="72">
        <v>22.451000000000001</v>
      </c>
      <c r="U1117" s="72">
        <v>21.885999999999999</v>
      </c>
      <c r="V1117" s="72">
        <v>20.052</v>
      </c>
      <c r="W1117" s="72">
        <v>16.238</v>
      </c>
      <c r="X1117" s="72">
        <v>10.68</v>
      </c>
      <c r="Y1117" s="72">
        <v>5.3849999999999998</v>
      </c>
      <c r="Z1117" s="72">
        <v>1.75</v>
      </c>
      <c r="AA1117" s="72">
        <v>0.32300000000000001</v>
      </c>
      <c r="AB1117" s="4">
        <v>1E-3</v>
      </c>
      <c r="AD1117" s="1">
        <f t="shared" si="17"/>
        <v>34.376999999999995</v>
      </c>
    </row>
    <row r="1118" spans="1:30" x14ac:dyDescent="0.3">
      <c r="A1118" s="65">
        <v>1117</v>
      </c>
      <c r="B1118" s="66" t="s">
        <v>323</v>
      </c>
      <c r="C1118" s="69" t="s">
        <v>107</v>
      </c>
      <c r="D1118" s="71"/>
      <c r="E1118" s="71">
        <v>384</v>
      </c>
      <c r="F1118" s="71">
        <v>2015</v>
      </c>
      <c r="G1118" s="72">
        <v>1893.614</v>
      </c>
      <c r="H1118" s="72">
        <v>1621.9480000000001</v>
      </c>
      <c r="I1118" s="72">
        <v>1435.634</v>
      </c>
      <c r="J1118" s="72">
        <v>1280.258</v>
      </c>
      <c r="K1118" s="72">
        <v>1072.1320000000001</v>
      </c>
      <c r="L1118" s="72">
        <v>876.64599999999996</v>
      </c>
      <c r="M1118" s="72">
        <v>727.59</v>
      </c>
      <c r="N1118" s="72">
        <v>621.25199999999995</v>
      </c>
      <c r="O1118" s="72">
        <v>511.38799999999998</v>
      </c>
      <c r="P1118" s="72">
        <v>427.16300000000001</v>
      </c>
      <c r="Q1118" s="72">
        <v>362.07400000000001</v>
      </c>
      <c r="R1118" s="72">
        <v>300.08999999999997</v>
      </c>
      <c r="S1118" s="72">
        <v>234.05500000000001</v>
      </c>
      <c r="T1118" s="72">
        <v>166.83799999999999</v>
      </c>
      <c r="U1118" s="72">
        <v>109.358</v>
      </c>
      <c r="V1118" s="72">
        <v>58.353000000000002</v>
      </c>
      <c r="W1118" s="72">
        <v>23.076000000000001</v>
      </c>
      <c r="X1118" s="72">
        <v>6.0289999999999999</v>
      </c>
      <c r="Y1118" s="72">
        <v>0.94</v>
      </c>
      <c r="Z1118" s="72">
        <v>7.6999999999999999E-2</v>
      </c>
      <c r="AA1118" s="72">
        <v>4.0000000000000001E-3</v>
      </c>
      <c r="AB1118" s="4">
        <v>2E-3</v>
      </c>
      <c r="AD1118" s="1">
        <f t="shared" si="17"/>
        <v>30.128000000000004</v>
      </c>
    </row>
    <row r="1119" spans="1:30" x14ac:dyDescent="0.3">
      <c r="A1119" s="65">
        <v>1118</v>
      </c>
      <c r="B1119" s="66" t="s">
        <v>323</v>
      </c>
      <c r="C1119" s="69" t="s">
        <v>107</v>
      </c>
      <c r="D1119" s="71"/>
      <c r="E1119" s="71">
        <v>384</v>
      </c>
      <c r="F1119" s="71">
        <v>2020</v>
      </c>
      <c r="G1119" s="72">
        <v>2110.7939999999999</v>
      </c>
      <c r="H1119" s="72">
        <v>1830.047</v>
      </c>
      <c r="I1119" s="72">
        <v>1576.2059999999999</v>
      </c>
      <c r="J1119" s="72">
        <v>1405.3140000000001</v>
      </c>
      <c r="K1119" s="72">
        <v>1244.7190000000001</v>
      </c>
      <c r="L1119" s="72">
        <v>1034.81</v>
      </c>
      <c r="M1119" s="72">
        <v>844.053</v>
      </c>
      <c r="N1119" s="72">
        <v>697.47299999999996</v>
      </c>
      <c r="O1119" s="72">
        <v>590.82399999999996</v>
      </c>
      <c r="P1119" s="72">
        <v>481.19400000000002</v>
      </c>
      <c r="Q1119" s="72">
        <v>396.00299999999999</v>
      </c>
      <c r="R1119" s="72">
        <v>328.13400000000001</v>
      </c>
      <c r="S1119" s="72">
        <v>262.14800000000002</v>
      </c>
      <c r="T1119" s="72">
        <v>192.279</v>
      </c>
      <c r="U1119" s="72">
        <v>123.559</v>
      </c>
      <c r="V1119" s="72">
        <v>68.525000000000006</v>
      </c>
      <c r="W1119" s="72">
        <v>28.327000000000002</v>
      </c>
      <c r="X1119" s="72">
        <v>7.6429999999999998</v>
      </c>
      <c r="Y1119" s="72">
        <v>1.19</v>
      </c>
      <c r="Z1119" s="72">
        <v>9.8000000000000004E-2</v>
      </c>
      <c r="AA1119" s="72">
        <v>4.0000000000000001E-3</v>
      </c>
      <c r="AB1119" s="4">
        <v>2E-3</v>
      </c>
      <c r="AD1119" s="1">
        <f t="shared" si="17"/>
        <v>37.263999999999996</v>
      </c>
    </row>
    <row r="1120" spans="1:30" x14ac:dyDescent="0.3">
      <c r="A1120" s="65">
        <v>1119</v>
      </c>
      <c r="B1120" s="66" t="s">
        <v>323</v>
      </c>
      <c r="C1120" s="69" t="s">
        <v>107</v>
      </c>
      <c r="D1120" s="71"/>
      <c r="E1120" s="71">
        <v>384</v>
      </c>
      <c r="F1120" s="71">
        <v>2025</v>
      </c>
      <c r="G1120" s="72">
        <v>2308.1590000000001</v>
      </c>
      <c r="H1120" s="72">
        <v>2049.297</v>
      </c>
      <c r="I1120" s="72">
        <v>1786.047</v>
      </c>
      <c r="J1120" s="72">
        <v>1547.79</v>
      </c>
      <c r="K1120" s="72">
        <v>1371.8040000000001</v>
      </c>
      <c r="L1120" s="72">
        <v>1207.1210000000001</v>
      </c>
      <c r="M1120" s="72">
        <v>1001.194</v>
      </c>
      <c r="N1120" s="72">
        <v>813.33100000000002</v>
      </c>
      <c r="O1120" s="72">
        <v>667.15</v>
      </c>
      <c r="P1120" s="72">
        <v>559.38</v>
      </c>
      <c r="Q1120" s="72">
        <v>449.017</v>
      </c>
      <c r="R1120" s="72">
        <v>361.416</v>
      </c>
      <c r="S1120" s="72">
        <v>288.87099999999998</v>
      </c>
      <c r="T1120" s="72">
        <v>217.24</v>
      </c>
      <c r="U1120" s="72">
        <v>143.846</v>
      </c>
      <c r="V1120" s="72">
        <v>78.340999999999994</v>
      </c>
      <c r="W1120" s="72">
        <v>33.707999999999998</v>
      </c>
      <c r="X1120" s="72">
        <v>9.5190000000000001</v>
      </c>
      <c r="Y1120" s="72">
        <v>1.5309999999999999</v>
      </c>
      <c r="Z1120" s="72">
        <v>0.127</v>
      </c>
      <c r="AA1120" s="72">
        <v>5.0000000000000001E-3</v>
      </c>
      <c r="AB1120" s="4">
        <v>4.0000000000000001E-3</v>
      </c>
      <c r="AD1120" s="1">
        <f t="shared" si="17"/>
        <v>44.893999999999998</v>
      </c>
    </row>
    <row r="1121" spans="1:30" x14ac:dyDescent="0.3">
      <c r="A1121" s="65">
        <v>1120</v>
      </c>
      <c r="B1121" s="66" t="s">
        <v>323</v>
      </c>
      <c r="C1121" s="69" t="s">
        <v>107</v>
      </c>
      <c r="D1121" s="71"/>
      <c r="E1121" s="71">
        <v>384</v>
      </c>
      <c r="F1121" s="71">
        <v>2030</v>
      </c>
      <c r="G1121" s="72">
        <v>2500.067</v>
      </c>
      <c r="H1121" s="72">
        <v>2248.9430000000002</v>
      </c>
      <c r="I1121" s="72">
        <v>2006.67</v>
      </c>
      <c r="J1121" s="72">
        <v>1758.018</v>
      </c>
      <c r="K1121" s="72">
        <v>1515.5409999999999</v>
      </c>
      <c r="L1121" s="72">
        <v>1335.453</v>
      </c>
      <c r="M1121" s="72">
        <v>1172.3800000000001</v>
      </c>
      <c r="N1121" s="72">
        <v>968.678</v>
      </c>
      <c r="O1121" s="72">
        <v>781.53700000000003</v>
      </c>
      <c r="P1121" s="72">
        <v>634.85500000000002</v>
      </c>
      <c r="Q1121" s="72">
        <v>524.80999999999995</v>
      </c>
      <c r="R1121" s="72">
        <v>412.24700000000001</v>
      </c>
      <c r="S1121" s="72">
        <v>320.32799999999997</v>
      </c>
      <c r="T1121" s="72">
        <v>241.262</v>
      </c>
      <c r="U1121" s="72">
        <v>164.04900000000001</v>
      </c>
      <c r="V1121" s="72">
        <v>92.238</v>
      </c>
      <c r="W1121" s="72">
        <v>39.048999999999999</v>
      </c>
      <c r="X1121" s="72">
        <v>11.503</v>
      </c>
      <c r="Y1121" s="72">
        <v>1.9390000000000001</v>
      </c>
      <c r="Z1121" s="72">
        <v>0.16600000000000001</v>
      </c>
      <c r="AA1121" s="72">
        <v>7.0000000000000001E-3</v>
      </c>
      <c r="AB1121" s="4">
        <v>7.0000000000000001E-3</v>
      </c>
      <c r="AD1121" s="1">
        <f t="shared" si="17"/>
        <v>52.670999999999992</v>
      </c>
    </row>
    <row r="1122" spans="1:30" x14ac:dyDescent="0.3">
      <c r="A1122" s="65">
        <v>1121</v>
      </c>
      <c r="B1122" s="66" t="s">
        <v>323</v>
      </c>
      <c r="C1122" s="69" t="s">
        <v>107</v>
      </c>
      <c r="D1122" s="71"/>
      <c r="E1122" s="71">
        <v>384</v>
      </c>
      <c r="F1122" s="71">
        <v>2035</v>
      </c>
      <c r="G1122" s="72">
        <v>2701.4630000000002</v>
      </c>
      <c r="H1122" s="72">
        <v>2442.7260000000001</v>
      </c>
      <c r="I1122" s="72">
        <v>2207.89</v>
      </c>
      <c r="J1122" s="72">
        <v>1978.8130000000001</v>
      </c>
      <c r="K1122" s="72">
        <v>1725.319</v>
      </c>
      <c r="L1122" s="72">
        <v>1479.7080000000001</v>
      </c>
      <c r="M1122" s="72">
        <v>1301.008</v>
      </c>
      <c r="N1122" s="72">
        <v>1137.96</v>
      </c>
      <c r="O1122" s="72">
        <v>934.17499999999995</v>
      </c>
      <c r="P1122" s="72">
        <v>746.745</v>
      </c>
      <c r="Q1122" s="72">
        <v>598.30499999999995</v>
      </c>
      <c r="R1122" s="72">
        <v>484.24599999999998</v>
      </c>
      <c r="S1122" s="72">
        <v>367.51100000000002</v>
      </c>
      <c r="T1122" s="72">
        <v>269.38200000000001</v>
      </c>
      <c r="U1122" s="72">
        <v>183.74799999999999</v>
      </c>
      <c r="V1122" s="72">
        <v>106.31699999999999</v>
      </c>
      <c r="W1122" s="72">
        <v>46.569000000000003</v>
      </c>
      <c r="X1122" s="72">
        <v>13.532</v>
      </c>
      <c r="Y1122" s="72">
        <v>2.3839999999999999</v>
      </c>
      <c r="Z1122" s="72">
        <v>0.21199999999999999</v>
      </c>
      <c r="AA1122" s="72">
        <v>8.9999999999999993E-3</v>
      </c>
      <c r="AB1122" s="4" t="s">
        <v>291</v>
      </c>
      <c r="AD1122" s="1">
        <f t="shared" si="17"/>
        <v>62.706000000000003</v>
      </c>
    </row>
    <row r="1123" spans="1:30" x14ac:dyDescent="0.3">
      <c r="A1123" s="65">
        <v>1122</v>
      </c>
      <c r="B1123" s="66" t="s">
        <v>323</v>
      </c>
      <c r="C1123" s="69" t="s">
        <v>107</v>
      </c>
      <c r="D1123" s="71"/>
      <c r="E1123" s="71">
        <v>384</v>
      </c>
      <c r="F1123" s="71">
        <v>2040</v>
      </c>
      <c r="G1123" s="72">
        <v>2905.7269999999999</v>
      </c>
      <c r="H1123" s="72">
        <v>2645.29</v>
      </c>
      <c r="I1123" s="72">
        <v>2403.02</v>
      </c>
      <c r="J1123" s="72">
        <v>2180.3870000000002</v>
      </c>
      <c r="K1123" s="72">
        <v>1945.425</v>
      </c>
      <c r="L1123" s="72">
        <v>1688.2260000000001</v>
      </c>
      <c r="M1123" s="72">
        <v>1445</v>
      </c>
      <c r="N1123" s="72">
        <v>1266.124</v>
      </c>
      <c r="O1123" s="72">
        <v>1100.636</v>
      </c>
      <c r="P1123" s="72">
        <v>895.54100000000005</v>
      </c>
      <c r="Q1123" s="72">
        <v>706.35599999999999</v>
      </c>
      <c r="R1123" s="72">
        <v>554.40099999999995</v>
      </c>
      <c r="S1123" s="72">
        <v>433.85300000000001</v>
      </c>
      <c r="T1123" s="72">
        <v>310.92599999999999</v>
      </c>
      <c r="U1123" s="72">
        <v>206.75299999999999</v>
      </c>
      <c r="V1123" s="72">
        <v>120.268</v>
      </c>
      <c r="W1123" s="72">
        <v>54.338999999999999</v>
      </c>
      <c r="X1123" s="72">
        <v>16.382999999999999</v>
      </c>
      <c r="Y1123" s="72">
        <v>2.8540000000000001</v>
      </c>
      <c r="Z1123" s="72">
        <v>0.26500000000000001</v>
      </c>
      <c r="AA1123" s="72">
        <v>1.2E-2</v>
      </c>
      <c r="AB1123" s="4" t="s">
        <v>291</v>
      </c>
      <c r="AD1123" s="1">
        <f t="shared" si="17"/>
        <v>73.852999999999994</v>
      </c>
    </row>
    <row r="1124" spans="1:30" x14ac:dyDescent="0.3">
      <c r="A1124" s="65">
        <v>1123</v>
      </c>
      <c r="B1124" s="66" t="s">
        <v>323</v>
      </c>
      <c r="C1124" s="69" t="s">
        <v>107</v>
      </c>
      <c r="D1124" s="71"/>
      <c r="E1124" s="71">
        <v>384</v>
      </c>
      <c r="F1124" s="71">
        <v>2045</v>
      </c>
      <c r="G1124" s="72">
        <v>3108.0859999999998</v>
      </c>
      <c r="H1124" s="72">
        <v>2850.63</v>
      </c>
      <c r="I1124" s="72">
        <v>2606.7359999999999</v>
      </c>
      <c r="J1124" s="72">
        <v>2375.9319999999998</v>
      </c>
      <c r="K1124" s="72">
        <v>2146.7440000000001</v>
      </c>
      <c r="L1124" s="72">
        <v>1907.0429999999999</v>
      </c>
      <c r="M1124" s="72">
        <v>1651.7639999999999</v>
      </c>
      <c r="N1124" s="72">
        <v>1409.19</v>
      </c>
      <c r="O1124" s="72">
        <v>1227.452</v>
      </c>
      <c r="P1124" s="72">
        <v>1057.7919999999999</v>
      </c>
      <c r="Q1124" s="72">
        <v>849.38300000000004</v>
      </c>
      <c r="R1124" s="72">
        <v>656.476</v>
      </c>
      <c r="S1124" s="72">
        <v>498.45499999999998</v>
      </c>
      <c r="T1124" s="72">
        <v>368.637</v>
      </c>
      <c r="U1124" s="72">
        <v>240.06899999999999</v>
      </c>
      <c r="V1124" s="72">
        <v>136.488</v>
      </c>
      <c r="W1124" s="72">
        <v>62.204000000000001</v>
      </c>
      <c r="X1124" s="72">
        <v>19.425000000000001</v>
      </c>
      <c r="Y1124" s="72">
        <v>3.524</v>
      </c>
      <c r="Z1124" s="72">
        <v>0.32500000000000001</v>
      </c>
      <c r="AA1124" s="72">
        <v>1.6E-2</v>
      </c>
      <c r="AB1124" s="4" t="s">
        <v>291</v>
      </c>
      <c r="AD1124" s="1">
        <f t="shared" si="17"/>
        <v>85.494000000000014</v>
      </c>
    </row>
    <row r="1125" spans="1:30" x14ac:dyDescent="0.3">
      <c r="A1125" s="65">
        <v>1124</v>
      </c>
      <c r="B1125" s="66" t="s">
        <v>323</v>
      </c>
      <c r="C1125" s="69" t="s">
        <v>107</v>
      </c>
      <c r="D1125" s="71"/>
      <c r="E1125" s="71">
        <v>384</v>
      </c>
      <c r="F1125" s="71">
        <v>2050</v>
      </c>
      <c r="G1125" s="72">
        <v>3301.0149999999999</v>
      </c>
      <c r="H1125" s="72">
        <v>3053.9189999999999</v>
      </c>
      <c r="I1125" s="72">
        <v>2813.1089999999999</v>
      </c>
      <c r="J1125" s="72">
        <v>2579.8850000000002</v>
      </c>
      <c r="K1125" s="72">
        <v>2342.136</v>
      </c>
      <c r="L1125" s="72">
        <v>2107.614</v>
      </c>
      <c r="M1125" s="72">
        <v>1868.83</v>
      </c>
      <c r="N1125" s="72">
        <v>1613.6110000000001</v>
      </c>
      <c r="O1125" s="72">
        <v>1368.8779999999999</v>
      </c>
      <c r="P1125" s="72">
        <v>1182.3219999999999</v>
      </c>
      <c r="Q1125" s="72">
        <v>1005.684</v>
      </c>
      <c r="R1125" s="72">
        <v>791.53300000000002</v>
      </c>
      <c r="S1125" s="72">
        <v>592.15300000000002</v>
      </c>
      <c r="T1125" s="72">
        <v>425.26100000000002</v>
      </c>
      <c r="U1125" s="72">
        <v>286.25599999999997</v>
      </c>
      <c r="V1125" s="72">
        <v>159.79900000000001</v>
      </c>
      <c r="W1125" s="72">
        <v>71.418000000000006</v>
      </c>
      <c r="X1125" s="72">
        <v>22.587</v>
      </c>
      <c r="Y1125" s="72">
        <v>4.2590000000000003</v>
      </c>
      <c r="Z1125" s="72">
        <v>0.41099999999999998</v>
      </c>
      <c r="AA1125" s="72">
        <v>0.02</v>
      </c>
      <c r="AB1125" s="4" t="s">
        <v>291</v>
      </c>
      <c r="AD1125" s="1">
        <f t="shared" si="17"/>
        <v>98.695000000000007</v>
      </c>
    </row>
    <row r="1126" spans="1:30" x14ac:dyDescent="0.3">
      <c r="A1126" s="65">
        <v>1125</v>
      </c>
      <c r="B1126" s="66" t="s">
        <v>323</v>
      </c>
      <c r="C1126" s="69" t="s">
        <v>107</v>
      </c>
      <c r="D1126" s="71"/>
      <c r="E1126" s="71">
        <v>384</v>
      </c>
      <c r="F1126" s="71">
        <v>2055</v>
      </c>
      <c r="G1126" s="72">
        <v>3480.9670000000001</v>
      </c>
      <c r="H1126" s="72">
        <v>3247.9450000000002</v>
      </c>
      <c r="I1126" s="72">
        <v>3017.442</v>
      </c>
      <c r="J1126" s="72">
        <v>2786.3939999999998</v>
      </c>
      <c r="K1126" s="72">
        <v>2545.6610000000001</v>
      </c>
      <c r="L1126" s="72">
        <v>2302.3220000000001</v>
      </c>
      <c r="M1126" s="72">
        <v>2068.154</v>
      </c>
      <c r="N1126" s="72">
        <v>1828.3579999999999</v>
      </c>
      <c r="O1126" s="72">
        <v>1570.1310000000001</v>
      </c>
      <c r="P1126" s="72">
        <v>1321.182</v>
      </c>
      <c r="Q1126" s="72">
        <v>1126.5730000000001</v>
      </c>
      <c r="R1126" s="72">
        <v>939.54499999999996</v>
      </c>
      <c r="S1126" s="72">
        <v>716.16899999999998</v>
      </c>
      <c r="T1126" s="72">
        <v>507.17500000000001</v>
      </c>
      <c r="U1126" s="72">
        <v>332.065</v>
      </c>
      <c r="V1126" s="72">
        <v>192.08799999999999</v>
      </c>
      <c r="W1126" s="72">
        <v>84.566999999999993</v>
      </c>
      <c r="X1126" s="72">
        <v>26.334</v>
      </c>
      <c r="Y1126" s="72">
        <v>5.0490000000000004</v>
      </c>
      <c r="Z1126" s="72">
        <v>0.50700000000000001</v>
      </c>
      <c r="AA1126" s="72">
        <v>2.5000000000000001E-2</v>
      </c>
      <c r="AB1126" s="4" t="s">
        <v>291</v>
      </c>
      <c r="AD1126" s="1">
        <f t="shared" si="17"/>
        <v>116.48200000000001</v>
      </c>
    </row>
    <row r="1127" spans="1:30" x14ac:dyDescent="0.3">
      <c r="A1127" s="65">
        <v>1126</v>
      </c>
      <c r="B1127" s="66" t="s">
        <v>323</v>
      </c>
      <c r="C1127" s="69" t="s">
        <v>107</v>
      </c>
      <c r="D1127" s="71"/>
      <c r="E1127" s="71">
        <v>384</v>
      </c>
      <c r="F1127" s="71">
        <v>2060</v>
      </c>
      <c r="G1127" s="72">
        <v>3658.8739999999998</v>
      </c>
      <c r="H1127" s="72">
        <v>3429.3589999999999</v>
      </c>
      <c r="I1127" s="72">
        <v>3212.7179999999998</v>
      </c>
      <c r="J1127" s="72">
        <v>2990.9810000000002</v>
      </c>
      <c r="K1127" s="72">
        <v>2751.848</v>
      </c>
      <c r="L1127" s="72">
        <v>2505.2370000000001</v>
      </c>
      <c r="M1127" s="72">
        <v>2261.9850000000001</v>
      </c>
      <c r="N1127" s="72">
        <v>2026.134</v>
      </c>
      <c r="O1127" s="72">
        <v>1781.9359999999999</v>
      </c>
      <c r="P1127" s="72">
        <v>1518.2619999999999</v>
      </c>
      <c r="Q1127" s="72">
        <v>1261.529</v>
      </c>
      <c r="R1127" s="72">
        <v>1055.047</v>
      </c>
      <c r="S1127" s="72">
        <v>852.64499999999998</v>
      </c>
      <c r="T1127" s="72">
        <v>615.75099999999998</v>
      </c>
      <c r="U1127" s="72">
        <v>398.21100000000001</v>
      </c>
      <c r="V1127" s="72">
        <v>224.63300000000001</v>
      </c>
      <c r="W1127" s="72">
        <v>102.81</v>
      </c>
      <c r="X1127" s="72">
        <v>31.667999999999999</v>
      </c>
      <c r="Y1127" s="72">
        <v>6.0039999999999996</v>
      </c>
      <c r="Z1127" s="72">
        <v>0.61399999999999999</v>
      </c>
      <c r="AA1127" s="72">
        <v>3.2000000000000001E-2</v>
      </c>
      <c r="AB1127" s="4" t="s">
        <v>291</v>
      </c>
      <c r="AD1127" s="1">
        <f t="shared" si="17"/>
        <v>141.12800000000001</v>
      </c>
    </row>
    <row r="1128" spans="1:30" x14ac:dyDescent="0.3">
      <c r="A1128" s="65">
        <v>1127</v>
      </c>
      <c r="B1128" s="66" t="s">
        <v>323</v>
      </c>
      <c r="C1128" s="69" t="s">
        <v>107</v>
      </c>
      <c r="D1128" s="71"/>
      <c r="E1128" s="71">
        <v>384</v>
      </c>
      <c r="F1128" s="71">
        <v>2065</v>
      </c>
      <c r="G1128" s="72">
        <v>3822.1460000000002</v>
      </c>
      <c r="H1128" s="72">
        <v>3608.6260000000002</v>
      </c>
      <c r="I1128" s="72">
        <v>3395.462</v>
      </c>
      <c r="J1128" s="72">
        <v>3186.5709999999999</v>
      </c>
      <c r="K1128" s="72">
        <v>2956.1179999999999</v>
      </c>
      <c r="L1128" s="72">
        <v>2710.779</v>
      </c>
      <c r="M1128" s="72">
        <v>2463.9899999999998</v>
      </c>
      <c r="N1128" s="72">
        <v>2218.7069999999999</v>
      </c>
      <c r="O1128" s="72">
        <v>1977.537</v>
      </c>
      <c r="P1128" s="72">
        <v>1725.9870000000001</v>
      </c>
      <c r="Q1128" s="72">
        <v>1452.49</v>
      </c>
      <c r="R1128" s="72">
        <v>1184.125</v>
      </c>
      <c r="S1128" s="72">
        <v>960.20899999999995</v>
      </c>
      <c r="T1128" s="72">
        <v>735.79899999999998</v>
      </c>
      <c r="U1128" s="72">
        <v>486.04899999999998</v>
      </c>
      <c r="V1128" s="72">
        <v>271.50599999999997</v>
      </c>
      <c r="W1128" s="72">
        <v>121.57299999999999</v>
      </c>
      <c r="X1128" s="72">
        <v>39.082999999999998</v>
      </c>
      <c r="Y1128" s="72">
        <v>7.3570000000000002</v>
      </c>
      <c r="Z1128" s="72">
        <v>0.746</v>
      </c>
      <c r="AA1128" s="72">
        <v>3.9E-2</v>
      </c>
      <c r="AB1128" s="4" t="s">
        <v>291</v>
      </c>
      <c r="AD1128" s="1">
        <f t="shared" si="17"/>
        <v>168.798</v>
      </c>
    </row>
    <row r="1129" spans="1:30" x14ac:dyDescent="0.3">
      <c r="A1129" s="65">
        <v>1128</v>
      </c>
      <c r="B1129" s="66" t="s">
        <v>323</v>
      </c>
      <c r="C1129" s="69" t="s">
        <v>107</v>
      </c>
      <c r="D1129" s="71"/>
      <c r="E1129" s="71">
        <v>384</v>
      </c>
      <c r="F1129" s="71">
        <v>2070</v>
      </c>
      <c r="G1129" s="72">
        <v>3973.7080000000001</v>
      </c>
      <c r="H1129" s="72">
        <v>3773.9870000000001</v>
      </c>
      <c r="I1129" s="72">
        <v>3576.067</v>
      </c>
      <c r="J1129" s="72">
        <v>3369.5230000000001</v>
      </c>
      <c r="K1129" s="72">
        <v>3151.0340000000001</v>
      </c>
      <c r="L1129" s="72">
        <v>2913.8310000000001</v>
      </c>
      <c r="M1129" s="72">
        <v>2667.9290000000001</v>
      </c>
      <c r="N1129" s="72">
        <v>2418.7469999999998</v>
      </c>
      <c r="O1129" s="72">
        <v>2167.5859999999998</v>
      </c>
      <c r="P1129" s="72">
        <v>1917.7149999999999</v>
      </c>
      <c r="Q1129" s="72">
        <v>1653.5029999999999</v>
      </c>
      <c r="R1129" s="72">
        <v>1365.729</v>
      </c>
      <c r="S1129" s="72">
        <v>1080.181</v>
      </c>
      <c r="T1129" s="72">
        <v>831.26</v>
      </c>
      <c r="U1129" s="72">
        <v>583.67200000000003</v>
      </c>
      <c r="V1129" s="72">
        <v>333.983</v>
      </c>
      <c r="W1129" s="72">
        <v>148.69200000000001</v>
      </c>
      <c r="X1129" s="72">
        <v>47.030999999999999</v>
      </c>
      <c r="Y1129" s="72">
        <v>9.2940000000000005</v>
      </c>
      <c r="Z1129" s="72">
        <v>0.93899999999999995</v>
      </c>
      <c r="AA1129" s="72">
        <v>4.9000000000000002E-2</v>
      </c>
      <c r="AB1129" s="4" t="s">
        <v>291</v>
      </c>
      <c r="AD1129" s="1">
        <f t="shared" si="17"/>
        <v>206.00500000000002</v>
      </c>
    </row>
    <row r="1130" spans="1:30" x14ac:dyDescent="0.3">
      <c r="A1130" s="65">
        <v>1129</v>
      </c>
      <c r="B1130" s="66" t="s">
        <v>323</v>
      </c>
      <c r="C1130" s="69" t="s">
        <v>107</v>
      </c>
      <c r="D1130" s="71"/>
      <c r="E1130" s="71">
        <v>384</v>
      </c>
      <c r="F1130" s="71">
        <v>2075</v>
      </c>
      <c r="G1130" s="72">
        <v>4103.4679999999998</v>
      </c>
      <c r="H1130" s="72">
        <v>3927.9859999999999</v>
      </c>
      <c r="I1130" s="72">
        <v>3743.0430000000001</v>
      </c>
      <c r="J1130" s="72">
        <v>3550.4870000000001</v>
      </c>
      <c r="K1130" s="72">
        <v>3333.6350000000002</v>
      </c>
      <c r="L1130" s="72">
        <v>3107.8809999999999</v>
      </c>
      <c r="M1130" s="72">
        <v>2869.7089999999998</v>
      </c>
      <c r="N1130" s="72">
        <v>2620.9569999999999</v>
      </c>
      <c r="O1130" s="72">
        <v>2365.2750000000001</v>
      </c>
      <c r="P1130" s="72">
        <v>2104.527</v>
      </c>
      <c r="Q1130" s="72">
        <v>1839.7260000000001</v>
      </c>
      <c r="R1130" s="72">
        <v>1557.385</v>
      </c>
      <c r="S1130" s="72">
        <v>1248.722</v>
      </c>
      <c r="T1130" s="72">
        <v>938.08699999999999</v>
      </c>
      <c r="U1130" s="72">
        <v>662.63699999999994</v>
      </c>
      <c r="V1130" s="72">
        <v>404.16399999999999</v>
      </c>
      <c r="W1130" s="72">
        <v>185.059</v>
      </c>
      <c r="X1130" s="72">
        <v>58.515999999999998</v>
      </c>
      <c r="Y1130" s="72">
        <v>11.444000000000001</v>
      </c>
      <c r="Z1130" s="72">
        <v>1.22</v>
      </c>
      <c r="AA1130" s="72">
        <v>6.3E-2</v>
      </c>
      <c r="AB1130" s="4">
        <v>3.5000000000000003E-2</v>
      </c>
      <c r="AD1130" s="1">
        <f t="shared" si="17"/>
        <v>256.33699999999999</v>
      </c>
    </row>
    <row r="1131" spans="1:30" x14ac:dyDescent="0.3">
      <c r="A1131" s="65">
        <v>1130</v>
      </c>
      <c r="B1131" s="66" t="s">
        <v>323</v>
      </c>
      <c r="C1131" s="69" t="s">
        <v>107</v>
      </c>
      <c r="D1131" s="71"/>
      <c r="E1131" s="71">
        <v>384</v>
      </c>
      <c r="F1131" s="71">
        <v>2080</v>
      </c>
      <c r="G1131" s="72">
        <v>4221.6689999999999</v>
      </c>
      <c r="H1131" s="72">
        <v>4060.42</v>
      </c>
      <c r="I1131" s="72">
        <v>3898.701</v>
      </c>
      <c r="J1131" s="72">
        <v>3717.9630000000002</v>
      </c>
      <c r="K1131" s="72">
        <v>3514.3510000000001</v>
      </c>
      <c r="L1131" s="72">
        <v>3289.9720000000002</v>
      </c>
      <c r="M1131" s="72">
        <v>3062.81</v>
      </c>
      <c r="N1131" s="72">
        <v>2821.3319999999999</v>
      </c>
      <c r="O1131" s="72">
        <v>2565.4380000000001</v>
      </c>
      <c r="P1131" s="72">
        <v>2299.1550000000002</v>
      </c>
      <c r="Q1131" s="72">
        <v>2021.713</v>
      </c>
      <c r="R1131" s="72">
        <v>1735.732</v>
      </c>
      <c r="S1131" s="72">
        <v>1427.252</v>
      </c>
      <c r="T1131" s="72">
        <v>1087.9010000000001</v>
      </c>
      <c r="U1131" s="72">
        <v>751.46400000000006</v>
      </c>
      <c r="V1131" s="72">
        <v>462.37799999999999</v>
      </c>
      <c r="W1131" s="72">
        <v>226.55199999999999</v>
      </c>
      <c r="X1131" s="72">
        <v>74.063999999999993</v>
      </c>
      <c r="Y1131" s="72">
        <v>14.564</v>
      </c>
      <c r="Z1131" s="72">
        <v>1.542</v>
      </c>
      <c r="AA1131" s="72">
        <v>8.4000000000000005E-2</v>
      </c>
      <c r="AB1131" s="4">
        <v>5.5E-2</v>
      </c>
      <c r="AD1131" s="1">
        <f t="shared" si="17"/>
        <v>316.86099999999999</v>
      </c>
    </row>
    <row r="1132" spans="1:30" x14ac:dyDescent="0.3">
      <c r="A1132" s="65">
        <v>1131</v>
      </c>
      <c r="B1132" s="66" t="s">
        <v>323</v>
      </c>
      <c r="C1132" s="69" t="s">
        <v>107</v>
      </c>
      <c r="D1132" s="71"/>
      <c r="E1132" s="71">
        <v>384</v>
      </c>
      <c r="F1132" s="71">
        <v>2085</v>
      </c>
      <c r="G1132" s="72">
        <v>4315.9359999999997</v>
      </c>
      <c r="H1132" s="72">
        <v>4181.2430000000004</v>
      </c>
      <c r="I1132" s="72">
        <v>4032.9259999999999</v>
      </c>
      <c r="J1132" s="72">
        <v>3874.2060000000001</v>
      </c>
      <c r="K1132" s="72">
        <v>3681.8130000000001</v>
      </c>
      <c r="L1132" s="72">
        <v>3470.3180000000002</v>
      </c>
      <c r="M1132" s="72">
        <v>3244.31</v>
      </c>
      <c r="N1132" s="72">
        <v>3013.41</v>
      </c>
      <c r="O1132" s="72">
        <v>2764.1129999999998</v>
      </c>
      <c r="P1132" s="72">
        <v>2496.5520000000001</v>
      </c>
      <c r="Q1132" s="72">
        <v>2211.652</v>
      </c>
      <c r="R1132" s="72">
        <v>1910.6420000000001</v>
      </c>
      <c r="S1132" s="72">
        <v>1594.3440000000001</v>
      </c>
      <c r="T1132" s="72">
        <v>1247.3679999999999</v>
      </c>
      <c r="U1132" s="72">
        <v>875.72299999999996</v>
      </c>
      <c r="V1132" s="72">
        <v>528.36400000000003</v>
      </c>
      <c r="W1132" s="72">
        <v>262.15300000000002</v>
      </c>
      <c r="X1132" s="72">
        <v>92.174999999999997</v>
      </c>
      <c r="Y1132" s="72">
        <v>18.838999999999999</v>
      </c>
      <c r="Z1132" s="72">
        <v>2.012</v>
      </c>
      <c r="AA1132" s="72">
        <v>0.109</v>
      </c>
      <c r="AB1132" s="4">
        <v>0.10299999999999999</v>
      </c>
      <c r="AD1132" s="1">
        <f t="shared" si="17"/>
        <v>375.39100000000002</v>
      </c>
    </row>
    <row r="1133" spans="1:30" x14ac:dyDescent="0.3">
      <c r="A1133" s="65">
        <v>1132</v>
      </c>
      <c r="B1133" s="66" t="s">
        <v>323</v>
      </c>
      <c r="C1133" s="69" t="s">
        <v>107</v>
      </c>
      <c r="D1133" s="71"/>
      <c r="E1133" s="71">
        <v>384</v>
      </c>
      <c r="F1133" s="71">
        <v>2090</v>
      </c>
      <c r="G1133" s="72">
        <v>4398.6409999999996</v>
      </c>
      <c r="H1133" s="72">
        <v>4278.3879999999999</v>
      </c>
      <c r="I1133" s="72">
        <v>4155.5450000000001</v>
      </c>
      <c r="J1133" s="72">
        <v>4009.2109999999998</v>
      </c>
      <c r="K1133" s="72">
        <v>3838.2550000000001</v>
      </c>
      <c r="L1133" s="72">
        <v>3637.7750000000001</v>
      </c>
      <c r="M1133" s="72">
        <v>3424.3409999999999</v>
      </c>
      <c r="N1133" s="72">
        <v>3194.3090000000002</v>
      </c>
      <c r="O1133" s="72">
        <v>2955.0050000000001</v>
      </c>
      <c r="P1133" s="72">
        <v>2692.9569999999999</v>
      </c>
      <c r="Q1133" s="72">
        <v>2404.7719999999999</v>
      </c>
      <c r="R1133" s="72">
        <v>2093.6869999999999</v>
      </c>
      <c r="S1133" s="72">
        <v>1759.105</v>
      </c>
      <c r="T1133" s="72">
        <v>1397.89</v>
      </c>
      <c r="U1133" s="72">
        <v>1009.06</v>
      </c>
      <c r="V1133" s="72">
        <v>620.49300000000005</v>
      </c>
      <c r="W1133" s="72">
        <v>303.02199999999999</v>
      </c>
      <c r="X1133" s="72">
        <v>108.43600000000001</v>
      </c>
      <c r="Y1133" s="72">
        <v>23.96</v>
      </c>
      <c r="Z1133" s="72">
        <v>2.669</v>
      </c>
      <c r="AA1133" s="72">
        <v>0.14499999999999999</v>
      </c>
      <c r="AB1133" s="4">
        <v>0.217</v>
      </c>
      <c r="AD1133" s="1">
        <f t="shared" si="17"/>
        <v>438.4489999999999</v>
      </c>
    </row>
    <row r="1134" spans="1:30" x14ac:dyDescent="0.3">
      <c r="A1134" s="65">
        <v>1133</v>
      </c>
      <c r="B1134" s="66" t="s">
        <v>323</v>
      </c>
      <c r="C1134" s="69" t="s">
        <v>107</v>
      </c>
      <c r="D1134" s="71"/>
      <c r="E1134" s="71">
        <v>384</v>
      </c>
      <c r="F1134" s="71">
        <v>2095</v>
      </c>
      <c r="G1134" s="72">
        <v>4446.1930000000002</v>
      </c>
      <c r="H1134" s="72">
        <v>4363.8739999999998</v>
      </c>
      <c r="I1134" s="72">
        <v>4254.5540000000001</v>
      </c>
      <c r="J1134" s="72">
        <v>4132.6719999999996</v>
      </c>
      <c r="K1134" s="72">
        <v>3973.7849999999999</v>
      </c>
      <c r="L1134" s="72">
        <v>3794.5259999999998</v>
      </c>
      <c r="M1134" s="72">
        <v>3591.837</v>
      </c>
      <c r="N1134" s="72">
        <v>3374.04</v>
      </c>
      <c r="O1134" s="72">
        <v>3135.192</v>
      </c>
      <c r="P1134" s="72">
        <v>2882.107</v>
      </c>
      <c r="Q1134" s="72">
        <v>2597.2930000000001</v>
      </c>
      <c r="R1134" s="72">
        <v>2280.2669999999998</v>
      </c>
      <c r="S1134" s="72">
        <v>1932.0219999999999</v>
      </c>
      <c r="T1134" s="72">
        <v>1547.258</v>
      </c>
      <c r="U1134" s="72">
        <v>1136.377</v>
      </c>
      <c r="V1134" s="72">
        <v>720.43700000000001</v>
      </c>
      <c r="W1134" s="72">
        <v>359.92500000000001</v>
      </c>
      <c r="X1134" s="72">
        <v>127.39700000000001</v>
      </c>
      <c r="Y1134" s="72">
        <v>28.792999999999999</v>
      </c>
      <c r="Z1134" s="72">
        <v>3.4780000000000002</v>
      </c>
      <c r="AA1134" s="72">
        <v>0.19600000000000001</v>
      </c>
      <c r="AB1134" s="4">
        <v>0.41499999999999998</v>
      </c>
      <c r="AD1134" s="1">
        <f t="shared" si="17"/>
        <v>520.20399999999995</v>
      </c>
    </row>
    <row r="1135" spans="1:30" x14ac:dyDescent="0.3">
      <c r="A1135" s="65">
        <v>1134</v>
      </c>
      <c r="B1135" s="66" t="s">
        <v>323</v>
      </c>
      <c r="C1135" s="69" t="s">
        <v>107</v>
      </c>
      <c r="D1135" s="71"/>
      <c r="E1135" s="71">
        <v>384</v>
      </c>
      <c r="F1135" s="71">
        <v>2100</v>
      </c>
      <c r="G1135" s="72">
        <v>4479.4449999999997</v>
      </c>
      <c r="H1135" s="72">
        <v>4414.5919999999996</v>
      </c>
      <c r="I1135" s="72">
        <v>4341.9459999999999</v>
      </c>
      <c r="J1135" s="72">
        <v>4232.7070000000003</v>
      </c>
      <c r="K1135" s="72">
        <v>4098.0450000000001</v>
      </c>
      <c r="L1135" s="72">
        <v>3930.8780000000002</v>
      </c>
      <c r="M1135" s="72">
        <v>3749.0970000000002</v>
      </c>
      <c r="N1135" s="72">
        <v>3541.7640000000001</v>
      </c>
      <c r="O1135" s="72">
        <v>3314.7</v>
      </c>
      <c r="P1135" s="72">
        <v>3061.3209999999999</v>
      </c>
      <c r="Q1135" s="72">
        <v>2783.42</v>
      </c>
      <c r="R1135" s="72">
        <v>2467.098</v>
      </c>
      <c r="S1135" s="72">
        <v>2109.232</v>
      </c>
      <c r="T1135" s="72">
        <v>1705.0139999999999</v>
      </c>
      <c r="U1135" s="72">
        <v>1264.2719999999999</v>
      </c>
      <c r="V1135" s="72">
        <v>817.80600000000004</v>
      </c>
      <c r="W1135" s="72">
        <v>422.84100000000001</v>
      </c>
      <c r="X1135" s="72">
        <v>153.88200000000001</v>
      </c>
      <c r="Y1135" s="72">
        <v>34.575000000000003</v>
      </c>
      <c r="Z1135" s="72">
        <v>4.2869999999999999</v>
      </c>
      <c r="AA1135" s="72">
        <v>0.26200000000000001</v>
      </c>
      <c r="AB1135" s="4">
        <v>0.92300000000000004</v>
      </c>
      <c r="AD1135" s="1">
        <f t="shared" si="17"/>
        <v>616.77</v>
      </c>
    </row>
    <row r="1136" spans="1:30" x14ac:dyDescent="0.3">
      <c r="A1136" s="65">
        <v>1135</v>
      </c>
      <c r="B1136" s="66" t="s">
        <v>323</v>
      </c>
      <c r="C1136" s="69" t="s">
        <v>108</v>
      </c>
      <c r="D1136" s="71"/>
      <c r="E1136" s="71">
        <v>270</v>
      </c>
      <c r="F1136" s="71">
        <v>2015</v>
      </c>
      <c r="G1136" s="72">
        <v>177.744</v>
      </c>
      <c r="H1136" s="72">
        <v>150.47800000000001</v>
      </c>
      <c r="I1136" s="72">
        <v>127.467</v>
      </c>
      <c r="J1136" s="72">
        <v>106.849</v>
      </c>
      <c r="K1136" s="72">
        <v>88.066999999999993</v>
      </c>
      <c r="L1136" s="72">
        <v>72.813000000000002</v>
      </c>
      <c r="M1136" s="72">
        <v>60.807000000000002</v>
      </c>
      <c r="N1136" s="72">
        <v>48.548999999999999</v>
      </c>
      <c r="O1136" s="72">
        <v>35.256999999999998</v>
      </c>
      <c r="P1136" s="72">
        <v>30.523</v>
      </c>
      <c r="Q1136" s="72">
        <v>23.372</v>
      </c>
      <c r="R1136" s="72">
        <v>18.756</v>
      </c>
      <c r="S1136" s="72">
        <v>14.398999999999999</v>
      </c>
      <c r="T1136" s="72">
        <v>9.7989999999999995</v>
      </c>
      <c r="U1136" s="72">
        <v>7.6680000000000001</v>
      </c>
      <c r="V1136" s="72">
        <v>4.1100000000000003</v>
      </c>
      <c r="W1136" s="72">
        <v>1.746</v>
      </c>
      <c r="X1136" s="72">
        <v>0.47899999999999998</v>
      </c>
      <c r="Y1136" s="72">
        <v>7.1999999999999995E-2</v>
      </c>
      <c r="Z1136" s="72">
        <v>4.0000000000000001E-3</v>
      </c>
      <c r="AA1136" s="72">
        <v>0</v>
      </c>
      <c r="AB1136" s="4" t="s">
        <v>291</v>
      </c>
      <c r="AD1136" s="1">
        <f t="shared" si="17"/>
        <v>2.3010000000000002</v>
      </c>
    </row>
    <row r="1137" spans="1:30" x14ac:dyDescent="0.3">
      <c r="A1137" s="65">
        <v>1136</v>
      </c>
      <c r="B1137" s="66" t="s">
        <v>323</v>
      </c>
      <c r="C1137" s="69" t="s">
        <v>108</v>
      </c>
      <c r="D1137" s="71"/>
      <c r="E1137" s="71">
        <v>270</v>
      </c>
      <c r="F1137" s="71">
        <v>2020</v>
      </c>
      <c r="G1137" s="72">
        <v>195.709</v>
      </c>
      <c r="H1137" s="72">
        <v>171.50800000000001</v>
      </c>
      <c r="I1137" s="72">
        <v>147.58199999999999</v>
      </c>
      <c r="J1137" s="72">
        <v>126.43600000000001</v>
      </c>
      <c r="K1137" s="72">
        <v>105.886</v>
      </c>
      <c r="L1137" s="72">
        <v>86.018000000000001</v>
      </c>
      <c r="M1137" s="72">
        <v>69.784999999999997</v>
      </c>
      <c r="N1137" s="72">
        <v>57.848999999999997</v>
      </c>
      <c r="O1137" s="72">
        <v>45.972000000000001</v>
      </c>
      <c r="P1137" s="72">
        <v>33.347000000000001</v>
      </c>
      <c r="Q1137" s="72">
        <v>28.672999999999998</v>
      </c>
      <c r="R1137" s="72">
        <v>21.602</v>
      </c>
      <c r="S1137" s="72">
        <v>16.933</v>
      </c>
      <c r="T1137" s="72">
        <v>12.42</v>
      </c>
      <c r="U1137" s="72">
        <v>7.8319999999999999</v>
      </c>
      <c r="V1137" s="72">
        <v>4.9989999999999997</v>
      </c>
      <c r="W1137" s="72">
        <v>1.946</v>
      </c>
      <c r="X1137" s="72">
        <v>0.52700000000000002</v>
      </c>
      <c r="Y1137" s="72">
        <v>7.8E-2</v>
      </c>
      <c r="Z1137" s="72">
        <v>5.0000000000000001E-3</v>
      </c>
      <c r="AA1137" s="72">
        <v>0</v>
      </c>
      <c r="AB1137" s="4" t="s">
        <v>291</v>
      </c>
      <c r="AD1137" s="1">
        <f t="shared" si="17"/>
        <v>2.5559999999999996</v>
      </c>
    </row>
    <row r="1138" spans="1:30" x14ac:dyDescent="0.3">
      <c r="A1138" s="65">
        <v>1137</v>
      </c>
      <c r="B1138" s="66" t="s">
        <v>323</v>
      </c>
      <c r="C1138" s="69" t="s">
        <v>108</v>
      </c>
      <c r="D1138" s="71"/>
      <c r="E1138" s="71">
        <v>270</v>
      </c>
      <c r="F1138" s="71">
        <v>2025</v>
      </c>
      <c r="G1138" s="72">
        <v>212.39500000000001</v>
      </c>
      <c r="H1138" s="72">
        <v>189.405</v>
      </c>
      <c r="I1138" s="72">
        <v>168.53</v>
      </c>
      <c r="J1138" s="72">
        <v>146.459</v>
      </c>
      <c r="K1138" s="72">
        <v>125.30800000000001</v>
      </c>
      <c r="L1138" s="72">
        <v>103.63800000000001</v>
      </c>
      <c r="M1138" s="72">
        <v>82.835999999999999</v>
      </c>
      <c r="N1138" s="72">
        <v>66.718000000000004</v>
      </c>
      <c r="O1138" s="72">
        <v>55.095999999999997</v>
      </c>
      <c r="P1138" s="72">
        <v>43.74</v>
      </c>
      <c r="Q1138" s="72">
        <v>31.422000000000001</v>
      </c>
      <c r="R1138" s="72">
        <v>26.587</v>
      </c>
      <c r="S1138" s="72">
        <v>19.538</v>
      </c>
      <c r="T1138" s="72">
        <v>14.61</v>
      </c>
      <c r="U1138" s="72">
        <v>9.8789999999999996</v>
      </c>
      <c r="V1138" s="72">
        <v>5.149</v>
      </c>
      <c r="W1138" s="72">
        <v>2.399</v>
      </c>
      <c r="X1138" s="72">
        <v>0.6</v>
      </c>
      <c r="Y1138" s="72">
        <v>8.8999999999999996E-2</v>
      </c>
      <c r="Z1138" s="72">
        <v>6.0000000000000001E-3</v>
      </c>
      <c r="AA1138" s="72">
        <v>0</v>
      </c>
      <c r="AB1138" s="4" t="s">
        <v>291</v>
      </c>
      <c r="AD1138" s="1">
        <f t="shared" si="17"/>
        <v>3.0939999999999999</v>
      </c>
    </row>
    <row r="1139" spans="1:30" x14ac:dyDescent="0.3">
      <c r="A1139" s="65">
        <v>1138</v>
      </c>
      <c r="B1139" s="66" t="s">
        <v>323</v>
      </c>
      <c r="C1139" s="69" t="s">
        <v>108</v>
      </c>
      <c r="D1139" s="71"/>
      <c r="E1139" s="71">
        <v>270</v>
      </c>
      <c r="F1139" s="71">
        <v>2030</v>
      </c>
      <c r="G1139" s="72">
        <v>227.922</v>
      </c>
      <c r="H1139" s="72">
        <v>206.04900000000001</v>
      </c>
      <c r="I1139" s="72">
        <v>186.38499999999999</v>
      </c>
      <c r="J1139" s="72">
        <v>167.32</v>
      </c>
      <c r="K1139" s="72">
        <v>145.18</v>
      </c>
      <c r="L1139" s="72">
        <v>122.857</v>
      </c>
      <c r="M1139" s="72">
        <v>100.241</v>
      </c>
      <c r="N1139" s="72">
        <v>79.587000000000003</v>
      </c>
      <c r="O1139" s="72">
        <v>63.817</v>
      </c>
      <c r="P1139" s="72">
        <v>52.627000000000002</v>
      </c>
      <c r="Q1139" s="72">
        <v>41.383000000000003</v>
      </c>
      <c r="R1139" s="72">
        <v>29.209</v>
      </c>
      <c r="S1139" s="72">
        <v>24.077000000000002</v>
      </c>
      <c r="T1139" s="72">
        <v>16.873999999999999</v>
      </c>
      <c r="U1139" s="72">
        <v>11.614000000000001</v>
      </c>
      <c r="V1139" s="72">
        <v>6.516</v>
      </c>
      <c r="W1139" s="72">
        <v>2.5019999999999998</v>
      </c>
      <c r="X1139" s="72">
        <v>0.755</v>
      </c>
      <c r="Y1139" s="72">
        <v>0.105</v>
      </c>
      <c r="Z1139" s="72">
        <v>6.0000000000000001E-3</v>
      </c>
      <c r="AA1139" s="72">
        <v>0</v>
      </c>
      <c r="AB1139" s="4" t="s">
        <v>291</v>
      </c>
      <c r="AD1139" s="1">
        <f t="shared" si="17"/>
        <v>3.3679999999999994</v>
      </c>
    </row>
    <row r="1140" spans="1:30" x14ac:dyDescent="0.3">
      <c r="A1140" s="65">
        <v>1139</v>
      </c>
      <c r="B1140" s="66" t="s">
        <v>323</v>
      </c>
      <c r="C1140" s="69" t="s">
        <v>108</v>
      </c>
      <c r="D1140" s="71"/>
      <c r="E1140" s="71">
        <v>270</v>
      </c>
      <c r="F1140" s="71">
        <v>2035</v>
      </c>
      <c r="G1140" s="72">
        <v>241.827</v>
      </c>
      <c r="H1140" s="72">
        <v>221.55199999999999</v>
      </c>
      <c r="I1140" s="72">
        <v>203.00200000000001</v>
      </c>
      <c r="J1140" s="72">
        <v>185.11699999999999</v>
      </c>
      <c r="K1140" s="72">
        <v>165.89</v>
      </c>
      <c r="L1140" s="72">
        <v>142.53200000000001</v>
      </c>
      <c r="M1140" s="72">
        <v>119.23399999999999</v>
      </c>
      <c r="N1140" s="72">
        <v>96.736000000000004</v>
      </c>
      <c r="O1140" s="72">
        <v>76.450999999999993</v>
      </c>
      <c r="P1140" s="72">
        <v>61.142000000000003</v>
      </c>
      <c r="Q1140" s="72">
        <v>49.933</v>
      </c>
      <c r="R1140" s="72">
        <v>38.57</v>
      </c>
      <c r="S1140" s="72">
        <v>26.504999999999999</v>
      </c>
      <c r="T1140" s="72">
        <v>20.795999999999999</v>
      </c>
      <c r="U1140" s="72">
        <v>13.420999999999999</v>
      </c>
      <c r="V1140" s="72">
        <v>7.6989999999999998</v>
      </c>
      <c r="W1140" s="72">
        <v>3.2069999999999999</v>
      </c>
      <c r="X1140" s="72">
        <v>0.80400000000000005</v>
      </c>
      <c r="Y1140" s="72">
        <v>0.13400000000000001</v>
      </c>
      <c r="Z1140" s="72">
        <v>8.9999999999999993E-3</v>
      </c>
      <c r="AA1140" s="72">
        <v>0</v>
      </c>
      <c r="AB1140" s="4" t="s">
        <v>291</v>
      </c>
      <c r="AD1140" s="1">
        <f t="shared" si="17"/>
        <v>4.1540000000000008</v>
      </c>
    </row>
    <row r="1141" spans="1:30" x14ac:dyDescent="0.3">
      <c r="A1141" s="65">
        <v>1140</v>
      </c>
      <c r="B1141" s="66" t="s">
        <v>323</v>
      </c>
      <c r="C1141" s="69" t="s">
        <v>108</v>
      </c>
      <c r="D1141" s="71"/>
      <c r="E1141" s="71">
        <v>270</v>
      </c>
      <c r="F1141" s="71">
        <v>2040</v>
      </c>
      <c r="G1141" s="72">
        <v>252.98099999999999</v>
      </c>
      <c r="H1141" s="72">
        <v>235.46600000000001</v>
      </c>
      <c r="I1141" s="72">
        <v>218.49299999999999</v>
      </c>
      <c r="J1141" s="72">
        <v>201.696</v>
      </c>
      <c r="K1141" s="72">
        <v>183.58699999999999</v>
      </c>
      <c r="L1141" s="72">
        <v>163.053</v>
      </c>
      <c r="M1141" s="72">
        <v>138.697</v>
      </c>
      <c r="N1141" s="72">
        <v>115.47</v>
      </c>
      <c r="O1141" s="72">
        <v>93.283000000000001</v>
      </c>
      <c r="P1141" s="72">
        <v>73.457999999999998</v>
      </c>
      <c r="Q1141" s="72">
        <v>58.151000000000003</v>
      </c>
      <c r="R1141" s="72">
        <v>46.645000000000003</v>
      </c>
      <c r="S1141" s="72">
        <v>35.034999999999997</v>
      </c>
      <c r="T1141" s="72">
        <v>22.943000000000001</v>
      </c>
      <c r="U1141" s="72">
        <v>16.535</v>
      </c>
      <c r="V1141" s="72">
        <v>8.9450000000000003</v>
      </c>
      <c r="W1141" s="72">
        <v>3.8380000000000001</v>
      </c>
      <c r="X1141" s="72">
        <v>1.052</v>
      </c>
      <c r="Y1141" s="72">
        <v>0.14799999999999999</v>
      </c>
      <c r="Z1141" s="72">
        <v>1.2E-2</v>
      </c>
      <c r="AA1141" s="72">
        <v>0</v>
      </c>
      <c r="AB1141" s="4" t="s">
        <v>291</v>
      </c>
      <c r="AD1141" s="1">
        <f t="shared" si="17"/>
        <v>5.05</v>
      </c>
    </row>
    <row r="1142" spans="1:30" x14ac:dyDescent="0.3">
      <c r="A1142" s="65">
        <v>1141</v>
      </c>
      <c r="B1142" s="66" t="s">
        <v>323</v>
      </c>
      <c r="C1142" s="69" t="s">
        <v>108</v>
      </c>
      <c r="D1142" s="71"/>
      <c r="E1142" s="71">
        <v>270</v>
      </c>
      <c r="F1142" s="71">
        <v>2045</v>
      </c>
      <c r="G1142" s="72">
        <v>260.39100000000002</v>
      </c>
      <c r="H1142" s="72">
        <v>246.67</v>
      </c>
      <c r="I1142" s="72">
        <v>232.40600000000001</v>
      </c>
      <c r="J1142" s="72">
        <v>217.15799999999999</v>
      </c>
      <c r="K1142" s="72">
        <v>200.09</v>
      </c>
      <c r="L1142" s="72">
        <v>180.62</v>
      </c>
      <c r="M1142" s="72">
        <v>159.01300000000001</v>
      </c>
      <c r="N1142" s="72">
        <v>134.68700000000001</v>
      </c>
      <c r="O1142" s="72">
        <v>111.69199999999999</v>
      </c>
      <c r="P1142" s="72">
        <v>89.873000000000005</v>
      </c>
      <c r="Q1142" s="72">
        <v>70.025000000000006</v>
      </c>
      <c r="R1142" s="72">
        <v>54.435000000000002</v>
      </c>
      <c r="S1142" s="72">
        <v>42.436999999999998</v>
      </c>
      <c r="T1142" s="72">
        <v>30.326000000000001</v>
      </c>
      <c r="U1142" s="72">
        <v>18.285</v>
      </c>
      <c r="V1142" s="72">
        <v>11.074</v>
      </c>
      <c r="W1142" s="72">
        <v>4.5170000000000003</v>
      </c>
      <c r="X1142" s="72">
        <v>1.2809999999999999</v>
      </c>
      <c r="Y1142" s="72">
        <v>0.19700000000000001</v>
      </c>
      <c r="Z1142" s="72">
        <v>1.2999999999999999E-2</v>
      </c>
      <c r="AA1142" s="72">
        <v>1E-3</v>
      </c>
      <c r="AB1142" s="4" t="s">
        <v>291</v>
      </c>
      <c r="AD1142" s="1">
        <f t="shared" si="17"/>
        <v>6.0090000000000003</v>
      </c>
    </row>
    <row r="1143" spans="1:30" x14ac:dyDescent="0.3">
      <c r="A1143" s="65">
        <v>1142</v>
      </c>
      <c r="B1143" s="66" t="s">
        <v>323</v>
      </c>
      <c r="C1143" s="69" t="s">
        <v>108</v>
      </c>
      <c r="D1143" s="71"/>
      <c r="E1143" s="71">
        <v>270</v>
      </c>
      <c r="F1143" s="71">
        <v>2050</v>
      </c>
      <c r="G1143" s="72">
        <v>264.68799999999999</v>
      </c>
      <c r="H1143" s="72">
        <v>254.173</v>
      </c>
      <c r="I1143" s="72">
        <v>243.62899999999999</v>
      </c>
      <c r="J1143" s="72">
        <v>231.05199999999999</v>
      </c>
      <c r="K1143" s="72">
        <v>215.48599999999999</v>
      </c>
      <c r="L1143" s="72">
        <v>197.01400000000001</v>
      </c>
      <c r="M1143" s="72">
        <v>176.429</v>
      </c>
      <c r="N1143" s="72">
        <v>154.75800000000001</v>
      </c>
      <c r="O1143" s="72">
        <v>130.59100000000001</v>
      </c>
      <c r="P1143" s="72">
        <v>107.845</v>
      </c>
      <c r="Q1143" s="72">
        <v>85.852000000000004</v>
      </c>
      <c r="R1143" s="72">
        <v>65.677000000000007</v>
      </c>
      <c r="S1143" s="72">
        <v>49.607999999999997</v>
      </c>
      <c r="T1143" s="72">
        <v>36.783999999999999</v>
      </c>
      <c r="U1143" s="72">
        <v>24.158000000000001</v>
      </c>
      <c r="V1143" s="72">
        <v>12.324</v>
      </c>
      <c r="W1143" s="72">
        <v>5.6589999999999998</v>
      </c>
      <c r="X1143" s="72">
        <v>1.534</v>
      </c>
      <c r="Y1143" s="72">
        <v>0.246</v>
      </c>
      <c r="Z1143" s="72">
        <v>1.7999999999999999E-2</v>
      </c>
      <c r="AA1143" s="72">
        <v>1E-3</v>
      </c>
      <c r="AB1143" s="4" t="s">
        <v>291</v>
      </c>
      <c r="AD1143" s="1">
        <f t="shared" si="17"/>
        <v>7.4580000000000002</v>
      </c>
    </row>
    <row r="1144" spans="1:30" x14ac:dyDescent="0.3">
      <c r="A1144" s="65">
        <v>1143</v>
      </c>
      <c r="B1144" s="66" t="s">
        <v>323</v>
      </c>
      <c r="C1144" s="69" t="s">
        <v>108</v>
      </c>
      <c r="D1144" s="71"/>
      <c r="E1144" s="71">
        <v>270</v>
      </c>
      <c r="F1144" s="71">
        <v>2055</v>
      </c>
      <c r="G1144" s="72">
        <v>267.166</v>
      </c>
      <c r="H1144" s="72">
        <v>258.71899999999999</v>
      </c>
      <c r="I1144" s="72">
        <v>251.23599999999999</v>
      </c>
      <c r="J1144" s="72">
        <v>242.26</v>
      </c>
      <c r="K1144" s="72">
        <v>229.29400000000001</v>
      </c>
      <c r="L1144" s="72">
        <v>212.33799999999999</v>
      </c>
      <c r="M1144" s="72">
        <v>192.774</v>
      </c>
      <c r="N1144" s="72">
        <v>172.06700000000001</v>
      </c>
      <c r="O1144" s="72">
        <v>150.41</v>
      </c>
      <c r="P1144" s="72">
        <v>126.348</v>
      </c>
      <c r="Q1144" s="72">
        <v>103.21299999999999</v>
      </c>
      <c r="R1144" s="72">
        <v>80.665999999999997</v>
      </c>
      <c r="S1144" s="72">
        <v>59.942</v>
      </c>
      <c r="T1144" s="72">
        <v>43.063000000000002</v>
      </c>
      <c r="U1144" s="72">
        <v>29.332000000000001</v>
      </c>
      <c r="V1144" s="72">
        <v>16.350000000000001</v>
      </c>
      <c r="W1144" s="72">
        <v>6.3719999999999999</v>
      </c>
      <c r="X1144" s="72">
        <v>1.958</v>
      </c>
      <c r="Y1144" s="72">
        <v>0.30199999999999999</v>
      </c>
      <c r="Z1144" s="72">
        <v>2.4E-2</v>
      </c>
      <c r="AA1144" s="72">
        <v>1E-3</v>
      </c>
      <c r="AB1144" s="4">
        <v>2E-3</v>
      </c>
      <c r="AD1144" s="1">
        <f t="shared" si="17"/>
        <v>8.6589999999999989</v>
      </c>
    </row>
    <row r="1145" spans="1:30" x14ac:dyDescent="0.3">
      <c r="A1145" s="65">
        <v>1144</v>
      </c>
      <c r="B1145" s="66" t="s">
        <v>323</v>
      </c>
      <c r="C1145" s="69" t="s">
        <v>108</v>
      </c>
      <c r="D1145" s="71"/>
      <c r="E1145" s="71">
        <v>270</v>
      </c>
      <c r="F1145" s="71">
        <v>2060</v>
      </c>
      <c r="G1145" s="72">
        <v>268.85199999999998</v>
      </c>
      <c r="H1145" s="72">
        <v>261.495</v>
      </c>
      <c r="I1145" s="72">
        <v>255.905</v>
      </c>
      <c r="J1145" s="72">
        <v>249.864</v>
      </c>
      <c r="K1145" s="72">
        <v>240.41900000000001</v>
      </c>
      <c r="L1145" s="72">
        <v>226.05799999999999</v>
      </c>
      <c r="M1145" s="72">
        <v>208.03100000000001</v>
      </c>
      <c r="N1145" s="72">
        <v>188.297</v>
      </c>
      <c r="O1145" s="72">
        <v>167.50399999999999</v>
      </c>
      <c r="P1145" s="72">
        <v>145.73599999999999</v>
      </c>
      <c r="Q1145" s="72">
        <v>121.09</v>
      </c>
      <c r="R1145" s="72">
        <v>97.114999999999995</v>
      </c>
      <c r="S1145" s="72">
        <v>73.709000000000003</v>
      </c>
      <c r="T1145" s="72">
        <v>52.091000000000001</v>
      </c>
      <c r="U1145" s="72">
        <v>34.396000000000001</v>
      </c>
      <c r="V1145" s="72">
        <v>19.960999999999999</v>
      </c>
      <c r="W1145" s="72">
        <v>8.5589999999999993</v>
      </c>
      <c r="X1145" s="72">
        <v>2.2490000000000001</v>
      </c>
      <c r="Y1145" s="72">
        <v>0.39700000000000002</v>
      </c>
      <c r="Z1145" s="72">
        <v>0.03</v>
      </c>
      <c r="AA1145" s="72">
        <v>1E-3</v>
      </c>
      <c r="AB1145" s="4">
        <v>3.0000000000000001E-3</v>
      </c>
      <c r="AD1145" s="1">
        <f t="shared" si="17"/>
        <v>11.238999999999999</v>
      </c>
    </row>
    <row r="1146" spans="1:30" x14ac:dyDescent="0.3">
      <c r="A1146" s="65">
        <v>1145</v>
      </c>
      <c r="B1146" s="66" t="s">
        <v>323</v>
      </c>
      <c r="C1146" s="69" t="s">
        <v>108</v>
      </c>
      <c r="D1146" s="71"/>
      <c r="E1146" s="71">
        <v>270</v>
      </c>
      <c r="F1146" s="71">
        <v>2065</v>
      </c>
      <c r="G1146" s="72">
        <v>269.483</v>
      </c>
      <c r="H1146" s="72">
        <v>263.48899999999998</v>
      </c>
      <c r="I1146" s="72">
        <v>258.815</v>
      </c>
      <c r="J1146" s="72">
        <v>254.55099999999999</v>
      </c>
      <c r="K1146" s="72">
        <v>247.983</v>
      </c>
      <c r="L1146" s="72">
        <v>237.14</v>
      </c>
      <c r="M1146" s="72">
        <v>221.71700000000001</v>
      </c>
      <c r="N1146" s="72">
        <v>203.47</v>
      </c>
      <c r="O1146" s="72">
        <v>183.559</v>
      </c>
      <c r="P1146" s="72">
        <v>162.50299999999999</v>
      </c>
      <c r="Q1146" s="72">
        <v>139.84700000000001</v>
      </c>
      <c r="R1146" s="72">
        <v>114.089</v>
      </c>
      <c r="S1146" s="72">
        <v>88.861999999999995</v>
      </c>
      <c r="T1146" s="72">
        <v>64.146000000000001</v>
      </c>
      <c r="U1146" s="72">
        <v>41.689</v>
      </c>
      <c r="V1146" s="72">
        <v>23.55</v>
      </c>
      <c r="W1146" s="72">
        <v>10.577999999999999</v>
      </c>
      <c r="X1146" s="72">
        <v>3.0790000000000002</v>
      </c>
      <c r="Y1146" s="72">
        <v>0.46899999999999997</v>
      </c>
      <c r="Z1146" s="72">
        <v>0.04</v>
      </c>
      <c r="AA1146" s="72">
        <v>2E-3</v>
      </c>
      <c r="AB1146" s="4">
        <v>4.0000000000000001E-3</v>
      </c>
      <c r="AD1146" s="1">
        <f t="shared" si="17"/>
        <v>14.171999999999999</v>
      </c>
    </row>
    <row r="1147" spans="1:30" x14ac:dyDescent="0.3">
      <c r="A1147" s="65">
        <v>1146</v>
      </c>
      <c r="B1147" s="66" t="s">
        <v>323</v>
      </c>
      <c r="C1147" s="69" t="s">
        <v>108</v>
      </c>
      <c r="D1147" s="71"/>
      <c r="E1147" s="71">
        <v>270</v>
      </c>
      <c r="F1147" s="71">
        <v>2070</v>
      </c>
      <c r="G1147" s="72">
        <v>269.101</v>
      </c>
      <c r="H1147" s="72">
        <v>264.42200000000003</v>
      </c>
      <c r="I1147" s="72">
        <v>260.94600000000003</v>
      </c>
      <c r="J1147" s="72">
        <v>257.49</v>
      </c>
      <c r="K1147" s="72">
        <v>252.655</v>
      </c>
      <c r="L1147" s="72">
        <v>244.70599999999999</v>
      </c>
      <c r="M1147" s="72">
        <v>232.80600000000001</v>
      </c>
      <c r="N1147" s="72">
        <v>217.10599999999999</v>
      </c>
      <c r="O1147" s="72">
        <v>198.59200000000001</v>
      </c>
      <c r="P1147" s="72">
        <v>178.279</v>
      </c>
      <c r="Q1147" s="72">
        <v>156.11199999999999</v>
      </c>
      <c r="R1147" s="72">
        <v>131.93199999999999</v>
      </c>
      <c r="S1147" s="72">
        <v>104.545</v>
      </c>
      <c r="T1147" s="72">
        <v>77.462999999999994</v>
      </c>
      <c r="U1147" s="72">
        <v>51.448999999999998</v>
      </c>
      <c r="V1147" s="72">
        <v>28.713000000000001</v>
      </c>
      <c r="W1147" s="72">
        <v>12.631</v>
      </c>
      <c r="X1147" s="72">
        <v>3.8780000000000001</v>
      </c>
      <c r="Y1147" s="72">
        <v>0.66</v>
      </c>
      <c r="Z1147" s="72">
        <v>5.0999999999999997E-2</v>
      </c>
      <c r="AA1147" s="72">
        <v>2E-3</v>
      </c>
      <c r="AB1147" s="4">
        <v>5.0000000000000001E-3</v>
      </c>
      <c r="AD1147" s="1">
        <f t="shared" si="17"/>
        <v>17.226999999999997</v>
      </c>
    </row>
    <row r="1148" spans="1:30" x14ac:dyDescent="0.3">
      <c r="A1148" s="65">
        <v>1147</v>
      </c>
      <c r="B1148" s="66" t="s">
        <v>323</v>
      </c>
      <c r="C1148" s="69" t="s">
        <v>108</v>
      </c>
      <c r="D1148" s="71"/>
      <c r="E1148" s="71">
        <v>270</v>
      </c>
      <c r="F1148" s="71">
        <v>2075</v>
      </c>
      <c r="G1148" s="72">
        <v>266.959</v>
      </c>
      <c r="H1148" s="72">
        <v>264.35500000000002</v>
      </c>
      <c r="I1148" s="72">
        <v>262.02300000000002</v>
      </c>
      <c r="J1148" s="72">
        <v>259.65199999999999</v>
      </c>
      <c r="K1148" s="72">
        <v>255.59899999999999</v>
      </c>
      <c r="L1148" s="72">
        <v>249.42099999999999</v>
      </c>
      <c r="M1148" s="72">
        <v>240.43</v>
      </c>
      <c r="N1148" s="72">
        <v>228.19200000000001</v>
      </c>
      <c r="O1148" s="72">
        <v>212.13399999999999</v>
      </c>
      <c r="P1148" s="72">
        <v>193.083</v>
      </c>
      <c r="Q1148" s="72">
        <v>171.45699999999999</v>
      </c>
      <c r="R1148" s="72">
        <v>147.46600000000001</v>
      </c>
      <c r="S1148" s="72">
        <v>121.08799999999999</v>
      </c>
      <c r="T1148" s="72">
        <v>91.316000000000003</v>
      </c>
      <c r="U1148" s="72">
        <v>62.304000000000002</v>
      </c>
      <c r="V1148" s="72">
        <v>35.654000000000003</v>
      </c>
      <c r="W1148" s="72">
        <v>15.583</v>
      </c>
      <c r="X1148" s="72">
        <v>4.7190000000000003</v>
      </c>
      <c r="Y1148" s="72">
        <v>0.85399999999999998</v>
      </c>
      <c r="Z1148" s="72">
        <v>7.3999999999999996E-2</v>
      </c>
      <c r="AA1148" s="72">
        <v>3.0000000000000001E-3</v>
      </c>
      <c r="AB1148" s="4">
        <v>6.0000000000000001E-3</v>
      </c>
      <c r="AD1148" s="1">
        <f t="shared" si="17"/>
        <v>21.239000000000001</v>
      </c>
    </row>
    <row r="1149" spans="1:30" x14ac:dyDescent="0.3">
      <c r="A1149" s="65">
        <v>1148</v>
      </c>
      <c r="B1149" s="66" t="s">
        <v>323</v>
      </c>
      <c r="C1149" s="69" t="s">
        <v>108</v>
      </c>
      <c r="D1149" s="71"/>
      <c r="E1149" s="71">
        <v>270</v>
      </c>
      <c r="F1149" s="71">
        <v>2080</v>
      </c>
      <c r="G1149" s="72">
        <v>263.42099999999999</v>
      </c>
      <c r="H1149" s="72">
        <v>262.54300000000001</v>
      </c>
      <c r="I1149" s="72">
        <v>262.09899999999999</v>
      </c>
      <c r="J1149" s="72">
        <v>260.76600000000002</v>
      </c>
      <c r="K1149" s="72">
        <v>257.77800000000002</v>
      </c>
      <c r="L1149" s="72">
        <v>252.43100000000001</v>
      </c>
      <c r="M1149" s="72">
        <v>245.249</v>
      </c>
      <c r="N1149" s="72">
        <v>235.88</v>
      </c>
      <c r="O1149" s="72">
        <v>223.19</v>
      </c>
      <c r="P1149" s="72">
        <v>206.45599999999999</v>
      </c>
      <c r="Q1149" s="72">
        <v>185.89400000000001</v>
      </c>
      <c r="R1149" s="72">
        <v>162.17599999999999</v>
      </c>
      <c r="S1149" s="72">
        <v>135.577</v>
      </c>
      <c r="T1149" s="72">
        <v>105.994</v>
      </c>
      <c r="U1149" s="72">
        <v>73.682000000000002</v>
      </c>
      <c r="V1149" s="72">
        <v>43.457999999999998</v>
      </c>
      <c r="W1149" s="72">
        <v>19.582000000000001</v>
      </c>
      <c r="X1149" s="72">
        <v>5.9320000000000004</v>
      </c>
      <c r="Y1149" s="72">
        <v>1.0669999999999999</v>
      </c>
      <c r="Z1149" s="72">
        <v>9.8000000000000004E-2</v>
      </c>
      <c r="AA1149" s="72">
        <v>4.0000000000000001E-3</v>
      </c>
      <c r="AB1149" s="4">
        <v>1.2E-2</v>
      </c>
      <c r="AD1149" s="1">
        <f t="shared" si="17"/>
        <v>26.695000000000004</v>
      </c>
    </row>
    <row r="1150" spans="1:30" x14ac:dyDescent="0.3">
      <c r="A1150" s="65">
        <v>1149</v>
      </c>
      <c r="B1150" s="66" t="s">
        <v>323</v>
      </c>
      <c r="C1150" s="69" t="s">
        <v>108</v>
      </c>
      <c r="D1150" s="71"/>
      <c r="E1150" s="71">
        <v>270</v>
      </c>
      <c r="F1150" s="71">
        <v>2085</v>
      </c>
      <c r="G1150" s="72">
        <v>259.08699999999999</v>
      </c>
      <c r="H1150" s="72">
        <v>259.315</v>
      </c>
      <c r="I1150" s="72">
        <v>260.43099999999998</v>
      </c>
      <c r="J1150" s="72">
        <v>260.87799999999999</v>
      </c>
      <c r="K1150" s="72">
        <v>258.90800000000002</v>
      </c>
      <c r="L1150" s="72">
        <v>254.67500000000001</v>
      </c>
      <c r="M1150" s="72">
        <v>248.37299999999999</v>
      </c>
      <c r="N1150" s="72">
        <v>240.79300000000001</v>
      </c>
      <c r="O1150" s="72">
        <v>230.90700000000001</v>
      </c>
      <c r="P1150" s="72">
        <v>217.40799999999999</v>
      </c>
      <c r="Q1150" s="72">
        <v>198.96299999999999</v>
      </c>
      <c r="R1150" s="72">
        <v>176.042</v>
      </c>
      <c r="S1150" s="72">
        <v>149.34299999999999</v>
      </c>
      <c r="T1150" s="72">
        <v>118.93300000000001</v>
      </c>
      <c r="U1150" s="72">
        <v>85.802000000000007</v>
      </c>
      <c r="V1150" s="72">
        <v>51.719000000000001</v>
      </c>
      <c r="W1150" s="72">
        <v>24.138000000000002</v>
      </c>
      <c r="X1150" s="72">
        <v>7.5839999999999996</v>
      </c>
      <c r="Y1150" s="72">
        <v>1.375</v>
      </c>
      <c r="Z1150" s="72">
        <v>0.126</v>
      </c>
      <c r="AA1150" s="72">
        <v>6.0000000000000001E-3</v>
      </c>
      <c r="AB1150" s="4" t="s">
        <v>291</v>
      </c>
      <c r="AD1150" s="1">
        <f t="shared" si="17"/>
        <v>33.228999999999999</v>
      </c>
    </row>
    <row r="1151" spans="1:30" x14ac:dyDescent="0.3">
      <c r="A1151" s="65">
        <v>1150</v>
      </c>
      <c r="B1151" s="66" t="s">
        <v>323</v>
      </c>
      <c r="C1151" s="69" t="s">
        <v>108</v>
      </c>
      <c r="D1151" s="71"/>
      <c r="E1151" s="71">
        <v>270</v>
      </c>
      <c r="F1151" s="71">
        <v>2090</v>
      </c>
      <c r="G1151" s="72">
        <v>254.81399999999999</v>
      </c>
      <c r="H1151" s="72">
        <v>255.298</v>
      </c>
      <c r="I1151" s="72">
        <v>257.34899999999999</v>
      </c>
      <c r="J1151" s="72">
        <v>259.25799999999998</v>
      </c>
      <c r="K1151" s="72">
        <v>259.04899999999998</v>
      </c>
      <c r="L1151" s="72">
        <v>255.89</v>
      </c>
      <c r="M1151" s="72">
        <v>250.75299999999999</v>
      </c>
      <c r="N1151" s="72">
        <v>244.05</v>
      </c>
      <c r="O1151" s="72">
        <v>235.91399999999999</v>
      </c>
      <c r="P1151" s="72">
        <v>225.12100000000001</v>
      </c>
      <c r="Q1151" s="72">
        <v>209.71799999999999</v>
      </c>
      <c r="R1151" s="72">
        <v>188.654</v>
      </c>
      <c r="S1151" s="72">
        <v>162.38399999999999</v>
      </c>
      <c r="T1151" s="72">
        <v>131.31100000000001</v>
      </c>
      <c r="U1151" s="72">
        <v>96.619</v>
      </c>
      <c r="V1151" s="72">
        <v>60.622999999999998</v>
      </c>
      <c r="W1151" s="72">
        <v>29.056999999999999</v>
      </c>
      <c r="X1151" s="72">
        <v>9.516</v>
      </c>
      <c r="Y1151" s="72">
        <v>1.804</v>
      </c>
      <c r="Z1151" s="72">
        <v>0.16700000000000001</v>
      </c>
      <c r="AA1151" s="72">
        <v>8.0000000000000002E-3</v>
      </c>
      <c r="AB1151" s="4" t="s">
        <v>291</v>
      </c>
      <c r="AD1151" s="1">
        <f t="shared" si="17"/>
        <v>40.552000000000007</v>
      </c>
    </row>
    <row r="1152" spans="1:30" x14ac:dyDescent="0.3">
      <c r="A1152" s="65">
        <v>1151</v>
      </c>
      <c r="B1152" s="66" t="s">
        <v>323</v>
      </c>
      <c r="C1152" s="69" t="s">
        <v>108</v>
      </c>
      <c r="D1152" s="71"/>
      <c r="E1152" s="71">
        <v>270</v>
      </c>
      <c r="F1152" s="71">
        <v>2095</v>
      </c>
      <c r="G1152" s="72">
        <v>249.71899999999999</v>
      </c>
      <c r="H1152" s="72">
        <v>251.34399999999999</v>
      </c>
      <c r="I1152" s="72">
        <v>253.48400000000001</v>
      </c>
      <c r="J1152" s="72">
        <v>256.233</v>
      </c>
      <c r="K1152" s="72">
        <v>257.47899999999998</v>
      </c>
      <c r="L1152" s="72">
        <v>256.13499999999999</v>
      </c>
      <c r="M1152" s="72">
        <v>252.12200000000001</v>
      </c>
      <c r="N1152" s="72">
        <v>246.57900000000001</v>
      </c>
      <c r="O1152" s="72">
        <v>239.304</v>
      </c>
      <c r="P1152" s="72">
        <v>230.203</v>
      </c>
      <c r="Q1152" s="72">
        <v>217.369</v>
      </c>
      <c r="R1152" s="72">
        <v>199.10599999999999</v>
      </c>
      <c r="S1152" s="72">
        <v>174.328</v>
      </c>
      <c r="T1152" s="72">
        <v>143.12899999999999</v>
      </c>
      <c r="U1152" s="72">
        <v>107.08</v>
      </c>
      <c r="V1152" s="72">
        <v>68.733999999999995</v>
      </c>
      <c r="W1152" s="72">
        <v>34.454999999999998</v>
      </c>
      <c r="X1152" s="72">
        <v>11.663</v>
      </c>
      <c r="Y1152" s="72">
        <v>2.3199999999999998</v>
      </c>
      <c r="Z1152" s="72">
        <v>0.22700000000000001</v>
      </c>
      <c r="AA1152" s="72">
        <v>1.0999999999999999E-2</v>
      </c>
      <c r="AB1152" s="4" t="s">
        <v>291</v>
      </c>
      <c r="AD1152" s="1">
        <f t="shared" si="17"/>
        <v>48.675999999999995</v>
      </c>
    </row>
    <row r="1153" spans="1:30" x14ac:dyDescent="0.3">
      <c r="A1153" s="65">
        <v>1152</v>
      </c>
      <c r="B1153" s="66" t="s">
        <v>323</v>
      </c>
      <c r="C1153" s="69" t="s">
        <v>108</v>
      </c>
      <c r="D1153" s="71"/>
      <c r="E1153" s="71">
        <v>270</v>
      </c>
      <c r="F1153" s="71">
        <v>2100</v>
      </c>
      <c r="G1153" s="72">
        <v>245.239</v>
      </c>
      <c r="H1153" s="72">
        <v>246.56100000000001</v>
      </c>
      <c r="I1153" s="72">
        <v>249.679</v>
      </c>
      <c r="J1153" s="72">
        <v>252.423</v>
      </c>
      <c r="K1153" s="72">
        <v>254.512</v>
      </c>
      <c r="L1153" s="72">
        <v>254.68799999999999</v>
      </c>
      <c r="M1153" s="72">
        <v>252.53700000000001</v>
      </c>
      <c r="N1153" s="72">
        <v>248.11500000000001</v>
      </c>
      <c r="O1153" s="72">
        <v>241.97900000000001</v>
      </c>
      <c r="P1153" s="72">
        <v>233.71299999999999</v>
      </c>
      <c r="Q1153" s="72">
        <v>222.494</v>
      </c>
      <c r="R1153" s="72">
        <v>206.637</v>
      </c>
      <c r="S1153" s="72">
        <v>184.321</v>
      </c>
      <c r="T1153" s="72">
        <v>154.047</v>
      </c>
      <c r="U1153" s="72">
        <v>117.178</v>
      </c>
      <c r="V1153" s="72">
        <v>76.707999999999998</v>
      </c>
      <c r="W1153" s="72">
        <v>39.523000000000003</v>
      </c>
      <c r="X1153" s="72">
        <v>14.077999999999999</v>
      </c>
      <c r="Y1153" s="72">
        <v>2.9129999999999998</v>
      </c>
      <c r="Z1153" s="72">
        <v>0.30199999999999999</v>
      </c>
      <c r="AA1153" s="72">
        <v>1.4999999999999999E-2</v>
      </c>
      <c r="AB1153" s="4" t="s">
        <v>291</v>
      </c>
      <c r="AD1153" s="1">
        <f t="shared" si="17"/>
        <v>56.830999999999996</v>
      </c>
    </row>
    <row r="1154" spans="1:30" x14ac:dyDescent="0.3">
      <c r="A1154" s="65">
        <v>1153</v>
      </c>
      <c r="B1154" s="66" t="s">
        <v>323</v>
      </c>
      <c r="C1154" s="69" t="s">
        <v>109</v>
      </c>
      <c r="D1154" s="71"/>
      <c r="E1154" s="71">
        <v>288</v>
      </c>
      <c r="F1154" s="71">
        <v>2015</v>
      </c>
      <c r="G1154" s="72">
        <v>2053.0839999999998</v>
      </c>
      <c r="H1154" s="72">
        <v>1812.489</v>
      </c>
      <c r="I1154" s="72">
        <v>1599.212</v>
      </c>
      <c r="J1154" s="72">
        <v>1470.998</v>
      </c>
      <c r="K1154" s="72">
        <v>1304.3430000000001</v>
      </c>
      <c r="L1154" s="72">
        <v>1117.991</v>
      </c>
      <c r="M1154" s="72">
        <v>943.90800000000002</v>
      </c>
      <c r="N1154" s="72">
        <v>790.27499999999998</v>
      </c>
      <c r="O1154" s="72">
        <v>659.13599999999997</v>
      </c>
      <c r="P1154" s="72">
        <v>547.49400000000003</v>
      </c>
      <c r="Q1154" s="72">
        <v>430.33600000000001</v>
      </c>
      <c r="R1154" s="72">
        <v>331.25400000000002</v>
      </c>
      <c r="S1154" s="72">
        <v>240.88900000000001</v>
      </c>
      <c r="T1154" s="72">
        <v>191.559</v>
      </c>
      <c r="U1154" s="72">
        <v>118.065</v>
      </c>
      <c r="V1154" s="72">
        <v>68.125</v>
      </c>
      <c r="W1154" s="72">
        <v>32.015000000000001</v>
      </c>
      <c r="X1154" s="72">
        <v>10.696</v>
      </c>
      <c r="Y1154" s="72">
        <v>1.9259999999999999</v>
      </c>
      <c r="Z1154" s="72">
        <v>0.129</v>
      </c>
      <c r="AA1154" s="72">
        <v>5.0000000000000001E-3</v>
      </c>
      <c r="AB1154" s="4" t="s">
        <v>291</v>
      </c>
      <c r="AD1154" s="1">
        <f t="shared" si="17"/>
        <v>44.771000000000001</v>
      </c>
    </row>
    <row r="1155" spans="1:30" x14ac:dyDescent="0.3">
      <c r="A1155" s="65">
        <v>1154</v>
      </c>
      <c r="B1155" s="66" t="s">
        <v>323</v>
      </c>
      <c r="C1155" s="69" t="s">
        <v>109</v>
      </c>
      <c r="D1155" s="71"/>
      <c r="E1155" s="71">
        <v>288</v>
      </c>
      <c r="F1155" s="71">
        <v>2020</v>
      </c>
      <c r="G1155" s="72">
        <v>2137.5369999999998</v>
      </c>
      <c r="H1155" s="72">
        <v>2015.848</v>
      </c>
      <c r="I1155" s="72">
        <v>1795.3510000000001</v>
      </c>
      <c r="J1155" s="72">
        <v>1581.46</v>
      </c>
      <c r="K1155" s="72">
        <v>1441.0340000000001</v>
      </c>
      <c r="L1155" s="72">
        <v>1270.1220000000001</v>
      </c>
      <c r="M1155" s="72">
        <v>1087.4369999999999</v>
      </c>
      <c r="N1155" s="72">
        <v>916.63099999999997</v>
      </c>
      <c r="O1155" s="72">
        <v>764.63</v>
      </c>
      <c r="P1155" s="72">
        <v>633.10599999999999</v>
      </c>
      <c r="Q1155" s="72">
        <v>519.31399999999996</v>
      </c>
      <c r="R1155" s="72">
        <v>399.64400000000001</v>
      </c>
      <c r="S1155" s="72">
        <v>297.233</v>
      </c>
      <c r="T1155" s="72">
        <v>204.44399999999999</v>
      </c>
      <c r="U1155" s="72">
        <v>147.66</v>
      </c>
      <c r="V1155" s="72">
        <v>76.382000000000005</v>
      </c>
      <c r="W1155" s="72">
        <v>33.409999999999997</v>
      </c>
      <c r="X1155" s="72">
        <v>10.727</v>
      </c>
      <c r="Y1155" s="72">
        <v>2.2130000000000001</v>
      </c>
      <c r="Z1155" s="72">
        <v>0.218</v>
      </c>
      <c r="AA1155" s="72">
        <v>8.9999999999999993E-3</v>
      </c>
      <c r="AB1155" s="4" t="s">
        <v>291</v>
      </c>
      <c r="AD1155" s="1">
        <f t="shared" ref="AD1155:AD1218" si="18">SUM(W1155:AB1155)</f>
        <v>46.577000000000005</v>
      </c>
    </row>
    <row r="1156" spans="1:30" x14ac:dyDescent="0.3">
      <c r="A1156" s="65">
        <v>1155</v>
      </c>
      <c r="B1156" s="66" t="s">
        <v>323</v>
      </c>
      <c r="C1156" s="69" t="s">
        <v>109</v>
      </c>
      <c r="D1156" s="71"/>
      <c r="E1156" s="71">
        <v>288</v>
      </c>
      <c r="F1156" s="71">
        <v>2025</v>
      </c>
      <c r="G1156" s="72">
        <v>2207.4560000000001</v>
      </c>
      <c r="H1156" s="72">
        <v>2103.1669999999999</v>
      </c>
      <c r="I1156" s="72">
        <v>1998.992</v>
      </c>
      <c r="J1156" s="72">
        <v>1777.624</v>
      </c>
      <c r="K1156" s="72">
        <v>1552.316</v>
      </c>
      <c r="L1156" s="72">
        <v>1407.047</v>
      </c>
      <c r="M1156" s="72">
        <v>1239.107</v>
      </c>
      <c r="N1156" s="72">
        <v>1059.289</v>
      </c>
      <c r="O1156" s="72">
        <v>889.70699999999999</v>
      </c>
      <c r="P1156" s="72">
        <v>736.88499999999999</v>
      </c>
      <c r="Q1156" s="72">
        <v>602.63300000000004</v>
      </c>
      <c r="R1156" s="72">
        <v>484.22800000000001</v>
      </c>
      <c r="S1156" s="72">
        <v>360.27</v>
      </c>
      <c r="T1156" s="72">
        <v>253.65899999999999</v>
      </c>
      <c r="U1156" s="72">
        <v>158.68600000000001</v>
      </c>
      <c r="V1156" s="72">
        <v>96.593000000000004</v>
      </c>
      <c r="W1156" s="72">
        <v>38.07</v>
      </c>
      <c r="X1156" s="72">
        <v>11.432</v>
      </c>
      <c r="Y1156" s="72">
        <v>2.2730000000000001</v>
      </c>
      <c r="Z1156" s="72">
        <v>0.25900000000000001</v>
      </c>
      <c r="AA1156" s="72">
        <v>1.4999999999999999E-2</v>
      </c>
      <c r="AB1156" s="4" t="s">
        <v>291</v>
      </c>
      <c r="AD1156" s="1">
        <f t="shared" si="18"/>
        <v>52.049000000000007</v>
      </c>
    </row>
    <row r="1157" spans="1:30" x14ac:dyDescent="0.3">
      <c r="A1157" s="65">
        <v>1156</v>
      </c>
      <c r="B1157" s="66" t="s">
        <v>323</v>
      </c>
      <c r="C1157" s="69" t="s">
        <v>109</v>
      </c>
      <c r="D1157" s="71"/>
      <c r="E1157" s="71">
        <v>288</v>
      </c>
      <c r="F1157" s="71">
        <v>2030</v>
      </c>
      <c r="G1157" s="72">
        <v>2292.44</v>
      </c>
      <c r="H1157" s="72">
        <v>2175.7629999999999</v>
      </c>
      <c r="I1157" s="72">
        <v>2087.453</v>
      </c>
      <c r="J1157" s="72">
        <v>1981.3109999999999</v>
      </c>
      <c r="K1157" s="72">
        <v>1748.252</v>
      </c>
      <c r="L1157" s="72">
        <v>1518.8920000000001</v>
      </c>
      <c r="M1157" s="72">
        <v>1375.924</v>
      </c>
      <c r="N1157" s="72">
        <v>1210.143</v>
      </c>
      <c r="O1157" s="72">
        <v>1030.972</v>
      </c>
      <c r="P1157" s="72">
        <v>859.93299999999999</v>
      </c>
      <c r="Q1157" s="72">
        <v>703.61699999999996</v>
      </c>
      <c r="R1157" s="72">
        <v>563.904</v>
      </c>
      <c r="S1157" s="72">
        <v>438.39100000000002</v>
      </c>
      <c r="T1157" s="72">
        <v>309.03800000000001</v>
      </c>
      <c r="U1157" s="72">
        <v>198.26499999999999</v>
      </c>
      <c r="V1157" s="72">
        <v>104.879</v>
      </c>
      <c r="W1157" s="72">
        <v>48.920999999999999</v>
      </c>
      <c r="X1157" s="72">
        <v>13.298999999999999</v>
      </c>
      <c r="Y1157" s="72">
        <v>2.4820000000000002</v>
      </c>
      <c r="Z1157" s="72">
        <v>0.27200000000000002</v>
      </c>
      <c r="AA1157" s="72">
        <v>1.9E-2</v>
      </c>
      <c r="AB1157" s="4" t="s">
        <v>291</v>
      </c>
      <c r="AD1157" s="1">
        <f t="shared" si="18"/>
        <v>64.993000000000009</v>
      </c>
    </row>
    <row r="1158" spans="1:30" x14ac:dyDescent="0.3">
      <c r="A1158" s="65">
        <v>1157</v>
      </c>
      <c r="B1158" s="66" t="s">
        <v>323</v>
      </c>
      <c r="C1158" s="69" t="s">
        <v>109</v>
      </c>
      <c r="D1158" s="71"/>
      <c r="E1158" s="71">
        <v>288</v>
      </c>
      <c r="F1158" s="71">
        <v>2035</v>
      </c>
      <c r="G1158" s="72">
        <v>2401.3090000000002</v>
      </c>
      <c r="H1158" s="72">
        <v>2263.64</v>
      </c>
      <c r="I1158" s="72">
        <v>2161.2150000000001</v>
      </c>
      <c r="J1158" s="72">
        <v>2070.4209999999998</v>
      </c>
      <c r="K1158" s="72">
        <v>1951.299</v>
      </c>
      <c r="L1158" s="72">
        <v>1713.74</v>
      </c>
      <c r="M1158" s="72">
        <v>1487.463</v>
      </c>
      <c r="N1158" s="72">
        <v>1345.943</v>
      </c>
      <c r="O1158" s="72">
        <v>1179.92</v>
      </c>
      <c r="P1158" s="72">
        <v>998.45399999999995</v>
      </c>
      <c r="Q1158" s="72">
        <v>822.91499999999996</v>
      </c>
      <c r="R1158" s="72">
        <v>660.1</v>
      </c>
      <c r="S1158" s="72">
        <v>512.19299999999998</v>
      </c>
      <c r="T1158" s="72">
        <v>377.67</v>
      </c>
      <c r="U1158" s="72">
        <v>243.10499999999999</v>
      </c>
      <c r="V1158" s="72">
        <v>132.48699999999999</v>
      </c>
      <c r="W1158" s="72">
        <v>54.078000000000003</v>
      </c>
      <c r="X1158" s="72">
        <v>17.553999999999998</v>
      </c>
      <c r="Y1158" s="72">
        <v>2.9910000000000001</v>
      </c>
      <c r="Z1158" s="72">
        <v>0.309</v>
      </c>
      <c r="AA1158" s="72">
        <v>2.1000000000000001E-2</v>
      </c>
      <c r="AB1158" s="4">
        <v>0.54300000000000004</v>
      </c>
      <c r="AD1158" s="1">
        <f t="shared" si="18"/>
        <v>75.496000000000009</v>
      </c>
    </row>
    <row r="1159" spans="1:30" x14ac:dyDescent="0.3">
      <c r="A1159" s="65">
        <v>1158</v>
      </c>
      <c r="B1159" s="66" t="s">
        <v>323</v>
      </c>
      <c r="C1159" s="69" t="s">
        <v>109</v>
      </c>
      <c r="D1159" s="71"/>
      <c r="E1159" s="71">
        <v>288</v>
      </c>
      <c r="F1159" s="71">
        <v>2040</v>
      </c>
      <c r="G1159" s="72">
        <v>2510.7759999999998</v>
      </c>
      <c r="H1159" s="72">
        <v>2374.598</v>
      </c>
      <c r="I1159" s="72">
        <v>2249.9929999999999</v>
      </c>
      <c r="J1159" s="72">
        <v>2144.8040000000001</v>
      </c>
      <c r="K1159" s="72">
        <v>2040.875</v>
      </c>
      <c r="L1159" s="72">
        <v>1915.693</v>
      </c>
      <c r="M1159" s="72">
        <v>1680.9449999999999</v>
      </c>
      <c r="N1159" s="72">
        <v>1456.9290000000001</v>
      </c>
      <c r="O1159" s="72">
        <v>1314.2539999999999</v>
      </c>
      <c r="P1159" s="72">
        <v>1144.663</v>
      </c>
      <c r="Q1159" s="72">
        <v>957.322</v>
      </c>
      <c r="R1159" s="72">
        <v>773.81200000000001</v>
      </c>
      <c r="S1159" s="72">
        <v>601.36199999999997</v>
      </c>
      <c r="T1159" s="72">
        <v>442.976</v>
      </c>
      <c r="U1159" s="72">
        <v>298.85899999999998</v>
      </c>
      <c r="V1159" s="72">
        <v>164.10300000000001</v>
      </c>
      <c r="W1159" s="72">
        <v>69.474000000000004</v>
      </c>
      <c r="X1159" s="72">
        <v>19.878</v>
      </c>
      <c r="Y1159" s="72">
        <v>4.0720000000000001</v>
      </c>
      <c r="Z1159" s="72">
        <v>0.38500000000000001</v>
      </c>
      <c r="AA1159" s="72">
        <v>2.4E-2</v>
      </c>
      <c r="AB1159" s="4">
        <v>0.94699999999999995</v>
      </c>
      <c r="AD1159" s="1">
        <f t="shared" si="18"/>
        <v>94.780000000000015</v>
      </c>
    </row>
    <row r="1160" spans="1:30" x14ac:dyDescent="0.3">
      <c r="A1160" s="65">
        <v>1159</v>
      </c>
      <c r="B1160" s="66" t="s">
        <v>323</v>
      </c>
      <c r="C1160" s="69" t="s">
        <v>109</v>
      </c>
      <c r="D1160" s="71"/>
      <c r="E1160" s="71">
        <v>288</v>
      </c>
      <c r="F1160" s="71">
        <v>2045</v>
      </c>
      <c r="G1160" s="72">
        <v>2611.0590000000002</v>
      </c>
      <c r="H1160" s="72">
        <v>2486.0540000000001</v>
      </c>
      <c r="I1160" s="72">
        <v>2361.681</v>
      </c>
      <c r="J1160" s="72">
        <v>2234.087</v>
      </c>
      <c r="K1160" s="72">
        <v>2115.8620000000001</v>
      </c>
      <c r="L1160" s="72">
        <v>2005.6379999999999</v>
      </c>
      <c r="M1160" s="72">
        <v>1881.6579999999999</v>
      </c>
      <c r="N1160" s="72">
        <v>1648.798</v>
      </c>
      <c r="O1160" s="72">
        <v>1424.4570000000001</v>
      </c>
      <c r="P1160" s="72">
        <v>1276.9580000000001</v>
      </c>
      <c r="Q1160" s="72">
        <v>1099.502</v>
      </c>
      <c r="R1160" s="72">
        <v>902.21299999999997</v>
      </c>
      <c r="S1160" s="72">
        <v>707.02200000000005</v>
      </c>
      <c r="T1160" s="72">
        <v>522.09299999999996</v>
      </c>
      <c r="U1160" s="72">
        <v>352.572</v>
      </c>
      <c r="V1160" s="72">
        <v>203.749</v>
      </c>
      <c r="W1160" s="72">
        <v>87.466999999999999</v>
      </c>
      <c r="X1160" s="72">
        <v>26.149000000000001</v>
      </c>
      <c r="Y1160" s="72">
        <v>4.7519999999999998</v>
      </c>
      <c r="Z1160" s="72">
        <v>0.54600000000000004</v>
      </c>
      <c r="AA1160" s="72">
        <v>3.1E-2</v>
      </c>
      <c r="AB1160" s="4">
        <v>1.724</v>
      </c>
      <c r="AD1160" s="1">
        <f t="shared" si="18"/>
        <v>120.66900000000001</v>
      </c>
    </row>
    <row r="1161" spans="1:30" x14ac:dyDescent="0.3">
      <c r="A1161" s="65">
        <v>1160</v>
      </c>
      <c r="B1161" s="66" t="s">
        <v>323</v>
      </c>
      <c r="C1161" s="69" t="s">
        <v>109</v>
      </c>
      <c r="D1161" s="71"/>
      <c r="E1161" s="71">
        <v>288</v>
      </c>
      <c r="F1161" s="71">
        <v>2050</v>
      </c>
      <c r="G1161" s="72">
        <v>2677.6370000000002</v>
      </c>
      <c r="H1161" s="72">
        <v>2588.1039999999998</v>
      </c>
      <c r="I1161" s="72">
        <v>2473.7730000000001</v>
      </c>
      <c r="J1161" s="72">
        <v>2346.1089999999999</v>
      </c>
      <c r="K1161" s="72">
        <v>2205.5610000000001</v>
      </c>
      <c r="L1161" s="72">
        <v>2081.085</v>
      </c>
      <c r="M1161" s="72">
        <v>1971.758</v>
      </c>
      <c r="N1161" s="72">
        <v>1847.96</v>
      </c>
      <c r="O1161" s="72">
        <v>1614.184</v>
      </c>
      <c r="P1161" s="72">
        <v>1385.8879999999999</v>
      </c>
      <c r="Q1161" s="72">
        <v>1228.537</v>
      </c>
      <c r="R1161" s="72">
        <v>1038.318</v>
      </c>
      <c r="S1161" s="72">
        <v>826.59100000000001</v>
      </c>
      <c r="T1161" s="72">
        <v>616.04700000000003</v>
      </c>
      <c r="U1161" s="72">
        <v>417.81599999999997</v>
      </c>
      <c r="V1161" s="72">
        <v>242.607</v>
      </c>
      <c r="W1161" s="72">
        <v>110.264</v>
      </c>
      <c r="X1161" s="72">
        <v>33.649000000000001</v>
      </c>
      <c r="Y1161" s="72">
        <v>6.4269999999999996</v>
      </c>
      <c r="Z1161" s="72">
        <v>0.65600000000000003</v>
      </c>
      <c r="AA1161" s="72">
        <v>4.3999999999999997E-2</v>
      </c>
      <c r="AB1161" s="4">
        <v>3.2290000000000001</v>
      </c>
      <c r="AD1161" s="1">
        <f t="shared" si="18"/>
        <v>154.26900000000003</v>
      </c>
    </row>
    <row r="1162" spans="1:30" x14ac:dyDescent="0.3">
      <c r="A1162" s="65">
        <v>1161</v>
      </c>
      <c r="B1162" s="66" t="s">
        <v>323</v>
      </c>
      <c r="C1162" s="69" t="s">
        <v>109</v>
      </c>
      <c r="D1162" s="71"/>
      <c r="E1162" s="71">
        <v>288</v>
      </c>
      <c r="F1162" s="71">
        <v>2055</v>
      </c>
      <c r="G1162" s="72">
        <v>2710.8449999999998</v>
      </c>
      <c r="H1162" s="72">
        <v>2656.5920000000001</v>
      </c>
      <c r="I1162" s="72">
        <v>2576.4920000000002</v>
      </c>
      <c r="J1162" s="72">
        <v>2458.6950000000002</v>
      </c>
      <c r="K1162" s="72">
        <v>2318.279</v>
      </c>
      <c r="L1162" s="72">
        <v>2171.7139999999999</v>
      </c>
      <c r="M1162" s="72">
        <v>2048.0720000000001</v>
      </c>
      <c r="N1162" s="72">
        <v>1938.5039999999999</v>
      </c>
      <c r="O1162" s="72">
        <v>1811.569</v>
      </c>
      <c r="P1162" s="72">
        <v>1572.768</v>
      </c>
      <c r="Q1162" s="72">
        <v>1335.3620000000001</v>
      </c>
      <c r="R1162" s="72">
        <v>1162.421</v>
      </c>
      <c r="S1162" s="72">
        <v>953.77300000000002</v>
      </c>
      <c r="T1162" s="72">
        <v>722.74400000000003</v>
      </c>
      <c r="U1162" s="72">
        <v>495.61</v>
      </c>
      <c r="V1162" s="72">
        <v>290.08199999999999</v>
      </c>
      <c r="W1162" s="72">
        <v>133.21</v>
      </c>
      <c r="X1162" s="72">
        <v>43.305999999999997</v>
      </c>
      <c r="Y1162" s="72">
        <v>8.4879999999999995</v>
      </c>
      <c r="Z1162" s="72">
        <v>0.91400000000000003</v>
      </c>
      <c r="AA1162" s="72">
        <v>5.5E-2</v>
      </c>
      <c r="AB1162" s="4">
        <v>5.4189999999999996</v>
      </c>
      <c r="AD1162" s="1">
        <f t="shared" si="18"/>
        <v>191.39200000000002</v>
      </c>
    </row>
    <row r="1163" spans="1:30" x14ac:dyDescent="0.3">
      <c r="A1163" s="65">
        <v>1162</v>
      </c>
      <c r="B1163" s="66" t="s">
        <v>323</v>
      </c>
      <c r="C1163" s="69" t="s">
        <v>109</v>
      </c>
      <c r="D1163" s="71"/>
      <c r="E1163" s="71">
        <v>288</v>
      </c>
      <c r="F1163" s="71">
        <v>2060</v>
      </c>
      <c r="G1163" s="72">
        <v>2735.692</v>
      </c>
      <c r="H1163" s="72">
        <v>2691.694</v>
      </c>
      <c r="I1163" s="72">
        <v>2645.703</v>
      </c>
      <c r="J1163" s="72">
        <v>2561.924</v>
      </c>
      <c r="K1163" s="72">
        <v>2431.518</v>
      </c>
      <c r="L1163" s="72">
        <v>2285.1080000000002</v>
      </c>
      <c r="M1163" s="72">
        <v>2139.3890000000001</v>
      </c>
      <c r="N1163" s="72">
        <v>2015.4490000000001</v>
      </c>
      <c r="O1163" s="72">
        <v>1902.29</v>
      </c>
      <c r="P1163" s="72">
        <v>1767.395</v>
      </c>
      <c r="Q1163" s="72">
        <v>1517.664</v>
      </c>
      <c r="R1163" s="72">
        <v>1265.761</v>
      </c>
      <c r="S1163" s="72">
        <v>1070.4010000000001</v>
      </c>
      <c r="T1163" s="72">
        <v>836.70600000000002</v>
      </c>
      <c r="U1163" s="72">
        <v>584.38199999999995</v>
      </c>
      <c r="V1163" s="72">
        <v>347.03899999999999</v>
      </c>
      <c r="W1163" s="72">
        <v>161.48500000000001</v>
      </c>
      <c r="X1163" s="72">
        <v>53.35</v>
      </c>
      <c r="Y1163" s="72">
        <v>11.19</v>
      </c>
      <c r="Z1163" s="72">
        <v>1.24</v>
      </c>
      <c r="AA1163" s="72">
        <v>7.6999999999999999E-2</v>
      </c>
      <c r="AB1163" s="4">
        <v>7.548</v>
      </c>
      <c r="AD1163" s="1">
        <f t="shared" si="18"/>
        <v>234.89000000000001</v>
      </c>
    </row>
    <row r="1164" spans="1:30" x14ac:dyDescent="0.3">
      <c r="A1164" s="65">
        <v>1163</v>
      </c>
      <c r="B1164" s="66" t="s">
        <v>323</v>
      </c>
      <c r="C1164" s="69" t="s">
        <v>109</v>
      </c>
      <c r="D1164" s="71"/>
      <c r="E1164" s="71">
        <v>288</v>
      </c>
      <c r="F1164" s="71">
        <v>2065</v>
      </c>
      <c r="G1164" s="72">
        <v>2764.4479999999999</v>
      </c>
      <c r="H1164" s="72">
        <v>2718.3679999999999</v>
      </c>
      <c r="I1164" s="72">
        <v>2681.6350000000002</v>
      </c>
      <c r="J1164" s="72">
        <v>2631.8110000000001</v>
      </c>
      <c r="K1164" s="72">
        <v>2535.5329999999999</v>
      </c>
      <c r="L1164" s="72">
        <v>2399.1080000000002</v>
      </c>
      <c r="M1164" s="72">
        <v>2253.3180000000002</v>
      </c>
      <c r="N1164" s="72">
        <v>2107.2910000000002</v>
      </c>
      <c r="O1164" s="72">
        <v>1979.7349999999999</v>
      </c>
      <c r="P1164" s="72">
        <v>1858.0350000000001</v>
      </c>
      <c r="Q1164" s="72">
        <v>1707.885</v>
      </c>
      <c r="R1164" s="72">
        <v>1441.1659999999999</v>
      </c>
      <c r="S1164" s="72">
        <v>1168.3710000000001</v>
      </c>
      <c r="T1164" s="72">
        <v>942.10799999999995</v>
      </c>
      <c r="U1164" s="72">
        <v>679.93499999999995</v>
      </c>
      <c r="V1164" s="72">
        <v>412.68099999999998</v>
      </c>
      <c r="W1164" s="72">
        <v>195.834</v>
      </c>
      <c r="X1164" s="72">
        <v>65.926000000000002</v>
      </c>
      <c r="Y1164" s="72">
        <v>14.113</v>
      </c>
      <c r="Z1164" s="72">
        <v>1.679</v>
      </c>
      <c r="AA1164" s="72">
        <v>0.107</v>
      </c>
      <c r="AB1164" s="4" t="s">
        <v>291</v>
      </c>
      <c r="AD1164" s="1">
        <f t="shared" si="18"/>
        <v>277.65899999999999</v>
      </c>
    </row>
    <row r="1165" spans="1:30" x14ac:dyDescent="0.3">
      <c r="A1165" s="65">
        <v>1164</v>
      </c>
      <c r="B1165" s="66" t="s">
        <v>323</v>
      </c>
      <c r="C1165" s="69" t="s">
        <v>109</v>
      </c>
      <c r="D1165" s="71"/>
      <c r="E1165" s="71">
        <v>288</v>
      </c>
      <c r="F1165" s="71">
        <v>2070</v>
      </c>
      <c r="G1165" s="72">
        <v>2786.172</v>
      </c>
      <c r="H1165" s="72">
        <v>2748.2190000000001</v>
      </c>
      <c r="I1165" s="72">
        <v>2708.864</v>
      </c>
      <c r="J1165" s="72">
        <v>2668.2330000000002</v>
      </c>
      <c r="K1165" s="72">
        <v>2606.0100000000002</v>
      </c>
      <c r="L1165" s="72">
        <v>2503.4670000000001</v>
      </c>
      <c r="M1165" s="72">
        <v>2367.3919999999998</v>
      </c>
      <c r="N1165" s="72">
        <v>2221.0610000000001</v>
      </c>
      <c r="O1165" s="72">
        <v>2071.527</v>
      </c>
      <c r="P1165" s="72">
        <v>1935.569</v>
      </c>
      <c r="Q1165" s="72">
        <v>1797.9639999999999</v>
      </c>
      <c r="R1165" s="72">
        <v>1625.4069999999999</v>
      </c>
      <c r="S1165" s="72">
        <v>1335.018</v>
      </c>
      <c r="T1165" s="72">
        <v>1033.896</v>
      </c>
      <c r="U1165" s="72">
        <v>772.16099999999994</v>
      </c>
      <c r="V1165" s="72">
        <v>486.80700000000002</v>
      </c>
      <c r="W1165" s="72">
        <v>237.67699999999999</v>
      </c>
      <c r="X1165" s="72">
        <v>82.093000000000004</v>
      </c>
      <c r="Y1165" s="72">
        <v>17.963999999999999</v>
      </c>
      <c r="Z1165" s="72">
        <v>2.1789999999999998</v>
      </c>
      <c r="AA1165" s="72">
        <v>0.14699999999999999</v>
      </c>
      <c r="AB1165" s="4" t="s">
        <v>291</v>
      </c>
      <c r="AD1165" s="1">
        <f t="shared" si="18"/>
        <v>340.05999999999995</v>
      </c>
    </row>
    <row r="1166" spans="1:30" x14ac:dyDescent="0.3">
      <c r="A1166" s="65">
        <v>1165</v>
      </c>
      <c r="B1166" s="66" t="s">
        <v>323</v>
      </c>
      <c r="C1166" s="69" t="s">
        <v>109</v>
      </c>
      <c r="D1166" s="71"/>
      <c r="E1166" s="71">
        <v>288</v>
      </c>
      <c r="F1166" s="71">
        <v>2075</v>
      </c>
      <c r="G1166" s="72">
        <v>2792.442</v>
      </c>
      <c r="H1166" s="72">
        <v>2770.9319999999998</v>
      </c>
      <c r="I1166" s="72">
        <v>2739.163</v>
      </c>
      <c r="J1166" s="72">
        <v>2695.9670000000001</v>
      </c>
      <c r="K1166" s="72">
        <v>2643.248</v>
      </c>
      <c r="L1166" s="72">
        <v>2574.6219999999998</v>
      </c>
      <c r="M1166" s="72">
        <v>2471.9479999999999</v>
      </c>
      <c r="N1166" s="72">
        <v>2335.027</v>
      </c>
      <c r="O1166" s="72">
        <v>2184.962</v>
      </c>
      <c r="P1166" s="72">
        <v>2027.2249999999999</v>
      </c>
      <c r="Q1166" s="72">
        <v>1875.434</v>
      </c>
      <c r="R1166" s="72">
        <v>1714.6590000000001</v>
      </c>
      <c r="S1166" s="72">
        <v>1510.703</v>
      </c>
      <c r="T1166" s="72">
        <v>1187.356</v>
      </c>
      <c r="U1166" s="72">
        <v>854.17499999999995</v>
      </c>
      <c r="V1166" s="72">
        <v>560.01099999999997</v>
      </c>
      <c r="W1166" s="72">
        <v>285.82299999999998</v>
      </c>
      <c r="X1166" s="72">
        <v>102.18</v>
      </c>
      <c r="Y1166" s="72">
        <v>23.015999999999998</v>
      </c>
      <c r="Z1166" s="72">
        <v>2.8530000000000002</v>
      </c>
      <c r="AA1166" s="72">
        <v>0.19400000000000001</v>
      </c>
      <c r="AB1166" s="4" t="s">
        <v>291</v>
      </c>
      <c r="AD1166" s="1">
        <f t="shared" si="18"/>
        <v>414.06600000000003</v>
      </c>
    </row>
    <row r="1167" spans="1:30" x14ac:dyDescent="0.3">
      <c r="A1167" s="65">
        <v>1166</v>
      </c>
      <c r="B1167" s="66" t="s">
        <v>323</v>
      </c>
      <c r="C1167" s="69" t="s">
        <v>109</v>
      </c>
      <c r="D1167" s="71"/>
      <c r="E1167" s="71">
        <v>288</v>
      </c>
      <c r="F1167" s="71">
        <v>2080</v>
      </c>
      <c r="G1167" s="72">
        <v>2779.415</v>
      </c>
      <c r="H1167" s="72">
        <v>2778.3069999999998</v>
      </c>
      <c r="I1167" s="72">
        <v>2762.4110000000001</v>
      </c>
      <c r="J1167" s="72">
        <v>2726.797</v>
      </c>
      <c r="K1167" s="72">
        <v>2671.8939999999998</v>
      </c>
      <c r="L1167" s="72">
        <v>2612.9209999999998</v>
      </c>
      <c r="M1167" s="72">
        <v>2543.7600000000002</v>
      </c>
      <c r="N1167" s="72">
        <v>2439.732</v>
      </c>
      <c r="O1167" s="72">
        <v>2298.817</v>
      </c>
      <c r="P1167" s="72">
        <v>2140.3319999999999</v>
      </c>
      <c r="Q1167" s="72">
        <v>1966.92</v>
      </c>
      <c r="R1167" s="72">
        <v>1792.2860000000001</v>
      </c>
      <c r="S1167" s="72">
        <v>1598.9770000000001</v>
      </c>
      <c r="T1167" s="72">
        <v>1350.518</v>
      </c>
      <c r="U1167" s="72">
        <v>988.93</v>
      </c>
      <c r="V1167" s="72">
        <v>627.61500000000001</v>
      </c>
      <c r="W1167" s="72">
        <v>335.28399999999999</v>
      </c>
      <c r="X1167" s="72">
        <v>126.089</v>
      </c>
      <c r="Y1167" s="72">
        <v>29.51</v>
      </c>
      <c r="Z1167" s="72">
        <v>3.766</v>
      </c>
      <c r="AA1167" s="72">
        <v>0.25800000000000001</v>
      </c>
      <c r="AB1167" s="4" t="s">
        <v>291</v>
      </c>
      <c r="AD1167" s="1">
        <f t="shared" si="18"/>
        <v>494.90699999999998</v>
      </c>
    </row>
    <row r="1168" spans="1:30" x14ac:dyDescent="0.3">
      <c r="A1168" s="65">
        <v>1167</v>
      </c>
      <c r="B1168" s="66" t="s">
        <v>323</v>
      </c>
      <c r="C1168" s="69" t="s">
        <v>109</v>
      </c>
      <c r="D1168" s="71"/>
      <c r="E1168" s="71">
        <v>288</v>
      </c>
      <c r="F1168" s="71">
        <v>2085</v>
      </c>
      <c r="G1168" s="72">
        <v>2751.991</v>
      </c>
      <c r="H1168" s="72">
        <v>2766.473</v>
      </c>
      <c r="I1168" s="72">
        <v>2770.3710000000001</v>
      </c>
      <c r="J1168" s="72">
        <v>2750.636</v>
      </c>
      <c r="K1168" s="72">
        <v>2703.71</v>
      </c>
      <c r="L1168" s="72">
        <v>2642.77</v>
      </c>
      <c r="M1168" s="72">
        <v>2583.12</v>
      </c>
      <c r="N1168" s="72">
        <v>2512.212</v>
      </c>
      <c r="O1168" s="72">
        <v>2403.7570000000001</v>
      </c>
      <c r="P1168" s="72">
        <v>2254.1529999999998</v>
      </c>
      <c r="Q1168" s="72">
        <v>2079.5700000000002</v>
      </c>
      <c r="R1168" s="72">
        <v>1883.722</v>
      </c>
      <c r="S1168" s="72">
        <v>1676.97</v>
      </c>
      <c r="T1168" s="72">
        <v>1436.7339999999999</v>
      </c>
      <c r="U1168" s="72">
        <v>1133.9469999999999</v>
      </c>
      <c r="V1168" s="72">
        <v>736.15099999999995</v>
      </c>
      <c r="W1168" s="72">
        <v>383.19099999999997</v>
      </c>
      <c r="X1168" s="72">
        <v>151.81700000000001</v>
      </c>
      <c r="Y1168" s="72">
        <v>37.536999999999999</v>
      </c>
      <c r="Z1168" s="72">
        <v>4.9809999999999999</v>
      </c>
      <c r="AA1168" s="72">
        <v>0.34699999999999998</v>
      </c>
      <c r="AB1168" s="4" t="s">
        <v>291</v>
      </c>
      <c r="AD1168" s="1">
        <f t="shared" si="18"/>
        <v>577.87300000000005</v>
      </c>
    </row>
    <row r="1169" spans="1:30" x14ac:dyDescent="0.3">
      <c r="A1169" s="65">
        <v>1168</v>
      </c>
      <c r="B1169" s="66" t="s">
        <v>323</v>
      </c>
      <c r="C1169" s="69" t="s">
        <v>109</v>
      </c>
      <c r="D1169" s="71"/>
      <c r="E1169" s="71">
        <v>288</v>
      </c>
      <c r="F1169" s="71">
        <v>2090</v>
      </c>
      <c r="G1169" s="72">
        <v>2711.7730000000001</v>
      </c>
      <c r="H1169" s="72">
        <v>2740.2339999999999</v>
      </c>
      <c r="I1169" s="72">
        <v>2759.1390000000001</v>
      </c>
      <c r="J1169" s="72">
        <v>2759.2420000000002</v>
      </c>
      <c r="K1169" s="72">
        <v>2728.5909999999999</v>
      </c>
      <c r="L1169" s="72">
        <v>2675.837</v>
      </c>
      <c r="M1169" s="72">
        <v>2614.183</v>
      </c>
      <c r="N1169" s="72">
        <v>2552.6729999999998</v>
      </c>
      <c r="O1169" s="72">
        <v>2477.0010000000002</v>
      </c>
      <c r="P1169" s="72">
        <v>2359.4090000000001</v>
      </c>
      <c r="Q1169" s="72">
        <v>2193.1579999999999</v>
      </c>
      <c r="R1169" s="72">
        <v>1995.7149999999999</v>
      </c>
      <c r="S1169" s="72">
        <v>1768.201</v>
      </c>
      <c r="T1169" s="72">
        <v>1514.16</v>
      </c>
      <c r="U1169" s="72">
        <v>1215.6420000000001</v>
      </c>
      <c r="V1169" s="72">
        <v>854.67100000000005</v>
      </c>
      <c r="W1169" s="72">
        <v>457.97800000000001</v>
      </c>
      <c r="X1169" s="72">
        <v>177.94</v>
      </c>
      <c r="Y1169" s="72">
        <v>46.558999999999997</v>
      </c>
      <c r="Z1169" s="72">
        <v>6.5339999999999998</v>
      </c>
      <c r="AA1169" s="72">
        <v>0.46800000000000003</v>
      </c>
      <c r="AB1169" s="4" t="s">
        <v>291</v>
      </c>
      <c r="AD1169" s="1">
        <f t="shared" si="18"/>
        <v>689.47899999999993</v>
      </c>
    </row>
    <row r="1170" spans="1:30" x14ac:dyDescent="0.3">
      <c r="A1170" s="65">
        <v>1169</v>
      </c>
      <c r="B1170" s="66" t="s">
        <v>323</v>
      </c>
      <c r="C1170" s="69" t="s">
        <v>109</v>
      </c>
      <c r="D1170" s="71"/>
      <c r="E1170" s="71">
        <v>288</v>
      </c>
      <c r="F1170" s="71">
        <v>2095</v>
      </c>
      <c r="G1170" s="72">
        <v>2672.3980000000001</v>
      </c>
      <c r="H1170" s="72">
        <v>2701.145</v>
      </c>
      <c r="I1170" s="72">
        <v>2733.5070000000001</v>
      </c>
      <c r="J1170" s="72">
        <v>2748.7179999999998</v>
      </c>
      <c r="K1170" s="72">
        <v>2738.3649999999998</v>
      </c>
      <c r="L1170" s="72">
        <v>2702.0390000000002</v>
      </c>
      <c r="M1170" s="72">
        <v>2648.4569999999999</v>
      </c>
      <c r="N1170" s="72">
        <v>2584.9490000000001</v>
      </c>
      <c r="O1170" s="72">
        <v>2518.7539999999999</v>
      </c>
      <c r="P1170" s="72">
        <v>2433.7550000000001</v>
      </c>
      <c r="Q1170" s="72">
        <v>2298.8440000000001</v>
      </c>
      <c r="R1170" s="72">
        <v>2109.2809999999999</v>
      </c>
      <c r="S1170" s="72">
        <v>1879.6990000000001</v>
      </c>
      <c r="T1170" s="72">
        <v>1604.826</v>
      </c>
      <c r="U1170" s="72">
        <v>1291.741</v>
      </c>
      <c r="V1170" s="72">
        <v>928.60599999999999</v>
      </c>
      <c r="W1170" s="72">
        <v>542.75900000000001</v>
      </c>
      <c r="X1170" s="72">
        <v>218.768</v>
      </c>
      <c r="Y1170" s="72">
        <v>56.485999999999997</v>
      </c>
      <c r="Z1170" s="72">
        <v>8.4160000000000004</v>
      </c>
      <c r="AA1170" s="72">
        <v>0.63100000000000001</v>
      </c>
      <c r="AB1170" s="4" t="s">
        <v>291</v>
      </c>
      <c r="AD1170" s="1">
        <f t="shared" si="18"/>
        <v>827.06000000000006</v>
      </c>
    </row>
    <row r="1171" spans="1:30" x14ac:dyDescent="0.3">
      <c r="A1171" s="65">
        <v>1170</v>
      </c>
      <c r="B1171" s="66" t="s">
        <v>323</v>
      </c>
      <c r="C1171" s="69" t="s">
        <v>109</v>
      </c>
      <c r="D1171" s="71"/>
      <c r="E1171" s="71">
        <v>288</v>
      </c>
      <c r="F1171" s="71">
        <v>2100</v>
      </c>
      <c r="G1171" s="72">
        <v>2636.2370000000001</v>
      </c>
      <c r="H1171" s="72">
        <v>2662.8440000000001</v>
      </c>
      <c r="I1171" s="72">
        <v>2695.0129999999999</v>
      </c>
      <c r="J1171" s="72">
        <v>2723.828</v>
      </c>
      <c r="K1171" s="72">
        <v>2729.1419999999998</v>
      </c>
      <c r="L1171" s="72">
        <v>2713.3069999999998</v>
      </c>
      <c r="M1171" s="72">
        <v>2676.0219999999999</v>
      </c>
      <c r="N1171" s="72">
        <v>2620.5659999999998</v>
      </c>
      <c r="O1171" s="72">
        <v>2552.5920000000001</v>
      </c>
      <c r="P1171" s="72">
        <v>2477.3850000000002</v>
      </c>
      <c r="Q1171" s="72">
        <v>2374.8719999999998</v>
      </c>
      <c r="R1171" s="72">
        <v>2216.0320000000002</v>
      </c>
      <c r="S1171" s="72">
        <v>1993.8130000000001</v>
      </c>
      <c r="T1171" s="72">
        <v>1715.5139999999999</v>
      </c>
      <c r="U1171" s="72">
        <v>1381.191</v>
      </c>
      <c r="V1171" s="72">
        <v>1001.018</v>
      </c>
      <c r="W1171" s="72">
        <v>602.976</v>
      </c>
      <c r="X1171" s="72">
        <v>267.46699999999998</v>
      </c>
      <c r="Y1171" s="72">
        <v>72.212999999999994</v>
      </c>
      <c r="Z1171" s="72">
        <v>10.672000000000001</v>
      </c>
      <c r="AA1171" s="72">
        <v>0.84399999999999997</v>
      </c>
      <c r="AB1171" s="4" t="s">
        <v>291</v>
      </c>
      <c r="AD1171" s="1">
        <f t="shared" si="18"/>
        <v>954.17200000000003</v>
      </c>
    </row>
    <row r="1172" spans="1:30" x14ac:dyDescent="0.3">
      <c r="A1172" s="65">
        <v>1171</v>
      </c>
      <c r="B1172" s="66" t="s">
        <v>323</v>
      </c>
      <c r="C1172" s="69" t="s">
        <v>110</v>
      </c>
      <c r="D1172" s="71"/>
      <c r="E1172" s="71">
        <v>324</v>
      </c>
      <c r="F1172" s="71">
        <v>2015</v>
      </c>
      <c r="G1172" s="72">
        <v>980.50699999999995</v>
      </c>
      <c r="H1172" s="72">
        <v>861.76499999999999</v>
      </c>
      <c r="I1172" s="72">
        <v>753.40800000000002</v>
      </c>
      <c r="J1172" s="72">
        <v>652.73400000000004</v>
      </c>
      <c r="K1172" s="72">
        <v>558.58500000000004</v>
      </c>
      <c r="L1172" s="72">
        <v>467.97699999999998</v>
      </c>
      <c r="M1172" s="72">
        <v>386.90800000000002</v>
      </c>
      <c r="N1172" s="72">
        <v>315.65600000000001</v>
      </c>
      <c r="O1172" s="72">
        <v>255.44399999999999</v>
      </c>
      <c r="P1172" s="72">
        <v>210.60499999999999</v>
      </c>
      <c r="Q1172" s="72">
        <v>178.29</v>
      </c>
      <c r="R1172" s="72">
        <v>148.005</v>
      </c>
      <c r="S1172" s="72">
        <v>117.72</v>
      </c>
      <c r="T1172" s="72">
        <v>75.929000000000002</v>
      </c>
      <c r="U1172" s="72">
        <v>51.933999999999997</v>
      </c>
      <c r="V1172" s="72">
        <v>28.655000000000001</v>
      </c>
      <c r="W1172" s="72">
        <v>11.698</v>
      </c>
      <c r="X1172" s="72">
        <v>3.0960000000000001</v>
      </c>
      <c r="Y1172" s="72">
        <v>0.43</v>
      </c>
      <c r="Z1172" s="72">
        <v>2.5000000000000001E-2</v>
      </c>
      <c r="AA1172" s="72">
        <v>1E-3</v>
      </c>
      <c r="AB1172" s="4">
        <v>1E-3</v>
      </c>
      <c r="AD1172" s="1">
        <f t="shared" si="18"/>
        <v>15.250999999999999</v>
      </c>
    </row>
    <row r="1173" spans="1:30" x14ac:dyDescent="0.3">
      <c r="A1173" s="65">
        <v>1172</v>
      </c>
      <c r="B1173" s="66" t="s">
        <v>323</v>
      </c>
      <c r="C1173" s="69" t="s">
        <v>110</v>
      </c>
      <c r="D1173" s="71"/>
      <c r="E1173" s="71">
        <v>324</v>
      </c>
      <c r="F1173" s="71">
        <v>2020</v>
      </c>
      <c r="G1173" s="72">
        <v>1070.6279999999999</v>
      </c>
      <c r="H1173" s="72">
        <v>953.56500000000005</v>
      </c>
      <c r="I1173" s="72">
        <v>850.31399999999996</v>
      </c>
      <c r="J1173" s="72">
        <v>743.89700000000005</v>
      </c>
      <c r="K1173" s="72">
        <v>641.09699999999998</v>
      </c>
      <c r="L1173" s="72">
        <v>546.89800000000002</v>
      </c>
      <c r="M1173" s="72">
        <v>457.726</v>
      </c>
      <c r="N1173" s="72">
        <v>377.32100000000003</v>
      </c>
      <c r="O1173" s="72">
        <v>306.17700000000002</v>
      </c>
      <c r="P1173" s="72">
        <v>245.57499999999999</v>
      </c>
      <c r="Q1173" s="72">
        <v>199.66399999999999</v>
      </c>
      <c r="R1173" s="72">
        <v>165.286</v>
      </c>
      <c r="S1173" s="72">
        <v>132.33000000000001</v>
      </c>
      <c r="T1173" s="72">
        <v>99.32</v>
      </c>
      <c r="U1173" s="72">
        <v>57.966999999999999</v>
      </c>
      <c r="V1173" s="72">
        <v>33.192999999999998</v>
      </c>
      <c r="W1173" s="72">
        <v>13.692</v>
      </c>
      <c r="X1173" s="72">
        <v>3.5870000000000002</v>
      </c>
      <c r="Y1173" s="72">
        <v>0.51400000000000001</v>
      </c>
      <c r="Z1173" s="72">
        <v>3.3000000000000002E-2</v>
      </c>
      <c r="AA1173" s="72">
        <v>1E-3</v>
      </c>
      <c r="AB1173" s="4">
        <v>1E-3</v>
      </c>
      <c r="AD1173" s="1">
        <f t="shared" si="18"/>
        <v>17.828000000000003</v>
      </c>
    </row>
    <row r="1174" spans="1:30" x14ac:dyDescent="0.3">
      <c r="A1174" s="65">
        <v>1173</v>
      </c>
      <c r="B1174" s="66" t="s">
        <v>323</v>
      </c>
      <c r="C1174" s="69" t="s">
        <v>110</v>
      </c>
      <c r="D1174" s="71"/>
      <c r="E1174" s="71">
        <v>324</v>
      </c>
      <c r="F1174" s="71">
        <v>2025</v>
      </c>
      <c r="G1174" s="72">
        <v>1162.433</v>
      </c>
      <c r="H1174" s="72">
        <v>1049.5119999999999</v>
      </c>
      <c r="I1174" s="72">
        <v>945.16200000000003</v>
      </c>
      <c r="J1174" s="72">
        <v>843.22199999999998</v>
      </c>
      <c r="K1174" s="72">
        <v>734.54700000000003</v>
      </c>
      <c r="L1174" s="72">
        <v>631.38</v>
      </c>
      <c r="M1174" s="72">
        <v>538.09299999999996</v>
      </c>
      <c r="N1174" s="72">
        <v>449.15</v>
      </c>
      <c r="O1174" s="72">
        <v>368.428</v>
      </c>
      <c r="P1174" s="72">
        <v>296.49400000000003</v>
      </c>
      <c r="Q1174" s="72">
        <v>234.65899999999999</v>
      </c>
      <c r="R1174" s="72">
        <v>186.708</v>
      </c>
      <c r="S1174" s="72">
        <v>149.232</v>
      </c>
      <c r="T1174" s="72">
        <v>112.899</v>
      </c>
      <c r="U1174" s="72">
        <v>76.918000000000006</v>
      </c>
      <c r="V1174" s="72">
        <v>37.776000000000003</v>
      </c>
      <c r="W1174" s="72">
        <v>16.306000000000001</v>
      </c>
      <c r="X1174" s="72">
        <v>4.3650000000000002</v>
      </c>
      <c r="Y1174" s="72">
        <v>0.626</v>
      </c>
      <c r="Z1174" s="72">
        <v>0.04</v>
      </c>
      <c r="AA1174" s="72">
        <v>2E-3</v>
      </c>
      <c r="AB1174" s="4">
        <v>1E-3</v>
      </c>
      <c r="AD1174" s="1">
        <f t="shared" si="18"/>
        <v>21.34</v>
      </c>
    </row>
    <row r="1175" spans="1:30" x14ac:dyDescent="0.3">
      <c r="A1175" s="65">
        <v>1174</v>
      </c>
      <c r="B1175" s="66" t="s">
        <v>323</v>
      </c>
      <c r="C1175" s="69" t="s">
        <v>110</v>
      </c>
      <c r="D1175" s="71"/>
      <c r="E1175" s="71">
        <v>324</v>
      </c>
      <c r="F1175" s="71">
        <v>2030</v>
      </c>
      <c r="G1175" s="72">
        <v>1254.328</v>
      </c>
      <c r="H1175" s="72">
        <v>1145.213</v>
      </c>
      <c r="I1175" s="72">
        <v>1042.107</v>
      </c>
      <c r="J1175" s="72">
        <v>938.58900000000006</v>
      </c>
      <c r="K1175" s="72">
        <v>834.17600000000004</v>
      </c>
      <c r="L1175" s="72">
        <v>724.90200000000004</v>
      </c>
      <c r="M1175" s="72">
        <v>622.45100000000002</v>
      </c>
      <c r="N1175" s="72">
        <v>529.15200000000004</v>
      </c>
      <c r="O1175" s="72">
        <v>439.64400000000001</v>
      </c>
      <c r="P1175" s="72">
        <v>357.82100000000003</v>
      </c>
      <c r="Q1175" s="72">
        <v>284.29599999999999</v>
      </c>
      <c r="R1175" s="72">
        <v>220.369</v>
      </c>
      <c r="S1175" s="72">
        <v>169.499</v>
      </c>
      <c r="T1175" s="72">
        <v>128.25</v>
      </c>
      <c r="U1175" s="72">
        <v>88.384</v>
      </c>
      <c r="V1175" s="72">
        <v>51.05</v>
      </c>
      <c r="W1175" s="72">
        <v>19.135999999999999</v>
      </c>
      <c r="X1175" s="72">
        <v>5.4669999999999996</v>
      </c>
      <c r="Y1175" s="72">
        <v>0.82199999999999995</v>
      </c>
      <c r="Z1175" s="72">
        <v>5.7000000000000002E-2</v>
      </c>
      <c r="AA1175" s="72">
        <v>2E-3</v>
      </c>
      <c r="AB1175" s="4">
        <v>1E-3</v>
      </c>
      <c r="AD1175" s="1">
        <f t="shared" si="18"/>
        <v>25.484999999999996</v>
      </c>
    </row>
    <row r="1176" spans="1:30" x14ac:dyDescent="0.3">
      <c r="A1176" s="65">
        <v>1175</v>
      </c>
      <c r="B1176" s="66" t="s">
        <v>323</v>
      </c>
      <c r="C1176" s="69" t="s">
        <v>110</v>
      </c>
      <c r="D1176" s="71"/>
      <c r="E1176" s="71">
        <v>324</v>
      </c>
      <c r="F1176" s="71">
        <v>2035</v>
      </c>
      <c r="G1176" s="72">
        <v>1338.6510000000001</v>
      </c>
      <c r="H1176" s="72">
        <v>1240.2239999999999</v>
      </c>
      <c r="I1176" s="72">
        <v>1138.693</v>
      </c>
      <c r="J1176" s="72">
        <v>1036.028</v>
      </c>
      <c r="K1176" s="72">
        <v>929.93399999999997</v>
      </c>
      <c r="L1176" s="72">
        <v>824.63699999999994</v>
      </c>
      <c r="M1176" s="72">
        <v>715.87199999999996</v>
      </c>
      <c r="N1176" s="72">
        <v>613.25400000000002</v>
      </c>
      <c r="O1176" s="72">
        <v>519.08199999999999</v>
      </c>
      <c r="P1176" s="72">
        <v>428.11500000000001</v>
      </c>
      <c r="Q1176" s="72">
        <v>344.18400000000003</v>
      </c>
      <c r="R1176" s="72">
        <v>268.03800000000001</v>
      </c>
      <c r="S1176" s="72">
        <v>201.09299999999999</v>
      </c>
      <c r="T1176" s="72">
        <v>146.67099999999999</v>
      </c>
      <c r="U1176" s="72">
        <v>101.441</v>
      </c>
      <c r="V1176" s="72">
        <v>59.670999999999999</v>
      </c>
      <c r="W1176" s="72">
        <v>26.619</v>
      </c>
      <c r="X1176" s="72">
        <v>6.72</v>
      </c>
      <c r="Y1176" s="72">
        <v>1.105</v>
      </c>
      <c r="Z1176" s="72">
        <v>8.2000000000000003E-2</v>
      </c>
      <c r="AA1176" s="72">
        <v>3.0000000000000001E-3</v>
      </c>
      <c r="AB1176" s="4">
        <v>1E-3</v>
      </c>
      <c r="AD1176" s="1">
        <f t="shared" si="18"/>
        <v>34.529999999999994</v>
      </c>
    </row>
    <row r="1177" spans="1:30" x14ac:dyDescent="0.3">
      <c r="A1177" s="65">
        <v>1176</v>
      </c>
      <c r="B1177" s="66" t="s">
        <v>323</v>
      </c>
      <c r="C1177" s="69" t="s">
        <v>110</v>
      </c>
      <c r="D1177" s="71"/>
      <c r="E1177" s="71">
        <v>324</v>
      </c>
      <c r="F1177" s="71">
        <v>2040</v>
      </c>
      <c r="G1177" s="72">
        <v>1414.7170000000001</v>
      </c>
      <c r="H1177" s="72">
        <v>1327.076</v>
      </c>
      <c r="I1177" s="72">
        <v>1234.4680000000001</v>
      </c>
      <c r="J1177" s="72">
        <v>1133.066</v>
      </c>
      <c r="K1177" s="72">
        <v>1027.7729999999999</v>
      </c>
      <c r="L1177" s="72">
        <v>920.61900000000003</v>
      </c>
      <c r="M1177" s="72">
        <v>815.54499999999996</v>
      </c>
      <c r="N1177" s="72">
        <v>706.43299999999999</v>
      </c>
      <c r="O1177" s="72">
        <v>602.72299999999996</v>
      </c>
      <c r="P1177" s="72">
        <v>506.64600000000002</v>
      </c>
      <c r="Q1177" s="72">
        <v>412.96</v>
      </c>
      <c r="R1177" s="72">
        <v>325.67399999999998</v>
      </c>
      <c r="S1177" s="72">
        <v>245.768</v>
      </c>
      <c r="T1177" s="72">
        <v>175.13399999999999</v>
      </c>
      <c r="U1177" s="72">
        <v>117.137</v>
      </c>
      <c r="V1177" s="72">
        <v>69.593000000000004</v>
      </c>
      <c r="W1177" s="72">
        <v>31.957000000000001</v>
      </c>
      <c r="X1177" s="72">
        <v>9.7560000000000002</v>
      </c>
      <c r="Y1177" s="72">
        <v>1.4470000000000001</v>
      </c>
      <c r="Z1177" s="72">
        <v>0.11899999999999999</v>
      </c>
      <c r="AA1177" s="72">
        <v>5.0000000000000001E-3</v>
      </c>
      <c r="AB1177" s="4">
        <v>2E-3</v>
      </c>
      <c r="AD1177" s="1">
        <f t="shared" si="18"/>
        <v>43.286000000000008</v>
      </c>
    </row>
    <row r="1178" spans="1:30" x14ac:dyDescent="0.3">
      <c r="A1178" s="65">
        <v>1177</v>
      </c>
      <c r="B1178" s="66" t="s">
        <v>323</v>
      </c>
      <c r="C1178" s="69" t="s">
        <v>110</v>
      </c>
      <c r="D1178" s="71"/>
      <c r="E1178" s="71">
        <v>324</v>
      </c>
      <c r="F1178" s="71">
        <v>2045</v>
      </c>
      <c r="G1178" s="72">
        <v>1484.7619999999999</v>
      </c>
      <c r="H1178" s="72">
        <v>1405.076</v>
      </c>
      <c r="I1178" s="72">
        <v>1321.9459999999999</v>
      </c>
      <c r="J1178" s="72">
        <v>1229.2270000000001</v>
      </c>
      <c r="K1178" s="72">
        <v>1125.1410000000001</v>
      </c>
      <c r="L1178" s="72">
        <v>1018.654</v>
      </c>
      <c r="M1178" s="72">
        <v>911.54899999999998</v>
      </c>
      <c r="N1178" s="72">
        <v>805.85699999999997</v>
      </c>
      <c r="O1178" s="72">
        <v>695.40599999999995</v>
      </c>
      <c r="P1178" s="72">
        <v>589.44100000000003</v>
      </c>
      <c r="Q1178" s="72">
        <v>489.89499999999998</v>
      </c>
      <c r="R1178" s="72">
        <v>391.98099999999999</v>
      </c>
      <c r="S1178" s="72">
        <v>299.88799999999998</v>
      </c>
      <c r="T1178" s="72">
        <v>215.28100000000001</v>
      </c>
      <c r="U1178" s="72">
        <v>141.09</v>
      </c>
      <c r="V1178" s="72">
        <v>81.525999999999996</v>
      </c>
      <c r="W1178" s="72">
        <v>38.167999999999999</v>
      </c>
      <c r="X1178" s="72">
        <v>12.163</v>
      </c>
      <c r="Y1178" s="72">
        <v>2.2189999999999999</v>
      </c>
      <c r="Z1178" s="72">
        <v>0.16800000000000001</v>
      </c>
      <c r="AA1178" s="72">
        <v>7.0000000000000001E-3</v>
      </c>
      <c r="AB1178" s="4" t="s">
        <v>291</v>
      </c>
      <c r="AD1178" s="1">
        <f t="shared" si="18"/>
        <v>52.725000000000001</v>
      </c>
    </row>
    <row r="1179" spans="1:30" x14ac:dyDescent="0.3">
      <c r="A1179" s="65">
        <v>1178</v>
      </c>
      <c r="B1179" s="66" t="s">
        <v>323</v>
      </c>
      <c r="C1179" s="69" t="s">
        <v>110</v>
      </c>
      <c r="D1179" s="71"/>
      <c r="E1179" s="71">
        <v>324</v>
      </c>
      <c r="F1179" s="71">
        <v>2050</v>
      </c>
      <c r="G1179" s="72">
        <v>1545.0740000000001</v>
      </c>
      <c r="H1179" s="72">
        <v>1476.038</v>
      </c>
      <c r="I1179" s="72">
        <v>1400.2460000000001</v>
      </c>
      <c r="J1179" s="72">
        <v>1316.809</v>
      </c>
      <c r="K1179" s="72">
        <v>1221.22</v>
      </c>
      <c r="L1179" s="72">
        <v>1115.7660000000001</v>
      </c>
      <c r="M1179" s="72">
        <v>1009.168</v>
      </c>
      <c r="N1179" s="72">
        <v>901.31899999999996</v>
      </c>
      <c r="O1179" s="72">
        <v>794.02099999999996</v>
      </c>
      <c r="P1179" s="72">
        <v>681.06299999999999</v>
      </c>
      <c r="Q1179" s="72">
        <v>571.25800000000004</v>
      </c>
      <c r="R1179" s="72">
        <v>466.774</v>
      </c>
      <c r="S1179" s="72">
        <v>363.22699999999998</v>
      </c>
      <c r="T1179" s="72">
        <v>265.31299999999999</v>
      </c>
      <c r="U1179" s="72">
        <v>176.18100000000001</v>
      </c>
      <c r="V1179" s="72">
        <v>100.66800000000001</v>
      </c>
      <c r="W1179" s="72">
        <v>46.396999999999998</v>
      </c>
      <c r="X1179" s="72">
        <v>15.286</v>
      </c>
      <c r="Y1179" s="72">
        <v>2.9460000000000002</v>
      </c>
      <c r="Z1179" s="72">
        <v>0.27400000000000002</v>
      </c>
      <c r="AA1179" s="72">
        <v>0.01</v>
      </c>
      <c r="AB1179" s="4" t="s">
        <v>291</v>
      </c>
      <c r="AD1179" s="1">
        <f t="shared" si="18"/>
        <v>64.913000000000011</v>
      </c>
    </row>
    <row r="1180" spans="1:30" x14ac:dyDescent="0.3">
      <c r="A1180" s="65">
        <v>1179</v>
      </c>
      <c r="B1180" s="66" t="s">
        <v>323</v>
      </c>
      <c r="C1180" s="69" t="s">
        <v>110</v>
      </c>
      <c r="D1180" s="71"/>
      <c r="E1180" s="71">
        <v>324</v>
      </c>
      <c r="F1180" s="71">
        <v>2055</v>
      </c>
      <c r="G1180" s="72">
        <v>1595.576</v>
      </c>
      <c r="H1180" s="72">
        <v>1537.146</v>
      </c>
      <c r="I1180" s="72">
        <v>1471.5170000000001</v>
      </c>
      <c r="J1180" s="72">
        <v>1395.27</v>
      </c>
      <c r="K1180" s="72">
        <v>1308.8019999999999</v>
      </c>
      <c r="L1180" s="72">
        <v>1211.634</v>
      </c>
      <c r="M1180" s="72">
        <v>1105.934</v>
      </c>
      <c r="N1180" s="72">
        <v>998.44100000000003</v>
      </c>
      <c r="O1180" s="72">
        <v>888.83</v>
      </c>
      <c r="P1180" s="72">
        <v>778.63800000000003</v>
      </c>
      <c r="Q1180" s="72">
        <v>661.35400000000004</v>
      </c>
      <c r="R1180" s="72">
        <v>546.04300000000001</v>
      </c>
      <c r="S1180" s="72">
        <v>434.81200000000001</v>
      </c>
      <c r="T1180" s="72">
        <v>324.01100000000002</v>
      </c>
      <c r="U1180" s="72">
        <v>219.98400000000001</v>
      </c>
      <c r="V1180" s="72">
        <v>128.34200000000001</v>
      </c>
      <c r="W1180" s="72">
        <v>59.106000000000002</v>
      </c>
      <c r="X1180" s="72">
        <v>19.405000000000001</v>
      </c>
      <c r="Y1180" s="72">
        <v>3.9119999999999999</v>
      </c>
      <c r="Z1180" s="72">
        <v>0.38800000000000001</v>
      </c>
      <c r="AA1180" s="72">
        <v>1.7999999999999999E-2</v>
      </c>
      <c r="AB1180" s="4" t="s">
        <v>291</v>
      </c>
      <c r="AD1180" s="1">
        <f t="shared" si="18"/>
        <v>82.829000000000008</v>
      </c>
    </row>
    <row r="1181" spans="1:30" x14ac:dyDescent="0.3">
      <c r="A1181" s="65">
        <v>1180</v>
      </c>
      <c r="B1181" s="66" t="s">
        <v>323</v>
      </c>
      <c r="C1181" s="69" t="s">
        <v>110</v>
      </c>
      <c r="D1181" s="71"/>
      <c r="E1181" s="71">
        <v>324</v>
      </c>
      <c r="F1181" s="71">
        <v>2060</v>
      </c>
      <c r="G1181" s="72">
        <v>1639.74</v>
      </c>
      <c r="H1181" s="72">
        <v>1588.4190000000001</v>
      </c>
      <c r="I1181" s="72">
        <v>1532.9380000000001</v>
      </c>
      <c r="J1181" s="72">
        <v>1466.7249999999999</v>
      </c>
      <c r="K1181" s="72">
        <v>1387.338</v>
      </c>
      <c r="L1181" s="72">
        <v>1299.1369999999999</v>
      </c>
      <c r="M1181" s="72">
        <v>1201.55</v>
      </c>
      <c r="N1181" s="72">
        <v>1094.816</v>
      </c>
      <c r="O1181" s="72">
        <v>985.4</v>
      </c>
      <c r="P1181" s="72">
        <v>872.66300000000001</v>
      </c>
      <c r="Q1181" s="72">
        <v>757.49</v>
      </c>
      <c r="R1181" s="72">
        <v>634.029</v>
      </c>
      <c r="S1181" s="72">
        <v>511.09899999999999</v>
      </c>
      <c r="T1181" s="72">
        <v>390.78399999999999</v>
      </c>
      <c r="U1181" s="72">
        <v>271.86500000000001</v>
      </c>
      <c r="V1181" s="72">
        <v>163.32</v>
      </c>
      <c r="W1181" s="72">
        <v>77.551000000000002</v>
      </c>
      <c r="X1181" s="72">
        <v>25.738</v>
      </c>
      <c r="Y1181" s="72">
        <v>5.2279999999999998</v>
      </c>
      <c r="Z1181" s="72">
        <v>0.54600000000000004</v>
      </c>
      <c r="AA1181" s="72">
        <v>2.5999999999999999E-2</v>
      </c>
      <c r="AB1181" s="4" t="s">
        <v>291</v>
      </c>
      <c r="AD1181" s="1">
        <f t="shared" si="18"/>
        <v>109.089</v>
      </c>
    </row>
    <row r="1182" spans="1:30" x14ac:dyDescent="0.3">
      <c r="A1182" s="65">
        <v>1181</v>
      </c>
      <c r="B1182" s="66" t="s">
        <v>323</v>
      </c>
      <c r="C1182" s="69" t="s">
        <v>110</v>
      </c>
      <c r="D1182" s="71"/>
      <c r="E1182" s="71">
        <v>324</v>
      </c>
      <c r="F1182" s="71">
        <v>2065</v>
      </c>
      <c r="G1182" s="72">
        <v>1674.5029999999999</v>
      </c>
      <c r="H1182" s="72">
        <v>1633.2090000000001</v>
      </c>
      <c r="I1182" s="72">
        <v>1584.4880000000001</v>
      </c>
      <c r="J1182" s="72">
        <v>1528.32</v>
      </c>
      <c r="K1182" s="72">
        <v>1458.8910000000001</v>
      </c>
      <c r="L1182" s="72">
        <v>1377.6389999999999</v>
      </c>
      <c r="M1182" s="72">
        <v>1288.8720000000001</v>
      </c>
      <c r="N1182" s="72">
        <v>1190.0989999999999</v>
      </c>
      <c r="O1182" s="72">
        <v>1081.296</v>
      </c>
      <c r="P1182" s="72">
        <v>968.52300000000002</v>
      </c>
      <c r="Q1182" s="72">
        <v>850.346</v>
      </c>
      <c r="R1182" s="72">
        <v>728.10400000000004</v>
      </c>
      <c r="S1182" s="72">
        <v>595.99</v>
      </c>
      <c r="T1182" s="72">
        <v>462.41800000000001</v>
      </c>
      <c r="U1182" s="72">
        <v>331.39800000000002</v>
      </c>
      <c r="V1182" s="72">
        <v>205.327</v>
      </c>
      <c r="W1182" s="72">
        <v>101.31699999999999</v>
      </c>
      <c r="X1182" s="72">
        <v>35.064</v>
      </c>
      <c r="Y1182" s="72">
        <v>7.282</v>
      </c>
      <c r="Z1182" s="72">
        <v>0.77200000000000002</v>
      </c>
      <c r="AA1182" s="72">
        <v>3.7999999999999999E-2</v>
      </c>
      <c r="AB1182" s="4" t="s">
        <v>291</v>
      </c>
      <c r="AD1182" s="1">
        <f t="shared" si="18"/>
        <v>144.47300000000001</v>
      </c>
    </row>
    <row r="1183" spans="1:30" x14ac:dyDescent="0.3">
      <c r="A1183" s="65">
        <v>1182</v>
      </c>
      <c r="B1183" s="66" t="s">
        <v>323</v>
      </c>
      <c r="C1183" s="69" t="s">
        <v>110</v>
      </c>
      <c r="D1183" s="71"/>
      <c r="E1183" s="71">
        <v>324</v>
      </c>
      <c r="F1183" s="71">
        <v>2070</v>
      </c>
      <c r="G1183" s="72">
        <v>1701.479</v>
      </c>
      <c r="H1183" s="72">
        <v>1668.575</v>
      </c>
      <c r="I1183" s="72">
        <v>1629.55</v>
      </c>
      <c r="J1183" s="72">
        <v>1580.068</v>
      </c>
      <c r="K1183" s="72">
        <v>1520.6489999999999</v>
      </c>
      <c r="L1183" s="72">
        <v>1449.248</v>
      </c>
      <c r="M1183" s="72">
        <v>1367.309</v>
      </c>
      <c r="N1183" s="72">
        <v>1277.2239999999999</v>
      </c>
      <c r="O1183" s="72">
        <v>1176.2270000000001</v>
      </c>
      <c r="P1183" s="72">
        <v>1063.8810000000001</v>
      </c>
      <c r="Q1183" s="72">
        <v>945.25800000000004</v>
      </c>
      <c r="R1183" s="72">
        <v>819.43200000000002</v>
      </c>
      <c r="S1183" s="72">
        <v>687.23699999999997</v>
      </c>
      <c r="T1183" s="72">
        <v>542.702</v>
      </c>
      <c r="U1183" s="72">
        <v>396.19799999999998</v>
      </c>
      <c r="V1183" s="72">
        <v>254.494</v>
      </c>
      <c r="W1183" s="72">
        <v>130.71299999999999</v>
      </c>
      <c r="X1183" s="72">
        <v>47.561</v>
      </c>
      <c r="Y1183" s="72">
        <v>10.427</v>
      </c>
      <c r="Z1183" s="72">
        <v>1.1419999999999999</v>
      </c>
      <c r="AA1183" s="72">
        <v>5.7000000000000002E-2</v>
      </c>
      <c r="AB1183" s="4" t="s">
        <v>291</v>
      </c>
      <c r="AD1183" s="1">
        <f t="shared" si="18"/>
        <v>189.89999999999998</v>
      </c>
    </row>
    <row r="1184" spans="1:30" x14ac:dyDescent="0.3">
      <c r="A1184" s="65">
        <v>1183</v>
      </c>
      <c r="B1184" s="66" t="s">
        <v>323</v>
      </c>
      <c r="C1184" s="69" t="s">
        <v>110</v>
      </c>
      <c r="D1184" s="71"/>
      <c r="E1184" s="71">
        <v>324</v>
      </c>
      <c r="F1184" s="71">
        <v>2075</v>
      </c>
      <c r="G1184" s="72">
        <v>1718.807</v>
      </c>
      <c r="H1184" s="72">
        <v>1696.1279999999999</v>
      </c>
      <c r="I1184" s="72">
        <v>1665.21</v>
      </c>
      <c r="J1184" s="72">
        <v>1625.3520000000001</v>
      </c>
      <c r="K1184" s="72">
        <v>1572.6179999999999</v>
      </c>
      <c r="L1184" s="72">
        <v>1511.1679999999999</v>
      </c>
      <c r="M1184" s="72">
        <v>1438.982</v>
      </c>
      <c r="N1184" s="72">
        <v>1355.64</v>
      </c>
      <c r="O1184" s="72">
        <v>1263.222</v>
      </c>
      <c r="P1184" s="72">
        <v>1158.489</v>
      </c>
      <c r="Q1184" s="72">
        <v>1039.9349999999999</v>
      </c>
      <c r="R1184" s="72">
        <v>913.13400000000001</v>
      </c>
      <c r="S1184" s="72">
        <v>776.505</v>
      </c>
      <c r="T1184" s="72">
        <v>629.67999999999995</v>
      </c>
      <c r="U1184" s="72">
        <v>469.608</v>
      </c>
      <c r="V1184" s="72">
        <v>309.20800000000003</v>
      </c>
      <c r="W1184" s="72">
        <v>166.161</v>
      </c>
      <c r="X1184" s="72">
        <v>63.670999999999999</v>
      </c>
      <c r="Y1184" s="72">
        <v>14.863</v>
      </c>
      <c r="Z1184" s="72">
        <v>1.736</v>
      </c>
      <c r="AA1184" s="72">
        <v>8.8999999999999996E-2</v>
      </c>
      <c r="AB1184" s="4" t="s">
        <v>291</v>
      </c>
      <c r="AD1184" s="1">
        <f t="shared" si="18"/>
        <v>246.51999999999998</v>
      </c>
    </row>
    <row r="1185" spans="1:30" x14ac:dyDescent="0.3">
      <c r="A1185" s="65">
        <v>1184</v>
      </c>
      <c r="B1185" s="66" t="s">
        <v>323</v>
      </c>
      <c r="C1185" s="69" t="s">
        <v>110</v>
      </c>
      <c r="D1185" s="71"/>
      <c r="E1185" s="71">
        <v>324</v>
      </c>
      <c r="F1185" s="71">
        <v>2080</v>
      </c>
      <c r="G1185" s="72">
        <v>1728.9949999999999</v>
      </c>
      <c r="H1185" s="72">
        <v>1713.893</v>
      </c>
      <c r="I1185" s="72">
        <v>1693.01</v>
      </c>
      <c r="J1185" s="72">
        <v>1661.249</v>
      </c>
      <c r="K1185" s="72">
        <v>1618.22</v>
      </c>
      <c r="L1185" s="72">
        <v>1563.5160000000001</v>
      </c>
      <c r="M1185" s="72">
        <v>1501.2280000000001</v>
      </c>
      <c r="N1185" s="72">
        <v>1427.6179999999999</v>
      </c>
      <c r="O1185" s="72">
        <v>1341.8989999999999</v>
      </c>
      <c r="P1185" s="72">
        <v>1245.6079999999999</v>
      </c>
      <c r="Q1185" s="72">
        <v>1134.309</v>
      </c>
      <c r="R1185" s="72">
        <v>1007.136</v>
      </c>
      <c r="S1185" s="72">
        <v>868.71699999999998</v>
      </c>
      <c r="T1185" s="72">
        <v>715.851</v>
      </c>
      <c r="U1185" s="72">
        <v>550.24300000000005</v>
      </c>
      <c r="V1185" s="72">
        <v>372.41399999999999</v>
      </c>
      <c r="W1185" s="72">
        <v>207.024</v>
      </c>
      <c r="X1185" s="72">
        <v>83.992000000000004</v>
      </c>
      <c r="Y1185" s="72">
        <v>20.922999999999998</v>
      </c>
      <c r="Z1185" s="72">
        <v>2.633</v>
      </c>
      <c r="AA1185" s="72">
        <v>0.14299999999999999</v>
      </c>
      <c r="AB1185" s="4" t="s">
        <v>291</v>
      </c>
      <c r="AD1185" s="1">
        <f t="shared" si="18"/>
        <v>314.71499999999997</v>
      </c>
    </row>
    <row r="1186" spans="1:30" x14ac:dyDescent="0.3">
      <c r="A1186" s="65">
        <v>1185</v>
      </c>
      <c r="B1186" s="66" t="s">
        <v>323</v>
      </c>
      <c r="C1186" s="69" t="s">
        <v>110</v>
      </c>
      <c r="D1186" s="71"/>
      <c r="E1186" s="71">
        <v>324</v>
      </c>
      <c r="F1186" s="71">
        <v>2085</v>
      </c>
      <c r="G1186" s="72">
        <v>1728.644</v>
      </c>
      <c r="H1186" s="72">
        <v>1724.4860000000001</v>
      </c>
      <c r="I1186" s="72">
        <v>1711</v>
      </c>
      <c r="J1186" s="72">
        <v>1689.271</v>
      </c>
      <c r="K1186" s="72">
        <v>1654.4590000000001</v>
      </c>
      <c r="L1186" s="72">
        <v>1609.5029999999999</v>
      </c>
      <c r="M1186" s="72">
        <v>1553.9680000000001</v>
      </c>
      <c r="N1186" s="72">
        <v>1490.229</v>
      </c>
      <c r="O1186" s="72">
        <v>1414.2339999999999</v>
      </c>
      <c r="P1186" s="72">
        <v>1324.624</v>
      </c>
      <c r="Q1186" s="72">
        <v>1221.539</v>
      </c>
      <c r="R1186" s="72">
        <v>1101.1890000000001</v>
      </c>
      <c r="S1186" s="72">
        <v>961.79</v>
      </c>
      <c r="T1186" s="72">
        <v>805.63400000000001</v>
      </c>
      <c r="U1186" s="72">
        <v>631.53700000000003</v>
      </c>
      <c r="V1186" s="72">
        <v>443.26</v>
      </c>
      <c r="W1186" s="72">
        <v>255.654</v>
      </c>
      <c r="X1186" s="72">
        <v>108.649</v>
      </c>
      <c r="Y1186" s="72">
        <v>29.071999999999999</v>
      </c>
      <c r="Z1186" s="72">
        <v>3.9609999999999999</v>
      </c>
      <c r="AA1186" s="72">
        <v>0.23200000000000001</v>
      </c>
      <c r="AB1186" s="4">
        <v>3.5000000000000003E-2</v>
      </c>
      <c r="AD1186" s="1">
        <f t="shared" si="18"/>
        <v>397.60300000000007</v>
      </c>
    </row>
    <row r="1187" spans="1:30" x14ac:dyDescent="0.3">
      <c r="A1187" s="65">
        <v>1186</v>
      </c>
      <c r="B1187" s="66" t="s">
        <v>323</v>
      </c>
      <c r="C1187" s="69" t="s">
        <v>110</v>
      </c>
      <c r="D1187" s="71"/>
      <c r="E1187" s="71">
        <v>324</v>
      </c>
      <c r="F1187" s="71">
        <v>2090</v>
      </c>
      <c r="G1187" s="72">
        <v>1722.288</v>
      </c>
      <c r="H1187" s="72">
        <v>1724.4939999999999</v>
      </c>
      <c r="I1187" s="72">
        <v>1721.8109999999999</v>
      </c>
      <c r="J1187" s="72">
        <v>1707.49</v>
      </c>
      <c r="K1187" s="72">
        <v>1682.818</v>
      </c>
      <c r="L1187" s="72">
        <v>1646.153</v>
      </c>
      <c r="M1187" s="72">
        <v>1600.3610000000001</v>
      </c>
      <c r="N1187" s="72">
        <v>1543.4159999999999</v>
      </c>
      <c r="O1187" s="72">
        <v>1477.3109999999999</v>
      </c>
      <c r="P1187" s="72">
        <v>1397.422</v>
      </c>
      <c r="Q1187" s="72">
        <v>1300.9169999999999</v>
      </c>
      <c r="R1187" s="72">
        <v>1188.5039999999999</v>
      </c>
      <c r="S1187" s="72">
        <v>1055.29</v>
      </c>
      <c r="T1187" s="72">
        <v>896.83799999999997</v>
      </c>
      <c r="U1187" s="72">
        <v>717.029</v>
      </c>
      <c r="V1187" s="72">
        <v>516.21600000000001</v>
      </c>
      <c r="W1187" s="72">
        <v>311.517</v>
      </c>
      <c r="X1187" s="72">
        <v>139.053</v>
      </c>
      <c r="Y1187" s="72">
        <v>39.542000000000002</v>
      </c>
      <c r="Z1187" s="72">
        <v>5.8739999999999997</v>
      </c>
      <c r="AA1187" s="72">
        <v>0.373</v>
      </c>
      <c r="AB1187" s="4">
        <v>5.0999999999999997E-2</v>
      </c>
      <c r="AD1187" s="1">
        <f t="shared" si="18"/>
        <v>496.40999999999997</v>
      </c>
    </row>
    <row r="1188" spans="1:30" x14ac:dyDescent="0.3">
      <c r="A1188" s="65">
        <v>1187</v>
      </c>
      <c r="B1188" s="66" t="s">
        <v>323</v>
      </c>
      <c r="C1188" s="69" t="s">
        <v>110</v>
      </c>
      <c r="D1188" s="71"/>
      <c r="E1188" s="71">
        <v>324</v>
      </c>
      <c r="F1188" s="71">
        <v>2095</v>
      </c>
      <c r="G1188" s="72">
        <v>1707.521</v>
      </c>
      <c r="H1188" s="72">
        <v>1718.501</v>
      </c>
      <c r="I1188" s="72">
        <v>1722.046</v>
      </c>
      <c r="J1188" s="72">
        <v>1718.5429999999999</v>
      </c>
      <c r="K1188" s="72">
        <v>1701.432</v>
      </c>
      <c r="L1188" s="72">
        <v>1674.9780000000001</v>
      </c>
      <c r="M1188" s="72">
        <v>1637.4960000000001</v>
      </c>
      <c r="N1188" s="72">
        <v>1590.329</v>
      </c>
      <c r="O1188" s="72">
        <v>1531.1030000000001</v>
      </c>
      <c r="P1188" s="72">
        <v>1461.1679999999999</v>
      </c>
      <c r="Q1188" s="72">
        <v>1374.384</v>
      </c>
      <c r="R1188" s="72">
        <v>1268.4939999999999</v>
      </c>
      <c r="S1188" s="72">
        <v>1142.8530000000001</v>
      </c>
      <c r="T1188" s="72">
        <v>989.31899999999996</v>
      </c>
      <c r="U1188" s="72">
        <v>805.13300000000004</v>
      </c>
      <c r="V1188" s="72">
        <v>594.59</v>
      </c>
      <c r="W1188" s="72">
        <v>371.35899999999998</v>
      </c>
      <c r="X1188" s="72">
        <v>175.64599999999999</v>
      </c>
      <c r="Y1188" s="72">
        <v>53.27</v>
      </c>
      <c r="Z1188" s="72">
        <v>8.548</v>
      </c>
      <c r="AA1188" s="72">
        <v>0.59699999999999998</v>
      </c>
      <c r="AB1188" s="4">
        <v>6.9000000000000006E-2</v>
      </c>
      <c r="AD1188" s="1">
        <f t="shared" si="18"/>
        <v>609.48899999999992</v>
      </c>
    </row>
    <row r="1189" spans="1:30" x14ac:dyDescent="0.3">
      <c r="A1189" s="65">
        <v>1188</v>
      </c>
      <c r="B1189" s="66" t="s">
        <v>323</v>
      </c>
      <c r="C1189" s="69" t="s">
        <v>110</v>
      </c>
      <c r="D1189" s="71"/>
      <c r="E1189" s="71">
        <v>324</v>
      </c>
      <c r="F1189" s="71">
        <v>2100</v>
      </c>
      <c r="G1189" s="72">
        <v>1690.308</v>
      </c>
      <c r="H1189" s="72">
        <v>1704.0709999999999</v>
      </c>
      <c r="I1189" s="72">
        <v>1716.268</v>
      </c>
      <c r="J1189" s="72">
        <v>1719.0319999999999</v>
      </c>
      <c r="K1189" s="72">
        <v>1712.873</v>
      </c>
      <c r="L1189" s="72">
        <v>1694.0820000000001</v>
      </c>
      <c r="M1189" s="72">
        <v>1666.8240000000001</v>
      </c>
      <c r="N1189" s="72">
        <v>1628.0350000000001</v>
      </c>
      <c r="O1189" s="72">
        <v>1578.675</v>
      </c>
      <c r="P1189" s="72">
        <v>1515.7629999999999</v>
      </c>
      <c r="Q1189" s="72">
        <v>1439.0350000000001</v>
      </c>
      <c r="R1189" s="72">
        <v>1342.931</v>
      </c>
      <c r="S1189" s="72">
        <v>1223.8030000000001</v>
      </c>
      <c r="T1189" s="72">
        <v>1077.028</v>
      </c>
      <c r="U1189" s="72">
        <v>895.65099999999995</v>
      </c>
      <c r="V1189" s="72">
        <v>677.03700000000003</v>
      </c>
      <c r="W1189" s="72">
        <v>437.61</v>
      </c>
      <c r="X1189" s="72">
        <v>216.96199999999999</v>
      </c>
      <c r="Y1189" s="72">
        <v>70.861000000000004</v>
      </c>
      <c r="Z1189" s="72">
        <v>12.352</v>
      </c>
      <c r="AA1189" s="72">
        <v>0.94499999999999995</v>
      </c>
      <c r="AB1189" s="4">
        <v>9.9000000000000005E-2</v>
      </c>
      <c r="AD1189" s="1">
        <f t="shared" si="18"/>
        <v>738.82900000000006</v>
      </c>
    </row>
    <row r="1190" spans="1:30" x14ac:dyDescent="0.3">
      <c r="A1190" s="65">
        <v>1189</v>
      </c>
      <c r="B1190" s="66" t="s">
        <v>323</v>
      </c>
      <c r="C1190" s="69" t="s">
        <v>111</v>
      </c>
      <c r="D1190" s="71"/>
      <c r="E1190" s="71">
        <v>624</v>
      </c>
      <c r="F1190" s="71">
        <v>2015</v>
      </c>
      <c r="G1190" s="72">
        <v>143.31800000000001</v>
      </c>
      <c r="H1190" s="72">
        <v>121.908</v>
      </c>
      <c r="I1190" s="72">
        <v>104.551</v>
      </c>
      <c r="J1190" s="72">
        <v>92.995999999999995</v>
      </c>
      <c r="K1190" s="72">
        <v>83.370999999999995</v>
      </c>
      <c r="L1190" s="72">
        <v>71.540000000000006</v>
      </c>
      <c r="M1190" s="72">
        <v>59.463000000000001</v>
      </c>
      <c r="N1190" s="72">
        <v>46.155000000000001</v>
      </c>
      <c r="O1190" s="72">
        <v>37.752000000000002</v>
      </c>
      <c r="P1190" s="72">
        <v>28.882000000000001</v>
      </c>
      <c r="Q1190" s="72">
        <v>23.405000000000001</v>
      </c>
      <c r="R1190" s="72">
        <v>18.919</v>
      </c>
      <c r="S1190" s="72">
        <v>16.016999999999999</v>
      </c>
      <c r="T1190" s="72">
        <v>10.24</v>
      </c>
      <c r="U1190" s="72">
        <v>6.6740000000000004</v>
      </c>
      <c r="V1190" s="72">
        <v>3.3079999999999998</v>
      </c>
      <c r="W1190" s="72">
        <v>1.391</v>
      </c>
      <c r="X1190" s="72">
        <v>0.38</v>
      </c>
      <c r="Y1190" s="72">
        <v>5.8999999999999997E-2</v>
      </c>
      <c r="Z1190" s="72">
        <v>4.0000000000000001E-3</v>
      </c>
      <c r="AA1190" s="72">
        <v>0</v>
      </c>
      <c r="AB1190" s="4">
        <v>0.19900000000000001</v>
      </c>
      <c r="AD1190" s="1">
        <f t="shared" si="18"/>
        <v>2.0329999999999999</v>
      </c>
    </row>
    <row r="1191" spans="1:30" x14ac:dyDescent="0.3">
      <c r="A1191" s="65">
        <v>1190</v>
      </c>
      <c r="B1191" s="66" t="s">
        <v>323</v>
      </c>
      <c r="C1191" s="69" t="s">
        <v>111</v>
      </c>
      <c r="D1191" s="71"/>
      <c r="E1191" s="71">
        <v>624</v>
      </c>
      <c r="F1191" s="71">
        <v>2020</v>
      </c>
      <c r="G1191" s="72">
        <v>152.96199999999999</v>
      </c>
      <c r="H1191" s="72">
        <v>136.87799999999999</v>
      </c>
      <c r="I1191" s="72">
        <v>119.914</v>
      </c>
      <c r="J1191" s="72">
        <v>102.922</v>
      </c>
      <c r="K1191" s="72">
        <v>90.954999999999998</v>
      </c>
      <c r="L1191" s="72">
        <v>81.221999999999994</v>
      </c>
      <c r="M1191" s="72">
        <v>69.619</v>
      </c>
      <c r="N1191" s="72">
        <v>57.69</v>
      </c>
      <c r="O1191" s="72">
        <v>44.512999999999998</v>
      </c>
      <c r="P1191" s="72">
        <v>36.085000000000001</v>
      </c>
      <c r="Q1191" s="72">
        <v>27.216000000000001</v>
      </c>
      <c r="R1191" s="72">
        <v>21.56</v>
      </c>
      <c r="S1191" s="72">
        <v>16.791</v>
      </c>
      <c r="T1191" s="72">
        <v>13.387</v>
      </c>
      <c r="U1191" s="72">
        <v>7.71</v>
      </c>
      <c r="V1191" s="72">
        <v>4.1790000000000003</v>
      </c>
      <c r="W1191" s="72">
        <v>1.5289999999999999</v>
      </c>
      <c r="X1191" s="72">
        <v>0.41599999999999998</v>
      </c>
      <c r="Y1191" s="72">
        <v>6.7000000000000004E-2</v>
      </c>
      <c r="Z1191" s="72">
        <v>5.0000000000000001E-3</v>
      </c>
      <c r="AA1191" s="72">
        <v>0</v>
      </c>
      <c r="AB1191" s="4">
        <v>0.32300000000000001</v>
      </c>
      <c r="AD1191" s="1">
        <f t="shared" si="18"/>
        <v>2.34</v>
      </c>
    </row>
    <row r="1192" spans="1:30" x14ac:dyDescent="0.3">
      <c r="A1192" s="65">
        <v>1191</v>
      </c>
      <c r="B1192" s="66" t="s">
        <v>323</v>
      </c>
      <c r="C1192" s="69" t="s">
        <v>111</v>
      </c>
      <c r="D1192" s="71"/>
      <c r="E1192" s="71">
        <v>624</v>
      </c>
      <c r="F1192" s="71">
        <v>2025</v>
      </c>
      <c r="G1192" s="72">
        <v>160.48500000000001</v>
      </c>
      <c r="H1192" s="72">
        <v>146.92400000000001</v>
      </c>
      <c r="I1192" s="72">
        <v>134.89500000000001</v>
      </c>
      <c r="J1192" s="72">
        <v>118.265</v>
      </c>
      <c r="K1192" s="72">
        <v>100.907</v>
      </c>
      <c r="L1192" s="72">
        <v>88.853999999999999</v>
      </c>
      <c r="M1192" s="72">
        <v>79.272000000000006</v>
      </c>
      <c r="N1192" s="72">
        <v>67.754000000000005</v>
      </c>
      <c r="O1192" s="72">
        <v>55.843000000000004</v>
      </c>
      <c r="P1192" s="72">
        <v>42.71</v>
      </c>
      <c r="Q1192" s="72">
        <v>34.164000000000001</v>
      </c>
      <c r="R1192" s="72">
        <v>25.202000000000002</v>
      </c>
      <c r="S1192" s="72">
        <v>19.260999999999999</v>
      </c>
      <c r="T1192" s="72">
        <v>14.134</v>
      </c>
      <c r="U1192" s="72">
        <v>10.18</v>
      </c>
      <c r="V1192" s="72">
        <v>4.8879999999999999</v>
      </c>
      <c r="W1192" s="72">
        <v>1.966</v>
      </c>
      <c r="X1192" s="72">
        <v>0.46899999999999997</v>
      </c>
      <c r="Y1192" s="72">
        <v>7.2999999999999995E-2</v>
      </c>
      <c r="Z1192" s="72">
        <v>6.0000000000000001E-3</v>
      </c>
      <c r="AA1192" s="72">
        <v>0</v>
      </c>
      <c r="AB1192" s="4" t="s">
        <v>291</v>
      </c>
      <c r="AD1192" s="1">
        <f t="shared" si="18"/>
        <v>2.5139999999999998</v>
      </c>
    </row>
    <row r="1193" spans="1:30" x14ac:dyDescent="0.3">
      <c r="A1193" s="65">
        <v>1192</v>
      </c>
      <c r="B1193" s="66" t="s">
        <v>323</v>
      </c>
      <c r="C1193" s="69" t="s">
        <v>111</v>
      </c>
      <c r="D1193" s="71"/>
      <c r="E1193" s="71">
        <v>624</v>
      </c>
      <c r="F1193" s="71">
        <v>2030</v>
      </c>
      <c r="G1193" s="72">
        <v>167.55</v>
      </c>
      <c r="H1193" s="72">
        <v>154.92099999999999</v>
      </c>
      <c r="I1193" s="72">
        <v>145.023</v>
      </c>
      <c r="J1193" s="72">
        <v>133.24700000000001</v>
      </c>
      <c r="K1193" s="72">
        <v>116.208</v>
      </c>
      <c r="L1193" s="72">
        <v>98.819000000000003</v>
      </c>
      <c r="M1193" s="72">
        <v>86.93</v>
      </c>
      <c r="N1193" s="72">
        <v>77.358999999999995</v>
      </c>
      <c r="O1193" s="72">
        <v>65.787999999999997</v>
      </c>
      <c r="P1193" s="72">
        <v>53.78</v>
      </c>
      <c r="Q1193" s="72">
        <v>40.594999999999999</v>
      </c>
      <c r="R1193" s="72">
        <v>31.8</v>
      </c>
      <c r="S1193" s="72">
        <v>22.645</v>
      </c>
      <c r="T1193" s="72">
        <v>16.331</v>
      </c>
      <c r="U1193" s="72">
        <v>10.845000000000001</v>
      </c>
      <c r="V1193" s="72">
        <v>6.5389999999999997</v>
      </c>
      <c r="W1193" s="72">
        <v>2.3410000000000002</v>
      </c>
      <c r="X1193" s="72">
        <v>0.61599999999999999</v>
      </c>
      <c r="Y1193" s="72">
        <v>8.5000000000000006E-2</v>
      </c>
      <c r="Z1193" s="72">
        <v>6.0000000000000001E-3</v>
      </c>
      <c r="AA1193" s="72">
        <v>0</v>
      </c>
      <c r="AB1193" s="4" t="s">
        <v>291</v>
      </c>
      <c r="AD1193" s="1">
        <f t="shared" si="18"/>
        <v>3.048</v>
      </c>
    </row>
    <row r="1194" spans="1:30" x14ac:dyDescent="0.3">
      <c r="A1194" s="65">
        <v>1193</v>
      </c>
      <c r="B1194" s="66" t="s">
        <v>323</v>
      </c>
      <c r="C1194" s="69" t="s">
        <v>111</v>
      </c>
      <c r="D1194" s="71"/>
      <c r="E1194" s="71">
        <v>624</v>
      </c>
      <c r="F1194" s="71">
        <v>2035</v>
      </c>
      <c r="G1194" s="72">
        <v>176.41</v>
      </c>
      <c r="H1194" s="72">
        <v>162.47</v>
      </c>
      <c r="I1194" s="72">
        <v>153.131</v>
      </c>
      <c r="J1194" s="72">
        <v>143.43</v>
      </c>
      <c r="K1194" s="72">
        <v>131.17400000000001</v>
      </c>
      <c r="L1194" s="72">
        <v>114.05500000000001</v>
      </c>
      <c r="M1194" s="72">
        <v>96.885999999999996</v>
      </c>
      <c r="N1194" s="72">
        <v>85.021000000000001</v>
      </c>
      <c r="O1194" s="72">
        <v>75.305000000000007</v>
      </c>
      <c r="P1194" s="72">
        <v>63.536000000000001</v>
      </c>
      <c r="Q1194" s="72">
        <v>51.281999999999996</v>
      </c>
      <c r="R1194" s="72">
        <v>37.915999999999997</v>
      </c>
      <c r="S1194" s="72">
        <v>28.704999999999998</v>
      </c>
      <c r="T1194" s="72">
        <v>19.308</v>
      </c>
      <c r="U1194" s="72">
        <v>12.625</v>
      </c>
      <c r="V1194" s="72">
        <v>7.0449999999999999</v>
      </c>
      <c r="W1194" s="72">
        <v>3.19</v>
      </c>
      <c r="X1194" s="72">
        <v>0.754</v>
      </c>
      <c r="Y1194" s="72">
        <v>0.11799999999999999</v>
      </c>
      <c r="Z1194" s="72">
        <v>8.0000000000000002E-3</v>
      </c>
      <c r="AA1194" s="72">
        <v>0</v>
      </c>
      <c r="AB1194" s="4" t="s">
        <v>291</v>
      </c>
      <c r="AD1194" s="1">
        <f t="shared" si="18"/>
        <v>4.07</v>
      </c>
    </row>
    <row r="1195" spans="1:30" x14ac:dyDescent="0.3">
      <c r="A1195" s="65">
        <v>1194</v>
      </c>
      <c r="B1195" s="66" t="s">
        <v>323</v>
      </c>
      <c r="C1195" s="69" t="s">
        <v>111</v>
      </c>
      <c r="D1195" s="71"/>
      <c r="E1195" s="71">
        <v>624</v>
      </c>
      <c r="F1195" s="71">
        <v>2040</v>
      </c>
      <c r="G1195" s="72">
        <v>186.07499999999999</v>
      </c>
      <c r="H1195" s="72">
        <v>171.726</v>
      </c>
      <c r="I1195" s="72">
        <v>160.78800000000001</v>
      </c>
      <c r="J1195" s="72">
        <v>151.613</v>
      </c>
      <c r="K1195" s="72">
        <v>141.41300000000001</v>
      </c>
      <c r="L1195" s="72">
        <v>128.98500000000001</v>
      </c>
      <c r="M1195" s="72">
        <v>112.044</v>
      </c>
      <c r="N1195" s="72">
        <v>94.944000000000003</v>
      </c>
      <c r="O1195" s="72">
        <v>82.941999999999993</v>
      </c>
      <c r="P1195" s="72">
        <v>72.915999999999997</v>
      </c>
      <c r="Q1195" s="72">
        <v>60.765000000000001</v>
      </c>
      <c r="R1195" s="72">
        <v>48.066000000000003</v>
      </c>
      <c r="S1195" s="72">
        <v>34.363999999999997</v>
      </c>
      <c r="T1195" s="72">
        <v>24.606999999999999</v>
      </c>
      <c r="U1195" s="72">
        <v>15.037000000000001</v>
      </c>
      <c r="V1195" s="72">
        <v>8.2949999999999999</v>
      </c>
      <c r="W1195" s="72">
        <v>3.4950000000000001</v>
      </c>
      <c r="X1195" s="72">
        <v>1.052</v>
      </c>
      <c r="Y1195" s="72">
        <v>0.14799999999999999</v>
      </c>
      <c r="Z1195" s="72">
        <v>1.2E-2</v>
      </c>
      <c r="AA1195" s="72">
        <v>0</v>
      </c>
      <c r="AB1195" s="4" t="s">
        <v>291</v>
      </c>
      <c r="AD1195" s="1">
        <f t="shared" si="18"/>
        <v>4.7069999999999999</v>
      </c>
    </row>
    <row r="1196" spans="1:30" x14ac:dyDescent="0.3">
      <c r="A1196" s="65">
        <v>1195</v>
      </c>
      <c r="B1196" s="66" t="s">
        <v>323</v>
      </c>
      <c r="C1196" s="69" t="s">
        <v>111</v>
      </c>
      <c r="D1196" s="71"/>
      <c r="E1196" s="71">
        <v>624</v>
      </c>
      <c r="F1196" s="71">
        <v>2045</v>
      </c>
      <c r="G1196" s="72">
        <v>194.48099999999999</v>
      </c>
      <c r="H1196" s="72">
        <v>181.73</v>
      </c>
      <c r="I1196" s="72">
        <v>170.12700000000001</v>
      </c>
      <c r="J1196" s="72">
        <v>159.339</v>
      </c>
      <c r="K1196" s="72">
        <v>149.673</v>
      </c>
      <c r="L1196" s="72">
        <v>139.26300000000001</v>
      </c>
      <c r="M1196" s="72">
        <v>126.91200000000001</v>
      </c>
      <c r="N1196" s="72">
        <v>109.99299999999999</v>
      </c>
      <c r="O1196" s="72">
        <v>92.799000000000007</v>
      </c>
      <c r="P1196" s="72">
        <v>80.484999999999999</v>
      </c>
      <c r="Q1196" s="72">
        <v>69.912999999999997</v>
      </c>
      <c r="R1196" s="72">
        <v>57.128</v>
      </c>
      <c r="S1196" s="72">
        <v>43.738</v>
      </c>
      <c r="T1196" s="72">
        <v>29.600999999999999</v>
      </c>
      <c r="U1196" s="72">
        <v>19.300999999999998</v>
      </c>
      <c r="V1196" s="72">
        <v>9.9890000000000008</v>
      </c>
      <c r="W1196" s="72">
        <v>4.1870000000000003</v>
      </c>
      <c r="X1196" s="72">
        <v>1.181</v>
      </c>
      <c r="Y1196" s="72">
        <v>0.21199999999999999</v>
      </c>
      <c r="Z1196" s="72">
        <v>1.4999999999999999E-2</v>
      </c>
      <c r="AA1196" s="72">
        <v>0</v>
      </c>
      <c r="AB1196" s="4" t="s">
        <v>291</v>
      </c>
      <c r="AD1196" s="1">
        <f t="shared" si="18"/>
        <v>5.5949999999999998</v>
      </c>
    </row>
    <row r="1197" spans="1:30" x14ac:dyDescent="0.3">
      <c r="A1197" s="65">
        <v>1196</v>
      </c>
      <c r="B1197" s="66" t="s">
        <v>323</v>
      </c>
      <c r="C1197" s="69" t="s">
        <v>111</v>
      </c>
      <c r="D1197" s="71"/>
      <c r="E1197" s="71">
        <v>624</v>
      </c>
      <c r="F1197" s="71">
        <v>2050</v>
      </c>
      <c r="G1197" s="72">
        <v>201.179</v>
      </c>
      <c r="H1197" s="72">
        <v>190.54400000000001</v>
      </c>
      <c r="I1197" s="72">
        <v>180.20400000000001</v>
      </c>
      <c r="J1197" s="72">
        <v>168.71899999999999</v>
      </c>
      <c r="K1197" s="72">
        <v>157.43899999999999</v>
      </c>
      <c r="L1197" s="72">
        <v>147.541</v>
      </c>
      <c r="M1197" s="72">
        <v>137.15600000000001</v>
      </c>
      <c r="N1197" s="72">
        <v>124.727</v>
      </c>
      <c r="O1197" s="72">
        <v>107.648</v>
      </c>
      <c r="P1197" s="72">
        <v>90.182000000000002</v>
      </c>
      <c r="Q1197" s="72">
        <v>77.3</v>
      </c>
      <c r="R1197" s="72">
        <v>65.88</v>
      </c>
      <c r="S1197" s="72">
        <v>52.143000000000001</v>
      </c>
      <c r="T1197" s="72">
        <v>37.835999999999999</v>
      </c>
      <c r="U1197" s="72">
        <v>23.369</v>
      </c>
      <c r="V1197" s="72">
        <v>12.97</v>
      </c>
      <c r="W1197" s="72">
        <v>5.141</v>
      </c>
      <c r="X1197" s="72">
        <v>1.4570000000000001</v>
      </c>
      <c r="Y1197" s="72">
        <v>0.247</v>
      </c>
      <c r="Z1197" s="72">
        <v>2.4E-2</v>
      </c>
      <c r="AA1197" s="72">
        <v>0</v>
      </c>
      <c r="AB1197" s="4" t="s">
        <v>291</v>
      </c>
      <c r="AD1197" s="1">
        <f t="shared" si="18"/>
        <v>6.8689999999999998</v>
      </c>
    </row>
    <row r="1198" spans="1:30" x14ac:dyDescent="0.3">
      <c r="A1198" s="65">
        <v>1197</v>
      </c>
      <c r="B1198" s="66" t="s">
        <v>323</v>
      </c>
      <c r="C1198" s="69" t="s">
        <v>111</v>
      </c>
      <c r="D1198" s="71"/>
      <c r="E1198" s="71">
        <v>624</v>
      </c>
      <c r="F1198" s="71">
        <v>2055</v>
      </c>
      <c r="G1198" s="72">
        <v>205.63399999999999</v>
      </c>
      <c r="H1198" s="72">
        <v>197.63200000000001</v>
      </c>
      <c r="I1198" s="72">
        <v>189.102</v>
      </c>
      <c r="J1198" s="72">
        <v>178.84100000000001</v>
      </c>
      <c r="K1198" s="72">
        <v>166.852</v>
      </c>
      <c r="L1198" s="72">
        <v>155.34100000000001</v>
      </c>
      <c r="M1198" s="72">
        <v>145.44499999999999</v>
      </c>
      <c r="N1198" s="72">
        <v>134.93899999999999</v>
      </c>
      <c r="O1198" s="72">
        <v>122.233</v>
      </c>
      <c r="P1198" s="72">
        <v>104.786</v>
      </c>
      <c r="Q1198" s="72">
        <v>86.772999999999996</v>
      </c>
      <c r="R1198" s="72">
        <v>73.001999999999995</v>
      </c>
      <c r="S1198" s="72">
        <v>60.316000000000003</v>
      </c>
      <c r="T1198" s="72">
        <v>45.304000000000002</v>
      </c>
      <c r="U1198" s="72">
        <v>30.071000000000002</v>
      </c>
      <c r="V1198" s="72">
        <v>15.874000000000001</v>
      </c>
      <c r="W1198" s="72">
        <v>6.7990000000000004</v>
      </c>
      <c r="X1198" s="72">
        <v>1.8420000000000001</v>
      </c>
      <c r="Y1198" s="72">
        <v>0.317</v>
      </c>
      <c r="Z1198" s="72">
        <v>0.03</v>
      </c>
      <c r="AA1198" s="72">
        <v>1E-3</v>
      </c>
      <c r="AB1198" s="4" t="s">
        <v>291</v>
      </c>
      <c r="AD1198" s="1">
        <f t="shared" si="18"/>
        <v>8.988999999999999</v>
      </c>
    </row>
    <row r="1199" spans="1:30" x14ac:dyDescent="0.3">
      <c r="A1199" s="65">
        <v>1198</v>
      </c>
      <c r="B1199" s="66" t="s">
        <v>323</v>
      </c>
      <c r="C1199" s="69" t="s">
        <v>111</v>
      </c>
      <c r="D1199" s="71"/>
      <c r="E1199" s="71">
        <v>624</v>
      </c>
      <c r="F1199" s="71">
        <v>2060</v>
      </c>
      <c r="G1199" s="72">
        <v>209.25800000000001</v>
      </c>
      <c r="H1199" s="72">
        <v>202.45599999999999</v>
      </c>
      <c r="I1199" s="72">
        <v>196.27500000000001</v>
      </c>
      <c r="J1199" s="72">
        <v>187.78399999999999</v>
      </c>
      <c r="K1199" s="72">
        <v>176.99700000000001</v>
      </c>
      <c r="L1199" s="72">
        <v>164.76900000000001</v>
      </c>
      <c r="M1199" s="72">
        <v>153.26499999999999</v>
      </c>
      <c r="N1199" s="72">
        <v>143.22999999999999</v>
      </c>
      <c r="O1199" s="72">
        <v>132.38900000000001</v>
      </c>
      <c r="P1199" s="72">
        <v>119.154</v>
      </c>
      <c r="Q1199" s="72">
        <v>101</v>
      </c>
      <c r="R1199" s="72">
        <v>82.12</v>
      </c>
      <c r="S1199" s="72">
        <v>67.027000000000001</v>
      </c>
      <c r="T1199" s="72">
        <v>52.612000000000002</v>
      </c>
      <c r="U1199" s="72">
        <v>36.226999999999997</v>
      </c>
      <c r="V1199" s="72">
        <v>20.641999999999999</v>
      </c>
      <c r="W1199" s="72">
        <v>8.4700000000000006</v>
      </c>
      <c r="X1199" s="72">
        <v>2.5</v>
      </c>
      <c r="Y1199" s="72">
        <v>0.41399999999999998</v>
      </c>
      <c r="Z1199" s="72">
        <v>3.9E-2</v>
      </c>
      <c r="AA1199" s="72">
        <v>1E-3</v>
      </c>
      <c r="AB1199" s="4" t="s">
        <v>291</v>
      </c>
      <c r="AD1199" s="1">
        <f t="shared" si="18"/>
        <v>11.423999999999999</v>
      </c>
    </row>
    <row r="1200" spans="1:30" x14ac:dyDescent="0.3">
      <c r="A1200" s="65">
        <v>1199</v>
      </c>
      <c r="B1200" s="66" t="s">
        <v>323</v>
      </c>
      <c r="C1200" s="69" t="s">
        <v>111</v>
      </c>
      <c r="D1200" s="71"/>
      <c r="E1200" s="71">
        <v>624</v>
      </c>
      <c r="F1200" s="71">
        <v>2065</v>
      </c>
      <c r="G1200" s="72">
        <v>212.96600000000001</v>
      </c>
      <c r="H1200" s="72">
        <v>206.398</v>
      </c>
      <c r="I1200" s="72">
        <v>201.18600000000001</v>
      </c>
      <c r="J1200" s="72">
        <v>195.00899999999999</v>
      </c>
      <c r="K1200" s="72">
        <v>185.97300000000001</v>
      </c>
      <c r="L1200" s="72">
        <v>174.92400000000001</v>
      </c>
      <c r="M1200" s="72">
        <v>162.69499999999999</v>
      </c>
      <c r="N1200" s="72">
        <v>151.054</v>
      </c>
      <c r="O1200" s="72">
        <v>140.65899999999999</v>
      </c>
      <c r="P1200" s="72">
        <v>129.21</v>
      </c>
      <c r="Q1200" s="72">
        <v>115.02500000000001</v>
      </c>
      <c r="R1200" s="72">
        <v>95.772000000000006</v>
      </c>
      <c r="S1200" s="72">
        <v>75.599000000000004</v>
      </c>
      <c r="T1200" s="72">
        <v>58.674999999999997</v>
      </c>
      <c r="U1200" s="72">
        <v>42.311999999999998</v>
      </c>
      <c r="V1200" s="72">
        <v>25.11</v>
      </c>
      <c r="W1200" s="72">
        <v>11.194000000000001</v>
      </c>
      <c r="X1200" s="72">
        <v>3.1909999999999998</v>
      </c>
      <c r="Y1200" s="72">
        <v>0.57999999999999996</v>
      </c>
      <c r="Z1200" s="72">
        <v>5.2999999999999999E-2</v>
      </c>
      <c r="AA1200" s="72">
        <v>1E-3</v>
      </c>
      <c r="AB1200" s="4">
        <v>1.964</v>
      </c>
      <c r="AD1200" s="1">
        <f t="shared" si="18"/>
        <v>16.983000000000001</v>
      </c>
    </row>
    <row r="1201" spans="1:30" x14ac:dyDescent="0.3">
      <c r="A1201" s="65">
        <v>1200</v>
      </c>
      <c r="B1201" s="66" t="s">
        <v>323</v>
      </c>
      <c r="C1201" s="69" t="s">
        <v>111</v>
      </c>
      <c r="D1201" s="71"/>
      <c r="E1201" s="71">
        <v>624</v>
      </c>
      <c r="F1201" s="71">
        <v>2070</v>
      </c>
      <c r="G1201" s="72">
        <v>215.93700000000001</v>
      </c>
      <c r="H1201" s="72">
        <v>210.4</v>
      </c>
      <c r="I1201" s="72">
        <v>205.21600000000001</v>
      </c>
      <c r="J1201" s="72">
        <v>199.98</v>
      </c>
      <c r="K1201" s="72">
        <v>193.245</v>
      </c>
      <c r="L1201" s="72">
        <v>183.92500000000001</v>
      </c>
      <c r="M1201" s="72">
        <v>172.851</v>
      </c>
      <c r="N1201" s="72">
        <v>160.47800000000001</v>
      </c>
      <c r="O1201" s="72">
        <v>148.47999999999999</v>
      </c>
      <c r="P1201" s="72">
        <v>137.434</v>
      </c>
      <c r="Q1201" s="72">
        <v>124.901</v>
      </c>
      <c r="R1201" s="72">
        <v>109.27200000000001</v>
      </c>
      <c r="S1201" s="72">
        <v>88.397999999999996</v>
      </c>
      <c r="T1201" s="72">
        <v>66.417000000000002</v>
      </c>
      <c r="U1201" s="72">
        <v>47.453000000000003</v>
      </c>
      <c r="V1201" s="72">
        <v>29.606999999999999</v>
      </c>
      <c r="W1201" s="72">
        <v>13.836</v>
      </c>
      <c r="X1201" s="72">
        <v>4.319</v>
      </c>
      <c r="Y1201" s="72">
        <v>0.76500000000000001</v>
      </c>
      <c r="Z1201" s="72">
        <v>7.5999999999999998E-2</v>
      </c>
      <c r="AA1201" s="72">
        <v>2E-3</v>
      </c>
      <c r="AB1201" s="4">
        <v>2.3029999999999999</v>
      </c>
      <c r="AD1201" s="1">
        <f t="shared" si="18"/>
        <v>21.301000000000002</v>
      </c>
    </row>
    <row r="1202" spans="1:30" x14ac:dyDescent="0.3">
      <c r="A1202" s="65">
        <v>1201</v>
      </c>
      <c r="B1202" s="66" t="s">
        <v>323</v>
      </c>
      <c r="C1202" s="69" t="s">
        <v>111</v>
      </c>
      <c r="D1202" s="71"/>
      <c r="E1202" s="71">
        <v>624</v>
      </c>
      <c r="F1202" s="71">
        <v>2075</v>
      </c>
      <c r="G1202" s="72">
        <v>218.101</v>
      </c>
      <c r="H1202" s="72">
        <v>213.66</v>
      </c>
      <c r="I1202" s="72">
        <v>209.30500000000001</v>
      </c>
      <c r="J1202" s="72">
        <v>204.07499999999999</v>
      </c>
      <c r="K1202" s="72">
        <v>198.285</v>
      </c>
      <c r="L1202" s="72">
        <v>191.24799999999999</v>
      </c>
      <c r="M1202" s="72">
        <v>181.87799999999999</v>
      </c>
      <c r="N1202" s="72">
        <v>170.63200000000001</v>
      </c>
      <c r="O1202" s="72">
        <v>157.88999999999999</v>
      </c>
      <c r="P1202" s="72">
        <v>145.24100000000001</v>
      </c>
      <c r="Q1202" s="72">
        <v>133.029</v>
      </c>
      <c r="R1202" s="72">
        <v>118.86799999999999</v>
      </c>
      <c r="S1202" s="72">
        <v>101.121</v>
      </c>
      <c r="T1202" s="72">
        <v>77.948999999999998</v>
      </c>
      <c r="U1202" s="72">
        <v>54.018999999999998</v>
      </c>
      <c r="V1202" s="72">
        <v>33.523000000000003</v>
      </c>
      <c r="W1202" s="72">
        <v>16.574999999999999</v>
      </c>
      <c r="X1202" s="72">
        <v>5.4660000000000002</v>
      </c>
      <c r="Y1202" s="72">
        <v>1.0680000000000001</v>
      </c>
      <c r="Z1202" s="72">
        <v>0.10299999999999999</v>
      </c>
      <c r="AA1202" s="72">
        <v>3.0000000000000001E-3</v>
      </c>
      <c r="AB1202" s="4">
        <v>3.2090000000000001</v>
      </c>
      <c r="AD1202" s="1">
        <f t="shared" si="18"/>
        <v>26.424000000000003</v>
      </c>
    </row>
    <row r="1203" spans="1:30" x14ac:dyDescent="0.3">
      <c r="A1203" s="65">
        <v>1202</v>
      </c>
      <c r="B1203" s="66" t="s">
        <v>323</v>
      </c>
      <c r="C1203" s="69" t="s">
        <v>111</v>
      </c>
      <c r="D1203" s="71"/>
      <c r="E1203" s="71">
        <v>624</v>
      </c>
      <c r="F1203" s="71">
        <v>2080</v>
      </c>
      <c r="G1203" s="72">
        <v>218.15799999999999</v>
      </c>
      <c r="H1203" s="72">
        <v>216.07300000000001</v>
      </c>
      <c r="I1203" s="72">
        <v>212.64400000000001</v>
      </c>
      <c r="J1203" s="72">
        <v>208.22499999999999</v>
      </c>
      <c r="K1203" s="72">
        <v>202.45</v>
      </c>
      <c r="L1203" s="72">
        <v>196.35400000000001</v>
      </c>
      <c r="M1203" s="72">
        <v>189.24199999999999</v>
      </c>
      <c r="N1203" s="72">
        <v>179.67400000000001</v>
      </c>
      <c r="O1203" s="72">
        <v>168.02799999999999</v>
      </c>
      <c r="P1203" s="72">
        <v>154.608</v>
      </c>
      <c r="Q1203" s="72">
        <v>140.75700000000001</v>
      </c>
      <c r="R1203" s="72">
        <v>126.81399999999999</v>
      </c>
      <c r="S1203" s="72">
        <v>110.26600000000001</v>
      </c>
      <c r="T1203" s="72">
        <v>89.475999999999999</v>
      </c>
      <c r="U1203" s="72">
        <v>63.741999999999997</v>
      </c>
      <c r="V1203" s="72">
        <v>38.511000000000003</v>
      </c>
      <c r="W1203" s="72">
        <v>19.048999999999999</v>
      </c>
      <c r="X1203" s="72">
        <v>6.6970000000000001</v>
      </c>
      <c r="Y1203" s="72">
        <v>1.39</v>
      </c>
      <c r="Z1203" s="72">
        <v>0.15</v>
      </c>
      <c r="AA1203" s="72">
        <v>4.0000000000000001E-3</v>
      </c>
      <c r="AB1203" s="4">
        <v>5.1029999999999998</v>
      </c>
      <c r="AD1203" s="1">
        <f t="shared" si="18"/>
        <v>32.393000000000001</v>
      </c>
    </row>
    <row r="1204" spans="1:30" x14ac:dyDescent="0.3">
      <c r="A1204" s="65">
        <v>1203</v>
      </c>
      <c r="B1204" s="66" t="s">
        <v>323</v>
      </c>
      <c r="C1204" s="69" t="s">
        <v>111</v>
      </c>
      <c r="D1204" s="71"/>
      <c r="E1204" s="71">
        <v>624</v>
      </c>
      <c r="F1204" s="71">
        <v>2085</v>
      </c>
      <c r="G1204" s="72">
        <v>216.767</v>
      </c>
      <c r="H1204" s="72">
        <v>216.333</v>
      </c>
      <c r="I1204" s="72">
        <v>215.124</v>
      </c>
      <c r="J1204" s="72">
        <v>211.61099999999999</v>
      </c>
      <c r="K1204" s="72">
        <v>206.64599999999999</v>
      </c>
      <c r="L1204" s="72">
        <v>200.56700000000001</v>
      </c>
      <c r="M1204" s="72">
        <v>194.38</v>
      </c>
      <c r="N1204" s="72">
        <v>187.047</v>
      </c>
      <c r="O1204" s="72">
        <v>177.05699999999999</v>
      </c>
      <c r="P1204" s="72">
        <v>164.70099999999999</v>
      </c>
      <c r="Q1204" s="72">
        <v>150.054</v>
      </c>
      <c r="R1204" s="72">
        <v>134.49100000000001</v>
      </c>
      <c r="S1204" s="72">
        <v>118.08499999999999</v>
      </c>
      <c r="T1204" s="72">
        <v>98.158000000000001</v>
      </c>
      <c r="U1204" s="72">
        <v>73.885000000000005</v>
      </c>
      <c r="V1204" s="72">
        <v>46.16</v>
      </c>
      <c r="W1204" s="72">
        <v>22.411999999999999</v>
      </c>
      <c r="X1204" s="72">
        <v>7.9539999999999997</v>
      </c>
      <c r="Y1204" s="72">
        <v>1.77</v>
      </c>
      <c r="Z1204" s="72">
        <v>0.20200000000000001</v>
      </c>
      <c r="AA1204" s="72">
        <v>6.0000000000000001E-3</v>
      </c>
      <c r="AB1204" s="4">
        <v>8.1809999999999992</v>
      </c>
      <c r="AD1204" s="1">
        <f t="shared" si="18"/>
        <v>40.524999999999999</v>
      </c>
    </row>
    <row r="1205" spans="1:30" x14ac:dyDescent="0.3">
      <c r="A1205" s="65">
        <v>1204</v>
      </c>
      <c r="B1205" s="66" t="s">
        <v>323</v>
      </c>
      <c r="C1205" s="69" t="s">
        <v>111</v>
      </c>
      <c r="D1205" s="71"/>
      <c r="E1205" s="71">
        <v>624</v>
      </c>
      <c r="F1205" s="71">
        <v>2090</v>
      </c>
      <c r="G1205" s="72">
        <v>214.50399999999999</v>
      </c>
      <c r="H1205" s="72">
        <v>215.13200000000001</v>
      </c>
      <c r="I1205" s="72">
        <v>215.45500000000001</v>
      </c>
      <c r="J1205" s="72">
        <v>214.14699999999999</v>
      </c>
      <c r="K1205" s="72">
        <v>210.089</v>
      </c>
      <c r="L1205" s="72">
        <v>204.815</v>
      </c>
      <c r="M1205" s="72">
        <v>198.643</v>
      </c>
      <c r="N1205" s="72">
        <v>192.23099999999999</v>
      </c>
      <c r="O1205" s="72">
        <v>184.45599999999999</v>
      </c>
      <c r="P1205" s="72">
        <v>173.73</v>
      </c>
      <c r="Q1205" s="72">
        <v>160.08799999999999</v>
      </c>
      <c r="R1205" s="72">
        <v>143.70500000000001</v>
      </c>
      <c r="S1205" s="72">
        <v>125.70099999999999</v>
      </c>
      <c r="T1205" s="72">
        <v>105.73699999999999</v>
      </c>
      <c r="U1205" s="72">
        <v>81.822999999999993</v>
      </c>
      <c r="V1205" s="72">
        <v>54.33</v>
      </c>
      <c r="W1205" s="72">
        <v>27.501000000000001</v>
      </c>
      <c r="X1205" s="72">
        <v>9.6679999999999993</v>
      </c>
      <c r="Y1205" s="72">
        <v>2.1880000000000002</v>
      </c>
      <c r="Z1205" s="72">
        <v>0.27</v>
      </c>
      <c r="AA1205" s="72">
        <v>8.9999999999999993E-3</v>
      </c>
      <c r="AB1205" s="4">
        <v>13.129</v>
      </c>
      <c r="AD1205" s="1">
        <f t="shared" si="18"/>
        <v>52.765000000000001</v>
      </c>
    </row>
    <row r="1206" spans="1:30" x14ac:dyDescent="0.3">
      <c r="A1206" s="65">
        <v>1205</v>
      </c>
      <c r="B1206" s="66" t="s">
        <v>323</v>
      </c>
      <c r="C1206" s="69" t="s">
        <v>111</v>
      </c>
      <c r="D1206" s="71"/>
      <c r="E1206" s="71">
        <v>624</v>
      </c>
      <c r="F1206" s="71">
        <v>2095</v>
      </c>
      <c r="G1206" s="72">
        <v>212.202</v>
      </c>
      <c r="H1206" s="72">
        <v>213.05600000000001</v>
      </c>
      <c r="I1206" s="72">
        <v>214.32900000000001</v>
      </c>
      <c r="J1206" s="72">
        <v>214.536</v>
      </c>
      <c r="K1206" s="72">
        <v>212.685</v>
      </c>
      <c r="L1206" s="72">
        <v>208.322</v>
      </c>
      <c r="M1206" s="72">
        <v>202.94900000000001</v>
      </c>
      <c r="N1206" s="72">
        <v>196.55099999999999</v>
      </c>
      <c r="O1206" s="72">
        <v>189.70099999999999</v>
      </c>
      <c r="P1206" s="72">
        <v>181.17</v>
      </c>
      <c r="Q1206" s="72">
        <v>169.107</v>
      </c>
      <c r="R1206" s="72">
        <v>153.661</v>
      </c>
      <c r="S1206" s="72">
        <v>134.79900000000001</v>
      </c>
      <c r="T1206" s="72">
        <v>113.193</v>
      </c>
      <c r="U1206" s="72">
        <v>88.942999999999998</v>
      </c>
      <c r="V1206" s="72">
        <v>61.058</v>
      </c>
      <c r="W1206" s="72">
        <v>33.113</v>
      </c>
      <c r="X1206" s="72">
        <v>12.247</v>
      </c>
      <c r="Y1206" s="72">
        <v>2.7650000000000001</v>
      </c>
      <c r="Z1206" s="72">
        <v>0.34899999999999998</v>
      </c>
      <c r="AA1206" s="72">
        <v>1.2999999999999999E-2</v>
      </c>
      <c r="AB1206" s="4" t="s">
        <v>291</v>
      </c>
      <c r="AD1206" s="1">
        <f t="shared" si="18"/>
        <v>48.486999999999995</v>
      </c>
    </row>
    <row r="1207" spans="1:30" x14ac:dyDescent="0.3">
      <c r="A1207" s="65">
        <v>1206</v>
      </c>
      <c r="B1207" s="66" t="s">
        <v>323</v>
      </c>
      <c r="C1207" s="69" t="s">
        <v>111</v>
      </c>
      <c r="D1207" s="71"/>
      <c r="E1207" s="71">
        <v>624</v>
      </c>
      <c r="F1207" s="71">
        <v>2100</v>
      </c>
      <c r="G1207" s="72">
        <v>209.792</v>
      </c>
      <c r="H1207" s="72">
        <v>210.93199999999999</v>
      </c>
      <c r="I1207" s="72">
        <v>212.327</v>
      </c>
      <c r="J1207" s="72">
        <v>213.477</v>
      </c>
      <c r="K1207" s="72">
        <v>213.15600000000001</v>
      </c>
      <c r="L1207" s="72">
        <v>210.999</v>
      </c>
      <c r="M1207" s="72">
        <v>206.52699999999999</v>
      </c>
      <c r="N1207" s="72">
        <v>200.93199999999999</v>
      </c>
      <c r="O1207" s="72">
        <v>194.113</v>
      </c>
      <c r="P1207" s="72">
        <v>186.52</v>
      </c>
      <c r="Q1207" s="72">
        <v>176.61699999999999</v>
      </c>
      <c r="R1207" s="72">
        <v>162.696</v>
      </c>
      <c r="S1207" s="72">
        <v>144.67500000000001</v>
      </c>
      <c r="T1207" s="72">
        <v>122.09099999999999</v>
      </c>
      <c r="U1207" s="72">
        <v>96.105999999999995</v>
      </c>
      <c r="V1207" s="72">
        <v>67.378</v>
      </c>
      <c r="W1207" s="72">
        <v>38.090000000000003</v>
      </c>
      <c r="X1207" s="72">
        <v>15.24</v>
      </c>
      <c r="Y1207" s="72">
        <v>3.6480000000000001</v>
      </c>
      <c r="Z1207" s="72">
        <v>0.45900000000000002</v>
      </c>
      <c r="AA1207" s="72">
        <v>1.7999999999999999E-2</v>
      </c>
      <c r="AB1207" s="4" t="s">
        <v>291</v>
      </c>
      <c r="AD1207" s="1">
        <f t="shared" si="18"/>
        <v>57.455000000000013</v>
      </c>
    </row>
    <row r="1208" spans="1:30" x14ac:dyDescent="0.3">
      <c r="A1208" s="65">
        <v>1207</v>
      </c>
      <c r="B1208" s="66" t="s">
        <v>323</v>
      </c>
      <c r="C1208" s="69" t="s">
        <v>112</v>
      </c>
      <c r="D1208" s="71"/>
      <c r="E1208" s="71">
        <v>430</v>
      </c>
      <c r="F1208" s="71">
        <v>2015</v>
      </c>
      <c r="G1208" s="72">
        <v>359.875</v>
      </c>
      <c r="H1208" s="72">
        <v>325.346</v>
      </c>
      <c r="I1208" s="72">
        <v>288.31799999999998</v>
      </c>
      <c r="J1208" s="72">
        <v>241.72800000000001</v>
      </c>
      <c r="K1208" s="72">
        <v>197.69399999999999</v>
      </c>
      <c r="L1208" s="72">
        <v>174.08199999999999</v>
      </c>
      <c r="M1208" s="72">
        <v>152.35599999999999</v>
      </c>
      <c r="N1208" s="72">
        <v>126.574</v>
      </c>
      <c r="O1208" s="72">
        <v>102.996</v>
      </c>
      <c r="P1208" s="72">
        <v>82.043000000000006</v>
      </c>
      <c r="Q1208" s="72">
        <v>65.301000000000002</v>
      </c>
      <c r="R1208" s="72">
        <v>51.012999999999998</v>
      </c>
      <c r="S1208" s="72">
        <v>38.046999999999997</v>
      </c>
      <c r="T1208" s="72">
        <v>26.716999999999999</v>
      </c>
      <c r="U1208" s="72">
        <v>19.904</v>
      </c>
      <c r="V1208" s="72">
        <v>10.79</v>
      </c>
      <c r="W1208" s="72">
        <v>4.266</v>
      </c>
      <c r="X1208" s="72">
        <v>1.079</v>
      </c>
      <c r="Y1208" s="72">
        <v>0.15</v>
      </c>
      <c r="Z1208" s="72">
        <v>8.9999999999999993E-3</v>
      </c>
      <c r="AA1208" s="72">
        <v>0</v>
      </c>
      <c r="AB1208" s="4" t="s">
        <v>291</v>
      </c>
      <c r="AD1208" s="1">
        <f t="shared" si="18"/>
        <v>5.5040000000000004</v>
      </c>
    </row>
    <row r="1209" spans="1:30" x14ac:dyDescent="0.3">
      <c r="A1209" s="65">
        <v>1208</v>
      </c>
      <c r="B1209" s="66" t="s">
        <v>323</v>
      </c>
      <c r="C1209" s="69" t="s">
        <v>112</v>
      </c>
      <c r="D1209" s="71"/>
      <c r="E1209" s="71">
        <v>430</v>
      </c>
      <c r="F1209" s="71">
        <v>2020</v>
      </c>
      <c r="G1209" s="72">
        <v>391.262</v>
      </c>
      <c r="H1209" s="72">
        <v>352.27800000000002</v>
      </c>
      <c r="I1209" s="72">
        <v>320.96100000000001</v>
      </c>
      <c r="J1209" s="72">
        <v>284.54700000000003</v>
      </c>
      <c r="K1209" s="72">
        <v>237.41800000000001</v>
      </c>
      <c r="L1209" s="72">
        <v>193.59399999999999</v>
      </c>
      <c r="M1209" s="72">
        <v>170.316</v>
      </c>
      <c r="N1209" s="72">
        <v>148.63800000000001</v>
      </c>
      <c r="O1209" s="72">
        <v>122.845</v>
      </c>
      <c r="P1209" s="72">
        <v>99.111999999999995</v>
      </c>
      <c r="Q1209" s="72">
        <v>77.881</v>
      </c>
      <c r="R1209" s="72">
        <v>60.656999999999996</v>
      </c>
      <c r="S1209" s="72">
        <v>45.762</v>
      </c>
      <c r="T1209" s="72">
        <v>32.273000000000003</v>
      </c>
      <c r="U1209" s="72">
        <v>20.574000000000002</v>
      </c>
      <c r="V1209" s="72">
        <v>12.89</v>
      </c>
      <c r="W1209" s="72">
        <v>5.2480000000000002</v>
      </c>
      <c r="X1209" s="72">
        <v>1.337</v>
      </c>
      <c r="Y1209" s="72">
        <v>0.183</v>
      </c>
      <c r="Z1209" s="72">
        <v>1.2E-2</v>
      </c>
      <c r="AA1209" s="72">
        <v>0</v>
      </c>
      <c r="AB1209" s="4" t="s">
        <v>291</v>
      </c>
      <c r="AD1209" s="1">
        <f t="shared" si="18"/>
        <v>6.7799999999999994</v>
      </c>
    </row>
    <row r="1210" spans="1:30" x14ac:dyDescent="0.3">
      <c r="A1210" s="65">
        <v>1209</v>
      </c>
      <c r="B1210" s="66" t="s">
        <v>323</v>
      </c>
      <c r="C1210" s="69" t="s">
        <v>112</v>
      </c>
      <c r="D1210" s="71"/>
      <c r="E1210" s="71">
        <v>430</v>
      </c>
      <c r="F1210" s="71">
        <v>2025</v>
      </c>
      <c r="G1210" s="72">
        <v>425.53300000000002</v>
      </c>
      <c r="H1210" s="72">
        <v>384.55799999999999</v>
      </c>
      <c r="I1210" s="72">
        <v>348.322</v>
      </c>
      <c r="J1210" s="72">
        <v>317.44200000000001</v>
      </c>
      <c r="K1210" s="72">
        <v>280.339</v>
      </c>
      <c r="L1210" s="72">
        <v>233.33500000000001</v>
      </c>
      <c r="M1210" s="72">
        <v>190.05600000000001</v>
      </c>
      <c r="N1210" s="72">
        <v>166.78700000000001</v>
      </c>
      <c r="O1210" s="72">
        <v>144.87899999999999</v>
      </c>
      <c r="P1210" s="72">
        <v>118.782</v>
      </c>
      <c r="Q1210" s="72">
        <v>94.597999999999999</v>
      </c>
      <c r="R1210" s="72">
        <v>72.792000000000002</v>
      </c>
      <c r="S1210" s="72">
        <v>54.807000000000002</v>
      </c>
      <c r="T1210" s="72">
        <v>39.152999999999999</v>
      </c>
      <c r="U1210" s="72">
        <v>25.14</v>
      </c>
      <c r="V1210" s="72">
        <v>13.537000000000001</v>
      </c>
      <c r="W1210" s="72">
        <v>6.4249999999999998</v>
      </c>
      <c r="X1210" s="72">
        <v>1.704</v>
      </c>
      <c r="Y1210" s="72">
        <v>0.23699999999999999</v>
      </c>
      <c r="Z1210" s="72">
        <v>1.4999999999999999E-2</v>
      </c>
      <c r="AA1210" s="72">
        <v>1E-3</v>
      </c>
      <c r="AB1210" s="4" t="s">
        <v>291</v>
      </c>
      <c r="AD1210" s="1">
        <f t="shared" si="18"/>
        <v>8.3819999999999997</v>
      </c>
    </row>
    <row r="1211" spans="1:30" x14ac:dyDescent="0.3">
      <c r="A1211" s="65">
        <v>1210</v>
      </c>
      <c r="B1211" s="66" t="s">
        <v>323</v>
      </c>
      <c r="C1211" s="69" t="s">
        <v>112</v>
      </c>
      <c r="D1211" s="71"/>
      <c r="E1211" s="71">
        <v>430</v>
      </c>
      <c r="F1211" s="71">
        <v>2030</v>
      </c>
      <c r="G1211" s="72">
        <v>460.69200000000001</v>
      </c>
      <c r="H1211" s="72">
        <v>419.79199999999997</v>
      </c>
      <c r="I1211" s="72">
        <v>380.96899999999999</v>
      </c>
      <c r="J1211" s="72">
        <v>345.05</v>
      </c>
      <c r="K1211" s="72">
        <v>313.37099999999998</v>
      </c>
      <c r="L1211" s="72">
        <v>276.13400000000001</v>
      </c>
      <c r="M1211" s="72">
        <v>229.589</v>
      </c>
      <c r="N1211" s="72">
        <v>186.53100000000001</v>
      </c>
      <c r="O1211" s="72">
        <v>162.989</v>
      </c>
      <c r="P1211" s="72">
        <v>140.518</v>
      </c>
      <c r="Q1211" s="72">
        <v>113.776</v>
      </c>
      <c r="R1211" s="72">
        <v>88.799000000000007</v>
      </c>
      <c r="S1211" s="72">
        <v>66.132000000000005</v>
      </c>
      <c r="T1211" s="72">
        <v>47.225999999999999</v>
      </c>
      <c r="U1211" s="72">
        <v>30.82</v>
      </c>
      <c r="V1211" s="72">
        <v>16.835000000000001</v>
      </c>
      <c r="W1211" s="72">
        <v>6.9470000000000001</v>
      </c>
      <c r="X1211" s="72">
        <v>2.1880000000000002</v>
      </c>
      <c r="Y1211" s="72">
        <v>0.32700000000000001</v>
      </c>
      <c r="Z1211" s="72">
        <v>2.1999999999999999E-2</v>
      </c>
      <c r="AA1211" s="72">
        <v>1E-3</v>
      </c>
      <c r="AB1211" s="4" t="s">
        <v>291</v>
      </c>
      <c r="AD1211" s="1">
        <f t="shared" si="18"/>
        <v>9.4849999999999994</v>
      </c>
    </row>
    <row r="1212" spans="1:30" x14ac:dyDescent="0.3">
      <c r="A1212" s="65">
        <v>1211</v>
      </c>
      <c r="B1212" s="66" t="s">
        <v>323</v>
      </c>
      <c r="C1212" s="69" t="s">
        <v>112</v>
      </c>
      <c r="D1212" s="71"/>
      <c r="E1212" s="71">
        <v>430</v>
      </c>
      <c r="F1212" s="71">
        <v>2035</v>
      </c>
      <c r="G1212" s="72">
        <v>493.06900000000002</v>
      </c>
      <c r="H1212" s="72">
        <v>455.73</v>
      </c>
      <c r="I1212" s="72">
        <v>416.50900000000001</v>
      </c>
      <c r="J1212" s="72">
        <v>377.9</v>
      </c>
      <c r="K1212" s="72">
        <v>341.19400000000002</v>
      </c>
      <c r="L1212" s="72">
        <v>309.23500000000001</v>
      </c>
      <c r="M1212" s="72">
        <v>272.21699999999998</v>
      </c>
      <c r="N1212" s="72">
        <v>225.80600000000001</v>
      </c>
      <c r="O1212" s="72">
        <v>182.684</v>
      </c>
      <c r="P1212" s="72">
        <v>158.511</v>
      </c>
      <c r="Q1212" s="72">
        <v>135.03800000000001</v>
      </c>
      <c r="R1212" s="72">
        <v>107.23099999999999</v>
      </c>
      <c r="S1212" s="72">
        <v>81.091999999999999</v>
      </c>
      <c r="T1212" s="72">
        <v>57.37</v>
      </c>
      <c r="U1212" s="72">
        <v>37.542999999999999</v>
      </c>
      <c r="V1212" s="72">
        <v>20.983000000000001</v>
      </c>
      <c r="W1212" s="72">
        <v>8.8819999999999997</v>
      </c>
      <c r="X1212" s="72">
        <v>2.4750000000000001</v>
      </c>
      <c r="Y1212" s="72">
        <v>0.44900000000000001</v>
      </c>
      <c r="Z1212" s="72">
        <v>3.3000000000000002E-2</v>
      </c>
      <c r="AA1212" s="72">
        <v>1E-3</v>
      </c>
      <c r="AB1212" s="4" t="s">
        <v>291</v>
      </c>
      <c r="AD1212" s="1">
        <f t="shared" si="18"/>
        <v>11.839999999999998</v>
      </c>
    </row>
    <row r="1213" spans="1:30" x14ac:dyDescent="0.3">
      <c r="A1213" s="65">
        <v>1212</v>
      </c>
      <c r="B1213" s="66" t="s">
        <v>323</v>
      </c>
      <c r="C1213" s="69" t="s">
        <v>112</v>
      </c>
      <c r="D1213" s="71"/>
      <c r="E1213" s="71">
        <v>430</v>
      </c>
      <c r="F1213" s="71">
        <v>2040</v>
      </c>
      <c r="G1213" s="72">
        <v>522.16300000000001</v>
      </c>
      <c r="H1213" s="72">
        <v>488.74599999999998</v>
      </c>
      <c r="I1213" s="72">
        <v>452.71199999999999</v>
      </c>
      <c r="J1213" s="72">
        <v>413.59899999999999</v>
      </c>
      <c r="K1213" s="72">
        <v>374.19600000000003</v>
      </c>
      <c r="L1213" s="72">
        <v>337.20299999999997</v>
      </c>
      <c r="M1213" s="72">
        <v>305.32100000000003</v>
      </c>
      <c r="N1213" s="72">
        <v>268.20400000000001</v>
      </c>
      <c r="O1213" s="72">
        <v>221.608</v>
      </c>
      <c r="P1213" s="72">
        <v>178.07599999999999</v>
      </c>
      <c r="Q1213" s="72">
        <v>152.75899999999999</v>
      </c>
      <c r="R1213" s="72">
        <v>127.73</v>
      </c>
      <c r="S1213" s="72">
        <v>98.385999999999996</v>
      </c>
      <c r="T1213" s="72">
        <v>70.787000000000006</v>
      </c>
      <c r="U1213" s="72">
        <v>46.03</v>
      </c>
      <c r="V1213" s="72">
        <v>25.951000000000001</v>
      </c>
      <c r="W1213" s="72">
        <v>11.355</v>
      </c>
      <c r="X1213" s="72">
        <v>3.2959999999999998</v>
      </c>
      <c r="Y1213" s="72">
        <v>0.53900000000000003</v>
      </c>
      <c r="Z1213" s="72">
        <v>4.8000000000000001E-2</v>
      </c>
      <c r="AA1213" s="72">
        <v>2E-3</v>
      </c>
      <c r="AB1213" s="4" t="s">
        <v>291</v>
      </c>
      <c r="AD1213" s="1">
        <f t="shared" si="18"/>
        <v>15.24</v>
      </c>
    </row>
    <row r="1214" spans="1:30" x14ac:dyDescent="0.3">
      <c r="A1214" s="65">
        <v>1213</v>
      </c>
      <c r="B1214" s="66" t="s">
        <v>323</v>
      </c>
      <c r="C1214" s="69" t="s">
        <v>112</v>
      </c>
      <c r="D1214" s="71"/>
      <c r="E1214" s="71">
        <v>430</v>
      </c>
      <c r="F1214" s="71">
        <v>2045</v>
      </c>
      <c r="G1214" s="72">
        <v>547.197</v>
      </c>
      <c r="H1214" s="72">
        <v>518.197</v>
      </c>
      <c r="I1214" s="72">
        <v>485.87799999999999</v>
      </c>
      <c r="J1214" s="72">
        <v>449.86</v>
      </c>
      <c r="K1214" s="72">
        <v>409.88200000000001</v>
      </c>
      <c r="L1214" s="72">
        <v>370.14499999999998</v>
      </c>
      <c r="M1214" s="72">
        <v>333.21699999999998</v>
      </c>
      <c r="N1214" s="72">
        <v>301.11500000000001</v>
      </c>
      <c r="O1214" s="72">
        <v>263.572</v>
      </c>
      <c r="P1214" s="72">
        <v>216.43700000000001</v>
      </c>
      <c r="Q1214" s="72">
        <v>172.089</v>
      </c>
      <c r="R1214" s="72">
        <v>145.13900000000001</v>
      </c>
      <c r="S1214" s="72">
        <v>118.048</v>
      </c>
      <c r="T1214" s="72">
        <v>86.852000000000004</v>
      </c>
      <c r="U1214" s="72">
        <v>57.804000000000002</v>
      </c>
      <c r="V1214" s="72">
        <v>32.712000000000003</v>
      </c>
      <c r="W1214" s="72">
        <v>14.64</v>
      </c>
      <c r="X1214" s="72">
        <v>4.4649999999999999</v>
      </c>
      <c r="Y1214" s="72">
        <v>0.77100000000000002</v>
      </c>
      <c r="Z1214" s="72">
        <v>6.3E-2</v>
      </c>
      <c r="AA1214" s="72">
        <v>3.0000000000000001E-3</v>
      </c>
      <c r="AB1214" s="4">
        <v>0.76100000000000001</v>
      </c>
      <c r="AD1214" s="1">
        <f t="shared" si="18"/>
        <v>20.702999999999999</v>
      </c>
    </row>
    <row r="1215" spans="1:30" x14ac:dyDescent="0.3">
      <c r="A1215" s="65">
        <v>1214</v>
      </c>
      <c r="B1215" s="66" t="s">
        <v>323</v>
      </c>
      <c r="C1215" s="69" t="s">
        <v>112</v>
      </c>
      <c r="D1215" s="71"/>
      <c r="E1215" s="71">
        <v>430</v>
      </c>
      <c r="F1215" s="71">
        <v>2050</v>
      </c>
      <c r="G1215" s="72">
        <v>569.976</v>
      </c>
      <c r="H1215" s="72">
        <v>543.53599999999994</v>
      </c>
      <c r="I1215" s="72">
        <v>515.47</v>
      </c>
      <c r="J1215" s="72">
        <v>483.08800000000002</v>
      </c>
      <c r="K1215" s="72">
        <v>446.12099999999998</v>
      </c>
      <c r="L1215" s="72">
        <v>405.74400000000003</v>
      </c>
      <c r="M1215" s="72">
        <v>366.04500000000002</v>
      </c>
      <c r="N1215" s="72">
        <v>328.90100000000001</v>
      </c>
      <c r="O1215" s="72">
        <v>296.24099999999999</v>
      </c>
      <c r="P1215" s="72">
        <v>257.84399999999999</v>
      </c>
      <c r="Q1215" s="72">
        <v>209.66900000000001</v>
      </c>
      <c r="R1215" s="72">
        <v>164.10499999999999</v>
      </c>
      <c r="S1215" s="72">
        <v>134.934</v>
      </c>
      <c r="T1215" s="72">
        <v>105.179</v>
      </c>
      <c r="U1215" s="72">
        <v>71.959999999999994</v>
      </c>
      <c r="V1215" s="72">
        <v>42.04</v>
      </c>
      <c r="W1215" s="72">
        <v>19.108000000000001</v>
      </c>
      <c r="X1215" s="72">
        <v>6.0439999999999996</v>
      </c>
      <c r="Y1215" s="72">
        <v>1.113</v>
      </c>
      <c r="Z1215" s="72">
        <v>9.7000000000000003E-2</v>
      </c>
      <c r="AA1215" s="72">
        <v>4.0000000000000001E-3</v>
      </c>
      <c r="AB1215" s="4">
        <v>0.68799999999999994</v>
      </c>
      <c r="AD1215" s="1">
        <f t="shared" si="18"/>
        <v>27.054000000000002</v>
      </c>
    </row>
    <row r="1216" spans="1:30" x14ac:dyDescent="0.3">
      <c r="A1216" s="65">
        <v>1215</v>
      </c>
      <c r="B1216" s="66" t="s">
        <v>323</v>
      </c>
      <c r="C1216" s="69" t="s">
        <v>112</v>
      </c>
      <c r="D1216" s="71"/>
      <c r="E1216" s="71">
        <v>430</v>
      </c>
      <c r="F1216" s="71">
        <v>2055</v>
      </c>
      <c r="G1216" s="72">
        <v>591.02800000000002</v>
      </c>
      <c r="H1216" s="72">
        <v>566.649</v>
      </c>
      <c r="I1216" s="72">
        <v>541.02200000000005</v>
      </c>
      <c r="J1216" s="72">
        <v>512.82000000000005</v>
      </c>
      <c r="K1216" s="72">
        <v>479.41199999999998</v>
      </c>
      <c r="L1216" s="72">
        <v>441.96</v>
      </c>
      <c r="M1216" s="72">
        <v>401.57</v>
      </c>
      <c r="N1216" s="72">
        <v>361.62700000000001</v>
      </c>
      <c r="O1216" s="72">
        <v>323.93700000000001</v>
      </c>
      <c r="P1216" s="72">
        <v>290.24900000000002</v>
      </c>
      <c r="Q1216" s="72">
        <v>250.34299999999999</v>
      </c>
      <c r="R1216" s="72">
        <v>200.63200000000001</v>
      </c>
      <c r="S1216" s="72">
        <v>153.369</v>
      </c>
      <c r="T1216" s="72">
        <v>121.19799999999999</v>
      </c>
      <c r="U1216" s="72">
        <v>88.257999999999996</v>
      </c>
      <c r="V1216" s="72">
        <v>53.404000000000003</v>
      </c>
      <c r="W1216" s="72">
        <v>25.324999999999999</v>
      </c>
      <c r="X1216" s="72">
        <v>8.2409999999999997</v>
      </c>
      <c r="Y1216" s="72">
        <v>1.593</v>
      </c>
      <c r="Z1216" s="72">
        <v>0.15</v>
      </c>
      <c r="AA1216" s="72">
        <v>6.0000000000000001E-3</v>
      </c>
      <c r="AB1216" s="4">
        <v>0.56299999999999994</v>
      </c>
      <c r="AD1216" s="1">
        <f t="shared" si="18"/>
        <v>35.878000000000007</v>
      </c>
    </row>
    <row r="1217" spans="1:30" x14ac:dyDescent="0.3">
      <c r="A1217" s="65">
        <v>1216</v>
      </c>
      <c r="B1217" s="66" t="s">
        <v>323</v>
      </c>
      <c r="C1217" s="69" t="s">
        <v>112</v>
      </c>
      <c r="D1217" s="71"/>
      <c r="E1217" s="71">
        <v>430</v>
      </c>
      <c r="F1217" s="71">
        <v>2060</v>
      </c>
      <c r="G1217" s="72">
        <v>609.096</v>
      </c>
      <c r="H1217" s="72">
        <v>588.01900000000001</v>
      </c>
      <c r="I1217" s="72">
        <v>564.33600000000001</v>
      </c>
      <c r="J1217" s="72">
        <v>538.52200000000005</v>
      </c>
      <c r="K1217" s="72">
        <v>509.25</v>
      </c>
      <c r="L1217" s="72">
        <v>475.279</v>
      </c>
      <c r="M1217" s="72">
        <v>437.738</v>
      </c>
      <c r="N1217" s="72">
        <v>397.06400000000002</v>
      </c>
      <c r="O1217" s="72">
        <v>356.55500000000001</v>
      </c>
      <c r="P1217" s="72">
        <v>317.85300000000001</v>
      </c>
      <c r="Q1217" s="72">
        <v>282.40499999999997</v>
      </c>
      <c r="R1217" s="72">
        <v>240.34200000000001</v>
      </c>
      <c r="S1217" s="72">
        <v>188.477</v>
      </c>
      <c r="T1217" s="72">
        <v>138.827</v>
      </c>
      <c r="U1217" s="72">
        <v>102.955</v>
      </c>
      <c r="V1217" s="72">
        <v>66.808000000000007</v>
      </c>
      <c r="W1217" s="72">
        <v>33.164000000000001</v>
      </c>
      <c r="X1217" s="72">
        <v>11.409000000000001</v>
      </c>
      <c r="Y1217" s="72">
        <v>2.3010000000000002</v>
      </c>
      <c r="Z1217" s="72">
        <v>0.22900000000000001</v>
      </c>
      <c r="AA1217" s="72">
        <v>0.01</v>
      </c>
      <c r="AB1217" s="4">
        <v>0.60899999999999999</v>
      </c>
      <c r="AD1217" s="1">
        <f t="shared" si="18"/>
        <v>47.722000000000001</v>
      </c>
    </row>
    <row r="1218" spans="1:30" x14ac:dyDescent="0.3">
      <c r="A1218" s="65">
        <v>1217</v>
      </c>
      <c r="B1218" s="66" t="s">
        <v>323</v>
      </c>
      <c r="C1218" s="69" t="s">
        <v>112</v>
      </c>
      <c r="D1218" s="71"/>
      <c r="E1218" s="71">
        <v>430</v>
      </c>
      <c r="F1218" s="71">
        <v>2065</v>
      </c>
      <c r="G1218" s="72">
        <v>625.15099999999995</v>
      </c>
      <c r="H1218" s="72">
        <v>606.36099999999999</v>
      </c>
      <c r="I1218" s="72">
        <v>585.88699999999994</v>
      </c>
      <c r="J1218" s="72">
        <v>561.97699999999998</v>
      </c>
      <c r="K1218" s="72">
        <v>535.06100000000004</v>
      </c>
      <c r="L1218" s="72">
        <v>505.17</v>
      </c>
      <c r="M1218" s="72">
        <v>471.04</v>
      </c>
      <c r="N1218" s="72">
        <v>433.149</v>
      </c>
      <c r="O1218" s="72">
        <v>391.863</v>
      </c>
      <c r="P1218" s="72">
        <v>350.31799999999998</v>
      </c>
      <c r="Q1218" s="72">
        <v>309.83800000000002</v>
      </c>
      <c r="R1218" s="72">
        <v>271.89499999999998</v>
      </c>
      <c r="S1218" s="72">
        <v>226.79400000000001</v>
      </c>
      <c r="T1218" s="72">
        <v>171.78100000000001</v>
      </c>
      <c r="U1218" s="72">
        <v>119.205</v>
      </c>
      <c r="V1218" s="72">
        <v>79.305000000000007</v>
      </c>
      <c r="W1218" s="72">
        <v>42.636000000000003</v>
      </c>
      <c r="X1218" s="72">
        <v>15.548</v>
      </c>
      <c r="Y1218" s="72">
        <v>3.36</v>
      </c>
      <c r="Z1218" s="72">
        <v>0.35299999999999998</v>
      </c>
      <c r="AA1218" s="72">
        <v>1.6E-2</v>
      </c>
      <c r="AB1218" s="4">
        <v>0.45500000000000002</v>
      </c>
      <c r="AD1218" s="1">
        <f t="shared" si="18"/>
        <v>62.368000000000002</v>
      </c>
    </row>
    <row r="1219" spans="1:30" x14ac:dyDescent="0.3">
      <c r="A1219" s="65">
        <v>1218</v>
      </c>
      <c r="B1219" s="66" t="s">
        <v>323</v>
      </c>
      <c r="C1219" s="69" t="s">
        <v>112</v>
      </c>
      <c r="D1219" s="71"/>
      <c r="E1219" s="71">
        <v>430</v>
      </c>
      <c r="F1219" s="71">
        <v>2070</v>
      </c>
      <c r="G1219" s="72">
        <v>636.46100000000001</v>
      </c>
      <c r="H1219" s="72">
        <v>622.68700000000001</v>
      </c>
      <c r="I1219" s="72">
        <v>604.41300000000001</v>
      </c>
      <c r="J1219" s="72">
        <v>583.67600000000004</v>
      </c>
      <c r="K1219" s="72">
        <v>558.66200000000003</v>
      </c>
      <c r="L1219" s="72">
        <v>531.09299999999996</v>
      </c>
      <c r="M1219" s="72">
        <v>500.97899999999998</v>
      </c>
      <c r="N1219" s="72">
        <v>466.44299999999998</v>
      </c>
      <c r="O1219" s="72">
        <v>427.87799999999999</v>
      </c>
      <c r="P1219" s="72">
        <v>385.51100000000002</v>
      </c>
      <c r="Q1219" s="72">
        <v>342.11900000000003</v>
      </c>
      <c r="R1219" s="72">
        <v>299.14499999999998</v>
      </c>
      <c r="S1219" s="72">
        <v>257.69200000000001</v>
      </c>
      <c r="T1219" s="72">
        <v>208.107</v>
      </c>
      <c r="U1219" s="72">
        <v>149.09299999999999</v>
      </c>
      <c r="V1219" s="72">
        <v>93.432000000000002</v>
      </c>
      <c r="W1219" s="72">
        <v>52.018999999999998</v>
      </c>
      <c r="X1219" s="72">
        <v>20.814</v>
      </c>
      <c r="Y1219" s="72">
        <v>4.8380000000000001</v>
      </c>
      <c r="Z1219" s="72">
        <v>0.55000000000000004</v>
      </c>
      <c r="AA1219" s="72">
        <v>2.7E-2</v>
      </c>
      <c r="AB1219" s="4">
        <v>0.438</v>
      </c>
      <c r="AD1219" s="1">
        <f t="shared" ref="AD1219:AD1282" si="19">SUM(W1219:AB1219)</f>
        <v>78.685999999999993</v>
      </c>
    </row>
    <row r="1220" spans="1:30" x14ac:dyDescent="0.3">
      <c r="A1220" s="65">
        <v>1219</v>
      </c>
      <c r="B1220" s="66" t="s">
        <v>323</v>
      </c>
      <c r="C1220" s="69" t="s">
        <v>112</v>
      </c>
      <c r="D1220" s="71"/>
      <c r="E1220" s="71">
        <v>430</v>
      </c>
      <c r="F1220" s="71">
        <v>2075</v>
      </c>
      <c r="G1220" s="72">
        <v>643.70000000000005</v>
      </c>
      <c r="H1220" s="72">
        <v>634.20600000000002</v>
      </c>
      <c r="I1220" s="72">
        <v>620.89700000000005</v>
      </c>
      <c r="J1220" s="72">
        <v>602.34900000000005</v>
      </c>
      <c r="K1220" s="72">
        <v>580.524</v>
      </c>
      <c r="L1220" s="72">
        <v>554.86099999999999</v>
      </c>
      <c r="M1220" s="72">
        <v>527.05700000000002</v>
      </c>
      <c r="N1220" s="72">
        <v>496.50299999999999</v>
      </c>
      <c r="O1220" s="72">
        <v>461.24900000000002</v>
      </c>
      <c r="P1220" s="72">
        <v>421.51900000000001</v>
      </c>
      <c r="Q1220" s="72">
        <v>377.20400000000001</v>
      </c>
      <c r="R1220" s="72">
        <v>331.23500000000001</v>
      </c>
      <c r="S1220" s="72">
        <v>284.72199999999998</v>
      </c>
      <c r="T1220" s="72">
        <v>237.99799999999999</v>
      </c>
      <c r="U1220" s="72">
        <v>182.488</v>
      </c>
      <c r="V1220" s="72">
        <v>118.845</v>
      </c>
      <c r="W1220" s="72">
        <v>62.933999999999997</v>
      </c>
      <c r="X1220" s="72">
        <v>26.42</v>
      </c>
      <c r="Y1220" s="72">
        <v>6.8360000000000003</v>
      </c>
      <c r="Z1220" s="72">
        <v>0.84899999999999998</v>
      </c>
      <c r="AA1220" s="72">
        <v>4.3999999999999997E-2</v>
      </c>
      <c r="AB1220" s="4" t="s">
        <v>291</v>
      </c>
      <c r="AD1220" s="1">
        <f t="shared" si="19"/>
        <v>97.082999999999998</v>
      </c>
    </row>
    <row r="1221" spans="1:30" x14ac:dyDescent="0.3">
      <c r="A1221" s="65">
        <v>1220</v>
      </c>
      <c r="B1221" s="66" t="s">
        <v>323</v>
      </c>
      <c r="C1221" s="69" t="s">
        <v>112</v>
      </c>
      <c r="D1221" s="71"/>
      <c r="E1221" s="71">
        <v>430</v>
      </c>
      <c r="F1221" s="71">
        <v>2080</v>
      </c>
      <c r="G1221" s="72">
        <v>647.81500000000005</v>
      </c>
      <c r="H1221" s="72">
        <v>641.63800000000003</v>
      </c>
      <c r="I1221" s="72">
        <v>632.56799999999998</v>
      </c>
      <c r="J1221" s="72">
        <v>618.971</v>
      </c>
      <c r="K1221" s="72">
        <v>599.36099999999999</v>
      </c>
      <c r="L1221" s="72">
        <v>576.89499999999998</v>
      </c>
      <c r="M1221" s="72">
        <v>550.98900000000003</v>
      </c>
      <c r="N1221" s="72">
        <v>522.73699999999997</v>
      </c>
      <c r="O1221" s="72">
        <v>491.43200000000002</v>
      </c>
      <c r="P1221" s="72">
        <v>454.96699999999998</v>
      </c>
      <c r="Q1221" s="72">
        <v>413.16399999999999</v>
      </c>
      <c r="R1221" s="72">
        <v>366.15199999999999</v>
      </c>
      <c r="S1221" s="72">
        <v>316.512</v>
      </c>
      <c r="T1221" s="72">
        <v>264.55900000000003</v>
      </c>
      <c r="U1221" s="72">
        <v>210.727</v>
      </c>
      <c r="V1221" s="72">
        <v>147.803</v>
      </c>
      <c r="W1221" s="72">
        <v>82.128</v>
      </c>
      <c r="X1221" s="72">
        <v>33.225000000000001</v>
      </c>
      <c r="Y1221" s="72">
        <v>9.1579999999999995</v>
      </c>
      <c r="Z1221" s="72">
        <v>1.2829999999999999</v>
      </c>
      <c r="AA1221" s="72">
        <v>7.2999999999999995E-2</v>
      </c>
      <c r="AB1221" s="4" t="s">
        <v>291</v>
      </c>
      <c r="AD1221" s="1">
        <f t="shared" si="19"/>
        <v>125.867</v>
      </c>
    </row>
    <row r="1222" spans="1:30" x14ac:dyDescent="0.3">
      <c r="A1222" s="65">
        <v>1221</v>
      </c>
      <c r="B1222" s="66" t="s">
        <v>323</v>
      </c>
      <c r="C1222" s="69" t="s">
        <v>112</v>
      </c>
      <c r="D1222" s="71"/>
      <c r="E1222" s="71">
        <v>430</v>
      </c>
      <c r="F1222" s="71">
        <v>2085</v>
      </c>
      <c r="G1222" s="72">
        <v>648.46799999999996</v>
      </c>
      <c r="H1222" s="72">
        <v>645.94299999999998</v>
      </c>
      <c r="I1222" s="72">
        <v>640.149</v>
      </c>
      <c r="J1222" s="72">
        <v>630.79</v>
      </c>
      <c r="K1222" s="72">
        <v>616.16300000000001</v>
      </c>
      <c r="L1222" s="72">
        <v>595.92700000000002</v>
      </c>
      <c r="M1222" s="72">
        <v>573.20899999999995</v>
      </c>
      <c r="N1222" s="72">
        <v>546.86</v>
      </c>
      <c r="O1222" s="72">
        <v>517.86300000000006</v>
      </c>
      <c r="P1222" s="72">
        <v>485.32400000000001</v>
      </c>
      <c r="Q1222" s="72">
        <v>446.70299999999997</v>
      </c>
      <c r="R1222" s="72">
        <v>402.05599999999998</v>
      </c>
      <c r="S1222" s="72">
        <v>351.21699999999998</v>
      </c>
      <c r="T1222" s="72">
        <v>295.83600000000001</v>
      </c>
      <c r="U1222" s="72">
        <v>236.45500000000001</v>
      </c>
      <c r="V1222" s="72">
        <v>173.35300000000001</v>
      </c>
      <c r="W1222" s="72">
        <v>104.752</v>
      </c>
      <c r="X1222" s="72">
        <v>45.072000000000003</v>
      </c>
      <c r="Y1222" s="72">
        <v>12.164999999999999</v>
      </c>
      <c r="Z1222" s="72">
        <v>1.8460000000000001</v>
      </c>
      <c r="AA1222" s="72">
        <v>0.11899999999999999</v>
      </c>
      <c r="AB1222" s="4" t="s">
        <v>291</v>
      </c>
      <c r="AD1222" s="1">
        <f t="shared" si="19"/>
        <v>163.95400000000001</v>
      </c>
    </row>
    <row r="1223" spans="1:30" x14ac:dyDescent="0.3">
      <c r="A1223" s="65">
        <v>1222</v>
      </c>
      <c r="B1223" s="66" t="s">
        <v>323</v>
      </c>
      <c r="C1223" s="69" t="s">
        <v>112</v>
      </c>
      <c r="D1223" s="71"/>
      <c r="E1223" s="71">
        <v>430</v>
      </c>
      <c r="F1223" s="71">
        <v>2090</v>
      </c>
      <c r="G1223" s="72">
        <v>646.82000000000005</v>
      </c>
      <c r="H1223" s="72">
        <v>646.77</v>
      </c>
      <c r="I1223" s="72">
        <v>644.58900000000006</v>
      </c>
      <c r="J1223" s="72">
        <v>638.51199999999994</v>
      </c>
      <c r="K1223" s="72">
        <v>628.16899999999998</v>
      </c>
      <c r="L1223" s="72">
        <v>612.93200000000002</v>
      </c>
      <c r="M1223" s="72">
        <v>592.43899999999996</v>
      </c>
      <c r="N1223" s="72">
        <v>569.28300000000002</v>
      </c>
      <c r="O1223" s="72">
        <v>542.21100000000001</v>
      </c>
      <c r="P1223" s="72">
        <v>511.99099999999999</v>
      </c>
      <c r="Q1223" s="72">
        <v>477.262</v>
      </c>
      <c r="R1223" s="72">
        <v>435.71199999999999</v>
      </c>
      <c r="S1223" s="72">
        <v>387.04300000000001</v>
      </c>
      <c r="T1223" s="72">
        <v>330.10300000000001</v>
      </c>
      <c r="U1223" s="72">
        <v>266.77600000000001</v>
      </c>
      <c r="V1223" s="72">
        <v>197.423</v>
      </c>
      <c r="W1223" s="72">
        <v>125.872</v>
      </c>
      <c r="X1223" s="72">
        <v>59.691000000000003</v>
      </c>
      <c r="Y1223" s="72">
        <v>17.422999999999998</v>
      </c>
      <c r="Z1223" s="72">
        <v>2.6379999999999999</v>
      </c>
      <c r="AA1223" s="72">
        <v>0.186</v>
      </c>
      <c r="AB1223" s="4" t="s">
        <v>291</v>
      </c>
      <c r="AD1223" s="1">
        <f t="shared" si="19"/>
        <v>205.81</v>
      </c>
    </row>
    <row r="1224" spans="1:30" x14ac:dyDescent="0.3">
      <c r="A1224" s="65">
        <v>1223</v>
      </c>
      <c r="B1224" s="66" t="s">
        <v>323</v>
      </c>
      <c r="C1224" s="69" t="s">
        <v>112</v>
      </c>
      <c r="D1224" s="71"/>
      <c r="E1224" s="71">
        <v>430</v>
      </c>
      <c r="F1224" s="71">
        <v>2095</v>
      </c>
      <c r="G1224" s="72">
        <v>641.73599999999999</v>
      </c>
      <c r="H1224" s="72">
        <v>645.28800000000001</v>
      </c>
      <c r="I1224" s="72">
        <v>645.553</v>
      </c>
      <c r="J1224" s="72">
        <v>643.09699999999998</v>
      </c>
      <c r="K1224" s="72">
        <v>636.08500000000004</v>
      </c>
      <c r="L1224" s="72">
        <v>625.154</v>
      </c>
      <c r="M1224" s="72">
        <v>609.65200000000004</v>
      </c>
      <c r="N1224" s="72">
        <v>588.73599999999999</v>
      </c>
      <c r="O1224" s="72">
        <v>564.87199999999996</v>
      </c>
      <c r="P1224" s="72">
        <v>536.61599999999999</v>
      </c>
      <c r="Q1224" s="72">
        <v>504.22800000000001</v>
      </c>
      <c r="R1224" s="72">
        <v>466.54500000000002</v>
      </c>
      <c r="S1224" s="72">
        <v>420.86500000000001</v>
      </c>
      <c r="T1224" s="72">
        <v>365.71199999999999</v>
      </c>
      <c r="U1224" s="72">
        <v>300.21300000000002</v>
      </c>
      <c r="V1224" s="72">
        <v>225.91200000000001</v>
      </c>
      <c r="W1224" s="72">
        <v>146.72499999999999</v>
      </c>
      <c r="X1224" s="72">
        <v>74.403999999999996</v>
      </c>
      <c r="Y1224" s="72">
        <v>24.352</v>
      </c>
      <c r="Z1224" s="72">
        <v>4.0659999999999998</v>
      </c>
      <c r="AA1224" s="72">
        <v>0.28999999999999998</v>
      </c>
      <c r="AB1224" s="4" t="s">
        <v>291</v>
      </c>
      <c r="AD1224" s="1">
        <f t="shared" si="19"/>
        <v>249.83699999999999</v>
      </c>
    </row>
    <row r="1225" spans="1:30" x14ac:dyDescent="0.3">
      <c r="A1225" s="65">
        <v>1224</v>
      </c>
      <c r="B1225" s="66" t="s">
        <v>323</v>
      </c>
      <c r="C1225" s="69" t="s">
        <v>112</v>
      </c>
      <c r="D1225" s="71"/>
      <c r="E1225" s="71">
        <v>430</v>
      </c>
      <c r="F1225" s="71">
        <v>2100</v>
      </c>
      <c r="G1225" s="72">
        <v>635.30499999999995</v>
      </c>
      <c r="H1225" s="72">
        <v>640.36300000000006</v>
      </c>
      <c r="I1225" s="72">
        <v>644.19399999999996</v>
      </c>
      <c r="J1225" s="72">
        <v>644.202</v>
      </c>
      <c r="K1225" s="72">
        <v>640.87199999999996</v>
      </c>
      <c r="L1225" s="72">
        <v>633.30499999999995</v>
      </c>
      <c r="M1225" s="72">
        <v>622.11500000000001</v>
      </c>
      <c r="N1225" s="72">
        <v>606.20299999999997</v>
      </c>
      <c r="O1225" s="72">
        <v>584.61</v>
      </c>
      <c r="P1225" s="72">
        <v>559.60299999999995</v>
      </c>
      <c r="Q1225" s="72">
        <v>529.24699999999996</v>
      </c>
      <c r="R1225" s="72">
        <v>493.97399999999999</v>
      </c>
      <c r="S1225" s="72">
        <v>452.15199999999999</v>
      </c>
      <c r="T1225" s="72">
        <v>399.75700000000001</v>
      </c>
      <c r="U1225" s="72">
        <v>335.4</v>
      </c>
      <c r="V1225" s="72">
        <v>257.82900000000001</v>
      </c>
      <c r="W1225" s="72">
        <v>171.864</v>
      </c>
      <c r="X1225" s="72">
        <v>90.015000000000001</v>
      </c>
      <c r="Y1225" s="72">
        <v>32.079000000000001</v>
      </c>
      <c r="Z1225" s="72">
        <v>6.1340000000000003</v>
      </c>
      <c r="AA1225" s="72">
        <v>0.48799999999999999</v>
      </c>
      <c r="AB1225" s="4" t="s">
        <v>291</v>
      </c>
      <c r="AD1225" s="1">
        <f t="shared" si="19"/>
        <v>300.58000000000004</v>
      </c>
    </row>
    <row r="1226" spans="1:30" x14ac:dyDescent="0.3">
      <c r="A1226" s="65">
        <v>1225</v>
      </c>
      <c r="B1226" s="66" t="s">
        <v>323</v>
      </c>
      <c r="C1226" s="69" t="s">
        <v>113</v>
      </c>
      <c r="D1226" s="71"/>
      <c r="E1226" s="71">
        <v>466</v>
      </c>
      <c r="F1226" s="71">
        <v>2015</v>
      </c>
      <c r="G1226" s="72">
        <v>1666.6469999999999</v>
      </c>
      <c r="H1226" s="72">
        <v>1425.6690000000001</v>
      </c>
      <c r="I1226" s="72">
        <v>1163.5530000000001</v>
      </c>
      <c r="J1226" s="72">
        <v>931.25099999999998</v>
      </c>
      <c r="K1226" s="72">
        <v>755.149</v>
      </c>
      <c r="L1226" s="72">
        <v>617.45600000000002</v>
      </c>
      <c r="M1226" s="72">
        <v>520.26400000000001</v>
      </c>
      <c r="N1226" s="72">
        <v>430.41699999999997</v>
      </c>
      <c r="O1226" s="72">
        <v>340.04500000000002</v>
      </c>
      <c r="P1226" s="72">
        <v>249.59800000000001</v>
      </c>
      <c r="Q1226" s="72">
        <v>181.52</v>
      </c>
      <c r="R1226" s="72">
        <v>142.13300000000001</v>
      </c>
      <c r="S1226" s="72">
        <v>117.151</v>
      </c>
      <c r="T1226" s="72">
        <v>79.853999999999999</v>
      </c>
      <c r="U1226" s="72">
        <v>60.637</v>
      </c>
      <c r="V1226" s="72">
        <v>33.338000000000001</v>
      </c>
      <c r="W1226" s="72">
        <v>15.446</v>
      </c>
      <c r="X1226" s="72">
        <v>4.6980000000000004</v>
      </c>
      <c r="Y1226" s="72">
        <v>0.76300000000000001</v>
      </c>
      <c r="Z1226" s="72">
        <v>5.3999999999999999E-2</v>
      </c>
      <c r="AA1226" s="72">
        <v>2E-3</v>
      </c>
      <c r="AB1226" s="4" t="s">
        <v>291</v>
      </c>
      <c r="AD1226" s="1">
        <f t="shared" si="19"/>
        <v>20.962999999999997</v>
      </c>
    </row>
    <row r="1227" spans="1:30" x14ac:dyDescent="0.3">
      <c r="A1227" s="65">
        <v>1226</v>
      </c>
      <c r="B1227" s="66" t="s">
        <v>323</v>
      </c>
      <c r="C1227" s="69" t="s">
        <v>113</v>
      </c>
      <c r="D1227" s="71"/>
      <c r="E1227" s="71">
        <v>466</v>
      </c>
      <c r="F1227" s="71">
        <v>2020</v>
      </c>
      <c r="G1227" s="72">
        <v>1836.4449999999999</v>
      </c>
      <c r="H1227" s="72">
        <v>1606.328</v>
      </c>
      <c r="I1227" s="72">
        <v>1403.9459999999999</v>
      </c>
      <c r="J1227" s="72">
        <v>1142.26</v>
      </c>
      <c r="K1227" s="72">
        <v>897.553</v>
      </c>
      <c r="L1227" s="72">
        <v>717.33100000000002</v>
      </c>
      <c r="M1227" s="72">
        <v>584.55399999999997</v>
      </c>
      <c r="N1227" s="72">
        <v>493.76900000000001</v>
      </c>
      <c r="O1227" s="72">
        <v>408.57600000000002</v>
      </c>
      <c r="P1227" s="72">
        <v>322.05900000000003</v>
      </c>
      <c r="Q1227" s="72">
        <v>234.291</v>
      </c>
      <c r="R1227" s="72">
        <v>167.048</v>
      </c>
      <c r="S1227" s="72">
        <v>126.754</v>
      </c>
      <c r="T1227" s="72">
        <v>99.174999999999997</v>
      </c>
      <c r="U1227" s="72">
        <v>61.451000000000001</v>
      </c>
      <c r="V1227" s="72">
        <v>39.281999999999996</v>
      </c>
      <c r="W1227" s="72">
        <v>16.149999999999999</v>
      </c>
      <c r="X1227" s="72">
        <v>4.843</v>
      </c>
      <c r="Y1227" s="72">
        <v>0.80300000000000005</v>
      </c>
      <c r="Z1227" s="72">
        <v>5.8999999999999997E-2</v>
      </c>
      <c r="AA1227" s="72">
        <v>3.0000000000000001E-3</v>
      </c>
      <c r="AB1227" s="4" t="s">
        <v>291</v>
      </c>
      <c r="AD1227" s="1">
        <f t="shared" si="19"/>
        <v>21.858000000000001</v>
      </c>
    </row>
    <row r="1228" spans="1:30" x14ac:dyDescent="0.3">
      <c r="A1228" s="65">
        <v>1227</v>
      </c>
      <c r="B1228" s="66" t="s">
        <v>323</v>
      </c>
      <c r="C1228" s="69" t="s">
        <v>113</v>
      </c>
      <c r="D1228" s="71"/>
      <c r="E1228" s="71">
        <v>466</v>
      </c>
      <c r="F1228" s="71">
        <v>2025</v>
      </c>
      <c r="G1228" s="72">
        <v>2039.4960000000001</v>
      </c>
      <c r="H1228" s="72">
        <v>1780.06</v>
      </c>
      <c r="I1228" s="72">
        <v>1585.394</v>
      </c>
      <c r="J1228" s="72">
        <v>1382.1559999999999</v>
      </c>
      <c r="K1228" s="72">
        <v>1107.5999999999999</v>
      </c>
      <c r="L1228" s="72">
        <v>859.20399999999995</v>
      </c>
      <c r="M1228" s="72">
        <v>684.17899999999997</v>
      </c>
      <c r="N1228" s="72">
        <v>558.11400000000003</v>
      </c>
      <c r="O1228" s="72">
        <v>471.54199999999997</v>
      </c>
      <c r="P1228" s="72">
        <v>389.42200000000003</v>
      </c>
      <c r="Q1228" s="72">
        <v>304.47199999999998</v>
      </c>
      <c r="R1228" s="72">
        <v>217.19200000000001</v>
      </c>
      <c r="S1228" s="72">
        <v>149.92400000000001</v>
      </c>
      <c r="T1228" s="72">
        <v>107.95099999999999</v>
      </c>
      <c r="U1228" s="72">
        <v>77.025999999999996</v>
      </c>
      <c r="V1228" s="72">
        <v>40.246000000000002</v>
      </c>
      <c r="W1228" s="72">
        <v>19.399999999999999</v>
      </c>
      <c r="X1228" s="72">
        <v>5.1950000000000003</v>
      </c>
      <c r="Y1228" s="72">
        <v>0.85699999999999998</v>
      </c>
      <c r="Z1228" s="72">
        <v>6.6000000000000003E-2</v>
      </c>
      <c r="AA1228" s="72">
        <v>3.0000000000000001E-3</v>
      </c>
      <c r="AB1228" s="4">
        <v>0.18099999999999999</v>
      </c>
      <c r="AD1228" s="1">
        <f t="shared" si="19"/>
        <v>25.701999999999998</v>
      </c>
    </row>
    <row r="1229" spans="1:30" x14ac:dyDescent="0.3">
      <c r="A1229" s="65">
        <v>1228</v>
      </c>
      <c r="B1229" s="66" t="s">
        <v>323</v>
      </c>
      <c r="C1229" s="69" t="s">
        <v>113</v>
      </c>
      <c r="D1229" s="71"/>
      <c r="E1229" s="71">
        <v>466</v>
      </c>
      <c r="F1229" s="71">
        <v>2030</v>
      </c>
      <c r="G1229" s="72">
        <v>2256.6970000000001</v>
      </c>
      <c r="H1229" s="72">
        <v>1985.847</v>
      </c>
      <c r="I1229" s="72">
        <v>1760.0070000000001</v>
      </c>
      <c r="J1229" s="72">
        <v>1563.8920000000001</v>
      </c>
      <c r="K1229" s="72">
        <v>1346.5070000000001</v>
      </c>
      <c r="L1229" s="72">
        <v>1067.8820000000001</v>
      </c>
      <c r="M1229" s="72">
        <v>825.22500000000002</v>
      </c>
      <c r="N1229" s="72">
        <v>657.15899999999999</v>
      </c>
      <c r="O1229" s="72">
        <v>535.58399999999995</v>
      </c>
      <c r="P1229" s="72">
        <v>451.584</v>
      </c>
      <c r="Q1229" s="72">
        <v>370.04300000000001</v>
      </c>
      <c r="R1229" s="72">
        <v>283.99900000000002</v>
      </c>
      <c r="S1229" s="72">
        <v>196.23699999999999</v>
      </c>
      <c r="T1229" s="72">
        <v>128.518</v>
      </c>
      <c r="U1229" s="72">
        <v>84.471999999999994</v>
      </c>
      <c r="V1229" s="72">
        <v>51.088999999999999</v>
      </c>
      <c r="W1229" s="72">
        <v>20.213999999999999</v>
      </c>
      <c r="X1229" s="72">
        <v>6.407</v>
      </c>
      <c r="Y1229" s="72">
        <v>0.95399999999999996</v>
      </c>
      <c r="Z1229" s="72">
        <v>7.3999999999999996E-2</v>
      </c>
      <c r="AA1229" s="72">
        <v>3.0000000000000001E-3</v>
      </c>
      <c r="AB1229" s="4">
        <v>0.159</v>
      </c>
      <c r="AD1229" s="1">
        <f t="shared" si="19"/>
        <v>27.811</v>
      </c>
    </row>
    <row r="1230" spans="1:30" x14ac:dyDescent="0.3">
      <c r="A1230" s="65">
        <v>1229</v>
      </c>
      <c r="B1230" s="66" t="s">
        <v>323</v>
      </c>
      <c r="C1230" s="69" t="s">
        <v>113</v>
      </c>
      <c r="D1230" s="71"/>
      <c r="E1230" s="71">
        <v>466</v>
      </c>
      <c r="F1230" s="71">
        <v>2035</v>
      </c>
      <c r="G1230" s="72">
        <v>2457.8389999999999</v>
      </c>
      <c r="H1230" s="72">
        <v>2205.3989999999999</v>
      </c>
      <c r="I1230" s="72">
        <v>1966.3579999999999</v>
      </c>
      <c r="J1230" s="72">
        <v>1738.865</v>
      </c>
      <c r="K1230" s="72">
        <v>1528.211</v>
      </c>
      <c r="L1230" s="72">
        <v>1305.3889999999999</v>
      </c>
      <c r="M1230" s="72">
        <v>1032.2809999999999</v>
      </c>
      <c r="N1230" s="72">
        <v>797.06799999999998</v>
      </c>
      <c r="O1230" s="72">
        <v>633.67200000000003</v>
      </c>
      <c r="P1230" s="72">
        <v>514.93100000000004</v>
      </c>
      <c r="Q1230" s="72">
        <v>430.81299999999999</v>
      </c>
      <c r="R1230" s="72">
        <v>346.76799999999997</v>
      </c>
      <c r="S1230" s="72">
        <v>258.08999999999997</v>
      </c>
      <c r="T1230" s="72">
        <v>169.345</v>
      </c>
      <c r="U1230" s="72">
        <v>101.354</v>
      </c>
      <c r="V1230" s="72">
        <v>56.643999999999998</v>
      </c>
      <c r="W1230" s="72">
        <v>26.146000000000001</v>
      </c>
      <c r="X1230" s="72">
        <v>6.843</v>
      </c>
      <c r="Y1230" s="72">
        <v>1.2170000000000001</v>
      </c>
      <c r="Z1230" s="72">
        <v>8.5000000000000006E-2</v>
      </c>
      <c r="AA1230" s="72">
        <v>4.0000000000000001E-3</v>
      </c>
      <c r="AB1230" s="4">
        <v>8.6999999999999994E-2</v>
      </c>
      <c r="AD1230" s="1">
        <f t="shared" si="19"/>
        <v>34.382000000000005</v>
      </c>
    </row>
    <row r="1231" spans="1:30" x14ac:dyDescent="0.3">
      <c r="A1231" s="65">
        <v>1230</v>
      </c>
      <c r="B1231" s="66" t="s">
        <v>323</v>
      </c>
      <c r="C1231" s="69" t="s">
        <v>113</v>
      </c>
      <c r="D1231" s="71"/>
      <c r="E1231" s="71">
        <v>466</v>
      </c>
      <c r="F1231" s="71">
        <v>2040</v>
      </c>
      <c r="G1231" s="72">
        <v>2626.9789999999998</v>
      </c>
      <c r="H1231" s="72">
        <v>2408.9160000000002</v>
      </c>
      <c r="I1231" s="72">
        <v>2186.3270000000002</v>
      </c>
      <c r="J1231" s="72">
        <v>1945.287</v>
      </c>
      <c r="K1231" s="72">
        <v>1703.192</v>
      </c>
      <c r="L1231" s="72">
        <v>1486.643</v>
      </c>
      <c r="M1231" s="72">
        <v>1268.0519999999999</v>
      </c>
      <c r="N1231" s="72">
        <v>1002.151</v>
      </c>
      <c r="O1231" s="72">
        <v>771.96299999999997</v>
      </c>
      <c r="P1231" s="72">
        <v>611.53899999999999</v>
      </c>
      <c r="Q1231" s="72">
        <v>492.83300000000003</v>
      </c>
      <c r="R1231" s="72">
        <v>405.197</v>
      </c>
      <c r="S1231" s="72">
        <v>316.56299999999999</v>
      </c>
      <c r="T1231" s="72">
        <v>224.01</v>
      </c>
      <c r="U1231" s="72">
        <v>134.57900000000001</v>
      </c>
      <c r="V1231" s="72">
        <v>68.700999999999993</v>
      </c>
      <c r="W1231" s="72">
        <v>29.457999999999998</v>
      </c>
      <c r="X1231" s="72">
        <v>9.0690000000000008</v>
      </c>
      <c r="Y1231" s="72">
        <v>1.3420000000000001</v>
      </c>
      <c r="Z1231" s="72">
        <v>0.113</v>
      </c>
      <c r="AA1231" s="72">
        <v>5.0000000000000001E-3</v>
      </c>
      <c r="AB1231" s="4">
        <v>6.2E-2</v>
      </c>
      <c r="AD1231" s="1">
        <f t="shared" si="19"/>
        <v>40.048999999999999</v>
      </c>
    </row>
    <row r="1232" spans="1:30" x14ac:dyDescent="0.3">
      <c r="A1232" s="65">
        <v>1231</v>
      </c>
      <c r="B1232" s="66" t="s">
        <v>323</v>
      </c>
      <c r="C1232" s="69" t="s">
        <v>113</v>
      </c>
      <c r="D1232" s="71"/>
      <c r="E1232" s="71">
        <v>466</v>
      </c>
      <c r="F1232" s="71">
        <v>2045</v>
      </c>
      <c r="G1232" s="72">
        <v>2764.1869999999999</v>
      </c>
      <c r="H1232" s="72">
        <v>2581.34</v>
      </c>
      <c r="I1232" s="72">
        <v>2390.2759999999998</v>
      </c>
      <c r="J1232" s="72">
        <v>2164.9879999999998</v>
      </c>
      <c r="K1232" s="72">
        <v>1908.8109999999999</v>
      </c>
      <c r="L1232" s="72">
        <v>1660.691</v>
      </c>
      <c r="M1232" s="72">
        <v>1447.934</v>
      </c>
      <c r="N1232" s="72">
        <v>1235.261</v>
      </c>
      <c r="O1232" s="72">
        <v>973.97299999999996</v>
      </c>
      <c r="P1232" s="72">
        <v>747.178</v>
      </c>
      <c r="Q1232" s="72">
        <v>586.779</v>
      </c>
      <c r="R1232" s="72">
        <v>464.67099999999999</v>
      </c>
      <c r="S1232" s="72">
        <v>371.05</v>
      </c>
      <c r="T1232" s="72">
        <v>275.90100000000001</v>
      </c>
      <c r="U1232" s="72">
        <v>179.17</v>
      </c>
      <c r="V1232" s="72">
        <v>92.207999999999998</v>
      </c>
      <c r="W1232" s="72">
        <v>36.366</v>
      </c>
      <c r="X1232" s="72">
        <v>10.503</v>
      </c>
      <c r="Y1232" s="72">
        <v>1.8540000000000001</v>
      </c>
      <c r="Z1232" s="72">
        <v>0.13200000000000001</v>
      </c>
      <c r="AA1232" s="72">
        <v>6.0000000000000001E-3</v>
      </c>
      <c r="AB1232" s="4">
        <v>3.6999999999999998E-2</v>
      </c>
      <c r="AD1232" s="1">
        <f t="shared" si="19"/>
        <v>48.897999999999996</v>
      </c>
    </row>
    <row r="1233" spans="1:30" x14ac:dyDescent="0.3">
      <c r="A1233" s="65">
        <v>1232</v>
      </c>
      <c r="B1233" s="66" t="s">
        <v>323</v>
      </c>
      <c r="C1233" s="69" t="s">
        <v>113</v>
      </c>
      <c r="D1233" s="71"/>
      <c r="E1233" s="71">
        <v>466</v>
      </c>
      <c r="F1233" s="71">
        <v>2050</v>
      </c>
      <c r="G1233" s="72">
        <v>2877.1260000000002</v>
      </c>
      <c r="H1233" s="72">
        <v>2721.9549999999999</v>
      </c>
      <c r="I1233" s="72">
        <v>2563.375</v>
      </c>
      <c r="J1233" s="72">
        <v>2368.828</v>
      </c>
      <c r="K1233" s="72">
        <v>2127.6759999999999</v>
      </c>
      <c r="L1233" s="72">
        <v>1865.1489999999999</v>
      </c>
      <c r="M1233" s="72">
        <v>1620.8409999999999</v>
      </c>
      <c r="N1233" s="72">
        <v>1413.5340000000001</v>
      </c>
      <c r="O1233" s="72">
        <v>1203.81</v>
      </c>
      <c r="P1233" s="72">
        <v>945.29</v>
      </c>
      <c r="Q1233" s="72">
        <v>718.64599999999996</v>
      </c>
      <c r="R1233" s="72">
        <v>554.61199999999997</v>
      </c>
      <c r="S1233" s="72">
        <v>426.702</v>
      </c>
      <c r="T1233" s="72">
        <v>324.57600000000002</v>
      </c>
      <c r="U1233" s="72">
        <v>221.92699999999999</v>
      </c>
      <c r="V1233" s="72">
        <v>123.98399999999999</v>
      </c>
      <c r="W1233" s="72">
        <v>49.651000000000003</v>
      </c>
      <c r="X1233" s="72">
        <v>13.308</v>
      </c>
      <c r="Y1233" s="72">
        <v>2.226</v>
      </c>
      <c r="Z1233" s="72">
        <v>0.193</v>
      </c>
      <c r="AA1233" s="72">
        <v>8.0000000000000002E-3</v>
      </c>
      <c r="AB1233" s="4">
        <v>2.1999999999999999E-2</v>
      </c>
      <c r="AD1233" s="1">
        <f t="shared" si="19"/>
        <v>65.408000000000001</v>
      </c>
    </row>
    <row r="1234" spans="1:30" x14ac:dyDescent="0.3">
      <c r="A1234" s="65">
        <v>1233</v>
      </c>
      <c r="B1234" s="66" t="s">
        <v>323</v>
      </c>
      <c r="C1234" s="69" t="s">
        <v>113</v>
      </c>
      <c r="D1234" s="71"/>
      <c r="E1234" s="71">
        <v>466</v>
      </c>
      <c r="F1234" s="71">
        <v>2055</v>
      </c>
      <c r="G1234" s="72">
        <v>2978.3180000000002</v>
      </c>
      <c r="H1234" s="72">
        <v>2838.154</v>
      </c>
      <c r="I1234" s="72">
        <v>2704.8139999999999</v>
      </c>
      <c r="J1234" s="72">
        <v>2542.35</v>
      </c>
      <c r="K1234" s="72">
        <v>2331.7269999999999</v>
      </c>
      <c r="L1234" s="72">
        <v>2083.857</v>
      </c>
      <c r="M1234" s="72">
        <v>1824.825</v>
      </c>
      <c r="N1234" s="72">
        <v>1585.7139999999999</v>
      </c>
      <c r="O1234" s="72">
        <v>1380.434</v>
      </c>
      <c r="P1234" s="72">
        <v>1171.1949999999999</v>
      </c>
      <c r="Q1234" s="72">
        <v>911.41700000000003</v>
      </c>
      <c r="R1234" s="72">
        <v>680.93600000000004</v>
      </c>
      <c r="S1234" s="72">
        <v>510.74799999999999</v>
      </c>
      <c r="T1234" s="72">
        <v>374.53800000000001</v>
      </c>
      <c r="U1234" s="72">
        <v>262.43299999999999</v>
      </c>
      <c r="V1234" s="72">
        <v>154.94800000000001</v>
      </c>
      <c r="W1234" s="72">
        <v>67.81</v>
      </c>
      <c r="X1234" s="72">
        <v>18.614000000000001</v>
      </c>
      <c r="Y1234" s="72">
        <v>2.9220000000000002</v>
      </c>
      <c r="Z1234" s="72">
        <v>0.24299999999999999</v>
      </c>
      <c r="AA1234" s="72">
        <v>1.0999999999999999E-2</v>
      </c>
      <c r="AB1234" s="4" t="s">
        <v>291</v>
      </c>
      <c r="AD1234" s="1">
        <f t="shared" si="19"/>
        <v>89.6</v>
      </c>
    </row>
    <row r="1235" spans="1:30" x14ac:dyDescent="0.3">
      <c r="A1235" s="65">
        <v>1234</v>
      </c>
      <c r="B1235" s="66" t="s">
        <v>323</v>
      </c>
      <c r="C1235" s="69" t="s">
        <v>113</v>
      </c>
      <c r="D1235" s="71"/>
      <c r="E1235" s="71">
        <v>466</v>
      </c>
      <c r="F1235" s="71">
        <v>2060</v>
      </c>
      <c r="G1235" s="72">
        <v>3060.4679999999998</v>
      </c>
      <c r="H1235" s="72">
        <v>2942.4989999999998</v>
      </c>
      <c r="I1235" s="72">
        <v>2821.9470000000001</v>
      </c>
      <c r="J1235" s="72">
        <v>2684.3809999999999</v>
      </c>
      <c r="K1235" s="72">
        <v>2505.8009999999999</v>
      </c>
      <c r="L1235" s="72">
        <v>2288.09</v>
      </c>
      <c r="M1235" s="72">
        <v>2043.077</v>
      </c>
      <c r="N1235" s="72">
        <v>1788.7460000000001</v>
      </c>
      <c r="O1235" s="72">
        <v>1551.29</v>
      </c>
      <c r="P1235" s="72">
        <v>1345.328</v>
      </c>
      <c r="Q1235" s="72">
        <v>1131.43</v>
      </c>
      <c r="R1235" s="72">
        <v>865.56500000000005</v>
      </c>
      <c r="S1235" s="72">
        <v>628.77</v>
      </c>
      <c r="T1235" s="72">
        <v>449.81799999999998</v>
      </c>
      <c r="U1235" s="72">
        <v>304.31700000000001</v>
      </c>
      <c r="V1235" s="72">
        <v>184.77600000000001</v>
      </c>
      <c r="W1235" s="72">
        <v>85.983000000000004</v>
      </c>
      <c r="X1235" s="72">
        <v>26.010999999999999</v>
      </c>
      <c r="Y1235" s="72">
        <v>4.2229999999999999</v>
      </c>
      <c r="Z1235" s="72">
        <v>0.33500000000000002</v>
      </c>
      <c r="AA1235" s="72">
        <v>1.4999999999999999E-2</v>
      </c>
      <c r="AB1235" s="4" t="s">
        <v>291</v>
      </c>
      <c r="AD1235" s="1">
        <f t="shared" si="19"/>
        <v>116.56699999999999</v>
      </c>
    </row>
    <row r="1236" spans="1:30" x14ac:dyDescent="0.3">
      <c r="A1236" s="65">
        <v>1235</v>
      </c>
      <c r="B1236" s="66" t="s">
        <v>323</v>
      </c>
      <c r="C1236" s="69" t="s">
        <v>113</v>
      </c>
      <c r="D1236" s="71"/>
      <c r="E1236" s="71">
        <v>466</v>
      </c>
      <c r="F1236" s="71">
        <v>2065</v>
      </c>
      <c r="G1236" s="72">
        <v>3129.674</v>
      </c>
      <c r="H1236" s="72">
        <v>3027.5410000000002</v>
      </c>
      <c r="I1236" s="72">
        <v>2927.1680000000001</v>
      </c>
      <c r="J1236" s="72">
        <v>2802.1849999999999</v>
      </c>
      <c r="K1236" s="72">
        <v>2648.65</v>
      </c>
      <c r="L1236" s="72">
        <v>2462.67</v>
      </c>
      <c r="M1236" s="72">
        <v>2247.11</v>
      </c>
      <c r="N1236" s="72">
        <v>2005.973</v>
      </c>
      <c r="O1236" s="72">
        <v>1752.6369999999999</v>
      </c>
      <c r="P1236" s="72">
        <v>1513.9780000000001</v>
      </c>
      <c r="Q1236" s="72">
        <v>1301.52</v>
      </c>
      <c r="R1236" s="72">
        <v>1076.537</v>
      </c>
      <c r="S1236" s="72">
        <v>801.23500000000001</v>
      </c>
      <c r="T1236" s="72">
        <v>555.49699999999996</v>
      </c>
      <c r="U1236" s="72">
        <v>367.19299999999998</v>
      </c>
      <c r="V1236" s="72">
        <v>215.96100000000001</v>
      </c>
      <c r="W1236" s="72">
        <v>103.917</v>
      </c>
      <c r="X1236" s="72">
        <v>33.686</v>
      </c>
      <c r="Y1236" s="72">
        <v>6.0839999999999996</v>
      </c>
      <c r="Z1236" s="72">
        <v>0.501</v>
      </c>
      <c r="AA1236" s="72">
        <v>2.1000000000000001E-2</v>
      </c>
      <c r="AB1236" s="4" t="s">
        <v>291</v>
      </c>
      <c r="AD1236" s="1">
        <f t="shared" si="19"/>
        <v>144.209</v>
      </c>
    </row>
    <row r="1237" spans="1:30" x14ac:dyDescent="0.3">
      <c r="A1237" s="65">
        <v>1236</v>
      </c>
      <c r="B1237" s="66" t="s">
        <v>323</v>
      </c>
      <c r="C1237" s="69" t="s">
        <v>113</v>
      </c>
      <c r="D1237" s="71"/>
      <c r="E1237" s="71">
        <v>466</v>
      </c>
      <c r="F1237" s="71">
        <v>2070</v>
      </c>
      <c r="G1237" s="72">
        <v>3172.875</v>
      </c>
      <c r="H1237" s="72">
        <v>3099.4720000000002</v>
      </c>
      <c r="I1237" s="72">
        <v>3013.0709999999999</v>
      </c>
      <c r="J1237" s="72">
        <v>2908.0889999999999</v>
      </c>
      <c r="K1237" s="72">
        <v>2767.45</v>
      </c>
      <c r="L1237" s="72">
        <v>2606.3850000000002</v>
      </c>
      <c r="M1237" s="72">
        <v>2421.9209999999998</v>
      </c>
      <c r="N1237" s="72">
        <v>2209.3319999999999</v>
      </c>
      <c r="O1237" s="72">
        <v>1968.1420000000001</v>
      </c>
      <c r="P1237" s="72">
        <v>1712.7049999999999</v>
      </c>
      <c r="Q1237" s="72">
        <v>1466.5070000000001</v>
      </c>
      <c r="R1237" s="72">
        <v>1240.325</v>
      </c>
      <c r="S1237" s="72">
        <v>998.75800000000004</v>
      </c>
      <c r="T1237" s="72">
        <v>709.98699999999997</v>
      </c>
      <c r="U1237" s="72">
        <v>455.51299999999998</v>
      </c>
      <c r="V1237" s="72">
        <v>262.58199999999999</v>
      </c>
      <c r="W1237" s="72">
        <v>123.021</v>
      </c>
      <c r="X1237" s="72">
        <v>41.539000000000001</v>
      </c>
      <c r="Y1237" s="72">
        <v>8.11</v>
      </c>
      <c r="Z1237" s="72">
        <v>0.749</v>
      </c>
      <c r="AA1237" s="72">
        <v>3.2000000000000001E-2</v>
      </c>
      <c r="AB1237" s="4" t="s">
        <v>291</v>
      </c>
      <c r="AD1237" s="1">
        <f t="shared" si="19"/>
        <v>173.45100000000002</v>
      </c>
    </row>
    <row r="1238" spans="1:30" x14ac:dyDescent="0.3">
      <c r="A1238" s="65">
        <v>1237</v>
      </c>
      <c r="B1238" s="66" t="s">
        <v>323</v>
      </c>
      <c r="C1238" s="69" t="s">
        <v>113</v>
      </c>
      <c r="D1238" s="71"/>
      <c r="E1238" s="71">
        <v>466</v>
      </c>
      <c r="F1238" s="71">
        <v>2075</v>
      </c>
      <c r="G1238" s="72">
        <v>3190.7829999999999</v>
      </c>
      <c r="H1238" s="72">
        <v>3145.5830000000001</v>
      </c>
      <c r="I1238" s="72">
        <v>3085.9830000000002</v>
      </c>
      <c r="J1238" s="72">
        <v>2994.846</v>
      </c>
      <c r="K1238" s="72">
        <v>2874.5129999999999</v>
      </c>
      <c r="L1238" s="72">
        <v>2726.41</v>
      </c>
      <c r="M1238" s="72">
        <v>2566.3589999999999</v>
      </c>
      <c r="N1238" s="72">
        <v>2384.0250000000001</v>
      </c>
      <c r="O1238" s="72">
        <v>2170.3009999999999</v>
      </c>
      <c r="P1238" s="72">
        <v>1925.6510000000001</v>
      </c>
      <c r="Q1238" s="72">
        <v>1661.047</v>
      </c>
      <c r="R1238" s="72">
        <v>1399.675</v>
      </c>
      <c r="S1238" s="72">
        <v>1153.1279999999999</v>
      </c>
      <c r="T1238" s="72">
        <v>887.63499999999999</v>
      </c>
      <c r="U1238" s="72">
        <v>584.87800000000004</v>
      </c>
      <c r="V1238" s="72">
        <v>328.27800000000002</v>
      </c>
      <c r="W1238" s="72">
        <v>151.529</v>
      </c>
      <c r="X1238" s="72">
        <v>50.179000000000002</v>
      </c>
      <c r="Y1238" s="72">
        <v>10.294</v>
      </c>
      <c r="Z1238" s="72">
        <v>1.036</v>
      </c>
      <c r="AA1238" s="72">
        <v>4.9000000000000002E-2</v>
      </c>
      <c r="AB1238" s="4" t="s">
        <v>291</v>
      </c>
      <c r="AD1238" s="1">
        <f t="shared" si="19"/>
        <v>213.08700000000002</v>
      </c>
    </row>
    <row r="1239" spans="1:30" x14ac:dyDescent="0.3">
      <c r="A1239" s="65">
        <v>1238</v>
      </c>
      <c r="B1239" s="66" t="s">
        <v>323</v>
      </c>
      <c r="C1239" s="69" t="s">
        <v>113</v>
      </c>
      <c r="D1239" s="71"/>
      <c r="E1239" s="71">
        <v>466</v>
      </c>
      <c r="F1239" s="71">
        <v>2080</v>
      </c>
      <c r="G1239" s="72">
        <v>3191.924</v>
      </c>
      <c r="H1239" s="72">
        <v>3165.4490000000001</v>
      </c>
      <c r="I1239" s="72">
        <v>3132.779</v>
      </c>
      <c r="J1239" s="72">
        <v>3068.3409999999999</v>
      </c>
      <c r="K1239" s="72">
        <v>2962.127</v>
      </c>
      <c r="L1239" s="72">
        <v>2834.3</v>
      </c>
      <c r="M1239" s="72">
        <v>2686.8620000000001</v>
      </c>
      <c r="N1239" s="72">
        <v>2528.2860000000001</v>
      </c>
      <c r="O1239" s="72">
        <v>2343.9670000000001</v>
      </c>
      <c r="P1239" s="72">
        <v>2125.5239999999999</v>
      </c>
      <c r="Q1239" s="72">
        <v>1869.777</v>
      </c>
      <c r="R1239" s="72">
        <v>1588.173</v>
      </c>
      <c r="S1239" s="72">
        <v>1304.953</v>
      </c>
      <c r="T1239" s="72">
        <v>1029.3230000000001</v>
      </c>
      <c r="U1239" s="72">
        <v>736.41899999999998</v>
      </c>
      <c r="V1239" s="72">
        <v>426.42700000000002</v>
      </c>
      <c r="W1239" s="72">
        <v>192.87899999999999</v>
      </c>
      <c r="X1239" s="72">
        <v>63.414000000000001</v>
      </c>
      <c r="Y1239" s="72">
        <v>12.856</v>
      </c>
      <c r="Z1239" s="72">
        <v>1.367</v>
      </c>
      <c r="AA1239" s="72">
        <v>7.0000000000000007E-2</v>
      </c>
      <c r="AB1239" s="4" t="s">
        <v>291</v>
      </c>
      <c r="AD1239" s="1">
        <f t="shared" si="19"/>
        <v>270.58600000000001</v>
      </c>
    </row>
    <row r="1240" spans="1:30" x14ac:dyDescent="0.3">
      <c r="A1240" s="65">
        <v>1239</v>
      </c>
      <c r="B1240" s="66" t="s">
        <v>323</v>
      </c>
      <c r="C1240" s="69" t="s">
        <v>113</v>
      </c>
      <c r="D1240" s="71"/>
      <c r="E1240" s="71">
        <v>466</v>
      </c>
      <c r="F1240" s="71">
        <v>2085</v>
      </c>
      <c r="G1240" s="72">
        <v>3172.7359999999999</v>
      </c>
      <c r="H1240" s="72">
        <v>3168.8</v>
      </c>
      <c r="I1240" s="72">
        <v>3153.4690000000001</v>
      </c>
      <c r="J1240" s="72">
        <v>3115.9090000000001</v>
      </c>
      <c r="K1240" s="72">
        <v>3036.7510000000002</v>
      </c>
      <c r="L1240" s="72">
        <v>2923.123</v>
      </c>
      <c r="M1240" s="72">
        <v>2795.598</v>
      </c>
      <c r="N1240" s="72">
        <v>2649.1419999999998</v>
      </c>
      <c r="O1240" s="72">
        <v>2487.9589999999998</v>
      </c>
      <c r="P1240" s="72">
        <v>2297.884</v>
      </c>
      <c r="Q1240" s="72">
        <v>2066.4740000000002</v>
      </c>
      <c r="R1240" s="72">
        <v>1791.211</v>
      </c>
      <c r="S1240" s="72">
        <v>1485.289</v>
      </c>
      <c r="T1240" s="72">
        <v>1170.3979999999999</v>
      </c>
      <c r="U1240" s="72">
        <v>860.53899999999999</v>
      </c>
      <c r="V1240" s="72">
        <v>543.71299999999997</v>
      </c>
      <c r="W1240" s="72">
        <v>255.489</v>
      </c>
      <c r="X1240" s="72">
        <v>83.007999999999996</v>
      </c>
      <c r="Y1240" s="72">
        <v>16.847999999999999</v>
      </c>
      <c r="Z1240" s="72">
        <v>1.7809999999999999</v>
      </c>
      <c r="AA1240" s="72">
        <v>9.6000000000000002E-2</v>
      </c>
      <c r="AB1240" s="4" t="s">
        <v>291</v>
      </c>
      <c r="AD1240" s="1">
        <f t="shared" si="19"/>
        <v>357.22200000000004</v>
      </c>
    </row>
    <row r="1241" spans="1:30" x14ac:dyDescent="0.3">
      <c r="A1241" s="65">
        <v>1240</v>
      </c>
      <c r="B1241" s="66" t="s">
        <v>323</v>
      </c>
      <c r="C1241" s="69" t="s">
        <v>113</v>
      </c>
      <c r="D1241" s="71"/>
      <c r="E1241" s="71">
        <v>466</v>
      </c>
      <c r="F1241" s="71">
        <v>2090</v>
      </c>
      <c r="G1241" s="72">
        <v>3145.0239999999999</v>
      </c>
      <c r="H1241" s="72">
        <v>3151.663</v>
      </c>
      <c r="I1241" s="72">
        <v>3157.6439999999998</v>
      </c>
      <c r="J1241" s="72">
        <v>3137.422</v>
      </c>
      <c r="K1241" s="72">
        <v>3085.5859999999998</v>
      </c>
      <c r="L1241" s="72">
        <v>2999.0790000000002</v>
      </c>
      <c r="M1241" s="72">
        <v>2885.42</v>
      </c>
      <c r="N1241" s="72">
        <v>2758.4110000000001</v>
      </c>
      <c r="O1241" s="72">
        <v>2608.9430000000002</v>
      </c>
      <c r="P1241" s="72">
        <v>2441.241</v>
      </c>
      <c r="Q1241" s="72">
        <v>2236.5479999999998</v>
      </c>
      <c r="R1241" s="72">
        <v>1983.0940000000001</v>
      </c>
      <c r="S1241" s="72">
        <v>1679.838</v>
      </c>
      <c r="T1241" s="72">
        <v>1337.857</v>
      </c>
      <c r="U1241" s="72">
        <v>985.23099999999999</v>
      </c>
      <c r="V1241" s="72">
        <v>642.572</v>
      </c>
      <c r="W1241" s="72">
        <v>331.58199999999999</v>
      </c>
      <c r="X1241" s="72">
        <v>112.809</v>
      </c>
      <c r="Y1241" s="72">
        <v>22.808</v>
      </c>
      <c r="Z1241" s="72">
        <v>2.427</v>
      </c>
      <c r="AA1241" s="72">
        <v>0.129</v>
      </c>
      <c r="AB1241" s="4" t="s">
        <v>291</v>
      </c>
      <c r="AD1241" s="1">
        <f t="shared" si="19"/>
        <v>469.755</v>
      </c>
    </row>
    <row r="1242" spans="1:30" x14ac:dyDescent="0.3">
      <c r="A1242" s="65">
        <v>1241</v>
      </c>
      <c r="B1242" s="66" t="s">
        <v>323</v>
      </c>
      <c r="C1242" s="69" t="s">
        <v>113</v>
      </c>
      <c r="D1242" s="71"/>
      <c r="E1242" s="71">
        <v>466</v>
      </c>
      <c r="F1242" s="71">
        <v>2095</v>
      </c>
      <c r="G1242" s="72">
        <v>3111.1109999999999</v>
      </c>
      <c r="H1242" s="72">
        <v>3125.9920000000002</v>
      </c>
      <c r="I1242" s="72">
        <v>3141.3879999999999</v>
      </c>
      <c r="J1242" s="72">
        <v>3142.55</v>
      </c>
      <c r="K1242" s="72">
        <v>3108.5740000000001</v>
      </c>
      <c r="L1242" s="72">
        <v>3049.5450000000001</v>
      </c>
      <c r="M1242" s="72">
        <v>2962.66</v>
      </c>
      <c r="N1242" s="72">
        <v>2849.085</v>
      </c>
      <c r="O1242" s="72">
        <v>2718.6529999999998</v>
      </c>
      <c r="P1242" s="72">
        <v>2562.2379999999998</v>
      </c>
      <c r="Q1242" s="72">
        <v>2378.77</v>
      </c>
      <c r="R1242" s="72">
        <v>2150.0239999999999</v>
      </c>
      <c r="S1242" s="72">
        <v>1864.971</v>
      </c>
      <c r="T1242" s="72">
        <v>1519.576</v>
      </c>
      <c r="U1242" s="72">
        <v>1133.972</v>
      </c>
      <c r="V1242" s="72">
        <v>744.029</v>
      </c>
      <c r="W1242" s="72">
        <v>398.85500000000002</v>
      </c>
      <c r="X1242" s="72">
        <v>150.226</v>
      </c>
      <c r="Y1242" s="72">
        <v>32.072000000000003</v>
      </c>
      <c r="Z1242" s="72">
        <v>3.4239999999999999</v>
      </c>
      <c r="AA1242" s="72">
        <v>0.18099999999999999</v>
      </c>
      <c r="AB1242" s="4">
        <v>0.105</v>
      </c>
      <c r="AD1242" s="1">
        <f t="shared" si="19"/>
        <v>584.86300000000006</v>
      </c>
    </row>
    <row r="1243" spans="1:30" x14ac:dyDescent="0.3">
      <c r="A1243" s="65">
        <v>1242</v>
      </c>
      <c r="B1243" s="66" t="s">
        <v>323</v>
      </c>
      <c r="C1243" s="69" t="s">
        <v>113</v>
      </c>
      <c r="D1243" s="71"/>
      <c r="E1243" s="71">
        <v>466</v>
      </c>
      <c r="F1243" s="71">
        <v>2100</v>
      </c>
      <c r="G1243" s="72">
        <v>3066.8629999999998</v>
      </c>
      <c r="H1243" s="72">
        <v>3094.0920000000001</v>
      </c>
      <c r="I1243" s="72">
        <v>3116.62</v>
      </c>
      <c r="J1243" s="72">
        <v>3127.3159999999998</v>
      </c>
      <c r="K1243" s="72">
        <v>3115.3789999999999</v>
      </c>
      <c r="L1243" s="72">
        <v>3074.48</v>
      </c>
      <c r="M1243" s="72">
        <v>3014.76</v>
      </c>
      <c r="N1243" s="72">
        <v>2927.5120000000002</v>
      </c>
      <c r="O1243" s="72">
        <v>2810.2469999999998</v>
      </c>
      <c r="P1243" s="72">
        <v>2672.413</v>
      </c>
      <c r="Q1243" s="72">
        <v>2499.56</v>
      </c>
      <c r="R1243" s="72">
        <v>2290.8330000000001</v>
      </c>
      <c r="S1243" s="72">
        <v>2027.7239999999999</v>
      </c>
      <c r="T1243" s="72">
        <v>1694.45</v>
      </c>
      <c r="U1243" s="72">
        <v>1297.116</v>
      </c>
      <c r="V1243" s="72">
        <v>866.30399999999997</v>
      </c>
      <c r="W1243" s="72">
        <v>470.28199999999998</v>
      </c>
      <c r="X1243" s="72">
        <v>185.56200000000001</v>
      </c>
      <c r="Y1243" s="72">
        <v>44.250999999999998</v>
      </c>
      <c r="Z1243" s="72">
        <v>5.0229999999999997</v>
      </c>
      <c r="AA1243" s="72">
        <v>0.26400000000000001</v>
      </c>
      <c r="AB1243" s="4">
        <v>0.11</v>
      </c>
      <c r="AD1243" s="1">
        <f t="shared" si="19"/>
        <v>705.49200000000008</v>
      </c>
    </row>
    <row r="1244" spans="1:30" x14ac:dyDescent="0.3">
      <c r="A1244" s="65">
        <v>1243</v>
      </c>
      <c r="B1244" s="66" t="s">
        <v>323</v>
      </c>
      <c r="C1244" s="69" t="s">
        <v>114</v>
      </c>
      <c r="D1244" s="71"/>
      <c r="E1244" s="71">
        <v>478</v>
      </c>
      <c r="F1244" s="71">
        <v>2015</v>
      </c>
      <c r="G1244" s="72">
        <v>325.89800000000002</v>
      </c>
      <c r="H1244" s="72">
        <v>282.05900000000003</v>
      </c>
      <c r="I1244" s="72">
        <v>247.03</v>
      </c>
      <c r="J1244" s="72">
        <v>218.28800000000001</v>
      </c>
      <c r="K1244" s="72">
        <v>193.58199999999999</v>
      </c>
      <c r="L1244" s="72">
        <v>170.94900000000001</v>
      </c>
      <c r="M1244" s="72">
        <v>147.93700000000001</v>
      </c>
      <c r="N1244" s="72">
        <v>125.43300000000001</v>
      </c>
      <c r="O1244" s="72">
        <v>103.563</v>
      </c>
      <c r="P1244" s="72">
        <v>82.965000000000003</v>
      </c>
      <c r="Q1244" s="72">
        <v>65.75</v>
      </c>
      <c r="R1244" s="72">
        <v>50.98</v>
      </c>
      <c r="S1244" s="72">
        <v>36.594999999999999</v>
      </c>
      <c r="T1244" s="72">
        <v>24.01</v>
      </c>
      <c r="U1244" s="72">
        <v>15.994</v>
      </c>
      <c r="V1244" s="72">
        <v>9.4339999999999993</v>
      </c>
      <c r="W1244" s="72">
        <v>4.3010000000000002</v>
      </c>
      <c r="X1244" s="72">
        <v>1.2310000000000001</v>
      </c>
      <c r="Y1244" s="72">
        <v>0.182</v>
      </c>
      <c r="Z1244" s="72">
        <v>1.2E-2</v>
      </c>
      <c r="AA1244" s="72">
        <v>0</v>
      </c>
      <c r="AB1244" s="4">
        <v>3.2000000000000001E-2</v>
      </c>
      <c r="AD1244" s="1">
        <f t="shared" si="19"/>
        <v>5.758</v>
      </c>
    </row>
    <row r="1245" spans="1:30" x14ac:dyDescent="0.3">
      <c r="A1245" s="65">
        <v>1244</v>
      </c>
      <c r="B1245" s="66" t="s">
        <v>323</v>
      </c>
      <c r="C1245" s="69" t="s">
        <v>114</v>
      </c>
      <c r="D1245" s="71"/>
      <c r="E1245" s="71">
        <v>478</v>
      </c>
      <c r="F1245" s="71">
        <v>2020</v>
      </c>
      <c r="G1245" s="72">
        <v>354.73200000000003</v>
      </c>
      <c r="H1245" s="72">
        <v>319.29000000000002</v>
      </c>
      <c r="I1245" s="72">
        <v>280.45499999999998</v>
      </c>
      <c r="J1245" s="72">
        <v>246.31899999999999</v>
      </c>
      <c r="K1245" s="72">
        <v>218.21700000000001</v>
      </c>
      <c r="L1245" s="72">
        <v>193.84299999999999</v>
      </c>
      <c r="M1245" s="72">
        <v>170.90299999999999</v>
      </c>
      <c r="N1245" s="72">
        <v>147.148</v>
      </c>
      <c r="O1245" s="72">
        <v>123.932</v>
      </c>
      <c r="P1245" s="72">
        <v>101.33199999999999</v>
      </c>
      <c r="Q1245" s="72">
        <v>80.057000000000002</v>
      </c>
      <c r="R1245" s="72">
        <v>62.152000000000001</v>
      </c>
      <c r="S1245" s="72">
        <v>46.66</v>
      </c>
      <c r="T1245" s="72">
        <v>31.792000000000002</v>
      </c>
      <c r="U1245" s="72">
        <v>19.015000000000001</v>
      </c>
      <c r="V1245" s="72">
        <v>10.75</v>
      </c>
      <c r="W1245" s="72">
        <v>4.8120000000000003</v>
      </c>
      <c r="X1245" s="72">
        <v>1.423</v>
      </c>
      <c r="Y1245" s="72">
        <v>0.221</v>
      </c>
      <c r="Z1245" s="72">
        <v>1.4999999999999999E-2</v>
      </c>
      <c r="AA1245" s="72">
        <v>1E-3</v>
      </c>
      <c r="AB1245" s="4">
        <v>1.2999999999999999E-2</v>
      </c>
      <c r="AD1245" s="1">
        <f t="shared" si="19"/>
        <v>6.4850000000000003</v>
      </c>
    </row>
    <row r="1246" spans="1:30" x14ac:dyDescent="0.3">
      <c r="A1246" s="65">
        <v>1245</v>
      </c>
      <c r="B1246" s="66" t="s">
        <v>323</v>
      </c>
      <c r="C1246" s="69" t="s">
        <v>114</v>
      </c>
      <c r="D1246" s="71"/>
      <c r="E1246" s="71">
        <v>478</v>
      </c>
      <c r="F1246" s="71">
        <v>2025</v>
      </c>
      <c r="G1246" s="72">
        <v>381.60300000000001</v>
      </c>
      <c r="H1246" s="72">
        <v>347.834</v>
      </c>
      <c r="I1246" s="72">
        <v>317.47399999999999</v>
      </c>
      <c r="J1246" s="72">
        <v>279.416</v>
      </c>
      <c r="K1246" s="72">
        <v>245.619</v>
      </c>
      <c r="L1246" s="72">
        <v>217.73099999999999</v>
      </c>
      <c r="M1246" s="72">
        <v>193.12</v>
      </c>
      <c r="N1246" s="72">
        <v>169.501</v>
      </c>
      <c r="O1246" s="72">
        <v>145.06100000000001</v>
      </c>
      <c r="P1246" s="72">
        <v>121.063</v>
      </c>
      <c r="Q1246" s="72">
        <v>97.662999999999997</v>
      </c>
      <c r="R1246" s="72">
        <v>75.614999999999995</v>
      </c>
      <c r="S1246" s="72">
        <v>56.87</v>
      </c>
      <c r="T1246" s="72">
        <v>40.56</v>
      </c>
      <c r="U1246" s="72">
        <v>25.248999999999999</v>
      </c>
      <c r="V1246" s="72">
        <v>12.845000000000001</v>
      </c>
      <c r="W1246" s="72">
        <v>5.532</v>
      </c>
      <c r="X1246" s="72">
        <v>1.617</v>
      </c>
      <c r="Y1246" s="72">
        <v>0.26200000000000001</v>
      </c>
      <c r="Z1246" s="72">
        <v>1.7999999999999999E-2</v>
      </c>
      <c r="AA1246" s="72">
        <v>1E-3</v>
      </c>
      <c r="AB1246" s="4">
        <v>8.0000000000000002E-3</v>
      </c>
      <c r="AD1246" s="1">
        <f t="shared" si="19"/>
        <v>7.4379999999999997</v>
      </c>
    </row>
    <row r="1247" spans="1:30" x14ac:dyDescent="0.3">
      <c r="A1247" s="65">
        <v>1246</v>
      </c>
      <c r="B1247" s="66" t="s">
        <v>323</v>
      </c>
      <c r="C1247" s="69" t="s">
        <v>114</v>
      </c>
      <c r="D1247" s="71"/>
      <c r="E1247" s="71">
        <v>478</v>
      </c>
      <c r="F1247" s="71">
        <v>2030</v>
      </c>
      <c r="G1247" s="72">
        <v>407.83800000000002</v>
      </c>
      <c r="H1247" s="72">
        <v>374.47199999999998</v>
      </c>
      <c r="I1247" s="72">
        <v>345.87400000000002</v>
      </c>
      <c r="J1247" s="72">
        <v>316.09699999999998</v>
      </c>
      <c r="K1247" s="72">
        <v>278.04700000000003</v>
      </c>
      <c r="L1247" s="72">
        <v>244.36600000000001</v>
      </c>
      <c r="M1247" s="72">
        <v>216.327</v>
      </c>
      <c r="N1247" s="72">
        <v>191.12899999999999</v>
      </c>
      <c r="O1247" s="72">
        <v>166.83199999999999</v>
      </c>
      <c r="P1247" s="72">
        <v>141.55799999999999</v>
      </c>
      <c r="Q1247" s="72">
        <v>116.613</v>
      </c>
      <c r="R1247" s="72">
        <v>92.215000000000003</v>
      </c>
      <c r="S1247" s="72">
        <v>69.201999999999998</v>
      </c>
      <c r="T1247" s="72">
        <v>49.487000000000002</v>
      </c>
      <c r="U1247" s="72">
        <v>32.304000000000002</v>
      </c>
      <c r="V1247" s="72">
        <v>17.140999999999998</v>
      </c>
      <c r="W1247" s="72">
        <v>6.6660000000000004</v>
      </c>
      <c r="X1247" s="72">
        <v>1.885</v>
      </c>
      <c r="Y1247" s="72">
        <v>0.30199999999999999</v>
      </c>
      <c r="Z1247" s="72">
        <v>2.3E-2</v>
      </c>
      <c r="AA1247" s="72">
        <v>1E-3</v>
      </c>
      <c r="AB1247" s="4">
        <v>3.0000000000000001E-3</v>
      </c>
      <c r="AD1247" s="1">
        <f t="shared" si="19"/>
        <v>8.879999999999999</v>
      </c>
    </row>
    <row r="1248" spans="1:30" x14ac:dyDescent="0.3">
      <c r="A1248" s="65">
        <v>1247</v>
      </c>
      <c r="B1248" s="66" t="s">
        <v>323</v>
      </c>
      <c r="C1248" s="69" t="s">
        <v>114</v>
      </c>
      <c r="D1248" s="71"/>
      <c r="E1248" s="71">
        <v>478</v>
      </c>
      <c r="F1248" s="71">
        <v>2035</v>
      </c>
      <c r="G1248" s="72">
        <v>434.75400000000002</v>
      </c>
      <c r="H1248" s="72">
        <v>400.60899999999998</v>
      </c>
      <c r="I1248" s="72">
        <v>372.43700000000001</v>
      </c>
      <c r="J1248" s="72">
        <v>344.39600000000002</v>
      </c>
      <c r="K1248" s="72">
        <v>314.47399999999999</v>
      </c>
      <c r="L1248" s="72">
        <v>276.51499999999999</v>
      </c>
      <c r="M1248" s="72">
        <v>242.71600000000001</v>
      </c>
      <c r="N1248" s="72">
        <v>214.077</v>
      </c>
      <c r="O1248" s="72">
        <v>188.14</v>
      </c>
      <c r="P1248" s="72">
        <v>162.857</v>
      </c>
      <c r="Q1248" s="72">
        <v>136.42500000000001</v>
      </c>
      <c r="R1248" s="72">
        <v>110.19</v>
      </c>
      <c r="S1248" s="72">
        <v>84.49</v>
      </c>
      <c r="T1248" s="72">
        <v>60.313000000000002</v>
      </c>
      <c r="U1248" s="72">
        <v>39.521000000000001</v>
      </c>
      <c r="V1248" s="72">
        <v>22.038</v>
      </c>
      <c r="W1248" s="72">
        <v>8.9760000000000009</v>
      </c>
      <c r="X1248" s="72">
        <v>2.306</v>
      </c>
      <c r="Y1248" s="72">
        <v>0.36</v>
      </c>
      <c r="Z1248" s="72">
        <v>2.5999999999999999E-2</v>
      </c>
      <c r="AA1248" s="72">
        <v>1E-3</v>
      </c>
      <c r="AB1248" s="4" t="s">
        <v>291</v>
      </c>
      <c r="AD1248" s="1">
        <f t="shared" si="19"/>
        <v>11.668999999999999</v>
      </c>
    </row>
    <row r="1249" spans="1:30" x14ac:dyDescent="0.3">
      <c r="A1249" s="65">
        <v>1248</v>
      </c>
      <c r="B1249" s="66" t="s">
        <v>323</v>
      </c>
      <c r="C1249" s="69" t="s">
        <v>114</v>
      </c>
      <c r="D1249" s="71"/>
      <c r="E1249" s="71">
        <v>478</v>
      </c>
      <c r="F1249" s="71">
        <v>2040</v>
      </c>
      <c r="G1249" s="72">
        <v>461.952</v>
      </c>
      <c r="H1249" s="72">
        <v>427.41500000000002</v>
      </c>
      <c r="I1249" s="72">
        <v>398.49700000000001</v>
      </c>
      <c r="J1249" s="72">
        <v>370.86700000000002</v>
      </c>
      <c r="K1249" s="72">
        <v>342.6</v>
      </c>
      <c r="L1249" s="72">
        <v>312.62400000000002</v>
      </c>
      <c r="M1249" s="72">
        <v>274.55700000000002</v>
      </c>
      <c r="N1249" s="72">
        <v>240.17099999999999</v>
      </c>
      <c r="O1249" s="72">
        <v>210.751</v>
      </c>
      <c r="P1249" s="72">
        <v>183.71600000000001</v>
      </c>
      <c r="Q1249" s="72">
        <v>157.03100000000001</v>
      </c>
      <c r="R1249" s="72">
        <v>129.00800000000001</v>
      </c>
      <c r="S1249" s="72">
        <v>101.07299999999999</v>
      </c>
      <c r="T1249" s="72">
        <v>73.753</v>
      </c>
      <c r="U1249" s="72">
        <v>48.298000000000002</v>
      </c>
      <c r="V1249" s="72">
        <v>27.091000000000001</v>
      </c>
      <c r="W1249" s="72">
        <v>11.635999999999999</v>
      </c>
      <c r="X1249" s="72">
        <v>3.1480000000000001</v>
      </c>
      <c r="Y1249" s="72">
        <v>0.45200000000000001</v>
      </c>
      <c r="Z1249" s="72">
        <v>3.3000000000000002E-2</v>
      </c>
      <c r="AA1249" s="72">
        <v>1E-3</v>
      </c>
      <c r="AB1249" s="4" t="s">
        <v>291</v>
      </c>
      <c r="AD1249" s="1">
        <f t="shared" si="19"/>
        <v>15.269999999999998</v>
      </c>
    </row>
    <row r="1250" spans="1:30" x14ac:dyDescent="0.3">
      <c r="A1250" s="65">
        <v>1249</v>
      </c>
      <c r="B1250" s="66" t="s">
        <v>323</v>
      </c>
      <c r="C1250" s="69" t="s">
        <v>114</v>
      </c>
      <c r="D1250" s="71"/>
      <c r="E1250" s="71">
        <v>478</v>
      </c>
      <c r="F1250" s="71">
        <v>2045</v>
      </c>
      <c r="G1250" s="72">
        <v>487.42399999999998</v>
      </c>
      <c r="H1250" s="72">
        <v>454.51900000000001</v>
      </c>
      <c r="I1250" s="72">
        <v>425.233</v>
      </c>
      <c r="J1250" s="72">
        <v>396.84300000000002</v>
      </c>
      <c r="K1250" s="72">
        <v>368.91699999999997</v>
      </c>
      <c r="L1250" s="72">
        <v>340.53699999999998</v>
      </c>
      <c r="M1250" s="72">
        <v>310.32299999999998</v>
      </c>
      <c r="N1250" s="72">
        <v>271.64800000000002</v>
      </c>
      <c r="O1250" s="72">
        <v>236.46299999999999</v>
      </c>
      <c r="P1250" s="72">
        <v>205.87100000000001</v>
      </c>
      <c r="Q1250" s="72">
        <v>177.24199999999999</v>
      </c>
      <c r="R1250" s="72">
        <v>148.61099999999999</v>
      </c>
      <c r="S1250" s="72">
        <v>118.473</v>
      </c>
      <c r="T1250" s="72">
        <v>88.37</v>
      </c>
      <c r="U1250" s="72">
        <v>59.216999999999999</v>
      </c>
      <c r="V1250" s="72">
        <v>33.267000000000003</v>
      </c>
      <c r="W1250" s="72">
        <v>14.429</v>
      </c>
      <c r="X1250" s="72">
        <v>4.1379999999999999</v>
      </c>
      <c r="Y1250" s="72">
        <v>0.629</v>
      </c>
      <c r="Z1250" s="72">
        <v>4.3999999999999997E-2</v>
      </c>
      <c r="AA1250" s="72">
        <v>2E-3</v>
      </c>
      <c r="AB1250" s="4" t="s">
        <v>291</v>
      </c>
      <c r="AD1250" s="1">
        <f t="shared" si="19"/>
        <v>19.242000000000001</v>
      </c>
    </row>
    <row r="1251" spans="1:30" x14ac:dyDescent="0.3">
      <c r="A1251" s="65">
        <v>1250</v>
      </c>
      <c r="B1251" s="66" t="s">
        <v>323</v>
      </c>
      <c r="C1251" s="69" t="s">
        <v>114</v>
      </c>
      <c r="D1251" s="71"/>
      <c r="E1251" s="71">
        <v>478</v>
      </c>
      <c r="F1251" s="71">
        <v>2050</v>
      </c>
      <c r="G1251" s="72">
        <v>510.28699999999998</v>
      </c>
      <c r="H1251" s="72">
        <v>480.01100000000002</v>
      </c>
      <c r="I1251" s="72">
        <v>452.26600000000002</v>
      </c>
      <c r="J1251" s="72">
        <v>423.483</v>
      </c>
      <c r="K1251" s="72">
        <v>394.71699999999998</v>
      </c>
      <c r="L1251" s="72">
        <v>366.61900000000003</v>
      </c>
      <c r="M1251" s="72">
        <v>337.95499999999998</v>
      </c>
      <c r="N1251" s="72">
        <v>306.96800000000002</v>
      </c>
      <c r="O1251" s="72">
        <v>267.43799999999999</v>
      </c>
      <c r="P1251" s="72">
        <v>231.02600000000001</v>
      </c>
      <c r="Q1251" s="72">
        <v>198.684</v>
      </c>
      <c r="R1251" s="72">
        <v>167.84399999999999</v>
      </c>
      <c r="S1251" s="72">
        <v>136.614</v>
      </c>
      <c r="T1251" s="72">
        <v>103.738</v>
      </c>
      <c r="U1251" s="72">
        <v>71.141999999999996</v>
      </c>
      <c r="V1251" s="72">
        <v>40.999000000000002</v>
      </c>
      <c r="W1251" s="72">
        <v>17.887</v>
      </c>
      <c r="X1251" s="72">
        <v>5.2149999999999999</v>
      </c>
      <c r="Y1251" s="72">
        <v>0.84799999999999998</v>
      </c>
      <c r="Z1251" s="72">
        <v>6.2E-2</v>
      </c>
      <c r="AA1251" s="72">
        <v>2E-3</v>
      </c>
      <c r="AB1251" s="4" t="s">
        <v>291</v>
      </c>
      <c r="AD1251" s="1">
        <f t="shared" si="19"/>
        <v>24.013999999999999</v>
      </c>
    </row>
    <row r="1252" spans="1:30" x14ac:dyDescent="0.3">
      <c r="A1252" s="65">
        <v>1251</v>
      </c>
      <c r="B1252" s="66" t="s">
        <v>323</v>
      </c>
      <c r="C1252" s="69" t="s">
        <v>114</v>
      </c>
      <c r="D1252" s="71"/>
      <c r="E1252" s="71">
        <v>478</v>
      </c>
      <c r="F1252" s="71">
        <v>2055</v>
      </c>
      <c r="G1252" s="72">
        <v>530.14700000000005</v>
      </c>
      <c r="H1252" s="72">
        <v>502.935</v>
      </c>
      <c r="I1252" s="72">
        <v>477.69400000000002</v>
      </c>
      <c r="J1252" s="72">
        <v>450.39299999999997</v>
      </c>
      <c r="K1252" s="72">
        <v>421.113</v>
      </c>
      <c r="L1252" s="72">
        <v>392.12200000000001</v>
      </c>
      <c r="M1252" s="72">
        <v>363.714</v>
      </c>
      <c r="N1252" s="72">
        <v>334.22500000000002</v>
      </c>
      <c r="O1252" s="72">
        <v>302.17099999999999</v>
      </c>
      <c r="P1252" s="72">
        <v>261.31099999999998</v>
      </c>
      <c r="Q1252" s="72">
        <v>223.02500000000001</v>
      </c>
      <c r="R1252" s="72">
        <v>188.25399999999999</v>
      </c>
      <c r="S1252" s="72">
        <v>154.44200000000001</v>
      </c>
      <c r="T1252" s="72">
        <v>119.79600000000001</v>
      </c>
      <c r="U1252" s="72">
        <v>83.733999999999995</v>
      </c>
      <c r="V1252" s="72">
        <v>49.503</v>
      </c>
      <c r="W1252" s="72">
        <v>22.248999999999999</v>
      </c>
      <c r="X1252" s="72">
        <v>6.569</v>
      </c>
      <c r="Y1252" s="72">
        <v>1.097</v>
      </c>
      <c r="Z1252" s="72">
        <v>8.6999999999999994E-2</v>
      </c>
      <c r="AA1252" s="72">
        <v>3.0000000000000001E-3</v>
      </c>
      <c r="AB1252" s="4" t="s">
        <v>291</v>
      </c>
      <c r="AD1252" s="1">
        <f t="shared" si="19"/>
        <v>30.004999999999999</v>
      </c>
    </row>
    <row r="1253" spans="1:30" x14ac:dyDescent="0.3">
      <c r="A1253" s="65">
        <v>1252</v>
      </c>
      <c r="B1253" s="66" t="s">
        <v>323</v>
      </c>
      <c r="C1253" s="69" t="s">
        <v>114</v>
      </c>
      <c r="D1253" s="71"/>
      <c r="E1253" s="71">
        <v>478</v>
      </c>
      <c r="F1253" s="71">
        <v>2060</v>
      </c>
      <c r="G1253" s="72">
        <v>547.94000000000005</v>
      </c>
      <c r="H1253" s="72">
        <v>522.91600000000005</v>
      </c>
      <c r="I1253" s="72">
        <v>500.57900000000001</v>
      </c>
      <c r="J1253" s="72">
        <v>475.71699999999998</v>
      </c>
      <c r="K1253" s="72">
        <v>447.78399999999999</v>
      </c>
      <c r="L1253" s="72">
        <v>418.214</v>
      </c>
      <c r="M1253" s="72">
        <v>388.91300000000001</v>
      </c>
      <c r="N1253" s="72">
        <v>359.65199999999999</v>
      </c>
      <c r="O1253" s="72">
        <v>329.00200000000001</v>
      </c>
      <c r="P1253" s="72">
        <v>295.28800000000001</v>
      </c>
      <c r="Q1253" s="72">
        <v>252.34299999999999</v>
      </c>
      <c r="R1253" s="72">
        <v>211.447</v>
      </c>
      <c r="S1253" s="72">
        <v>173.405</v>
      </c>
      <c r="T1253" s="72">
        <v>135.63900000000001</v>
      </c>
      <c r="U1253" s="72">
        <v>96.956000000000003</v>
      </c>
      <c r="V1253" s="72">
        <v>58.561</v>
      </c>
      <c r="W1253" s="72">
        <v>27.114999999999998</v>
      </c>
      <c r="X1253" s="72">
        <v>8.3019999999999996</v>
      </c>
      <c r="Y1253" s="72">
        <v>1.4159999999999999</v>
      </c>
      <c r="Z1253" s="72">
        <v>0.11600000000000001</v>
      </c>
      <c r="AA1253" s="72">
        <v>5.0000000000000001E-3</v>
      </c>
      <c r="AB1253" s="4" t="s">
        <v>291</v>
      </c>
      <c r="AD1253" s="1">
        <f t="shared" si="19"/>
        <v>36.954000000000001</v>
      </c>
    </row>
    <row r="1254" spans="1:30" x14ac:dyDescent="0.3">
      <c r="A1254" s="65">
        <v>1253</v>
      </c>
      <c r="B1254" s="66" t="s">
        <v>323</v>
      </c>
      <c r="C1254" s="69" t="s">
        <v>114</v>
      </c>
      <c r="D1254" s="71"/>
      <c r="E1254" s="71">
        <v>478</v>
      </c>
      <c r="F1254" s="71">
        <v>2065</v>
      </c>
      <c r="G1254" s="72">
        <v>563.94000000000005</v>
      </c>
      <c r="H1254" s="72">
        <v>540.83199999999999</v>
      </c>
      <c r="I1254" s="72">
        <v>520.53099999999995</v>
      </c>
      <c r="J1254" s="72">
        <v>498.5</v>
      </c>
      <c r="K1254" s="72">
        <v>472.87299999999999</v>
      </c>
      <c r="L1254" s="72">
        <v>444.57299999999998</v>
      </c>
      <c r="M1254" s="72">
        <v>414.68599999999998</v>
      </c>
      <c r="N1254" s="72">
        <v>384.52300000000002</v>
      </c>
      <c r="O1254" s="72">
        <v>354.03800000000001</v>
      </c>
      <c r="P1254" s="72">
        <v>321.56900000000002</v>
      </c>
      <c r="Q1254" s="72">
        <v>285.24700000000001</v>
      </c>
      <c r="R1254" s="72">
        <v>239.38200000000001</v>
      </c>
      <c r="S1254" s="72">
        <v>194.96299999999999</v>
      </c>
      <c r="T1254" s="72">
        <v>152.51499999999999</v>
      </c>
      <c r="U1254" s="72">
        <v>110.059</v>
      </c>
      <c r="V1254" s="72">
        <v>68.137</v>
      </c>
      <c r="W1254" s="72">
        <v>32.363</v>
      </c>
      <c r="X1254" s="72">
        <v>10.27</v>
      </c>
      <c r="Y1254" s="72">
        <v>1.83</v>
      </c>
      <c r="Z1254" s="72">
        <v>0.154</v>
      </c>
      <c r="AA1254" s="72">
        <v>7.0000000000000001E-3</v>
      </c>
      <c r="AB1254" s="4" t="s">
        <v>291</v>
      </c>
      <c r="AD1254" s="1">
        <f t="shared" si="19"/>
        <v>44.623999999999995</v>
      </c>
    </row>
    <row r="1255" spans="1:30" x14ac:dyDescent="0.3">
      <c r="A1255" s="65">
        <v>1254</v>
      </c>
      <c r="B1255" s="66" t="s">
        <v>323</v>
      </c>
      <c r="C1255" s="69" t="s">
        <v>114</v>
      </c>
      <c r="D1255" s="71"/>
      <c r="E1255" s="71">
        <v>478</v>
      </c>
      <c r="F1255" s="71">
        <v>2070</v>
      </c>
      <c r="G1255" s="72">
        <v>577.88900000000001</v>
      </c>
      <c r="H1255" s="72">
        <v>557.02300000000002</v>
      </c>
      <c r="I1255" s="72">
        <v>538.44000000000005</v>
      </c>
      <c r="J1255" s="72">
        <v>518.38099999999997</v>
      </c>
      <c r="K1255" s="72">
        <v>495.46100000000001</v>
      </c>
      <c r="L1255" s="72">
        <v>469.38299999999998</v>
      </c>
      <c r="M1255" s="72">
        <v>440.74700000000001</v>
      </c>
      <c r="N1255" s="72">
        <v>409.98099999999999</v>
      </c>
      <c r="O1255" s="72">
        <v>378.553</v>
      </c>
      <c r="P1255" s="72">
        <v>346.13299999999998</v>
      </c>
      <c r="Q1255" s="72">
        <v>310.77100000000002</v>
      </c>
      <c r="R1255" s="72">
        <v>270.779</v>
      </c>
      <c r="S1255" s="72">
        <v>220.96799999999999</v>
      </c>
      <c r="T1255" s="72">
        <v>171.755</v>
      </c>
      <c r="U1255" s="72">
        <v>124.092</v>
      </c>
      <c r="V1255" s="72">
        <v>77.742000000000004</v>
      </c>
      <c r="W1255" s="72">
        <v>38.003</v>
      </c>
      <c r="X1255" s="72">
        <v>12.446999999999999</v>
      </c>
      <c r="Y1255" s="72">
        <v>2.3180000000000001</v>
      </c>
      <c r="Z1255" s="72">
        <v>0.20599999999999999</v>
      </c>
      <c r="AA1255" s="72">
        <v>8.9999999999999993E-3</v>
      </c>
      <c r="AB1255" s="4" t="s">
        <v>291</v>
      </c>
      <c r="AD1255" s="1">
        <f t="shared" si="19"/>
        <v>52.983000000000004</v>
      </c>
    </row>
    <row r="1256" spans="1:30" x14ac:dyDescent="0.3">
      <c r="A1256" s="65">
        <v>1255</v>
      </c>
      <c r="B1256" s="66" t="s">
        <v>323</v>
      </c>
      <c r="C1256" s="69" t="s">
        <v>114</v>
      </c>
      <c r="D1256" s="71"/>
      <c r="E1256" s="71">
        <v>478</v>
      </c>
      <c r="F1256" s="71">
        <v>2075</v>
      </c>
      <c r="G1256" s="72">
        <v>589.47299999999996</v>
      </c>
      <c r="H1256" s="72">
        <v>571.21400000000006</v>
      </c>
      <c r="I1256" s="72">
        <v>554.64400000000001</v>
      </c>
      <c r="J1256" s="72">
        <v>536.23400000000004</v>
      </c>
      <c r="K1256" s="72">
        <v>515.178</v>
      </c>
      <c r="L1256" s="72">
        <v>491.73899999999998</v>
      </c>
      <c r="M1256" s="72">
        <v>465.29</v>
      </c>
      <c r="N1256" s="72">
        <v>435.74200000000002</v>
      </c>
      <c r="O1256" s="72">
        <v>403.67399999999998</v>
      </c>
      <c r="P1256" s="72">
        <v>370.22300000000001</v>
      </c>
      <c r="Q1256" s="72">
        <v>334.67099999999999</v>
      </c>
      <c r="R1256" s="72">
        <v>295.23599999999999</v>
      </c>
      <c r="S1256" s="72">
        <v>250.24799999999999</v>
      </c>
      <c r="T1256" s="72">
        <v>194.99600000000001</v>
      </c>
      <c r="U1256" s="72">
        <v>140.149</v>
      </c>
      <c r="V1256" s="72">
        <v>88.119</v>
      </c>
      <c r="W1256" s="72">
        <v>43.767000000000003</v>
      </c>
      <c r="X1256" s="72">
        <v>14.846</v>
      </c>
      <c r="Y1256" s="72">
        <v>2.8759999999999999</v>
      </c>
      <c r="Z1256" s="72">
        <v>0.26900000000000002</v>
      </c>
      <c r="AA1256" s="72">
        <v>1.2999999999999999E-2</v>
      </c>
      <c r="AB1256" s="4">
        <v>7.1999999999999995E-2</v>
      </c>
      <c r="AD1256" s="1">
        <f t="shared" si="19"/>
        <v>61.842999999999996</v>
      </c>
    </row>
    <row r="1257" spans="1:30" x14ac:dyDescent="0.3">
      <c r="A1257" s="65">
        <v>1256</v>
      </c>
      <c r="B1257" s="66" t="s">
        <v>323</v>
      </c>
      <c r="C1257" s="69" t="s">
        <v>114</v>
      </c>
      <c r="D1257" s="71"/>
      <c r="E1257" s="71">
        <v>478</v>
      </c>
      <c r="F1257" s="71">
        <v>2080</v>
      </c>
      <c r="G1257" s="72">
        <v>599.07799999999997</v>
      </c>
      <c r="H1257" s="72">
        <v>583.00900000000001</v>
      </c>
      <c r="I1257" s="72">
        <v>568.84299999999996</v>
      </c>
      <c r="J1257" s="72">
        <v>552.38300000000004</v>
      </c>
      <c r="K1257" s="72">
        <v>532.87400000000002</v>
      </c>
      <c r="L1257" s="72">
        <v>511.23</v>
      </c>
      <c r="M1257" s="72">
        <v>487.38799999999998</v>
      </c>
      <c r="N1257" s="72">
        <v>460.00400000000002</v>
      </c>
      <c r="O1257" s="72">
        <v>429.084</v>
      </c>
      <c r="P1257" s="72">
        <v>394.90199999999999</v>
      </c>
      <c r="Q1257" s="72">
        <v>358.12299999999999</v>
      </c>
      <c r="R1257" s="72">
        <v>318.16500000000002</v>
      </c>
      <c r="S1257" s="72">
        <v>273.15699999999998</v>
      </c>
      <c r="T1257" s="72">
        <v>221.185</v>
      </c>
      <c r="U1257" s="72">
        <v>159.54</v>
      </c>
      <c r="V1257" s="72">
        <v>100.01600000000001</v>
      </c>
      <c r="W1257" s="72">
        <v>50.046999999999997</v>
      </c>
      <c r="X1257" s="72">
        <v>17.347999999999999</v>
      </c>
      <c r="Y1257" s="72">
        <v>3.5059999999999998</v>
      </c>
      <c r="Z1257" s="72">
        <v>0.34399999999999997</v>
      </c>
      <c r="AA1257" s="72">
        <v>1.7000000000000001E-2</v>
      </c>
      <c r="AB1257" s="4">
        <v>5.7000000000000002E-2</v>
      </c>
      <c r="AD1257" s="1">
        <f t="shared" si="19"/>
        <v>71.318999999999988</v>
      </c>
    </row>
    <row r="1258" spans="1:30" x14ac:dyDescent="0.3">
      <c r="A1258" s="65">
        <v>1257</v>
      </c>
      <c r="B1258" s="66" t="s">
        <v>323</v>
      </c>
      <c r="C1258" s="69" t="s">
        <v>114</v>
      </c>
      <c r="D1258" s="71"/>
      <c r="E1258" s="71">
        <v>478</v>
      </c>
      <c r="F1258" s="71">
        <v>2085</v>
      </c>
      <c r="G1258" s="72">
        <v>606.31700000000001</v>
      </c>
      <c r="H1258" s="72">
        <v>592.90300000000002</v>
      </c>
      <c r="I1258" s="72">
        <v>580.678</v>
      </c>
      <c r="J1258" s="72">
        <v>566.54999999999995</v>
      </c>
      <c r="K1258" s="72">
        <v>548.899</v>
      </c>
      <c r="L1258" s="72">
        <v>528.75599999999997</v>
      </c>
      <c r="M1258" s="72">
        <v>506.69099999999997</v>
      </c>
      <c r="N1258" s="72">
        <v>481.88200000000001</v>
      </c>
      <c r="O1258" s="72">
        <v>453.06</v>
      </c>
      <c r="P1258" s="72">
        <v>419.91500000000002</v>
      </c>
      <c r="Q1258" s="72">
        <v>382.19400000000002</v>
      </c>
      <c r="R1258" s="72">
        <v>340.73500000000001</v>
      </c>
      <c r="S1258" s="72">
        <v>294.74799999999999</v>
      </c>
      <c r="T1258" s="72">
        <v>241.86600000000001</v>
      </c>
      <c r="U1258" s="72">
        <v>181.50200000000001</v>
      </c>
      <c r="V1258" s="72">
        <v>114.465</v>
      </c>
      <c r="W1258" s="72">
        <v>57.337000000000003</v>
      </c>
      <c r="X1258" s="72">
        <v>20.143000000000001</v>
      </c>
      <c r="Y1258" s="72">
        <v>4.1909999999999998</v>
      </c>
      <c r="Z1258" s="72">
        <v>0.432</v>
      </c>
      <c r="AA1258" s="72">
        <v>2.1999999999999999E-2</v>
      </c>
      <c r="AB1258" s="4">
        <v>4.8000000000000001E-2</v>
      </c>
      <c r="AD1258" s="1">
        <f t="shared" si="19"/>
        <v>82.173000000000016</v>
      </c>
    </row>
    <row r="1259" spans="1:30" x14ac:dyDescent="0.3">
      <c r="A1259" s="65">
        <v>1258</v>
      </c>
      <c r="B1259" s="66" t="s">
        <v>323</v>
      </c>
      <c r="C1259" s="69" t="s">
        <v>114</v>
      </c>
      <c r="D1259" s="71"/>
      <c r="E1259" s="71">
        <v>478</v>
      </c>
      <c r="F1259" s="71">
        <v>2090</v>
      </c>
      <c r="G1259" s="72">
        <v>608.54700000000003</v>
      </c>
      <c r="H1259" s="72">
        <v>600.44399999999996</v>
      </c>
      <c r="I1259" s="72">
        <v>590.61199999999997</v>
      </c>
      <c r="J1259" s="72">
        <v>578.36699999999996</v>
      </c>
      <c r="K1259" s="72">
        <v>562.96299999999997</v>
      </c>
      <c r="L1259" s="72">
        <v>544.62800000000004</v>
      </c>
      <c r="M1259" s="72">
        <v>524.05600000000004</v>
      </c>
      <c r="N1259" s="72">
        <v>501.012</v>
      </c>
      <c r="O1259" s="72">
        <v>474.70699999999999</v>
      </c>
      <c r="P1259" s="72">
        <v>443.54</v>
      </c>
      <c r="Q1259" s="72">
        <v>406.61500000000001</v>
      </c>
      <c r="R1259" s="72">
        <v>363.93</v>
      </c>
      <c r="S1259" s="72">
        <v>316.053</v>
      </c>
      <c r="T1259" s="72">
        <v>261.44299999999998</v>
      </c>
      <c r="U1259" s="72">
        <v>199.053</v>
      </c>
      <c r="V1259" s="72">
        <v>130.90899999999999</v>
      </c>
      <c r="W1259" s="72">
        <v>66.224999999999994</v>
      </c>
      <c r="X1259" s="72">
        <v>23.423999999999999</v>
      </c>
      <c r="Y1259" s="72">
        <v>4.9749999999999996</v>
      </c>
      <c r="Z1259" s="72">
        <v>0.53100000000000003</v>
      </c>
      <c r="AA1259" s="72">
        <v>2.9000000000000001E-2</v>
      </c>
      <c r="AB1259" s="4">
        <v>0.04</v>
      </c>
      <c r="AD1259" s="1">
        <f t="shared" si="19"/>
        <v>95.224000000000004</v>
      </c>
    </row>
    <row r="1260" spans="1:30" x14ac:dyDescent="0.3">
      <c r="A1260" s="65">
        <v>1259</v>
      </c>
      <c r="B1260" s="66" t="s">
        <v>323</v>
      </c>
      <c r="C1260" s="69" t="s">
        <v>114</v>
      </c>
      <c r="D1260" s="71"/>
      <c r="E1260" s="71">
        <v>478</v>
      </c>
      <c r="F1260" s="71">
        <v>2095</v>
      </c>
      <c r="G1260" s="72">
        <v>609.96699999999998</v>
      </c>
      <c r="H1260" s="72">
        <v>603.06200000000001</v>
      </c>
      <c r="I1260" s="72">
        <v>598.22299999999996</v>
      </c>
      <c r="J1260" s="72">
        <v>588.30600000000004</v>
      </c>
      <c r="K1260" s="72">
        <v>574.71699999999998</v>
      </c>
      <c r="L1260" s="72">
        <v>558.58900000000006</v>
      </c>
      <c r="M1260" s="72">
        <v>539.81299999999999</v>
      </c>
      <c r="N1260" s="72">
        <v>518.25900000000001</v>
      </c>
      <c r="O1260" s="72">
        <v>493.69099999999997</v>
      </c>
      <c r="P1260" s="72">
        <v>464.93799999999999</v>
      </c>
      <c r="Q1260" s="72">
        <v>429.74799999999999</v>
      </c>
      <c r="R1260" s="72">
        <v>387.53800000000001</v>
      </c>
      <c r="S1260" s="72">
        <v>338.04199999999997</v>
      </c>
      <c r="T1260" s="72">
        <v>280.89499999999998</v>
      </c>
      <c r="U1260" s="72">
        <v>215.85300000000001</v>
      </c>
      <c r="V1260" s="72">
        <v>144.38300000000001</v>
      </c>
      <c r="W1260" s="72">
        <v>76.477999999999994</v>
      </c>
      <c r="X1260" s="72">
        <v>27.483000000000001</v>
      </c>
      <c r="Y1260" s="72">
        <v>5.9210000000000003</v>
      </c>
      <c r="Z1260" s="72">
        <v>0.65</v>
      </c>
      <c r="AA1260" s="72">
        <v>3.5999999999999997E-2</v>
      </c>
      <c r="AB1260" s="4">
        <v>3.2000000000000001E-2</v>
      </c>
      <c r="AD1260" s="1">
        <f t="shared" si="19"/>
        <v>110.60000000000001</v>
      </c>
    </row>
    <row r="1261" spans="1:30" x14ac:dyDescent="0.3">
      <c r="A1261" s="65">
        <v>1260</v>
      </c>
      <c r="B1261" s="66" t="s">
        <v>323</v>
      </c>
      <c r="C1261" s="69" t="s">
        <v>114</v>
      </c>
      <c r="D1261" s="71"/>
      <c r="E1261" s="71">
        <v>478</v>
      </c>
      <c r="F1261" s="71">
        <v>2100</v>
      </c>
      <c r="G1261" s="72">
        <v>608.38</v>
      </c>
      <c r="H1261" s="72">
        <v>604.86699999999996</v>
      </c>
      <c r="I1261" s="72">
        <v>600.93200000000002</v>
      </c>
      <c r="J1261" s="72">
        <v>595.93299999999999</v>
      </c>
      <c r="K1261" s="72">
        <v>584.61300000000006</v>
      </c>
      <c r="L1261" s="72">
        <v>570.27300000000002</v>
      </c>
      <c r="M1261" s="72">
        <v>553.697</v>
      </c>
      <c r="N1261" s="72">
        <v>533.93700000000001</v>
      </c>
      <c r="O1261" s="72">
        <v>510.84100000000001</v>
      </c>
      <c r="P1261" s="72">
        <v>483.76</v>
      </c>
      <c r="Q1261" s="72">
        <v>450.77</v>
      </c>
      <c r="R1261" s="72">
        <v>409.97500000000002</v>
      </c>
      <c r="S1261" s="72">
        <v>360.49200000000002</v>
      </c>
      <c r="T1261" s="72">
        <v>301.05200000000002</v>
      </c>
      <c r="U1261" s="72">
        <v>232.67699999999999</v>
      </c>
      <c r="V1261" s="72">
        <v>157.47800000000001</v>
      </c>
      <c r="W1261" s="72">
        <v>85.180999999999997</v>
      </c>
      <c r="X1261" s="72">
        <v>32.238999999999997</v>
      </c>
      <c r="Y1261" s="72">
        <v>7.1059999999999999</v>
      </c>
      <c r="Z1261" s="72">
        <v>0.79700000000000004</v>
      </c>
      <c r="AA1261" s="72">
        <v>4.5999999999999999E-2</v>
      </c>
      <c r="AB1261" s="4">
        <v>3.1E-2</v>
      </c>
      <c r="AD1261" s="1">
        <f t="shared" si="19"/>
        <v>125.39999999999999</v>
      </c>
    </row>
    <row r="1262" spans="1:30" x14ac:dyDescent="0.3">
      <c r="A1262" s="65">
        <v>1261</v>
      </c>
      <c r="B1262" s="66" t="s">
        <v>323</v>
      </c>
      <c r="C1262" s="69" t="s">
        <v>115</v>
      </c>
      <c r="D1262" s="71"/>
      <c r="E1262" s="71">
        <v>562</v>
      </c>
      <c r="F1262" s="71">
        <v>2015</v>
      </c>
      <c r="G1262" s="72">
        <v>2076.0529999999999</v>
      </c>
      <c r="H1262" s="72">
        <v>1668.991</v>
      </c>
      <c r="I1262" s="72">
        <v>1350.624</v>
      </c>
      <c r="J1262" s="72">
        <v>1019.098</v>
      </c>
      <c r="K1262" s="72">
        <v>718.55399999999997</v>
      </c>
      <c r="L1262" s="72">
        <v>583.93700000000001</v>
      </c>
      <c r="M1262" s="72">
        <v>503.54599999999999</v>
      </c>
      <c r="N1262" s="72">
        <v>439.71600000000001</v>
      </c>
      <c r="O1262" s="72">
        <v>353.22899999999998</v>
      </c>
      <c r="P1262" s="72">
        <v>292.44600000000003</v>
      </c>
      <c r="Q1262" s="72">
        <v>318.12799999999999</v>
      </c>
      <c r="R1262" s="72">
        <v>244.059</v>
      </c>
      <c r="S1262" s="72">
        <v>167.95099999999999</v>
      </c>
      <c r="T1262" s="72">
        <v>110.48399999999999</v>
      </c>
      <c r="U1262" s="72">
        <v>67.69</v>
      </c>
      <c r="V1262" s="72">
        <v>34.338999999999999</v>
      </c>
      <c r="W1262" s="72">
        <v>14.364000000000001</v>
      </c>
      <c r="X1262" s="72">
        <v>3.9380000000000002</v>
      </c>
      <c r="Y1262" s="72">
        <v>0.52200000000000002</v>
      </c>
      <c r="Z1262" s="72">
        <v>3.2000000000000001E-2</v>
      </c>
      <c r="AA1262" s="72">
        <v>1E-3</v>
      </c>
      <c r="AB1262" s="4" t="s">
        <v>291</v>
      </c>
      <c r="AD1262" s="1">
        <f t="shared" si="19"/>
        <v>18.856999999999999</v>
      </c>
    </row>
    <row r="1263" spans="1:30" x14ac:dyDescent="0.3">
      <c r="A1263" s="65">
        <v>1262</v>
      </c>
      <c r="B1263" s="66" t="s">
        <v>323</v>
      </c>
      <c r="C1263" s="69" t="s">
        <v>115</v>
      </c>
      <c r="D1263" s="71"/>
      <c r="E1263" s="71">
        <v>562</v>
      </c>
      <c r="F1263" s="71">
        <v>2020</v>
      </c>
      <c r="G1263" s="72">
        <v>2465.5639999999999</v>
      </c>
      <c r="H1263" s="72">
        <v>2003.838</v>
      </c>
      <c r="I1263" s="72">
        <v>1653.412</v>
      </c>
      <c r="J1263" s="72">
        <v>1337.761</v>
      </c>
      <c r="K1263" s="72">
        <v>1002.9109999999999</v>
      </c>
      <c r="L1263" s="72">
        <v>702.99900000000002</v>
      </c>
      <c r="M1263" s="72">
        <v>569.71600000000001</v>
      </c>
      <c r="N1263" s="72">
        <v>490.74299999999999</v>
      </c>
      <c r="O1263" s="72">
        <v>427.238</v>
      </c>
      <c r="P1263" s="72">
        <v>340.81200000000001</v>
      </c>
      <c r="Q1263" s="72">
        <v>278.37</v>
      </c>
      <c r="R1263" s="72">
        <v>296.39699999999999</v>
      </c>
      <c r="S1263" s="72">
        <v>220.09399999999999</v>
      </c>
      <c r="T1263" s="72">
        <v>144.352</v>
      </c>
      <c r="U1263" s="72">
        <v>86.971999999999994</v>
      </c>
      <c r="V1263" s="72">
        <v>45.042000000000002</v>
      </c>
      <c r="W1263" s="72">
        <v>17.253</v>
      </c>
      <c r="X1263" s="72">
        <v>4.6719999999999997</v>
      </c>
      <c r="Y1263" s="72">
        <v>0.69099999999999995</v>
      </c>
      <c r="Z1263" s="72">
        <v>4.7E-2</v>
      </c>
      <c r="AA1263" s="72">
        <v>1E-3</v>
      </c>
      <c r="AB1263" s="4" t="s">
        <v>291</v>
      </c>
      <c r="AD1263" s="1">
        <f t="shared" si="19"/>
        <v>22.664000000000001</v>
      </c>
    </row>
    <row r="1264" spans="1:30" x14ac:dyDescent="0.3">
      <c r="A1264" s="65">
        <v>1263</v>
      </c>
      <c r="B1264" s="66" t="s">
        <v>323</v>
      </c>
      <c r="C1264" s="69" t="s">
        <v>115</v>
      </c>
      <c r="D1264" s="71"/>
      <c r="E1264" s="71">
        <v>562</v>
      </c>
      <c r="F1264" s="71">
        <v>2025</v>
      </c>
      <c r="G1264" s="72">
        <v>2921.279</v>
      </c>
      <c r="H1264" s="72">
        <v>2392.0819999999999</v>
      </c>
      <c r="I1264" s="72">
        <v>1987.51</v>
      </c>
      <c r="J1264" s="72">
        <v>1639.674</v>
      </c>
      <c r="K1264" s="72">
        <v>1319.4749999999999</v>
      </c>
      <c r="L1264" s="72">
        <v>984.55100000000004</v>
      </c>
      <c r="M1264" s="72">
        <v>688.00599999999997</v>
      </c>
      <c r="N1264" s="72">
        <v>556.75</v>
      </c>
      <c r="O1264" s="72">
        <v>478.09399999999999</v>
      </c>
      <c r="P1264" s="72">
        <v>413.48500000000001</v>
      </c>
      <c r="Q1264" s="72">
        <v>325.483</v>
      </c>
      <c r="R1264" s="72">
        <v>260.21499999999997</v>
      </c>
      <c r="S1264" s="72">
        <v>268.44</v>
      </c>
      <c r="T1264" s="72">
        <v>190.07499999999999</v>
      </c>
      <c r="U1264" s="72">
        <v>114.328</v>
      </c>
      <c r="V1264" s="72">
        <v>58.427</v>
      </c>
      <c r="W1264" s="72">
        <v>22.978000000000002</v>
      </c>
      <c r="X1264" s="72">
        <v>5.74</v>
      </c>
      <c r="Y1264" s="72">
        <v>0.84799999999999998</v>
      </c>
      <c r="Z1264" s="72">
        <v>6.5000000000000002E-2</v>
      </c>
      <c r="AA1264" s="72">
        <v>2E-3</v>
      </c>
      <c r="AB1264" s="4" t="s">
        <v>291</v>
      </c>
      <c r="AD1264" s="1">
        <f t="shared" si="19"/>
        <v>29.633000000000003</v>
      </c>
    </row>
    <row r="1265" spans="1:30" x14ac:dyDescent="0.3">
      <c r="A1265" s="65">
        <v>1264</v>
      </c>
      <c r="B1265" s="66" t="s">
        <v>323</v>
      </c>
      <c r="C1265" s="69" t="s">
        <v>115</v>
      </c>
      <c r="D1265" s="71"/>
      <c r="E1265" s="71">
        <v>562</v>
      </c>
      <c r="F1265" s="71">
        <v>2030</v>
      </c>
      <c r="G1265" s="72">
        <v>3423.973</v>
      </c>
      <c r="H1265" s="72">
        <v>2846.4140000000002</v>
      </c>
      <c r="I1265" s="72">
        <v>2375.0140000000001</v>
      </c>
      <c r="J1265" s="72">
        <v>1972.999</v>
      </c>
      <c r="K1265" s="72">
        <v>1620.019</v>
      </c>
      <c r="L1265" s="72">
        <v>1298.5809999999999</v>
      </c>
      <c r="M1265" s="72">
        <v>966.56399999999996</v>
      </c>
      <c r="N1265" s="72">
        <v>674.08</v>
      </c>
      <c r="O1265" s="72">
        <v>543.697</v>
      </c>
      <c r="P1265" s="72">
        <v>463.87599999999998</v>
      </c>
      <c r="Q1265" s="72">
        <v>396.10300000000001</v>
      </c>
      <c r="R1265" s="72">
        <v>305.33</v>
      </c>
      <c r="S1265" s="72">
        <v>236.55</v>
      </c>
      <c r="T1265" s="72">
        <v>232.88200000000001</v>
      </c>
      <c r="U1265" s="72">
        <v>151.44399999999999</v>
      </c>
      <c r="V1265" s="72">
        <v>77.533000000000001</v>
      </c>
      <c r="W1265" s="72">
        <v>30.257999999999999</v>
      </c>
      <c r="X1265" s="72">
        <v>7.8209999999999997</v>
      </c>
      <c r="Y1265" s="72">
        <v>1.0740000000000001</v>
      </c>
      <c r="Z1265" s="72">
        <v>8.3000000000000004E-2</v>
      </c>
      <c r="AA1265" s="72">
        <v>3.0000000000000001E-3</v>
      </c>
      <c r="AB1265" s="4" t="s">
        <v>291</v>
      </c>
      <c r="AD1265" s="1">
        <f t="shared" si="19"/>
        <v>39.238999999999997</v>
      </c>
    </row>
    <row r="1266" spans="1:30" x14ac:dyDescent="0.3">
      <c r="A1266" s="65">
        <v>1265</v>
      </c>
      <c r="B1266" s="66" t="s">
        <v>323</v>
      </c>
      <c r="C1266" s="69" t="s">
        <v>115</v>
      </c>
      <c r="D1266" s="71"/>
      <c r="E1266" s="71">
        <v>562</v>
      </c>
      <c r="F1266" s="71">
        <v>2035</v>
      </c>
      <c r="G1266" s="72">
        <v>3959.4319999999998</v>
      </c>
      <c r="H1266" s="72">
        <v>3348.1120000000001</v>
      </c>
      <c r="I1266" s="72">
        <v>2828.491</v>
      </c>
      <c r="J1266" s="72">
        <v>2359.634</v>
      </c>
      <c r="K1266" s="72">
        <v>1951.998</v>
      </c>
      <c r="L1266" s="72">
        <v>1597.3389999999999</v>
      </c>
      <c r="M1266" s="72">
        <v>1277.7819999999999</v>
      </c>
      <c r="N1266" s="72">
        <v>949.41700000000003</v>
      </c>
      <c r="O1266" s="72">
        <v>659.73500000000001</v>
      </c>
      <c r="P1266" s="72">
        <v>528.71799999999996</v>
      </c>
      <c r="Q1266" s="72">
        <v>445.53399999999999</v>
      </c>
      <c r="R1266" s="72">
        <v>372.78300000000002</v>
      </c>
      <c r="S1266" s="72">
        <v>278.61900000000003</v>
      </c>
      <c r="T1266" s="72">
        <v>206.04400000000001</v>
      </c>
      <c r="U1266" s="72">
        <v>186.613</v>
      </c>
      <c r="V1266" s="72">
        <v>103.64400000000001</v>
      </c>
      <c r="W1266" s="72">
        <v>40.741</v>
      </c>
      <c r="X1266" s="72">
        <v>10.528</v>
      </c>
      <c r="Y1266" s="72">
        <v>1.512</v>
      </c>
      <c r="Z1266" s="72">
        <v>0.109</v>
      </c>
      <c r="AA1266" s="72">
        <v>4.0000000000000001E-3</v>
      </c>
      <c r="AB1266" s="4" t="s">
        <v>291</v>
      </c>
      <c r="AD1266" s="1">
        <f t="shared" si="19"/>
        <v>52.893999999999998</v>
      </c>
    </row>
    <row r="1267" spans="1:30" x14ac:dyDescent="0.3">
      <c r="A1267" s="65">
        <v>1266</v>
      </c>
      <c r="B1267" s="66" t="s">
        <v>323</v>
      </c>
      <c r="C1267" s="69" t="s">
        <v>115</v>
      </c>
      <c r="D1267" s="71"/>
      <c r="E1267" s="71">
        <v>562</v>
      </c>
      <c r="F1267" s="71">
        <v>2040</v>
      </c>
      <c r="G1267" s="72">
        <v>4519.6409999999996</v>
      </c>
      <c r="H1267" s="72">
        <v>3884.6030000000001</v>
      </c>
      <c r="I1267" s="72">
        <v>3329.3530000000001</v>
      </c>
      <c r="J1267" s="72">
        <v>2811.837</v>
      </c>
      <c r="K1267" s="72">
        <v>2336.5839999999998</v>
      </c>
      <c r="L1267" s="72">
        <v>1926.8530000000001</v>
      </c>
      <c r="M1267" s="72">
        <v>1573.78</v>
      </c>
      <c r="N1267" s="72">
        <v>1256.9169999999999</v>
      </c>
      <c r="O1267" s="72">
        <v>930.73699999999997</v>
      </c>
      <c r="P1267" s="72">
        <v>642.524</v>
      </c>
      <c r="Q1267" s="72">
        <v>508.65699999999998</v>
      </c>
      <c r="R1267" s="72">
        <v>420.19900000000001</v>
      </c>
      <c r="S1267" s="72">
        <v>341.13799999999998</v>
      </c>
      <c r="T1267" s="72">
        <v>243.517</v>
      </c>
      <c r="U1267" s="72">
        <v>165.916</v>
      </c>
      <c r="V1267" s="72">
        <v>128.887</v>
      </c>
      <c r="W1267" s="72">
        <v>55.366</v>
      </c>
      <c r="X1267" s="72">
        <v>14.571999999999999</v>
      </c>
      <c r="Y1267" s="72">
        <v>2.1240000000000001</v>
      </c>
      <c r="Z1267" s="72">
        <v>0.161</v>
      </c>
      <c r="AA1267" s="72">
        <v>5.0000000000000001E-3</v>
      </c>
      <c r="AB1267" s="4" t="s">
        <v>291</v>
      </c>
      <c r="AD1267" s="1">
        <f t="shared" si="19"/>
        <v>72.227999999999994</v>
      </c>
    </row>
    <row r="1268" spans="1:30" x14ac:dyDescent="0.3">
      <c r="A1268" s="65">
        <v>1267</v>
      </c>
      <c r="B1268" s="66" t="s">
        <v>323</v>
      </c>
      <c r="C1268" s="69" t="s">
        <v>115</v>
      </c>
      <c r="D1268" s="71"/>
      <c r="E1268" s="71">
        <v>562</v>
      </c>
      <c r="F1268" s="71">
        <v>2045</v>
      </c>
      <c r="G1268" s="72">
        <v>5083.7860000000001</v>
      </c>
      <c r="H1268" s="72">
        <v>4446.5320000000002</v>
      </c>
      <c r="I1268" s="72">
        <v>3865.1750000000002</v>
      </c>
      <c r="J1268" s="72">
        <v>3311.453</v>
      </c>
      <c r="K1268" s="72">
        <v>2786.49</v>
      </c>
      <c r="L1268" s="72">
        <v>2308.7379999999998</v>
      </c>
      <c r="M1268" s="72">
        <v>1900.479</v>
      </c>
      <c r="N1268" s="72">
        <v>1549.819</v>
      </c>
      <c r="O1268" s="72">
        <v>1233.7809999999999</v>
      </c>
      <c r="P1268" s="72">
        <v>907.86699999999996</v>
      </c>
      <c r="Q1268" s="72">
        <v>619.15099999999995</v>
      </c>
      <c r="R1268" s="72">
        <v>480.70400000000001</v>
      </c>
      <c r="S1268" s="72">
        <v>385.54500000000002</v>
      </c>
      <c r="T1268" s="72">
        <v>299.149</v>
      </c>
      <c r="U1268" s="72">
        <v>197.06</v>
      </c>
      <c r="V1268" s="72">
        <v>115.583</v>
      </c>
      <c r="W1268" s="72">
        <v>69.930999999999997</v>
      </c>
      <c r="X1268" s="72">
        <v>20.321999999999999</v>
      </c>
      <c r="Y1268" s="72">
        <v>3.0590000000000002</v>
      </c>
      <c r="Z1268" s="72">
        <v>0.23899999999999999</v>
      </c>
      <c r="AA1268" s="72">
        <v>8.0000000000000002E-3</v>
      </c>
      <c r="AB1268" s="4" t="s">
        <v>291</v>
      </c>
      <c r="AD1268" s="1">
        <f t="shared" si="19"/>
        <v>93.558999999999997</v>
      </c>
    </row>
    <row r="1269" spans="1:30" x14ac:dyDescent="0.3">
      <c r="A1269" s="65">
        <v>1268</v>
      </c>
      <c r="B1269" s="66" t="s">
        <v>323</v>
      </c>
      <c r="C1269" s="69" t="s">
        <v>115</v>
      </c>
      <c r="D1269" s="71"/>
      <c r="E1269" s="71">
        <v>562</v>
      </c>
      <c r="F1269" s="71">
        <v>2050</v>
      </c>
      <c r="G1269" s="72">
        <v>5635.3059999999996</v>
      </c>
      <c r="H1269" s="72">
        <v>5012.6360000000004</v>
      </c>
      <c r="I1269" s="72">
        <v>4426.4669999999996</v>
      </c>
      <c r="J1269" s="72">
        <v>3846.01</v>
      </c>
      <c r="K1269" s="72">
        <v>3283.634</v>
      </c>
      <c r="L1269" s="72">
        <v>2755.5369999999998</v>
      </c>
      <c r="M1269" s="72">
        <v>2279.2089999999998</v>
      </c>
      <c r="N1269" s="72">
        <v>1873.289</v>
      </c>
      <c r="O1269" s="72">
        <v>1522.848</v>
      </c>
      <c r="P1269" s="72">
        <v>1204.9760000000001</v>
      </c>
      <c r="Q1269" s="72">
        <v>876.22900000000004</v>
      </c>
      <c r="R1269" s="72">
        <v>586.23800000000006</v>
      </c>
      <c r="S1269" s="72">
        <v>442.15</v>
      </c>
      <c r="T1269" s="72">
        <v>339.12200000000001</v>
      </c>
      <c r="U1269" s="72">
        <v>243.2</v>
      </c>
      <c r="V1269" s="72">
        <v>138.40899999999999</v>
      </c>
      <c r="W1269" s="72">
        <v>63.610999999999997</v>
      </c>
      <c r="X1269" s="72">
        <v>26.289000000000001</v>
      </c>
      <c r="Y1269" s="72">
        <v>4.423</v>
      </c>
      <c r="Z1269" s="72">
        <v>0.35899999999999999</v>
      </c>
      <c r="AA1269" s="72">
        <v>1.2999999999999999E-2</v>
      </c>
      <c r="AB1269" s="4" t="s">
        <v>291</v>
      </c>
      <c r="AD1269" s="1">
        <f t="shared" si="19"/>
        <v>94.695000000000007</v>
      </c>
    </row>
    <row r="1270" spans="1:30" x14ac:dyDescent="0.3">
      <c r="A1270" s="65">
        <v>1269</v>
      </c>
      <c r="B1270" s="66" t="s">
        <v>323</v>
      </c>
      <c r="C1270" s="69" t="s">
        <v>115</v>
      </c>
      <c r="D1270" s="71"/>
      <c r="E1270" s="71">
        <v>562</v>
      </c>
      <c r="F1270" s="71">
        <v>2055</v>
      </c>
      <c r="G1270" s="72">
        <v>6164.6289999999999</v>
      </c>
      <c r="H1270" s="72">
        <v>5566.9880000000003</v>
      </c>
      <c r="I1270" s="72">
        <v>4992.223</v>
      </c>
      <c r="J1270" s="72">
        <v>4406.2039999999997</v>
      </c>
      <c r="K1270" s="72">
        <v>3815.9540000000002</v>
      </c>
      <c r="L1270" s="72">
        <v>3249.7240000000002</v>
      </c>
      <c r="M1270" s="72">
        <v>2722.7339999999999</v>
      </c>
      <c r="N1270" s="72">
        <v>2248.6489999999999</v>
      </c>
      <c r="O1270" s="72">
        <v>1842.4770000000001</v>
      </c>
      <c r="P1270" s="72">
        <v>1488.971</v>
      </c>
      <c r="Q1270" s="72">
        <v>1164.6469999999999</v>
      </c>
      <c r="R1270" s="72">
        <v>831.25</v>
      </c>
      <c r="S1270" s="72">
        <v>540.553</v>
      </c>
      <c r="T1270" s="72">
        <v>390.08800000000002</v>
      </c>
      <c r="U1270" s="72">
        <v>276.94799999999998</v>
      </c>
      <c r="V1270" s="72">
        <v>172.20500000000001</v>
      </c>
      <c r="W1270" s="72">
        <v>77.253</v>
      </c>
      <c r="X1270" s="72">
        <v>24.47</v>
      </c>
      <c r="Y1270" s="72">
        <v>5.9219999999999997</v>
      </c>
      <c r="Z1270" s="72">
        <v>0.54100000000000004</v>
      </c>
      <c r="AA1270" s="72">
        <v>0.02</v>
      </c>
      <c r="AB1270" s="4">
        <v>1.2E-2</v>
      </c>
      <c r="AD1270" s="1">
        <f t="shared" si="19"/>
        <v>108.21799999999999</v>
      </c>
    </row>
    <row r="1271" spans="1:30" x14ac:dyDescent="0.3">
      <c r="A1271" s="65">
        <v>1270</v>
      </c>
      <c r="B1271" s="66" t="s">
        <v>323</v>
      </c>
      <c r="C1271" s="69" t="s">
        <v>115</v>
      </c>
      <c r="D1271" s="71"/>
      <c r="E1271" s="71">
        <v>562</v>
      </c>
      <c r="F1271" s="71">
        <v>2060</v>
      </c>
      <c r="G1271" s="72">
        <v>6659.6360000000004</v>
      </c>
      <c r="H1271" s="72">
        <v>6099.2629999999999</v>
      </c>
      <c r="I1271" s="72">
        <v>5546.308</v>
      </c>
      <c r="J1271" s="72">
        <v>4970.9660000000003</v>
      </c>
      <c r="K1271" s="72">
        <v>4373.9380000000001</v>
      </c>
      <c r="L1271" s="72">
        <v>3779.0010000000002</v>
      </c>
      <c r="M1271" s="72">
        <v>3213.4119999999998</v>
      </c>
      <c r="N1271" s="72">
        <v>2688.2860000000001</v>
      </c>
      <c r="O1271" s="72">
        <v>2213.4960000000001</v>
      </c>
      <c r="P1271" s="72">
        <v>1803.24</v>
      </c>
      <c r="Q1271" s="72">
        <v>1440.874</v>
      </c>
      <c r="R1271" s="72">
        <v>1106.7249999999999</v>
      </c>
      <c r="S1271" s="72">
        <v>768.23900000000003</v>
      </c>
      <c r="T1271" s="72">
        <v>478.25400000000002</v>
      </c>
      <c r="U1271" s="72">
        <v>319.91899999999998</v>
      </c>
      <c r="V1271" s="72">
        <v>197.578</v>
      </c>
      <c r="W1271" s="72">
        <v>97.38</v>
      </c>
      <c r="X1271" s="72">
        <v>30.353999999999999</v>
      </c>
      <c r="Y1271" s="72">
        <v>5.69</v>
      </c>
      <c r="Z1271" s="72">
        <v>0.751</v>
      </c>
      <c r="AA1271" s="72">
        <v>3.1E-2</v>
      </c>
      <c r="AB1271" s="4">
        <v>1.0999999999999999E-2</v>
      </c>
      <c r="AD1271" s="1">
        <f t="shared" si="19"/>
        <v>134.21700000000001</v>
      </c>
    </row>
    <row r="1272" spans="1:30" x14ac:dyDescent="0.3">
      <c r="A1272" s="65">
        <v>1271</v>
      </c>
      <c r="B1272" s="66" t="s">
        <v>323</v>
      </c>
      <c r="C1272" s="69" t="s">
        <v>115</v>
      </c>
      <c r="D1272" s="71"/>
      <c r="E1272" s="71">
        <v>562</v>
      </c>
      <c r="F1272" s="71">
        <v>2065</v>
      </c>
      <c r="G1272" s="72">
        <v>7109.3890000000001</v>
      </c>
      <c r="H1272" s="72">
        <v>6597.5339999999997</v>
      </c>
      <c r="I1272" s="72">
        <v>6078.5349999999999</v>
      </c>
      <c r="J1272" s="72">
        <v>5524.1959999999999</v>
      </c>
      <c r="K1272" s="72">
        <v>4936.6270000000004</v>
      </c>
      <c r="L1272" s="72">
        <v>4334.0339999999997</v>
      </c>
      <c r="M1272" s="72">
        <v>3739.2040000000002</v>
      </c>
      <c r="N1272" s="72">
        <v>3174.9090000000001</v>
      </c>
      <c r="O1272" s="72">
        <v>2648.2510000000002</v>
      </c>
      <c r="P1272" s="72">
        <v>2168.279</v>
      </c>
      <c r="Q1272" s="72">
        <v>1746.923</v>
      </c>
      <c r="R1272" s="72">
        <v>1371.319</v>
      </c>
      <c r="S1272" s="72">
        <v>1025.046</v>
      </c>
      <c r="T1272" s="72">
        <v>681.56899999999996</v>
      </c>
      <c r="U1272" s="72">
        <v>393.839</v>
      </c>
      <c r="V1272" s="72">
        <v>229.893</v>
      </c>
      <c r="W1272" s="72">
        <v>113.133</v>
      </c>
      <c r="X1272" s="72">
        <v>39.045000000000002</v>
      </c>
      <c r="Y1272" s="72">
        <v>7.2729999999999997</v>
      </c>
      <c r="Z1272" s="72">
        <v>0.748</v>
      </c>
      <c r="AA1272" s="72">
        <v>4.4999999999999998E-2</v>
      </c>
      <c r="AB1272" s="4">
        <v>0.01</v>
      </c>
      <c r="AD1272" s="1">
        <f t="shared" si="19"/>
        <v>160.25399999999996</v>
      </c>
    </row>
    <row r="1273" spans="1:30" x14ac:dyDescent="0.3">
      <c r="A1273" s="65">
        <v>1272</v>
      </c>
      <c r="B1273" s="66" t="s">
        <v>323</v>
      </c>
      <c r="C1273" s="69" t="s">
        <v>115</v>
      </c>
      <c r="D1273" s="71"/>
      <c r="E1273" s="71">
        <v>562</v>
      </c>
      <c r="F1273" s="71">
        <v>2070</v>
      </c>
      <c r="G1273" s="72">
        <v>7495.91</v>
      </c>
      <c r="H1273" s="72">
        <v>7051.1710000000003</v>
      </c>
      <c r="I1273" s="72">
        <v>6576.9889999999996</v>
      </c>
      <c r="J1273" s="72">
        <v>6055.91</v>
      </c>
      <c r="K1273" s="72">
        <v>5488.1610000000001</v>
      </c>
      <c r="L1273" s="72">
        <v>4894.0910000000003</v>
      </c>
      <c r="M1273" s="72">
        <v>4290.9269999999997</v>
      </c>
      <c r="N1273" s="72">
        <v>3696.7</v>
      </c>
      <c r="O1273" s="72">
        <v>3129.8490000000002</v>
      </c>
      <c r="P1273" s="72">
        <v>2596.3629999999998</v>
      </c>
      <c r="Q1273" s="72">
        <v>2102.8359999999998</v>
      </c>
      <c r="R1273" s="72">
        <v>1665.1210000000001</v>
      </c>
      <c r="S1273" s="72">
        <v>1272.8050000000001</v>
      </c>
      <c r="T1273" s="72">
        <v>911.875</v>
      </c>
      <c r="U1273" s="72">
        <v>563.596</v>
      </c>
      <c r="V1273" s="72">
        <v>285.065</v>
      </c>
      <c r="W1273" s="72">
        <v>133.27199999999999</v>
      </c>
      <c r="X1273" s="72">
        <v>46.271000000000001</v>
      </c>
      <c r="Y1273" s="72">
        <v>9.6310000000000002</v>
      </c>
      <c r="Z1273" s="72">
        <v>0.98899999999999999</v>
      </c>
      <c r="AA1273" s="72">
        <v>4.8000000000000001E-2</v>
      </c>
      <c r="AB1273" s="4">
        <v>1.2E-2</v>
      </c>
      <c r="AD1273" s="1">
        <f t="shared" si="19"/>
        <v>190.22300000000001</v>
      </c>
    </row>
    <row r="1274" spans="1:30" x14ac:dyDescent="0.3">
      <c r="A1274" s="65">
        <v>1273</v>
      </c>
      <c r="B1274" s="66" t="s">
        <v>323</v>
      </c>
      <c r="C1274" s="69" t="s">
        <v>115</v>
      </c>
      <c r="D1274" s="71"/>
      <c r="E1274" s="71">
        <v>562</v>
      </c>
      <c r="F1274" s="71">
        <v>2075</v>
      </c>
      <c r="G1274" s="72">
        <v>7854.576</v>
      </c>
      <c r="H1274" s="72">
        <v>7439.9629999999997</v>
      </c>
      <c r="I1274" s="72">
        <v>7030.5150000000003</v>
      </c>
      <c r="J1274" s="72">
        <v>6553.5</v>
      </c>
      <c r="K1274" s="72">
        <v>6017.7979999999998</v>
      </c>
      <c r="L1274" s="72">
        <v>5442.527</v>
      </c>
      <c r="M1274" s="72">
        <v>4847.165</v>
      </c>
      <c r="N1274" s="72">
        <v>4243.8209999999999</v>
      </c>
      <c r="O1274" s="72">
        <v>3646.07</v>
      </c>
      <c r="P1274" s="72">
        <v>3070.7950000000001</v>
      </c>
      <c r="Q1274" s="72">
        <v>2520.92</v>
      </c>
      <c r="R1274" s="72">
        <v>2008.2940000000001</v>
      </c>
      <c r="S1274" s="72">
        <v>1550.395</v>
      </c>
      <c r="T1274" s="72">
        <v>1137.556</v>
      </c>
      <c r="U1274" s="72">
        <v>759.58600000000001</v>
      </c>
      <c r="V1274" s="72">
        <v>412.92599999999999</v>
      </c>
      <c r="W1274" s="72">
        <v>168.416</v>
      </c>
      <c r="X1274" s="72">
        <v>56.018999999999998</v>
      </c>
      <c r="Y1274" s="72">
        <v>11.831</v>
      </c>
      <c r="Z1274" s="72">
        <v>1.3580000000000001</v>
      </c>
      <c r="AA1274" s="72">
        <v>6.4000000000000001E-2</v>
      </c>
      <c r="AB1274" s="4">
        <v>1.0999999999999999E-2</v>
      </c>
      <c r="AD1274" s="1">
        <f t="shared" si="19"/>
        <v>237.69899999999998</v>
      </c>
    </row>
    <row r="1275" spans="1:30" x14ac:dyDescent="0.3">
      <c r="A1275" s="65">
        <v>1274</v>
      </c>
      <c r="B1275" s="66" t="s">
        <v>323</v>
      </c>
      <c r="C1275" s="69" t="s">
        <v>115</v>
      </c>
      <c r="D1275" s="71"/>
      <c r="E1275" s="71">
        <v>562</v>
      </c>
      <c r="F1275" s="71">
        <v>2080</v>
      </c>
      <c r="G1275" s="72">
        <v>8132.5429999999997</v>
      </c>
      <c r="H1275" s="72">
        <v>7801.4110000000001</v>
      </c>
      <c r="I1275" s="72">
        <v>7419.5330000000004</v>
      </c>
      <c r="J1275" s="72">
        <v>7006.5069999999996</v>
      </c>
      <c r="K1275" s="72">
        <v>6513.7539999999999</v>
      </c>
      <c r="L1275" s="72">
        <v>5969.6480000000001</v>
      </c>
      <c r="M1275" s="72">
        <v>5392.2849999999999</v>
      </c>
      <c r="N1275" s="72">
        <v>4795.9359999999997</v>
      </c>
      <c r="O1275" s="72">
        <v>4187.8580000000002</v>
      </c>
      <c r="P1275" s="72">
        <v>3580.0070000000001</v>
      </c>
      <c r="Q1275" s="72">
        <v>2985.1010000000001</v>
      </c>
      <c r="R1275" s="72">
        <v>2412.3339999999998</v>
      </c>
      <c r="S1275" s="72">
        <v>1875.864</v>
      </c>
      <c r="T1275" s="72">
        <v>1392.1079999999999</v>
      </c>
      <c r="U1275" s="72">
        <v>954.53099999999995</v>
      </c>
      <c r="V1275" s="72">
        <v>563.29499999999996</v>
      </c>
      <c r="W1275" s="72">
        <v>248.625</v>
      </c>
      <c r="X1275" s="72">
        <v>72.762</v>
      </c>
      <c r="Y1275" s="72">
        <v>14.853</v>
      </c>
      <c r="Z1275" s="72">
        <v>1.734</v>
      </c>
      <c r="AA1275" s="72">
        <v>9.0999999999999998E-2</v>
      </c>
      <c r="AB1275" s="4">
        <v>1.4E-2</v>
      </c>
      <c r="AD1275" s="1">
        <f t="shared" si="19"/>
        <v>338.07900000000001</v>
      </c>
    </row>
    <row r="1276" spans="1:30" x14ac:dyDescent="0.3">
      <c r="A1276" s="65">
        <v>1275</v>
      </c>
      <c r="B1276" s="66" t="s">
        <v>323</v>
      </c>
      <c r="C1276" s="69" t="s">
        <v>115</v>
      </c>
      <c r="D1276" s="71"/>
      <c r="E1276" s="71">
        <v>562</v>
      </c>
      <c r="F1276" s="71">
        <v>2085</v>
      </c>
      <c r="G1276" s="72">
        <v>8376.18</v>
      </c>
      <c r="H1276" s="72">
        <v>8082.8959999999997</v>
      </c>
      <c r="I1276" s="72">
        <v>7781.4139999999998</v>
      </c>
      <c r="J1276" s="72">
        <v>7395.4120000000003</v>
      </c>
      <c r="K1276" s="72">
        <v>6965.6260000000002</v>
      </c>
      <c r="L1276" s="72">
        <v>6463.6549999999997</v>
      </c>
      <c r="M1276" s="72">
        <v>5916.7569999999996</v>
      </c>
      <c r="N1276" s="72">
        <v>5337.4740000000002</v>
      </c>
      <c r="O1276" s="72">
        <v>4735.2139999999999</v>
      </c>
      <c r="P1276" s="72">
        <v>4115.152</v>
      </c>
      <c r="Q1276" s="72">
        <v>3484.26</v>
      </c>
      <c r="R1276" s="72">
        <v>2862.0909999999999</v>
      </c>
      <c r="S1276" s="72">
        <v>2260.288</v>
      </c>
      <c r="T1276" s="72">
        <v>1692.039</v>
      </c>
      <c r="U1276" s="72">
        <v>1176.5309999999999</v>
      </c>
      <c r="V1276" s="72">
        <v>716.30700000000002</v>
      </c>
      <c r="W1276" s="72">
        <v>345.53</v>
      </c>
      <c r="X1276" s="72">
        <v>110.369</v>
      </c>
      <c r="Y1276" s="72">
        <v>20.001999999999999</v>
      </c>
      <c r="Z1276" s="72">
        <v>2.2610000000000001</v>
      </c>
      <c r="AA1276" s="72">
        <v>0.121</v>
      </c>
      <c r="AB1276" s="4" t="s">
        <v>291</v>
      </c>
      <c r="AD1276" s="1">
        <f t="shared" si="19"/>
        <v>478.28300000000002</v>
      </c>
    </row>
    <row r="1277" spans="1:30" x14ac:dyDescent="0.3">
      <c r="A1277" s="65">
        <v>1276</v>
      </c>
      <c r="B1277" s="66" t="s">
        <v>323</v>
      </c>
      <c r="C1277" s="69" t="s">
        <v>115</v>
      </c>
      <c r="D1277" s="71"/>
      <c r="E1277" s="71">
        <v>562</v>
      </c>
      <c r="F1277" s="71">
        <v>2090</v>
      </c>
      <c r="G1277" s="72">
        <v>8569.2980000000007</v>
      </c>
      <c r="H1277" s="72">
        <v>8330.1869999999999</v>
      </c>
      <c r="I1277" s="72">
        <v>8063.6540000000005</v>
      </c>
      <c r="J1277" s="72">
        <v>7757.3010000000004</v>
      </c>
      <c r="K1277" s="72">
        <v>7353.9110000000001</v>
      </c>
      <c r="L1277" s="72">
        <v>6914.2049999999999</v>
      </c>
      <c r="M1277" s="72">
        <v>6408.7809999999999</v>
      </c>
      <c r="N1277" s="72">
        <v>5859.0619999999999</v>
      </c>
      <c r="O1277" s="72">
        <v>5272.7560000000003</v>
      </c>
      <c r="P1277" s="72">
        <v>4656.5529999999999</v>
      </c>
      <c r="Q1277" s="72">
        <v>4009.7649999999999</v>
      </c>
      <c r="R1277" s="72">
        <v>3346.9920000000002</v>
      </c>
      <c r="S1277" s="72">
        <v>2689.7049999999999</v>
      </c>
      <c r="T1277" s="72">
        <v>2047.7090000000001</v>
      </c>
      <c r="U1277" s="72">
        <v>1439.886</v>
      </c>
      <c r="V1277" s="72">
        <v>893</v>
      </c>
      <c r="W1277" s="72">
        <v>447.32900000000001</v>
      </c>
      <c r="X1277" s="72">
        <v>157.46899999999999</v>
      </c>
      <c r="Y1277" s="72">
        <v>31.427</v>
      </c>
      <c r="Z1277" s="72">
        <v>3.1629999999999998</v>
      </c>
      <c r="AA1277" s="72">
        <v>0.16400000000000001</v>
      </c>
      <c r="AB1277" s="4" t="s">
        <v>291</v>
      </c>
      <c r="AD1277" s="1">
        <f t="shared" si="19"/>
        <v>639.55200000000002</v>
      </c>
    </row>
    <row r="1278" spans="1:30" x14ac:dyDescent="0.3">
      <c r="A1278" s="65">
        <v>1277</v>
      </c>
      <c r="B1278" s="66" t="s">
        <v>323</v>
      </c>
      <c r="C1278" s="69" t="s">
        <v>115</v>
      </c>
      <c r="D1278" s="71"/>
      <c r="E1278" s="71">
        <v>562</v>
      </c>
      <c r="F1278" s="71">
        <v>2095</v>
      </c>
      <c r="G1278" s="72">
        <v>8708.3330000000005</v>
      </c>
      <c r="H1278" s="72">
        <v>8526.8960000000006</v>
      </c>
      <c r="I1278" s="72">
        <v>8311.7080000000005</v>
      </c>
      <c r="J1278" s="72">
        <v>8039.9570000000003</v>
      </c>
      <c r="K1278" s="72">
        <v>7715.5479999999998</v>
      </c>
      <c r="L1278" s="72">
        <v>7301.9110000000001</v>
      </c>
      <c r="M1278" s="72">
        <v>6858.0709999999999</v>
      </c>
      <c r="N1278" s="72">
        <v>6349.0140000000001</v>
      </c>
      <c r="O1278" s="72">
        <v>5791.1769999999997</v>
      </c>
      <c r="P1278" s="72">
        <v>5189.2439999999997</v>
      </c>
      <c r="Q1278" s="72">
        <v>4542.7920000000004</v>
      </c>
      <c r="R1278" s="72">
        <v>3859.3919999999998</v>
      </c>
      <c r="S1278" s="72">
        <v>3155.2150000000001</v>
      </c>
      <c r="T1278" s="72">
        <v>2447.9839999999999</v>
      </c>
      <c r="U1278" s="72">
        <v>1755.27</v>
      </c>
      <c r="V1278" s="72">
        <v>1106.1959999999999</v>
      </c>
      <c r="W1278" s="72">
        <v>568.51400000000001</v>
      </c>
      <c r="X1278" s="72">
        <v>209.78299999999999</v>
      </c>
      <c r="Y1278" s="72">
        <v>46.628</v>
      </c>
      <c r="Z1278" s="72">
        <v>5.1909999999999998</v>
      </c>
      <c r="AA1278" s="72">
        <v>0.23899999999999999</v>
      </c>
      <c r="AB1278" s="4" t="s">
        <v>291</v>
      </c>
      <c r="AD1278" s="1">
        <f t="shared" si="19"/>
        <v>830.35500000000013</v>
      </c>
    </row>
    <row r="1279" spans="1:30" x14ac:dyDescent="0.3">
      <c r="A1279" s="65">
        <v>1278</v>
      </c>
      <c r="B1279" s="66" t="s">
        <v>323</v>
      </c>
      <c r="C1279" s="69" t="s">
        <v>115</v>
      </c>
      <c r="D1279" s="71"/>
      <c r="E1279" s="71">
        <v>562</v>
      </c>
      <c r="F1279" s="71">
        <v>2100</v>
      </c>
      <c r="G1279" s="72">
        <v>8798.5139999999992</v>
      </c>
      <c r="H1279" s="72">
        <v>8669.4519999999993</v>
      </c>
      <c r="I1279" s="72">
        <v>8509.2759999999998</v>
      </c>
      <c r="J1279" s="72">
        <v>8288.5220000000008</v>
      </c>
      <c r="K1279" s="72">
        <v>7998.5720000000001</v>
      </c>
      <c r="L1279" s="72">
        <v>7663.4319999999998</v>
      </c>
      <c r="M1279" s="72">
        <v>7245.3670000000002</v>
      </c>
      <c r="N1279" s="72">
        <v>6797.0619999999999</v>
      </c>
      <c r="O1279" s="72">
        <v>6278.9660000000003</v>
      </c>
      <c r="P1279" s="72">
        <v>5704.1360000000004</v>
      </c>
      <c r="Q1279" s="72">
        <v>5068.9250000000002</v>
      </c>
      <c r="R1279" s="72">
        <v>4381.4790000000003</v>
      </c>
      <c r="S1279" s="72">
        <v>3650.1439999999998</v>
      </c>
      <c r="T1279" s="72">
        <v>2885.634</v>
      </c>
      <c r="U1279" s="72">
        <v>2114.5819999999999</v>
      </c>
      <c r="V1279" s="72">
        <v>1365.931</v>
      </c>
      <c r="W1279" s="72">
        <v>718.91700000000003</v>
      </c>
      <c r="X1279" s="72">
        <v>275.01299999999998</v>
      </c>
      <c r="Y1279" s="72">
        <v>64.852000000000004</v>
      </c>
      <c r="Z1279" s="72">
        <v>8.0960000000000001</v>
      </c>
      <c r="AA1279" s="72">
        <v>0.41</v>
      </c>
      <c r="AB1279" s="4" t="s">
        <v>291</v>
      </c>
      <c r="AD1279" s="1">
        <f t="shared" si="19"/>
        <v>1067.2880000000002</v>
      </c>
    </row>
    <row r="1280" spans="1:30" x14ac:dyDescent="0.3">
      <c r="A1280" s="65">
        <v>1279</v>
      </c>
      <c r="B1280" s="66" t="s">
        <v>323</v>
      </c>
      <c r="C1280" s="69" t="s">
        <v>116</v>
      </c>
      <c r="D1280" s="71"/>
      <c r="E1280" s="71">
        <v>566</v>
      </c>
      <c r="F1280" s="71">
        <v>2015</v>
      </c>
      <c r="G1280" s="72">
        <v>15935.196</v>
      </c>
      <c r="H1280" s="72">
        <v>13494.065000000001</v>
      </c>
      <c r="I1280" s="72">
        <v>11413.71</v>
      </c>
      <c r="J1280" s="72">
        <v>9474.7810000000009</v>
      </c>
      <c r="K1280" s="72">
        <v>7946.6270000000004</v>
      </c>
      <c r="L1280" s="72">
        <v>6882.299</v>
      </c>
      <c r="M1280" s="72">
        <v>5989.7529999999997</v>
      </c>
      <c r="N1280" s="72">
        <v>5012.0680000000002</v>
      </c>
      <c r="O1280" s="72">
        <v>4022.5540000000001</v>
      </c>
      <c r="P1280" s="72">
        <v>3158.5970000000002</v>
      </c>
      <c r="Q1280" s="72">
        <v>2555.8510000000001</v>
      </c>
      <c r="R1280" s="72">
        <v>2016.7149999999999</v>
      </c>
      <c r="S1280" s="72">
        <v>1508.9749999999999</v>
      </c>
      <c r="T1280" s="72">
        <v>1122.816</v>
      </c>
      <c r="U1280" s="72">
        <v>717.87699999999995</v>
      </c>
      <c r="V1280" s="72">
        <v>357.94</v>
      </c>
      <c r="W1280" s="72">
        <v>127.696</v>
      </c>
      <c r="X1280" s="72">
        <v>28.004000000000001</v>
      </c>
      <c r="Y1280" s="72">
        <v>3.0379999999999998</v>
      </c>
      <c r="Z1280" s="72">
        <v>0.16600000000000001</v>
      </c>
      <c r="AA1280" s="72">
        <v>4.0000000000000001E-3</v>
      </c>
      <c r="AB1280" s="4" t="s">
        <v>291</v>
      </c>
      <c r="AD1280" s="1">
        <f t="shared" si="19"/>
        <v>158.90799999999999</v>
      </c>
    </row>
    <row r="1281" spans="1:30" x14ac:dyDescent="0.3">
      <c r="A1281" s="65">
        <v>1280</v>
      </c>
      <c r="B1281" s="66" t="s">
        <v>323</v>
      </c>
      <c r="C1281" s="69" t="s">
        <v>116</v>
      </c>
      <c r="D1281" s="71"/>
      <c r="E1281" s="71">
        <v>566</v>
      </c>
      <c r="F1281" s="71">
        <v>2020</v>
      </c>
      <c r="G1281" s="72">
        <v>17387.719000000001</v>
      </c>
      <c r="H1281" s="72">
        <v>15294.252</v>
      </c>
      <c r="I1281" s="72">
        <v>13165.688</v>
      </c>
      <c r="J1281" s="72">
        <v>11156.795</v>
      </c>
      <c r="K1281" s="72">
        <v>9174.2469999999994</v>
      </c>
      <c r="L1281" s="72">
        <v>7663.9949999999999</v>
      </c>
      <c r="M1281" s="72">
        <v>6618.0990000000002</v>
      </c>
      <c r="N1281" s="72">
        <v>5749.1459999999997</v>
      </c>
      <c r="O1281" s="72">
        <v>4788.3220000000001</v>
      </c>
      <c r="P1281" s="72">
        <v>3808.6260000000002</v>
      </c>
      <c r="Q1281" s="72">
        <v>2948.8580000000002</v>
      </c>
      <c r="R1281" s="72">
        <v>2331.7820000000002</v>
      </c>
      <c r="S1281" s="72">
        <v>1766.5840000000001</v>
      </c>
      <c r="T1281" s="72">
        <v>1234.3389999999999</v>
      </c>
      <c r="U1281" s="72">
        <v>817.63</v>
      </c>
      <c r="V1281" s="72">
        <v>426.80099999999999</v>
      </c>
      <c r="W1281" s="72">
        <v>153.91499999999999</v>
      </c>
      <c r="X1281" s="72">
        <v>33.926000000000002</v>
      </c>
      <c r="Y1281" s="72">
        <v>3.8540000000000001</v>
      </c>
      <c r="Z1281" s="72">
        <v>0.224</v>
      </c>
      <c r="AA1281" s="72">
        <v>8.9999999999999993E-3</v>
      </c>
      <c r="AB1281" s="4" t="s">
        <v>291</v>
      </c>
      <c r="AD1281" s="1">
        <f t="shared" si="19"/>
        <v>191.928</v>
      </c>
    </row>
    <row r="1282" spans="1:30" x14ac:dyDescent="0.3">
      <c r="A1282" s="65">
        <v>1281</v>
      </c>
      <c r="B1282" s="66" t="s">
        <v>323</v>
      </c>
      <c r="C1282" s="69" t="s">
        <v>116</v>
      </c>
      <c r="D1282" s="71"/>
      <c r="E1282" s="71">
        <v>566</v>
      </c>
      <c r="F1282" s="71">
        <v>2025</v>
      </c>
      <c r="G1282" s="72">
        <v>18863.821</v>
      </c>
      <c r="H1282" s="72">
        <v>16777.772000000001</v>
      </c>
      <c r="I1282" s="72">
        <v>14973.449000000001</v>
      </c>
      <c r="J1282" s="72">
        <v>12909.561</v>
      </c>
      <c r="K1282" s="72">
        <v>10849.835999999999</v>
      </c>
      <c r="L1282" s="72">
        <v>8888.7610000000004</v>
      </c>
      <c r="M1282" s="72">
        <v>7404.4830000000002</v>
      </c>
      <c r="N1282" s="72">
        <v>6382.0129999999999</v>
      </c>
      <c r="O1282" s="72">
        <v>5519.5810000000001</v>
      </c>
      <c r="P1282" s="72">
        <v>4557.8379999999997</v>
      </c>
      <c r="Q1282" s="72">
        <v>3576.0309999999999</v>
      </c>
      <c r="R1282" s="72">
        <v>2707.1889999999999</v>
      </c>
      <c r="S1282" s="72">
        <v>2057.7130000000002</v>
      </c>
      <c r="T1282" s="72">
        <v>1458.0889999999999</v>
      </c>
      <c r="U1282" s="72">
        <v>908.99800000000005</v>
      </c>
      <c r="V1282" s="72">
        <v>493.43200000000002</v>
      </c>
      <c r="W1282" s="72">
        <v>187.24700000000001</v>
      </c>
      <c r="X1282" s="72">
        <v>41.991999999999997</v>
      </c>
      <c r="Y1282" s="72">
        <v>4.8310000000000004</v>
      </c>
      <c r="Z1282" s="72">
        <v>0.29299999999999998</v>
      </c>
      <c r="AA1282" s="72">
        <v>1.2999999999999999E-2</v>
      </c>
      <c r="AB1282" s="4" t="s">
        <v>291</v>
      </c>
      <c r="AD1282" s="1">
        <f t="shared" si="19"/>
        <v>234.376</v>
      </c>
    </row>
    <row r="1283" spans="1:30" x14ac:dyDescent="0.3">
      <c r="A1283" s="65">
        <v>1282</v>
      </c>
      <c r="B1283" s="66" t="s">
        <v>323</v>
      </c>
      <c r="C1283" s="69" t="s">
        <v>116</v>
      </c>
      <c r="D1283" s="71"/>
      <c r="E1283" s="71">
        <v>566</v>
      </c>
      <c r="F1283" s="71">
        <v>2030</v>
      </c>
      <c r="G1283" s="72">
        <v>20486.830999999998</v>
      </c>
      <c r="H1283" s="72">
        <v>18290.670999999998</v>
      </c>
      <c r="I1283" s="72">
        <v>16476.061000000002</v>
      </c>
      <c r="J1283" s="72">
        <v>14722.754999999999</v>
      </c>
      <c r="K1283" s="72">
        <v>12602.035</v>
      </c>
      <c r="L1283" s="72">
        <v>10556.371999999999</v>
      </c>
      <c r="M1283" s="72">
        <v>8625.6869999999999</v>
      </c>
      <c r="N1283" s="72">
        <v>7171.1779999999999</v>
      </c>
      <c r="O1283" s="72">
        <v>6154.8280000000004</v>
      </c>
      <c r="P1283" s="72">
        <v>5279.8909999999996</v>
      </c>
      <c r="Q1283" s="72">
        <v>4302.79</v>
      </c>
      <c r="R1283" s="72">
        <v>3303.1770000000001</v>
      </c>
      <c r="S1283" s="72">
        <v>2406.6979999999999</v>
      </c>
      <c r="T1283" s="72">
        <v>1713.953</v>
      </c>
      <c r="U1283" s="72">
        <v>1086.4179999999999</v>
      </c>
      <c r="V1283" s="72">
        <v>557.36099999999999</v>
      </c>
      <c r="W1283" s="72">
        <v>221.21</v>
      </c>
      <c r="X1283" s="72">
        <v>52.581000000000003</v>
      </c>
      <c r="Y1283" s="72">
        <v>6.2069999999999999</v>
      </c>
      <c r="Z1283" s="72">
        <v>0.38100000000000001</v>
      </c>
      <c r="AA1283" s="72">
        <v>1.7000000000000001E-2</v>
      </c>
      <c r="AB1283" s="4" t="s">
        <v>291</v>
      </c>
      <c r="AD1283" s="1">
        <f t="shared" ref="AD1283:AD1346" si="20">SUM(W1283:AB1283)</f>
        <v>280.39599999999996</v>
      </c>
    </row>
    <row r="1284" spans="1:30" x14ac:dyDescent="0.3">
      <c r="A1284" s="65">
        <v>1283</v>
      </c>
      <c r="B1284" s="66" t="s">
        <v>323</v>
      </c>
      <c r="C1284" s="69" t="s">
        <v>116</v>
      </c>
      <c r="D1284" s="71"/>
      <c r="E1284" s="71">
        <v>566</v>
      </c>
      <c r="F1284" s="71">
        <v>2035</v>
      </c>
      <c r="G1284" s="72">
        <v>22169.491000000002</v>
      </c>
      <c r="H1284" s="72">
        <v>19951.901999999998</v>
      </c>
      <c r="I1284" s="72">
        <v>18010.5</v>
      </c>
      <c r="J1284" s="72">
        <v>16239.049000000001</v>
      </c>
      <c r="K1284" s="72">
        <v>14419.862999999999</v>
      </c>
      <c r="L1284" s="72">
        <v>12306.287</v>
      </c>
      <c r="M1284" s="72">
        <v>10284.92</v>
      </c>
      <c r="N1284" s="72">
        <v>8387.4590000000007</v>
      </c>
      <c r="O1284" s="72">
        <v>6944.683</v>
      </c>
      <c r="P1284" s="72">
        <v>5914.5780000000004</v>
      </c>
      <c r="Q1284" s="72">
        <v>5009.9949999999999</v>
      </c>
      <c r="R1284" s="72">
        <v>3998.1370000000002</v>
      </c>
      <c r="S1284" s="72">
        <v>2958.0160000000001</v>
      </c>
      <c r="T1284" s="72">
        <v>2023.133</v>
      </c>
      <c r="U1284" s="72">
        <v>1292.502</v>
      </c>
      <c r="V1284" s="72">
        <v>677.274</v>
      </c>
      <c r="W1284" s="72">
        <v>255.62200000000001</v>
      </c>
      <c r="X1284" s="72">
        <v>64.049000000000007</v>
      </c>
      <c r="Y1284" s="72">
        <v>8.0879999999999992</v>
      </c>
      <c r="Z1284" s="72">
        <v>0.50700000000000001</v>
      </c>
      <c r="AA1284" s="72">
        <v>2.1999999999999999E-2</v>
      </c>
      <c r="AB1284" s="4">
        <v>0.39100000000000001</v>
      </c>
      <c r="AD1284" s="1">
        <f t="shared" si="20"/>
        <v>328.67900000000009</v>
      </c>
    </row>
    <row r="1285" spans="1:30" x14ac:dyDescent="0.3">
      <c r="A1285" s="65">
        <v>1284</v>
      </c>
      <c r="B1285" s="66" t="s">
        <v>323</v>
      </c>
      <c r="C1285" s="69" t="s">
        <v>116</v>
      </c>
      <c r="D1285" s="71"/>
      <c r="E1285" s="71">
        <v>566</v>
      </c>
      <c r="F1285" s="71">
        <v>2040</v>
      </c>
      <c r="G1285" s="72">
        <v>23774.677</v>
      </c>
      <c r="H1285" s="72">
        <v>21676.373</v>
      </c>
      <c r="I1285" s="72">
        <v>19692.806</v>
      </c>
      <c r="J1285" s="72">
        <v>17787.994999999999</v>
      </c>
      <c r="K1285" s="72">
        <v>15949.593999999999</v>
      </c>
      <c r="L1285" s="72">
        <v>14125.787</v>
      </c>
      <c r="M1285" s="72">
        <v>12030.367</v>
      </c>
      <c r="N1285" s="72">
        <v>10035.261</v>
      </c>
      <c r="O1285" s="72">
        <v>8150.8490000000002</v>
      </c>
      <c r="P1285" s="72">
        <v>6698.1880000000001</v>
      </c>
      <c r="Q1285" s="72">
        <v>5634.2740000000003</v>
      </c>
      <c r="R1285" s="72">
        <v>4675.8540000000003</v>
      </c>
      <c r="S1285" s="72">
        <v>3599.6869999999999</v>
      </c>
      <c r="T1285" s="72">
        <v>2503.8850000000002</v>
      </c>
      <c r="U1285" s="72">
        <v>1540.75</v>
      </c>
      <c r="V1285" s="72">
        <v>818.08900000000006</v>
      </c>
      <c r="W1285" s="72">
        <v>317.90600000000001</v>
      </c>
      <c r="X1285" s="72">
        <v>76.554000000000002</v>
      </c>
      <c r="Y1285" s="72">
        <v>10.313000000000001</v>
      </c>
      <c r="Z1285" s="72">
        <v>0.69099999999999995</v>
      </c>
      <c r="AA1285" s="72">
        <v>0.03</v>
      </c>
      <c r="AB1285" s="4">
        <v>0.35099999999999998</v>
      </c>
      <c r="AD1285" s="1">
        <f t="shared" si="20"/>
        <v>405.84499999999997</v>
      </c>
    </row>
    <row r="1286" spans="1:30" x14ac:dyDescent="0.3">
      <c r="A1286" s="65">
        <v>1285</v>
      </c>
      <c r="B1286" s="66" t="s">
        <v>323</v>
      </c>
      <c r="C1286" s="69" t="s">
        <v>116</v>
      </c>
      <c r="D1286" s="71"/>
      <c r="E1286" s="71">
        <v>566</v>
      </c>
      <c r="F1286" s="71">
        <v>2045</v>
      </c>
      <c r="G1286" s="72">
        <v>25196.116000000002</v>
      </c>
      <c r="H1286" s="72">
        <v>23324.100999999999</v>
      </c>
      <c r="I1286" s="72">
        <v>21437.511999999999</v>
      </c>
      <c r="J1286" s="72">
        <v>19483.264999999999</v>
      </c>
      <c r="K1286" s="72">
        <v>17512.041000000001</v>
      </c>
      <c r="L1286" s="72">
        <v>15665.029</v>
      </c>
      <c r="M1286" s="72">
        <v>13848.544</v>
      </c>
      <c r="N1286" s="72">
        <v>11772.753000000001</v>
      </c>
      <c r="O1286" s="72">
        <v>9782.259</v>
      </c>
      <c r="P1286" s="72">
        <v>7887.95</v>
      </c>
      <c r="Q1286" s="72">
        <v>6403.9459999999999</v>
      </c>
      <c r="R1286" s="72">
        <v>5280.2759999999998</v>
      </c>
      <c r="S1286" s="72">
        <v>4231.7179999999998</v>
      </c>
      <c r="T1286" s="72">
        <v>3067.71</v>
      </c>
      <c r="U1286" s="72">
        <v>1925.501</v>
      </c>
      <c r="V1286" s="72">
        <v>990.00800000000004</v>
      </c>
      <c r="W1286" s="72">
        <v>392.93700000000001</v>
      </c>
      <c r="X1286" s="72">
        <v>98.438999999999993</v>
      </c>
      <c r="Y1286" s="72">
        <v>12.898999999999999</v>
      </c>
      <c r="Z1286" s="72">
        <v>0.92300000000000004</v>
      </c>
      <c r="AA1286" s="72">
        <v>4.2000000000000003E-2</v>
      </c>
      <c r="AB1286" s="4">
        <v>0.38600000000000001</v>
      </c>
      <c r="AD1286" s="1">
        <f t="shared" si="20"/>
        <v>505.62599999999998</v>
      </c>
    </row>
    <row r="1287" spans="1:30" x14ac:dyDescent="0.3">
      <c r="A1287" s="65">
        <v>1286</v>
      </c>
      <c r="B1287" s="66" t="s">
        <v>323</v>
      </c>
      <c r="C1287" s="69" t="s">
        <v>116</v>
      </c>
      <c r="D1287" s="71"/>
      <c r="E1287" s="71">
        <v>566</v>
      </c>
      <c r="F1287" s="71">
        <v>2050</v>
      </c>
      <c r="G1287" s="72">
        <v>26427.204000000002</v>
      </c>
      <c r="H1287" s="72">
        <v>24787.494999999999</v>
      </c>
      <c r="I1287" s="72">
        <v>23104.635999999999</v>
      </c>
      <c r="J1287" s="72">
        <v>21239.27</v>
      </c>
      <c r="K1287" s="72">
        <v>19217.802</v>
      </c>
      <c r="L1287" s="72">
        <v>17236.213</v>
      </c>
      <c r="M1287" s="72">
        <v>15392.803</v>
      </c>
      <c r="N1287" s="72">
        <v>13584.89</v>
      </c>
      <c r="O1287" s="72">
        <v>11505.991</v>
      </c>
      <c r="P1287" s="72">
        <v>9494.4689999999991</v>
      </c>
      <c r="Q1287" s="72">
        <v>7565.8720000000003</v>
      </c>
      <c r="R1287" s="72">
        <v>6024.1620000000003</v>
      </c>
      <c r="S1287" s="72">
        <v>4801.5730000000003</v>
      </c>
      <c r="T1287" s="72">
        <v>3629.2539999999999</v>
      </c>
      <c r="U1287" s="72">
        <v>2380.9229999999998</v>
      </c>
      <c r="V1287" s="72">
        <v>1255.1559999999999</v>
      </c>
      <c r="W1287" s="72">
        <v>486.084</v>
      </c>
      <c r="X1287" s="72">
        <v>125.623</v>
      </c>
      <c r="Y1287" s="72">
        <v>17.318999999999999</v>
      </c>
      <c r="Z1287" s="72">
        <v>1.204</v>
      </c>
      <c r="AA1287" s="72">
        <v>5.7000000000000002E-2</v>
      </c>
      <c r="AB1287" s="4">
        <v>0.48199999999999998</v>
      </c>
      <c r="AD1287" s="1">
        <f t="shared" si="20"/>
        <v>630.76899999999989</v>
      </c>
    </row>
    <row r="1288" spans="1:30" x14ac:dyDescent="0.3">
      <c r="A1288" s="65">
        <v>1287</v>
      </c>
      <c r="B1288" s="66" t="s">
        <v>323</v>
      </c>
      <c r="C1288" s="69" t="s">
        <v>116</v>
      </c>
      <c r="D1288" s="71"/>
      <c r="E1288" s="71">
        <v>566</v>
      </c>
      <c r="F1288" s="71">
        <v>2055</v>
      </c>
      <c r="G1288" s="72">
        <v>27563.794999999998</v>
      </c>
      <c r="H1288" s="72">
        <v>26069.677</v>
      </c>
      <c r="I1288" s="72">
        <v>24589.262999999999</v>
      </c>
      <c r="J1288" s="72">
        <v>22916.575000000001</v>
      </c>
      <c r="K1288" s="72">
        <v>20978.929</v>
      </c>
      <c r="L1288" s="72">
        <v>18942.696</v>
      </c>
      <c r="M1288" s="72">
        <v>16962.771000000001</v>
      </c>
      <c r="N1288" s="72">
        <v>15123.268</v>
      </c>
      <c r="O1288" s="72">
        <v>13299.425999999999</v>
      </c>
      <c r="P1288" s="72">
        <v>11189.125</v>
      </c>
      <c r="Q1288" s="72">
        <v>9127.098</v>
      </c>
      <c r="R1288" s="72">
        <v>7136.4350000000004</v>
      </c>
      <c r="S1288" s="72">
        <v>5498.2669999999998</v>
      </c>
      <c r="T1288" s="72">
        <v>4139.75</v>
      </c>
      <c r="U1288" s="72">
        <v>2840.5459999999998</v>
      </c>
      <c r="V1288" s="72">
        <v>1574.5519999999999</v>
      </c>
      <c r="W1288" s="72">
        <v>631.36800000000005</v>
      </c>
      <c r="X1288" s="72">
        <v>161.471</v>
      </c>
      <c r="Y1288" s="72">
        <v>23.367999999999999</v>
      </c>
      <c r="Z1288" s="72">
        <v>1.7190000000000001</v>
      </c>
      <c r="AA1288" s="72">
        <v>7.8E-2</v>
      </c>
      <c r="AB1288" s="4">
        <v>0.36699999999999999</v>
      </c>
      <c r="AD1288" s="1">
        <f t="shared" si="20"/>
        <v>818.37100000000009</v>
      </c>
    </row>
    <row r="1289" spans="1:30" x14ac:dyDescent="0.3">
      <c r="A1289" s="65">
        <v>1288</v>
      </c>
      <c r="B1289" s="66" t="s">
        <v>323</v>
      </c>
      <c r="C1289" s="69" t="s">
        <v>116</v>
      </c>
      <c r="D1289" s="71"/>
      <c r="E1289" s="71">
        <v>566</v>
      </c>
      <c r="F1289" s="71">
        <v>2060</v>
      </c>
      <c r="G1289" s="72">
        <v>28518.611000000001</v>
      </c>
      <c r="H1289" s="72">
        <v>27250.545999999998</v>
      </c>
      <c r="I1289" s="72">
        <v>25891.046999999999</v>
      </c>
      <c r="J1289" s="72">
        <v>24411.493999999999</v>
      </c>
      <c r="K1289" s="72">
        <v>22662.148000000001</v>
      </c>
      <c r="L1289" s="72">
        <v>20704.642</v>
      </c>
      <c r="M1289" s="72">
        <v>18667.004000000001</v>
      </c>
      <c r="N1289" s="72">
        <v>16688.478999999999</v>
      </c>
      <c r="O1289" s="72">
        <v>14827.275</v>
      </c>
      <c r="P1289" s="72">
        <v>12955.494000000001</v>
      </c>
      <c r="Q1289" s="72">
        <v>10777.599</v>
      </c>
      <c r="R1289" s="72">
        <v>8630.2909999999993</v>
      </c>
      <c r="S1289" s="72">
        <v>6535.7179999999998</v>
      </c>
      <c r="T1289" s="72">
        <v>4763.8</v>
      </c>
      <c r="U1289" s="72">
        <v>3265.6219999999998</v>
      </c>
      <c r="V1289" s="72">
        <v>1903.876</v>
      </c>
      <c r="W1289" s="72">
        <v>809.96500000000003</v>
      </c>
      <c r="X1289" s="72">
        <v>217.25399999999999</v>
      </c>
      <c r="Y1289" s="72">
        <v>31.6</v>
      </c>
      <c r="Z1289" s="72">
        <v>2.452</v>
      </c>
      <c r="AA1289" s="72">
        <v>0.114</v>
      </c>
      <c r="AB1289" s="4">
        <v>0.36799999999999999</v>
      </c>
      <c r="AD1289" s="1">
        <f t="shared" si="20"/>
        <v>1061.7529999999999</v>
      </c>
    </row>
    <row r="1290" spans="1:30" x14ac:dyDescent="0.3">
      <c r="A1290" s="65">
        <v>1289</v>
      </c>
      <c r="B1290" s="66" t="s">
        <v>323</v>
      </c>
      <c r="C1290" s="69" t="s">
        <v>116</v>
      </c>
      <c r="D1290" s="71"/>
      <c r="E1290" s="71">
        <v>566</v>
      </c>
      <c r="F1290" s="71">
        <v>2065</v>
      </c>
      <c r="G1290" s="72">
        <v>29431.674999999999</v>
      </c>
      <c r="H1290" s="72">
        <v>28242.988000000001</v>
      </c>
      <c r="I1290" s="72">
        <v>27088.649000000001</v>
      </c>
      <c r="J1290" s="72">
        <v>25723.462</v>
      </c>
      <c r="K1290" s="72">
        <v>24163.829000000002</v>
      </c>
      <c r="L1290" s="72">
        <v>22389.56</v>
      </c>
      <c r="M1290" s="72">
        <v>20426.614000000001</v>
      </c>
      <c r="N1290" s="72">
        <v>18386.745999999999</v>
      </c>
      <c r="O1290" s="72">
        <v>16382.772000000001</v>
      </c>
      <c r="P1290" s="72">
        <v>14465.755999999999</v>
      </c>
      <c r="Q1290" s="72">
        <v>12501.174999999999</v>
      </c>
      <c r="R1290" s="72">
        <v>10213.716</v>
      </c>
      <c r="S1290" s="72">
        <v>7928.7569999999996</v>
      </c>
      <c r="T1290" s="72">
        <v>5688.4970000000003</v>
      </c>
      <c r="U1290" s="72">
        <v>3785.4070000000002</v>
      </c>
      <c r="V1290" s="72">
        <v>2216.2139999999999</v>
      </c>
      <c r="W1290" s="72">
        <v>999.81899999999996</v>
      </c>
      <c r="X1290" s="72">
        <v>287.85199999999998</v>
      </c>
      <c r="Y1290" s="72">
        <v>44.524000000000001</v>
      </c>
      <c r="Z1290" s="72">
        <v>3.4889999999999999</v>
      </c>
      <c r="AA1290" s="72">
        <v>0.16700000000000001</v>
      </c>
      <c r="AB1290" s="4" t="s">
        <v>291</v>
      </c>
      <c r="AD1290" s="1">
        <f t="shared" si="20"/>
        <v>1335.8509999999997</v>
      </c>
    </row>
    <row r="1291" spans="1:30" x14ac:dyDescent="0.3">
      <c r="A1291" s="65">
        <v>1290</v>
      </c>
      <c r="B1291" s="66" t="s">
        <v>323</v>
      </c>
      <c r="C1291" s="69" t="s">
        <v>116</v>
      </c>
      <c r="D1291" s="71"/>
      <c r="E1291" s="71">
        <v>566</v>
      </c>
      <c r="F1291" s="71">
        <v>2070</v>
      </c>
      <c r="G1291" s="72">
        <v>30237.319</v>
      </c>
      <c r="H1291" s="72">
        <v>29189.24</v>
      </c>
      <c r="I1291" s="72">
        <v>28097.13</v>
      </c>
      <c r="J1291" s="72">
        <v>26931.148000000001</v>
      </c>
      <c r="K1291" s="72">
        <v>25484.763999999999</v>
      </c>
      <c r="L1291" s="72">
        <v>23896.024000000001</v>
      </c>
      <c r="M1291" s="72">
        <v>22111.996999999999</v>
      </c>
      <c r="N1291" s="72">
        <v>20141.852999999999</v>
      </c>
      <c r="O1291" s="72">
        <v>18071.482</v>
      </c>
      <c r="P1291" s="72">
        <v>16005.547</v>
      </c>
      <c r="Q1291" s="72">
        <v>13981.183999999999</v>
      </c>
      <c r="R1291" s="72">
        <v>11872.013999999999</v>
      </c>
      <c r="S1291" s="72">
        <v>9411.5939999999991</v>
      </c>
      <c r="T1291" s="72">
        <v>6931.174</v>
      </c>
      <c r="U1291" s="72">
        <v>4552.0709999999999</v>
      </c>
      <c r="V1291" s="72">
        <v>2599.9319999999998</v>
      </c>
      <c r="W1291" s="72">
        <v>1187.114</v>
      </c>
      <c r="X1291" s="72">
        <v>366.42399999999998</v>
      </c>
      <c r="Y1291" s="72">
        <v>61.624000000000002</v>
      </c>
      <c r="Z1291" s="72">
        <v>5.1580000000000004</v>
      </c>
      <c r="AA1291" s="72">
        <v>0.245</v>
      </c>
      <c r="AB1291" s="4" t="s">
        <v>291</v>
      </c>
      <c r="AD1291" s="1">
        <f t="shared" si="20"/>
        <v>1620.5649999999998</v>
      </c>
    </row>
    <row r="1292" spans="1:30" x14ac:dyDescent="0.3">
      <c r="A1292" s="65">
        <v>1291</v>
      </c>
      <c r="B1292" s="66" t="s">
        <v>323</v>
      </c>
      <c r="C1292" s="69" t="s">
        <v>116</v>
      </c>
      <c r="D1292" s="71"/>
      <c r="E1292" s="71">
        <v>566</v>
      </c>
      <c r="F1292" s="71">
        <v>2075</v>
      </c>
      <c r="G1292" s="72">
        <v>30814.285</v>
      </c>
      <c r="H1292" s="72">
        <v>30023.171999999999</v>
      </c>
      <c r="I1292" s="72">
        <v>29057.305</v>
      </c>
      <c r="J1292" s="72">
        <v>27949.227999999999</v>
      </c>
      <c r="K1292" s="72">
        <v>26701.246999999999</v>
      </c>
      <c r="L1292" s="72">
        <v>25223.046999999999</v>
      </c>
      <c r="M1292" s="72">
        <v>23620.857</v>
      </c>
      <c r="N1292" s="72">
        <v>21824.294000000002</v>
      </c>
      <c r="O1292" s="72">
        <v>19817.47</v>
      </c>
      <c r="P1292" s="72">
        <v>17677.400000000001</v>
      </c>
      <c r="Q1292" s="72">
        <v>15492.133</v>
      </c>
      <c r="R1292" s="72">
        <v>13303.012000000001</v>
      </c>
      <c r="S1292" s="72">
        <v>10970.175999999999</v>
      </c>
      <c r="T1292" s="72">
        <v>8261.2119999999995</v>
      </c>
      <c r="U1292" s="72">
        <v>5583.2510000000002</v>
      </c>
      <c r="V1292" s="72">
        <v>3161.87</v>
      </c>
      <c r="W1292" s="72">
        <v>1418.653</v>
      </c>
      <c r="X1292" s="72">
        <v>447.661</v>
      </c>
      <c r="Y1292" s="72">
        <v>81.665000000000006</v>
      </c>
      <c r="Z1292" s="72">
        <v>7.4610000000000003</v>
      </c>
      <c r="AA1292" s="72">
        <v>0.371</v>
      </c>
      <c r="AB1292" s="4" t="s">
        <v>291</v>
      </c>
      <c r="AD1292" s="1">
        <f t="shared" si="20"/>
        <v>1955.8110000000001</v>
      </c>
    </row>
    <row r="1293" spans="1:30" x14ac:dyDescent="0.3">
      <c r="A1293" s="65">
        <v>1292</v>
      </c>
      <c r="B1293" s="66" t="s">
        <v>323</v>
      </c>
      <c r="C1293" s="69" t="s">
        <v>116</v>
      </c>
      <c r="D1293" s="71"/>
      <c r="E1293" s="71">
        <v>566</v>
      </c>
      <c r="F1293" s="71">
        <v>2080</v>
      </c>
      <c r="G1293" s="72">
        <v>31196.237000000001</v>
      </c>
      <c r="H1293" s="72">
        <v>30626.309000000001</v>
      </c>
      <c r="I1293" s="72">
        <v>29903.745999999999</v>
      </c>
      <c r="J1293" s="72">
        <v>28918.477999999999</v>
      </c>
      <c r="K1293" s="72">
        <v>27729.081999999999</v>
      </c>
      <c r="L1293" s="72">
        <v>26446.77</v>
      </c>
      <c r="M1293" s="72">
        <v>24953.036</v>
      </c>
      <c r="N1293" s="72">
        <v>23333.822</v>
      </c>
      <c r="O1293" s="72">
        <v>21493.992999999999</v>
      </c>
      <c r="P1293" s="72">
        <v>19408.321</v>
      </c>
      <c r="Q1293" s="72">
        <v>17134.311000000002</v>
      </c>
      <c r="R1293" s="72">
        <v>14767.909</v>
      </c>
      <c r="S1293" s="72">
        <v>12325.689</v>
      </c>
      <c r="T1293" s="72">
        <v>9667.9680000000008</v>
      </c>
      <c r="U1293" s="72">
        <v>6697.6970000000001</v>
      </c>
      <c r="V1293" s="72">
        <v>3920.7820000000002</v>
      </c>
      <c r="W1293" s="72">
        <v>1756.3879999999999</v>
      </c>
      <c r="X1293" s="72">
        <v>549.84199999999998</v>
      </c>
      <c r="Y1293" s="72">
        <v>103.682</v>
      </c>
      <c r="Z1293" s="72">
        <v>10.313000000000001</v>
      </c>
      <c r="AA1293" s="72">
        <v>0.55200000000000005</v>
      </c>
      <c r="AB1293" s="4" t="s">
        <v>291</v>
      </c>
      <c r="AD1293" s="1">
        <f t="shared" si="20"/>
        <v>2420.777</v>
      </c>
    </row>
    <row r="1294" spans="1:30" x14ac:dyDescent="0.3">
      <c r="A1294" s="65">
        <v>1293</v>
      </c>
      <c r="B1294" s="66" t="s">
        <v>323</v>
      </c>
      <c r="C1294" s="69" t="s">
        <v>116</v>
      </c>
      <c r="D1294" s="71"/>
      <c r="E1294" s="71">
        <v>566</v>
      </c>
      <c r="F1294" s="71">
        <v>2085</v>
      </c>
      <c r="G1294" s="72">
        <v>31393.97</v>
      </c>
      <c r="H1294" s="72">
        <v>31024.019</v>
      </c>
      <c r="I1294" s="72">
        <v>30515.186000000002</v>
      </c>
      <c r="J1294" s="72">
        <v>29770.197</v>
      </c>
      <c r="K1294" s="72">
        <v>28702.363000000001</v>
      </c>
      <c r="L1294" s="72">
        <v>27476.89</v>
      </c>
      <c r="M1294" s="72">
        <v>26176.791000000001</v>
      </c>
      <c r="N1294" s="72">
        <v>24663.165000000001</v>
      </c>
      <c r="O1294" s="72">
        <v>22996.805</v>
      </c>
      <c r="P1294" s="72">
        <v>21071.379000000001</v>
      </c>
      <c r="Q1294" s="72">
        <v>18839.992999999999</v>
      </c>
      <c r="R1294" s="72">
        <v>16372.48</v>
      </c>
      <c r="S1294" s="72">
        <v>13738.58</v>
      </c>
      <c r="T1294" s="72">
        <v>10934.858</v>
      </c>
      <c r="U1294" s="72">
        <v>7924.1769999999997</v>
      </c>
      <c r="V1294" s="72">
        <v>4787.1790000000001</v>
      </c>
      <c r="W1294" s="72">
        <v>2237.12</v>
      </c>
      <c r="X1294" s="72">
        <v>706.73400000000004</v>
      </c>
      <c r="Y1294" s="72">
        <v>133.55699999999999</v>
      </c>
      <c r="Z1294" s="72">
        <v>13.736000000000001</v>
      </c>
      <c r="AA1294" s="72">
        <v>0.78400000000000003</v>
      </c>
      <c r="AB1294" s="4" t="s">
        <v>291</v>
      </c>
      <c r="AD1294" s="1">
        <f t="shared" si="20"/>
        <v>3091.9309999999996</v>
      </c>
    </row>
    <row r="1295" spans="1:30" x14ac:dyDescent="0.3">
      <c r="A1295" s="65">
        <v>1294</v>
      </c>
      <c r="B1295" s="66" t="s">
        <v>323</v>
      </c>
      <c r="C1295" s="69" t="s">
        <v>116</v>
      </c>
      <c r="D1295" s="71"/>
      <c r="E1295" s="71">
        <v>566</v>
      </c>
      <c r="F1295" s="71">
        <v>2090</v>
      </c>
      <c r="G1295" s="72">
        <v>31516.774000000001</v>
      </c>
      <c r="H1295" s="72">
        <v>31236.929</v>
      </c>
      <c r="I1295" s="72">
        <v>30921.307000000001</v>
      </c>
      <c r="J1295" s="72">
        <v>30387.659</v>
      </c>
      <c r="K1295" s="72">
        <v>29559.218000000001</v>
      </c>
      <c r="L1295" s="72">
        <v>28453.901999999998</v>
      </c>
      <c r="M1295" s="72">
        <v>27209.399000000001</v>
      </c>
      <c r="N1295" s="72">
        <v>25886.721000000001</v>
      </c>
      <c r="O1295" s="72">
        <v>24323.583999999999</v>
      </c>
      <c r="P1295" s="72">
        <v>22566.895</v>
      </c>
      <c r="Q1295" s="72">
        <v>20483.939999999999</v>
      </c>
      <c r="R1295" s="72">
        <v>18043.829000000002</v>
      </c>
      <c r="S1295" s="72">
        <v>15290.172</v>
      </c>
      <c r="T1295" s="72">
        <v>12265.163</v>
      </c>
      <c r="U1295" s="72">
        <v>9055.5220000000008</v>
      </c>
      <c r="V1295" s="72">
        <v>5759.45</v>
      </c>
      <c r="W1295" s="72">
        <v>2802.223</v>
      </c>
      <c r="X1295" s="72">
        <v>933.23699999999997</v>
      </c>
      <c r="Y1295" s="72">
        <v>179.822</v>
      </c>
      <c r="Z1295" s="72">
        <v>18.562999999999999</v>
      </c>
      <c r="AA1295" s="72">
        <v>1.075</v>
      </c>
      <c r="AB1295" s="4" t="s">
        <v>291</v>
      </c>
      <c r="AD1295" s="1">
        <f t="shared" si="20"/>
        <v>3934.92</v>
      </c>
    </row>
    <row r="1296" spans="1:30" x14ac:dyDescent="0.3">
      <c r="A1296" s="65">
        <v>1295</v>
      </c>
      <c r="B1296" s="66" t="s">
        <v>323</v>
      </c>
      <c r="C1296" s="69" t="s">
        <v>116</v>
      </c>
      <c r="D1296" s="71"/>
      <c r="E1296" s="71">
        <v>566</v>
      </c>
      <c r="F1296" s="71">
        <v>2095</v>
      </c>
      <c r="G1296" s="72">
        <v>31469.728999999999</v>
      </c>
      <c r="H1296" s="72">
        <v>31375.429</v>
      </c>
      <c r="I1296" s="72">
        <v>31143.076000000001</v>
      </c>
      <c r="J1296" s="72">
        <v>30801.15</v>
      </c>
      <c r="K1296" s="72">
        <v>30184.422999999999</v>
      </c>
      <c r="L1296" s="72">
        <v>29316.963</v>
      </c>
      <c r="M1296" s="72">
        <v>28191.589</v>
      </c>
      <c r="N1296" s="72">
        <v>26923.307000000001</v>
      </c>
      <c r="O1296" s="72">
        <v>25548.935000000001</v>
      </c>
      <c r="P1296" s="72">
        <v>23893.513999999999</v>
      </c>
      <c r="Q1296" s="72">
        <v>21970.483</v>
      </c>
      <c r="R1296" s="72">
        <v>19664.407999999999</v>
      </c>
      <c r="S1296" s="72">
        <v>16916.612000000001</v>
      </c>
      <c r="T1296" s="72">
        <v>13736.173000000001</v>
      </c>
      <c r="U1296" s="72">
        <v>10262.073</v>
      </c>
      <c r="V1296" s="72">
        <v>6692.3919999999998</v>
      </c>
      <c r="W1296" s="72">
        <v>3458.607</v>
      </c>
      <c r="X1296" s="72">
        <v>1212.1579999999999</v>
      </c>
      <c r="Y1296" s="72">
        <v>248.91200000000001</v>
      </c>
      <c r="Z1296" s="72">
        <v>26.262</v>
      </c>
      <c r="AA1296" s="72">
        <v>1.496</v>
      </c>
      <c r="AB1296" s="4" t="s">
        <v>291</v>
      </c>
      <c r="AD1296" s="1">
        <f t="shared" si="20"/>
        <v>4947.4349999999995</v>
      </c>
    </row>
    <row r="1297" spans="1:30" x14ac:dyDescent="0.3">
      <c r="A1297" s="65">
        <v>1296</v>
      </c>
      <c r="B1297" s="66" t="s">
        <v>323</v>
      </c>
      <c r="C1297" s="69" t="s">
        <v>116</v>
      </c>
      <c r="D1297" s="71"/>
      <c r="E1297" s="71">
        <v>566</v>
      </c>
      <c r="F1297" s="71">
        <v>2100</v>
      </c>
      <c r="G1297" s="72">
        <v>31295.129000000001</v>
      </c>
      <c r="H1297" s="72">
        <v>31342.647000000001</v>
      </c>
      <c r="I1297" s="72">
        <v>31289.807000000001</v>
      </c>
      <c r="J1297" s="72">
        <v>31030.175999999999</v>
      </c>
      <c r="K1297" s="72">
        <v>30606.341</v>
      </c>
      <c r="L1297" s="72">
        <v>29949.813999999998</v>
      </c>
      <c r="M1297" s="72">
        <v>29060.741999999998</v>
      </c>
      <c r="N1297" s="72">
        <v>27910.164000000001</v>
      </c>
      <c r="O1297" s="72">
        <v>26590.201000000001</v>
      </c>
      <c r="P1297" s="72">
        <v>25120.967000000001</v>
      </c>
      <c r="Q1297" s="72">
        <v>23293.502</v>
      </c>
      <c r="R1297" s="72">
        <v>21135.830999999998</v>
      </c>
      <c r="S1297" s="72">
        <v>18499.734</v>
      </c>
      <c r="T1297" s="72">
        <v>15282.103999999999</v>
      </c>
      <c r="U1297" s="72">
        <v>11598.075999999999</v>
      </c>
      <c r="V1297" s="72">
        <v>7697.7860000000001</v>
      </c>
      <c r="W1297" s="72">
        <v>4112.2070000000003</v>
      </c>
      <c r="X1297" s="72">
        <v>1546.1690000000001</v>
      </c>
      <c r="Y1297" s="72">
        <v>337.62099999999998</v>
      </c>
      <c r="Z1297" s="72">
        <v>38.090000000000003</v>
      </c>
      <c r="AA1297" s="72">
        <v>2.177</v>
      </c>
      <c r="AB1297" s="4" t="s">
        <v>291</v>
      </c>
      <c r="AD1297" s="1">
        <f t="shared" si="20"/>
        <v>6036.2640000000001</v>
      </c>
    </row>
    <row r="1298" spans="1:30" x14ac:dyDescent="0.3">
      <c r="A1298" s="65">
        <v>1297</v>
      </c>
      <c r="B1298" s="66" t="s">
        <v>323</v>
      </c>
      <c r="C1298" s="69" t="s">
        <v>117</v>
      </c>
      <c r="D1298" s="71"/>
      <c r="E1298" s="71">
        <v>686</v>
      </c>
      <c r="F1298" s="71">
        <v>2015</v>
      </c>
      <c r="G1298" s="72">
        <v>1262.992</v>
      </c>
      <c r="H1298" s="72">
        <v>1086.3889999999999</v>
      </c>
      <c r="I1298" s="72">
        <v>914.51800000000003</v>
      </c>
      <c r="J1298" s="72">
        <v>790.19299999999998</v>
      </c>
      <c r="K1298" s="72">
        <v>692.38</v>
      </c>
      <c r="L1298" s="72">
        <v>593.69600000000003</v>
      </c>
      <c r="M1298" s="72">
        <v>494.66</v>
      </c>
      <c r="N1298" s="72">
        <v>382.048</v>
      </c>
      <c r="O1298" s="72">
        <v>295.41800000000001</v>
      </c>
      <c r="P1298" s="72">
        <v>225.047</v>
      </c>
      <c r="Q1298" s="72">
        <v>174.99299999999999</v>
      </c>
      <c r="R1298" s="72">
        <v>136.965</v>
      </c>
      <c r="S1298" s="72">
        <v>109.676</v>
      </c>
      <c r="T1298" s="72">
        <v>77.418000000000006</v>
      </c>
      <c r="U1298" s="72">
        <v>58.116999999999997</v>
      </c>
      <c r="V1298" s="72">
        <v>35.817999999999998</v>
      </c>
      <c r="W1298" s="72">
        <v>15.724</v>
      </c>
      <c r="X1298" s="72">
        <v>4.2850000000000001</v>
      </c>
      <c r="Y1298" s="72">
        <v>0.60199999999999998</v>
      </c>
      <c r="Z1298" s="72">
        <v>3.7999999999999999E-2</v>
      </c>
      <c r="AA1298" s="72">
        <v>1E-3</v>
      </c>
      <c r="AB1298" s="4">
        <v>1.2030000000000001</v>
      </c>
      <c r="AD1298" s="1">
        <f t="shared" si="20"/>
        <v>21.853000000000002</v>
      </c>
    </row>
    <row r="1299" spans="1:30" x14ac:dyDescent="0.3">
      <c r="A1299" s="65">
        <v>1298</v>
      </c>
      <c r="B1299" s="66" t="s">
        <v>323</v>
      </c>
      <c r="C1299" s="69" t="s">
        <v>117</v>
      </c>
      <c r="D1299" s="71"/>
      <c r="E1299" s="71">
        <v>686</v>
      </c>
      <c r="F1299" s="71">
        <v>2020</v>
      </c>
      <c r="G1299" s="72">
        <v>1357.9449999999999</v>
      </c>
      <c r="H1299" s="72">
        <v>1249.825</v>
      </c>
      <c r="I1299" s="72">
        <v>1079.172</v>
      </c>
      <c r="J1299" s="72">
        <v>904.93600000000004</v>
      </c>
      <c r="K1299" s="72">
        <v>772.48900000000003</v>
      </c>
      <c r="L1299" s="72">
        <v>671.38099999999997</v>
      </c>
      <c r="M1299" s="72">
        <v>574.91</v>
      </c>
      <c r="N1299" s="72">
        <v>478.77199999999999</v>
      </c>
      <c r="O1299" s="72">
        <v>368.76799999999997</v>
      </c>
      <c r="P1299" s="72">
        <v>283.46499999999997</v>
      </c>
      <c r="Q1299" s="72">
        <v>213.583</v>
      </c>
      <c r="R1299" s="72">
        <v>163.035</v>
      </c>
      <c r="S1299" s="72">
        <v>123.83499999999999</v>
      </c>
      <c r="T1299" s="72">
        <v>94.444000000000003</v>
      </c>
      <c r="U1299" s="72">
        <v>61.063000000000002</v>
      </c>
      <c r="V1299" s="72">
        <v>39.021999999999998</v>
      </c>
      <c r="W1299" s="72">
        <v>18.326000000000001</v>
      </c>
      <c r="X1299" s="72">
        <v>5.2930000000000001</v>
      </c>
      <c r="Y1299" s="72">
        <v>0.79800000000000004</v>
      </c>
      <c r="Z1299" s="72">
        <v>5.2999999999999999E-2</v>
      </c>
      <c r="AA1299" s="72">
        <v>2E-3</v>
      </c>
      <c r="AB1299" s="4">
        <v>1.615</v>
      </c>
      <c r="AD1299" s="1">
        <f t="shared" si="20"/>
        <v>26.087</v>
      </c>
    </row>
    <row r="1300" spans="1:30" x14ac:dyDescent="0.3">
      <c r="A1300" s="65">
        <v>1299</v>
      </c>
      <c r="B1300" s="66" t="s">
        <v>323</v>
      </c>
      <c r="C1300" s="69" t="s">
        <v>117</v>
      </c>
      <c r="D1300" s="71"/>
      <c r="E1300" s="71">
        <v>686</v>
      </c>
      <c r="F1300" s="71">
        <v>2025</v>
      </c>
      <c r="G1300" s="72">
        <v>1450.575</v>
      </c>
      <c r="H1300" s="72">
        <v>1346.373</v>
      </c>
      <c r="I1300" s="72">
        <v>1242.856</v>
      </c>
      <c r="J1300" s="72">
        <v>1069.49</v>
      </c>
      <c r="K1300" s="72">
        <v>887.12099999999998</v>
      </c>
      <c r="L1300" s="72">
        <v>751.47699999999998</v>
      </c>
      <c r="M1300" s="72">
        <v>652.39099999999996</v>
      </c>
      <c r="N1300" s="72">
        <v>558.52800000000002</v>
      </c>
      <c r="O1300" s="72">
        <v>464.27199999999999</v>
      </c>
      <c r="P1300" s="72">
        <v>355.45800000000003</v>
      </c>
      <c r="Q1300" s="72">
        <v>270.291</v>
      </c>
      <c r="R1300" s="72">
        <v>199.92400000000001</v>
      </c>
      <c r="S1300" s="72">
        <v>148.15600000000001</v>
      </c>
      <c r="T1300" s="72">
        <v>107.244</v>
      </c>
      <c r="U1300" s="72">
        <v>75.131</v>
      </c>
      <c r="V1300" s="72">
        <v>41.54</v>
      </c>
      <c r="W1300" s="72">
        <v>20.434000000000001</v>
      </c>
      <c r="X1300" s="72">
        <v>6.4119999999999999</v>
      </c>
      <c r="Y1300" s="72">
        <v>1.044</v>
      </c>
      <c r="Z1300" s="72">
        <v>7.4999999999999997E-2</v>
      </c>
      <c r="AA1300" s="72">
        <v>3.0000000000000001E-3</v>
      </c>
      <c r="AB1300" s="4">
        <v>2.6459999999999999</v>
      </c>
      <c r="AD1300" s="1">
        <f t="shared" si="20"/>
        <v>30.614000000000001</v>
      </c>
    </row>
    <row r="1301" spans="1:30" x14ac:dyDescent="0.3">
      <c r="A1301" s="65">
        <v>1300</v>
      </c>
      <c r="B1301" s="66" t="s">
        <v>323</v>
      </c>
      <c r="C1301" s="69" t="s">
        <v>117</v>
      </c>
      <c r="D1301" s="71"/>
      <c r="E1301" s="71">
        <v>686</v>
      </c>
      <c r="F1301" s="71">
        <v>2030</v>
      </c>
      <c r="G1301" s="72">
        <v>1556.26</v>
      </c>
      <c r="H1301" s="72">
        <v>1440.2750000000001</v>
      </c>
      <c r="I1301" s="72">
        <v>1339.9359999999999</v>
      </c>
      <c r="J1301" s="72">
        <v>1233.1389999999999</v>
      </c>
      <c r="K1301" s="72">
        <v>1051.2239999999999</v>
      </c>
      <c r="L1301" s="72">
        <v>865.78</v>
      </c>
      <c r="M1301" s="72">
        <v>732.31600000000003</v>
      </c>
      <c r="N1301" s="72">
        <v>635.65300000000002</v>
      </c>
      <c r="O1301" s="72">
        <v>543.298</v>
      </c>
      <c r="P1301" s="72">
        <v>449.25200000000001</v>
      </c>
      <c r="Q1301" s="72">
        <v>340.27100000000002</v>
      </c>
      <c r="R1301" s="72">
        <v>254.10300000000001</v>
      </c>
      <c r="S1301" s="72">
        <v>182.54400000000001</v>
      </c>
      <c r="T1301" s="72">
        <v>129.017</v>
      </c>
      <c r="U1301" s="72">
        <v>85.956999999999994</v>
      </c>
      <c r="V1301" s="72">
        <v>51.777000000000001</v>
      </c>
      <c r="W1301" s="72">
        <v>22.219000000000001</v>
      </c>
      <c r="X1301" s="72">
        <v>7.4039999999999999</v>
      </c>
      <c r="Y1301" s="72">
        <v>1.335</v>
      </c>
      <c r="Z1301" s="72">
        <v>0.107</v>
      </c>
      <c r="AA1301" s="72">
        <v>4.0000000000000001E-3</v>
      </c>
      <c r="AB1301" s="4">
        <v>4.4939999999999998</v>
      </c>
      <c r="AD1301" s="1">
        <f t="shared" si="20"/>
        <v>35.563000000000002</v>
      </c>
    </row>
    <row r="1302" spans="1:30" x14ac:dyDescent="0.3">
      <c r="A1302" s="65">
        <v>1301</v>
      </c>
      <c r="B1302" s="66" t="s">
        <v>323</v>
      </c>
      <c r="C1302" s="69" t="s">
        <v>117</v>
      </c>
      <c r="D1302" s="71"/>
      <c r="E1302" s="71">
        <v>686</v>
      </c>
      <c r="F1302" s="71">
        <v>2035</v>
      </c>
      <c r="G1302" s="72">
        <v>1678.6030000000001</v>
      </c>
      <c r="H1302" s="72">
        <v>1546.9690000000001</v>
      </c>
      <c r="I1302" s="72">
        <v>1434.3340000000001</v>
      </c>
      <c r="J1302" s="72">
        <v>1330.5139999999999</v>
      </c>
      <c r="K1302" s="72">
        <v>1214.5820000000001</v>
      </c>
      <c r="L1302" s="72">
        <v>1029.2349999999999</v>
      </c>
      <c r="M1302" s="72">
        <v>846.17700000000002</v>
      </c>
      <c r="N1302" s="72">
        <v>715.28800000000001</v>
      </c>
      <c r="O1302" s="72">
        <v>619.88800000000003</v>
      </c>
      <c r="P1302" s="72">
        <v>527.19799999999998</v>
      </c>
      <c r="Q1302" s="72">
        <v>431.54700000000003</v>
      </c>
      <c r="R1302" s="72">
        <v>321.11399999999998</v>
      </c>
      <c r="S1302" s="72">
        <v>233.065</v>
      </c>
      <c r="T1302" s="72">
        <v>159.81299999999999</v>
      </c>
      <c r="U1302" s="72">
        <v>104.18</v>
      </c>
      <c r="V1302" s="72">
        <v>59.951000000000001</v>
      </c>
      <c r="W1302" s="72">
        <v>28.283000000000001</v>
      </c>
      <c r="X1302" s="72">
        <v>8.3179999999999996</v>
      </c>
      <c r="Y1302" s="72">
        <v>1.621</v>
      </c>
      <c r="Z1302" s="72">
        <v>0.14299999999999999</v>
      </c>
      <c r="AA1302" s="72">
        <v>6.0000000000000001E-3</v>
      </c>
      <c r="AB1302" s="4">
        <v>7.726</v>
      </c>
      <c r="AD1302" s="1">
        <f t="shared" si="20"/>
        <v>46.097000000000001</v>
      </c>
    </row>
    <row r="1303" spans="1:30" x14ac:dyDescent="0.3">
      <c r="A1303" s="65">
        <v>1302</v>
      </c>
      <c r="B1303" s="66" t="s">
        <v>323</v>
      </c>
      <c r="C1303" s="69" t="s">
        <v>117</v>
      </c>
      <c r="D1303" s="71"/>
      <c r="E1303" s="71">
        <v>686</v>
      </c>
      <c r="F1303" s="71">
        <v>2040</v>
      </c>
      <c r="G1303" s="72">
        <v>1804.9549999999999</v>
      </c>
      <c r="H1303" s="72">
        <v>1670.076</v>
      </c>
      <c r="I1303" s="72">
        <v>1541.4169999999999</v>
      </c>
      <c r="J1303" s="72">
        <v>1425.192</v>
      </c>
      <c r="K1303" s="72">
        <v>1312.173</v>
      </c>
      <c r="L1303" s="72">
        <v>1192.078</v>
      </c>
      <c r="M1303" s="72">
        <v>1008.826</v>
      </c>
      <c r="N1303" s="72">
        <v>828.54300000000001</v>
      </c>
      <c r="O1303" s="72">
        <v>699.04399999999998</v>
      </c>
      <c r="P1303" s="72">
        <v>602.90800000000002</v>
      </c>
      <c r="Q1303" s="72">
        <v>507.74599999999998</v>
      </c>
      <c r="R1303" s="72">
        <v>408.62700000000001</v>
      </c>
      <c r="S1303" s="72">
        <v>295.71100000000001</v>
      </c>
      <c r="T1303" s="72">
        <v>205.05799999999999</v>
      </c>
      <c r="U1303" s="72">
        <v>129.94800000000001</v>
      </c>
      <c r="V1303" s="72">
        <v>73.492999999999995</v>
      </c>
      <c r="W1303" s="72">
        <v>33.377000000000002</v>
      </c>
      <c r="X1303" s="72">
        <v>10.917999999999999</v>
      </c>
      <c r="Y1303" s="72">
        <v>1.9039999999999999</v>
      </c>
      <c r="Z1303" s="72">
        <v>0.186</v>
      </c>
      <c r="AA1303" s="72">
        <v>8.9999999999999993E-3</v>
      </c>
      <c r="AB1303" s="4">
        <v>12.691000000000001</v>
      </c>
      <c r="AD1303" s="1">
        <f t="shared" si="20"/>
        <v>59.085000000000001</v>
      </c>
    </row>
    <row r="1304" spans="1:30" x14ac:dyDescent="0.3">
      <c r="A1304" s="65">
        <v>1303</v>
      </c>
      <c r="B1304" s="66" t="s">
        <v>323</v>
      </c>
      <c r="C1304" s="69" t="s">
        <v>117</v>
      </c>
      <c r="D1304" s="71"/>
      <c r="E1304" s="71">
        <v>686</v>
      </c>
      <c r="F1304" s="71">
        <v>2045</v>
      </c>
      <c r="G1304" s="72">
        <v>1917.1489999999999</v>
      </c>
      <c r="H1304" s="72">
        <v>1796.748</v>
      </c>
      <c r="I1304" s="72">
        <v>1664.645</v>
      </c>
      <c r="J1304" s="72">
        <v>1532.296</v>
      </c>
      <c r="K1304" s="72">
        <v>1406.7550000000001</v>
      </c>
      <c r="L1304" s="72">
        <v>1289.3889999999999</v>
      </c>
      <c r="M1304" s="72">
        <v>1170.6469999999999</v>
      </c>
      <c r="N1304" s="72">
        <v>989.84900000000005</v>
      </c>
      <c r="O1304" s="72">
        <v>811.20799999999997</v>
      </c>
      <c r="P1304" s="72">
        <v>681.19500000000005</v>
      </c>
      <c r="Q1304" s="72">
        <v>582.14400000000001</v>
      </c>
      <c r="R1304" s="72">
        <v>482.61599999999999</v>
      </c>
      <c r="S1304" s="72">
        <v>378.56900000000002</v>
      </c>
      <c r="T1304" s="72">
        <v>262.476</v>
      </c>
      <c r="U1304" s="72">
        <v>169.01599999999999</v>
      </c>
      <c r="V1304" s="72">
        <v>93.650999999999996</v>
      </c>
      <c r="W1304" s="72">
        <v>42.262999999999998</v>
      </c>
      <c r="X1304" s="72">
        <v>13.474</v>
      </c>
      <c r="Y1304" s="72">
        <v>2.645</v>
      </c>
      <c r="Z1304" s="72">
        <v>0.23200000000000001</v>
      </c>
      <c r="AA1304" s="72">
        <v>1.2E-2</v>
      </c>
      <c r="AB1304" s="4" t="s">
        <v>291</v>
      </c>
      <c r="AD1304" s="1">
        <f t="shared" si="20"/>
        <v>58.625999999999998</v>
      </c>
    </row>
    <row r="1305" spans="1:30" x14ac:dyDescent="0.3">
      <c r="A1305" s="65">
        <v>1304</v>
      </c>
      <c r="B1305" s="66" t="s">
        <v>323</v>
      </c>
      <c r="C1305" s="69" t="s">
        <v>117</v>
      </c>
      <c r="D1305" s="71"/>
      <c r="E1305" s="71">
        <v>686</v>
      </c>
      <c r="F1305" s="71">
        <v>2050</v>
      </c>
      <c r="G1305" s="72">
        <v>2011.598</v>
      </c>
      <c r="H1305" s="72">
        <v>1909.2550000000001</v>
      </c>
      <c r="I1305" s="72">
        <v>1791.41</v>
      </c>
      <c r="J1305" s="72">
        <v>1655.501</v>
      </c>
      <c r="K1305" s="72">
        <v>1513.6980000000001</v>
      </c>
      <c r="L1305" s="72">
        <v>1383.7360000000001</v>
      </c>
      <c r="M1305" s="72">
        <v>1267.5909999999999</v>
      </c>
      <c r="N1305" s="72">
        <v>1150.48</v>
      </c>
      <c r="O1305" s="72">
        <v>970.88400000000001</v>
      </c>
      <c r="P1305" s="72">
        <v>791.971</v>
      </c>
      <c r="Q1305" s="72">
        <v>659.20899999999995</v>
      </c>
      <c r="R1305" s="72">
        <v>555.15200000000004</v>
      </c>
      <c r="S1305" s="72">
        <v>449.37599999999998</v>
      </c>
      <c r="T1305" s="72">
        <v>338.60399999999998</v>
      </c>
      <c r="U1305" s="72">
        <v>218.91200000000001</v>
      </c>
      <c r="V1305" s="72">
        <v>124.124</v>
      </c>
      <c r="W1305" s="72">
        <v>55.424999999999997</v>
      </c>
      <c r="X1305" s="72">
        <v>17.763000000000002</v>
      </c>
      <c r="Y1305" s="72">
        <v>3.4350000000000001</v>
      </c>
      <c r="Z1305" s="72">
        <v>0.34100000000000003</v>
      </c>
      <c r="AA1305" s="72">
        <v>1.4999999999999999E-2</v>
      </c>
      <c r="AB1305" s="4" t="s">
        <v>291</v>
      </c>
      <c r="AD1305" s="1">
        <f t="shared" si="20"/>
        <v>76.978999999999999</v>
      </c>
    </row>
    <row r="1306" spans="1:30" x14ac:dyDescent="0.3">
      <c r="A1306" s="65">
        <v>1305</v>
      </c>
      <c r="B1306" s="66" t="s">
        <v>323</v>
      </c>
      <c r="C1306" s="69" t="s">
        <v>117</v>
      </c>
      <c r="D1306" s="71"/>
      <c r="E1306" s="71">
        <v>686</v>
      </c>
      <c r="F1306" s="71">
        <v>2055</v>
      </c>
      <c r="G1306" s="72">
        <v>2088.701</v>
      </c>
      <c r="H1306" s="72">
        <v>2004.212</v>
      </c>
      <c r="I1306" s="72">
        <v>1904.1489999999999</v>
      </c>
      <c r="J1306" s="72">
        <v>1782.4749999999999</v>
      </c>
      <c r="K1306" s="72">
        <v>1637.2449999999999</v>
      </c>
      <c r="L1306" s="72">
        <v>1491.09</v>
      </c>
      <c r="M1306" s="72">
        <v>1362.2429999999999</v>
      </c>
      <c r="N1306" s="72">
        <v>1247.4469999999999</v>
      </c>
      <c r="O1306" s="72">
        <v>1130.424</v>
      </c>
      <c r="P1306" s="72">
        <v>949.82299999999998</v>
      </c>
      <c r="Q1306" s="72">
        <v>768.23500000000001</v>
      </c>
      <c r="R1306" s="72">
        <v>630.68200000000002</v>
      </c>
      <c r="S1306" s="72">
        <v>519.428</v>
      </c>
      <c r="T1306" s="72">
        <v>404.83800000000002</v>
      </c>
      <c r="U1306" s="72">
        <v>285.60899999999998</v>
      </c>
      <c r="V1306" s="72">
        <v>163.68799999999999</v>
      </c>
      <c r="W1306" s="72">
        <v>75.522999999999996</v>
      </c>
      <c r="X1306" s="72">
        <v>24.222999999999999</v>
      </c>
      <c r="Y1306" s="72">
        <v>4.7619999999999996</v>
      </c>
      <c r="Z1306" s="72">
        <v>0.47099999999999997</v>
      </c>
      <c r="AA1306" s="72">
        <v>2.3E-2</v>
      </c>
      <c r="AB1306" s="4" t="s">
        <v>291</v>
      </c>
      <c r="AD1306" s="1">
        <f t="shared" si="20"/>
        <v>105.002</v>
      </c>
    </row>
    <row r="1307" spans="1:30" x14ac:dyDescent="0.3">
      <c r="A1307" s="65">
        <v>1306</v>
      </c>
      <c r="B1307" s="66" t="s">
        <v>323</v>
      </c>
      <c r="C1307" s="69" t="s">
        <v>117</v>
      </c>
      <c r="D1307" s="71"/>
      <c r="E1307" s="71">
        <v>686</v>
      </c>
      <c r="F1307" s="71">
        <v>2060</v>
      </c>
      <c r="G1307" s="72">
        <v>2158.5239999999999</v>
      </c>
      <c r="H1307" s="72">
        <v>2081.8539999999998</v>
      </c>
      <c r="I1307" s="72">
        <v>1999.3889999999999</v>
      </c>
      <c r="J1307" s="72">
        <v>1895.5150000000001</v>
      </c>
      <c r="K1307" s="72">
        <v>1764.617</v>
      </c>
      <c r="L1307" s="72">
        <v>1615.0309999999999</v>
      </c>
      <c r="M1307" s="72">
        <v>1469.8910000000001</v>
      </c>
      <c r="N1307" s="72">
        <v>1342.28</v>
      </c>
      <c r="O1307" s="72">
        <v>1227.33</v>
      </c>
      <c r="P1307" s="72">
        <v>1107.9280000000001</v>
      </c>
      <c r="Q1307" s="72">
        <v>923.57299999999998</v>
      </c>
      <c r="R1307" s="72">
        <v>737.41899999999998</v>
      </c>
      <c r="S1307" s="72">
        <v>592.96500000000003</v>
      </c>
      <c r="T1307" s="72">
        <v>471.351</v>
      </c>
      <c r="U1307" s="72">
        <v>345.37599999999998</v>
      </c>
      <c r="V1307" s="72">
        <v>217.53899999999999</v>
      </c>
      <c r="W1307" s="72">
        <v>102.495</v>
      </c>
      <c r="X1307" s="72">
        <v>34.398000000000003</v>
      </c>
      <c r="Y1307" s="72">
        <v>6.8559999999999999</v>
      </c>
      <c r="Z1307" s="72">
        <v>0.69599999999999995</v>
      </c>
      <c r="AA1307" s="72">
        <v>3.3000000000000002E-2</v>
      </c>
      <c r="AB1307" s="4" t="s">
        <v>291</v>
      </c>
      <c r="AD1307" s="1">
        <f t="shared" si="20"/>
        <v>144.47799999999998</v>
      </c>
    </row>
    <row r="1308" spans="1:30" x14ac:dyDescent="0.3">
      <c r="A1308" s="65">
        <v>1307</v>
      </c>
      <c r="B1308" s="66" t="s">
        <v>323</v>
      </c>
      <c r="C1308" s="69" t="s">
        <v>117</v>
      </c>
      <c r="D1308" s="71"/>
      <c r="E1308" s="71">
        <v>686</v>
      </c>
      <c r="F1308" s="71">
        <v>2065</v>
      </c>
      <c r="G1308" s="72">
        <v>2228.3310000000001</v>
      </c>
      <c r="H1308" s="72">
        <v>2152.1729999999998</v>
      </c>
      <c r="I1308" s="72">
        <v>2077.3209999999999</v>
      </c>
      <c r="J1308" s="72">
        <v>1991.087</v>
      </c>
      <c r="K1308" s="72">
        <v>1878.1659999999999</v>
      </c>
      <c r="L1308" s="72">
        <v>1742.8520000000001</v>
      </c>
      <c r="M1308" s="72">
        <v>1594.0840000000001</v>
      </c>
      <c r="N1308" s="72">
        <v>1450.0540000000001</v>
      </c>
      <c r="O1308" s="72">
        <v>1322.2339999999999</v>
      </c>
      <c r="P1308" s="72">
        <v>1204.681</v>
      </c>
      <c r="Q1308" s="72">
        <v>1079.604</v>
      </c>
      <c r="R1308" s="72">
        <v>889.26099999999997</v>
      </c>
      <c r="S1308" s="72">
        <v>696.45899999999995</v>
      </c>
      <c r="T1308" s="72">
        <v>541.702</v>
      </c>
      <c r="U1308" s="72">
        <v>406.38400000000001</v>
      </c>
      <c r="V1308" s="72">
        <v>267.61799999999999</v>
      </c>
      <c r="W1308" s="72">
        <v>139.95599999999999</v>
      </c>
      <c r="X1308" s="72">
        <v>48.57</v>
      </c>
      <c r="Y1308" s="72">
        <v>10.265000000000001</v>
      </c>
      <c r="Z1308" s="72">
        <v>1.07</v>
      </c>
      <c r="AA1308" s="72">
        <v>5.0999999999999997E-2</v>
      </c>
      <c r="AB1308" s="4" t="s">
        <v>291</v>
      </c>
      <c r="AD1308" s="1">
        <f t="shared" si="20"/>
        <v>199.91199999999998</v>
      </c>
    </row>
    <row r="1309" spans="1:30" x14ac:dyDescent="0.3">
      <c r="A1309" s="65">
        <v>1308</v>
      </c>
      <c r="B1309" s="66" t="s">
        <v>323</v>
      </c>
      <c r="C1309" s="69" t="s">
        <v>117</v>
      </c>
      <c r="D1309" s="71"/>
      <c r="E1309" s="71">
        <v>686</v>
      </c>
      <c r="F1309" s="71">
        <v>2070</v>
      </c>
      <c r="G1309" s="72">
        <v>2295.2539999999999</v>
      </c>
      <c r="H1309" s="72">
        <v>2222.4929999999999</v>
      </c>
      <c r="I1309" s="72">
        <v>2147.9540000000002</v>
      </c>
      <c r="J1309" s="72">
        <v>2069.4479999999999</v>
      </c>
      <c r="K1309" s="72">
        <v>1974.3910000000001</v>
      </c>
      <c r="L1309" s="72">
        <v>1857.0250000000001</v>
      </c>
      <c r="M1309" s="72">
        <v>1722.2619999999999</v>
      </c>
      <c r="N1309" s="72">
        <v>1574.3879999999999</v>
      </c>
      <c r="O1309" s="72">
        <v>1430.1020000000001</v>
      </c>
      <c r="P1309" s="72">
        <v>1299.693</v>
      </c>
      <c r="Q1309" s="72">
        <v>1176.144</v>
      </c>
      <c r="R1309" s="72">
        <v>1042.54</v>
      </c>
      <c r="S1309" s="72">
        <v>843.58299999999997</v>
      </c>
      <c r="T1309" s="72">
        <v>640.43899999999996</v>
      </c>
      <c r="U1309" s="72">
        <v>471.87200000000001</v>
      </c>
      <c r="V1309" s="72">
        <v>320.245</v>
      </c>
      <c r="W1309" s="72">
        <v>176.839</v>
      </c>
      <c r="X1309" s="72">
        <v>68.998000000000005</v>
      </c>
      <c r="Y1309" s="72">
        <v>15.292</v>
      </c>
      <c r="Z1309" s="72">
        <v>1.7070000000000001</v>
      </c>
      <c r="AA1309" s="72">
        <v>8.3000000000000004E-2</v>
      </c>
      <c r="AB1309" s="4" t="s">
        <v>291</v>
      </c>
      <c r="AD1309" s="1">
        <f t="shared" si="20"/>
        <v>262.91899999999998</v>
      </c>
    </row>
    <row r="1310" spans="1:30" x14ac:dyDescent="0.3">
      <c r="A1310" s="65">
        <v>1309</v>
      </c>
      <c r="B1310" s="66" t="s">
        <v>323</v>
      </c>
      <c r="C1310" s="69" t="s">
        <v>117</v>
      </c>
      <c r="D1310" s="71"/>
      <c r="E1310" s="71">
        <v>686</v>
      </c>
      <c r="F1310" s="71">
        <v>2075</v>
      </c>
      <c r="G1310" s="72">
        <v>2348.2179999999998</v>
      </c>
      <c r="H1310" s="72">
        <v>2289.7469999999998</v>
      </c>
      <c r="I1310" s="72">
        <v>2218.52</v>
      </c>
      <c r="J1310" s="72">
        <v>2140.489</v>
      </c>
      <c r="K1310" s="72">
        <v>2053.5709999999999</v>
      </c>
      <c r="L1310" s="72">
        <v>1954.17</v>
      </c>
      <c r="M1310" s="72">
        <v>1837.155</v>
      </c>
      <c r="N1310" s="72">
        <v>1703.0309999999999</v>
      </c>
      <c r="O1310" s="72">
        <v>1554.741</v>
      </c>
      <c r="P1310" s="72">
        <v>1407.8710000000001</v>
      </c>
      <c r="Q1310" s="72">
        <v>1271.424</v>
      </c>
      <c r="R1310" s="72">
        <v>1138.991</v>
      </c>
      <c r="S1310" s="72">
        <v>993.24599999999998</v>
      </c>
      <c r="T1310" s="72">
        <v>780.75699999999995</v>
      </c>
      <c r="U1310" s="72">
        <v>563.57100000000003</v>
      </c>
      <c r="V1310" s="72">
        <v>378.09300000000002</v>
      </c>
      <c r="W1310" s="72">
        <v>217.303</v>
      </c>
      <c r="X1310" s="72">
        <v>90.706999999999994</v>
      </c>
      <c r="Y1310" s="72">
        <v>22.94</v>
      </c>
      <c r="Z1310" s="72">
        <v>2.722</v>
      </c>
      <c r="AA1310" s="72">
        <v>0.14099999999999999</v>
      </c>
      <c r="AB1310" s="4" t="s">
        <v>291</v>
      </c>
      <c r="AD1310" s="1">
        <f t="shared" si="20"/>
        <v>333.81299999999999</v>
      </c>
    </row>
    <row r="1311" spans="1:30" x14ac:dyDescent="0.3">
      <c r="A1311" s="65">
        <v>1310</v>
      </c>
      <c r="B1311" s="66" t="s">
        <v>323</v>
      </c>
      <c r="C1311" s="69" t="s">
        <v>117</v>
      </c>
      <c r="D1311" s="71"/>
      <c r="E1311" s="71">
        <v>686</v>
      </c>
      <c r="F1311" s="71">
        <v>2080</v>
      </c>
      <c r="G1311" s="72">
        <v>2386.951</v>
      </c>
      <c r="H1311" s="72">
        <v>2343.0369999999998</v>
      </c>
      <c r="I1311" s="72">
        <v>2285.9969999999998</v>
      </c>
      <c r="J1311" s="72">
        <v>2211.4699999999998</v>
      </c>
      <c r="K1311" s="72">
        <v>2125.4479999999999</v>
      </c>
      <c r="L1311" s="72">
        <v>2034.377</v>
      </c>
      <c r="M1311" s="72">
        <v>1935.174</v>
      </c>
      <c r="N1311" s="72">
        <v>1818.5419999999999</v>
      </c>
      <c r="O1311" s="72">
        <v>1683.75</v>
      </c>
      <c r="P1311" s="72">
        <v>1532.7349999999999</v>
      </c>
      <c r="Q1311" s="72">
        <v>1379.8130000000001</v>
      </c>
      <c r="R1311" s="72">
        <v>1234.5260000000001</v>
      </c>
      <c r="S1311" s="72">
        <v>1089.4380000000001</v>
      </c>
      <c r="T1311" s="72">
        <v>924.83900000000006</v>
      </c>
      <c r="U1311" s="72">
        <v>693.65899999999999</v>
      </c>
      <c r="V1311" s="72">
        <v>458.767</v>
      </c>
      <c r="W1311" s="72">
        <v>263.178</v>
      </c>
      <c r="X1311" s="72">
        <v>115.867</v>
      </c>
      <c r="Y1311" s="72">
        <v>31.837</v>
      </c>
      <c r="Z1311" s="72">
        <v>4.3789999999999996</v>
      </c>
      <c r="AA1311" s="72">
        <v>0.24</v>
      </c>
      <c r="AB1311" s="4" t="s">
        <v>291</v>
      </c>
      <c r="AD1311" s="1">
        <f t="shared" si="20"/>
        <v>415.50100000000003</v>
      </c>
    </row>
    <row r="1312" spans="1:30" x14ac:dyDescent="0.3">
      <c r="A1312" s="65">
        <v>1311</v>
      </c>
      <c r="B1312" s="66" t="s">
        <v>323</v>
      </c>
      <c r="C1312" s="69" t="s">
        <v>117</v>
      </c>
      <c r="D1312" s="71"/>
      <c r="E1312" s="71">
        <v>686</v>
      </c>
      <c r="F1312" s="71">
        <v>2085</v>
      </c>
      <c r="G1312" s="72">
        <v>2411.1080000000002</v>
      </c>
      <c r="H1312" s="72">
        <v>2382.1149999999998</v>
      </c>
      <c r="I1312" s="72">
        <v>2339.5459999999998</v>
      </c>
      <c r="J1312" s="72">
        <v>2279.364</v>
      </c>
      <c r="K1312" s="72">
        <v>2197.3029999999999</v>
      </c>
      <c r="L1312" s="72">
        <v>2107.3580000000002</v>
      </c>
      <c r="M1312" s="72">
        <v>2016.4</v>
      </c>
      <c r="N1312" s="72">
        <v>1917.4069999999999</v>
      </c>
      <c r="O1312" s="72">
        <v>1799.884</v>
      </c>
      <c r="P1312" s="72">
        <v>1662.145</v>
      </c>
      <c r="Q1312" s="72">
        <v>1504.8789999999999</v>
      </c>
      <c r="R1312" s="72">
        <v>1343.1969999999999</v>
      </c>
      <c r="S1312" s="72">
        <v>1185.345</v>
      </c>
      <c r="T1312" s="72">
        <v>1020.3440000000001</v>
      </c>
      <c r="U1312" s="72">
        <v>829.37300000000005</v>
      </c>
      <c r="V1312" s="72">
        <v>573.49900000000002</v>
      </c>
      <c r="W1312" s="72">
        <v>327.50599999999997</v>
      </c>
      <c r="X1312" s="72">
        <v>145.893</v>
      </c>
      <c r="Y1312" s="72">
        <v>42.978999999999999</v>
      </c>
      <c r="Z1312" s="72">
        <v>6.5309999999999997</v>
      </c>
      <c r="AA1312" s="72">
        <v>0.41599999999999998</v>
      </c>
      <c r="AB1312" s="4">
        <v>3.0000000000000001E-3</v>
      </c>
      <c r="AD1312" s="1">
        <f t="shared" si="20"/>
        <v>523.32800000000009</v>
      </c>
    </row>
    <row r="1313" spans="1:30" x14ac:dyDescent="0.3">
      <c r="A1313" s="65">
        <v>1312</v>
      </c>
      <c r="B1313" s="66" t="s">
        <v>323</v>
      </c>
      <c r="C1313" s="69" t="s">
        <v>117</v>
      </c>
      <c r="D1313" s="71"/>
      <c r="E1313" s="71">
        <v>686</v>
      </c>
      <c r="F1313" s="71">
        <v>2090</v>
      </c>
      <c r="G1313" s="72">
        <v>2416.6179999999999</v>
      </c>
      <c r="H1313" s="72">
        <v>2406.6460000000002</v>
      </c>
      <c r="I1313" s="72">
        <v>2378.8870000000002</v>
      </c>
      <c r="J1313" s="72">
        <v>2333.3490000000002</v>
      </c>
      <c r="K1313" s="72">
        <v>2266.1010000000001</v>
      </c>
      <c r="L1313" s="72">
        <v>2180.35</v>
      </c>
      <c r="M1313" s="72">
        <v>2090.4859999999999</v>
      </c>
      <c r="N1313" s="72">
        <v>1999.6769999999999</v>
      </c>
      <c r="O1313" s="72">
        <v>1899.66</v>
      </c>
      <c r="P1313" s="72">
        <v>1779.0250000000001</v>
      </c>
      <c r="Q1313" s="72">
        <v>1634.7650000000001</v>
      </c>
      <c r="R1313" s="72">
        <v>1468.62</v>
      </c>
      <c r="S1313" s="72">
        <v>1294.5530000000001</v>
      </c>
      <c r="T1313" s="72">
        <v>1116.617</v>
      </c>
      <c r="U1313" s="72">
        <v>923.50699999999995</v>
      </c>
      <c r="V1313" s="72">
        <v>696.35199999999998</v>
      </c>
      <c r="W1313" s="72">
        <v>419.88400000000001</v>
      </c>
      <c r="X1313" s="72">
        <v>188.83799999999999</v>
      </c>
      <c r="Y1313" s="72">
        <v>57.290999999999997</v>
      </c>
      <c r="Z1313" s="72">
        <v>9.516</v>
      </c>
      <c r="AA1313" s="72">
        <v>0.67900000000000005</v>
      </c>
      <c r="AB1313" s="4">
        <v>4.0000000000000001E-3</v>
      </c>
      <c r="AD1313" s="1">
        <f t="shared" si="20"/>
        <v>676.21199999999988</v>
      </c>
    </row>
    <row r="1314" spans="1:30" x14ac:dyDescent="0.3">
      <c r="A1314" s="65">
        <v>1313</v>
      </c>
      <c r="B1314" s="66" t="s">
        <v>323</v>
      </c>
      <c r="C1314" s="69" t="s">
        <v>117</v>
      </c>
      <c r="D1314" s="71"/>
      <c r="E1314" s="71">
        <v>686</v>
      </c>
      <c r="F1314" s="71">
        <v>2095</v>
      </c>
      <c r="G1314" s="72">
        <v>2417.7109999999998</v>
      </c>
      <c r="H1314" s="72">
        <v>2412.4899999999998</v>
      </c>
      <c r="I1314" s="72">
        <v>2403.681</v>
      </c>
      <c r="J1314" s="72">
        <v>2373.1390000000001</v>
      </c>
      <c r="K1314" s="72">
        <v>2320.9969999999998</v>
      </c>
      <c r="L1314" s="72">
        <v>2250.261</v>
      </c>
      <c r="M1314" s="72">
        <v>2164.5659999999998</v>
      </c>
      <c r="N1314" s="72">
        <v>2074.788</v>
      </c>
      <c r="O1314" s="72">
        <v>1982.921</v>
      </c>
      <c r="P1314" s="72">
        <v>1879.752</v>
      </c>
      <c r="Q1314" s="72">
        <v>1752.432</v>
      </c>
      <c r="R1314" s="72">
        <v>1599.0039999999999</v>
      </c>
      <c r="S1314" s="72">
        <v>1420.287</v>
      </c>
      <c r="T1314" s="72">
        <v>1225.9580000000001</v>
      </c>
      <c r="U1314" s="72">
        <v>1019.2089999999999</v>
      </c>
      <c r="V1314" s="72">
        <v>786.43399999999997</v>
      </c>
      <c r="W1314" s="72">
        <v>521.91999999999996</v>
      </c>
      <c r="X1314" s="72">
        <v>251.25299999999999</v>
      </c>
      <c r="Y1314" s="72">
        <v>78.325999999999993</v>
      </c>
      <c r="Z1314" s="72">
        <v>13.667</v>
      </c>
      <c r="AA1314" s="72">
        <v>1.081</v>
      </c>
      <c r="AB1314" s="4">
        <v>3.0000000000000001E-3</v>
      </c>
      <c r="AD1314" s="1">
        <f t="shared" si="20"/>
        <v>866.25000000000011</v>
      </c>
    </row>
    <row r="1315" spans="1:30" x14ac:dyDescent="0.3">
      <c r="A1315" s="65">
        <v>1314</v>
      </c>
      <c r="B1315" s="66" t="s">
        <v>323</v>
      </c>
      <c r="C1315" s="69" t="s">
        <v>117</v>
      </c>
      <c r="D1315" s="71"/>
      <c r="E1315" s="71">
        <v>686</v>
      </c>
      <c r="F1315" s="71">
        <v>2100</v>
      </c>
      <c r="G1315" s="72">
        <v>2409.31</v>
      </c>
      <c r="H1315" s="72">
        <v>2413.9</v>
      </c>
      <c r="I1315" s="72">
        <v>2409.759</v>
      </c>
      <c r="J1315" s="72">
        <v>2398.41</v>
      </c>
      <c r="K1315" s="72">
        <v>2361.7420000000002</v>
      </c>
      <c r="L1315" s="72">
        <v>2306.3449999999998</v>
      </c>
      <c r="M1315" s="72">
        <v>2235.5889999999999</v>
      </c>
      <c r="N1315" s="72">
        <v>2149.9270000000001</v>
      </c>
      <c r="O1315" s="72">
        <v>2059.1390000000001</v>
      </c>
      <c r="P1315" s="72">
        <v>1964.2149999999999</v>
      </c>
      <c r="Q1315" s="72">
        <v>1854.3869999999999</v>
      </c>
      <c r="R1315" s="72">
        <v>1717.7950000000001</v>
      </c>
      <c r="S1315" s="72">
        <v>1551.44</v>
      </c>
      <c r="T1315" s="72">
        <v>1351.874</v>
      </c>
      <c r="U1315" s="72">
        <v>1128.1400000000001</v>
      </c>
      <c r="V1315" s="72">
        <v>879.90800000000002</v>
      </c>
      <c r="W1315" s="72">
        <v>603.08500000000004</v>
      </c>
      <c r="X1315" s="72">
        <v>323.97699999999998</v>
      </c>
      <c r="Y1315" s="72">
        <v>110.09699999999999</v>
      </c>
      <c r="Z1315" s="72">
        <v>20.161999999999999</v>
      </c>
      <c r="AA1315" s="72">
        <v>1.704</v>
      </c>
      <c r="AB1315" s="4">
        <v>3.0000000000000001E-3</v>
      </c>
      <c r="AD1315" s="1">
        <f t="shared" si="20"/>
        <v>1059.028</v>
      </c>
    </row>
    <row r="1316" spans="1:30" x14ac:dyDescent="0.3">
      <c r="A1316" s="65">
        <v>1315</v>
      </c>
      <c r="B1316" s="66" t="s">
        <v>323</v>
      </c>
      <c r="C1316" s="69" t="s">
        <v>118</v>
      </c>
      <c r="D1316" s="71"/>
      <c r="E1316" s="71">
        <v>694</v>
      </c>
      <c r="F1316" s="71">
        <v>2015</v>
      </c>
      <c r="G1316" s="72">
        <v>568.923</v>
      </c>
      <c r="H1316" s="72">
        <v>519.88900000000001</v>
      </c>
      <c r="I1316" s="72">
        <v>455.62099999999998</v>
      </c>
      <c r="J1316" s="72">
        <v>389.71300000000002</v>
      </c>
      <c r="K1316" s="72">
        <v>327.91</v>
      </c>
      <c r="L1316" s="72">
        <v>281.31</v>
      </c>
      <c r="M1316" s="72">
        <v>242.74100000000001</v>
      </c>
      <c r="N1316" s="72">
        <v>199.1</v>
      </c>
      <c r="O1316" s="72">
        <v>159.59</v>
      </c>
      <c r="P1316" s="72">
        <v>122.95699999999999</v>
      </c>
      <c r="Q1316" s="72">
        <v>95.760999999999996</v>
      </c>
      <c r="R1316" s="72">
        <v>73.641999999999996</v>
      </c>
      <c r="S1316" s="72">
        <v>56.244</v>
      </c>
      <c r="T1316" s="72">
        <v>43.156999999999996</v>
      </c>
      <c r="U1316" s="72">
        <v>27.084</v>
      </c>
      <c r="V1316" s="72">
        <v>12.836</v>
      </c>
      <c r="W1316" s="72">
        <v>4.2089999999999996</v>
      </c>
      <c r="X1316" s="72">
        <v>0.80500000000000005</v>
      </c>
      <c r="Y1316" s="72">
        <v>7.3999999999999996E-2</v>
      </c>
      <c r="Z1316" s="72">
        <v>3.0000000000000001E-3</v>
      </c>
      <c r="AA1316" s="72">
        <v>0</v>
      </c>
      <c r="AB1316" s="4">
        <v>5.0000000000000001E-3</v>
      </c>
      <c r="AD1316" s="1">
        <f t="shared" si="20"/>
        <v>5.0959999999999992</v>
      </c>
    </row>
    <row r="1317" spans="1:30" x14ac:dyDescent="0.3">
      <c r="A1317" s="65">
        <v>1316</v>
      </c>
      <c r="B1317" s="66" t="s">
        <v>323</v>
      </c>
      <c r="C1317" s="69" t="s">
        <v>118</v>
      </c>
      <c r="D1317" s="71"/>
      <c r="E1317" s="71">
        <v>694</v>
      </c>
      <c r="F1317" s="71">
        <v>2020</v>
      </c>
      <c r="G1317" s="72">
        <v>593.98900000000003</v>
      </c>
      <c r="H1317" s="72">
        <v>546.12800000000004</v>
      </c>
      <c r="I1317" s="72">
        <v>507.60300000000001</v>
      </c>
      <c r="J1317" s="72">
        <v>445.88799999999998</v>
      </c>
      <c r="K1317" s="72">
        <v>376.85599999999999</v>
      </c>
      <c r="L1317" s="72">
        <v>314.8</v>
      </c>
      <c r="M1317" s="72">
        <v>270.05099999999999</v>
      </c>
      <c r="N1317" s="72">
        <v>232.32599999999999</v>
      </c>
      <c r="O1317" s="72">
        <v>189.208</v>
      </c>
      <c r="P1317" s="72">
        <v>150.096</v>
      </c>
      <c r="Q1317" s="72">
        <v>113.822</v>
      </c>
      <c r="R1317" s="72">
        <v>86.367000000000004</v>
      </c>
      <c r="S1317" s="72">
        <v>63.514000000000003</v>
      </c>
      <c r="T1317" s="72">
        <v>45.070999999999998</v>
      </c>
      <c r="U1317" s="72">
        <v>30.591999999999999</v>
      </c>
      <c r="V1317" s="72">
        <v>15.547000000000001</v>
      </c>
      <c r="W1317" s="72">
        <v>5.2859999999999996</v>
      </c>
      <c r="X1317" s="72">
        <v>1.0649999999999999</v>
      </c>
      <c r="Y1317" s="72">
        <v>0.105</v>
      </c>
      <c r="Z1317" s="72">
        <v>5.0000000000000001E-3</v>
      </c>
      <c r="AA1317" s="72">
        <v>0</v>
      </c>
      <c r="AB1317" s="4">
        <v>8.0000000000000002E-3</v>
      </c>
      <c r="AD1317" s="1">
        <f t="shared" si="20"/>
        <v>6.4689999999999994</v>
      </c>
    </row>
    <row r="1318" spans="1:30" x14ac:dyDescent="0.3">
      <c r="A1318" s="65">
        <v>1317</v>
      </c>
      <c r="B1318" s="66" t="s">
        <v>323</v>
      </c>
      <c r="C1318" s="69" t="s">
        <v>118</v>
      </c>
      <c r="D1318" s="71"/>
      <c r="E1318" s="71">
        <v>694</v>
      </c>
      <c r="F1318" s="71">
        <v>2025</v>
      </c>
      <c r="G1318" s="72">
        <v>615.92700000000002</v>
      </c>
      <c r="H1318" s="72">
        <v>572.74800000000005</v>
      </c>
      <c r="I1318" s="72">
        <v>534.06799999999998</v>
      </c>
      <c r="J1318" s="72">
        <v>497.19</v>
      </c>
      <c r="K1318" s="72">
        <v>431.73099999999999</v>
      </c>
      <c r="L1318" s="72">
        <v>362.25599999999997</v>
      </c>
      <c r="M1318" s="72">
        <v>302.50099999999998</v>
      </c>
      <c r="N1318" s="72">
        <v>258.76499999999999</v>
      </c>
      <c r="O1318" s="72">
        <v>221.19</v>
      </c>
      <c r="P1318" s="72">
        <v>178.43600000000001</v>
      </c>
      <c r="Q1318" s="72">
        <v>139.5</v>
      </c>
      <c r="R1318" s="72">
        <v>103.245</v>
      </c>
      <c r="S1318" s="72">
        <v>75.114000000000004</v>
      </c>
      <c r="T1318" s="72">
        <v>51.494999999999997</v>
      </c>
      <c r="U1318" s="72">
        <v>32.46</v>
      </c>
      <c r="V1318" s="72">
        <v>17.951000000000001</v>
      </c>
      <c r="W1318" s="72">
        <v>6.5880000000000001</v>
      </c>
      <c r="X1318" s="72">
        <v>1.385</v>
      </c>
      <c r="Y1318" s="72">
        <v>0.14399999999999999</v>
      </c>
      <c r="Z1318" s="72">
        <v>8.0000000000000002E-3</v>
      </c>
      <c r="AA1318" s="72">
        <v>0</v>
      </c>
      <c r="AB1318" s="4" t="s">
        <v>291</v>
      </c>
      <c r="AD1318" s="1">
        <f t="shared" si="20"/>
        <v>8.1249999999999982</v>
      </c>
    </row>
    <row r="1319" spans="1:30" x14ac:dyDescent="0.3">
      <c r="A1319" s="65">
        <v>1318</v>
      </c>
      <c r="B1319" s="66" t="s">
        <v>323</v>
      </c>
      <c r="C1319" s="69" t="s">
        <v>118</v>
      </c>
      <c r="D1319" s="71"/>
      <c r="E1319" s="71">
        <v>694</v>
      </c>
      <c r="F1319" s="71">
        <v>2030</v>
      </c>
      <c r="G1319" s="72">
        <v>632.55999999999995</v>
      </c>
      <c r="H1319" s="72">
        <v>596.24400000000003</v>
      </c>
      <c r="I1319" s="72">
        <v>561.51</v>
      </c>
      <c r="J1319" s="72">
        <v>524.29100000000005</v>
      </c>
      <c r="K1319" s="72">
        <v>483.173</v>
      </c>
      <c r="L1319" s="72">
        <v>416.84399999999999</v>
      </c>
      <c r="M1319" s="72">
        <v>349.59500000000003</v>
      </c>
      <c r="N1319" s="72">
        <v>291.113</v>
      </c>
      <c r="O1319" s="72">
        <v>247.50299999999999</v>
      </c>
      <c r="P1319" s="72">
        <v>209.648</v>
      </c>
      <c r="Q1319" s="72">
        <v>166.72800000000001</v>
      </c>
      <c r="R1319" s="72">
        <v>127.307</v>
      </c>
      <c r="S1319" s="72">
        <v>90.438000000000002</v>
      </c>
      <c r="T1319" s="72">
        <v>61.436999999999998</v>
      </c>
      <c r="U1319" s="72">
        <v>37.503</v>
      </c>
      <c r="V1319" s="72">
        <v>19.334</v>
      </c>
      <c r="W1319" s="72">
        <v>7.7649999999999997</v>
      </c>
      <c r="X1319" s="72">
        <v>1.7729999999999999</v>
      </c>
      <c r="Y1319" s="72">
        <v>0.19400000000000001</v>
      </c>
      <c r="Z1319" s="72">
        <v>0.01</v>
      </c>
      <c r="AA1319" s="72">
        <v>0</v>
      </c>
      <c r="AB1319" s="4" t="s">
        <v>291</v>
      </c>
      <c r="AD1319" s="1">
        <f t="shared" si="20"/>
        <v>9.7420000000000009</v>
      </c>
    </row>
    <row r="1320" spans="1:30" x14ac:dyDescent="0.3">
      <c r="A1320" s="65">
        <v>1319</v>
      </c>
      <c r="B1320" s="66" t="s">
        <v>323</v>
      </c>
      <c r="C1320" s="69" t="s">
        <v>118</v>
      </c>
      <c r="D1320" s="71"/>
      <c r="E1320" s="71">
        <v>694</v>
      </c>
      <c r="F1320" s="71">
        <v>2035</v>
      </c>
      <c r="G1320" s="72">
        <v>643.077</v>
      </c>
      <c r="H1320" s="72">
        <v>614.44500000000005</v>
      </c>
      <c r="I1320" s="72">
        <v>585.81299999999999</v>
      </c>
      <c r="J1320" s="72">
        <v>552.33000000000004</v>
      </c>
      <c r="K1320" s="72">
        <v>511.07600000000002</v>
      </c>
      <c r="L1320" s="72">
        <v>468.291</v>
      </c>
      <c r="M1320" s="72">
        <v>403.76400000000001</v>
      </c>
      <c r="N1320" s="72">
        <v>337.71800000000002</v>
      </c>
      <c r="O1320" s="72">
        <v>279.57799999999997</v>
      </c>
      <c r="P1320" s="72">
        <v>235.626</v>
      </c>
      <c r="Q1320" s="72">
        <v>196.852</v>
      </c>
      <c r="R1320" s="72">
        <v>153.001</v>
      </c>
      <c r="S1320" s="72">
        <v>112.277</v>
      </c>
      <c r="T1320" s="72">
        <v>74.596999999999994</v>
      </c>
      <c r="U1320" s="72">
        <v>45.235999999999997</v>
      </c>
      <c r="V1320" s="72">
        <v>22.675999999999998</v>
      </c>
      <c r="W1320" s="72">
        <v>8.5370000000000008</v>
      </c>
      <c r="X1320" s="72">
        <v>2.1469999999999998</v>
      </c>
      <c r="Y1320" s="72">
        <v>0.25900000000000001</v>
      </c>
      <c r="Z1320" s="72">
        <v>1.4999999999999999E-2</v>
      </c>
      <c r="AA1320" s="72">
        <v>1E-3</v>
      </c>
      <c r="AB1320" s="4" t="s">
        <v>291</v>
      </c>
      <c r="AD1320" s="1">
        <f t="shared" si="20"/>
        <v>10.959000000000001</v>
      </c>
    </row>
    <row r="1321" spans="1:30" x14ac:dyDescent="0.3">
      <c r="A1321" s="65">
        <v>1320</v>
      </c>
      <c r="B1321" s="66" t="s">
        <v>323</v>
      </c>
      <c r="C1321" s="69" t="s">
        <v>118</v>
      </c>
      <c r="D1321" s="71"/>
      <c r="E1321" s="71">
        <v>694</v>
      </c>
      <c r="F1321" s="71">
        <v>2040</v>
      </c>
      <c r="G1321" s="72">
        <v>648.82899999999995</v>
      </c>
      <c r="H1321" s="72">
        <v>626.44100000000003</v>
      </c>
      <c r="I1321" s="72">
        <v>604.79600000000005</v>
      </c>
      <c r="J1321" s="72">
        <v>577.18100000000004</v>
      </c>
      <c r="K1321" s="72">
        <v>539.79300000000001</v>
      </c>
      <c r="L1321" s="72">
        <v>496.863</v>
      </c>
      <c r="M1321" s="72">
        <v>454.99900000000002</v>
      </c>
      <c r="N1321" s="72">
        <v>391.29399999999998</v>
      </c>
      <c r="O1321" s="72">
        <v>325.47899999999998</v>
      </c>
      <c r="P1321" s="72">
        <v>267.18400000000003</v>
      </c>
      <c r="Q1321" s="72">
        <v>222.178</v>
      </c>
      <c r="R1321" s="72">
        <v>181.542</v>
      </c>
      <c r="S1321" s="72">
        <v>135.76900000000001</v>
      </c>
      <c r="T1321" s="72">
        <v>93.337999999999994</v>
      </c>
      <c r="U1321" s="72">
        <v>55.494</v>
      </c>
      <c r="V1321" s="72">
        <v>27.751999999999999</v>
      </c>
      <c r="W1321" s="72">
        <v>10.218</v>
      </c>
      <c r="X1321" s="72">
        <v>2.4289999999999998</v>
      </c>
      <c r="Y1321" s="72">
        <v>0.32600000000000001</v>
      </c>
      <c r="Z1321" s="72">
        <v>2.1000000000000001E-2</v>
      </c>
      <c r="AA1321" s="72">
        <v>1E-3</v>
      </c>
      <c r="AB1321" s="4" t="s">
        <v>291</v>
      </c>
      <c r="AD1321" s="1">
        <f t="shared" si="20"/>
        <v>12.995000000000001</v>
      </c>
    </row>
    <row r="1322" spans="1:30" x14ac:dyDescent="0.3">
      <c r="A1322" s="65">
        <v>1321</v>
      </c>
      <c r="B1322" s="66" t="s">
        <v>323</v>
      </c>
      <c r="C1322" s="69" t="s">
        <v>118</v>
      </c>
      <c r="D1322" s="71"/>
      <c r="E1322" s="71">
        <v>694</v>
      </c>
      <c r="F1322" s="71">
        <v>2045</v>
      </c>
      <c r="G1322" s="72">
        <v>649.29</v>
      </c>
      <c r="H1322" s="72">
        <v>633.577</v>
      </c>
      <c r="I1322" s="72">
        <v>617.54600000000005</v>
      </c>
      <c r="J1322" s="72">
        <v>596.69600000000003</v>
      </c>
      <c r="K1322" s="72">
        <v>565.28700000000003</v>
      </c>
      <c r="L1322" s="72">
        <v>526.16200000000003</v>
      </c>
      <c r="M1322" s="72">
        <v>483.99200000000002</v>
      </c>
      <c r="N1322" s="72">
        <v>442.15</v>
      </c>
      <c r="O1322" s="72">
        <v>378.24700000000001</v>
      </c>
      <c r="P1322" s="72">
        <v>312.096</v>
      </c>
      <c r="Q1322" s="72">
        <v>252.869</v>
      </c>
      <c r="R1322" s="72">
        <v>205.79400000000001</v>
      </c>
      <c r="S1322" s="72">
        <v>162</v>
      </c>
      <c r="T1322" s="72">
        <v>113.676</v>
      </c>
      <c r="U1322" s="72">
        <v>70.117999999999995</v>
      </c>
      <c r="V1322" s="72">
        <v>34.524000000000001</v>
      </c>
      <c r="W1322" s="72">
        <v>12.757</v>
      </c>
      <c r="X1322" s="72">
        <v>2.9889999999999999</v>
      </c>
      <c r="Y1322" s="72">
        <v>0.38200000000000001</v>
      </c>
      <c r="Z1322" s="72">
        <v>2.5000000000000001E-2</v>
      </c>
      <c r="AA1322" s="72">
        <v>1E-3</v>
      </c>
      <c r="AB1322" s="4" t="s">
        <v>291</v>
      </c>
      <c r="AD1322" s="1">
        <f t="shared" si="20"/>
        <v>16.154</v>
      </c>
    </row>
    <row r="1323" spans="1:30" x14ac:dyDescent="0.3">
      <c r="A1323" s="65">
        <v>1322</v>
      </c>
      <c r="B1323" s="66" t="s">
        <v>323</v>
      </c>
      <c r="C1323" s="69" t="s">
        <v>118</v>
      </c>
      <c r="D1323" s="71"/>
      <c r="E1323" s="71">
        <v>694</v>
      </c>
      <c r="F1323" s="71">
        <v>2050</v>
      </c>
      <c r="G1323" s="72">
        <v>646.75599999999997</v>
      </c>
      <c r="H1323" s="72">
        <v>635.36099999999999</v>
      </c>
      <c r="I1323" s="72">
        <v>625.39</v>
      </c>
      <c r="J1323" s="72">
        <v>609.97400000000005</v>
      </c>
      <c r="K1323" s="72">
        <v>585.44500000000005</v>
      </c>
      <c r="L1323" s="72">
        <v>552.22</v>
      </c>
      <c r="M1323" s="72">
        <v>513.63199999999995</v>
      </c>
      <c r="N1323" s="72">
        <v>471.34300000000002</v>
      </c>
      <c r="O1323" s="72">
        <v>428.43700000000001</v>
      </c>
      <c r="P1323" s="72">
        <v>363.63900000000001</v>
      </c>
      <c r="Q1323" s="72">
        <v>296.20600000000002</v>
      </c>
      <c r="R1323" s="72">
        <v>234.96899999999999</v>
      </c>
      <c r="S1323" s="72">
        <v>184.381</v>
      </c>
      <c r="T1323" s="72">
        <v>136.374</v>
      </c>
      <c r="U1323" s="72">
        <v>86.067999999999998</v>
      </c>
      <c r="V1323" s="72">
        <v>44.167999999999999</v>
      </c>
      <c r="W1323" s="72">
        <v>16.178999999999998</v>
      </c>
      <c r="X1323" s="72">
        <v>3.839</v>
      </c>
      <c r="Y1323" s="72">
        <v>0.48699999999999999</v>
      </c>
      <c r="Z1323" s="72">
        <v>3.3000000000000002E-2</v>
      </c>
      <c r="AA1323" s="72">
        <v>2E-3</v>
      </c>
      <c r="AB1323" s="4" t="s">
        <v>291</v>
      </c>
      <c r="AD1323" s="1">
        <f t="shared" si="20"/>
        <v>20.539999999999996</v>
      </c>
    </row>
    <row r="1324" spans="1:30" x14ac:dyDescent="0.3">
      <c r="A1324" s="65">
        <v>1323</v>
      </c>
      <c r="B1324" s="66" t="s">
        <v>323</v>
      </c>
      <c r="C1324" s="69" t="s">
        <v>118</v>
      </c>
      <c r="D1324" s="71"/>
      <c r="E1324" s="71">
        <v>694</v>
      </c>
      <c r="F1324" s="71">
        <v>2055</v>
      </c>
      <c r="G1324" s="72">
        <v>642.07899999999995</v>
      </c>
      <c r="H1324" s="72">
        <v>634.02300000000002</v>
      </c>
      <c r="I1324" s="72">
        <v>627.88099999999997</v>
      </c>
      <c r="J1324" s="72">
        <v>618.36699999999996</v>
      </c>
      <c r="K1324" s="72">
        <v>599.39599999999996</v>
      </c>
      <c r="L1324" s="72">
        <v>572.98299999999995</v>
      </c>
      <c r="M1324" s="72">
        <v>540.06799999999998</v>
      </c>
      <c r="N1324" s="72">
        <v>501.16899999999998</v>
      </c>
      <c r="O1324" s="72">
        <v>457.66500000000002</v>
      </c>
      <c r="P1324" s="72">
        <v>412.84800000000001</v>
      </c>
      <c r="Q1324" s="72">
        <v>345.995</v>
      </c>
      <c r="R1324" s="72">
        <v>276.04899999999998</v>
      </c>
      <c r="S1324" s="72">
        <v>211.30600000000001</v>
      </c>
      <c r="T1324" s="72">
        <v>155.98599999999999</v>
      </c>
      <c r="U1324" s="72">
        <v>104.021</v>
      </c>
      <c r="V1324" s="72">
        <v>54.854999999999997</v>
      </c>
      <c r="W1324" s="72">
        <v>21.081</v>
      </c>
      <c r="X1324" s="72">
        <v>5.0010000000000003</v>
      </c>
      <c r="Y1324" s="72">
        <v>0.65100000000000002</v>
      </c>
      <c r="Z1324" s="72">
        <v>4.3999999999999997E-2</v>
      </c>
      <c r="AA1324" s="72">
        <v>2E-3</v>
      </c>
      <c r="AB1324" s="4" t="s">
        <v>291</v>
      </c>
      <c r="AD1324" s="1">
        <f t="shared" si="20"/>
        <v>26.779</v>
      </c>
    </row>
    <row r="1325" spans="1:30" x14ac:dyDescent="0.3">
      <c r="A1325" s="65">
        <v>1324</v>
      </c>
      <c r="B1325" s="66" t="s">
        <v>323</v>
      </c>
      <c r="C1325" s="69" t="s">
        <v>118</v>
      </c>
      <c r="D1325" s="71"/>
      <c r="E1325" s="71">
        <v>694</v>
      </c>
      <c r="F1325" s="71">
        <v>2060</v>
      </c>
      <c r="G1325" s="72">
        <v>632.95299999999997</v>
      </c>
      <c r="H1325" s="72">
        <v>630.399</v>
      </c>
      <c r="I1325" s="72">
        <v>627.17200000000003</v>
      </c>
      <c r="J1325" s="72">
        <v>621.36500000000001</v>
      </c>
      <c r="K1325" s="72">
        <v>608.42700000000002</v>
      </c>
      <c r="L1325" s="72">
        <v>587.55600000000004</v>
      </c>
      <c r="M1325" s="72">
        <v>561.24599999999998</v>
      </c>
      <c r="N1325" s="72">
        <v>527.81899999999996</v>
      </c>
      <c r="O1325" s="72">
        <v>487.50099999999998</v>
      </c>
      <c r="P1325" s="72">
        <v>441.88299999999998</v>
      </c>
      <c r="Q1325" s="72">
        <v>393.69</v>
      </c>
      <c r="R1325" s="72">
        <v>323.29700000000003</v>
      </c>
      <c r="S1325" s="72">
        <v>249.10499999999999</v>
      </c>
      <c r="T1325" s="72">
        <v>179.59399999999999</v>
      </c>
      <c r="U1325" s="72">
        <v>119.80800000000001</v>
      </c>
      <c r="V1325" s="72">
        <v>67.043000000000006</v>
      </c>
      <c r="W1325" s="72">
        <v>26.643999999999998</v>
      </c>
      <c r="X1325" s="72">
        <v>6.6859999999999999</v>
      </c>
      <c r="Y1325" s="72">
        <v>0.879</v>
      </c>
      <c r="Z1325" s="72">
        <v>6.0999999999999999E-2</v>
      </c>
      <c r="AA1325" s="72">
        <v>3.0000000000000001E-3</v>
      </c>
      <c r="AB1325" s="4" t="s">
        <v>291</v>
      </c>
      <c r="AD1325" s="1">
        <f t="shared" si="20"/>
        <v>34.272999999999996</v>
      </c>
    </row>
    <row r="1326" spans="1:30" x14ac:dyDescent="0.3">
      <c r="A1326" s="65">
        <v>1325</v>
      </c>
      <c r="B1326" s="66" t="s">
        <v>323</v>
      </c>
      <c r="C1326" s="69" t="s">
        <v>118</v>
      </c>
      <c r="D1326" s="71"/>
      <c r="E1326" s="71">
        <v>694</v>
      </c>
      <c r="F1326" s="71">
        <v>2065</v>
      </c>
      <c r="G1326" s="72">
        <v>622.29700000000003</v>
      </c>
      <c r="H1326" s="72">
        <v>622.24599999999998</v>
      </c>
      <c r="I1326" s="72">
        <v>624.10900000000004</v>
      </c>
      <c r="J1326" s="72">
        <v>621.11500000000001</v>
      </c>
      <c r="K1326" s="72">
        <v>612.03399999999999</v>
      </c>
      <c r="L1326" s="72">
        <v>597.18899999999996</v>
      </c>
      <c r="M1326" s="72">
        <v>576.26900000000001</v>
      </c>
      <c r="N1326" s="72">
        <v>549.26700000000005</v>
      </c>
      <c r="O1326" s="72">
        <v>514.21400000000006</v>
      </c>
      <c r="P1326" s="72">
        <v>471.50799999999998</v>
      </c>
      <c r="Q1326" s="72">
        <v>422.18400000000003</v>
      </c>
      <c r="R1326" s="72">
        <v>368.72800000000001</v>
      </c>
      <c r="S1326" s="72">
        <v>292.65199999999999</v>
      </c>
      <c r="T1326" s="72">
        <v>212.62700000000001</v>
      </c>
      <c r="U1326" s="72">
        <v>138.834</v>
      </c>
      <c r="V1326" s="72">
        <v>78.031000000000006</v>
      </c>
      <c r="W1326" s="72">
        <v>33.106999999999999</v>
      </c>
      <c r="X1326" s="72">
        <v>8.66</v>
      </c>
      <c r="Y1326" s="72">
        <v>1.2150000000000001</v>
      </c>
      <c r="Z1326" s="72">
        <v>8.5000000000000006E-2</v>
      </c>
      <c r="AA1326" s="72">
        <v>4.0000000000000001E-3</v>
      </c>
      <c r="AB1326" s="4">
        <v>3.0000000000000001E-3</v>
      </c>
      <c r="AD1326" s="1">
        <f t="shared" si="20"/>
        <v>43.073999999999998</v>
      </c>
    </row>
    <row r="1327" spans="1:30" x14ac:dyDescent="0.3">
      <c r="A1327" s="65">
        <v>1326</v>
      </c>
      <c r="B1327" s="66" t="s">
        <v>323</v>
      </c>
      <c r="C1327" s="69" t="s">
        <v>118</v>
      </c>
      <c r="D1327" s="71"/>
      <c r="E1327" s="71">
        <v>694</v>
      </c>
      <c r="F1327" s="71">
        <v>2070</v>
      </c>
      <c r="G1327" s="72">
        <v>609.10299999999995</v>
      </c>
      <c r="H1327" s="72">
        <v>612.48400000000004</v>
      </c>
      <c r="I1327" s="72">
        <v>616.49599999999998</v>
      </c>
      <c r="J1327" s="72">
        <v>618.48199999999997</v>
      </c>
      <c r="K1327" s="72">
        <v>612.36199999999997</v>
      </c>
      <c r="L1327" s="72">
        <v>601.423</v>
      </c>
      <c r="M1327" s="72">
        <v>586.38900000000001</v>
      </c>
      <c r="N1327" s="72">
        <v>564.66099999999994</v>
      </c>
      <c r="O1327" s="72">
        <v>535.84699999999998</v>
      </c>
      <c r="P1327" s="72">
        <v>498.13200000000001</v>
      </c>
      <c r="Q1327" s="72">
        <v>451.29199999999997</v>
      </c>
      <c r="R1327" s="72">
        <v>396.26600000000002</v>
      </c>
      <c r="S1327" s="72">
        <v>334.76799999999997</v>
      </c>
      <c r="T1327" s="72">
        <v>250.82599999999999</v>
      </c>
      <c r="U1327" s="72">
        <v>165.40600000000001</v>
      </c>
      <c r="V1327" s="72">
        <v>91.350999999999999</v>
      </c>
      <c r="W1327" s="72">
        <v>39.156999999999996</v>
      </c>
      <c r="X1327" s="72">
        <v>11.021000000000001</v>
      </c>
      <c r="Y1327" s="72">
        <v>1.6259999999999999</v>
      </c>
      <c r="Z1327" s="72">
        <v>0.122</v>
      </c>
      <c r="AA1327" s="72">
        <v>5.0000000000000001E-3</v>
      </c>
      <c r="AB1327" s="4">
        <v>0.01</v>
      </c>
      <c r="AD1327" s="1">
        <f t="shared" si="20"/>
        <v>51.940999999999995</v>
      </c>
    </row>
    <row r="1328" spans="1:30" x14ac:dyDescent="0.3">
      <c r="A1328" s="65">
        <v>1327</v>
      </c>
      <c r="B1328" s="66" t="s">
        <v>323</v>
      </c>
      <c r="C1328" s="69" t="s">
        <v>118</v>
      </c>
      <c r="D1328" s="71"/>
      <c r="E1328" s="71">
        <v>694</v>
      </c>
      <c r="F1328" s="71">
        <v>2075</v>
      </c>
      <c r="G1328" s="72">
        <v>594.94399999999996</v>
      </c>
      <c r="H1328" s="72">
        <v>600.11199999999997</v>
      </c>
      <c r="I1328" s="72">
        <v>607.22199999999998</v>
      </c>
      <c r="J1328" s="72">
        <v>611.27200000000005</v>
      </c>
      <c r="K1328" s="72">
        <v>610.25900000000001</v>
      </c>
      <c r="L1328" s="72">
        <v>602.34500000000003</v>
      </c>
      <c r="M1328" s="72">
        <v>591.14</v>
      </c>
      <c r="N1328" s="72">
        <v>575.19200000000001</v>
      </c>
      <c r="O1328" s="72">
        <v>551.53899999999999</v>
      </c>
      <c r="P1328" s="72">
        <v>519.83199999999999</v>
      </c>
      <c r="Q1328" s="72">
        <v>477.548</v>
      </c>
      <c r="R1328" s="72">
        <v>424.44099999999997</v>
      </c>
      <c r="S1328" s="72">
        <v>360.76299999999998</v>
      </c>
      <c r="T1328" s="72">
        <v>288.04399999999998</v>
      </c>
      <c r="U1328" s="72">
        <v>196.303</v>
      </c>
      <c r="V1328" s="72">
        <v>109.914</v>
      </c>
      <c r="W1328" s="72">
        <v>46.558999999999997</v>
      </c>
      <c r="X1328" s="72">
        <v>13.337</v>
      </c>
      <c r="Y1328" s="72">
        <v>2.133</v>
      </c>
      <c r="Z1328" s="72">
        <v>0.16800000000000001</v>
      </c>
      <c r="AA1328" s="72">
        <v>8.0000000000000002E-3</v>
      </c>
      <c r="AB1328" s="4">
        <v>0.104</v>
      </c>
      <c r="AD1328" s="1">
        <f t="shared" si="20"/>
        <v>62.309000000000005</v>
      </c>
    </row>
    <row r="1329" spans="1:30" x14ac:dyDescent="0.3">
      <c r="A1329" s="65">
        <v>1328</v>
      </c>
      <c r="B1329" s="66" t="s">
        <v>323</v>
      </c>
      <c r="C1329" s="69" t="s">
        <v>118</v>
      </c>
      <c r="D1329" s="71"/>
      <c r="E1329" s="71">
        <v>694</v>
      </c>
      <c r="F1329" s="71">
        <v>2080</v>
      </c>
      <c r="G1329" s="72">
        <v>580.24699999999996</v>
      </c>
      <c r="H1329" s="72">
        <v>586.71400000000006</v>
      </c>
      <c r="I1329" s="72">
        <v>595.28099999999995</v>
      </c>
      <c r="J1329" s="72">
        <v>602.33600000000001</v>
      </c>
      <c r="K1329" s="72">
        <v>603.48</v>
      </c>
      <c r="L1329" s="72">
        <v>600.66200000000003</v>
      </c>
      <c r="M1329" s="72">
        <v>592.41200000000003</v>
      </c>
      <c r="N1329" s="72">
        <v>580.24400000000003</v>
      </c>
      <c r="O1329" s="72">
        <v>562.27</v>
      </c>
      <c r="P1329" s="72">
        <v>535.56299999999999</v>
      </c>
      <c r="Q1329" s="72">
        <v>498.90199999999999</v>
      </c>
      <c r="R1329" s="72">
        <v>449.78399999999999</v>
      </c>
      <c r="S1329" s="72">
        <v>387.24299999999999</v>
      </c>
      <c r="T1329" s="72">
        <v>311.399</v>
      </c>
      <c r="U1329" s="72">
        <v>226.624</v>
      </c>
      <c r="V1329" s="72">
        <v>131.64699999999999</v>
      </c>
      <c r="W1329" s="72">
        <v>56.886000000000003</v>
      </c>
      <c r="X1329" s="72">
        <v>16.239999999999998</v>
      </c>
      <c r="Y1329" s="72">
        <v>2.6709999999999998</v>
      </c>
      <c r="Z1329" s="72">
        <v>0.22900000000000001</v>
      </c>
      <c r="AA1329" s="72">
        <v>1.0999999999999999E-2</v>
      </c>
      <c r="AB1329" s="4">
        <v>0.54300000000000004</v>
      </c>
      <c r="AD1329" s="1">
        <f t="shared" si="20"/>
        <v>76.580000000000013</v>
      </c>
    </row>
    <row r="1330" spans="1:30" x14ac:dyDescent="0.3">
      <c r="A1330" s="65">
        <v>1329</v>
      </c>
      <c r="B1330" s="66" t="s">
        <v>323</v>
      </c>
      <c r="C1330" s="69" t="s">
        <v>118</v>
      </c>
      <c r="D1330" s="71"/>
      <c r="E1330" s="71">
        <v>694</v>
      </c>
      <c r="F1330" s="71">
        <v>2085</v>
      </c>
      <c r="G1330" s="72">
        <v>565.96</v>
      </c>
      <c r="H1330" s="72">
        <v>572.75599999999997</v>
      </c>
      <c r="I1330" s="72">
        <v>582.30100000000004</v>
      </c>
      <c r="J1330" s="72">
        <v>590.73099999999999</v>
      </c>
      <c r="K1330" s="72">
        <v>594.96400000000006</v>
      </c>
      <c r="L1330" s="72">
        <v>594.35599999999999</v>
      </c>
      <c r="M1330" s="72">
        <v>591.12699999999995</v>
      </c>
      <c r="N1330" s="72">
        <v>581.88099999999997</v>
      </c>
      <c r="O1330" s="72">
        <v>567.654</v>
      </c>
      <c r="P1330" s="72">
        <v>546.49300000000005</v>
      </c>
      <c r="Q1330" s="72">
        <v>514.56100000000004</v>
      </c>
      <c r="R1330" s="72">
        <v>470.56900000000002</v>
      </c>
      <c r="S1330" s="72">
        <v>411.23700000000002</v>
      </c>
      <c r="T1330" s="72">
        <v>335.322</v>
      </c>
      <c r="U1330" s="72">
        <v>246.27500000000001</v>
      </c>
      <c r="V1330" s="72">
        <v>153.36099999999999</v>
      </c>
      <c r="W1330" s="72">
        <v>69.16</v>
      </c>
      <c r="X1330" s="72">
        <v>20.306999999999999</v>
      </c>
      <c r="Y1330" s="72">
        <v>3.36</v>
      </c>
      <c r="Z1330" s="72">
        <v>0.29699999999999999</v>
      </c>
      <c r="AA1330" s="72">
        <v>1.4999999999999999E-2</v>
      </c>
      <c r="AB1330" s="4">
        <v>1.7190000000000001</v>
      </c>
      <c r="AD1330" s="1">
        <f t="shared" si="20"/>
        <v>94.85799999999999</v>
      </c>
    </row>
    <row r="1331" spans="1:30" x14ac:dyDescent="0.3">
      <c r="A1331" s="65">
        <v>1330</v>
      </c>
      <c r="B1331" s="66" t="s">
        <v>323</v>
      </c>
      <c r="C1331" s="69" t="s">
        <v>118</v>
      </c>
      <c r="D1331" s="71"/>
      <c r="E1331" s="71">
        <v>694</v>
      </c>
      <c r="F1331" s="71">
        <v>2090</v>
      </c>
      <c r="G1331" s="72">
        <v>552.00900000000001</v>
      </c>
      <c r="H1331" s="72">
        <v>559.15899999999999</v>
      </c>
      <c r="I1331" s="72">
        <v>568.73400000000004</v>
      </c>
      <c r="J1331" s="72">
        <v>578.07100000000003</v>
      </c>
      <c r="K1331" s="72">
        <v>583.798</v>
      </c>
      <c r="L1331" s="72">
        <v>586.32299999999998</v>
      </c>
      <c r="M1331" s="72">
        <v>585.274</v>
      </c>
      <c r="N1331" s="72">
        <v>580.99599999999998</v>
      </c>
      <c r="O1331" s="72">
        <v>569.69799999999998</v>
      </c>
      <c r="P1331" s="72">
        <v>552.24199999999996</v>
      </c>
      <c r="Q1331" s="72">
        <v>525.64300000000003</v>
      </c>
      <c r="R1331" s="72">
        <v>486.03500000000003</v>
      </c>
      <c r="S1331" s="72">
        <v>431.166</v>
      </c>
      <c r="T1331" s="72">
        <v>357.23700000000002</v>
      </c>
      <c r="U1331" s="72">
        <v>266.58600000000001</v>
      </c>
      <c r="V1331" s="72">
        <v>168.16499999999999</v>
      </c>
      <c r="W1331" s="72">
        <v>81.775000000000006</v>
      </c>
      <c r="X1331" s="72">
        <v>25.257999999999999</v>
      </c>
      <c r="Y1331" s="72">
        <v>4.34</v>
      </c>
      <c r="Z1331" s="72">
        <v>0.38700000000000001</v>
      </c>
      <c r="AA1331" s="72">
        <v>0.02</v>
      </c>
      <c r="AB1331" s="4">
        <v>2.915</v>
      </c>
      <c r="AD1331" s="1">
        <f t="shared" si="20"/>
        <v>114.69500000000001</v>
      </c>
    </row>
    <row r="1332" spans="1:30" x14ac:dyDescent="0.3">
      <c r="A1332" s="65">
        <v>1331</v>
      </c>
      <c r="B1332" s="66" t="s">
        <v>323</v>
      </c>
      <c r="C1332" s="69" t="s">
        <v>118</v>
      </c>
      <c r="D1332" s="71"/>
      <c r="E1332" s="71">
        <v>694</v>
      </c>
      <c r="F1332" s="71">
        <v>2095</v>
      </c>
      <c r="G1332" s="72">
        <v>537.46400000000006</v>
      </c>
      <c r="H1332" s="72">
        <v>545.79300000000001</v>
      </c>
      <c r="I1332" s="72">
        <v>555.476</v>
      </c>
      <c r="J1332" s="72">
        <v>564.79399999999998</v>
      </c>
      <c r="K1332" s="72">
        <v>571.53700000000003</v>
      </c>
      <c r="L1332" s="72">
        <v>575.625</v>
      </c>
      <c r="M1332" s="72">
        <v>577.66399999999999</v>
      </c>
      <c r="N1332" s="72">
        <v>575.57899999999995</v>
      </c>
      <c r="O1332" s="72">
        <v>569.23099999999999</v>
      </c>
      <c r="P1332" s="72">
        <v>554.70500000000004</v>
      </c>
      <c r="Q1332" s="72">
        <v>531.71</v>
      </c>
      <c r="R1332" s="72">
        <v>497.16500000000002</v>
      </c>
      <c r="S1332" s="72">
        <v>446.23500000000001</v>
      </c>
      <c r="T1332" s="72">
        <v>375.68400000000003</v>
      </c>
      <c r="U1332" s="72">
        <v>285.42599999999999</v>
      </c>
      <c r="V1332" s="72">
        <v>183.596</v>
      </c>
      <c r="W1332" s="72">
        <v>90.935000000000002</v>
      </c>
      <c r="X1332" s="72">
        <v>30.515000000000001</v>
      </c>
      <c r="Y1332" s="72">
        <v>5.5640000000000001</v>
      </c>
      <c r="Z1332" s="72">
        <v>0.51600000000000001</v>
      </c>
      <c r="AA1332" s="72">
        <v>2.7E-2</v>
      </c>
      <c r="AB1332" s="4" t="s">
        <v>291</v>
      </c>
      <c r="AD1332" s="1">
        <f t="shared" si="20"/>
        <v>127.55700000000002</v>
      </c>
    </row>
    <row r="1333" spans="1:30" x14ac:dyDescent="0.3">
      <c r="A1333" s="65">
        <v>1332</v>
      </c>
      <c r="B1333" s="66" t="s">
        <v>323</v>
      </c>
      <c r="C1333" s="69" t="s">
        <v>118</v>
      </c>
      <c r="D1333" s="71"/>
      <c r="E1333" s="71">
        <v>694</v>
      </c>
      <c r="F1333" s="71">
        <v>2100</v>
      </c>
      <c r="G1333" s="72">
        <v>523.53300000000002</v>
      </c>
      <c r="H1333" s="72">
        <v>531.79899999999998</v>
      </c>
      <c r="I1333" s="72">
        <v>542.42899999999997</v>
      </c>
      <c r="J1333" s="72">
        <v>551.80799999999999</v>
      </c>
      <c r="K1333" s="72">
        <v>558.649</v>
      </c>
      <c r="L1333" s="72">
        <v>563.83000000000004</v>
      </c>
      <c r="M1333" s="72">
        <v>567.42499999999995</v>
      </c>
      <c r="N1333" s="72">
        <v>568.41999999999996</v>
      </c>
      <c r="O1333" s="72">
        <v>564.31399999999996</v>
      </c>
      <c r="P1333" s="72">
        <v>554.72299999999996</v>
      </c>
      <c r="Q1333" s="72">
        <v>534.61800000000005</v>
      </c>
      <c r="R1333" s="72">
        <v>503.572</v>
      </c>
      <c r="S1333" s="72">
        <v>457.38099999999997</v>
      </c>
      <c r="T1333" s="72">
        <v>389.98899999999998</v>
      </c>
      <c r="U1333" s="72">
        <v>301.65899999999999</v>
      </c>
      <c r="V1333" s="72">
        <v>198.25</v>
      </c>
      <c r="W1333" s="72">
        <v>100.667</v>
      </c>
      <c r="X1333" s="72">
        <v>34.655999999999999</v>
      </c>
      <c r="Y1333" s="72">
        <v>6.923</v>
      </c>
      <c r="Z1333" s="72">
        <v>0.68300000000000005</v>
      </c>
      <c r="AA1333" s="72">
        <v>3.6999999999999998E-2</v>
      </c>
      <c r="AB1333" s="4" t="s">
        <v>291</v>
      </c>
      <c r="AD1333" s="1">
        <f t="shared" si="20"/>
        <v>142.96600000000001</v>
      </c>
    </row>
    <row r="1334" spans="1:30" x14ac:dyDescent="0.3">
      <c r="A1334" s="65">
        <v>1333</v>
      </c>
      <c r="B1334" s="66" t="s">
        <v>323</v>
      </c>
      <c r="C1334" s="69" t="s">
        <v>119</v>
      </c>
      <c r="D1334" s="71"/>
      <c r="E1334" s="71">
        <v>768</v>
      </c>
      <c r="F1334" s="71">
        <v>2015</v>
      </c>
      <c r="G1334" s="72">
        <v>582.79499999999996</v>
      </c>
      <c r="H1334" s="72">
        <v>525.39700000000005</v>
      </c>
      <c r="I1334" s="72">
        <v>454.71</v>
      </c>
      <c r="J1334" s="72">
        <v>380.44</v>
      </c>
      <c r="K1334" s="72">
        <v>331.21100000000001</v>
      </c>
      <c r="L1334" s="72">
        <v>298.34100000000001</v>
      </c>
      <c r="M1334" s="72">
        <v>257.99700000000001</v>
      </c>
      <c r="N1334" s="72">
        <v>216.75</v>
      </c>
      <c r="O1334" s="72">
        <v>173.58600000000001</v>
      </c>
      <c r="P1334" s="72">
        <v>134.398</v>
      </c>
      <c r="Q1334" s="72">
        <v>104.039</v>
      </c>
      <c r="R1334" s="72">
        <v>80.004999999999995</v>
      </c>
      <c r="S1334" s="72">
        <v>60.706000000000003</v>
      </c>
      <c r="T1334" s="72">
        <v>43.848999999999997</v>
      </c>
      <c r="U1334" s="72">
        <v>28.632000000000001</v>
      </c>
      <c r="V1334" s="72">
        <v>15.15</v>
      </c>
      <c r="W1334" s="72">
        <v>5.9880000000000004</v>
      </c>
      <c r="X1334" s="72">
        <v>1.5069999999999999</v>
      </c>
      <c r="Y1334" s="72">
        <v>0.20300000000000001</v>
      </c>
      <c r="Z1334" s="72">
        <v>1.4E-2</v>
      </c>
      <c r="AA1334" s="72">
        <v>0</v>
      </c>
      <c r="AB1334" s="4" t="s">
        <v>291</v>
      </c>
      <c r="AD1334" s="1">
        <f t="shared" si="20"/>
        <v>7.7120000000000006</v>
      </c>
    </row>
    <row r="1335" spans="1:30" x14ac:dyDescent="0.3">
      <c r="A1335" s="65">
        <v>1334</v>
      </c>
      <c r="B1335" s="66" t="s">
        <v>323</v>
      </c>
      <c r="C1335" s="69" t="s">
        <v>119</v>
      </c>
      <c r="D1335" s="71"/>
      <c r="E1335" s="71">
        <v>768</v>
      </c>
      <c r="F1335" s="71">
        <v>2020</v>
      </c>
      <c r="G1335" s="72">
        <v>619.274</v>
      </c>
      <c r="H1335" s="72">
        <v>569.06600000000003</v>
      </c>
      <c r="I1335" s="72">
        <v>519.52499999999998</v>
      </c>
      <c r="J1335" s="72">
        <v>449.75799999999998</v>
      </c>
      <c r="K1335" s="72">
        <v>373.55599999999998</v>
      </c>
      <c r="L1335" s="72">
        <v>323.77</v>
      </c>
      <c r="M1335" s="72">
        <v>291.40199999999999</v>
      </c>
      <c r="N1335" s="72">
        <v>251.345</v>
      </c>
      <c r="O1335" s="72">
        <v>210.08799999999999</v>
      </c>
      <c r="P1335" s="72">
        <v>166.78899999999999</v>
      </c>
      <c r="Q1335" s="72">
        <v>127.36</v>
      </c>
      <c r="R1335" s="72">
        <v>96.409000000000006</v>
      </c>
      <c r="S1335" s="72">
        <v>71.486000000000004</v>
      </c>
      <c r="T1335" s="72">
        <v>51.142000000000003</v>
      </c>
      <c r="U1335" s="72">
        <v>33.378</v>
      </c>
      <c r="V1335" s="72">
        <v>18.18</v>
      </c>
      <c r="W1335" s="72">
        <v>7.1529999999999996</v>
      </c>
      <c r="X1335" s="72">
        <v>1.8029999999999999</v>
      </c>
      <c r="Y1335" s="72">
        <v>0.24399999999999999</v>
      </c>
      <c r="Z1335" s="72">
        <v>1.6E-2</v>
      </c>
      <c r="AA1335" s="72">
        <v>0</v>
      </c>
      <c r="AB1335" s="4" t="s">
        <v>291</v>
      </c>
      <c r="AD1335" s="1">
        <f t="shared" si="20"/>
        <v>9.2159999999999993</v>
      </c>
    </row>
    <row r="1336" spans="1:30" x14ac:dyDescent="0.3">
      <c r="A1336" s="65">
        <v>1335</v>
      </c>
      <c r="B1336" s="66" t="s">
        <v>323</v>
      </c>
      <c r="C1336" s="69" t="s">
        <v>119</v>
      </c>
      <c r="D1336" s="71"/>
      <c r="E1336" s="71">
        <v>768</v>
      </c>
      <c r="F1336" s="71">
        <v>2025</v>
      </c>
      <c r="G1336" s="72">
        <v>661.11900000000003</v>
      </c>
      <c r="H1336" s="72">
        <v>605.99400000000003</v>
      </c>
      <c r="I1336" s="72">
        <v>563.27800000000002</v>
      </c>
      <c r="J1336" s="72">
        <v>514.36699999999996</v>
      </c>
      <c r="K1336" s="72">
        <v>442.36799999999999</v>
      </c>
      <c r="L1336" s="72">
        <v>365.887</v>
      </c>
      <c r="M1336" s="72">
        <v>316.82499999999999</v>
      </c>
      <c r="N1336" s="72">
        <v>284.46300000000002</v>
      </c>
      <c r="O1336" s="72">
        <v>244.15299999999999</v>
      </c>
      <c r="P1336" s="72">
        <v>202.36199999999999</v>
      </c>
      <c r="Q1336" s="72">
        <v>158.483</v>
      </c>
      <c r="R1336" s="72">
        <v>118.379</v>
      </c>
      <c r="S1336" s="72">
        <v>86.454999999999998</v>
      </c>
      <c r="T1336" s="72">
        <v>60.488</v>
      </c>
      <c r="U1336" s="72">
        <v>39.164000000000001</v>
      </c>
      <c r="V1336" s="72">
        <v>21.393999999999998</v>
      </c>
      <c r="W1336" s="72">
        <v>8.7129999999999992</v>
      </c>
      <c r="X1336" s="72">
        <v>2.2040000000000002</v>
      </c>
      <c r="Y1336" s="72">
        <v>0.30199999999999999</v>
      </c>
      <c r="Z1336" s="72">
        <v>2.1000000000000001E-2</v>
      </c>
      <c r="AA1336" s="72">
        <v>0</v>
      </c>
      <c r="AB1336" s="4" t="s">
        <v>291</v>
      </c>
      <c r="AD1336" s="1">
        <f t="shared" si="20"/>
        <v>11.24</v>
      </c>
    </row>
    <row r="1337" spans="1:30" x14ac:dyDescent="0.3">
      <c r="A1337" s="65">
        <v>1336</v>
      </c>
      <c r="B1337" s="66" t="s">
        <v>323</v>
      </c>
      <c r="C1337" s="69" t="s">
        <v>119</v>
      </c>
      <c r="D1337" s="71"/>
      <c r="E1337" s="71">
        <v>768</v>
      </c>
      <c r="F1337" s="71">
        <v>2030</v>
      </c>
      <c r="G1337" s="72">
        <v>710.42700000000002</v>
      </c>
      <c r="H1337" s="72">
        <v>648.08000000000004</v>
      </c>
      <c r="I1337" s="72">
        <v>600.32399999999996</v>
      </c>
      <c r="J1337" s="72">
        <v>558.11800000000005</v>
      </c>
      <c r="K1337" s="72">
        <v>506.58800000000002</v>
      </c>
      <c r="L1337" s="72">
        <v>434.03300000000002</v>
      </c>
      <c r="M1337" s="72">
        <v>358.61700000000002</v>
      </c>
      <c r="N1337" s="72">
        <v>309.77499999999998</v>
      </c>
      <c r="O1337" s="72">
        <v>276.82400000000001</v>
      </c>
      <c r="P1337" s="72">
        <v>235.65799999999999</v>
      </c>
      <c r="Q1337" s="72">
        <v>192.73099999999999</v>
      </c>
      <c r="R1337" s="72">
        <v>147.70400000000001</v>
      </c>
      <c r="S1337" s="72">
        <v>106.50700000000001</v>
      </c>
      <c r="T1337" s="72">
        <v>73.451999999999998</v>
      </c>
      <c r="U1337" s="72">
        <v>46.582999999999998</v>
      </c>
      <c r="V1337" s="72">
        <v>25.331</v>
      </c>
      <c r="W1337" s="72">
        <v>10.401</v>
      </c>
      <c r="X1337" s="72">
        <v>2.7429999999999999</v>
      </c>
      <c r="Y1337" s="72">
        <v>0.378</v>
      </c>
      <c r="Z1337" s="72">
        <v>2.5000000000000001E-2</v>
      </c>
      <c r="AA1337" s="72">
        <v>0</v>
      </c>
      <c r="AB1337" s="4" t="s">
        <v>291</v>
      </c>
      <c r="AD1337" s="1">
        <f t="shared" si="20"/>
        <v>13.547000000000001</v>
      </c>
    </row>
    <row r="1338" spans="1:30" x14ac:dyDescent="0.3">
      <c r="A1338" s="65">
        <v>1337</v>
      </c>
      <c r="B1338" s="66" t="s">
        <v>323</v>
      </c>
      <c r="C1338" s="69" t="s">
        <v>119</v>
      </c>
      <c r="D1338" s="71"/>
      <c r="E1338" s="71">
        <v>768</v>
      </c>
      <c r="F1338" s="71">
        <v>2035</v>
      </c>
      <c r="G1338" s="72">
        <v>758.22900000000004</v>
      </c>
      <c r="H1338" s="72">
        <v>697.39700000000005</v>
      </c>
      <c r="I1338" s="72">
        <v>642.44600000000003</v>
      </c>
      <c r="J1338" s="72">
        <v>595.18700000000001</v>
      </c>
      <c r="K1338" s="72">
        <v>550.23199999999997</v>
      </c>
      <c r="L1338" s="72">
        <v>497.71</v>
      </c>
      <c r="M1338" s="72">
        <v>426.01400000000001</v>
      </c>
      <c r="N1338" s="72">
        <v>351.12700000000001</v>
      </c>
      <c r="O1338" s="72">
        <v>301.89499999999998</v>
      </c>
      <c r="P1338" s="72">
        <v>267.64699999999999</v>
      </c>
      <c r="Q1338" s="72">
        <v>224.87799999999999</v>
      </c>
      <c r="R1338" s="72">
        <v>180.04499999999999</v>
      </c>
      <c r="S1338" s="72">
        <v>133.286</v>
      </c>
      <c r="T1338" s="72">
        <v>90.826999999999998</v>
      </c>
      <c r="U1338" s="72">
        <v>56.869</v>
      </c>
      <c r="V1338" s="72">
        <v>30.385000000000002</v>
      </c>
      <c r="W1338" s="72">
        <v>12.481999999999999</v>
      </c>
      <c r="X1338" s="72">
        <v>3.34</v>
      </c>
      <c r="Y1338" s="72">
        <v>0.48799999999999999</v>
      </c>
      <c r="Z1338" s="72">
        <v>3.2000000000000001E-2</v>
      </c>
      <c r="AA1338" s="72">
        <v>0</v>
      </c>
      <c r="AB1338" s="4" t="s">
        <v>291</v>
      </c>
      <c r="AD1338" s="1">
        <f t="shared" si="20"/>
        <v>16.341999999999999</v>
      </c>
    </row>
    <row r="1339" spans="1:30" x14ac:dyDescent="0.3">
      <c r="A1339" s="65">
        <v>1338</v>
      </c>
      <c r="B1339" s="66" t="s">
        <v>323</v>
      </c>
      <c r="C1339" s="69" t="s">
        <v>119</v>
      </c>
      <c r="D1339" s="71"/>
      <c r="E1339" s="71">
        <v>768</v>
      </c>
      <c r="F1339" s="71">
        <v>2040</v>
      </c>
      <c r="G1339" s="72">
        <v>799.86099999999999</v>
      </c>
      <c r="H1339" s="72">
        <v>745.24199999999996</v>
      </c>
      <c r="I1339" s="72">
        <v>691.73400000000004</v>
      </c>
      <c r="J1339" s="72">
        <v>637.28</v>
      </c>
      <c r="K1339" s="72">
        <v>587.26099999999997</v>
      </c>
      <c r="L1339" s="72">
        <v>541.15200000000004</v>
      </c>
      <c r="M1339" s="72">
        <v>489.08</v>
      </c>
      <c r="N1339" s="72">
        <v>417.64299999999997</v>
      </c>
      <c r="O1339" s="72">
        <v>342.649</v>
      </c>
      <c r="P1339" s="72">
        <v>292.32299999999998</v>
      </c>
      <c r="Q1339" s="72">
        <v>255.845</v>
      </c>
      <c r="R1339" s="72">
        <v>210.52099999999999</v>
      </c>
      <c r="S1339" s="72">
        <v>162.91499999999999</v>
      </c>
      <c r="T1339" s="72">
        <v>114.06</v>
      </c>
      <c r="U1339" s="72">
        <v>70.676000000000002</v>
      </c>
      <c r="V1339" s="72">
        <v>37.396999999999998</v>
      </c>
      <c r="W1339" s="72">
        <v>15.17</v>
      </c>
      <c r="X1339" s="72">
        <v>4.09</v>
      </c>
      <c r="Y1339" s="72">
        <v>0.60899999999999999</v>
      </c>
      <c r="Z1339" s="72">
        <v>4.3999999999999997E-2</v>
      </c>
      <c r="AA1339" s="72">
        <v>1E-3</v>
      </c>
      <c r="AB1339" s="4" t="s">
        <v>291</v>
      </c>
      <c r="AD1339" s="1">
        <f t="shared" si="20"/>
        <v>19.914000000000001</v>
      </c>
    </row>
    <row r="1340" spans="1:30" x14ac:dyDescent="0.3">
      <c r="A1340" s="65">
        <v>1339</v>
      </c>
      <c r="B1340" s="66" t="s">
        <v>323</v>
      </c>
      <c r="C1340" s="69" t="s">
        <v>119</v>
      </c>
      <c r="D1340" s="71"/>
      <c r="E1340" s="71">
        <v>768</v>
      </c>
      <c r="F1340" s="71">
        <v>2045</v>
      </c>
      <c r="G1340" s="72">
        <v>834.423</v>
      </c>
      <c r="H1340" s="72">
        <v>786.995</v>
      </c>
      <c r="I1340" s="72">
        <v>739.56299999999999</v>
      </c>
      <c r="J1340" s="72">
        <v>686.48599999999999</v>
      </c>
      <c r="K1340" s="72">
        <v>629.24800000000005</v>
      </c>
      <c r="L1340" s="72">
        <v>578.07899999999995</v>
      </c>
      <c r="M1340" s="72">
        <v>532.25699999999995</v>
      </c>
      <c r="N1340" s="72">
        <v>479.97399999999999</v>
      </c>
      <c r="O1340" s="72">
        <v>408.05099999999999</v>
      </c>
      <c r="P1340" s="72">
        <v>332.233</v>
      </c>
      <c r="Q1340" s="72">
        <v>279.86</v>
      </c>
      <c r="R1340" s="72">
        <v>239.97200000000001</v>
      </c>
      <c r="S1340" s="72">
        <v>190.97399999999999</v>
      </c>
      <c r="T1340" s="72">
        <v>139.875</v>
      </c>
      <c r="U1340" s="72">
        <v>89.186000000000007</v>
      </c>
      <c r="V1340" s="72">
        <v>46.843000000000004</v>
      </c>
      <c r="W1340" s="72">
        <v>18.908000000000001</v>
      </c>
      <c r="X1340" s="72">
        <v>5.0679999999999996</v>
      </c>
      <c r="Y1340" s="72">
        <v>0.76600000000000001</v>
      </c>
      <c r="Z1340" s="72">
        <v>5.5E-2</v>
      </c>
      <c r="AA1340" s="72">
        <v>1E-3</v>
      </c>
      <c r="AB1340" s="4">
        <v>1E-3</v>
      </c>
      <c r="AD1340" s="1">
        <f t="shared" si="20"/>
        <v>24.798999999999999</v>
      </c>
    </row>
    <row r="1341" spans="1:30" x14ac:dyDescent="0.3">
      <c r="A1341" s="65">
        <v>1340</v>
      </c>
      <c r="B1341" s="66" t="s">
        <v>323</v>
      </c>
      <c r="C1341" s="69" t="s">
        <v>119</v>
      </c>
      <c r="D1341" s="71"/>
      <c r="E1341" s="71">
        <v>768</v>
      </c>
      <c r="F1341" s="71">
        <v>2050</v>
      </c>
      <c r="G1341" s="72">
        <v>862.81100000000004</v>
      </c>
      <c r="H1341" s="72">
        <v>821.745</v>
      </c>
      <c r="I1341" s="72">
        <v>781.33600000000001</v>
      </c>
      <c r="J1341" s="72">
        <v>734.23299999999995</v>
      </c>
      <c r="K1341" s="72">
        <v>678.25400000000002</v>
      </c>
      <c r="L1341" s="72">
        <v>619.87099999999998</v>
      </c>
      <c r="M1341" s="72">
        <v>569.005</v>
      </c>
      <c r="N1341" s="72">
        <v>522.78800000000001</v>
      </c>
      <c r="O1341" s="72">
        <v>469.42899999999997</v>
      </c>
      <c r="P1341" s="72">
        <v>396.13400000000001</v>
      </c>
      <c r="Q1341" s="72">
        <v>318.51100000000002</v>
      </c>
      <c r="R1341" s="72">
        <v>262.94900000000001</v>
      </c>
      <c r="S1341" s="72">
        <v>218.19499999999999</v>
      </c>
      <c r="T1341" s="72">
        <v>164.47</v>
      </c>
      <c r="U1341" s="72">
        <v>109.874</v>
      </c>
      <c r="V1341" s="72">
        <v>59.561</v>
      </c>
      <c r="W1341" s="72">
        <v>23.975999999999999</v>
      </c>
      <c r="X1341" s="72">
        <v>6.4340000000000002</v>
      </c>
      <c r="Y1341" s="72">
        <v>0.97399999999999998</v>
      </c>
      <c r="Z1341" s="72">
        <v>7.1999999999999995E-2</v>
      </c>
      <c r="AA1341" s="72">
        <v>1E-3</v>
      </c>
      <c r="AB1341" s="4">
        <v>1E-3</v>
      </c>
      <c r="AD1341" s="1">
        <f t="shared" si="20"/>
        <v>31.458000000000002</v>
      </c>
    </row>
    <row r="1342" spans="1:30" x14ac:dyDescent="0.3">
      <c r="A1342" s="65">
        <v>1341</v>
      </c>
      <c r="B1342" s="66" t="s">
        <v>323</v>
      </c>
      <c r="C1342" s="69" t="s">
        <v>119</v>
      </c>
      <c r="D1342" s="71"/>
      <c r="E1342" s="71">
        <v>768</v>
      </c>
      <c r="F1342" s="71">
        <v>2055</v>
      </c>
      <c r="G1342" s="72">
        <v>890.36400000000003</v>
      </c>
      <c r="H1342" s="72">
        <v>850.44600000000003</v>
      </c>
      <c r="I1342" s="72">
        <v>816.16700000000003</v>
      </c>
      <c r="J1342" s="72">
        <v>775.98800000000006</v>
      </c>
      <c r="K1342" s="72">
        <v>725.87</v>
      </c>
      <c r="L1342" s="72">
        <v>668.66600000000005</v>
      </c>
      <c r="M1342" s="72">
        <v>610.61</v>
      </c>
      <c r="N1342" s="72">
        <v>559.34400000000005</v>
      </c>
      <c r="O1342" s="72">
        <v>511.78899999999999</v>
      </c>
      <c r="P1342" s="72">
        <v>456.25400000000002</v>
      </c>
      <c r="Q1342" s="72">
        <v>380.30099999999999</v>
      </c>
      <c r="R1342" s="72">
        <v>299.78399999999999</v>
      </c>
      <c r="S1342" s="72">
        <v>239.642</v>
      </c>
      <c r="T1342" s="72">
        <v>188.49299999999999</v>
      </c>
      <c r="U1342" s="72">
        <v>129.78700000000001</v>
      </c>
      <c r="V1342" s="72">
        <v>73.930999999999997</v>
      </c>
      <c r="W1342" s="72">
        <v>30.859000000000002</v>
      </c>
      <c r="X1342" s="72">
        <v>8.3109999999999999</v>
      </c>
      <c r="Y1342" s="72">
        <v>1.27</v>
      </c>
      <c r="Z1342" s="72">
        <v>9.6000000000000002E-2</v>
      </c>
      <c r="AA1342" s="72">
        <v>2E-3</v>
      </c>
      <c r="AB1342" s="4">
        <v>2E-3</v>
      </c>
      <c r="AD1342" s="1">
        <f t="shared" si="20"/>
        <v>40.540000000000006</v>
      </c>
    </row>
    <row r="1343" spans="1:30" x14ac:dyDescent="0.3">
      <c r="A1343" s="65">
        <v>1342</v>
      </c>
      <c r="B1343" s="66" t="s">
        <v>323</v>
      </c>
      <c r="C1343" s="69" t="s">
        <v>119</v>
      </c>
      <c r="D1343" s="71"/>
      <c r="E1343" s="71">
        <v>768</v>
      </c>
      <c r="F1343" s="71">
        <v>2060</v>
      </c>
      <c r="G1343" s="72">
        <v>914.16300000000001</v>
      </c>
      <c r="H1343" s="72">
        <v>878.44</v>
      </c>
      <c r="I1343" s="72">
        <v>844.99800000000005</v>
      </c>
      <c r="J1343" s="72">
        <v>810.82399999999996</v>
      </c>
      <c r="K1343" s="72">
        <v>767.48</v>
      </c>
      <c r="L1343" s="72">
        <v>715.98500000000001</v>
      </c>
      <c r="M1343" s="72">
        <v>659.02300000000002</v>
      </c>
      <c r="N1343" s="72">
        <v>600.57000000000005</v>
      </c>
      <c r="O1343" s="72">
        <v>547.91800000000001</v>
      </c>
      <c r="P1343" s="72">
        <v>497.815</v>
      </c>
      <c r="Q1343" s="72">
        <v>438.45</v>
      </c>
      <c r="R1343" s="72">
        <v>358.411</v>
      </c>
      <c r="S1343" s="72">
        <v>273.73</v>
      </c>
      <c r="T1343" s="72">
        <v>207.566</v>
      </c>
      <c r="U1343" s="72">
        <v>149.38</v>
      </c>
      <c r="V1343" s="72">
        <v>87.988</v>
      </c>
      <c r="W1343" s="72">
        <v>38.802</v>
      </c>
      <c r="X1343" s="72">
        <v>10.92</v>
      </c>
      <c r="Y1343" s="72">
        <v>1.6919999999999999</v>
      </c>
      <c r="Z1343" s="72">
        <v>0.13</v>
      </c>
      <c r="AA1343" s="72">
        <v>2E-3</v>
      </c>
      <c r="AB1343" s="4">
        <v>3.0000000000000001E-3</v>
      </c>
      <c r="AD1343" s="1">
        <f t="shared" si="20"/>
        <v>51.549000000000007</v>
      </c>
    </row>
    <row r="1344" spans="1:30" x14ac:dyDescent="0.3">
      <c r="A1344" s="65">
        <v>1343</v>
      </c>
      <c r="B1344" s="66" t="s">
        <v>323</v>
      </c>
      <c r="C1344" s="69" t="s">
        <v>119</v>
      </c>
      <c r="D1344" s="71"/>
      <c r="E1344" s="71">
        <v>768</v>
      </c>
      <c r="F1344" s="71">
        <v>2065</v>
      </c>
      <c r="G1344" s="72">
        <v>935.94600000000003</v>
      </c>
      <c r="H1344" s="72">
        <v>902.67600000000004</v>
      </c>
      <c r="I1344" s="72">
        <v>873.11199999999997</v>
      </c>
      <c r="J1344" s="72">
        <v>839.68700000000001</v>
      </c>
      <c r="K1344" s="72">
        <v>802.23599999999999</v>
      </c>
      <c r="L1344" s="72">
        <v>757.37</v>
      </c>
      <c r="M1344" s="72">
        <v>705.97900000000004</v>
      </c>
      <c r="N1344" s="72">
        <v>648.51400000000001</v>
      </c>
      <c r="O1344" s="72">
        <v>588.64099999999996</v>
      </c>
      <c r="P1344" s="72">
        <v>533.35</v>
      </c>
      <c r="Q1344" s="72">
        <v>478.81400000000002</v>
      </c>
      <c r="R1344" s="72">
        <v>413.721</v>
      </c>
      <c r="S1344" s="72">
        <v>327.858</v>
      </c>
      <c r="T1344" s="72">
        <v>237.70099999999999</v>
      </c>
      <c r="U1344" s="72">
        <v>165.166</v>
      </c>
      <c r="V1344" s="72">
        <v>102.001</v>
      </c>
      <c r="W1344" s="72">
        <v>46.746000000000002</v>
      </c>
      <c r="X1344" s="72">
        <v>14.002000000000001</v>
      </c>
      <c r="Y1344" s="72">
        <v>2.2850000000000001</v>
      </c>
      <c r="Z1344" s="72">
        <v>0.17899999999999999</v>
      </c>
      <c r="AA1344" s="72">
        <v>3.0000000000000001E-3</v>
      </c>
      <c r="AB1344" s="4">
        <v>6.0000000000000001E-3</v>
      </c>
      <c r="AD1344" s="1">
        <f t="shared" si="20"/>
        <v>63.221000000000004</v>
      </c>
    </row>
    <row r="1345" spans="1:30" x14ac:dyDescent="0.3">
      <c r="A1345" s="65">
        <v>1344</v>
      </c>
      <c r="B1345" s="66" t="s">
        <v>323</v>
      </c>
      <c r="C1345" s="69" t="s">
        <v>119</v>
      </c>
      <c r="D1345" s="71"/>
      <c r="E1345" s="71">
        <v>768</v>
      </c>
      <c r="F1345" s="71">
        <v>2070</v>
      </c>
      <c r="G1345" s="72">
        <v>950.66300000000001</v>
      </c>
      <c r="H1345" s="72">
        <v>924.93200000000002</v>
      </c>
      <c r="I1345" s="72">
        <v>897.49900000000002</v>
      </c>
      <c r="J1345" s="72">
        <v>867.83799999999997</v>
      </c>
      <c r="K1345" s="72">
        <v>831.08600000000001</v>
      </c>
      <c r="L1345" s="72">
        <v>792.01300000000003</v>
      </c>
      <c r="M1345" s="72">
        <v>747.11599999999999</v>
      </c>
      <c r="N1345" s="72">
        <v>695.06</v>
      </c>
      <c r="O1345" s="72">
        <v>636.005</v>
      </c>
      <c r="P1345" s="72">
        <v>573.40800000000002</v>
      </c>
      <c r="Q1345" s="72">
        <v>513.45000000000005</v>
      </c>
      <c r="R1345" s="72">
        <v>452.36700000000002</v>
      </c>
      <c r="S1345" s="72">
        <v>379.14600000000002</v>
      </c>
      <c r="T1345" s="72">
        <v>285.44</v>
      </c>
      <c r="U1345" s="72">
        <v>189.928</v>
      </c>
      <c r="V1345" s="72">
        <v>113.596</v>
      </c>
      <c r="W1345" s="72">
        <v>54.857999999999997</v>
      </c>
      <c r="X1345" s="72">
        <v>17.196999999999999</v>
      </c>
      <c r="Y1345" s="72">
        <v>3.0139999999999998</v>
      </c>
      <c r="Z1345" s="72">
        <v>0.252</v>
      </c>
      <c r="AA1345" s="72">
        <v>5.0000000000000001E-3</v>
      </c>
      <c r="AB1345" s="4">
        <v>0.01</v>
      </c>
      <c r="AD1345" s="1">
        <f t="shared" si="20"/>
        <v>75.335999999999984</v>
      </c>
    </row>
    <row r="1346" spans="1:30" x14ac:dyDescent="0.3">
      <c r="A1346" s="65">
        <v>1345</v>
      </c>
      <c r="B1346" s="66" t="s">
        <v>323</v>
      </c>
      <c r="C1346" s="69" t="s">
        <v>119</v>
      </c>
      <c r="D1346" s="71"/>
      <c r="E1346" s="71">
        <v>768</v>
      </c>
      <c r="F1346" s="71">
        <v>2075</v>
      </c>
      <c r="G1346" s="72">
        <v>958.73900000000003</v>
      </c>
      <c r="H1346" s="72">
        <v>940.22199999999998</v>
      </c>
      <c r="I1346" s="72">
        <v>919.93100000000004</v>
      </c>
      <c r="J1346" s="72">
        <v>892.298</v>
      </c>
      <c r="K1346" s="72">
        <v>859.25199999999995</v>
      </c>
      <c r="L1346" s="72">
        <v>820.84299999999996</v>
      </c>
      <c r="M1346" s="72">
        <v>781.62599999999998</v>
      </c>
      <c r="N1346" s="72">
        <v>735.90499999999997</v>
      </c>
      <c r="O1346" s="72">
        <v>682.05</v>
      </c>
      <c r="P1346" s="72">
        <v>620.00699999999995</v>
      </c>
      <c r="Q1346" s="72">
        <v>552.52099999999996</v>
      </c>
      <c r="R1346" s="72">
        <v>485.69499999999999</v>
      </c>
      <c r="S1346" s="72">
        <v>415.32499999999999</v>
      </c>
      <c r="T1346" s="72">
        <v>330.96300000000002</v>
      </c>
      <c r="U1346" s="72">
        <v>229.03399999999999</v>
      </c>
      <c r="V1346" s="72">
        <v>131.57400000000001</v>
      </c>
      <c r="W1346" s="72">
        <v>61.838999999999999</v>
      </c>
      <c r="X1346" s="72">
        <v>20.571999999999999</v>
      </c>
      <c r="Y1346" s="72">
        <v>3.806</v>
      </c>
      <c r="Z1346" s="72">
        <v>0.34100000000000003</v>
      </c>
      <c r="AA1346" s="72">
        <v>7.0000000000000001E-3</v>
      </c>
      <c r="AB1346" s="4" t="s">
        <v>291</v>
      </c>
      <c r="AD1346" s="1">
        <f t="shared" si="20"/>
        <v>86.564999999999998</v>
      </c>
    </row>
    <row r="1347" spans="1:30" x14ac:dyDescent="0.3">
      <c r="A1347" s="65">
        <v>1346</v>
      </c>
      <c r="B1347" s="66" t="s">
        <v>323</v>
      </c>
      <c r="C1347" s="69" t="s">
        <v>119</v>
      </c>
      <c r="D1347" s="71"/>
      <c r="E1347" s="71">
        <v>768</v>
      </c>
      <c r="F1347" s="71">
        <v>2080</v>
      </c>
      <c r="G1347" s="72">
        <v>962.601</v>
      </c>
      <c r="H1347" s="72">
        <v>948.88300000000004</v>
      </c>
      <c r="I1347" s="72">
        <v>935.42</v>
      </c>
      <c r="J1347" s="72">
        <v>914.80600000000004</v>
      </c>
      <c r="K1347" s="72">
        <v>883.75300000000004</v>
      </c>
      <c r="L1347" s="72">
        <v>848.98800000000006</v>
      </c>
      <c r="M1347" s="72">
        <v>810.39400000000001</v>
      </c>
      <c r="N1347" s="72">
        <v>770.245</v>
      </c>
      <c r="O1347" s="72">
        <v>722.52800000000002</v>
      </c>
      <c r="P1347" s="72">
        <v>665.36699999999996</v>
      </c>
      <c r="Q1347" s="72">
        <v>597.95000000000005</v>
      </c>
      <c r="R1347" s="72">
        <v>523.28599999999994</v>
      </c>
      <c r="S1347" s="72">
        <v>446.72800000000001</v>
      </c>
      <c r="T1347" s="72">
        <v>363.471</v>
      </c>
      <c r="U1347" s="72">
        <v>266.64699999999999</v>
      </c>
      <c r="V1347" s="72">
        <v>159.791</v>
      </c>
      <c r="W1347" s="72">
        <v>72.474000000000004</v>
      </c>
      <c r="X1347" s="72">
        <v>23.62</v>
      </c>
      <c r="Y1347" s="72">
        <v>4.6740000000000004</v>
      </c>
      <c r="Z1347" s="72">
        <v>0.44600000000000001</v>
      </c>
      <c r="AA1347" s="72">
        <v>1.0999999999999999E-2</v>
      </c>
      <c r="AB1347" s="4" t="s">
        <v>291</v>
      </c>
      <c r="AD1347" s="1">
        <f t="shared" ref="AD1347:AD1410" si="21">SUM(W1347:AB1347)</f>
        <v>101.22500000000001</v>
      </c>
    </row>
    <row r="1348" spans="1:30" x14ac:dyDescent="0.3">
      <c r="A1348" s="65">
        <v>1347</v>
      </c>
      <c r="B1348" s="66" t="s">
        <v>323</v>
      </c>
      <c r="C1348" s="69" t="s">
        <v>119</v>
      </c>
      <c r="D1348" s="71"/>
      <c r="E1348" s="71">
        <v>768</v>
      </c>
      <c r="F1348" s="71">
        <v>2085</v>
      </c>
      <c r="G1348" s="72">
        <v>962.45899999999995</v>
      </c>
      <c r="H1348" s="72">
        <v>953.30499999999995</v>
      </c>
      <c r="I1348" s="72">
        <v>944.28</v>
      </c>
      <c r="J1348" s="72">
        <v>930.39800000000002</v>
      </c>
      <c r="K1348" s="72">
        <v>906.30700000000002</v>
      </c>
      <c r="L1348" s="72">
        <v>873.51099999999997</v>
      </c>
      <c r="M1348" s="72">
        <v>838.48500000000001</v>
      </c>
      <c r="N1348" s="72">
        <v>798.91499999999996</v>
      </c>
      <c r="O1348" s="72">
        <v>756.62400000000002</v>
      </c>
      <c r="P1348" s="72">
        <v>705.32</v>
      </c>
      <c r="Q1348" s="72">
        <v>642.21100000000001</v>
      </c>
      <c r="R1348" s="72">
        <v>566.95100000000002</v>
      </c>
      <c r="S1348" s="72">
        <v>482.12799999999999</v>
      </c>
      <c r="T1348" s="72">
        <v>391.91199999999998</v>
      </c>
      <c r="U1348" s="72">
        <v>293.98599999999999</v>
      </c>
      <c r="V1348" s="72">
        <v>187.297</v>
      </c>
      <c r="W1348" s="72">
        <v>89.015000000000001</v>
      </c>
      <c r="X1348" s="72">
        <v>28.173999999999999</v>
      </c>
      <c r="Y1348" s="72">
        <v>5.5010000000000003</v>
      </c>
      <c r="Z1348" s="72">
        <v>0.56599999999999995</v>
      </c>
      <c r="AA1348" s="72">
        <v>1.4999999999999999E-2</v>
      </c>
      <c r="AB1348" s="4" t="s">
        <v>291</v>
      </c>
      <c r="AD1348" s="1">
        <f t="shared" si="21"/>
        <v>123.271</v>
      </c>
    </row>
    <row r="1349" spans="1:30" x14ac:dyDescent="0.3">
      <c r="A1349" s="65">
        <v>1348</v>
      </c>
      <c r="B1349" s="66" t="s">
        <v>323</v>
      </c>
      <c r="C1349" s="69" t="s">
        <v>119</v>
      </c>
      <c r="D1349" s="71"/>
      <c r="E1349" s="71">
        <v>768</v>
      </c>
      <c r="F1349" s="71">
        <v>2090</v>
      </c>
      <c r="G1349" s="72">
        <v>955.84100000000001</v>
      </c>
      <c r="H1349" s="72">
        <v>953.76</v>
      </c>
      <c r="I1349" s="72">
        <v>948.92399999999998</v>
      </c>
      <c r="J1349" s="72">
        <v>939.39700000000005</v>
      </c>
      <c r="K1349" s="72">
        <v>922.02800000000002</v>
      </c>
      <c r="L1349" s="72">
        <v>896.13400000000001</v>
      </c>
      <c r="M1349" s="72">
        <v>863.03099999999995</v>
      </c>
      <c r="N1349" s="72">
        <v>826.96</v>
      </c>
      <c r="O1349" s="72">
        <v>785.19</v>
      </c>
      <c r="P1349" s="72">
        <v>739.09299999999996</v>
      </c>
      <c r="Q1349" s="72">
        <v>681.33399999999995</v>
      </c>
      <c r="R1349" s="72">
        <v>609.63</v>
      </c>
      <c r="S1349" s="72">
        <v>523.27300000000002</v>
      </c>
      <c r="T1349" s="72">
        <v>424.02600000000001</v>
      </c>
      <c r="U1349" s="72">
        <v>318.25799999999998</v>
      </c>
      <c r="V1349" s="72">
        <v>207.92400000000001</v>
      </c>
      <c r="W1349" s="72">
        <v>105.533</v>
      </c>
      <c r="X1349" s="72">
        <v>35.219000000000001</v>
      </c>
      <c r="Y1349" s="72">
        <v>6.7270000000000003</v>
      </c>
      <c r="Z1349" s="72">
        <v>0.68500000000000005</v>
      </c>
      <c r="AA1349" s="72">
        <v>2.1000000000000001E-2</v>
      </c>
      <c r="AB1349" s="4" t="s">
        <v>291</v>
      </c>
      <c r="AD1349" s="1">
        <f t="shared" si="21"/>
        <v>148.185</v>
      </c>
    </row>
    <row r="1350" spans="1:30" x14ac:dyDescent="0.3">
      <c r="A1350" s="65">
        <v>1349</v>
      </c>
      <c r="B1350" s="66" t="s">
        <v>323</v>
      </c>
      <c r="C1350" s="69" t="s">
        <v>119</v>
      </c>
      <c r="D1350" s="71"/>
      <c r="E1350" s="71">
        <v>768</v>
      </c>
      <c r="F1350" s="71">
        <v>2095</v>
      </c>
      <c r="G1350" s="72">
        <v>948.02200000000005</v>
      </c>
      <c r="H1350" s="72">
        <v>947.75800000000004</v>
      </c>
      <c r="I1350" s="72">
        <v>949.61300000000006</v>
      </c>
      <c r="J1350" s="72">
        <v>944.19600000000003</v>
      </c>
      <c r="K1350" s="72">
        <v>931.20600000000002</v>
      </c>
      <c r="L1350" s="72">
        <v>911.99400000000003</v>
      </c>
      <c r="M1350" s="72">
        <v>885.71299999999997</v>
      </c>
      <c r="N1350" s="72">
        <v>851.51700000000005</v>
      </c>
      <c r="O1350" s="72">
        <v>813.17</v>
      </c>
      <c r="P1350" s="72">
        <v>767.49599999999998</v>
      </c>
      <c r="Q1350" s="72">
        <v>714.53399999999999</v>
      </c>
      <c r="R1350" s="72">
        <v>647.505</v>
      </c>
      <c r="S1350" s="72">
        <v>563.64</v>
      </c>
      <c r="T1350" s="72">
        <v>461.36099999999999</v>
      </c>
      <c r="U1350" s="72">
        <v>345.709</v>
      </c>
      <c r="V1350" s="72">
        <v>226.624</v>
      </c>
      <c r="W1350" s="72">
        <v>118.47199999999999</v>
      </c>
      <c r="X1350" s="72">
        <v>42.482999999999997</v>
      </c>
      <c r="Y1350" s="72">
        <v>8.6150000000000002</v>
      </c>
      <c r="Z1350" s="72">
        <v>0.86399999999999999</v>
      </c>
      <c r="AA1350" s="72">
        <v>2.7E-2</v>
      </c>
      <c r="AB1350" s="4" t="s">
        <v>291</v>
      </c>
      <c r="AD1350" s="1">
        <f t="shared" si="21"/>
        <v>170.46099999999998</v>
      </c>
    </row>
    <row r="1351" spans="1:30" x14ac:dyDescent="0.3">
      <c r="A1351" s="65">
        <v>1350</v>
      </c>
      <c r="B1351" s="66" t="s">
        <v>323</v>
      </c>
      <c r="C1351" s="69" t="s">
        <v>119</v>
      </c>
      <c r="D1351" s="71"/>
      <c r="E1351" s="71">
        <v>768</v>
      </c>
      <c r="F1351" s="71">
        <v>2100</v>
      </c>
      <c r="G1351" s="72">
        <v>937.04200000000003</v>
      </c>
      <c r="H1351" s="72">
        <v>940.50900000000001</v>
      </c>
      <c r="I1351" s="72">
        <v>943.851</v>
      </c>
      <c r="J1351" s="72">
        <v>945.05</v>
      </c>
      <c r="K1351" s="72">
        <v>936.20799999999997</v>
      </c>
      <c r="L1351" s="72">
        <v>921.375</v>
      </c>
      <c r="M1351" s="72">
        <v>901.69100000000003</v>
      </c>
      <c r="N1351" s="72">
        <v>874.23500000000001</v>
      </c>
      <c r="O1351" s="72">
        <v>837.721</v>
      </c>
      <c r="P1351" s="72">
        <v>795.33600000000001</v>
      </c>
      <c r="Q1351" s="72">
        <v>742.56600000000003</v>
      </c>
      <c r="R1351" s="72">
        <v>679.80600000000004</v>
      </c>
      <c r="S1351" s="72">
        <v>599.66899999999998</v>
      </c>
      <c r="T1351" s="72">
        <v>498.16199999999998</v>
      </c>
      <c r="U1351" s="72">
        <v>377.613</v>
      </c>
      <c r="V1351" s="72">
        <v>247.81100000000001</v>
      </c>
      <c r="W1351" s="72">
        <v>130.53800000000001</v>
      </c>
      <c r="X1351" s="72">
        <v>48.496000000000002</v>
      </c>
      <c r="Y1351" s="72">
        <v>10.638999999999999</v>
      </c>
      <c r="Z1351" s="72">
        <v>1.1379999999999999</v>
      </c>
      <c r="AA1351" s="72">
        <v>3.5999999999999997E-2</v>
      </c>
      <c r="AB1351" s="4" t="s">
        <v>291</v>
      </c>
      <c r="AD1351" s="1">
        <f t="shared" si="21"/>
        <v>190.84700000000004</v>
      </c>
    </row>
    <row r="1352" spans="1:30" x14ac:dyDescent="0.3">
      <c r="A1352" s="65">
        <v>1351</v>
      </c>
      <c r="B1352" s="66" t="s">
        <v>323</v>
      </c>
      <c r="C1352" s="67" t="s">
        <v>120</v>
      </c>
      <c r="D1352" s="71"/>
      <c r="E1352" s="71">
        <v>935</v>
      </c>
      <c r="F1352" s="71">
        <v>2015</v>
      </c>
      <c r="G1352" s="72">
        <v>192593.46400000001</v>
      </c>
      <c r="H1352" s="72">
        <v>190241.04300000001</v>
      </c>
      <c r="I1352" s="72">
        <v>185266.04699999999</v>
      </c>
      <c r="J1352" s="72">
        <v>183274.704</v>
      </c>
      <c r="K1352" s="72">
        <v>190330.769</v>
      </c>
      <c r="L1352" s="72">
        <v>198487.90299999999</v>
      </c>
      <c r="M1352" s="72">
        <v>175410.272</v>
      </c>
      <c r="N1352" s="72">
        <v>158708.30799999999</v>
      </c>
      <c r="O1352" s="72">
        <v>159968.11300000001</v>
      </c>
      <c r="P1352" s="72">
        <v>150503.845</v>
      </c>
      <c r="Q1352" s="72">
        <v>127724.3</v>
      </c>
      <c r="R1352" s="72">
        <v>103473.29</v>
      </c>
      <c r="S1352" s="72">
        <v>89398.944000000003</v>
      </c>
      <c r="T1352" s="72">
        <v>60996.413999999997</v>
      </c>
      <c r="U1352" s="72">
        <v>41771.673000000003</v>
      </c>
      <c r="V1352" s="72">
        <v>28506.416000000001</v>
      </c>
      <c r="W1352" s="72">
        <v>15895.421</v>
      </c>
      <c r="X1352" s="72">
        <v>6730.48</v>
      </c>
      <c r="Y1352" s="72">
        <v>1902.38</v>
      </c>
      <c r="Z1352" s="72">
        <v>363.58699999999999</v>
      </c>
      <c r="AA1352" s="72">
        <v>42.595999999999997</v>
      </c>
      <c r="AB1352" s="4" t="s">
        <v>291</v>
      </c>
      <c r="AD1352" s="1">
        <f t="shared" si="21"/>
        <v>24934.464</v>
      </c>
    </row>
    <row r="1353" spans="1:30" x14ac:dyDescent="0.3">
      <c r="A1353" s="65">
        <v>1352</v>
      </c>
      <c r="B1353" s="66" t="s">
        <v>323</v>
      </c>
      <c r="C1353" s="67" t="s">
        <v>120</v>
      </c>
      <c r="D1353" s="71"/>
      <c r="E1353" s="71">
        <v>935</v>
      </c>
      <c r="F1353" s="71">
        <v>2020</v>
      </c>
      <c r="G1353" s="72">
        <v>188648.07199999999</v>
      </c>
      <c r="H1353" s="72">
        <v>191263.976</v>
      </c>
      <c r="I1353" s="72">
        <v>189451.068</v>
      </c>
      <c r="J1353" s="72">
        <v>184066.79500000001</v>
      </c>
      <c r="K1353" s="72">
        <v>181999.19200000001</v>
      </c>
      <c r="L1353" s="72">
        <v>189585.52</v>
      </c>
      <c r="M1353" s="72">
        <v>197053.66099999999</v>
      </c>
      <c r="N1353" s="72">
        <v>173046.93799999999</v>
      </c>
      <c r="O1353" s="72">
        <v>155964.13</v>
      </c>
      <c r="P1353" s="72">
        <v>156572.9</v>
      </c>
      <c r="Q1353" s="72">
        <v>146163.18299999999</v>
      </c>
      <c r="R1353" s="72">
        <v>122258.22</v>
      </c>
      <c r="S1353" s="72">
        <v>96485.039000000004</v>
      </c>
      <c r="T1353" s="72">
        <v>80072.915999999997</v>
      </c>
      <c r="U1353" s="72">
        <v>51041.063000000002</v>
      </c>
      <c r="V1353" s="72">
        <v>31354.528999999999</v>
      </c>
      <c r="W1353" s="72">
        <v>18476.634999999998</v>
      </c>
      <c r="X1353" s="72">
        <v>8370.4480000000003</v>
      </c>
      <c r="Y1353" s="72">
        <v>2619.828</v>
      </c>
      <c r="Z1353" s="72">
        <v>507.44799999999998</v>
      </c>
      <c r="AA1353" s="72">
        <v>64.138999999999996</v>
      </c>
      <c r="AB1353" s="4" t="s">
        <v>291</v>
      </c>
      <c r="AD1353" s="1">
        <f t="shared" si="21"/>
        <v>30038.498</v>
      </c>
    </row>
    <row r="1354" spans="1:30" x14ac:dyDescent="0.3">
      <c r="A1354" s="65">
        <v>1353</v>
      </c>
      <c r="B1354" s="66" t="s">
        <v>323</v>
      </c>
      <c r="C1354" s="67" t="s">
        <v>120</v>
      </c>
      <c r="D1354" s="71"/>
      <c r="E1354" s="71">
        <v>935</v>
      </c>
      <c r="F1354" s="71">
        <v>2025</v>
      </c>
      <c r="G1354" s="72">
        <v>182043.155</v>
      </c>
      <c r="H1354" s="72">
        <v>187686.67499999999</v>
      </c>
      <c r="I1354" s="72">
        <v>190562.41200000001</v>
      </c>
      <c r="J1354" s="72">
        <v>188372.68</v>
      </c>
      <c r="K1354" s="72">
        <v>182981.08199999999</v>
      </c>
      <c r="L1354" s="72">
        <v>181311.47</v>
      </c>
      <c r="M1354" s="72">
        <v>188152.226</v>
      </c>
      <c r="N1354" s="72">
        <v>194481.21</v>
      </c>
      <c r="O1354" s="72">
        <v>170054.13699999999</v>
      </c>
      <c r="P1354" s="72">
        <v>152463.897</v>
      </c>
      <c r="Q1354" s="72">
        <v>152015.033</v>
      </c>
      <c r="R1354" s="72">
        <v>140238.35800000001</v>
      </c>
      <c r="S1354" s="72">
        <v>114513.077</v>
      </c>
      <c r="T1354" s="72">
        <v>86721.505000000005</v>
      </c>
      <c r="U1354" s="72">
        <v>67498.577000000005</v>
      </c>
      <c r="V1354" s="72">
        <v>38896.421000000002</v>
      </c>
      <c r="W1354" s="72">
        <v>20719.858</v>
      </c>
      <c r="X1354" s="72">
        <v>9942.9969999999994</v>
      </c>
      <c r="Y1354" s="72">
        <v>3346.3910000000001</v>
      </c>
      <c r="Z1354" s="72">
        <v>719.45399999999995</v>
      </c>
      <c r="AA1354" s="72">
        <v>92.61</v>
      </c>
      <c r="AB1354" s="4">
        <v>0.79</v>
      </c>
      <c r="AD1354" s="1">
        <f t="shared" si="21"/>
        <v>34822.1</v>
      </c>
    </row>
    <row r="1355" spans="1:30" x14ac:dyDescent="0.3">
      <c r="A1355" s="65">
        <v>1354</v>
      </c>
      <c r="B1355" s="66" t="s">
        <v>323</v>
      </c>
      <c r="C1355" s="67" t="s">
        <v>120</v>
      </c>
      <c r="D1355" s="71"/>
      <c r="E1355" s="71">
        <v>935</v>
      </c>
      <c r="F1355" s="71">
        <v>2030</v>
      </c>
      <c r="G1355" s="72">
        <v>175854.592</v>
      </c>
      <c r="H1355" s="72">
        <v>181121.34700000001</v>
      </c>
      <c r="I1355" s="72">
        <v>187114.223</v>
      </c>
      <c r="J1355" s="72">
        <v>189603.93799999999</v>
      </c>
      <c r="K1355" s="72">
        <v>187302.09899999999</v>
      </c>
      <c r="L1355" s="72">
        <v>182166.45300000001</v>
      </c>
      <c r="M1355" s="72">
        <v>179889.179</v>
      </c>
      <c r="N1355" s="72">
        <v>185781.079</v>
      </c>
      <c r="O1355" s="72">
        <v>191476.33900000001</v>
      </c>
      <c r="P1355" s="72">
        <v>166506.709</v>
      </c>
      <c r="Q1355" s="72">
        <v>148040.54500000001</v>
      </c>
      <c r="R1355" s="72">
        <v>145981.34299999999</v>
      </c>
      <c r="S1355" s="72">
        <v>131850.20000000001</v>
      </c>
      <c r="T1355" s="72">
        <v>103527.37</v>
      </c>
      <c r="U1355" s="72">
        <v>73522.375</v>
      </c>
      <c r="V1355" s="72">
        <v>51917.663999999997</v>
      </c>
      <c r="W1355" s="72">
        <v>26209.15</v>
      </c>
      <c r="X1355" s="72">
        <v>11414.901</v>
      </c>
      <c r="Y1355" s="72">
        <v>4072.2469999999998</v>
      </c>
      <c r="Z1355" s="72">
        <v>941.60799999999995</v>
      </c>
      <c r="AA1355" s="72">
        <v>133.26300000000001</v>
      </c>
      <c r="AB1355" s="4">
        <v>1.073</v>
      </c>
      <c r="AD1355" s="1">
        <f t="shared" si="21"/>
        <v>42772.241999999998</v>
      </c>
    </row>
    <row r="1356" spans="1:30" x14ac:dyDescent="0.3">
      <c r="A1356" s="65">
        <v>1355</v>
      </c>
      <c r="B1356" s="66" t="s">
        <v>323</v>
      </c>
      <c r="C1356" s="67" t="s">
        <v>120</v>
      </c>
      <c r="D1356" s="71"/>
      <c r="E1356" s="71">
        <v>935</v>
      </c>
      <c r="F1356" s="71">
        <v>2035</v>
      </c>
      <c r="G1356" s="72">
        <v>170881.42199999999</v>
      </c>
      <c r="H1356" s="72">
        <v>174999.446</v>
      </c>
      <c r="I1356" s="72">
        <v>180551.304</v>
      </c>
      <c r="J1356" s="72">
        <v>186234.51699999999</v>
      </c>
      <c r="K1356" s="72">
        <v>188560.136</v>
      </c>
      <c r="L1356" s="72">
        <v>186417.72700000001</v>
      </c>
      <c r="M1356" s="72">
        <v>180791.541</v>
      </c>
      <c r="N1356" s="72">
        <v>177722.095</v>
      </c>
      <c r="O1356" s="72">
        <v>182980.74600000001</v>
      </c>
      <c r="P1356" s="72">
        <v>187803.26</v>
      </c>
      <c r="Q1356" s="72">
        <v>161891.82999999999</v>
      </c>
      <c r="R1356" s="72">
        <v>142209.33300000001</v>
      </c>
      <c r="S1356" s="72">
        <v>137550.878</v>
      </c>
      <c r="T1356" s="72">
        <v>119956.561</v>
      </c>
      <c r="U1356" s="72">
        <v>88631.584000000003</v>
      </c>
      <c r="V1356" s="72">
        <v>57197.705999999998</v>
      </c>
      <c r="W1356" s="72">
        <v>35414.809000000001</v>
      </c>
      <c r="X1356" s="72">
        <v>14794.703</v>
      </c>
      <c r="Y1356" s="72">
        <v>4804.8559999999998</v>
      </c>
      <c r="Z1356" s="72">
        <v>1170.8489999999999</v>
      </c>
      <c r="AA1356" s="72">
        <v>177.91800000000001</v>
      </c>
      <c r="AB1356" s="4">
        <v>1.867</v>
      </c>
      <c r="AD1356" s="1">
        <f t="shared" si="21"/>
        <v>56365.002</v>
      </c>
    </row>
    <row r="1357" spans="1:30" x14ac:dyDescent="0.3">
      <c r="A1357" s="65">
        <v>1356</v>
      </c>
      <c r="B1357" s="66" t="s">
        <v>323</v>
      </c>
      <c r="C1357" s="67" t="s">
        <v>120</v>
      </c>
      <c r="D1357" s="71"/>
      <c r="E1357" s="71">
        <v>935</v>
      </c>
      <c r="F1357" s="71">
        <v>2040</v>
      </c>
      <c r="G1357" s="72">
        <v>167117.30900000001</v>
      </c>
      <c r="H1357" s="72">
        <v>170120.16099999999</v>
      </c>
      <c r="I1357" s="72">
        <v>174482.141</v>
      </c>
      <c r="J1357" s="72">
        <v>179691.783</v>
      </c>
      <c r="K1357" s="72">
        <v>185136.571</v>
      </c>
      <c r="L1357" s="72">
        <v>187562.64600000001</v>
      </c>
      <c r="M1357" s="72">
        <v>185063.48199999999</v>
      </c>
      <c r="N1357" s="72">
        <v>178803.96599999999</v>
      </c>
      <c r="O1357" s="72">
        <v>175117.033</v>
      </c>
      <c r="P1357" s="72">
        <v>179524.04199999999</v>
      </c>
      <c r="Q1357" s="72">
        <v>183029.44699999999</v>
      </c>
      <c r="R1357" s="72">
        <v>155740.91500000001</v>
      </c>
      <c r="S1357" s="72">
        <v>134042.348</v>
      </c>
      <c r="T1357" s="72">
        <v>125624.33500000001</v>
      </c>
      <c r="U1357" s="72">
        <v>103660.41499999999</v>
      </c>
      <c r="V1357" s="72">
        <v>69919.813999999998</v>
      </c>
      <c r="W1357" s="72">
        <v>39632.811999999998</v>
      </c>
      <c r="X1357" s="72">
        <v>20271.184000000001</v>
      </c>
      <c r="Y1357" s="72">
        <v>6405.0060000000003</v>
      </c>
      <c r="Z1357" s="72">
        <v>1421.0640000000001</v>
      </c>
      <c r="AA1357" s="72">
        <v>225.42400000000001</v>
      </c>
      <c r="AB1357" s="4">
        <v>2.88</v>
      </c>
      <c r="AD1357" s="1">
        <f t="shared" si="21"/>
        <v>67958.37</v>
      </c>
    </row>
    <row r="1358" spans="1:30" x14ac:dyDescent="0.3">
      <c r="A1358" s="65">
        <v>1357</v>
      </c>
      <c r="B1358" s="66" t="s">
        <v>323</v>
      </c>
      <c r="C1358" s="67" t="s">
        <v>120</v>
      </c>
      <c r="D1358" s="71"/>
      <c r="E1358" s="71">
        <v>935</v>
      </c>
      <c r="F1358" s="71">
        <v>2045</v>
      </c>
      <c r="G1358" s="72">
        <v>163923.818</v>
      </c>
      <c r="H1358" s="72">
        <v>166427.62</v>
      </c>
      <c r="I1358" s="72">
        <v>169638.932</v>
      </c>
      <c r="J1358" s="72">
        <v>173662.429</v>
      </c>
      <c r="K1358" s="72">
        <v>178568.712</v>
      </c>
      <c r="L1358" s="72">
        <v>184088.85</v>
      </c>
      <c r="M1358" s="72">
        <v>186299.31700000001</v>
      </c>
      <c r="N1358" s="72">
        <v>183214.20199999999</v>
      </c>
      <c r="O1358" s="72">
        <v>176345.30900000001</v>
      </c>
      <c r="P1358" s="72">
        <v>171873.17</v>
      </c>
      <c r="Q1358" s="72">
        <v>174984.454</v>
      </c>
      <c r="R1358" s="72">
        <v>176601.55300000001</v>
      </c>
      <c r="S1358" s="72">
        <v>147199.73499999999</v>
      </c>
      <c r="T1358" s="72">
        <v>122640.429</v>
      </c>
      <c r="U1358" s="72">
        <v>109330.11599999999</v>
      </c>
      <c r="V1358" s="72">
        <v>82941.406000000003</v>
      </c>
      <c r="W1358" s="72">
        <v>49384.892999999996</v>
      </c>
      <c r="X1358" s="72">
        <v>23157.724999999999</v>
      </c>
      <c r="Y1358" s="72">
        <v>8921.0049999999992</v>
      </c>
      <c r="Z1358" s="72">
        <v>1951.77</v>
      </c>
      <c r="AA1358" s="72">
        <v>279.733</v>
      </c>
      <c r="AB1358" s="4">
        <v>5</v>
      </c>
      <c r="AD1358" s="1">
        <f t="shared" si="21"/>
        <v>83700.125999999989</v>
      </c>
    </row>
    <row r="1359" spans="1:30" x14ac:dyDescent="0.3">
      <c r="A1359" s="65">
        <v>1358</v>
      </c>
      <c r="B1359" s="66" t="s">
        <v>323</v>
      </c>
      <c r="C1359" s="67" t="s">
        <v>120</v>
      </c>
      <c r="D1359" s="71"/>
      <c r="E1359" s="71">
        <v>935</v>
      </c>
      <c r="F1359" s="71">
        <v>2050</v>
      </c>
      <c r="G1359" s="72">
        <v>160067.44099999999</v>
      </c>
      <c r="H1359" s="72">
        <v>163297.04699999999</v>
      </c>
      <c r="I1359" s="72">
        <v>165977.60800000001</v>
      </c>
      <c r="J1359" s="72">
        <v>168855.61600000001</v>
      </c>
      <c r="K1359" s="72">
        <v>172565.00700000001</v>
      </c>
      <c r="L1359" s="72">
        <v>177538.859</v>
      </c>
      <c r="M1359" s="72">
        <v>182876.853</v>
      </c>
      <c r="N1359" s="72">
        <v>184547.992</v>
      </c>
      <c r="O1359" s="72">
        <v>180856.611</v>
      </c>
      <c r="P1359" s="72">
        <v>173246.82399999999</v>
      </c>
      <c r="Q1359" s="72">
        <v>167599.83199999999</v>
      </c>
      <c r="R1359" s="72">
        <v>168898.75700000001</v>
      </c>
      <c r="S1359" s="72">
        <v>167642.02799999999</v>
      </c>
      <c r="T1359" s="72">
        <v>135258.144</v>
      </c>
      <c r="U1359" s="72">
        <v>107126.24</v>
      </c>
      <c r="V1359" s="72">
        <v>88495.221999999994</v>
      </c>
      <c r="W1359" s="72">
        <v>59692.637000000002</v>
      </c>
      <c r="X1359" s="72">
        <v>29547.953000000001</v>
      </c>
      <c r="Y1359" s="72">
        <v>10480.398999999999</v>
      </c>
      <c r="Z1359" s="72">
        <v>2771.8240000000001</v>
      </c>
      <c r="AA1359" s="72">
        <v>385.02699999999999</v>
      </c>
      <c r="AB1359" s="4">
        <v>8.5489999999999995</v>
      </c>
      <c r="AD1359" s="1">
        <f t="shared" si="21"/>
        <v>102886.389</v>
      </c>
    </row>
    <row r="1360" spans="1:30" x14ac:dyDescent="0.3">
      <c r="A1360" s="65">
        <v>1359</v>
      </c>
      <c r="B1360" s="66" t="s">
        <v>323</v>
      </c>
      <c r="C1360" s="67" t="s">
        <v>120</v>
      </c>
      <c r="D1360" s="71"/>
      <c r="E1360" s="71">
        <v>935</v>
      </c>
      <c r="F1360" s="71">
        <v>2055</v>
      </c>
      <c r="G1360" s="72">
        <v>155007.30499999999</v>
      </c>
      <c r="H1360" s="72">
        <v>159505.997</v>
      </c>
      <c r="I1360" s="72">
        <v>162884.345</v>
      </c>
      <c r="J1360" s="72">
        <v>165247.20499999999</v>
      </c>
      <c r="K1360" s="72">
        <v>167835.288</v>
      </c>
      <c r="L1360" s="72">
        <v>171616.948</v>
      </c>
      <c r="M1360" s="72">
        <v>176424.19899999999</v>
      </c>
      <c r="N1360" s="72">
        <v>181244.201</v>
      </c>
      <c r="O1360" s="72">
        <v>182335.26500000001</v>
      </c>
      <c r="P1360" s="72">
        <v>177883.83100000001</v>
      </c>
      <c r="Q1360" s="72">
        <v>169142.74400000001</v>
      </c>
      <c r="R1360" s="72">
        <v>161866.299</v>
      </c>
      <c r="S1360" s="72">
        <v>160444.69699999999</v>
      </c>
      <c r="T1360" s="72">
        <v>155021.057</v>
      </c>
      <c r="U1360" s="72">
        <v>118952.512</v>
      </c>
      <c r="V1360" s="72">
        <v>87346.851999999999</v>
      </c>
      <c r="W1360" s="72">
        <v>64767.303</v>
      </c>
      <c r="X1360" s="72">
        <v>36618.696000000004</v>
      </c>
      <c r="Y1360" s="72">
        <v>13790.759</v>
      </c>
      <c r="Z1360" s="72">
        <v>3382.4839999999999</v>
      </c>
      <c r="AA1360" s="72">
        <v>556.19399999999996</v>
      </c>
      <c r="AB1360" s="4" t="s">
        <v>291</v>
      </c>
      <c r="AD1360" s="1">
        <f t="shared" si="21"/>
        <v>119115.43600000002</v>
      </c>
    </row>
    <row r="1361" spans="1:30" x14ac:dyDescent="0.3">
      <c r="A1361" s="65">
        <v>1360</v>
      </c>
      <c r="B1361" s="66" t="s">
        <v>323</v>
      </c>
      <c r="C1361" s="67" t="s">
        <v>120</v>
      </c>
      <c r="D1361" s="71"/>
      <c r="E1361" s="71">
        <v>935</v>
      </c>
      <c r="F1361" s="71">
        <v>2060</v>
      </c>
      <c r="G1361" s="72">
        <v>149660.57</v>
      </c>
      <c r="H1361" s="72">
        <v>154504.85200000001</v>
      </c>
      <c r="I1361" s="72">
        <v>159127.16099999999</v>
      </c>
      <c r="J1361" s="72">
        <v>162204.30799999999</v>
      </c>
      <c r="K1361" s="72">
        <v>164297.79399999999</v>
      </c>
      <c r="L1361" s="72">
        <v>166962.04999999999</v>
      </c>
      <c r="M1361" s="72">
        <v>170593.603</v>
      </c>
      <c r="N1361" s="72">
        <v>174919.04500000001</v>
      </c>
      <c r="O1361" s="72">
        <v>179180.16200000001</v>
      </c>
      <c r="P1361" s="72">
        <v>179538.48300000001</v>
      </c>
      <c r="Q1361" s="72">
        <v>173931.67499999999</v>
      </c>
      <c r="R1361" s="72">
        <v>163627.55799999999</v>
      </c>
      <c r="S1361" s="72">
        <v>153919.29300000001</v>
      </c>
      <c r="T1361" s="72">
        <v>148588.894</v>
      </c>
      <c r="U1361" s="72">
        <v>137600.829</v>
      </c>
      <c r="V1361" s="72">
        <v>97982.569000000003</v>
      </c>
      <c r="W1361" s="72">
        <v>64606.269</v>
      </c>
      <c r="X1361" s="72">
        <v>40632.555999999997</v>
      </c>
      <c r="Y1361" s="72">
        <v>17637.848999999998</v>
      </c>
      <c r="Z1361" s="72">
        <v>4618.6890000000003</v>
      </c>
      <c r="AA1361" s="72">
        <v>720.67200000000003</v>
      </c>
      <c r="AB1361" s="4" t="s">
        <v>291</v>
      </c>
      <c r="AD1361" s="1">
        <f t="shared" si="21"/>
        <v>128216.035</v>
      </c>
    </row>
    <row r="1362" spans="1:30" x14ac:dyDescent="0.3">
      <c r="A1362" s="65">
        <v>1361</v>
      </c>
      <c r="B1362" s="66" t="s">
        <v>323</v>
      </c>
      <c r="C1362" s="67" t="s">
        <v>120</v>
      </c>
      <c r="D1362" s="71"/>
      <c r="E1362" s="71">
        <v>935</v>
      </c>
      <c r="F1362" s="71">
        <v>2065</v>
      </c>
      <c r="G1362" s="72">
        <v>145254.63800000001</v>
      </c>
      <c r="H1362" s="72">
        <v>149213.24</v>
      </c>
      <c r="I1362" s="72">
        <v>154159.701</v>
      </c>
      <c r="J1362" s="72">
        <v>158496.16699999999</v>
      </c>
      <c r="K1362" s="72">
        <v>161323.50099999999</v>
      </c>
      <c r="L1362" s="72">
        <v>163495.033</v>
      </c>
      <c r="M1362" s="72">
        <v>166026.505</v>
      </c>
      <c r="N1362" s="72">
        <v>169214.79300000001</v>
      </c>
      <c r="O1362" s="72">
        <v>173022.51699999999</v>
      </c>
      <c r="P1362" s="72">
        <v>176573.86300000001</v>
      </c>
      <c r="Q1362" s="72">
        <v>175815.315</v>
      </c>
      <c r="R1362" s="72">
        <v>168617.78099999999</v>
      </c>
      <c r="S1362" s="72">
        <v>155987.84400000001</v>
      </c>
      <c r="T1362" s="72">
        <v>142799.82699999999</v>
      </c>
      <c r="U1362" s="72">
        <v>132270.701</v>
      </c>
      <c r="V1362" s="72">
        <v>114834.321</v>
      </c>
      <c r="W1362" s="72">
        <v>73470.106</v>
      </c>
      <c r="X1362" s="72">
        <v>41108.411</v>
      </c>
      <c r="Y1362" s="72">
        <v>20158.212</v>
      </c>
      <c r="Z1362" s="72">
        <v>6123.7690000000002</v>
      </c>
      <c r="AA1362" s="72">
        <v>1011.497</v>
      </c>
      <c r="AB1362" s="4" t="s">
        <v>291</v>
      </c>
      <c r="AD1362" s="1">
        <f t="shared" si="21"/>
        <v>141871.995</v>
      </c>
    </row>
    <row r="1363" spans="1:30" x14ac:dyDescent="0.3">
      <c r="A1363" s="65">
        <v>1362</v>
      </c>
      <c r="B1363" s="66" t="s">
        <v>323</v>
      </c>
      <c r="C1363" s="67" t="s">
        <v>120</v>
      </c>
      <c r="D1363" s="71"/>
      <c r="E1363" s="71">
        <v>935</v>
      </c>
      <c r="F1363" s="71">
        <v>2070</v>
      </c>
      <c r="G1363" s="72">
        <v>141708.16399999999</v>
      </c>
      <c r="H1363" s="72">
        <v>144855.33300000001</v>
      </c>
      <c r="I1363" s="72">
        <v>148900.02900000001</v>
      </c>
      <c r="J1363" s="72">
        <v>153577.307</v>
      </c>
      <c r="K1363" s="72">
        <v>157681.30300000001</v>
      </c>
      <c r="L1363" s="72">
        <v>160586.788</v>
      </c>
      <c r="M1363" s="72">
        <v>162640.30300000001</v>
      </c>
      <c r="N1363" s="72">
        <v>164766.81899999999</v>
      </c>
      <c r="O1363" s="72">
        <v>167480.37100000001</v>
      </c>
      <c r="P1363" s="72">
        <v>170629.66200000001</v>
      </c>
      <c r="Q1363" s="72">
        <v>173100.52299999999</v>
      </c>
      <c r="R1363" s="72">
        <v>170797.70499999999</v>
      </c>
      <c r="S1363" s="72">
        <v>161236.95300000001</v>
      </c>
      <c r="T1363" s="72">
        <v>145248.56099999999</v>
      </c>
      <c r="U1363" s="72">
        <v>127458.652</v>
      </c>
      <c r="V1363" s="72">
        <v>110909.726</v>
      </c>
      <c r="W1363" s="72">
        <v>87574.951000000001</v>
      </c>
      <c r="X1363" s="72">
        <v>47550.286</v>
      </c>
      <c r="Y1363" s="72">
        <v>20805.787</v>
      </c>
      <c r="Z1363" s="72">
        <v>7241.45</v>
      </c>
      <c r="AA1363" s="72">
        <v>1392.873</v>
      </c>
      <c r="AB1363" s="4" t="s">
        <v>291</v>
      </c>
      <c r="AD1363" s="1">
        <f t="shared" si="21"/>
        <v>164565.34700000001</v>
      </c>
    </row>
    <row r="1364" spans="1:30" x14ac:dyDescent="0.3">
      <c r="A1364" s="65">
        <v>1363</v>
      </c>
      <c r="B1364" s="66" t="s">
        <v>323</v>
      </c>
      <c r="C1364" s="67" t="s">
        <v>120</v>
      </c>
      <c r="D1364" s="71"/>
      <c r="E1364" s="71">
        <v>935</v>
      </c>
      <c r="F1364" s="71">
        <v>2075</v>
      </c>
      <c r="G1364" s="72">
        <v>138612.46100000001</v>
      </c>
      <c r="H1364" s="72">
        <v>141350.11799999999</v>
      </c>
      <c r="I1364" s="72">
        <v>144570.326</v>
      </c>
      <c r="J1364" s="72">
        <v>148364.147</v>
      </c>
      <c r="K1364" s="72">
        <v>152829.13</v>
      </c>
      <c r="L1364" s="72">
        <v>157010.285</v>
      </c>
      <c r="M1364" s="72">
        <v>159811.23000000001</v>
      </c>
      <c r="N1364" s="72">
        <v>161496.32800000001</v>
      </c>
      <c r="O1364" s="72">
        <v>163191.943</v>
      </c>
      <c r="P1364" s="72">
        <v>165302.796</v>
      </c>
      <c r="Q1364" s="72">
        <v>167449.905</v>
      </c>
      <c r="R1364" s="72">
        <v>168426.51300000001</v>
      </c>
      <c r="S1364" s="72">
        <v>163835.351</v>
      </c>
      <c r="T1364" s="72">
        <v>150836.14600000001</v>
      </c>
      <c r="U1364" s="72">
        <v>130362.936</v>
      </c>
      <c r="V1364" s="72">
        <v>107351.435</v>
      </c>
      <c r="W1364" s="72">
        <v>85143.756999999998</v>
      </c>
      <c r="X1364" s="72">
        <v>57922.618999999999</v>
      </c>
      <c r="Y1364" s="72">
        <v>24598.917000000001</v>
      </c>
      <c r="Z1364" s="72">
        <v>7682.1790000000001</v>
      </c>
      <c r="AA1364" s="72">
        <v>1734.4870000000001</v>
      </c>
      <c r="AB1364" s="4" t="s">
        <v>291</v>
      </c>
      <c r="AD1364" s="1">
        <f t="shared" si="21"/>
        <v>177081.959</v>
      </c>
    </row>
    <row r="1365" spans="1:30" x14ac:dyDescent="0.3">
      <c r="A1365" s="65">
        <v>1364</v>
      </c>
      <c r="B1365" s="66" t="s">
        <v>323</v>
      </c>
      <c r="C1365" s="67" t="s">
        <v>120</v>
      </c>
      <c r="D1365" s="71"/>
      <c r="E1365" s="71">
        <v>935</v>
      </c>
      <c r="F1365" s="71">
        <v>2080</v>
      </c>
      <c r="G1365" s="72">
        <v>135367.753</v>
      </c>
      <c r="H1365" s="72">
        <v>138290.71799999999</v>
      </c>
      <c r="I1365" s="72">
        <v>141090.66</v>
      </c>
      <c r="J1365" s="72">
        <v>144078.315</v>
      </c>
      <c r="K1365" s="72">
        <v>147680.734</v>
      </c>
      <c r="L1365" s="72">
        <v>152223.576</v>
      </c>
      <c r="M1365" s="72">
        <v>156310.424</v>
      </c>
      <c r="N1365" s="72">
        <v>158774.46900000001</v>
      </c>
      <c r="O1365" s="72">
        <v>160070.32199999999</v>
      </c>
      <c r="P1365" s="72">
        <v>161216.74799999999</v>
      </c>
      <c r="Q1365" s="72">
        <v>162407.76300000001</v>
      </c>
      <c r="R1365" s="72">
        <v>163164.49900000001</v>
      </c>
      <c r="S1365" s="72">
        <v>161924.74400000001</v>
      </c>
      <c r="T1365" s="72">
        <v>153962.53</v>
      </c>
      <c r="U1365" s="72">
        <v>136269.44399999999</v>
      </c>
      <c r="V1365" s="72">
        <v>110626.852</v>
      </c>
      <c r="W1365" s="72">
        <v>82855.558999999994</v>
      </c>
      <c r="X1365" s="72">
        <v>56776.631000000001</v>
      </c>
      <c r="Y1365" s="72">
        <v>30730.036</v>
      </c>
      <c r="Z1365" s="72">
        <v>9314.5310000000009</v>
      </c>
      <c r="AA1365" s="72">
        <v>1951.29</v>
      </c>
      <c r="AB1365" s="4" t="s">
        <v>291</v>
      </c>
      <c r="AD1365" s="1">
        <f t="shared" si="21"/>
        <v>181628.04699999999</v>
      </c>
    </row>
    <row r="1366" spans="1:30" x14ac:dyDescent="0.3">
      <c r="A1366" s="65">
        <v>1365</v>
      </c>
      <c r="B1366" s="66" t="s">
        <v>323</v>
      </c>
      <c r="C1366" s="67" t="s">
        <v>120</v>
      </c>
      <c r="D1366" s="71"/>
      <c r="E1366" s="71">
        <v>935</v>
      </c>
      <c r="F1366" s="71">
        <v>2085</v>
      </c>
      <c r="G1366" s="72">
        <v>131819.10200000001</v>
      </c>
      <c r="H1366" s="72">
        <v>135078.95499999999</v>
      </c>
      <c r="I1366" s="72">
        <v>138055.36900000001</v>
      </c>
      <c r="J1366" s="72">
        <v>140640.55499999999</v>
      </c>
      <c r="K1366" s="72">
        <v>143455.65299999999</v>
      </c>
      <c r="L1366" s="72">
        <v>147137.60699999999</v>
      </c>
      <c r="M1366" s="72">
        <v>151598.18900000001</v>
      </c>
      <c r="N1366" s="72">
        <v>155376.72500000001</v>
      </c>
      <c r="O1366" s="72">
        <v>157486.60200000001</v>
      </c>
      <c r="P1366" s="72">
        <v>158283.85800000001</v>
      </c>
      <c r="Q1366" s="72">
        <v>158590.17499999999</v>
      </c>
      <c r="R1366" s="72">
        <v>158498.64600000001</v>
      </c>
      <c r="S1366" s="72">
        <v>157191.69399999999</v>
      </c>
      <c r="T1366" s="72">
        <v>152670.522</v>
      </c>
      <c r="U1366" s="72">
        <v>140004.671</v>
      </c>
      <c r="V1366" s="72">
        <v>116691.705</v>
      </c>
      <c r="W1366" s="72">
        <v>86213.846000000005</v>
      </c>
      <c r="X1366" s="72">
        <v>55620.061999999998</v>
      </c>
      <c r="Y1366" s="72">
        <v>30518.089</v>
      </c>
      <c r="Z1366" s="72">
        <v>11973.769</v>
      </c>
      <c r="AA1366" s="72">
        <v>2396.4140000000002</v>
      </c>
      <c r="AB1366" s="4" t="s">
        <v>291</v>
      </c>
      <c r="AD1366" s="1">
        <f t="shared" si="21"/>
        <v>186722.18</v>
      </c>
    </row>
    <row r="1367" spans="1:30" x14ac:dyDescent="0.3">
      <c r="A1367" s="65">
        <v>1366</v>
      </c>
      <c r="B1367" s="66" t="s">
        <v>323</v>
      </c>
      <c r="C1367" s="67" t="s">
        <v>120</v>
      </c>
      <c r="D1367" s="71"/>
      <c r="E1367" s="71">
        <v>935</v>
      </c>
      <c r="F1367" s="71">
        <v>2090</v>
      </c>
      <c r="G1367" s="72">
        <v>128067.682</v>
      </c>
      <c r="H1367" s="72">
        <v>131560.106</v>
      </c>
      <c r="I1367" s="72">
        <v>134866.49600000001</v>
      </c>
      <c r="J1367" s="72">
        <v>137644.75599999999</v>
      </c>
      <c r="K1367" s="72">
        <v>140075.079</v>
      </c>
      <c r="L1367" s="72">
        <v>142969.196</v>
      </c>
      <c r="M1367" s="72">
        <v>146582.136</v>
      </c>
      <c r="N1367" s="72">
        <v>150765.20800000001</v>
      </c>
      <c r="O1367" s="72">
        <v>154221.198</v>
      </c>
      <c r="P1367" s="72">
        <v>155877.655</v>
      </c>
      <c r="Q1367" s="72">
        <v>155909.94200000001</v>
      </c>
      <c r="R1367" s="72">
        <v>155041.93900000001</v>
      </c>
      <c r="S1367" s="72">
        <v>153051.31899999999</v>
      </c>
      <c r="T1367" s="72">
        <v>148686.73800000001</v>
      </c>
      <c r="U1367" s="72">
        <v>139528.69</v>
      </c>
      <c r="V1367" s="72">
        <v>121031.833</v>
      </c>
      <c r="W1367" s="72">
        <v>92063.130999999994</v>
      </c>
      <c r="X1367" s="72">
        <v>58618.998</v>
      </c>
      <c r="Y1367" s="72">
        <v>30226.780999999999</v>
      </c>
      <c r="Z1367" s="72">
        <v>12138.992</v>
      </c>
      <c r="AA1367" s="72">
        <v>3134.6210000000001</v>
      </c>
      <c r="AB1367" s="4" t="s">
        <v>291</v>
      </c>
      <c r="AD1367" s="1">
        <f t="shared" si="21"/>
        <v>196182.52299999999</v>
      </c>
    </row>
    <row r="1368" spans="1:30" x14ac:dyDescent="0.3">
      <c r="A1368" s="65">
        <v>1367</v>
      </c>
      <c r="B1368" s="66" t="s">
        <v>323</v>
      </c>
      <c r="C1368" s="67" t="s">
        <v>120</v>
      </c>
      <c r="D1368" s="71"/>
      <c r="E1368" s="71">
        <v>935</v>
      </c>
      <c r="F1368" s="71">
        <v>2095</v>
      </c>
      <c r="G1368" s="72">
        <v>124592.88099999999</v>
      </c>
      <c r="H1368" s="72">
        <v>127835.948</v>
      </c>
      <c r="I1368" s="72">
        <v>131368.698</v>
      </c>
      <c r="J1368" s="72">
        <v>134494.06700000001</v>
      </c>
      <c r="K1368" s="72">
        <v>137132.9</v>
      </c>
      <c r="L1368" s="72">
        <v>139640.106</v>
      </c>
      <c r="M1368" s="72">
        <v>142476.05100000001</v>
      </c>
      <c r="N1368" s="72">
        <v>145842.65400000001</v>
      </c>
      <c r="O1368" s="72">
        <v>149736.826</v>
      </c>
      <c r="P1368" s="72">
        <v>152778.81099999999</v>
      </c>
      <c r="Q1368" s="72">
        <v>153735.03400000001</v>
      </c>
      <c r="R1368" s="72">
        <v>152690.98800000001</v>
      </c>
      <c r="S1368" s="72">
        <v>150080.49299999999</v>
      </c>
      <c r="T1368" s="72">
        <v>145259.44200000001</v>
      </c>
      <c r="U1368" s="72">
        <v>136517.576</v>
      </c>
      <c r="V1368" s="72">
        <v>121471.163</v>
      </c>
      <c r="W1368" s="72">
        <v>96675.061000000002</v>
      </c>
      <c r="X1368" s="72">
        <v>63565.675000000003</v>
      </c>
      <c r="Y1368" s="72">
        <v>32369.045999999998</v>
      </c>
      <c r="Z1368" s="72">
        <v>12224.772999999999</v>
      </c>
      <c r="AA1368" s="72">
        <v>3425.0039999999999</v>
      </c>
      <c r="AB1368" s="4">
        <v>0.111</v>
      </c>
      <c r="AD1368" s="1">
        <f t="shared" si="21"/>
        <v>208259.66999999998</v>
      </c>
    </row>
    <row r="1369" spans="1:30" x14ac:dyDescent="0.3">
      <c r="A1369" s="65">
        <v>1368</v>
      </c>
      <c r="B1369" s="66" t="s">
        <v>323</v>
      </c>
      <c r="C1369" s="67" t="s">
        <v>120</v>
      </c>
      <c r="D1369" s="71"/>
      <c r="E1369" s="71">
        <v>935</v>
      </c>
      <c r="F1369" s="71">
        <v>2100</v>
      </c>
      <c r="G1369" s="72">
        <v>121608.829</v>
      </c>
      <c r="H1369" s="72">
        <v>124385.81</v>
      </c>
      <c r="I1369" s="72">
        <v>127664.694</v>
      </c>
      <c r="J1369" s="72">
        <v>131033.27099999999</v>
      </c>
      <c r="K1369" s="72">
        <v>134034.04699999999</v>
      </c>
      <c r="L1369" s="72">
        <v>136745.598</v>
      </c>
      <c r="M1369" s="72">
        <v>139204.07999999999</v>
      </c>
      <c r="N1369" s="72">
        <v>141822.52900000001</v>
      </c>
      <c r="O1369" s="72">
        <v>144935.47500000001</v>
      </c>
      <c r="P1369" s="72">
        <v>148459.774</v>
      </c>
      <c r="Q1369" s="72">
        <v>150864.05300000001</v>
      </c>
      <c r="R1369" s="72">
        <v>150832.50099999999</v>
      </c>
      <c r="S1369" s="72">
        <v>148193.46</v>
      </c>
      <c r="T1369" s="72">
        <v>142975.967</v>
      </c>
      <c r="U1369" s="72">
        <v>134062.52499999999</v>
      </c>
      <c r="V1369" s="72">
        <v>119690.29399999999</v>
      </c>
      <c r="W1369" s="72">
        <v>98008.604000000007</v>
      </c>
      <c r="X1369" s="72">
        <v>67894.478000000003</v>
      </c>
      <c r="Y1369" s="72">
        <v>35830.478000000003</v>
      </c>
      <c r="Z1369" s="72">
        <v>13378.053</v>
      </c>
      <c r="AA1369" s="72">
        <v>3606.0160000000001</v>
      </c>
      <c r="AB1369" s="4">
        <v>0.122</v>
      </c>
      <c r="AD1369" s="1">
        <f t="shared" si="21"/>
        <v>218717.75100000002</v>
      </c>
    </row>
    <row r="1370" spans="1:30" x14ac:dyDescent="0.3">
      <c r="A1370" s="65">
        <v>1369</v>
      </c>
      <c r="B1370" s="66" t="s">
        <v>323</v>
      </c>
      <c r="C1370" s="70" t="s">
        <v>121</v>
      </c>
      <c r="D1370" s="71"/>
      <c r="E1370" s="71">
        <v>906</v>
      </c>
      <c r="F1370" s="71">
        <v>2015</v>
      </c>
      <c r="G1370" s="72">
        <v>51763.64</v>
      </c>
      <c r="H1370" s="72">
        <v>50089.014999999999</v>
      </c>
      <c r="I1370" s="72">
        <v>48335.72</v>
      </c>
      <c r="J1370" s="72">
        <v>49794.082000000002</v>
      </c>
      <c r="K1370" s="72">
        <v>60634.071000000004</v>
      </c>
      <c r="L1370" s="72">
        <v>74430.817999999999</v>
      </c>
      <c r="M1370" s="72">
        <v>60597.271000000001</v>
      </c>
      <c r="N1370" s="72">
        <v>57697.430999999997</v>
      </c>
      <c r="O1370" s="72">
        <v>70411.364000000001</v>
      </c>
      <c r="P1370" s="72">
        <v>72069.922999999995</v>
      </c>
      <c r="Q1370" s="72">
        <v>60277.455999999998</v>
      </c>
      <c r="R1370" s="72">
        <v>48424.334000000003</v>
      </c>
      <c r="S1370" s="72">
        <v>47091.533000000003</v>
      </c>
      <c r="T1370" s="72">
        <v>32822.578999999998</v>
      </c>
      <c r="U1370" s="72">
        <v>22333.944</v>
      </c>
      <c r="V1370" s="72">
        <v>15779.564</v>
      </c>
      <c r="W1370" s="72">
        <v>9058.3850000000002</v>
      </c>
      <c r="X1370" s="72">
        <v>3874.962</v>
      </c>
      <c r="Y1370" s="72">
        <v>1093.903</v>
      </c>
      <c r="Z1370" s="72">
        <v>211.24600000000001</v>
      </c>
      <c r="AA1370" s="72">
        <v>22.353999999999999</v>
      </c>
      <c r="AB1370" s="4">
        <v>0.14399999999999999</v>
      </c>
      <c r="AD1370" s="1">
        <f t="shared" si="21"/>
        <v>14260.993999999999</v>
      </c>
    </row>
    <row r="1371" spans="1:30" x14ac:dyDescent="0.3">
      <c r="A1371" s="65">
        <v>1370</v>
      </c>
      <c r="B1371" s="66" t="s">
        <v>323</v>
      </c>
      <c r="C1371" s="70" t="s">
        <v>121</v>
      </c>
      <c r="D1371" s="71"/>
      <c r="E1371" s="71">
        <v>906</v>
      </c>
      <c r="F1371" s="71">
        <v>2020</v>
      </c>
      <c r="G1371" s="72">
        <v>48837.286999999997</v>
      </c>
      <c r="H1371" s="72">
        <v>51676.811000000002</v>
      </c>
      <c r="I1371" s="72">
        <v>50013.163999999997</v>
      </c>
      <c r="J1371" s="72">
        <v>48209.192999999999</v>
      </c>
      <c r="K1371" s="72">
        <v>49561.470999999998</v>
      </c>
      <c r="L1371" s="72">
        <v>60321.411</v>
      </c>
      <c r="M1371" s="72">
        <v>74035.710000000006</v>
      </c>
      <c r="N1371" s="72">
        <v>60228.584000000003</v>
      </c>
      <c r="O1371" s="72">
        <v>57263.915000000001</v>
      </c>
      <c r="P1371" s="72">
        <v>69673.433000000005</v>
      </c>
      <c r="Q1371" s="72">
        <v>70895.888000000006</v>
      </c>
      <c r="R1371" s="72">
        <v>58666.451000000001</v>
      </c>
      <c r="S1371" s="72">
        <v>46157.773999999998</v>
      </c>
      <c r="T1371" s="72">
        <v>43197.839</v>
      </c>
      <c r="U1371" s="72">
        <v>28214.681</v>
      </c>
      <c r="V1371" s="72">
        <v>17201.642</v>
      </c>
      <c r="W1371" s="72">
        <v>10499.643</v>
      </c>
      <c r="X1371" s="72">
        <v>4905.8680000000004</v>
      </c>
      <c r="Y1371" s="72">
        <v>1532.758</v>
      </c>
      <c r="Z1371" s="72">
        <v>284.72899999999998</v>
      </c>
      <c r="AA1371" s="72">
        <v>33.253</v>
      </c>
      <c r="AB1371" s="4">
        <v>0.20200000000000001</v>
      </c>
      <c r="AD1371" s="1">
        <f t="shared" si="21"/>
        <v>17256.453000000001</v>
      </c>
    </row>
    <row r="1372" spans="1:30" x14ac:dyDescent="0.3">
      <c r="A1372" s="65">
        <v>1371</v>
      </c>
      <c r="B1372" s="66" t="s">
        <v>323</v>
      </c>
      <c r="C1372" s="70" t="s">
        <v>121</v>
      </c>
      <c r="D1372" s="71"/>
      <c r="E1372" s="71">
        <v>906</v>
      </c>
      <c r="F1372" s="71">
        <v>2025</v>
      </c>
      <c r="G1372" s="72">
        <v>44531.065000000002</v>
      </c>
      <c r="H1372" s="72">
        <v>48752.474999999999</v>
      </c>
      <c r="I1372" s="72">
        <v>51603.154999999999</v>
      </c>
      <c r="J1372" s="72">
        <v>49893.874000000003</v>
      </c>
      <c r="K1372" s="72">
        <v>47994.879000000001</v>
      </c>
      <c r="L1372" s="72">
        <v>49305.171999999999</v>
      </c>
      <c r="M1372" s="72">
        <v>60009.777000000002</v>
      </c>
      <c r="N1372" s="72">
        <v>73625.933999999994</v>
      </c>
      <c r="O1372" s="72">
        <v>59808.857000000004</v>
      </c>
      <c r="P1372" s="72">
        <v>56703.019</v>
      </c>
      <c r="Q1372" s="72">
        <v>68618.64</v>
      </c>
      <c r="R1372" s="72">
        <v>69126.745999999999</v>
      </c>
      <c r="S1372" s="72">
        <v>56106.686000000002</v>
      </c>
      <c r="T1372" s="72">
        <v>42578.749000000003</v>
      </c>
      <c r="U1372" s="72">
        <v>37408.341</v>
      </c>
      <c r="V1372" s="72">
        <v>22100.778999999999</v>
      </c>
      <c r="W1372" s="72">
        <v>11735.172</v>
      </c>
      <c r="X1372" s="72">
        <v>5843.07</v>
      </c>
      <c r="Y1372" s="72">
        <v>1996.8119999999999</v>
      </c>
      <c r="Z1372" s="72">
        <v>414.59300000000002</v>
      </c>
      <c r="AA1372" s="72">
        <v>46.122999999999998</v>
      </c>
      <c r="AB1372" s="4">
        <v>0.25</v>
      </c>
      <c r="AD1372" s="1">
        <f t="shared" si="21"/>
        <v>20036.019999999997</v>
      </c>
    </row>
    <row r="1373" spans="1:30" x14ac:dyDescent="0.3">
      <c r="A1373" s="65">
        <v>1372</v>
      </c>
      <c r="B1373" s="66" t="s">
        <v>323</v>
      </c>
      <c r="C1373" s="70" t="s">
        <v>121</v>
      </c>
      <c r="D1373" s="71"/>
      <c r="E1373" s="71">
        <v>906</v>
      </c>
      <c r="F1373" s="71">
        <v>2030</v>
      </c>
      <c r="G1373" s="72">
        <v>41467.508999999998</v>
      </c>
      <c r="H1373" s="72">
        <v>44461.035000000003</v>
      </c>
      <c r="I1373" s="72">
        <v>48689.688000000002</v>
      </c>
      <c r="J1373" s="72">
        <v>51489.752</v>
      </c>
      <c r="K1373" s="72">
        <v>49699.464999999997</v>
      </c>
      <c r="L1373" s="72">
        <v>47764.264999999999</v>
      </c>
      <c r="M1373" s="72">
        <v>49058.298000000003</v>
      </c>
      <c r="N1373" s="72">
        <v>59693.853999999999</v>
      </c>
      <c r="O1373" s="72">
        <v>73158.191999999995</v>
      </c>
      <c r="P1373" s="72">
        <v>59267.317999999999</v>
      </c>
      <c r="Q1373" s="72">
        <v>55904.68</v>
      </c>
      <c r="R1373" s="72">
        <v>67032.797000000006</v>
      </c>
      <c r="S1373" s="72">
        <v>66313.820000000007</v>
      </c>
      <c r="T1373" s="72">
        <v>52055.010999999999</v>
      </c>
      <c r="U1373" s="72">
        <v>37246.391000000003</v>
      </c>
      <c r="V1373" s="72">
        <v>29595.562000000002</v>
      </c>
      <c r="W1373" s="72">
        <v>15407.848</v>
      </c>
      <c r="X1373" s="72">
        <v>6724.3680000000004</v>
      </c>
      <c r="Y1373" s="72">
        <v>2453.998</v>
      </c>
      <c r="Z1373" s="72">
        <v>555.95299999999997</v>
      </c>
      <c r="AA1373" s="72">
        <v>68.106999999999999</v>
      </c>
      <c r="AB1373" s="4">
        <v>0.23699999999999999</v>
      </c>
      <c r="AD1373" s="1">
        <f t="shared" si="21"/>
        <v>25210.511000000002</v>
      </c>
    </row>
    <row r="1374" spans="1:30" x14ac:dyDescent="0.3">
      <c r="A1374" s="65">
        <v>1373</v>
      </c>
      <c r="B1374" s="66" t="s">
        <v>323</v>
      </c>
      <c r="C1374" s="70" t="s">
        <v>121</v>
      </c>
      <c r="D1374" s="71"/>
      <c r="E1374" s="71">
        <v>906</v>
      </c>
      <c r="F1374" s="71">
        <v>2035</v>
      </c>
      <c r="G1374" s="72">
        <v>39699.404999999999</v>
      </c>
      <c r="H1374" s="72">
        <v>41409.387999999999</v>
      </c>
      <c r="I1374" s="72">
        <v>44408.453000000001</v>
      </c>
      <c r="J1374" s="72">
        <v>48585.288999999997</v>
      </c>
      <c r="K1374" s="72">
        <v>51300.495999999999</v>
      </c>
      <c r="L1374" s="72">
        <v>49475.686999999998</v>
      </c>
      <c r="M1374" s="72">
        <v>47536.137000000002</v>
      </c>
      <c r="N1374" s="72">
        <v>48807.586000000003</v>
      </c>
      <c r="O1374" s="72">
        <v>59333.457999999999</v>
      </c>
      <c r="P1374" s="72">
        <v>72545.797000000006</v>
      </c>
      <c r="Q1374" s="72">
        <v>58493.275000000001</v>
      </c>
      <c r="R1374" s="72">
        <v>54710.815000000002</v>
      </c>
      <c r="S1374" s="72">
        <v>64520.743999999999</v>
      </c>
      <c r="T1374" s="72">
        <v>61855.214999999997</v>
      </c>
      <c r="U1374" s="72">
        <v>45956.764999999999</v>
      </c>
      <c r="V1374" s="72">
        <v>29955.338</v>
      </c>
      <c r="W1374" s="72">
        <v>20880.837</v>
      </c>
      <c r="X1374" s="72">
        <v>9058.3220000000001</v>
      </c>
      <c r="Y1374" s="72">
        <v>2924.6729999999998</v>
      </c>
      <c r="Z1374" s="72">
        <v>706.71799999999996</v>
      </c>
      <c r="AA1374" s="72">
        <v>94.167000000000002</v>
      </c>
      <c r="AB1374" s="4" t="s">
        <v>291</v>
      </c>
      <c r="AD1374" s="1">
        <f t="shared" si="21"/>
        <v>33664.717000000004</v>
      </c>
    </row>
    <row r="1375" spans="1:30" x14ac:dyDescent="0.3">
      <c r="A1375" s="65">
        <v>1374</v>
      </c>
      <c r="B1375" s="66" t="s">
        <v>323</v>
      </c>
      <c r="C1375" s="70" t="s">
        <v>121</v>
      </c>
      <c r="D1375" s="71"/>
      <c r="E1375" s="71">
        <v>906</v>
      </c>
      <c r="F1375" s="71">
        <v>2040</v>
      </c>
      <c r="G1375" s="72">
        <v>38898.732000000004</v>
      </c>
      <c r="H1375" s="72">
        <v>39648.870999999999</v>
      </c>
      <c r="I1375" s="72">
        <v>41364.184000000001</v>
      </c>
      <c r="J1375" s="72">
        <v>44313.540999999997</v>
      </c>
      <c r="K1375" s="72">
        <v>48407.953000000001</v>
      </c>
      <c r="L1375" s="72">
        <v>51082.891000000003</v>
      </c>
      <c r="M1375" s="72">
        <v>49254.860999999997</v>
      </c>
      <c r="N1375" s="72">
        <v>47306.531000000003</v>
      </c>
      <c r="O1375" s="72">
        <v>48526.656999999999</v>
      </c>
      <c r="P1375" s="72">
        <v>58863.601000000002</v>
      </c>
      <c r="Q1375" s="72">
        <v>71663.354999999996</v>
      </c>
      <c r="R1375" s="72">
        <v>57333.665000000001</v>
      </c>
      <c r="S1375" s="72">
        <v>52831.338000000003</v>
      </c>
      <c r="T1375" s="72">
        <v>60547.065999999999</v>
      </c>
      <c r="U1375" s="72">
        <v>55104.300999999999</v>
      </c>
      <c r="V1375" s="72">
        <v>37486.326000000001</v>
      </c>
      <c r="W1375" s="72">
        <v>21606.746999999999</v>
      </c>
      <c r="X1375" s="72">
        <v>12442.66</v>
      </c>
      <c r="Y1375" s="72">
        <v>4063.9409999999998</v>
      </c>
      <c r="Z1375" s="72">
        <v>874.93700000000001</v>
      </c>
      <c r="AA1375" s="72">
        <v>123.79600000000001</v>
      </c>
      <c r="AB1375" s="4" t="s">
        <v>291</v>
      </c>
      <c r="AD1375" s="1">
        <f t="shared" si="21"/>
        <v>39112.080999999998</v>
      </c>
    </row>
    <row r="1376" spans="1:30" x14ac:dyDescent="0.3">
      <c r="A1376" s="65">
        <v>1375</v>
      </c>
      <c r="B1376" s="66" t="s">
        <v>323</v>
      </c>
      <c r="C1376" s="70" t="s">
        <v>121</v>
      </c>
      <c r="D1376" s="71"/>
      <c r="E1376" s="71">
        <v>906</v>
      </c>
      <c r="F1376" s="71">
        <v>2045</v>
      </c>
      <c r="G1376" s="72">
        <v>38400.885999999999</v>
      </c>
      <c r="H1376" s="72">
        <v>38853.248</v>
      </c>
      <c r="I1376" s="72">
        <v>39608.978000000003</v>
      </c>
      <c r="J1376" s="72">
        <v>41276.536</v>
      </c>
      <c r="K1376" s="72">
        <v>44149.561000000002</v>
      </c>
      <c r="L1376" s="72">
        <v>48206.601999999999</v>
      </c>
      <c r="M1376" s="72">
        <v>50869.48</v>
      </c>
      <c r="N1376" s="72">
        <v>49033.02</v>
      </c>
      <c r="O1376" s="72">
        <v>47050.656000000003</v>
      </c>
      <c r="P1376" s="72">
        <v>48163.052000000003</v>
      </c>
      <c r="Q1376" s="72">
        <v>58191.567000000003</v>
      </c>
      <c r="R1376" s="72">
        <v>70350.301999999996</v>
      </c>
      <c r="S1376" s="72">
        <v>55524.449000000001</v>
      </c>
      <c r="T1376" s="72">
        <v>49870.966</v>
      </c>
      <c r="U1376" s="72">
        <v>54512.375999999997</v>
      </c>
      <c r="V1376" s="72">
        <v>45610.137999999999</v>
      </c>
      <c r="W1376" s="72">
        <v>27559.418000000001</v>
      </c>
      <c r="X1376" s="72">
        <v>13241.793</v>
      </c>
      <c r="Y1376" s="72">
        <v>5674.17</v>
      </c>
      <c r="Z1376" s="72">
        <v>1260.693</v>
      </c>
      <c r="AA1376" s="72">
        <v>158.66300000000001</v>
      </c>
      <c r="AB1376" s="4" t="s">
        <v>291</v>
      </c>
      <c r="AD1376" s="1">
        <f t="shared" si="21"/>
        <v>47894.737000000001</v>
      </c>
    </row>
    <row r="1377" spans="1:30" x14ac:dyDescent="0.3">
      <c r="A1377" s="65">
        <v>1376</v>
      </c>
      <c r="B1377" s="66" t="s">
        <v>323</v>
      </c>
      <c r="C1377" s="70" t="s">
        <v>121</v>
      </c>
      <c r="D1377" s="71"/>
      <c r="E1377" s="71">
        <v>906</v>
      </c>
      <c r="F1377" s="71">
        <v>2050</v>
      </c>
      <c r="G1377" s="72">
        <v>37366.447</v>
      </c>
      <c r="H1377" s="72">
        <v>38359.269</v>
      </c>
      <c r="I1377" s="72">
        <v>38816.913999999997</v>
      </c>
      <c r="J1377" s="72">
        <v>39526.493999999999</v>
      </c>
      <c r="K1377" s="72">
        <v>41121.911</v>
      </c>
      <c r="L1377" s="72">
        <v>43965.069000000003</v>
      </c>
      <c r="M1377" s="72">
        <v>48011.947</v>
      </c>
      <c r="N1377" s="72">
        <v>50655.025999999998</v>
      </c>
      <c r="O1377" s="72">
        <v>48785.78</v>
      </c>
      <c r="P1377" s="72">
        <v>46720.190999999999</v>
      </c>
      <c r="Q1377" s="72">
        <v>47647.125999999997</v>
      </c>
      <c r="R1377" s="72">
        <v>57208.311999999998</v>
      </c>
      <c r="S1377" s="72">
        <v>68318.98</v>
      </c>
      <c r="T1377" s="72">
        <v>52672.767999999996</v>
      </c>
      <c r="U1377" s="72">
        <v>45347.415000000001</v>
      </c>
      <c r="V1377" s="72">
        <v>45898.690999999999</v>
      </c>
      <c r="W1377" s="72">
        <v>34199.614999999998</v>
      </c>
      <c r="X1377" s="72">
        <v>17290.088</v>
      </c>
      <c r="Y1377" s="72">
        <v>6256.6220000000003</v>
      </c>
      <c r="Z1377" s="72">
        <v>1801.961</v>
      </c>
      <c r="AA1377" s="72">
        <v>232.78899999999999</v>
      </c>
      <c r="AB1377" s="4" t="s">
        <v>291</v>
      </c>
      <c r="AD1377" s="1">
        <f t="shared" si="21"/>
        <v>59781.074999999997</v>
      </c>
    </row>
    <row r="1378" spans="1:30" x14ac:dyDescent="0.3">
      <c r="A1378" s="65">
        <v>1377</v>
      </c>
      <c r="B1378" s="66" t="s">
        <v>323</v>
      </c>
      <c r="C1378" s="70" t="s">
        <v>121</v>
      </c>
      <c r="D1378" s="71"/>
      <c r="E1378" s="71">
        <v>906</v>
      </c>
      <c r="F1378" s="71">
        <v>2055</v>
      </c>
      <c r="G1378" s="72">
        <v>35697.875999999997</v>
      </c>
      <c r="H1378" s="72">
        <v>37329.055999999997</v>
      </c>
      <c r="I1378" s="72">
        <v>38325.981</v>
      </c>
      <c r="J1378" s="72">
        <v>38739.875</v>
      </c>
      <c r="K1378" s="72">
        <v>39383.661</v>
      </c>
      <c r="L1378" s="72">
        <v>40954.607000000004</v>
      </c>
      <c r="M1378" s="72">
        <v>43793.427000000003</v>
      </c>
      <c r="N1378" s="72">
        <v>47820.866999999998</v>
      </c>
      <c r="O1378" s="72">
        <v>50417.699000000001</v>
      </c>
      <c r="P1378" s="72">
        <v>48466.534</v>
      </c>
      <c r="Q1378" s="72">
        <v>46252.307000000001</v>
      </c>
      <c r="R1378" s="72">
        <v>46905.779000000002</v>
      </c>
      <c r="S1378" s="72">
        <v>55710.133999999998</v>
      </c>
      <c r="T1378" s="72">
        <v>65107.438000000002</v>
      </c>
      <c r="U1378" s="72">
        <v>48291.785000000003</v>
      </c>
      <c r="V1378" s="72">
        <v>38810.409</v>
      </c>
      <c r="W1378" s="72">
        <v>35271.512999999999</v>
      </c>
      <c r="X1378" s="72">
        <v>22036.289000000001</v>
      </c>
      <c r="Y1378" s="72">
        <v>8431.3940000000002</v>
      </c>
      <c r="Z1378" s="72">
        <v>2078.183</v>
      </c>
      <c r="AA1378" s="72">
        <v>346.964</v>
      </c>
      <c r="AB1378" s="4" t="s">
        <v>291</v>
      </c>
      <c r="AD1378" s="1">
        <f t="shared" si="21"/>
        <v>68164.343000000008</v>
      </c>
    </row>
    <row r="1379" spans="1:30" x14ac:dyDescent="0.3">
      <c r="A1379" s="65">
        <v>1378</v>
      </c>
      <c r="B1379" s="66" t="s">
        <v>323</v>
      </c>
      <c r="C1379" s="70" t="s">
        <v>121</v>
      </c>
      <c r="D1379" s="71"/>
      <c r="E1379" s="71">
        <v>906</v>
      </c>
      <c r="F1379" s="71">
        <v>2060</v>
      </c>
      <c r="G1379" s="72">
        <v>33965.654999999999</v>
      </c>
      <c r="H1379" s="72">
        <v>35664.675999999999</v>
      </c>
      <c r="I1379" s="72">
        <v>37299.067000000003</v>
      </c>
      <c r="J1379" s="72">
        <v>38254.466999999997</v>
      </c>
      <c r="K1379" s="72">
        <v>38606.9</v>
      </c>
      <c r="L1379" s="72">
        <v>39230.385999999999</v>
      </c>
      <c r="M1379" s="72">
        <v>40801.612000000001</v>
      </c>
      <c r="N1379" s="72">
        <v>43627.423000000003</v>
      </c>
      <c r="O1379" s="72">
        <v>47611.347000000002</v>
      </c>
      <c r="P1379" s="72">
        <v>50110.743000000002</v>
      </c>
      <c r="Q1379" s="72">
        <v>48014.879000000001</v>
      </c>
      <c r="R1379" s="72">
        <v>45591.849000000002</v>
      </c>
      <c r="S1379" s="72">
        <v>45795.750999999997</v>
      </c>
      <c r="T1379" s="72">
        <v>53352.874000000003</v>
      </c>
      <c r="U1379" s="72">
        <v>60133.686000000002</v>
      </c>
      <c r="V1379" s="72">
        <v>41879.587</v>
      </c>
      <c r="W1379" s="72">
        <v>30514.784</v>
      </c>
      <c r="X1379" s="72">
        <v>23471.782999999999</v>
      </c>
      <c r="Y1379" s="72">
        <v>11120.142</v>
      </c>
      <c r="Z1379" s="72">
        <v>2909.8670000000002</v>
      </c>
      <c r="AA1379" s="72">
        <v>430.226</v>
      </c>
      <c r="AB1379" s="4" t="s">
        <v>291</v>
      </c>
      <c r="AD1379" s="1">
        <f t="shared" si="21"/>
        <v>68446.801999999996</v>
      </c>
    </row>
    <row r="1380" spans="1:30" x14ac:dyDescent="0.3">
      <c r="A1380" s="65">
        <v>1379</v>
      </c>
      <c r="B1380" s="66" t="s">
        <v>323</v>
      </c>
      <c r="C1380" s="70" t="s">
        <v>121</v>
      </c>
      <c r="D1380" s="71"/>
      <c r="E1380" s="71">
        <v>906</v>
      </c>
      <c r="F1380" s="71">
        <v>2065</v>
      </c>
      <c r="G1380" s="72">
        <v>32831.605000000003</v>
      </c>
      <c r="H1380" s="72">
        <v>33936.122000000003</v>
      </c>
      <c r="I1380" s="72">
        <v>35637.85</v>
      </c>
      <c r="J1380" s="72">
        <v>37232.665000000001</v>
      </c>
      <c r="K1380" s="72">
        <v>38130.447999999997</v>
      </c>
      <c r="L1380" s="72">
        <v>38464.904999999999</v>
      </c>
      <c r="M1380" s="72">
        <v>39091.485000000001</v>
      </c>
      <c r="N1380" s="72">
        <v>40655.591</v>
      </c>
      <c r="O1380" s="72">
        <v>43447.987999999998</v>
      </c>
      <c r="P1380" s="72">
        <v>47340.601000000002</v>
      </c>
      <c r="Q1380" s="72">
        <v>49676.044999999998</v>
      </c>
      <c r="R1380" s="72">
        <v>47386.73</v>
      </c>
      <c r="S1380" s="72">
        <v>44614.940999999999</v>
      </c>
      <c r="T1380" s="72">
        <v>44049.646000000001</v>
      </c>
      <c r="U1380" s="72">
        <v>49679.843000000001</v>
      </c>
      <c r="V1380" s="72">
        <v>52726.328999999998</v>
      </c>
      <c r="W1380" s="72">
        <v>33519.444000000003</v>
      </c>
      <c r="X1380" s="72">
        <v>20911.661</v>
      </c>
      <c r="Y1380" s="72">
        <v>12335.383</v>
      </c>
      <c r="Z1380" s="72">
        <v>3992.7020000000002</v>
      </c>
      <c r="AA1380" s="72">
        <v>615.04</v>
      </c>
      <c r="AB1380" s="4" t="s">
        <v>291</v>
      </c>
      <c r="AD1380" s="1">
        <f t="shared" si="21"/>
        <v>71374.23</v>
      </c>
    </row>
    <row r="1381" spans="1:30" x14ac:dyDescent="0.3">
      <c r="A1381" s="65">
        <v>1380</v>
      </c>
      <c r="B1381" s="66" t="s">
        <v>323</v>
      </c>
      <c r="C1381" s="70" t="s">
        <v>121</v>
      </c>
      <c r="D1381" s="71"/>
      <c r="E1381" s="71">
        <v>906</v>
      </c>
      <c r="F1381" s="71">
        <v>2070</v>
      </c>
      <c r="G1381" s="72">
        <v>32174.169000000002</v>
      </c>
      <c r="H1381" s="72">
        <v>32805.114999999998</v>
      </c>
      <c r="I1381" s="72">
        <v>33912.334000000003</v>
      </c>
      <c r="J1381" s="72">
        <v>35577.101999999999</v>
      </c>
      <c r="K1381" s="72">
        <v>37117.682999999997</v>
      </c>
      <c r="L1381" s="72">
        <v>37998.680999999997</v>
      </c>
      <c r="M1381" s="72">
        <v>38337.279000000002</v>
      </c>
      <c r="N1381" s="72">
        <v>38960.339999999997</v>
      </c>
      <c r="O1381" s="72">
        <v>40499.152999999998</v>
      </c>
      <c r="P1381" s="72">
        <v>43217.478999999999</v>
      </c>
      <c r="Q1381" s="72">
        <v>46958.75</v>
      </c>
      <c r="R1381" s="72">
        <v>49078.892999999996</v>
      </c>
      <c r="S1381" s="72">
        <v>46467.186999999998</v>
      </c>
      <c r="T1381" s="72">
        <v>43069.955000000002</v>
      </c>
      <c r="U1381" s="72">
        <v>41306.283000000003</v>
      </c>
      <c r="V1381" s="72">
        <v>44114.5</v>
      </c>
      <c r="W1381" s="72">
        <v>42813.546999999999</v>
      </c>
      <c r="X1381" s="72">
        <v>23491.339</v>
      </c>
      <c r="Y1381" s="72">
        <v>11402.62</v>
      </c>
      <c r="Z1381" s="72">
        <v>4633.567</v>
      </c>
      <c r="AA1381" s="72">
        <v>879.32899999999995</v>
      </c>
      <c r="AB1381" s="4" t="s">
        <v>291</v>
      </c>
      <c r="AD1381" s="1">
        <f t="shared" si="21"/>
        <v>83220.401999999987</v>
      </c>
    </row>
    <row r="1382" spans="1:30" x14ac:dyDescent="0.3">
      <c r="A1382" s="65">
        <v>1381</v>
      </c>
      <c r="B1382" s="66" t="s">
        <v>323</v>
      </c>
      <c r="C1382" s="70" t="s">
        <v>121</v>
      </c>
      <c r="D1382" s="71"/>
      <c r="E1382" s="71">
        <v>906</v>
      </c>
      <c r="F1382" s="71">
        <v>2075</v>
      </c>
      <c r="G1382" s="72">
        <v>31723.901999999998</v>
      </c>
      <c r="H1382" s="72">
        <v>32149.715</v>
      </c>
      <c r="I1382" s="72">
        <v>32783.639000000003</v>
      </c>
      <c r="J1382" s="72">
        <v>33856.476999999999</v>
      </c>
      <c r="K1382" s="72">
        <v>35471.205999999998</v>
      </c>
      <c r="L1382" s="72">
        <v>36996.042999999998</v>
      </c>
      <c r="M1382" s="72">
        <v>37880.83</v>
      </c>
      <c r="N1382" s="72">
        <v>38217.012000000002</v>
      </c>
      <c r="O1382" s="72">
        <v>38820.302000000003</v>
      </c>
      <c r="P1382" s="72">
        <v>40298.328999999998</v>
      </c>
      <c r="Q1382" s="72">
        <v>42892.578999999998</v>
      </c>
      <c r="R1382" s="72">
        <v>46439.175999999999</v>
      </c>
      <c r="S1382" s="72">
        <v>48211.165000000001</v>
      </c>
      <c r="T1382" s="72">
        <v>45000.79</v>
      </c>
      <c r="U1382" s="72">
        <v>40608.498</v>
      </c>
      <c r="V1382" s="72">
        <v>37074.686000000002</v>
      </c>
      <c r="W1382" s="72">
        <v>36429.339</v>
      </c>
      <c r="X1382" s="72">
        <v>30536.912</v>
      </c>
      <c r="Y1382" s="72">
        <v>13169.308000000001</v>
      </c>
      <c r="Z1382" s="72">
        <v>4466.7179999999998</v>
      </c>
      <c r="AA1382" s="72">
        <v>1089.9100000000001</v>
      </c>
      <c r="AB1382" s="4">
        <v>0</v>
      </c>
      <c r="AD1382" s="1">
        <f t="shared" si="21"/>
        <v>85692.187000000005</v>
      </c>
    </row>
    <row r="1383" spans="1:30" x14ac:dyDescent="0.3">
      <c r="A1383" s="65">
        <v>1382</v>
      </c>
      <c r="B1383" s="66" t="s">
        <v>323</v>
      </c>
      <c r="C1383" s="70" t="s">
        <v>121</v>
      </c>
      <c r="D1383" s="71"/>
      <c r="E1383" s="71">
        <v>906</v>
      </c>
      <c r="F1383" s="71">
        <v>2080</v>
      </c>
      <c r="G1383" s="72">
        <v>31133.24</v>
      </c>
      <c r="H1383" s="72">
        <v>31701.276999999998</v>
      </c>
      <c r="I1383" s="72">
        <v>32129.941999999999</v>
      </c>
      <c r="J1383" s="72">
        <v>32732.246999999999</v>
      </c>
      <c r="K1383" s="72">
        <v>33759.481</v>
      </c>
      <c r="L1383" s="72">
        <v>35360.497000000003</v>
      </c>
      <c r="M1383" s="72">
        <v>36888.620000000003</v>
      </c>
      <c r="N1383" s="72">
        <v>37770.468000000001</v>
      </c>
      <c r="O1383" s="72">
        <v>38089.644999999997</v>
      </c>
      <c r="P1383" s="72">
        <v>38641.512000000002</v>
      </c>
      <c r="Q1383" s="72">
        <v>40017.197</v>
      </c>
      <c r="R1383" s="72">
        <v>42454.495999999999</v>
      </c>
      <c r="S1383" s="72">
        <v>45684.828000000001</v>
      </c>
      <c r="T1383" s="72">
        <v>46811.243000000002</v>
      </c>
      <c r="U1383" s="72">
        <v>42622.692999999999</v>
      </c>
      <c r="V1383" s="72">
        <v>36732.432999999997</v>
      </c>
      <c r="W1383" s="72">
        <v>31048.552</v>
      </c>
      <c r="X1383" s="72">
        <v>26534.857</v>
      </c>
      <c r="Y1383" s="72">
        <v>17468.542000000001</v>
      </c>
      <c r="Z1383" s="72">
        <v>5321.4</v>
      </c>
      <c r="AA1383" s="72">
        <v>1137.336</v>
      </c>
      <c r="AB1383" s="4">
        <v>0</v>
      </c>
      <c r="AD1383" s="1">
        <f t="shared" si="21"/>
        <v>81510.686999999991</v>
      </c>
    </row>
    <row r="1384" spans="1:30" x14ac:dyDescent="0.3">
      <c r="A1384" s="65">
        <v>1383</v>
      </c>
      <c r="B1384" s="66" t="s">
        <v>323</v>
      </c>
      <c r="C1384" s="70" t="s">
        <v>121</v>
      </c>
      <c r="D1384" s="71"/>
      <c r="E1384" s="71">
        <v>906</v>
      </c>
      <c r="F1384" s="71">
        <v>2085</v>
      </c>
      <c r="G1384" s="72">
        <v>30305.562999999998</v>
      </c>
      <c r="H1384" s="72">
        <v>31112.462</v>
      </c>
      <c r="I1384" s="72">
        <v>31683.075000000001</v>
      </c>
      <c r="J1384" s="72">
        <v>32082.670999999998</v>
      </c>
      <c r="K1384" s="72">
        <v>32643.138999999999</v>
      </c>
      <c r="L1384" s="72">
        <v>33658.839999999997</v>
      </c>
      <c r="M1384" s="72">
        <v>35263.758999999998</v>
      </c>
      <c r="N1384" s="72">
        <v>36788.612000000001</v>
      </c>
      <c r="O1384" s="72">
        <v>37653.862000000001</v>
      </c>
      <c r="P1384" s="72">
        <v>37927.1</v>
      </c>
      <c r="Q1384" s="72">
        <v>38392.008999999998</v>
      </c>
      <c r="R1384" s="72">
        <v>39638.578000000001</v>
      </c>
      <c r="S1384" s="72">
        <v>41816.322999999997</v>
      </c>
      <c r="T1384" s="72">
        <v>44458.197999999997</v>
      </c>
      <c r="U1384" s="72">
        <v>44509.993000000002</v>
      </c>
      <c r="V1384" s="72">
        <v>38814.802000000003</v>
      </c>
      <c r="W1384" s="72">
        <v>31085.08</v>
      </c>
      <c r="X1384" s="72">
        <v>23042.951000000001</v>
      </c>
      <c r="Y1384" s="72">
        <v>15610.179</v>
      </c>
      <c r="Z1384" s="72">
        <v>7236.6390000000001</v>
      </c>
      <c r="AA1384" s="72">
        <v>1365.8720000000001</v>
      </c>
      <c r="AB1384" s="4">
        <v>0</v>
      </c>
      <c r="AD1384" s="1">
        <f t="shared" si="21"/>
        <v>78340.721000000005</v>
      </c>
    </row>
    <row r="1385" spans="1:30" x14ac:dyDescent="0.3">
      <c r="A1385" s="65">
        <v>1384</v>
      </c>
      <c r="B1385" s="66" t="s">
        <v>323</v>
      </c>
      <c r="C1385" s="70" t="s">
        <v>121</v>
      </c>
      <c r="D1385" s="71"/>
      <c r="E1385" s="71">
        <v>906</v>
      </c>
      <c r="F1385" s="71">
        <v>2090</v>
      </c>
      <c r="G1385" s="72">
        <v>29376.812999999998</v>
      </c>
      <c r="H1385" s="72">
        <v>30286.460999999999</v>
      </c>
      <c r="I1385" s="72">
        <v>31095.86</v>
      </c>
      <c r="J1385" s="72">
        <v>31639.486000000001</v>
      </c>
      <c r="K1385" s="72">
        <v>32000.934000000001</v>
      </c>
      <c r="L1385" s="72">
        <v>32551.281999999999</v>
      </c>
      <c r="M1385" s="72">
        <v>33571.85</v>
      </c>
      <c r="N1385" s="72">
        <v>35174.493000000002</v>
      </c>
      <c r="O1385" s="72">
        <v>36683.428999999996</v>
      </c>
      <c r="P1385" s="72">
        <v>37505.188000000002</v>
      </c>
      <c r="Q1385" s="72">
        <v>37700.667000000001</v>
      </c>
      <c r="R1385" s="72">
        <v>38054.875</v>
      </c>
      <c r="S1385" s="72">
        <v>39084.402999999998</v>
      </c>
      <c r="T1385" s="72">
        <v>40772.862999999998</v>
      </c>
      <c r="U1385" s="72">
        <v>42420.135000000002</v>
      </c>
      <c r="V1385" s="72">
        <v>40771.870999999999</v>
      </c>
      <c r="W1385" s="72">
        <v>33147.752</v>
      </c>
      <c r="X1385" s="72">
        <v>23385.246999999999</v>
      </c>
      <c r="Y1385" s="72">
        <v>13897.415999999999</v>
      </c>
      <c r="Z1385" s="72">
        <v>6685.3410000000003</v>
      </c>
      <c r="AA1385" s="72">
        <v>1871.971</v>
      </c>
      <c r="AB1385" s="4">
        <v>0</v>
      </c>
      <c r="AD1385" s="1">
        <f t="shared" si="21"/>
        <v>78987.726999999999</v>
      </c>
    </row>
    <row r="1386" spans="1:30" x14ac:dyDescent="0.3">
      <c r="A1386" s="65">
        <v>1385</v>
      </c>
      <c r="B1386" s="66" t="s">
        <v>323</v>
      </c>
      <c r="C1386" s="70" t="s">
        <v>121</v>
      </c>
      <c r="D1386" s="71"/>
      <c r="E1386" s="71">
        <v>906</v>
      </c>
      <c r="F1386" s="71">
        <v>2095</v>
      </c>
      <c r="G1386" s="72">
        <v>28551.537</v>
      </c>
      <c r="H1386" s="72">
        <v>29359.635999999999</v>
      </c>
      <c r="I1386" s="72">
        <v>30271.491999999998</v>
      </c>
      <c r="J1386" s="72">
        <v>31056.26</v>
      </c>
      <c r="K1386" s="72">
        <v>31564.87</v>
      </c>
      <c r="L1386" s="72">
        <v>31917.455999999998</v>
      </c>
      <c r="M1386" s="72">
        <v>32472.867999999999</v>
      </c>
      <c r="N1386" s="72">
        <v>33492.642999999996</v>
      </c>
      <c r="O1386" s="72">
        <v>35081.67</v>
      </c>
      <c r="P1386" s="72">
        <v>36550.002</v>
      </c>
      <c r="Q1386" s="72">
        <v>37298.713000000003</v>
      </c>
      <c r="R1386" s="72">
        <v>37393.034</v>
      </c>
      <c r="S1386" s="72">
        <v>37559.017999999996</v>
      </c>
      <c r="T1386" s="72">
        <v>38175.883000000002</v>
      </c>
      <c r="U1386" s="72">
        <v>39027.512000000002</v>
      </c>
      <c r="V1386" s="72">
        <v>39075.548999999999</v>
      </c>
      <c r="W1386" s="72">
        <v>35111.788999999997</v>
      </c>
      <c r="X1386" s="72">
        <v>25250.36</v>
      </c>
      <c r="Y1386" s="72">
        <v>14367.626</v>
      </c>
      <c r="Z1386" s="72">
        <v>6138.9260000000004</v>
      </c>
      <c r="AA1386" s="72">
        <v>1921.914</v>
      </c>
      <c r="AB1386" s="4">
        <v>1E-3</v>
      </c>
      <c r="AD1386" s="1">
        <f t="shared" si="21"/>
        <v>82790.616000000009</v>
      </c>
    </row>
    <row r="1387" spans="1:30" x14ac:dyDescent="0.3">
      <c r="A1387" s="65">
        <v>1386</v>
      </c>
      <c r="B1387" s="66" t="s">
        <v>323</v>
      </c>
      <c r="C1387" s="70" t="s">
        <v>121</v>
      </c>
      <c r="D1387" s="71"/>
      <c r="E1387" s="71">
        <v>906</v>
      </c>
      <c r="F1387" s="71">
        <v>2100</v>
      </c>
      <c r="G1387" s="72">
        <v>27924.098999999998</v>
      </c>
      <c r="H1387" s="72">
        <v>28535.898000000001</v>
      </c>
      <c r="I1387" s="72">
        <v>29346.281999999999</v>
      </c>
      <c r="J1387" s="72">
        <v>30235.608</v>
      </c>
      <c r="K1387" s="72">
        <v>30988.51</v>
      </c>
      <c r="L1387" s="72">
        <v>31488.9</v>
      </c>
      <c r="M1387" s="72">
        <v>31846.773000000001</v>
      </c>
      <c r="N1387" s="72">
        <v>32402.023000000001</v>
      </c>
      <c r="O1387" s="72">
        <v>33411.063000000002</v>
      </c>
      <c r="P1387" s="72">
        <v>34964.243999999999</v>
      </c>
      <c r="Q1387" s="72">
        <v>36365.023000000001</v>
      </c>
      <c r="R1387" s="72">
        <v>37017.313000000002</v>
      </c>
      <c r="S1387" s="72">
        <v>36940.76</v>
      </c>
      <c r="T1387" s="72">
        <v>36749.286</v>
      </c>
      <c r="U1387" s="72">
        <v>36657.726000000002</v>
      </c>
      <c r="V1387" s="72">
        <v>36157.94</v>
      </c>
      <c r="W1387" s="72">
        <v>33961.620000000003</v>
      </c>
      <c r="X1387" s="72">
        <v>27107.266</v>
      </c>
      <c r="Y1387" s="72">
        <v>15825.700999999999</v>
      </c>
      <c r="Z1387" s="72">
        <v>6521.1620000000003</v>
      </c>
      <c r="AA1387" s="72">
        <v>1873.692</v>
      </c>
      <c r="AB1387" s="4">
        <v>3.0000000000000001E-3</v>
      </c>
      <c r="AD1387" s="1">
        <f t="shared" si="21"/>
        <v>85289.443999999989</v>
      </c>
    </row>
    <row r="1388" spans="1:30" x14ac:dyDescent="0.3">
      <c r="A1388" s="65">
        <v>1387</v>
      </c>
      <c r="B1388" s="66" t="s">
        <v>323</v>
      </c>
      <c r="C1388" s="69" t="s">
        <v>122</v>
      </c>
      <c r="D1388" s="71">
        <v>4</v>
      </c>
      <c r="E1388" s="71">
        <v>156</v>
      </c>
      <c r="F1388" s="71">
        <v>2015</v>
      </c>
      <c r="G1388" s="72">
        <v>46089.343999999997</v>
      </c>
      <c r="H1388" s="72">
        <v>44359.235999999997</v>
      </c>
      <c r="I1388" s="72">
        <v>42252.351000000002</v>
      </c>
      <c r="J1388" s="72">
        <v>42956.148000000001</v>
      </c>
      <c r="K1388" s="72">
        <v>53345.006000000001</v>
      </c>
      <c r="L1388" s="72">
        <v>67067.186000000002</v>
      </c>
      <c r="M1388" s="72">
        <v>52460.595999999998</v>
      </c>
      <c r="N1388" s="72">
        <v>49280.466999999997</v>
      </c>
      <c r="O1388" s="72">
        <v>60763.504999999997</v>
      </c>
      <c r="P1388" s="72">
        <v>63100.430999999997</v>
      </c>
      <c r="Q1388" s="72">
        <v>52081.976000000002</v>
      </c>
      <c r="R1388" s="72">
        <v>40669.663999999997</v>
      </c>
      <c r="S1388" s="72">
        <v>40104.334000000003</v>
      </c>
      <c r="T1388" s="72">
        <v>26065.708999999999</v>
      </c>
      <c r="U1388" s="72">
        <v>17274.442999999999</v>
      </c>
      <c r="V1388" s="72">
        <v>11940.843000000001</v>
      </c>
      <c r="W1388" s="72">
        <v>6545.3609999999999</v>
      </c>
      <c r="X1388" s="72">
        <v>2575.1729999999998</v>
      </c>
      <c r="Y1388" s="72">
        <v>685.61199999999997</v>
      </c>
      <c r="Z1388" s="72">
        <v>129.39500000000001</v>
      </c>
      <c r="AA1388" s="72">
        <v>13.177</v>
      </c>
      <c r="AB1388" s="4" t="s">
        <v>291</v>
      </c>
      <c r="AD1388" s="1">
        <f t="shared" si="21"/>
        <v>9948.7179999999989</v>
      </c>
    </row>
    <row r="1389" spans="1:30" x14ac:dyDescent="0.3">
      <c r="A1389" s="65">
        <v>1388</v>
      </c>
      <c r="B1389" s="66" t="s">
        <v>323</v>
      </c>
      <c r="C1389" s="69" t="s">
        <v>122</v>
      </c>
      <c r="D1389" s="71">
        <v>4</v>
      </c>
      <c r="E1389" s="71">
        <v>156</v>
      </c>
      <c r="F1389" s="71">
        <v>2020</v>
      </c>
      <c r="G1389" s="72">
        <v>43199.133999999998</v>
      </c>
      <c r="H1389" s="72">
        <v>45980.112999999998</v>
      </c>
      <c r="I1389" s="72">
        <v>44278.57</v>
      </c>
      <c r="J1389" s="72">
        <v>42103.53</v>
      </c>
      <c r="K1389" s="72">
        <v>42694.355000000003</v>
      </c>
      <c r="L1389" s="72">
        <v>53009.946000000004</v>
      </c>
      <c r="M1389" s="72">
        <v>66661.277000000002</v>
      </c>
      <c r="N1389" s="72">
        <v>52110.362000000001</v>
      </c>
      <c r="O1389" s="72">
        <v>48887.953000000001</v>
      </c>
      <c r="P1389" s="72">
        <v>60121.819000000003</v>
      </c>
      <c r="Q1389" s="72">
        <v>62069.972999999998</v>
      </c>
      <c r="R1389" s="72">
        <v>50675.701999999997</v>
      </c>
      <c r="S1389" s="72">
        <v>38725.258999999998</v>
      </c>
      <c r="T1389" s="72">
        <v>36629.612999999998</v>
      </c>
      <c r="U1389" s="72">
        <v>22079.06</v>
      </c>
      <c r="V1389" s="72">
        <v>12880.053</v>
      </c>
      <c r="W1389" s="72">
        <v>7561.5780000000004</v>
      </c>
      <c r="X1389" s="72">
        <v>3310.0549999999998</v>
      </c>
      <c r="Y1389" s="72">
        <v>925.31200000000001</v>
      </c>
      <c r="Z1389" s="72">
        <v>165.11600000000001</v>
      </c>
      <c r="AA1389" s="72">
        <v>21.108000000000001</v>
      </c>
      <c r="AB1389" s="4" t="s">
        <v>291</v>
      </c>
      <c r="AD1389" s="1">
        <f t="shared" si="21"/>
        <v>11983.169</v>
      </c>
    </row>
    <row r="1390" spans="1:30" x14ac:dyDescent="0.3">
      <c r="A1390" s="65">
        <v>1389</v>
      </c>
      <c r="B1390" s="66" t="s">
        <v>323</v>
      </c>
      <c r="C1390" s="69" t="s">
        <v>122</v>
      </c>
      <c r="D1390" s="71">
        <v>4</v>
      </c>
      <c r="E1390" s="71">
        <v>156</v>
      </c>
      <c r="F1390" s="71">
        <v>2025</v>
      </c>
      <c r="G1390" s="72">
        <v>38997.82</v>
      </c>
      <c r="H1390" s="72">
        <v>43105.394999999997</v>
      </c>
      <c r="I1390" s="72">
        <v>45904.521000000001</v>
      </c>
      <c r="J1390" s="72">
        <v>44133.146999999997</v>
      </c>
      <c r="K1390" s="72">
        <v>41857.726999999999</v>
      </c>
      <c r="L1390" s="72">
        <v>42412.843999999997</v>
      </c>
      <c r="M1390" s="72">
        <v>52686.542999999998</v>
      </c>
      <c r="N1390" s="72">
        <v>66263.433999999994</v>
      </c>
      <c r="O1390" s="72">
        <v>51726.069000000003</v>
      </c>
      <c r="P1390" s="72">
        <v>48401.186000000002</v>
      </c>
      <c r="Q1390" s="72">
        <v>59206.336000000003</v>
      </c>
      <c r="R1390" s="72">
        <v>60509.315000000002</v>
      </c>
      <c r="S1390" s="72">
        <v>48420.038</v>
      </c>
      <c r="T1390" s="72">
        <v>35599.462</v>
      </c>
      <c r="U1390" s="72">
        <v>31393.485000000001</v>
      </c>
      <c r="V1390" s="72">
        <v>16786.657999999999</v>
      </c>
      <c r="W1390" s="72">
        <v>8369.2070000000003</v>
      </c>
      <c r="X1390" s="72">
        <v>3937.3879999999999</v>
      </c>
      <c r="Y1390" s="72">
        <v>1227.5340000000001</v>
      </c>
      <c r="Z1390" s="72">
        <v>228.792</v>
      </c>
      <c r="AA1390" s="72">
        <v>27.727</v>
      </c>
      <c r="AB1390" s="4" t="s">
        <v>291</v>
      </c>
      <c r="AD1390" s="1">
        <f t="shared" si="21"/>
        <v>13790.648000000001</v>
      </c>
    </row>
    <row r="1391" spans="1:30" x14ac:dyDescent="0.3">
      <c r="A1391" s="65">
        <v>1390</v>
      </c>
      <c r="B1391" s="66" t="s">
        <v>323</v>
      </c>
      <c r="C1391" s="69" t="s">
        <v>122</v>
      </c>
      <c r="D1391" s="71">
        <v>4</v>
      </c>
      <c r="E1391" s="71">
        <v>156</v>
      </c>
      <c r="F1391" s="71">
        <v>2030</v>
      </c>
      <c r="G1391" s="72">
        <v>36046.707000000002</v>
      </c>
      <c r="H1391" s="72">
        <v>38919.224999999999</v>
      </c>
      <c r="I1391" s="72">
        <v>43040.201999999997</v>
      </c>
      <c r="J1391" s="72">
        <v>45764.576999999997</v>
      </c>
      <c r="K1391" s="72">
        <v>43893.455000000002</v>
      </c>
      <c r="L1391" s="72">
        <v>41590.248</v>
      </c>
      <c r="M1391" s="72">
        <v>42144.728999999999</v>
      </c>
      <c r="N1391" s="72">
        <v>52375.521999999997</v>
      </c>
      <c r="O1391" s="72">
        <v>65820.770999999993</v>
      </c>
      <c r="P1391" s="72">
        <v>51249.264000000003</v>
      </c>
      <c r="Q1391" s="72">
        <v>47713.338000000003</v>
      </c>
      <c r="R1391" s="72">
        <v>57823.190999999999</v>
      </c>
      <c r="S1391" s="72">
        <v>58010.997000000003</v>
      </c>
      <c r="T1391" s="72">
        <v>44794.743999999999</v>
      </c>
      <c r="U1391" s="72">
        <v>30858.699000000001</v>
      </c>
      <c r="V1391" s="72">
        <v>24326.665000000001</v>
      </c>
      <c r="W1391" s="72">
        <v>11190.012000000001</v>
      </c>
      <c r="X1391" s="72">
        <v>4489.2420000000002</v>
      </c>
      <c r="Y1391" s="72">
        <v>1509.36</v>
      </c>
      <c r="Z1391" s="72">
        <v>312.53100000000001</v>
      </c>
      <c r="AA1391" s="72">
        <v>38.531999999999996</v>
      </c>
      <c r="AB1391" s="4" t="s">
        <v>291</v>
      </c>
      <c r="AD1391" s="1">
        <f t="shared" si="21"/>
        <v>17539.677</v>
      </c>
    </row>
    <row r="1392" spans="1:30" x14ac:dyDescent="0.3">
      <c r="A1392" s="65">
        <v>1391</v>
      </c>
      <c r="B1392" s="66" t="s">
        <v>323</v>
      </c>
      <c r="C1392" s="69" t="s">
        <v>122</v>
      </c>
      <c r="D1392" s="71">
        <v>4</v>
      </c>
      <c r="E1392" s="71">
        <v>156</v>
      </c>
      <c r="F1392" s="71">
        <v>2035</v>
      </c>
      <c r="G1392" s="72">
        <v>34477.991000000002</v>
      </c>
      <c r="H1392" s="72">
        <v>35979.226000000002</v>
      </c>
      <c r="I1392" s="72">
        <v>38863.766000000003</v>
      </c>
      <c r="J1392" s="72">
        <v>42908.663999999997</v>
      </c>
      <c r="K1392" s="72">
        <v>45529.042000000001</v>
      </c>
      <c r="L1392" s="72">
        <v>43630.38</v>
      </c>
      <c r="M1392" s="72">
        <v>41336.769</v>
      </c>
      <c r="N1392" s="72">
        <v>41894.379999999997</v>
      </c>
      <c r="O1392" s="72">
        <v>52036.241999999998</v>
      </c>
      <c r="P1392" s="72">
        <v>65261.375999999997</v>
      </c>
      <c r="Q1392" s="72">
        <v>50574.453000000001</v>
      </c>
      <c r="R1392" s="72">
        <v>46679.72</v>
      </c>
      <c r="S1392" s="72">
        <v>55616.305999999997</v>
      </c>
      <c r="T1392" s="72">
        <v>53997.775000000001</v>
      </c>
      <c r="U1392" s="72">
        <v>39259.220999999998</v>
      </c>
      <c r="V1392" s="72">
        <v>24357.498</v>
      </c>
      <c r="W1392" s="72">
        <v>16630.445</v>
      </c>
      <c r="X1392" s="72">
        <v>6185.5029999999997</v>
      </c>
      <c r="Y1392" s="72">
        <v>1781.3320000000001</v>
      </c>
      <c r="Z1392" s="72">
        <v>396.79500000000002</v>
      </c>
      <c r="AA1392" s="72">
        <v>53.368000000000002</v>
      </c>
      <c r="AB1392" s="4" t="s">
        <v>291</v>
      </c>
      <c r="AD1392" s="1">
        <f t="shared" si="21"/>
        <v>25047.442999999996</v>
      </c>
    </row>
    <row r="1393" spans="1:30" x14ac:dyDescent="0.3">
      <c r="A1393" s="65">
        <v>1392</v>
      </c>
      <c r="B1393" s="66" t="s">
        <v>323</v>
      </c>
      <c r="C1393" s="69" t="s">
        <v>122</v>
      </c>
      <c r="D1393" s="71">
        <v>4</v>
      </c>
      <c r="E1393" s="71">
        <v>156</v>
      </c>
      <c r="F1393" s="71">
        <v>2040</v>
      </c>
      <c r="G1393" s="72">
        <v>33913.726999999999</v>
      </c>
      <c r="H1393" s="72">
        <v>34417.347000000002</v>
      </c>
      <c r="I1393" s="72">
        <v>35930.663999999997</v>
      </c>
      <c r="J1393" s="72">
        <v>38741.14</v>
      </c>
      <c r="K1393" s="72">
        <v>42684.074999999997</v>
      </c>
      <c r="L1393" s="72">
        <v>45270.947999999997</v>
      </c>
      <c r="M1393" s="72">
        <v>43381.49</v>
      </c>
      <c r="N1393" s="72">
        <v>41102.569000000003</v>
      </c>
      <c r="O1393" s="72">
        <v>41628.663999999997</v>
      </c>
      <c r="P1393" s="72">
        <v>51613.906000000003</v>
      </c>
      <c r="Q1393" s="72">
        <v>64462.357000000004</v>
      </c>
      <c r="R1393" s="72">
        <v>49560.163999999997</v>
      </c>
      <c r="S1393" s="72">
        <v>45039.593000000001</v>
      </c>
      <c r="T1393" s="72">
        <v>52077.711000000003</v>
      </c>
      <c r="U1393" s="72">
        <v>47835.601000000002</v>
      </c>
      <c r="V1393" s="72">
        <v>31555.465</v>
      </c>
      <c r="W1393" s="72">
        <v>17076.080000000002</v>
      </c>
      <c r="X1393" s="72">
        <v>9482.8469999999998</v>
      </c>
      <c r="Y1393" s="72">
        <v>2547.2510000000002</v>
      </c>
      <c r="Z1393" s="72">
        <v>485.964</v>
      </c>
      <c r="AA1393" s="72">
        <v>69.658000000000001</v>
      </c>
      <c r="AB1393" s="4" t="s">
        <v>291</v>
      </c>
      <c r="AD1393" s="1">
        <f t="shared" si="21"/>
        <v>29661.800000000003</v>
      </c>
    </row>
    <row r="1394" spans="1:30" x14ac:dyDescent="0.3">
      <c r="A1394" s="65">
        <v>1393</v>
      </c>
      <c r="B1394" s="66" t="s">
        <v>323</v>
      </c>
      <c r="C1394" s="69" t="s">
        <v>122</v>
      </c>
      <c r="D1394" s="71">
        <v>4</v>
      </c>
      <c r="E1394" s="71">
        <v>156</v>
      </c>
      <c r="F1394" s="71">
        <v>2045</v>
      </c>
      <c r="G1394" s="72">
        <v>33550.911</v>
      </c>
      <c r="H1394" s="72">
        <v>33857.495000000003</v>
      </c>
      <c r="I1394" s="72">
        <v>34373.646999999997</v>
      </c>
      <c r="J1394" s="72">
        <v>35814.722999999998</v>
      </c>
      <c r="K1394" s="72">
        <v>38528.9</v>
      </c>
      <c r="L1394" s="72">
        <v>42440.985000000001</v>
      </c>
      <c r="M1394" s="72">
        <v>45028.142999999996</v>
      </c>
      <c r="N1394" s="72">
        <v>43151.771999999997</v>
      </c>
      <c r="O1394" s="72">
        <v>40855.391000000003</v>
      </c>
      <c r="P1394" s="72">
        <v>41304.43</v>
      </c>
      <c r="Q1394" s="72">
        <v>51017.593000000001</v>
      </c>
      <c r="R1394" s="72">
        <v>63272.945</v>
      </c>
      <c r="S1394" s="72">
        <v>47970.103999999999</v>
      </c>
      <c r="T1394" s="72">
        <v>42420.455999999998</v>
      </c>
      <c r="U1394" s="72">
        <v>46622.476999999999</v>
      </c>
      <c r="V1394" s="72">
        <v>39143.123</v>
      </c>
      <c r="W1394" s="72">
        <v>22689.187000000002</v>
      </c>
      <c r="X1394" s="72">
        <v>10054.395</v>
      </c>
      <c r="Y1394" s="72">
        <v>4062.547</v>
      </c>
      <c r="Z1394" s="72">
        <v>724.26</v>
      </c>
      <c r="AA1394" s="72">
        <v>87.95</v>
      </c>
      <c r="AB1394" s="4" t="s">
        <v>291</v>
      </c>
      <c r="AD1394" s="1">
        <f t="shared" si="21"/>
        <v>37618.339</v>
      </c>
    </row>
    <row r="1395" spans="1:30" x14ac:dyDescent="0.3">
      <c r="A1395" s="65">
        <v>1394</v>
      </c>
      <c r="B1395" s="66" t="s">
        <v>323</v>
      </c>
      <c r="C1395" s="69" t="s">
        <v>122</v>
      </c>
      <c r="D1395" s="71">
        <v>4</v>
      </c>
      <c r="E1395" s="71">
        <v>156</v>
      </c>
      <c r="F1395" s="71">
        <v>2050</v>
      </c>
      <c r="G1395" s="72">
        <v>32547.114000000001</v>
      </c>
      <c r="H1395" s="72">
        <v>33498.101000000002</v>
      </c>
      <c r="I1395" s="72">
        <v>33816.968999999997</v>
      </c>
      <c r="J1395" s="72">
        <v>34262.31</v>
      </c>
      <c r="K1395" s="72">
        <v>35610.868999999999</v>
      </c>
      <c r="L1395" s="72">
        <v>38301.406000000003</v>
      </c>
      <c r="M1395" s="72">
        <v>42215.616999999998</v>
      </c>
      <c r="N1395" s="72">
        <v>44804.400999999998</v>
      </c>
      <c r="O1395" s="72">
        <v>42909.125</v>
      </c>
      <c r="P1395" s="72">
        <v>40555.383999999998</v>
      </c>
      <c r="Q1395" s="72">
        <v>40852.942999999999</v>
      </c>
      <c r="R1395" s="72">
        <v>50147.137999999999</v>
      </c>
      <c r="S1395" s="72">
        <v>61429.722000000002</v>
      </c>
      <c r="T1395" s="72">
        <v>45432.821000000004</v>
      </c>
      <c r="U1395" s="72">
        <v>38357.413</v>
      </c>
      <c r="V1395" s="72">
        <v>38807.756000000001</v>
      </c>
      <c r="W1395" s="72">
        <v>28845.432000000001</v>
      </c>
      <c r="X1395" s="72">
        <v>13794.118</v>
      </c>
      <c r="Y1395" s="72">
        <v>4486.1710000000003</v>
      </c>
      <c r="Z1395" s="72">
        <v>1207.5509999999999</v>
      </c>
      <c r="AA1395" s="72">
        <v>132.07300000000001</v>
      </c>
      <c r="AB1395" s="4" t="s">
        <v>291</v>
      </c>
      <c r="AD1395" s="1">
        <f t="shared" si="21"/>
        <v>48465.345000000001</v>
      </c>
    </row>
    <row r="1396" spans="1:30" x14ac:dyDescent="0.3">
      <c r="A1396" s="65">
        <v>1395</v>
      </c>
      <c r="B1396" s="66" t="s">
        <v>323</v>
      </c>
      <c r="C1396" s="69" t="s">
        <v>122</v>
      </c>
      <c r="D1396" s="71">
        <v>4</v>
      </c>
      <c r="E1396" s="71">
        <v>156</v>
      </c>
      <c r="F1396" s="71">
        <v>2055</v>
      </c>
      <c r="G1396" s="72">
        <v>30894.133999999998</v>
      </c>
      <c r="H1396" s="72">
        <v>32498.913</v>
      </c>
      <c r="I1396" s="72">
        <v>33460.663999999997</v>
      </c>
      <c r="J1396" s="72">
        <v>33712.275999999998</v>
      </c>
      <c r="K1396" s="72">
        <v>34072.074999999997</v>
      </c>
      <c r="L1396" s="72">
        <v>35402.014000000003</v>
      </c>
      <c r="M1396" s="72">
        <v>38099.792999999998</v>
      </c>
      <c r="N1396" s="72">
        <v>42015.023999999998</v>
      </c>
      <c r="O1396" s="72">
        <v>44570.85</v>
      </c>
      <c r="P1396" s="72">
        <v>42615.468999999997</v>
      </c>
      <c r="Q1396" s="72">
        <v>40139.964999999997</v>
      </c>
      <c r="R1396" s="72">
        <v>40208.841999999997</v>
      </c>
      <c r="S1396" s="72">
        <v>48821.68</v>
      </c>
      <c r="T1396" s="72">
        <v>58490.389000000003</v>
      </c>
      <c r="U1396" s="72">
        <v>41478.851000000002</v>
      </c>
      <c r="V1396" s="72">
        <v>32467.789000000001</v>
      </c>
      <c r="W1396" s="72">
        <v>29317.121999999999</v>
      </c>
      <c r="X1396" s="72">
        <v>18138.871999999999</v>
      </c>
      <c r="Y1396" s="72">
        <v>6435.7839999999997</v>
      </c>
      <c r="Z1396" s="72">
        <v>1404.0809999999999</v>
      </c>
      <c r="AA1396" s="72">
        <v>225.995</v>
      </c>
      <c r="AB1396" s="4">
        <v>4.0000000000000001E-3</v>
      </c>
      <c r="AD1396" s="1">
        <f t="shared" si="21"/>
        <v>55521.858</v>
      </c>
    </row>
    <row r="1397" spans="1:30" x14ac:dyDescent="0.3">
      <c r="A1397" s="65">
        <v>1396</v>
      </c>
      <c r="B1397" s="66" t="s">
        <v>323</v>
      </c>
      <c r="C1397" s="69" t="s">
        <v>122</v>
      </c>
      <c r="D1397" s="71">
        <v>4</v>
      </c>
      <c r="E1397" s="71">
        <v>156</v>
      </c>
      <c r="F1397" s="71">
        <v>2060</v>
      </c>
      <c r="G1397" s="72">
        <v>29211.766</v>
      </c>
      <c r="H1397" s="72">
        <v>30850.578000000001</v>
      </c>
      <c r="I1397" s="72">
        <v>32464.897000000001</v>
      </c>
      <c r="J1397" s="72">
        <v>33362.752999999997</v>
      </c>
      <c r="K1397" s="72">
        <v>33533.881999999998</v>
      </c>
      <c r="L1397" s="72">
        <v>33878.714999999997</v>
      </c>
      <c r="M1397" s="72">
        <v>35219.858</v>
      </c>
      <c r="N1397" s="72">
        <v>37923.898000000001</v>
      </c>
      <c r="O1397" s="72">
        <v>41808.150999999998</v>
      </c>
      <c r="P1397" s="72">
        <v>44287.498</v>
      </c>
      <c r="Q1397" s="72">
        <v>42209.267999999996</v>
      </c>
      <c r="R1397" s="72">
        <v>39559.785000000003</v>
      </c>
      <c r="S1397" s="72">
        <v>39248.883000000002</v>
      </c>
      <c r="T1397" s="72">
        <v>46716.116000000002</v>
      </c>
      <c r="U1397" s="72">
        <v>53887.461000000003</v>
      </c>
      <c r="V1397" s="72">
        <v>35670.247000000003</v>
      </c>
      <c r="W1397" s="72">
        <v>25115.987000000001</v>
      </c>
      <c r="X1397" s="72">
        <v>19051.731</v>
      </c>
      <c r="Y1397" s="72">
        <v>8846.6910000000007</v>
      </c>
      <c r="Z1397" s="72">
        <v>2122.8429999999998</v>
      </c>
      <c r="AA1397" s="72">
        <v>286.02999999999997</v>
      </c>
      <c r="AB1397" s="4">
        <v>5.0000000000000001E-3</v>
      </c>
      <c r="AD1397" s="1">
        <f t="shared" si="21"/>
        <v>55423.286999999997</v>
      </c>
    </row>
    <row r="1398" spans="1:30" x14ac:dyDescent="0.3">
      <c r="A1398" s="65">
        <v>1397</v>
      </c>
      <c r="B1398" s="66" t="s">
        <v>323</v>
      </c>
      <c r="C1398" s="69" t="s">
        <v>122</v>
      </c>
      <c r="D1398" s="71">
        <v>4</v>
      </c>
      <c r="E1398" s="71">
        <v>156</v>
      </c>
      <c r="F1398" s="71">
        <v>2065</v>
      </c>
      <c r="G1398" s="72">
        <v>28165.960999999999</v>
      </c>
      <c r="H1398" s="72">
        <v>29172.357</v>
      </c>
      <c r="I1398" s="72">
        <v>30819.904999999999</v>
      </c>
      <c r="J1398" s="72">
        <v>32373.463</v>
      </c>
      <c r="K1398" s="72">
        <v>33195.550999999999</v>
      </c>
      <c r="L1398" s="72">
        <v>33353.374000000003</v>
      </c>
      <c r="M1398" s="72">
        <v>33711.455999999998</v>
      </c>
      <c r="N1398" s="72">
        <v>35063.633999999998</v>
      </c>
      <c r="O1398" s="72">
        <v>37745.864999999998</v>
      </c>
      <c r="P1398" s="72">
        <v>41558.468999999997</v>
      </c>
      <c r="Q1398" s="72">
        <v>43895.165000000001</v>
      </c>
      <c r="R1398" s="72">
        <v>41651.264999999999</v>
      </c>
      <c r="S1398" s="72">
        <v>38708.232000000004</v>
      </c>
      <c r="T1398" s="72">
        <v>37723.35</v>
      </c>
      <c r="U1398" s="72">
        <v>43390.05</v>
      </c>
      <c r="V1398" s="72">
        <v>47007.004000000001</v>
      </c>
      <c r="W1398" s="72">
        <v>28196.138999999999</v>
      </c>
      <c r="X1398" s="72">
        <v>16827.208999999999</v>
      </c>
      <c r="Y1398" s="72">
        <v>9689.14</v>
      </c>
      <c r="Z1398" s="72">
        <v>3069.0949999999998</v>
      </c>
      <c r="AA1398" s="72">
        <v>439.64299999999997</v>
      </c>
      <c r="AB1398" s="4">
        <v>7.0000000000000001E-3</v>
      </c>
      <c r="AD1398" s="1">
        <f t="shared" si="21"/>
        <v>58221.232999999993</v>
      </c>
    </row>
    <row r="1399" spans="1:30" x14ac:dyDescent="0.3">
      <c r="A1399" s="65">
        <v>1398</v>
      </c>
      <c r="B1399" s="66" t="s">
        <v>323</v>
      </c>
      <c r="C1399" s="69" t="s">
        <v>122</v>
      </c>
      <c r="D1399" s="71">
        <v>4</v>
      </c>
      <c r="E1399" s="71">
        <v>156</v>
      </c>
      <c r="F1399" s="71">
        <v>2070</v>
      </c>
      <c r="G1399" s="72">
        <v>27632.419000000002</v>
      </c>
      <c r="H1399" s="72">
        <v>28130.067999999999</v>
      </c>
      <c r="I1399" s="72">
        <v>29144.871999999999</v>
      </c>
      <c r="J1399" s="72">
        <v>30735.527999999998</v>
      </c>
      <c r="K1399" s="72">
        <v>32217.670999999998</v>
      </c>
      <c r="L1399" s="72">
        <v>33027.141000000003</v>
      </c>
      <c r="M1399" s="72">
        <v>33198.296999999999</v>
      </c>
      <c r="N1399" s="72">
        <v>33569.701000000001</v>
      </c>
      <c r="O1399" s="72">
        <v>34907.425000000003</v>
      </c>
      <c r="P1399" s="72">
        <v>37533.677000000003</v>
      </c>
      <c r="Q1399" s="72">
        <v>41214.779000000002</v>
      </c>
      <c r="R1399" s="72">
        <v>43363.091999999997</v>
      </c>
      <c r="S1399" s="72">
        <v>40840.985000000001</v>
      </c>
      <c r="T1399" s="72">
        <v>37348.338000000003</v>
      </c>
      <c r="U1399" s="72">
        <v>35284.904000000002</v>
      </c>
      <c r="V1399" s="72">
        <v>38323</v>
      </c>
      <c r="W1399" s="72">
        <v>37872.355000000003</v>
      </c>
      <c r="X1399" s="72">
        <v>19413.325000000001</v>
      </c>
      <c r="Y1399" s="72">
        <v>8890.1509999999998</v>
      </c>
      <c r="Z1399" s="72">
        <v>3522.4870000000001</v>
      </c>
      <c r="AA1399" s="72">
        <v>665.50199999999995</v>
      </c>
      <c r="AB1399" s="4">
        <v>0.01</v>
      </c>
      <c r="AD1399" s="1">
        <f t="shared" si="21"/>
        <v>70363.829999999987</v>
      </c>
    </row>
    <row r="1400" spans="1:30" x14ac:dyDescent="0.3">
      <c r="A1400" s="65">
        <v>1399</v>
      </c>
      <c r="B1400" s="66" t="s">
        <v>323</v>
      </c>
      <c r="C1400" s="69" t="s">
        <v>122</v>
      </c>
      <c r="D1400" s="71">
        <v>4</v>
      </c>
      <c r="E1400" s="71">
        <v>156</v>
      </c>
      <c r="F1400" s="71">
        <v>2075</v>
      </c>
      <c r="G1400" s="72">
        <v>27308.825000000001</v>
      </c>
      <c r="H1400" s="72">
        <v>27599.053</v>
      </c>
      <c r="I1400" s="72">
        <v>28105.042000000001</v>
      </c>
      <c r="J1400" s="72">
        <v>29066.789000000001</v>
      </c>
      <c r="K1400" s="72">
        <v>30591.251</v>
      </c>
      <c r="L1400" s="72">
        <v>32061.456999999999</v>
      </c>
      <c r="M1400" s="72">
        <v>32883.07</v>
      </c>
      <c r="N1400" s="72">
        <v>33067.216999999997</v>
      </c>
      <c r="O1400" s="72">
        <v>33428.678</v>
      </c>
      <c r="P1400" s="72">
        <v>34722.366999999998</v>
      </c>
      <c r="Q1400" s="72">
        <v>37242.548999999999</v>
      </c>
      <c r="R1400" s="72">
        <v>40753.955999999998</v>
      </c>
      <c r="S1400" s="72">
        <v>42596.190999999999</v>
      </c>
      <c r="T1400" s="72">
        <v>39536.228999999999</v>
      </c>
      <c r="U1400" s="72">
        <v>35143.462</v>
      </c>
      <c r="V1400" s="72">
        <v>31495.075000000001</v>
      </c>
      <c r="W1400" s="72">
        <v>31384.161</v>
      </c>
      <c r="X1400" s="72">
        <v>26703.039000000001</v>
      </c>
      <c r="Y1400" s="72">
        <v>10608.798000000001</v>
      </c>
      <c r="Z1400" s="72">
        <v>3371.502</v>
      </c>
      <c r="AA1400" s="72">
        <v>823.61</v>
      </c>
      <c r="AB1400" s="4">
        <v>1.4E-2</v>
      </c>
      <c r="AD1400" s="1">
        <f t="shared" si="21"/>
        <v>72891.123999999982</v>
      </c>
    </row>
    <row r="1401" spans="1:30" x14ac:dyDescent="0.3">
      <c r="A1401" s="65">
        <v>1400</v>
      </c>
      <c r="B1401" s="66" t="s">
        <v>323</v>
      </c>
      <c r="C1401" s="69" t="s">
        <v>122</v>
      </c>
      <c r="D1401" s="71">
        <v>4</v>
      </c>
      <c r="E1401" s="71">
        <v>156</v>
      </c>
      <c r="F1401" s="71">
        <v>2080</v>
      </c>
      <c r="G1401" s="72">
        <v>26797.440999999999</v>
      </c>
      <c r="H1401" s="72">
        <v>27277.819</v>
      </c>
      <c r="I1401" s="72">
        <v>27575.917000000001</v>
      </c>
      <c r="J1401" s="72">
        <v>28032.812000000002</v>
      </c>
      <c r="K1401" s="72">
        <v>28933.828000000001</v>
      </c>
      <c r="L1401" s="72">
        <v>30448.135999999999</v>
      </c>
      <c r="M1401" s="72">
        <v>31929.331999999999</v>
      </c>
      <c r="N1401" s="72">
        <v>32762.087</v>
      </c>
      <c r="O1401" s="72">
        <v>32937.891000000003</v>
      </c>
      <c r="P1401" s="72">
        <v>33263.11</v>
      </c>
      <c r="Q1401" s="72">
        <v>34470.963000000003</v>
      </c>
      <c r="R1401" s="72">
        <v>36856.718999999997</v>
      </c>
      <c r="S1401" s="72">
        <v>40090.707999999999</v>
      </c>
      <c r="T1401" s="72">
        <v>41345.357000000004</v>
      </c>
      <c r="U1401" s="72">
        <v>37382.875</v>
      </c>
      <c r="V1401" s="72">
        <v>31640.257000000001</v>
      </c>
      <c r="W1401" s="72">
        <v>26140.309000000001</v>
      </c>
      <c r="X1401" s="72">
        <v>22568.036</v>
      </c>
      <c r="Y1401" s="72">
        <v>15010.581</v>
      </c>
      <c r="Z1401" s="72">
        <v>4169.0460000000003</v>
      </c>
      <c r="AA1401" s="72">
        <v>851.524</v>
      </c>
      <c r="AB1401" s="4">
        <v>1.7999999999999999E-2</v>
      </c>
      <c r="AD1401" s="1">
        <f t="shared" si="21"/>
        <v>68739.513999999996</v>
      </c>
    </row>
    <row r="1402" spans="1:30" x14ac:dyDescent="0.3">
      <c r="A1402" s="65">
        <v>1401</v>
      </c>
      <c r="B1402" s="66" t="s">
        <v>323</v>
      </c>
      <c r="C1402" s="69" t="s">
        <v>122</v>
      </c>
      <c r="D1402" s="71">
        <v>4</v>
      </c>
      <c r="E1402" s="71">
        <v>156</v>
      </c>
      <c r="F1402" s="71">
        <v>2085</v>
      </c>
      <c r="G1402" s="72">
        <v>26011.295999999998</v>
      </c>
      <c r="H1402" s="72">
        <v>26768.875</v>
      </c>
      <c r="I1402" s="72">
        <v>27256.462</v>
      </c>
      <c r="J1402" s="72">
        <v>27509.227999999999</v>
      </c>
      <c r="K1402" s="72">
        <v>27910.179</v>
      </c>
      <c r="L1402" s="72">
        <v>28802.911</v>
      </c>
      <c r="M1402" s="72">
        <v>30328.326000000001</v>
      </c>
      <c r="N1402" s="72">
        <v>31819.225999999999</v>
      </c>
      <c r="O1402" s="72">
        <v>32643.059000000001</v>
      </c>
      <c r="P1402" s="72">
        <v>32786.317999999999</v>
      </c>
      <c r="Q1402" s="72">
        <v>33039.364000000001</v>
      </c>
      <c r="R1402" s="72">
        <v>34138.635000000002</v>
      </c>
      <c r="S1402" s="72">
        <v>36299.857000000004</v>
      </c>
      <c r="T1402" s="72">
        <v>38999.699999999997</v>
      </c>
      <c r="U1402" s="72">
        <v>39252.995999999999</v>
      </c>
      <c r="V1402" s="72">
        <v>33904.538999999997</v>
      </c>
      <c r="W1402" s="72">
        <v>26568.178</v>
      </c>
      <c r="X1402" s="72">
        <v>19128.171999999999</v>
      </c>
      <c r="Y1402" s="72">
        <v>13015.210999999999</v>
      </c>
      <c r="Z1402" s="72">
        <v>6096.6970000000001</v>
      </c>
      <c r="AA1402" s="72">
        <v>1051.7090000000001</v>
      </c>
      <c r="AB1402" s="4" t="s">
        <v>291</v>
      </c>
      <c r="AD1402" s="1">
        <f t="shared" si="21"/>
        <v>65859.967000000004</v>
      </c>
    </row>
    <row r="1403" spans="1:30" x14ac:dyDescent="0.3">
      <c r="A1403" s="65">
        <v>1402</v>
      </c>
      <c r="B1403" s="66" t="s">
        <v>323</v>
      </c>
      <c r="C1403" s="69" t="s">
        <v>122</v>
      </c>
      <c r="D1403" s="71">
        <v>4</v>
      </c>
      <c r="E1403" s="71">
        <v>156</v>
      </c>
      <c r="F1403" s="71">
        <v>2090</v>
      </c>
      <c r="G1403" s="72">
        <v>25117.22</v>
      </c>
      <c r="H1403" s="72">
        <v>25985.004000000001</v>
      </c>
      <c r="I1403" s="72">
        <v>26749.345000000001</v>
      </c>
      <c r="J1403" s="72">
        <v>27194.912</v>
      </c>
      <c r="K1403" s="72">
        <v>27396.44</v>
      </c>
      <c r="L1403" s="72">
        <v>27790.231</v>
      </c>
      <c r="M1403" s="72">
        <v>28694.458999999999</v>
      </c>
      <c r="N1403" s="72">
        <v>30229.614000000001</v>
      </c>
      <c r="O1403" s="72">
        <v>31711.587</v>
      </c>
      <c r="P1403" s="72">
        <v>32503.814999999999</v>
      </c>
      <c r="Q1403" s="72">
        <v>32582.098999999998</v>
      </c>
      <c r="R1403" s="72">
        <v>32742.653999999999</v>
      </c>
      <c r="S1403" s="72">
        <v>33656.654999999999</v>
      </c>
      <c r="T1403" s="72">
        <v>35378.368000000002</v>
      </c>
      <c r="U1403" s="72">
        <v>37153.631000000001</v>
      </c>
      <c r="V1403" s="72">
        <v>35823.828999999998</v>
      </c>
      <c r="W1403" s="72">
        <v>28753.861000000001</v>
      </c>
      <c r="X1403" s="72">
        <v>19735.637999999999</v>
      </c>
      <c r="Y1403" s="72">
        <v>11281.031000000001</v>
      </c>
      <c r="Z1403" s="72">
        <v>5443.0919999999996</v>
      </c>
      <c r="AA1403" s="72">
        <v>1541.9829999999999</v>
      </c>
      <c r="AB1403" s="4" t="s">
        <v>291</v>
      </c>
      <c r="AD1403" s="1">
        <f t="shared" si="21"/>
        <v>66755.604999999996</v>
      </c>
    </row>
    <row r="1404" spans="1:30" x14ac:dyDescent="0.3">
      <c r="A1404" s="65">
        <v>1403</v>
      </c>
      <c r="B1404" s="66" t="s">
        <v>323</v>
      </c>
      <c r="C1404" s="69" t="s">
        <v>122</v>
      </c>
      <c r="D1404" s="71">
        <v>4</v>
      </c>
      <c r="E1404" s="71">
        <v>156</v>
      </c>
      <c r="F1404" s="71">
        <v>2095</v>
      </c>
      <c r="G1404" s="72">
        <v>24342.744999999999</v>
      </c>
      <c r="H1404" s="72">
        <v>25093.463</v>
      </c>
      <c r="I1404" s="72">
        <v>25967.359</v>
      </c>
      <c r="J1404" s="72">
        <v>26693.251</v>
      </c>
      <c r="K1404" s="72">
        <v>27091.767</v>
      </c>
      <c r="L1404" s="72">
        <v>27287.088</v>
      </c>
      <c r="M1404" s="72">
        <v>27691.987000000001</v>
      </c>
      <c r="N1404" s="72">
        <v>28606.428</v>
      </c>
      <c r="O1404" s="72">
        <v>30134.42</v>
      </c>
      <c r="P1404" s="72">
        <v>31586.629000000001</v>
      </c>
      <c r="Q1404" s="72">
        <v>32316.984</v>
      </c>
      <c r="R1404" s="72">
        <v>32309.667000000001</v>
      </c>
      <c r="S1404" s="72">
        <v>32310.098000000002</v>
      </c>
      <c r="T1404" s="72">
        <v>32857.165999999997</v>
      </c>
      <c r="U1404" s="72">
        <v>33807.351000000002</v>
      </c>
      <c r="V1404" s="72">
        <v>34096.281999999999</v>
      </c>
      <c r="W1404" s="72">
        <v>30652.987000000001</v>
      </c>
      <c r="X1404" s="72">
        <v>21651.368999999999</v>
      </c>
      <c r="Y1404" s="72">
        <v>11879.671</v>
      </c>
      <c r="Z1404" s="72">
        <v>4847.3469999999998</v>
      </c>
      <c r="AA1404" s="72">
        <v>1549.779</v>
      </c>
      <c r="AB1404" s="4" t="s">
        <v>291</v>
      </c>
      <c r="AD1404" s="1">
        <f t="shared" si="21"/>
        <v>70581.152999999991</v>
      </c>
    </row>
    <row r="1405" spans="1:30" x14ac:dyDescent="0.3">
      <c r="A1405" s="65">
        <v>1404</v>
      </c>
      <c r="B1405" s="66" t="s">
        <v>323</v>
      </c>
      <c r="C1405" s="69" t="s">
        <v>122</v>
      </c>
      <c r="D1405" s="71">
        <v>4</v>
      </c>
      <c r="E1405" s="71">
        <v>156</v>
      </c>
      <c r="F1405" s="71">
        <v>2100</v>
      </c>
      <c r="G1405" s="72">
        <v>23793.49</v>
      </c>
      <c r="H1405" s="72">
        <v>24321.154999999999</v>
      </c>
      <c r="I1405" s="72">
        <v>25077.69</v>
      </c>
      <c r="J1405" s="72">
        <v>25916.522000000001</v>
      </c>
      <c r="K1405" s="72">
        <v>26599.566999999999</v>
      </c>
      <c r="L1405" s="72">
        <v>26992.206999999999</v>
      </c>
      <c r="M1405" s="72">
        <v>27198.255000000001</v>
      </c>
      <c r="N1405" s="72">
        <v>27612.977999999999</v>
      </c>
      <c r="O1405" s="72">
        <v>28522.544999999998</v>
      </c>
      <c r="P1405" s="72">
        <v>30024.587</v>
      </c>
      <c r="Q1405" s="72">
        <v>31419.422999999999</v>
      </c>
      <c r="R1405" s="72">
        <v>32066.835999999999</v>
      </c>
      <c r="S1405" s="72">
        <v>31912.641</v>
      </c>
      <c r="T1405" s="72">
        <v>31596.406999999999</v>
      </c>
      <c r="U1405" s="72">
        <v>31496.065999999999</v>
      </c>
      <c r="V1405" s="72">
        <v>31201.165000000001</v>
      </c>
      <c r="W1405" s="72">
        <v>29442.855</v>
      </c>
      <c r="X1405" s="72">
        <v>23412.138999999999</v>
      </c>
      <c r="Y1405" s="72">
        <v>13319.707</v>
      </c>
      <c r="Z1405" s="72">
        <v>5257.5860000000002</v>
      </c>
      <c r="AA1405" s="72">
        <v>1464.6859999999999</v>
      </c>
      <c r="AB1405" s="4" t="s">
        <v>291</v>
      </c>
      <c r="AD1405" s="1">
        <f t="shared" si="21"/>
        <v>72896.972999999998</v>
      </c>
    </row>
    <row r="1406" spans="1:30" x14ac:dyDescent="0.3">
      <c r="A1406" s="65">
        <v>1405</v>
      </c>
      <c r="B1406" s="66" t="s">
        <v>323</v>
      </c>
      <c r="C1406" s="69" t="s">
        <v>123</v>
      </c>
      <c r="D1406" s="71">
        <v>5</v>
      </c>
      <c r="E1406" s="71">
        <v>344</v>
      </c>
      <c r="F1406" s="71">
        <v>2015</v>
      </c>
      <c r="G1406" s="72">
        <v>142.863</v>
      </c>
      <c r="H1406" s="72">
        <v>142.80199999999999</v>
      </c>
      <c r="I1406" s="72">
        <v>132.66200000000001</v>
      </c>
      <c r="J1406" s="72">
        <v>186.29499999999999</v>
      </c>
      <c r="K1406" s="72">
        <v>223.29300000000001</v>
      </c>
      <c r="L1406" s="72">
        <v>226.09899999999999</v>
      </c>
      <c r="M1406" s="72">
        <v>231.84399999999999</v>
      </c>
      <c r="N1406" s="72">
        <v>227.00200000000001</v>
      </c>
      <c r="O1406" s="72">
        <v>236.31899999999999</v>
      </c>
      <c r="P1406" s="72">
        <v>247.17</v>
      </c>
      <c r="Q1406" s="72">
        <v>300.63099999999997</v>
      </c>
      <c r="R1406" s="72">
        <v>301.53199999999998</v>
      </c>
      <c r="S1406" s="72">
        <v>233.958</v>
      </c>
      <c r="T1406" s="72">
        <v>183.447</v>
      </c>
      <c r="U1406" s="72">
        <v>103.35</v>
      </c>
      <c r="V1406" s="72">
        <v>103.587</v>
      </c>
      <c r="W1406" s="72">
        <v>72.153999999999996</v>
      </c>
      <c r="X1406" s="72">
        <v>38.540999999999997</v>
      </c>
      <c r="Y1406" s="72">
        <v>12.326000000000001</v>
      </c>
      <c r="Z1406" s="72">
        <v>2.8050000000000002</v>
      </c>
      <c r="AA1406" s="72">
        <v>0.36199999999999999</v>
      </c>
      <c r="AB1406" s="4" t="s">
        <v>291</v>
      </c>
      <c r="AD1406" s="1">
        <f t="shared" si="21"/>
        <v>126.18799999999999</v>
      </c>
    </row>
    <row r="1407" spans="1:30" x14ac:dyDescent="0.3">
      <c r="A1407" s="65">
        <v>1406</v>
      </c>
      <c r="B1407" s="66" t="s">
        <v>323</v>
      </c>
      <c r="C1407" s="69" t="s">
        <v>123</v>
      </c>
      <c r="D1407" s="71">
        <v>5</v>
      </c>
      <c r="E1407" s="71">
        <v>344</v>
      </c>
      <c r="F1407" s="71">
        <v>2020</v>
      </c>
      <c r="G1407" s="72">
        <v>189.03</v>
      </c>
      <c r="H1407" s="72">
        <v>157.78299999999999</v>
      </c>
      <c r="I1407" s="72">
        <v>147.88</v>
      </c>
      <c r="J1407" s="72">
        <v>137.81700000000001</v>
      </c>
      <c r="K1407" s="72">
        <v>189.12899999999999</v>
      </c>
      <c r="L1407" s="72">
        <v>228.54300000000001</v>
      </c>
      <c r="M1407" s="72">
        <v>229.22399999999999</v>
      </c>
      <c r="N1407" s="72">
        <v>234.20099999999999</v>
      </c>
      <c r="O1407" s="72">
        <v>227.66800000000001</v>
      </c>
      <c r="P1407" s="72">
        <v>235.27500000000001</v>
      </c>
      <c r="Q1407" s="72">
        <v>247.05199999999999</v>
      </c>
      <c r="R1407" s="72">
        <v>296.45400000000001</v>
      </c>
      <c r="S1407" s="72">
        <v>292.62200000000001</v>
      </c>
      <c r="T1407" s="72">
        <v>223.464</v>
      </c>
      <c r="U1407" s="72">
        <v>169.43100000000001</v>
      </c>
      <c r="V1407" s="72">
        <v>90.097999999999999</v>
      </c>
      <c r="W1407" s="72">
        <v>81.432000000000002</v>
      </c>
      <c r="X1407" s="72">
        <v>47.534999999999997</v>
      </c>
      <c r="Y1407" s="72">
        <v>19.323</v>
      </c>
      <c r="Z1407" s="72">
        <v>4.0279999999999996</v>
      </c>
      <c r="AA1407" s="72">
        <v>0.52</v>
      </c>
      <c r="AB1407" s="4" t="s">
        <v>291</v>
      </c>
      <c r="AD1407" s="1">
        <f t="shared" si="21"/>
        <v>152.83799999999999</v>
      </c>
    </row>
    <row r="1408" spans="1:30" x14ac:dyDescent="0.3">
      <c r="A1408" s="65">
        <v>1407</v>
      </c>
      <c r="B1408" s="66" t="s">
        <v>323</v>
      </c>
      <c r="C1408" s="69" t="s">
        <v>123</v>
      </c>
      <c r="D1408" s="71">
        <v>5</v>
      </c>
      <c r="E1408" s="71">
        <v>344</v>
      </c>
      <c r="F1408" s="71">
        <v>2025</v>
      </c>
      <c r="G1408" s="72">
        <v>201.214</v>
      </c>
      <c r="H1408" s="72">
        <v>190.911</v>
      </c>
      <c r="I1408" s="72">
        <v>159.268</v>
      </c>
      <c r="J1408" s="72">
        <v>155.642</v>
      </c>
      <c r="K1408" s="72">
        <v>139.80099999999999</v>
      </c>
      <c r="L1408" s="72">
        <v>193.893</v>
      </c>
      <c r="M1408" s="72">
        <v>231.32900000000001</v>
      </c>
      <c r="N1408" s="72">
        <v>231.32900000000001</v>
      </c>
      <c r="O1408" s="72">
        <v>235.28100000000001</v>
      </c>
      <c r="P1408" s="72">
        <v>227.95599999999999</v>
      </c>
      <c r="Q1408" s="72">
        <v>234.322</v>
      </c>
      <c r="R1408" s="72">
        <v>243.95099999999999</v>
      </c>
      <c r="S1408" s="72">
        <v>288.738</v>
      </c>
      <c r="T1408" s="72">
        <v>279.76100000000002</v>
      </c>
      <c r="U1408" s="72">
        <v>207.28299999999999</v>
      </c>
      <c r="V1408" s="72">
        <v>148.93799999999999</v>
      </c>
      <c r="W1408" s="72">
        <v>71.965999999999994</v>
      </c>
      <c r="X1408" s="72">
        <v>54.893000000000001</v>
      </c>
      <c r="Y1408" s="72">
        <v>24.555</v>
      </c>
      <c r="Z1408" s="72">
        <v>6.5460000000000003</v>
      </c>
      <c r="AA1408" s="72">
        <v>0.76800000000000002</v>
      </c>
      <c r="AB1408" s="4" t="s">
        <v>291</v>
      </c>
      <c r="AD1408" s="1">
        <f t="shared" si="21"/>
        <v>158.72799999999998</v>
      </c>
    </row>
    <row r="1409" spans="1:30" x14ac:dyDescent="0.3">
      <c r="A1409" s="65">
        <v>1408</v>
      </c>
      <c r="B1409" s="66" t="s">
        <v>323</v>
      </c>
      <c r="C1409" s="69" t="s">
        <v>123</v>
      </c>
      <c r="D1409" s="71">
        <v>5</v>
      </c>
      <c r="E1409" s="71">
        <v>344</v>
      </c>
      <c r="F1409" s="71">
        <v>2030</v>
      </c>
      <c r="G1409" s="72">
        <v>199.739</v>
      </c>
      <c r="H1409" s="72">
        <v>203.09700000000001</v>
      </c>
      <c r="I1409" s="72">
        <v>192.38800000000001</v>
      </c>
      <c r="J1409" s="72">
        <v>167.029</v>
      </c>
      <c r="K1409" s="72">
        <v>169.571</v>
      </c>
      <c r="L1409" s="72">
        <v>153.12899999999999</v>
      </c>
      <c r="M1409" s="72">
        <v>203.78200000000001</v>
      </c>
      <c r="N1409" s="72">
        <v>237.77799999999999</v>
      </c>
      <c r="O1409" s="72">
        <v>235.11600000000001</v>
      </c>
      <c r="P1409" s="72">
        <v>236.941</v>
      </c>
      <c r="Q1409" s="72">
        <v>227.68700000000001</v>
      </c>
      <c r="R1409" s="72">
        <v>231.80500000000001</v>
      </c>
      <c r="S1409" s="72">
        <v>238.36500000000001</v>
      </c>
      <c r="T1409" s="72">
        <v>277.149</v>
      </c>
      <c r="U1409" s="72">
        <v>261.024</v>
      </c>
      <c r="V1409" s="72">
        <v>183.952</v>
      </c>
      <c r="W1409" s="72">
        <v>120.637</v>
      </c>
      <c r="X1409" s="72">
        <v>49.610999999999997</v>
      </c>
      <c r="Y1409" s="72">
        <v>29.206</v>
      </c>
      <c r="Z1409" s="72">
        <v>8.6280000000000001</v>
      </c>
      <c r="AA1409" s="72">
        <v>1.2729999999999999</v>
      </c>
      <c r="AB1409" s="4" t="s">
        <v>291</v>
      </c>
      <c r="AD1409" s="1">
        <f t="shared" si="21"/>
        <v>209.35499999999999</v>
      </c>
    </row>
    <row r="1410" spans="1:30" x14ac:dyDescent="0.3">
      <c r="A1410" s="65">
        <v>1409</v>
      </c>
      <c r="B1410" s="66" t="s">
        <v>323</v>
      </c>
      <c r="C1410" s="69" t="s">
        <v>123</v>
      </c>
      <c r="D1410" s="71">
        <v>5</v>
      </c>
      <c r="E1410" s="71">
        <v>344</v>
      </c>
      <c r="F1410" s="71">
        <v>2035</v>
      </c>
      <c r="G1410" s="72">
        <v>176.14599999999999</v>
      </c>
      <c r="H1410" s="72">
        <v>201.63200000000001</v>
      </c>
      <c r="I1410" s="72">
        <v>204.57400000000001</v>
      </c>
      <c r="J1410" s="72">
        <v>200.137</v>
      </c>
      <c r="K1410" s="72">
        <v>180.95699999999999</v>
      </c>
      <c r="L1410" s="72">
        <v>182.86699999999999</v>
      </c>
      <c r="M1410" s="72">
        <v>163.124</v>
      </c>
      <c r="N1410" s="72">
        <v>210.357</v>
      </c>
      <c r="O1410" s="72">
        <v>241.614</v>
      </c>
      <c r="P1410" s="72">
        <v>236.898</v>
      </c>
      <c r="Q1410" s="72">
        <v>236.77</v>
      </c>
      <c r="R1410" s="72">
        <v>225.59100000000001</v>
      </c>
      <c r="S1410" s="72">
        <v>227.06100000000001</v>
      </c>
      <c r="T1410" s="72">
        <v>229.72499999999999</v>
      </c>
      <c r="U1410" s="72">
        <v>260.05900000000003</v>
      </c>
      <c r="V1410" s="72">
        <v>233.67</v>
      </c>
      <c r="W1410" s="72">
        <v>151.05699999999999</v>
      </c>
      <c r="X1410" s="72">
        <v>84.918999999999997</v>
      </c>
      <c r="Y1410" s="72">
        <v>27.155000000000001</v>
      </c>
      <c r="Z1410" s="72">
        <v>10.635999999999999</v>
      </c>
      <c r="AA1410" s="72">
        <v>1.7789999999999999</v>
      </c>
      <c r="AB1410" s="4">
        <v>0.215</v>
      </c>
      <c r="AD1410" s="1">
        <f t="shared" si="21"/>
        <v>275.76099999999997</v>
      </c>
    </row>
    <row r="1411" spans="1:30" x14ac:dyDescent="0.3">
      <c r="A1411" s="65">
        <v>1410</v>
      </c>
      <c r="B1411" s="66" t="s">
        <v>323</v>
      </c>
      <c r="C1411" s="69" t="s">
        <v>123</v>
      </c>
      <c r="D1411" s="71">
        <v>5</v>
      </c>
      <c r="E1411" s="71">
        <v>344</v>
      </c>
      <c r="F1411" s="71">
        <v>2040</v>
      </c>
      <c r="G1411" s="72">
        <v>162.999</v>
      </c>
      <c r="H1411" s="72">
        <v>178.059</v>
      </c>
      <c r="I1411" s="72">
        <v>203.113</v>
      </c>
      <c r="J1411" s="72">
        <v>212.322</v>
      </c>
      <c r="K1411" s="72">
        <v>214.042</v>
      </c>
      <c r="L1411" s="72">
        <v>194.25200000000001</v>
      </c>
      <c r="M1411" s="72">
        <v>192.82499999999999</v>
      </c>
      <c r="N1411" s="72">
        <v>169.84200000000001</v>
      </c>
      <c r="O1411" s="72">
        <v>214.36699999999999</v>
      </c>
      <c r="P1411" s="72">
        <v>243.46700000000001</v>
      </c>
      <c r="Q1411" s="72">
        <v>236.905</v>
      </c>
      <c r="R1411" s="72">
        <v>234.83199999999999</v>
      </c>
      <c r="S1411" s="72">
        <v>221.459</v>
      </c>
      <c r="T1411" s="72">
        <v>219.57599999999999</v>
      </c>
      <c r="U1411" s="72">
        <v>216.74100000000001</v>
      </c>
      <c r="V1411" s="72">
        <v>234.732</v>
      </c>
      <c r="W1411" s="72">
        <v>194.33799999999999</v>
      </c>
      <c r="X1411" s="72">
        <v>108.44199999999999</v>
      </c>
      <c r="Y1411" s="72">
        <v>47.759</v>
      </c>
      <c r="Z1411" s="72">
        <v>10.244999999999999</v>
      </c>
      <c r="AA1411" s="72">
        <v>2.3050000000000002</v>
      </c>
      <c r="AB1411" s="4">
        <v>0.215</v>
      </c>
      <c r="AD1411" s="1">
        <f t="shared" ref="AD1411:AD1474" si="22">SUM(W1411:AB1411)</f>
        <v>363.30399999999997</v>
      </c>
    </row>
    <row r="1412" spans="1:30" x14ac:dyDescent="0.3">
      <c r="A1412" s="65">
        <v>1411</v>
      </c>
      <c r="B1412" s="66" t="s">
        <v>323</v>
      </c>
      <c r="C1412" s="69" t="s">
        <v>123</v>
      </c>
      <c r="D1412" s="71">
        <v>5</v>
      </c>
      <c r="E1412" s="71">
        <v>344</v>
      </c>
      <c r="F1412" s="71">
        <v>2045</v>
      </c>
      <c r="G1412" s="72">
        <v>167.81200000000001</v>
      </c>
      <c r="H1412" s="72">
        <v>164.922</v>
      </c>
      <c r="I1412" s="72">
        <v>179.553</v>
      </c>
      <c r="J1412" s="72">
        <v>210.869</v>
      </c>
      <c r="K1412" s="72">
        <v>226.227</v>
      </c>
      <c r="L1412" s="72">
        <v>227.30699999999999</v>
      </c>
      <c r="M1412" s="72">
        <v>204.21299999999999</v>
      </c>
      <c r="N1412" s="72">
        <v>199.50299999999999</v>
      </c>
      <c r="O1412" s="72">
        <v>174.05500000000001</v>
      </c>
      <c r="P1412" s="72">
        <v>216.465</v>
      </c>
      <c r="Q1412" s="72">
        <v>243.59100000000001</v>
      </c>
      <c r="R1412" s="72">
        <v>235.24199999999999</v>
      </c>
      <c r="S1412" s="72">
        <v>230.94499999999999</v>
      </c>
      <c r="T1412" s="72">
        <v>214.82599999999999</v>
      </c>
      <c r="U1412" s="72">
        <v>208.185</v>
      </c>
      <c r="V1412" s="72">
        <v>197.19399999999999</v>
      </c>
      <c r="W1412" s="72">
        <v>197.661</v>
      </c>
      <c r="X1412" s="72">
        <v>142.184</v>
      </c>
      <c r="Y1412" s="72">
        <v>62.642000000000003</v>
      </c>
      <c r="Z1412" s="72">
        <v>18.672999999999998</v>
      </c>
      <c r="AA1412" s="72">
        <v>2.411</v>
      </c>
      <c r="AB1412" s="4">
        <v>0.22800000000000001</v>
      </c>
      <c r="AD1412" s="1">
        <f t="shared" si="22"/>
        <v>423.79900000000004</v>
      </c>
    </row>
    <row r="1413" spans="1:30" x14ac:dyDescent="0.3">
      <c r="A1413" s="65">
        <v>1412</v>
      </c>
      <c r="B1413" s="66" t="s">
        <v>323</v>
      </c>
      <c r="C1413" s="69" t="s">
        <v>123</v>
      </c>
      <c r="D1413" s="71">
        <v>5</v>
      </c>
      <c r="E1413" s="71">
        <v>344</v>
      </c>
      <c r="F1413" s="71">
        <v>2050</v>
      </c>
      <c r="G1413" s="72">
        <v>183.619</v>
      </c>
      <c r="H1413" s="72">
        <v>169.73699999999999</v>
      </c>
      <c r="I1413" s="72">
        <v>166.423</v>
      </c>
      <c r="J1413" s="72">
        <v>187.32400000000001</v>
      </c>
      <c r="K1413" s="72">
        <v>224.786</v>
      </c>
      <c r="L1413" s="72">
        <v>239.49299999999999</v>
      </c>
      <c r="M1413" s="72">
        <v>237.233</v>
      </c>
      <c r="N1413" s="72">
        <v>210.89400000000001</v>
      </c>
      <c r="O1413" s="72">
        <v>203.65899999999999</v>
      </c>
      <c r="P1413" s="72">
        <v>176.42599999999999</v>
      </c>
      <c r="Q1413" s="72">
        <v>216.94200000000001</v>
      </c>
      <c r="R1413" s="72">
        <v>242.095</v>
      </c>
      <c r="S1413" s="72">
        <v>231.749</v>
      </c>
      <c r="T1413" s="72">
        <v>224.625</v>
      </c>
      <c r="U1413" s="72">
        <v>204.59899999999999</v>
      </c>
      <c r="V1413" s="72">
        <v>190.803</v>
      </c>
      <c r="W1413" s="72">
        <v>168.09800000000001</v>
      </c>
      <c r="X1413" s="72">
        <v>147.374</v>
      </c>
      <c r="Y1413" s="72">
        <v>84.430999999999997</v>
      </c>
      <c r="Z1413" s="72">
        <v>25.443000000000001</v>
      </c>
      <c r="AA1413" s="72">
        <v>4.2140000000000004</v>
      </c>
      <c r="AB1413" s="4">
        <v>0.27400000000000002</v>
      </c>
      <c r="AD1413" s="1">
        <f t="shared" si="22"/>
        <v>429.83399999999995</v>
      </c>
    </row>
    <row r="1414" spans="1:30" x14ac:dyDescent="0.3">
      <c r="A1414" s="65">
        <v>1413</v>
      </c>
      <c r="B1414" s="66" t="s">
        <v>323</v>
      </c>
      <c r="C1414" s="69" t="s">
        <v>123</v>
      </c>
      <c r="D1414" s="71">
        <v>5</v>
      </c>
      <c r="E1414" s="71">
        <v>344</v>
      </c>
      <c r="F1414" s="71">
        <v>2055</v>
      </c>
      <c r="G1414" s="72">
        <v>199.49299999999999</v>
      </c>
      <c r="H1414" s="72">
        <v>185.48699999999999</v>
      </c>
      <c r="I1414" s="72">
        <v>171.17400000000001</v>
      </c>
      <c r="J1414" s="72">
        <v>173.774</v>
      </c>
      <c r="K1414" s="72">
        <v>200.643</v>
      </c>
      <c r="L1414" s="72">
        <v>237.42099999999999</v>
      </c>
      <c r="M1414" s="72">
        <v>248.941</v>
      </c>
      <c r="N1414" s="72">
        <v>243.46100000000001</v>
      </c>
      <c r="O1414" s="72">
        <v>214.828</v>
      </c>
      <c r="P1414" s="72">
        <v>205.732</v>
      </c>
      <c r="Q1414" s="72">
        <v>177.14400000000001</v>
      </c>
      <c r="R1414" s="72">
        <v>215.941</v>
      </c>
      <c r="S1414" s="72">
        <v>238.86799999999999</v>
      </c>
      <c r="T1414" s="72">
        <v>225.94499999999999</v>
      </c>
      <c r="U1414" s="72">
        <v>214.72200000000001</v>
      </c>
      <c r="V1414" s="72">
        <v>188.75200000000001</v>
      </c>
      <c r="W1414" s="72">
        <v>164.44200000000001</v>
      </c>
      <c r="X1414" s="72">
        <v>127.55800000000001</v>
      </c>
      <c r="Y1414" s="72">
        <v>89.831000000000003</v>
      </c>
      <c r="Z1414" s="72">
        <v>35.585000000000001</v>
      </c>
      <c r="AA1414" s="72">
        <v>6.1669999999999998</v>
      </c>
      <c r="AB1414" s="4">
        <v>0.32900000000000001</v>
      </c>
      <c r="AD1414" s="1">
        <f t="shared" si="22"/>
        <v>423.91199999999998</v>
      </c>
    </row>
    <row r="1415" spans="1:30" x14ac:dyDescent="0.3">
      <c r="A1415" s="65">
        <v>1414</v>
      </c>
      <c r="B1415" s="66" t="s">
        <v>323</v>
      </c>
      <c r="C1415" s="69" t="s">
        <v>123</v>
      </c>
      <c r="D1415" s="71">
        <v>5</v>
      </c>
      <c r="E1415" s="71">
        <v>344</v>
      </c>
      <c r="F1415" s="71">
        <v>2060</v>
      </c>
      <c r="G1415" s="72">
        <v>207.32400000000001</v>
      </c>
      <c r="H1415" s="72">
        <v>201.255</v>
      </c>
      <c r="I1415" s="72">
        <v>186.84399999999999</v>
      </c>
      <c r="J1415" s="72">
        <v>178.13800000000001</v>
      </c>
      <c r="K1415" s="72">
        <v>186.40199999999999</v>
      </c>
      <c r="L1415" s="72">
        <v>212.64</v>
      </c>
      <c r="M1415" s="72">
        <v>246.37799999999999</v>
      </c>
      <c r="N1415" s="72">
        <v>254.82499999999999</v>
      </c>
      <c r="O1415" s="72">
        <v>247.10900000000001</v>
      </c>
      <c r="P1415" s="72">
        <v>216.767</v>
      </c>
      <c r="Q1415" s="72">
        <v>206.25399999999999</v>
      </c>
      <c r="R1415" s="72">
        <v>176.66300000000001</v>
      </c>
      <c r="S1415" s="72">
        <v>213.42400000000001</v>
      </c>
      <c r="T1415" s="72">
        <v>233.374</v>
      </c>
      <c r="U1415" s="72">
        <v>216.767</v>
      </c>
      <c r="V1415" s="72">
        <v>199.279</v>
      </c>
      <c r="W1415" s="72">
        <v>164.33600000000001</v>
      </c>
      <c r="X1415" s="72">
        <v>126.86</v>
      </c>
      <c r="Y1415" s="72">
        <v>79.715000000000003</v>
      </c>
      <c r="Z1415" s="72">
        <v>39.243000000000002</v>
      </c>
      <c r="AA1415" s="72">
        <v>9.032</v>
      </c>
      <c r="AB1415" s="4">
        <v>0.42699999999999999</v>
      </c>
      <c r="AD1415" s="1">
        <f t="shared" si="22"/>
        <v>419.61300000000006</v>
      </c>
    </row>
    <row r="1416" spans="1:30" x14ac:dyDescent="0.3">
      <c r="A1416" s="65">
        <v>1415</v>
      </c>
      <c r="B1416" s="66" t="s">
        <v>323</v>
      </c>
      <c r="C1416" s="69" t="s">
        <v>123</v>
      </c>
      <c r="D1416" s="71">
        <v>5</v>
      </c>
      <c r="E1416" s="71">
        <v>344</v>
      </c>
      <c r="F1416" s="71">
        <v>2065</v>
      </c>
      <c r="G1416" s="72">
        <v>203.86600000000001</v>
      </c>
      <c r="H1416" s="72">
        <v>208.98500000000001</v>
      </c>
      <c r="I1416" s="72">
        <v>202.53299999999999</v>
      </c>
      <c r="J1416" s="72">
        <v>193.41499999999999</v>
      </c>
      <c r="K1416" s="72">
        <v>190.05799999999999</v>
      </c>
      <c r="L1416" s="72">
        <v>197.74799999999999</v>
      </c>
      <c r="M1416" s="72">
        <v>221.13399999999999</v>
      </c>
      <c r="N1416" s="72">
        <v>251.946</v>
      </c>
      <c r="O1416" s="72">
        <v>258.255</v>
      </c>
      <c r="P1416" s="72">
        <v>248.83799999999999</v>
      </c>
      <c r="Q1416" s="72">
        <v>217.22800000000001</v>
      </c>
      <c r="R1416" s="72">
        <v>205.57900000000001</v>
      </c>
      <c r="S1416" s="72">
        <v>174.95400000000001</v>
      </c>
      <c r="T1416" s="72">
        <v>208.99700000000001</v>
      </c>
      <c r="U1416" s="72">
        <v>224.64599999999999</v>
      </c>
      <c r="V1416" s="72">
        <v>202.32499999999999</v>
      </c>
      <c r="W1416" s="72">
        <v>175.17099999999999</v>
      </c>
      <c r="X1416" s="72">
        <v>128.803</v>
      </c>
      <c r="Y1416" s="72">
        <v>81.23</v>
      </c>
      <c r="Z1416" s="72">
        <v>36.088000000000001</v>
      </c>
      <c r="AA1416" s="72">
        <v>10.871</v>
      </c>
      <c r="AB1416" s="4" t="s">
        <v>291</v>
      </c>
      <c r="AD1416" s="1">
        <f t="shared" si="22"/>
        <v>432.16300000000001</v>
      </c>
    </row>
    <row r="1417" spans="1:30" x14ac:dyDescent="0.3">
      <c r="A1417" s="65">
        <v>1416</v>
      </c>
      <c r="B1417" s="66" t="s">
        <v>323</v>
      </c>
      <c r="C1417" s="69" t="s">
        <v>123</v>
      </c>
      <c r="D1417" s="71">
        <v>5</v>
      </c>
      <c r="E1417" s="71">
        <v>344</v>
      </c>
      <c r="F1417" s="71">
        <v>2070</v>
      </c>
      <c r="G1417" s="72">
        <v>194.554</v>
      </c>
      <c r="H1417" s="72">
        <v>205.43</v>
      </c>
      <c r="I1417" s="72">
        <v>210.18799999999999</v>
      </c>
      <c r="J1417" s="72">
        <v>208.71</v>
      </c>
      <c r="K1417" s="72">
        <v>204.62299999999999</v>
      </c>
      <c r="L1417" s="72">
        <v>200.72900000000001</v>
      </c>
      <c r="M1417" s="72">
        <v>205.76300000000001</v>
      </c>
      <c r="N1417" s="72">
        <v>226.42500000000001</v>
      </c>
      <c r="O1417" s="72">
        <v>255.18799999999999</v>
      </c>
      <c r="P1417" s="72">
        <v>259.863</v>
      </c>
      <c r="Q1417" s="72">
        <v>249.12700000000001</v>
      </c>
      <c r="R1417" s="72">
        <v>216.55199999999999</v>
      </c>
      <c r="S1417" s="72">
        <v>203.672</v>
      </c>
      <c r="T1417" s="72">
        <v>171.73599999999999</v>
      </c>
      <c r="U1417" s="72">
        <v>201.852</v>
      </c>
      <c r="V1417" s="72">
        <v>210.803</v>
      </c>
      <c r="W1417" s="72">
        <v>179.48599999999999</v>
      </c>
      <c r="X1417" s="72">
        <v>139.41499999999999</v>
      </c>
      <c r="Y1417" s="72">
        <v>84.466999999999999</v>
      </c>
      <c r="Z1417" s="72">
        <v>38.106999999999999</v>
      </c>
      <c r="AA1417" s="72">
        <v>11.016999999999999</v>
      </c>
      <c r="AB1417" s="4" t="s">
        <v>291</v>
      </c>
      <c r="AD1417" s="1">
        <f t="shared" si="22"/>
        <v>452.4919999999999</v>
      </c>
    </row>
    <row r="1418" spans="1:30" x14ac:dyDescent="0.3">
      <c r="A1418" s="65">
        <v>1417</v>
      </c>
      <c r="B1418" s="66" t="s">
        <v>323</v>
      </c>
      <c r="C1418" s="69" t="s">
        <v>123</v>
      </c>
      <c r="D1418" s="71">
        <v>5</v>
      </c>
      <c r="E1418" s="71">
        <v>344</v>
      </c>
      <c r="F1418" s="71">
        <v>2075</v>
      </c>
      <c r="G1418" s="72">
        <v>189.39699999999999</v>
      </c>
      <c r="H1418" s="72">
        <v>196.02099999999999</v>
      </c>
      <c r="I1418" s="72">
        <v>206.55600000000001</v>
      </c>
      <c r="J1418" s="72">
        <v>215.97499999999999</v>
      </c>
      <c r="K1418" s="72">
        <v>219.20699999999999</v>
      </c>
      <c r="L1418" s="72">
        <v>214.61500000000001</v>
      </c>
      <c r="M1418" s="72">
        <v>208.24</v>
      </c>
      <c r="N1418" s="72">
        <v>210.751</v>
      </c>
      <c r="O1418" s="72">
        <v>229.53299999999999</v>
      </c>
      <c r="P1418" s="72">
        <v>256.72500000000002</v>
      </c>
      <c r="Q1418" s="72">
        <v>260.10700000000003</v>
      </c>
      <c r="R1418" s="72">
        <v>248.29300000000001</v>
      </c>
      <c r="S1418" s="72">
        <v>214.70599999999999</v>
      </c>
      <c r="T1418" s="72">
        <v>200.19</v>
      </c>
      <c r="U1418" s="72">
        <v>166.39599999999999</v>
      </c>
      <c r="V1418" s="72">
        <v>190.37100000000001</v>
      </c>
      <c r="W1418" s="72">
        <v>188.59800000000001</v>
      </c>
      <c r="X1418" s="72">
        <v>144.91300000000001</v>
      </c>
      <c r="Y1418" s="72">
        <v>93.531000000000006</v>
      </c>
      <c r="Z1418" s="72">
        <v>41.015999999999998</v>
      </c>
      <c r="AA1418" s="72">
        <v>12.006</v>
      </c>
      <c r="AB1418" s="4" t="s">
        <v>291</v>
      </c>
      <c r="AD1418" s="1">
        <f t="shared" si="22"/>
        <v>480.06400000000008</v>
      </c>
    </row>
    <row r="1419" spans="1:30" x14ac:dyDescent="0.3">
      <c r="A1419" s="65">
        <v>1418</v>
      </c>
      <c r="B1419" s="66" t="s">
        <v>323</v>
      </c>
      <c r="C1419" s="69" t="s">
        <v>123</v>
      </c>
      <c r="D1419" s="71">
        <v>5</v>
      </c>
      <c r="E1419" s="71">
        <v>344</v>
      </c>
      <c r="F1419" s="71">
        <v>2080</v>
      </c>
      <c r="G1419" s="72">
        <v>192.548</v>
      </c>
      <c r="H1419" s="72">
        <v>190.768</v>
      </c>
      <c r="I1419" s="72">
        <v>197.07499999999999</v>
      </c>
      <c r="J1419" s="72">
        <v>211.959</v>
      </c>
      <c r="K1419" s="72">
        <v>225.76599999999999</v>
      </c>
      <c r="L1419" s="72">
        <v>228.51900000000001</v>
      </c>
      <c r="M1419" s="72">
        <v>221.61099999999999</v>
      </c>
      <c r="N1419" s="72">
        <v>212.89599999999999</v>
      </c>
      <c r="O1419" s="72">
        <v>213.691</v>
      </c>
      <c r="P1419" s="72">
        <v>231.05600000000001</v>
      </c>
      <c r="Q1419" s="72">
        <v>256.99200000000002</v>
      </c>
      <c r="R1419" s="72">
        <v>259.29599999999999</v>
      </c>
      <c r="S1419" s="72">
        <v>246.29900000000001</v>
      </c>
      <c r="T1419" s="72">
        <v>211.34899999999999</v>
      </c>
      <c r="U1419" s="72">
        <v>194.45099999999999</v>
      </c>
      <c r="V1419" s="72">
        <v>157.69800000000001</v>
      </c>
      <c r="W1419" s="72">
        <v>171.72300000000001</v>
      </c>
      <c r="X1419" s="72">
        <v>154.398</v>
      </c>
      <c r="Y1419" s="72">
        <v>99.41</v>
      </c>
      <c r="Z1419" s="72">
        <v>47.003999999999998</v>
      </c>
      <c r="AA1419" s="72">
        <v>13.507</v>
      </c>
      <c r="AB1419" s="4" t="s">
        <v>291</v>
      </c>
      <c r="AD1419" s="1">
        <f t="shared" si="22"/>
        <v>486.04199999999997</v>
      </c>
    </row>
    <row r="1420" spans="1:30" x14ac:dyDescent="0.3">
      <c r="A1420" s="65">
        <v>1419</v>
      </c>
      <c r="B1420" s="66" t="s">
        <v>323</v>
      </c>
      <c r="C1420" s="69" t="s">
        <v>123</v>
      </c>
      <c r="D1420" s="71">
        <v>5</v>
      </c>
      <c r="E1420" s="71">
        <v>344</v>
      </c>
      <c r="F1420" s="71">
        <v>2085</v>
      </c>
      <c r="G1420" s="72">
        <v>200.71700000000001</v>
      </c>
      <c r="H1420" s="72">
        <v>193.822</v>
      </c>
      <c r="I1420" s="72">
        <v>191.74700000000001</v>
      </c>
      <c r="J1420" s="72">
        <v>202.09299999999999</v>
      </c>
      <c r="K1420" s="72">
        <v>221.05</v>
      </c>
      <c r="L1420" s="72">
        <v>234.405</v>
      </c>
      <c r="M1420" s="72">
        <v>235.001</v>
      </c>
      <c r="N1420" s="72">
        <v>225.917</v>
      </c>
      <c r="O1420" s="72">
        <v>215.625</v>
      </c>
      <c r="P1420" s="72">
        <v>215.155</v>
      </c>
      <c r="Q1420" s="72">
        <v>231.429</v>
      </c>
      <c r="R1420" s="72">
        <v>256.29199999999997</v>
      </c>
      <c r="S1420" s="72">
        <v>257.39299999999997</v>
      </c>
      <c r="T1420" s="72">
        <v>242.745</v>
      </c>
      <c r="U1420" s="72">
        <v>205.79</v>
      </c>
      <c r="V1420" s="72">
        <v>185.04499999999999</v>
      </c>
      <c r="W1420" s="72">
        <v>143.345</v>
      </c>
      <c r="X1420" s="72">
        <v>142.41499999999999</v>
      </c>
      <c r="Y1420" s="72">
        <v>108.181</v>
      </c>
      <c r="Z1420" s="72">
        <v>51.643000000000001</v>
      </c>
      <c r="AA1420" s="72">
        <v>16.056999999999999</v>
      </c>
      <c r="AB1420" s="4" t="s">
        <v>291</v>
      </c>
      <c r="AD1420" s="1">
        <f t="shared" si="22"/>
        <v>461.64099999999996</v>
      </c>
    </row>
    <row r="1421" spans="1:30" x14ac:dyDescent="0.3">
      <c r="A1421" s="65">
        <v>1420</v>
      </c>
      <c r="B1421" s="66" t="s">
        <v>323</v>
      </c>
      <c r="C1421" s="69" t="s">
        <v>123</v>
      </c>
      <c r="D1421" s="71">
        <v>5</v>
      </c>
      <c r="E1421" s="71">
        <v>344</v>
      </c>
      <c r="F1421" s="71">
        <v>2090</v>
      </c>
      <c r="G1421" s="72">
        <v>207.58799999999999</v>
      </c>
      <c r="H1421" s="72">
        <v>201.887</v>
      </c>
      <c r="I1421" s="72">
        <v>194.72399999999999</v>
      </c>
      <c r="J1421" s="72">
        <v>196.38300000000001</v>
      </c>
      <c r="K1421" s="72">
        <v>210.49</v>
      </c>
      <c r="L1421" s="72">
        <v>229.02500000000001</v>
      </c>
      <c r="M1421" s="72">
        <v>240.38</v>
      </c>
      <c r="N1421" s="72">
        <v>238.958</v>
      </c>
      <c r="O1421" s="72">
        <v>228.41499999999999</v>
      </c>
      <c r="P1421" s="72">
        <v>216.977</v>
      </c>
      <c r="Q1421" s="72">
        <v>215.571</v>
      </c>
      <c r="R1421" s="72">
        <v>230.953</v>
      </c>
      <c r="S1421" s="72">
        <v>254.60599999999999</v>
      </c>
      <c r="T1421" s="72">
        <v>254.006</v>
      </c>
      <c r="U1421" s="72">
        <v>236.87799999999999</v>
      </c>
      <c r="V1421" s="72">
        <v>196.62200000000001</v>
      </c>
      <c r="W1421" s="72">
        <v>169.39699999999999</v>
      </c>
      <c r="X1421" s="72">
        <v>120.40900000000001</v>
      </c>
      <c r="Y1421" s="72">
        <v>101.941</v>
      </c>
      <c r="Z1421" s="72">
        <v>58.158999999999999</v>
      </c>
      <c r="AA1421" s="72">
        <v>18.760999999999999</v>
      </c>
      <c r="AB1421" s="4" t="s">
        <v>291</v>
      </c>
      <c r="AD1421" s="1">
        <f t="shared" si="22"/>
        <v>468.66699999999997</v>
      </c>
    </row>
    <row r="1422" spans="1:30" x14ac:dyDescent="0.3">
      <c r="A1422" s="65">
        <v>1421</v>
      </c>
      <c r="B1422" s="66" t="s">
        <v>323</v>
      </c>
      <c r="C1422" s="69" t="s">
        <v>123</v>
      </c>
      <c r="D1422" s="71">
        <v>5</v>
      </c>
      <c r="E1422" s="71">
        <v>344</v>
      </c>
      <c r="F1422" s="71">
        <v>2095</v>
      </c>
      <c r="G1422" s="72">
        <v>209.26</v>
      </c>
      <c r="H1422" s="72">
        <v>208.65700000000001</v>
      </c>
      <c r="I1422" s="72">
        <v>202.71199999999999</v>
      </c>
      <c r="J1422" s="72">
        <v>198.96799999999999</v>
      </c>
      <c r="K1422" s="72">
        <v>204.078</v>
      </c>
      <c r="L1422" s="72">
        <v>217.804</v>
      </c>
      <c r="M1422" s="72">
        <v>234.50299999999999</v>
      </c>
      <c r="N1422" s="72">
        <v>243.99799999999999</v>
      </c>
      <c r="O1422" s="72">
        <v>241.227</v>
      </c>
      <c r="P1422" s="72">
        <v>229.62799999999999</v>
      </c>
      <c r="Q1422" s="72">
        <v>217.35499999999999</v>
      </c>
      <c r="R1422" s="72">
        <v>215.22900000000001</v>
      </c>
      <c r="S1422" s="72">
        <v>229.636</v>
      </c>
      <c r="T1422" s="72">
        <v>251.566</v>
      </c>
      <c r="U1422" s="72">
        <v>248.37899999999999</v>
      </c>
      <c r="V1422" s="72">
        <v>227.137</v>
      </c>
      <c r="W1422" s="72">
        <v>181.17599999999999</v>
      </c>
      <c r="X1422" s="72">
        <v>143.977</v>
      </c>
      <c r="Y1422" s="72">
        <v>87.926000000000002</v>
      </c>
      <c r="Z1422" s="72">
        <v>56.616</v>
      </c>
      <c r="AA1422" s="72">
        <v>22.233000000000001</v>
      </c>
      <c r="AB1422" s="4" t="s">
        <v>291</v>
      </c>
      <c r="AD1422" s="1">
        <f t="shared" si="22"/>
        <v>491.928</v>
      </c>
    </row>
    <row r="1423" spans="1:30" x14ac:dyDescent="0.3">
      <c r="A1423" s="65">
        <v>1422</v>
      </c>
      <c r="B1423" s="66" t="s">
        <v>323</v>
      </c>
      <c r="C1423" s="69" t="s">
        <v>123</v>
      </c>
      <c r="D1423" s="71">
        <v>5</v>
      </c>
      <c r="E1423" s="71">
        <v>344</v>
      </c>
      <c r="F1423" s="71">
        <v>2100</v>
      </c>
      <c r="G1423" s="72">
        <v>205.22399999999999</v>
      </c>
      <c r="H1423" s="72">
        <v>210.23099999999999</v>
      </c>
      <c r="I1423" s="72">
        <v>209.40600000000001</v>
      </c>
      <c r="J1423" s="72">
        <v>206.565</v>
      </c>
      <c r="K1423" s="72">
        <v>205.96100000000001</v>
      </c>
      <c r="L1423" s="72">
        <v>210.72800000000001</v>
      </c>
      <c r="M1423" s="72">
        <v>222.79</v>
      </c>
      <c r="N1423" s="72">
        <v>237.79499999999999</v>
      </c>
      <c r="O1423" s="72">
        <v>246.053</v>
      </c>
      <c r="P1423" s="72">
        <v>242.303</v>
      </c>
      <c r="Q1423" s="72">
        <v>229.93100000000001</v>
      </c>
      <c r="R1423" s="72">
        <v>217.03899999999999</v>
      </c>
      <c r="S1423" s="72">
        <v>214.15700000000001</v>
      </c>
      <c r="T1423" s="72">
        <v>227.17699999999999</v>
      </c>
      <c r="U1423" s="72">
        <v>246.47800000000001</v>
      </c>
      <c r="V1423" s="72">
        <v>238.98</v>
      </c>
      <c r="W1423" s="72">
        <v>210.577</v>
      </c>
      <c r="X1423" s="72">
        <v>155.72300000000001</v>
      </c>
      <c r="Y1423" s="72">
        <v>107.179</v>
      </c>
      <c r="Z1423" s="72">
        <v>50.408000000000001</v>
      </c>
      <c r="AA1423" s="72">
        <v>23.763000000000002</v>
      </c>
      <c r="AB1423" s="4" t="s">
        <v>291</v>
      </c>
      <c r="AD1423" s="1">
        <f t="shared" si="22"/>
        <v>547.65000000000009</v>
      </c>
    </row>
    <row r="1424" spans="1:30" x14ac:dyDescent="0.3">
      <c r="A1424" s="65">
        <v>1423</v>
      </c>
      <c r="B1424" s="66" t="s">
        <v>323</v>
      </c>
      <c r="C1424" s="69" t="s">
        <v>124</v>
      </c>
      <c r="D1424" s="71">
        <v>6</v>
      </c>
      <c r="E1424" s="71">
        <v>446</v>
      </c>
      <c r="F1424" s="71">
        <v>2015</v>
      </c>
      <c r="G1424" s="72">
        <v>16.652000000000001</v>
      </c>
      <c r="H1424" s="72">
        <v>11.863</v>
      </c>
      <c r="I1424" s="72">
        <v>10.010999999999999</v>
      </c>
      <c r="J1424" s="72">
        <v>16.113</v>
      </c>
      <c r="K1424" s="72">
        <v>23.815000000000001</v>
      </c>
      <c r="L1424" s="72">
        <v>30.035</v>
      </c>
      <c r="M1424" s="72">
        <v>29.042000000000002</v>
      </c>
      <c r="N1424" s="72">
        <v>20.99</v>
      </c>
      <c r="O1424" s="72">
        <v>21.266999999999999</v>
      </c>
      <c r="P1424" s="72">
        <v>19.420999999999999</v>
      </c>
      <c r="Q1424" s="72">
        <v>24.132000000000001</v>
      </c>
      <c r="R1424" s="72">
        <v>22.83</v>
      </c>
      <c r="S1424" s="72">
        <v>17.774000000000001</v>
      </c>
      <c r="T1424" s="72">
        <v>11.430999999999999</v>
      </c>
      <c r="U1424" s="72">
        <v>5.032</v>
      </c>
      <c r="V1424" s="72">
        <v>3.7370000000000001</v>
      </c>
      <c r="W1424" s="72">
        <v>2.3460000000000001</v>
      </c>
      <c r="X1424" s="72">
        <v>1.2809999999999999</v>
      </c>
      <c r="Y1424" s="72">
        <v>0.39500000000000002</v>
      </c>
      <c r="Z1424" s="72">
        <v>8.2000000000000003E-2</v>
      </c>
      <c r="AA1424" s="72">
        <v>7.0000000000000001E-3</v>
      </c>
      <c r="AB1424" s="4">
        <v>7.5999999999999998E-2</v>
      </c>
      <c r="AD1424" s="1">
        <f t="shared" si="22"/>
        <v>4.1869999999999994</v>
      </c>
    </row>
    <row r="1425" spans="1:30" x14ac:dyDescent="0.3">
      <c r="A1425" s="65">
        <v>1424</v>
      </c>
      <c r="B1425" s="66" t="s">
        <v>323</v>
      </c>
      <c r="C1425" s="69" t="s">
        <v>124</v>
      </c>
      <c r="D1425" s="71">
        <v>6</v>
      </c>
      <c r="E1425" s="71">
        <v>446</v>
      </c>
      <c r="F1425" s="71">
        <v>2020</v>
      </c>
      <c r="G1425" s="72">
        <v>20.251000000000001</v>
      </c>
      <c r="H1425" s="72">
        <v>16.971</v>
      </c>
      <c r="I1425" s="72">
        <v>12.114000000000001</v>
      </c>
      <c r="J1425" s="72">
        <v>11.31</v>
      </c>
      <c r="K1425" s="72">
        <v>18.440000000000001</v>
      </c>
      <c r="L1425" s="72">
        <v>26.018999999999998</v>
      </c>
      <c r="M1425" s="72">
        <v>31.675000000000001</v>
      </c>
      <c r="N1425" s="72">
        <v>30.14</v>
      </c>
      <c r="O1425" s="72">
        <v>21.696000000000002</v>
      </c>
      <c r="P1425" s="72">
        <v>21.655999999999999</v>
      </c>
      <c r="Q1425" s="72">
        <v>19.559000000000001</v>
      </c>
      <c r="R1425" s="72">
        <v>23.956</v>
      </c>
      <c r="S1425" s="72">
        <v>22.361000000000001</v>
      </c>
      <c r="T1425" s="72">
        <v>17.088999999999999</v>
      </c>
      <c r="U1425" s="72">
        <v>10.641999999999999</v>
      </c>
      <c r="V1425" s="72">
        <v>4.4219999999999997</v>
      </c>
      <c r="W1425" s="72">
        <v>2.9329999999999998</v>
      </c>
      <c r="X1425" s="72">
        <v>1.476</v>
      </c>
      <c r="Y1425" s="72">
        <v>0.57399999999999995</v>
      </c>
      <c r="Z1425" s="72">
        <v>0.10299999999999999</v>
      </c>
      <c r="AA1425" s="72">
        <v>1.0999999999999999E-2</v>
      </c>
      <c r="AB1425" s="4">
        <v>0.185</v>
      </c>
      <c r="AD1425" s="1">
        <f t="shared" si="22"/>
        <v>5.2819999999999991</v>
      </c>
    </row>
    <row r="1426" spans="1:30" x14ac:dyDescent="0.3">
      <c r="A1426" s="65">
        <v>1425</v>
      </c>
      <c r="B1426" s="66" t="s">
        <v>323</v>
      </c>
      <c r="C1426" s="69" t="s">
        <v>124</v>
      </c>
      <c r="D1426" s="71">
        <v>6</v>
      </c>
      <c r="E1426" s="71">
        <v>446</v>
      </c>
      <c r="F1426" s="71">
        <v>2025</v>
      </c>
      <c r="G1426" s="72">
        <v>20.646000000000001</v>
      </c>
      <c r="H1426" s="72">
        <v>20.568000000000001</v>
      </c>
      <c r="I1426" s="72">
        <v>17.221</v>
      </c>
      <c r="J1426" s="72">
        <v>13.414999999999999</v>
      </c>
      <c r="K1426" s="72">
        <v>13.646000000000001</v>
      </c>
      <c r="L1426" s="72">
        <v>20.66</v>
      </c>
      <c r="M1426" s="72">
        <v>27.675000000000001</v>
      </c>
      <c r="N1426" s="72">
        <v>32.771000000000001</v>
      </c>
      <c r="O1426" s="72">
        <v>30.815999999999999</v>
      </c>
      <c r="P1426" s="72">
        <v>22.093</v>
      </c>
      <c r="Q1426" s="72">
        <v>21.789000000000001</v>
      </c>
      <c r="R1426" s="72">
        <v>19.486999999999998</v>
      </c>
      <c r="S1426" s="72">
        <v>23.512</v>
      </c>
      <c r="T1426" s="72">
        <v>21.553000000000001</v>
      </c>
      <c r="U1426" s="72">
        <v>15.981</v>
      </c>
      <c r="V1426" s="72">
        <v>9.4109999999999996</v>
      </c>
      <c r="W1426" s="72">
        <v>3.524</v>
      </c>
      <c r="X1426" s="72">
        <v>1.9</v>
      </c>
      <c r="Y1426" s="72">
        <v>0.69099999999999995</v>
      </c>
      <c r="Z1426" s="72">
        <v>0.158</v>
      </c>
      <c r="AA1426" s="72">
        <v>1.4999999999999999E-2</v>
      </c>
      <c r="AB1426" s="4">
        <v>0.29099999999999998</v>
      </c>
      <c r="AD1426" s="1">
        <f t="shared" si="22"/>
        <v>6.5789999999999997</v>
      </c>
    </row>
    <row r="1427" spans="1:30" x14ac:dyDescent="0.3">
      <c r="A1427" s="65">
        <v>1426</v>
      </c>
      <c r="B1427" s="66" t="s">
        <v>323</v>
      </c>
      <c r="C1427" s="69" t="s">
        <v>124</v>
      </c>
      <c r="D1427" s="71">
        <v>6</v>
      </c>
      <c r="E1427" s="71">
        <v>446</v>
      </c>
      <c r="F1427" s="71">
        <v>2030</v>
      </c>
      <c r="G1427" s="72">
        <v>19.616</v>
      </c>
      <c r="H1427" s="72">
        <v>20.963000000000001</v>
      </c>
      <c r="I1427" s="72">
        <v>20.818000000000001</v>
      </c>
      <c r="J1427" s="72">
        <v>18.518000000000001</v>
      </c>
      <c r="K1427" s="72">
        <v>15.747999999999999</v>
      </c>
      <c r="L1427" s="72">
        <v>15.875999999999999</v>
      </c>
      <c r="M1427" s="72">
        <v>22.331</v>
      </c>
      <c r="N1427" s="72">
        <v>28.79</v>
      </c>
      <c r="O1427" s="72">
        <v>33.445999999999998</v>
      </c>
      <c r="P1427" s="72">
        <v>31.172000000000001</v>
      </c>
      <c r="Q1427" s="72">
        <v>22.24</v>
      </c>
      <c r="R1427" s="72">
        <v>21.710999999999999</v>
      </c>
      <c r="S1427" s="72">
        <v>19.196000000000002</v>
      </c>
      <c r="T1427" s="72">
        <v>22.74</v>
      </c>
      <c r="U1427" s="72">
        <v>20.260999999999999</v>
      </c>
      <c r="V1427" s="72">
        <v>14.254</v>
      </c>
      <c r="W1427" s="72">
        <v>7.5869999999999997</v>
      </c>
      <c r="X1427" s="72">
        <v>2.347</v>
      </c>
      <c r="Y1427" s="72">
        <v>0.92400000000000004</v>
      </c>
      <c r="Z1427" s="72">
        <v>0.20100000000000001</v>
      </c>
      <c r="AA1427" s="72">
        <v>2.4E-2</v>
      </c>
      <c r="AB1427" s="4">
        <v>0.57899999999999996</v>
      </c>
      <c r="AD1427" s="1">
        <f t="shared" si="22"/>
        <v>11.661999999999999</v>
      </c>
    </row>
    <row r="1428" spans="1:30" x14ac:dyDescent="0.3">
      <c r="A1428" s="65">
        <v>1427</v>
      </c>
      <c r="B1428" s="66" t="s">
        <v>323</v>
      </c>
      <c r="C1428" s="69" t="s">
        <v>124</v>
      </c>
      <c r="D1428" s="71">
        <v>6</v>
      </c>
      <c r="E1428" s="71">
        <v>446</v>
      </c>
      <c r="F1428" s="71">
        <v>2035</v>
      </c>
      <c r="G1428" s="72">
        <v>18.353000000000002</v>
      </c>
      <c r="H1428" s="72">
        <v>19.934000000000001</v>
      </c>
      <c r="I1428" s="72">
        <v>21.213999999999999</v>
      </c>
      <c r="J1428" s="72">
        <v>22.114999999999998</v>
      </c>
      <c r="K1428" s="72">
        <v>20.846</v>
      </c>
      <c r="L1428" s="72">
        <v>17.978999999999999</v>
      </c>
      <c r="M1428" s="72">
        <v>17.561</v>
      </c>
      <c r="N1428" s="72">
        <v>23.465</v>
      </c>
      <c r="O1428" s="72">
        <v>29.488</v>
      </c>
      <c r="P1428" s="72">
        <v>33.799999999999997</v>
      </c>
      <c r="Q1428" s="72">
        <v>31.259</v>
      </c>
      <c r="R1428" s="72">
        <v>22.181999999999999</v>
      </c>
      <c r="S1428" s="72">
        <v>21.413</v>
      </c>
      <c r="T1428" s="72">
        <v>18.646000000000001</v>
      </c>
      <c r="U1428" s="72">
        <v>21.491</v>
      </c>
      <c r="V1428" s="72">
        <v>18.234000000000002</v>
      </c>
      <c r="W1428" s="72">
        <v>11.66</v>
      </c>
      <c r="X1428" s="72">
        <v>5.1890000000000001</v>
      </c>
      <c r="Y1428" s="72">
        <v>1.1870000000000001</v>
      </c>
      <c r="Z1428" s="72">
        <v>0.28299999999999997</v>
      </c>
      <c r="AA1428" s="72">
        <v>3.3000000000000002E-2</v>
      </c>
      <c r="AB1428" s="4">
        <v>0.40200000000000002</v>
      </c>
      <c r="AD1428" s="1">
        <f t="shared" si="22"/>
        <v>18.754000000000005</v>
      </c>
    </row>
    <row r="1429" spans="1:30" x14ac:dyDescent="0.3">
      <c r="A1429" s="65">
        <v>1428</v>
      </c>
      <c r="B1429" s="66" t="s">
        <v>323</v>
      </c>
      <c r="C1429" s="69" t="s">
        <v>124</v>
      </c>
      <c r="D1429" s="71">
        <v>6</v>
      </c>
      <c r="E1429" s="71">
        <v>446</v>
      </c>
      <c r="F1429" s="71">
        <v>2040</v>
      </c>
      <c r="G1429" s="72">
        <v>18.405999999999999</v>
      </c>
      <c r="H1429" s="72">
        <v>18.673999999999999</v>
      </c>
      <c r="I1429" s="72">
        <v>20.187999999999999</v>
      </c>
      <c r="J1429" s="72">
        <v>22.510999999999999</v>
      </c>
      <c r="K1429" s="72">
        <v>24.44</v>
      </c>
      <c r="L1429" s="72">
        <v>23.071000000000002</v>
      </c>
      <c r="M1429" s="72">
        <v>19.66</v>
      </c>
      <c r="N1429" s="72">
        <v>18.710999999999999</v>
      </c>
      <c r="O1429" s="72">
        <v>24.189</v>
      </c>
      <c r="P1429" s="72">
        <v>29.878</v>
      </c>
      <c r="Q1429" s="72">
        <v>33.889000000000003</v>
      </c>
      <c r="R1429" s="72">
        <v>31.117000000000001</v>
      </c>
      <c r="S1429" s="72">
        <v>21.914000000000001</v>
      </c>
      <c r="T1429" s="72">
        <v>20.847999999999999</v>
      </c>
      <c r="U1429" s="72">
        <v>17.722000000000001</v>
      </c>
      <c r="V1429" s="72">
        <v>19.501000000000001</v>
      </c>
      <c r="W1429" s="72">
        <v>15.125</v>
      </c>
      <c r="X1429" s="72">
        <v>8.1669999999999998</v>
      </c>
      <c r="Y1429" s="72">
        <v>2.7189999999999999</v>
      </c>
      <c r="Z1429" s="72">
        <v>0.38400000000000001</v>
      </c>
      <c r="AA1429" s="72">
        <v>4.8000000000000001E-2</v>
      </c>
      <c r="AB1429" s="4">
        <v>0.52400000000000002</v>
      </c>
      <c r="AD1429" s="1">
        <f t="shared" si="22"/>
        <v>26.967000000000002</v>
      </c>
    </row>
    <row r="1430" spans="1:30" x14ac:dyDescent="0.3">
      <c r="A1430" s="65">
        <v>1429</v>
      </c>
      <c r="B1430" s="66" t="s">
        <v>323</v>
      </c>
      <c r="C1430" s="69" t="s">
        <v>124</v>
      </c>
      <c r="D1430" s="71">
        <v>6</v>
      </c>
      <c r="E1430" s="71">
        <v>446</v>
      </c>
      <c r="F1430" s="71">
        <v>2045</v>
      </c>
      <c r="G1430" s="72">
        <v>19.989999999999998</v>
      </c>
      <c r="H1430" s="72">
        <v>18.73</v>
      </c>
      <c r="I1430" s="72">
        <v>18.927</v>
      </c>
      <c r="J1430" s="72">
        <v>21.484999999999999</v>
      </c>
      <c r="K1430" s="72">
        <v>24.838999999999999</v>
      </c>
      <c r="L1430" s="72">
        <v>26.661000000000001</v>
      </c>
      <c r="M1430" s="72">
        <v>24.747</v>
      </c>
      <c r="N1430" s="72">
        <v>20.809000000000001</v>
      </c>
      <c r="O1430" s="72">
        <v>19.454999999999998</v>
      </c>
      <c r="P1430" s="72">
        <v>24.613</v>
      </c>
      <c r="Q1430" s="72">
        <v>30.015000000000001</v>
      </c>
      <c r="R1430" s="72">
        <v>33.749000000000002</v>
      </c>
      <c r="S1430" s="72">
        <v>30.73</v>
      </c>
      <c r="T1430" s="72">
        <v>21.391999999999999</v>
      </c>
      <c r="U1430" s="72">
        <v>19.896000000000001</v>
      </c>
      <c r="V1430" s="72">
        <v>16.215</v>
      </c>
      <c r="W1430" s="72">
        <v>16.399000000000001</v>
      </c>
      <c r="X1430" s="72">
        <v>10.837999999999999</v>
      </c>
      <c r="Y1430" s="72">
        <v>4.4340000000000002</v>
      </c>
      <c r="Z1430" s="72">
        <v>0.92500000000000004</v>
      </c>
      <c r="AA1430" s="72">
        <v>6.9000000000000006E-2</v>
      </c>
      <c r="AB1430" s="4" t="s">
        <v>291</v>
      </c>
      <c r="AD1430" s="1">
        <f t="shared" si="22"/>
        <v>32.665000000000006</v>
      </c>
    </row>
    <row r="1431" spans="1:30" x14ac:dyDescent="0.3">
      <c r="A1431" s="65">
        <v>1430</v>
      </c>
      <c r="B1431" s="66" t="s">
        <v>323</v>
      </c>
      <c r="C1431" s="69" t="s">
        <v>124</v>
      </c>
      <c r="D1431" s="71">
        <v>6</v>
      </c>
      <c r="E1431" s="71">
        <v>446</v>
      </c>
      <c r="F1431" s="71">
        <v>2050</v>
      </c>
      <c r="G1431" s="72">
        <v>22.175000000000001</v>
      </c>
      <c r="H1431" s="72">
        <v>20.312000000000001</v>
      </c>
      <c r="I1431" s="72">
        <v>18.983000000000001</v>
      </c>
      <c r="J1431" s="72">
        <v>20.227</v>
      </c>
      <c r="K1431" s="72">
        <v>23.815000000000001</v>
      </c>
      <c r="L1431" s="72">
        <v>27.061</v>
      </c>
      <c r="M1431" s="72">
        <v>28.332000000000001</v>
      </c>
      <c r="N1431" s="72">
        <v>25.888000000000002</v>
      </c>
      <c r="O1431" s="72">
        <v>21.550999999999998</v>
      </c>
      <c r="P1431" s="72">
        <v>19.907</v>
      </c>
      <c r="Q1431" s="72">
        <v>24.800999999999998</v>
      </c>
      <c r="R1431" s="72">
        <v>29.945</v>
      </c>
      <c r="S1431" s="72">
        <v>33.365000000000002</v>
      </c>
      <c r="T1431" s="72">
        <v>30.03</v>
      </c>
      <c r="U1431" s="72">
        <v>20.495999999999999</v>
      </c>
      <c r="V1431" s="72">
        <v>18.334</v>
      </c>
      <c r="W1431" s="72">
        <v>13.821</v>
      </c>
      <c r="X1431" s="72">
        <v>12.016</v>
      </c>
      <c r="Y1431" s="72">
        <v>6.093</v>
      </c>
      <c r="Z1431" s="72">
        <v>1.589</v>
      </c>
      <c r="AA1431" s="72">
        <v>0.16800000000000001</v>
      </c>
      <c r="AB1431" s="4" t="s">
        <v>291</v>
      </c>
      <c r="AD1431" s="1">
        <f t="shared" si="22"/>
        <v>33.686999999999998</v>
      </c>
    </row>
    <row r="1432" spans="1:30" x14ac:dyDescent="0.3">
      <c r="A1432" s="65">
        <v>1431</v>
      </c>
      <c r="B1432" s="66" t="s">
        <v>323</v>
      </c>
      <c r="C1432" s="69" t="s">
        <v>124</v>
      </c>
      <c r="D1432" s="71">
        <v>6</v>
      </c>
      <c r="E1432" s="71">
        <v>446</v>
      </c>
      <c r="F1432" s="71">
        <v>2055</v>
      </c>
      <c r="G1432" s="72">
        <v>23.788</v>
      </c>
      <c r="H1432" s="72">
        <v>22.481000000000002</v>
      </c>
      <c r="I1432" s="72">
        <v>20.553000000000001</v>
      </c>
      <c r="J1432" s="72">
        <v>20.219000000000001</v>
      </c>
      <c r="K1432" s="72">
        <v>22.440999999999999</v>
      </c>
      <c r="L1432" s="72">
        <v>25.928000000000001</v>
      </c>
      <c r="M1432" s="72">
        <v>28.65</v>
      </c>
      <c r="N1432" s="72">
        <v>29.41</v>
      </c>
      <c r="O1432" s="72">
        <v>26.582000000000001</v>
      </c>
      <c r="P1432" s="72">
        <v>21.975000000000001</v>
      </c>
      <c r="Q1432" s="72">
        <v>20.12</v>
      </c>
      <c r="R1432" s="72">
        <v>24.794</v>
      </c>
      <c r="S1432" s="72">
        <v>29.655000000000001</v>
      </c>
      <c r="T1432" s="72">
        <v>32.664000000000001</v>
      </c>
      <c r="U1432" s="72">
        <v>28.853999999999999</v>
      </c>
      <c r="V1432" s="72">
        <v>19.010999999999999</v>
      </c>
      <c r="W1432" s="72">
        <v>15.81</v>
      </c>
      <c r="X1432" s="72">
        <v>10.340999999999999</v>
      </c>
      <c r="Y1432" s="72">
        <v>6.9850000000000003</v>
      </c>
      <c r="Z1432" s="72">
        <v>2.2949999999999999</v>
      </c>
      <c r="AA1432" s="72">
        <v>0.315</v>
      </c>
      <c r="AB1432" s="4" t="s">
        <v>291</v>
      </c>
      <c r="AD1432" s="1">
        <f t="shared" si="22"/>
        <v>35.746000000000002</v>
      </c>
    </row>
    <row r="1433" spans="1:30" x14ac:dyDescent="0.3">
      <c r="A1433" s="65">
        <v>1432</v>
      </c>
      <c r="B1433" s="66" t="s">
        <v>323</v>
      </c>
      <c r="C1433" s="69" t="s">
        <v>124</v>
      </c>
      <c r="D1433" s="71">
        <v>6</v>
      </c>
      <c r="E1433" s="71">
        <v>446</v>
      </c>
      <c r="F1433" s="71">
        <v>2060</v>
      </c>
      <c r="G1433" s="72">
        <v>24.347999999999999</v>
      </c>
      <c r="H1433" s="72">
        <v>24.076000000000001</v>
      </c>
      <c r="I1433" s="72">
        <v>22.709</v>
      </c>
      <c r="J1433" s="72">
        <v>21.722999999999999</v>
      </c>
      <c r="K1433" s="72">
        <v>22.315999999999999</v>
      </c>
      <c r="L1433" s="72">
        <v>24.446000000000002</v>
      </c>
      <c r="M1433" s="72">
        <v>27.436</v>
      </c>
      <c r="N1433" s="72">
        <v>29.672000000000001</v>
      </c>
      <c r="O1433" s="72">
        <v>30.059000000000001</v>
      </c>
      <c r="P1433" s="72">
        <v>26.968</v>
      </c>
      <c r="Q1433" s="72">
        <v>22.167000000000002</v>
      </c>
      <c r="R1433" s="72">
        <v>20.158000000000001</v>
      </c>
      <c r="S1433" s="72">
        <v>24.600999999999999</v>
      </c>
      <c r="T1433" s="72">
        <v>29.097999999999999</v>
      </c>
      <c r="U1433" s="72">
        <v>31.488</v>
      </c>
      <c r="V1433" s="72">
        <v>26.908000000000001</v>
      </c>
      <c r="W1433" s="72">
        <v>16.577000000000002</v>
      </c>
      <c r="X1433" s="72">
        <v>12.061999999999999</v>
      </c>
      <c r="Y1433" s="72">
        <v>6.2060000000000004</v>
      </c>
      <c r="Z1433" s="72">
        <v>2.7629999999999999</v>
      </c>
      <c r="AA1433" s="72">
        <v>0.49399999999999999</v>
      </c>
      <c r="AB1433" s="4" t="s">
        <v>291</v>
      </c>
      <c r="AD1433" s="1">
        <f t="shared" si="22"/>
        <v>38.102000000000004</v>
      </c>
    </row>
    <row r="1434" spans="1:30" x14ac:dyDescent="0.3">
      <c r="A1434" s="65">
        <v>1433</v>
      </c>
      <c r="B1434" s="66" t="s">
        <v>323</v>
      </c>
      <c r="C1434" s="69" t="s">
        <v>124</v>
      </c>
      <c r="D1434" s="71">
        <v>6</v>
      </c>
      <c r="E1434" s="71">
        <v>446</v>
      </c>
      <c r="F1434" s="71">
        <v>2065</v>
      </c>
      <c r="G1434" s="72">
        <v>24.24</v>
      </c>
      <c r="H1434" s="72">
        <v>24.622</v>
      </c>
      <c r="I1434" s="72">
        <v>24.291</v>
      </c>
      <c r="J1434" s="72">
        <v>23.812999999999999</v>
      </c>
      <c r="K1434" s="72">
        <v>23.702000000000002</v>
      </c>
      <c r="L1434" s="72">
        <v>24.210999999999999</v>
      </c>
      <c r="M1434" s="72">
        <v>25.873000000000001</v>
      </c>
      <c r="N1434" s="72">
        <v>28.402000000000001</v>
      </c>
      <c r="O1434" s="72">
        <v>30.285</v>
      </c>
      <c r="P1434" s="72">
        <v>30.413</v>
      </c>
      <c r="Q1434" s="72">
        <v>27.126000000000001</v>
      </c>
      <c r="R1434" s="72">
        <v>22.192</v>
      </c>
      <c r="S1434" s="72">
        <v>20.042000000000002</v>
      </c>
      <c r="T1434" s="72">
        <v>24.193999999999999</v>
      </c>
      <c r="U1434" s="72">
        <v>28.143000000000001</v>
      </c>
      <c r="V1434" s="72">
        <v>29.526</v>
      </c>
      <c r="W1434" s="72">
        <v>23.69</v>
      </c>
      <c r="X1434" s="72">
        <v>12.882999999999999</v>
      </c>
      <c r="Y1434" s="72">
        <v>7.46</v>
      </c>
      <c r="Z1434" s="72">
        <v>2.573</v>
      </c>
      <c r="AA1434" s="72">
        <v>0.65</v>
      </c>
      <c r="AB1434" s="4" t="s">
        <v>291</v>
      </c>
      <c r="AD1434" s="1">
        <f t="shared" si="22"/>
        <v>47.256</v>
      </c>
    </row>
    <row r="1435" spans="1:30" x14ac:dyDescent="0.3">
      <c r="A1435" s="65">
        <v>1434</v>
      </c>
      <c r="B1435" s="66" t="s">
        <v>323</v>
      </c>
      <c r="C1435" s="69" t="s">
        <v>124</v>
      </c>
      <c r="D1435" s="71">
        <v>6</v>
      </c>
      <c r="E1435" s="71">
        <v>446</v>
      </c>
      <c r="F1435" s="71">
        <v>2070</v>
      </c>
      <c r="G1435" s="72">
        <v>24.166</v>
      </c>
      <c r="H1435" s="72">
        <v>24.498000000000001</v>
      </c>
      <c r="I1435" s="72">
        <v>24.824000000000002</v>
      </c>
      <c r="J1435" s="72">
        <v>25.331</v>
      </c>
      <c r="K1435" s="72">
        <v>25.675000000000001</v>
      </c>
      <c r="L1435" s="72">
        <v>25.483000000000001</v>
      </c>
      <c r="M1435" s="72">
        <v>25.552</v>
      </c>
      <c r="N1435" s="72">
        <v>26.783999999999999</v>
      </c>
      <c r="O1435" s="72">
        <v>28.981999999999999</v>
      </c>
      <c r="P1435" s="72">
        <v>30.620999999999999</v>
      </c>
      <c r="Q1435" s="72">
        <v>30.548999999999999</v>
      </c>
      <c r="R1435" s="72">
        <v>27.12</v>
      </c>
      <c r="S1435" s="72">
        <v>22.068000000000001</v>
      </c>
      <c r="T1435" s="72">
        <v>19.754999999999999</v>
      </c>
      <c r="U1435" s="72">
        <v>23.475000000000001</v>
      </c>
      <c r="V1435" s="72">
        <v>26.53</v>
      </c>
      <c r="W1435" s="72">
        <v>26.242999999999999</v>
      </c>
      <c r="X1435" s="72">
        <v>18.728000000000002</v>
      </c>
      <c r="Y1435" s="72">
        <v>8.1989999999999998</v>
      </c>
      <c r="Z1435" s="72">
        <v>3.238</v>
      </c>
      <c r="AA1435" s="72">
        <v>0.67900000000000005</v>
      </c>
      <c r="AB1435" s="4" t="s">
        <v>291</v>
      </c>
      <c r="AD1435" s="1">
        <f t="shared" si="22"/>
        <v>57.087000000000003</v>
      </c>
    </row>
    <row r="1436" spans="1:30" x14ac:dyDescent="0.3">
      <c r="A1436" s="65">
        <v>1435</v>
      </c>
      <c r="B1436" s="66" t="s">
        <v>323</v>
      </c>
      <c r="C1436" s="69" t="s">
        <v>124</v>
      </c>
      <c r="D1436" s="71">
        <v>6</v>
      </c>
      <c r="E1436" s="71">
        <v>446</v>
      </c>
      <c r="F1436" s="71">
        <v>2075</v>
      </c>
      <c r="G1436" s="72">
        <v>24.571999999999999</v>
      </c>
      <c r="H1436" s="72">
        <v>24.407</v>
      </c>
      <c r="I1436" s="72">
        <v>24.686</v>
      </c>
      <c r="J1436" s="72">
        <v>25.795000000000002</v>
      </c>
      <c r="K1436" s="72">
        <v>27.076000000000001</v>
      </c>
      <c r="L1436" s="72">
        <v>27.343</v>
      </c>
      <c r="M1436" s="72">
        <v>26.742000000000001</v>
      </c>
      <c r="N1436" s="72">
        <v>26.408999999999999</v>
      </c>
      <c r="O1436" s="72">
        <v>27.332999999999998</v>
      </c>
      <c r="P1436" s="72">
        <v>29.302</v>
      </c>
      <c r="Q1436" s="72">
        <v>30.753</v>
      </c>
      <c r="R1436" s="72">
        <v>30.523</v>
      </c>
      <c r="S1436" s="72">
        <v>26.962</v>
      </c>
      <c r="T1436" s="72">
        <v>21.776</v>
      </c>
      <c r="U1436" s="72">
        <v>19.23</v>
      </c>
      <c r="V1436" s="72">
        <v>22.242999999999999</v>
      </c>
      <c r="W1436" s="72">
        <v>23.8</v>
      </c>
      <c r="X1436" s="72">
        <v>21.094000000000001</v>
      </c>
      <c r="Y1436" s="72">
        <v>12.26</v>
      </c>
      <c r="Z1436" s="72">
        <v>3.722</v>
      </c>
      <c r="AA1436" s="72">
        <v>0.871</v>
      </c>
      <c r="AB1436" s="4" t="s">
        <v>291</v>
      </c>
      <c r="AD1436" s="1">
        <f t="shared" si="22"/>
        <v>61.747000000000007</v>
      </c>
    </row>
    <row r="1437" spans="1:30" x14ac:dyDescent="0.3">
      <c r="A1437" s="65">
        <v>1436</v>
      </c>
      <c r="B1437" s="66" t="s">
        <v>323</v>
      </c>
      <c r="C1437" s="69" t="s">
        <v>124</v>
      </c>
      <c r="D1437" s="71">
        <v>6</v>
      </c>
      <c r="E1437" s="71">
        <v>446</v>
      </c>
      <c r="F1437" s="71">
        <v>2080</v>
      </c>
      <c r="G1437" s="72">
        <v>25.382999999999999</v>
      </c>
      <c r="H1437" s="72">
        <v>24.795000000000002</v>
      </c>
      <c r="I1437" s="72">
        <v>24.584</v>
      </c>
      <c r="J1437" s="72">
        <v>25.596</v>
      </c>
      <c r="K1437" s="72">
        <v>27.423999999999999</v>
      </c>
      <c r="L1437" s="72">
        <v>28.631</v>
      </c>
      <c r="M1437" s="72">
        <v>28.515999999999998</v>
      </c>
      <c r="N1437" s="72">
        <v>27.539000000000001</v>
      </c>
      <c r="O1437" s="72">
        <v>26.922000000000001</v>
      </c>
      <c r="P1437" s="72">
        <v>27.638999999999999</v>
      </c>
      <c r="Q1437" s="72">
        <v>29.431999999999999</v>
      </c>
      <c r="R1437" s="72">
        <v>30.731999999999999</v>
      </c>
      <c r="S1437" s="72">
        <v>30.352</v>
      </c>
      <c r="T1437" s="72">
        <v>26.622</v>
      </c>
      <c r="U1437" s="72">
        <v>21.24</v>
      </c>
      <c r="V1437" s="72">
        <v>18.306999999999999</v>
      </c>
      <c r="W1437" s="72">
        <v>20.125</v>
      </c>
      <c r="X1437" s="72">
        <v>19.417999999999999</v>
      </c>
      <c r="Y1437" s="72">
        <v>14.166</v>
      </c>
      <c r="Z1437" s="72">
        <v>5.8049999999999997</v>
      </c>
      <c r="AA1437" s="72">
        <v>1.075</v>
      </c>
      <c r="AB1437" s="4" t="s">
        <v>291</v>
      </c>
      <c r="AD1437" s="1">
        <f t="shared" si="22"/>
        <v>60.589000000000006</v>
      </c>
    </row>
    <row r="1438" spans="1:30" x14ac:dyDescent="0.3">
      <c r="A1438" s="65">
        <v>1437</v>
      </c>
      <c r="B1438" s="66" t="s">
        <v>323</v>
      </c>
      <c r="C1438" s="69" t="s">
        <v>124</v>
      </c>
      <c r="D1438" s="71">
        <v>6</v>
      </c>
      <c r="E1438" s="71">
        <v>446</v>
      </c>
      <c r="F1438" s="71">
        <v>2085</v>
      </c>
      <c r="G1438" s="72">
        <v>26.21</v>
      </c>
      <c r="H1438" s="72">
        <v>25.591999999999999</v>
      </c>
      <c r="I1438" s="72">
        <v>24.96</v>
      </c>
      <c r="J1438" s="72">
        <v>25.428000000000001</v>
      </c>
      <c r="K1438" s="72">
        <v>27.106999999999999</v>
      </c>
      <c r="L1438" s="72">
        <v>28.867999999999999</v>
      </c>
      <c r="M1438" s="72">
        <v>29.716999999999999</v>
      </c>
      <c r="N1438" s="72">
        <v>29.256</v>
      </c>
      <c r="O1438" s="72">
        <v>28.015000000000001</v>
      </c>
      <c r="P1438" s="72">
        <v>27.207999999999998</v>
      </c>
      <c r="Q1438" s="72">
        <v>27.765999999999998</v>
      </c>
      <c r="R1438" s="72">
        <v>29.425000000000001</v>
      </c>
      <c r="S1438" s="72">
        <v>30.576000000000001</v>
      </c>
      <c r="T1438" s="72">
        <v>29.997</v>
      </c>
      <c r="U1438" s="72">
        <v>26.013999999999999</v>
      </c>
      <c r="V1438" s="72">
        <v>20.297999999999998</v>
      </c>
      <c r="W1438" s="72">
        <v>16.696000000000002</v>
      </c>
      <c r="X1438" s="72">
        <v>16.655999999999999</v>
      </c>
      <c r="Y1438" s="72">
        <v>13.371</v>
      </c>
      <c r="Z1438" s="72">
        <v>6.992</v>
      </c>
      <c r="AA1438" s="72">
        <v>1.6950000000000001</v>
      </c>
      <c r="AB1438" s="4">
        <v>0.628</v>
      </c>
      <c r="AD1438" s="1">
        <f t="shared" si="22"/>
        <v>56.038000000000004</v>
      </c>
    </row>
    <row r="1439" spans="1:30" x14ac:dyDescent="0.3">
      <c r="A1439" s="65">
        <v>1438</v>
      </c>
      <c r="B1439" s="66" t="s">
        <v>323</v>
      </c>
      <c r="C1439" s="69" t="s">
        <v>124</v>
      </c>
      <c r="D1439" s="71">
        <v>6</v>
      </c>
      <c r="E1439" s="71">
        <v>446</v>
      </c>
      <c r="F1439" s="71">
        <v>2090</v>
      </c>
      <c r="G1439" s="72">
        <v>26.7</v>
      </c>
      <c r="H1439" s="72">
        <v>26.402000000000001</v>
      </c>
      <c r="I1439" s="72">
        <v>25.744</v>
      </c>
      <c r="J1439" s="72">
        <v>25.739000000000001</v>
      </c>
      <c r="K1439" s="72">
        <v>26.821999999999999</v>
      </c>
      <c r="L1439" s="72">
        <v>28.440999999999999</v>
      </c>
      <c r="M1439" s="72">
        <v>29.870999999999999</v>
      </c>
      <c r="N1439" s="72">
        <v>30.399000000000001</v>
      </c>
      <c r="O1439" s="72">
        <v>29.692</v>
      </c>
      <c r="P1439" s="72">
        <v>28.276</v>
      </c>
      <c r="Q1439" s="72">
        <v>27.327999999999999</v>
      </c>
      <c r="R1439" s="72">
        <v>27.768999999999998</v>
      </c>
      <c r="S1439" s="72">
        <v>29.294</v>
      </c>
      <c r="T1439" s="72">
        <v>30.25</v>
      </c>
      <c r="U1439" s="72">
        <v>29.367000000000001</v>
      </c>
      <c r="V1439" s="72">
        <v>24.949000000000002</v>
      </c>
      <c r="W1439" s="72">
        <v>18.643000000000001</v>
      </c>
      <c r="X1439" s="72">
        <v>14.007999999999999</v>
      </c>
      <c r="Y1439" s="72">
        <v>11.754</v>
      </c>
      <c r="Z1439" s="72">
        <v>6.8769999999999998</v>
      </c>
      <c r="AA1439" s="72">
        <v>2.2559999999999998</v>
      </c>
      <c r="AB1439" s="4">
        <v>1.018</v>
      </c>
      <c r="AD1439" s="1">
        <f t="shared" si="22"/>
        <v>54.555999999999997</v>
      </c>
    </row>
    <row r="1440" spans="1:30" x14ac:dyDescent="0.3">
      <c r="A1440" s="65">
        <v>1439</v>
      </c>
      <c r="B1440" s="66" t="s">
        <v>323</v>
      </c>
      <c r="C1440" s="69" t="s">
        <v>124</v>
      </c>
      <c r="D1440" s="71">
        <v>6</v>
      </c>
      <c r="E1440" s="71">
        <v>446</v>
      </c>
      <c r="F1440" s="71">
        <v>2095</v>
      </c>
      <c r="G1440" s="72">
        <v>26.852</v>
      </c>
      <c r="H1440" s="72">
        <v>26.876999999999999</v>
      </c>
      <c r="I1440" s="72">
        <v>26.54</v>
      </c>
      <c r="J1440" s="72">
        <v>26.457000000000001</v>
      </c>
      <c r="K1440" s="72">
        <v>27.018000000000001</v>
      </c>
      <c r="L1440" s="72">
        <v>28.042999999999999</v>
      </c>
      <c r="M1440" s="72">
        <v>29.36</v>
      </c>
      <c r="N1440" s="72">
        <v>30.494</v>
      </c>
      <c r="O1440" s="72">
        <v>30.795999999999999</v>
      </c>
      <c r="P1440" s="72">
        <v>29.928000000000001</v>
      </c>
      <c r="Q1440" s="72">
        <v>28.384</v>
      </c>
      <c r="R1440" s="72">
        <v>27.334</v>
      </c>
      <c r="S1440" s="72">
        <v>27.661999999999999</v>
      </c>
      <c r="T1440" s="72">
        <v>29.013999999999999</v>
      </c>
      <c r="U1440" s="72">
        <v>29.667999999999999</v>
      </c>
      <c r="V1440" s="72">
        <v>28.257000000000001</v>
      </c>
      <c r="W1440" s="72">
        <v>23.062999999999999</v>
      </c>
      <c r="X1440" s="72">
        <v>15.843999999999999</v>
      </c>
      <c r="Y1440" s="72">
        <v>10.116</v>
      </c>
      <c r="Z1440" s="72">
        <v>6.2869999999999999</v>
      </c>
      <c r="AA1440" s="72">
        <v>2.496</v>
      </c>
      <c r="AB1440" s="4">
        <v>1.68</v>
      </c>
      <c r="AD1440" s="1">
        <f t="shared" si="22"/>
        <v>59.485999999999997</v>
      </c>
    </row>
    <row r="1441" spans="1:30" x14ac:dyDescent="0.3">
      <c r="A1441" s="65">
        <v>1440</v>
      </c>
      <c r="B1441" s="66" t="s">
        <v>323</v>
      </c>
      <c r="C1441" s="69" t="s">
        <v>124</v>
      </c>
      <c r="D1441" s="71">
        <v>6</v>
      </c>
      <c r="E1441" s="71">
        <v>446</v>
      </c>
      <c r="F1441" s="71">
        <v>2100</v>
      </c>
      <c r="G1441" s="72">
        <v>26.782</v>
      </c>
      <c r="H1441" s="72">
        <v>27.010999999999999</v>
      </c>
      <c r="I1441" s="72">
        <v>27.001000000000001</v>
      </c>
      <c r="J1441" s="72">
        <v>27.187000000000001</v>
      </c>
      <c r="K1441" s="72">
        <v>27.617999999999999</v>
      </c>
      <c r="L1441" s="72">
        <v>28.128</v>
      </c>
      <c r="M1441" s="72">
        <v>28.878</v>
      </c>
      <c r="N1441" s="72">
        <v>29.928000000000001</v>
      </c>
      <c r="O1441" s="72">
        <v>30.856000000000002</v>
      </c>
      <c r="P1441" s="72">
        <v>31.007999999999999</v>
      </c>
      <c r="Q1441" s="72">
        <v>30.02</v>
      </c>
      <c r="R1441" s="72">
        <v>28.385000000000002</v>
      </c>
      <c r="S1441" s="72">
        <v>27.239000000000001</v>
      </c>
      <c r="T1441" s="72">
        <v>27.422999999999998</v>
      </c>
      <c r="U1441" s="72">
        <v>28.503</v>
      </c>
      <c r="V1441" s="72">
        <v>28.640999999999998</v>
      </c>
      <c r="W1441" s="72">
        <v>26.283000000000001</v>
      </c>
      <c r="X1441" s="72">
        <v>19.837</v>
      </c>
      <c r="Y1441" s="72">
        <v>11.693</v>
      </c>
      <c r="Z1441" s="72">
        <v>5.6219999999999999</v>
      </c>
      <c r="AA1441" s="72">
        <v>2.524</v>
      </c>
      <c r="AB1441" s="4">
        <v>2.7959999999999998</v>
      </c>
      <c r="AD1441" s="1">
        <f t="shared" si="22"/>
        <v>68.75500000000001</v>
      </c>
    </row>
    <row r="1442" spans="1:30" x14ac:dyDescent="0.3">
      <c r="A1442" s="65">
        <v>1441</v>
      </c>
      <c r="B1442" s="66" t="s">
        <v>323</v>
      </c>
      <c r="C1442" s="69" t="s">
        <v>125</v>
      </c>
      <c r="D1442" s="71"/>
      <c r="E1442" s="71">
        <v>158</v>
      </c>
      <c r="F1442" s="71">
        <v>2015</v>
      </c>
      <c r="G1442" s="72">
        <v>533.92999999999995</v>
      </c>
      <c r="H1442" s="72">
        <v>512.36199999999997</v>
      </c>
      <c r="I1442" s="72">
        <v>640.54600000000005</v>
      </c>
      <c r="J1442" s="72">
        <v>792.10199999999998</v>
      </c>
      <c r="K1442" s="72">
        <v>838.43700000000001</v>
      </c>
      <c r="L1442" s="72">
        <v>824.08500000000004</v>
      </c>
      <c r="M1442" s="72">
        <v>968.93700000000001</v>
      </c>
      <c r="N1442" s="72">
        <v>994.84900000000005</v>
      </c>
      <c r="O1442" s="72">
        <v>876.19500000000005</v>
      </c>
      <c r="P1442" s="72">
        <v>918.76099999999997</v>
      </c>
      <c r="Q1442" s="72">
        <v>927.822</v>
      </c>
      <c r="R1442" s="72">
        <v>849.10299999999995</v>
      </c>
      <c r="S1442" s="72">
        <v>720.625</v>
      </c>
      <c r="T1442" s="72">
        <v>439.90199999999999</v>
      </c>
      <c r="U1442" s="72">
        <v>312.02600000000001</v>
      </c>
      <c r="V1442" s="72">
        <v>249.79599999999999</v>
      </c>
      <c r="W1442" s="72">
        <v>179.708</v>
      </c>
      <c r="X1442" s="72">
        <v>118.611</v>
      </c>
      <c r="Y1442" s="72">
        <v>40.268999999999998</v>
      </c>
      <c r="Z1442" s="72">
        <v>7.8419999999999996</v>
      </c>
      <c r="AA1442" s="72">
        <v>0.92300000000000004</v>
      </c>
      <c r="AB1442" s="4">
        <v>4.282</v>
      </c>
      <c r="AD1442" s="1">
        <f t="shared" si="22"/>
        <v>351.63499999999999</v>
      </c>
    </row>
    <row r="1443" spans="1:30" x14ac:dyDescent="0.3">
      <c r="A1443" s="65">
        <v>1442</v>
      </c>
      <c r="B1443" s="66" t="s">
        <v>323</v>
      </c>
      <c r="C1443" s="69" t="s">
        <v>125</v>
      </c>
      <c r="D1443" s="71"/>
      <c r="E1443" s="71">
        <v>158</v>
      </c>
      <c r="F1443" s="71">
        <v>2020</v>
      </c>
      <c r="G1443" s="72">
        <v>556.38099999999997</v>
      </c>
      <c r="H1443" s="72">
        <v>542.702</v>
      </c>
      <c r="I1443" s="72">
        <v>512.46500000000003</v>
      </c>
      <c r="J1443" s="72">
        <v>641.19500000000005</v>
      </c>
      <c r="K1443" s="72">
        <v>790.65</v>
      </c>
      <c r="L1443" s="72">
        <v>837.94299999999998</v>
      </c>
      <c r="M1443" s="72">
        <v>828.71699999999998</v>
      </c>
      <c r="N1443" s="72">
        <v>962.13099999999997</v>
      </c>
      <c r="O1443" s="72">
        <v>988.05</v>
      </c>
      <c r="P1443" s="72">
        <v>860.90200000000004</v>
      </c>
      <c r="Q1443" s="72">
        <v>897.73599999999999</v>
      </c>
      <c r="R1443" s="72">
        <v>901.22299999999996</v>
      </c>
      <c r="S1443" s="72">
        <v>812.60199999999998</v>
      </c>
      <c r="T1443" s="72">
        <v>672.91700000000003</v>
      </c>
      <c r="U1443" s="72">
        <v>395.61</v>
      </c>
      <c r="V1443" s="72">
        <v>264.983</v>
      </c>
      <c r="W1443" s="72">
        <v>191.05099999999999</v>
      </c>
      <c r="X1443" s="72">
        <v>116.77800000000001</v>
      </c>
      <c r="Y1443" s="72">
        <v>59.832000000000001</v>
      </c>
      <c r="Z1443" s="72">
        <v>13.97</v>
      </c>
      <c r="AA1443" s="72">
        <v>1.5629999999999999</v>
      </c>
      <c r="AB1443" s="4">
        <v>6.3689999999999998</v>
      </c>
      <c r="AD1443" s="1">
        <f t="shared" si="22"/>
        <v>389.56299999999999</v>
      </c>
    </row>
    <row r="1444" spans="1:30" x14ac:dyDescent="0.3">
      <c r="A1444" s="65">
        <v>1443</v>
      </c>
      <c r="B1444" s="66" t="s">
        <v>323</v>
      </c>
      <c r="C1444" s="69" t="s">
        <v>125</v>
      </c>
      <c r="D1444" s="71"/>
      <c r="E1444" s="71">
        <v>158</v>
      </c>
      <c r="F1444" s="71">
        <v>2025</v>
      </c>
      <c r="G1444" s="72">
        <v>555.10199999999998</v>
      </c>
      <c r="H1444" s="72">
        <v>563.327</v>
      </c>
      <c r="I1444" s="72">
        <v>542.73400000000004</v>
      </c>
      <c r="J1444" s="72">
        <v>513.05700000000002</v>
      </c>
      <c r="K1444" s="72">
        <v>640.18600000000004</v>
      </c>
      <c r="L1444" s="72">
        <v>790.08299999999997</v>
      </c>
      <c r="M1444" s="72">
        <v>841.11500000000001</v>
      </c>
      <c r="N1444" s="72">
        <v>823.57299999999998</v>
      </c>
      <c r="O1444" s="72">
        <v>955.90700000000004</v>
      </c>
      <c r="P1444" s="72">
        <v>972.548</v>
      </c>
      <c r="Q1444" s="72">
        <v>843.23599999999999</v>
      </c>
      <c r="R1444" s="72">
        <v>874.36300000000006</v>
      </c>
      <c r="S1444" s="72">
        <v>865.83500000000004</v>
      </c>
      <c r="T1444" s="72">
        <v>763.46400000000006</v>
      </c>
      <c r="U1444" s="72">
        <v>609.971</v>
      </c>
      <c r="V1444" s="72">
        <v>339.39400000000001</v>
      </c>
      <c r="W1444" s="72">
        <v>206.32300000000001</v>
      </c>
      <c r="X1444" s="72">
        <v>127.124</v>
      </c>
      <c r="Y1444" s="72">
        <v>60.545999999999999</v>
      </c>
      <c r="Z1444" s="72">
        <v>21.343</v>
      </c>
      <c r="AA1444" s="72">
        <v>2.8130000000000002</v>
      </c>
      <c r="AB1444" s="4" t="s">
        <v>291</v>
      </c>
      <c r="AD1444" s="1">
        <f t="shared" si="22"/>
        <v>418.149</v>
      </c>
    </row>
    <row r="1445" spans="1:30" x14ac:dyDescent="0.3">
      <c r="A1445" s="65">
        <v>1444</v>
      </c>
      <c r="B1445" s="66" t="s">
        <v>323</v>
      </c>
      <c r="C1445" s="69" t="s">
        <v>125</v>
      </c>
      <c r="D1445" s="71"/>
      <c r="E1445" s="71">
        <v>158</v>
      </c>
      <c r="F1445" s="71">
        <v>2030</v>
      </c>
      <c r="G1445" s="72">
        <v>543.76499999999999</v>
      </c>
      <c r="H1445" s="72">
        <v>560.84699999999998</v>
      </c>
      <c r="I1445" s="72">
        <v>563.31799999999998</v>
      </c>
      <c r="J1445" s="72">
        <v>543.15800000000002</v>
      </c>
      <c r="K1445" s="72">
        <v>512.40099999999995</v>
      </c>
      <c r="L1445" s="72">
        <v>639.99400000000003</v>
      </c>
      <c r="M1445" s="72">
        <v>792.673</v>
      </c>
      <c r="N1445" s="72">
        <v>836.38199999999995</v>
      </c>
      <c r="O1445" s="72">
        <v>819.23500000000001</v>
      </c>
      <c r="P1445" s="72">
        <v>942.62199999999996</v>
      </c>
      <c r="Q1445" s="72">
        <v>954.57799999999997</v>
      </c>
      <c r="R1445" s="72">
        <v>823.64599999999996</v>
      </c>
      <c r="S1445" s="72">
        <v>843.56899999999996</v>
      </c>
      <c r="T1445" s="72">
        <v>818.48800000000006</v>
      </c>
      <c r="U1445" s="72">
        <v>698.322</v>
      </c>
      <c r="V1445" s="72">
        <v>528.87699999999995</v>
      </c>
      <c r="W1445" s="72">
        <v>268.92399999999998</v>
      </c>
      <c r="X1445" s="72">
        <v>140.61199999999999</v>
      </c>
      <c r="Y1445" s="72">
        <v>67.834000000000003</v>
      </c>
      <c r="Z1445" s="72">
        <v>22.273</v>
      </c>
      <c r="AA1445" s="72">
        <v>4.4610000000000003</v>
      </c>
      <c r="AB1445" s="4" t="s">
        <v>291</v>
      </c>
      <c r="AD1445" s="1">
        <f t="shared" si="22"/>
        <v>504.10399999999998</v>
      </c>
    </row>
    <row r="1446" spans="1:30" x14ac:dyDescent="0.3">
      <c r="A1446" s="65">
        <v>1445</v>
      </c>
      <c r="B1446" s="66" t="s">
        <v>323</v>
      </c>
      <c r="C1446" s="69" t="s">
        <v>125</v>
      </c>
      <c r="D1446" s="71"/>
      <c r="E1446" s="71">
        <v>158</v>
      </c>
      <c r="F1446" s="71">
        <v>2035</v>
      </c>
      <c r="G1446" s="72">
        <v>514.00400000000002</v>
      </c>
      <c r="H1446" s="72">
        <v>549.54499999999996</v>
      </c>
      <c r="I1446" s="72">
        <v>560.86199999999997</v>
      </c>
      <c r="J1446" s="72">
        <v>563.78200000000004</v>
      </c>
      <c r="K1446" s="72">
        <v>542.54899999999998</v>
      </c>
      <c r="L1446" s="72">
        <v>512.75599999999997</v>
      </c>
      <c r="M1446" s="72">
        <v>643.54200000000003</v>
      </c>
      <c r="N1446" s="72">
        <v>788.846</v>
      </c>
      <c r="O1446" s="72">
        <v>832.875</v>
      </c>
      <c r="P1446" s="72">
        <v>809.27599999999995</v>
      </c>
      <c r="Q1446" s="72">
        <v>927.26599999999996</v>
      </c>
      <c r="R1446" s="72">
        <v>934.77300000000002</v>
      </c>
      <c r="S1446" s="72">
        <v>798.15700000000004</v>
      </c>
      <c r="T1446" s="72">
        <v>802.38400000000001</v>
      </c>
      <c r="U1446" s="72">
        <v>755.495</v>
      </c>
      <c r="V1446" s="72">
        <v>613.51499999999999</v>
      </c>
      <c r="W1446" s="72">
        <v>426.81200000000001</v>
      </c>
      <c r="X1446" s="72">
        <v>188.04900000000001</v>
      </c>
      <c r="Y1446" s="72">
        <v>77.534000000000006</v>
      </c>
      <c r="Z1446" s="72">
        <v>25.927</v>
      </c>
      <c r="AA1446" s="72">
        <v>5.0890000000000004</v>
      </c>
      <c r="AB1446" s="4" t="s">
        <v>291</v>
      </c>
      <c r="AD1446" s="1">
        <f t="shared" si="22"/>
        <v>723.41100000000006</v>
      </c>
    </row>
    <row r="1447" spans="1:30" x14ac:dyDescent="0.3">
      <c r="A1447" s="65">
        <v>1446</v>
      </c>
      <c r="B1447" s="66" t="s">
        <v>323</v>
      </c>
      <c r="C1447" s="69" t="s">
        <v>125</v>
      </c>
      <c r="D1447" s="71"/>
      <c r="E1447" s="71">
        <v>158</v>
      </c>
      <c r="F1447" s="71">
        <v>2040</v>
      </c>
      <c r="G1447" s="72">
        <v>465.55200000000002</v>
      </c>
      <c r="H1447" s="72">
        <v>519.82799999999997</v>
      </c>
      <c r="I1447" s="72">
        <v>549.58699999999999</v>
      </c>
      <c r="J1447" s="72">
        <v>561.37400000000002</v>
      </c>
      <c r="K1447" s="72">
        <v>563.22699999999998</v>
      </c>
      <c r="L1447" s="72">
        <v>542.94399999999996</v>
      </c>
      <c r="M1447" s="72">
        <v>517.00699999999995</v>
      </c>
      <c r="N1447" s="72">
        <v>641.01499999999999</v>
      </c>
      <c r="O1447" s="72">
        <v>786.51599999999996</v>
      </c>
      <c r="P1447" s="72">
        <v>823.84799999999996</v>
      </c>
      <c r="Q1447" s="72">
        <v>797.66600000000005</v>
      </c>
      <c r="R1447" s="72">
        <v>910.29100000000005</v>
      </c>
      <c r="S1447" s="72">
        <v>908.62800000000004</v>
      </c>
      <c r="T1447" s="72">
        <v>763.03</v>
      </c>
      <c r="U1447" s="72">
        <v>746.17499999999995</v>
      </c>
      <c r="V1447" s="72">
        <v>670.971</v>
      </c>
      <c r="W1447" s="72">
        <v>502.82600000000002</v>
      </c>
      <c r="X1447" s="72">
        <v>304.89699999999999</v>
      </c>
      <c r="Y1447" s="72">
        <v>106.616</v>
      </c>
      <c r="Z1447" s="72">
        <v>30.632999999999999</v>
      </c>
      <c r="AA1447" s="72">
        <v>6.0709999999999997</v>
      </c>
      <c r="AB1447" s="4" t="s">
        <v>291</v>
      </c>
      <c r="AD1447" s="1">
        <f t="shared" si="22"/>
        <v>951.04300000000001</v>
      </c>
    </row>
    <row r="1448" spans="1:30" x14ac:dyDescent="0.3">
      <c r="A1448" s="65">
        <v>1447</v>
      </c>
      <c r="B1448" s="66" t="s">
        <v>323</v>
      </c>
      <c r="C1448" s="69" t="s">
        <v>125</v>
      </c>
      <c r="D1448" s="71"/>
      <c r="E1448" s="71">
        <v>158</v>
      </c>
      <c r="F1448" s="71">
        <v>2045</v>
      </c>
      <c r="G1448" s="72">
        <v>434.34</v>
      </c>
      <c r="H1448" s="72">
        <v>471.42599999999999</v>
      </c>
      <c r="I1448" s="72">
        <v>519.899</v>
      </c>
      <c r="J1448" s="72">
        <v>550.14200000000005</v>
      </c>
      <c r="K1448" s="72">
        <v>560.89700000000005</v>
      </c>
      <c r="L1448" s="72">
        <v>563.66899999999998</v>
      </c>
      <c r="M1448" s="72">
        <v>547.24099999999999</v>
      </c>
      <c r="N1448" s="72">
        <v>515.41999999999996</v>
      </c>
      <c r="O1448" s="72">
        <v>640.38199999999995</v>
      </c>
      <c r="P1448" s="72">
        <v>778.86400000000003</v>
      </c>
      <c r="Q1448" s="72">
        <v>813.17100000000005</v>
      </c>
      <c r="R1448" s="72">
        <v>784.96199999999999</v>
      </c>
      <c r="S1448" s="72">
        <v>887.30700000000002</v>
      </c>
      <c r="T1448" s="72">
        <v>871.84699999999998</v>
      </c>
      <c r="U1448" s="72">
        <v>713.81399999999996</v>
      </c>
      <c r="V1448" s="72">
        <v>668.56899999999996</v>
      </c>
      <c r="W1448" s="72">
        <v>556.78499999999997</v>
      </c>
      <c r="X1448" s="72">
        <v>365.459</v>
      </c>
      <c r="Y1448" s="72">
        <v>176.864</v>
      </c>
      <c r="Z1448" s="72">
        <v>43.308</v>
      </c>
      <c r="AA1448" s="72">
        <v>7.3650000000000002</v>
      </c>
      <c r="AB1448" s="4" t="s">
        <v>291</v>
      </c>
      <c r="AD1448" s="1">
        <f t="shared" si="22"/>
        <v>1149.7809999999999</v>
      </c>
    </row>
    <row r="1449" spans="1:30" x14ac:dyDescent="0.3">
      <c r="A1449" s="65">
        <v>1448</v>
      </c>
      <c r="B1449" s="66" t="s">
        <v>323</v>
      </c>
      <c r="C1449" s="69" t="s">
        <v>125</v>
      </c>
      <c r="D1449" s="71"/>
      <c r="E1449" s="71">
        <v>158</v>
      </c>
      <c r="F1449" s="71">
        <v>2050</v>
      </c>
      <c r="G1449" s="72">
        <v>437.79399999999998</v>
      </c>
      <c r="H1449" s="72">
        <v>440.24700000000001</v>
      </c>
      <c r="I1449" s="72">
        <v>471.53300000000002</v>
      </c>
      <c r="J1449" s="72">
        <v>520.505</v>
      </c>
      <c r="K1449" s="72">
        <v>549.74400000000003</v>
      </c>
      <c r="L1449" s="72">
        <v>561.428</v>
      </c>
      <c r="M1449" s="72">
        <v>568.02300000000002</v>
      </c>
      <c r="N1449" s="72">
        <v>545.71500000000003</v>
      </c>
      <c r="O1449" s="72">
        <v>516.053</v>
      </c>
      <c r="P1449" s="72">
        <v>634.84299999999996</v>
      </c>
      <c r="Q1449" s="72">
        <v>769.75199999999995</v>
      </c>
      <c r="R1449" s="72">
        <v>801.44</v>
      </c>
      <c r="S1449" s="72">
        <v>767.22299999999996</v>
      </c>
      <c r="T1449" s="72">
        <v>854.19799999999998</v>
      </c>
      <c r="U1449" s="72">
        <v>819.40800000000002</v>
      </c>
      <c r="V1449" s="72">
        <v>644.36</v>
      </c>
      <c r="W1449" s="72">
        <v>560.63800000000003</v>
      </c>
      <c r="X1449" s="72">
        <v>410.63900000000001</v>
      </c>
      <c r="Y1449" s="72">
        <v>216.21100000000001</v>
      </c>
      <c r="Z1449" s="72">
        <v>73.617999999999995</v>
      </c>
      <c r="AA1449" s="72">
        <v>10.407</v>
      </c>
      <c r="AB1449" s="4" t="s">
        <v>291</v>
      </c>
      <c r="AD1449" s="1">
        <f t="shared" si="22"/>
        <v>1271.5129999999999</v>
      </c>
    </row>
    <row r="1450" spans="1:30" x14ac:dyDescent="0.3">
      <c r="A1450" s="65">
        <v>1449</v>
      </c>
      <c r="B1450" s="66" t="s">
        <v>323</v>
      </c>
      <c r="C1450" s="69" t="s">
        <v>125</v>
      </c>
      <c r="D1450" s="71"/>
      <c r="E1450" s="71">
        <v>158</v>
      </c>
      <c r="F1450" s="71">
        <v>2055</v>
      </c>
      <c r="G1450" s="72">
        <v>454.012</v>
      </c>
      <c r="H1450" s="72">
        <v>443.40800000000002</v>
      </c>
      <c r="I1450" s="72">
        <v>440.36200000000002</v>
      </c>
      <c r="J1450" s="72">
        <v>472.14499999999998</v>
      </c>
      <c r="K1450" s="72">
        <v>520.178</v>
      </c>
      <c r="L1450" s="72">
        <v>550.28399999999999</v>
      </c>
      <c r="M1450" s="72">
        <v>565.60599999999999</v>
      </c>
      <c r="N1450" s="72">
        <v>566.55499999999995</v>
      </c>
      <c r="O1450" s="72">
        <v>546.24199999999996</v>
      </c>
      <c r="P1450" s="72">
        <v>512.08399999999995</v>
      </c>
      <c r="Q1450" s="72">
        <v>628.22799999999995</v>
      </c>
      <c r="R1450" s="72">
        <v>759.74199999999996</v>
      </c>
      <c r="S1450" s="72">
        <v>784.74199999999996</v>
      </c>
      <c r="T1450" s="72">
        <v>740.85500000000002</v>
      </c>
      <c r="U1450" s="72">
        <v>806.274</v>
      </c>
      <c r="V1450" s="72">
        <v>744.13</v>
      </c>
      <c r="W1450" s="72">
        <v>545.46299999999997</v>
      </c>
      <c r="X1450" s="72">
        <v>419.06599999999997</v>
      </c>
      <c r="Y1450" s="72">
        <v>247.43799999999999</v>
      </c>
      <c r="Z1450" s="72">
        <v>92.117000000000004</v>
      </c>
      <c r="AA1450" s="72">
        <v>17.664999999999999</v>
      </c>
      <c r="AB1450" s="4" t="s">
        <v>291</v>
      </c>
      <c r="AD1450" s="1">
        <f t="shared" si="22"/>
        <v>1321.749</v>
      </c>
    </row>
    <row r="1451" spans="1:30" x14ac:dyDescent="0.3">
      <c r="A1451" s="65">
        <v>1450</v>
      </c>
      <c r="B1451" s="66" t="s">
        <v>323</v>
      </c>
      <c r="C1451" s="69" t="s">
        <v>125</v>
      </c>
      <c r="D1451" s="71"/>
      <c r="E1451" s="71">
        <v>158</v>
      </c>
      <c r="F1451" s="71">
        <v>2060</v>
      </c>
      <c r="G1451" s="72">
        <v>461.26100000000002</v>
      </c>
      <c r="H1451" s="72">
        <v>459.32400000000001</v>
      </c>
      <c r="I1451" s="72">
        <v>443.52</v>
      </c>
      <c r="J1451" s="72">
        <v>440.96300000000002</v>
      </c>
      <c r="K1451" s="72">
        <v>471.91</v>
      </c>
      <c r="L1451" s="72">
        <v>520.75099999999998</v>
      </c>
      <c r="M1451" s="72">
        <v>554.29300000000001</v>
      </c>
      <c r="N1451" s="72">
        <v>564.27800000000002</v>
      </c>
      <c r="O1451" s="72">
        <v>567.03200000000004</v>
      </c>
      <c r="P1451" s="72">
        <v>542.37900000000002</v>
      </c>
      <c r="Q1451" s="72">
        <v>507.39100000000002</v>
      </c>
      <c r="R1451" s="72">
        <v>621.22199999999998</v>
      </c>
      <c r="S1451" s="72">
        <v>745.27800000000002</v>
      </c>
      <c r="T1451" s="72">
        <v>759.67399999999998</v>
      </c>
      <c r="U1451" s="72">
        <v>702.15300000000002</v>
      </c>
      <c r="V1451" s="72">
        <v>736.53499999999997</v>
      </c>
      <c r="W1451" s="72">
        <v>635.34299999999996</v>
      </c>
      <c r="X1451" s="72">
        <v>412.88299999999998</v>
      </c>
      <c r="Y1451" s="72">
        <v>256.99200000000002</v>
      </c>
      <c r="Z1451" s="72">
        <v>107.85899999999999</v>
      </c>
      <c r="AA1451" s="72">
        <v>23.638999999999999</v>
      </c>
      <c r="AB1451" s="4" t="s">
        <v>291</v>
      </c>
      <c r="AD1451" s="1">
        <f t="shared" si="22"/>
        <v>1436.7159999999997</v>
      </c>
    </row>
    <row r="1452" spans="1:30" x14ac:dyDescent="0.3">
      <c r="A1452" s="65">
        <v>1451</v>
      </c>
      <c r="B1452" s="66" t="s">
        <v>323</v>
      </c>
      <c r="C1452" s="69" t="s">
        <v>125</v>
      </c>
      <c r="D1452" s="71"/>
      <c r="E1452" s="71">
        <v>158</v>
      </c>
      <c r="F1452" s="71">
        <v>2065</v>
      </c>
      <c r="G1452" s="72">
        <v>454.27100000000002</v>
      </c>
      <c r="H1452" s="72">
        <v>466.274</v>
      </c>
      <c r="I1452" s="72">
        <v>459.423</v>
      </c>
      <c r="J1452" s="72">
        <v>444.08600000000001</v>
      </c>
      <c r="K1452" s="72">
        <v>440.77800000000002</v>
      </c>
      <c r="L1452" s="72">
        <v>472.54300000000001</v>
      </c>
      <c r="M1452" s="72">
        <v>524.62699999999995</v>
      </c>
      <c r="N1452" s="72">
        <v>553.11699999999996</v>
      </c>
      <c r="O1452" s="72">
        <v>564.81799999999998</v>
      </c>
      <c r="P1452" s="72">
        <v>563.34199999999998</v>
      </c>
      <c r="Q1452" s="72">
        <v>537.76400000000001</v>
      </c>
      <c r="R1452" s="72">
        <v>502.68200000000002</v>
      </c>
      <c r="S1452" s="72">
        <v>610.71100000000001</v>
      </c>
      <c r="T1452" s="72">
        <v>723.25099999999998</v>
      </c>
      <c r="U1452" s="72">
        <v>722.62199999999996</v>
      </c>
      <c r="V1452" s="72">
        <v>645.31100000000004</v>
      </c>
      <c r="W1452" s="72">
        <v>634.37199999999996</v>
      </c>
      <c r="X1452" s="72">
        <v>487.20600000000002</v>
      </c>
      <c r="Y1452" s="72">
        <v>258</v>
      </c>
      <c r="Z1452" s="72">
        <v>114.9</v>
      </c>
      <c r="AA1452" s="72">
        <v>29.125</v>
      </c>
      <c r="AB1452" s="4">
        <v>0</v>
      </c>
      <c r="AD1452" s="1">
        <f t="shared" si="22"/>
        <v>1523.6030000000001</v>
      </c>
    </row>
    <row r="1453" spans="1:30" x14ac:dyDescent="0.3">
      <c r="A1453" s="65">
        <v>1452</v>
      </c>
      <c r="B1453" s="66" t="s">
        <v>323</v>
      </c>
      <c r="C1453" s="69" t="s">
        <v>125</v>
      </c>
      <c r="D1453" s="71"/>
      <c r="E1453" s="71">
        <v>158</v>
      </c>
      <c r="F1453" s="71">
        <v>2070</v>
      </c>
      <c r="G1453" s="72">
        <v>434.74099999999999</v>
      </c>
      <c r="H1453" s="72">
        <v>458.99</v>
      </c>
      <c r="I1453" s="72">
        <v>466.36099999999999</v>
      </c>
      <c r="J1453" s="72">
        <v>459.94200000000001</v>
      </c>
      <c r="K1453" s="72">
        <v>443.904</v>
      </c>
      <c r="L1453" s="72">
        <v>441.42399999999998</v>
      </c>
      <c r="M1453" s="72">
        <v>476.31200000000001</v>
      </c>
      <c r="N1453" s="72">
        <v>523.65300000000002</v>
      </c>
      <c r="O1453" s="72">
        <v>553.74199999999996</v>
      </c>
      <c r="P1453" s="72">
        <v>561.45600000000002</v>
      </c>
      <c r="Q1453" s="72">
        <v>558.90800000000002</v>
      </c>
      <c r="R1453" s="72">
        <v>533.06700000000001</v>
      </c>
      <c r="S1453" s="72">
        <v>495.22899999999998</v>
      </c>
      <c r="T1453" s="72">
        <v>594.16099999999994</v>
      </c>
      <c r="U1453" s="72">
        <v>690.36599999999999</v>
      </c>
      <c r="V1453" s="72">
        <v>667.57600000000002</v>
      </c>
      <c r="W1453" s="72">
        <v>560.404</v>
      </c>
      <c r="X1453" s="72">
        <v>492.48200000000003</v>
      </c>
      <c r="Y1453" s="72">
        <v>309.98399999999998</v>
      </c>
      <c r="Z1453" s="72">
        <v>118.26300000000001</v>
      </c>
      <c r="AA1453" s="72">
        <v>32.832000000000001</v>
      </c>
      <c r="AB1453" s="4">
        <v>0</v>
      </c>
      <c r="AD1453" s="1">
        <f t="shared" si="22"/>
        <v>1513.9649999999999</v>
      </c>
    </row>
    <row r="1454" spans="1:30" x14ac:dyDescent="0.3">
      <c r="A1454" s="65">
        <v>1453</v>
      </c>
      <c r="B1454" s="66" t="s">
        <v>323</v>
      </c>
      <c r="C1454" s="69" t="s">
        <v>125</v>
      </c>
      <c r="D1454" s="71"/>
      <c r="E1454" s="71">
        <v>158</v>
      </c>
      <c r="F1454" s="71">
        <v>2075</v>
      </c>
      <c r="G1454" s="72">
        <v>411.76900000000001</v>
      </c>
      <c r="H1454" s="72">
        <v>439.16899999999998</v>
      </c>
      <c r="I1454" s="72">
        <v>459.07400000000001</v>
      </c>
      <c r="J1454" s="72">
        <v>466.84</v>
      </c>
      <c r="K1454" s="72">
        <v>459.74700000000001</v>
      </c>
      <c r="L1454" s="72">
        <v>444.49799999999999</v>
      </c>
      <c r="M1454" s="72">
        <v>445.03399999999999</v>
      </c>
      <c r="N1454" s="72">
        <v>475.57</v>
      </c>
      <c r="O1454" s="72">
        <v>524.41899999999998</v>
      </c>
      <c r="P1454" s="72">
        <v>550.73500000000001</v>
      </c>
      <c r="Q1454" s="72">
        <v>557.40599999999995</v>
      </c>
      <c r="R1454" s="72">
        <v>554.35400000000004</v>
      </c>
      <c r="S1454" s="72">
        <v>525.69000000000005</v>
      </c>
      <c r="T1454" s="72">
        <v>482.97399999999999</v>
      </c>
      <c r="U1454" s="72">
        <v>569.11099999999999</v>
      </c>
      <c r="V1454" s="72">
        <v>640.98500000000001</v>
      </c>
      <c r="W1454" s="72">
        <v>584.19799999999998</v>
      </c>
      <c r="X1454" s="72">
        <v>440.21300000000002</v>
      </c>
      <c r="Y1454" s="72">
        <v>318.90199999999999</v>
      </c>
      <c r="Z1454" s="72">
        <v>145.655</v>
      </c>
      <c r="AA1454" s="72">
        <v>35.470999999999997</v>
      </c>
      <c r="AB1454" s="4">
        <v>1E-3</v>
      </c>
      <c r="AD1454" s="1">
        <f t="shared" si="22"/>
        <v>1524.44</v>
      </c>
    </row>
    <row r="1455" spans="1:30" x14ac:dyDescent="0.3">
      <c r="A1455" s="65">
        <v>1454</v>
      </c>
      <c r="B1455" s="66" t="s">
        <v>323</v>
      </c>
      <c r="C1455" s="69" t="s">
        <v>125</v>
      </c>
      <c r="D1455" s="71"/>
      <c r="E1455" s="71">
        <v>158</v>
      </c>
      <c r="F1455" s="71">
        <v>2080</v>
      </c>
      <c r="G1455" s="72">
        <v>398.774</v>
      </c>
      <c r="H1455" s="72">
        <v>415.90899999999999</v>
      </c>
      <c r="I1455" s="72">
        <v>439.24700000000001</v>
      </c>
      <c r="J1455" s="72">
        <v>459.52199999999999</v>
      </c>
      <c r="K1455" s="72">
        <v>466.64299999999997</v>
      </c>
      <c r="L1455" s="72">
        <v>460.27</v>
      </c>
      <c r="M1455" s="72">
        <v>447.86</v>
      </c>
      <c r="N1455" s="72">
        <v>444.44900000000001</v>
      </c>
      <c r="O1455" s="72">
        <v>476.51900000000001</v>
      </c>
      <c r="P1455" s="72">
        <v>521.84299999999996</v>
      </c>
      <c r="Q1455" s="72">
        <v>547.10699999999997</v>
      </c>
      <c r="R1455" s="72">
        <v>553.24800000000005</v>
      </c>
      <c r="S1455" s="72">
        <v>547.23299999999995</v>
      </c>
      <c r="T1455" s="72">
        <v>513.57299999999998</v>
      </c>
      <c r="U1455" s="72">
        <v>464.13600000000002</v>
      </c>
      <c r="V1455" s="72">
        <v>531.10500000000002</v>
      </c>
      <c r="W1455" s="72">
        <v>565.07100000000003</v>
      </c>
      <c r="X1455" s="72">
        <v>464.15100000000001</v>
      </c>
      <c r="Y1455" s="72">
        <v>290.00900000000001</v>
      </c>
      <c r="Z1455" s="72">
        <v>153.59899999999999</v>
      </c>
      <c r="AA1455" s="72">
        <v>43.816000000000003</v>
      </c>
      <c r="AB1455" s="4">
        <v>1E-3</v>
      </c>
      <c r="AD1455" s="1">
        <f t="shared" si="22"/>
        <v>1516.6469999999999</v>
      </c>
    </row>
    <row r="1456" spans="1:30" x14ac:dyDescent="0.3">
      <c r="A1456" s="65">
        <v>1455</v>
      </c>
      <c r="B1456" s="66" t="s">
        <v>323</v>
      </c>
      <c r="C1456" s="69" t="s">
        <v>125</v>
      </c>
      <c r="D1456" s="71"/>
      <c r="E1456" s="71">
        <v>158</v>
      </c>
      <c r="F1456" s="71">
        <v>2085</v>
      </c>
      <c r="G1456" s="72">
        <v>399.49799999999999</v>
      </c>
      <c r="H1456" s="72">
        <v>402.61799999999999</v>
      </c>
      <c r="I1456" s="72">
        <v>415.988</v>
      </c>
      <c r="J1456" s="72">
        <v>439.66800000000001</v>
      </c>
      <c r="K1456" s="72">
        <v>459.33499999999998</v>
      </c>
      <c r="L1456" s="72">
        <v>467.10700000000003</v>
      </c>
      <c r="M1456" s="72">
        <v>463.35500000000002</v>
      </c>
      <c r="N1456" s="72">
        <v>447.31700000000001</v>
      </c>
      <c r="O1456" s="72">
        <v>445.47199999999998</v>
      </c>
      <c r="P1456" s="72">
        <v>474.42200000000003</v>
      </c>
      <c r="Q1456" s="72">
        <v>518.74</v>
      </c>
      <c r="R1456" s="72">
        <v>543.41499999999996</v>
      </c>
      <c r="S1456" s="72">
        <v>546.73400000000004</v>
      </c>
      <c r="T1456" s="72">
        <v>535.53399999999999</v>
      </c>
      <c r="U1456" s="72">
        <v>494.87400000000002</v>
      </c>
      <c r="V1456" s="72">
        <v>435.31599999999997</v>
      </c>
      <c r="W1456" s="72">
        <v>471.63299999999998</v>
      </c>
      <c r="X1456" s="72">
        <v>454.04599999999999</v>
      </c>
      <c r="Y1456" s="72">
        <v>311.13799999999998</v>
      </c>
      <c r="Z1456" s="72">
        <v>143.27199999999999</v>
      </c>
      <c r="AA1456" s="72">
        <v>49.274999999999999</v>
      </c>
      <c r="AB1456" s="4">
        <v>1E-3</v>
      </c>
      <c r="AD1456" s="1">
        <f t="shared" si="22"/>
        <v>1429.365</v>
      </c>
    </row>
    <row r="1457" spans="1:30" x14ac:dyDescent="0.3">
      <c r="A1457" s="65">
        <v>1456</v>
      </c>
      <c r="B1457" s="66" t="s">
        <v>323</v>
      </c>
      <c r="C1457" s="69" t="s">
        <v>125</v>
      </c>
      <c r="D1457" s="71"/>
      <c r="E1457" s="71">
        <v>158</v>
      </c>
      <c r="F1457" s="71">
        <v>2090</v>
      </c>
      <c r="G1457" s="72">
        <v>405.59199999999998</v>
      </c>
      <c r="H1457" s="72">
        <v>403.03899999999999</v>
      </c>
      <c r="I1457" s="72">
        <v>402.68799999999999</v>
      </c>
      <c r="J1457" s="72">
        <v>416.38299999999998</v>
      </c>
      <c r="K1457" s="72">
        <v>439.50400000000002</v>
      </c>
      <c r="L1457" s="72">
        <v>459.76299999999998</v>
      </c>
      <c r="M1457" s="72">
        <v>469.93599999999998</v>
      </c>
      <c r="N1457" s="72">
        <v>462.81900000000002</v>
      </c>
      <c r="O1457" s="72">
        <v>448.27</v>
      </c>
      <c r="P1457" s="72">
        <v>443.71300000000002</v>
      </c>
      <c r="Q1457" s="72">
        <v>471.904</v>
      </c>
      <c r="R1457" s="72">
        <v>515.63300000000004</v>
      </c>
      <c r="S1457" s="72">
        <v>537.57600000000002</v>
      </c>
      <c r="T1457" s="72">
        <v>535.93799999999999</v>
      </c>
      <c r="U1457" s="72">
        <v>517.36199999999997</v>
      </c>
      <c r="V1457" s="72">
        <v>465.98399999999998</v>
      </c>
      <c r="W1457" s="72">
        <v>389.27800000000002</v>
      </c>
      <c r="X1457" s="72">
        <v>383.11099999999999</v>
      </c>
      <c r="Y1457" s="72">
        <v>309.58800000000002</v>
      </c>
      <c r="Z1457" s="72">
        <v>157.648</v>
      </c>
      <c r="AA1457" s="72">
        <v>49.622</v>
      </c>
      <c r="AB1457" s="4">
        <v>1E-3</v>
      </c>
      <c r="AD1457" s="1">
        <f t="shared" si="22"/>
        <v>1289.248</v>
      </c>
    </row>
    <row r="1458" spans="1:30" x14ac:dyDescent="0.3">
      <c r="A1458" s="65">
        <v>1457</v>
      </c>
      <c r="B1458" s="66" t="s">
        <v>323</v>
      </c>
      <c r="C1458" s="69" t="s">
        <v>125</v>
      </c>
      <c r="D1458" s="71"/>
      <c r="E1458" s="71">
        <v>158</v>
      </c>
      <c r="F1458" s="71">
        <v>2095</v>
      </c>
      <c r="G1458" s="72">
        <v>406.76400000000001</v>
      </c>
      <c r="H1458" s="72">
        <v>408.82900000000001</v>
      </c>
      <c r="I1458" s="72">
        <v>403.09800000000001</v>
      </c>
      <c r="J1458" s="72">
        <v>403.05399999999997</v>
      </c>
      <c r="K1458" s="72">
        <v>416.24799999999999</v>
      </c>
      <c r="L1458" s="72">
        <v>439.911</v>
      </c>
      <c r="M1458" s="72">
        <v>462.36099999999999</v>
      </c>
      <c r="N1458" s="72">
        <v>469.43200000000002</v>
      </c>
      <c r="O1458" s="72">
        <v>463.65899999999999</v>
      </c>
      <c r="P1458" s="72">
        <v>446.66300000000001</v>
      </c>
      <c r="Q1458" s="72">
        <v>441.61399999999998</v>
      </c>
      <c r="R1458" s="72">
        <v>469.47300000000001</v>
      </c>
      <c r="S1458" s="72">
        <v>510.64400000000001</v>
      </c>
      <c r="T1458" s="72">
        <v>527.82100000000003</v>
      </c>
      <c r="U1458" s="72">
        <v>519.08399999999995</v>
      </c>
      <c r="V1458" s="72">
        <v>489.09100000000001</v>
      </c>
      <c r="W1458" s="72">
        <v>419.49200000000002</v>
      </c>
      <c r="X1458" s="72">
        <v>319.685</v>
      </c>
      <c r="Y1458" s="72">
        <v>265.78500000000003</v>
      </c>
      <c r="Z1458" s="72">
        <v>161.01599999999999</v>
      </c>
      <c r="AA1458" s="72">
        <v>55.24</v>
      </c>
      <c r="AB1458" s="4" t="s">
        <v>291</v>
      </c>
      <c r="AD1458" s="1">
        <f t="shared" si="22"/>
        <v>1221.2180000000001</v>
      </c>
    </row>
    <row r="1459" spans="1:30" x14ac:dyDescent="0.3">
      <c r="A1459" s="65">
        <v>1458</v>
      </c>
      <c r="B1459" s="66" t="s">
        <v>323</v>
      </c>
      <c r="C1459" s="69" t="s">
        <v>125</v>
      </c>
      <c r="D1459" s="71"/>
      <c r="E1459" s="71">
        <v>158</v>
      </c>
      <c r="F1459" s="71">
        <v>2100</v>
      </c>
      <c r="G1459" s="72">
        <v>399.005</v>
      </c>
      <c r="H1459" s="72">
        <v>409.69799999999998</v>
      </c>
      <c r="I1459" s="72">
        <v>408.87700000000001</v>
      </c>
      <c r="J1459" s="72">
        <v>403.41899999999998</v>
      </c>
      <c r="K1459" s="72">
        <v>402.93</v>
      </c>
      <c r="L1459" s="72">
        <v>416.63299999999998</v>
      </c>
      <c r="M1459" s="72">
        <v>442.29199999999997</v>
      </c>
      <c r="N1459" s="72">
        <v>461.911</v>
      </c>
      <c r="O1459" s="72">
        <v>470.18099999999998</v>
      </c>
      <c r="P1459" s="72">
        <v>462.15199999999999</v>
      </c>
      <c r="Q1459" s="72">
        <v>444.74099999999999</v>
      </c>
      <c r="R1459" s="72">
        <v>439.63299999999998</v>
      </c>
      <c r="S1459" s="72">
        <v>465.43799999999999</v>
      </c>
      <c r="T1459" s="72">
        <v>502.16300000000001</v>
      </c>
      <c r="U1459" s="72">
        <v>512.46600000000001</v>
      </c>
      <c r="V1459" s="72">
        <v>492.61099999999999</v>
      </c>
      <c r="W1459" s="72">
        <v>443.13499999999999</v>
      </c>
      <c r="X1459" s="72">
        <v>348.17</v>
      </c>
      <c r="Y1459" s="72">
        <v>225.6</v>
      </c>
      <c r="Z1459" s="72">
        <v>141.90700000000001</v>
      </c>
      <c r="AA1459" s="72">
        <v>59.634999999999998</v>
      </c>
      <c r="AB1459" s="4" t="s">
        <v>291</v>
      </c>
      <c r="AD1459" s="1">
        <f t="shared" si="22"/>
        <v>1218.4470000000001</v>
      </c>
    </row>
    <row r="1460" spans="1:30" x14ac:dyDescent="0.3">
      <c r="A1460" s="65">
        <v>1459</v>
      </c>
      <c r="B1460" s="66" t="s">
        <v>323</v>
      </c>
      <c r="C1460" s="69" t="s">
        <v>126</v>
      </c>
      <c r="D1460" s="71"/>
      <c r="E1460" s="71">
        <v>408</v>
      </c>
      <c r="F1460" s="71">
        <v>2015</v>
      </c>
      <c r="G1460" s="72">
        <v>874.68899999999996</v>
      </c>
      <c r="H1460" s="72">
        <v>885.43600000000004</v>
      </c>
      <c r="I1460" s="72">
        <v>962.08100000000002</v>
      </c>
      <c r="J1460" s="72">
        <v>1000.135</v>
      </c>
      <c r="K1460" s="72">
        <v>1021.704</v>
      </c>
      <c r="L1460" s="72">
        <v>952.15599999999995</v>
      </c>
      <c r="M1460" s="72">
        <v>918.95</v>
      </c>
      <c r="N1460" s="72">
        <v>796.65599999999995</v>
      </c>
      <c r="O1460" s="72">
        <v>1100.9179999999999</v>
      </c>
      <c r="P1460" s="72">
        <v>1089.7719999999999</v>
      </c>
      <c r="Q1460" s="72">
        <v>756.91399999999999</v>
      </c>
      <c r="R1460" s="72">
        <v>770.23099999999999</v>
      </c>
      <c r="S1460" s="72">
        <v>345.34699999999998</v>
      </c>
      <c r="T1460" s="72">
        <v>383.089</v>
      </c>
      <c r="U1460" s="72">
        <v>283.26299999999998</v>
      </c>
      <c r="V1460" s="72">
        <v>149.852</v>
      </c>
      <c r="W1460" s="72">
        <v>42.863</v>
      </c>
      <c r="X1460" s="72">
        <v>9.1989999999999998</v>
      </c>
      <c r="Y1460" s="72">
        <v>1.52</v>
      </c>
      <c r="Z1460" s="72">
        <v>0.17100000000000001</v>
      </c>
      <c r="AA1460" s="72">
        <v>1.2E-2</v>
      </c>
      <c r="AB1460" s="4" t="s">
        <v>291</v>
      </c>
      <c r="AD1460" s="1">
        <f t="shared" si="22"/>
        <v>53.765000000000001</v>
      </c>
    </row>
    <row r="1461" spans="1:30" x14ac:dyDescent="0.3">
      <c r="A1461" s="65">
        <v>1460</v>
      </c>
      <c r="B1461" s="66" t="s">
        <v>323</v>
      </c>
      <c r="C1461" s="69" t="s">
        <v>126</v>
      </c>
      <c r="D1461" s="71"/>
      <c r="E1461" s="71">
        <v>408</v>
      </c>
      <c r="F1461" s="71">
        <v>2020</v>
      </c>
      <c r="G1461" s="72">
        <v>887.36699999999996</v>
      </c>
      <c r="H1461" s="72">
        <v>870.71400000000006</v>
      </c>
      <c r="I1461" s="72">
        <v>882.53599999999994</v>
      </c>
      <c r="J1461" s="72">
        <v>958.27099999999996</v>
      </c>
      <c r="K1461" s="72">
        <v>993.91600000000005</v>
      </c>
      <c r="L1461" s="72">
        <v>1011.886</v>
      </c>
      <c r="M1461" s="72">
        <v>941.10199999999998</v>
      </c>
      <c r="N1461" s="72">
        <v>907.83</v>
      </c>
      <c r="O1461" s="72">
        <v>785.42100000000005</v>
      </c>
      <c r="P1461" s="72">
        <v>1081.2650000000001</v>
      </c>
      <c r="Q1461" s="72">
        <v>1062.4469999999999</v>
      </c>
      <c r="R1461" s="72">
        <v>722.68600000000004</v>
      </c>
      <c r="S1461" s="72">
        <v>694.96500000000003</v>
      </c>
      <c r="T1461" s="72">
        <v>284.38900000000001</v>
      </c>
      <c r="U1461" s="72">
        <v>284.55900000000003</v>
      </c>
      <c r="V1461" s="72">
        <v>178.761</v>
      </c>
      <c r="W1461" s="72">
        <v>73.757999999999996</v>
      </c>
      <c r="X1461" s="72">
        <v>15.692</v>
      </c>
      <c r="Y1461" s="72">
        <v>2.3380000000000001</v>
      </c>
      <c r="Z1461" s="72">
        <v>0.26100000000000001</v>
      </c>
      <c r="AA1461" s="72">
        <v>1.9E-2</v>
      </c>
      <c r="AB1461" s="4" t="s">
        <v>291</v>
      </c>
      <c r="AD1461" s="1">
        <f t="shared" si="22"/>
        <v>92.067999999999984</v>
      </c>
    </row>
    <row r="1462" spans="1:30" x14ac:dyDescent="0.3">
      <c r="A1462" s="65">
        <v>1461</v>
      </c>
      <c r="B1462" s="66" t="s">
        <v>323</v>
      </c>
      <c r="C1462" s="69" t="s">
        <v>126</v>
      </c>
      <c r="D1462" s="71"/>
      <c r="E1462" s="71">
        <v>408</v>
      </c>
      <c r="F1462" s="71">
        <v>2025</v>
      </c>
      <c r="G1462" s="72">
        <v>888.61500000000001</v>
      </c>
      <c r="H1462" s="72">
        <v>884.23299999999995</v>
      </c>
      <c r="I1462" s="72">
        <v>868.41099999999994</v>
      </c>
      <c r="J1462" s="72">
        <v>879.54399999999998</v>
      </c>
      <c r="K1462" s="72">
        <v>953.06399999999996</v>
      </c>
      <c r="L1462" s="72">
        <v>985.34100000000001</v>
      </c>
      <c r="M1462" s="72">
        <v>1001.409</v>
      </c>
      <c r="N1462" s="72">
        <v>930.87099999999998</v>
      </c>
      <c r="O1462" s="72">
        <v>896.20299999999997</v>
      </c>
      <c r="P1462" s="72">
        <v>772.40800000000002</v>
      </c>
      <c r="Q1462" s="72">
        <v>1055.7539999999999</v>
      </c>
      <c r="R1462" s="72">
        <v>1016.896</v>
      </c>
      <c r="S1462" s="72">
        <v>655.649</v>
      </c>
      <c r="T1462" s="72">
        <v>578.03099999999995</v>
      </c>
      <c r="U1462" s="72">
        <v>214.16200000000001</v>
      </c>
      <c r="V1462" s="72">
        <v>183.21199999999999</v>
      </c>
      <c r="W1462" s="72">
        <v>90.662000000000006</v>
      </c>
      <c r="X1462" s="72">
        <v>28.07</v>
      </c>
      <c r="Y1462" s="72">
        <v>4.1779999999999999</v>
      </c>
      <c r="Z1462" s="72">
        <v>0.42099999999999999</v>
      </c>
      <c r="AA1462" s="72">
        <v>3.1E-2</v>
      </c>
      <c r="AB1462" s="4" t="s">
        <v>291</v>
      </c>
      <c r="AD1462" s="1">
        <f t="shared" si="22"/>
        <v>123.36200000000001</v>
      </c>
    </row>
    <row r="1463" spans="1:30" x14ac:dyDescent="0.3">
      <c r="A1463" s="65">
        <v>1462</v>
      </c>
      <c r="B1463" s="66" t="s">
        <v>323</v>
      </c>
      <c r="C1463" s="69" t="s">
        <v>126</v>
      </c>
      <c r="D1463" s="71"/>
      <c r="E1463" s="71">
        <v>408</v>
      </c>
      <c r="F1463" s="71">
        <v>2030</v>
      </c>
      <c r="G1463" s="72">
        <v>863</v>
      </c>
      <c r="H1463" s="72">
        <v>885.90300000000002</v>
      </c>
      <c r="I1463" s="72">
        <v>882.17</v>
      </c>
      <c r="J1463" s="72">
        <v>865.70500000000004</v>
      </c>
      <c r="K1463" s="72">
        <v>875.03599999999994</v>
      </c>
      <c r="L1463" s="72">
        <v>945.17399999999998</v>
      </c>
      <c r="M1463" s="72">
        <v>975.54100000000005</v>
      </c>
      <c r="N1463" s="72">
        <v>991.07899999999995</v>
      </c>
      <c r="O1463" s="72">
        <v>919.57899999999995</v>
      </c>
      <c r="P1463" s="72">
        <v>882.22900000000004</v>
      </c>
      <c r="Q1463" s="72">
        <v>755.28300000000002</v>
      </c>
      <c r="R1463" s="72">
        <v>1013.8049999999999</v>
      </c>
      <c r="S1463" s="72">
        <v>930.62</v>
      </c>
      <c r="T1463" s="72">
        <v>554.774</v>
      </c>
      <c r="U1463" s="72">
        <v>446.46899999999999</v>
      </c>
      <c r="V1463" s="72">
        <v>142.92400000000001</v>
      </c>
      <c r="W1463" s="72">
        <v>97.555999999999997</v>
      </c>
      <c r="X1463" s="72">
        <v>36.478999999999999</v>
      </c>
      <c r="Y1463" s="72">
        <v>7.9029999999999996</v>
      </c>
      <c r="Z1463" s="72">
        <v>0.78500000000000003</v>
      </c>
      <c r="AA1463" s="72">
        <v>0.05</v>
      </c>
      <c r="AB1463" s="4" t="s">
        <v>291</v>
      </c>
      <c r="AD1463" s="1">
        <f t="shared" si="22"/>
        <v>142.773</v>
      </c>
    </row>
    <row r="1464" spans="1:30" x14ac:dyDescent="0.3">
      <c r="A1464" s="65">
        <v>1463</v>
      </c>
      <c r="B1464" s="66" t="s">
        <v>323</v>
      </c>
      <c r="C1464" s="69" t="s">
        <v>126</v>
      </c>
      <c r="D1464" s="71"/>
      <c r="E1464" s="71">
        <v>408</v>
      </c>
      <c r="F1464" s="71">
        <v>2035</v>
      </c>
      <c r="G1464" s="72">
        <v>817.15700000000004</v>
      </c>
      <c r="H1464" s="72">
        <v>860.71100000000001</v>
      </c>
      <c r="I1464" s="72">
        <v>884.07500000000005</v>
      </c>
      <c r="J1464" s="72">
        <v>879.64599999999996</v>
      </c>
      <c r="K1464" s="72">
        <v>861.54100000000005</v>
      </c>
      <c r="L1464" s="72">
        <v>868.01700000000005</v>
      </c>
      <c r="M1464" s="72">
        <v>936.13599999999997</v>
      </c>
      <c r="N1464" s="72">
        <v>965.97500000000002</v>
      </c>
      <c r="O1464" s="72">
        <v>979.70600000000002</v>
      </c>
      <c r="P1464" s="72">
        <v>906.07299999999998</v>
      </c>
      <c r="Q1464" s="72">
        <v>863.88199999999995</v>
      </c>
      <c r="R1464" s="72">
        <v>727.428</v>
      </c>
      <c r="S1464" s="72">
        <v>935.00900000000001</v>
      </c>
      <c r="T1464" s="72">
        <v>799.55</v>
      </c>
      <c r="U1464" s="72">
        <v>438.26</v>
      </c>
      <c r="V1464" s="72">
        <v>307.72899999999998</v>
      </c>
      <c r="W1464" s="72">
        <v>79.537000000000006</v>
      </c>
      <c r="X1464" s="72">
        <v>41.314999999999998</v>
      </c>
      <c r="Y1464" s="72">
        <v>10.821999999999999</v>
      </c>
      <c r="Z1464" s="72">
        <v>1.55</v>
      </c>
      <c r="AA1464" s="72">
        <v>9.5000000000000001E-2</v>
      </c>
      <c r="AB1464" s="4" t="s">
        <v>291</v>
      </c>
      <c r="AD1464" s="1">
        <f t="shared" si="22"/>
        <v>133.31900000000002</v>
      </c>
    </row>
    <row r="1465" spans="1:30" x14ac:dyDescent="0.3">
      <c r="A1465" s="65">
        <v>1464</v>
      </c>
      <c r="B1465" s="66" t="s">
        <v>323</v>
      </c>
      <c r="C1465" s="69" t="s">
        <v>126</v>
      </c>
      <c r="D1465" s="71"/>
      <c r="E1465" s="71">
        <v>408</v>
      </c>
      <c r="F1465" s="71">
        <v>2040</v>
      </c>
      <c r="G1465" s="72">
        <v>773.20600000000002</v>
      </c>
      <c r="H1465" s="72">
        <v>815.26900000000001</v>
      </c>
      <c r="I1465" s="72">
        <v>859.13800000000003</v>
      </c>
      <c r="J1465" s="72">
        <v>881.75</v>
      </c>
      <c r="K1465" s="72">
        <v>875.68399999999997</v>
      </c>
      <c r="L1465" s="72">
        <v>854.93299999999999</v>
      </c>
      <c r="M1465" s="72">
        <v>859.98</v>
      </c>
      <c r="N1465" s="72">
        <v>927.42600000000004</v>
      </c>
      <c r="O1465" s="72">
        <v>955.50199999999995</v>
      </c>
      <c r="P1465" s="72">
        <v>966.18799999999999</v>
      </c>
      <c r="Q1465" s="72">
        <v>888.41099999999994</v>
      </c>
      <c r="R1465" s="72">
        <v>834.34900000000005</v>
      </c>
      <c r="S1465" s="72">
        <v>675.63599999999997</v>
      </c>
      <c r="T1465" s="72">
        <v>814.45799999999997</v>
      </c>
      <c r="U1465" s="72">
        <v>644.65800000000002</v>
      </c>
      <c r="V1465" s="72">
        <v>311.10300000000001</v>
      </c>
      <c r="W1465" s="72">
        <v>178.38300000000001</v>
      </c>
      <c r="X1465" s="72">
        <v>35.344000000000001</v>
      </c>
      <c r="Y1465" s="72">
        <v>12.888999999999999</v>
      </c>
      <c r="Z1465" s="72">
        <v>2.214</v>
      </c>
      <c r="AA1465" s="72">
        <v>0.19</v>
      </c>
      <c r="AB1465" s="4" t="s">
        <v>291</v>
      </c>
      <c r="AD1465" s="1">
        <f t="shared" si="22"/>
        <v>229.02</v>
      </c>
    </row>
    <row r="1466" spans="1:30" x14ac:dyDescent="0.3">
      <c r="A1466" s="65">
        <v>1465</v>
      </c>
      <c r="B1466" s="66" t="s">
        <v>323</v>
      </c>
      <c r="C1466" s="69" t="s">
        <v>126</v>
      </c>
      <c r="D1466" s="71"/>
      <c r="E1466" s="71">
        <v>408</v>
      </c>
      <c r="F1466" s="71">
        <v>2045</v>
      </c>
      <c r="G1466" s="72">
        <v>750.04300000000001</v>
      </c>
      <c r="H1466" s="72">
        <v>771.654</v>
      </c>
      <c r="I1466" s="72">
        <v>813.947</v>
      </c>
      <c r="J1466" s="72">
        <v>857.05</v>
      </c>
      <c r="K1466" s="72">
        <v>878.03499999999997</v>
      </c>
      <c r="L1466" s="72">
        <v>869.32500000000005</v>
      </c>
      <c r="M1466" s="72">
        <v>847.38</v>
      </c>
      <c r="N1466" s="72">
        <v>852.39599999999996</v>
      </c>
      <c r="O1466" s="72">
        <v>917.95699999999999</v>
      </c>
      <c r="P1466" s="72">
        <v>943.14599999999996</v>
      </c>
      <c r="Q1466" s="72">
        <v>948.59799999999996</v>
      </c>
      <c r="R1466" s="72">
        <v>860.33100000000002</v>
      </c>
      <c r="S1466" s="72">
        <v>780.10599999999999</v>
      </c>
      <c r="T1466" s="72">
        <v>596.13099999999997</v>
      </c>
      <c r="U1466" s="72">
        <v>669.35799999999995</v>
      </c>
      <c r="V1466" s="72">
        <v>470.58600000000001</v>
      </c>
      <c r="W1466" s="72">
        <v>187.55099999999999</v>
      </c>
      <c r="X1466" s="72">
        <v>83.108999999999995</v>
      </c>
      <c r="Y1466" s="72">
        <v>11.601000000000001</v>
      </c>
      <c r="Z1466" s="72">
        <v>2.76</v>
      </c>
      <c r="AA1466" s="72">
        <v>0.28399999999999997</v>
      </c>
      <c r="AB1466" s="4">
        <v>1E-3</v>
      </c>
      <c r="AD1466" s="1">
        <f t="shared" si="22"/>
        <v>285.30599999999993</v>
      </c>
    </row>
    <row r="1467" spans="1:30" x14ac:dyDescent="0.3">
      <c r="A1467" s="65">
        <v>1466</v>
      </c>
      <c r="B1467" s="66" t="s">
        <v>323</v>
      </c>
      <c r="C1467" s="69" t="s">
        <v>126</v>
      </c>
      <c r="D1467" s="71"/>
      <c r="E1467" s="71">
        <v>408</v>
      </c>
      <c r="F1467" s="71">
        <v>2050</v>
      </c>
      <c r="G1467" s="72">
        <v>746.13900000000001</v>
      </c>
      <c r="H1467" s="72">
        <v>748.72900000000004</v>
      </c>
      <c r="I1467" s="72">
        <v>770.54600000000005</v>
      </c>
      <c r="J1467" s="72">
        <v>812.11599999999999</v>
      </c>
      <c r="K1467" s="72">
        <v>853.67</v>
      </c>
      <c r="L1467" s="72">
        <v>871.99599999999998</v>
      </c>
      <c r="M1467" s="72">
        <v>862.053</v>
      </c>
      <c r="N1467" s="72">
        <v>840.34100000000001</v>
      </c>
      <c r="O1467" s="72">
        <v>844.21</v>
      </c>
      <c r="P1467" s="72">
        <v>906.86900000000003</v>
      </c>
      <c r="Q1467" s="72">
        <v>927.15200000000004</v>
      </c>
      <c r="R1467" s="72">
        <v>920.96500000000003</v>
      </c>
      <c r="S1467" s="72">
        <v>809.41700000000003</v>
      </c>
      <c r="T1467" s="72">
        <v>696.58299999999997</v>
      </c>
      <c r="U1467" s="72">
        <v>498.74599999999998</v>
      </c>
      <c r="V1467" s="72">
        <v>501.66500000000002</v>
      </c>
      <c r="W1467" s="72">
        <v>294.54199999999997</v>
      </c>
      <c r="X1467" s="72">
        <v>91.513000000000005</v>
      </c>
      <c r="Y1467" s="72">
        <v>28.715</v>
      </c>
      <c r="Z1467" s="72">
        <v>2.6059999999999999</v>
      </c>
      <c r="AA1467" s="72">
        <v>0.37</v>
      </c>
      <c r="AB1467" s="4">
        <v>2E-3</v>
      </c>
      <c r="AD1467" s="1">
        <f t="shared" si="22"/>
        <v>417.74799999999993</v>
      </c>
    </row>
    <row r="1468" spans="1:30" x14ac:dyDescent="0.3">
      <c r="A1468" s="65">
        <v>1467</v>
      </c>
      <c r="B1468" s="66" t="s">
        <v>323</v>
      </c>
      <c r="C1468" s="69" t="s">
        <v>126</v>
      </c>
      <c r="D1468" s="71"/>
      <c r="E1468" s="71">
        <v>408</v>
      </c>
      <c r="F1468" s="71">
        <v>2055</v>
      </c>
      <c r="G1468" s="72">
        <v>741.02300000000002</v>
      </c>
      <c r="H1468" s="72">
        <v>744.95699999999999</v>
      </c>
      <c r="I1468" s="72">
        <v>747.75099999999998</v>
      </c>
      <c r="J1468" s="72">
        <v>768.93399999999997</v>
      </c>
      <c r="K1468" s="72">
        <v>809.14700000000005</v>
      </c>
      <c r="L1468" s="72">
        <v>848.19600000000003</v>
      </c>
      <c r="M1468" s="72">
        <v>865.27200000000005</v>
      </c>
      <c r="N1468" s="72">
        <v>855.49599999999998</v>
      </c>
      <c r="O1468" s="72">
        <v>832.93600000000004</v>
      </c>
      <c r="P1468" s="72">
        <v>834.81799999999998</v>
      </c>
      <c r="Q1468" s="72">
        <v>892.65200000000004</v>
      </c>
      <c r="R1468" s="72">
        <v>902.31500000000005</v>
      </c>
      <c r="S1468" s="72">
        <v>871.32899999999995</v>
      </c>
      <c r="T1468" s="72">
        <v>730.447</v>
      </c>
      <c r="U1468" s="72">
        <v>592.09199999999998</v>
      </c>
      <c r="V1468" s="72">
        <v>382.68299999999999</v>
      </c>
      <c r="W1468" s="72">
        <v>324.74</v>
      </c>
      <c r="X1468" s="72">
        <v>149.84700000000001</v>
      </c>
      <c r="Y1468" s="72">
        <v>33.124000000000002</v>
      </c>
      <c r="Z1468" s="72">
        <v>6.734</v>
      </c>
      <c r="AA1468" s="72">
        <v>0.37</v>
      </c>
      <c r="AB1468" s="4">
        <v>2E-3</v>
      </c>
      <c r="AD1468" s="1">
        <f t="shared" si="22"/>
        <v>514.81700000000001</v>
      </c>
    </row>
    <row r="1469" spans="1:30" x14ac:dyDescent="0.3">
      <c r="A1469" s="65">
        <v>1468</v>
      </c>
      <c r="B1469" s="66" t="s">
        <v>323</v>
      </c>
      <c r="C1469" s="69" t="s">
        <v>126</v>
      </c>
      <c r="D1469" s="71"/>
      <c r="E1469" s="71">
        <v>408</v>
      </c>
      <c r="F1469" s="71">
        <v>2060</v>
      </c>
      <c r="G1469" s="72">
        <v>722.85</v>
      </c>
      <c r="H1469" s="72">
        <v>739.96299999999997</v>
      </c>
      <c r="I1469" s="72">
        <v>744.08399999999995</v>
      </c>
      <c r="J1469" s="72">
        <v>746.31500000000005</v>
      </c>
      <c r="K1469" s="72">
        <v>766.33100000000002</v>
      </c>
      <c r="L1469" s="72">
        <v>804.30100000000004</v>
      </c>
      <c r="M1469" s="72">
        <v>842.15899999999999</v>
      </c>
      <c r="N1469" s="72">
        <v>859.27300000000002</v>
      </c>
      <c r="O1469" s="72">
        <v>848.62900000000002</v>
      </c>
      <c r="P1469" s="72">
        <v>824.476</v>
      </c>
      <c r="Q1469" s="72">
        <v>822.81399999999996</v>
      </c>
      <c r="R1469" s="72">
        <v>870.84500000000003</v>
      </c>
      <c r="S1469" s="72">
        <v>858.40300000000002</v>
      </c>
      <c r="T1469" s="72">
        <v>794.53899999999999</v>
      </c>
      <c r="U1469" s="72">
        <v>630.66499999999996</v>
      </c>
      <c r="V1469" s="72">
        <v>465.12299999999999</v>
      </c>
      <c r="W1469" s="72">
        <v>256.36099999999999</v>
      </c>
      <c r="X1469" s="72">
        <v>172.61199999999999</v>
      </c>
      <c r="Y1469" s="72">
        <v>57.058999999999997</v>
      </c>
      <c r="Z1469" s="72">
        <v>8.1679999999999993</v>
      </c>
      <c r="AA1469" s="72">
        <v>0.91300000000000003</v>
      </c>
      <c r="AB1469" s="4">
        <v>3.0000000000000001E-3</v>
      </c>
      <c r="AD1469" s="1">
        <f t="shared" si="22"/>
        <v>495.11599999999993</v>
      </c>
    </row>
    <row r="1470" spans="1:30" x14ac:dyDescent="0.3">
      <c r="A1470" s="65">
        <v>1469</v>
      </c>
      <c r="B1470" s="66" t="s">
        <v>323</v>
      </c>
      <c r="C1470" s="69" t="s">
        <v>126</v>
      </c>
      <c r="D1470" s="71"/>
      <c r="E1470" s="71">
        <v>408</v>
      </c>
      <c r="F1470" s="71">
        <v>2065</v>
      </c>
      <c r="G1470" s="72">
        <v>694.17899999999997</v>
      </c>
      <c r="H1470" s="72">
        <v>721.90800000000002</v>
      </c>
      <c r="I1470" s="72">
        <v>739.17399999999998</v>
      </c>
      <c r="J1470" s="72">
        <v>742.77300000000002</v>
      </c>
      <c r="K1470" s="72">
        <v>743.98299999999995</v>
      </c>
      <c r="L1470" s="72">
        <v>762.03599999999994</v>
      </c>
      <c r="M1470" s="72">
        <v>798.97500000000002</v>
      </c>
      <c r="N1470" s="72">
        <v>836.82799999999997</v>
      </c>
      <c r="O1470" s="72">
        <v>852.98500000000001</v>
      </c>
      <c r="P1470" s="72">
        <v>840.75900000000001</v>
      </c>
      <c r="Q1470" s="72">
        <v>813.596</v>
      </c>
      <c r="R1470" s="72">
        <v>804.46600000000001</v>
      </c>
      <c r="S1470" s="72">
        <v>832.56</v>
      </c>
      <c r="T1470" s="72">
        <v>790.03200000000004</v>
      </c>
      <c r="U1470" s="72">
        <v>695.69</v>
      </c>
      <c r="V1470" s="72">
        <v>506.10300000000001</v>
      </c>
      <c r="W1470" s="72">
        <v>321.584</v>
      </c>
      <c r="X1470" s="72">
        <v>142</v>
      </c>
      <c r="Y1470" s="72">
        <v>69.024000000000001</v>
      </c>
      <c r="Z1470" s="72">
        <v>14.798</v>
      </c>
      <c r="AA1470" s="72">
        <v>1.208</v>
      </c>
      <c r="AB1470" s="4">
        <v>4.0000000000000001E-3</v>
      </c>
      <c r="AD1470" s="1">
        <f t="shared" si="22"/>
        <v>548.61799999999994</v>
      </c>
    </row>
    <row r="1471" spans="1:30" x14ac:dyDescent="0.3">
      <c r="A1471" s="65">
        <v>1470</v>
      </c>
      <c r="B1471" s="66" t="s">
        <v>323</v>
      </c>
      <c r="C1471" s="69" t="s">
        <v>126</v>
      </c>
      <c r="D1471" s="71"/>
      <c r="E1471" s="71">
        <v>408</v>
      </c>
      <c r="F1471" s="71">
        <v>2070</v>
      </c>
      <c r="G1471" s="72">
        <v>666.98400000000004</v>
      </c>
      <c r="H1471" s="72">
        <v>693.35799999999995</v>
      </c>
      <c r="I1471" s="72">
        <v>721.21799999999996</v>
      </c>
      <c r="J1471" s="72">
        <v>737.98099999999999</v>
      </c>
      <c r="K1471" s="72">
        <v>740.64499999999998</v>
      </c>
      <c r="L1471" s="72">
        <v>740.125</v>
      </c>
      <c r="M1471" s="72">
        <v>757.35699999999997</v>
      </c>
      <c r="N1471" s="72">
        <v>794.375</v>
      </c>
      <c r="O1471" s="72">
        <v>831.27200000000005</v>
      </c>
      <c r="P1471" s="72">
        <v>845.80600000000004</v>
      </c>
      <c r="Q1471" s="72">
        <v>830.65499999999997</v>
      </c>
      <c r="R1471" s="72">
        <v>797.16300000000001</v>
      </c>
      <c r="S1471" s="72">
        <v>772.77300000000002</v>
      </c>
      <c r="T1471" s="72">
        <v>773.11800000000005</v>
      </c>
      <c r="U1471" s="72">
        <v>701.18600000000004</v>
      </c>
      <c r="V1471" s="72">
        <v>570.03</v>
      </c>
      <c r="W1471" s="72">
        <v>361.01600000000002</v>
      </c>
      <c r="X1471" s="72">
        <v>185.72399999999999</v>
      </c>
      <c r="Y1471" s="72">
        <v>59.767000000000003</v>
      </c>
      <c r="Z1471" s="72">
        <v>18.914000000000001</v>
      </c>
      <c r="AA1471" s="72">
        <v>2.222</v>
      </c>
      <c r="AB1471" s="4">
        <v>7.0000000000000001E-3</v>
      </c>
      <c r="AD1471" s="1">
        <f t="shared" si="22"/>
        <v>627.65</v>
      </c>
    </row>
    <row r="1472" spans="1:30" x14ac:dyDescent="0.3">
      <c r="A1472" s="65">
        <v>1471</v>
      </c>
      <c r="B1472" s="66" t="s">
        <v>323</v>
      </c>
      <c r="C1472" s="69" t="s">
        <v>126</v>
      </c>
      <c r="D1472" s="71"/>
      <c r="E1472" s="71">
        <v>408</v>
      </c>
      <c r="F1472" s="71">
        <v>2075</v>
      </c>
      <c r="G1472" s="72">
        <v>648.61699999999996</v>
      </c>
      <c r="H1472" s="72">
        <v>666.26400000000001</v>
      </c>
      <c r="I1472" s="72">
        <v>692.75400000000002</v>
      </c>
      <c r="J1472" s="72">
        <v>720.149</v>
      </c>
      <c r="K1472" s="72">
        <v>736.03899999999999</v>
      </c>
      <c r="L1472" s="72">
        <v>737.10599999999999</v>
      </c>
      <c r="M1472" s="72">
        <v>735.93299999999999</v>
      </c>
      <c r="N1472" s="72">
        <v>753.37800000000004</v>
      </c>
      <c r="O1472" s="72">
        <v>789.57799999999997</v>
      </c>
      <c r="P1472" s="72">
        <v>824.904</v>
      </c>
      <c r="Q1472" s="72">
        <v>836.53599999999994</v>
      </c>
      <c r="R1472" s="72">
        <v>815.44600000000003</v>
      </c>
      <c r="S1472" s="72">
        <v>768.99099999999999</v>
      </c>
      <c r="T1472" s="72">
        <v>723.27099999999996</v>
      </c>
      <c r="U1472" s="72">
        <v>694.47</v>
      </c>
      <c r="V1472" s="72">
        <v>585.33900000000006</v>
      </c>
      <c r="W1472" s="72">
        <v>418.30599999999998</v>
      </c>
      <c r="X1472" s="72">
        <v>216.72499999999999</v>
      </c>
      <c r="Y1472" s="72">
        <v>82.075000000000003</v>
      </c>
      <c r="Z1472" s="72">
        <v>17.292999999999999</v>
      </c>
      <c r="AA1472" s="72">
        <v>3.0710000000000002</v>
      </c>
      <c r="AB1472" s="4" t="s">
        <v>291</v>
      </c>
      <c r="AD1472" s="1">
        <f t="shared" si="22"/>
        <v>737.47</v>
      </c>
    </row>
    <row r="1473" spans="1:30" x14ac:dyDescent="0.3">
      <c r="A1473" s="65">
        <v>1472</v>
      </c>
      <c r="B1473" s="66" t="s">
        <v>323</v>
      </c>
      <c r="C1473" s="69" t="s">
        <v>126</v>
      </c>
      <c r="D1473" s="71"/>
      <c r="E1473" s="71">
        <v>408</v>
      </c>
      <c r="F1473" s="71">
        <v>2080</v>
      </c>
      <c r="G1473" s="72">
        <v>639.553</v>
      </c>
      <c r="H1473" s="72">
        <v>647.96500000000003</v>
      </c>
      <c r="I1473" s="72">
        <v>665.73199999999997</v>
      </c>
      <c r="J1473" s="72">
        <v>691.79700000000003</v>
      </c>
      <c r="K1473" s="72">
        <v>718.39499999999998</v>
      </c>
      <c r="L1473" s="72">
        <v>732.78499999999997</v>
      </c>
      <c r="M1473" s="72">
        <v>733.26400000000001</v>
      </c>
      <c r="N1473" s="72">
        <v>732.39499999999998</v>
      </c>
      <c r="O1473" s="72">
        <v>749.20799999999997</v>
      </c>
      <c r="P1473" s="72">
        <v>784.04600000000005</v>
      </c>
      <c r="Q1473" s="72">
        <v>816.62400000000002</v>
      </c>
      <c r="R1473" s="72">
        <v>822.60299999999995</v>
      </c>
      <c r="S1473" s="72">
        <v>789.55600000000004</v>
      </c>
      <c r="T1473" s="72">
        <v>724.79899999999998</v>
      </c>
      <c r="U1473" s="72">
        <v>656.81700000000001</v>
      </c>
      <c r="V1473" s="72">
        <v>589.84400000000005</v>
      </c>
      <c r="W1473" s="72">
        <v>441.31099999999998</v>
      </c>
      <c r="X1473" s="72">
        <v>260.91000000000003</v>
      </c>
      <c r="Y1473" s="72">
        <v>100.708</v>
      </c>
      <c r="Z1473" s="72">
        <v>25.187999999999999</v>
      </c>
      <c r="AA1473" s="72">
        <v>3.1219999999999999</v>
      </c>
      <c r="AB1473" s="4" t="s">
        <v>291</v>
      </c>
      <c r="AD1473" s="1">
        <f t="shared" si="22"/>
        <v>831.23899999999992</v>
      </c>
    </row>
    <row r="1474" spans="1:30" x14ac:dyDescent="0.3">
      <c r="A1474" s="65">
        <v>1473</v>
      </c>
      <c r="B1474" s="66" t="s">
        <v>323</v>
      </c>
      <c r="C1474" s="69" t="s">
        <v>126</v>
      </c>
      <c r="D1474" s="71"/>
      <c r="E1474" s="71">
        <v>408</v>
      </c>
      <c r="F1474" s="71">
        <v>2085</v>
      </c>
      <c r="G1474" s="72">
        <v>632.16999999999996</v>
      </c>
      <c r="H1474" s="72">
        <v>638.952</v>
      </c>
      <c r="I1474" s="72">
        <v>647.48900000000003</v>
      </c>
      <c r="J1474" s="72">
        <v>664.87099999999998</v>
      </c>
      <c r="K1474" s="72">
        <v>690.23</v>
      </c>
      <c r="L1474" s="72">
        <v>715.447</v>
      </c>
      <c r="M1474" s="72">
        <v>729.27</v>
      </c>
      <c r="N1474" s="72">
        <v>730.04399999999998</v>
      </c>
      <c r="O1474" s="72">
        <v>728.69200000000001</v>
      </c>
      <c r="P1474" s="72">
        <v>744.40300000000002</v>
      </c>
      <c r="Q1474" s="72">
        <v>776.82899999999995</v>
      </c>
      <c r="R1474" s="72">
        <v>804.24099999999999</v>
      </c>
      <c r="S1474" s="72">
        <v>799.12099999999998</v>
      </c>
      <c r="T1474" s="72">
        <v>748.81100000000004</v>
      </c>
      <c r="U1474" s="72">
        <v>664.56200000000001</v>
      </c>
      <c r="V1474" s="72">
        <v>566.45100000000002</v>
      </c>
      <c r="W1474" s="72">
        <v>455.51900000000001</v>
      </c>
      <c r="X1474" s="72">
        <v>284.916</v>
      </c>
      <c r="Y1474" s="72">
        <v>126.965</v>
      </c>
      <c r="Z1474" s="72">
        <v>32.677999999999997</v>
      </c>
      <c r="AA1474" s="72">
        <v>4.5789999999999997</v>
      </c>
      <c r="AB1474" s="4" t="s">
        <v>291</v>
      </c>
      <c r="AD1474" s="1">
        <f t="shared" si="22"/>
        <v>904.65699999999993</v>
      </c>
    </row>
    <row r="1475" spans="1:30" x14ac:dyDescent="0.3">
      <c r="A1475" s="65">
        <v>1474</v>
      </c>
      <c r="B1475" s="66" t="s">
        <v>323</v>
      </c>
      <c r="C1475" s="69" t="s">
        <v>126</v>
      </c>
      <c r="D1475" s="71"/>
      <c r="E1475" s="71">
        <v>408</v>
      </c>
      <c r="F1475" s="71">
        <v>2090</v>
      </c>
      <c r="G1475" s="72">
        <v>619.77300000000002</v>
      </c>
      <c r="H1475" s="72">
        <v>631.61800000000005</v>
      </c>
      <c r="I1475" s="72">
        <v>638.51099999999997</v>
      </c>
      <c r="J1475" s="72">
        <v>646.70799999999997</v>
      </c>
      <c r="K1475" s="72">
        <v>663.46100000000001</v>
      </c>
      <c r="L1475" s="72">
        <v>687.57</v>
      </c>
      <c r="M1475" s="72">
        <v>712.26099999999997</v>
      </c>
      <c r="N1475" s="72">
        <v>726.32</v>
      </c>
      <c r="O1475" s="72">
        <v>726.64099999999996</v>
      </c>
      <c r="P1475" s="72">
        <v>724.38699999999994</v>
      </c>
      <c r="Q1475" s="72">
        <v>738.06600000000003</v>
      </c>
      <c r="R1475" s="72">
        <v>766.01599999999996</v>
      </c>
      <c r="S1475" s="72">
        <v>783.423</v>
      </c>
      <c r="T1475" s="72">
        <v>761.78499999999997</v>
      </c>
      <c r="U1475" s="72">
        <v>692.077</v>
      </c>
      <c r="V1475" s="72">
        <v>580.48</v>
      </c>
      <c r="W1475" s="72">
        <v>446.416</v>
      </c>
      <c r="X1475" s="72">
        <v>302.92399999999998</v>
      </c>
      <c r="Y1475" s="72">
        <v>144.364</v>
      </c>
      <c r="Z1475" s="72">
        <v>43.305999999999997</v>
      </c>
      <c r="AA1475" s="72">
        <v>6.3330000000000002</v>
      </c>
      <c r="AB1475" s="4" t="s">
        <v>291</v>
      </c>
      <c r="AD1475" s="1">
        <f t="shared" ref="AD1475:AD1538" si="23">SUM(W1475:AB1475)</f>
        <v>943.34299999999996</v>
      </c>
    </row>
    <row r="1476" spans="1:30" x14ac:dyDescent="0.3">
      <c r="A1476" s="65">
        <v>1475</v>
      </c>
      <c r="B1476" s="66" t="s">
        <v>323</v>
      </c>
      <c r="C1476" s="69" t="s">
        <v>126</v>
      </c>
      <c r="D1476" s="71"/>
      <c r="E1476" s="71">
        <v>408</v>
      </c>
      <c r="F1476" s="71">
        <v>2095</v>
      </c>
      <c r="G1476" s="72">
        <v>602.10799999999995</v>
      </c>
      <c r="H1476" s="72">
        <v>619.25400000000002</v>
      </c>
      <c r="I1476" s="72">
        <v>631.21100000000001</v>
      </c>
      <c r="J1476" s="72">
        <v>637.79200000000003</v>
      </c>
      <c r="K1476" s="72">
        <v>645.41</v>
      </c>
      <c r="L1476" s="72">
        <v>661.05499999999995</v>
      </c>
      <c r="M1476" s="72">
        <v>684.7</v>
      </c>
      <c r="N1476" s="72">
        <v>709.58600000000001</v>
      </c>
      <c r="O1476" s="72">
        <v>723.18499999999995</v>
      </c>
      <c r="P1476" s="72">
        <v>722.65499999999997</v>
      </c>
      <c r="Q1476" s="72">
        <v>718.64400000000001</v>
      </c>
      <c r="R1476" s="72">
        <v>728.56100000000004</v>
      </c>
      <c r="S1476" s="72">
        <v>747.89800000000002</v>
      </c>
      <c r="T1476" s="72">
        <v>750.01800000000003</v>
      </c>
      <c r="U1476" s="72">
        <v>708.76800000000003</v>
      </c>
      <c r="V1476" s="72">
        <v>611.02099999999996</v>
      </c>
      <c r="W1476" s="72">
        <v>465.43</v>
      </c>
      <c r="X1476" s="72">
        <v>304.553</v>
      </c>
      <c r="Y1476" s="72">
        <v>159.03700000000001</v>
      </c>
      <c r="Z1476" s="72">
        <v>51.49</v>
      </c>
      <c r="AA1476" s="72">
        <v>8.8360000000000003</v>
      </c>
      <c r="AB1476" s="4" t="s">
        <v>291</v>
      </c>
      <c r="AD1476" s="1">
        <f t="shared" si="23"/>
        <v>989.346</v>
      </c>
    </row>
    <row r="1477" spans="1:30" x14ac:dyDescent="0.3">
      <c r="A1477" s="65">
        <v>1476</v>
      </c>
      <c r="B1477" s="66" t="s">
        <v>323</v>
      </c>
      <c r="C1477" s="69" t="s">
        <v>126</v>
      </c>
      <c r="D1477" s="71"/>
      <c r="E1477" s="71">
        <v>408</v>
      </c>
      <c r="F1477" s="71">
        <v>2100</v>
      </c>
      <c r="G1477" s="72">
        <v>583.53800000000001</v>
      </c>
      <c r="H1477" s="72">
        <v>601.62599999999998</v>
      </c>
      <c r="I1477" s="72">
        <v>618.87599999999998</v>
      </c>
      <c r="J1477" s="72">
        <v>630.54</v>
      </c>
      <c r="K1477" s="72">
        <v>636.58600000000001</v>
      </c>
      <c r="L1477" s="72">
        <v>643.21799999999996</v>
      </c>
      <c r="M1477" s="72">
        <v>658.47299999999996</v>
      </c>
      <c r="N1477" s="72">
        <v>682.30499999999995</v>
      </c>
      <c r="O1477" s="72">
        <v>706.72900000000004</v>
      </c>
      <c r="P1477" s="72">
        <v>719.48599999999999</v>
      </c>
      <c r="Q1477" s="72">
        <v>717.29100000000005</v>
      </c>
      <c r="R1477" s="72">
        <v>710.029</v>
      </c>
      <c r="S1477" s="72">
        <v>712.72199999999998</v>
      </c>
      <c r="T1477" s="72">
        <v>718.61800000000005</v>
      </c>
      <c r="U1477" s="72">
        <v>701.78899999999999</v>
      </c>
      <c r="V1477" s="72">
        <v>631.50599999999997</v>
      </c>
      <c r="W1477" s="72">
        <v>497.22699999999998</v>
      </c>
      <c r="X1477" s="72">
        <v>324.661</v>
      </c>
      <c r="Y1477" s="72">
        <v>164.989</v>
      </c>
      <c r="Z1477" s="72">
        <v>59.061</v>
      </c>
      <c r="AA1477" s="72">
        <v>11.215</v>
      </c>
      <c r="AB1477" s="4" t="s">
        <v>291</v>
      </c>
      <c r="AD1477" s="1">
        <f t="shared" si="23"/>
        <v>1057.1529999999998</v>
      </c>
    </row>
    <row r="1478" spans="1:30" x14ac:dyDescent="0.3">
      <c r="A1478" s="65">
        <v>1477</v>
      </c>
      <c r="B1478" s="66" t="s">
        <v>323</v>
      </c>
      <c r="C1478" s="69" t="s">
        <v>127</v>
      </c>
      <c r="D1478" s="71"/>
      <c r="E1478" s="71">
        <v>392</v>
      </c>
      <c r="F1478" s="71">
        <v>2015</v>
      </c>
      <c r="G1478" s="72">
        <v>2770.6869999999999</v>
      </c>
      <c r="H1478" s="72">
        <v>2854.8159999999998</v>
      </c>
      <c r="I1478" s="72">
        <v>2911.011</v>
      </c>
      <c r="J1478" s="72">
        <v>3068.6419999999998</v>
      </c>
      <c r="K1478" s="72">
        <v>3148.1709999999998</v>
      </c>
      <c r="L1478" s="72">
        <v>3461.277</v>
      </c>
      <c r="M1478" s="72">
        <v>3893.0079999999998</v>
      </c>
      <c r="N1478" s="72">
        <v>4318.1499999999996</v>
      </c>
      <c r="O1478" s="72">
        <v>5118.4369999999999</v>
      </c>
      <c r="P1478" s="72">
        <v>4409.366</v>
      </c>
      <c r="Q1478" s="72">
        <v>4037.701</v>
      </c>
      <c r="R1478" s="72">
        <v>3849.4960000000001</v>
      </c>
      <c r="S1478" s="72">
        <v>4303.6170000000002</v>
      </c>
      <c r="T1478" s="72">
        <v>4655.8360000000002</v>
      </c>
      <c r="U1478" s="72">
        <v>3584.05</v>
      </c>
      <c r="V1478" s="72">
        <v>2769.5590000000002</v>
      </c>
      <c r="W1478" s="72">
        <v>1941.5260000000001</v>
      </c>
      <c r="X1478" s="72">
        <v>1032.415</v>
      </c>
      <c r="Y1478" s="72">
        <v>324.07</v>
      </c>
      <c r="Z1478" s="72">
        <v>66.563000000000002</v>
      </c>
      <c r="AA1478" s="72">
        <v>7.548</v>
      </c>
      <c r="AB1478" s="4" t="s">
        <v>291</v>
      </c>
      <c r="AD1478" s="1">
        <f t="shared" si="23"/>
        <v>3372.1219999999998</v>
      </c>
    </row>
    <row r="1479" spans="1:30" x14ac:dyDescent="0.3">
      <c r="A1479" s="65">
        <v>1478</v>
      </c>
      <c r="B1479" s="66" t="s">
        <v>323</v>
      </c>
      <c r="C1479" s="69" t="s">
        <v>127</v>
      </c>
      <c r="D1479" s="71"/>
      <c r="E1479" s="71">
        <v>392</v>
      </c>
      <c r="F1479" s="71">
        <v>2020</v>
      </c>
      <c r="G1479" s="72">
        <v>2641.1660000000002</v>
      </c>
      <c r="H1479" s="72">
        <v>2772.0819999999999</v>
      </c>
      <c r="I1479" s="72">
        <v>2856.0569999999998</v>
      </c>
      <c r="J1479" s="72">
        <v>2921.473</v>
      </c>
      <c r="K1479" s="72">
        <v>3085.85</v>
      </c>
      <c r="L1479" s="72">
        <v>3161.9079999999999</v>
      </c>
      <c r="M1479" s="72">
        <v>3467.9549999999999</v>
      </c>
      <c r="N1479" s="72">
        <v>3890.52</v>
      </c>
      <c r="O1479" s="72">
        <v>4303.0469999999996</v>
      </c>
      <c r="P1479" s="72">
        <v>5081.0309999999999</v>
      </c>
      <c r="Q1479" s="72">
        <v>4354.0889999999999</v>
      </c>
      <c r="R1479" s="72">
        <v>3954.8389999999999</v>
      </c>
      <c r="S1479" s="72">
        <v>3721.6550000000002</v>
      </c>
      <c r="T1479" s="72">
        <v>4079.5369999999998</v>
      </c>
      <c r="U1479" s="72">
        <v>4289.95</v>
      </c>
      <c r="V1479" s="72">
        <v>3132.768</v>
      </c>
      <c r="W1479" s="72">
        <v>2173.2179999999998</v>
      </c>
      <c r="X1479" s="72">
        <v>1251.761</v>
      </c>
      <c r="Y1479" s="72">
        <v>483.39600000000002</v>
      </c>
      <c r="Z1479" s="72">
        <v>93.564999999999998</v>
      </c>
      <c r="AA1479" s="72">
        <v>9.4600000000000009</v>
      </c>
      <c r="AB1479" s="4" t="s">
        <v>291</v>
      </c>
      <c r="AD1479" s="1">
        <f t="shared" si="23"/>
        <v>4011.4</v>
      </c>
    </row>
    <row r="1480" spans="1:30" x14ac:dyDescent="0.3">
      <c r="A1480" s="65">
        <v>1479</v>
      </c>
      <c r="B1480" s="66" t="s">
        <v>323</v>
      </c>
      <c r="C1480" s="69" t="s">
        <v>127</v>
      </c>
      <c r="D1480" s="71"/>
      <c r="E1480" s="71">
        <v>392</v>
      </c>
      <c r="F1480" s="71">
        <v>2025</v>
      </c>
      <c r="G1480" s="72">
        <v>2524.8069999999998</v>
      </c>
      <c r="H1480" s="72">
        <v>2642.8609999999999</v>
      </c>
      <c r="I1480" s="72">
        <v>2773.4720000000002</v>
      </c>
      <c r="J1480" s="72">
        <v>2866.7979999999998</v>
      </c>
      <c r="K1480" s="72">
        <v>2939.4520000000002</v>
      </c>
      <c r="L1480" s="72">
        <v>3100.4110000000001</v>
      </c>
      <c r="M1480" s="72">
        <v>3170.2220000000002</v>
      </c>
      <c r="N1480" s="72">
        <v>3467.9789999999998</v>
      </c>
      <c r="O1480" s="72">
        <v>3879.145</v>
      </c>
      <c r="P1480" s="72">
        <v>4274.902</v>
      </c>
      <c r="Q1480" s="72">
        <v>5021.3739999999998</v>
      </c>
      <c r="R1480" s="72">
        <v>4270.777</v>
      </c>
      <c r="S1480" s="72">
        <v>3832.473</v>
      </c>
      <c r="T1480" s="72">
        <v>3541.5590000000002</v>
      </c>
      <c r="U1480" s="72">
        <v>3782.3580000000002</v>
      </c>
      <c r="V1480" s="72">
        <v>3788.143</v>
      </c>
      <c r="W1480" s="72">
        <v>2499.614</v>
      </c>
      <c r="X1480" s="72">
        <v>1437.5640000000001</v>
      </c>
      <c r="Y1480" s="72">
        <v>607.279</v>
      </c>
      <c r="Z1480" s="72">
        <v>145.81700000000001</v>
      </c>
      <c r="AA1480" s="72">
        <v>13.72</v>
      </c>
      <c r="AB1480" s="4">
        <v>5.6000000000000001E-2</v>
      </c>
      <c r="AD1480" s="1">
        <f t="shared" si="23"/>
        <v>4704.05</v>
      </c>
    </row>
    <row r="1481" spans="1:30" x14ac:dyDescent="0.3">
      <c r="A1481" s="65">
        <v>1480</v>
      </c>
      <c r="B1481" s="66" t="s">
        <v>323</v>
      </c>
      <c r="C1481" s="69" t="s">
        <v>127</v>
      </c>
      <c r="D1481" s="71"/>
      <c r="E1481" s="71">
        <v>392</v>
      </c>
      <c r="F1481" s="71">
        <v>2030</v>
      </c>
      <c r="G1481" s="72">
        <v>2449.2759999999998</v>
      </c>
      <c r="H1481" s="72">
        <v>2526.7249999999999</v>
      </c>
      <c r="I1481" s="72">
        <v>2644.413</v>
      </c>
      <c r="J1481" s="72">
        <v>2784.4479999999999</v>
      </c>
      <c r="K1481" s="72">
        <v>2885.2809999999999</v>
      </c>
      <c r="L1481" s="72">
        <v>2954.922</v>
      </c>
      <c r="M1481" s="72">
        <v>3109.5160000000001</v>
      </c>
      <c r="N1481" s="72">
        <v>3172.0259999999998</v>
      </c>
      <c r="O1481" s="72">
        <v>3459.922</v>
      </c>
      <c r="P1481" s="72">
        <v>3856.3159999999998</v>
      </c>
      <c r="Q1481" s="72">
        <v>4228.7700000000004</v>
      </c>
      <c r="R1481" s="72">
        <v>4931.4139999999998</v>
      </c>
      <c r="S1481" s="72">
        <v>4147.357</v>
      </c>
      <c r="T1481" s="72">
        <v>3659.5160000000001</v>
      </c>
      <c r="U1481" s="72">
        <v>3301.8240000000001</v>
      </c>
      <c r="V1481" s="72">
        <v>3370.4229999999998</v>
      </c>
      <c r="W1481" s="72">
        <v>3068.0929999999998</v>
      </c>
      <c r="X1481" s="72">
        <v>1692.3889999999999</v>
      </c>
      <c r="Y1481" s="72">
        <v>720.50699999999995</v>
      </c>
      <c r="Z1481" s="72">
        <v>190.78200000000001</v>
      </c>
      <c r="AA1481" s="72">
        <v>22.106999999999999</v>
      </c>
      <c r="AB1481" s="4">
        <v>6.4000000000000001E-2</v>
      </c>
      <c r="AD1481" s="1">
        <f t="shared" si="23"/>
        <v>5693.942</v>
      </c>
    </row>
    <row r="1482" spans="1:30" x14ac:dyDescent="0.3">
      <c r="A1482" s="65">
        <v>1481</v>
      </c>
      <c r="B1482" s="66" t="s">
        <v>323</v>
      </c>
      <c r="C1482" s="69" t="s">
        <v>127</v>
      </c>
      <c r="D1482" s="71"/>
      <c r="E1482" s="71">
        <v>392</v>
      </c>
      <c r="F1482" s="71">
        <v>2035</v>
      </c>
      <c r="G1482" s="72">
        <v>2407.7080000000001</v>
      </c>
      <c r="H1482" s="72">
        <v>2451.3609999999999</v>
      </c>
      <c r="I1482" s="72">
        <v>2528.3969999999999</v>
      </c>
      <c r="J1482" s="72">
        <v>2655.645</v>
      </c>
      <c r="K1482" s="72">
        <v>2803.4360000000001</v>
      </c>
      <c r="L1482" s="72">
        <v>2901.43</v>
      </c>
      <c r="M1482" s="72">
        <v>2964.9679999999998</v>
      </c>
      <c r="N1482" s="72">
        <v>3112.23</v>
      </c>
      <c r="O1482" s="72">
        <v>3166.386</v>
      </c>
      <c r="P1482" s="72">
        <v>3441.9</v>
      </c>
      <c r="Q1482" s="72">
        <v>3818.1289999999999</v>
      </c>
      <c r="R1482" s="72">
        <v>4158.7489999999998</v>
      </c>
      <c r="S1482" s="72">
        <v>4798.7299999999996</v>
      </c>
      <c r="T1482" s="72">
        <v>3973.38</v>
      </c>
      <c r="U1482" s="72">
        <v>3430.0360000000001</v>
      </c>
      <c r="V1482" s="72">
        <v>2968.2620000000002</v>
      </c>
      <c r="W1482" s="72">
        <v>2769.9949999999999</v>
      </c>
      <c r="X1482" s="72">
        <v>2125.4520000000002</v>
      </c>
      <c r="Y1482" s="72">
        <v>876.21699999999998</v>
      </c>
      <c r="Z1482" s="72">
        <v>235.822</v>
      </c>
      <c r="AA1482" s="72">
        <v>30.72</v>
      </c>
      <c r="AB1482" s="4">
        <v>7.6999999999999999E-2</v>
      </c>
      <c r="AD1482" s="1">
        <f t="shared" si="23"/>
        <v>6038.2830000000004</v>
      </c>
    </row>
    <row r="1483" spans="1:30" x14ac:dyDescent="0.3">
      <c r="A1483" s="65">
        <v>1482</v>
      </c>
      <c r="B1483" s="66" t="s">
        <v>323</v>
      </c>
      <c r="C1483" s="69" t="s">
        <v>127</v>
      </c>
      <c r="D1483" s="71"/>
      <c r="E1483" s="71">
        <v>392</v>
      </c>
      <c r="F1483" s="71">
        <v>2040</v>
      </c>
      <c r="G1483" s="72">
        <v>2377.36</v>
      </c>
      <c r="H1483" s="72">
        <v>2409.9340000000002</v>
      </c>
      <c r="I1483" s="72">
        <v>2453.1350000000002</v>
      </c>
      <c r="J1483" s="72">
        <v>2539.8380000000002</v>
      </c>
      <c r="K1483" s="72">
        <v>2675.163</v>
      </c>
      <c r="L1483" s="72">
        <v>2820.2159999999999</v>
      </c>
      <c r="M1483" s="72">
        <v>2912.098</v>
      </c>
      <c r="N1483" s="72">
        <v>2968.73</v>
      </c>
      <c r="O1483" s="72">
        <v>3107.7820000000002</v>
      </c>
      <c r="P1483" s="72">
        <v>3151.8029999999999</v>
      </c>
      <c r="Q1483" s="72">
        <v>3410.7060000000001</v>
      </c>
      <c r="R1483" s="72">
        <v>3759.6</v>
      </c>
      <c r="S1483" s="72">
        <v>4054.7829999999999</v>
      </c>
      <c r="T1483" s="72">
        <v>4611.1880000000001</v>
      </c>
      <c r="U1483" s="72">
        <v>3742.002</v>
      </c>
      <c r="V1483" s="72">
        <v>3107.893</v>
      </c>
      <c r="W1483" s="72">
        <v>2471.94</v>
      </c>
      <c r="X1483" s="72">
        <v>1959.52</v>
      </c>
      <c r="Y1483" s="72">
        <v>1133.9280000000001</v>
      </c>
      <c r="Z1483" s="72">
        <v>297.976</v>
      </c>
      <c r="AA1483" s="72">
        <v>39.96</v>
      </c>
      <c r="AB1483" s="4">
        <v>0.104</v>
      </c>
      <c r="AD1483" s="1">
        <f t="shared" si="23"/>
        <v>5903.4279999999999</v>
      </c>
    </row>
    <row r="1484" spans="1:30" x14ac:dyDescent="0.3">
      <c r="A1484" s="65">
        <v>1483</v>
      </c>
      <c r="B1484" s="66" t="s">
        <v>323</v>
      </c>
      <c r="C1484" s="69" t="s">
        <v>127</v>
      </c>
      <c r="D1484" s="71"/>
      <c r="E1484" s="71">
        <v>392</v>
      </c>
      <c r="F1484" s="71">
        <v>2045</v>
      </c>
      <c r="G1484" s="72">
        <v>2339.7739999999999</v>
      </c>
      <c r="H1484" s="72">
        <v>2379.6950000000002</v>
      </c>
      <c r="I1484" s="72">
        <v>2411.7930000000001</v>
      </c>
      <c r="J1484" s="72">
        <v>2464.7469999999998</v>
      </c>
      <c r="K1484" s="72">
        <v>2559.8069999999998</v>
      </c>
      <c r="L1484" s="72">
        <v>2692.6089999999999</v>
      </c>
      <c r="M1484" s="72">
        <v>2831.5450000000001</v>
      </c>
      <c r="N1484" s="72">
        <v>2916.59</v>
      </c>
      <c r="O1484" s="72">
        <v>2965.6869999999999</v>
      </c>
      <c r="P1484" s="72">
        <v>3094.9650000000001</v>
      </c>
      <c r="Q1484" s="72">
        <v>3125.7710000000002</v>
      </c>
      <c r="R1484" s="72">
        <v>3362.4569999999999</v>
      </c>
      <c r="S1484" s="72">
        <v>3672.4490000000001</v>
      </c>
      <c r="T1484" s="72">
        <v>3907.7429999999999</v>
      </c>
      <c r="U1484" s="72">
        <v>4362.2979999999998</v>
      </c>
      <c r="V1484" s="72">
        <v>3415.8910000000001</v>
      </c>
      <c r="W1484" s="72">
        <v>2620.962</v>
      </c>
      <c r="X1484" s="72">
        <v>1784.271</v>
      </c>
      <c r="Y1484" s="72">
        <v>1076.424</v>
      </c>
      <c r="Z1484" s="72">
        <v>400.447</v>
      </c>
      <c r="AA1484" s="72">
        <v>52.63</v>
      </c>
      <c r="AB1484" s="4">
        <v>0.14899999999999999</v>
      </c>
      <c r="AD1484" s="1">
        <f t="shared" si="23"/>
        <v>5934.8830000000007</v>
      </c>
    </row>
    <row r="1485" spans="1:30" x14ac:dyDescent="0.3">
      <c r="A1485" s="65">
        <v>1484</v>
      </c>
      <c r="B1485" s="66" t="s">
        <v>323</v>
      </c>
      <c r="C1485" s="69" t="s">
        <v>127</v>
      </c>
      <c r="D1485" s="71"/>
      <c r="E1485" s="71">
        <v>392</v>
      </c>
      <c r="F1485" s="71">
        <v>2050</v>
      </c>
      <c r="G1485" s="72">
        <v>2288.7849999999999</v>
      </c>
      <c r="H1485" s="72">
        <v>2342.2190000000001</v>
      </c>
      <c r="I1485" s="72">
        <v>2381.6109999999999</v>
      </c>
      <c r="J1485" s="72">
        <v>2423.5500000000002</v>
      </c>
      <c r="K1485" s="72">
        <v>2485.09</v>
      </c>
      <c r="L1485" s="72">
        <v>2577.8359999999998</v>
      </c>
      <c r="M1485" s="72">
        <v>2704.605</v>
      </c>
      <c r="N1485" s="72">
        <v>2836.7809999999999</v>
      </c>
      <c r="O1485" s="72">
        <v>2914.556</v>
      </c>
      <c r="P1485" s="72">
        <v>2954.9450000000002</v>
      </c>
      <c r="Q1485" s="72">
        <v>3071.57</v>
      </c>
      <c r="R1485" s="72">
        <v>3085.0909999999999</v>
      </c>
      <c r="S1485" s="72">
        <v>3290.4209999999998</v>
      </c>
      <c r="T1485" s="72">
        <v>3549.1010000000001</v>
      </c>
      <c r="U1485" s="72">
        <v>3712.7869999999998</v>
      </c>
      <c r="V1485" s="72">
        <v>4010.2849999999999</v>
      </c>
      <c r="W1485" s="72">
        <v>2915.4360000000001</v>
      </c>
      <c r="X1485" s="72">
        <v>1929.027</v>
      </c>
      <c r="Y1485" s="72">
        <v>1008.559</v>
      </c>
      <c r="Z1485" s="72">
        <v>394.584</v>
      </c>
      <c r="AA1485" s="72">
        <v>73.290000000000006</v>
      </c>
      <c r="AB1485" s="4">
        <v>0.19500000000000001</v>
      </c>
      <c r="AD1485" s="1">
        <f t="shared" si="23"/>
        <v>6321.0909999999994</v>
      </c>
    </row>
    <row r="1486" spans="1:30" x14ac:dyDescent="0.3">
      <c r="A1486" s="65">
        <v>1485</v>
      </c>
      <c r="B1486" s="66" t="s">
        <v>323</v>
      </c>
      <c r="C1486" s="69" t="s">
        <v>127</v>
      </c>
      <c r="D1486" s="71"/>
      <c r="E1486" s="71">
        <v>392</v>
      </c>
      <c r="F1486" s="71">
        <v>2055</v>
      </c>
      <c r="G1486" s="72">
        <v>2228.2559999999999</v>
      </c>
      <c r="H1486" s="72">
        <v>2291.15</v>
      </c>
      <c r="I1486" s="72">
        <v>2344.0859999999998</v>
      </c>
      <c r="J1486" s="72">
        <v>2392.826</v>
      </c>
      <c r="K1486" s="72">
        <v>2443.0149999999999</v>
      </c>
      <c r="L1486" s="72">
        <v>2502.4699999999998</v>
      </c>
      <c r="M1486" s="72">
        <v>2589.5819999999999</v>
      </c>
      <c r="N1486" s="72">
        <v>2710.0309999999999</v>
      </c>
      <c r="O1486" s="72">
        <v>2835.36</v>
      </c>
      <c r="P1486" s="72">
        <v>2905.02</v>
      </c>
      <c r="Q1486" s="72">
        <v>2934.5129999999999</v>
      </c>
      <c r="R1486" s="72">
        <v>3034.6840000000002</v>
      </c>
      <c r="S1486" s="72">
        <v>3024.0749999999998</v>
      </c>
      <c r="T1486" s="72">
        <v>3188.25</v>
      </c>
      <c r="U1486" s="72">
        <v>3385.7660000000001</v>
      </c>
      <c r="V1486" s="72">
        <v>3436.0610000000001</v>
      </c>
      <c r="W1486" s="72">
        <v>3461.953</v>
      </c>
      <c r="X1486" s="72">
        <v>2186.3150000000001</v>
      </c>
      <c r="Y1486" s="72">
        <v>1121.17</v>
      </c>
      <c r="Z1486" s="72">
        <v>383.565</v>
      </c>
      <c r="AA1486" s="72">
        <v>78.593999999999994</v>
      </c>
      <c r="AB1486" s="4" t="s">
        <v>291</v>
      </c>
      <c r="AD1486" s="1">
        <f t="shared" si="23"/>
        <v>7231.5969999999998</v>
      </c>
    </row>
    <row r="1487" spans="1:30" x14ac:dyDescent="0.3">
      <c r="A1487" s="65">
        <v>1486</v>
      </c>
      <c r="B1487" s="66" t="s">
        <v>323</v>
      </c>
      <c r="C1487" s="69" t="s">
        <v>127</v>
      </c>
      <c r="D1487" s="71"/>
      <c r="E1487" s="71">
        <v>392</v>
      </c>
      <c r="F1487" s="71">
        <v>2060</v>
      </c>
      <c r="G1487" s="72">
        <v>2172.2220000000002</v>
      </c>
      <c r="H1487" s="72">
        <v>2230.5439999999999</v>
      </c>
      <c r="I1487" s="72">
        <v>2292.9490000000001</v>
      </c>
      <c r="J1487" s="72">
        <v>2354.7600000000002</v>
      </c>
      <c r="K1487" s="72">
        <v>2411.3690000000001</v>
      </c>
      <c r="L1487" s="72">
        <v>2459.627</v>
      </c>
      <c r="M1487" s="72">
        <v>2513.8150000000001</v>
      </c>
      <c r="N1487" s="72">
        <v>2595.0749999999998</v>
      </c>
      <c r="O1487" s="72">
        <v>2709.2370000000001</v>
      </c>
      <c r="P1487" s="72">
        <v>2827.0030000000002</v>
      </c>
      <c r="Q1487" s="72">
        <v>2886.5279999999998</v>
      </c>
      <c r="R1487" s="72">
        <v>2901.9859999999999</v>
      </c>
      <c r="S1487" s="72">
        <v>2979.1030000000001</v>
      </c>
      <c r="T1487" s="72">
        <v>2937.125</v>
      </c>
      <c r="U1487" s="72">
        <v>3052.6469999999999</v>
      </c>
      <c r="V1487" s="72">
        <v>3152.252</v>
      </c>
      <c r="W1487" s="72">
        <v>2997.136</v>
      </c>
      <c r="X1487" s="72">
        <v>2641.0909999999999</v>
      </c>
      <c r="Y1487" s="72">
        <v>1303.962</v>
      </c>
      <c r="Z1487" s="72">
        <v>441.38200000000001</v>
      </c>
      <c r="AA1487" s="72">
        <v>80.462000000000003</v>
      </c>
      <c r="AB1487" s="4" t="s">
        <v>291</v>
      </c>
      <c r="AD1487" s="1">
        <f t="shared" si="23"/>
        <v>7464.0330000000004</v>
      </c>
    </row>
    <row r="1488" spans="1:30" x14ac:dyDescent="0.3">
      <c r="A1488" s="65">
        <v>1487</v>
      </c>
      <c r="B1488" s="66" t="s">
        <v>323</v>
      </c>
      <c r="C1488" s="69" t="s">
        <v>127</v>
      </c>
      <c r="D1488" s="71"/>
      <c r="E1488" s="71">
        <v>392</v>
      </c>
      <c r="F1488" s="71">
        <v>2065</v>
      </c>
      <c r="G1488" s="72">
        <v>2133.6799999999998</v>
      </c>
      <c r="H1488" s="72">
        <v>2174.404</v>
      </c>
      <c r="I1488" s="72">
        <v>2232.2489999999998</v>
      </c>
      <c r="J1488" s="72">
        <v>2303.0839999999998</v>
      </c>
      <c r="K1488" s="72">
        <v>2372.3560000000002</v>
      </c>
      <c r="L1488" s="72">
        <v>2427.1880000000001</v>
      </c>
      <c r="M1488" s="72">
        <v>2470.48</v>
      </c>
      <c r="N1488" s="72">
        <v>2519.2420000000002</v>
      </c>
      <c r="O1488" s="72">
        <v>2594.79</v>
      </c>
      <c r="P1488" s="72">
        <v>2702.1190000000001</v>
      </c>
      <c r="Q1488" s="72">
        <v>2810.4430000000002</v>
      </c>
      <c r="R1488" s="72">
        <v>2856.962</v>
      </c>
      <c r="S1488" s="72">
        <v>2852.7950000000001</v>
      </c>
      <c r="T1488" s="72">
        <v>2899.6669999999999</v>
      </c>
      <c r="U1488" s="72">
        <v>2821.5880000000002</v>
      </c>
      <c r="V1488" s="72">
        <v>2857.7550000000001</v>
      </c>
      <c r="W1488" s="72">
        <v>2775.9430000000002</v>
      </c>
      <c r="X1488" s="72">
        <v>2323.35</v>
      </c>
      <c r="Y1488" s="72">
        <v>1614.076</v>
      </c>
      <c r="Z1488" s="72">
        <v>530.55499999999995</v>
      </c>
      <c r="AA1488" s="72">
        <v>94.036000000000001</v>
      </c>
      <c r="AB1488" s="4" t="s">
        <v>291</v>
      </c>
      <c r="AD1488" s="1">
        <f t="shared" si="23"/>
        <v>7337.96</v>
      </c>
    </row>
    <row r="1489" spans="1:30" x14ac:dyDescent="0.3">
      <c r="A1489" s="65">
        <v>1488</v>
      </c>
      <c r="B1489" s="66" t="s">
        <v>323</v>
      </c>
      <c r="C1489" s="69" t="s">
        <v>127</v>
      </c>
      <c r="D1489" s="71"/>
      <c r="E1489" s="71">
        <v>392</v>
      </c>
      <c r="F1489" s="71">
        <v>2070</v>
      </c>
      <c r="G1489" s="72">
        <v>2104.7979999999998</v>
      </c>
      <c r="H1489" s="72">
        <v>2135.7489999999998</v>
      </c>
      <c r="I1489" s="72">
        <v>2176.0340000000001</v>
      </c>
      <c r="J1489" s="72">
        <v>2241.8229999999999</v>
      </c>
      <c r="K1489" s="72">
        <v>2319.741</v>
      </c>
      <c r="L1489" s="72">
        <v>2387.3380000000002</v>
      </c>
      <c r="M1489" s="72">
        <v>2437.5250000000001</v>
      </c>
      <c r="N1489" s="72">
        <v>2475.7640000000001</v>
      </c>
      <c r="O1489" s="72">
        <v>2519.2950000000001</v>
      </c>
      <c r="P1489" s="72">
        <v>2588.7550000000001</v>
      </c>
      <c r="Q1489" s="72">
        <v>2687.6790000000001</v>
      </c>
      <c r="R1489" s="72">
        <v>2783.924</v>
      </c>
      <c r="S1489" s="72">
        <v>2812.25</v>
      </c>
      <c r="T1489" s="72">
        <v>2782.5320000000002</v>
      </c>
      <c r="U1489" s="72">
        <v>2794.509</v>
      </c>
      <c r="V1489" s="72">
        <v>2655.42</v>
      </c>
      <c r="W1489" s="72">
        <v>2539.9349999999999</v>
      </c>
      <c r="X1489" s="72">
        <v>2185.8609999999999</v>
      </c>
      <c r="Y1489" s="72">
        <v>1454.626</v>
      </c>
      <c r="Z1489" s="72">
        <v>678.83199999999999</v>
      </c>
      <c r="AA1489" s="72">
        <v>116.536</v>
      </c>
      <c r="AB1489" s="4" t="s">
        <v>291</v>
      </c>
      <c r="AD1489" s="1">
        <f t="shared" si="23"/>
        <v>6975.7900000000009</v>
      </c>
    </row>
    <row r="1490" spans="1:30" x14ac:dyDescent="0.3">
      <c r="A1490" s="65">
        <v>1489</v>
      </c>
      <c r="B1490" s="66" t="s">
        <v>323</v>
      </c>
      <c r="C1490" s="69" t="s">
        <v>127</v>
      </c>
      <c r="D1490" s="71"/>
      <c r="E1490" s="71">
        <v>392</v>
      </c>
      <c r="F1490" s="71">
        <v>2075</v>
      </c>
      <c r="G1490" s="72">
        <v>2075.596</v>
      </c>
      <c r="H1490" s="72">
        <v>2106.7719999999999</v>
      </c>
      <c r="I1490" s="72">
        <v>2137.3009999999999</v>
      </c>
      <c r="J1490" s="72">
        <v>2185.0410000000002</v>
      </c>
      <c r="K1490" s="72">
        <v>2257.518</v>
      </c>
      <c r="L1490" s="72">
        <v>2333.9169999999999</v>
      </c>
      <c r="M1490" s="72">
        <v>2397.1329999999998</v>
      </c>
      <c r="N1490" s="72">
        <v>2442.5859999999998</v>
      </c>
      <c r="O1490" s="72">
        <v>2476.0210000000002</v>
      </c>
      <c r="P1490" s="72">
        <v>2514.0740000000001</v>
      </c>
      <c r="Q1490" s="72">
        <v>2576.183</v>
      </c>
      <c r="R1490" s="72">
        <v>2664.4340000000002</v>
      </c>
      <c r="S1490" s="72">
        <v>2743.819</v>
      </c>
      <c r="T1490" s="72">
        <v>2748.4029999999998</v>
      </c>
      <c r="U1490" s="72">
        <v>2689.7350000000001</v>
      </c>
      <c r="V1490" s="72">
        <v>2643.0230000000001</v>
      </c>
      <c r="W1490" s="72">
        <v>2380.924</v>
      </c>
      <c r="X1490" s="72">
        <v>2030.3969999999999</v>
      </c>
      <c r="Y1490" s="72">
        <v>1401.202</v>
      </c>
      <c r="Z1490" s="72">
        <v>632.10799999999995</v>
      </c>
      <c r="AA1490" s="72">
        <v>153.63300000000001</v>
      </c>
      <c r="AB1490" s="4" t="s">
        <v>291</v>
      </c>
      <c r="AD1490" s="1">
        <f t="shared" si="23"/>
        <v>6598.2640000000001</v>
      </c>
    </row>
    <row r="1491" spans="1:30" x14ac:dyDescent="0.3">
      <c r="A1491" s="65">
        <v>1490</v>
      </c>
      <c r="B1491" s="66" t="s">
        <v>323</v>
      </c>
      <c r="C1491" s="69" t="s">
        <v>127</v>
      </c>
      <c r="D1491" s="71"/>
      <c r="E1491" s="71">
        <v>392</v>
      </c>
      <c r="F1491" s="71">
        <v>2080</v>
      </c>
      <c r="G1491" s="72">
        <v>2044.5930000000001</v>
      </c>
      <c r="H1491" s="72">
        <v>2077.453</v>
      </c>
      <c r="I1491" s="72">
        <v>2108.223</v>
      </c>
      <c r="J1491" s="72">
        <v>2145.732</v>
      </c>
      <c r="K1491" s="72">
        <v>2199.7640000000001</v>
      </c>
      <c r="L1491" s="72">
        <v>2270.8429999999998</v>
      </c>
      <c r="M1491" s="72">
        <v>2343.181</v>
      </c>
      <c r="N1491" s="72">
        <v>2401.9760000000001</v>
      </c>
      <c r="O1491" s="72">
        <v>2442.9839999999999</v>
      </c>
      <c r="P1491" s="72">
        <v>2471.4340000000002</v>
      </c>
      <c r="Q1491" s="72">
        <v>2502.973</v>
      </c>
      <c r="R1491" s="72">
        <v>2555.8159999999998</v>
      </c>
      <c r="S1491" s="72">
        <v>2629.2460000000001</v>
      </c>
      <c r="T1491" s="72">
        <v>2686.5709999999999</v>
      </c>
      <c r="U1491" s="72">
        <v>2664.3560000000002</v>
      </c>
      <c r="V1491" s="72">
        <v>2555.9699999999998</v>
      </c>
      <c r="W1491" s="72">
        <v>2389.797</v>
      </c>
      <c r="X1491" s="72">
        <v>1931.31</v>
      </c>
      <c r="Y1491" s="72">
        <v>1332.0630000000001</v>
      </c>
      <c r="Z1491" s="72">
        <v>629.02800000000002</v>
      </c>
      <c r="AA1491" s="72">
        <v>157.148</v>
      </c>
      <c r="AB1491" s="4" t="s">
        <v>291</v>
      </c>
      <c r="AD1491" s="1">
        <f t="shared" si="23"/>
        <v>6439.3460000000005</v>
      </c>
    </row>
    <row r="1492" spans="1:30" x14ac:dyDescent="0.3">
      <c r="A1492" s="65">
        <v>1491</v>
      </c>
      <c r="B1492" s="66" t="s">
        <v>323</v>
      </c>
      <c r="C1492" s="69" t="s">
        <v>127</v>
      </c>
      <c r="D1492" s="71"/>
      <c r="E1492" s="71">
        <v>392</v>
      </c>
      <c r="F1492" s="71">
        <v>2085</v>
      </c>
      <c r="G1492" s="72">
        <v>2004.711</v>
      </c>
      <c r="H1492" s="72">
        <v>2046.3109999999999</v>
      </c>
      <c r="I1492" s="72">
        <v>2078.799</v>
      </c>
      <c r="J1492" s="72">
        <v>2116.0729999999999</v>
      </c>
      <c r="K1492" s="72">
        <v>2159.4409999999998</v>
      </c>
      <c r="L1492" s="72">
        <v>2212.223</v>
      </c>
      <c r="M1492" s="72">
        <v>2279.529</v>
      </c>
      <c r="N1492" s="72">
        <v>2347.7869999999998</v>
      </c>
      <c r="O1492" s="72">
        <v>2402.4679999999998</v>
      </c>
      <c r="P1492" s="72">
        <v>2438.9259999999999</v>
      </c>
      <c r="Q1492" s="72">
        <v>2461.4760000000001</v>
      </c>
      <c r="R1492" s="72">
        <v>2484.8420000000001</v>
      </c>
      <c r="S1492" s="72">
        <v>2524.8440000000001</v>
      </c>
      <c r="T1492" s="72">
        <v>2578.8380000000002</v>
      </c>
      <c r="U1492" s="72">
        <v>2611.19</v>
      </c>
      <c r="V1492" s="72">
        <v>2542.7069999999999</v>
      </c>
      <c r="W1492" s="72">
        <v>2328.94</v>
      </c>
      <c r="X1492" s="72">
        <v>1964.962</v>
      </c>
      <c r="Y1492" s="72">
        <v>1294.982</v>
      </c>
      <c r="Z1492" s="72">
        <v>616.82500000000005</v>
      </c>
      <c r="AA1492" s="72">
        <v>162.57300000000001</v>
      </c>
      <c r="AB1492" s="4" t="s">
        <v>291</v>
      </c>
      <c r="AD1492" s="1">
        <f t="shared" si="23"/>
        <v>6368.2820000000002</v>
      </c>
    </row>
    <row r="1493" spans="1:30" x14ac:dyDescent="0.3">
      <c r="A1493" s="65">
        <v>1492</v>
      </c>
      <c r="B1493" s="66" t="s">
        <v>323</v>
      </c>
      <c r="C1493" s="69" t="s">
        <v>127</v>
      </c>
      <c r="D1493" s="71"/>
      <c r="E1493" s="71">
        <v>392</v>
      </c>
      <c r="F1493" s="71">
        <v>2090</v>
      </c>
      <c r="G1493" s="72">
        <v>1962.58</v>
      </c>
      <c r="H1493" s="72">
        <v>2006.3119999999999</v>
      </c>
      <c r="I1493" s="72">
        <v>2047.5730000000001</v>
      </c>
      <c r="J1493" s="72">
        <v>2086.0450000000001</v>
      </c>
      <c r="K1493" s="72">
        <v>2128.7550000000001</v>
      </c>
      <c r="L1493" s="72">
        <v>2170.9830000000002</v>
      </c>
      <c r="M1493" s="72">
        <v>2220.3090000000002</v>
      </c>
      <c r="N1493" s="72">
        <v>2283.8739999999998</v>
      </c>
      <c r="O1493" s="72">
        <v>2348.3850000000002</v>
      </c>
      <c r="P1493" s="72">
        <v>2398.8919999999998</v>
      </c>
      <c r="Q1493" s="72">
        <v>2429.9769999999999</v>
      </c>
      <c r="R1493" s="72">
        <v>2445.203</v>
      </c>
      <c r="S1493" s="72">
        <v>2457.3139999999999</v>
      </c>
      <c r="T1493" s="72">
        <v>2480.4749999999999</v>
      </c>
      <c r="U1493" s="72">
        <v>2512.6770000000001</v>
      </c>
      <c r="V1493" s="72">
        <v>2502.1089999999999</v>
      </c>
      <c r="W1493" s="72">
        <v>2333.944</v>
      </c>
      <c r="X1493" s="72">
        <v>1940.2170000000001</v>
      </c>
      <c r="Y1493" s="72">
        <v>1346.019</v>
      </c>
      <c r="Z1493" s="72">
        <v>618.41899999999998</v>
      </c>
      <c r="AA1493" s="72">
        <v>166.65899999999999</v>
      </c>
      <c r="AB1493" s="4" t="s">
        <v>291</v>
      </c>
      <c r="AD1493" s="1">
        <f t="shared" si="23"/>
        <v>6405.2579999999998</v>
      </c>
    </row>
    <row r="1494" spans="1:30" x14ac:dyDescent="0.3">
      <c r="A1494" s="65">
        <v>1493</v>
      </c>
      <c r="B1494" s="66" t="s">
        <v>323</v>
      </c>
      <c r="C1494" s="69" t="s">
        <v>127</v>
      </c>
      <c r="D1494" s="71"/>
      <c r="E1494" s="71">
        <v>392</v>
      </c>
      <c r="F1494" s="71">
        <v>2095</v>
      </c>
      <c r="G1494" s="72">
        <v>1925.546</v>
      </c>
      <c r="H1494" s="72">
        <v>1964.06</v>
      </c>
      <c r="I1494" s="72">
        <v>2007.472</v>
      </c>
      <c r="J1494" s="72">
        <v>2054.2379999999998</v>
      </c>
      <c r="K1494" s="72">
        <v>2097.6979999999999</v>
      </c>
      <c r="L1494" s="72">
        <v>2139.3679999999999</v>
      </c>
      <c r="M1494" s="72">
        <v>2178.4490000000001</v>
      </c>
      <c r="N1494" s="72">
        <v>2224.377</v>
      </c>
      <c r="O1494" s="72">
        <v>2284.527</v>
      </c>
      <c r="P1494" s="72">
        <v>2345.2579999999998</v>
      </c>
      <c r="Q1494" s="72">
        <v>2390.8850000000002</v>
      </c>
      <c r="R1494" s="72">
        <v>2415.319</v>
      </c>
      <c r="S1494" s="72">
        <v>2420.4769999999999</v>
      </c>
      <c r="T1494" s="72">
        <v>2417.857</v>
      </c>
      <c r="U1494" s="72">
        <v>2422.4520000000002</v>
      </c>
      <c r="V1494" s="72">
        <v>2416.924</v>
      </c>
      <c r="W1494" s="72">
        <v>2312.7280000000001</v>
      </c>
      <c r="X1494" s="72">
        <v>1969.0340000000001</v>
      </c>
      <c r="Y1494" s="72">
        <v>1357.0450000000001</v>
      </c>
      <c r="Z1494" s="72">
        <v>662.65899999999999</v>
      </c>
      <c r="AA1494" s="72">
        <v>173.565</v>
      </c>
      <c r="AB1494" s="4">
        <v>1E-3</v>
      </c>
      <c r="AD1494" s="1">
        <f t="shared" si="23"/>
        <v>6475.0320000000002</v>
      </c>
    </row>
    <row r="1495" spans="1:30" x14ac:dyDescent="0.3">
      <c r="A1495" s="65">
        <v>1494</v>
      </c>
      <c r="B1495" s="66" t="s">
        <v>323</v>
      </c>
      <c r="C1495" s="69" t="s">
        <v>127</v>
      </c>
      <c r="D1495" s="71"/>
      <c r="E1495" s="71">
        <v>392</v>
      </c>
      <c r="F1495" s="71">
        <v>2100</v>
      </c>
      <c r="G1495" s="72">
        <v>1893.2449999999999</v>
      </c>
      <c r="H1495" s="72">
        <v>1926.885</v>
      </c>
      <c r="I1495" s="72">
        <v>1965.116</v>
      </c>
      <c r="J1495" s="72">
        <v>2013.5309999999999</v>
      </c>
      <c r="K1495" s="72">
        <v>2064.8589999999999</v>
      </c>
      <c r="L1495" s="72">
        <v>2107.375</v>
      </c>
      <c r="M1495" s="72">
        <v>2146.1750000000002</v>
      </c>
      <c r="N1495" s="72">
        <v>2182.1869999999999</v>
      </c>
      <c r="O1495" s="72">
        <v>2225.0839999999998</v>
      </c>
      <c r="P1495" s="72">
        <v>2281.8719999999998</v>
      </c>
      <c r="Q1495" s="72">
        <v>2338.2130000000002</v>
      </c>
      <c r="R1495" s="72">
        <v>2377.8510000000001</v>
      </c>
      <c r="S1495" s="72">
        <v>2393.1959999999999</v>
      </c>
      <c r="T1495" s="72">
        <v>2385.2020000000002</v>
      </c>
      <c r="U1495" s="72">
        <v>2366.6680000000001</v>
      </c>
      <c r="V1495" s="72">
        <v>2338.895</v>
      </c>
      <c r="W1495" s="72">
        <v>2249.4699999999998</v>
      </c>
      <c r="X1495" s="72">
        <v>1975.972</v>
      </c>
      <c r="Y1495" s="72">
        <v>1406.7570000000001</v>
      </c>
      <c r="Z1495" s="72">
        <v>689.47400000000005</v>
      </c>
      <c r="AA1495" s="72">
        <v>191.42</v>
      </c>
      <c r="AB1495" s="4">
        <v>1E-3</v>
      </c>
      <c r="AD1495" s="1">
        <f t="shared" si="23"/>
        <v>6513.094000000001</v>
      </c>
    </row>
    <row r="1496" spans="1:30" x14ac:dyDescent="0.3">
      <c r="A1496" s="65">
        <v>1495</v>
      </c>
      <c r="B1496" s="66" t="s">
        <v>323</v>
      </c>
      <c r="C1496" s="69" t="s">
        <v>128</v>
      </c>
      <c r="D1496" s="71"/>
      <c r="E1496" s="71">
        <v>496</v>
      </c>
      <c r="F1496" s="71">
        <v>2015</v>
      </c>
      <c r="G1496" s="72">
        <v>181.83500000000001</v>
      </c>
      <c r="H1496" s="72">
        <v>140.85400000000001</v>
      </c>
      <c r="I1496" s="72">
        <v>110.621</v>
      </c>
      <c r="J1496" s="72">
        <v>115.503</v>
      </c>
      <c r="K1496" s="72">
        <v>137.24799999999999</v>
      </c>
      <c r="L1496" s="72">
        <v>155.71600000000001</v>
      </c>
      <c r="M1496" s="72">
        <v>130.45599999999999</v>
      </c>
      <c r="N1496" s="72">
        <v>112.617</v>
      </c>
      <c r="O1496" s="72">
        <v>101.858</v>
      </c>
      <c r="P1496" s="72">
        <v>85.481999999999999</v>
      </c>
      <c r="Q1496" s="72">
        <v>73.215000000000003</v>
      </c>
      <c r="R1496" s="72">
        <v>48.579000000000001</v>
      </c>
      <c r="S1496" s="72">
        <v>31.529</v>
      </c>
      <c r="T1496" s="72">
        <v>19.356999999999999</v>
      </c>
      <c r="U1496" s="72">
        <v>14.538</v>
      </c>
      <c r="V1496" s="72">
        <v>8.8149999999999995</v>
      </c>
      <c r="W1496" s="72">
        <v>4.0890000000000004</v>
      </c>
      <c r="X1496" s="72">
        <v>1.3149999999999999</v>
      </c>
      <c r="Y1496" s="72">
        <v>0.28100000000000003</v>
      </c>
      <c r="Z1496" s="72">
        <v>3.5999999999999997E-2</v>
      </c>
      <c r="AA1496" s="72">
        <v>2E-3</v>
      </c>
      <c r="AB1496" s="4">
        <v>2E-3</v>
      </c>
      <c r="AD1496" s="1">
        <f t="shared" si="23"/>
        <v>5.7249999999999988</v>
      </c>
    </row>
    <row r="1497" spans="1:30" x14ac:dyDescent="0.3">
      <c r="A1497" s="65">
        <v>1496</v>
      </c>
      <c r="B1497" s="66" t="s">
        <v>323</v>
      </c>
      <c r="C1497" s="69" t="s">
        <v>128</v>
      </c>
      <c r="D1497" s="71"/>
      <c r="E1497" s="71">
        <v>496</v>
      </c>
      <c r="F1497" s="71">
        <v>2020</v>
      </c>
      <c r="G1497" s="72">
        <v>171.22499999999999</v>
      </c>
      <c r="H1497" s="72">
        <v>180.821</v>
      </c>
      <c r="I1497" s="72">
        <v>140.38499999999999</v>
      </c>
      <c r="J1497" s="72">
        <v>109.78700000000001</v>
      </c>
      <c r="K1497" s="72">
        <v>114.006</v>
      </c>
      <c r="L1497" s="72">
        <v>135.23500000000001</v>
      </c>
      <c r="M1497" s="72">
        <v>153.113</v>
      </c>
      <c r="N1497" s="72">
        <v>127.62</v>
      </c>
      <c r="O1497" s="72">
        <v>109.32299999999999</v>
      </c>
      <c r="P1497" s="72">
        <v>97.335999999999999</v>
      </c>
      <c r="Q1497" s="72">
        <v>79.662000000000006</v>
      </c>
      <c r="R1497" s="72">
        <v>66.265000000000001</v>
      </c>
      <c r="S1497" s="72">
        <v>42.445</v>
      </c>
      <c r="T1497" s="72">
        <v>26.335999999999999</v>
      </c>
      <c r="U1497" s="72">
        <v>14.863</v>
      </c>
      <c r="V1497" s="72">
        <v>9.6660000000000004</v>
      </c>
      <c r="W1497" s="72">
        <v>4.8620000000000001</v>
      </c>
      <c r="X1497" s="72">
        <v>1.752</v>
      </c>
      <c r="Y1497" s="72">
        <v>0.39700000000000002</v>
      </c>
      <c r="Z1497" s="72">
        <v>5.6000000000000001E-2</v>
      </c>
      <c r="AA1497" s="72">
        <v>4.0000000000000001E-3</v>
      </c>
      <c r="AB1497" s="4">
        <v>2E-3</v>
      </c>
      <c r="AD1497" s="1">
        <f t="shared" si="23"/>
        <v>7.0729999999999995</v>
      </c>
    </row>
    <row r="1498" spans="1:30" x14ac:dyDescent="0.3">
      <c r="A1498" s="65">
        <v>1497</v>
      </c>
      <c r="B1498" s="66" t="s">
        <v>323</v>
      </c>
      <c r="C1498" s="69" t="s">
        <v>128</v>
      </c>
      <c r="D1498" s="71"/>
      <c r="E1498" s="71">
        <v>496</v>
      </c>
      <c r="F1498" s="71">
        <v>2025</v>
      </c>
      <c r="G1498" s="72">
        <v>156.863</v>
      </c>
      <c r="H1498" s="72">
        <v>170.36699999999999</v>
      </c>
      <c r="I1498" s="72">
        <v>180.31</v>
      </c>
      <c r="J1498" s="72">
        <v>139.51</v>
      </c>
      <c r="K1498" s="72">
        <v>108.36799999999999</v>
      </c>
      <c r="L1498" s="72">
        <v>112.26600000000001</v>
      </c>
      <c r="M1498" s="72">
        <v>133.035</v>
      </c>
      <c r="N1498" s="72">
        <v>150.1</v>
      </c>
      <c r="O1498" s="72">
        <v>124.187</v>
      </c>
      <c r="P1498" s="72">
        <v>104.797</v>
      </c>
      <c r="Q1498" s="72">
        <v>91.100999999999999</v>
      </c>
      <c r="R1498" s="72">
        <v>72.445999999999998</v>
      </c>
      <c r="S1498" s="72">
        <v>58.2</v>
      </c>
      <c r="T1498" s="72">
        <v>35.636000000000003</v>
      </c>
      <c r="U1498" s="72">
        <v>20.347000000000001</v>
      </c>
      <c r="V1498" s="72">
        <v>9.9640000000000004</v>
      </c>
      <c r="W1498" s="72">
        <v>5.3890000000000002</v>
      </c>
      <c r="X1498" s="72">
        <v>2.11</v>
      </c>
      <c r="Y1498" s="72">
        <v>0.53900000000000003</v>
      </c>
      <c r="Z1498" s="72">
        <v>7.8E-2</v>
      </c>
      <c r="AA1498" s="72">
        <v>7.0000000000000001E-3</v>
      </c>
      <c r="AB1498" s="4">
        <v>3.0000000000000001E-3</v>
      </c>
      <c r="AD1498" s="1">
        <f t="shared" si="23"/>
        <v>8.1259999999999994</v>
      </c>
    </row>
    <row r="1499" spans="1:30" x14ac:dyDescent="0.3">
      <c r="A1499" s="65">
        <v>1498</v>
      </c>
      <c r="B1499" s="66" t="s">
        <v>323</v>
      </c>
      <c r="C1499" s="69" t="s">
        <v>128</v>
      </c>
      <c r="D1499" s="71"/>
      <c r="E1499" s="71">
        <v>496</v>
      </c>
      <c r="F1499" s="71">
        <v>2030</v>
      </c>
      <c r="G1499" s="72">
        <v>146.221</v>
      </c>
      <c r="H1499" s="72">
        <v>156.14400000000001</v>
      </c>
      <c r="I1499" s="72">
        <v>169.92099999999999</v>
      </c>
      <c r="J1499" s="72">
        <v>179.38300000000001</v>
      </c>
      <c r="K1499" s="72">
        <v>138.01</v>
      </c>
      <c r="L1499" s="72">
        <v>106.744</v>
      </c>
      <c r="M1499" s="72">
        <v>110.443</v>
      </c>
      <c r="N1499" s="72">
        <v>130.54900000000001</v>
      </c>
      <c r="O1499" s="72">
        <v>146.40600000000001</v>
      </c>
      <c r="P1499" s="72">
        <v>119.419</v>
      </c>
      <c r="Q1499" s="72">
        <v>98.486000000000004</v>
      </c>
      <c r="R1499" s="72">
        <v>83.245000000000005</v>
      </c>
      <c r="S1499" s="72">
        <v>63.94</v>
      </c>
      <c r="T1499" s="72">
        <v>49.112000000000002</v>
      </c>
      <c r="U1499" s="72">
        <v>27.701000000000001</v>
      </c>
      <c r="V1499" s="72">
        <v>13.763</v>
      </c>
      <c r="W1499" s="72">
        <v>5.6159999999999997</v>
      </c>
      <c r="X1499" s="72">
        <v>2.37</v>
      </c>
      <c r="Y1499" s="72">
        <v>0.65700000000000003</v>
      </c>
      <c r="Z1499" s="72">
        <v>0.109</v>
      </c>
      <c r="AA1499" s="72">
        <v>0.01</v>
      </c>
      <c r="AB1499" s="4">
        <v>4.0000000000000001E-3</v>
      </c>
      <c r="AD1499" s="1">
        <f t="shared" si="23"/>
        <v>8.766</v>
      </c>
    </row>
    <row r="1500" spans="1:30" x14ac:dyDescent="0.3">
      <c r="A1500" s="65">
        <v>1499</v>
      </c>
      <c r="B1500" s="66" t="s">
        <v>323</v>
      </c>
      <c r="C1500" s="69" t="s">
        <v>128</v>
      </c>
      <c r="D1500" s="71"/>
      <c r="E1500" s="71">
        <v>496</v>
      </c>
      <c r="F1500" s="71">
        <v>2035</v>
      </c>
      <c r="G1500" s="72">
        <v>143.155</v>
      </c>
      <c r="H1500" s="72">
        <v>145.60499999999999</v>
      </c>
      <c r="I1500" s="72">
        <v>155.75800000000001</v>
      </c>
      <c r="J1500" s="72">
        <v>169.05699999999999</v>
      </c>
      <c r="K1500" s="72">
        <v>177.791</v>
      </c>
      <c r="L1500" s="72">
        <v>136.273</v>
      </c>
      <c r="M1500" s="72">
        <v>105.086</v>
      </c>
      <c r="N1500" s="72">
        <v>108.461</v>
      </c>
      <c r="O1500" s="72">
        <v>127.55</v>
      </c>
      <c r="P1500" s="72">
        <v>141.22800000000001</v>
      </c>
      <c r="Q1500" s="72">
        <v>112.696</v>
      </c>
      <c r="R1500" s="72">
        <v>90.427000000000007</v>
      </c>
      <c r="S1500" s="72">
        <v>73.844999999999999</v>
      </c>
      <c r="T1500" s="72">
        <v>54.231999999999999</v>
      </c>
      <c r="U1500" s="72">
        <v>38.420999999999999</v>
      </c>
      <c r="V1500" s="72">
        <v>18.908000000000001</v>
      </c>
      <c r="W1500" s="72">
        <v>7.8490000000000002</v>
      </c>
      <c r="X1500" s="72">
        <v>2.5030000000000001</v>
      </c>
      <c r="Y1500" s="72">
        <v>0.751</v>
      </c>
      <c r="Z1500" s="72">
        <v>0.13600000000000001</v>
      </c>
      <c r="AA1500" s="72">
        <v>1.4E-2</v>
      </c>
      <c r="AB1500" s="4" t="s">
        <v>291</v>
      </c>
      <c r="AD1500" s="1">
        <f t="shared" si="23"/>
        <v>11.252999999999998</v>
      </c>
    </row>
    <row r="1501" spans="1:30" x14ac:dyDescent="0.3">
      <c r="A1501" s="65">
        <v>1500</v>
      </c>
      <c r="B1501" s="66" t="s">
        <v>323</v>
      </c>
      <c r="C1501" s="69" t="s">
        <v>128</v>
      </c>
      <c r="D1501" s="71"/>
      <c r="E1501" s="71">
        <v>496</v>
      </c>
      <c r="F1501" s="71">
        <v>2040</v>
      </c>
      <c r="G1501" s="72">
        <v>147.69300000000001</v>
      </c>
      <c r="H1501" s="72">
        <v>142.614</v>
      </c>
      <c r="I1501" s="72">
        <v>145.267</v>
      </c>
      <c r="J1501" s="72">
        <v>154.96199999999999</v>
      </c>
      <c r="K1501" s="72">
        <v>167.572</v>
      </c>
      <c r="L1501" s="72">
        <v>175.92599999999999</v>
      </c>
      <c r="M1501" s="72">
        <v>134.47399999999999</v>
      </c>
      <c r="N1501" s="72">
        <v>103.328</v>
      </c>
      <c r="O1501" s="72">
        <v>106.13</v>
      </c>
      <c r="P1501" s="72">
        <v>123.374</v>
      </c>
      <c r="Q1501" s="72">
        <v>133.84899999999999</v>
      </c>
      <c r="R1501" s="72">
        <v>103.98699999999999</v>
      </c>
      <c r="S1501" s="72">
        <v>80.638000000000005</v>
      </c>
      <c r="T1501" s="72">
        <v>62.978000000000002</v>
      </c>
      <c r="U1501" s="72">
        <v>42.710999999999999</v>
      </c>
      <c r="V1501" s="72">
        <v>26.48</v>
      </c>
      <c r="W1501" s="72">
        <v>10.92</v>
      </c>
      <c r="X1501" s="72">
        <v>3.5510000000000002</v>
      </c>
      <c r="Y1501" s="72">
        <v>0.80600000000000005</v>
      </c>
      <c r="Z1501" s="72">
        <v>0.158</v>
      </c>
      <c r="AA1501" s="72">
        <v>1.7999999999999999E-2</v>
      </c>
      <c r="AB1501" s="4" t="s">
        <v>291</v>
      </c>
      <c r="AD1501" s="1">
        <f t="shared" si="23"/>
        <v>15.453000000000001</v>
      </c>
    </row>
    <row r="1502" spans="1:30" x14ac:dyDescent="0.3">
      <c r="A1502" s="65">
        <v>1501</v>
      </c>
      <c r="B1502" s="66" t="s">
        <v>323</v>
      </c>
      <c r="C1502" s="69" t="s">
        <v>128</v>
      </c>
      <c r="D1502" s="71"/>
      <c r="E1502" s="71">
        <v>496</v>
      </c>
      <c r="F1502" s="71">
        <v>2045</v>
      </c>
      <c r="G1502" s="72">
        <v>155.27799999999999</v>
      </c>
      <c r="H1502" s="72">
        <v>147.203</v>
      </c>
      <c r="I1502" s="72">
        <v>142.309</v>
      </c>
      <c r="J1502" s="72">
        <v>144.52699999999999</v>
      </c>
      <c r="K1502" s="72">
        <v>153.59</v>
      </c>
      <c r="L1502" s="72">
        <v>165.87799999999999</v>
      </c>
      <c r="M1502" s="72">
        <v>173.97900000000001</v>
      </c>
      <c r="N1502" s="72">
        <v>132.553</v>
      </c>
      <c r="O1502" s="72">
        <v>101.301</v>
      </c>
      <c r="P1502" s="72">
        <v>102.931</v>
      </c>
      <c r="Q1502" s="72">
        <v>117.41</v>
      </c>
      <c r="R1502" s="72">
        <v>124.16</v>
      </c>
      <c r="S1502" s="72">
        <v>93.27</v>
      </c>
      <c r="T1502" s="72">
        <v>69.192999999999998</v>
      </c>
      <c r="U1502" s="72">
        <v>49.975999999999999</v>
      </c>
      <c r="V1502" s="72">
        <v>29.754000000000001</v>
      </c>
      <c r="W1502" s="72">
        <v>15.512</v>
      </c>
      <c r="X1502" s="72">
        <v>5.0229999999999997</v>
      </c>
      <c r="Y1502" s="72">
        <v>1.167</v>
      </c>
      <c r="Z1502" s="72">
        <v>0.17199999999999999</v>
      </c>
      <c r="AA1502" s="72">
        <v>2.1000000000000001E-2</v>
      </c>
      <c r="AB1502" s="4" t="s">
        <v>291</v>
      </c>
      <c r="AD1502" s="1">
        <f t="shared" si="23"/>
        <v>21.895000000000003</v>
      </c>
    </row>
    <row r="1503" spans="1:30" x14ac:dyDescent="0.3">
      <c r="A1503" s="65">
        <v>1502</v>
      </c>
      <c r="B1503" s="66" t="s">
        <v>323</v>
      </c>
      <c r="C1503" s="69" t="s">
        <v>128</v>
      </c>
      <c r="D1503" s="71"/>
      <c r="E1503" s="71">
        <v>496</v>
      </c>
      <c r="F1503" s="71">
        <v>2050</v>
      </c>
      <c r="G1503" s="72">
        <v>159.68700000000001</v>
      </c>
      <c r="H1503" s="72">
        <v>154.804</v>
      </c>
      <c r="I1503" s="72">
        <v>146.90899999999999</v>
      </c>
      <c r="J1503" s="72">
        <v>141.58600000000001</v>
      </c>
      <c r="K1503" s="72">
        <v>143.21</v>
      </c>
      <c r="L1503" s="72">
        <v>152.011</v>
      </c>
      <c r="M1503" s="72">
        <v>164.08699999999999</v>
      </c>
      <c r="N1503" s="72">
        <v>171.761</v>
      </c>
      <c r="O1503" s="72">
        <v>130.20400000000001</v>
      </c>
      <c r="P1503" s="72">
        <v>98.456999999999994</v>
      </c>
      <c r="Q1503" s="72">
        <v>98.313999999999993</v>
      </c>
      <c r="R1503" s="72">
        <v>109.544</v>
      </c>
      <c r="S1503" s="72">
        <v>112.288</v>
      </c>
      <c r="T1503" s="72">
        <v>80.894000000000005</v>
      </c>
      <c r="U1503" s="72">
        <v>55.725999999999999</v>
      </c>
      <c r="V1503" s="72">
        <v>35.548000000000002</v>
      </c>
      <c r="W1503" s="72">
        <v>17.873999999999999</v>
      </c>
      <c r="X1503" s="72">
        <v>7.33</v>
      </c>
      <c r="Y1503" s="72">
        <v>1.694</v>
      </c>
      <c r="Z1503" s="72">
        <v>0.25600000000000001</v>
      </c>
      <c r="AA1503" s="72">
        <v>2.3E-2</v>
      </c>
      <c r="AB1503" s="4" t="s">
        <v>291</v>
      </c>
      <c r="AD1503" s="1">
        <f t="shared" si="23"/>
        <v>27.177</v>
      </c>
    </row>
    <row r="1504" spans="1:30" x14ac:dyDescent="0.3">
      <c r="A1504" s="65">
        <v>1503</v>
      </c>
      <c r="B1504" s="66" t="s">
        <v>323</v>
      </c>
      <c r="C1504" s="69" t="s">
        <v>128</v>
      </c>
      <c r="D1504" s="71"/>
      <c r="E1504" s="71">
        <v>496</v>
      </c>
      <c r="F1504" s="71">
        <v>2055</v>
      </c>
      <c r="G1504" s="72">
        <v>155.41200000000001</v>
      </c>
      <c r="H1504" s="72">
        <v>159.24700000000001</v>
      </c>
      <c r="I1504" s="72">
        <v>154.524</v>
      </c>
      <c r="J1504" s="72">
        <v>146.22300000000001</v>
      </c>
      <c r="K1504" s="72">
        <v>140.352</v>
      </c>
      <c r="L1504" s="72">
        <v>141.768</v>
      </c>
      <c r="M1504" s="72">
        <v>150.42699999999999</v>
      </c>
      <c r="N1504" s="72">
        <v>162.12799999999999</v>
      </c>
      <c r="O1504" s="72">
        <v>169.03899999999999</v>
      </c>
      <c r="P1504" s="72">
        <v>126.905</v>
      </c>
      <c r="Q1504" s="72">
        <v>94.405000000000001</v>
      </c>
      <c r="R1504" s="72">
        <v>92.247</v>
      </c>
      <c r="S1504" s="72">
        <v>99.855000000000004</v>
      </c>
      <c r="T1504" s="72">
        <v>98.415000000000006</v>
      </c>
      <c r="U1504" s="72">
        <v>66.099999999999994</v>
      </c>
      <c r="V1504" s="72">
        <v>40.459000000000003</v>
      </c>
      <c r="W1504" s="72">
        <v>21.898</v>
      </c>
      <c r="X1504" s="72">
        <v>8.6790000000000003</v>
      </c>
      <c r="Y1504" s="72">
        <v>2.5390000000000001</v>
      </c>
      <c r="Z1504" s="72">
        <v>0.378</v>
      </c>
      <c r="AA1504" s="72">
        <v>3.4000000000000002E-2</v>
      </c>
      <c r="AB1504" s="4" t="s">
        <v>291</v>
      </c>
      <c r="AD1504" s="1">
        <f t="shared" si="23"/>
        <v>33.527999999999999</v>
      </c>
    </row>
    <row r="1505" spans="1:30" x14ac:dyDescent="0.3">
      <c r="A1505" s="65">
        <v>1504</v>
      </c>
      <c r="B1505" s="66" t="s">
        <v>323</v>
      </c>
      <c r="C1505" s="69" t="s">
        <v>128</v>
      </c>
      <c r="D1505" s="71"/>
      <c r="E1505" s="71">
        <v>496</v>
      </c>
      <c r="F1505" s="71">
        <v>2060</v>
      </c>
      <c r="G1505" s="72">
        <v>146.19200000000001</v>
      </c>
      <c r="H1505" s="72">
        <v>155.01599999999999</v>
      </c>
      <c r="I1505" s="72">
        <v>158.988</v>
      </c>
      <c r="J1505" s="72">
        <v>153.87299999999999</v>
      </c>
      <c r="K1505" s="72">
        <v>145.05099999999999</v>
      </c>
      <c r="L1505" s="72">
        <v>139.01300000000001</v>
      </c>
      <c r="M1505" s="72">
        <v>140.35900000000001</v>
      </c>
      <c r="N1505" s="72">
        <v>148.744</v>
      </c>
      <c r="O1505" s="72">
        <v>159.768</v>
      </c>
      <c r="P1505" s="72">
        <v>165.19200000000001</v>
      </c>
      <c r="Q1505" s="72">
        <v>122.181</v>
      </c>
      <c r="R1505" s="72">
        <v>89.070999999999998</v>
      </c>
      <c r="S1505" s="72">
        <v>84.721999999999994</v>
      </c>
      <c r="T1505" s="72">
        <v>88.388000000000005</v>
      </c>
      <c r="U1505" s="72">
        <v>81.540999999999997</v>
      </c>
      <c r="V1505" s="72">
        <v>48.945</v>
      </c>
      <c r="W1505" s="72">
        <v>25.54</v>
      </c>
      <c r="X1505" s="72">
        <v>10.923999999999999</v>
      </c>
      <c r="Y1505" s="72">
        <v>3.0840000000000001</v>
      </c>
      <c r="Z1505" s="72">
        <v>0.57899999999999996</v>
      </c>
      <c r="AA1505" s="72">
        <v>0.05</v>
      </c>
      <c r="AB1505" s="4" t="s">
        <v>291</v>
      </c>
      <c r="AD1505" s="1">
        <f t="shared" si="23"/>
        <v>40.177</v>
      </c>
    </row>
    <row r="1506" spans="1:30" x14ac:dyDescent="0.3">
      <c r="A1506" s="65">
        <v>1505</v>
      </c>
      <c r="B1506" s="66" t="s">
        <v>323</v>
      </c>
      <c r="C1506" s="69" t="s">
        <v>128</v>
      </c>
      <c r="D1506" s="71"/>
      <c r="E1506" s="71">
        <v>496</v>
      </c>
      <c r="F1506" s="71">
        <v>2065</v>
      </c>
      <c r="G1506" s="72">
        <v>139.62799999999999</v>
      </c>
      <c r="H1506" s="72">
        <v>145.83799999999999</v>
      </c>
      <c r="I1506" s="72">
        <v>154.779</v>
      </c>
      <c r="J1506" s="72">
        <v>158.37299999999999</v>
      </c>
      <c r="K1506" s="72">
        <v>152.75399999999999</v>
      </c>
      <c r="L1506" s="72">
        <v>143.78200000000001</v>
      </c>
      <c r="M1506" s="72">
        <v>137.721</v>
      </c>
      <c r="N1506" s="72">
        <v>138.89099999999999</v>
      </c>
      <c r="O1506" s="72">
        <v>146.74799999999999</v>
      </c>
      <c r="P1506" s="72">
        <v>156.44999999999999</v>
      </c>
      <c r="Q1506" s="72">
        <v>159.63300000000001</v>
      </c>
      <c r="R1506" s="72">
        <v>115.89400000000001</v>
      </c>
      <c r="S1506" s="72">
        <v>82.385000000000005</v>
      </c>
      <c r="T1506" s="72">
        <v>75.694000000000003</v>
      </c>
      <c r="U1506" s="72">
        <v>74.194999999999993</v>
      </c>
      <c r="V1506" s="72">
        <v>61.529000000000003</v>
      </c>
      <c r="W1506" s="72">
        <v>31.643000000000001</v>
      </c>
      <c r="X1506" s="72">
        <v>13.09</v>
      </c>
      <c r="Y1506" s="72">
        <v>3.9940000000000002</v>
      </c>
      <c r="Z1506" s="72">
        <v>0.72099999999999997</v>
      </c>
      <c r="AA1506" s="72">
        <v>7.6999999999999999E-2</v>
      </c>
      <c r="AB1506" s="4" t="s">
        <v>291</v>
      </c>
      <c r="AD1506" s="1">
        <f t="shared" si="23"/>
        <v>49.524999999999999</v>
      </c>
    </row>
    <row r="1507" spans="1:30" x14ac:dyDescent="0.3">
      <c r="A1507" s="65">
        <v>1506</v>
      </c>
      <c r="B1507" s="66" t="s">
        <v>323</v>
      </c>
      <c r="C1507" s="69" t="s">
        <v>128</v>
      </c>
      <c r="D1507" s="71"/>
      <c r="E1507" s="71">
        <v>496</v>
      </c>
      <c r="F1507" s="71">
        <v>2070</v>
      </c>
      <c r="G1507" s="72">
        <v>138.096</v>
      </c>
      <c r="H1507" s="72">
        <v>139.31</v>
      </c>
      <c r="I1507" s="72">
        <v>145.624</v>
      </c>
      <c r="J1507" s="72">
        <v>154.21</v>
      </c>
      <c r="K1507" s="72">
        <v>157.321</v>
      </c>
      <c r="L1507" s="72">
        <v>151.55099999999999</v>
      </c>
      <c r="M1507" s="72">
        <v>142.571</v>
      </c>
      <c r="N1507" s="72">
        <v>136.40199999999999</v>
      </c>
      <c r="O1507" s="72">
        <v>137.18799999999999</v>
      </c>
      <c r="P1507" s="72">
        <v>143.98500000000001</v>
      </c>
      <c r="Q1507" s="72">
        <v>151.69499999999999</v>
      </c>
      <c r="R1507" s="72">
        <v>152.20599999999999</v>
      </c>
      <c r="S1507" s="72">
        <v>107.962</v>
      </c>
      <c r="T1507" s="72">
        <v>74.292000000000002</v>
      </c>
      <c r="U1507" s="72">
        <v>64.372</v>
      </c>
      <c r="V1507" s="72">
        <v>57.054000000000002</v>
      </c>
      <c r="W1507" s="72">
        <v>40.765000000000001</v>
      </c>
      <c r="X1507" s="72">
        <v>16.687999999999999</v>
      </c>
      <c r="Y1507" s="72">
        <v>4.9329999999999998</v>
      </c>
      <c r="Z1507" s="72">
        <v>0.95799999999999996</v>
      </c>
      <c r="AA1507" s="72">
        <v>9.9000000000000005E-2</v>
      </c>
      <c r="AB1507" s="4" t="s">
        <v>291</v>
      </c>
      <c r="AD1507" s="1">
        <f t="shared" si="23"/>
        <v>63.442999999999998</v>
      </c>
    </row>
    <row r="1508" spans="1:30" x14ac:dyDescent="0.3">
      <c r="A1508" s="65">
        <v>1507</v>
      </c>
      <c r="B1508" s="66" t="s">
        <v>323</v>
      </c>
      <c r="C1508" s="69" t="s">
        <v>128</v>
      </c>
      <c r="D1508" s="71"/>
      <c r="E1508" s="71">
        <v>496</v>
      </c>
      <c r="F1508" s="71">
        <v>2075</v>
      </c>
      <c r="G1508" s="72">
        <v>139.80600000000001</v>
      </c>
      <c r="H1508" s="72">
        <v>137.803</v>
      </c>
      <c r="I1508" s="72">
        <v>139.11699999999999</v>
      </c>
      <c r="J1508" s="72">
        <v>145.101</v>
      </c>
      <c r="K1508" s="72">
        <v>153.239</v>
      </c>
      <c r="L1508" s="72">
        <v>156.20099999999999</v>
      </c>
      <c r="M1508" s="72">
        <v>150.42099999999999</v>
      </c>
      <c r="N1508" s="72">
        <v>141.36199999999999</v>
      </c>
      <c r="O1508" s="72">
        <v>134.91300000000001</v>
      </c>
      <c r="P1508" s="72">
        <v>134.88499999999999</v>
      </c>
      <c r="Q1508" s="72">
        <v>140.07</v>
      </c>
      <c r="R1508" s="72">
        <v>145.33199999999999</v>
      </c>
      <c r="S1508" s="72">
        <v>142.73699999999999</v>
      </c>
      <c r="T1508" s="72">
        <v>98.215999999999994</v>
      </c>
      <c r="U1508" s="72">
        <v>63.957999999999998</v>
      </c>
      <c r="V1508" s="72">
        <v>50.390999999999998</v>
      </c>
      <c r="W1508" s="72">
        <v>38.692</v>
      </c>
      <c r="X1508" s="72">
        <v>22.1</v>
      </c>
      <c r="Y1508" s="72">
        <v>6.4790000000000001</v>
      </c>
      <c r="Z1508" s="72">
        <v>1.216</v>
      </c>
      <c r="AA1508" s="72">
        <v>0.13300000000000001</v>
      </c>
      <c r="AB1508" s="4">
        <v>8.9999999999999993E-3</v>
      </c>
      <c r="AD1508" s="1">
        <f t="shared" si="23"/>
        <v>68.628999999999991</v>
      </c>
    </row>
    <row r="1509" spans="1:30" x14ac:dyDescent="0.3">
      <c r="A1509" s="65">
        <v>1508</v>
      </c>
      <c r="B1509" s="66" t="s">
        <v>323</v>
      </c>
      <c r="C1509" s="69" t="s">
        <v>128</v>
      </c>
      <c r="D1509" s="71"/>
      <c r="E1509" s="71">
        <v>496</v>
      </c>
      <c r="F1509" s="71">
        <v>2080</v>
      </c>
      <c r="G1509" s="72">
        <v>141.49299999999999</v>
      </c>
      <c r="H1509" s="72">
        <v>139.53800000000001</v>
      </c>
      <c r="I1509" s="72">
        <v>137.62700000000001</v>
      </c>
      <c r="J1509" s="72">
        <v>138.63800000000001</v>
      </c>
      <c r="K1509" s="72">
        <v>144.21899999999999</v>
      </c>
      <c r="L1509" s="72">
        <v>152.22399999999999</v>
      </c>
      <c r="M1509" s="72">
        <v>155.16399999999999</v>
      </c>
      <c r="N1509" s="72">
        <v>149.303</v>
      </c>
      <c r="O1509" s="72">
        <v>140.00399999999999</v>
      </c>
      <c r="P1509" s="72">
        <v>132.91</v>
      </c>
      <c r="Q1509" s="72">
        <v>131.631</v>
      </c>
      <c r="R1509" s="72">
        <v>134.81800000000001</v>
      </c>
      <c r="S1509" s="72">
        <v>137.179</v>
      </c>
      <c r="T1509" s="72">
        <v>131.00299999999999</v>
      </c>
      <c r="U1509" s="72">
        <v>85.63</v>
      </c>
      <c r="V1509" s="72">
        <v>51.006999999999998</v>
      </c>
      <c r="W1509" s="72">
        <v>35.033999999999999</v>
      </c>
      <c r="X1509" s="72">
        <v>21.634</v>
      </c>
      <c r="Y1509" s="72">
        <v>8.89</v>
      </c>
      <c r="Z1509" s="72">
        <v>1.655</v>
      </c>
      <c r="AA1509" s="72">
        <v>0.17299999999999999</v>
      </c>
      <c r="AB1509" s="4">
        <v>0.01</v>
      </c>
      <c r="AD1509" s="1">
        <f t="shared" si="23"/>
        <v>67.396000000000001</v>
      </c>
    </row>
    <row r="1510" spans="1:30" x14ac:dyDescent="0.3">
      <c r="A1510" s="65">
        <v>1509</v>
      </c>
      <c r="B1510" s="66" t="s">
        <v>323</v>
      </c>
      <c r="C1510" s="69" t="s">
        <v>128</v>
      </c>
      <c r="D1510" s="71"/>
      <c r="E1510" s="71">
        <v>496</v>
      </c>
      <c r="F1510" s="71">
        <v>2085</v>
      </c>
      <c r="G1510" s="72">
        <v>140.24700000000001</v>
      </c>
      <c r="H1510" s="72">
        <v>141.24600000000001</v>
      </c>
      <c r="I1510" s="72">
        <v>139.37700000000001</v>
      </c>
      <c r="J1510" s="72">
        <v>137.18600000000001</v>
      </c>
      <c r="K1510" s="72">
        <v>137.83799999999999</v>
      </c>
      <c r="L1510" s="72">
        <v>143.31700000000001</v>
      </c>
      <c r="M1510" s="72">
        <v>151.30600000000001</v>
      </c>
      <c r="N1510" s="72">
        <v>154.155</v>
      </c>
      <c r="O1510" s="72">
        <v>148.05699999999999</v>
      </c>
      <c r="P1510" s="72">
        <v>138.191</v>
      </c>
      <c r="Q1510" s="72">
        <v>130.09299999999999</v>
      </c>
      <c r="R1510" s="72">
        <v>127.251</v>
      </c>
      <c r="S1510" s="72">
        <v>128.04300000000001</v>
      </c>
      <c r="T1510" s="72">
        <v>126.97199999999999</v>
      </c>
      <c r="U1510" s="72">
        <v>115.63</v>
      </c>
      <c r="V1510" s="72">
        <v>69.555999999999997</v>
      </c>
      <c r="W1510" s="72">
        <v>36.362000000000002</v>
      </c>
      <c r="X1510" s="72">
        <v>20.221</v>
      </c>
      <c r="Y1510" s="72">
        <v>9.0359999999999996</v>
      </c>
      <c r="Z1510" s="72">
        <v>2.363</v>
      </c>
      <c r="AA1510" s="72">
        <v>0.24099999999999999</v>
      </c>
      <c r="AB1510" s="4">
        <v>1.2E-2</v>
      </c>
      <c r="AD1510" s="1">
        <f t="shared" si="23"/>
        <v>68.234999999999999</v>
      </c>
    </row>
    <row r="1511" spans="1:30" x14ac:dyDescent="0.3">
      <c r="A1511" s="65">
        <v>1510</v>
      </c>
      <c r="B1511" s="66" t="s">
        <v>323</v>
      </c>
      <c r="C1511" s="69" t="s">
        <v>128</v>
      </c>
      <c r="D1511" s="71"/>
      <c r="E1511" s="71">
        <v>496</v>
      </c>
      <c r="F1511" s="71">
        <v>2090</v>
      </c>
      <c r="G1511" s="72">
        <v>136.12700000000001</v>
      </c>
      <c r="H1511" s="72">
        <v>140.02000000000001</v>
      </c>
      <c r="I1511" s="72">
        <v>141.095</v>
      </c>
      <c r="J1511" s="72">
        <v>138.97</v>
      </c>
      <c r="K1511" s="72">
        <v>136.453</v>
      </c>
      <c r="L1511" s="72">
        <v>137.03</v>
      </c>
      <c r="M1511" s="72">
        <v>142.517</v>
      </c>
      <c r="N1511" s="72">
        <v>150.423</v>
      </c>
      <c r="O1511" s="72">
        <v>153.02500000000001</v>
      </c>
      <c r="P1511" s="72">
        <v>146.376</v>
      </c>
      <c r="Q1511" s="72">
        <v>135.61199999999999</v>
      </c>
      <c r="R1511" s="72">
        <v>126.249</v>
      </c>
      <c r="S1511" s="72">
        <v>121.52800000000001</v>
      </c>
      <c r="T1511" s="72">
        <v>119.429</v>
      </c>
      <c r="U1511" s="72">
        <v>113.343</v>
      </c>
      <c r="V1511" s="72">
        <v>95.549000000000007</v>
      </c>
      <c r="W1511" s="72">
        <v>50.789000000000001</v>
      </c>
      <c r="X1511" s="72">
        <v>21.658999999999999</v>
      </c>
      <c r="Y1511" s="72">
        <v>8.7850000000000001</v>
      </c>
      <c r="Z1511" s="72">
        <v>2.5110000000000001</v>
      </c>
      <c r="AA1511" s="72">
        <v>0.35699999999999998</v>
      </c>
      <c r="AB1511" s="4">
        <v>1.4E-2</v>
      </c>
      <c r="AD1511" s="1">
        <f t="shared" si="23"/>
        <v>84.114999999999995</v>
      </c>
    </row>
    <row r="1512" spans="1:30" x14ac:dyDescent="0.3">
      <c r="A1512" s="65">
        <v>1511</v>
      </c>
      <c r="B1512" s="66" t="s">
        <v>323</v>
      </c>
      <c r="C1512" s="69" t="s">
        <v>128</v>
      </c>
      <c r="D1512" s="71"/>
      <c r="E1512" s="71">
        <v>496</v>
      </c>
      <c r="F1512" s="71">
        <v>2095</v>
      </c>
      <c r="G1512" s="72">
        <v>131.07</v>
      </c>
      <c r="H1512" s="72">
        <v>135.922</v>
      </c>
      <c r="I1512" s="72">
        <v>139.88200000000001</v>
      </c>
      <c r="J1512" s="72">
        <v>140.72399999999999</v>
      </c>
      <c r="K1512" s="72">
        <v>138.30000000000001</v>
      </c>
      <c r="L1512" s="72">
        <v>135.721</v>
      </c>
      <c r="M1512" s="72">
        <v>136.32499999999999</v>
      </c>
      <c r="N1512" s="72">
        <v>141.76499999999999</v>
      </c>
      <c r="O1512" s="72">
        <v>149.44900000000001</v>
      </c>
      <c r="P1512" s="72">
        <v>151.50200000000001</v>
      </c>
      <c r="Q1512" s="72">
        <v>143.976</v>
      </c>
      <c r="R1512" s="72">
        <v>132.066</v>
      </c>
      <c r="S1512" s="72">
        <v>121.18300000000001</v>
      </c>
      <c r="T1512" s="72">
        <v>114.15300000000001</v>
      </c>
      <c r="U1512" s="72">
        <v>107.729</v>
      </c>
      <c r="V1512" s="72">
        <v>95.167000000000002</v>
      </c>
      <c r="W1512" s="72">
        <v>71.38</v>
      </c>
      <c r="X1512" s="72">
        <v>31.198</v>
      </c>
      <c r="Y1512" s="72">
        <v>9.7880000000000003</v>
      </c>
      <c r="Z1512" s="72">
        <v>2.5550000000000002</v>
      </c>
      <c r="AA1512" s="72">
        <v>0.40799999999999997</v>
      </c>
      <c r="AB1512" s="4">
        <v>2.3E-2</v>
      </c>
      <c r="AD1512" s="1">
        <f t="shared" si="23"/>
        <v>115.352</v>
      </c>
    </row>
    <row r="1513" spans="1:30" x14ac:dyDescent="0.3">
      <c r="A1513" s="65">
        <v>1512</v>
      </c>
      <c r="B1513" s="66" t="s">
        <v>323</v>
      </c>
      <c r="C1513" s="69" t="s">
        <v>128</v>
      </c>
      <c r="D1513" s="71"/>
      <c r="E1513" s="71">
        <v>496</v>
      </c>
      <c r="F1513" s="71">
        <v>2100</v>
      </c>
      <c r="G1513" s="72">
        <v>127.782</v>
      </c>
      <c r="H1513" s="72">
        <v>130.88399999999999</v>
      </c>
      <c r="I1513" s="72">
        <v>135.798</v>
      </c>
      <c r="J1513" s="72">
        <v>139.54300000000001</v>
      </c>
      <c r="K1513" s="72">
        <v>140.11099999999999</v>
      </c>
      <c r="L1513" s="72">
        <v>137.631</v>
      </c>
      <c r="M1513" s="72">
        <v>135.09100000000001</v>
      </c>
      <c r="N1513" s="72">
        <v>135.67500000000001</v>
      </c>
      <c r="O1513" s="72">
        <v>140.941</v>
      </c>
      <c r="P1513" s="72">
        <v>148.13</v>
      </c>
      <c r="Q1513" s="72">
        <v>149.30600000000001</v>
      </c>
      <c r="R1513" s="72">
        <v>140.626</v>
      </c>
      <c r="S1513" s="72">
        <v>127.31399999999999</v>
      </c>
      <c r="T1513" s="72">
        <v>114.524</v>
      </c>
      <c r="U1513" s="72">
        <v>103.917</v>
      </c>
      <c r="V1513" s="72">
        <v>91.756</v>
      </c>
      <c r="W1513" s="72">
        <v>72.594999999999999</v>
      </c>
      <c r="X1513" s="72">
        <v>45.143000000000001</v>
      </c>
      <c r="Y1513" s="72">
        <v>14.654999999999999</v>
      </c>
      <c r="Z1513" s="72">
        <v>2.9830000000000001</v>
      </c>
      <c r="AA1513" s="72">
        <v>0.441</v>
      </c>
      <c r="AB1513" s="4">
        <v>4.2000000000000003E-2</v>
      </c>
      <c r="AD1513" s="1">
        <f t="shared" si="23"/>
        <v>135.85900000000001</v>
      </c>
    </row>
    <row r="1514" spans="1:30" x14ac:dyDescent="0.3">
      <c r="A1514" s="65">
        <v>1513</v>
      </c>
      <c r="B1514" s="66" t="s">
        <v>323</v>
      </c>
      <c r="C1514" s="69" t="s">
        <v>129</v>
      </c>
      <c r="D1514" s="71"/>
      <c r="E1514" s="71">
        <v>410</v>
      </c>
      <c r="F1514" s="71">
        <v>2015</v>
      </c>
      <c r="G1514" s="72">
        <v>1153.6400000000001</v>
      </c>
      <c r="H1514" s="72">
        <v>1181.646</v>
      </c>
      <c r="I1514" s="72">
        <v>1316.4369999999999</v>
      </c>
      <c r="J1514" s="72">
        <v>1659.144</v>
      </c>
      <c r="K1514" s="72">
        <v>1896.3969999999999</v>
      </c>
      <c r="L1514" s="72">
        <v>1714.2639999999999</v>
      </c>
      <c r="M1514" s="72">
        <v>1964.4380000000001</v>
      </c>
      <c r="N1514" s="72">
        <v>1946.7</v>
      </c>
      <c r="O1514" s="72">
        <v>2192.8649999999998</v>
      </c>
      <c r="P1514" s="72">
        <v>2199.52</v>
      </c>
      <c r="Q1514" s="72">
        <v>2075.0650000000001</v>
      </c>
      <c r="R1514" s="72">
        <v>1912.8989999999999</v>
      </c>
      <c r="S1514" s="72">
        <v>1334.3489999999999</v>
      </c>
      <c r="T1514" s="72">
        <v>1063.808</v>
      </c>
      <c r="U1514" s="72">
        <v>757.24199999999996</v>
      </c>
      <c r="V1514" s="72">
        <v>553.375</v>
      </c>
      <c r="W1514" s="72">
        <v>270.33800000000002</v>
      </c>
      <c r="X1514" s="72">
        <v>98.427000000000007</v>
      </c>
      <c r="Y1514" s="72">
        <v>29.43</v>
      </c>
      <c r="Z1514" s="72">
        <v>4.3520000000000003</v>
      </c>
      <c r="AA1514" s="72">
        <v>0.32300000000000001</v>
      </c>
      <c r="AB1514" s="4" t="s">
        <v>291</v>
      </c>
      <c r="AD1514" s="1">
        <f t="shared" si="23"/>
        <v>402.87</v>
      </c>
    </row>
    <row r="1515" spans="1:30" x14ac:dyDescent="0.3">
      <c r="A1515" s="65">
        <v>1514</v>
      </c>
      <c r="B1515" s="66" t="s">
        <v>323</v>
      </c>
      <c r="C1515" s="69" t="s">
        <v>129</v>
      </c>
      <c r="D1515" s="71"/>
      <c r="E1515" s="71">
        <v>410</v>
      </c>
      <c r="F1515" s="71">
        <v>2020</v>
      </c>
      <c r="G1515" s="72">
        <v>1172.7329999999999</v>
      </c>
      <c r="H1515" s="72">
        <v>1155.625</v>
      </c>
      <c r="I1515" s="72">
        <v>1183.1569999999999</v>
      </c>
      <c r="J1515" s="72">
        <v>1325.81</v>
      </c>
      <c r="K1515" s="72">
        <v>1675.125</v>
      </c>
      <c r="L1515" s="72">
        <v>1909.931</v>
      </c>
      <c r="M1515" s="72">
        <v>1722.6469999999999</v>
      </c>
      <c r="N1515" s="72">
        <v>1965.78</v>
      </c>
      <c r="O1515" s="72">
        <v>1940.7570000000001</v>
      </c>
      <c r="P1515" s="72">
        <v>2174.1489999999999</v>
      </c>
      <c r="Q1515" s="72">
        <v>2165.37</v>
      </c>
      <c r="R1515" s="72">
        <v>2025.326</v>
      </c>
      <c r="S1515" s="72">
        <v>1845.865</v>
      </c>
      <c r="T1515" s="72">
        <v>1264.4939999999999</v>
      </c>
      <c r="U1515" s="72">
        <v>970.56600000000003</v>
      </c>
      <c r="V1515" s="72">
        <v>640.89099999999996</v>
      </c>
      <c r="W1515" s="72">
        <v>410.81099999999998</v>
      </c>
      <c r="X1515" s="72">
        <v>160.81899999999999</v>
      </c>
      <c r="Y1515" s="72">
        <v>41.585999999999999</v>
      </c>
      <c r="Z1515" s="72">
        <v>7.63</v>
      </c>
      <c r="AA1515" s="72">
        <v>0.56799999999999995</v>
      </c>
      <c r="AB1515" s="4" t="s">
        <v>291</v>
      </c>
      <c r="AD1515" s="1">
        <f t="shared" si="23"/>
        <v>621.41399999999999</v>
      </c>
    </row>
    <row r="1516" spans="1:30" x14ac:dyDescent="0.3">
      <c r="A1516" s="65">
        <v>1515</v>
      </c>
      <c r="B1516" s="66" t="s">
        <v>323</v>
      </c>
      <c r="C1516" s="69" t="s">
        <v>129</v>
      </c>
      <c r="D1516" s="71"/>
      <c r="E1516" s="71">
        <v>410</v>
      </c>
      <c r="F1516" s="71">
        <v>2025</v>
      </c>
      <c r="G1516" s="72">
        <v>1185.998</v>
      </c>
      <c r="H1516" s="72">
        <v>1174.8130000000001</v>
      </c>
      <c r="I1516" s="72">
        <v>1157.2180000000001</v>
      </c>
      <c r="J1516" s="72">
        <v>1192.761</v>
      </c>
      <c r="K1516" s="72">
        <v>1342.635</v>
      </c>
      <c r="L1516" s="72">
        <v>1689.674</v>
      </c>
      <c r="M1516" s="72">
        <v>1918.4490000000001</v>
      </c>
      <c r="N1516" s="72">
        <v>1725.877</v>
      </c>
      <c r="O1516" s="72">
        <v>1961.249</v>
      </c>
      <c r="P1516" s="72">
        <v>1927.1289999999999</v>
      </c>
      <c r="Q1516" s="72">
        <v>2144.7280000000001</v>
      </c>
      <c r="R1516" s="72">
        <v>2119.511</v>
      </c>
      <c r="S1516" s="72">
        <v>1962.241</v>
      </c>
      <c r="T1516" s="72">
        <v>1759.2829999999999</v>
      </c>
      <c r="U1516" s="72">
        <v>1164.7539999999999</v>
      </c>
      <c r="V1516" s="72">
        <v>835.05899999999997</v>
      </c>
      <c r="W1516" s="72">
        <v>488.48700000000002</v>
      </c>
      <c r="X1516" s="72">
        <v>254.02099999999999</v>
      </c>
      <c r="Y1516" s="72">
        <v>71.489999999999995</v>
      </c>
      <c r="Z1516" s="72">
        <v>11.438000000000001</v>
      </c>
      <c r="AA1516" s="72">
        <v>1.042</v>
      </c>
      <c r="AB1516" s="4" t="s">
        <v>291</v>
      </c>
      <c r="AD1516" s="1">
        <f t="shared" si="23"/>
        <v>826.47800000000007</v>
      </c>
    </row>
    <row r="1517" spans="1:30" x14ac:dyDescent="0.3">
      <c r="A1517" s="65">
        <v>1516</v>
      </c>
      <c r="B1517" s="66" t="s">
        <v>323</v>
      </c>
      <c r="C1517" s="69" t="s">
        <v>129</v>
      </c>
      <c r="D1517" s="71"/>
      <c r="E1517" s="71">
        <v>410</v>
      </c>
      <c r="F1517" s="71">
        <v>2030</v>
      </c>
      <c r="G1517" s="72">
        <v>1199.1849999999999</v>
      </c>
      <c r="H1517" s="72">
        <v>1188.1310000000001</v>
      </c>
      <c r="I1517" s="72">
        <v>1176.4580000000001</v>
      </c>
      <c r="J1517" s="72">
        <v>1166.934</v>
      </c>
      <c r="K1517" s="72">
        <v>1209.963</v>
      </c>
      <c r="L1517" s="72">
        <v>1358.1780000000001</v>
      </c>
      <c r="M1517" s="72">
        <v>1699.2829999999999</v>
      </c>
      <c r="N1517" s="72">
        <v>1921.7280000000001</v>
      </c>
      <c r="O1517" s="72">
        <v>1723.7170000000001</v>
      </c>
      <c r="P1517" s="72">
        <v>1949.355</v>
      </c>
      <c r="Q1517" s="72">
        <v>1904.298</v>
      </c>
      <c r="R1517" s="72">
        <v>2103.98</v>
      </c>
      <c r="S1517" s="72">
        <v>2059.7759999999998</v>
      </c>
      <c r="T1517" s="72">
        <v>1878.4880000000001</v>
      </c>
      <c r="U1517" s="72">
        <v>1632.0909999999999</v>
      </c>
      <c r="V1517" s="72">
        <v>1014.704</v>
      </c>
      <c r="W1517" s="72">
        <v>649.423</v>
      </c>
      <c r="X1517" s="72">
        <v>311.31799999999998</v>
      </c>
      <c r="Y1517" s="72">
        <v>117.607</v>
      </c>
      <c r="Z1517" s="72">
        <v>20.643999999999998</v>
      </c>
      <c r="AA1517" s="72">
        <v>1.65</v>
      </c>
      <c r="AB1517" s="4" t="s">
        <v>291</v>
      </c>
      <c r="AD1517" s="1">
        <f t="shared" si="23"/>
        <v>1100.6420000000001</v>
      </c>
    </row>
    <row r="1518" spans="1:30" x14ac:dyDescent="0.3">
      <c r="A1518" s="65">
        <v>1517</v>
      </c>
      <c r="B1518" s="66" t="s">
        <v>323</v>
      </c>
      <c r="C1518" s="69" t="s">
        <v>129</v>
      </c>
      <c r="D1518" s="71"/>
      <c r="E1518" s="71">
        <v>410</v>
      </c>
      <c r="F1518" s="71">
        <v>2035</v>
      </c>
      <c r="G1518" s="72">
        <v>1144.8910000000001</v>
      </c>
      <c r="H1518" s="72">
        <v>1201.374</v>
      </c>
      <c r="I1518" s="72">
        <v>1189.807</v>
      </c>
      <c r="J1518" s="72">
        <v>1186.2429999999999</v>
      </c>
      <c r="K1518" s="72">
        <v>1184.3340000000001</v>
      </c>
      <c r="L1518" s="72">
        <v>1225.9849999999999</v>
      </c>
      <c r="M1518" s="72">
        <v>1368.951</v>
      </c>
      <c r="N1518" s="72">
        <v>1703.8720000000001</v>
      </c>
      <c r="O1518" s="72">
        <v>1919.597</v>
      </c>
      <c r="P1518" s="72">
        <v>1715.2460000000001</v>
      </c>
      <c r="Q1518" s="72">
        <v>1928.82</v>
      </c>
      <c r="R1518" s="72">
        <v>1871.9449999999999</v>
      </c>
      <c r="S1518" s="72">
        <v>2050.223</v>
      </c>
      <c r="T1518" s="72">
        <v>1979.5229999999999</v>
      </c>
      <c r="U1518" s="72">
        <v>1753.7819999999999</v>
      </c>
      <c r="V1518" s="72">
        <v>1437.5219999999999</v>
      </c>
      <c r="W1518" s="72">
        <v>803.48199999999997</v>
      </c>
      <c r="X1518" s="72">
        <v>425.392</v>
      </c>
      <c r="Y1518" s="72">
        <v>149.67500000000001</v>
      </c>
      <c r="Z1518" s="72">
        <v>35.569000000000003</v>
      </c>
      <c r="AA1518" s="72">
        <v>3.069</v>
      </c>
      <c r="AB1518" s="4" t="s">
        <v>291</v>
      </c>
      <c r="AD1518" s="1">
        <f t="shared" si="23"/>
        <v>1417.1869999999999</v>
      </c>
    </row>
    <row r="1519" spans="1:30" x14ac:dyDescent="0.3">
      <c r="A1519" s="65">
        <v>1518</v>
      </c>
      <c r="B1519" s="66" t="s">
        <v>323</v>
      </c>
      <c r="C1519" s="69" t="s">
        <v>129</v>
      </c>
      <c r="D1519" s="71"/>
      <c r="E1519" s="71">
        <v>410</v>
      </c>
      <c r="F1519" s="71">
        <v>2040</v>
      </c>
      <c r="G1519" s="72">
        <v>1039.789</v>
      </c>
      <c r="H1519" s="72">
        <v>1147.146</v>
      </c>
      <c r="I1519" s="72">
        <v>1203.0920000000001</v>
      </c>
      <c r="J1519" s="72">
        <v>1199.644</v>
      </c>
      <c r="K1519" s="72">
        <v>1203.75</v>
      </c>
      <c r="L1519" s="72">
        <v>1200.6010000000001</v>
      </c>
      <c r="M1519" s="72">
        <v>1237.327</v>
      </c>
      <c r="N1519" s="72">
        <v>1374.91</v>
      </c>
      <c r="O1519" s="72">
        <v>1703.5070000000001</v>
      </c>
      <c r="P1519" s="72">
        <v>1911.1369999999999</v>
      </c>
      <c r="Q1519" s="72">
        <v>1699.5719999999999</v>
      </c>
      <c r="R1519" s="72">
        <v>1899.325</v>
      </c>
      <c r="S1519" s="72">
        <v>1828.6869999999999</v>
      </c>
      <c r="T1519" s="72">
        <v>1977.277</v>
      </c>
      <c r="U1519" s="72">
        <v>1858.691</v>
      </c>
      <c r="V1519" s="72">
        <v>1560.181</v>
      </c>
      <c r="W1519" s="72">
        <v>1157.135</v>
      </c>
      <c r="X1519" s="72">
        <v>539.89200000000005</v>
      </c>
      <c r="Y1519" s="72">
        <v>211.97300000000001</v>
      </c>
      <c r="Z1519" s="72">
        <v>47.363</v>
      </c>
      <c r="AA1519" s="72">
        <v>5.5460000000000003</v>
      </c>
      <c r="AB1519" s="4" t="s">
        <v>291</v>
      </c>
      <c r="AD1519" s="1">
        <f t="shared" si="23"/>
        <v>1961.9090000000001</v>
      </c>
    </row>
    <row r="1520" spans="1:30" x14ac:dyDescent="0.3">
      <c r="A1520" s="65">
        <v>1519</v>
      </c>
      <c r="B1520" s="66" t="s">
        <v>323</v>
      </c>
      <c r="C1520" s="69" t="s">
        <v>129</v>
      </c>
      <c r="D1520" s="71"/>
      <c r="E1520" s="71">
        <v>410</v>
      </c>
      <c r="F1520" s="71">
        <v>2045</v>
      </c>
      <c r="G1520" s="72">
        <v>982.73800000000006</v>
      </c>
      <c r="H1520" s="72">
        <v>1042.123</v>
      </c>
      <c r="I1520" s="72">
        <v>1148.903</v>
      </c>
      <c r="J1520" s="72">
        <v>1212.9929999999999</v>
      </c>
      <c r="K1520" s="72">
        <v>1217.2660000000001</v>
      </c>
      <c r="L1520" s="72">
        <v>1220.1679999999999</v>
      </c>
      <c r="M1520" s="72">
        <v>1212.232</v>
      </c>
      <c r="N1520" s="72">
        <v>1243.9770000000001</v>
      </c>
      <c r="O1520" s="72">
        <v>1376.4280000000001</v>
      </c>
      <c r="P1520" s="72">
        <v>1697.6379999999999</v>
      </c>
      <c r="Q1520" s="72">
        <v>1895.4179999999999</v>
      </c>
      <c r="R1520" s="72">
        <v>1676.4559999999999</v>
      </c>
      <c r="S1520" s="72">
        <v>1859.538</v>
      </c>
      <c r="T1520" s="72">
        <v>1769.3779999999999</v>
      </c>
      <c r="U1520" s="72">
        <v>1866.3720000000001</v>
      </c>
      <c r="V1520" s="72">
        <v>1668.806</v>
      </c>
      <c r="W1520" s="72">
        <v>1275.3610000000001</v>
      </c>
      <c r="X1520" s="72">
        <v>796.51400000000001</v>
      </c>
      <c r="Y1520" s="72">
        <v>278.49099999999999</v>
      </c>
      <c r="Z1520" s="72">
        <v>70.147999999999996</v>
      </c>
      <c r="AA1520" s="72">
        <v>7.9329999999999998</v>
      </c>
      <c r="AB1520" s="4" t="s">
        <v>291</v>
      </c>
      <c r="AD1520" s="1">
        <f t="shared" si="23"/>
        <v>2428.4470000000001</v>
      </c>
    </row>
    <row r="1521" spans="1:30" x14ac:dyDescent="0.3">
      <c r="A1521" s="65">
        <v>1520</v>
      </c>
      <c r="B1521" s="66" t="s">
        <v>323</v>
      </c>
      <c r="C1521" s="69" t="s">
        <v>129</v>
      </c>
      <c r="D1521" s="71"/>
      <c r="E1521" s="71">
        <v>410</v>
      </c>
      <c r="F1521" s="71">
        <v>2050</v>
      </c>
      <c r="G1521" s="72">
        <v>981.13400000000001</v>
      </c>
      <c r="H1521" s="72">
        <v>985.12</v>
      </c>
      <c r="I1521" s="72">
        <v>1043.94</v>
      </c>
      <c r="J1521" s="72">
        <v>1158.876</v>
      </c>
      <c r="K1521" s="72">
        <v>1230.7270000000001</v>
      </c>
      <c r="L1521" s="72">
        <v>1233.838</v>
      </c>
      <c r="M1521" s="72">
        <v>1231.9970000000001</v>
      </c>
      <c r="N1521" s="72">
        <v>1219.2449999999999</v>
      </c>
      <c r="O1521" s="72">
        <v>1246.422</v>
      </c>
      <c r="P1521" s="72">
        <v>1373.36</v>
      </c>
      <c r="Q1521" s="72">
        <v>1685.652</v>
      </c>
      <c r="R1521" s="72">
        <v>1872.0940000000001</v>
      </c>
      <c r="S1521" s="72">
        <v>1644.7950000000001</v>
      </c>
      <c r="T1521" s="72">
        <v>1804.5160000000001</v>
      </c>
      <c r="U1521" s="72">
        <v>1678.24</v>
      </c>
      <c r="V1521" s="72">
        <v>1689.94</v>
      </c>
      <c r="W1521" s="72">
        <v>1383.7739999999999</v>
      </c>
      <c r="X1521" s="72">
        <v>898.07100000000003</v>
      </c>
      <c r="Y1521" s="72">
        <v>424.74799999999999</v>
      </c>
      <c r="Z1521" s="72">
        <v>96.313999999999993</v>
      </c>
      <c r="AA1521" s="72">
        <v>12.244</v>
      </c>
      <c r="AB1521" s="4" t="s">
        <v>291</v>
      </c>
      <c r="AD1521" s="1">
        <f t="shared" si="23"/>
        <v>2815.1509999999998</v>
      </c>
    </row>
    <row r="1522" spans="1:30" x14ac:dyDescent="0.3">
      <c r="A1522" s="65">
        <v>1521</v>
      </c>
      <c r="B1522" s="66" t="s">
        <v>323</v>
      </c>
      <c r="C1522" s="69" t="s">
        <v>129</v>
      </c>
      <c r="D1522" s="71"/>
      <c r="E1522" s="71">
        <v>410</v>
      </c>
      <c r="F1522" s="71">
        <v>2055</v>
      </c>
      <c r="G1522" s="72">
        <v>1001.758</v>
      </c>
      <c r="H1522" s="72">
        <v>983.41300000000001</v>
      </c>
      <c r="I1522" s="72">
        <v>986.86699999999996</v>
      </c>
      <c r="J1522" s="72">
        <v>1053.4780000000001</v>
      </c>
      <c r="K1522" s="72">
        <v>1175.81</v>
      </c>
      <c r="L1522" s="72">
        <v>1246.5260000000001</v>
      </c>
      <c r="M1522" s="72">
        <v>1245.1559999999999</v>
      </c>
      <c r="N1522" s="72">
        <v>1238.7619999999999</v>
      </c>
      <c r="O1522" s="72">
        <v>1221.8620000000001</v>
      </c>
      <c r="P1522" s="72">
        <v>1244.5309999999999</v>
      </c>
      <c r="Q1522" s="72">
        <v>1365.28</v>
      </c>
      <c r="R1522" s="72">
        <v>1667.2139999999999</v>
      </c>
      <c r="S1522" s="72">
        <v>1839.93</v>
      </c>
      <c r="T1522" s="72">
        <v>1600.473</v>
      </c>
      <c r="U1522" s="72">
        <v>1719.126</v>
      </c>
      <c r="V1522" s="72">
        <v>1531.5239999999999</v>
      </c>
      <c r="W1522" s="72">
        <v>1420.085</v>
      </c>
      <c r="X1522" s="72">
        <v>995.61099999999999</v>
      </c>
      <c r="Y1522" s="72">
        <v>494.52300000000002</v>
      </c>
      <c r="Z1522" s="72">
        <v>153.428</v>
      </c>
      <c r="AA1522" s="72">
        <v>17.824000000000002</v>
      </c>
      <c r="AB1522" s="4">
        <v>1.4999999999999999E-2</v>
      </c>
      <c r="AD1522" s="1">
        <f t="shared" si="23"/>
        <v>3081.4859999999999</v>
      </c>
    </row>
    <row r="1523" spans="1:30" x14ac:dyDescent="0.3">
      <c r="A1523" s="65">
        <v>1522</v>
      </c>
      <c r="B1523" s="66" t="s">
        <v>323</v>
      </c>
      <c r="C1523" s="69" t="s">
        <v>129</v>
      </c>
      <c r="D1523" s="71"/>
      <c r="E1523" s="71">
        <v>410</v>
      </c>
      <c r="F1523" s="71">
        <v>2060</v>
      </c>
      <c r="G1523" s="72">
        <v>1019.692</v>
      </c>
      <c r="H1523" s="72">
        <v>1003.92</v>
      </c>
      <c r="I1523" s="72">
        <v>985.07600000000002</v>
      </c>
      <c r="J1523" s="72">
        <v>995.94200000000001</v>
      </c>
      <c r="K1523" s="72">
        <v>1069.6389999999999</v>
      </c>
      <c r="L1523" s="72">
        <v>1190.893</v>
      </c>
      <c r="M1523" s="72">
        <v>1257.3140000000001</v>
      </c>
      <c r="N1523" s="72">
        <v>1251.6579999999999</v>
      </c>
      <c r="O1523" s="72">
        <v>1241.3620000000001</v>
      </c>
      <c r="P1523" s="72">
        <v>1220.46</v>
      </c>
      <c r="Q1523" s="72">
        <v>1238.2760000000001</v>
      </c>
      <c r="R1523" s="72">
        <v>1352.1189999999999</v>
      </c>
      <c r="S1523" s="72">
        <v>1641.337</v>
      </c>
      <c r="T1523" s="72">
        <v>1794.56</v>
      </c>
      <c r="U1523" s="72">
        <v>1530.9639999999999</v>
      </c>
      <c r="V1523" s="72">
        <v>1580.298</v>
      </c>
      <c r="W1523" s="72">
        <v>1303.5039999999999</v>
      </c>
      <c r="X1523" s="72">
        <v>1043.6199999999999</v>
      </c>
      <c r="Y1523" s="72">
        <v>566.43299999999999</v>
      </c>
      <c r="Z1523" s="72">
        <v>187.03</v>
      </c>
      <c r="AA1523" s="72">
        <v>29.606000000000002</v>
      </c>
      <c r="AB1523" s="4">
        <v>1.9E-2</v>
      </c>
      <c r="AD1523" s="1">
        <f t="shared" si="23"/>
        <v>3130.212</v>
      </c>
    </row>
    <row r="1524" spans="1:30" x14ac:dyDescent="0.3">
      <c r="A1524" s="65">
        <v>1523</v>
      </c>
      <c r="B1524" s="66" t="s">
        <v>323</v>
      </c>
      <c r="C1524" s="69" t="s">
        <v>129</v>
      </c>
      <c r="D1524" s="71"/>
      <c r="E1524" s="71">
        <v>410</v>
      </c>
      <c r="F1524" s="71">
        <v>2065</v>
      </c>
      <c r="G1524" s="72">
        <v>1015.78</v>
      </c>
      <c r="H1524" s="72">
        <v>1021.734</v>
      </c>
      <c r="I1524" s="72">
        <v>1005.496</v>
      </c>
      <c r="J1524" s="72">
        <v>993.65800000000002</v>
      </c>
      <c r="K1524" s="72">
        <v>1011.266</v>
      </c>
      <c r="L1524" s="72">
        <v>1084.0229999999999</v>
      </c>
      <c r="M1524" s="72">
        <v>1201.2190000000001</v>
      </c>
      <c r="N1524" s="72">
        <v>1263.5309999999999</v>
      </c>
      <c r="O1524" s="72">
        <v>1254.242</v>
      </c>
      <c r="P1524" s="72">
        <v>1240.211</v>
      </c>
      <c r="Q1524" s="72">
        <v>1215.0899999999999</v>
      </c>
      <c r="R1524" s="72">
        <v>1227.69</v>
      </c>
      <c r="S1524" s="72">
        <v>1333.2619999999999</v>
      </c>
      <c r="T1524" s="72">
        <v>1604.461</v>
      </c>
      <c r="U1524" s="72">
        <v>1722.9090000000001</v>
      </c>
      <c r="V1524" s="72">
        <v>1416.7760000000001</v>
      </c>
      <c r="W1524" s="72">
        <v>1360.902</v>
      </c>
      <c r="X1524" s="72">
        <v>977.12</v>
      </c>
      <c r="Y1524" s="72">
        <v>612.45899999999995</v>
      </c>
      <c r="Z1524" s="72">
        <v>223.97200000000001</v>
      </c>
      <c r="AA1524" s="72">
        <v>39.43</v>
      </c>
      <c r="AB1524" s="4">
        <v>2.5000000000000001E-2</v>
      </c>
      <c r="AD1524" s="1">
        <f t="shared" si="23"/>
        <v>3213.9079999999999</v>
      </c>
    </row>
    <row r="1525" spans="1:30" x14ac:dyDescent="0.3">
      <c r="A1525" s="65">
        <v>1524</v>
      </c>
      <c r="B1525" s="66" t="s">
        <v>323</v>
      </c>
      <c r="C1525" s="69" t="s">
        <v>129</v>
      </c>
      <c r="D1525" s="71"/>
      <c r="E1525" s="71">
        <v>410</v>
      </c>
      <c r="F1525" s="71">
        <v>2070</v>
      </c>
      <c r="G1525" s="72">
        <v>978.41099999999994</v>
      </c>
      <c r="H1525" s="72">
        <v>1017.712</v>
      </c>
      <c r="I1525" s="72">
        <v>1023.213</v>
      </c>
      <c r="J1525" s="72">
        <v>1013.577</v>
      </c>
      <c r="K1525" s="72">
        <v>1008.103</v>
      </c>
      <c r="L1525" s="72">
        <v>1024.8900000000001</v>
      </c>
      <c r="M1525" s="72">
        <v>1093.902</v>
      </c>
      <c r="N1525" s="72">
        <v>1207.2360000000001</v>
      </c>
      <c r="O1525" s="72">
        <v>1266.0609999999999</v>
      </c>
      <c r="P1525" s="72">
        <v>1253.316</v>
      </c>
      <c r="Q1525" s="72">
        <v>1235.3579999999999</v>
      </c>
      <c r="R1525" s="72">
        <v>1205.769</v>
      </c>
      <c r="S1525" s="72">
        <v>1212.248</v>
      </c>
      <c r="T1525" s="72">
        <v>1306.0229999999999</v>
      </c>
      <c r="U1525" s="72">
        <v>1545.6189999999999</v>
      </c>
      <c r="V1525" s="72">
        <v>1604.087</v>
      </c>
      <c r="W1525" s="72">
        <v>1233.3430000000001</v>
      </c>
      <c r="X1525" s="72">
        <v>1039.116</v>
      </c>
      <c r="Y1525" s="72">
        <v>590.49300000000005</v>
      </c>
      <c r="Z1525" s="72">
        <v>252.768</v>
      </c>
      <c r="AA1525" s="72">
        <v>50.442</v>
      </c>
      <c r="AB1525" s="4">
        <v>3.3000000000000002E-2</v>
      </c>
      <c r="AD1525" s="1">
        <f t="shared" si="23"/>
        <v>3166.1949999999997</v>
      </c>
    </row>
    <row r="1526" spans="1:30" x14ac:dyDescent="0.3">
      <c r="A1526" s="65">
        <v>1525</v>
      </c>
      <c r="B1526" s="66" t="s">
        <v>323</v>
      </c>
      <c r="C1526" s="69" t="s">
        <v>129</v>
      </c>
      <c r="D1526" s="71"/>
      <c r="E1526" s="71">
        <v>410</v>
      </c>
      <c r="F1526" s="71">
        <v>2075</v>
      </c>
      <c r="G1526" s="72">
        <v>925.32</v>
      </c>
      <c r="H1526" s="72">
        <v>980.226</v>
      </c>
      <c r="I1526" s="72">
        <v>1019.109</v>
      </c>
      <c r="J1526" s="72">
        <v>1030.787</v>
      </c>
      <c r="K1526" s="72">
        <v>1027.1289999999999</v>
      </c>
      <c r="L1526" s="72">
        <v>1020.9059999999999</v>
      </c>
      <c r="M1526" s="72">
        <v>1034.2570000000001</v>
      </c>
      <c r="N1526" s="72">
        <v>1099.739</v>
      </c>
      <c r="O1526" s="72">
        <v>1209.827</v>
      </c>
      <c r="P1526" s="72">
        <v>1265.337</v>
      </c>
      <c r="Q1526" s="72">
        <v>1248.9749999999999</v>
      </c>
      <c r="R1526" s="72">
        <v>1226.838</v>
      </c>
      <c r="S1526" s="72">
        <v>1192.069</v>
      </c>
      <c r="T1526" s="72">
        <v>1189.731</v>
      </c>
      <c r="U1526" s="72">
        <v>1262.136</v>
      </c>
      <c r="V1526" s="72">
        <v>1447.259</v>
      </c>
      <c r="W1526" s="72">
        <v>1410.66</v>
      </c>
      <c r="X1526" s="72">
        <v>958.43100000000004</v>
      </c>
      <c r="Y1526" s="72">
        <v>646.06100000000004</v>
      </c>
      <c r="Z1526" s="72">
        <v>254.20599999999999</v>
      </c>
      <c r="AA1526" s="72">
        <v>61.115000000000002</v>
      </c>
      <c r="AB1526" s="4">
        <v>0.04</v>
      </c>
      <c r="AD1526" s="1">
        <f t="shared" si="23"/>
        <v>3330.5130000000004</v>
      </c>
    </row>
    <row r="1527" spans="1:30" x14ac:dyDescent="0.3">
      <c r="A1527" s="65">
        <v>1526</v>
      </c>
      <c r="B1527" s="66" t="s">
        <v>323</v>
      </c>
      <c r="C1527" s="69" t="s">
        <v>129</v>
      </c>
      <c r="D1527" s="71"/>
      <c r="E1527" s="71">
        <v>410</v>
      </c>
      <c r="F1527" s="71">
        <v>2080</v>
      </c>
      <c r="G1527" s="72">
        <v>893.45500000000004</v>
      </c>
      <c r="H1527" s="72">
        <v>927.03</v>
      </c>
      <c r="I1527" s="72">
        <v>981.53700000000003</v>
      </c>
      <c r="J1527" s="72">
        <v>1026.191</v>
      </c>
      <c r="K1527" s="72">
        <v>1043.442</v>
      </c>
      <c r="L1527" s="72">
        <v>1039.0889999999999</v>
      </c>
      <c r="M1527" s="72">
        <v>1029.692</v>
      </c>
      <c r="N1527" s="72">
        <v>1039.8230000000001</v>
      </c>
      <c r="O1527" s="72">
        <v>1102.4259999999999</v>
      </c>
      <c r="P1527" s="72">
        <v>1209.4739999999999</v>
      </c>
      <c r="Q1527" s="72">
        <v>1261.4749999999999</v>
      </c>
      <c r="R1527" s="72">
        <v>1241.2639999999999</v>
      </c>
      <c r="S1527" s="72">
        <v>1214.2550000000001</v>
      </c>
      <c r="T1527" s="72">
        <v>1171.9690000000001</v>
      </c>
      <c r="U1527" s="72">
        <v>1153.1880000000001</v>
      </c>
      <c r="V1527" s="72">
        <v>1188.2449999999999</v>
      </c>
      <c r="W1527" s="72">
        <v>1285.182</v>
      </c>
      <c r="X1527" s="72">
        <v>1115</v>
      </c>
      <c r="Y1527" s="72">
        <v>612.71500000000003</v>
      </c>
      <c r="Z1527" s="72">
        <v>290.07499999999999</v>
      </c>
      <c r="AA1527" s="72">
        <v>66.971000000000004</v>
      </c>
      <c r="AB1527" s="4">
        <v>4.9000000000000002E-2</v>
      </c>
      <c r="AD1527" s="1">
        <f t="shared" si="23"/>
        <v>3369.9919999999997</v>
      </c>
    </row>
    <row r="1528" spans="1:30" x14ac:dyDescent="0.3">
      <c r="A1528" s="65">
        <v>1527</v>
      </c>
      <c r="B1528" s="66" t="s">
        <v>323</v>
      </c>
      <c r="C1528" s="69" t="s">
        <v>129</v>
      </c>
      <c r="D1528" s="71"/>
      <c r="E1528" s="71">
        <v>410</v>
      </c>
      <c r="F1528" s="71">
        <v>2085</v>
      </c>
      <c r="G1528" s="72">
        <v>890.71400000000006</v>
      </c>
      <c r="H1528" s="72">
        <v>895.04600000000005</v>
      </c>
      <c r="I1528" s="72">
        <v>928.25300000000004</v>
      </c>
      <c r="J1528" s="72">
        <v>988.12400000000002</v>
      </c>
      <c r="K1528" s="72">
        <v>1037.9590000000001</v>
      </c>
      <c r="L1528" s="72">
        <v>1054.5619999999999</v>
      </c>
      <c r="M1528" s="72">
        <v>1047.2550000000001</v>
      </c>
      <c r="N1528" s="72">
        <v>1034.9100000000001</v>
      </c>
      <c r="O1528" s="72">
        <v>1042.4739999999999</v>
      </c>
      <c r="P1528" s="72">
        <v>1102.4770000000001</v>
      </c>
      <c r="Q1528" s="72">
        <v>1206.3119999999999</v>
      </c>
      <c r="R1528" s="72">
        <v>1254.4770000000001</v>
      </c>
      <c r="S1528" s="72">
        <v>1229.7550000000001</v>
      </c>
      <c r="T1528" s="72">
        <v>1195.6010000000001</v>
      </c>
      <c r="U1528" s="72">
        <v>1138.9369999999999</v>
      </c>
      <c r="V1528" s="72">
        <v>1090.8900000000001</v>
      </c>
      <c r="W1528" s="72">
        <v>1064.4069999999999</v>
      </c>
      <c r="X1528" s="72">
        <v>1031.5630000000001</v>
      </c>
      <c r="Y1528" s="72">
        <v>731.29499999999996</v>
      </c>
      <c r="Z1528" s="72">
        <v>286.16899999999998</v>
      </c>
      <c r="AA1528" s="72">
        <v>79.742999999999995</v>
      </c>
      <c r="AB1528" s="4" t="s">
        <v>291</v>
      </c>
      <c r="AD1528" s="1">
        <f t="shared" si="23"/>
        <v>3193.1770000000001</v>
      </c>
    </row>
    <row r="1529" spans="1:30" x14ac:dyDescent="0.3">
      <c r="A1529" s="65">
        <v>1528</v>
      </c>
      <c r="B1529" s="66" t="s">
        <v>323</v>
      </c>
      <c r="C1529" s="69" t="s">
        <v>129</v>
      </c>
      <c r="D1529" s="71"/>
      <c r="E1529" s="71">
        <v>410</v>
      </c>
      <c r="F1529" s="71">
        <v>2090</v>
      </c>
      <c r="G1529" s="72">
        <v>901.23299999999995</v>
      </c>
      <c r="H1529" s="72">
        <v>892.17899999999997</v>
      </c>
      <c r="I1529" s="72">
        <v>896.18</v>
      </c>
      <c r="J1529" s="72">
        <v>934.346</v>
      </c>
      <c r="K1529" s="72">
        <v>999.00900000000001</v>
      </c>
      <c r="L1529" s="72">
        <v>1048.239</v>
      </c>
      <c r="M1529" s="72">
        <v>1062.117</v>
      </c>
      <c r="N1529" s="72">
        <v>1052.086</v>
      </c>
      <c r="O1529" s="72">
        <v>1037.414</v>
      </c>
      <c r="P1529" s="72">
        <v>1042.752</v>
      </c>
      <c r="Q1529" s="72">
        <v>1100.1099999999999</v>
      </c>
      <c r="R1529" s="72">
        <v>1200.3979999999999</v>
      </c>
      <c r="S1529" s="72">
        <v>1244.0070000000001</v>
      </c>
      <c r="T1529" s="72">
        <v>1212.6120000000001</v>
      </c>
      <c r="U1529" s="72">
        <v>1164.8</v>
      </c>
      <c r="V1529" s="72">
        <v>1082.3489999999999</v>
      </c>
      <c r="W1529" s="72">
        <v>985.42399999999998</v>
      </c>
      <c r="X1529" s="72">
        <v>867.28099999999995</v>
      </c>
      <c r="Y1529" s="72">
        <v>693.93399999999997</v>
      </c>
      <c r="Z1529" s="72">
        <v>355.32900000000001</v>
      </c>
      <c r="AA1529" s="72">
        <v>86</v>
      </c>
      <c r="AB1529" s="4" t="s">
        <v>291</v>
      </c>
      <c r="AD1529" s="1">
        <f t="shared" si="23"/>
        <v>2987.9680000000003</v>
      </c>
    </row>
    <row r="1530" spans="1:30" x14ac:dyDescent="0.3">
      <c r="A1530" s="65">
        <v>1529</v>
      </c>
      <c r="B1530" s="66" t="s">
        <v>323</v>
      </c>
      <c r="C1530" s="69" t="s">
        <v>129</v>
      </c>
      <c r="D1530" s="71"/>
      <c r="E1530" s="71">
        <v>410</v>
      </c>
      <c r="F1530" s="71">
        <v>2095</v>
      </c>
      <c r="G1530" s="72">
        <v>907.19200000000001</v>
      </c>
      <c r="H1530" s="72">
        <v>902.57399999999996</v>
      </c>
      <c r="I1530" s="72">
        <v>893.21799999999996</v>
      </c>
      <c r="J1530" s="72">
        <v>901.77599999999995</v>
      </c>
      <c r="K1530" s="72">
        <v>944.351</v>
      </c>
      <c r="L1530" s="72">
        <v>1008.466</v>
      </c>
      <c r="M1530" s="72">
        <v>1055.183</v>
      </c>
      <c r="N1530" s="72">
        <v>1066.5630000000001</v>
      </c>
      <c r="O1530" s="72">
        <v>1054.4069999999999</v>
      </c>
      <c r="P1530" s="72">
        <v>1037.739</v>
      </c>
      <c r="Q1530" s="72">
        <v>1040.8710000000001</v>
      </c>
      <c r="R1530" s="72">
        <v>1095.385</v>
      </c>
      <c r="S1530" s="72">
        <v>1191.42</v>
      </c>
      <c r="T1530" s="72">
        <v>1228.288</v>
      </c>
      <c r="U1530" s="72">
        <v>1184.0809999999999</v>
      </c>
      <c r="V1530" s="72">
        <v>1111.67</v>
      </c>
      <c r="W1530" s="72">
        <v>985.53300000000002</v>
      </c>
      <c r="X1530" s="72">
        <v>814.7</v>
      </c>
      <c r="Y1530" s="72">
        <v>598.25800000000004</v>
      </c>
      <c r="Z1530" s="72">
        <v>350.95600000000002</v>
      </c>
      <c r="AA1530" s="72">
        <v>109.357</v>
      </c>
      <c r="AB1530" s="4" t="s">
        <v>291</v>
      </c>
      <c r="AD1530" s="1">
        <f t="shared" si="23"/>
        <v>2858.8040000000001</v>
      </c>
    </row>
    <row r="1531" spans="1:30" x14ac:dyDescent="0.3">
      <c r="A1531" s="65">
        <v>1530</v>
      </c>
      <c r="B1531" s="66" t="s">
        <v>323</v>
      </c>
      <c r="C1531" s="69" t="s">
        <v>129</v>
      </c>
      <c r="D1531" s="71"/>
      <c r="E1531" s="71">
        <v>410</v>
      </c>
      <c r="F1531" s="71">
        <v>2100</v>
      </c>
      <c r="G1531" s="72">
        <v>895.03300000000002</v>
      </c>
      <c r="H1531" s="72">
        <v>908.40800000000002</v>
      </c>
      <c r="I1531" s="72">
        <v>903.51800000000003</v>
      </c>
      <c r="J1531" s="72">
        <v>898.30100000000004</v>
      </c>
      <c r="K1531" s="72">
        <v>910.87800000000004</v>
      </c>
      <c r="L1531" s="72">
        <v>952.98</v>
      </c>
      <c r="M1531" s="72">
        <v>1014.819</v>
      </c>
      <c r="N1531" s="72">
        <v>1059.2439999999999</v>
      </c>
      <c r="O1531" s="72">
        <v>1068.674</v>
      </c>
      <c r="P1531" s="72">
        <v>1054.7059999999999</v>
      </c>
      <c r="Q1531" s="72">
        <v>1036.098</v>
      </c>
      <c r="R1531" s="72">
        <v>1036.914</v>
      </c>
      <c r="S1531" s="72">
        <v>1088.0530000000001</v>
      </c>
      <c r="T1531" s="72">
        <v>1177.7719999999999</v>
      </c>
      <c r="U1531" s="72">
        <v>1201.8389999999999</v>
      </c>
      <c r="V1531" s="72">
        <v>1134.386</v>
      </c>
      <c r="W1531" s="72">
        <v>1019.478</v>
      </c>
      <c r="X1531" s="72">
        <v>825.62099999999998</v>
      </c>
      <c r="Y1531" s="72">
        <v>575.12099999999998</v>
      </c>
      <c r="Z1531" s="72">
        <v>314.12099999999998</v>
      </c>
      <c r="AA1531" s="72">
        <v>120.008</v>
      </c>
      <c r="AB1531" s="4" t="s">
        <v>291</v>
      </c>
      <c r="AD1531" s="1">
        <f t="shared" si="23"/>
        <v>2854.3489999999997</v>
      </c>
    </row>
    <row r="1532" spans="1:30" x14ac:dyDescent="0.3">
      <c r="A1532" s="65">
        <v>1531</v>
      </c>
      <c r="B1532" s="66" t="s">
        <v>323</v>
      </c>
      <c r="C1532" s="70" t="s">
        <v>130</v>
      </c>
      <c r="D1532" s="71">
        <v>7</v>
      </c>
      <c r="E1532" s="71">
        <v>921</v>
      </c>
      <c r="F1532" s="71">
        <v>2015</v>
      </c>
      <c r="G1532" s="72">
        <v>97046.312000000005</v>
      </c>
      <c r="H1532" s="72">
        <v>98252.656000000003</v>
      </c>
      <c r="I1532" s="72">
        <v>96118.365000000005</v>
      </c>
      <c r="J1532" s="72">
        <v>93569.945999999996</v>
      </c>
      <c r="K1532" s="72">
        <v>89854.922999999995</v>
      </c>
      <c r="L1532" s="72">
        <v>85347.337</v>
      </c>
      <c r="M1532" s="72">
        <v>77550.611000000004</v>
      </c>
      <c r="N1532" s="72">
        <v>66956.827999999994</v>
      </c>
      <c r="O1532" s="72">
        <v>58461.887000000002</v>
      </c>
      <c r="P1532" s="72">
        <v>51298.048999999999</v>
      </c>
      <c r="Q1532" s="72">
        <v>44476.22</v>
      </c>
      <c r="R1532" s="72">
        <v>36542.754999999997</v>
      </c>
      <c r="S1532" s="72">
        <v>28682.867999999999</v>
      </c>
      <c r="T1532" s="72">
        <v>19386.428</v>
      </c>
      <c r="U1532" s="72">
        <v>13453.87</v>
      </c>
      <c r="V1532" s="72">
        <v>8712.3639999999996</v>
      </c>
      <c r="W1532" s="72">
        <v>4666.88</v>
      </c>
      <c r="X1532" s="72">
        <v>1968.7149999999999</v>
      </c>
      <c r="Y1532" s="72">
        <v>569.44100000000003</v>
      </c>
      <c r="Z1532" s="72">
        <v>106.875</v>
      </c>
      <c r="AA1532" s="72">
        <v>13.129</v>
      </c>
      <c r="AB1532" s="4" t="s">
        <v>291</v>
      </c>
      <c r="AD1532" s="1">
        <f t="shared" si="23"/>
        <v>7325.04</v>
      </c>
    </row>
    <row r="1533" spans="1:30" x14ac:dyDescent="0.3">
      <c r="A1533" s="65">
        <v>1532</v>
      </c>
      <c r="B1533" s="66" t="s">
        <v>323</v>
      </c>
      <c r="C1533" s="70" t="s">
        <v>130</v>
      </c>
      <c r="D1533" s="71">
        <v>7</v>
      </c>
      <c r="E1533" s="71">
        <v>921</v>
      </c>
      <c r="F1533" s="71">
        <v>2020</v>
      </c>
      <c r="G1533" s="72">
        <v>96534.764999999999</v>
      </c>
      <c r="H1533" s="72">
        <v>96094.778000000006</v>
      </c>
      <c r="I1533" s="72">
        <v>97711.982999999993</v>
      </c>
      <c r="J1533" s="72">
        <v>95376.803</v>
      </c>
      <c r="K1533" s="72">
        <v>92319.341</v>
      </c>
      <c r="L1533" s="72">
        <v>88393.626000000004</v>
      </c>
      <c r="M1533" s="72">
        <v>83919.986000000004</v>
      </c>
      <c r="N1533" s="72">
        <v>76097.957999999999</v>
      </c>
      <c r="O1533" s="72">
        <v>65460.991000000002</v>
      </c>
      <c r="P1533" s="72">
        <v>56765.167999999998</v>
      </c>
      <c r="Q1533" s="72">
        <v>49250.127</v>
      </c>
      <c r="R1533" s="72">
        <v>41934.031999999999</v>
      </c>
      <c r="S1533" s="72">
        <v>33415.654000000002</v>
      </c>
      <c r="T1533" s="72">
        <v>24977.145</v>
      </c>
      <c r="U1533" s="72">
        <v>15654.437</v>
      </c>
      <c r="V1533" s="72">
        <v>9780.1059999999998</v>
      </c>
      <c r="W1533" s="72">
        <v>5494.55</v>
      </c>
      <c r="X1533" s="72">
        <v>2406.125</v>
      </c>
      <c r="Y1533" s="72">
        <v>768.48199999999997</v>
      </c>
      <c r="Z1533" s="72">
        <v>158.80000000000001</v>
      </c>
      <c r="AA1533" s="72">
        <v>21.303999999999998</v>
      </c>
      <c r="AB1533" s="4" t="s">
        <v>291</v>
      </c>
      <c r="AD1533" s="1">
        <f t="shared" si="23"/>
        <v>8849.2609999999986</v>
      </c>
    </row>
    <row r="1534" spans="1:30" x14ac:dyDescent="0.3">
      <c r="A1534" s="65">
        <v>1533</v>
      </c>
      <c r="B1534" s="66" t="s">
        <v>323</v>
      </c>
      <c r="C1534" s="70" t="s">
        <v>130</v>
      </c>
      <c r="D1534" s="71">
        <v>7</v>
      </c>
      <c r="E1534" s="71">
        <v>921</v>
      </c>
      <c r="F1534" s="71">
        <v>2025</v>
      </c>
      <c r="G1534" s="72">
        <v>94503.444000000003</v>
      </c>
      <c r="H1534" s="72">
        <v>95732.157999999996</v>
      </c>
      <c r="I1534" s="72">
        <v>95647.487999999998</v>
      </c>
      <c r="J1534" s="72">
        <v>97088.263000000006</v>
      </c>
      <c r="K1534" s="72">
        <v>94314.91</v>
      </c>
      <c r="L1534" s="72">
        <v>91063.495999999999</v>
      </c>
      <c r="M1534" s="72">
        <v>87135.154999999999</v>
      </c>
      <c r="N1534" s="72">
        <v>82556.490999999995</v>
      </c>
      <c r="O1534" s="72">
        <v>74594.964999999997</v>
      </c>
      <c r="P1534" s="72">
        <v>63730.485999999997</v>
      </c>
      <c r="Q1534" s="72">
        <v>54642.794000000002</v>
      </c>
      <c r="R1534" s="72">
        <v>46585.31</v>
      </c>
      <c r="S1534" s="72">
        <v>38500.862000000001</v>
      </c>
      <c r="T1534" s="72">
        <v>29254.116999999998</v>
      </c>
      <c r="U1534" s="72">
        <v>20291.72</v>
      </c>
      <c r="V1534" s="72">
        <v>11472.61</v>
      </c>
      <c r="W1534" s="72">
        <v>6239.8270000000002</v>
      </c>
      <c r="X1534" s="72">
        <v>2865.598</v>
      </c>
      <c r="Y1534" s="72">
        <v>954.51599999999996</v>
      </c>
      <c r="Z1534" s="72">
        <v>218.86199999999999</v>
      </c>
      <c r="AA1534" s="72">
        <v>33.073999999999998</v>
      </c>
      <c r="AB1534" s="4" t="s">
        <v>291</v>
      </c>
      <c r="AD1534" s="1">
        <f t="shared" si="23"/>
        <v>10311.876999999999</v>
      </c>
    </row>
    <row r="1535" spans="1:30" x14ac:dyDescent="0.3">
      <c r="A1535" s="65">
        <v>1534</v>
      </c>
      <c r="B1535" s="66" t="s">
        <v>323</v>
      </c>
      <c r="C1535" s="70" t="s">
        <v>130</v>
      </c>
      <c r="D1535" s="71">
        <v>7</v>
      </c>
      <c r="E1535" s="71">
        <v>921</v>
      </c>
      <c r="F1535" s="71">
        <v>2030</v>
      </c>
      <c r="G1535" s="72">
        <v>91981.453999999998</v>
      </c>
      <c r="H1535" s="72">
        <v>93807.433999999994</v>
      </c>
      <c r="I1535" s="72">
        <v>95322.876000000004</v>
      </c>
      <c r="J1535" s="72">
        <v>95064.661999999997</v>
      </c>
      <c r="K1535" s="72">
        <v>96069.763000000006</v>
      </c>
      <c r="L1535" s="72">
        <v>93109.142999999996</v>
      </c>
      <c r="M1535" s="72">
        <v>89851.483999999997</v>
      </c>
      <c r="N1535" s="72">
        <v>85813.322</v>
      </c>
      <c r="O1535" s="72">
        <v>81038.805999999997</v>
      </c>
      <c r="P1535" s="72">
        <v>72754.023000000001</v>
      </c>
      <c r="Q1535" s="72">
        <v>61474.116999999998</v>
      </c>
      <c r="R1535" s="72">
        <v>51797.728999999999</v>
      </c>
      <c r="S1535" s="72">
        <v>42909.141000000003</v>
      </c>
      <c r="T1535" s="72">
        <v>33854.714999999997</v>
      </c>
      <c r="U1535" s="72">
        <v>23907.147000000001</v>
      </c>
      <c r="V1535" s="72">
        <v>14958.665000000001</v>
      </c>
      <c r="W1535" s="72">
        <v>7380.5379999999996</v>
      </c>
      <c r="X1535" s="72">
        <v>3294.2089999999998</v>
      </c>
      <c r="Y1535" s="72">
        <v>1149.173</v>
      </c>
      <c r="Z1535" s="72">
        <v>275.86</v>
      </c>
      <c r="AA1535" s="72">
        <v>47.197000000000003</v>
      </c>
      <c r="AB1535" s="4" t="s">
        <v>291</v>
      </c>
      <c r="AD1535" s="1">
        <f t="shared" si="23"/>
        <v>12146.977000000001</v>
      </c>
    </row>
    <row r="1536" spans="1:30" x14ac:dyDescent="0.3">
      <c r="A1536" s="65">
        <v>1535</v>
      </c>
      <c r="B1536" s="66" t="s">
        <v>323</v>
      </c>
      <c r="C1536" s="70" t="s">
        <v>130</v>
      </c>
      <c r="D1536" s="71">
        <v>7</v>
      </c>
      <c r="E1536" s="71">
        <v>921</v>
      </c>
      <c r="F1536" s="71">
        <v>2035</v>
      </c>
      <c r="G1536" s="72">
        <v>89187.217000000004</v>
      </c>
      <c r="H1536" s="72">
        <v>91365.516000000003</v>
      </c>
      <c r="I1536" s="72">
        <v>93422.623999999996</v>
      </c>
      <c r="J1536" s="72">
        <v>94759.213000000003</v>
      </c>
      <c r="K1536" s="72">
        <v>94086.066999999995</v>
      </c>
      <c r="L1536" s="72">
        <v>94886.021999999997</v>
      </c>
      <c r="M1536" s="72">
        <v>91917.676999999996</v>
      </c>
      <c r="N1536" s="72">
        <v>88548.278999999995</v>
      </c>
      <c r="O1536" s="72">
        <v>84303.438999999998</v>
      </c>
      <c r="P1536" s="72">
        <v>79134.907000000007</v>
      </c>
      <c r="Q1536" s="72">
        <v>70310.998999999996</v>
      </c>
      <c r="R1536" s="72">
        <v>58425.25</v>
      </c>
      <c r="S1536" s="72">
        <v>47876.455999999998</v>
      </c>
      <c r="T1536" s="72">
        <v>37957.364000000001</v>
      </c>
      <c r="U1536" s="72">
        <v>27907.544999999998</v>
      </c>
      <c r="V1536" s="72">
        <v>17823.397000000001</v>
      </c>
      <c r="W1536" s="72">
        <v>9710.1839999999993</v>
      </c>
      <c r="X1536" s="72">
        <v>3939.6970000000001</v>
      </c>
      <c r="Y1536" s="72">
        <v>1336.298</v>
      </c>
      <c r="Z1536" s="72">
        <v>333.17500000000001</v>
      </c>
      <c r="AA1536" s="72">
        <v>60.676000000000002</v>
      </c>
      <c r="AB1536" s="4">
        <v>2.5999999999999999E-2</v>
      </c>
      <c r="AD1536" s="1">
        <f t="shared" si="23"/>
        <v>15380.055999999999</v>
      </c>
    </row>
    <row r="1537" spans="1:30" x14ac:dyDescent="0.3">
      <c r="A1537" s="65">
        <v>1536</v>
      </c>
      <c r="B1537" s="66" t="s">
        <v>323</v>
      </c>
      <c r="C1537" s="70" t="s">
        <v>130</v>
      </c>
      <c r="D1537" s="71">
        <v>7</v>
      </c>
      <c r="E1537" s="71">
        <v>921</v>
      </c>
      <c r="F1537" s="71">
        <v>2040</v>
      </c>
      <c r="G1537" s="72">
        <v>86451.892999999996</v>
      </c>
      <c r="H1537" s="72">
        <v>88630.417000000001</v>
      </c>
      <c r="I1537" s="72">
        <v>91003.781000000003</v>
      </c>
      <c r="J1537" s="72">
        <v>92880.69</v>
      </c>
      <c r="K1537" s="72">
        <v>93806.437000000005</v>
      </c>
      <c r="L1537" s="72">
        <v>92950.012000000002</v>
      </c>
      <c r="M1537" s="72">
        <v>93720.284</v>
      </c>
      <c r="N1537" s="72">
        <v>90644.482999999993</v>
      </c>
      <c r="O1537" s="72">
        <v>87062.195000000007</v>
      </c>
      <c r="P1537" s="72">
        <v>82404.630999999994</v>
      </c>
      <c r="Q1537" s="72">
        <v>76595.42</v>
      </c>
      <c r="R1537" s="72">
        <v>66988.785000000003</v>
      </c>
      <c r="S1537" s="72">
        <v>54199.841</v>
      </c>
      <c r="T1537" s="72">
        <v>42557.355000000003</v>
      </c>
      <c r="U1537" s="72">
        <v>31546.994999999999</v>
      </c>
      <c r="V1537" s="72">
        <v>21036.481</v>
      </c>
      <c r="W1537" s="72">
        <v>11723.491</v>
      </c>
      <c r="X1537" s="72">
        <v>5224.46</v>
      </c>
      <c r="Y1537" s="72">
        <v>1612.181</v>
      </c>
      <c r="Z1537" s="72">
        <v>391.041</v>
      </c>
      <c r="AA1537" s="72">
        <v>74.188000000000002</v>
      </c>
      <c r="AB1537" s="4">
        <v>3.4000000000000002E-2</v>
      </c>
      <c r="AD1537" s="1">
        <f t="shared" si="23"/>
        <v>19025.395</v>
      </c>
    </row>
    <row r="1538" spans="1:30" x14ac:dyDescent="0.3">
      <c r="A1538" s="65">
        <v>1537</v>
      </c>
      <c r="B1538" s="66" t="s">
        <v>323</v>
      </c>
      <c r="C1538" s="70" t="s">
        <v>130</v>
      </c>
      <c r="D1538" s="71">
        <v>7</v>
      </c>
      <c r="E1538" s="71">
        <v>921</v>
      </c>
      <c r="F1538" s="71">
        <v>2045</v>
      </c>
      <c r="G1538" s="72">
        <v>84011.868000000002</v>
      </c>
      <c r="H1538" s="72">
        <v>85947.884000000005</v>
      </c>
      <c r="I1538" s="72">
        <v>88291.307000000001</v>
      </c>
      <c r="J1538" s="72">
        <v>90484.13</v>
      </c>
      <c r="K1538" s="72">
        <v>91961.353000000003</v>
      </c>
      <c r="L1538" s="72">
        <v>92705.320999999996</v>
      </c>
      <c r="M1538" s="72">
        <v>91843.683000000005</v>
      </c>
      <c r="N1538" s="72">
        <v>92487.932000000001</v>
      </c>
      <c r="O1538" s="72">
        <v>89202.524000000005</v>
      </c>
      <c r="P1538" s="72">
        <v>85195.937999999995</v>
      </c>
      <c r="Q1538" s="72">
        <v>79873.570999999996</v>
      </c>
      <c r="R1538" s="72">
        <v>73134.055999999997</v>
      </c>
      <c r="S1538" s="72">
        <v>62375.786999999997</v>
      </c>
      <c r="T1538" s="72">
        <v>48450.86</v>
      </c>
      <c r="U1538" s="72">
        <v>35630.894</v>
      </c>
      <c r="V1538" s="72">
        <v>24053.651000000002</v>
      </c>
      <c r="W1538" s="72">
        <v>14041.312</v>
      </c>
      <c r="X1538" s="72">
        <v>6409.1750000000002</v>
      </c>
      <c r="Y1538" s="72">
        <v>2149.4450000000002</v>
      </c>
      <c r="Z1538" s="72">
        <v>474.55500000000001</v>
      </c>
      <c r="AA1538" s="72">
        <v>88.56</v>
      </c>
      <c r="AB1538" s="4">
        <v>5.8000000000000003E-2</v>
      </c>
      <c r="AD1538" s="1">
        <f t="shared" si="23"/>
        <v>23163.105000000003</v>
      </c>
    </row>
    <row r="1539" spans="1:30" x14ac:dyDescent="0.3">
      <c r="A1539" s="65">
        <v>1538</v>
      </c>
      <c r="B1539" s="66" t="s">
        <v>323</v>
      </c>
      <c r="C1539" s="70" t="s">
        <v>130</v>
      </c>
      <c r="D1539" s="71">
        <v>7</v>
      </c>
      <c r="E1539" s="71">
        <v>921</v>
      </c>
      <c r="F1539" s="71">
        <v>2050</v>
      </c>
      <c r="G1539" s="72">
        <v>81632.664000000004</v>
      </c>
      <c r="H1539" s="72">
        <v>83554.316000000006</v>
      </c>
      <c r="I1539" s="72">
        <v>85629.504000000001</v>
      </c>
      <c r="J1539" s="72">
        <v>87794.36</v>
      </c>
      <c r="K1539" s="72">
        <v>89598.618000000002</v>
      </c>
      <c r="L1539" s="72">
        <v>90902.956999999995</v>
      </c>
      <c r="M1539" s="72">
        <v>91641.531000000003</v>
      </c>
      <c r="N1539" s="72">
        <v>90690.130999999994</v>
      </c>
      <c r="O1539" s="72">
        <v>91100.540999999997</v>
      </c>
      <c r="P1539" s="72">
        <v>87391.732999999993</v>
      </c>
      <c r="Q1539" s="72">
        <v>82702.985000000001</v>
      </c>
      <c r="R1539" s="72">
        <v>76409.735000000001</v>
      </c>
      <c r="S1539" s="72">
        <v>68305.332999999999</v>
      </c>
      <c r="T1539" s="72">
        <v>56063.235999999997</v>
      </c>
      <c r="U1539" s="72">
        <v>40894.936000000002</v>
      </c>
      <c r="V1539" s="72">
        <v>27433.727999999999</v>
      </c>
      <c r="W1539" s="72">
        <v>16286.319</v>
      </c>
      <c r="X1539" s="72">
        <v>7812.6580000000004</v>
      </c>
      <c r="Y1539" s="72">
        <v>2691.152</v>
      </c>
      <c r="Z1539" s="72">
        <v>629.21299999999997</v>
      </c>
      <c r="AA1539" s="72">
        <v>107.212</v>
      </c>
      <c r="AB1539" s="4">
        <v>9.2999999999999999E-2</v>
      </c>
      <c r="AD1539" s="1">
        <f t="shared" ref="AD1539:AD1602" si="24">SUM(W1539:AB1539)</f>
        <v>27526.647000000001</v>
      </c>
    </row>
    <row r="1540" spans="1:30" x14ac:dyDescent="0.3">
      <c r="A1540" s="65">
        <v>1539</v>
      </c>
      <c r="B1540" s="66" t="s">
        <v>323</v>
      </c>
      <c r="C1540" s="70" t="s">
        <v>130</v>
      </c>
      <c r="D1540" s="71">
        <v>7</v>
      </c>
      <c r="E1540" s="71">
        <v>921</v>
      </c>
      <c r="F1540" s="71">
        <v>2055</v>
      </c>
      <c r="G1540" s="72">
        <v>78912.87</v>
      </c>
      <c r="H1540" s="72">
        <v>81224.402000000002</v>
      </c>
      <c r="I1540" s="72">
        <v>83262.820000000007</v>
      </c>
      <c r="J1540" s="72">
        <v>85167.482000000004</v>
      </c>
      <c r="K1540" s="72">
        <v>86968.274999999994</v>
      </c>
      <c r="L1540" s="72">
        <v>88611.582999999999</v>
      </c>
      <c r="M1540" s="72">
        <v>89912.082999999999</v>
      </c>
      <c r="N1540" s="72">
        <v>90560.380999999994</v>
      </c>
      <c r="O1540" s="72">
        <v>89414.657999999996</v>
      </c>
      <c r="P1540" s="72">
        <v>89363.262000000002</v>
      </c>
      <c r="Q1540" s="72">
        <v>84973.923999999999</v>
      </c>
      <c r="R1540" s="72">
        <v>79283.114000000001</v>
      </c>
      <c r="S1540" s="72">
        <v>71564.296000000002</v>
      </c>
      <c r="T1540" s="72">
        <v>61672.55</v>
      </c>
      <c r="U1540" s="72">
        <v>47701.334000000003</v>
      </c>
      <c r="V1540" s="72">
        <v>31840.280999999999</v>
      </c>
      <c r="W1540" s="72">
        <v>18800.504000000001</v>
      </c>
      <c r="X1540" s="72">
        <v>9222.7510000000002</v>
      </c>
      <c r="Y1540" s="72">
        <v>3359.5169999999998</v>
      </c>
      <c r="Z1540" s="72">
        <v>811.33799999999997</v>
      </c>
      <c r="AA1540" s="72">
        <v>137.26300000000001</v>
      </c>
      <c r="AB1540" s="4">
        <v>0.13500000000000001</v>
      </c>
      <c r="AD1540" s="1">
        <f t="shared" si="24"/>
        <v>32331.507999999998</v>
      </c>
    </row>
    <row r="1541" spans="1:30" x14ac:dyDescent="0.3">
      <c r="A1541" s="65">
        <v>1540</v>
      </c>
      <c r="B1541" s="66" t="s">
        <v>323</v>
      </c>
      <c r="C1541" s="70" t="s">
        <v>130</v>
      </c>
      <c r="D1541" s="71">
        <v>7</v>
      </c>
      <c r="E1541" s="71">
        <v>921</v>
      </c>
      <c r="F1541" s="71">
        <v>2060</v>
      </c>
      <c r="G1541" s="72">
        <v>76087.221000000005</v>
      </c>
      <c r="H1541" s="72">
        <v>78548.186000000002</v>
      </c>
      <c r="I1541" s="72">
        <v>80956.365000000005</v>
      </c>
      <c r="J1541" s="72">
        <v>82833.519</v>
      </c>
      <c r="K1541" s="72">
        <v>84397.955000000002</v>
      </c>
      <c r="L1541" s="72">
        <v>86050.930999999997</v>
      </c>
      <c r="M1541" s="72">
        <v>87692.786999999997</v>
      </c>
      <c r="N1541" s="72">
        <v>88911.012000000002</v>
      </c>
      <c r="O1541" s="72">
        <v>89365.945999999996</v>
      </c>
      <c r="P1541" s="72">
        <v>87813.495999999999</v>
      </c>
      <c r="Q1541" s="72">
        <v>87032.37</v>
      </c>
      <c r="R1541" s="72">
        <v>81642.737999999998</v>
      </c>
      <c r="S1541" s="72">
        <v>74482.308999999994</v>
      </c>
      <c r="T1541" s="72">
        <v>64882.493999999999</v>
      </c>
      <c r="U1541" s="72">
        <v>52827.891000000003</v>
      </c>
      <c r="V1541" s="72">
        <v>37553.097999999998</v>
      </c>
      <c r="W1541" s="72">
        <v>22138.937999999998</v>
      </c>
      <c r="X1541" s="72">
        <v>10804.694</v>
      </c>
      <c r="Y1541" s="72">
        <v>4056.63</v>
      </c>
      <c r="Z1541" s="72">
        <v>1049.1379999999999</v>
      </c>
      <c r="AA1541" s="72">
        <v>182.38300000000001</v>
      </c>
      <c r="AB1541" s="4">
        <v>0.17499999999999999</v>
      </c>
      <c r="AD1541" s="1">
        <f t="shared" si="24"/>
        <v>38231.957999999999</v>
      </c>
    </row>
    <row r="1542" spans="1:30" x14ac:dyDescent="0.3">
      <c r="A1542" s="65">
        <v>1541</v>
      </c>
      <c r="B1542" s="66" t="s">
        <v>323</v>
      </c>
      <c r="C1542" s="70" t="s">
        <v>130</v>
      </c>
      <c r="D1542" s="71">
        <v>7</v>
      </c>
      <c r="E1542" s="71">
        <v>921</v>
      </c>
      <c r="F1542" s="71">
        <v>2065</v>
      </c>
      <c r="G1542" s="72">
        <v>73534.75</v>
      </c>
      <c r="H1542" s="72">
        <v>75763.349000000002</v>
      </c>
      <c r="I1542" s="72">
        <v>78303.683000000005</v>
      </c>
      <c r="J1542" s="72">
        <v>80558.87</v>
      </c>
      <c r="K1542" s="72">
        <v>82119.141000000003</v>
      </c>
      <c r="L1542" s="72">
        <v>83549.664000000004</v>
      </c>
      <c r="M1542" s="72">
        <v>85206.644</v>
      </c>
      <c r="N1542" s="72">
        <v>86775.900999999998</v>
      </c>
      <c r="O1542" s="72">
        <v>87813.305999999997</v>
      </c>
      <c r="P1542" s="72">
        <v>87866.599000000002</v>
      </c>
      <c r="Q1542" s="72">
        <v>85662.948999999993</v>
      </c>
      <c r="R1542" s="72">
        <v>83811.995999999999</v>
      </c>
      <c r="S1542" s="72">
        <v>76961.266000000003</v>
      </c>
      <c r="T1542" s="72">
        <v>67843.260999999999</v>
      </c>
      <c r="U1542" s="72">
        <v>55924.144999999997</v>
      </c>
      <c r="V1542" s="72">
        <v>41983.165000000001</v>
      </c>
      <c r="W1542" s="72">
        <v>26486.722000000002</v>
      </c>
      <c r="X1542" s="72">
        <v>12961.798000000001</v>
      </c>
      <c r="Y1542" s="72">
        <v>4837.7190000000001</v>
      </c>
      <c r="Z1542" s="72">
        <v>1304.4369999999999</v>
      </c>
      <c r="AA1542" s="72">
        <v>247.58</v>
      </c>
      <c r="AB1542" s="4" t="s">
        <v>291</v>
      </c>
      <c r="AD1542" s="1">
        <f t="shared" si="24"/>
        <v>45838.256000000001</v>
      </c>
    </row>
    <row r="1543" spans="1:30" x14ac:dyDescent="0.3">
      <c r="A1543" s="65">
        <v>1542</v>
      </c>
      <c r="B1543" s="66" t="s">
        <v>323</v>
      </c>
      <c r="C1543" s="70" t="s">
        <v>130</v>
      </c>
      <c r="D1543" s="71">
        <v>7</v>
      </c>
      <c r="E1543" s="71">
        <v>921</v>
      </c>
      <c r="F1543" s="71">
        <v>2070</v>
      </c>
      <c r="G1543" s="72">
        <v>71272.531000000003</v>
      </c>
      <c r="H1543" s="72">
        <v>73246.508000000002</v>
      </c>
      <c r="I1543" s="72">
        <v>75541.297999999995</v>
      </c>
      <c r="J1543" s="72">
        <v>77937.145000000004</v>
      </c>
      <c r="K1543" s="72">
        <v>79897.019</v>
      </c>
      <c r="L1543" s="72">
        <v>81336.481</v>
      </c>
      <c r="M1543" s="72">
        <v>82777.081000000006</v>
      </c>
      <c r="N1543" s="72">
        <v>84373.873999999996</v>
      </c>
      <c r="O1543" s="72">
        <v>85777.004000000001</v>
      </c>
      <c r="P1543" s="72">
        <v>86433.854000000007</v>
      </c>
      <c r="Q1543" s="72">
        <v>85844.982000000004</v>
      </c>
      <c r="R1543" s="72">
        <v>82673.006999999998</v>
      </c>
      <c r="S1543" s="72">
        <v>79258.247000000003</v>
      </c>
      <c r="T1543" s="72">
        <v>70441.710999999996</v>
      </c>
      <c r="U1543" s="72">
        <v>58848.156999999999</v>
      </c>
      <c r="V1543" s="72">
        <v>44800.375</v>
      </c>
      <c r="W1543" s="72">
        <v>29931.508000000002</v>
      </c>
      <c r="X1543" s="72">
        <v>15764.071</v>
      </c>
      <c r="Y1543" s="72">
        <v>5933.5119999999997</v>
      </c>
      <c r="Z1543" s="72">
        <v>1583.886</v>
      </c>
      <c r="AA1543" s="72">
        <v>322.49200000000002</v>
      </c>
      <c r="AB1543" s="4" t="s">
        <v>291</v>
      </c>
      <c r="AD1543" s="1">
        <f t="shared" si="24"/>
        <v>53535.468999999997</v>
      </c>
    </row>
    <row r="1544" spans="1:30" x14ac:dyDescent="0.3">
      <c r="A1544" s="65">
        <v>1543</v>
      </c>
      <c r="B1544" s="66" t="s">
        <v>323</v>
      </c>
      <c r="C1544" s="70" t="s">
        <v>130</v>
      </c>
      <c r="D1544" s="71">
        <v>7</v>
      </c>
      <c r="E1544" s="71">
        <v>921</v>
      </c>
      <c r="F1544" s="71">
        <v>2075</v>
      </c>
      <c r="G1544" s="72">
        <v>69191.308000000005</v>
      </c>
      <c r="H1544" s="72">
        <v>71015.11</v>
      </c>
      <c r="I1544" s="72">
        <v>73044.354000000007</v>
      </c>
      <c r="J1544" s="72">
        <v>75204.811000000002</v>
      </c>
      <c r="K1544" s="72">
        <v>77328.129000000001</v>
      </c>
      <c r="L1544" s="72">
        <v>79179.255000000005</v>
      </c>
      <c r="M1544" s="72">
        <v>80634.804000000004</v>
      </c>
      <c r="N1544" s="72">
        <v>82029.581999999995</v>
      </c>
      <c r="O1544" s="72">
        <v>83479.767999999996</v>
      </c>
      <c r="P1544" s="72">
        <v>84529.547999999995</v>
      </c>
      <c r="Q1544" s="72">
        <v>84578.865999999995</v>
      </c>
      <c r="R1544" s="72">
        <v>83033.841</v>
      </c>
      <c r="S1544" s="72">
        <v>78445.292000000001</v>
      </c>
      <c r="T1544" s="72">
        <v>72912.777000000002</v>
      </c>
      <c r="U1544" s="72">
        <v>61569.141000000003</v>
      </c>
      <c r="V1544" s="72">
        <v>47590.476999999999</v>
      </c>
      <c r="W1544" s="72">
        <v>32292.617999999999</v>
      </c>
      <c r="X1544" s="72">
        <v>18064.679</v>
      </c>
      <c r="Y1544" s="72">
        <v>7371.6769999999997</v>
      </c>
      <c r="Z1544" s="72">
        <v>2000.548</v>
      </c>
      <c r="AA1544" s="72">
        <v>403.95800000000003</v>
      </c>
      <c r="AB1544" s="4" t="s">
        <v>291</v>
      </c>
      <c r="AD1544" s="1">
        <f t="shared" si="24"/>
        <v>60133.48</v>
      </c>
    </row>
    <row r="1545" spans="1:30" x14ac:dyDescent="0.3">
      <c r="A1545" s="65">
        <v>1544</v>
      </c>
      <c r="B1545" s="66" t="s">
        <v>323</v>
      </c>
      <c r="C1545" s="70" t="s">
        <v>130</v>
      </c>
      <c r="D1545" s="71">
        <v>7</v>
      </c>
      <c r="E1545" s="71">
        <v>921</v>
      </c>
      <c r="F1545" s="71">
        <v>2080</v>
      </c>
      <c r="G1545" s="72">
        <v>67131.418999999994</v>
      </c>
      <c r="H1545" s="72">
        <v>68961.044999999998</v>
      </c>
      <c r="I1545" s="72">
        <v>70831.335999999996</v>
      </c>
      <c r="J1545" s="72">
        <v>72736.122000000003</v>
      </c>
      <c r="K1545" s="72">
        <v>74647.120999999999</v>
      </c>
      <c r="L1545" s="72">
        <v>76673.775999999998</v>
      </c>
      <c r="M1545" s="72">
        <v>78544.02</v>
      </c>
      <c r="N1545" s="72">
        <v>79964.831999999995</v>
      </c>
      <c r="O1545" s="72">
        <v>81234.31</v>
      </c>
      <c r="P1545" s="72">
        <v>82361.845000000001</v>
      </c>
      <c r="Q1545" s="72">
        <v>82845.278999999995</v>
      </c>
      <c r="R1545" s="72">
        <v>81985.731</v>
      </c>
      <c r="S1545" s="72">
        <v>79039.816000000006</v>
      </c>
      <c r="T1545" s="72">
        <v>72521.938999999998</v>
      </c>
      <c r="U1545" s="72">
        <v>64194.991000000002</v>
      </c>
      <c r="V1545" s="72">
        <v>50311.487000000001</v>
      </c>
      <c r="W1545" s="72">
        <v>34714.315000000002</v>
      </c>
      <c r="X1545" s="72">
        <v>19743.382000000001</v>
      </c>
      <c r="Y1545" s="72">
        <v>8587.42</v>
      </c>
      <c r="Z1545" s="72">
        <v>2542.7739999999999</v>
      </c>
      <c r="AA1545" s="72">
        <v>521.72400000000005</v>
      </c>
      <c r="AB1545" s="4" t="s">
        <v>291</v>
      </c>
      <c r="AD1545" s="1">
        <f t="shared" si="24"/>
        <v>66109.615000000005</v>
      </c>
    </row>
    <row r="1546" spans="1:30" x14ac:dyDescent="0.3">
      <c r="A1546" s="65">
        <v>1545</v>
      </c>
      <c r="B1546" s="66" t="s">
        <v>323</v>
      </c>
      <c r="C1546" s="70" t="s">
        <v>130</v>
      </c>
      <c r="D1546" s="71">
        <v>7</v>
      </c>
      <c r="E1546" s="71">
        <v>921</v>
      </c>
      <c r="F1546" s="71">
        <v>2085</v>
      </c>
      <c r="G1546" s="72">
        <v>65070.94</v>
      </c>
      <c r="H1546" s="72">
        <v>66925.582999999999</v>
      </c>
      <c r="I1546" s="72">
        <v>68794.767000000007</v>
      </c>
      <c r="J1546" s="72">
        <v>70550.212</v>
      </c>
      <c r="K1546" s="72">
        <v>72227.349000000002</v>
      </c>
      <c r="L1546" s="72">
        <v>74053.626999999993</v>
      </c>
      <c r="M1546" s="72">
        <v>76102.252999999997</v>
      </c>
      <c r="N1546" s="72">
        <v>77945.38</v>
      </c>
      <c r="O1546" s="72">
        <v>79258.02</v>
      </c>
      <c r="P1546" s="72">
        <v>80237.846999999994</v>
      </c>
      <c r="Q1546" s="72">
        <v>80846.354999999996</v>
      </c>
      <c r="R1546" s="72">
        <v>80478.195000000007</v>
      </c>
      <c r="S1546" s="72">
        <v>78286.008000000002</v>
      </c>
      <c r="T1546" s="72">
        <v>73415.028999999995</v>
      </c>
      <c r="U1546" s="72">
        <v>64311.461000000003</v>
      </c>
      <c r="V1546" s="72">
        <v>52979.514000000003</v>
      </c>
      <c r="W1546" s="72">
        <v>37194.334999999999</v>
      </c>
      <c r="X1546" s="72">
        <v>21530.833999999999</v>
      </c>
      <c r="Y1546" s="72">
        <v>9532.5290000000005</v>
      </c>
      <c r="Z1546" s="72">
        <v>3018.739</v>
      </c>
      <c r="AA1546" s="72">
        <v>675.16300000000001</v>
      </c>
      <c r="AB1546" s="4" t="s">
        <v>291</v>
      </c>
      <c r="AD1546" s="1">
        <f t="shared" si="24"/>
        <v>71951.599999999991</v>
      </c>
    </row>
    <row r="1547" spans="1:30" x14ac:dyDescent="0.3">
      <c r="A1547" s="65">
        <v>1546</v>
      </c>
      <c r="B1547" s="66" t="s">
        <v>323</v>
      </c>
      <c r="C1547" s="70" t="s">
        <v>130</v>
      </c>
      <c r="D1547" s="71">
        <v>7</v>
      </c>
      <c r="E1547" s="71">
        <v>921</v>
      </c>
      <c r="F1547" s="71">
        <v>2090</v>
      </c>
      <c r="G1547" s="72">
        <v>62975.444000000003</v>
      </c>
      <c r="H1547" s="72">
        <v>64887.417000000001</v>
      </c>
      <c r="I1547" s="72">
        <v>66775.918999999994</v>
      </c>
      <c r="J1547" s="72">
        <v>68539.214999999997</v>
      </c>
      <c r="K1547" s="72">
        <v>70087.850000000006</v>
      </c>
      <c r="L1547" s="72">
        <v>71690.94</v>
      </c>
      <c r="M1547" s="72">
        <v>73541.986000000004</v>
      </c>
      <c r="N1547" s="72">
        <v>75571.183000000005</v>
      </c>
      <c r="O1547" s="72">
        <v>77319.320999999996</v>
      </c>
      <c r="P1547" s="72">
        <v>78372.872000000003</v>
      </c>
      <c r="Q1547" s="72">
        <v>78884.409</v>
      </c>
      <c r="R1547" s="72">
        <v>78711.572</v>
      </c>
      <c r="S1547" s="72">
        <v>77099.97</v>
      </c>
      <c r="T1547" s="72">
        <v>73071.553</v>
      </c>
      <c r="U1547" s="72">
        <v>65581.716</v>
      </c>
      <c r="V1547" s="72">
        <v>53649.152999999998</v>
      </c>
      <c r="W1547" s="72">
        <v>39706.495000000003</v>
      </c>
      <c r="X1547" s="72">
        <v>23500.272000000001</v>
      </c>
      <c r="Y1547" s="72">
        <v>10604.218999999999</v>
      </c>
      <c r="Z1547" s="72">
        <v>3429.0450000000001</v>
      </c>
      <c r="AA1547" s="72">
        <v>829.69200000000001</v>
      </c>
      <c r="AB1547" s="4" t="s">
        <v>291</v>
      </c>
      <c r="AD1547" s="1">
        <f t="shared" si="24"/>
        <v>78069.722999999998</v>
      </c>
    </row>
    <row r="1548" spans="1:30" x14ac:dyDescent="0.3">
      <c r="A1548" s="65">
        <v>1547</v>
      </c>
      <c r="B1548" s="66" t="s">
        <v>323</v>
      </c>
      <c r="C1548" s="70" t="s">
        <v>130</v>
      </c>
      <c r="D1548" s="71">
        <v>7</v>
      </c>
      <c r="E1548" s="71">
        <v>921</v>
      </c>
      <c r="F1548" s="71">
        <v>2095</v>
      </c>
      <c r="G1548" s="72">
        <v>61057.321000000004</v>
      </c>
      <c r="H1548" s="72">
        <v>62811.966</v>
      </c>
      <c r="I1548" s="72">
        <v>64752.77</v>
      </c>
      <c r="J1548" s="72">
        <v>66544.694000000003</v>
      </c>
      <c r="K1548" s="72">
        <v>68120.774000000005</v>
      </c>
      <c r="L1548" s="72">
        <v>69604.87</v>
      </c>
      <c r="M1548" s="72">
        <v>71234.298999999999</v>
      </c>
      <c r="N1548" s="72">
        <v>73073.111999999994</v>
      </c>
      <c r="O1548" s="72">
        <v>75020.259000000005</v>
      </c>
      <c r="P1548" s="72">
        <v>76533.726999999999</v>
      </c>
      <c r="Q1548" s="72">
        <v>77163.403000000006</v>
      </c>
      <c r="R1548" s="72">
        <v>76965.054000000004</v>
      </c>
      <c r="S1548" s="72">
        <v>75648.668999999994</v>
      </c>
      <c r="T1548" s="72">
        <v>72307.952000000005</v>
      </c>
      <c r="U1548" s="72">
        <v>65731.668000000005</v>
      </c>
      <c r="V1548" s="72">
        <v>55258.080999999998</v>
      </c>
      <c r="W1548" s="72">
        <v>40763.642</v>
      </c>
      <c r="X1548" s="72">
        <v>25506.392</v>
      </c>
      <c r="Y1548" s="72">
        <v>11829.181</v>
      </c>
      <c r="Z1548" s="72">
        <v>3903.665</v>
      </c>
      <c r="AA1548" s="72">
        <v>978.96699999999998</v>
      </c>
      <c r="AB1548" s="4" t="s">
        <v>291</v>
      </c>
      <c r="AD1548" s="1">
        <f t="shared" si="24"/>
        <v>82981.846999999994</v>
      </c>
    </row>
    <row r="1549" spans="1:30" x14ac:dyDescent="0.3">
      <c r="A1549" s="65">
        <v>1548</v>
      </c>
      <c r="B1549" s="66" t="s">
        <v>323</v>
      </c>
      <c r="C1549" s="70" t="s">
        <v>130</v>
      </c>
      <c r="D1549" s="71">
        <v>7</v>
      </c>
      <c r="E1549" s="71">
        <v>921</v>
      </c>
      <c r="F1549" s="71">
        <v>2100</v>
      </c>
      <c r="G1549" s="72">
        <v>59382.394</v>
      </c>
      <c r="H1549" s="72">
        <v>60912.237999999998</v>
      </c>
      <c r="I1549" s="72">
        <v>62691.862000000001</v>
      </c>
      <c r="J1549" s="72">
        <v>64545.413999999997</v>
      </c>
      <c r="K1549" s="72">
        <v>66169.270999999993</v>
      </c>
      <c r="L1549" s="72">
        <v>67689.293999999994</v>
      </c>
      <c r="M1549" s="72">
        <v>69200.176000000007</v>
      </c>
      <c r="N1549" s="72">
        <v>70823.394</v>
      </c>
      <c r="O1549" s="72">
        <v>72593.710000000006</v>
      </c>
      <c r="P1549" s="72">
        <v>74332.782000000007</v>
      </c>
      <c r="Q1549" s="72">
        <v>75463.523000000001</v>
      </c>
      <c r="R1549" s="72">
        <v>75450.039000000004</v>
      </c>
      <c r="S1549" s="72">
        <v>74214.407999999996</v>
      </c>
      <c r="T1549" s="72">
        <v>71301.328999999998</v>
      </c>
      <c r="U1549" s="72">
        <v>65526.09</v>
      </c>
      <c r="V1549" s="72">
        <v>55964.288</v>
      </c>
      <c r="W1549" s="72">
        <v>42582.124000000003</v>
      </c>
      <c r="X1549" s="72">
        <v>26678.856</v>
      </c>
      <c r="Y1549" s="72">
        <v>13108.833000000001</v>
      </c>
      <c r="Z1549" s="72">
        <v>4462.3540000000003</v>
      </c>
      <c r="AA1549" s="72">
        <v>1147.7190000000001</v>
      </c>
      <c r="AB1549" s="4" t="s">
        <v>291</v>
      </c>
      <c r="AD1549" s="1">
        <f t="shared" si="24"/>
        <v>87979.886000000013</v>
      </c>
    </row>
    <row r="1550" spans="1:30" x14ac:dyDescent="0.3">
      <c r="A1550" s="65">
        <v>1549</v>
      </c>
      <c r="B1550" s="66" t="s">
        <v>323</v>
      </c>
      <c r="C1550" s="70" t="s">
        <v>131</v>
      </c>
      <c r="D1550" s="71"/>
      <c r="E1550" s="71">
        <v>5500</v>
      </c>
      <c r="F1550" s="71">
        <v>2015</v>
      </c>
      <c r="G1550" s="72">
        <v>4003.2069999999999</v>
      </c>
      <c r="H1550" s="72">
        <v>3427.2809999999999</v>
      </c>
      <c r="I1550" s="72">
        <v>2811.538</v>
      </c>
      <c r="J1550" s="72">
        <v>2954.0230000000001</v>
      </c>
      <c r="K1550" s="72">
        <v>3391.7559999999999</v>
      </c>
      <c r="L1550" s="72">
        <v>3347.4119999999998</v>
      </c>
      <c r="M1550" s="72">
        <v>2727.6770000000001</v>
      </c>
      <c r="N1550" s="72">
        <v>2275.9</v>
      </c>
      <c r="O1550" s="72">
        <v>2004.77</v>
      </c>
      <c r="P1550" s="72">
        <v>1747.008</v>
      </c>
      <c r="Q1550" s="72">
        <v>1703.12</v>
      </c>
      <c r="R1550" s="72">
        <v>1330.7380000000001</v>
      </c>
      <c r="S1550" s="72">
        <v>940.81399999999996</v>
      </c>
      <c r="T1550" s="72">
        <v>461.44</v>
      </c>
      <c r="U1550" s="72">
        <v>325.988</v>
      </c>
      <c r="V1550" s="72">
        <v>303.99799999999999</v>
      </c>
      <c r="W1550" s="72">
        <v>139.48099999999999</v>
      </c>
      <c r="X1550" s="72">
        <v>64.09</v>
      </c>
      <c r="Y1550" s="72">
        <v>11.679</v>
      </c>
      <c r="Z1550" s="72">
        <v>1.8</v>
      </c>
      <c r="AA1550" s="72">
        <v>0.438</v>
      </c>
      <c r="AB1550" s="4">
        <v>1E-3</v>
      </c>
      <c r="AD1550" s="1">
        <f t="shared" si="24"/>
        <v>217.489</v>
      </c>
    </row>
    <row r="1551" spans="1:30" x14ac:dyDescent="0.3">
      <c r="A1551" s="65">
        <v>1550</v>
      </c>
      <c r="B1551" s="66" t="s">
        <v>323</v>
      </c>
      <c r="C1551" s="70" t="s">
        <v>131</v>
      </c>
      <c r="D1551" s="71"/>
      <c r="E1551" s="71">
        <v>5500</v>
      </c>
      <c r="F1551" s="71">
        <v>2020</v>
      </c>
      <c r="G1551" s="72">
        <v>3880.26</v>
      </c>
      <c r="H1551" s="72">
        <v>3980.9630000000002</v>
      </c>
      <c r="I1551" s="72">
        <v>3416.9070000000002</v>
      </c>
      <c r="J1551" s="72">
        <v>2788.4650000000001</v>
      </c>
      <c r="K1551" s="72">
        <v>2913.1080000000002</v>
      </c>
      <c r="L1551" s="72">
        <v>3341.4189999999999</v>
      </c>
      <c r="M1551" s="72">
        <v>3292.152</v>
      </c>
      <c r="N1551" s="72">
        <v>2672.0129999999999</v>
      </c>
      <c r="O1551" s="72">
        <v>2218.569</v>
      </c>
      <c r="P1551" s="72">
        <v>1939.5709999999999</v>
      </c>
      <c r="Q1551" s="72">
        <v>1665.9590000000001</v>
      </c>
      <c r="R1551" s="72">
        <v>1585.7270000000001</v>
      </c>
      <c r="S1551" s="72">
        <v>1191.231</v>
      </c>
      <c r="T1551" s="72">
        <v>793.62</v>
      </c>
      <c r="U1551" s="72">
        <v>356.49099999999999</v>
      </c>
      <c r="V1551" s="72">
        <v>222.453</v>
      </c>
      <c r="W1551" s="72">
        <v>169.47499999999999</v>
      </c>
      <c r="X1551" s="72">
        <v>60.036999999999999</v>
      </c>
      <c r="Y1551" s="72">
        <v>21.315999999999999</v>
      </c>
      <c r="Z1551" s="72">
        <v>2.7970000000000002</v>
      </c>
      <c r="AA1551" s="72">
        <v>0.36199999999999999</v>
      </c>
      <c r="AB1551" s="4">
        <v>8.0000000000000002E-3</v>
      </c>
      <c r="AD1551" s="1">
        <f t="shared" si="24"/>
        <v>253.995</v>
      </c>
    </row>
    <row r="1552" spans="1:30" x14ac:dyDescent="0.3">
      <c r="A1552" s="65">
        <v>1551</v>
      </c>
      <c r="B1552" s="66" t="s">
        <v>323</v>
      </c>
      <c r="C1552" s="70" t="s">
        <v>131</v>
      </c>
      <c r="D1552" s="71"/>
      <c r="E1552" s="71">
        <v>5500</v>
      </c>
      <c r="F1552" s="71">
        <v>2025</v>
      </c>
      <c r="G1552" s="72">
        <v>3613.9940000000001</v>
      </c>
      <c r="H1552" s="72">
        <v>3860.4760000000001</v>
      </c>
      <c r="I1552" s="72">
        <v>3970.181</v>
      </c>
      <c r="J1552" s="72">
        <v>3392.895</v>
      </c>
      <c r="K1552" s="72">
        <v>2749.078</v>
      </c>
      <c r="L1552" s="72">
        <v>2868.0160000000001</v>
      </c>
      <c r="M1552" s="72">
        <v>3289.5680000000002</v>
      </c>
      <c r="N1552" s="72">
        <v>3231.5390000000002</v>
      </c>
      <c r="O1552" s="72">
        <v>2610.5810000000001</v>
      </c>
      <c r="P1552" s="72">
        <v>2151.183</v>
      </c>
      <c r="Q1552" s="72">
        <v>1854.087</v>
      </c>
      <c r="R1552" s="72">
        <v>1556.1769999999999</v>
      </c>
      <c r="S1552" s="72">
        <v>1423.998</v>
      </c>
      <c r="T1552" s="72">
        <v>1009.785</v>
      </c>
      <c r="U1552" s="72">
        <v>617.54300000000001</v>
      </c>
      <c r="V1552" s="72">
        <v>244.916</v>
      </c>
      <c r="W1552" s="72">
        <v>126.13200000000001</v>
      </c>
      <c r="X1552" s="72">
        <v>73.763999999999996</v>
      </c>
      <c r="Y1552" s="72">
        <v>19.991</v>
      </c>
      <c r="Z1552" s="72">
        <v>5.1550000000000002</v>
      </c>
      <c r="AA1552" s="72">
        <v>0.50800000000000001</v>
      </c>
      <c r="AB1552" s="4">
        <v>1.9E-2</v>
      </c>
      <c r="AD1552" s="1">
        <f t="shared" si="24"/>
        <v>225.56900000000002</v>
      </c>
    </row>
    <row r="1553" spans="1:30" x14ac:dyDescent="0.3">
      <c r="A1553" s="65">
        <v>1552</v>
      </c>
      <c r="B1553" s="66" t="s">
        <v>323</v>
      </c>
      <c r="C1553" s="70" t="s">
        <v>131</v>
      </c>
      <c r="D1553" s="71"/>
      <c r="E1553" s="71">
        <v>5500</v>
      </c>
      <c r="F1553" s="71">
        <v>2030</v>
      </c>
      <c r="G1553" s="72">
        <v>3410.4560000000001</v>
      </c>
      <c r="H1553" s="72">
        <v>3596.9520000000002</v>
      </c>
      <c r="I1553" s="72">
        <v>3850.5210000000002</v>
      </c>
      <c r="J1553" s="72">
        <v>3945.576</v>
      </c>
      <c r="K1553" s="72">
        <v>3351.8009999999999</v>
      </c>
      <c r="L1553" s="72">
        <v>2706.1480000000001</v>
      </c>
      <c r="M1553" s="72">
        <v>2823.3850000000002</v>
      </c>
      <c r="N1553" s="72">
        <v>3233.5540000000001</v>
      </c>
      <c r="O1553" s="72">
        <v>3163.578</v>
      </c>
      <c r="P1553" s="72">
        <v>2537.194</v>
      </c>
      <c r="Q1553" s="72">
        <v>2061.6120000000001</v>
      </c>
      <c r="R1553" s="72">
        <v>1736.922</v>
      </c>
      <c r="S1553" s="72">
        <v>1403.239</v>
      </c>
      <c r="T1553" s="72">
        <v>1212.347</v>
      </c>
      <c r="U1553" s="72">
        <v>790.78899999999999</v>
      </c>
      <c r="V1553" s="72">
        <v>428.714</v>
      </c>
      <c r="W1553" s="72">
        <v>140.285</v>
      </c>
      <c r="X1553" s="72">
        <v>56.395000000000003</v>
      </c>
      <c r="Y1553" s="72">
        <v>24.681000000000001</v>
      </c>
      <c r="Z1553" s="72">
        <v>4.8280000000000003</v>
      </c>
      <c r="AA1553" s="72">
        <v>0.90600000000000003</v>
      </c>
      <c r="AB1553" s="4">
        <v>4.9000000000000002E-2</v>
      </c>
      <c r="AD1553" s="1">
        <f t="shared" si="24"/>
        <v>227.14400000000003</v>
      </c>
    </row>
    <row r="1554" spans="1:30" x14ac:dyDescent="0.3">
      <c r="A1554" s="65">
        <v>1553</v>
      </c>
      <c r="B1554" s="66" t="s">
        <v>323</v>
      </c>
      <c r="C1554" s="70" t="s">
        <v>131</v>
      </c>
      <c r="D1554" s="71"/>
      <c r="E1554" s="71">
        <v>5500</v>
      </c>
      <c r="F1554" s="71">
        <v>2035</v>
      </c>
      <c r="G1554" s="72">
        <v>3410.9830000000002</v>
      </c>
      <c r="H1554" s="72">
        <v>3395.3209999999999</v>
      </c>
      <c r="I1554" s="72">
        <v>3587.8589999999999</v>
      </c>
      <c r="J1554" s="72">
        <v>3826.819</v>
      </c>
      <c r="K1554" s="72">
        <v>3903.1880000000001</v>
      </c>
      <c r="L1554" s="72">
        <v>3306.277</v>
      </c>
      <c r="M1554" s="72">
        <v>2664.2460000000001</v>
      </c>
      <c r="N1554" s="72">
        <v>2776.585</v>
      </c>
      <c r="O1554" s="72">
        <v>3170.37</v>
      </c>
      <c r="P1554" s="72">
        <v>3080.7919999999999</v>
      </c>
      <c r="Q1554" s="72">
        <v>2438.1489999999999</v>
      </c>
      <c r="R1554" s="72">
        <v>1937.866</v>
      </c>
      <c r="S1554" s="72">
        <v>1573.345</v>
      </c>
      <c r="T1554" s="72">
        <v>1202.8420000000001</v>
      </c>
      <c r="U1554" s="72">
        <v>957.37400000000002</v>
      </c>
      <c r="V1554" s="72">
        <v>555.88199999999995</v>
      </c>
      <c r="W1554" s="72">
        <v>249.75899999999999</v>
      </c>
      <c r="X1554" s="72">
        <v>63.470999999999997</v>
      </c>
      <c r="Y1554" s="72">
        <v>19.509</v>
      </c>
      <c r="Z1554" s="72">
        <v>5.9</v>
      </c>
      <c r="AA1554" s="72">
        <v>0.90900000000000003</v>
      </c>
      <c r="AB1554" s="4">
        <v>0.125</v>
      </c>
      <c r="AD1554" s="1">
        <f t="shared" si="24"/>
        <v>339.67299999999994</v>
      </c>
    </row>
    <row r="1555" spans="1:30" x14ac:dyDescent="0.3">
      <c r="A1555" s="65">
        <v>1554</v>
      </c>
      <c r="B1555" s="66" t="s">
        <v>323</v>
      </c>
      <c r="C1555" s="70" t="s">
        <v>131</v>
      </c>
      <c r="D1555" s="71"/>
      <c r="E1555" s="71">
        <v>5500</v>
      </c>
      <c r="F1555" s="71">
        <v>2040</v>
      </c>
      <c r="G1555" s="72">
        <v>3529.0889999999999</v>
      </c>
      <c r="H1555" s="72">
        <v>3396.9549999999999</v>
      </c>
      <c r="I1555" s="72">
        <v>3386.9430000000002</v>
      </c>
      <c r="J1555" s="72">
        <v>3565.2890000000002</v>
      </c>
      <c r="K1555" s="72">
        <v>3785.9380000000001</v>
      </c>
      <c r="L1555" s="72">
        <v>3855.8679999999999</v>
      </c>
      <c r="M1555" s="72">
        <v>3261.0569999999998</v>
      </c>
      <c r="N1555" s="72">
        <v>2621.1709999999998</v>
      </c>
      <c r="O1555" s="72">
        <v>2724.7739999999999</v>
      </c>
      <c r="P1555" s="72">
        <v>3092.8159999999998</v>
      </c>
      <c r="Q1555" s="72">
        <v>2967.7069999999999</v>
      </c>
      <c r="R1555" s="72">
        <v>2300.0349999999999</v>
      </c>
      <c r="S1555" s="72">
        <v>1764.0419999999999</v>
      </c>
      <c r="T1555" s="72">
        <v>1357.6690000000001</v>
      </c>
      <c r="U1555" s="72">
        <v>959.33699999999999</v>
      </c>
      <c r="V1555" s="72">
        <v>680.84100000000001</v>
      </c>
      <c r="W1555" s="72">
        <v>329.79599999999999</v>
      </c>
      <c r="X1555" s="72">
        <v>115.285</v>
      </c>
      <c r="Y1555" s="72">
        <v>22.039000000000001</v>
      </c>
      <c r="Z1555" s="72">
        <v>4.7839999999999998</v>
      </c>
      <c r="AA1555" s="72">
        <v>1.0549999999999999</v>
      </c>
      <c r="AB1555" s="4">
        <v>0.13800000000000001</v>
      </c>
      <c r="AD1555" s="1">
        <f t="shared" si="24"/>
        <v>473.09699999999998</v>
      </c>
    </row>
    <row r="1556" spans="1:30" x14ac:dyDescent="0.3">
      <c r="A1556" s="65">
        <v>1555</v>
      </c>
      <c r="B1556" s="66" t="s">
        <v>323</v>
      </c>
      <c r="C1556" s="70" t="s">
        <v>131</v>
      </c>
      <c r="D1556" s="71"/>
      <c r="E1556" s="71">
        <v>5500</v>
      </c>
      <c r="F1556" s="71">
        <v>2045</v>
      </c>
      <c r="G1556" s="72">
        <v>3601.4059999999999</v>
      </c>
      <c r="H1556" s="72">
        <v>3515.8319999999999</v>
      </c>
      <c r="I1556" s="72">
        <v>3388.9679999999998</v>
      </c>
      <c r="J1556" s="72">
        <v>3365.2919999999999</v>
      </c>
      <c r="K1556" s="72">
        <v>3526.2750000000001</v>
      </c>
      <c r="L1556" s="72">
        <v>3740.9</v>
      </c>
      <c r="M1556" s="72">
        <v>3808.558</v>
      </c>
      <c r="N1556" s="72">
        <v>3213.8319999999999</v>
      </c>
      <c r="O1556" s="72">
        <v>2574.239</v>
      </c>
      <c r="P1556" s="72">
        <v>2661.741</v>
      </c>
      <c r="Q1556" s="72">
        <v>2986.4360000000001</v>
      </c>
      <c r="R1556" s="72">
        <v>2808.723</v>
      </c>
      <c r="S1556" s="72">
        <v>2104.5100000000002</v>
      </c>
      <c r="T1556" s="72">
        <v>1532.809</v>
      </c>
      <c r="U1556" s="72">
        <v>1092.942</v>
      </c>
      <c r="V1556" s="72">
        <v>691.81100000000004</v>
      </c>
      <c r="W1556" s="72">
        <v>410.03300000000002</v>
      </c>
      <c r="X1556" s="72">
        <v>155.54300000000001</v>
      </c>
      <c r="Y1556" s="72">
        <v>40.801000000000002</v>
      </c>
      <c r="Z1556" s="72">
        <v>5.3719999999999999</v>
      </c>
      <c r="AA1556" s="72">
        <v>0.90900000000000003</v>
      </c>
      <c r="AB1556" s="4" t="s">
        <v>291</v>
      </c>
      <c r="AD1556" s="1">
        <f t="shared" si="24"/>
        <v>612.65800000000002</v>
      </c>
    </row>
    <row r="1557" spans="1:30" x14ac:dyDescent="0.3">
      <c r="A1557" s="65">
        <v>1556</v>
      </c>
      <c r="B1557" s="66" t="s">
        <v>323</v>
      </c>
      <c r="C1557" s="70" t="s">
        <v>131</v>
      </c>
      <c r="D1557" s="71"/>
      <c r="E1557" s="71">
        <v>5500</v>
      </c>
      <c r="F1557" s="71">
        <v>2050</v>
      </c>
      <c r="G1557" s="72">
        <v>3532.0680000000002</v>
      </c>
      <c r="H1557" s="72">
        <v>3588.9740000000002</v>
      </c>
      <c r="I1557" s="72">
        <v>3508.0549999999998</v>
      </c>
      <c r="J1557" s="72">
        <v>3367.7379999999998</v>
      </c>
      <c r="K1557" s="72">
        <v>3327.58</v>
      </c>
      <c r="L1557" s="72">
        <v>3483.5680000000002</v>
      </c>
      <c r="M1557" s="72">
        <v>3696.2579999999998</v>
      </c>
      <c r="N1557" s="72">
        <v>3757.9229999999998</v>
      </c>
      <c r="O1557" s="72">
        <v>3160.9929999999999</v>
      </c>
      <c r="P1557" s="72">
        <v>2517.0700000000002</v>
      </c>
      <c r="Q1557" s="72">
        <v>2575.6729999999998</v>
      </c>
      <c r="R1557" s="72">
        <v>2836.4679999999998</v>
      </c>
      <c r="S1557" s="72">
        <v>2583.7190000000001</v>
      </c>
      <c r="T1557" s="72">
        <v>1844.116</v>
      </c>
      <c r="U1557" s="72">
        <v>1248.1400000000001</v>
      </c>
      <c r="V1557" s="72">
        <v>800.18</v>
      </c>
      <c r="W1557" s="72">
        <v>425.88600000000002</v>
      </c>
      <c r="X1557" s="72">
        <v>196.952</v>
      </c>
      <c r="Y1557" s="72">
        <v>56.124000000000002</v>
      </c>
      <c r="Z1557" s="72">
        <v>10.058999999999999</v>
      </c>
      <c r="AA1557" s="72">
        <v>0.96</v>
      </c>
      <c r="AB1557" s="4" t="s">
        <v>291</v>
      </c>
      <c r="AD1557" s="1">
        <f t="shared" si="24"/>
        <v>689.98099999999999</v>
      </c>
    </row>
    <row r="1558" spans="1:30" x14ac:dyDescent="0.3">
      <c r="A1558" s="65">
        <v>1557</v>
      </c>
      <c r="B1558" s="66" t="s">
        <v>323</v>
      </c>
      <c r="C1558" s="70" t="s">
        <v>131</v>
      </c>
      <c r="D1558" s="71"/>
      <c r="E1558" s="71">
        <v>5500</v>
      </c>
      <c r="F1558" s="71">
        <v>2055</v>
      </c>
      <c r="G1558" s="72">
        <v>3370.8389999999999</v>
      </c>
      <c r="H1558" s="72">
        <v>3520.8829999999998</v>
      </c>
      <c r="I1558" s="72">
        <v>3581.6559999999999</v>
      </c>
      <c r="J1558" s="72">
        <v>3487.8380000000002</v>
      </c>
      <c r="K1558" s="72">
        <v>3332.0459999999998</v>
      </c>
      <c r="L1558" s="72">
        <v>3288.1379999999999</v>
      </c>
      <c r="M1558" s="72">
        <v>3443.3020000000001</v>
      </c>
      <c r="N1558" s="72">
        <v>3650.3240000000001</v>
      </c>
      <c r="O1558" s="72">
        <v>3701.4479999999999</v>
      </c>
      <c r="P1558" s="72">
        <v>3096.5160000000001</v>
      </c>
      <c r="Q1558" s="72">
        <v>2440.038</v>
      </c>
      <c r="R1558" s="72">
        <v>2454.9850000000001</v>
      </c>
      <c r="S1558" s="72">
        <v>2623.6410000000001</v>
      </c>
      <c r="T1558" s="72">
        <v>2282.614</v>
      </c>
      <c r="U1558" s="72">
        <v>1519.587</v>
      </c>
      <c r="V1558" s="72">
        <v>928.12099999999998</v>
      </c>
      <c r="W1558" s="72">
        <v>502.55</v>
      </c>
      <c r="X1558" s="72">
        <v>209.80699999999999</v>
      </c>
      <c r="Y1558" s="72">
        <v>71.97</v>
      </c>
      <c r="Z1558" s="72">
        <v>13.997999999999999</v>
      </c>
      <c r="AA1558" s="72">
        <v>1.6759999999999999</v>
      </c>
      <c r="AB1558" s="4" t="s">
        <v>291</v>
      </c>
      <c r="AD1558" s="1">
        <f t="shared" si="24"/>
        <v>800.00100000000009</v>
      </c>
    </row>
    <row r="1559" spans="1:30" x14ac:dyDescent="0.3">
      <c r="A1559" s="65">
        <v>1558</v>
      </c>
      <c r="B1559" s="66" t="s">
        <v>323</v>
      </c>
      <c r="C1559" s="70" t="s">
        <v>131</v>
      </c>
      <c r="D1559" s="71"/>
      <c r="E1559" s="71">
        <v>5500</v>
      </c>
      <c r="F1559" s="71">
        <v>2060</v>
      </c>
      <c r="G1559" s="72">
        <v>3221.7190000000001</v>
      </c>
      <c r="H1559" s="72">
        <v>3360.913</v>
      </c>
      <c r="I1559" s="72">
        <v>3514.1750000000002</v>
      </c>
      <c r="J1559" s="72">
        <v>3562.5630000000001</v>
      </c>
      <c r="K1559" s="72">
        <v>3453.8679999999999</v>
      </c>
      <c r="L1559" s="72">
        <v>3294.933</v>
      </c>
      <c r="M1559" s="72">
        <v>3251.6610000000001</v>
      </c>
      <c r="N1559" s="72">
        <v>3402.8629999999998</v>
      </c>
      <c r="O1559" s="72">
        <v>3599.652</v>
      </c>
      <c r="P1559" s="72">
        <v>3631.933</v>
      </c>
      <c r="Q1559" s="72">
        <v>3008.8609999999999</v>
      </c>
      <c r="R1559" s="72">
        <v>2332.2820000000002</v>
      </c>
      <c r="S1559" s="72">
        <v>2283.366</v>
      </c>
      <c r="T1559" s="72">
        <v>2336.2060000000001</v>
      </c>
      <c r="U1559" s="72">
        <v>1902.7149999999999</v>
      </c>
      <c r="V1559" s="72">
        <v>1148.1669999999999</v>
      </c>
      <c r="W1559" s="72">
        <v>595.07000000000005</v>
      </c>
      <c r="X1559" s="72">
        <v>253.751</v>
      </c>
      <c r="Y1559" s="72">
        <v>78.480999999999995</v>
      </c>
      <c r="Z1559" s="72">
        <v>18.055</v>
      </c>
      <c r="AA1559" s="72">
        <v>2.38</v>
      </c>
      <c r="AB1559" s="4" t="s">
        <v>291</v>
      </c>
      <c r="AD1559" s="1">
        <f t="shared" si="24"/>
        <v>947.73699999999997</v>
      </c>
    </row>
    <row r="1560" spans="1:30" x14ac:dyDescent="0.3">
      <c r="A1560" s="65">
        <v>1559</v>
      </c>
      <c r="B1560" s="66" t="s">
        <v>323</v>
      </c>
      <c r="C1560" s="70" t="s">
        <v>131</v>
      </c>
      <c r="D1560" s="71"/>
      <c r="E1560" s="71">
        <v>5500</v>
      </c>
      <c r="F1560" s="71">
        <v>2065</v>
      </c>
      <c r="G1560" s="72">
        <v>3151.3359999999998</v>
      </c>
      <c r="H1560" s="72">
        <v>3212.8809999999999</v>
      </c>
      <c r="I1560" s="72">
        <v>3354.8209999999999</v>
      </c>
      <c r="J1560" s="72">
        <v>3496.386</v>
      </c>
      <c r="K1560" s="72">
        <v>3530.4879999999998</v>
      </c>
      <c r="L1560" s="72">
        <v>3418.681</v>
      </c>
      <c r="M1560" s="72">
        <v>3260.9830000000002</v>
      </c>
      <c r="N1560" s="72">
        <v>3215.84</v>
      </c>
      <c r="O1560" s="72">
        <v>3359.0140000000001</v>
      </c>
      <c r="P1560" s="72">
        <v>3537.4589999999998</v>
      </c>
      <c r="Q1560" s="72">
        <v>3536.8440000000001</v>
      </c>
      <c r="R1560" s="72">
        <v>2885.7020000000002</v>
      </c>
      <c r="S1560" s="72">
        <v>2179.1030000000001</v>
      </c>
      <c r="T1560" s="72">
        <v>2049.877</v>
      </c>
      <c r="U1560" s="72">
        <v>1968.9570000000001</v>
      </c>
      <c r="V1560" s="72">
        <v>1459.9870000000001</v>
      </c>
      <c r="W1560" s="72">
        <v>751.92899999999997</v>
      </c>
      <c r="X1560" s="72">
        <v>308.04899999999998</v>
      </c>
      <c r="Y1560" s="72">
        <v>97.176000000000002</v>
      </c>
      <c r="Z1560" s="72">
        <v>20.038</v>
      </c>
      <c r="AA1560" s="72">
        <v>3.0790000000000002</v>
      </c>
      <c r="AB1560" s="4" t="s">
        <v>291</v>
      </c>
      <c r="AD1560" s="1">
        <f t="shared" si="24"/>
        <v>1180.271</v>
      </c>
    </row>
    <row r="1561" spans="1:30" x14ac:dyDescent="0.3">
      <c r="A1561" s="65">
        <v>1560</v>
      </c>
      <c r="B1561" s="66" t="s">
        <v>323</v>
      </c>
      <c r="C1561" s="70" t="s">
        <v>131</v>
      </c>
      <c r="D1561" s="71"/>
      <c r="E1561" s="71">
        <v>5500</v>
      </c>
      <c r="F1561" s="71">
        <v>2070</v>
      </c>
      <c r="G1561" s="72">
        <v>3133.154</v>
      </c>
      <c r="H1561" s="72">
        <v>3143.2890000000002</v>
      </c>
      <c r="I1561" s="72">
        <v>3207.357</v>
      </c>
      <c r="J1561" s="72">
        <v>3338.4009999999998</v>
      </c>
      <c r="K1561" s="72">
        <v>3466.5749999999998</v>
      </c>
      <c r="L1561" s="72">
        <v>3497.4720000000002</v>
      </c>
      <c r="M1561" s="72">
        <v>3386.8</v>
      </c>
      <c r="N1561" s="72">
        <v>3228.2069999999999</v>
      </c>
      <c r="O1561" s="72">
        <v>3177.8029999999999</v>
      </c>
      <c r="P1561" s="72">
        <v>3305.8180000000002</v>
      </c>
      <c r="Q1561" s="72">
        <v>3452.8969999999999</v>
      </c>
      <c r="R1561" s="72">
        <v>3403.16</v>
      </c>
      <c r="S1561" s="72">
        <v>2710.8890000000001</v>
      </c>
      <c r="T1561" s="72">
        <v>1970.9680000000001</v>
      </c>
      <c r="U1561" s="72">
        <v>1748.4760000000001</v>
      </c>
      <c r="V1561" s="72">
        <v>1534.9380000000001</v>
      </c>
      <c r="W1561" s="72">
        <v>976.69899999999996</v>
      </c>
      <c r="X1561" s="72">
        <v>399.60300000000001</v>
      </c>
      <c r="Y1561" s="72">
        <v>120.916</v>
      </c>
      <c r="Z1561" s="72">
        <v>25.248000000000001</v>
      </c>
      <c r="AA1561" s="72">
        <v>3.4860000000000002</v>
      </c>
      <c r="AB1561" s="4" t="s">
        <v>291</v>
      </c>
      <c r="AD1561" s="1">
        <f t="shared" si="24"/>
        <v>1525.952</v>
      </c>
    </row>
    <row r="1562" spans="1:30" x14ac:dyDescent="0.3">
      <c r="A1562" s="65">
        <v>1561</v>
      </c>
      <c r="B1562" s="66" t="s">
        <v>323</v>
      </c>
      <c r="C1562" s="70" t="s">
        <v>131</v>
      </c>
      <c r="D1562" s="71"/>
      <c r="E1562" s="71">
        <v>5500</v>
      </c>
      <c r="F1562" s="71">
        <v>2075</v>
      </c>
      <c r="G1562" s="72">
        <v>3110.3980000000001</v>
      </c>
      <c r="H1562" s="72">
        <v>3125.7249999999999</v>
      </c>
      <c r="I1562" s="72">
        <v>3138.2080000000001</v>
      </c>
      <c r="J1562" s="72">
        <v>3192.2190000000001</v>
      </c>
      <c r="K1562" s="72">
        <v>3310.9749999999999</v>
      </c>
      <c r="L1562" s="72">
        <v>3436.1759999999999</v>
      </c>
      <c r="M1562" s="72">
        <v>3467.8890000000001</v>
      </c>
      <c r="N1562" s="72">
        <v>3356.2809999999999</v>
      </c>
      <c r="O1562" s="72">
        <v>3193.69</v>
      </c>
      <c r="P1562" s="72">
        <v>3131.857</v>
      </c>
      <c r="Q1562" s="72">
        <v>3233.6489999999999</v>
      </c>
      <c r="R1562" s="72">
        <v>3333.4760000000001</v>
      </c>
      <c r="S1562" s="72">
        <v>3212.5650000000001</v>
      </c>
      <c r="T1562" s="72">
        <v>2472.1</v>
      </c>
      <c r="U1562" s="72">
        <v>1698.9169999999999</v>
      </c>
      <c r="V1562" s="72">
        <v>1385.3869999999999</v>
      </c>
      <c r="W1562" s="72">
        <v>1049.2919999999999</v>
      </c>
      <c r="X1562" s="72">
        <v>532.40300000000002</v>
      </c>
      <c r="Y1562" s="72">
        <v>161.15199999999999</v>
      </c>
      <c r="Z1562" s="72">
        <v>32.142000000000003</v>
      </c>
      <c r="AA1562" s="72">
        <v>4.3460000000000001</v>
      </c>
      <c r="AB1562" s="4" t="s">
        <v>291</v>
      </c>
      <c r="AD1562" s="1">
        <f t="shared" si="24"/>
        <v>1779.335</v>
      </c>
    </row>
    <row r="1563" spans="1:30" x14ac:dyDescent="0.3">
      <c r="A1563" s="65">
        <v>1562</v>
      </c>
      <c r="B1563" s="66" t="s">
        <v>323</v>
      </c>
      <c r="C1563" s="70" t="s">
        <v>131</v>
      </c>
      <c r="D1563" s="71"/>
      <c r="E1563" s="71">
        <v>5500</v>
      </c>
      <c r="F1563" s="71">
        <v>2080</v>
      </c>
      <c r="G1563" s="72">
        <v>3043.8270000000002</v>
      </c>
      <c r="H1563" s="72">
        <v>3103.5650000000001</v>
      </c>
      <c r="I1563" s="72">
        <v>3121.038</v>
      </c>
      <c r="J1563" s="72">
        <v>3124.2379999999998</v>
      </c>
      <c r="K1563" s="72">
        <v>3167.0650000000001</v>
      </c>
      <c r="L1563" s="72">
        <v>3283.4059999999999</v>
      </c>
      <c r="M1563" s="72">
        <v>3409.4009999999998</v>
      </c>
      <c r="N1563" s="72">
        <v>3439.9059999999999</v>
      </c>
      <c r="O1563" s="72">
        <v>3324.2950000000001</v>
      </c>
      <c r="P1563" s="72">
        <v>3152.085</v>
      </c>
      <c r="Q1563" s="72">
        <v>3069.848</v>
      </c>
      <c r="R1563" s="72">
        <v>3131.8270000000002</v>
      </c>
      <c r="S1563" s="72">
        <v>3163.0149999999999</v>
      </c>
      <c r="T1563" s="72">
        <v>2952.143</v>
      </c>
      <c r="U1563" s="72">
        <v>2156.8310000000001</v>
      </c>
      <c r="V1563" s="72">
        <v>1366.2950000000001</v>
      </c>
      <c r="W1563" s="72">
        <v>969.69500000000005</v>
      </c>
      <c r="X1563" s="72">
        <v>589.35699999999997</v>
      </c>
      <c r="Y1563" s="72">
        <v>220.74</v>
      </c>
      <c r="Z1563" s="72">
        <v>44.075000000000003</v>
      </c>
      <c r="AA1563" s="72">
        <v>5.5739999999999998</v>
      </c>
      <c r="AB1563" s="4" t="s">
        <v>291</v>
      </c>
      <c r="AD1563" s="1">
        <f t="shared" si="24"/>
        <v>1829.4410000000003</v>
      </c>
    </row>
    <row r="1564" spans="1:30" x14ac:dyDescent="0.3">
      <c r="A1564" s="65">
        <v>1563</v>
      </c>
      <c r="B1564" s="66" t="s">
        <v>323</v>
      </c>
      <c r="C1564" s="70" t="s">
        <v>131</v>
      </c>
      <c r="D1564" s="71"/>
      <c r="E1564" s="71">
        <v>5500</v>
      </c>
      <c r="F1564" s="71">
        <v>2085</v>
      </c>
      <c r="G1564" s="72">
        <v>2942.6779999999999</v>
      </c>
      <c r="H1564" s="72">
        <v>3037.578</v>
      </c>
      <c r="I1564" s="72">
        <v>3099.2489999999998</v>
      </c>
      <c r="J1564" s="72">
        <v>3108.165</v>
      </c>
      <c r="K1564" s="72">
        <v>3101.15</v>
      </c>
      <c r="L1564" s="72">
        <v>3142.12</v>
      </c>
      <c r="M1564" s="72">
        <v>3259.5909999999999</v>
      </c>
      <c r="N1564" s="72">
        <v>3384.5169999999998</v>
      </c>
      <c r="O1564" s="72">
        <v>3410.7220000000002</v>
      </c>
      <c r="P1564" s="72">
        <v>3285.5929999999998</v>
      </c>
      <c r="Q1564" s="72">
        <v>3095.8620000000001</v>
      </c>
      <c r="R1564" s="72">
        <v>2982.1689999999999</v>
      </c>
      <c r="S1564" s="72">
        <v>2986.0360000000001</v>
      </c>
      <c r="T1564" s="72">
        <v>2928.15</v>
      </c>
      <c r="U1564" s="72">
        <v>2603.5300000000002</v>
      </c>
      <c r="V1564" s="72">
        <v>1762.807</v>
      </c>
      <c r="W1564" s="72">
        <v>976.76099999999997</v>
      </c>
      <c r="X1564" s="72">
        <v>562.01400000000001</v>
      </c>
      <c r="Y1564" s="72">
        <v>253.096</v>
      </c>
      <c r="Z1564" s="72">
        <v>62.091000000000001</v>
      </c>
      <c r="AA1564" s="72">
        <v>7.6920000000000002</v>
      </c>
      <c r="AB1564" s="4">
        <v>0.28699999999999998</v>
      </c>
      <c r="AD1564" s="1">
        <f t="shared" si="24"/>
        <v>1861.941</v>
      </c>
    </row>
    <row r="1565" spans="1:30" x14ac:dyDescent="0.3">
      <c r="A1565" s="65">
        <v>1564</v>
      </c>
      <c r="B1565" s="66" t="s">
        <v>323</v>
      </c>
      <c r="C1565" s="70" t="s">
        <v>131</v>
      </c>
      <c r="D1565" s="71"/>
      <c r="E1565" s="71">
        <v>5500</v>
      </c>
      <c r="F1565" s="71">
        <v>2090</v>
      </c>
      <c r="G1565" s="72">
        <v>2839.4850000000001</v>
      </c>
      <c r="H1565" s="72">
        <v>2936.9969999999998</v>
      </c>
      <c r="I1565" s="72">
        <v>3033.6419999999998</v>
      </c>
      <c r="J1565" s="72">
        <v>3087.422</v>
      </c>
      <c r="K1565" s="72">
        <v>3086.9679999999998</v>
      </c>
      <c r="L1565" s="72">
        <v>3078.453</v>
      </c>
      <c r="M1565" s="72">
        <v>3120.9270000000001</v>
      </c>
      <c r="N1565" s="72">
        <v>3237.88</v>
      </c>
      <c r="O1565" s="72">
        <v>3358.739</v>
      </c>
      <c r="P1565" s="72">
        <v>3375.1959999999999</v>
      </c>
      <c r="Q1565" s="72">
        <v>3232.95</v>
      </c>
      <c r="R1565" s="72">
        <v>3015.9780000000001</v>
      </c>
      <c r="S1565" s="72">
        <v>2856.3119999999999</v>
      </c>
      <c r="T1565" s="72">
        <v>2783.94</v>
      </c>
      <c r="U1565" s="72">
        <v>2609.7150000000001</v>
      </c>
      <c r="V1565" s="72">
        <v>2159.989</v>
      </c>
      <c r="W1565" s="72">
        <v>1289.2339999999999</v>
      </c>
      <c r="X1565" s="72">
        <v>582.40700000000004</v>
      </c>
      <c r="Y1565" s="72">
        <v>250.91</v>
      </c>
      <c r="Z1565" s="72">
        <v>74.215000000000003</v>
      </c>
      <c r="AA1565" s="72">
        <v>11.018000000000001</v>
      </c>
      <c r="AB1565" s="4">
        <v>0.40799999999999997</v>
      </c>
      <c r="AD1565" s="1">
        <f t="shared" si="24"/>
        <v>2208.192</v>
      </c>
    </row>
    <row r="1566" spans="1:30" x14ac:dyDescent="0.3">
      <c r="A1566" s="65">
        <v>1565</v>
      </c>
      <c r="B1566" s="66" t="s">
        <v>323</v>
      </c>
      <c r="C1566" s="70" t="s">
        <v>131</v>
      </c>
      <c r="D1566" s="71"/>
      <c r="E1566" s="71">
        <v>5500</v>
      </c>
      <c r="F1566" s="71">
        <v>2095</v>
      </c>
      <c r="G1566" s="72">
        <v>2761.2510000000002</v>
      </c>
      <c r="H1566" s="72">
        <v>2834.34</v>
      </c>
      <c r="I1566" s="72">
        <v>2933.4360000000001</v>
      </c>
      <c r="J1566" s="72">
        <v>3022.8870000000002</v>
      </c>
      <c r="K1566" s="72">
        <v>3068.049</v>
      </c>
      <c r="L1566" s="72">
        <v>3066.308</v>
      </c>
      <c r="M1566" s="72">
        <v>3059.451</v>
      </c>
      <c r="N1566" s="72">
        <v>3101.9630000000002</v>
      </c>
      <c r="O1566" s="72">
        <v>3215.6439999999998</v>
      </c>
      <c r="P1566" s="72">
        <v>3327.3240000000001</v>
      </c>
      <c r="Q1566" s="72">
        <v>3326.6379999999999</v>
      </c>
      <c r="R1566" s="72">
        <v>3157.6979999999999</v>
      </c>
      <c r="S1566" s="72">
        <v>2900.8330000000001</v>
      </c>
      <c r="T1566" s="72">
        <v>2680.4969999999998</v>
      </c>
      <c r="U1566" s="72">
        <v>2505.7809999999999</v>
      </c>
      <c r="V1566" s="72">
        <v>2196.5749999999998</v>
      </c>
      <c r="W1566" s="72">
        <v>1612.85</v>
      </c>
      <c r="X1566" s="72">
        <v>791.31100000000004</v>
      </c>
      <c r="Y1566" s="72">
        <v>268.73</v>
      </c>
      <c r="Z1566" s="72">
        <v>76.994</v>
      </c>
      <c r="AA1566" s="72">
        <v>13.872999999999999</v>
      </c>
      <c r="AB1566" s="4">
        <v>0.56499999999999995</v>
      </c>
      <c r="AD1566" s="1">
        <f t="shared" si="24"/>
        <v>2764.3230000000003</v>
      </c>
    </row>
    <row r="1567" spans="1:30" x14ac:dyDescent="0.3">
      <c r="A1567" s="65">
        <v>1566</v>
      </c>
      <c r="B1567" s="66" t="s">
        <v>323</v>
      </c>
      <c r="C1567" s="70" t="s">
        <v>131</v>
      </c>
      <c r="D1567" s="71"/>
      <c r="E1567" s="71">
        <v>5500</v>
      </c>
      <c r="F1567" s="71">
        <v>2100</v>
      </c>
      <c r="G1567" s="72">
        <v>2710.3209999999999</v>
      </c>
      <c r="H1567" s="72">
        <v>2756.558</v>
      </c>
      <c r="I1567" s="72">
        <v>2831.1260000000002</v>
      </c>
      <c r="J1567" s="72">
        <v>2923.7159999999999</v>
      </c>
      <c r="K1567" s="72">
        <v>3005.3470000000002</v>
      </c>
      <c r="L1567" s="72">
        <v>3049.335</v>
      </c>
      <c r="M1567" s="72">
        <v>3049.1860000000001</v>
      </c>
      <c r="N1567" s="72">
        <v>3042.654</v>
      </c>
      <c r="O1567" s="72">
        <v>3082.7370000000001</v>
      </c>
      <c r="P1567" s="72">
        <v>3188.5210000000002</v>
      </c>
      <c r="Q1567" s="72">
        <v>3284.174</v>
      </c>
      <c r="R1567" s="72">
        <v>3256.5749999999998</v>
      </c>
      <c r="S1567" s="72">
        <v>3048.3440000000001</v>
      </c>
      <c r="T1567" s="72">
        <v>2738.2190000000001</v>
      </c>
      <c r="U1567" s="72">
        <v>2434.2449999999999</v>
      </c>
      <c r="V1567" s="72">
        <v>2137.0030000000002</v>
      </c>
      <c r="W1567" s="72">
        <v>1673.2760000000001</v>
      </c>
      <c r="X1567" s="72">
        <v>1015.9880000000001</v>
      </c>
      <c r="Y1567" s="72">
        <v>377.05099999999999</v>
      </c>
      <c r="Z1567" s="72">
        <v>85.569000000000003</v>
      </c>
      <c r="AA1567" s="72">
        <v>15.346</v>
      </c>
      <c r="AB1567" s="4">
        <v>0.72599999999999998</v>
      </c>
      <c r="AD1567" s="1">
        <f t="shared" si="24"/>
        <v>3167.9560000000001</v>
      </c>
    </row>
    <row r="1568" spans="1:30" x14ac:dyDescent="0.3">
      <c r="A1568" s="65">
        <v>1567</v>
      </c>
      <c r="B1568" s="66" t="s">
        <v>323</v>
      </c>
      <c r="C1568" s="69" t="s">
        <v>132</v>
      </c>
      <c r="D1568" s="71"/>
      <c r="E1568" s="71">
        <v>398</v>
      </c>
      <c r="F1568" s="71">
        <v>2015</v>
      </c>
      <c r="G1568" s="72">
        <v>1023.729</v>
      </c>
      <c r="H1568" s="72">
        <v>834.81299999999999</v>
      </c>
      <c r="I1568" s="72">
        <v>583.34900000000005</v>
      </c>
      <c r="J1568" s="72">
        <v>579.39300000000003</v>
      </c>
      <c r="K1568" s="72">
        <v>762.84400000000005</v>
      </c>
      <c r="L1568" s="72">
        <v>838.83199999999999</v>
      </c>
      <c r="M1568" s="72">
        <v>687.95500000000004</v>
      </c>
      <c r="N1568" s="72">
        <v>601.70399999999995</v>
      </c>
      <c r="O1568" s="72">
        <v>557.41899999999998</v>
      </c>
      <c r="P1568" s="72">
        <v>485.71100000000001</v>
      </c>
      <c r="Q1568" s="72">
        <v>525.43899999999996</v>
      </c>
      <c r="R1568" s="72">
        <v>396.286</v>
      </c>
      <c r="S1568" s="72">
        <v>293.51499999999999</v>
      </c>
      <c r="T1568" s="72">
        <v>151.91399999999999</v>
      </c>
      <c r="U1568" s="72">
        <v>107.045</v>
      </c>
      <c r="V1568" s="72">
        <v>109.96</v>
      </c>
      <c r="W1568" s="72">
        <v>37.628999999999998</v>
      </c>
      <c r="X1568" s="72">
        <v>15.577</v>
      </c>
      <c r="Y1568" s="72">
        <v>1.7669999999999999</v>
      </c>
      <c r="Z1568" s="72">
        <v>0.16800000000000001</v>
      </c>
      <c r="AA1568" s="72">
        <v>2.1999999999999999E-2</v>
      </c>
      <c r="AB1568" s="4">
        <v>1.0940000000000001</v>
      </c>
      <c r="AD1568" s="1">
        <f t="shared" si="24"/>
        <v>56.256999999999998</v>
      </c>
    </row>
    <row r="1569" spans="1:30" x14ac:dyDescent="0.3">
      <c r="A1569" s="65">
        <v>1568</v>
      </c>
      <c r="B1569" s="66" t="s">
        <v>323</v>
      </c>
      <c r="C1569" s="69" t="s">
        <v>132</v>
      </c>
      <c r="D1569" s="71"/>
      <c r="E1569" s="71">
        <v>398</v>
      </c>
      <c r="F1569" s="71">
        <v>2020</v>
      </c>
      <c r="G1569" s="72">
        <v>931.274</v>
      </c>
      <c r="H1569" s="72">
        <v>1020.905</v>
      </c>
      <c r="I1569" s="72">
        <v>833.27800000000002</v>
      </c>
      <c r="J1569" s="72">
        <v>581.68100000000004</v>
      </c>
      <c r="K1569" s="72">
        <v>575.58100000000002</v>
      </c>
      <c r="L1569" s="72">
        <v>754.29300000000001</v>
      </c>
      <c r="M1569" s="72">
        <v>824.404</v>
      </c>
      <c r="N1569" s="72">
        <v>670.87300000000005</v>
      </c>
      <c r="O1569" s="72">
        <v>582.61099999999999</v>
      </c>
      <c r="P1569" s="72">
        <v>534.45299999999997</v>
      </c>
      <c r="Q1569" s="72">
        <v>457.214</v>
      </c>
      <c r="R1569" s="72">
        <v>480.49900000000002</v>
      </c>
      <c r="S1569" s="72">
        <v>346.64</v>
      </c>
      <c r="T1569" s="72">
        <v>242.62100000000001</v>
      </c>
      <c r="U1569" s="72">
        <v>114.45099999999999</v>
      </c>
      <c r="V1569" s="72">
        <v>68.671000000000006</v>
      </c>
      <c r="W1569" s="72">
        <v>55.862000000000002</v>
      </c>
      <c r="X1569" s="72">
        <v>13.747</v>
      </c>
      <c r="Y1569" s="72">
        <v>3.706</v>
      </c>
      <c r="Z1569" s="72">
        <v>0.24199999999999999</v>
      </c>
      <c r="AA1569" s="72">
        <v>1.4E-2</v>
      </c>
      <c r="AB1569" s="4">
        <v>1.669</v>
      </c>
      <c r="AD1569" s="1">
        <f t="shared" si="24"/>
        <v>75.240000000000009</v>
      </c>
    </row>
    <row r="1570" spans="1:30" x14ac:dyDescent="0.3">
      <c r="A1570" s="65">
        <v>1569</v>
      </c>
      <c r="B1570" s="66" t="s">
        <v>323</v>
      </c>
      <c r="C1570" s="69" t="s">
        <v>132</v>
      </c>
      <c r="D1570" s="71"/>
      <c r="E1570" s="71">
        <v>398</v>
      </c>
      <c r="F1570" s="71">
        <v>2025</v>
      </c>
      <c r="G1570" s="72">
        <v>845.03899999999999</v>
      </c>
      <c r="H1570" s="72">
        <v>929.04899999999998</v>
      </c>
      <c r="I1570" s="72">
        <v>1019.261</v>
      </c>
      <c r="J1570" s="72">
        <v>831.178</v>
      </c>
      <c r="K1570" s="72">
        <v>578.27300000000002</v>
      </c>
      <c r="L1570" s="72">
        <v>569.82000000000005</v>
      </c>
      <c r="M1570" s="72">
        <v>742.71600000000001</v>
      </c>
      <c r="N1570" s="72">
        <v>806.03700000000003</v>
      </c>
      <c r="O1570" s="72">
        <v>651.51199999999994</v>
      </c>
      <c r="P1570" s="72">
        <v>560.40899999999999</v>
      </c>
      <c r="Q1570" s="72">
        <v>504.99900000000002</v>
      </c>
      <c r="R1570" s="72">
        <v>419.98399999999998</v>
      </c>
      <c r="S1570" s="72">
        <v>422.57900000000001</v>
      </c>
      <c r="T1570" s="72">
        <v>288.29500000000002</v>
      </c>
      <c r="U1570" s="72">
        <v>184.215</v>
      </c>
      <c r="V1570" s="72">
        <v>74.287999999999997</v>
      </c>
      <c r="W1570" s="72">
        <v>35.496000000000002</v>
      </c>
      <c r="X1570" s="72">
        <v>20.913</v>
      </c>
      <c r="Y1570" s="72">
        <v>3.3769999999999998</v>
      </c>
      <c r="Z1570" s="72">
        <v>0.52900000000000003</v>
      </c>
      <c r="AA1570" s="72">
        <v>0.02</v>
      </c>
      <c r="AB1570" s="4" t="s">
        <v>291</v>
      </c>
      <c r="AD1570" s="1">
        <f t="shared" si="24"/>
        <v>60.335000000000015</v>
      </c>
    </row>
    <row r="1571" spans="1:30" x14ac:dyDescent="0.3">
      <c r="A1571" s="65">
        <v>1570</v>
      </c>
      <c r="B1571" s="66" t="s">
        <v>323</v>
      </c>
      <c r="C1571" s="69" t="s">
        <v>132</v>
      </c>
      <c r="D1571" s="71"/>
      <c r="E1571" s="71">
        <v>398</v>
      </c>
      <c r="F1571" s="71">
        <v>2030</v>
      </c>
      <c r="G1571" s="72">
        <v>793.87</v>
      </c>
      <c r="H1571" s="72">
        <v>843.27300000000002</v>
      </c>
      <c r="I1571" s="72">
        <v>927.74800000000005</v>
      </c>
      <c r="J1571" s="72">
        <v>1017.018</v>
      </c>
      <c r="K1571" s="72">
        <v>826.88099999999997</v>
      </c>
      <c r="L1571" s="72">
        <v>573.154</v>
      </c>
      <c r="M1571" s="72">
        <v>562.08699999999999</v>
      </c>
      <c r="N1571" s="72">
        <v>728.00900000000001</v>
      </c>
      <c r="O1571" s="72">
        <v>785.06399999999996</v>
      </c>
      <c r="P1571" s="72">
        <v>628.70899999999995</v>
      </c>
      <c r="Q1571" s="72">
        <v>531.57100000000003</v>
      </c>
      <c r="R1571" s="72">
        <v>466.04300000000001</v>
      </c>
      <c r="S1571" s="72">
        <v>371.471</v>
      </c>
      <c r="T1571" s="72">
        <v>353.78300000000002</v>
      </c>
      <c r="U1571" s="72">
        <v>220.75399999999999</v>
      </c>
      <c r="V1571" s="72">
        <v>121.102</v>
      </c>
      <c r="W1571" s="72">
        <v>39.122999999999998</v>
      </c>
      <c r="X1571" s="72">
        <v>13.645</v>
      </c>
      <c r="Y1571" s="72">
        <v>5.32</v>
      </c>
      <c r="Z1571" s="72">
        <v>0.502</v>
      </c>
      <c r="AA1571" s="72">
        <v>4.3999999999999997E-2</v>
      </c>
      <c r="AB1571" s="4" t="s">
        <v>291</v>
      </c>
      <c r="AD1571" s="1">
        <f t="shared" si="24"/>
        <v>58.634</v>
      </c>
    </row>
    <row r="1572" spans="1:30" x14ac:dyDescent="0.3">
      <c r="A1572" s="65">
        <v>1571</v>
      </c>
      <c r="B1572" s="66" t="s">
        <v>323</v>
      </c>
      <c r="C1572" s="69" t="s">
        <v>132</v>
      </c>
      <c r="D1572" s="71"/>
      <c r="E1572" s="71">
        <v>398</v>
      </c>
      <c r="F1572" s="71">
        <v>2035</v>
      </c>
      <c r="G1572" s="72">
        <v>803.32600000000002</v>
      </c>
      <c r="H1572" s="72">
        <v>792.41700000000003</v>
      </c>
      <c r="I1572" s="72">
        <v>842.24300000000005</v>
      </c>
      <c r="J1572" s="72">
        <v>925.98400000000004</v>
      </c>
      <c r="K1572" s="72">
        <v>1012.431</v>
      </c>
      <c r="L1572" s="72">
        <v>820.48099999999999</v>
      </c>
      <c r="M1572" s="72">
        <v>566.351</v>
      </c>
      <c r="N1572" s="72">
        <v>552.29</v>
      </c>
      <c r="O1572" s="72">
        <v>711.077</v>
      </c>
      <c r="P1572" s="72">
        <v>759.99599999999998</v>
      </c>
      <c r="Q1572" s="72">
        <v>598.66300000000001</v>
      </c>
      <c r="R1572" s="72">
        <v>492.89400000000001</v>
      </c>
      <c r="S1572" s="72">
        <v>414.62900000000002</v>
      </c>
      <c r="T1572" s="72">
        <v>313.13400000000001</v>
      </c>
      <c r="U1572" s="72">
        <v>273.29700000000003</v>
      </c>
      <c r="V1572" s="72">
        <v>147.04900000000001</v>
      </c>
      <c r="W1572" s="72">
        <v>65.015000000000001</v>
      </c>
      <c r="X1572" s="72">
        <v>15.451000000000001</v>
      </c>
      <c r="Y1572" s="72">
        <v>3.5950000000000002</v>
      </c>
      <c r="Z1572" s="72">
        <v>0.82599999999999996</v>
      </c>
      <c r="AA1572" s="72">
        <v>4.5999999999999999E-2</v>
      </c>
      <c r="AB1572" s="4" t="s">
        <v>291</v>
      </c>
      <c r="AD1572" s="1">
        <f t="shared" si="24"/>
        <v>84.933000000000007</v>
      </c>
    </row>
    <row r="1573" spans="1:30" x14ac:dyDescent="0.3">
      <c r="A1573" s="65">
        <v>1572</v>
      </c>
      <c r="B1573" s="66" t="s">
        <v>323</v>
      </c>
      <c r="C1573" s="69" t="s">
        <v>132</v>
      </c>
      <c r="D1573" s="71"/>
      <c r="E1573" s="71">
        <v>398</v>
      </c>
      <c r="F1573" s="71">
        <v>2040</v>
      </c>
      <c r="G1573" s="72">
        <v>850.04700000000003</v>
      </c>
      <c r="H1573" s="72">
        <v>802.01499999999999</v>
      </c>
      <c r="I1573" s="72">
        <v>791.577</v>
      </c>
      <c r="J1573" s="72">
        <v>840.88800000000003</v>
      </c>
      <c r="K1573" s="72">
        <v>922.38199999999995</v>
      </c>
      <c r="L1573" s="72">
        <v>1005.648</v>
      </c>
      <c r="M1573" s="72">
        <v>812.05600000000004</v>
      </c>
      <c r="N1573" s="72">
        <v>557.75400000000002</v>
      </c>
      <c r="O1573" s="72">
        <v>540.91899999999998</v>
      </c>
      <c r="P1573" s="72">
        <v>690.54100000000005</v>
      </c>
      <c r="Q1573" s="72">
        <v>726.495</v>
      </c>
      <c r="R1573" s="72">
        <v>557.79300000000001</v>
      </c>
      <c r="S1573" s="72">
        <v>441.18900000000002</v>
      </c>
      <c r="T1573" s="72">
        <v>352.04199999999997</v>
      </c>
      <c r="U1573" s="72">
        <v>244.161</v>
      </c>
      <c r="V1573" s="72">
        <v>184.58799999999999</v>
      </c>
      <c r="W1573" s="72">
        <v>80.551000000000002</v>
      </c>
      <c r="X1573" s="72">
        <v>26.407</v>
      </c>
      <c r="Y1573" s="72">
        <v>4.2229999999999999</v>
      </c>
      <c r="Z1573" s="72">
        <v>0.58399999999999996</v>
      </c>
      <c r="AA1573" s="72">
        <v>7.6999999999999999E-2</v>
      </c>
      <c r="AB1573" s="4" t="s">
        <v>291</v>
      </c>
      <c r="AD1573" s="1">
        <f t="shared" si="24"/>
        <v>111.842</v>
      </c>
    </row>
    <row r="1574" spans="1:30" x14ac:dyDescent="0.3">
      <c r="A1574" s="65">
        <v>1573</v>
      </c>
      <c r="B1574" s="66" t="s">
        <v>323</v>
      </c>
      <c r="C1574" s="69" t="s">
        <v>132</v>
      </c>
      <c r="D1574" s="71"/>
      <c r="E1574" s="71">
        <v>398</v>
      </c>
      <c r="F1574" s="71">
        <v>2045</v>
      </c>
      <c r="G1574" s="72">
        <v>890.93600000000004</v>
      </c>
      <c r="H1574" s="72">
        <v>848.81399999999996</v>
      </c>
      <c r="I1574" s="72">
        <v>801.279</v>
      </c>
      <c r="J1574" s="72">
        <v>790.5</v>
      </c>
      <c r="K1574" s="72">
        <v>838.09500000000003</v>
      </c>
      <c r="L1574" s="72">
        <v>917.09799999999996</v>
      </c>
      <c r="M1574" s="72">
        <v>996.80799999999999</v>
      </c>
      <c r="N1574" s="72">
        <v>801.43399999999997</v>
      </c>
      <c r="O1574" s="72">
        <v>547.68700000000001</v>
      </c>
      <c r="P1574" s="72">
        <v>526.89800000000002</v>
      </c>
      <c r="Q1574" s="72">
        <v>662.64200000000005</v>
      </c>
      <c r="R1574" s="72">
        <v>680.19600000000003</v>
      </c>
      <c r="S1574" s="72">
        <v>502.38099999999997</v>
      </c>
      <c r="T1574" s="72">
        <v>377.39400000000001</v>
      </c>
      <c r="U1574" s="72">
        <v>277.16899999999998</v>
      </c>
      <c r="V1574" s="72">
        <v>167.29499999999999</v>
      </c>
      <c r="W1574" s="72">
        <v>103.235</v>
      </c>
      <c r="X1574" s="72">
        <v>33.673999999999999</v>
      </c>
      <c r="Y1574" s="72">
        <v>7.4939999999999998</v>
      </c>
      <c r="Z1574" s="72">
        <v>0.71799999999999997</v>
      </c>
      <c r="AA1574" s="72">
        <v>6.0999999999999999E-2</v>
      </c>
      <c r="AB1574" s="4" t="s">
        <v>291</v>
      </c>
      <c r="AD1574" s="1">
        <f t="shared" si="24"/>
        <v>145.18199999999999</v>
      </c>
    </row>
    <row r="1575" spans="1:30" x14ac:dyDescent="0.3">
      <c r="A1575" s="65">
        <v>1574</v>
      </c>
      <c r="B1575" s="66" t="s">
        <v>323</v>
      </c>
      <c r="C1575" s="69" t="s">
        <v>132</v>
      </c>
      <c r="D1575" s="71"/>
      <c r="E1575" s="71">
        <v>398</v>
      </c>
      <c r="F1575" s="71">
        <v>2050</v>
      </c>
      <c r="G1575" s="72">
        <v>891.67200000000003</v>
      </c>
      <c r="H1575" s="72">
        <v>889.76800000000003</v>
      </c>
      <c r="I1575" s="72">
        <v>848.10199999999998</v>
      </c>
      <c r="J1575" s="72">
        <v>800.27700000000004</v>
      </c>
      <c r="K1575" s="72">
        <v>788.07299999999998</v>
      </c>
      <c r="L1575" s="72">
        <v>833.65499999999997</v>
      </c>
      <c r="M1575" s="72">
        <v>909.68700000000001</v>
      </c>
      <c r="N1575" s="72">
        <v>984.86699999999996</v>
      </c>
      <c r="O1575" s="72">
        <v>788.16899999999998</v>
      </c>
      <c r="P1575" s="72">
        <v>534.64099999999996</v>
      </c>
      <c r="Q1575" s="72">
        <v>507.33300000000003</v>
      </c>
      <c r="R1575" s="72">
        <v>623.81100000000004</v>
      </c>
      <c r="S1575" s="72">
        <v>617.93700000000001</v>
      </c>
      <c r="T1575" s="72">
        <v>435.06200000000001</v>
      </c>
      <c r="U1575" s="72">
        <v>302.36099999999999</v>
      </c>
      <c r="V1575" s="72">
        <v>194.72800000000001</v>
      </c>
      <c r="W1575" s="72">
        <v>96.661000000000001</v>
      </c>
      <c r="X1575" s="72">
        <v>44.838000000000001</v>
      </c>
      <c r="Y1575" s="72">
        <v>9.9329999999999998</v>
      </c>
      <c r="Z1575" s="72">
        <v>1.319</v>
      </c>
      <c r="AA1575" s="72">
        <v>7.2999999999999995E-2</v>
      </c>
      <c r="AB1575" s="4" t="s">
        <v>291</v>
      </c>
      <c r="AD1575" s="1">
        <f t="shared" si="24"/>
        <v>152.82399999999998</v>
      </c>
    </row>
    <row r="1576" spans="1:30" x14ac:dyDescent="0.3">
      <c r="A1576" s="65">
        <v>1575</v>
      </c>
      <c r="B1576" s="66" t="s">
        <v>323</v>
      </c>
      <c r="C1576" s="69" t="s">
        <v>132</v>
      </c>
      <c r="D1576" s="71"/>
      <c r="E1576" s="71">
        <v>398</v>
      </c>
      <c r="F1576" s="71">
        <v>2055</v>
      </c>
      <c r="G1576" s="72">
        <v>852.36500000000001</v>
      </c>
      <c r="H1576" s="72">
        <v>890.59199999999998</v>
      </c>
      <c r="I1576" s="72">
        <v>889.09100000000001</v>
      </c>
      <c r="J1576" s="72">
        <v>847.13400000000001</v>
      </c>
      <c r="K1576" s="72">
        <v>798.02</v>
      </c>
      <c r="L1576" s="72">
        <v>784.25099999999998</v>
      </c>
      <c r="M1576" s="72">
        <v>827.52599999999995</v>
      </c>
      <c r="N1576" s="72">
        <v>899.81799999999998</v>
      </c>
      <c r="O1576" s="72">
        <v>970.08199999999999</v>
      </c>
      <c r="P1576" s="72">
        <v>771.07399999999996</v>
      </c>
      <c r="Q1576" s="72">
        <v>516.52599999999995</v>
      </c>
      <c r="R1576" s="72">
        <v>480.15499999999997</v>
      </c>
      <c r="S1576" s="72">
        <v>571.46799999999996</v>
      </c>
      <c r="T1576" s="72">
        <v>541.548</v>
      </c>
      <c r="U1576" s="72">
        <v>354.51499999999999</v>
      </c>
      <c r="V1576" s="72">
        <v>217.69900000000001</v>
      </c>
      <c r="W1576" s="72">
        <v>116.21899999999999</v>
      </c>
      <c r="X1576" s="72">
        <v>43.648000000000003</v>
      </c>
      <c r="Y1576" s="72">
        <v>13.782999999999999</v>
      </c>
      <c r="Z1576" s="72">
        <v>1.8169999999999999</v>
      </c>
      <c r="AA1576" s="72">
        <v>0.13200000000000001</v>
      </c>
      <c r="AB1576" s="4" t="s">
        <v>291</v>
      </c>
      <c r="AD1576" s="1">
        <f t="shared" si="24"/>
        <v>175.59899999999999</v>
      </c>
    </row>
    <row r="1577" spans="1:30" x14ac:dyDescent="0.3">
      <c r="A1577" s="65">
        <v>1576</v>
      </c>
      <c r="B1577" s="66" t="s">
        <v>323</v>
      </c>
      <c r="C1577" s="69" t="s">
        <v>132</v>
      </c>
      <c r="D1577" s="71"/>
      <c r="E1577" s="71">
        <v>398</v>
      </c>
      <c r="F1577" s="71">
        <v>2060</v>
      </c>
      <c r="G1577" s="72">
        <v>805.59699999999998</v>
      </c>
      <c r="H1577" s="72">
        <v>851.40899999999999</v>
      </c>
      <c r="I1577" s="72">
        <v>889.97799999999995</v>
      </c>
      <c r="J1577" s="72">
        <v>888.17499999999995</v>
      </c>
      <c r="K1577" s="72">
        <v>844.95699999999999</v>
      </c>
      <c r="L1577" s="72">
        <v>794.5</v>
      </c>
      <c r="M1577" s="72">
        <v>779.05899999999997</v>
      </c>
      <c r="N1577" s="72">
        <v>819.46699999999998</v>
      </c>
      <c r="O1577" s="72">
        <v>887.66099999999994</v>
      </c>
      <c r="P1577" s="72">
        <v>951.03</v>
      </c>
      <c r="Q1577" s="72">
        <v>747.34</v>
      </c>
      <c r="R1577" s="72">
        <v>491.30500000000001</v>
      </c>
      <c r="S1577" s="72">
        <v>443.28899999999999</v>
      </c>
      <c r="T1577" s="72">
        <v>506.37799999999999</v>
      </c>
      <c r="U1577" s="72">
        <v>448.267</v>
      </c>
      <c r="V1577" s="72">
        <v>261.14400000000001</v>
      </c>
      <c r="W1577" s="72">
        <v>133.95099999999999</v>
      </c>
      <c r="X1577" s="72">
        <v>54.457000000000001</v>
      </c>
      <c r="Y1577" s="72">
        <v>13.962</v>
      </c>
      <c r="Z1577" s="72">
        <v>2.617</v>
      </c>
      <c r="AA1577" s="72">
        <v>0.188</v>
      </c>
      <c r="AB1577" s="4" t="s">
        <v>291</v>
      </c>
      <c r="AD1577" s="1">
        <f t="shared" si="24"/>
        <v>205.17499999999995</v>
      </c>
    </row>
    <row r="1578" spans="1:30" x14ac:dyDescent="0.3">
      <c r="A1578" s="65">
        <v>1577</v>
      </c>
      <c r="B1578" s="66" t="s">
        <v>323</v>
      </c>
      <c r="C1578" s="69" t="s">
        <v>132</v>
      </c>
      <c r="D1578" s="71"/>
      <c r="E1578" s="71">
        <v>398</v>
      </c>
      <c r="F1578" s="71">
        <v>2065</v>
      </c>
      <c r="G1578" s="72">
        <v>783.10500000000002</v>
      </c>
      <c r="H1578" s="72">
        <v>804.75699999999995</v>
      </c>
      <c r="I1578" s="72">
        <v>850.86400000000003</v>
      </c>
      <c r="J1578" s="72">
        <v>889.15</v>
      </c>
      <c r="K1578" s="72">
        <v>886.09799999999996</v>
      </c>
      <c r="L1578" s="72">
        <v>841.58699999999999</v>
      </c>
      <c r="M1578" s="72">
        <v>789.76499999999999</v>
      </c>
      <c r="N1578" s="72">
        <v>772.26700000000005</v>
      </c>
      <c r="O1578" s="72">
        <v>809.53499999999997</v>
      </c>
      <c r="P1578" s="72">
        <v>871.94100000000003</v>
      </c>
      <c r="Q1578" s="72">
        <v>924.55399999999997</v>
      </c>
      <c r="R1578" s="72">
        <v>714.22500000000002</v>
      </c>
      <c r="S1578" s="72">
        <v>456.94799999999998</v>
      </c>
      <c r="T1578" s="72">
        <v>396.97500000000002</v>
      </c>
      <c r="U1578" s="72">
        <v>425.56799999999998</v>
      </c>
      <c r="V1578" s="72">
        <v>337.67</v>
      </c>
      <c r="W1578" s="72">
        <v>165.655</v>
      </c>
      <c r="X1578" s="72">
        <v>65.201999999999998</v>
      </c>
      <c r="Y1578" s="72">
        <v>18.181999999999999</v>
      </c>
      <c r="Z1578" s="72">
        <v>2.7679999999999998</v>
      </c>
      <c r="AA1578" s="72">
        <v>0.27800000000000002</v>
      </c>
      <c r="AB1578" s="4">
        <v>0</v>
      </c>
      <c r="AD1578" s="1">
        <f t="shared" si="24"/>
        <v>252.08499999999998</v>
      </c>
    </row>
    <row r="1579" spans="1:30" x14ac:dyDescent="0.3">
      <c r="A1579" s="65">
        <v>1578</v>
      </c>
      <c r="B1579" s="66" t="s">
        <v>323</v>
      </c>
      <c r="C1579" s="69" t="s">
        <v>132</v>
      </c>
      <c r="D1579" s="71"/>
      <c r="E1579" s="71">
        <v>398</v>
      </c>
      <c r="F1579" s="71">
        <v>2070</v>
      </c>
      <c r="G1579" s="72">
        <v>785.25699999999995</v>
      </c>
      <c r="H1579" s="72">
        <v>782.34500000000003</v>
      </c>
      <c r="I1579" s="72">
        <v>804.29100000000005</v>
      </c>
      <c r="J1579" s="72">
        <v>850.149</v>
      </c>
      <c r="K1579" s="72">
        <v>887.274</v>
      </c>
      <c r="L1579" s="72">
        <v>882.92700000000002</v>
      </c>
      <c r="M1579" s="72">
        <v>837.13400000000001</v>
      </c>
      <c r="N1579" s="72">
        <v>783.66800000000001</v>
      </c>
      <c r="O1579" s="72">
        <v>763.96400000000006</v>
      </c>
      <c r="P1579" s="72">
        <v>796.72699999999998</v>
      </c>
      <c r="Q1579" s="72">
        <v>850.16899999999998</v>
      </c>
      <c r="R1579" s="72">
        <v>887.64599999999996</v>
      </c>
      <c r="S1579" s="72">
        <v>669.01400000000001</v>
      </c>
      <c r="T1579" s="72">
        <v>413.4</v>
      </c>
      <c r="U1579" s="72">
        <v>338.57100000000003</v>
      </c>
      <c r="V1579" s="72">
        <v>327.65100000000001</v>
      </c>
      <c r="W1579" s="72">
        <v>220.767</v>
      </c>
      <c r="X1579" s="72">
        <v>83.795000000000002</v>
      </c>
      <c r="Y1579" s="72">
        <v>22.753</v>
      </c>
      <c r="Z1579" s="72">
        <v>3.7749999999999999</v>
      </c>
      <c r="AA1579" s="72">
        <v>0.31</v>
      </c>
      <c r="AB1579" s="4">
        <v>0</v>
      </c>
      <c r="AD1579" s="1">
        <f t="shared" si="24"/>
        <v>331.4</v>
      </c>
    </row>
    <row r="1580" spans="1:30" x14ac:dyDescent="0.3">
      <c r="A1580" s="65">
        <v>1579</v>
      </c>
      <c r="B1580" s="66" t="s">
        <v>323</v>
      </c>
      <c r="C1580" s="69" t="s">
        <v>132</v>
      </c>
      <c r="D1580" s="71"/>
      <c r="E1580" s="71">
        <v>398</v>
      </c>
      <c r="F1580" s="71">
        <v>2075</v>
      </c>
      <c r="G1580" s="72">
        <v>794.34299999999996</v>
      </c>
      <c r="H1580" s="72">
        <v>784.54300000000001</v>
      </c>
      <c r="I1580" s="72">
        <v>781.923</v>
      </c>
      <c r="J1580" s="72">
        <v>803.68</v>
      </c>
      <c r="K1580" s="72">
        <v>848.54200000000003</v>
      </c>
      <c r="L1580" s="72">
        <v>884.46100000000001</v>
      </c>
      <c r="M1580" s="72">
        <v>878.84799999999996</v>
      </c>
      <c r="N1580" s="72">
        <v>831.524</v>
      </c>
      <c r="O1580" s="72">
        <v>776.30899999999997</v>
      </c>
      <c r="P1580" s="72">
        <v>753.28399999999999</v>
      </c>
      <c r="Q1580" s="72">
        <v>778.97699999999998</v>
      </c>
      <c r="R1580" s="72">
        <v>819.63</v>
      </c>
      <c r="S1580" s="72">
        <v>836.74</v>
      </c>
      <c r="T1580" s="72">
        <v>610.74300000000005</v>
      </c>
      <c r="U1580" s="72">
        <v>357.20299999999997</v>
      </c>
      <c r="V1580" s="72">
        <v>265.78300000000002</v>
      </c>
      <c r="W1580" s="72">
        <v>220.09200000000001</v>
      </c>
      <c r="X1580" s="72">
        <v>115.624</v>
      </c>
      <c r="Y1580" s="72">
        <v>30.446999999999999</v>
      </c>
      <c r="Z1580" s="72">
        <v>4.9290000000000003</v>
      </c>
      <c r="AA1580" s="72">
        <v>0.42799999999999999</v>
      </c>
      <c r="AB1580" s="4">
        <v>0</v>
      </c>
      <c r="AD1580" s="1">
        <f t="shared" si="24"/>
        <v>371.52</v>
      </c>
    </row>
    <row r="1581" spans="1:30" x14ac:dyDescent="0.3">
      <c r="A1581" s="65">
        <v>1580</v>
      </c>
      <c r="B1581" s="66" t="s">
        <v>323</v>
      </c>
      <c r="C1581" s="69" t="s">
        <v>132</v>
      </c>
      <c r="D1581" s="71"/>
      <c r="E1581" s="71">
        <v>398</v>
      </c>
      <c r="F1581" s="71">
        <v>2080</v>
      </c>
      <c r="G1581" s="72">
        <v>792.01099999999997</v>
      </c>
      <c r="H1581" s="72">
        <v>793.66800000000001</v>
      </c>
      <c r="I1581" s="72">
        <v>784.16</v>
      </c>
      <c r="J1581" s="72">
        <v>781.39</v>
      </c>
      <c r="K1581" s="72">
        <v>802.32299999999998</v>
      </c>
      <c r="L1581" s="72">
        <v>846.18399999999997</v>
      </c>
      <c r="M1581" s="72">
        <v>880.93299999999999</v>
      </c>
      <c r="N1581" s="72">
        <v>873.78399999999999</v>
      </c>
      <c r="O1581" s="72">
        <v>824.77300000000002</v>
      </c>
      <c r="P1581" s="72">
        <v>766.82299999999998</v>
      </c>
      <c r="Q1581" s="72">
        <v>738.49</v>
      </c>
      <c r="R1581" s="72">
        <v>754.096</v>
      </c>
      <c r="S1581" s="72">
        <v>777.55799999999999</v>
      </c>
      <c r="T1581" s="72">
        <v>770.91300000000001</v>
      </c>
      <c r="U1581" s="72">
        <v>534.87699999999995</v>
      </c>
      <c r="V1581" s="72">
        <v>286.17399999999998</v>
      </c>
      <c r="W1581" s="72">
        <v>183.78800000000001</v>
      </c>
      <c r="X1581" s="72">
        <v>119.803</v>
      </c>
      <c r="Y1581" s="72">
        <v>44.024000000000001</v>
      </c>
      <c r="Z1581" s="72">
        <v>6.9470000000000001</v>
      </c>
      <c r="AA1581" s="72">
        <v>0.58399999999999996</v>
      </c>
      <c r="AB1581" s="4">
        <v>0</v>
      </c>
      <c r="AD1581" s="1">
        <f t="shared" si="24"/>
        <v>355.14600000000002</v>
      </c>
    </row>
    <row r="1582" spans="1:30" x14ac:dyDescent="0.3">
      <c r="A1582" s="65">
        <v>1581</v>
      </c>
      <c r="B1582" s="66" t="s">
        <v>323</v>
      </c>
      <c r="C1582" s="69" t="s">
        <v>132</v>
      </c>
      <c r="D1582" s="71"/>
      <c r="E1582" s="71">
        <v>398</v>
      </c>
      <c r="F1582" s="71">
        <v>2085</v>
      </c>
      <c r="G1582" s="72">
        <v>773.04200000000003</v>
      </c>
      <c r="H1582" s="72">
        <v>791.37800000000004</v>
      </c>
      <c r="I1582" s="72">
        <v>793.31100000000004</v>
      </c>
      <c r="J1582" s="72">
        <v>783.68</v>
      </c>
      <c r="K1582" s="72">
        <v>780.21900000000005</v>
      </c>
      <c r="L1582" s="72">
        <v>800.36400000000003</v>
      </c>
      <c r="M1582" s="72">
        <v>843.255</v>
      </c>
      <c r="N1582" s="72">
        <v>876.56299999999999</v>
      </c>
      <c r="O1582" s="72">
        <v>867.65099999999995</v>
      </c>
      <c r="P1582" s="72">
        <v>815.96400000000006</v>
      </c>
      <c r="Q1582" s="72">
        <v>753.53399999999999</v>
      </c>
      <c r="R1582" s="72">
        <v>717.50199999999995</v>
      </c>
      <c r="S1582" s="72">
        <v>719.42200000000003</v>
      </c>
      <c r="T1582" s="72">
        <v>722.25900000000001</v>
      </c>
      <c r="U1582" s="72">
        <v>683.32399999999996</v>
      </c>
      <c r="V1582" s="72">
        <v>436.45299999999997</v>
      </c>
      <c r="W1582" s="72">
        <v>203.22</v>
      </c>
      <c r="X1582" s="72">
        <v>103.71299999999999</v>
      </c>
      <c r="Y1582" s="72">
        <v>47.707000000000001</v>
      </c>
      <c r="Z1582" s="72">
        <v>10.579000000000001</v>
      </c>
      <c r="AA1582" s="72">
        <v>0.85499999999999998</v>
      </c>
      <c r="AB1582" s="4">
        <v>0</v>
      </c>
      <c r="AD1582" s="1">
        <f t="shared" si="24"/>
        <v>366.07400000000001</v>
      </c>
    </row>
    <row r="1583" spans="1:30" x14ac:dyDescent="0.3">
      <c r="A1583" s="65">
        <v>1582</v>
      </c>
      <c r="B1583" s="66" t="s">
        <v>323</v>
      </c>
      <c r="C1583" s="69" t="s">
        <v>132</v>
      </c>
      <c r="D1583" s="71"/>
      <c r="E1583" s="71">
        <v>398</v>
      </c>
      <c r="F1583" s="71">
        <v>2090</v>
      </c>
      <c r="G1583" s="72">
        <v>745.16399999999999</v>
      </c>
      <c r="H1583" s="72">
        <v>772.46199999999999</v>
      </c>
      <c r="I1583" s="72">
        <v>791.04499999999996</v>
      </c>
      <c r="J1583" s="72">
        <v>792.86599999999999</v>
      </c>
      <c r="K1583" s="72">
        <v>782.62300000000005</v>
      </c>
      <c r="L1583" s="72">
        <v>778.53399999999999</v>
      </c>
      <c r="M1583" s="72">
        <v>797.95500000000004</v>
      </c>
      <c r="N1583" s="72">
        <v>839.63699999999994</v>
      </c>
      <c r="O1583" s="72">
        <v>871.21600000000001</v>
      </c>
      <c r="P1583" s="72">
        <v>859.52099999999996</v>
      </c>
      <c r="Q1583" s="72">
        <v>803.48099999999999</v>
      </c>
      <c r="R1583" s="72">
        <v>734.51400000000001</v>
      </c>
      <c r="S1583" s="72">
        <v>688.05499999999995</v>
      </c>
      <c r="T1583" s="72">
        <v>673.35799999999995</v>
      </c>
      <c r="U1583" s="72">
        <v>647.52599999999995</v>
      </c>
      <c r="V1583" s="72">
        <v>567.47299999999996</v>
      </c>
      <c r="W1583" s="72">
        <v>318.10899999999998</v>
      </c>
      <c r="X1583" s="72">
        <v>118.935</v>
      </c>
      <c r="Y1583" s="72">
        <v>43.302</v>
      </c>
      <c r="Z1583" s="72">
        <v>12.144</v>
      </c>
      <c r="AA1583" s="72">
        <v>1.3680000000000001</v>
      </c>
      <c r="AB1583" s="4">
        <v>0</v>
      </c>
      <c r="AD1583" s="1">
        <f t="shared" si="24"/>
        <v>493.858</v>
      </c>
    </row>
    <row r="1584" spans="1:30" x14ac:dyDescent="0.3">
      <c r="A1584" s="65">
        <v>1583</v>
      </c>
      <c r="B1584" s="66" t="s">
        <v>323</v>
      </c>
      <c r="C1584" s="69" t="s">
        <v>132</v>
      </c>
      <c r="D1584" s="71"/>
      <c r="E1584" s="71">
        <v>398</v>
      </c>
      <c r="F1584" s="71">
        <v>2095</v>
      </c>
      <c r="G1584" s="72">
        <v>720.63099999999997</v>
      </c>
      <c r="H1584" s="72">
        <v>744.63499999999999</v>
      </c>
      <c r="I1584" s="72">
        <v>772.16200000000003</v>
      </c>
      <c r="J1584" s="72">
        <v>790.64300000000003</v>
      </c>
      <c r="K1584" s="72">
        <v>791.9</v>
      </c>
      <c r="L1584" s="72">
        <v>781.11400000000003</v>
      </c>
      <c r="M1584" s="72">
        <v>776.47799999999995</v>
      </c>
      <c r="N1584" s="72">
        <v>794.971</v>
      </c>
      <c r="O1584" s="72">
        <v>835.154</v>
      </c>
      <c r="P1584" s="72">
        <v>864.02</v>
      </c>
      <c r="Q1584" s="72">
        <v>847.84900000000005</v>
      </c>
      <c r="R1584" s="72">
        <v>785.37099999999998</v>
      </c>
      <c r="S1584" s="72">
        <v>707.47</v>
      </c>
      <c r="T1584" s="72">
        <v>648.18899999999996</v>
      </c>
      <c r="U1584" s="72">
        <v>609.61199999999997</v>
      </c>
      <c r="V1584" s="72">
        <v>545.99599999999998</v>
      </c>
      <c r="W1584" s="72">
        <v>423.17</v>
      </c>
      <c r="X1584" s="72">
        <v>192.346</v>
      </c>
      <c r="Y1584" s="72">
        <v>51.854999999999997</v>
      </c>
      <c r="Z1584" s="72">
        <v>11.632999999999999</v>
      </c>
      <c r="AA1584" s="72">
        <v>1.7010000000000001</v>
      </c>
      <c r="AB1584" s="4" t="s">
        <v>291</v>
      </c>
      <c r="AD1584" s="1">
        <f t="shared" si="24"/>
        <v>680.70500000000015</v>
      </c>
    </row>
    <row r="1585" spans="1:30" x14ac:dyDescent="0.3">
      <c r="A1585" s="65">
        <v>1584</v>
      </c>
      <c r="B1585" s="66" t="s">
        <v>323</v>
      </c>
      <c r="C1585" s="69" t="s">
        <v>132</v>
      </c>
      <c r="D1585" s="71"/>
      <c r="E1585" s="71">
        <v>398</v>
      </c>
      <c r="F1585" s="71">
        <v>2100</v>
      </c>
      <c r="G1585" s="72">
        <v>707.779</v>
      </c>
      <c r="H1585" s="72">
        <v>720.14</v>
      </c>
      <c r="I1585" s="72">
        <v>744.36099999999999</v>
      </c>
      <c r="J1585" s="72">
        <v>771.79</v>
      </c>
      <c r="K1585" s="72">
        <v>789.75699999999995</v>
      </c>
      <c r="L1585" s="72">
        <v>790.52300000000002</v>
      </c>
      <c r="M1585" s="72">
        <v>779.27599999999995</v>
      </c>
      <c r="N1585" s="72">
        <v>773.90899999999999</v>
      </c>
      <c r="O1585" s="72">
        <v>791.21100000000001</v>
      </c>
      <c r="P1585" s="72">
        <v>828.99</v>
      </c>
      <c r="Q1585" s="72">
        <v>853.47900000000004</v>
      </c>
      <c r="R1585" s="72">
        <v>830.58500000000004</v>
      </c>
      <c r="S1585" s="72">
        <v>759.16300000000001</v>
      </c>
      <c r="T1585" s="72">
        <v>670.053</v>
      </c>
      <c r="U1585" s="72">
        <v>591.64200000000005</v>
      </c>
      <c r="V1585" s="72">
        <v>520.72299999999996</v>
      </c>
      <c r="W1585" s="72">
        <v>415.327</v>
      </c>
      <c r="X1585" s="72">
        <v>263.42700000000002</v>
      </c>
      <c r="Y1585" s="72">
        <v>87.268000000000001</v>
      </c>
      <c r="Z1585" s="72">
        <v>14.667</v>
      </c>
      <c r="AA1585" s="72">
        <v>1.7689999999999999</v>
      </c>
      <c r="AB1585" s="4" t="s">
        <v>291</v>
      </c>
      <c r="AD1585" s="1">
        <f t="shared" si="24"/>
        <v>782.45800000000008</v>
      </c>
    </row>
    <row r="1586" spans="1:30" x14ac:dyDescent="0.3">
      <c r="A1586" s="65">
        <v>1585</v>
      </c>
      <c r="B1586" s="66" t="s">
        <v>323</v>
      </c>
      <c r="C1586" s="69" t="s">
        <v>133</v>
      </c>
      <c r="D1586" s="71"/>
      <c r="E1586" s="71">
        <v>417</v>
      </c>
      <c r="F1586" s="71">
        <v>2015</v>
      </c>
      <c r="G1586" s="72">
        <v>383.47800000000001</v>
      </c>
      <c r="H1586" s="72">
        <v>305.40699999999998</v>
      </c>
      <c r="I1586" s="72">
        <v>243.66300000000001</v>
      </c>
      <c r="J1586" s="72">
        <v>261.75799999999998</v>
      </c>
      <c r="K1586" s="72">
        <v>287.41500000000002</v>
      </c>
      <c r="L1586" s="72">
        <v>293.17899999999997</v>
      </c>
      <c r="M1586" s="72">
        <v>221.07499999999999</v>
      </c>
      <c r="N1586" s="72">
        <v>176.72200000000001</v>
      </c>
      <c r="O1586" s="72">
        <v>159.25800000000001</v>
      </c>
      <c r="P1586" s="72">
        <v>149.48699999999999</v>
      </c>
      <c r="Q1586" s="72">
        <v>145.583</v>
      </c>
      <c r="R1586" s="72">
        <v>106.053</v>
      </c>
      <c r="S1586" s="72">
        <v>77.021000000000001</v>
      </c>
      <c r="T1586" s="72">
        <v>33.720999999999997</v>
      </c>
      <c r="U1586" s="72">
        <v>21.948</v>
      </c>
      <c r="V1586" s="72">
        <v>22.587</v>
      </c>
      <c r="W1586" s="72">
        <v>15.252000000000001</v>
      </c>
      <c r="X1586" s="72">
        <v>3.7589999999999999</v>
      </c>
      <c r="Y1586" s="72">
        <v>0.63500000000000001</v>
      </c>
      <c r="Z1586" s="72">
        <v>0.03</v>
      </c>
      <c r="AA1586" s="72">
        <v>3.0000000000000001E-3</v>
      </c>
      <c r="AB1586" s="4" t="s">
        <v>291</v>
      </c>
      <c r="AD1586" s="1">
        <f t="shared" si="24"/>
        <v>19.679000000000002</v>
      </c>
    </row>
    <row r="1587" spans="1:30" x14ac:dyDescent="0.3">
      <c r="A1587" s="65">
        <v>1586</v>
      </c>
      <c r="B1587" s="66" t="s">
        <v>323</v>
      </c>
      <c r="C1587" s="69" t="s">
        <v>133</v>
      </c>
      <c r="D1587" s="71"/>
      <c r="E1587" s="71">
        <v>417</v>
      </c>
      <c r="F1587" s="71">
        <v>2020</v>
      </c>
      <c r="G1587" s="72">
        <v>363.94200000000001</v>
      </c>
      <c r="H1587" s="72">
        <v>381.05799999999999</v>
      </c>
      <c r="I1587" s="72">
        <v>303.88200000000001</v>
      </c>
      <c r="J1587" s="72">
        <v>237.78899999999999</v>
      </c>
      <c r="K1587" s="72">
        <v>251.096</v>
      </c>
      <c r="L1587" s="72">
        <v>276.26799999999997</v>
      </c>
      <c r="M1587" s="72">
        <v>283.053</v>
      </c>
      <c r="N1587" s="72">
        <v>212.291</v>
      </c>
      <c r="O1587" s="72">
        <v>168.90600000000001</v>
      </c>
      <c r="P1587" s="72">
        <v>151.52500000000001</v>
      </c>
      <c r="Q1587" s="72">
        <v>140.357</v>
      </c>
      <c r="R1587" s="72">
        <v>134.084</v>
      </c>
      <c r="S1587" s="72">
        <v>94.316000000000003</v>
      </c>
      <c r="T1587" s="72">
        <v>65.378</v>
      </c>
      <c r="U1587" s="72">
        <v>26.273</v>
      </c>
      <c r="V1587" s="72">
        <v>15.076000000000001</v>
      </c>
      <c r="W1587" s="72">
        <v>11.782999999999999</v>
      </c>
      <c r="X1587" s="72">
        <v>4.6310000000000002</v>
      </c>
      <c r="Y1587" s="72">
        <v>0.57199999999999995</v>
      </c>
      <c r="Z1587" s="72">
        <v>4.3999999999999997E-2</v>
      </c>
      <c r="AA1587" s="72">
        <v>2E-3</v>
      </c>
      <c r="AB1587" s="4" t="s">
        <v>291</v>
      </c>
      <c r="AD1587" s="1">
        <f t="shared" si="24"/>
        <v>17.032</v>
      </c>
    </row>
    <row r="1588" spans="1:30" x14ac:dyDescent="0.3">
      <c r="A1588" s="65">
        <v>1587</v>
      </c>
      <c r="B1588" s="66" t="s">
        <v>323</v>
      </c>
      <c r="C1588" s="69" t="s">
        <v>133</v>
      </c>
      <c r="D1588" s="71"/>
      <c r="E1588" s="71">
        <v>417</v>
      </c>
      <c r="F1588" s="71">
        <v>2025</v>
      </c>
      <c r="G1588" s="72">
        <v>336.892</v>
      </c>
      <c r="H1588" s="72">
        <v>361.71300000000002</v>
      </c>
      <c r="I1588" s="72">
        <v>379.47199999999998</v>
      </c>
      <c r="J1588" s="72">
        <v>297.92599999999999</v>
      </c>
      <c r="K1588" s="72">
        <v>227.333</v>
      </c>
      <c r="L1588" s="72">
        <v>240.36099999999999</v>
      </c>
      <c r="M1588" s="72">
        <v>266.58800000000002</v>
      </c>
      <c r="N1588" s="72">
        <v>273.577</v>
      </c>
      <c r="O1588" s="72">
        <v>203.976</v>
      </c>
      <c r="P1588" s="72">
        <v>161.21799999999999</v>
      </c>
      <c r="Q1588" s="72">
        <v>142.703</v>
      </c>
      <c r="R1588" s="72">
        <v>129.649</v>
      </c>
      <c r="S1588" s="72">
        <v>119.84099999999999</v>
      </c>
      <c r="T1588" s="72">
        <v>80.472999999999999</v>
      </c>
      <c r="U1588" s="72">
        <v>51.454000000000001</v>
      </c>
      <c r="V1588" s="72">
        <v>18.210999999999999</v>
      </c>
      <c r="W1588" s="72">
        <v>7.9429999999999996</v>
      </c>
      <c r="X1588" s="72">
        <v>3.6989999999999998</v>
      </c>
      <c r="Y1588" s="72">
        <v>0.74199999999999999</v>
      </c>
      <c r="Z1588" s="72">
        <v>0.04</v>
      </c>
      <c r="AA1588" s="72">
        <v>2E-3</v>
      </c>
      <c r="AB1588" s="4" t="s">
        <v>291</v>
      </c>
      <c r="AD1588" s="1">
        <f t="shared" si="24"/>
        <v>12.426</v>
      </c>
    </row>
    <row r="1589" spans="1:30" x14ac:dyDescent="0.3">
      <c r="A1589" s="65">
        <v>1588</v>
      </c>
      <c r="B1589" s="66" t="s">
        <v>323</v>
      </c>
      <c r="C1589" s="69" t="s">
        <v>133</v>
      </c>
      <c r="D1589" s="71"/>
      <c r="E1589" s="71">
        <v>417</v>
      </c>
      <c r="F1589" s="71">
        <v>2030</v>
      </c>
      <c r="G1589" s="72">
        <v>319.43700000000001</v>
      </c>
      <c r="H1589" s="72">
        <v>334.851</v>
      </c>
      <c r="I1589" s="72">
        <v>360.21499999999997</v>
      </c>
      <c r="J1589" s="72">
        <v>373.43400000000003</v>
      </c>
      <c r="K1589" s="72">
        <v>287.33499999999998</v>
      </c>
      <c r="L1589" s="72">
        <v>216.899</v>
      </c>
      <c r="M1589" s="72">
        <v>231.28200000000001</v>
      </c>
      <c r="N1589" s="72">
        <v>257.81</v>
      </c>
      <c r="O1589" s="72">
        <v>264.358</v>
      </c>
      <c r="P1589" s="72">
        <v>195.61600000000001</v>
      </c>
      <c r="Q1589" s="72">
        <v>152.38399999999999</v>
      </c>
      <c r="R1589" s="72">
        <v>132.28399999999999</v>
      </c>
      <c r="S1589" s="72">
        <v>116.32</v>
      </c>
      <c r="T1589" s="72">
        <v>102.821</v>
      </c>
      <c r="U1589" s="72">
        <v>63.765000000000001</v>
      </c>
      <c r="V1589" s="72">
        <v>36.122999999999998</v>
      </c>
      <c r="W1589" s="72">
        <v>9.7729999999999997</v>
      </c>
      <c r="X1589" s="72">
        <v>2.5830000000000002</v>
      </c>
      <c r="Y1589" s="72">
        <v>0.628</v>
      </c>
      <c r="Z1589" s="72">
        <v>5.8999999999999997E-2</v>
      </c>
      <c r="AA1589" s="72">
        <v>2E-3</v>
      </c>
      <c r="AB1589" s="4" t="s">
        <v>291</v>
      </c>
      <c r="AD1589" s="1">
        <f t="shared" si="24"/>
        <v>13.045</v>
      </c>
    </row>
    <row r="1590" spans="1:30" x14ac:dyDescent="0.3">
      <c r="A1590" s="65">
        <v>1589</v>
      </c>
      <c r="B1590" s="66" t="s">
        <v>323</v>
      </c>
      <c r="C1590" s="69" t="s">
        <v>133</v>
      </c>
      <c r="D1590" s="71"/>
      <c r="E1590" s="71">
        <v>417</v>
      </c>
      <c r="F1590" s="71">
        <v>2035</v>
      </c>
      <c r="G1590" s="72">
        <v>323.13799999999998</v>
      </c>
      <c r="H1590" s="72">
        <v>317.50799999999998</v>
      </c>
      <c r="I1590" s="72">
        <v>333.43599999999998</v>
      </c>
      <c r="J1590" s="72">
        <v>354.30500000000001</v>
      </c>
      <c r="K1590" s="72">
        <v>362.70499999999998</v>
      </c>
      <c r="L1590" s="72">
        <v>276.71899999999999</v>
      </c>
      <c r="M1590" s="72">
        <v>208.24799999999999</v>
      </c>
      <c r="N1590" s="72">
        <v>223.405</v>
      </c>
      <c r="O1590" s="72">
        <v>249.488</v>
      </c>
      <c r="P1590" s="72">
        <v>254.80799999999999</v>
      </c>
      <c r="Q1590" s="72">
        <v>185.79599999999999</v>
      </c>
      <c r="R1590" s="72">
        <v>141.84800000000001</v>
      </c>
      <c r="S1590" s="72">
        <v>119.223</v>
      </c>
      <c r="T1590" s="72">
        <v>100.30200000000001</v>
      </c>
      <c r="U1590" s="72">
        <v>82.096000000000004</v>
      </c>
      <c r="V1590" s="72">
        <v>45.228999999999999</v>
      </c>
      <c r="W1590" s="72">
        <v>19.852</v>
      </c>
      <c r="X1590" s="72">
        <v>3.3029999999999999</v>
      </c>
      <c r="Y1590" s="72">
        <v>0.46700000000000003</v>
      </c>
      <c r="Z1590" s="72">
        <v>5.3999999999999999E-2</v>
      </c>
      <c r="AA1590" s="72">
        <v>3.0000000000000001E-3</v>
      </c>
      <c r="AB1590" s="4" t="s">
        <v>291</v>
      </c>
      <c r="AD1590" s="1">
        <f t="shared" si="24"/>
        <v>23.678999999999998</v>
      </c>
    </row>
    <row r="1591" spans="1:30" x14ac:dyDescent="0.3">
      <c r="A1591" s="65">
        <v>1590</v>
      </c>
      <c r="B1591" s="66" t="s">
        <v>323</v>
      </c>
      <c r="C1591" s="69" t="s">
        <v>133</v>
      </c>
      <c r="D1591" s="71"/>
      <c r="E1591" s="71">
        <v>417</v>
      </c>
      <c r="F1591" s="71">
        <v>2040</v>
      </c>
      <c r="G1591" s="72">
        <v>335.22199999999998</v>
      </c>
      <c r="H1591" s="72">
        <v>321.26400000000001</v>
      </c>
      <c r="I1591" s="72">
        <v>316.14499999999998</v>
      </c>
      <c r="J1591" s="72">
        <v>327.62099999999998</v>
      </c>
      <c r="K1591" s="72">
        <v>343.70800000000003</v>
      </c>
      <c r="L1591" s="72">
        <v>351.78500000000003</v>
      </c>
      <c r="M1591" s="72">
        <v>267.70699999999999</v>
      </c>
      <c r="N1591" s="72">
        <v>200.86500000000001</v>
      </c>
      <c r="O1591" s="72">
        <v>216.06299999999999</v>
      </c>
      <c r="P1591" s="72">
        <v>240.81</v>
      </c>
      <c r="Q1591" s="72">
        <v>243.155</v>
      </c>
      <c r="R1591" s="72">
        <v>173.89699999999999</v>
      </c>
      <c r="S1591" s="72">
        <v>128.70500000000001</v>
      </c>
      <c r="T1591" s="72">
        <v>103.721</v>
      </c>
      <c r="U1591" s="72">
        <v>81.081999999999994</v>
      </c>
      <c r="V1591" s="72">
        <v>59.28</v>
      </c>
      <c r="W1591" s="72">
        <v>25.562000000000001</v>
      </c>
      <c r="X1591" s="72">
        <v>7.0220000000000002</v>
      </c>
      <c r="Y1591" s="72">
        <v>0.63300000000000001</v>
      </c>
      <c r="Z1591" s="72">
        <v>4.4999999999999998E-2</v>
      </c>
      <c r="AA1591" s="72">
        <v>3.0000000000000001E-3</v>
      </c>
      <c r="AB1591" s="4" t="s">
        <v>291</v>
      </c>
      <c r="AD1591" s="1">
        <f t="shared" si="24"/>
        <v>33.265000000000008</v>
      </c>
    </row>
    <row r="1592" spans="1:30" x14ac:dyDescent="0.3">
      <c r="A1592" s="65">
        <v>1591</v>
      </c>
      <c r="B1592" s="66" t="s">
        <v>323</v>
      </c>
      <c r="C1592" s="69" t="s">
        <v>133</v>
      </c>
      <c r="D1592" s="71"/>
      <c r="E1592" s="71">
        <v>417</v>
      </c>
      <c r="F1592" s="71">
        <v>2045</v>
      </c>
      <c r="G1592" s="72">
        <v>340.233</v>
      </c>
      <c r="H1592" s="72">
        <v>333.38499999999999</v>
      </c>
      <c r="I1592" s="72">
        <v>319.92500000000001</v>
      </c>
      <c r="J1592" s="72">
        <v>310.399</v>
      </c>
      <c r="K1592" s="72">
        <v>317.17500000000001</v>
      </c>
      <c r="L1592" s="72">
        <v>332.98399999999998</v>
      </c>
      <c r="M1592" s="72">
        <v>342.35899999999998</v>
      </c>
      <c r="N1592" s="72">
        <v>259.80799999999999</v>
      </c>
      <c r="O1592" s="72">
        <v>194.20699999999999</v>
      </c>
      <c r="P1592" s="72">
        <v>208.655</v>
      </c>
      <c r="Q1592" s="72">
        <v>230.376</v>
      </c>
      <c r="R1592" s="72">
        <v>228.80199999999999</v>
      </c>
      <c r="S1592" s="72">
        <v>158.876</v>
      </c>
      <c r="T1592" s="72">
        <v>112.934</v>
      </c>
      <c r="U1592" s="72">
        <v>84.850999999999999</v>
      </c>
      <c r="V1592" s="72">
        <v>59.5</v>
      </c>
      <c r="W1592" s="72">
        <v>34.408999999999999</v>
      </c>
      <c r="X1592" s="72">
        <v>9.4459999999999997</v>
      </c>
      <c r="Y1592" s="72">
        <v>1.4239999999999999</v>
      </c>
      <c r="Z1592" s="72">
        <v>6.0999999999999999E-2</v>
      </c>
      <c r="AA1592" s="72">
        <v>3.0000000000000001E-3</v>
      </c>
      <c r="AB1592" s="4">
        <v>0.23200000000000001</v>
      </c>
      <c r="AD1592" s="1">
        <f t="shared" si="24"/>
        <v>45.574999999999996</v>
      </c>
    </row>
    <row r="1593" spans="1:30" x14ac:dyDescent="0.3">
      <c r="A1593" s="65">
        <v>1592</v>
      </c>
      <c r="B1593" s="66" t="s">
        <v>323</v>
      </c>
      <c r="C1593" s="69" t="s">
        <v>133</v>
      </c>
      <c r="D1593" s="71"/>
      <c r="E1593" s="71">
        <v>417</v>
      </c>
      <c r="F1593" s="71">
        <v>2050</v>
      </c>
      <c r="G1593" s="72">
        <v>333.44</v>
      </c>
      <c r="H1593" s="72">
        <v>338.435</v>
      </c>
      <c r="I1593" s="72">
        <v>332.06099999999998</v>
      </c>
      <c r="J1593" s="72">
        <v>314.21699999999998</v>
      </c>
      <c r="K1593" s="72">
        <v>300.072</v>
      </c>
      <c r="L1593" s="72">
        <v>306.68200000000002</v>
      </c>
      <c r="M1593" s="72">
        <v>323.87700000000001</v>
      </c>
      <c r="N1593" s="72">
        <v>333.90600000000001</v>
      </c>
      <c r="O1593" s="72">
        <v>252.49799999999999</v>
      </c>
      <c r="P1593" s="72">
        <v>187.69800000000001</v>
      </c>
      <c r="Q1593" s="72">
        <v>200.012</v>
      </c>
      <c r="R1593" s="72">
        <v>217.636</v>
      </c>
      <c r="S1593" s="72">
        <v>210.518</v>
      </c>
      <c r="T1593" s="72">
        <v>140.685</v>
      </c>
      <c r="U1593" s="72">
        <v>93.531000000000006</v>
      </c>
      <c r="V1593" s="72">
        <v>63.314999999999998</v>
      </c>
      <c r="W1593" s="72">
        <v>35.463000000000001</v>
      </c>
      <c r="X1593" s="72">
        <v>13.295999999999999</v>
      </c>
      <c r="Y1593" s="72">
        <v>2.0310000000000001</v>
      </c>
      <c r="Z1593" s="72">
        <v>0.14599999999999999</v>
      </c>
      <c r="AA1593" s="72">
        <v>4.0000000000000001E-3</v>
      </c>
      <c r="AB1593" s="4">
        <v>0.47199999999999998</v>
      </c>
      <c r="AD1593" s="1">
        <f t="shared" si="24"/>
        <v>51.411999999999999</v>
      </c>
    </row>
    <row r="1594" spans="1:30" x14ac:dyDescent="0.3">
      <c r="A1594" s="65">
        <v>1593</v>
      </c>
      <c r="B1594" s="66" t="s">
        <v>323</v>
      </c>
      <c r="C1594" s="69" t="s">
        <v>133</v>
      </c>
      <c r="D1594" s="71"/>
      <c r="E1594" s="71">
        <v>417</v>
      </c>
      <c r="F1594" s="71">
        <v>2055</v>
      </c>
      <c r="G1594" s="72">
        <v>318.32600000000002</v>
      </c>
      <c r="H1594" s="72">
        <v>331.75900000000001</v>
      </c>
      <c r="I1594" s="72">
        <v>337.18700000000001</v>
      </c>
      <c r="J1594" s="72">
        <v>326.63400000000001</v>
      </c>
      <c r="K1594" s="72">
        <v>304.42</v>
      </c>
      <c r="L1594" s="72">
        <v>290.21699999999998</v>
      </c>
      <c r="M1594" s="72">
        <v>298.27</v>
      </c>
      <c r="N1594" s="72">
        <v>316.18099999999998</v>
      </c>
      <c r="O1594" s="72">
        <v>326.06599999999997</v>
      </c>
      <c r="P1594" s="72">
        <v>245.27099999999999</v>
      </c>
      <c r="Q1594" s="72">
        <v>180.39699999999999</v>
      </c>
      <c r="R1594" s="72">
        <v>189.684</v>
      </c>
      <c r="S1594" s="72">
        <v>201.49799999999999</v>
      </c>
      <c r="T1594" s="72">
        <v>188.17599999999999</v>
      </c>
      <c r="U1594" s="72">
        <v>118.04</v>
      </c>
      <c r="V1594" s="72">
        <v>71.031999999999996</v>
      </c>
      <c r="W1594" s="72">
        <v>38.807000000000002</v>
      </c>
      <c r="X1594" s="72">
        <v>14.365</v>
      </c>
      <c r="Y1594" s="72">
        <v>3.044</v>
      </c>
      <c r="Z1594" s="72">
        <v>0.223</v>
      </c>
      <c r="AA1594" s="72">
        <v>8.9999999999999993E-3</v>
      </c>
      <c r="AB1594" s="4">
        <v>0.91900000000000004</v>
      </c>
      <c r="AD1594" s="1">
        <f t="shared" si="24"/>
        <v>57.366999999999997</v>
      </c>
    </row>
    <row r="1595" spans="1:30" x14ac:dyDescent="0.3">
      <c r="A1595" s="65">
        <v>1594</v>
      </c>
      <c r="B1595" s="66" t="s">
        <v>323</v>
      </c>
      <c r="C1595" s="69" t="s">
        <v>133</v>
      </c>
      <c r="D1595" s="71"/>
      <c r="E1595" s="71">
        <v>417</v>
      </c>
      <c r="F1595" s="71">
        <v>2060</v>
      </c>
      <c r="G1595" s="72">
        <v>303.416</v>
      </c>
      <c r="H1595" s="72">
        <v>316.75799999999998</v>
      </c>
      <c r="I1595" s="72">
        <v>330.58499999999998</v>
      </c>
      <c r="J1595" s="72">
        <v>332.05599999999998</v>
      </c>
      <c r="K1595" s="72">
        <v>317.34800000000001</v>
      </c>
      <c r="L1595" s="72">
        <v>295.10399999999998</v>
      </c>
      <c r="M1595" s="72">
        <v>282.40699999999998</v>
      </c>
      <c r="N1595" s="72">
        <v>291.33999999999997</v>
      </c>
      <c r="O1595" s="72">
        <v>309.19</v>
      </c>
      <c r="P1595" s="72">
        <v>318.03699999999998</v>
      </c>
      <c r="Q1595" s="72">
        <v>236.898</v>
      </c>
      <c r="R1595" s="72">
        <v>171.755</v>
      </c>
      <c r="S1595" s="72">
        <v>176.65</v>
      </c>
      <c r="T1595" s="72">
        <v>181.654</v>
      </c>
      <c r="U1595" s="72">
        <v>159.93600000000001</v>
      </c>
      <c r="V1595" s="72">
        <v>91.265000000000001</v>
      </c>
      <c r="W1595" s="72">
        <v>44.796999999999997</v>
      </c>
      <c r="X1595" s="72">
        <v>16.492999999999999</v>
      </c>
      <c r="Y1595" s="72">
        <v>3.512</v>
      </c>
      <c r="Z1595" s="72">
        <v>0.36299999999999999</v>
      </c>
      <c r="AA1595" s="72">
        <v>1.4E-2</v>
      </c>
      <c r="AB1595" s="4">
        <v>1.7709999999999999</v>
      </c>
      <c r="AD1595" s="1">
        <f t="shared" si="24"/>
        <v>66.949999999999989</v>
      </c>
    </row>
    <row r="1596" spans="1:30" x14ac:dyDescent="0.3">
      <c r="A1596" s="65">
        <v>1595</v>
      </c>
      <c r="B1596" s="66" t="s">
        <v>323</v>
      </c>
      <c r="C1596" s="69" t="s">
        <v>133</v>
      </c>
      <c r="D1596" s="71"/>
      <c r="E1596" s="71">
        <v>417</v>
      </c>
      <c r="F1596" s="71">
        <v>2065</v>
      </c>
      <c r="G1596" s="72">
        <v>294.589</v>
      </c>
      <c r="H1596" s="72">
        <v>301.95400000000001</v>
      </c>
      <c r="I1596" s="72">
        <v>315.666</v>
      </c>
      <c r="J1596" s="72">
        <v>325.76</v>
      </c>
      <c r="K1596" s="72">
        <v>323.30099999999999</v>
      </c>
      <c r="L1596" s="72">
        <v>308.548</v>
      </c>
      <c r="M1596" s="72">
        <v>287.77199999999999</v>
      </c>
      <c r="N1596" s="72">
        <v>276.12</v>
      </c>
      <c r="O1596" s="72">
        <v>285.22699999999998</v>
      </c>
      <c r="P1596" s="72">
        <v>302.15699999999998</v>
      </c>
      <c r="Q1596" s="72">
        <v>308.5</v>
      </c>
      <c r="R1596" s="72">
        <v>226.773</v>
      </c>
      <c r="S1596" s="72">
        <v>160.887</v>
      </c>
      <c r="T1596" s="72">
        <v>160.554</v>
      </c>
      <c r="U1596" s="72">
        <v>156.25899999999999</v>
      </c>
      <c r="V1596" s="72">
        <v>125.851</v>
      </c>
      <c r="W1596" s="72">
        <v>59.216999999999999</v>
      </c>
      <c r="X1596" s="72">
        <v>19.968</v>
      </c>
      <c r="Y1596" s="72">
        <v>4.3079999999999998</v>
      </c>
      <c r="Z1596" s="72">
        <v>0.45400000000000001</v>
      </c>
      <c r="AA1596" s="72">
        <v>2.3E-2</v>
      </c>
      <c r="AB1596" s="4">
        <v>2.7080000000000002</v>
      </c>
      <c r="AD1596" s="1">
        <f t="shared" si="24"/>
        <v>86.677999999999983</v>
      </c>
    </row>
    <row r="1597" spans="1:30" x14ac:dyDescent="0.3">
      <c r="A1597" s="65">
        <v>1596</v>
      </c>
      <c r="B1597" s="66" t="s">
        <v>323</v>
      </c>
      <c r="C1597" s="69" t="s">
        <v>133</v>
      </c>
      <c r="D1597" s="71"/>
      <c r="E1597" s="71">
        <v>417</v>
      </c>
      <c r="F1597" s="71">
        <v>2070</v>
      </c>
      <c r="G1597" s="72">
        <v>290.91500000000002</v>
      </c>
      <c r="H1597" s="72">
        <v>293.22699999999998</v>
      </c>
      <c r="I1597" s="72">
        <v>300.93900000000002</v>
      </c>
      <c r="J1597" s="72">
        <v>311.154</v>
      </c>
      <c r="K1597" s="72">
        <v>317.56200000000001</v>
      </c>
      <c r="L1597" s="72">
        <v>315.05099999999999</v>
      </c>
      <c r="M1597" s="72">
        <v>301.67700000000002</v>
      </c>
      <c r="N1597" s="72">
        <v>281.96899999999999</v>
      </c>
      <c r="O1597" s="72">
        <v>270.74200000000002</v>
      </c>
      <c r="P1597" s="72">
        <v>279.24700000000001</v>
      </c>
      <c r="Q1597" s="72">
        <v>293.92599999999999</v>
      </c>
      <c r="R1597" s="72">
        <v>296.74200000000002</v>
      </c>
      <c r="S1597" s="72">
        <v>213.804</v>
      </c>
      <c r="T1597" s="72">
        <v>147.34399999999999</v>
      </c>
      <c r="U1597" s="72">
        <v>139.643</v>
      </c>
      <c r="V1597" s="72">
        <v>124.928</v>
      </c>
      <c r="W1597" s="72">
        <v>83.840999999999994</v>
      </c>
      <c r="X1597" s="72">
        <v>27.584</v>
      </c>
      <c r="Y1597" s="72">
        <v>5.5430000000000001</v>
      </c>
      <c r="Z1597" s="72">
        <v>0.59699999999999998</v>
      </c>
      <c r="AA1597" s="72">
        <v>3.1E-2</v>
      </c>
      <c r="AB1597" s="4">
        <v>4.0890000000000004</v>
      </c>
      <c r="AD1597" s="1">
        <f t="shared" si="24"/>
        <v>121.685</v>
      </c>
    </row>
    <row r="1598" spans="1:30" x14ac:dyDescent="0.3">
      <c r="A1598" s="65">
        <v>1597</v>
      </c>
      <c r="B1598" s="66" t="s">
        <v>323</v>
      </c>
      <c r="C1598" s="69" t="s">
        <v>133</v>
      </c>
      <c r="D1598" s="71"/>
      <c r="E1598" s="71">
        <v>417</v>
      </c>
      <c r="F1598" s="71">
        <v>2075</v>
      </c>
      <c r="G1598" s="72">
        <v>287.346</v>
      </c>
      <c r="H1598" s="72">
        <v>289.64299999999997</v>
      </c>
      <c r="I1598" s="72">
        <v>292.28399999999999</v>
      </c>
      <c r="J1598" s="72">
        <v>296.733</v>
      </c>
      <c r="K1598" s="72">
        <v>303.51900000000001</v>
      </c>
      <c r="L1598" s="72">
        <v>309.88799999999998</v>
      </c>
      <c r="M1598" s="72">
        <v>308.66500000000002</v>
      </c>
      <c r="N1598" s="72">
        <v>296.279</v>
      </c>
      <c r="O1598" s="72">
        <v>277.05</v>
      </c>
      <c r="P1598" s="72">
        <v>265.55599999999998</v>
      </c>
      <c r="Q1598" s="72">
        <v>272.334</v>
      </c>
      <c r="R1598" s="72">
        <v>283.77</v>
      </c>
      <c r="S1598" s="72">
        <v>281.45</v>
      </c>
      <c r="T1598" s="72">
        <v>197.40899999999999</v>
      </c>
      <c r="U1598" s="72">
        <v>129.565</v>
      </c>
      <c r="V1598" s="72">
        <v>113.42700000000001</v>
      </c>
      <c r="W1598" s="72">
        <v>85.447999999999993</v>
      </c>
      <c r="X1598" s="72">
        <v>40.866</v>
      </c>
      <c r="Y1598" s="72">
        <v>8.1639999999999997</v>
      </c>
      <c r="Z1598" s="72">
        <v>0.83399999999999996</v>
      </c>
      <c r="AA1598" s="72">
        <v>4.2999999999999997E-2</v>
      </c>
      <c r="AB1598" s="4" t="s">
        <v>291</v>
      </c>
      <c r="AD1598" s="1">
        <f t="shared" si="24"/>
        <v>135.35499999999999</v>
      </c>
    </row>
    <row r="1599" spans="1:30" x14ac:dyDescent="0.3">
      <c r="A1599" s="65">
        <v>1598</v>
      </c>
      <c r="B1599" s="66" t="s">
        <v>323</v>
      </c>
      <c r="C1599" s="69" t="s">
        <v>133</v>
      </c>
      <c r="D1599" s="71"/>
      <c r="E1599" s="71">
        <v>417</v>
      </c>
      <c r="F1599" s="71">
        <v>2080</v>
      </c>
      <c r="G1599" s="72">
        <v>280.36</v>
      </c>
      <c r="H1599" s="72">
        <v>286.16300000000001</v>
      </c>
      <c r="I1599" s="72">
        <v>288.76400000000001</v>
      </c>
      <c r="J1599" s="72">
        <v>288.37200000000001</v>
      </c>
      <c r="K1599" s="72">
        <v>289.64999999999998</v>
      </c>
      <c r="L1599" s="72">
        <v>296.43799999999999</v>
      </c>
      <c r="M1599" s="72">
        <v>304.02199999999999</v>
      </c>
      <c r="N1599" s="72">
        <v>303.721</v>
      </c>
      <c r="O1599" s="72">
        <v>291.75099999999998</v>
      </c>
      <c r="P1599" s="72">
        <v>272.34399999999999</v>
      </c>
      <c r="Q1599" s="72">
        <v>259.64800000000002</v>
      </c>
      <c r="R1599" s="72">
        <v>263.851</v>
      </c>
      <c r="S1599" s="72">
        <v>270.56700000000001</v>
      </c>
      <c r="T1599" s="72">
        <v>261.90699999999998</v>
      </c>
      <c r="U1599" s="72">
        <v>175.57599999999999</v>
      </c>
      <c r="V1599" s="72">
        <v>106.934</v>
      </c>
      <c r="W1599" s="72">
        <v>79.676000000000002</v>
      </c>
      <c r="X1599" s="72">
        <v>43.62</v>
      </c>
      <c r="Y1599" s="72">
        <v>12.93</v>
      </c>
      <c r="Z1599" s="72">
        <v>1.335</v>
      </c>
      <c r="AA1599" s="72">
        <v>6.4000000000000001E-2</v>
      </c>
      <c r="AB1599" s="4" t="s">
        <v>291</v>
      </c>
      <c r="AD1599" s="1">
        <f t="shared" si="24"/>
        <v>137.625</v>
      </c>
    </row>
    <row r="1600" spans="1:30" x14ac:dyDescent="0.3">
      <c r="A1600" s="65">
        <v>1599</v>
      </c>
      <c r="B1600" s="66" t="s">
        <v>323</v>
      </c>
      <c r="C1600" s="69" t="s">
        <v>133</v>
      </c>
      <c r="D1600" s="71"/>
      <c r="E1600" s="71">
        <v>417</v>
      </c>
      <c r="F1600" s="71">
        <v>2085</v>
      </c>
      <c r="G1600" s="72">
        <v>270.08999999999997</v>
      </c>
      <c r="H1600" s="72">
        <v>279.26600000000002</v>
      </c>
      <c r="I1600" s="72">
        <v>285.35000000000002</v>
      </c>
      <c r="J1600" s="72">
        <v>285.14</v>
      </c>
      <c r="K1600" s="72">
        <v>281.827</v>
      </c>
      <c r="L1600" s="72">
        <v>283.13600000000002</v>
      </c>
      <c r="M1600" s="72">
        <v>291.09100000000001</v>
      </c>
      <c r="N1600" s="72">
        <v>299.55099999999999</v>
      </c>
      <c r="O1600" s="72">
        <v>299.60300000000001</v>
      </c>
      <c r="P1600" s="72">
        <v>287.40199999999999</v>
      </c>
      <c r="Q1600" s="72">
        <v>266.97300000000001</v>
      </c>
      <c r="R1600" s="72">
        <v>252.39400000000001</v>
      </c>
      <c r="S1600" s="72">
        <v>252.804</v>
      </c>
      <c r="T1600" s="72">
        <v>253.55</v>
      </c>
      <c r="U1600" s="72">
        <v>235.46299999999999</v>
      </c>
      <c r="V1600" s="72">
        <v>147.22399999999999</v>
      </c>
      <c r="W1600" s="72">
        <v>77.113</v>
      </c>
      <c r="X1600" s="72">
        <v>42.591999999999999</v>
      </c>
      <c r="Y1600" s="72">
        <v>14.771000000000001</v>
      </c>
      <c r="Z1600" s="72">
        <v>2.3119999999999998</v>
      </c>
      <c r="AA1600" s="72">
        <v>0.111</v>
      </c>
      <c r="AB1600" s="4" t="s">
        <v>291</v>
      </c>
      <c r="AD1600" s="1">
        <f t="shared" si="24"/>
        <v>136.899</v>
      </c>
    </row>
    <row r="1601" spans="1:30" x14ac:dyDescent="0.3">
      <c r="A1601" s="65">
        <v>1600</v>
      </c>
      <c r="B1601" s="66" t="s">
        <v>323</v>
      </c>
      <c r="C1601" s="69" t="s">
        <v>133</v>
      </c>
      <c r="D1601" s="71"/>
      <c r="E1601" s="71">
        <v>417</v>
      </c>
      <c r="F1601" s="71">
        <v>2090</v>
      </c>
      <c r="G1601" s="72">
        <v>259.45600000000002</v>
      </c>
      <c r="H1601" s="72">
        <v>269.084</v>
      </c>
      <c r="I1601" s="72">
        <v>278.51900000000001</v>
      </c>
      <c r="J1601" s="72">
        <v>282.01</v>
      </c>
      <c r="K1601" s="72">
        <v>279.11399999999998</v>
      </c>
      <c r="L1601" s="72">
        <v>275.851</v>
      </c>
      <c r="M1601" s="72">
        <v>278.27800000000002</v>
      </c>
      <c r="N1601" s="72">
        <v>287.096</v>
      </c>
      <c r="O1601" s="72">
        <v>295.887</v>
      </c>
      <c r="P1601" s="72">
        <v>295.65800000000002</v>
      </c>
      <c r="Q1601" s="72">
        <v>282.40800000000002</v>
      </c>
      <c r="R1601" s="72">
        <v>260.33499999999998</v>
      </c>
      <c r="S1601" s="72">
        <v>242.90700000000001</v>
      </c>
      <c r="T1601" s="72">
        <v>238.42099999999999</v>
      </c>
      <c r="U1601" s="72">
        <v>230.16900000000001</v>
      </c>
      <c r="V1601" s="72">
        <v>200.36600000000001</v>
      </c>
      <c r="W1601" s="72">
        <v>108.86799999999999</v>
      </c>
      <c r="X1601" s="72">
        <v>43.082999999999998</v>
      </c>
      <c r="Y1601" s="72">
        <v>15.414999999999999</v>
      </c>
      <c r="Z1601" s="72">
        <v>2.89</v>
      </c>
      <c r="AA1601" s="72">
        <v>0.21</v>
      </c>
      <c r="AB1601" s="4" t="s">
        <v>291</v>
      </c>
      <c r="AD1601" s="1">
        <f t="shared" si="24"/>
        <v>170.46599999999998</v>
      </c>
    </row>
    <row r="1602" spans="1:30" x14ac:dyDescent="0.3">
      <c r="A1602" s="65">
        <v>1601</v>
      </c>
      <c r="B1602" s="66" t="s">
        <v>323</v>
      </c>
      <c r="C1602" s="69" t="s">
        <v>133</v>
      </c>
      <c r="D1602" s="71"/>
      <c r="E1602" s="71">
        <v>417</v>
      </c>
      <c r="F1602" s="71">
        <v>2095</v>
      </c>
      <c r="G1602" s="72">
        <v>250.74199999999999</v>
      </c>
      <c r="H1602" s="72">
        <v>258.536</v>
      </c>
      <c r="I1602" s="72">
        <v>268.39999999999998</v>
      </c>
      <c r="J1602" s="72">
        <v>275.46300000000002</v>
      </c>
      <c r="K1602" s="72">
        <v>276.49400000000003</v>
      </c>
      <c r="L1602" s="72">
        <v>273.65100000000001</v>
      </c>
      <c r="M1602" s="72">
        <v>271.43900000000002</v>
      </c>
      <c r="N1602" s="72">
        <v>274.70699999999999</v>
      </c>
      <c r="O1602" s="72">
        <v>283.87200000000001</v>
      </c>
      <c r="P1602" s="72">
        <v>292.39600000000002</v>
      </c>
      <c r="Q1602" s="72">
        <v>291.10000000000002</v>
      </c>
      <c r="R1602" s="72">
        <v>276.14999999999998</v>
      </c>
      <c r="S1602" s="72">
        <v>251.55199999999999</v>
      </c>
      <c r="T1602" s="72">
        <v>230.38900000000001</v>
      </c>
      <c r="U1602" s="72">
        <v>218.32400000000001</v>
      </c>
      <c r="V1602" s="72">
        <v>198.488</v>
      </c>
      <c r="W1602" s="72">
        <v>151.69499999999999</v>
      </c>
      <c r="X1602" s="72">
        <v>63.453000000000003</v>
      </c>
      <c r="Y1602" s="72">
        <v>16.646999999999998</v>
      </c>
      <c r="Z1602" s="72">
        <v>3.3010000000000002</v>
      </c>
      <c r="AA1602" s="72">
        <v>0.29399999999999998</v>
      </c>
      <c r="AB1602" s="4" t="s">
        <v>291</v>
      </c>
      <c r="AD1602" s="1">
        <f t="shared" si="24"/>
        <v>235.39</v>
      </c>
    </row>
    <row r="1603" spans="1:30" x14ac:dyDescent="0.3">
      <c r="A1603" s="65">
        <v>1602</v>
      </c>
      <c r="B1603" s="66" t="s">
        <v>323</v>
      </c>
      <c r="C1603" s="69" t="s">
        <v>133</v>
      </c>
      <c r="D1603" s="71"/>
      <c r="E1603" s="71">
        <v>417</v>
      </c>
      <c r="F1603" s="71">
        <v>2100</v>
      </c>
      <c r="G1603" s="72">
        <v>244.476</v>
      </c>
      <c r="H1603" s="72">
        <v>249.90299999999999</v>
      </c>
      <c r="I1603" s="72">
        <v>257.91699999999997</v>
      </c>
      <c r="J1603" s="72">
        <v>265.625</v>
      </c>
      <c r="K1603" s="72">
        <v>270.45400000000001</v>
      </c>
      <c r="L1603" s="72">
        <v>271.541</v>
      </c>
      <c r="M1603" s="72">
        <v>269.661</v>
      </c>
      <c r="N1603" s="72">
        <v>268.24700000000001</v>
      </c>
      <c r="O1603" s="72">
        <v>271.88200000000001</v>
      </c>
      <c r="P1603" s="72">
        <v>280.83999999999997</v>
      </c>
      <c r="Q1603" s="72">
        <v>288.36700000000002</v>
      </c>
      <c r="R1603" s="72">
        <v>285.33100000000002</v>
      </c>
      <c r="S1603" s="72">
        <v>267.78800000000001</v>
      </c>
      <c r="T1603" s="72">
        <v>239.81100000000001</v>
      </c>
      <c r="U1603" s="72">
        <v>212.61699999999999</v>
      </c>
      <c r="V1603" s="72">
        <v>190.53399999999999</v>
      </c>
      <c r="W1603" s="72">
        <v>153.477</v>
      </c>
      <c r="X1603" s="72">
        <v>91.9</v>
      </c>
      <c r="Y1603" s="72">
        <v>26.056999999999999</v>
      </c>
      <c r="Z1603" s="72">
        <v>3.8860000000000001</v>
      </c>
      <c r="AA1603" s="72">
        <v>0.374</v>
      </c>
      <c r="AB1603" s="4" t="s">
        <v>291</v>
      </c>
      <c r="AD1603" s="1">
        <f t="shared" ref="AD1603:AD1666" si="25">SUM(W1603:AB1603)</f>
        <v>275.69400000000007</v>
      </c>
    </row>
    <row r="1604" spans="1:30" x14ac:dyDescent="0.3">
      <c r="A1604" s="65">
        <v>1603</v>
      </c>
      <c r="B1604" s="66" t="s">
        <v>323</v>
      </c>
      <c r="C1604" s="69" t="s">
        <v>134</v>
      </c>
      <c r="D1604" s="71"/>
      <c r="E1604" s="71">
        <v>762</v>
      </c>
      <c r="F1604" s="71">
        <v>2015</v>
      </c>
      <c r="G1604" s="72">
        <v>598.05600000000004</v>
      </c>
      <c r="H1604" s="72">
        <v>511.17399999999998</v>
      </c>
      <c r="I1604" s="72">
        <v>431.87099999999998</v>
      </c>
      <c r="J1604" s="72">
        <v>442.98200000000003</v>
      </c>
      <c r="K1604" s="72">
        <v>427.35399999999998</v>
      </c>
      <c r="L1604" s="72">
        <v>406.04199999999997</v>
      </c>
      <c r="M1604" s="72">
        <v>315.84399999999999</v>
      </c>
      <c r="N1604" s="72">
        <v>246.62799999999999</v>
      </c>
      <c r="O1604" s="72">
        <v>212.93299999999999</v>
      </c>
      <c r="P1604" s="72">
        <v>187.62899999999999</v>
      </c>
      <c r="Q1604" s="72">
        <v>163.803</v>
      </c>
      <c r="R1604" s="72">
        <v>128.9</v>
      </c>
      <c r="S1604" s="72">
        <v>88.870999999999995</v>
      </c>
      <c r="T1604" s="72">
        <v>49.036999999999999</v>
      </c>
      <c r="U1604" s="72">
        <v>32.225000000000001</v>
      </c>
      <c r="V1604" s="72">
        <v>29.248999999999999</v>
      </c>
      <c r="W1604" s="72">
        <v>14.981999999999999</v>
      </c>
      <c r="X1604" s="72">
        <v>8.2959999999999994</v>
      </c>
      <c r="Y1604" s="72">
        <v>1.294</v>
      </c>
      <c r="Z1604" s="72">
        <v>0.14499999999999999</v>
      </c>
      <c r="AA1604" s="72">
        <v>3.1E-2</v>
      </c>
      <c r="AB1604" s="4" t="s">
        <v>291</v>
      </c>
      <c r="AD1604" s="1">
        <f t="shared" si="25"/>
        <v>24.747999999999998</v>
      </c>
    </row>
    <row r="1605" spans="1:30" x14ac:dyDescent="0.3">
      <c r="A1605" s="65">
        <v>1604</v>
      </c>
      <c r="B1605" s="66" t="s">
        <v>323</v>
      </c>
      <c r="C1605" s="69" t="s">
        <v>134</v>
      </c>
      <c r="D1605" s="71"/>
      <c r="E1605" s="71">
        <v>762</v>
      </c>
      <c r="F1605" s="71">
        <v>2020</v>
      </c>
      <c r="G1605" s="72">
        <v>619.11199999999997</v>
      </c>
      <c r="H1605" s="72">
        <v>592.61699999999996</v>
      </c>
      <c r="I1605" s="72">
        <v>509.06799999999998</v>
      </c>
      <c r="J1605" s="72">
        <v>424.51400000000001</v>
      </c>
      <c r="K1605" s="72">
        <v>429.86700000000002</v>
      </c>
      <c r="L1605" s="72">
        <v>414.05399999999997</v>
      </c>
      <c r="M1605" s="72">
        <v>394.69099999999997</v>
      </c>
      <c r="N1605" s="72">
        <v>306.57600000000002</v>
      </c>
      <c r="O1605" s="72">
        <v>239.16</v>
      </c>
      <c r="P1605" s="72">
        <v>206.48099999999999</v>
      </c>
      <c r="Q1605" s="72">
        <v>180.52600000000001</v>
      </c>
      <c r="R1605" s="72">
        <v>154.517</v>
      </c>
      <c r="S1605" s="72">
        <v>117.02500000000001</v>
      </c>
      <c r="T1605" s="72">
        <v>76.492000000000004</v>
      </c>
      <c r="U1605" s="72">
        <v>38.743000000000002</v>
      </c>
      <c r="V1605" s="72">
        <v>22.347000000000001</v>
      </c>
      <c r="W1605" s="72">
        <v>17.282</v>
      </c>
      <c r="X1605" s="72">
        <v>7.125</v>
      </c>
      <c r="Y1605" s="72">
        <v>2.9420000000000002</v>
      </c>
      <c r="Z1605" s="72">
        <v>0.32600000000000001</v>
      </c>
      <c r="AA1605" s="72">
        <v>2.9000000000000001E-2</v>
      </c>
      <c r="AB1605" s="4" t="s">
        <v>291</v>
      </c>
      <c r="AD1605" s="1">
        <f t="shared" si="25"/>
        <v>27.704000000000001</v>
      </c>
    </row>
    <row r="1606" spans="1:30" x14ac:dyDescent="0.3">
      <c r="A1606" s="65">
        <v>1605</v>
      </c>
      <c r="B1606" s="66" t="s">
        <v>323</v>
      </c>
      <c r="C1606" s="69" t="s">
        <v>134</v>
      </c>
      <c r="D1606" s="71"/>
      <c r="E1606" s="71">
        <v>762</v>
      </c>
      <c r="F1606" s="71">
        <v>2025</v>
      </c>
      <c r="G1606" s="72">
        <v>610.93799999999999</v>
      </c>
      <c r="H1606" s="72">
        <v>614.15700000000004</v>
      </c>
      <c r="I1606" s="72">
        <v>590.45600000000002</v>
      </c>
      <c r="J1606" s="72">
        <v>501.61399999999998</v>
      </c>
      <c r="K1606" s="72">
        <v>411.55399999999997</v>
      </c>
      <c r="L1606" s="72">
        <v>416.67700000000002</v>
      </c>
      <c r="M1606" s="72">
        <v>402.82299999999998</v>
      </c>
      <c r="N1606" s="72">
        <v>384.82</v>
      </c>
      <c r="O1606" s="72">
        <v>298.47300000000001</v>
      </c>
      <c r="P1606" s="72">
        <v>232.398</v>
      </c>
      <c r="Q1606" s="72">
        <v>199.00899999999999</v>
      </c>
      <c r="R1606" s="72">
        <v>170.63300000000001</v>
      </c>
      <c r="S1606" s="72">
        <v>140.726</v>
      </c>
      <c r="T1606" s="72">
        <v>101.17700000000001</v>
      </c>
      <c r="U1606" s="72">
        <v>60.866999999999997</v>
      </c>
      <c r="V1606" s="72">
        <v>27.071999999999999</v>
      </c>
      <c r="W1606" s="72">
        <v>13.263</v>
      </c>
      <c r="X1606" s="72">
        <v>8.2829999999999995</v>
      </c>
      <c r="Y1606" s="72">
        <v>2.5470000000000002</v>
      </c>
      <c r="Z1606" s="72">
        <v>0.745</v>
      </c>
      <c r="AA1606" s="72">
        <v>5.7000000000000002E-2</v>
      </c>
      <c r="AB1606" s="4">
        <v>0.22700000000000001</v>
      </c>
      <c r="AD1606" s="1">
        <f t="shared" si="25"/>
        <v>25.122</v>
      </c>
    </row>
    <row r="1607" spans="1:30" x14ac:dyDescent="0.3">
      <c r="A1607" s="65">
        <v>1606</v>
      </c>
      <c r="B1607" s="66" t="s">
        <v>323</v>
      </c>
      <c r="C1607" s="69" t="s">
        <v>134</v>
      </c>
      <c r="D1607" s="71"/>
      <c r="E1607" s="71">
        <v>762</v>
      </c>
      <c r="F1607" s="71">
        <v>2030</v>
      </c>
      <c r="G1607" s="72">
        <v>600.68399999999997</v>
      </c>
      <c r="H1607" s="72">
        <v>606.60199999999998</v>
      </c>
      <c r="I1607" s="72">
        <v>612.072</v>
      </c>
      <c r="J1607" s="72">
        <v>582.92899999999997</v>
      </c>
      <c r="K1607" s="72">
        <v>488.50700000000001</v>
      </c>
      <c r="L1607" s="72">
        <v>398.57799999999997</v>
      </c>
      <c r="M1607" s="72">
        <v>405.61700000000002</v>
      </c>
      <c r="N1607" s="72">
        <v>393.14400000000001</v>
      </c>
      <c r="O1607" s="72">
        <v>375.95600000000002</v>
      </c>
      <c r="P1607" s="72">
        <v>290.90499999999997</v>
      </c>
      <c r="Q1607" s="72">
        <v>224.428</v>
      </c>
      <c r="R1607" s="72">
        <v>188.5</v>
      </c>
      <c r="S1607" s="72">
        <v>155.857</v>
      </c>
      <c r="T1607" s="72">
        <v>122.17400000000001</v>
      </c>
      <c r="U1607" s="72">
        <v>80.994</v>
      </c>
      <c r="V1607" s="72">
        <v>42.945999999999998</v>
      </c>
      <c r="W1607" s="72">
        <v>16.234000000000002</v>
      </c>
      <c r="X1607" s="72">
        <v>6.4169999999999998</v>
      </c>
      <c r="Y1607" s="72">
        <v>2.99</v>
      </c>
      <c r="Z1607" s="72">
        <v>0.65100000000000002</v>
      </c>
      <c r="AA1607" s="72">
        <v>0.13</v>
      </c>
      <c r="AB1607" s="4">
        <v>0.253</v>
      </c>
      <c r="AD1607" s="1">
        <f t="shared" si="25"/>
        <v>26.675000000000004</v>
      </c>
    </row>
    <row r="1608" spans="1:30" x14ac:dyDescent="0.3">
      <c r="A1608" s="65">
        <v>1607</v>
      </c>
      <c r="B1608" s="66" t="s">
        <v>323</v>
      </c>
      <c r="C1608" s="69" t="s">
        <v>134</v>
      </c>
      <c r="D1608" s="71"/>
      <c r="E1608" s="71">
        <v>762</v>
      </c>
      <c r="F1608" s="71">
        <v>2035</v>
      </c>
      <c r="G1608" s="72">
        <v>616.88199999999995</v>
      </c>
      <c r="H1608" s="72">
        <v>596.78200000000004</v>
      </c>
      <c r="I1608" s="72">
        <v>604.60299999999995</v>
      </c>
      <c r="J1608" s="72">
        <v>604.56200000000001</v>
      </c>
      <c r="K1608" s="72">
        <v>569.63</v>
      </c>
      <c r="L1608" s="72">
        <v>475.25900000000001</v>
      </c>
      <c r="M1608" s="72">
        <v>387.72800000000001</v>
      </c>
      <c r="N1608" s="72">
        <v>396.08100000000002</v>
      </c>
      <c r="O1608" s="72">
        <v>384.39</v>
      </c>
      <c r="P1608" s="72">
        <v>367.33199999999999</v>
      </c>
      <c r="Q1608" s="72">
        <v>281.66699999999997</v>
      </c>
      <c r="R1608" s="72">
        <v>213.167</v>
      </c>
      <c r="S1608" s="72">
        <v>172.95099999999999</v>
      </c>
      <c r="T1608" s="72">
        <v>136.22499999999999</v>
      </c>
      <c r="U1608" s="72">
        <v>98.802999999999997</v>
      </c>
      <c r="V1608" s="72">
        <v>57.991999999999997</v>
      </c>
      <c r="W1608" s="72">
        <v>26.236999999999998</v>
      </c>
      <c r="X1608" s="72">
        <v>7.9740000000000002</v>
      </c>
      <c r="Y1608" s="72">
        <v>2.343</v>
      </c>
      <c r="Z1608" s="72">
        <v>0.76700000000000002</v>
      </c>
      <c r="AA1608" s="72">
        <v>0.126</v>
      </c>
      <c r="AB1608" s="4">
        <v>0.32800000000000001</v>
      </c>
      <c r="AD1608" s="1">
        <f t="shared" si="25"/>
        <v>37.775000000000006</v>
      </c>
    </row>
    <row r="1609" spans="1:30" x14ac:dyDescent="0.3">
      <c r="A1609" s="65">
        <v>1608</v>
      </c>
      <c r="B1609" s="66" t="s">
        <v>323</v>
      </c>
      <c r="C1609" s="69" t="s">
        <v>134</v>
      </c>
      <c r="D1609" s="71"/>
      <c r="E1609" s="71">
        <v>762</v>
      </c>
      <c r="F1609" s="71">
        <v>2040</v>
      </c>
      <c r="G1609" s="72">
        <v>651.71100000000001</v>
      </c>
      <c r="H1609" s="72">
        <v>613.26599999999996</v>
      </c>
      <c r="I1609" s="72">
        <v>594.87599999999998</v>
      </c>
      <c r="J1609" s="72">
        <v>597.17999999999995</v>
      </c>
      <c r="K1609" s="72">
        <v>591.27599999999995</v>
      </c>
      <c r="L1609" s="72">
        <v>556.13400000000001</v>
      </c>
      <c r="M1609" s="72">
        <v>464.08300000000003</v>
      </c>
      <c r="N1609" s="72">
        <v>378.541</v>
      </c>
      <c r="O1609" s="72">
        <v>387.54</v>
      </c>
      <c r="P1609" s="72">
        <v>375.91199999999998</v>
      </c>
      <c r="Q1609" s="72">
        <v>356.55500000000001</v>
      </c>
      <c r="R1609" s="72">
        <v>268.43299999999999</v>
      </c>
      <c r="S1609" s="72">
        <v>196.51300000000001</v>
      </c>
      <c r="T1609" s="72">
        <v>152.23400000000001</v>
      </c>
      <c r="U1609" s="72">
        <v>111.309</v>
      </c>
      <c r="V1609" s="72">
        <v>71.802000000000007</v>
      </c>
      <c r="W1609" s="72">
        <v>36.073</v>
      </c>
      <c r="X1609" s="72">
        <v>13.109</v>
      </c>
      <c r="Y1609" s="72">
        <v>2.952</v>
      </c>
      <c r="Z1609" s="72">
        <v>0.60399999999999998</v>
      </c>
      <c r="AA1609" s="72">
        <v>0.14299999999999999</v>
      </c>
      <c r="AB1609" s="4">
        <v>0.43099999999999999</v>
      </c>
      <c r="AD1609" s="1">
        <f t="shared" si="25"/>
        <v>53.311999999999998</v>
      </c>
    </row>
    <row r="1610" spans="1:30" x14ac:dyDescent="0.3">
      <c r="A1610" s="65">
        <v>1609</v>
      </c>
      <c r="B1610" s="66" t="s">
        <v>323</v>
      </c>
      <c r="C1610" s="69" t="s">
        <v>134</v>
      </c>
      <c r="D1610" s="71"/>
      <c r="E1610" s="71">
        <v>762</v>
      </c>
      <c r="F1610" s="71">
        <v>2045</v>
      </c>
      <c r="G1610" s="72">
        <v>675.43700000000001</v>
      </c>
      <c r="H1610" s="72">
        <v>648.30600000000004</v>
      </c>
      <c r="I1610" s="72">
        <v>611.41600000000005</v>
      </c>
      <c r="J1610" s="72">
        <v>587.54200000000003</v>
      </c>
      <c r="K1610" s="72">
        <v>584.00599999999997</v>
      </c>
      <c r="L1610" s="72">
        <v>577.81600000000003</v>
      </c>
      <c r="M1610" s="72">
        <v>544.66700000000003</v>
      </c>
      <c r="N1610" s="72">
        <v>454.47500000000002</v>
      </c>
      <c r="O1610" s="72">
        <v>370.459</v>
      </c>
      <c r="P1610" s="72">
        <v>379.30900000000003</v>
      </c>
      <c r="Q1610" s="72">
        <v>365.37599999999998</v>
      </c>
      <c r="R1610" s="72">
        <v>340.87400000000002</v>
      </c>
      <c r="S1610" s="72">
        <v>248.68799999999999</v>
      </c>
      <c r="T1610" s="72">
        <v>174.16800000000001</v>
      </c>
      <c r="U1610" s="72">
        <v>125.633</v>
      </c>
      <c r="V1610" s="72">
        <v>82.037999999999997</v>
      </c>
      <c r="W1610" s="72">
        <v>45.43</v>
      </c>
      <c r="X1610" s="72">
        <v>18.331</v>
      </c>
      <c r="Y1610" s="72">
        <v>4.9249999999999998</v>
      </c>
      <c r="Z1610" s="72">
        <v>0.76700000000000002</v>
      </c>
      <c r="AA1610" s="72">
        <v>0.11899999999999999</v>
      </c>
      <c r="AB1610" s="4">
        <v>0.54400000000000004</v>
      </c>
      <c r="AD1610" s="1">
        <f t="shared" si="25"/>
        <v>70.115999999999985</v>
      </c>
    </row>
    <row r="1611" spans="1:30" x14ac:dyDescent="0.3">
      <c r="A1611" s="65">
        <v>1610</v>
      </c>
      <c r="B1611" s="66" t="s">
        <v>323</v>
      </c>
      <c r="C1611" s="69" t="s">
        <v>134</v>
      </c>
      <c r="D1611" s="71"/>
      <c r="E1611" s="71">
        <v>762</v>
      </c>
      <c r="F1611" s="71">
        <v>2050</v>
      </c>
      <c r="G1611" s="72">
        <v>670.60400000000004</v>
      </c>
      <c r="H1611" s="72">
        <v>672.27200000000005</v>
      </c>
      <c r="I1611" s="72">
        <v>646.48699999999997</v>
      </c>
      <c r="J1611" s="72">
        <v>604.13300000000004</v>
      </c>
      <c r="K1611" s="72">
        <v>574.48800000000006</v>
      </c>
      <c r="L1611" s="72">
        <v>570.70699999999999</v>
      </c>
      <c r="M1611" s="72">
        <v>566.42600000000004</v>
      </c>
      <c r="N1611" s="72">
        <v>534.702</v>
      </c>
      <c r="O1611" s="72">
        <v>445.88299999999998</v>
      </c>
      <c r="P1611" s="72">
        <v>362.78500000000003</v>
      </c>
      <c r="Q1611" s="72">
        <v>369.19799999999998</v>
      </c>
      <c r="R1611" s="72">
        <v>350.19200000000001</v>
      </c>
      <c r="S1611" s="72">
        <v>317.41000000000003</v>
      </c>
      <c r="T1611" s="72">
        <v>222.06800000000001</v>
      </c>
      <c r="U1611" s="72">
        <v>145.27199999999999</v>
      </c>
      <c r="V1611" s="72">
        <v>94.012</v>
      </c>
      <c r="W1611" s="72">
        <v>52.878999999999998</v>
      </c>
      <c r="X1611" s="72">
        <v>23.548999999999999</v>
      </c>
      <c r="Y1611" s="72">
        <v>7.0179999999999998</v>
      </c>
      <c r="Z1611" s="72">
        <v>1.2949999999999999</v>
      </c>
      <c r="AA1611" s="72">
        <v>0.14099999999999999</v>
      </c>
      <c r="AB1611" s="4">
        <v>0.74399999999999999</v>
      </c>
      <c r="AD1611" s="1">
        <f t="shared" si="25"/>
        <v>85.626000000000005</v>
      </c>
    </row>
    <row r="1612" spans="1:30" x14ac:dyDescent="0.3">
      <c r="A1612" s="65">
        <v>1611</v>
      </c>
      <c r="B1612" s="66" t="s">
        <v>323</v>
      </c>
      <c r="C1612" s="69" t="s">
        <v>134</v>
      </c>
      <c r="D1612" s="71"/>
      <c r="E1612" s="71">
        <v>762</v>
      </c>
      <c r="F1612" s="71">
        <v>2055</v>
      </c>
      <c r="G1612" s="72">
        <v>650.60699999999997</v>
      </c>
      <c r="H1612" s="72">
        <v>667.75199999999995</v>
      </c>
      <c r="I1612" s="72">
        <v>670.56</v>
      </c>
      <c r="J1612" s="72">
        <v>639.54999999999995</v>
      </c>
      <c r="K1612" s="72">
        <v>591.721</v>
      </c>
      <c r="L1612" s="72">
        <v>561.92899999999997</v>
      </c>
      <c r="M1612" s="72">
        <v>559.99199999999996</v>
      </c>
      <c r="N1612" s="72">
        <v>556.92399999999998</v>
      </c>
      <c r="O1612" s="72">
        <v>525.89599999999996</v>
      </c>
      <c r="P1612" s="72">
        <v>437.721</v>
      </c>
      <c r="Q1612" s="72">
        <v>353.649</v>
      </c>
      <c r="R1612" s="72">
        <v>354.85500000000002</v>
      </c>
      <c r="S1612" s="72">
        <v>327.68400000000003</v>
      </c>
      <c r="T1612" s="72">
        <v>285.68599999999998</v>
      </c>
      <c r="U1612" s="72">
        <v>187.38300000000001</v>
      </c>
      <c r="V1612" s="72">
        <v>110.512</v>
      </c>
      <c r="W1612" s="72">
        <v>61.856999999999999</v>
      </c>
      <c r="X1612" s="72">
        <v>28.047000000000001</v>
      </c>
      <c r="Y1612" s="72">
        <v>9.2260000000000009</v>
      </c>
      <c r="Z1612" s="72">
        <v>1.881</v>
      </c>
      <c r="AA1612" s="72">
        <v>0.22900000000000001</v>
      </c>
      <c r="AB1612" s="4" t="s">
        <v>291</v>
      </c>
      <c r="AD1612" s="1">
        <f t="shared" si="25"/>
        <v>101.24</v>
      </c>
    </row>
    <row r="1613" spans="1:30" x14ac:dyDescent="0.3">
      <c r="A1613" s="65">
        <v>1612</v>
      </c>
      <c r="B1613" s="66" t="s">
        <v>323</v>
      </c>
      <c r="C1613" s="69" t="s">
        <v>134</v>
      </c>
      <c r="D1613" s="71"/>
      <c r="E1613" s="71">
        <v>762</v>
      </c>
      <c r="F1613" s="71">
        <v>2060</v>
      </c>
      <c r="G1613" s="72">
        <v>635.17399999999998</v>
      </c>
      <c r="H1613" s="72">
        <v>648.04499999999996</v>
      </c>
      <c r="I1613" s="72">
        <v>666.18100000000004</v>
      </c>
      <c r="J1613" s="72">
        <v>663.99300000000005</v>
      </c>
      <c r="K1613" s="72">
        <v>627.745</v>
      </c>
      <c r="L1613" s="72">
        <v>579.82000000000005</v>
      </c>
      <c r="M1613" s="72">
        <v>551.90099999999995</v>
      </c>
      <c r="N1613" s="72">
        <v>551.16800000000001</v>
      </c>
      <c r="O1613" s="72">
        <v>548.54700000000003</v>
      </c>
      <c r="P1613" s="72">
        <v>517.35299999999995</v>
      </c>
      <c r="Q1613" s="72">
        <v>427.78500000000003</v>
      </c>
      <c r="R1613" s="72">
        <v>340.84899999999999</v>
      </c>
      <c r="S1613" s="72">
        <v>333.70600000000002</v>
      </c>
      <c r="T1613" s="72">
        <v>297.19900000000001</v>
      </c>
      <c r="U1613" s="72">
        <v>243.917</v>
      </c>
      <c r="V1613" s="72">
        <v>145.01599999999999</v>
      </c>
      <c r="W1613" s="72">
        <v>74.316000000000003</v>
      </c>
      <c r="X1613" s="72">
        <v>33.646999999999998</v>
      </c>
      <c r="Y1613" s="72">
        <v>11.287000000000001</v>
      </c>
      <c r="Z1613" s="72">
        <v>2.5339999999999998</v>
      </c>
      <c r="AA1613" s="72">
        <v>0.33900000000000002</v>
      </c>
      <c r="AB1613" s="4" t="s">
        <v>291</v>
      </c>
      <c r="AD1613" s="1">
        <f t="shared" si="25"/>
        <v>122.123</v>
      </c>
    </row>
    <row r="1614" spans="1:30" x14ac:dyDescent="0.3">
      <c r="A1614" s="65">
        <v>1613</v>
      </c>
      <c r="B1614" s="66" t="s">
        <v>323</v>
      </c>
      <c r="C1614" s="69" t="s">
        <v>134</v>
      </c>
      <c r="D1614" s="71"/>
      <c r="E1614" s="71">
        <v>762</v>
      </c>
      <c r="F1614" s="71">
        <v>2065</v>
      </c>
      <c r="G1614" s="72">
        <v>632.75</v>
      </c>
      <c r="H1614" s="72">
        <v>632.85</v>
      </c>
      <c r="I1614" s="72">
        <v>646.59900000000005</v>
      </c>
      <c r="J1614" s="72">
        <v>660.01599999999996</v>
      </c>
      <c r="K1614" s="72">
        <v>652.83600000000001</v>
      </c>
      <c r="L1614" s="72">
        <v>616.46900000000005</v>
      </c>
      <c r="M1614" s="72">
        <v>570.39</v>
      </c>
      <c r="N1614" s="72">
        <v>543.79100000000005</v>
      </c>
      <c r="O1614" s="72">
        <v>543.524</v>
      </c>
      <c r="P1614" s="72">
        <v>540.43700000000001</v>
      </c>
      <c r="Q1614" s="72">
        <v>506.79300000000001</v>
      </c>
      <c r="R1614" s="72">
        <v>413.7</v>
      </c>
      <c r="S1614" s="72">
        <v>322.06599999999997</v>
      </c>
      <c r="T1614" s="72">
        <v>304.91399999999999</v>
      </c>
      <c r="U1614" s="72">
        <v>256.57799999999997</v>
      </c>
      <c r="V1614" s="72">
        <v>191.911</v>
      </c>
      <c r="W1614" s="72">
        <v>99.61</v>
      </c>
      <c r="X1614" s="72">
        <v>41.423000000000002</v>
      </c>
      <c r="Y1614" s="72">
        <v>13.891</v>
      </c>
      <c r="Z1614" s="72">
        <v>3.1669999999999998</v>
      </c>
      <c r="AA1614" s="72">
        <v>0.46400000000000002</v>
      </c>
      <c r="AB1614" s="4" t="s">
        <v>291</v>
      </c>
      <c r="AD1614" s="1">
        <f t="shared" si="25"/>
        <v>158.55500000000001</v>
      </c>
    </row>
    <row r="1615" spans="1:30" x14ac:dyDescent="0.3">
      <c r="A1615" s="65">
        <v>1614</v>
      </c>
      <c r="B1615" s="66" t="s">
        <v>323</v>
      </c>
      <c r="C1615" s="69" t="s">
        <v>134</v>
      </c>
      <c r="D1615" s="71"/>
      <c r="E1615" s="71">
        <v>762</v>
      </c>
      <c r="F1615" s="71">
        <v>2070</v>
      </c>
      <c r="G1615" s="72">
        <v>633.654</v>
      </c>
      <c r="H1615" s="72">
        <v>630.61300000000006</v>
      </c>
      <c r="I1615" s="72">
        <v>631.52</v>
      </c>
      <c r="J1615" s="72">
        <v>640.85</v>
      </c>
      <c r="K1615" s="72">
        <v>649.56899999999996</v>
      </c>
      <c r="L1615" s="72">
        <v>642.226</v>
      </c>
      <c r="M1615" s="72">
        <v>607.57000000000005</v>
      </c>
      <c r="N1615" s="72">
        <v>562.83100000000002</v>
      </c>
      <c r="O1615" s="72">
        <v>536.85199999999998</v>
      </c>
      <c r="P1615" s="72">
        <v>536.15099999999995</v>
      </c>
      <c r="Q1615" s="72">
        <v>530.40200000000004</v>
      </c>
      <c r="R1615" s="72">
        <v>491.67500000000001</v>
      </c>
      <c r="S1615" s="72">
        <v>392.92399999999998</v>
      </c>
      <c r="T1615" s="72">
        <v>296.447</v>
      </c>
      <c r="U1615" s="72">
        <v>266.19400000000002</v>
      </c>
      <c r="V1615" s="72">
        <v>205.245</v>
      </c>
      <c r="W1615" s="72">
        <v>134.75399999999999</v>
      </c>
      <c r="X1615" s="72">
        <v>57.003999999999998</v>
      </c>
      <c r="Y1615" s="72">
        <v>17.603000000000002</v>
      </c>
      <c r="Z1615" s="72">
        <v>4.0039999999999996</v>
      </c>
      <c r="AA1615" s="72">
        <v>0.59199999999999997</v>
      </c>
      <c r="AB1615" s="4" t="s">
        <v>291</v>
      </c>
      <c r="AD1615" s="1">
        <f t="shared" si="25"/>
        <v>213.95699999999999</v>
      </c>
    </row>
    <row r="1616" spans="1:30" x14ac:dyDescent="0.3">
      <c r="A1616" s="65">
        <v>1615</v>
      </c>
      <c r="B1616" s="66" t="s">
        <v>323</v>
      </c>
      <c r="C1616" s="69" t="s">
        <v>134</v>
      </c>
      <c r="D1616" s="71"/>
      <c r="E1616" s="71">
        <v>762</v>
      </c>
      <c r="F1616" s="71">
        <v>2075</v>
      </c>
      <c r="G1616" s="72">
        <v>626.947</v>
      </c>
      <c r="H1616" s="72">
        <v>631.678</v>
      </c>
      <c r="I1616" s="72">
        <v>629.38</v>
      </c>
      <c r="J1616" s="72">
        <v>626.16700000000003</v>
      </c>
      <c r="K1616" s="72">
        <v>631.13</v>
      </c>
      <c r="L1616" s="72">
        <v>639.69899999999996</v>
      </c>
      <c r="M1616" s="72">
        <v>633.91499999999996</v>
      </c>
      <c r="N1616" s="72">
        <v>600.47199999999998</v>
      </c>
      <c r="O1616" s="72">
        <v>556.39400000000001</v>
      </c>
      <c r="P1616" s="72">
        <v>530.19600000000003</v>
      </c>
      <c r="Q1616" s="72">
        <v>527.07600000000002</v>
      </c>
      <c r="R1616" s="72">
        <v>516.01099999999997</v>
      </c>
      <c r="S1616" s="72">
        <v>469.23200000000003</v>
      </c>
      <c r="T1616" s="72">
        <v>364.31099999999998</v>
      </c>
      <c r="U1616" s="72">
        <v>261.57499999999999</v>
      </c>
      <c r="V1616" s="72">
        <v>216.369</v>
      </c>
      <c r="W1616" s="72">
        <v>147.232</v>
      </c>
      <c r="X1616" s="72">
        <v>79.185000000000002</v>
      </c>
      <c r="Y1616" s="72">
        <v>24.956</v>
      </c>
      <c r="Z1616" s="72">
        <v>5.22</v>
      </c>
      <c r="AA1616" s="72">
        <v>0.75800000000000001</v>
      </c>
      <c r="AB1616" s="4" t="s">
        <v>291</v>
      </c>
      <c r="AD1616" s="1">
        <f t="shared" si="25"/>
        <v>257.351</v>
      </c>
    </row>
    <row r="1617" spans="1:30" x14ac:dyDescent="0.3">
      <c r="A1617" s="65">
        <v>1616</v>
      </c>
      <c r="B1617" s="66" t="s">
        <v>323</v>
      </c>
      <c r="C1617" s="69" t="s">
        <v>134</v>
      </c>
      <c r="D1617" s="71"/>
      <c r="E1617" s="71">
        <v>762</v>
      </c>
      <c r="F1617" s="71">
        <v>2080</v>
      </c>
      <c r="G1617" s="72">
        <v>608.11199999999997</v>
      </c>
      <c r="H1617" s="72">
        <v>625.14499999999998</v>
      </c>
      <c r="I1617" s="72">
        <v>630.53200000000004</v>
      </c>
      <c r="J1617" s="72">
        <v>624.40899999999999</v>
      </c>
      <c r="K1617" s="72">
        <v>617.14599999999996</v>
      </c>
      <c r="L1617" s="72">
        <v>622.01099999999997</v>
      </c>
      <c r="M1617" s="72">
        <v>632.03399999999999</v>
      </c>
      <c r="N1617" s="72">
        <v>627.31600000000003</v>
      </c>
      <c r="O1617" s="72">
        <v>594.41099999999994</v>
      </c>
      <c r="P1617" s="72">
        <v>550.19200000000001</v>
      </c>
      <c r="Q1617" s="72">
        <v>522.03499999999997</v>
      </c>
      <c r="R1617" s="72">
        <v>514.09</v>
      </c>
      <c r="S1617" s="72">
        <v>494.65499999999997</v>
      </c>
      <c r="T1617" s="72">
        <v>438.11799999999999</v>
      </c>
      <c r="U1617" s="72">
        <v>324.91000000000003</v>
      </c>
      <c r="V1617" s="72">
        <v>216.017</v>
      </c>
      <c r="W1617" s="72">
        <v>158.625</v>
      </c>
      <c r="X1617" s="72">
        <v>88.965999999999994</v>
      </c>
      <c r="Y1617" s="72">
        <v>35.83</v>
      </c>
      <c r="Z1617" s="72">
        <v>7.6559999999999997</v>
      </c>
      <c r="AA1617" s="72">
        <v>1.0049999999999999</v>
      </c>
      <c r="AB1617" s="4" t="s">
        <v>291</v>
      </c>
      <c r="AD1617" s="1">
        <f t="shared" si="25"/>
        <v>292.08199999999999</v>
      </c>
    </row>
    <row r="1618" spans="1:30" x14ac:dyDescent="0.3">
      <c r="A1618" s="65">
        <v>1617</v>
      </c>
      <c r="B1618" s="66" t="s">
        <v>323</v>
      </c>
      <c r="C1618" s="69" t="s">
        <v>134</v>
      </c>
      <c r="D1618" s="71"/>
      <c r="E1618" s="71">
        <v>762</v>
      </c>
      <c r="F1618" s="71">
        <v>2085</v>
      </c>
      <c r="G1618" s="72">
        <v>586.82100000000003</v>
      </c>
      <c r="H1618" s="72">
        <v>606.48099999999999</v>
      </c>
      <c r="I1618" s="72">
        <v>624.09199999999998</v>
      </c>
      <c r="J1618" s="72">
        <v>625.93200000000002</v>
      </c>
      <c r="K1618" s="72">
        <v>616.06200000000001</v>
      </c>
      <c r="L1618" s="72">
        <v>608.75400000000002</v>
      </c>
      <c r="M1618" s="72">
        <v>615.01499999999999</v>
      </c>
      <c r="N1618" s="72">
        <v>626.03800000000001</v>
      </c>
      <c r="O1618" s="72">
        <v>621.70600000000002</v>
      </c>
      <c r="P1618" s="72">
        <v>588.53300000000002</v>
      </c>
      <c r="Q1618" s="72">
        <v>542.58500000000004</v>
      </c>
      <c r="R1618" s="72">
        <v>510.423</v>
      </c>
      <c r="S1618" s="72">
        <v>494.9</v>
      </c>
      <c r="T1618" s="72">
        <v>464.93299999999999</v>
      </c>
      <c r="U1618" s="72">
        <v>394.78300000000002</v>
      </c>
      <c r="V1618" s="72">
        <v>272.57400000000001</v>
      </c>
      <c r="W1618" s="72">
        <v>161.84800000000001</v>
      </c>
      <c r="X1618" s="72">
        <v>98.641999999999996</v>
      </c>
      <c r="Y1618" s="72">
        <v>41.692</v>
      </c>
      <c r="Z1618" s="72">
        <v>11.413</v>
      </c>
      <c r="AA1618" s="72">
        <v>1.49</v>
      </c>
      <c r="AB1618" s="4" t="s">
        <v>291</v>
      </c>
      <c r="AD1618" s="1">
        <f t="shared" si="25"/>
        <v>315.08500000000004</v>
      </c>
    </row>
    <row r="1619" spans="1:30" x14ac:dyDescent="0.3">
      <c r="A1619" s="65">
        <v>1618</v>
      </c>
      <c r="B1619" s="66" t="s">
        <v>323</v>
      </c>
      <c r="C1619" s="69" t="s">
        <v>134</v>
      </c>
      <c r="D1619" s="71"/>
      <c r="E1619" s="71">
        <v>762</v>
      </c>
      <c r="F1619" s="71">
        <v>2090</v>
      </c>
      <c r="G1619" s="72">
        <v>569.39099999999996</v>
      </c>
      <c r="H1619" s="72">
        <v>585.35199999999998</v>
      </c>
      <c r="I1619" s="72">
        <v>605.52099999999996</v>
      </c>
      <c r="J1619" s="72">
        <v>619.85799999999995</v>
      </c>
      <c r="K1619" s="72">
        <v>618.24199999999996</v>
      </c>
      <c r="L1619" s="72">
        <v>608.34500000000003</v>
      </c>
      <c r="M1619" s="72">
        <v>602.37599999999998</v>
      </c>
      <c r="N1619" s="72">
        <v>609.62199999999996</v>
      </c>
      <c r="O1619" s="72">
        <v>620.98099999999999</v>
      </c>
      <c r="P1619" s="72">
        <v>616.226</v>
      </c>
      <c r="Q1619" s="72">
        <v>581.26400000000001</v>
      </c>
      <c r="R1619" s="72">
        <v>531.73699999999997</v>
      </c>
      <c r="S1619" s="72">
        <v>493.267</v>
      </c>
      <c r="T1619" s="72">
        <v>468.01900000000001</v>
      </c>
      <c r="U1619" s="72">
        <v>423.00799999999998</v>
      </c>
      <c r="V1619" s="72">
        <v>336.22300000000001</v>
      </c>
      <c r="W1619" s="72">
        <v>208.684</v>
      </c>
      <c r="X1619" s="72">
        <v>103.645</v>
      </c>
      <c r="Y1619" s="72">
        <v>47.982999999999997</v>
      </c>
      <c r="Z1619" s="72">
        <v>13.853</v>
      </c>
      <c r="AA1619" s="72">
        <v>2.2890000000000001</v>
      </c>
      <c r="AB1619" s="4" t="s">
        <v>291</v>
      </c>
      <c r="AD1619" s="1">
        <f t="shared" si="25"/>
        <v>376.45400000000001</v>
      </c>
    </row>
    <row r="1620" spans="1:30" x14ac:dyDescent="0.3">
      <c r="A1620" s="65">
        <v>1619</v>
      </c>
      <c r="B1620" s="66" t="s">
        <v>323</v>
      </c>
      <c r="C1620" s="69" t="s">
        <v>134</v>
      </c>
      <c r="D1620" s="71"/>
      <c r="E1620" s="71">
        <v>762</v>
      </c>
      <c r="F1620" s="71">
        <v>2095</v>
      </c>
      <c r="G1620" s="72">
        <v>558.24300000000005</v>
      </c>
      <c r="H1620" s="72">
        <v>568.06500000000005</v>
      </c>
      <c r="I1620" s="72">
        <v>584.48500000000001</v>
      </c>
      <c r="J1620" s="72">
        <v>601.66</v>
      </c>
      <c r="K1620" s="72">
        <v>612.82100000000003</v>
      </c>
      <c r="L1620" s="72">
        <v>611.18799999999999</v>
      </c>
      <c r="M1620" s="72">
        <v>602.54</v>
      </c>
      <c r="N1620" s="72">
        <v>597.53099999999995</v>
      </c>
      <c r="O1620" s="72">
        <v>605.13499999999999</v>
      </c>
      <c r="P1620" s="72">
        <v>616.04600000000005</v>
      </c>
      <c r="Q1620" s="72">
        <v>609.41399999999999</v>
      </c>
      <c r="R1620" s="72">
        <v>570.846</v>
      </c>
      <c r="S1620" s="72">
        <v>515.69600000000003</v>
      </c>
      <c r="T1620" s="72">
        <v>469.07799999999997</v>
      </c>
      <c r="U1620" s="72">
        <v>429.57900000000001</v>
      </c>
      <c r="V1620" s="72">
        <v>365.26400000000001</v>
      </c>
      <c r="W1620" s="72">
        <v>262.625</v>
      </c>
      <c r="X1620" s="72">
        <v>137.411</v>
      </c>
      <c r="Y1620" s="72">
        <v>52.279000000000003</v>
      </c>
      <c r="Z1620" s="72">
        <v>16.631</v>
      </c>
      <c r="AA1620" s="72">
        <v>2.9620000000000002</v>
      </c>
      <c r="AB1620" s="4">
        <v>7.3999999999999996E-2</v>
      </c>
      <c r="AD1620" s="1">
        <f t="shared" si="25"/>
        <v>471.98200000000003</v>
      </c>
    </row>
    <row r="1621" spans="1:30" x14ac:dyDescent="0.3">
      <c r="A1621" s="65">
        <v>1620</v>
      </c>
      <c r="B1621" s="66" t="s">
        <v>323</v>
      </c>
      <c r="C1621" s="69" t="s">
        <v>134</v>
      </c>
      <c r="D1621" s="71"/>
      <c r="E1621" s="71">
        <v>762</v>
      </c>
      <c r="F1621" s="71">
        <v>2100</v>
      </c>
      <c r="G1621" s="72">
        <v>548.93600000000004</v>
      </c>
      <c r="H1621" s="72">
        <v>557.04100000000005</v>
      </c>
      <c r="I1621" s="72">
        <v>567.279</v>
      </c>
      <c r="J1621" s="72">
        <v>580.98599999999999</v>
      </c>
      <c r="K1621" s="72">
        <v>595.27700000000004</v>
      </c>
      <c r="L1621" s="72">
        <v>606.41499999999996</v>
      </c>
      <c r="M1621" s="72">
        <v>605.91800000000001</v>
      </c>
      <c r="N1621" s="72">
        <v>598.16800000000001</v>
      </c>
      <c r="O1621" s="72">
        <v>593.53099999999995</v>
      </c>
      <c r="P1621" s="72">
        <v>600.75900000000001</v>
      </c>
      <c r="Q1621" s="72">
        <v>609.88199999999995</v>
      </c>
      <c r="R1621" s="72">
        <v>599.55100000000004</v>
      </c>
      <c r="S1621" s="72">
        <v>555.28599999999994</v>
      </c>
      <c r="T1621" s="72">
        <v>492.70800000000003</v>
      </c>
      <c r="U1621" s="72">
        <v>433.738</v>
      </c>
      <c r="V1621" s="72">
        <v>375.26799999999997</v>
      </c>
      <c r="W1621" s="72">
        <v>290.20699999999999</v>
      </c>
      <c r="X1621" s="72">
        <v>177.13300000000001</v>
      </c>
      <c r="Y1621" s="72">
        <v>71.542000000000002</v>
      </c>
      <c r="Z1621" s="72">
        <v>18.814</v>
      </c>
      <c r="AA1621" s="72">
        <v>3.7080000000000002</v>
      </c>
      <c r="AB1621" s="4">
        <v>5.5E-2</v>
      </c>
      <c r="AD1621" s="1">
        <f t="shared" si="25"/>
        <v>561.45899999999995</v>
      </c>
    </row>
    <row r="1622" spans="1:30" x14ac:dyDescent="0.3">
      <c r="A1622" s="65">
        <v>1621</v>
      </c>
      <c r="B1622" s="66" t="s">
        <v>323</v>
      </c>
      <c r="C1622" s="69" t="s">
        <v>135</v>
      </c>
      <c r="D1622" s="71"/>
      <c r="E1622" s="71">
        <v>795</v>
      </c>
      <c r="F1622" s="71">
        <v>2015</v>
      </c>
      <c r="G1622" s="72">
        <v>344.43200000000002</v>
      </c>
      <c r="H1622" s="72">
        <v>267.06099999999998</v>
      </c>
      <c r="I1622" s="72">
        <v>246.86500000000001</v>
      </c>
      <c r="J1622" s="72">
        <v>235.703</v>
      </c>
      <c r="K1622" s="72">
        <v>279.64600000000002</v>
      </c>
      <c r="L1622" s="72">
        <v>266.32299999999998</v>
      </c>
      <c r="M1622" s="72">
        <v>218.07400000000001</v>
      </c>
      <c r="N1622" s="72">
        <v>191.405</v>
      </c>
      <c r="O1622" s="72">
        <v>161.15100000000001</v>
      </c>
      <c r="P1622" s="72">
        <v>145.33500000000001</v>
      </c>
      <c r="Q1622" s="72">
        <v>123.06699999999999</v>
      </c>
      <c r="R1622" s="72">
        <v>100.193</v>
      </c>
      <c r="S1622" s="72">
        <v>66.649000000000001</v>
      </c>
      <c r="T1622" s="72">
        <v>37.978000000000002</v>
      </c>
      <c r="U1622" s="72">
        <v>21</v>
      </c>
      <c r="V1622" s="72">
        <v>20.234999999999999</v>
      </c>
      <c r="W1622" s="72">
        <v>9.7789999999999999</v>
      </c>
      <c r="X1622" s="72">
        <v>4.3129999999999997</v>
      </c>
      <c r="Y1622" s="72">
        <v>0.746</v>
      </c>
      <c r="Z1622" s="72">
        <v>0.1</v>
      </c>
      <c r="AA1622" s="72">
        <v>1.4E-2</v>
      </c>
      <c r="AB1622" s="4">
        <v>5.3999999999999999E-2</v>
      </c>
      <c r="AD1622" s="1">
        <f t="shared" si="25"/>
        <v>15.005999999999998</v>
      </c>
    </row>
    <row r="1623" spans="1:30" x14ac:dyDescent="0.3">
      <c r="A1623" s="65">
        <v>1622</v>
      </c>
      <c r="B1623" s="66" t="s">
        <v>323</v>
      </c>
      <c r="C1623" s="69" t="s">
        <v>135</v>
      </c>
      <c r="D1623" s="71"/>
      <c r="E1623" s="71">
        <v>795</v>
      </c>
      <c r="F1623" s="71">
        <v>2020</v>
      </c>
      <c r="G1623" s="72">
        <v>335.49099999999999</v>
      </c>
      <c r="H1623" s="72">
        <v>340.57499999999999</v>
      </c>
      <c r="I1623" s="72">
        <v>265.315</v>
      </c>
      <c r="J1623" s="72">
        <v>244.97900000000001</v>
      </c>
      <c r="K1623" s="72">
        <v>233.16300000000001</v>
      </c>
      <c r="L1623" s="72">
        <v>276.03500000000003</v>
      </c>
      <c r="M1623" s="72">
        <v>262.12</v>
      </c>
      <c r="N1623" s="72">
        <v>213.45</v>
      </c>
      <c r="O1623" s="72">
        <v>186.02500000000001</v>
      </c>
      <c r="P1623" s="72">
        <v>155.19300000000001</v>
      </c>
      <c r="Q1623" s="72">
        <v>137.59200000000001</v>
      </c>
      <c r="R1623" s="72">
        <v>113.456</v>
      </c>
      <c r="S1623" s="72">
        <v>88.454999999999998</v>
      </c>
      <c r="T1623" s="72">
        <v>56.121000000000002</v>
      </c>
      <c r="U1623" s="72">
        <v>29.035</v>
      </c>
      <c r="V1623" s="72">
        <v>14.452</v>
      </c>
      <c r="W1623" s="72">
        <v>12.092000000000001</v>
      </c>
      <c r="X1623" s="72">
        <v>4.274</v>
      </c>
      <c r="Y1623" s="72">
        <v>1.3280000000000001</v>
      </c>
      <c r="Z1623" s="72">
        <v>0.14699999999999999</v>
      </c>
      <c r="AA1623" s="72">
        <v>1.2E-2</v>
      </c>
      <c r="AB1623" s="4">
        <v>7.0000000000000007E-2</v>
      </c>
      <c r="AD1623" s="1">
        <f t="shared" si="25"/>
        <v>17.922999999999998</v>
      </c>
    </row>
    <row r="1624" spans="1:30" x14ac:dyDescent="0.3">
      <c r="A1624" s="65">
        <v>1623</v>
      </c>
      <c r="B1624" s="66" t="s">
        <v>323</v>
      </c>
      <c r="C1624" s="69" t="s">
        <v>135</v>
      </c>
      <c r="D1624" s="71"/>
      <c r="E1624" s="71">
        <v>795</v>
      </c>
      <c r="F1624" s="71">
        <v>2025</v>
      </c>
      <c r="G1624" s="72">
        <v>312.92500000000001</v>
      </c>
      <c r="H1624" s="72">
        <v>331.96800000000002</v>
      </c>
      <c r="I1624" s="72">
        <v>338.69200000000001</v>
      </c>
      <c r="J1624" s="72">
        <v>263.39999999999998</v>
      </c>
      <c r="K1624" s="72">
        <v>242.43100000000001</v>
      </c>
      <c r="L1624" s="72">
        <v>230.01499999999999</v>
      </c>
      <c r="M1624" s="72">
        <v>271.83199999999999</v>
      </c>
      <c r="N1624" s="72">
        <v>256.91699999999997</v>
      </c>
      <c r="O1624" s="72">
        <v>207.71799999999999</v>
      </c>
      <c r="P1624" s="72">
        <v>179.42400000000001</v>
      </c>
      <c r="Q1624" s="72">
        <v>147.142</v>
      </c>
      <c r="R1624" s="72">
        <v>127.093</v>
      </c>
      <c r="S1624" s="72">
        <v>100.41200000000001</v>
      </c>
      <c r="T1624" s="72">
        <v>74.691000000000003</v>
      </c>
      <c r="U1624" s="72">
        <v>43.076999999999998</v>
      </c>
      <c r="V1624" s="72">
        <v>20.059000000000001</v>
      </c>
      <c r="W1624" s="72">
        <v>8.6280000000000001</v>
      </c>
      <c r="X1624" s="72">
        <v>5.3010000000000002</v>
      </c>
      <c r="Y1624" s="72">
        <v>1.3169999999999999</v>
      </c>
      <c r="Z1624" s="72">
        <v>0.26</v>
      </c>
      <c r="AA1624" s="72">
        <v>1.7000000000000001E-2</v>
      </c>
      <c r="AB1624" s="4">
        <v>7.9000000000000001E-2</v>
      </c>
      <c r="AD1624" s="1">
        <f t="shared" si="25"/>
        <v>15.602</v>
      </c>
    </row>
    <row r="1625" spans="1:30" x14ac:dyDescent="0.3">
      <c r="A1625" s="65">
        <v>1624</v>
      </c>
      <c r="B1625" s="66" t="s">
        <v>323</v>
      </c>
      <c r="C1625" s="69" t="s">
        <v>135</v>
      </c>
      <c r="D1625" s="71"/>
      <c r="E1625" s="71">
        <v>795</v>
      </c>
      <c r="F1625" s="71">
        <v>2030</v>
      </c>
      <c r="G1625" s="72">
        <v>294.21300000000002</v>
      </c>
      <c r="H1625" s="72">
        <v>309.73899999999998</v>
      </c>
      <c r="I1625" s="72">
        <v>330.13400000000001</v>
      </c>
      <c r="J1625" s="72">
        <v>336.58300000000003</v>
      </c>
      <c r="K1625" s="72">
        <v>260.791</v>
      </c>
      <c r="L1625" s="72">
        <v>239.27</v>
      </c>
      <c r="M1625" s="72">
        <v>226.42699999999999</v>
      </c>
      <c r="N1625" s="72">
        <v>266.64600000000002</v>
      </c>
      <c r="O1625" s="72">
        <v>250.39699999999999</v>
      </c>
      <c r="P1625" s="72">
        <v>200.624</v>
      </c>
      <c r="Q1625" s="72">
        <v>170.42400000000001</v>
      </c>
      <c r="R1625" s="72">
        <v>136.167</v>
      </c>
      <c r="S1625" s="72">
        <v>112.76300000000001</v>
      </c>
      <c r="T1625" s="72">
        <v>84.998000000000005</v>
      </c>
      <c r="U1625" s="72">
        <v>57.543999999999997</v>
      </c>
      <c r="V1625" s="72">
        <v>29.879000000000001</v>
      </c>
      <c r="W1625" s="72">
        <v>12.018000000000001</v>
      </c>
      <c r="X1625" s="72">
        <v>3.7949999999999999</v>
      </c>
      <c r="Y1625" s="72">
        <v>1.6379999999999999</v>
      </c>
      <c r="Z1625" s="72">
        <v>0.25900000000000001</v>
      </c>
      <c r="AA1625" s="72">
        <v>0.03</v>
      </c>
      <c r="AB1625" s="4">
        <v>9.8000000000000004E-2</v>
      </c>
      <c r="AD1625" s="1">
        <f t="shared" si="25"/>
        <v>17.838000000000001</v>
      </c>
    </row>
    <row r="1626" spans="1:30" x14ac:dyDescent="0.3">
      <c r="A1626" s="65">
        <v>1625</v>
      </c>
      <c r="B1626" s="66" t="s">
        <v>323</v>
      </c>
      <c r="C1626" s="69" t="s">
        <v>135</v>
      </c>
      <c r="D1626" s="71"/>
      <c r="E1626" s="71">
        <v>795</v>
      </c>
      <c r="F1626" s="71">
        <v>2035</v>
      </c>
      <c r="G1626" s="72">
        <v>294.21600000000001</v>
      </c>
      <c r="H1626" s="72">
        <v>291.30900000000003</v>
      </c>
      <c r="I1626" s="72">
        <v>307.98200000000003</v>
      </c>
      <c r="J1626" s="72">
        <v>328.09</v>
      </c>
      <c r="K1626" s="72">
        <v>333.63200000000001</v>
      </c>
      <c r="L1626" s="72">
        <v>257.55799999999999</v>
      </c>
      <c r="M1626" s="72">
        <v>235.685</v>
      </c>
      <c r="N1626" s="72">
        <v>222.10300000000001</v>
      </c>
      <c r="O1626" s="72">
        <v>260.14100000000002</v>
      </c>
      <c r="P1626" s="72">
        <v>242.23599999999999</v>
      </c>
      <c r="Q1626" s="72">
        <v>190.88200000000001</v>
      </c>
      <c r="R1626" s="72">
        <v>158.05000000000001</v>
      </c>
      <c r="S1626" s="72">
        <v>121.108</v>
      </c>
      <c r="T1626" s="72">
        <v>95.694000000000003</v>
      </c>
      <c r="U1626" s="72">
        <v>65.710999999999999</v>
      </c>
      <c r="V1626" s="72">
        <v>40.061999999999998</v>
      </c>
      <c r="W1626" s="72">
        <v>17.969000000000001</v>
      </c>
      <c r="X1626" s="72">
        <v>5.3070000000000004</v>
      </c>
      <c r="Y1626" s="72">
        <v>1.1759999999999999</v>
      </c>
      <c r="Z1626" s="72">
        <v>0.32100000000000001</v>
      </c>
      <c r="AA1626" s="72">
        <v>3.1E-2</v>
      </c>
      <c r="AB1626" s="4" t="s">
        <v>291</v>
      </c>
      <c r="AD1626" s="1">
        <f t="shared" si="25"/>
        <v>24.804000000000002</v>
      </c>
    </row>
    <row r="1627" spans="1:30" x14ac:dyDescent="0.3">
      <c r="A1627" s="65">
        <v>1626</v>
      </c>
      <c r="B1627" s="66" t="s">
        <v>323</v>
      </c>
      <c r="C1627" s="69" t="s">
        <v>135</v>
      </c>
      <c r="D1627" s="71"/>
      <c r="E1627" s="71">
        <v>795</v>
      </c>
      <c r="F1627" s="71">
        <v>2040</v>
      </c>
      <c r="G1627" s="72">
        <v>307.47000000000003</v>
      </c>
      <c r="H1627" s="72">
        <v>291.45600000000002</v>
      </c>
      <c r="I1627" s="72">
        <v>289.61700000000002</v>
      </c>
      <c r="J1627" s="72">
        <v>306.03800000000001</v>
      </c>
      <c r="K1627" s="72">
        <v>325.24599999999998</v>
      </c>
      <c r="L1627" s="72">
        <v>329.93400000000003</v>
      </c>
      <c r="M1627" s="72">
        <v>253.89599999999999</v>
      </c>
      <c r="N1627" s="72">
        <v>231.37700000000001</v>
      </c>
      <c r="O1627" s="72">
        <v>216.74799999999999</v>
      </c>
      <c r="P1627" s="72">
        <v>251.94399999999999</v>
      </c>
      <c r="Q1627" s="72">
        <v>230.89599999999999</v>
      </c>
      <c r="R1627" s="72">
        <v>177.37299999999999</v>
      </c>
      <c r="S1627" s="72">
        <v>140.94</v>
      </c>
      <c r="T1627" s="72">
        <v>103.027</v>
      </c>
      <c r="U1627" s="72">
        <v>74.234999999999999</v>
      </c>
      <c r="V1627" s="72">
        <v>45.898000000000003</v>
      </c>
      <c r="W1627" s="72">
        <v>24.158999999999999</v>
      </c>
      <c r="X1627" s="72">
        <v>7.9619999999999997</v>
      </c>
      <c r="Y1627" s="72">
        <v>1.649</v>
      </c>
      <c r="Z1627" s="72">
        <v>0.23100000000000001</v>
      </c>
      <c r="AA1627" s="72">
        <v>3.7999999999999999E-2</v>
      </c>
      <c r="AB1627" s="4" t="s">
        <v>291</v>
      </c>
      <c r="AD1627" s="1">
        <f t="shared" si="25"/>
        <v>34.038999999999994</v>
      </c>
    </row>
    <row r="1628" spans="1:30" x14ac:dyDescent="0.3">
      <c r="A1628" s="65">
        <v>1627</v>
      </c>
      <c r="B1628" s="66" t="s">
        <v>323</v>
      </c>
      <c r="C1628" s="69" t="s">
        <v>135</v>
      </c>
      <c r="D1628" s="71"/>
      <c r="E1628" s="71">
        <v>795</v>
      </c>
      <c r="F1628" s="71">
        <v>2045</v>
      </c>
      <c r="G1628" s="72">
        <v>315.75400000000002</v>
      </c>
      <c r="H1628" s="72">
        <v>304.79000000000002</v>
      </c>
      <c r="I1628" s="72">
        <v>289.79399999999998</v>
      </c>
      <c r="J1628" s="72">
        <v>287.75900000000001</v>
      </c>
      <c r="K1628" s="72">
        <v>303.37</v>
      </c>
      <c r="L1628" s="72">
        <v>321.71100000000001</v>
      </c>
      <c r="M1628" s="72">
        <v>325.702</v>
      </c>
      <c r="N1628" s="72">
        <v>249.501</v>
      </c>
      <c r="O1628" s="72">
        <v>226.04599999999999</v>
      </c>
      <c r="P1628" s="72">
        <v>210.03299999999999</v>
      </c>
      <c r="Q1628" s="72">
        <v>240.50899999999999</v>
      </c>
      <c r="R1628" s="72">
        <v>215.03899999999999</v>
      </c>
      <c r="S1628" s="72">
        <v>158.59399999999999</v>
      </c>
      <c r="T1628" s="72">
        <v>120.23099999999999</v>
      </c>
      <c r="U1628" s="72">
        <v>80.213999999999999</v>
      </c>
      <c r="V1628" s="72">
        <v>52.036999999999999</v>
      </c>
      <c r="W1628" s="72">
        <v>27.75</v>
      </c>
      <c r="X1628" s="72">
        <v>10.749000000000001</v>
      </c>
      <c r="Y1628" s="72">
        <v>2.4809999999999999</v>
      </c>
      <c r="Z1628" s="72">
        <v>0.32500000000000001</v>
      </c>
      <c r="AA1628" s="72">
        <v>2.9000000000000001E-2</v>
      </c>
      <c r="AB1628" s="4" t="s">
        <v>291</v>
      </c>
      <c r="AD1628" s="1">
        <f t="shared" si="25"/>
        <v>41.33400000000001</v>
      </c>
    </row>
    <row r="1629" spans="1:30" x14ac:dyDescent="0.3">
      <c r="A1629" s="65">
        <v>1628</v>
      </c>
      <c r="B1629" s="66" t="s">
        <v>323</v>
      </c>
      <c r="C1629" s="69" t="s">
        <v>135</v>
      </c>
      <c r="D1629" s="71"/>
      <c r="E1629" s="71">
        <v>795</v>
      </c>
      <c r="F1629" s="71">
        <v>2050</v>
      </c>
      <c r="G1629" s="72">
        <v>309.43200000000002</v>
      </c>
      <c r="H1629" s="72">
        <v>313.16800000000001</v>
      </c>
      <c r="I1629" s="72">
        <v>303.13</v>
      </c>
      <c r="J1629" s="72">
        <v>287.96899999999999</v>
      </c>
      <c r="K1629" s="72">
        <v>285.24</v>
      </c>
      <c r="L1629" s="72">
        <v>300.08499999999998</v>
      </c>
      <c r="M1629" s="72">
        <v>317.702</v>
      </c>
      <c r="N1629" s="72">
        <v>320.54899999999998</v>
      </c>
      <c r="O1629" s="72">
        <v>244.04</v>
      </c>
      <c r="P1629" s="72">
        <v>219.31</v>
      </c>
      <c r="Q1629" s="72">
        <v>200.684</v>
      </c>
      <c r="R1629" s="72">
        <v>224.41300000000001</v>
      </c>
      <c r="S1629" s="72">
        <v>192.81</v>
      </c>
      <c r="T1629" s="72">
        <v>135.661</v>
      </c>
      <c r="U1629" s="72">
        <v>93.960999999999999</v>
      </c>
      <c r="V1629" s="72">
        <v>56.429000000000002</v>
      </c>
      <c r="W1629" s="72">
        <v>31.542000000000002</v>
      </c>
      <c r="X1629" s="72">
        <v>12.395</v>
      </c>
      <c r="Y1629" s="72">
        <v>3.359</v>
      </c>
      <c r="Z1629" s="72">
        <v>0.48899999999999999</v>
      </c>
      <c r="AA1629" s="72">
        <v>3.7999999999999999E-2</v>
      </c>
      <c r="AB1629" s="4" t="s">
        <v>291</v>
      </c>
      <c r="AD1629" s="1">
        <f t="shared" si="25"/>
        <v>47.822999999999993</v>
      </c>
    </row>
    <row r="1630" spans="1:30" x14ac:dyDescent="0.3">
      <c r="A1630" s="65">
        <v>1629</v>
      </c>
      <c r="B1630" s="66" t="s">
        <v>323</v>
      </c>
      <c r="C1630" s="69" t="s">
        <v>135</v>
      </c>
      <c r="D1630" s="71"/>
      <c r="E1630" s="71">
        <v>795</v>
      </c>
      <c r="F1630" s="71">
        <v>2055</v>
      </c>
      <c r="G1630" s="72">
        <v>293.20999999999998</v>
      </c>
      <c r="H1630" s="72">
        <v>307.07100000000003</v>
      </c>
      <c r="I1630" s="72">
        <v>311.584</v>
      </c>
      <c r="J1630" s="72">
        <v>301.36399999999998</v>
      </c>
      <c r="K1630" s="72">
        <v>285.56900000000002</v>
      </c>
      <c r="L1630" s="72">
        <v>282.233</v>
      </c>
      <c r="M1630" s="72">
        <v>296.47000000000003</v>
      </c>
      <c r="N1630" s="72">
        <v>312.92700000000002</v>
      </c>
      <c r="O1630" s="72">
        <v>314.108</v>
      </c>
      <c r="P1630" s="72">
        <v>237.13300000000001</v>
      </c>
      <c r="Q1630" s="72">
        <v>209.92099999999999</v>
      </c>
      <c r="R1630" s="72">
        <v>187.56</v>
      </c>
      <c r="S1630" s="72">
        <v>201.77199999999999</v>
      </c>
      <c r="T1630" s="72">
        <v>165.446</v>
      </c>
      <c r="U1630" s="72">
        <v>106.45</v>
      </c>
      <c r="V1630" s="72">
        <v>66.373000000000005</v>
      </c>
      <c r="W1630" s="72">
        <v>34.308999999999997</v>
      </c>
      <c r="X1630" s="72">
        <v>14.156000000000001</v>
      </c>
      <c r="Y1630" s="72">
        <v>3.8860000000000001</v>
      </c>
      <c r="Z1630" s="72">
        <v>0.66400000000000003</v>
      </c>
      <c r="AA1630" s="72">
        <v>5.7000000000000002E-2</v>
      </c>
      <c r="AB1630" s="4" t="s">
        <v>291</v>
      </c>
      <c r="AD1630" s="1">
        <f t="shared" si="25"/>
        <v>53.072000000000003</v>
      </c>
    </row>
    <row r="1631" spans="1:30" x14ac:dyDescent="0.3">
      <c r="A1631" s="65">
        <v>1630</v>
      </c>
      <c r="B1631" s="66" t="s">
        <v>323</v>
      </c>
      <c r="C1631" s="69" t="s">
        <v>135</v>
      </c>
      <c r="D1631" s="71"/>
      <c r="E1631" s="71">
        <v>795</v>
      </c>
      <c r="F1631" s="71">
        <v>2060</v>
      </c>
      <c r="G1631" s="72">
        <v>279.24799999999999</v>
      </c>
      <c r="H1631" s="72">
        <v>291.10700000000003</v>
      </c>
      <c r="I1631" s="72">
        <v>305.58800000000002</v>
      </c>
      <c r="J1631" s="72">
        <v>309.89800000000002</v>
      </c>
      <c r="K1631" s="72">
        <v>299.03800000000001</v>
      </c>
      <c r="L1631" s="72">
        <v>282.72800000000001</v>
      </c>
      <c r="M1631" s="72">
        <v>278.98200000000003</v>
      </c>
      <c r="N1631" s="72">
        <v>292.23899999999998</v>
      </c>
      <c r="O1631" s="72">
        <v>306.99400000000003</v>
      </c>
      <c r="P1631" s="72">
        <v>305.83800000000002</v>
      </c>
      <c r="Q1631" s="72">
        <v>227.43899999999999</v>
      </c>
      <c r="R1631" s="72">
        <v>196.66499999999999</v>
      </c>
      <c r="S1631" s="72">
        <v>169.09399999999999</v>
      </c>
      <c r="T1631" s="72">
        <v>173.71299999999999</v>
      </c>
      <c r="U1631" s="72">
        <v>130.42500000000001</v>
      </c>
      <c r="V1631" s="72">
        <v>75.552999999999997</v>
      </c>
      <c r="W1631" s="72">
        <v>40.521000000000001</v>
      </c>
      <c r="X1631" s="72">
        <v>15.487</v>
      </c>
      <c r="Y1631" s="72">
        <v>4.4610000000000003</v>
      </c>
      <c r="Z1631" s="72">
        <v>0.77</v>
      </c>
      <c r="AA1631" s="72">
        <v>7.8E-2</v>
      </c>
      <c r="AB1631" s="4" t="s">
        <v>291</v>
      </c>
      <c r="AD1631" s="1">
        <f t="shared" si="25"/>
        <v>61.317000000000007</v>
      </c>
    </row>
    <row r="1632" spans="1:30" x14ac:dyDescent="0.3">
      <c r="A1632" s="65">
        <v>1631</v>
      </c>
      <c r="B1632" s="66" t="s">
        <v>323</v>
      </c>
      <c r="C1632" s="69" t="s">
        <v>135</v>
      </c>
      <c r="D1632" s="71"/>
      <c r="E1632" s="71">
        <v>795</v>
      </c>
      <c r="F1632" s="71">
        <v>2065</v>
      </c>
      <c r="G1632" s="72">
        <v>273.34100000000001</v>
      </c>
      <c r="H1632" s="72">
        <v>277.36900000000003</v>
      </c>
      <c r="I1632" s="72">
        <v>289.74</v>
      </c>
      <c r="J1632" s="72">
        <v>304.01600000000002</v>
      </c>
      <c r="K1632" s="72">
        <v>307.67399999999998</v>
      </c>
      <c r="L1632" s="72">
        <v>296.29399999999998</v>
      </c>
      <c r="M1632" s="72">
        <v>279.68</v>
      </c>
      <c r="N1632" s="72">
        <v>275.21800000000002</v>
      </c>
      <c r="O1632" s="72">
        <v>287.00299999999999</v>
      </c>
      <c r="P1632" s="72">
        <v>299.32</v>
      </c>
      <c r="Q1632" s="72">
        <v>294.02300000000002</v>
      </c>
      <c r="R1632" s="72">
        <v>213.61199999999999</v>
      </c>
      <c r="S1632" s="72">
        <v>177.86600000000001</v>
      </c>
      <c r="T1632" s="72">
        <v>146.04400000000001</v>
      </c>
      <c r="U1632" s="72">
        <v>137.58000000000001</v>
      </c>
      <c r="V1632" s="72">
        <v>93.03</v>
      </c>
      <c r="W1632" s="72">
        <v>46.317999999999998</v>
      </c>
      <c r="X1632" s="72">
        <v>18.399999999999999</v>
      </c>
      <c r="Y1632" s="72">
        <v>4.9050000000000002</v>
      </c>
      <c r="Z1632" s="72">
        <v>0.88500000000000001</v>
      </c>
      <c r="AA1632" s="72">
        <v>9.1999999999999998E-2</v>
      </c>
      <c r="AB1632" s="4" t="s">
        <v>291</v>
      </c>
      <c r="AD1632" s="1">
        <f t="shared" si="25"/>
        <v>70.599999999999994</v>
      </c>
    </row>
    <row r="1633" spans="1:30" x14ac:dyDescent="0.3">
      <c r="A1633" s="65">
        <v>1632</v>
      </c>
      <c r="B1633" s="66" t="s">
        <v>323</v>
      </c>
      <c r="C1633" s="69" t="s">
        <v>135</v>
      </c>
      <c r="D1633" s="71"/>
      <c r="E1633" s="71">
        <v>795</v>
      </c>
      <c r="F1633" s="71">
        <v>2070</v>
      </c>
      <c r="G1633" s="72">
        <v>272.77699999999999</v>
      </c>
      <c r="H1633" s="72">
        <v>271.61900000000003</v>
      </c>
      <c r="I1633" s="72">
        <v>276.09800000000001</v>
      </c>
      <c r="J1633" s="72">
        <v>288.28500000000003</v>
      </c>
      <c r="K1633" s="72">
        <v>301.92500000000001</v>
      </c>
      <c r="L1633" s="72">
        <v>305.02</v>
      </c>
      <c r="M1633" s="72">
        <v>293.31799999999998</v>
      </c>
      <c r="N1633" s="72">
        <v>276.12599999999998</v>
      </c>
      <c r="O1633" s="72">
        <v>270.536</v>
      </c>
      <c r="P1633" s="72">
        <v>280.17700000000002</v>
      </c>
      <c r="Q1633" s="72">
        <v>288.33499999999998</v>
      </c>
      <c r="R1633" s="72">
        <v>277.12299999999999</v>
      </c>
      <c r="S1633" s="72">
        <v>194.155</v>
      </c>
      <c r="T1633" s="72">
        <v>154.608</v>
      </c>
      <c r="U1633" s="72">
        <v>116.73399999999999</v>
      </c>
      <c r="V1633" s="72">
        <v>99.225999999999999</v>
      </c>
      <c r="W1633" s="72">
        <v>57.682000000000002</v>
      </c>
      <c r="X1633" s="72">
        <v>21.332000000000001</v>
      </c>
      <c r="Y1633" s="72">
        <v>5.8929999999999998</v>
      </c>
      <c r="Z1633" s="72">
        <v>0.97899999999999998</v>
      </c>
      <c r="AA1633" s="72">
        <v>0.105</v>
      </c>
      <c r="AB1633" s="4" t="s">
        <v>291</v>
      </c>
      <c r="AD1633" s="1">
        <f t="shared" si="25"/>
        <v>85.991000000000014</v>
      </c>
    </row>
    <row r="1634" spans="1:30" x14ac:dyDescent="0.3">
      <c r="A1634" s="65">
        <v>1633</v>
      </c>
      <c r="B1634" s="66" t="s">
        <v>323</v>
      </c>
      <c r="C1634" s="69" t="s">
        <v>135</v>
      </c>
      <c r="D1634" s="71"/>
      <c r="E1634" s="71">
        <v>795</v>
      </c>
      <c r="F1634" s="71">
        <v>2075</v>
      </c>
      <c r="G1634" s="72">
        <v>271.77499999999998</v>
      </c>
      <c r="H1634" s="72">
        <v>271.19200000000001</v>
      </c>
      <c r="I1634" s="72">
        <v>270.435</v>
      </c>
      <c r="J1634" s="72">
        <v>274.75599999999997</v>
      </c>
      <c r="K1634" s="72">
        <v>286.36599999999999</v>
      </c>
      <c r="L1634" s="72">
        <v>299.45100000000002</v>
      </c>
      <c r="M1634" s="72">
        <v>302.16800000000001</v>
      </c>
      <c r="N1634" s="72">
        <v>289.863</v>
      </c>
      <c r="O1634" s="72">
        <v>271.73099999999999</v>
      </c>
      <c r="P1634" s="72">
        <v>264.452</v>
      </c>
      <c r="Q1634" s="72">
        <v>270.43900000000002</v>
      </c>
      <c r="R1634" s="72">
        <v>272.61799999999999</v>
      </c>
      <c r="S1634" s="72">
        <v>253.21299999999999</v>
      </c>
      <c r="T1634" s="72">
        <v>169.88499999999999</v>
      </c>
      <c r="U1634" s="72">
        <v>124.774</v>
      </c>
      <c r="V1634" s="72">
        <v>85.152000000000001</v>
      </c>
      <c r="W1634" s="72">
        <v>62.261000000000003</v>
      </c>
      <c r="X1634" s="72">
        <v>26.969000000000001</v>
      </c>
      <c r="Y1634" s="72">
        <v>6.92</v>
      </c>
      <c r="Z1634" s="72">
        <v>1.1830000000000001</v>
      </c>
      <c r="AA1634" s="72">
        <v>0.11600000000000001</v>
      </c>
      <c r="AB1634" s="4">
        <v>0.02</v>
      </c>
      <c r="AD1634" s="1">
        <f t="shared" si="25"/>
        <v>97.469000000000008</v>
      </c>
    </row>
    <row r="1635" spans="1:30" x14ac:dyDescent="0.3">
      <c r="A1635" s="65">
        <v>1634</v>
      </c>
      <c r="B1635" s="66" t="s">
        <v>323</v>
      </c>
      <c r="C1635" s="69" t="s">
        <v>135</v>
      </c>
      <c r="D1635" s="71"/>
      <c r="E1635" s="71">
        <v>795</v>
      </c>
      <c r="F1635" s="71">
        <v>2080</v>
      </c>
      <c r="G1635" s="72">
        <v>265.89299999999997</v>
      </c>
      <c r="H1635" s="72">
        <v>270.32499999999999</v>
      </c>
      <c r="I1635" s="72">
        <v>270.08699999999999</v>
      </c>
      <c r="J1635" s="72">
        <v>269.18900000000002</v>
      </c>
      <c r="K1635" s="72">
        <v>273.00099999999998</v>
      </c>
      <c r="L1635" s="72">
        <v>284.12599999999998</v>
      </c>
      <c r="M1635" s="72">
        <v>296.822</v>
      </c>
      <c r="N1635" s="72">
        <v>298.88200000000001</v>
      </c>
      <c r="O1635" s="72">
        <v>285.60500000000002</v>
      </c>
      <c r="P1635" s="72">
        <v>266.01600000000002</v>
      </c>
      <c r="Q1635" s="72">
        <v>255.78899999999999</v>
      </c>
      <c r="R1635" s="72">
        <v>256.49799999999999</v>
      </c>
      <c r="S1635" s="72">
        <v>250.32300000000001</v>
      </c>
      <c r="T1635" s="72">
        <v>223.05500000000001</v>
      </c>
      <c r="U1635" s="72">
        <v>138.42500000000001</v>
      </c>
      <c r="V1635" s="72">
        <v>92.073999999999998</v>
      </c>
      <c r="W1635" s="72">
        <v>54.075000000000003</v>
      </c>
      <c r="X1635" s="72">
        <v>29.561</v>
      </c>
      <c r="Y1635" s="72">
        <v>8.8659999999999997</v>
      </c>
      <c r="Z1635" s="72">
        <v>1.401</v>
      </c>
      <c r="AA1635" s="72">
        <v>0.13900000000000001</v>
      </c>
      <c r="AB1635" s="4">
        <v>1.7999999999999999E-2</v>
      </c>
      <c r="AD1635" s="1">
        <f t="shared" si="25"/>
        <v>94.059999999999988</v>
      </c>
    </row>
    <row r="1636" spans="1:30" x14ac:dyDescent="0.3">
      <c r="A1636" s="65">
        <v>1635</v>
      </c>
      <c r="B1636" s="66" t="s">
        <v>323</v>
      </c>
      <c r="C1636" s="69" t="s">
        <v>135</v>
      </c>
      <c r="D1636" s="71"/>
      <c r="E1636" s="71">
        <v>795</v>
      </c>
      <c r="F1636" s="71">
        <v>2085</v>
      </c>
      <c r="G1636" s="72">
        <v>256.024</v>
      </c>
      <c r="H1636" s="72">
        <v>264.57600000000002</v>
      </c>
      <c r="I1636" s="72">
        <v>269.30200000000002</v>
      </c>
      <c r="J1636" s="72">
        <v>268.92899999999997</v>
      </c>
      <c r="K1636" s="72">
        <v>267.57</v>
      </c>
      <c r="L1636" s="72">
        <v>270.976</v>
      </c>
      <c r="M1636" s="72">
        <v>281.77999999999997</v>
      </c>
      <c r="N1636" s="72">
        <v>293.83600000000001</v>
      </c>
      <c r="O1636" s="72">
        <v>294.84500000000003</v>
      </c>
      <c r="P1636" s="72">
        <v>280.04599999999999</v>
      </c>
      <c r="Q1636" s="72">
        <v>257.87400000000002</v>
      </c>
      <c r="R1636" s="72">
        <v>243.375</v>
      </c>
      <c r="S1636" s="72">
        <v>236.666</v>
      </c>
      <c r="T1636" s="72">
        <v>221.94</v>
      </c>
      <c r="U1636" s="72">
        <v>183.49700000000001</v>
      </c>
      <c r="V1636" s="72">
        <v>103.334</v>
      </c>
      <c r="W1636" s="72">
        <v>59.197000000000003</v>
      </c>
      <c r="X1636" s="72">
        <v>26.081</v>
      </c>
      <c r="Y1636" s="72">
        <v>9.8550000000000004</v>
      </c>
      <c r="Z1636" s="72">
        <v>1.8109999999999999</v>
      </c>
      <c r="AA1636" s="72">
        <v>0.16400000000000001</v>
      </c>
      <c r="AB1636" s="4">
        <v>0.02</v>
      </c>
      <c r="AD1636" s="1">
        <f t="shared" si="25"/>
        <v>97.128000000000014</v>
      </c>
    </row>
    <row r="1637" spans="1:30" x14ac:dyDescent="0.3">
      <c r="A1637" s="65">
        <v>1636</v>
      </c>
      <c r="B1637" s="66" t="s">
        <v>323</v>
      </c>
      <c r="C1637" s="69" t="s">
        <v>135</v>
      </c>
      <c r="D1637" s="71"/>
      <c r="E1637" s="71">
        <v>795</v>
      </c>
      <c r="F1637" s="71">
        <v>2090</v>
      </c>
      <c r="G1637" s="72">
        <v>246.32300000000001</v>
      </c>
      <c r="H1637" s="72">
        <v>254.82900000000001</v>
      </c>
      <c r="I1637" s="72">
        <v>263.64299999999997</v>
      </c>
      <c r="J1637" s="72">
        <v>268.23200000000003</v>
      </c>
      <c r="K1637" s="72">
        <v>267.43099999999998</v>
      </c>
      <c r="L1637" s="72">
        <v>265.72199999999998</v>
      </c>
      <c r="M1637" s="72">
        <v>268.89</v>
      </c>
      <c r="N1637" s="72">
        <v>279.161</v>
      </c>
      <c r="O1637" s="72">
        <v>290.19600000000003</v>
      </c>
      <c r="P1637" s="72">
        <v>289.56400000000002</v>
      </c>
      <c r="Q1637" s="72">
        <v>272.11399999999998</v>
      </c>
      <c r="R1637" s="72">
        <v>246.19399999999999</v>
      </c>
      <c r="S1637" s="72">
        <v>225.72200000000001</v>
      </c>
      <c r="T1637" s="72">
        <v>211.29599999999999</v>
      </c>
      <c r="U1637" s="72">
        <v>184.46899999999999</v>
      </c>
      <c r="V1637" s="72">
        <v>138.773</v>
      </c>
      <c r="W1637" s="72">
        <v>67.42</v>
      </c>
      <c r="X1637" s="72">
        <v>29.111999999999998</v>
      </c>
      <c r="Y1637" s="72">
        <v>8.8629999999999995</v>
      </c>
      <c r="Z1637" s="72">
        <v>2.0419999999999998</v>
      </c>
      <c r="AA1637" s="72">
        <v>0.21199999999999999</v>
      </c>
      <c r="AB1637" s="4">
        <v>1.7999999999999999E-2</v>
      </c>
      <c r="AD1637" s="1">
        <f t="shared" si="25"/>
        <v>107.667</v>
      </c>
    </row>
    <row r="1638" spans="1:30" x14ac:dyDescent="0.3">
      <c r="A1638" s="65">
        <v>1637</v>
      </c>
      <c r="B1638" s="66" t="s">
        <v>323</v>
      </c>
      <c r="C1638" s="69" t="s">
        <v>135</v>
      </c>
      <c r="D1638" s="71"/>
      <c r="E1638" s="71">
        <v>795</v>
      </c>
      <c r="F1638" s="71">
        <v>2095</v>
      </c>
      <c r="G1638" s="72">
        <v>239.80099999999999</v>
      </c>
      <c r="H1638" s="72">
        <v>245.24199999999999</v>
      </c>
      <c r="I1638" s="72">
        <v>253.983</v>
      </c>
      <c r="J1638" s="72">
        <v>262.66699999999997</v>
      </c>
      <c r="K1638" s="72">
        <v>266.85199999999998</v>
      </c>
      <c r="L1638" s="72">
        <v>265.73</v>
      </c>
      <c r="M1638" s="72">
        <v>263.83699999999999</v>
      </c>
      <c r="N1638" s="72">
        <v>266.589</v>
      </c>
      <c r="O1638" s="72">
        <v>275.98500000000001</v>
      </c>
      <c r="P1638" s="72">
        <v>285.41500000000002</v>
      </c>
      <c r="Q1638" s="72">
        <v>281.99799999999999</v>
      </c>
      <c r="R1638" s="72">
        <v>260.67</v>
      </c>
      <c r="S1638" s="72">
        <v>229.51400000000001</v>
      </c>
      <c r="T1638" s="72">
        <v>202.92099999999999</v>
      </c>
      <c r="U1638" s="72">
        <v>177.434</v>
      </c>
      <c r="V1638" s="72">
        <v>141.34299999999999</v>
      </c>
      <c r="W1638" s="72">
        <v>91.945999999999998</v>
      </c>
      <c r="X1638" s="72">
        <v>33.847000000000001</v>
      </c>
      <c r="Y1638" s="72">
        <v>10.108000000000001</v>
      </c>
      <c r="Z1638" s="72">
        <v>1.8720000000000001</v>
      </c>
      <c r="AA1638" s="72">
        <v>0.24299999999999999</v>
      </c>
      <c r="AB1638" s="4">
        <v>1.7999999999999999E-2</v>
      </c>
      <c r="AD1638" s="1">
        <f t="shared" si="25"/>
        <v>138.03400000000002</v>
      </c>
    </row>
    <row r="1639" spans="1:30" x14ac:dyDescent="0.3">
      <c r="A1639" s="65">
        <v>1638</v>
      </c>
      <c r="B1639" s="66" t="s">
        <v>323</v>
      </c>
      <c r="C1639" s="69" t="s">
        <v>135</v>
      </c>
      <c r="D1639" s="71"/>
      <c r="E1639" s="71">
        <v>795</v>
      </c>
      <c r="F1639" s="71">
        <v>2100</v>
      </c>
      <c r="G1639" s="72">
        <v>236.45400000000001</v>
      </c>
      <c r="H1639" s="72">
        <v>238.82300000000001</v>
      </c>
      <c r="I1639" s="72">
        <v>244.47499999999999</v>
      </c>
      <c r="J1639" s="72">
        <v>253.11</v>
      </c>
      <c r="K1639" s="72">
        <v>261.423</v>
      </c>
      <c r="L1639" s="72">
        <v>265.31</v>
      </c>
      <c r="M1639" s="72">
        <v>264.029</v>
      </c>
      <c r="N1639" s="72">
        <v>261.8</v>
      </c>
      <c r="O1639" s="72">
        <v>263.846</v>
      </c>
      <c r="P1639" s="72">
        <v>271.84899999999999</v>
      </c>
      <c r="Q1639" s="72">
        <v>278.60899999999998</v>
      </c>
      <c r="R1639" s="72">
        <v>271.108</v>
      </c>
      <c r="S1639" s="72">
        <v>244.35300000000001</v>
      </c>
      <c r="T1639" s="72">
        <v>207.89</v>
      </c>
      <c r="U1639" s="72">
        <v>172.321</v>
      </c>
      <c r="V1639" s="72">
        <v>137.952</v>
      </c>
      <c r="W1639" s="72">
        <v>95.331999999999994</v>
      </c>
      <c r="X1639" s="72">
        <v>47.326000000000001</v>
      </c>
      <c r="Y1639" s="72">
        <v>12.086</v>
      </c>
      <c r="Z1639" s="72">
        <v>2.1949999999999998</v>
      </c>
      <c r="AA1639" s="72">
        <v>0.23200000000000001</v>
      </c>
      <c r="AB1639" s="4">
        <v>1.7999999999999999E-2</v>
      </c>
      <c r="AD1639" s="1">
        <f t="shared" si="25"/>
        <v>157.18899999999999</v>
      </c>
    </row>
    <row r="1640" spans="1:30" x14ac:dyDescent="0.3">
      <c r="A1640" s="65">
        <v>1639</v>
      </c>
      <c r="B1640" s="66" t="s">
        <v>323</v>
      </c>
      <c r="C1640" s="69" t="s">
        <v>136</v>
      </c>
      <c r="D1640" s="71"/>
      <c r="E1640" s="71">
        <v>860</v>
      </c>
      <c r="F1640" s="71">
        <v>2015</v>
      </c>
      <c r="G1640" s="72">
        <v>1653.5119999999999</v>
      </c>
      <c r="H1640" s="72">
        <v>1508.826</v>
      </c>
      <c r="I1640" s="72">
        <v>1305.79</v>
      </c>
      <c r="J1640" s="72">
        <v>1434.1869999999999</v>
      </c>
      <c r="K1640" s="72">
        <v>1634.4970000000001</v>
      </c>
      <c r="L1640" s="72">
        <v>1543.0360000000001</v>
      </c>
      <c r="M1640" s="72">
        <v>1284.729</v>
      </c>
      <c r="N1640" s="72">
        <v>1059.441</v>
      </c>
      <c r="O1640" s="72">
        <v>914.00900000000001</v>
      </c>
      <c r="P1640" s="72">
        <v>778.846</v>
      </c>
      <c r="Q1640" s="72">
        <v>745.22799999999995</v>
      </c>
      <c r="R1640" s="72">
        <v>599.30600000000004</v>
      </c>
      <c r="S1640" s="72">
        <v>414.75799999999998</v>
      </c>
      <c r="T1640" s="72">
        <v>188.79</v>
      </c>
      <c r="U1640" s="72">
        <v>143.77000000000001</v>
      </c>
      <c r="V1640" s="72">
        <v>121.967</v>
      </c>
      <c r="W1640" s="72">
        <v>61.838999999999999</v>
      </c>
      <c r="X1640" s="72">
        <v>32.145000000000003</v>
      </c>
      <c r="Y1640" s="72">
        <v>7.2370000000000001</v>
      </c>
      <c r="Z1640" s="72">
        <v>1.357</v>
      </c>
      <c r="AA1640" s="72">
        <v>0.36799999999999999</v>
      </c>
      <c r="AB1640" s="4" t="s">
        <v>291</v>
      </c>
      <c r="AD1640" s="1">
        <f t="shared" si="25"/>
        <v>102.946</v>
      </c>
    </row>
    <row r="1641" spans="1:30" x14ac:dyDescent="0.3">
      <c r="A1641" s="65">
        <v>1640</v>
      </c>
      <c r="B1641" s="66" t="s">
        <v>323</v>
      </c>
      <c r="C1641" s="69" t="s">
        <v>136</v>
      </c>
      <c r="D1641" s="71"/>
      <c r="E1641" s="71">
        <v>860</v>
      </c>
      <c r="F1641" s="71">
        <v>2020</v>
      </c>
      <c r="G1641" s="72">
        <v>1630.441</v>
      </c>
      <c r="H1641" s="72">
        <v>1645.808</v>
      </c>
      <c r="I1641" s="72">
        <v>1505.364</v>
      </c>
      <c r="J1641" s="72">
        <v>1299.502</v>
      </c>
      <c r="K1641" s="72">
        <v>1423.4010000000001</v>
      </c>
      <c r="L1641" s="72">
        <v>1620.769</v>
      </c>
      <c r="M1641" s="72">
        <v>1527.884</v>
      </c>
      <c r="N1641" s="72">
        <v>1268.8230000000001</v>
      </c>
      <c r="O1641" s="72">
        <v>1041.867</v>
      </c>
      <c r="P1641" s="72">
        <v>891.91899999999998</v>
      </c>
      <c r="Q1641" s="72">
        <v>750.27</v>
      </c>
      <c r="R1641" s="72">
        <v>703.17100000000005</v>
      </c>
      <c r="S1641" s="72">
        <v>544.79499999999996</v>
      </c>
      <c r="T1641" s="72">
        <v>353.00799999999998</v>
      </c>
      <c r="U1641" s="72">
        <v>147.989</v>
      </c>
      <c r="V1641" s="72">
        <v>101.907</v>
      </c>
      <c r="W1641" s="72">
        <v>72.456000000000003</v>
      </c>
      <c r="X1641" s="72">
        <v>30.26</v>
      </c>
      <c r="Y1641" s="72">
        <v>12.768000000000001</v>
      </c>
      <c r="Z1641" s="72">
        <v>2.0379999999999998</v>
      </c>
      <c r="AA1641" s="72">
        <v>0.30499999999999999</v>
      </c>
      <c r="AB1641" s="4" t="s">
        <v>291</v>
      </c>
      <c r="AD1641" s="1">
        <f t="shared" si="25"/>
        <v>117.82700000000001</v>
      </c>
    </row>
    <row r="1642" spans="1:30" x14ac:dyDescent="0.3">
      <c r="A1642" s="65">
        <v>1641</v>
      </c>
      <c r="B1642" s="66" t="s">
        <v>323</v>
      </c>
      <c r="C1642" s="69" t="s">
        <v>136</v>
      </c>
      <c r="D1642" s="71"/>
      <c r="E1642" s="71">
        <v>860</v>
      </c>
      <c r="F1642" s="71">
        <v>2025</v>
      </c>
      <c r="G1642" s="72">
        <v>1508.2</v>
      </c>
      <c r="H1642" s="72">
        <v>1623.5889999999999</v>
      </c>
      <c r="I1642" s="72">
        <v>1642.3</v>
      </c>
      <c r="J1642" s="72">
        <v>1498.777</v>
      </c>
      <c r="K1642" s="72">
        <v>1289.4870000000001</v>
      </c>
      <c r="L1642" s="72">
        <v>1411.143</v>
      </c>
      <c r="M1642" s="72">
        <v>1605.6089999999999</v>
      </c>
      <c r="N1642" s="72">
        <v>1510.1880000000001</v>
      </c>
      <c r="O1642" s="72">
        <v>1248.902</v>
      </c>
      <c r="P1642" s="72">
        <v>1017.734</v>
      </c>
      <c r="Q1642" s="72">
        <v>860.23400000000004</v>
      </c>
      <c r="R1642" s="72">
        <v>708.81799999999998</v>
      </c>
      <c r="S1642" s="72">
        <v>640.44000000000005</v>
      </c>
      <c r="T1642" s="72">
        <v>465.149</v>
      </c>
      <c r="U1642" s="72">
        <v>277.93</v>
      </c>
      <c r="V1642" s="72">
        <v>105.286</v>
      </c>
      <c r="W1642" s="72">
        <v>60.802</v>
      </c>
      <c r="X1642" s="72">
        <v>35.567999999999998</v>
      </c>
      <c r="Y1642" s="72">
        <v>12.007999999999999</v>
      </c>
      <c r="Z1642" s="72">
        <v>3.581</v>
      </c>
      <c r="AA1642" s="72">
        <v>0.41199999999999998</v>
      </c>
      <c r="AB1642" s="4" t="s">
        <v>291</v>
      </c>
      <c r="AD1642" s="1">
        <f t="shared" si="25"/>
        <v>112.37100000000001</v>
      </c>
    </row>
    <row r="1643" spans="1:30" x14ac:dyDescent="0.3">
      <c r="A1643" s="65">
        <v>1642</v>
      </c>
      <c r="B1643" s="66" t="s">
        <v>323</v>
      </c>
      <c r="C1643" s="69" t="s">
        <v>136</v>
      </c>
      <c r="D1643" s="71"/>
      <c r="E1643" s="71">
        <v>860</v>
      </c>
      <c r="F1643" s="71">
        <v>2030</v>
      </c>
      <c r="G1643" s="72">
        <v>1402.252</v>
      </c>
      <c r="H1643" s="72">
        <v>1502.4870000000001</v>
      </c>
      <c r="I1643" s="72">
        <v>1620.3520000000001</v>
      </c>
      <c r="J1643" s="72">
        <v>1635.6120000000001</v>
      </c>
      <c r="K1643" s="72">
        <v>1488.287</v>
      </c>
      <c r="L1643" s="72">
        <v>1278.2470000000001</v>
      </c>
      <c r="M1643" s="72">
        <v>1397.972</v>
      </c>
      <c r="N1643" s="72">
        <v>1587.9449999999999</v>
      </c>
      <c r="O1643" s="72">
        <v>1487.8030000000001</v>
      </c>
      <c r="P1643" s="72">
        <v>1221.3399999999999</v>
      </c>
      <c r="Q1643" s="72">
        <v>982.80499999999995</v>
      </c>
      <c r="R1643" s="72">
        <v>813.928</v>
      </c>
      <c r="S1643" s="72">
        <v>646.82799999999997</v>
      </c>
      <c r="T1643" s="72">
        <v>548.57100000000003</v>
      </c>
      <c r="U1643" s="72">
        <v>367.73200000000003</v>
      </c>
      <c r="V1643" s="72">
        <v>198.66399999999999</v>
      </c>
      <c r="W1643" s="72">
        <v>63.137</v>
      </c>
      <c r="X1643" s="72">
        <v>29.954999999999998</v>
      </c>
      <c r="Y1643" s="72">
        <v>14.105</v>
      </c>
      <c r="Z1643" s="72">
        <v>3.3570000000000002</v>
      </c>
      <c r="AA1643" s="72">
        <v>0.7</v>
      </c>
      <c r="AB1643" s="4" t="s">
        <v>291</v>
      </c>
      <c r="AD1643" s="1">
        <f t="shared" si="25"/>
        <v>111.254</v>
      </c>
    </row>
    <row r="1644" spans="1:30" x14ac:dyDescent="0.3">
      <c r="A1644" s="65">
        <v>1643</v>
      </c>
      <c r="B1644" s="66" t="s">
        <v>323</v>
      </c>
      <c r="C1644" s="69" t="s">
        <v>136</v>
      </c>
      <c r="D1644" s="71"/>
      <c r="E1644" s="71">
        <v>860</v>
      </c>
      <c r="F1644" s="71">
        <v>2035</v>
      </c>
      <c r="G1644" s="72">
        <v>1373.421</v>
      </c>
      <c r="H1644" s="72">
        <v>1397.3050000000001</v>
      </c>
      <c r="I1644" s="72">
        <v>1499.595</v>
      </c>
      <c r="J1644" s="72">
        <v>1613.8779999999999</v>
      </c>
      <c r="K1644" s="72">
        <v>1624.79</v>
      </c>
      <c r="L1644" s="72">
        <v>1476.26</v>
      </c>
      <c r="M1644" s="72">
        <v>1266.2339999999999</v>
      </c>
      <c r="N1644" s="72">
        <v>1382.7059999999999</v>
      </c>
      <c r="O1644" s="72">
        <v>1565.2739999999999</v>
      </c>
      <c r="P1644" s="72">
        <v>1456.42</v>
      </c>
      <c r="Q1644" s="72">
        <v>1181.1410000000001</v>
      </c>
      <c r="R1644" s="72">
        <v>931.90700000000004</v>
      </c>
      <c r="S1644" s="72">
        <v>745.43399999999997</v>
      </c>
      <c r="T1644" s="72">
        <v>557.48699999999997</v>
      </c>
      <c r="U1644" s="72">
        <v>437.46699999999998</v>
      </c>
      <c r="V1644" s="72">
        <v>265.55</v>
      </c>
      <c r="W1644" s="72">
        <v>120.68600000000001</v>
      </c>
      <c r="X1644" s="72">
        <v>31.436</v>
      </c>
      <c r="Y1644" s="72">
        <v>11.928000000000001</v>
      </c>
      <c r="Z1644" s="72">
        <v>3.9319999999999999</v>
      </c>
      <c r="AA1644" s="72">
        <v>0.70299999999999996</v>
      </c>
      <c r="AB1644" s="4" t="s">
        <v>291</v>
      </c>
      <c r="AD1644" s="1">
        <f t="shared" si="25"/>
        <v>168.685</v>
      </c>
    </row>
    <row r="1645" spans="1:30" x14ac:dyDescent="0.3">
      <c r="A1645" s="65">
        <v>1644</v>
      </c>
      <c r="B1645" s="66" t="s">
        <v>323</v>
      </c>
      <c r="C1645" s="69" t="s">
        <v>136</v>
      </c>
      <c r="D1645" s="71"/>
      <c r="E1645" s="71">
        <v>860</v>
      </c>
      <c r="F1645" s="71">
        <v>2040</v>
      </c>
      <c r="G1645" s="72">
        <v>1384.6389999999999</v>
      </c>
      <c r="H1645" s="72">
        <v>1368.954</v>
      </c>
      <c r="I1645" s="72">
        <v>1394.7280000000001</v>
      </c>
      <c r="J1645" s="72">
        <v>1493.5619999999999</v>
      </c>
      <c r="K1645" s="72">
        <v>1603.326</v>
      </c>
      <c r="L1645" s="72">
        <v>1612.367</v>
      </c>
      <c r="M1645" s="72">
        <v>1463.3150000000001</v>
      </c>
      <c r="N1645" s="72">
        <v>1252.634</v>
      </c>
      <c r="O1645" s="72">
        <v>1363.5039999999999</v>
      </c>
      <c r="P1645" s="72">
        <v>1533.6089999999999</v>
      </c>
      <c r="Q1645" s="72">
        <v>1410.606</v>
      </c>
      <c r="R1645" s="72">
        <v>1122.539</v>
      </c>
      <c r="S1645" s="72">
        <v>856.69500000000005</v>
      </c>
      <c r="T1645" s="72">
        <v>646.64499999999998</v>
      </c>
      <c r="U1645" s="72">
        <v>448.55</v>
      </c>
      <c r="V1645" s="72">
        <v>319.27300000000002</v>
      </c>
      <c r="W1645" s="72">
        <v>163.45099999999999</v>
      </c>
      <c r="X1645" s="72">
        <v>60.784999999999997</v>
      </c>
      <c r="Y1645" s="72">
        <v>12.582000000000001</v>
      </c>
      <c r="Z1645" s="72">
        <v>3.32</v>
      </c>
      <c r="AA1645" s="72">
        <v>0.79400000000000004</v>
      </c>
      <c r="AB1645" s="4" t="s">
        <v>291</v>
      </c>
      <c r="AD1645" s="1">
        <f t="shared" si="25"/>
        <v>240.93199999999999</v>
      </c>
    </row>
    <row r="1646" spans="1:30" x14ac:dyDescent="0.3">
      <c r="A1646" s="65">
        <v>1645</v>
      </c>
      <c r="B1646" s="66" t="s">
        <v>323</v>
      </c>
      <c r="C1646" s="69" t="s">
        <v>136</v>
      </c>
      <c r="D1646" s="71"/>
      <c r="E1646" s="71">
        <v>860</v>
      </c>
      <c r="F1646" s="71">
        <v>2045</v>
      </c>
      <c r="G1646" s="72">
        <v>1379.046</v>
      </c>
      <c r="H1646" s="72">
        <v>1380.537</v>
      </c>
      <c r="I1646" s="72">
        <v>1366.5540000000001</v>
      </c>
      <c r="J1646" s="72">
        <v>1389.0920000000001</v>
      </c>
      <c r="K1646" s="72">
        <v>1483.6289999999999</v>
      </c>
      <c r="L1646" s="72">
        <v>1591.2909999999999</v>
      </c>
      <c r="M1646" s="72">
        <v>1599.0219999999999</v>
      </c>
      <c r="N1646" s="72">
        <v>1448.614</v>
      </c>
      <c r="O1646" s="72">
        <v>1235.8399999999999</v>
      </c>
      <c r="P1646" s="72">
        <v>1336.846</v>
      </c>
      <c r="Q1646" s="72">
        <v>1487.5329999999999</v>
      </c>
      <c r="R1646" s="72">
        <v>1343.8119999999999</v>
      </c>
      <c r="S1646" s="72">
        <v>1035.971</v>
      </c>
      <c r="T1646" s="72">
        <v>748.08199999999999</v>
      </c>
      <c r="U1646" s="72">
        <v>525.07500000000005</v>
      </c>
      <c r="V1646" s="72">
        <v>330.94099999999997</v>
      </c>
      <c r="W1646" s="72">
        <v>199.209</v>
      </c>
      <c r="X1646" s="72">
        <v>83.343000000000004</v>
      </c>
      <c r="Y1646" s="72">
        <v>24.477</v>
      </c>
      <c r="Z1646" s="72">
        <v>3.5009999999999999</v>
      </c>
      <c r="AA1646" s="72">
        <v>0.69699999999999995</v>
      </c>
      <c r="AB1646" s="4" t="s">
        <v>291</v>
      </c>
      <c r="AD1646" s="1">
        <f t="shared" si="25"/>
        <v>311.22699999999998</v>
      </c>
    </row>
    <row r="1647" spans="1:30" x14ac:dyDescent="0.3">
      <c r="A1647" s="65">
        <v>1646</v>
      </c>
      <c r="B1647" s="66" t="s">
        <v>323</v>
      </c>
      <c r="C1647" s="69" t="s">
        <v>136</v>
      </c>
      <c r="D1647" s="71"/>
      <c r="E1647" s="71">
        <v>860</v>
      </c>
      <c r="F1647" s="71">
        <v>2050</v>
      </c>
      <c r="G1647" s="72">
        <v>1326.92</v>
      </c>
      <c r="H1647" s="72">
        <v>1375.3309999999999</v>
      </c>
      <c r="I1647" s="72">
        <v>1378.2750000000001</v>
      </c>
      <c r="J1647" s="72">
        <v>1361.1420000000001</v>
      </c>
      <c r="K1647" s="72">
        <v>1379.7070000000001</v>
      </c>
      <c r="L1647" s="72">
        <v>1472.4390000000001</v>
      </c>
      <c r="M1647" s="72">
        <v>1578.566</v>
      </c>
      <c r="N1647" s="72">
        <v>1583.8989999999999</v>
      </c>
      <c r="O1647" s="72">
        <v>1430.403</v>
      </c>
      <c r="P1647" s="72">
        <v>1212.636</v>
      </c>
      <c r="Q1647" s="72">
        <v>1298.4459999999999</v>
      </c>
      <c r="R1647" s="72">
        <v>1420.4159999999999</v>
      </c>
      <c r="S1647" s="72">
        <v>1245.0440000000001</v>
      </c>
      <c r="T1647" s="72">
        <v>910.64</v>
      </c>
      <c r="U1647" s="72">
        <v>613.01499999999999</v>
      </c>
      <c r="V1647" s="72">
        <v>391.69600000000003</v>
      </c>
      <c r="W1647" s="72">
        <v>209.34100000000001</v>
      </c>
      <c r="X1647" s="72">
        <v>102.874</v>
      </c>
      <c r="Y1647" s="72">
        <v>33.783000000000001</v>
      </c>
      <c r="Z1647" s="72">
        <v>6.81</v>
      </c>
      <c r="AA1647" s="72">
        <v>0.70399999999999996</v>
      </c>
      <c r="AB1647" s="4" t="s">
        <v>291</v>
      </c>
      <c r="AD1647" s="1">
        <f t="shared" si="25"/>
        <v>353.51200000000006</v>
      </c>
    </row>
    <row r="1648" spans="1:30" x14ac:dyDescent="0.3">
      <c r="A1648" s="65">
        <v>1647</v>
      </c>
      <c r="B1648" s="66" t="s">
        <v>323</v>
      </c>
      <c r="C1648" s="69" t="s">
        <v>136</v>
      </c>
      <c r="D1648" s="71"/>
      <c r="E1648" s="71">
        <v>860</v>
      </c>
      <c r="F1648" s="71">
        <v>2055</v>
      </c>
      <c r="G1648" s="72">
        <v>1256.3309999999999</v>
      </c>
      <c r="H1648" s="72">
        <v>1323.7090000000001</v>
      </c>
      <c r="I1648" s="72">
        <v>1373.2339999999999</v>
      </c>
      <c r="J1648" s="72">
        <v>1373.1559999999999</v>
      </c>
      <c r="K1648" s="72">
        <v>1352.316</v>
      </c>
      <c r="L1648" s="72">
        <v>1369.508</v>
      </c>
      <c r="M1648" s="72">
        <v>1461.0440000000001</v>
      </c>
      <c r="N1648" s="72">
        <v>1564.4739999999999</v>
      </c>
      <c r="O1648" s="72">
        <v>1565.296</v>
      </c>
      <c r="P1648" s="72">
        <v>1405.317</v>
      </c>
      <c r="Q1648" s="72">
        <v>1179.5450000000001</v>
      </c>
      <c r="R1648" s="72">
        <v>1242.731</v>
      </c>
      <c r="S1648" s="72">
        <v>1321.2190000000001</v>
      </c>
      <c r="T1648" s="72">
        <v>1101.758</v>
      </c>
      <c r="U1648" s="72">
        <v>753.19899999999996</v>
      </c>
      <c r="V1648" s="72">
        <v>462.505</v>
      </c>
      <c r="W1648" s="72">
        <v>251.358</v>
      </c>
      <c r="X1648" s="72">
        <v>109.59099999999999</v>
      </c>
      <c r="Y1648" s="72">
        <v>42.030999999999999</v>
      </c>
      <c r="Z1648" s="72">
        <v>9.4130000000000003</v>
      </c>
      <c r="AA1648" s="72">
        <v>1.2490000000000001</v>
      </c>
      <c r="AB1648" s="4">
        <v>0</v>
      </c>
      <c r="AD1648" s="1">
        <f t="shared" si="25"/>
        <v>413.64200000000005</v>
      </c>
    </row>
    <row r="1649" spans="1:30" x14ac:dyDescent="0.3">
      <c r="A1649" s="65">
        <v>1648</v>
      </c>
      <c r="B1649" s="66" t="s">
        <v>323</v>
      </c>
      <c r="C1649" s="69" t="s">
        <v>136</v>
      </c>
      <c r="D1649" s="71"/>
      <c r="E1649" s="71">
        <v>860</v>
      </c>
      <c r="F1649" s="71">
        <v>2060</v>
      </c>
      <c r="G1649" s="72">
        <v>1198.2840000000001</v>
      </c>
      <c r="H1649" s="72">
        <v>1253.5940000000001</v>
      </c>
      <c r="I1649" s="72">
        <v>1321.8430000000001</v>
      </c>
      <c r="J1649" s="72">
        <v>1368.441</v>
      </c>
      <c r="K1649" s="72">
        <v>1364.78</v>
      </c>
      <c r="L1649" s="72">
        <v>1342.7809999999999</v>
      </c>
      <c r="M1649" s="72">
        <v>1359.3119999999999</v>
      </c>
      <c r="N1649" s="72">
        <v>1448.6489999999999</v>
      </c>
      <c r="O1649" s="72">
        <v>1547.26</v>
      </c>
      <c r="P1649" s="72">
        <v>1539.675</v>
      </c>
      <c r="Q1649" s="72">
        <v>1369.3989999999999</v>
      </c>
      <c r="R1649" s="72">
        <v>1131.7080000000001</v>
      </c>
      <c r="S1649" s="72">
        <v>1160.627</v>
      </c>
      <c r="T1649" s="72">
        <v>1177.2619999999999</v>
      </c>
      <c r="U1649" s="72">
        <v>920.17</v>
      </c>
      <c r="V1649" s="72">
        <v>575.18899999999996</v>
      </c>
      <c r="W1649" s="72">
        <v>301.48500000000001</v>
      </c>
      <c r="X1649" s="72">
        <v>133.667</v>
      </c>
      <c r="Y1649" s="72">
        <v>45.259</v>
      </c>
      <c r="Z1649" s="72">
        <v>11.771000000000001</v>
      </c>
      <c r="AA1649" s="72">
        <v>1.7609999999999999</v>
      </c>
      <c r="AB1649" s="4">
        <v>0</v>
      </c>
      <c r="AD1649" s="1">
        <f t="shared" si="25"/>
        <v>493.9430000000001</v>
      </c>
    </row>
    <row r="1650" spans="1:30" x14ac:dyDescent="0.3">
      <c r="A1650" s="65">
        <v>1649</v>
      </c>
      <c r="B1650" s="66" t="s">
        <v>323</v>
      </c>
      <c r="C1650" s="69" t="s">
        <v>136</v>
      </c>
      <c r="D1650" s="71"/>
      <c r="E1650" s="71">
        <v>860</v>
      </c>
      <c r="F1650" s="71">
        <v>2065</v>
      </c>
      <c r="G1650" s="72">
        <v>1167.5509999999999</v>
      </c>
      <c r="H1650" s="72">
        <v>1195.951</v>
      </c>
      <c r="I1650" s="72">
        <v>1251.952</v>
      </c>
      <c r="J1650" s="72">
        <v>1317.444</v>
      </c>
      <c r="K1650" s="72">
        <v>1360.579</v>
      </c>
      <c r="L1650" s="72">
        <v>1355.7829999999999</v>
      </c>
      <c r="M1650" s="72">
        <v>1333.376</v>
      </c>
      <c r="N1650" s="72">
        <v>1348.444</v>
      </c>
      <c r="O1650" s="72">
        <v>1433.7249999999999</v>
      </c>
      <c r="P1650" s="72">
        <v>1523.604</v>
      </c>
      <c r="Q1650" s="72">
        <v>1502.9739999999999</v>
      </c>
      <c r="R1650" s="72">
        <v>1317.3920000000001</v>
      </c>
      <c r="S1650" s="72">
        <v>1061.336</v>
      </c>
      <c r="T1650" s="72">
        <v>1041.3900000000001</v>
      </c>
      <c r="U1650" s="72">
        <v>992.97199999999998</v>
      </c>
      <c r="V1650" s="72">
        <v>711.52499999999998</v>
      </c>
      <c r="W1650" s="72">
        <v>381.12900000000002</v>
      </c>
      <c r="X1650" s="72">
        <v>163.05600000000001</v>
      </c>
      <c r="Y1650" s="72">
        <v>55.89</v>
      </c>
      <c r="Z1650" s="72">
        <v>12.763999999999999</v>
      </c>
      <c r="AA1650" s="72">
        <v>2.222</v>
      </c>
      <c r="AB1650" s="4">
        <v>1E-3</v>
      </c>
      <c r="AD1650" s="1">
        <f t="shared" si="25"/>
        <v>615.06200000000001</v>
      </c>
    </row>
    <row r="1651" spans="1:30" x14ac:dyDescent="0.3">
      <c r="A1651" s="65">
        <v>1650</v>
      </c>
      <c r="B1651" s="66" t="s">
        <v>323</v>
      </c>
      <c r="C1651" s="69" t="s">
        <v>136</v>
      </c>
      <c r="D1651" s="71"/>
      <c r="E1651" s="71">
        <v>860</v>
      </c>
      <c r="F1651" s="71">
        <v>2070</v>
      </c>
      <c r="G1651" s="72">
        <v>1150.5509999999999</v>
      </c>
      <c r="H1651" s="72">
        <v>1165.4849999999999</v>
      </c>
      <c r="I1651" s="72">
        <v>1194.509</v>
      </c>
      <c r="J1651" s="72">
        <v>1247.963</v>
      </c>
      <c r="K1651" s="72">
        <v>1310.2449999999999</v>
      </c>
      <c r="L1651" s="72">
        <v>1352.248</v>
      </c>
      <c r="M1651" s="72">
        <v>1347.1010000000001</v>
      </c>
      <c r="N1651" s="72">
        <v>1323.6130000000001</v>
      </c>
      <c r="O1651" s="72">
        <v>1335.7090000000001</v>
      </c>
      <c r="P1651" s="72">
        <v>1413.5160000000001</v>
      </c>
      <c r="Q1651" s="72">
        <v>1490.0650000000001</v>
      </c>
      <c r="R1651" s="72">
        <v>1449.9739999999999</v>
      </c>
      <c r="S1651" s="72">
        <v>1240.992</v>
      </c>
      <c r="T1651" s="72">
        <v>959.16899999999998</v>
      </c>
      <c r="U1651" s="72">
        <v>887.33399999999995</v>
      </c>
      <c r="V1651" s="72">
        <v>777.88800000000003</v>
      </c>
      <c r="W1651" s="72">
        <v>479.65499999999997</v>
      </c>
      <c r="X1651" s="72">
        <v>209.88800000000001</v>
      </c>
      <c r="Y1651" s="72">
        <v>69.123999999999995</v>
      </c>
      <c r="Z1651" s="72">
        <v>15.893000000000001</v>
      </c>
      <c r="AA1651" s="72">
        <v>2.448</v>
      </c>
      <c r="AB1651" s="4">
        <v>2E-3</v>
      </c>
      <c r="AD1651" s="1">
        <f t="shared" si="25"/>
        <v>777.01</v>
      </c>
    </row>
    <row r="1652" spans="1:30" x14ac:dyDescent="0.3">
      <c r="A1652" s="65">
        <v>1651</v>
      </c>
      <c r="B1652" s="66" t="s">
        <v>323</v>
      </c>
      <c r="C1652" s="69" t="s">
        <v>136</v>
      </c>
      <c r="D1652" s="71"/>
      <c r="E1652" s="71">
        <v>860</v>
      </c>
      <c r="F1652" s="71">
        <v>2075</v>
      </c>
      <c r="G1652" s="72">
        <v>1129.9870000000001</v>
      </c>
      <c r="H1652" s="72">
        <v>1148.6690000000001</v>
      </c>
      <c r="I1652" s="72">
        <v>1164.1859999999999</v>
      </c>
      <c r="J1652" s="72">
        <v>1190.883</v>
      </c>
      <c r="K1652" s="72">
        <v>1241.4179999999999</v>
      </c>
      <c r="L1652" s="72">
        <v>1302.6769999999999</v>
      </c>
      <c r="M1652" s="72">
        <v>1344.2929999999999</v>
      </c>
      <c r="N1652" s="72">
        <v>1338.143</v>
      </c>
      <c r="O1652" s="72">
        <v>1312.2059999999999</v>
      </c>
      <c r="P1652" s="72">
        <v>1318.3689999999999</v>
      </c>
      <c r="Q1652" s="72">
        <v>1384.8230000000001</v>
      </c>
      <c r="R1652" s="72">
        <v>1441.4469999999999</v>
      </c>
      <c r="S1652" s="72">
        <v>1371.93</v>
      </c>
      <c r="T1652" s="72">
        <v>1129.752</v>
      </c>
      <c r="U1652" s="72">
        <v>825.8</v>
      </c>
      <c r="V1652" s="72">
        <v>704.65599999999995</v>
      </c>
      <c r="W1652" s="72">
        <v>534.25900000000001</v>
      </c>
      <c r="X1652" s="72">
        <v>269.75900000000001</v>
      </c>
      <c r="Y1652" s="72">
        <v>90.665000000000006</v>
      </c>
      <c r="Z1652" s="72">
        <v>19.975999999999999</v>
      </c>
      <c r="AA1652" s="72">
        <v>3.0009999999999999</v>
      </c>
      <c r="AB1652" s="4">
        <v>2E-3</v>
      </c>
      <c r="AD1652" s="1">
        <f t="shared" si="25"/>
        <v>917.66199999999992</v>
      </c>
    </row>
    <row r="1653" spans="1:30" x14ac:dyDescent="0.3">
      <c r="A1653" s="65">
        <v>1652</v>
      </c>
      <c r="B1653" s="66" t="s">
        <v>323</v>
      </c>
      <c r="C1653" s="69" t="s">
        <v>136</v>
      </c>
      <c r="D1653" s="71"/>
      <c r="E1653" s="71">
        <v>860</v>
      </c>
      <c r="F1653" s="71">
        <v>2080</v>
      </c>
      <c r="G1653" s="72">
        <v>1097.451</v>
      </c>
      <c r="H1653" s="72">
        <v>1128.2639999999999</v>
      </c>
      <c r="I1653" s="72">
        <v>1147.4949999999999</v>
      </c>
      <c r="J1653" s="72">
        <v>1160.8779999999999</v>
      </c>
      <c r="K1653" s="72">
        <v>1184.9449999999999</v>
      </c>
      <c r="L1653" s="72">
        <v>1234.6469999999999</v>
      </c>
      <c r="M1653" s="72">
        <v>1295.5899999999999</v>
      </c>
      <c r="N1653" s="72">
        <v>1336.203</v>
      </c>
      <c r="O1653" s="72">
        <v>1327.7550000000001</v>
      </c>
      <c r="P1653" s="72">
        <v>1296.71</v>
      </c>
      <c r="Q1653" s="72">
        <v>1293.886</v>
      </c>
      <c r="R1653" s="72">
        <v>1343.2919999999999</v>
      </c>
      <c r="S1653" s="72">
        <v>1369.912</v>
      </c>
      <c r="T1653" s="72">
        <v>1258.1500000000001</v>
      </c>
      <c r="U1653" s="72">
        <v>983.04300000000001</v>
      </c>
      <c r="V1653" s="72">
        <v>665.096</v>
      </c>
      <c r="W1653" s="72">
        <v>493.53100000000001</v>
      </c>
      <c r="X1653" s="72">
        <v>307.40699999999998</v>
      </c>
      <c r="Y1653" s="72">
        <v>119.09</v>
      </c>
      <c r="Z1653" s="72">
        <v>26.736000000000001</v>
      </c>
      <c r="AA1653" s="72">
        <v>3.782</v>
      </c>
      <c r="AB1653" s="4">
        <v>2E-3</v>
      </c>
      <c r="AD1653" s="1">
        <f t="shared" si="25"/>
        <v>950.548</v>
      </c>
    </row>
    <row r="1654" spans="1:30" x14ac:dyDescent="0.3">
      <c r="A1654" s="65">
        <v>1653</v>
      </c>
      <c r="B1654" s="66" t="s">
        <v>323</v>
      </c>
      <c r="C1654" s="69" t="s">
        <v>136</v>
      </c>
      <c r="D1654" s="71"/>
      <c r="E1654" s="71">
        <v>860</v>
      </c>
      <c r="F1654" s="71">
        <v>2085</v>
      </c>
      <c r="G1654" s="72">
        <v>1056.701</v>
      </c>
      <c r="H1654" s="72">
        <v>1095.877</v>
      </c>
      <c r="I1654" s="72">
        <v>1127.194</v>
      </c>
      <c r="J1654" s="72">
        <v>1144.4839999999999</v>
      </c>
      <c r="K1654" s="72">
        <v>1155.472</v>
      </c>
      <c r="L1654" s="72">
        <v>1178.8900000000001</v>
      </c>
      <c r="M1654" s="72">
        <v>1228.45</v>
      </c>
      <c r="N1654" s="72">
        <v>1288.529</v>
      </c>
      <c r="O1654" s="72">
        <v>1326.9169999999999</v>
      </c>
      <c r="P1654" s="72">
        <v>1313.6479999999999</v>
      </c>
      <c r="Q1654" s="72">
        <v>1274.896</v>
      </c>
      <c r="R1654" s="72">
        <v>1258.4749999999999</v>
      </c>
      <c r="S1654" s="72">
        <v>1282.2439999999999</v>
      </c>
      <c r="T1654" s="72">
        <v>1265.4680000000001</v>
      </c>
      <c r="U1654" s="72">
        <v>1106.463</v>
      </c>
      <c r="V1654" s="72">
        <v>803.22199999999998</v>
      </c>
      <c r="W1654" s="72">
        <v>475.38299999999998</v>
      </c>
      <c r="X1654" s="72">
        <v>290.98599999999999</v>
      </c>
      <c r="Y1654" s="72">
        <v>139.071</v>
      </c>
      <c r="Z1654" s="72">
        <v>35.975999999999999</v>
      </c>
      <c r="AA1654" s="72">
        <v>5.0720000000000001</v>
      </c>
      <c r="AB1654" s="4" t="s">
        <v>291</v>
      </c>
      <c r="AD1654" s="1">
        <f t="shared" si="25"/>
        <v>946.48799999999994</v>
      </c>
    </row>
    <row r="1655" spans="1:30" x14ac:dyDescent="0.3">
      <c r="A1655" s="65">
        <v>1654</v>
      </c>
      <c r="B1655" s="66" t="s">
        <v>323</v>
      </c>
      <c r="C1655" s="69" t="s">
        <v>136</v>
      </c>
      <c r="D1655" s="71"/>
      <c r="E1655" s="71">
        <v>860</v>
      </c>
      <c r="F1655" s="71">
        <v>2090</v>
      </c>
      <c r="G1655" s="72">
        <v>1019.151</v>
      </c>
      <c r="H1655" s="72">
        <v>1055.27</v>
      </c>
      <c r="I1655" s="72">
        <v>1094.914</v>
      </c>
      <c r="J1655" s="72">
        <v>1124.4559999999999</v>
      </c>
      <c r="K1655" s="72">
        <v>1139.558</v>
      </c>
      <c r="L1655" s="72">
        <v>1150.001</v>
      </c>
      <c r="M1655" s="72">
        <v>1173.4280000000001</v>
      </c>
      <c r="N1655" s="72">
        <v>1222.364</v>
      </c>
      <c r="O1655" s="72">
        <v>1280.4590000000001</v>
      </c>
      <c r="P1655" s="72">
        <v>1314.2270000000001</v>
      </c>
      <c r="Q1655" s="72">
        <v>1293.683</v>
      </c>
      <c r="R1655" s="72">
        <v>1243.1980000000001</v>
      </c>
      <c r="S1655" s="72">
        <v>1206.3610000000001</v>
      </c>
      <c r="T1655" s="72">
        <v>1192.846</v>
      </c>
      <c r="U1655" s="72">
        <v>1124.5429999999999</v>
      </c>
      <c r="V1655" s="72">
        <v>917.154</v>
      </c>
      <c r="W1655" s="72">
        <v>586.15300000000002</v>
      </c>
      <c r="X1655" s="72">
        <v>287.63200000000001</v>
      </c>
      <c r="Y1655" s="72">
        <v>135.34700000000001</v>
      </c>
      <c r="Z1655" s="72">
        <v>43.286000000000001</v>
      </c>
      <c r="AA1655" s="72">
        <v>6.9390000000000001</v>
      </c>
      <c r="AB1655" s="4" t="s">
        <v>291</v>
      </c>
      <c r="AD1655" s="1">
        <f t="shared" si="25"/>
        <v>1059.3570000000002</v>
      </c>
    </row>
    <row r="1656" spans="1:30" x14ac:dyDescent="0.3">
      <c r="A1656" s="65">
        <v>1655</v>
      </c>
      <c r="B1656" s="66" t="s">
        <v>323</v>
      </c>
      <c r="C1656" s="69" t="s">
        <v>136</v>
      </c>
      <c r="D1656" s="71"/>
      <c r="E1656" s="71">
        <v>860</v>
      </c>
      <c r="F1656" s="71">
        <v>2095</v>
      </c>
      <c r="G1656" s="72">
        <v>991.83399999999995</v>
      </c>
      <c r="H1656" s="72">
        <v>1017.862</v>
      </c>
      <c r="I1656" s="72">
        <v>1054.4059999999999</v>
      </c>
      <c r="J1656" s="72">
        <v>1092.454</v>
      </c>
      <c r="K1656" s="72">
        <v>1119.982</v>
      </c>
      <c r="L1656" s="72">
        <v>1134.625</v>
      </c>
      <c r="M1656" s="72">
        <v>1145.1569999999999</v>
      </c>
      <c r="N1656" s="72">
        <v>1168.165</v>
      </c>
      <c r="O1656" s="72">
        <v>1215.498</v>
      </c>
      <c r="P1656" s="72">
        <v>1269.4469999999999</v>
      </c>
      <c r="Q1656" s="72">
        <v>1296.277</v>
      </c>
      <c r="R1656" s="72">
        <v>1264.6610000000001</v>
      </c>
      <c r="S1656" s="72">
        <v>1196.6010000000001</v>
      </c>
      <c r="T1656" s="72">
        <v>1129.92</v>
      </c>
      <c r="U1656" s="72">
        <v>1070.8320000000001</v>
      </c>
      <c r="V1656" s="72">
        <v>945.48400000000004</v>
      </c>
      <c r="W1656" s="72">
        <v>683.41399999999999</v>
      </c>
      <c r="X1656" s="72">
        <v>364.25400000000002</v>
      </c>
      <c r="Y1656" s="72">
        <v>137.84100000000001</v>
      </c>
      <c r="Z1656" s="72">
        <v>43.557000000000002</v>
      </c>
      <c r="AA1656" s="72">
        <v>8.673</v>
      </c>
      <c r="AB1656" s="4" t="s">
        <v>291</v>
      </c>
      <c r="AD1656" s="1">
        <f t="shared" si="25"/>
        <v>1237.739</v>
      </c>
    </row>
    <row r="1657" spans="1:30" x14ac:dyDescent="0.3">
      <c r="A1657" s="65">
        <v>1656</v>
      </c>
      <c r="B1657" s="66" t="s">
        <v>323</v>
      </c>
      <c r="C1657" s="69" t="s">
        <v>136</v>
      </c>
      <c r="D1657" s="71"/>
      <c r="E1657" s="71">
        <v>860</v>
      </c>
      <c r="F1657" s="71">
        <v>2100</v>
      </c>
      <c r="G1657" s="72">
        <v>972.67600000000004</v>
      </c>
      <c r="H1657" s="72">
        <v>990.65099999999995</v>
      </c>
      <c r="I1657" s="72">
        <v>1017.0940000000001</v>
      </c>
      <c r="J1657" s="72">
        <v>1052.2049999999999</v>
      </c>
      <c r="K1657" s="72">
        <v>1088.4359999999999</v>
      </c>
      <c r="L1657" s="72">
        <v>1115.546</v>
      </c>
      <c r="M1657" s="72">
        <v>1130.3019999999999</v>
      </c>
      <c r="N1657" s="72">
        <v>1140.53</v>
      </c>
      <c r="O1657" s="72">
        <v>1162.2670000000001</v>
      </c>
      <c r="P1657" s="72">
        <v>1206.0830000000001</v>
      </c>
      <c r="Q1657" s="72">
        <v>1253.837</v>
      </c>
      <c r="R1657" s="72">
        <v>1270</v>
      </c>
      <c r="S1657" s="72">
        <v>1221.7539999999999</v>
      </c>
      <c r="T1657" s="72">
        <v>1127.7570000000001</v>
      </c>
      <c r="U1657" s="72">
        <v>1023.927</v>
      </c>
      <c r="V1657" s="72">
        <v>912.52599999999995</v>
      </c>
      <c r="W1657" s="72">
        <v>718.93299999999999</v>
      </c>
      <c r="X1657" s="72">
        <v>436.202</v>
      </c>
      <c r="Y1657" s="72">
        <v>180.09800000000001</v>
      </c>
      <c r="Z1657" s="72">
        <v>46.006999999999998</v>
      </c>
      <c r="AA1657" s="72">
        <v>9.2629999999999999</v>
      </c>
      <c r="AB1657" s="4" t="s">
        <v>291</v>
      </c>
      <c r="AD1657" s="1">
        <f t="shared" si="25"/>
        <v>1390.5029999999999</v>
      </c>
    </row>
    <row r="1658" spans="1:30" x14ac:dyDescent="0.3">
      <c r="A1658" s="65">
        <v>1657</v>
      </c>
      <c r="B1658" s="66" t="s">
        <v>323</v>
      </c>
      <c r="C1658" s="70" t="s">
        <v>137</v>
      </c>
      <c r="D1658" s="71"/>
      <c r="E1658" s="71">
        <v>5501</v>
      </c>
      <c r="F1658" s="71">
        <v>2015</v>
      </c>
      <c r="G1658" s="72">
        <v>93043.104999999996</v>
      </c>
      <c r="H1658" s="72">
        <v>94825.375</v>
      </c>
      <c r="I1658" s="72">
        <v>93306.827000000005</v>
      </c>
      <c r="J1658" s="72">
        <v>90615.922999999995</v>
      </c>
      <c r="K1658" s="72">
        <v>86463.167000000001</v>
      </c>
      <c r="L1658" s="72">
        <v>81999.925000000003</v>
      </c>
      <c r="M1658" s="72">
        <v>74822.933999999994</v>
      </c>
      <c r="N1658" s="72">
        <v>64680.928</v>
      </c>
      <c r="O1658" s="72">
        <v>56457.116999999998</v>
      </c>
      <c r="P1658" s="72">
        <v>49551.040999999997</v>
      </c>
      <c r="Q1658" s="72">
        <v>42773.1</v>
      </c>
      <c r="R1658" s="72">
        <v>35212.017</v>
      </c>
      <c r="S1658" s="72">
        <v>27742.054</v>
      </c>
      <c r="T1658" s="72">
        <v>18924.988000000001</v>
      </c>
      <c r="U1658" s="72">
        <v>13127.882</v>
      </c>
      <c r="V1658" s="72">
        <v>8408.366</v>
      </c>
      <c r="W1658" s="72">
        <v>4527.3990000000003</v>
      </c>
      <c r="X1658" s="72">
        <v>1904.625</v>
      </c>
      <c r="Y1658" s="72">
        <v>557.76199999999994</v>
      </c>
      <c r="Z1658" s="72">
        <v>105.075</v>
      </c>
      <c r="AA1658" s="72">
        <v>12.691000000000001</v>
      </c>
      <c r="AB1658" s="4" t="s">
        <v>291</v>
      </c>
      <c r="AD1658" s="1">
        <f t="shared" si="25"/>
        <v>7107.5519999999997</v>
      </c>
    </row>
    <row r="1659" spans="1:30" x14ac:dyDescent="0.3">
      <c r="A1659" s="65">
        <v>1658</v>
      </c>
      <c r="B1659" s="66" t="s">
        <v>323</v>
      </c>
      <c r="C1659" s="70" t="s">
        <v>137</v>
      </c>
      <c r="D1659" s="71"/>
      <c r="E1659" s="71">
        <v>5501</v>
      </c>
      <c r="F1659" s="71">
        <v>2020</v>
      </c>
      <c r="G1659" s="72">
        <v>92654.505000000005</v>
      </c>
      <c r="H1659" s="72">
        <v>92113.815000000002</v>
      </c>
      <c r="I1659" s="72">
        <v>94295.076000000001</v>
      </c>
      <c r="J1659" s="72">
        <v>92588.338000000003</v>
      </c>
      <c r="K1659" s="72">
        <v>89406.232999999993</v>
      </c>
      <c r="L1659" s="72">
        <v>85052.206999999995</v>
      </c>
      <c r="M1659" s="72">
        <v>80627.834000000003</v>
      </c>
      <c r="N1659" s="72">
        <v>73425.945000000007</v>
      </c>
      <c r="O1659" s="72">
        <v>63242.421999999999</v>
      </c>
      <c r="P1659" s="72">
        <v>54825.597000000002</v>
      </c>
      <c r="Q1659" s="72">
        <v>47584.167999999998</v>
      </c>
      <c r="R1659" s="72">
        <v>40348.305</v>
      </c>
      <c r="S1659" s="72">
        <v>32224.422999999999</v>
      </c>
      <c r="T1659" s="72">
        <v>24183.525000000001</v>
      </c>
      <c r="U1659" s="72">
        <v>15297.946</v>
      </c>
      <c r="V1659" s="72">
        <v>9557.6530000000002</v>
      </c>
      <c r="W1659" s="72">
        <v>5325.0749999999998</v>
      </c>
      <c r="X1659" s="72">
        <v>2346.0880000000002</v>
      </c>
      <c r="Y1659" s="72">
        <v>747.16600000000005</v>
      </c>
      <c r="Z1659" s="72">
        <v>156.00299999999999</v>
      </c>
      <c r="AA1659" s="72">
        <v>20.942</v>
      </c>
      <c r="AB1659" s="4" t="s">
        <v>291</v>
      </c>
      <c r="AD1659" s="1">
        <f t="shared" si="25"/>
        <v>8595.2739999999994</v>
      </c>
    </row>
    <row r="1660" spans="1:30" x14ac:dyDescent="0.3">
      <c r="A1660" s="65">
        <v>1659</v>
      </c>
      <c r="B1660" s="66" t="s">
        <v>323</v>
      </c>
      <c r="C1660" s="70" t="s">
        <v>137</v>
      </c>
      <c r="D1660" s="71"/>
      <c r="E1660" s="71">
        <v>5501</v>
      </c>
      <c r="F1660" s="71">
        <v>2025</v>
      </c>
      <c r="G1660" s="72">
        <v>90889.45</v>
      </c>
      <c r="H1660" s="72">
        <v>91871.682000000001</v>
      </c>
      <c r="I1660" s="72">
        <v>91677.307000000001</v>
      </c>
      <c r="J1660" s="72">
        <v>93695.368000000002</v>
      </c>
      <c r="K1660" s="72">
        <v>91565.831999999995</v>
      </c>
      <c r="L1660" s="72">
        <v>88195.48</v>
      </c>
      <c r="M1660" s="72">
        <v>83845.587</v>
      </c>
      <c r="N1660" s="72">
        <v>79324.952000000005</v>
      </c>
      <c r="O1660" s="72">
        <v>71984.384000000005</v>
      </c>
      <c r="P1660" s="72">
        <v>61579.303</v>
      </c>
      <c r="Q1660" s="72">
        <v>52788.707000000002</v>
      </c>
      <c r="R1660" s="72">
        <v>45029.133000000002</v>
      </c>
      <c r="S1660" s="72">
        <v>37076.864000000001</v>
      </c>
      <c r="T1660" s="72">
        <v>28244.331999999999</v>
      </c>
      <c r="U1660" s="72">
        <v>19674.177</v>
      </c>
      <c r="V1660" s="72">
        <v>11227.694</v>
      </c>
      <c r="W1660" s="72">
        <v>6113.6949999999997</v>
      </c>
      <c r="X1660" s="72">
        <v>2791.8339999999998</v>
      </c>
      <c r="Y1660" s="72">
        <v>934.52499999999998</v>
      </c>
      <c r="Z1660" s="72">
        <v>213.70699999999999</v>
      </c>
      <c r="AA1660" s="72">
        <v>32.566000000000003</v>
      </c>
      <c r="AB1660" s="4" t="s">
        <v>291</v>
      </c>
      <c r="AD1660" s="1">
        <f t="shared" si="25"/>
        <v>10086.326999999999</v>
      </c>
    </row>
    <row r="1661" spans="1:30" x14ac:dyDescent="0.3">
      <c r="A1661" s="65">
        <v>1660</v>
      </c>
      <c r="B1661" s="66" t="s">
        <v>323</v>
      </c>
      <c r="C1661" s="70" t="s">
        <v>137</v>
      </c>
      <c r="D1661" s="71"/>
      <c r="E1661" s="71">
        <v>5501</v>
      </c>
      <c r="F1661" s="71">
        <v>2030</v>
      </c>
      <c r="G1661" s="72">
        <v>88570.998000000007</v>
      </c>
      <c r="H1661" s="72">
        <v>90210.482000000004</v>
      </c>
      <c r="I1661" s="72">
        <v>91472.354999999996</v>
      </c>
      <c r="J1661" s="72">
        <v>91119.085999999996</v>
      </c>
      <c r="K1661" s="72">
        <v>92717.962</v>
      </c>
      <c r="L1661" s="72">
        <v>90402.994999999995</v>
      </c>
      <c r="M1661" s="72">
        <v>87028.099000000002</v>
      </c>
      <c r="N1661" s="72">
        <v>82579.767999999996</v>
      </c>
      <c r="O1661" s="72">
        <v>77875.228000000003</v>
      </c>
      <c r="P1661" s="72">
        <v>70216.828999999998</v>
      </c>
      <c r="Q1661" s="72">
        <v>59412.504999999997</v>
      </c>
      <c r="R1661" s="72">
        <v>50060.807000000001</v>
      </c>
      <c r="S1661" s="72">
        <v>41505.902000000002</v>
      </c>
      <c r="T1661" s="72">
        <v>32642.367999999999</v>
      </c>
      <c r="U1661" s="72">
        <v>23116.358</v>
      </c>
      <c r="V1661" s="72">
        <v>14529.950999999999</v>
      </c>
      <c r="W1661" s="72">
        <v>7240.2529999999997</v>
      </c>
      <c r="X1661" s="72">
        <v>3237.8139999999999</v>
      </c>
      <c r="Y1661" s="72">
        <v>1124.492</v>
      </c>
      <c r="Z1661" s="72">
        <v>271.03199999999998</v>
      </c>
      <c r="AA1661" s="72">
        <v>46.290999999999997</v>
      </c>
      <c r="AB1661" s="4" t="s">
        <v>291</v>
      </c>
      <c r="AD1661" s="1">
        <f t="shared" si="25"/>
        <v>11919.881999999998</v>
      </c>
    </row>
    <row r="1662" spans="1:30" x14ac:dyDescent="0.3">
      <c r="A1662" s="65">
        <v>1661</v>
      </c>
      <c r="B1662" s="66" t="s">
        <v>323</v>
      </c>
      <c r="C1662" s="70" t="s">
        <v>137</v>
      </c>
      <c r="D1662" s="71"/>
      <c r="E1662" s="71">
        <v>5501</v>
      </c>
      <c r="F1662" s="71">
        <v>2035</v>
      </c>
      <c r="G1662" s="72">
        <v>85776.233999999997</v>
      </c>
      <c r="H1662" s="72">
        <v>87970.195000000007</v>
      </c>
      <c r="I1662" s="72">
        <v>89834.764999999999</v>
      </c>
      <c r="J1662" s="72">
        <v>90932.394</v>
      </c>
      <c r="K1662" s="72">
        <v>90182.879000000001</v>
      </c>
      <c r="L1662" s="72">
        <v>91579.744999999995</v>
      </c>
      <c r="M1662" s="72">
        <v>89253.430999999997</v>
      </c>
      <c r="N1662" s="72">
        <v>85771.694000000003</v>
      </c>
      <c r="O1662" s="72">
        <v>81133.069000000003</v>
      </c>
      <c r="P1662" s="72">
        <v>76054.115000000005</v>
      </c>
      <c r="Q1662" s="72">
        <v>67872.850000000006</v>
      </c>
      <c r="R1662" s="72">
        <v>56487.383999999998</v>
      </c>
      <c r="S1662" s="72">
        <v>46303.110999999997</v>
      </c>
      <c r="T1662" s="72">
        <v>36754.521999999997</v>
      </c>
      <c r="U1662" s="72">
        <v>26950.170999999998</v>
      </c>
      <c r="V1662" s="72">
        <v>17267.514999999999</v>
      </c>
      <c r="W1662" s="72">
        <v>9460.4249999999993</v>
      </c>
      <c r="X1662" s="72">
        <v>3876.2260000000001</v>
      </c>
      <c r="Y1662" s="72">
        <v>1316.789</v>
      </c>
      <c r="Z1662" s="72">
        <v>327.27499999999998</v>
      </c>
      <c r="AA1662" s="72">
        <v>59.767000000000003</v>
      </c>
      <c r="AB1662" s="4">
        <v>6.0000000000000001E-3</v>
      </c>
      <c r="AD1662" s="1">
        <f t="shared" si="25"/>
        <v>15040.487999999999</v>
      </c>
    </row>
    <row r="1663" spans="1:30" x14ac:dyDescent="0.3">
      <c r="A1663" s="65">
        <v>1662</v>
      </c>
      <c r="B1663" s="66" t="s">
        <v>323</v>
      </c>
      <c r="C1663" s="70" t="s">
        <v>137</v>
      </c>
      <c r="D1663" s="71"/>
      <c r="E1663" s="71">
        <v>5501</v>
      </c>
      <c r="F1663" s="71">
        <v>2040</v>
      </c>
      <c r="G1663" s="72">
        <v>82922.804000000004</v>
      </c>
      <c r="H1663" s="72">
        <v>85233.462</v>
      </c>
      <c r="I1663" s="72">
        <v>87616.838000000003</v>
      </c>
      <c r="J1663" s="72">
        <v>89315.400999999998</v>
      </c>
      <c r="K1663" s="72">
        <v>90020.498999999996</v>
      </c>
      <c r="L1663" s="72">
        <v>89094.144</v>
      </c>
      <c r="M1663" s="72">
        <v>90459.226999999999</v>
      </c>
      <c r="N1663" s="72">
        <v>88023.312000000005</v>
      </c>
      <c r="O1663" s="72">
        <v>84337.421000000002</v>
      </c>
      <c r="P1663" s="72">
        <v>79311.815000000002</v>
      </c>
      <c r="Q1663" s="72">
        <v>73627.713000000003</v>
      </c>
      <c r="R1663" s="72">
        <v>64688.75</v>
      </c>
      <c r="S1663" s="72">
        <v>52435.798999999999</v>
      </c>
      <c r="T1663" s="72">
        <v>41199.686000000002</v>
      </c>
      <c r="U1663" s="72">
        <v>30587.657999999999</v>
      </c>
      <c r="V1663" s="72">
        <v>20355.64</v>
      </c>
      <c r="W1663" s="72">
        <v>11393.695</v>
      </c>
      <c r="X1663" s="72">
        <v>5109.1750000000002</v>
      </c>
      <c r="Y1663" s="72">
        <v>1590.1420000000001</v>
      </c>
      <c r="Z1663" s="72">
        <v>386.25700000000001</v>
      </c>
      <c r="AA1663" s="72">
        <v>73.132999999999996</v>
      </c>
      <c r="AB1663" s="4">
        <v>5.0000000000000001E-3</v>
      </c>
      <c r="AD1663" s="1">
        <f t="shared" si="25"/>
        <v>18552.407000000003</v>
      </c>
    </row>
    <row r="1664" spans="1:30" x14ac:dyDescent="0.3">
      <c r="A1664" s="65">
        <v>1663</v>
      </c>
      <c r="B1664" s="66" t="s">
        <v>323</v>
      </c>
      <c r="C1664" s="70" t="s">
        <v>137</v>
      </c>
      <c r="D1664" s="71"/>
      <c r="E1664" s="71">
        <v>5501</v>
      </c>
      <c r="F1664" s="71">
        <v>2045</v>
      </c>
      <c r="G1664" s="72">
        <v>80410.462</v>
      </c>
      <c r="H1664" s="72">
        <v>82432.051999999996</v>
      </c>
      <c r="I1664" s="72">
        <v>84902.339000000007</v>
      </c>
      <c r="J1664" s="72">
        <v>87118.838000000003</v>
      </c>
      <c r="K1664" s="72">
        <v>88435.077999999994</v>
      </c>
      <c r="L1664" s="72">
        <v>88964.421000000002</v>
      </c>
      <c r="M1664" s="72">
        <v>88035.125</v>
      </c>
      <c r="N1664" s="72">
        <v>89274.1</v>
      </c>
      <c r="O1664" s="72">
        <v>86628.285000000003</v>
      </c>
      <c r="P1664" s="72">
        <v>82534.197</v>
      </c>
      <c r="Q1664" s="72">
        <v>76887.134999999995</v>
      </c>
      <c r="R1664" s="72">
        <v>70325.332999999999</v>
      </c>
      <c r="S1664" s="72">
        <v>60271.277000000002</v>
      </c>
      <c r="T1664" s="72">
        <v>46918.050999999999</v>
      </c>
      <c r="U1664" s="72">
        <v>34537.951999999997</v>
      </c>
      <c r="V1664" s="72">
        <v>23361.84</v>
      </c>
      <c r="W1664" s="72">
        <v>13631.279</v>
      </c>
      <c r="X1664" s="72">
        <v>6253.6319999999996</v>
      </c>
      <c r="Y1664" s="72">
        <v>2108.6439999999998</v>
      </c>
      <c r="Z1664" s="72">
        <v>469.18299999999999</v>
      </c>
      <c r="AA1664" s="72">
        <v>87.650999999999996</v>
      </c>
      <c r="AB1664" s="4">
        <v>6.0000000000000001E-3</v>
      </c>
      <c r="AD1664" s="1">
        <f t="shared" si="25"/>
        <v>22550.395000000004</v>
      </c>
    </row>
    <row r="1665" spans="1:30" x14ac:dyDescent="0.3">
      <c r="A1665" s="65">
        <v>1664</v>
      </c>
      <c r="B1665" s="66" t="s">
        <v>323</v>
      </c>
      <c r="C1665" s="70" t="s">
        <v>137</v>
      </c>
      <c r="D1665" s="71"/>
      <c r="E1665" s="71">
        <v>5501</v>
      </c>
      <c r="F1665" s="71">
        <v>2050</v>
      </c>
      <c r="G1665" s="72">
        <v>78100.596000000005</v>
      </c>
      <c r="H1665" s="72">
        <v>79965.342000000004</v>
      </c>
      <c r="I1665" s="72">
        <v>82121.448999999993</v>
      </c>
      <c r="J1665" s="72">
        <v>84426.622000000003</v>
      </c>
      <c r="K1665" s="72">
        <v>86271.038</v>
      </c>
      <c r="L1665" s="72">
        <v>87419.388999999996</v>
      </c>
      <c r="M1665" s="72">
        <v>87945.273000000001</v>
      </c>
      <c r="N1665" s="72">
        <v>86932.207999999999</v>
      </c>
      <c r="O1665" s="72">
        <v>87939.547999999995</v>
      </c>
      <c r="P1665" s="72">
        <v>84874.663</v>
      </c>
      <c r="Q1665" s="72">
        <v>80127.312000000005</v>
      </c>
      <c r="R1665" s="72">
        <v>73573.267000000007</v>
      </c>
      <c r="S1665" s="72">
        <v>65721.614000000001</v>
      </c>
      <c r="T1665" s="72">
        <v>54219.12</v>
      </c>
      <c r="U1665" s="72">
        <v>39646.796000000002</v>
      </c>
      <c r="V1665" s="72">
        <v>26633.547999999999</v>
      </c>
      <c r="W1665" s="72">
        <v>15860.433000000001</v>
      </c>
      <c r="X1665" s="72">
        <v>7615.7060000000001</v>
      </c>
      <c r="Y1665" s="72">
        <v>2635.0279999999998</v>
      </c>
      <c r="Z1665" s="72">
        <v>619.154</v>
      </c>
      <c r="AA1665" s="72">
        <v>106.252</v>
      </c>
      <c r="AB1665" s="4">
        <v>8.0000000000000002E-3</v>
      </c>
      <c r="AD1665" s="1">
        <f t="shared" si="25"/>
        <v>26836.581000000002</v>
      </c>
    </row>
    <row r="1666" spans="1:30" x14ac:dyDescent="0.3">
      <c r="A1666" s="65">
        <v>1665</v>
      </c>
      <c r="B1666" s="66" t="s">
        <v>323</v>
      </c>
      <c r="C1666" s="70" t="s">
        <v>137</v>
      </c>
      <c r="D1666" s="71"/>
      <c r="E1666" s="71">
        <v>5501</v>
      </c>
      <c r="F1666" s="71">
        <v>2055</v>
      </c>
      <c r="G1666" s="72">
        <v>75542.031000000003</v>
      </c>
      <c r="H1666" s="72">
        <v>77703.519</v>
      </c>
      <c r="I1666" s="72">
        <v>79681.164000000004</v>
      </c>
      <c r="J1666" s="72">
        <v>81679.644</v>
      </c>
      <c r="K1666" s="72">
        <v>83636.229000000007</v>
      </c>
      <c r="L1666" s="72">
        <v>85323.445000000007</v>
      </c>
      <c r="M1666" s="72">
        <v>86468.781000000003</v>
      </c>
      <c r="N1666" s="72">
        <v>86910.057000000001</v>
      </c>
      <c r="O1666" s="72">
        <v>85713.21</v>
      </c>
      <c r="P1666" s="72">
        <v>86266.745999999999</v>
      </c>
      <c r="Q1666" s="72">
        <v>82533.885999999999</v>
      </c>
      <c r="R1666" s="72">
        <v>76828.129000000001</v>
      </c>
      <c r="S1666" s="72">
        <v>68940.654999999999</v>
      </c>
      <c r="T1666" s="72">
        <v>59389.936000000002</v>
      </c>
      <c r="U1666" s="72">
        <v>46181.747000000003</v>
      </c>
      <c r="V1666" s="72">
        <v>30912.16</v>
      </c>
      <c r="W1666" s="72">
        <v>18297.954000000002</v>
      </c>
      <c r="X1666" s="72">
        <v>9012.9439999999995</v>
      </c>
      <c r="Y1666" s="72">
        <v>3287.547</v>
      </c>
      <c r="Z1666" s="72">
        <v>797.34</v>
      </c>
      <c r="AA1666" s="72">
        <v>135.58699999999999</v>
      </c>
      <c r="AB1666" s="4">
        <v>1.0999999999999999E-2</v>
      </c>
      <c r="AD1666" s="1">
        <f t="shared" si="25"/>
        <v>31531.382999999998</v>
      </c>
    </row>
    <row r="1667" spans="1:30" x14ac:dyDescent="0.3">
      <c r="A1667" s="65">
        <v>1666</v>
      </c>
      <c r="B1667" s="66" t="s">
        <v>323</v>
      </c>
      <c r="C1667" s="70" t="s">
        <v>137</v>
      </c>
      <c r="D1667" s="71"/>
      <c r="E1667" s="71">
        <v>5501</v>
      </c>
      <c r="F1667" s="71">
        <v>2060</v>
      </c>
      <c r="G1667" s="72">
        <v>72865.501999999993</v>
      </c>
      <c r="H1667" s="72">
        <v>75187.273000000001</v>
      </c>
      <c r="I1667" s="72">
        <v>77442.19</v>
      </c>
      <c r="J1667" s="72">
        <v>79270.956000000006</v>
      </c>
      <c r="K1667" s="72">
        <v>80944.087</v>
      </c>
      <c r="L1667" s="72">
        <v>82755.998000000007</v>
      </c>
      <c r="M1667" s="72">
        <v>84441.126000000004</v>
      </c>
      <c r="N1667" s="72">
        <v>85508.149000000005</v>
      </c>
      <c r="O1667" s="72">
        <v>85766.293999999994</v>
      </c>
      <c r="P1667" s="72">
        <v>84181.562999999995</v>
      </c>
      <c r="Q1667" s="72">
        <v>84023.509000000005</v>
      </c>
      <c r="R1667" s="72">
        <v>79310.456000000006</v>
      </c>
      <c r="S1667" s="72">
        <v>72198.942999999999</v>
      </c>
      <c r="T1667" s="72">
        <v>62546.288</v>
      </c>
      <c r="U1667" s="72">
        <v>50925.175999999999</v>
      </c>
      <c r="V1667" s="72">
        <v>36404.930999999997</v>
      </c>
      <c r="W1667" s="72">
        <v>21543.867999999999</v>
      </c>
      <c r="X1667" s="72">
        <v>10550.942999999999</v>
      </c>
      <c r="Y1667" s="72">
        <v>3978.1489999999999</v>
      </c>
      <c r="Z1667" s="72">
        <v>1031.0830000000001</v>
      </c>
      <c r="AA1667" s="72">
        <v>180.00299999999999</v>
      </c>
      <c r="AB1667" s="4">
        <v>1.4999999999999999E-2</v>
      </c>
      <c r="AD1667" s="1">
        <f t="shared" ref="AD1667:AD1730" si="26">SUM(W1667:AB1667)</f>
        <v>37284.060999999994</v>
      </c>
    </row>
    <row r="1668" spans="1:30" x14ac:dyDescent="0.3">
      <c r="A1668" s="65">
        <v>1667</v>
      </c>
      <c r="B1668" s="66" t="s">
        <v>323</v>
      </c>
      <c r="C1668" s="70" t="s">
        <v>137</v>
      </c>
      <c r="D1668" s="71"/>
      <c r="E1668" s="71">
        <v>5501</v>
      </c>
      <c r="F1668" s="71">
        <v>2065</v>
      </c>
      <c r="G1668" s="72">
        <v>70383.414000000004</v>
      </c>
      <c r="H1668" s="72">
        <v>72550.467999999993</v>
      </c>
      <c r="I1668" s="72">
        <v>74948.861999999994</v>
      </c>
      <c r="J1668" s="72">
        <v>77062.483999999997</v>
      </c>
      <c r="K1668" s="72">
        <v>78588.653000000006</v>
      </c>
      <c r="L1668" s="72">
        <v>80130.982999999993</v>
      </c>
      <c r="M1668" s="72">
        <v>81945.660999999993</v>
      </c>
      <c r="N1668" s="72">
        <v>83560.061000000002</v>
      </c>
      <c r="O1668" s="72">
        <v>84454.292000000001</v>
      </c>
      <c r="P1668" s="72">
        <v>84329.14</v>
      </c>
      <c r="Q1668" s="72">
        <v>82126.104999999996</v>
      </c>
      <c r="R1668" s="72">
        <v>80926.293999999994</v>
      </c>
      <c r="S1668" s="72">
        <v>74782.163</v>
      </c>
      <c r="T1668" s="72">
        <v>65793.384000000005</v>
      </c>
      <c r="U1668" s="72">
        <v>53955.188000000002</v>
      </c>
      <c r="V1668" s="72">
        <v>40523.178</v>
      </c>
      <c r="W1668" s="72">
        <v>25734.793000000001</v>
      </c>
      <c r="X1668" s="72">
        <v>12653.749</v>
      </c>
      <c r="Y1668" s="72">
        <v>4740.5429999999997</v>
      </c>
      <c r="Z1668" s="72">
        <v>1284.3989999999999</v>
      </c>
      <c r="AA1668" s="72">
        <v>244.501</v>
      </c>
      <c r="AB1668" s="4" t="s">
        <v>291</v>
      </c>
      <c r="AD1668" s="1">
        <f t="shared" si="26"/>
        <v>44657.984999999993</v>
      </c>
    </row>
    <row r="1669" spans="1:30" x14ac:dyDescent="0.3">
      <c r="A1669" s="65">
        <v>1668</v>
      </c>
      <c r="B1669" s="66" t="s">
        <v>323</v>
      </c>
      <c r="C1669" s="70" t="s">
        <v>137</v>
      </c>
      <c r="D1669" s="71"/>
      <c r="E1669" s="71">
        <v>5501</v>
      </c>
      <c r="F1669" s="71">
        <v>2070</v>
      </c>
      <c r="G1669" s="72">
        <v>68139.376999999993</v>
      </c>
      <c r="H1669" s="72">
        <v>70103.218999999997</v>
      </c>
      <c r="I1669" s="72">
        <v>72333.941000000006</v>
      </c>
      <c r="J1669" s="72">
        <v>74598.744000000006</v>
      </c>
      <c r="K1669" s="72">
        <v>76430.444000000003</v>
      </c>
      <c r="L1669" s="72">
        <v>77839.009000000005</v>
      </c>
      <c r="M1669" s="72">
        <v>79390.281000000003</v>
      </c>
      <c r="N1669" s="72">
        <v>81145.667000000001</v>
      </c>
      <c r="O1669" s="72">
        <v>82599.201000000001</v>
      </c>
      <c r="P1669" s="72">
        <v>83128.035999999993</v>
      </c>
      <c r="Q1669" s="72">
        <v>82392.085000000006</v>
      </c>
      <c r="R1669" s="72">
        <v>79269.846999999994</v>
      </c>
      <c r="S1669" s="72">
        <v>76547.357999999993</v>
      </c>
      <c r="T1669" s="72">
        <v>68470.743000000002</v>
      </c>
      <c r="U1669" s="72">
        <v>57099.680999999997</v>
      </c>
      <c r="V1669" s="72">
        <v>43265.436999999998</v>
      </c>
      <c r="W1669" s="72">
        <v>28954.809000000001</v>
      </c>
      <c r="X1669" s="72">
        <v>15364.468000000001</v>
      </c>
      <c r="Y1669" s="72">
        <v>5812.5959999999995</v>
      </c>
      <c r="Z1669" s="72">
        <v>1558.6379999999999</v>
      </c>
      <c r="AA1669" s="72">
        <v>319.00599999999997</v>
      </c>
      <c r="AB1669" s="4" t="s">
        <v>291</v>
      </c>
      <c r="AD1669" s="1">
        <f t="shared" si="26"/>
        <v>52009.517</v>
      </c>
    </row>
    <row r="1670" spans="1:30" x14ac:dyDescent="0.3">
      <c r="A1670" s="65">
        <v>1669</v>
      </c>
      <c r="B1670" s="66" t="s">
        <v>323</v>
      </c>
      <c r="C1670" s="70" t="s">
        <v>137</v>
      </c>
      <c r="D1670" s="71"/>
      <c r="E1670" s="71">
        <v>5501</v>
      </c>
      <c r="F1670" s="71">
        <v>2075</v>
      </c>
      <c r="G1670" s="72">
        <v>66080.91</v>
      </c>
      <c r="H1670" s="72">
        <v>67889.384999999995</v>
      </c>
      <c r="I1670" s="72">
        <v>69906.145999999993</v>
      </c>
      <c r="J1670" s="72">
        <v>72012.592000000004</v>
      </c>
      <c r="K1670" s="72">
        <v>74017.153999999995</v>
      </c>
      <c r="L1670" s="72">
        <v>75743.078999999998</v>
      </c>
      <c r="M1670" s="72">
        <v>77166.914999999994</v>
      </c>
      <c r="N1670" s="72">
        <v>78673.301000000007</v>
      </c>
      <c r="O1670" s="72">
        <v>80286.077999999994</v>
      </c>
      <c r="P1670" s="72">
        <v>81397.691000000006</v>
      </c>
      <c r="Q1670" s="72">
        <v>81345.217000000004</v>
      </c>
      <c r="R1670" s="72">
        <v>79700.365000000005</v>
      </c>
      <c r="S1670" s="72">
        <v>75232.726999999999</v>
      </c>
      <c r="T1670" s="72">
        <v>70440.676999999996</v>
      </c>
      <c r="U1670" s="72">
        <v>59870.224000000002</v>
      </c>
      <c r="V1670" s="72">
        <v>46205.09</v>
      </c>
      <c r="W1670" s="72">
        <v>31243.326000000001</v>
      </c>
      <c r="X1670" s="72">
        <v>17532.276000000002</v>
      </c>
      <c r="Y1670" s="72">
        <v>7210.5249999999996</v>
      </c>
      <c r="Z1670" s="72">
        <v>1968.4059999999999</v>
      </c>
      <c r="AA1670" s="72">
        <v>399.61200000000002</v>
      </c>
      <c r="AB1670" s="4" t="s">
        <v>291</v>
      </c>
      <c r="AD1670" s="1">
        <f t="shared" si="26"/>
        <v>58354.145000000004</v>
      </c>
    </row>
    <row r="1671" spans="1:30" x14ac:dyDescent="0.3">
      <c r="A1671" s="65">
        <v>1670</v>
      </c>
      <c r="B1671" s="66" t="s">
        <v>323</v>
      </c>
      <c r="C1671" s="70" t="s">
        <v>137</v>
      </c>
      <c r="D1671" s="71"/>
      <c r="E1671" s="71">
        <v>5501</v>
      </c>
      <c r="F1671" s="71">
        <v>2080</v>
      </c>
      <c r="G1671" s="72">
        <v>64087.591999999997</v>
      </c>
      <c r="H1671" s="72">
        <v>65857.48</v>
      </c>
      <c r="I1671" s="72">
        <v>67710.297999999995</v>
      </c>
      <c r="J1671" s="72">
        <v>69611.884000000005</v>
      </c>
      <c r="K1671" s="72">
        <v>71480.055999999997</v>
      </c>
      <c r="L1671" s="72">
        <v>73390.37</v>
      </c>
      <c r="M1671" s="72">
        <v>75134.619000000006</v>
      </c>
      <c r="N1671" s="72">
        <v>76524.926000000007</v>
      </c>
      <c r="O1671" s="72">
        <v>77910.014999999999</v>
      </c>
      <c r="P1671" s="72">
        <v>79209.759999999995</v>
      </c>
      <c r="Q1671" s="72">
        <v>79775.430999999997</v>
      </c>
      <c r="R1671" s="72">
        <v>78853.903999999995</v>
      </c>
      <c r="S1671" s="72">
        <v>75876.801000000007</v>
      </c>
      <c r="T1671" s="72">
        <v>69569.796000000002</v>
      </c>
      <c r="U1671" s="72">
        <v>62038.16</v>
      </c>
      <c r="V1671" s="72">
        <v>48945.192000000003</v>
      </c>
      <c r="W1671" s="72">
        <v>33744.620000000003</v>
      </c>
      <c r="X1671" s="72">
        <v>19154.025000000001</v>
      </c>
      <c r="Y1671" s="72">
        <v>8366.68</v>
      </c>
      <c r="Z1671" s="72">
        <v>2498.6990000000001</v>
      </c>
      <c r="AA1671" s="72">
        <v>516.15</v>
      </c>
      <c r="AB1671" s="4" t="s">
        <v>291</v>
      </c>
      <c r="AD1671" s="1">
        <f t="shared" si="26"/>
        <v>64280.174000000006</v>
      </c>
    </row>
    <row r="1672" spans="1:30" x14ac:dyDescent="0.3">
      <c r="A1672" s="65">
        <v>1671</v>
      </c>
      <c r="B1672" s="66" t="s">
        <v>323</v>
      </c>
      <c r="C1672" s="70" t="s">
        <v>137</v>
      </c>
      <c r="D1672" s="71"/>
      <c r="E1672" s="71">
        <v>5501</v>
      </c>
      <c r="F1672" s="71">
        <v>2085</v>
      </c>
      <c r="G1672" s="72">
        <v>62128.262000000002</v>
      </c>
      <c r="H1672" s="72">
        <v>63888.004999999997</v>
      </c>
      <c r="I1672" s="72">
        <v>65695.517999999996</v>
      </c>
      <c r="J1672" s="72">
        <v>67442.047000000006</v>
      </c>
      <c r="K1672" s="72">
        <v>69126.198999999993</v>
      </c>
      <c r="L1672" s="72">
        <v>70911.506999999998</v>
      </c>
      <c r="M1672" s="72">
        <v>72842.661999999997</v>
      </c>
      <c r="N1672" s="72">
        <v>74560.862999999998</v>
      </c>
      <c r="O1672" s="72">
        <v>75847.297999999995</v>
      </c>
      <c r="P1672" s="72">
        <v>76952.254000000001</v>
      </c>
      <c r="Q1672" s="72">
        <v>77750.493000000002</v>
      </c>
      <c r="R1672" s="72">
        <v>77496.025999999998</v>
      </c>
      <c r="S1672" s="72">
        <v>75299.971999999994</v>
      </c>
      <c r="T1672" s="72">
        <v>70486.879000000001</v>
      </c>
      <c r="U1672" s="72">
        <v>61707.930999999997</v>
      </c>
      <c r="V1672" s="72">
        <v>51216.707000000002</v>
      </c>
      <c r="W1672" s="72">
        <v>36217.574000000001</v>
      </c>
      <c r="X1672" s="72">
        <v>20968.82</v>
      </c>
      <c r="Y1672" s="72">
        <v>9279.4330000000009</v>
      </c>
      <c r="Z1672" s="72">
        <v>2956.6480000000001</v>
      </c>
      <c r="AA1672" s="72">
        <v>667.471</v>
      </c>
      <c r="AB1672" s="4" t="s">
        <v>291</v>
      </c>
      <c r="AD1672" s="1">
        <f t="shared" si="26"/>
        <v>70089.946000000011</v>
      </c>
    </row>
    <row r="1673" spans="1:30" x14ac:dyDescent="0.3">
      <c r="A1673" s="65">
        <v>1672</v>
      </c>
      <c r="B1673" s="66" t="s">
        <v>323</v>
      </c>
      <c r="C1673" s="70" t="s">
        <v>137</v>
      </c>
      <c r="D1673" s="71"/>
      <c r="E1673" s="71">
        <v>5501</v>
      </c>
      <c r="F1673" s="71">
        <v>2090</v>
      </c>
      <c r="G1673" s="72">
        <v>60135.959000000003</v>
      </c>
      <c r="H1673" s="72">
        <v>61950.42</v>
      </c>
      <c r="I1673" s="72">
        <v>63742.277000000002</v>
      </c>
      <c r="J1673" s="72">
        <v>65451.792999999998</v>
      </c>
      <c r="K1673" s="72">
        <v>67000.881999999998</v>
      </c>
      <c r="L1673" s="72">
        <v>68612.486999999994</v>
      </c>
      <c r="M1673" s="72">
        <v>70421.058999999994</v>
      </c>
      <c r="N1673" s="72">
        <v>72333.303</v>
      </c>
      <c r="O1673" s="72">
        <v>73960.581999999995</v>
      </c>
      <c r="P1673" s="72">
        <v>74997.676000000007</v>
      </c>
      <c r="Q1673" s="72">
        <v>75651.459000000003</v>
      </c>
      <c r="R1673" s="72">
        <v>75695.593999999997</v>
      </c>
      <c r="S1673" s="72">
        <v>74243.657999999996</v>
      </c>
      <c r="T1673" s="72">
        <v>70287.612999999998</v>
      </c>
      <c r="U1673" s="72">
        <v>62972.000999999997</v>
      </c>
      <c r="V1673" s="72">
        <v>51489.163999999997</v>
      </c>
      <c r="W1673" s="72">
        <v>38417.260999999999</v>
      </c>
      <c r="X1673" s="72">
        <v>22917.865000000002</v>
      </c>
      <c r="Y1673" s="72">
        <v>10353.308999999999</v>
      </c>
      <c r="Z1673" s="72">
        <v>3354.83</v>
      </c>
      <c r="AA1673" s="72">
        <v>818.67399999999998</v>
      </c>
      <c r="AB1673" s="4" t="s">
        <v>291</v>
      </c>
      <c r="AD1673" s="1">
        <f t="shared" si="26"/>
        <v>75861.938999999998</v>
      </c>
    </row>
    <row r="1674" spans="1:30" x14ac:dyDescent="0.3">
      <c r="A1674" s="65">
        <v>1673</v>
      </c>
      <c r="B1674" s="66" t="s">
        <v>323</v>
      </c>
      <c r="C1674" s="70" t="s">
        <v>137</v>
      </c>
      <c r="D1674" s="71"/>
      <c r="E1674" s="71">
        <v>5501</v>
      </c>
      <c r="F1674" s="71">
        <v>2095</v>
      </c>
      <c r="G1674" s="72">
        <v>58296.07</v>
      </c>
      <c r="H1674" s="72">
        <v>59977.625999999997</v>
      </c>
      <c r="I1674" s="72">
        <v>61819.334000000003</v>
      </c>
      <c r="J1674" s="72">
        <v>63521.807000000001</v>
      </c>
      <c r="K1674" s="72">
        <v>65052.724999999999</v>
      </c>
      <c r="L1674" s="72">
        <v>66538.562000000005</v>
      </c>
      <c r="M1674" s="72">
        <v>68174.847999999998</v>
      </c>
      <c r="N1674" s="72">
        <v>69971.149000000005</v>
      </c>
      <c r="O1674" s="72">
        <v>71804.615000000005</v>
      </c>
      <c r="P1674" s="72">
        <v>73206.403000000006</v>
      </c>
      <c r="Q1674" s="72">
        <v>73836.764999999999</v>
      </c>
      <c r="R1674" s="72">
        <v>73807.356</v>
      </c>
      <c r="S1674" s="72">
        <v>72747.835999999996</v>
      </c>
      <c r="T1674" s="72">
        <v>69627.455000000002</v>
      </c>
      <c r="U1674" s="72">
        <v>63225.887000000002</v>
      </c>
      <c r="V1674" s="72">
        <v>53061.506000000001</v>
      </c>
      <c r="W1674" s="72">
        <v>39150.792000000001</v>
      </c>
      <c r="X1674" s="72">
        <v>24715.080999999998</v>
      </c>
      <c r="Y1674" s="72">
        <v>11560.450999999999</v>
      </c>
      <c r="Z1674" s="72">
        <v>3826.6709999999998</v>
      </c>
      <c r="AA1674" s="72">
        <v>965.09400000000005</v>
      </c>
      <c r="AB1674" s="4" t="s">
        <v>291</v>
      </c>
      <c r="AD1674" s="1">
        <f t="shared" si="26"/>
        <v>80218.088999999993</v>
      </c>
    </row>
    <row r="1675" spans="1:30" x14ac:dyDescent="0.3">
      <c r="A1675" s="65">
        <v>1674</v>
      </c>
      <c r="B1675" s="66" t="s">
        <v>323</v>
      </c>
      <c r="C1675" s="70" t="s">
        <v>137</v>
      </c>
      <c r="D1675" s="71"/>
      <c r="E1675" s="71">
        <v>5501</v>
      </c>
      <c r="F1675" s="71">
        <v>2100</v>
      </c>
      <c r="G1675" s="72">
        <v>56672.072999999997</v>
      </c>
      <c r="H1675" s="72">
        <v>58155.68</v>
      </c>
      <c r="I1675" s="72">
        <v>59860.735999999997</v>
      </c>
      <c r="J1675" s="72">
        <v>61621.697999999997</v>
      </c>
      <c r="K1675" s="72">
        <v>63163.923999999999</v>
      </c>
      <c r="L1675" s="72">
        <v>64639.959000000003</v>
      </c>
      <c r="M1675" s="72">
        <v>66150.990000000005</v>
      </c>
      <c r="N1675" s="72">
        <v>67780.740000000005</v>
      </c>
      <c r="O1675" s="72">
        <v>69510.972999999998</v>
      </c>
      <c r="P1675" s="72">
        <v>71144.260999999999</v>
      </c>
      <c r="Q1675" s="72">
        <v>72179.349000000002</v>
      </c>
      <c r="R1675" s="72">
        <v>72193.464000000007</v>
      </c>
      <c r="S1675" s="72">
        <v>71166.063999999998</v>
      </c>
      <c r="T1675" s="72">
        <v>68563.11</v>
      </c>
      <c r="U1675" s="72">
        <v>63091.845000000001</v>
      </c>
      <c r="V1675" s="72">
        <v>53827.285000000003</v>
      </c>
      <c r="W1675" s="72">
        <v>40908.847999999998</v>
      </c>
      <c r="X1675" s="72">
        <v>25662.867999999999</v>
      </c>
      <c r="Y1675" s="72">
        <v>12731.781999999999</v>
      </c>
      <c r="Z1675" s="72">
        <v>4376.7849999999999</v>
      </c>
      <c r="AA1675" s="72">
        <v>1132.373</v>
      </c>
      <c r="AB1675" s="4" t="s">
        <v>291</v>
      </c>
      <c r="AD1675" s="1">
        <f t="shared" si="26"/>
        <v>84812.656000000003</v>
      </c>
    </row>
    <row r="1676" spans="1:30" x14ac:dyDescent="0.3">
      <c r="A1676" s="65">
        <v>1675</v>
      </c>
      <c r="B1676" s="66" t="s">
        <v>323</v>
      </c>
      <c r="C1676" s="69" t="s">
        <v>138</v>
      </c>
      <c r="D1676" s="71"/>
      <c r="E1676" s="71">
        <v>4</v>
      </c>
      <c r="F1676" s="71">
        <v>2015</v>
      </c>
      <c r="G1676" s="72">
        <v>2688.703</v>
      </c>
      <c r="H1676" s="72">
        <v>2632.444</v>
      </c>
      <c r="I1676" s="72">
        <v>2384.0250000000001</v>
      </c>
      <c r="J1676" s="72">
        <v>2033.1120000000001</v>
      </c>
      <c r="K1676" s="72">
        <v>1616.463</v>
      </c>
      <c r="L1676" s="72">
        <v>1316.962</v>
      </c>
      <c r="M1676" s="72">
        <v>1104.329</v>
      </c>
      <c r="N1676" s="72">
        <v>909.92700000000002</v>
      </c>
      <c r="O1676" s="72">
        <v>713.97400000000005</v>
      </c>
      <c r="P1676" s="72">
        <v>561.60799999999995</v>
      </c>
      <c r="Q1676" s="72">
        <v>441.42099999999999</v>
      </c>
      <c r="R1676" s="72">
        <v>339.49299999999999</v>
      </c>
      <c r="S1676" s="72">
        <v>256.24799999999999</v>
      </c>
      <c r="T1676" s="72">
        <v>181.583</v>
      </c>
      <c r="U1676" s="72">
        <v>113.33799999999999</v>
      </c>
      <c r="V1676" s="72">
        <v>60.307000000000002</v>
      </c>
      <c r="W1676" s="72">
        <v>25.686</v>
      </c>
      <c r="X1676" s="72">
        <v>8.26</v>
      </c>
      <c r="Y1676" s="72">
        <v>1.583</v>
      </c>
      <c r="Z1676" s="72">
        <v>0.151</v>
      </c>
      <c r="AA1676" s="72">
        <v>8.0000000000000002E-3</v>
      </c>
      <c r="AB1676" s="4">
        <v>3.5999999999999997E-2</v>
      </c>
      <c r="AD1676" s="1">
        <f t="shared" si="26"/>
        <v>35.724000000000004</v>
      </c>
    </row>
    <row r="1677" spans="1:30" x14ac:dyDescent="0.3">
      <c r="A1677" s="65">
        <v>1676</v>
      </c>
      <c r="B1677" s="66" t="s">
        <v>323</v>
      </c>
      <c r="C1677" s="69" t="s">
        <v>138</v>
      </c>
      <c r="D1677" s="71"/>
      <c r="E1677" s="71">
        <v>4</v>
      </c>
      <c r="F1677" s="71">
        <v>2020</v>
      </c>
      <c r="G1677" s="72">
        <v>2795.6080000000002</v>
      </c>
      <c r="H1677" s="72">
        <v>2646.7820000000002</v>
      </c>
      <c r="I1677" s="72">
        <v>2613.7190000000001</v>
      </c>
      <c r="J1677" s="72">
        <v>2347.5929999999998</v>
      </c>
      <c r="K1677" s="72">
        <v>1971.02</v>
      </c>
      <c r="L1677" s="72">
        <v>1560.1759999999999</v>
      </c>
      <c r="M1677" s="72">
        <v>1278.404</v>
      </c>
      <c r="N1677" s="72">
        <v>1074.6959999999999</v>
      </c>
      <c r="O1677" s="72">
        <v>883.60699999999997</v>
      </c>
      <c r="P1677" s="72">
        <v>688.01499999999999</v>
      </c>
      <c r="Q1677" s="72">
        <v>531.94000000000005</v>
      </c>
      <c r="R1677" s="72">
        <v>408.63900000000001</v>
      </c>
      <c r="S1677" s="72">
        <v>304.06</v>
      </c>
      <c r="T1677" s="72">
        <v>216.625</v>
      </c>
      <c r="U1677" s="72">
        <v>140.66499999999999</v>
      </c>
      <c r="V1677" s="72">
        <v>76.352999999999994</v>
      </c>
      <c r="W1677" s="72">
        <v>32.448999999999998</v>
      </c>
      <c r="X1677" s="72">
        <v>9.8049999999999997</v>
      </c>
      <c r="Y1677" s="72">
        <v>1.9510000000000001</v>
      </c>
      <c r="Z1677" s="72">
        <v>0.20300000000000001</v>
      </c>
      <c r="AA1677" s="72">
        <v>1.0999999999999999E-2</v>
      </c>
      <c r="AB1677" s="4">
        <v>3.5999999999999997E-2</v>
      </c>
      <c r="AD1677" s="1">
        <f t="shared" si="26"/>
        <v>44.455000000000005</v>
      </c>
    </row>
    <row r="1678" spans="1:30" x14ac:dyDescent="0.3">
      <c r="A1678" s="65">
        <v>1677</v>
      </c>
      <c r="B1678" s="66" t="s">
        <v>323</v>
      </c>
      <c r="C1678" s="69" t="s">
        <v>138</v>
      </c>
      <c r="D1678" s="71"/>
      <c r="E1678" s="71">
        <v>4</v>
      </c>
      <c r="F1678" s="71">
        <v>2025</v>
      </c>
      <c r="G1678" s="72">
        <v>2840.5949999999998</v>
      </c>
      <c r="H1678" s="72">
        <v>2760.3470000000002</v>
      </c>
      <c r="I1678" s="72">
        <v>2630.145</v>
      </c>
      <c r="J1678" s="72">
        <v>2577.9409999999998</v>
      </c>
      <c r="K1678" s="72">
        <v>2284.971</v>
      </c>
      <c r="L1678" s="72">
        <v>1913.16</v>
      </c>
      <c r="M1678" s="72">
        <v>1520.9829999999999</v>
      </c>
      <c r="N1678" s="72">
        <v>1248.5</v>
      </c>
      <c r="O1678" s="72">
        <v>1047.3820000000001</v>
      </c>
      <c r="P1678" s="72">
        <v>854.89099999999996</v>
      </c>
      <c r="Q1678" s="72">
        <v>654.83199999999999</v>
      </c>
      <c r="R1678" s="72">
        <v>494.98200000000003</v>
      </c>
      <c r="S1678" s="72">
        <v>367.964</v>
      </c>
      <c r="T1678" s="72">
        <v>258.81</v>
      </c>
      <c r="U1678" s="72">
        <v>169.16399999999999</v>
      </c>
      <c r="V1678" s="72">
        <v>95.700999999999993</v>
      </c>
      <c r="W1678" s="72">
        <v>41.584000000000003</v>
      </c>
      <c r="X1678" s="72">
        <v>12.552</v>
      </c>
      <c r="Y1678" s="72">
        <v>2.3460000000000001</v>
      </c>
      <c r="Z1678" s="72">
        <v>0.252</v>
      </c>
      <c r="AA1678" s="72">
        <v>1.4E-2</v>
      </c>
      <c r="AB1678" s="4">
        <v>3.5000000000000003E-2</v>
      </c>
      <c r="AD1678" s="1">
        <f t="shared" si="26"/>
        <v>56.783000000000001</v>
      </c>
    </row>
    <row r="1679" spans="1:30" x14ac:dyDescent="0.3">
      <c r="A1679" s="65">
        <v>1678</v>
      </c>
      <c r="B1679" s="66" t="s">
        <v>323</v>
      </c>
      <c r="C1679" s="69" t="s">
        <v>138</v>
      </c>
      <c r="D1679" s="71"/>
      <c r="E1679" s="71">
        <v>4</v>
      </c>
      <c r="F1679" s="71">
        <v>2030</v>
      </c>
      <c r="G1679" s="72">
        <v>2876.3530000000001</v>
      </c>
      <c r="H1679" s="72">
        <v>2810.55</v>
      </c>
      <c r="I1679" s="72">
        <v>2744.9189999999999</v>
      </c>
      <c r="J1679" s="72">
        <v>2596.0810000000001</v>
      </c>
      <c r="K1679" s="72">
        <v>2515.7359999999999</v>
      </c>
      <c r="L1679" s="72">
        <v>2226.3879999999999</v>
      </c>
      <c r="M1679" s="72">
        <v>1872.3050000000001</v>
      </c>
      <c r="N1679" s="72">
        <v>1490.0050000000001</v>
      </c>
      <c r="O1679" s="72">
        <v>1220.2570000000001</v>
      </c>
      <c r="P1679" s="72">
        <v>1016.501</v>
      </c>
      <c r="Q1679" s="72">
        <v>817.02300000000002</v>
      </c>
      <c r="R1679" s="72">
        <v>612.13800000000003</v>
      </c>
      <c r="S1679" s="72">
        <v>447.875</v>
      </c>
      <c r="T1679" s="72">
        <v>315.178</v>
      </c>
      <c r="U1679" s="72">
        <v>203.625</v>
      </c>
      <c r="V1679" s="72">
        <v>116.163</v>
      </c>
      <c r="W1679" s="72">
        <v>52.726999999999997</v>
      </c>
      <c r="X1679" s="72">
        <v>16.291</v>
      </c>
      <c r="Y1679" s="72">
        <v>3.0409999999999999</v>
      </c>
      <c r="Z1679" s="72">
        <v>0.30599999999999999</v>
      </c>
      <c r="AA1679" s="72">
        <v>1.7999999999999999E-2</v>
      </c>
      <c r="AB1679" s="4">
        <v>4.2999999999999997E-2</v>
      </c>
      <c r="AD1679" s="1">
        <f t="shared" si="26"/>
        <v>72.426000000000002</v>
      </c>
    </row>
    <row r="1680" spans="1:30" x14ac:dyDescent="0.3">
      <c r="A1680" s="65">
        <v>1679</v>
      </c>
      <c r="B1680" s="66" t="s">
        <v>323</v>
      </c>
      <c r="C1680" s="69" t="s">
        <v>138</v>
      </c>
      <c r="D1680" s="71"/>
      <c r="E1680" s="71">
        <v>4</v>
      </c>
      <c r="F1680" s="71">
        <v>2035</v>
      </c>
      <c r="G1680" s="72">
        <v>2881.9540000000002</v>
      </c>
      <c r="H1680" s="72">
        <v>2849.991</v>
      </c>
      <c r="I1680" s="72">
        <v>2796.2550000000001</v>
      </c>
      <c r="J1680" s="72">
        <v>2711.7190000000001</v>
      </c>
      <c r="K1680" s="72">
        <v>2535.8330000000001</v>
      </c>
      <c r="L1680" s="72">
        <v>2457.3069999999998</v>
      </c>
      <c r="M1680" s="72">
        <v>2184.498</v>
      </c>
      <c r="N1680" s="72">
        <v>1839.098</v>
      </c>
      <c r="O1680" s="72">
        <v>1459.854</v>
      </c>
      <c r="P1680" s="72">
        <v>1187.183</v>
      </c>
      <c r="Q1680" s="72">
        <v>974.56899999999996</v>
      </c>
      <c r="R1680" s="72">
        <v>766.73199999999997</v>
      </c>
      <c r="S1680" s="72">
        <v>556.21400000000006</v>
      </c>
      <c r="T1680" s="72">
        <v>385.72899999999998</v>
      </c>
      <c r="U1680" s="72">
        <v>249.64099999999999</v>
      </c>
      <c r="V1680" s="72">
        <v>140.98500000000001</v>
      </c>
      <c r="W1680" s="72">
        <v>64.67</v>
      </c>
      <c r="X1680" s="72">
        <v>20.899000000000001</v>
      </c>
      <c r="Y1680" s="72">
        <v>3.9929999999999999</v>
      </c>
      <c r="Z1680" s="72">
        <v>0.40100000000000002</v>
      </c>
      <c r="AA1680" s="72">
        <v>2.1999999999999999E-2</v>
      </c>
      <c r="AB1680" s="4">
        <v>3.9E-2</v>
      </c>
      <c r="AD1680" s="1">
        <f t="shared" si="26"/>
        <v>90.024000000000001</v>
      </c>
    </row>
    <row r="1681" spans="1:30" x14ac:dyDescent="0.3">
      <c r="A1681" s="65">
        <v>1680</v>
      </c>
      <c r="B1681" s="66" t="s">
        <v>323</v>
      </c>
      <c r="C1681" s="69" t="s">
        <v>138</v>
      </c>
      <c r="D1681" s="71"/>
      <c r="E1681" s="71">
        <v>4</v>
      </c>
      <c r="F1681" s="71">
        <v>2040</v>
      </c>
      <c r="G1681" s="72">
        <v>2849.5639999999999</v>
      </c>
      <c r="H1681" s="72">
        <v>2858.7710000000002</v>
      </c>
      <c r="I1681" s="72">
        <v>2836.6869999999999</v>
      </c>
      <c r="J1681" s="72">
        <v>2764.0360000000001</v>
      </c>
      <c r="K1681" s="72">
        <v>2652.4450000000002</v>
      </c>
      <c r="L1681" s="72">
        <v>2479.3780000000002</v>
      </c>
      <c r="M1681" s="72">
        <v>2415.335</v>
      </c>
      <c r="N1681" s="72">
        <v>2149.9450000000002</v>
      </c>
      <c r="O1681" s="72">
        <v>1805.825</v>
      </c>
      <c r="P1681" s="72">
        <v>1423.423</v>
      </c>
      <c r="Q1681" s="72">
        <v>1141.2829999999999</v>
      </c>
      <c r="R1681" s="72">
        <v>917.54</v>
      </c>
      <c r="S1681" s="72">
        <v>699.30700000000002</v>
      </c>
      <c r="T1681" s="72">
        <v>481.41300000000001</v>
      </c>
      <c r="U1681" s="72">
        <v>307.38</v>
      </c>
      <c r="V1681" s="72">
        <v>174.154</v>
      </c>
      <c r="W1681" s="72">
        <v>79.245000000000005</v>
      </c>
      <c r="X1681" s="72">
        <v>25.908000000000001</v>
      </c>
      <c r="Y1681" s="72">
        <v>5.1760000000000002</v>
      </c>
      <c r="Z1681" s="72">
        <v>0.53100000000000003</v>
      </c>
      <c r="AA1681" s="72">
        <v>2.9000000000000001E-2</v>
      </c>
      <c r="AB1681" s="4">
        <v>2.9000000000000001E-2</v>
      </c>
      <c r="AD1681" s="1">
        <f t="shared" si="26"/>
        <v>110.91800000000001</v>
      </c>
    </row>
    <row r="1682" spans="1:30" x14ac:dyDescent="0.3">
      <c r="A1682" s="65">
        <v>1681</v>
      </c>
      <c r="B1682" s="66" t="s">
        <v>323</v>
      </c>
      <c r="C1682" s="69" t="s">
        <v>138</v>
      </c>
      <c r="D1682" s="71"/>
      <c r="E1682" s="71">
        <v>4</v>
      </c>
      <c r="F1682" s="71">
        <v>2045</v>
      </c>
      <c r="G1682" s="72">
        <v>2778.556</v>
      </c>
      <c r="H1682" s="72">
        <v>2829.058</v>
      </c>
      <c r="I1682" s="72">
        <v>2846.3510000000001</v>
      </c>
      <c r="J1682" s="72">
        <v>2805.366</v>
      </c>
      <c r="K1682" s="72">
        <v>2705.9760000000001</v>
      </c>
      <c r="L1682" s="72">
        <v>2596.855</v>
      </c>
      <c r="M1682" s="72">
        <v>2439.085</v>
      </c>
      <c r="N1682" s="72">
        <v>2380.4789999999998</v>
      </c>
      <c r="O1682" s="72">
        <v>2114.5479999999998</v>
      </c>
      <c r="P1682" s="72">
        <v>1764.271</v>
      </c>
      <c r="Q1682" s="72">
        <v>1371.829</v>
      </c>
      <c r="R1682" s="72">
        <v>1077.5840000000001</v>
      </c>
      <c r="S1682" s="72">
        <v>839.65099999999995</v>
      </c>
      <c r="T1682" s="72">
        <v>608.005</v>
      </c>
      <c r="U1682" s="72">
        <v>385.77499999999998</v>
      </c>
      <c r="V1682" s="72">
        <v>215.94399999999999</v>
      </c>
      <c r="W1682" s="72">
        <v>98.763999999999996</v>
      </c>
      <c r="X1682" s="72">
        <v>32.067999999999998</v>
      </c>
      <c r="Y1682" s="72">
        <v>6.4809999999999999</v>
      </c>
      <c r="Z1682" s="72">
        <v>0.69399999999999995</v>
      </c>
      <c r="AA1682" s="72">
        <v>3.7999999999999999E-2</v>
      </c>
      <c r="AB1682" s="4" t="s">
        <v>291</v>
      </c>
      <c r="AD1682" s="1">
        <f t="shared" si="26"/>
        <v>138.04499999999999</v>
      </c>
    </row>
    <row r="1683" spans="1:30" x14ac:dyDescent="0.3">
      <c r="A1683" s="65">
        <v>1682</v>
      </c>
      <c r="B1683" s="66" t="s">
        <v>323</v>
      </c>
      <c r="C1683" s="69" t="s">
        <v>138</v>
      </c>
      <c r="D1683" s="71"/>
      <c r="E1683" s="71">
        <v>4</v>
      </c>
      <c r="F1683" s="71">
        <v>2050</v>
      </c>
      <c r="G1683" s="72">
        <v>2684.7820000000002</v>
      </c>
      <c r="H1683" s="72">
        <v>2760.4929999999999</v>
      </c>
      <c r="I1683" s="72">
        <v>2817.5230000000001</v>
      </c>
      <c r="J1683" s="72">
        <v>2815.9009999999998</v>
      </c>
      <c r="K1683" s="72">
        <v>2748.4290000000001</v>
      </c>
      <c r="L1683" s="72">
        <v>2651.6129999999998</v>
      </c>
      <c r="M1683" s="72">
        <v>2557.3249999999998</v>
      </c>
      <c r="N1683" s="72">
        <v>2405.8969999999999</v>
      </c>
      <c r="O1683" s="72">
        <v>2344.3380000000002</v>
      </c>
      <c r="P1683" s="72">
        <v>2069.2640000000001</v>
      </c>
      <c r="Q1683" s="72">
        <v>1704.24</v>
      </c>
      <c r="R1683" s="72">
        <v>1298.691</v>
      </c>
      <c r="S1683" s="72">
        <v>989.09199999999998</v>
      </c>
      <c r="T1683" s="72">
        <v>732.97500000000002</v>
      </c>
      <c r="U1683" s="72">
        <v>489.72399999999999</v>
      </c>
      <c r="V1683" s="72">
        <v>272.79300000000001</v>
      </c>
      <c r="W1683" s="72">
        <v>123.479</v>
      </c>
      <c r="X1683" s="72">
        <v>40.344000000000001</v>
      </c>
      <c r="Y1683" s="72">
        <v>8.0990000000000002</v>
      </c>
      <c r="Z1683" s="72">
        <v>0.876</v>
      </c>
      <c r="AA1683" s="72">
        <v>0.05</v>
      </c>
      <c r="AB1683" s="4" t="s">
        <v>291</v>
      </c>
      <c r="AD1683" s="1">
        <f t="shared" si="26"/>
        <v>172.84800000000001</v>
      </c>
    </row>
    <row r="1684" spans="1:30" x14ac:dyDescent="0.3">
      <c r="A1684" s="65">
        <v>1683</v>
      </c>
      <c r="B1684" s="66" t="s">
        <v>323</v>
      </c>
      <c r="C1684" s="69" t="s">
        <v>138</v>
      </c>
      <c r="D1684" s="71"/>
      <c r="E1684" s="71">
        <v>4</v>
      </c>
      <c r="F1684" s="71">
        <v>2055</v>
      </c>
      <c r="G1684" s="72">
        <v>2591.6010000000001</v>
      </c>
      <c r="H1684" s="72">
        <v>2669.0369999999998</v>
      </c>
      <c r="I1684" s="72">
        <v>2749.99</v>
      </c>
      <c r="J1684" s="72">
        <v>2788.991</v>
      </c>
      <c r="K1684" s="72">
        <v>2762.1480000000001</v>
      </c>
      <c r="L1684" s="72">
        <v>2697.0259999999998</v>
      </c>
      <c r="M1684" s="72">
        <v>2614.2559999999999</v>
      </c>
      <c r="N1684" s="72">
        <v>2525.4380000000001</v>
      </c>
      <c r="O1684" s="72">
        <v>2371.9029999999998</v>
      </c>
      <c r="P1684" s="72">
        <v>2297.4879999999998</v>
      </c>
      <c r="Q1684" s="72">
        <v>2002.9449999999999</v>
      </c>
      <c r="R1684" s="72">
        <v>1617.527</v>
      </c>
      <c r="S1684" s="72">
        <v>1195.4960000000001</v>
      </c>
      <c r="T1684" s="72">
        <v>866.75099999999998</v>
      </c>
      <c r="U1684" s="72">
        <v>593.25099999999998</v>
      </c>
      <c r="V1684" s="72">
        <v>348.46800000000002</v>
      </c>
      <c r="W1684" s="72">
        <v>157.226</v>
      </c>
      <c r="X1684" s="72">
        <v>50.9</v>
      </c>
      <c r="Y1684" s="72">
        <v>10.281000000000001</v>
      </c>
      <c r="Z1684" s="72">
        <v>1.103</v>
      </c>
      <c r="AA1684" s="72">
        <v>6.4000000000000001E-2</v>
      </c>
      <c r="AB1684" s="4" t="s">
        <v>291</v>
      </c>
      <c r="AD1684" s="1">
        <f t="shared" si="26"/>
        <v>219.57400000000001</v>
      </c>
    </row>
    <row r="1685" spans="1:30" x14ac:dyDescent="0.3">
      <c r="A1685" s="65">
        <v>1684</v>
      </c>
      <c r="B1685" s="66" t="s">
        <v>323</v>
      </c>
      <c r="C1685" s="69" t="s">
        <v>138</v>
      </c>
      <c r="D1685" s="71"/>
      <c r="E1685" s="71">
        <v>4</v>
      </c>
      <c r="F1685" s="71">
        <v>2060</v>
      </c>
      <c r="G1685" s="72">
        <v>2502.576</v>
      </c>
      <c r="H1685" s="72">
        <v>2577.8490000000002</v>
      </c>
      <c r="I1685" s="72">
        <v>2659.538</v>
      </c>
      <c r="J1685" s="72">
        <v>2723.4009999999998</v>
      </c>
      <c r="K1685" s="72">
        <v>2738.5450000000001</v>
      </c>
      <c r="L1685" s="72">
        <v>2713.7910000000002</v>
      </c>
      <c r="M1685" s="72">
        <v>2661.83</v>
      </c>
      <c r="N1685" s="72">
        <v>2584.1410000000001</v>
      </c>
      <c r="O1685" s="72">
        <v>2492.4540000000002</v>
      </c>
      <c r="P1685" s="72">
        <v>2327.3339999999998</v>
      </c>
      <c r="Q1685" s="72">
        <v>2227.857</v>
      </c>
      <c r="R1685" s="72">
        <v>1905.4659999999999</v>
      </c>
      <c r="S1685" s="72">
        <v>1493.239</v>
      </c>
      <c r="T1685" s="72">
        <v>1051.633</v>
      </c>
      <c r="U1685" s="72">
        <v>704.95299999999997</v>
      </c>
      <c r="V1685" s="72">
        <v>424.851</v>
      </c>
      <c r="W1685" s="72">
        <v>202.517</v>
      </c>
      <c r="X1685" s="72">
        <v>65.447000000000003</v>
      </c>
      <c r="Y1685" s="72">
        <v>13.103</v>
      </c>
      <c r="Z1685" s="72">
        <v>1.413</v>
      </c>
      <c r="AA1685" s="72">
        <v>8.1000000000000003E-2</v>
      </c>
      <c r="AB1685" s="4" t="s">
        <v>291</v>
      </c>
      <c r="AD1685" s="1">
        <f t="shared" si="26"/>
        <v>282.56100000000004</v>
      </c>
    </row>
    <row r="1686" spans="1:30" x14ac:dyDescent="0.3">
      <c r="A1686" s="65">
        <v>1685</v>
      </c>
      <c r="B1686" s="66" t="s">
        <v>323</v>
      </c>
      <c r="C1686" s="69" t="s">
        <v>138</v>
      </c>
      <c r="D1686" s="71"/>
      <c r="E1686" s="71">
        <v>4</v>
      </c>
      <c r="F1686" s="71">
        <v>2065</v>
      </c>
      <c r="G1686" s="72">
        <v>2412.5140000000001</v>
      </c>
      <c r="H1686" s="72">
        <v>2490.5030000000002</v>
      </c>
      <c r="I1686" s="72">
        <v>2569.261</v>
      </c>
      <c r="J1686" s="72">
        <v>2634.8679999999999</v>
      </c>
      <c r="K1686" s="72">
        <v>2676.319</v>
      </c>
      <c r="L1686" s="72">
        <v>2693.3429999999998</v>
      </c>
      <c r="M1686" s="72">
        <v>2680.835</v>
      </c>
      <c r="N1686" s="72">
        <v>2633.4949999999999</v>
      </c>
      <c r="O1686" s="72">
        <v>2552.84</v>
      </c>
      <c r="P1686" s="72">
        <v>2448.5949999999998</v>
      </c>
      <c r="Q1686" s="72">
        <v>2260.3939999999998</v>
      </c>
      <c r="R1686" s="72">
        <v>2124.14</v>
      </c>
      <c r="S1686" s="72">
        <v>1764.13</v>
      </c>
      <c r="T1686" s="72">
        <v>1318.8150000000001</v>
      </c>
      <c r="U1686" s="72">
        <v>859.81500000000005</v>
      </c>
      <c r="V1686" s="72">
        <v>508.43299999999999</v>
      </c>
      <c r="W1686" s="72">
        <v>249.25200000000001</v>
      </c>
      <c r="X1686" s="72">
        <v>85.272999999999996</v>
      </c>
      <c r="Y1686" s="72">
        <v>17.065999999999999</v>
      </c>
      <c r="Z1686" s="72">
        <v>1.8220000000000001</v>
      </c>
      <c r="AA1686" s="72">
        <v>0.104</v>
      </c>
      <c r="AB1686" s="4" t="s">
        <v>291</v>
      </c>
      <c r="AD1686" s="1">
        <f t="shared" si="26"/>
        <v>353.51699999999994</v>
      </c>
    </row>
    <row r="1687" spans="1:30" x14ac:dyDescent="0.3">
      <c r="A1687" s="65">
        <v>1686</v>
      </c>
      <c r="B1687" s="66" t="s">
        <v>323</v>
      </c>
      <c r="C1687" s="69" t="s">
        <v>138</v>
      </c>
      <c r="D1687" s="71"/>
      <c r="E1687" s="71">
        <v>4</v>
      </c>
      <c r="F1687" s="71">
        <v>2070</v>
      </c>
      <c r="G1687" s="72">
        <v>2325.3670000000002</v>
      </c>
      <c r="H1687" s="72">
        <v>2401.9929999999999</v>
      </c>
      <c r="I1687" s="72">
        <v>2482.7570000000001</v>
      </c>
      <c r="J1687" s="72">
        <v>2546.4650000000001</v>
      </c>
      <c r="K1687" s="72">
        <v>2591.2020000000002</v>
      </c>
      <c r="L1687" s="72">
        <v>2634.422</v>
      </c>
      <c r="M1687" s="72">
        <v>2662.8119999999999</v>
      </c>
      <c r="N1687" s="72">
        <v>2654.4630000000002</v>
      </c>
      <c r="O1687" s="72">
        <v>2603.9989999999998</v>
      </c>
      <c r="P1687" s="72">
        <v>2510.8310000000001</v>
      </c>
      <c r="Q1687" s="72">
        <v>2382.0770000000002</v>
      </c>
      <c r="R1687" s="72">
        <v>2159.732</v>
      </c>
      <c r="S1687" s="72">
        <v>1972.2380000000001</v>
      </c>
      <c r="T1687" s="72">
        <v>1564.307</v>
      </c>
      <c r="U1687" s="72">
        <v>1084.0550000000001</v>
      </c>
      <c r="V1687" s="72">
        <v>624.673</v>
      </c>
      <c r="W1687" s="72">
        <v>301.21600000000001</v>
      </c>
      <c r="X1687" s="72">
        <v>106.214</v>
      </c>
      <c r="Y1687" s="72">
        <v>22.538</v>
      </c>
      <c r="Z1687" s="72">
        <v>2.407</v>
      </c>
      <c r="AA1687" s="72">
        <v>0.13500000000000001</v>
      </c>
      <c r="AB1687" s="4" t="s">
        <v>291</v>
      </c>
      <c r="AD1687" s="1">
        <f t="shared" si="26"/>
        <v>432.51</v>
      </c>
    </row>
    <row r="1688" spans="1:30" x14ac:dyDescent="0.3">
      <c r="A1688" s="65">
        <v>1687</v>
      </c>
      <c r="B1688" s="66" t="s">
        <v>323</v>
      </c>
      <c r="C1688" s="69" t="s">
        <v>138</v>
      </c>
      <c r="D1688" s="71"/>
      <c r="E1688" s="71">
        <v>4</v>
      </c>
      <c r="F1688" s="71">
        <v>2075</v>
      </c>
      <c r="G1688" s="72">
        <v>2236.355</v>
      </c>
      <c r="H1688" s="72">
        <v>2316.2600000000002</v>
      </c>
      <c r="I1688" s="72">
        <v>2395.056</v>
      </c>
      <c r="J1688" s="72">
        <v>2461.7809999999999</v>
      </c>
      <c r="K1688" s="72">
        <v>2506.15</v>
      </c>
      <c r="L1688" s="72">
        <v>2552.663</v>
      </c>
      <c r="M1688" s="72">
        <v>2606.482</v>
      </c>
      <c r="N1688" s="72">
        <v>2638.6460000000002</v>
      </c>
      <c r="O1688" s="72">
        <v>2627.116</v>
      </c>
      <c r="P1688" s="72">
        <v>2564.1990000000001</v>
      </c>
      <c r="Q1688" s="72">
        <v>2446.6680000000001</v>
      </c>
      <c r="R1688" s="72">
        <v>2281.134</v>
      </c>
      <c r="S1688" s="72">
        <v>2011.3330000000001</v>
      </c>
      <c r="T1688" s="72">
        <v>1756.248</v>
      </c>
      <c r="U1688" s="72">
        <v>1293.2090000000001</v>
      </c>
      <c r="V1688" s="72">
        <v>793.83100000000002</v>
      </c>
      <c r="W1688" s="72">
        <v>374.017</v>
      </c>
      <c r="X1688" s="72">
        <v>130.035</v>
      </c>
      <c r="Y1688" s="72">
        <v>28.489000000000001</v>
      </c>
      <c r="Z1688" s="72">
        <v>3.2250000000000001</v>
      </c>
      <c r="AA1688" s="72">
        <v>0.18</v>
      </c>
      <c r="AB1688" s="4" t="s">
        <v>291</v>
      </c>
      <c r="AD1688" s="1">
        <f t="shared" si="26"/>
        <v>535.94600000000003</v>
      </c>
    </row>
    <row r="1689" spans="1:30" x14ac:dyDescent="0.3">
      <c r="A1689" s="65">
        <v>1688</v>
      </c>
      <c r="B1689" s="66" t="s">
        <v>323</v>
      </c>
      <c r="C1689" s="69" t="s">
        <v>138</v>
      </c>
      <c r="D1689" s="71"/>
      <c r="E1689" s="71">
        <v>4</v>
      </c>
      <c r="F1689" s="71">
        <v>2080</v>
      </c>
      <c r="G1689" s="72">
        <v>2149.0639999999999</v>
      </c>
      <c r="H1689" s="72">
        <v>2228.4850000000001</v>
      </c>
      <c r="I1689" s="72">
        <v>2310.049</v>
      </c>
      <c r="J1689" s="72">
        <v>2375.7939999999999</v>
      </c>
      <c r="K1689" s="72">
        <v>2424.6640000000002</v>
      </c>
      <c r="L1689" s="72">
        <v>2470.7930000000001</v>
      </c>
      <c r="M1689" s="72">
        <v>2527.2559999999999</v>
      </c>
      <c r="N1689" s="72">
        <v>2584.5949999999998</v>
      </c>
      <c r="O1689" s="72">
        <v>2613.6280000000002</v>
      </c>
      <c r="P1689" s="72">
        <v>2589.8180000000002</v>
      </c>
      <c r="Q1689" s="72">
        <v>2502.6260000000002</v>
      </c>
      <c r="R1689" s="72">
        <v>2348.0920000000001</v>
      </c>
      <c r="S1689" s="72">
        <v>2130.7840000000001</v>
      </c>
      <c r="T1689" s="72">
        <v>1798.5889999999999</v>
      </c>
      <c r="U1689" s="72">
        <v>1460.3119999999999</v>
      </c>
      <c r="V1689" s="72">
        <v>954.72500000000002</v>
      </c>
      <c r="W1689" s="72">
        <v>480.601</v>
      </c>
      <c r="X1689" s="72">
        <v>163.733</v>
      </c>
      <c r="Y1689" s="72">
        <v>35.450000000000003</v>
      </c>
      <c r="Z1689" s="72">
        <v>4.1440000000000001</v>
      </c>
      <c r="AA1689" s="72">
        <v>0.24299999999999999</v>
      </c>
      <c r="AB1689" s="4" t="s">
        <v>291</v>
      </c>
      <c r="AD1689" s="1">
        <f t="shared" si="26"/>
        <v>684.17100000000016</v>
      </c>
    </row>
    <row r="1690" spans="1:30" x14ac:dyDescent="0.3">
      <c r="A1690" s="65">
        <v>1689</v>
      </c>
      <c r="B1690" s="66" t="s">
        <v>323</v>
      </c>
      <c r="C1690" s="69" t="s">
        <v>138</v>
      </c>
      <c r="D1690" s="71"/>
      <c r="E1690" s="71">
        <v>4</v>
      </c>
      <c r="F1690" s="71">
        <v>2085</v>
      </c>
      <c r="G1690" s="72">
        <v>2069.8760000000002</v>
      </c>
      <c r="H1690" s="72">
        <v>2142.1689999999999</v>
      </c>
      <c r="I1690" s="72">
        <v>2222.931</v>
      </c>
      <c r="J1690" s="72">
        <v>2292.41</v>
      </c>
      <c r="K1690" s="72">
        <v>2341.7220000000002</v>
      </c>
      <c r="L1690" s="72">
        <v>2392.308</v>
      </c>
      <c r="M1690" s="72">
        <v>2447.6979999999999</v>
      </c>
      <c r="N1690" s="72">
        <v>2507.5239999999999</v>
      </c>
      <c r="O1690" s="72">
        <v>2561.951</v>
      </c>
      <c r="P1690" s="72">
        <v>2579.2429999999999</v>
      </c>
      <c r="Q1690" s="72">
        <v>2531.788</v>
      </c>
      <c r="R1690" s="72">
        <v>2407.723</v>
      </c>
      <c r="S1690" s="72">
        <v>2201.3359999999998</v>
      </c>
      <c r="T1690" s="72">
        <v>1915.77</v>
      </c>
      <c r="U1690" s="72">
        <v>1507.2909999999999</v>
      </c>
      <c r="V1690" s="72">
        <v>1090.6780000000001</v>
      </c>
      <c r="W1690" s="72">
        <v>587.86199999999997</v>
      </c>
      <c r="X1690" s="72">
        <v>215.39500000000001</v>
      </c>
      <c r="Y1690" s="72">
        <v>46.033000000000001</v>
      </c>
      <c r="Z1690" s="72">
        <v>5.3529999999999998</v>
      </c>
      <c r="AA1690" s="72">
        <v>0.32300000000000001</v>
      </c>
      <c r="AB1690" s="4">
        <v>0.01</v>
      </c>
      <c r="AD1690" s="1">
        <f t="shared" si="26"/>
        <v>854.97599999999989</v>
      </c>
    </row>
    <row r="1691" spans="1:30" x14ac:dyDescent="0.3">
      <c r="A1691" s="65">
        <v>1690</v>
      </c>
      <c r="B1691" s="66" t="s">
        <v>323</v>
      </c>
      <c r="C1691" s="69" t="s">
        <v>138</v>
      </c>
      <c r="D1691" s="71"/>
      <c r="E1691" s="71">
        <v>4</v>
      </c>
      <c r="F1691" s="71">
        <v>2090</v>
      </c>
      <c r="G1691" s="72">
        <v>1999.434</v>
      </c>
      <c r="H1691" s="72">
        <v>2063.828</v>
      </c>
      <c r="I1691" s="72">
        <v>2137.1950000000002</v>
      </c>
      <c r="J1691" s="72">
        <v>2206.886</v>
      </c>
      <c r="K1691" s="72">
        <v>2261.3020000000001</v>
      </c>
      <c r="L1691" s="72">
        <v>2312.2469999999998</v>
      </c>
      <c r="M1691" s="72">
        <v>2371.431</v>
      </c>
      <c r="N1691" s="72">
        <v>2430.0030000000002</v>
      </c>
      <c r="O1691" s="72">
        <v>2487.306</v>
      </c>
      <c r="P1691" s="72">
        <v>2530.828</v>
      </c>
      <c r="Q1691" s="72">
        <v>2525.4699999999998</v>
      </c>
      <c r="R1691" s="72">
        <v>2441.6709999999998</v>
      </c>
      <c r="S1691" s="72">
        <v>2265.4479999999999</v>
      </c>
      <c r="T1691" s="72">
        <v>1989.93</v>
      </c>
      <c r="U1691" s="72">
        <v>1618.2539999999999</v>
      </c>
      <c r="V1691" s="72">
        <v>1139.075</v>
      </c>
      <c r="W1691" s="72">
        <v>683.23299999999995</v>
      </c>
      <c r="X1691" s="72">
        <v>269.88299999999998</v>
      </c>
      <c r="Y1691" s="72">
        <v>62.509</v>
      </c>
      <c r="Z1691" s="72">
        <v>7.2210000000000001</v>
      </c>
      <c r="AA1691" s="72">
        <v>0.43099999999999999</v>
      </c>
      <c r="AB1691" s="4">
        <v>1.6E-2</v>
      </c>
      <c r="AD1691" s="1">
        <f t="shared" si="26"/>
        <v>1023.293</v>
      </c>
    </row>
    <row r="1692" spans="1:30" x14ac:dyDescent="0.3">
      <c r="A1692" s="65">
        <v>1691</v>
      </c>
      <c r="B1692" s="66" t="s">
        <v>323</v>
      </c>
      <c r="C1692" s="69" t="s">
        <v>138</v>
      </c>
      <c r="D1692" s="71"/>
      <c r="E1692" s="71">
        <v>4</v>
      </c>
      <c r="F1692" s="71">
        <v>2095</v>
      </c>
      <c r="G1692" s="72">
        <v>1932.15</v>
      </c>
      <c r="H1692" s="72">
        <v>1994.0350000000001</v>
      </c>
      <c r="I1692" s="72">
        <v>2059.4279999999999</v>
      </c>
      <c r="J1692" s="72">
        <v>2122.6909999999998</v>
      </c>
      <c r="K1692" s="72">
        <v>2178.6990000000001</v>
      </c>
      <c r="L1692" s="72">
        <v>2234.665</v>
      </c>
      <c r="M1692" s="72">
        <v>2293.5079999999998</v>
      </c>
      <c r="N1692" s="72">
        <v>2355.6849999999999</v>
      </c>
      <c r="O1692" s="72">
        <v>2412.096</v>
      </c>
      <c r="P1692" s="72">
        <v>2459.6089999999999</v>
      </c>
      <c r="Q1692" s="72">
        <v>2482.0819999999999</v>
      </c>
      <c r="R1692" s="72">
        <v>2441.66</v>
      </c>
      <c r="S1692" s="72">
        <v>2306.0700000000002</v>
      </c>
      <c r="T1692" s="72">
        <v>2059.5529999999999</v>
      </c>
      <c r="U1692" s="72">
        <v>1695.039</v>
      </c>
      <c r="V1692" s="72">
        <v>1238.3689999999999</v>
      </c>
      <c r="W1692" s="72">
        <v>726.86699999999996</v>
      </c>
      <c r="X1692" s="72">
        <v>321.959</v>
      </c>
      <c r="Y1692" s="72">
        <v>81.090999999999994</v>
      </c>
      <c r="Z1692" s="72">
        <v>10.23</v>
      </c>
      <c r="AA1692" s="72">
        <v>0.60299999999999998</v>
      </c>
      <c r="AB1692" s="4">
        <v>2.1000000000000001E-2</v>
      </c>
      <c r="AD1692" s="1">
        <f t="shared" si="26"/>
        <v>1140.771</v>
      </c>
    </row>
    <row r="1693" spans="1:30" x14ac:dyDescent="0.3">
      <c r="A1693" s="65">
        <v>1692</v>
      </c>
      <c r="B1693" s="66" t="s">
        <v>323</v>
      </c>
      <c r="C1693" s="69" t="s">
        <v>138</v>
      </c>
      <c r="D1693" s="71"/>
      <c r="E1693" s="71">
        <v>4</v>
      </c>
      <c r="F1693" s="71">
        <v>2100</v>
      </c>
      <c r="G1693" s="72">
        <v>1868.5070000000001</v>
      </c>
      <c r="H1693" s="72">
        <v>1927.3309999999999</v>
      </c>
      <c r="I1693" s="72">
        <v>1990.1369999999999</v>
      </c>
      <c r="J1693" s="72">
        <v>2046.377</v>
      </c>
      <c r="K1693" s="72">
        <v>2097.326</v>
      </c>
      <c r="L1693" s="72">
        <v>2154.7829999999999</v>
      </c>
      <c r="M1693" s="72">
        <v>2217.9349999999999</v>
      </c>
      <c r="N1693" s="72">
        <v>2279.5619999999999</v>
      </c>
      <c r="O1693" s="72">
        <v>2339.886</v>
      </c>
      <c r="P1693" s="72">
        <v>2387.5650000000001</v>
      </c>
      <c r="Q1693" s="72">
        <v>2416.0720000000001</v>
      </c>
      <c r="R1693" s="72">
        <v>2405.8130000000001</v>
      </c>
      <c r="S1693" s="72">
        <v>2315.2660000000001</v>
      </c>
      <c r="T1693" s="72">
        <v>2109.3440000000001</v>
      </c>
      <c r="U1693" s="72">
        <v>1770.605</v>
      </c>
      <c r="V1693" s="72">
        <v>1315.4359999999999</v>
      </c>
      <c r="W1693" s="72">
        <v>807.06899999999996</v>
      </c>
      <c r="X1693" s="72">
        <v>353.17099999999999</v>
      </c>
      <c r="Y1693" s="72">
        <v>100.88200000000001</v>
      </c>
      <c r="Z1693" s="72">
        <v>13.991</v>
      </c>
      <c r="AA1693" s="72">
        <v>0.89600000000000002</v>
      </c>
      <c r="AB1693" s="4">
        <v>2.5000000000000001E-2</v>
      </c>
      <c r="AD1693" s="1">
        <f t="shared" si="26"/>
        <v>1276.0340000000001</v>
      </c>
    </row>
    <row r="1694" spans="1:30" x14ac:dyDescent="0.3">
      <c r="A1694" s="65">
        <v>1693</v>
      </c>
      <c r="B1694" s="66" t="s">
        <v>323</v>
      </c>
      <c r="C1694" s="69" t="s">
        <v>139</v>
      </c>
      <c r="D1694" s="71"/>
      <c r="E1694" s="71">
        <v>50</v>
      </c>
      <c r="F1694" s="71">
        <v>2015</v>
      </c>
      <c r="G1694" s="72">
        <v>7791.0129999999999</v>
      </c>
      <c r="H1694" s="72">
        <v>8023.21</v>
      </c>
      <c r="I1694" s="72">
        <v>8406.7829999999994</v>
      </c>
      <c r="J1694" s="72">
        <v>8245.3520000000008</v>
      </c>
      <c r="K1694" s="72">
        <v>7695.317</v>
      </c>
      <c r="L1694" s="72">
        <v>7160.29</v>
      </c>
      <c r="M1694" s="72">
        <v>6632.1409999999996</v>
      </c>
      <c r="N1694" s="72">
        <v>5842.5889999999999</v>
      </c>
      <c r="O1694" s="72">
        <v>4969.5590000000002</v>
      </c>
      <c r="P1694" s="72">
        <v>4521.9440000000004</v>
      </c>
      <c r="Q1694" s="72">
        <v>3713.3420000000001</v>
      </c>
      <c r="R1694" s="72">
        <v>2602.0749999999998</v>
      </c>
      <c r="S1694" s="72">
        <v>1678.375</v>
      </c>
      <c r="T1694" s="72">
        <v>1452.5440000000001</v>
      </c>
      <c r="U1694" s="72">
        <v>1116.9549999999999</v>
      </c>
      <c r="V1694" s="72">
        <v>739.58299999999997</v>
      </c>
      <c r="W1694" s="72">
        <v>446.23599999999999</v>
      </c>
      <c r="X1694" s="72">
        <v>211.654</v>
      </c>
      <c r="Y1694" s="72">
        <v>74.495999999999995</v>
      </c>
      <c r="Z1694" s="72">
        <v>16.600000000000001</v>
      </c>
      <c r="AA1694" s="72">
        <v>2.915</v>
      </c>
      <c r="AB1694" s="4">
        <v>0.03</v>
      </c>
      <c r="AD1694" s="1">
        <f t="shared" si="26"/>
        <v>751.93099999999993</v>
      </c>
    </row>
    <row r="1695" spans="1:30" x14ac:dyDescent="0.3">
      <c r="A1695" s="65">
        <v>1694</v>
      </c>
      <c r="B1695" s="66" t="s">
        <v>323</v>
      </c>
      <c r="C1695" s="69" t="s">
        <v>139</v>
      </c>
      <c r="D1695" s="71"/>
      <c r="E1695" s="71">
        <v>50</v>
      </c>
      <c r="F1695" s="71">
        <v>2020</v>
      </c>
      <c r="G1695" s="72">
        <v>7580.9</v>
      </c>
      <c r="H1695" s="72">
        <v>7742.63</v>
      </c>
      <c r="I1695" s="72">
        <v>7980.2479999999996</v>
      </c>
      <c r="J1695" s="72">
        <v>8267.7109999999993</v>
      </c>
      <c r="K1695" s="72">
        <v>7984.2349999999997</v>
      </c>
      <c r="L1695" s="72">
        <v>7449.5590000000002</v>
      </c>
      <c r="M1695" s="72">
        <v>6961.8270000000002</v>
      </c>
      <c r="N1695" s="72">
        <v>6454.8419999999996</v>
      </c>
      <c r="O1695" s="72">
        <v>5697.3360000000002</v>
      </c>
      <c r="P1695" s="72">
        <v>4809.0370000000003</v>
      </c>
      <c r="Q1695" s="72">
        <v>4329.2</v>
      </c>
      <c r="R1695" s="72">
        <v>3505.0540000000001</v>
      </c>
      <c r="S1695" s="72">
        <v>2358.7440000000001</v>
      </c>
      <c r="T1695" s="72">
        <v>1451.8009999999999</v>
      </c>
      <c r="U1695" s="72">
        <v>1179.028</v>
      </c>
      <c r="V1695" s="72">
        <v>841.42200000000003</v>
      </c>
      <c r="W1695" s="72">
        <v>518.43899999999996</v>
      </c>
      <c r="X1695" s="72">
        <v>265.19499999999999</v>
      </c>
      <c r="Y1695" s="72">
        <v>104.596</v>
      </c>
      <c r="Z1695" s="72">
        <v>29.286000000000001</v>
      </c>
      <c r="AA1695" s="72">
        <v>5.2960000000000003</v>
      </c>
      <c r="AB1695" s="4">
        <v>3.3000000000000002E-2</v>
      </c>
      <c r="AD1695" s="1">
        <f t="shared" si="26"/>
        <v>922.84500000000014</v>
      </c>
    </row>
    <row r="1696" spans="1:30" x14ac:dyDescent="0.3">
      <c r="A1696" s="65">
        <v>1695</v>
      </c>
      <c r="B1696" s="66" t="s">
        <v>323</v>
      </c>
      <c r="C1696" s="69" t="s">
        <v>139</v>
      </c>
      <c r="D1696" s="71"/>
      <c r="E1696" s="71">
        <v>50</v>
      </c>
      <c r="F1696" s="71">
        <v>2025</v>
      </c>
      <c r="G1696" s="72">
        <v>7271.6049999999996</v>
      </c>
      <c r="H1696" s="72">
        <v>7541.7830000000004</v>
      </c>
      <c r="I1696" s="72">
        <v>7713.924</v>
      </c>
      <c r="J1696" s="72">
        <v>7886.8419999999996</v>
      </c>
      <c r="K1696" s="72">
        <v>8083.4390000000003</v>
      </c>
      <c r="L1696" s="72">
        <v>7816.6019999999999</v>
      </c>
      <c r="M1696" s="72">
        <v>7312.6170000000002</v>
      </c>
      <c r="N1696" s="72">
        <v>6829.2169999999996</v>
      </c>
      <c r="O1696" s="72">
        <v>6338.4539999999997</v>
      </c>
      <c r="P1696" s="72">
        <v>5555.5929999999998</v>
      </c>
      <c r="Q1696" s="72">
        <v>4637.9009999999998</v>
      </c>
      <c r="R1696" s="72">
        <v>4124.3969999999999</v>
      </c>
      <c r="S1696" s="72">
        <v>3228.828</v>
      </c>
      <c r="T1696" s="72">
        <v>2087.748</v>
      </c>
      <c r="U1696" s="72">
        <v>1202.085</v>
      </c>
      <c r="V1696" s="72">
        <v>907.44</v>
      </c>
      <c r="W1696" s="72">
        <v>602.71799999999996</v>
      </c>
      <c r="X1696" s="72">
        <v>316.392</v>
      </c>
      <c r="Y1696" s="72">
        <v>134.828</v>
      </c>
      <c r="Z1696" s="72">
        <v>42.274000000000001</v>
      </c>
      <c r="AA1696" s="72">
        <v>9.5429999999999993</v>
      </c>
      <c r="AB1696" s="4" t="s">
        <v>291</v>
      </c>
      <c r="AD1696" s="1">
        <f t="shared" si="26"/>
        <v>1105.7549999999999</v>
      </c>
    </row>
    <row r="1697" spans="1:30" x14ac:dyDescent="0.3">
      <c r="A1697" s="65">
        <v>1696</v>
      </c>
      <c r="B1697" s="66" t="s">
        <v>323</v>
      </c>
      <c r="C1697" s="69" t="s">
        <v>139</v>
      </c>
      <c r="D1697" s="71"/>
      <c r="E1697" s="71">
        <v>50</v>
      </c>
      <c r="F1697" s="71">
        <v>2030</v>
      </c>
      <c r="G1697" s="72">
        <v>6905.1689999999999</v>
      </c>
      <c r="H1697" s="72">
        <v>7240.192</v>
      </c>
      <c r="I1697" s="72">
        <v>7516.2730000000001</v>
      </c>
      <c r="J1697" s="72">
        <v>7623.6239999999998</v>
      </c>
      <c r="K1697" s="72">
        <v>7707.0439999999999</v>
      </c>
      <c r="L1697" s="72">
        <v>7917.6620000000003</v>
      </c>
      <c r="M1697" s="72">
        <v>7679.8289999999997</v>
      </c>
      <c r="N1697" s="72">
        <v>7180.4139999999998</v>
      </c>
      <c r="O1697" s="72">
        <v>6712.8059999999996</v>
      </c>
      <c r="P1697" s="72">
        <v>6192.7889999999998</v>
      </c>
      <c r="Q1697" s="72">
        <v>5374.1469999999999</v>
      </c>
      <c r="R1697" s="72">
        <v>4433.8289999999997</v>
      </c>
      <c r="S1697" s="72">
        <v>3825.817</v>
      </c>
      <c r="T1697" s="72">
        <v>2891.5010000000002</v>
      </c>
      <c r="U1697" s="72">
        <v>1755.9290000000001</v>
      </c>
      <c r="V1697" s="72">
        <v>941.58500000000004</v>
      </c>
      <c r="W1697" s="72">
        <v>662.827</v>
      </c>
      <c r="X1697" s="72">
        <v>376.904</v>
      </c>
      <c r="Y1697" s="72">
        <v>165.15</v>
      </c>
      <c r="Z1697" s="72">
        <v>55.932000000000002</v>
      </c>
      <c r="AA1697" s="72">
        <v>14.529</v>
      </c>
      <c r="AB1697" s="4" t="s">
        <v>291</v>
      </c>
      <c r="AD1697" s="1">
        <f t="shared" si="26"/>
        <v>1275.3420000000001</v>
      </c>
    </row>
    <row r="1698" spans="1:30" x14ac:dyDescent="0.3">
      <c r="A1698" s="65">
        <v>1697</v>
      </c>
      <c r="B1698" s="66" t="s">
        <v>323</v>
      </c>
      <c r="C1698" s="69" t="s">
        <v>139</v>
      </c>
      <c r="D1698" s="71"/>
      <c r="E1698" s="71">
        <v>50</v>
      </c>
      <c r="F1698" s="71">
        <v>2035</v>
      </c>
      <c r="G1698" s="72">
        <v>6510.6390000000001</v>
      </c>
      <c r="H1698" s="72">
        <v>6879.2060000000001</v>
      </c>
      <c r="I1698" s="72">
        <v>7217.1409999999996</v>
      </c>
      <c r="J1698" s="72">
        <v>7428.4570000000003</v>
      </c>
      <c r="K1698" s="72">
        <v>7448.2529999999997</v>
      </c>
      <c r="L1698" s="72">
        <v>7545.4970000000003</v>
      </c>
      <c r="M1698" s="72">
        <v>7783.3019999999997</v>
      </c>
      <c r="N1698" s="72">
        <v>7549.5969999999998</v>
      </c>
      <c r="O1698" s="72">
        <v>7065.951</v>
      </c>
      <c r="P1698" s="72">
        <v>6569.7659999999996</v>
      </c>
      <c r="Q1698" s="72">
        <v>6007.567</v>
      </c>
      <c r="R1698" s="72">
        <v>5157.8900000000003</v>
      </c>
      <c r="S1698" s="72">
        <v>4137.692</v>
      </c>
      <c r="T1698" s="72">
        <v>3459.0169999999998</v>
      </c>
      <c r="U1698" s="72">
        <v>2466.9870000000001</v>
      </c>
      <c r="V1698" s="72">
        <v>1399.2670000000001</v>
      </c>
      <c r="W1698" s="72">
        <v>700.91300000000001</v>
      </c>
      <c r="X1698" s="72">
        <v>424.32799999999997</v>
      </c>
      <c r="Y1698" s="72">
        <v>201.71</v>
      </c>
      <c r="Z1698" s="72">
        <v>70.185000000000002</v>
      </c>
      <c r="AA1698" s="72">
        <v>20.016999999999999</v>
      </c>
      <c r="AB1698" s="4" t="s">
        <v>291</v>
      </c>
      <c r="AD1698" s="1">
        <f t="shared" si="26"/>
        <v>1417.153</v>
      </c>
    </row>
    <row r="1699" spans="1:30" x14ac:dyDescent="0.3">
      <c r="A1699" s="65">
        <v>1698</v>
      </c>
      <c r="B1699" s="66" t="s">
        <v>323</v>
      </c>
      <c r="C1699" s="69" t="s">
        <v>139</v>
      </c>
      <c r="D1699" s="71"/>
      <c r="E1699" s="71">
        <v>50</v>
      </c>
      <c r="F1699" s="71">
        <v>2040</v>
      </c>
      <c r="G1699" s="72">
        <v>6153.6859999999997</v>
      </c>
      <c r="H1699" s="72">
        <v>6489.2190000000001</v>
      </c>
      <c r="I1699" s="72">
        <v>6858.7</v>
      </c>
      <c r="J1699" s="72">
        <v>7131.7759999999998</v>
      </c>
      <c r="K1699" s="72">
        <v>7255.924</v>
      </c>
      <c r="L1699" s="72">
        <v>7290.1270000000004</v>
      </c>
      <c r="M1699" s="72">
        <v>7415.8109999999997</v>
      </c>
      <c r="N1699" s="72">
        <v>7656.3019999999997</v>
      </c>
      <c r="O1699" s="72">
        <v>7437.1109999999999</v>
      </c>
      <c r="P1699" s="72">
        <v>6925.616</v>
      </c>
      <c r="Q1699" s="72">
        <v>6387.5780000000004</v>
      </c>
      <c r="R1699" s="72">
        <v>5785.2489999999998</v>
      </c>
      <c r="S1699" s="72">
        <v>4841.9160000000002</v>
      </c>
      <c r="T1699" s="72">
        <v>3770.4059999999999</v>
      </c>
      <c r="U1699" s="72">
        <v>2987.085</v>
      </c>
      <c r="V1699" s="72">
        <v>1996.8320000000001</v>
      </c>
      <c r="W1699" s="72">
        <v>1059.8589999999999</v>
      </c>
      <c r="X1699" s="72">
        <v>458.55200000000002</v>
      </c>
      <c r="Y1699" s="72">
        <v>232.46700000000001</v>
      </c>
      <c r="Z1699" s="72">
        <v>87.706000000000003</v>
      </c>
      <c r="AA1699" s="72">
        <v>25.946999999999999</v>
      </c>
      <c r="AB1699" s="4" t="s">
        <v>291</v>
      </c>
      <c r="AD1699" s="1">
        <f t="shared" si="26"/>
        <v>1864.5309999999999</v>
      </c>
    </row>
    <row r="1700" spans="1:30" x14ac:dyDescent="0.3">
      <c r="A1700" s="65">
        <v>1699</v>
      </c>
      <c r="B1700" s="66" t="s">
        <v>323</v>
      </c>
      <c r="C1700" s="69" t="s">
        <v>139</v>
      </c>
      <c r="D1700" s="71"/>
      <c r="E1700" s="71">
        <v>50</v>
      </c>
      <c r="F1700" s="71">
        <v>2045</v>
      </c>
      <c r="G1700" s="72">
        <v>5873.451</v>
      </c>
      <c r="H1700" s="72">
        <v>6136.0249999999996</v>
      </c>
      <c r="I1700" s="72">
        <v>6470.9939999999997</v>
      </c>
      <c r="J1700" s="72">
        <v>6775.6890000000003</v>
      </c>
      <c r="K1700" s="72">
        <v>6962.0889999999999</v>
      </c>
      <c r="L1700" s="72">
        <v>7100.6940000000004</v>
      </c>
      <c r="M1700" s="72">
        <v>7164.223</v>
      </c>
      <c r="N1700" s="72">
        <v>7294.2650000000003</v>
      </c>
      <c r="O1700" s="72">
        <v>7548.0519999999997</v>
      </c>
      <c r="P1700" s="72">
        <v>7299.6610000000001</v>
      </c>
      <c r="Q1700" s="72">
        <v>6747.7110000000002</v>
      </c>
      <c r="R1700" s="72">
        <v>6169.4849999999997</v>
      </c>
      <c r="S1700" s="72">
        <v>5459.7889999999998</v>
      </c>
      <c r="T1700" s="72">
        <v>4447.1760000000004</v>
      </c>
      <c r="U1700" s="72">
        <v>3292.5210000000002</v>
      </c>
      <c r="V1700" s="72">
        <v>2454.2629999999999</v>
      </c>
      <c r="W1700" s="72">
        <v>1538.1969999999999</v>
      </c>
      <c r="X1700" s="72">
        <v>708.31299999999999</v>
      </c>
      <c r="Y1700" s="72">
        <v>257.13299999999998</v>
      </c>
      <c r="Z1700" s="72">
        <v>103.431</v>
      </c>
      <c r="AA1700" s="72">
        <v>33.109000000000002</v>
      </c>
      <c r="AB1700" s="4" t="s">
        <v>291</v>
      </c>
      <c r="AD1700" s="1">
        <f t="shared" si="26"/>
        <v>2640.1829999999995</v>
      </c>
    </row>
    <row r="1701" spans="1:30" x14ac:dyDescent="0.3">
      <c r="A1701" s="65">
        <v>1700</v>
      </c>
      <c r="B1701" s="66" t="s">
        <v>323</v>
      </c>
      <c r="C1701" s="69" t="s">
        <v>139</v>
      </c>
      <c r="D1701" s="71"/>
      <c r="E1701" s="71">
        <v>50</v>
      </c>
      <c r="F1701" s="71">
        <v>2050</v>
      </c>
      <c r="G1701" s="72">
        <v>5620.826</v>
      </c>
      <c r="H1701" s="72">
        <v>5858.826</v>
      </c>
      <c r="I1701" s="72">
        <v>6119.7259999999997</v>
      </c>
      <c r="J1701" s="72">
        <v>6390.0950000000003</v>
      </c>
      <c r="K1701" s="72">
        <v>6608.62</v>
      </c>
      <c r="L1701" s="72">
        <v>6809.7879999999996</v>
      </c>
      <c r="M1701" s="72">
        <v>6977.9350000000004</v>
      </c>
      <c r="N1701" s="72">
        <v>7047.1030000000001</v>
      </c>
      <c r="O1701" s="72">
        <v>7193.2420000000002</v>
      </c>
      <c r="P1701" s="72">
        <v>7416.5209999999997</v>
      </c>
      <c r="Q1701" s="72">
        <v>7126.0810000000001</v>
      </c>
      <c r="R1701" s="72">
        <v>6535.2280000000001</v>
      </c>
      <c r="S1701" s="72">
        <v>5849.5879999999997</v>
      </c>
      <c r="T1701" s="72">
        <v>5050.4809999999998</v>
      </c>
      <c r="U1701" s="72">
        <v>3925.2979999999998</v>
      </c>
      <c r="V1701" s="72">
        <v>2743.59</v>
      </c>
      <c r="W1701" s="72">
        <v>1921.1959999999999</v>
      </c>
      <c r="X1701" s="72">
        <v>1049.3130000000001</v>
      </c>
      <c r="Y1701" s="72">
        <v>406.29500000000002</v>
      </c>
      <c r="Z1701" s="72">
        <v>117.026</v>
      </c>
      <c r="AA1701" s="72">
        <v>40.281999999999996</v>
      </c>
      <c r="AB1701" s="4" t="s">
        <v>291</v>
      </c>
      <c r="AD1701" s="1">
        <f t="shared" si="26"/>
        <v>3534.1120000000001</v>
      </c>
    </row>
    <row r="1702" spans="1:30" x14ac:dyDescent="0.3">
      <c r="A1702" s="65">
        <v>1701</v>
      </c>
      <c r="B1702" s="66" t="s">
        <v>323</v>
      </c>
      <c r="C1702" s="69" t="s">
        <v>139</v>
      </c>
      <c r="D1702" s="71"/>
      <c r="E1702" s="71">
        <v>50</v>
      </c>
      <c r="F1702" s="71">
        <v>2055</v>
      </c>
      <c r="G1702" s="72">
        <v>5381.3059999999996</v>
      </c>
      <c r="H1702" s="72">
        <v>5608.6840000000002</v>
      </c>
      <c r="I1702" s="72">
        <v>5844.4089999999997</v>
      </c>
      <c r="J1702" s="72">
        <v>6044.08</v>
      </c>
      <c r="K1702" s="72">
        <v>6233.01</v>
      </c>
      <c r="L1702" s="72">
        <v>6465.7129999999997</v>
      </c>
      <c r="M1702" s="72">
        <v>6695.1040000000003</v>
      </c>
      <c r="N1702" s="72">
        <v>6868.6980000000003</v>
      </c>
      <c r="O1702" s="72">
        <v>6954.4589999999998</v>
      </c>
      <c r="P1702" s="72">
        <v>7074.5020000000004</v>
      </c>
      <c r="Q1702" s="72">
        <v>7254.0140000000001</v>
      </c>
      <c r="R1702" s="72">
        <v>6920.7380000000003</v>
      </c>
      <c r="S1702" s="72">
        <v>6224.8919999999998</v>
      </c>
      <c r="T1702" s="72">
        <v>5447.1689999999999</v>
      </c>
      <c r="U1702" s="72">
        <v>4503.0249999999996</v>
      </c>
      <c r="V1702" s="72">
        <v>3314.991</v>
      </c>
      <c r="W1702" s="72">
        <v>2181.1239999999998</v>
      </c>
      <c r="X1702" s="72">
        <v>1336.999</v>
      </c>
      <c r="Y1702" s="72">
        <v>615.47500000000002</v>
      </c>
      <c r="Z1702" s="72">
        <v>189.13900000000001</v>
      </c>
      <c r="AA1702" s="72">
        <v>47.003999999999998</v>
      </c>
      <c r="AB1702" s="4" t="s">
        <v>291</v>
      </c>
      <c r="AD1702" s="1">
        <f t="shared" si="26"/>
        <v>4369.741</v>
      </c>
    </row>
    <row r="1703" spans="1:30" x14ac:dyDescent="0.3">
      <c r="A1703" s="65">
        <v>1702</v>
      </c>
      <c r="B1703" s="66" t="s">
        <v>323</v>
      </c>
      <c r="C1703" s="69" t="s">
        <v>139</v>
      </c>
      <c r="D1703" s="71"/>
      <c r="E1703" s="71">
        <v>50</v>
      </c>
      <c r="F1703" s="71">
        <v>2060</v>
      </c>
      <c r="G1703" s="72">
        <v>5157.6880000000001</v>
      </c>
      <c r="H1703" s="72">
        <v>5371.1350000000002</v>
      </c>
      <c r="I1703" s="72">
        <v>5595.8419999999996</v>
      </c>
      <c r="J1703" s="72">
        <v>5773.6059999999998</v>
      </c>
      <c r="K1703" s="72">
        <v>5896.5420000000004</v>
      </c>
      <c r="L1703" s="72">
        <v>6099.1729999999998</v>
      </c>
      <c r="M1703" s="72">
        <v>6358.8149999999996</v>
      </c>
      <c r="N1703" s="72">
        <v>6593.6459999999997</v>
      </c>
      <c r="O1703" s="72">
        <v>6783.34</v>
      </c>
      <c r="P1703" s="72">
        <v>6846.3389999999999</v>
      </c>
      <c r="Q1703" s="72">
        <v>6929.7359999999999</v>
      </c>
      <c r="R1703" s="72">
        <v>7062.3770000000004</v>
      </c>
      <c r="S1703" s="72">
        <v>6621.0439999999999</v>
      </c>
      <c r="T1703" s="72">
        <v>5834.058</v>
      </c>
      <c r="U1703" s="72">
        <v>4905.3459999999995</v>
      </c>
      <c r="V1703" s="72">
        <v>3855.674</v>
      </c>
      <c r="W1703" s="72">
        <v>2679.1419999999998</v>
      </c>
      <c r="X1703" s="72">
        <v>1551.7180000000001</v>
      </c>
      <c r="Y1703" s="72">
        <v>804.64599999999996</v>
      </c>
      <c r="Z1703" s="72">
        <v>294.47300000000001</v>
      </c>
      <c r="AA1703" s="72">
        <v>71.841999999999999</v>
      </c>
      <c r="AB1703" s="4" t="s">
        <v>291</v>
      </c>
      <c r="AD1703" s="1">
        <f t="shared" si="26"/>
        <v>5401.820999999999</v>
      </c>
    </row>
    <row r="1704" spans="1:30" x14ac:dyDescent="0.3">
      <c r="A1704" s="65">
        <v>1703</v>
      </c>
      <c r="B1704" s="66" t="s">
        <v>323</v>
      </c>
      <c r="C1704" s="69" t="s">
        <v>139</v>
      </c>
      <c r="D1704" s="71"/>
      <c r="E1704" s="71">
        <v>50</v>
      </c>
      <c r="F1704" s="71">
        <v>2065</v>
      </c>
      <c r="G1704" s="72">
        <v>4948.92</v>
      </c>
      <c r="H1704" s="72">
        <v>5149.2280000000001</v>
      </c>
      <c r="I1704" s="72">
        <v>5359.665</v>
      </c>
      <c r="J1704" s="72">
        <v>5529.7070000000003</v>
      </c>
      <c r="K1704" s="72">
        <v>5635.2269999999999</v>
      </c>
      <c r="L1704" s="72">
        <v>5771.3990000000003</v>
      </c>
      <c r="M1704" s="72">
        <v>5999.8739999999998</v>
      </c>
      <c r="N1704" s="72">
        <v>6264.9979999999996</v>
      </c>
      <c r="O1704" s="72">
        <v>6515.6310000000003</v>
      </c>
      <c r="P1704" s="72">
        <v>6684.4780000000001</v>
      </c>
      <c r="Q1704" s="72">
        <v>6716.1930000000002</v>
      </c>
      <c r="R1704" s="72">
        <v>6761.0410000000002</v>
      </c>
      <c r="S1704" s="72">
        <v>6783.232</v>
      </c>
      <c r="T1704" s="72">
        <v>6242.7460000000001</v>
      </c>
      <c r="U1704" s="72">
        <v>5303.0190000000002</v>
      </c>
      <c r="V1704" s="72">
        <v>4255.1149999999998</v>
      </c>
      <c r="W1704" s="72">
        <v>3165.43</v>
      </c>
      <c r="X1704" s="72">
        <v>1946.9860000000001</v>
      </c>
      <c r="Y1704" s="72">
        <v>957.65899999999999</v>
      </c>
      <c r="Z1704" s="72">
        <v>395.58800000000002</v>
      </c>
      <c r="AA1704" s="72">
        <v>113.48099999999999</v>
      </c>
      <c r="AB1704" s="4">
        <v>3.9E-2</v>
      </c>
      <c r="AD1704" s="1">
        <f t="shared" si="26"/>
        <v>6579.1829999999991</v>
      </c>
    </row>
    <row r="1705" spans="1:30" x14ac:dyDescent="0.3">
      <c r="A1705" s="65">
        <v>1704</v>
      </c>
      <c r="B1705" s="66" t="s">
        <v>323</v>
      </c>
      <c r="C1705" s="69" t="s">
        <v>139</v>
      </c>
      <c r="D1705" s="71"/>
      <c r="E1705" s="71">
        <v>50</v>
      </c>
      <c r="F1705" s="71">
        <v>2070</v>
      </c>
      <c r="G1705" s="72">
        <v>4764.4579999999996</v>
      </c>
      <c r="H1705" s="72">
        <v>4941.7950000000001</v>
      </c>
      <c r="I1705" s="72">
        <v>5138.9989999999998</v>
      </c>
      <c r="J1705" s="72">
        <v>5298.0029999999997</v>
      </c>
      <c r="K1705" s="72">
        <v>5400.2290000000003</v>
      </c>
      <c r="L1705" s="72">
        <v>5518.3720000000003</v>
      </c>
      <c r="M1705" s="72">
        <v>5679.2309999999998</v>
      </c>
      <c r="N1705" s="72">
        <v>5913.37</v>
      </c>
      <c r="O1705" s="72">
        <v>6194.0060000000003</v>
      </c>
      <c r="P1705" s="72">
        <v>6425.9790000000003</v>
      </c>
      <c r="Q1705" s="72">
        <v>6566.4279999999999</v>
      </c>
      <c r="R1705" s="72">
        <v>6565.326</v>
      </c>
      <c r="S1705" s="72">
        <v>6515.09</v>
      </c>
      <c r="T1705" s="72">
        <v>6428.9009999999998</v>
      </c>
      <c r="U1705" s="72">
        <v>5721.55</v>
      </c>
      <c r="V1705" s="72">
        <v>4653.4830000000002</v>
      </c>
      <c r="W1705" s="72">
        <v>3543.0210000000002</v>
      </c>
      <c r="X1705" s="72">
        <v>2345.2660000000001</v>
      </c>
      <c r="Y1705" s="72">
        <v>1229.7550000000001</v>
      </c>
      <c r="Z1705" s="72">
        <v>482.88799999999998</v>
      </c>
      <c r="AA1705" s="72">
        <v>160.423</v>
      </c>
      <c r="AB1705" s="4">
        <v>7.0000000000000007E-2</v>
      </c>
      <c r="AD1705" s="1">
        <f t="shared" si="26"/>
        <v>7761.4229999999998</v>
      </c>
    </row>
    <row r="1706" spans="1:30" x14ac:dyDescent="0.3">
      <c r="A1706" s="65">
        <v>1705</v>
      </c>
      <c r="B1706" s="66" t="s">
        <v>323</v>
      </c>
      <c r="C1706" s="69" t="s">
        <v>139</v>
      </c>
      <c r="D1706" s="71"/>
      <c r="E1706" s="71">
        <v>50</v>
      </c>
      <c r="F1706" s="71">
        <v>2075</v>
      </c>
      <c r="G1706" s="72">
        <v>4593.49</v>
      </c>
      <c r="H1706" s="72">
        <v>4758.4539999999997</v>
      </c>
      <c r="I1706" s="72">
        <v>4932.6360000000004</v>
      </c>
      <c r="J1706" s="72">
        <v>5081.63</v>
      </c>
      <c r="K1706" s="72">
        <v>5177.2250000000004</v>
      </c>
      <c r="L1706" s="72">
        <v>5291.3540000000003</v>
      </c>
      <c r="M1706" s="72">
        <v>5432.8459999999995</v>
      </c>
      <c r="N1706" s="72">
        <v>5599.4769999999999</v>
      </c>
      <c r="O1706" s="72">
        <v>5848.9759999999997</v>
      </c>
      <c r="P1706" s="72">
        <v>6113.134</v>
      </c>
      <c r="Q1706" s="72">
        <v>6320.0209999999997</v>
      </c>
      <c r="R1706" s="72">
        <v>6430.3239999999996</v>
      </c>
      <c r="S1706" s="72">
        <v>6345.3609999999999</v>
      </c>
      <c r="T1706" s="72">
        <v>6202.116</v>
      </c>
      <c r="U1706" s="72">
        <v>5935.2870000000003</v>
      </c>
      <c r="V1706" s="72">
        <v>5072.8760000000002</v>
      </c>
      <c r="W1706" s="72">
        <v>3924.4659999999999</v>
      </c>
      <c r="X1706" s="72">
        <v>2671.8270000000002</v>
      </c>
      <c r="Y1706" s="72">
        <v>1513.4480000000001</v>
      </c>
      <c r="Z1706" s="72">
        <v>635.02099999999996</v>
      </c>
      <c r="AA1706" s="72">
        <v>206.04599999999999</v>
      </c>
      <c r="AB1706" s="4">
        <v>0.114</v>
      </c>
      <c r="AD1706" s="1">
        <f t="shared" si="26"/>
        <v>8950.9220000000005</v>
      </c>
    </row>
    <row r="1707" spans="1:30" x14ac:dyDescent="0.3">
      <c r="A1707" s="65">
        <v>1706</v>
      </c>
      <c r="B1707" s="66" t="s">
        <v>323</v>
      </c>
      <c r="C1707" s="69" t="s">
        <v>139</v>
      </c>
      <c r="D1707" s="71"/>
      <c r="E1707" s="71">
        <v>50</v>
      </c>
      <c r="F1707" s="71">
        <v>2080</v>
      </c>
      <c r="G1707" s="72">
        <v>4438.0069999999996</v>
      </c>
      <c r="H1707" s="72">
        <v>4588.3429999999998</v>
      </c>
      <c r="I1707" s="72">
        <v>4750.1629999999996</v>
      </c>
      <c r="J1707" s="72">
        <v>4879.3990000000003</v>
      </c>
      <c r="K1707" s="72">
        <v>4969.3130000000001</v>
      </c>
      <c r="L1707" s="72">
        <v>5076.076</v>
      </c>
      <c r="M1707" s="72">
        <v>5212.1040000000003</v>
      </c>
      <c r="N1707" s="72">
        <v>5359.1980000000003</v>
      </c>
      <c r="O1707" s="72">
        <v>5540.8050000000003</v>
      </c>
      <c r="P1707" s="72">
        <v>5775.9380000000001</v>
      </c>
      <c r="Q1707" s="72">
        <v>6018.1559999999999</v>
      </c>
      <c r="R1707" s="72">
        <v>6197.9260000000004</v>
      </c>
      <c r="S1707" s="72">
        <v>6230.4170000000004</v>
      </c>
      <c r="T1707" s="72">
        <v>6062.768</v>
      </c>
      <c r="U1707" s="72">
        <v>5759.8909999999996</v>
      </c>
      <c r="V1707" s="72">
        <v>5307.2910000000002</v>
      </c>
      <c r="W1707" s="72">
        <v>4323.7629999999999</v>
      </c>
      <c r="X1707" s="72">
        <v>3003.7489999999998</v>
      </c>
      <c r="Y1707" s="72">
        <v>1755.925</v>
      </c>
      <c r="Z1707" s="72">
        <v>797.67899999999997</v>
      </c>
      <c r="AA1707" s="72">
        <v>273.221</v>
      </c>
      <c r="AB1707" s="4">
        <v>0.156</v>
      </c>
      <c r="AD1707" s="1">
        <f t="shared" si="26"/>
        <v>10154.493</v>
      </c>
    </row>
    <row r="1708" spans="1:30" x14ac:dyDescent="0.3">
      <c r="A1708" s="65">
        <v>1707</v>
      </c>
      <c r="B1708" s="66" t="s">
        <v>323</v>
      </c>
      <c r="C1708" s="69" t="s">
        <v>139</v>
      </c>
      <c r="D1708" s="71"/>
      <c r="E1708" s="71">
        <v>50</v>
      </c>
      <c r="F1708" s="71">
        <v>2085</v>
      </c>
      <c r="G1708" s="72">
        <v>4295.3500000000004</v>
      </c>
      <c r="H1708" s="72">
        <v>4433.5249999999996</v>
      </c>
      <c r="I1708" s="72">
        <v>4580.8329999999996</v>
      </c>
      <c r="J1708" s="72">
        <v>4700.9070000000002</v>
      </c>
      <c r="K1708" s="72">
        <v>4775.3770000000004</v>
      </c>
      <c r="L1708" s="72">
        <v>4875.7120000000004</v>
      </c>
      <c r="M1708" s="72">
        <v>5002.8519999999999</v>
      </c>
      <c r="N1708" s="72">
        <v>5144.2269999999999</v>
      </c>
      <c r="O1708" s="72">
        <v>5305.4949999999999</v>
      </c>
      <c r="P1708" s="72">
        <v>5474.6459999999997</v>
      </c>
      <c r="Q1708" s="72">
        <v>5690.9589999999998</v>
      </c>
      <c r="R1708" s="72">
        <v>5909.0619999999999</v>
      </c>
      <c r="S1708" s="72">
        <v>6017.9059999999999</v>
      </c>
      <c r="T1708" s="72">
        <v>5971.857</v>
      </c>
      <c r="U1708" s="72">
        <v>5658.9849999999997</v>
      </c>
      <c r="V1708" s="72">
        <v>5187.9070000000002</v>
      </c>
      <c r="W1708" s="72">
        <v>4565.0129999999999</v>
      </c>
      <c r="X1708" s="72">
        <v>3352.3</v>
      </c>
      <c r="Y1708" s="72">
        <v>2005.963</v>
      </c>
      <c r="Z1708" s="72">
        <v>942.423</v>
      </c>
      <c r="AA1708" s="72">
        <v>352.315</v>
      </c>
      <c r="AB1708" s="4">
        <v>0.21299999999999999</v>
      </c>
      <c r="AD1708" s="1">
        <f t="shared" si="26"/>
        <v>11218.227000000001</v>
      </c>
    </row>
    <row r="1709" spans="1:30" x14ac:dyDescent="0.3">
      <c r="A1709" s="65">
        <v>1708</v>
      </c>
      <c r="B1709" s="66" t="s">
        <v>323</v>
      </c>
      <c r="C1709" s="69" t="s">
        <v>139</v>
      </c>
      <c r="D1709" s="71"/>
      <c r="E1709" s="71">
        <v>50</v>
      </c>
      <c r="F1709" s="71">
        <v>2090</v>
      </c>
      <c r="G1709" s="72">
        <v>4158.4920000000002</v>
      </c>
      <c r="H1709" s="72">
        <v>4291.3559999999998</v>
      </c>
      <c r="I1709" s="72">
        <v>4426.7179999999998</v>
      </c>
      <c r="J1709" s="72">
        <v>4535.4769999999999</v>
      </c>
      <c r="K1709" s="72">
        <v>4605.0240000000003</v>
      </c>
      <c r="L1709" s="72">
        <v>4689.1109999999999</v>
      </c>
      <c r="M1709" s="72">
        <v>4808.326</v>
      </c>
      <c r="N1709" s="72">
        <v>4940.4399999999996</v>
      </c>
      <c r="O1709" s="72">
        <v>5095.0200000000004</v>
      </c>
      <c r="P1709" s="72">
        <v>5245.0649999999996</v>
      </c>
      <c r="Q1709" s="72">
        <v>5397.8890000000001</v>
      </c>
      <c r="R1709" s="72">
        <v>5593.2910000000002</v>
      </c>
      <c r="S1709" s="72">
        <v>5747.3159999999998</v>
      </c>
      <c r="T1709" s="72">
        <v>5783.4539999999997</v>
      </c>
      <c r="U1709" s="72">
        <v>5598.3549999999996</v>
      </c>
      <c r="V1709" s="72">
        <v>5129.2960000000003</v>
      </c>
      <c r="W1709" s="72">
        <v>4498.95</v>
      </c>
      <c r="X1709" s="72">
        <v>3581.663</v>
      </c>
      <c r="Y1709" s="72">
        <v>2273.1280000000002</v>
      </c>
      <c r="Z1709" s="72">
        <v>1096.1189999999999</v>
      </c>
      <c r="AA1709" s="72">
        <v>431.91199999999998</v>
      </c>
      <c r="AB1709" s="4">
        <v>0.318</v>
      </c>
      <c r="AD1709" s="1">
        <f t="shared" si="26"/>
        <v>11882.09</v>
      </c>
    </row>
    <row r="1710" spans="1:30" x14ac:dyDescent="0.3">
      <c r="A1710" s="65">
        <v>1709</v>
      </c>
      <c r="B1710" s="66" t="s">
        <v>323</v>
      </c>
      <c r="C1710" s="69" t="s">
        <v>139</v>
      </c>
      <c r="D1710" s="71"/>
      <c r="E1710" s="71">
        <v>50</v>
      </c>
      <c r="F1710" s="71">
        <v>2095</v>
      </c>
      <c r="G1710" s="72">
        <v>4032.26</v>
      </c>
      <c r="H1710" s="72">
        <v>4154.9570000000003</v>
      </c>
      <c r="I1710" s="72">
        <v>4285.1400000000003</v>
      </c>
      <c r="J1710" s="72">
        <v>4385.1890000000003</v>
      </c>
      <c r="K1710" s="72">
        <v>4447.598</v>
      </c>
      <c r="L1710" s="72">
        <v>4525.9809999999998</v>
      </c>
      <c r="M1710" s="72">
        <v>4627.402</v>
      </c>
      <c r="N1710" s="72">
        <v>4751.1880000000001</v>
      </c>
      <c r="O1710" s="72">
        <v>4895.4480000000003</v>
      </c>
      <c r="P1710" s="72">
        <v>5039.8710000000001</v>
      </c>
      <c r="Q1710" s="72">
        <v>5175.3159999999998</v>
      </c>
      <c r="R1710" s="72">
        <v>5310.174</v>
      </c>
      <c r="S1710" s="72">
        <v>5448.7449999999999</v>
      </c>
      <c r="T1710" s="72">
        <v>5536.5940000000001</v>
      </c>
      <c r="U1710" s="72">
        <v>5443.0839999999998</v>
      </c>
      <c r="V1710" s="72">
        <v>5103.59</v>
      </c>
      <c r="W1710" s="72">
        <v>4481.5169999999998</v>
      </c>
      <c r="X1710" s="72">
        <v>3568.6570000000002</v>
      </c>
      <c r="Y1710" s="72">
        <v>2463.3249999999998</v>
      </c>
      <c r="Z1710" s="72">
        <v>1263.1990000000001</v>
      </c>
      <c r="AA1710" s="72">
        <v>516.48900000000003</v>
      </c>
      <c r="AB1710" s="4" t="s">
        <v>291</v>
      </c>
      <c r="AD1710" s="1">
        <f t="shared" si="26"/>
        <v>12293.187</v>
      </c>
    </row>
    <row r="1711" spans="1:30" x14ac:dyDescent="0.3">
      <c r="A1711" s="65">
        <v>1710</v>
      </c>
      <c r="B1711" s="66" t="s">
        <v>323</v>
      </c>
      <c r="C1711" s="69" t="s">
        <v>139</v>
      </c>
      <c r="D1711" s="71"/>
      <c r="E1711" s="71">
        <v>50</v>
      </c>
      <c r="F1711" s="71">
        <v>2100</v>
      </c>
      <c r="G1711" s="72">
        <v>3915.306</v>
      </c>
      <c r="H1711" s="72">
        <v>4029.1149999999998</v>
      </c>
      <c r="I1711" s="72">
        <v>4149.3590000000004</v>
      </c>
      <c r="J1711" s="72">
        <v>4247.4120000000003</v>
      </c>
      <c r="K1711" s="72">
        <v>4305.3220000000001</v>
      </c>
      <c r="L1711" s="72">
        <v>4375.7780000000002</v>
      </c>
      <c r="M1711" s="72">
        <v>4469.8710000000001</v>
      </c>
      <c r="N1711" s="72">
        <v>4575.4560000000001</v>
      </c>
      <c r="O1711" s="72">
        <v>4710.335</v>
      </c>
      <c r="P1711" s="72">
        <v>4845.3469999999998</v>
      </c>
      <c r="Q1711" s="72">
        <v>4976.6239999999998</v>
      </c>
      <c r="R1711" s="72">
        <v>5096.1180000000004</v>
      </c>
      <c r="S1711" s="72">
        <v>5181.1760000000004</v>
      </c>
      <c r="T1711" s="72">
        <v>5261.2979999999998</v>
      </c>
      <c r="U1711" s="72">
        <v>5230.8739999999998</v>
      </c>
      <c r="V1711" s="72">
        <v>4990.2</v>
      </c>
      <c r="W1711" s="72">
        <v>4492.2809999999999</v>
      </c>
      <c r="X1711" s="72">
        <v>3593.9960000000001</v>
      </c>
      <c r="Y1711" s="72">
        <v>2489.7449999999999</v>
      </c>
      <c r="Z1711" s="72">
        <v>1392.566</v>
      </c>
      <c r="AA1711" s="72">
        <v>609.75699999999995</v>
      </c>
      <c r="AB1711" s="4" t="s">
        <v>291</v>
      </c>
      <c r="AD1711" s="1">
        <f t="shared" si="26"/>
        <v>12578.345000000001</v>
      </c>
    </row>
    <row r="1712" spans="1:30" x14ac:dyDescent="0.3">
      <c r="A1712" s="65">
        <v>1711</v>
      </c>
      <c r="B1712" s="66" t="s">
        <v>323</v>
      </c>
      <c r="C1712" s="69" t="s">
        <v>140</v>
      </c>
      <c r="D1712" s="71"/>
      <c r="E1712" s="71">
        <v>64</v>
      </c>
      <c r="F1712" s="71">
        <v>2015</v>
      </c>
      <c r="G1712" s="72">
        <v>35.926000000000002</v>
      </c>
      <c r="H1712" s="72">
        <v>37.033000000000001</v>
      </c>
      <c r="I1712" s="72">
        <v>36.642000000000003</v>
      </c>
      <c r="J1712" s="72">
        <v>38.651000000000003</v>
      </c>
      <c r="K1712" s="72">
        <v>41.426000000000002</v>
      </c>
      <c r="L1712" s="72">
        <v>43.503</v>
      </c>
      <c r="M1712" s="72">
        <v>43.707000000000001</v>
      </c>
      <c r="N1712" s="72">
        <v>34.276000000000003</v>
      </c>
      <c r="O1712" s="72">
        <v>25.37</v>
      </c>
      <c r="P1712" s="72">
        <v>22.763000000000002</v>
      </c>
      <c r="Q1712" s="72">
        <v>15.997</v>
      </c>
      <c r="R1712" s="72">
        <v>13.659000000000001</v>
      </c>
      <c r="S1712" s="72">
        <v>9.1969999999999992</v>
      </c>
      <c r="T1712" s="72">
        <v>7.5110000000000001</v>
      </c>
      <c r="U1712" s="72">
        <v>5.407</v>
      </c>
      <c r="V1712" s="72">
        <v>3.726</v>
      </c>
      <c r="W1712" s="72">
        <v>2.2370000000000001</v>
      </c>
      <c r="X1712" s="72">
        <v>1.002</v>
      </c>
      <c r="Y1712" s="72">
        <v>0.32700000000000001</v>
      </c>
      <c r="Z1712" s="72">
        <v>7.2999999999999995E-2</v>
      </c>
      <c r="AA1712" s="72">
        <v>0.01</v>
      </c>
      <c r="AB1712" s="4" t="s">
        <v>291</v>
      </c>
      <c r="AD1712" s="1">
        <f t="shared" si="26"/>
        <v>3.6489999999999996</v>
      </c>
    </row>
    <row r="1713" spans="1:30" x14ac:dyDescent="0.3">
      <c r="A1713" s="65">
        <v>1712</v>
      </c>
      <c r="B1713" s="66" t="s">
        <v>323</v>
      </c>
      <c r="C1713" s="69" t="s">
        <v>140</v>
      </c>
      <c r="D1713" s="71"/>
      <c r="E1713" s="71">
        <v>64</v>
      </c>
      <c r="F1713" s="71">
        <v>2020</v>
      </c>
      <c r="G1713" s="72">
        <v>35.765000000000001</v>
      </c>
      <c r="H1713" s="72">
        <v>35.619999999999997</v>
      </c>
      <c r="I1713" s="72">
        <v>36.749000000000002</v>
      </c>
      <c r="J1713" s="72">
        <v>36.432000000000002</v>
      </c>
      <c r="K1713" s="72">
        <v>38.402999999999999</v>
      </c>
      <c r="L1713" s="72">
        <v>41.057000000000002</v>
      </c>
      <c r="M1713" s="72">
        <v>42.942</v>
      </c>
      <c r="N1713" s="72">
        <v>42.918999999999997</v>
      </c>
      <c r="O1713" s="72">
        <v>33.466999999999999</v>
      </c>
      <c r="P1713" s="72">
        <v>24.602</v>
      </c>
      <c r="Q1713" s="72">
        <v>21.89</v>
      </c>
      <c r="R1713" s="72">
        <v>15.211</v>
      </c>
      <c r="S1713" s="72">
        <v>12.773999999999999</v>
      </c>
      <c r="T1713" s="72">
        <v>8.3810000000000002</v>
      </c>
      <c r="U1713" s="72">
        <v>6.5549999999999997</v>
      </c>
      <c r="V1713" s="72">
        <v>4.407</v>
      </c>
      <c r="W1713" s="72">
        <v>2.7090000000000001</v>
      </c>
      <c r="X1713" s="72">
        <v>1.3819999999999999</v>
      </c>
      <c r="Y1713" s="72">
        <v>0.497</v>
      </c>
      <c r="Z1713" s="72">
        <v>0.12</v>
      </c>
      <c r="AA1713" s="72">
        <v>1.7999999999999999E-2</v>
      </c>
      <c r="AB1713" s="4" t="s">
        <v>291</v>
      </c>
      <c r="AD1713" s="1">
        <f t="shared" si="26"/>
        <v>4.726</v>
      </c>
    </row>
    <row r="1714" spans="1:30" x14ac:dyDescent="0.3">
      <c r="A1714" s="65">
        <v>1713</v>
      </c>
      <c r="B1714" s="66" t="s">
        <v>323</v>
      </c>
      <c r="C1714" s="69" t="s">
        <v>140</v>
      </c>
      <c r="D1714" s="71"/>
      <c r="E1714" s="71">
        <v>64</v>
      </c>
      <c r="F1714" s="71">
        <v>2025</v>
      </c>
      <c r="G1714" s="72">
        <v>34.155000000000001</v>
      </c>
      <c r="H1714" s="72">
        <v>35.505000000000003</v>
      </c>
      <c r="I1714" s="72">
        <v>35.381</v>
      </c>
      <c r="J1714" s="72">
        <v>36.56</v>
      </c>
      <c r="K1714" s="72">
        <v>36.218000000000004</v>
      </c>
      <c r="L1714" s="72">
        <v>38.084000000000003</v>
      </c>
      <c r="M1714" s="72">
        <v>40.557000000000002</v>
      </c>
      <c r="N1714" s="72">
        <v>42.209000000000003</v>
      </c>
      <c r="O1714" s="72">
        <v>41.96</v>
      </c>
      <c r="P1714" s="72">
        <v>32.511000000000003</v>
      </c>
      <c r="Q1714" s="72">
        <v>23.718</v>
      </c>
      <c r="R1714" s="72">
        <v>20.888000000000002</v>
      </c>
      <c r="S1714" s="72">
        <v>14.295</v>
      </c>
      <c r="T1714" s="72">
        <v>11.721</v>
      </c>
      <c r="U1714" s="72">
        <v>7.3860000000000001</v>
      </c>
      <c r="V1714" s="72">
        <v>5.4130000000000003</v>
      </c>
      <c r="W1714" s="72">
        <v>3.262</v>
      </c>
      <c r="X1714" s="72">
        <v>1.712</v>
      </c>
      <c r="Y1714" s="72">
        <v>0.70199999999999996</v>
      </c>
      <c r="Z1714" s="72">
        <v>0.185</v>
      </c>
      <c r="AA1714" s="72">
        <v>3.1E-2</v>
      </c>
      <c r="AB1714" s="4" t="s">
        <v>291</v>
      </c>
      <c r="AD1714" s="1">
        <f t="shared" si="26"/>
        <v>5.8919999999999995</v>
      </c>
    </row>
    <row r="1715" spans="1:30" x14ac:dyDescent="0.3">
      <c r="A1715" s="65">
        <v>1714</v>
      </c>
      <c r="B1715" s="66" t="s">
        <v>323</v>
      </c>
      <c r="C1715" s="69" t="s">
        <v>140</v>
      </c>
      <c r="D1715" s="71"/>
      <c r="E1715" s="71">
        <v>64</v>
      </c>
      <c r="F1715" s="71">
        <v>2030</v>
      </c>
      <c r="G1715" s="72">
        <v>31.972000000000001</v>
      </c>
      <c r="H1715" s="72">
        <v>33.939</v>
      </c>
      <c r="I1715" s="72">
        <v>35.292999999999999</v>
      </c>
      <c r="J1715" s="72">
        <v>35.215000000000003</v>
      </c>
      <c r="K1715" s="72">
        <v>36.357999999999997</v>
      </c>
      <c r="L1715" s="72">
        <v>35.930999999999997</v>
      </c>
      <c r="M1715" s="72">
        <v>37.64</v>
      </c>
      <c r="N1715" s="72">
        <v>39.895000000000003</v>
      </c>
      <c r="O1715" s="72">
        <v>41.308999999999997</v>
      </c>
      <c r="P1715" s="72">
        <v>40.820999999999998</v>
      </c>
      <c r="Q1715" s="72">
        <v>31.408999999999999</v>
      </c>
      <c r="R1715" s="72">
        <v>22.695</v>
      </c>
      <c r="S1715" s="72">
        <v>19.706</v>
      </c>
      <c r="T1715" s="72">
        <v>13.186</v>
      </c>
      <c r="U1715" s="72">
        <v>10.409000000000001</v>
      </c>
      <c r="V1715" s="72">
        <v>6.1619999999999999</v>
      </c>
      <c r="W1715" s="72">
        <v>4.0679999999999996</v>
      </c>
      <c r="X1715" s="72">
        <v>2.101</v>
      </c>
      <c r="Y1715" s="72">
        <v>0.89100000000000001</v>
      </c>
      <c r="Z1715" s="72">
        <v>0.26900000000000002</v>
      </c>
      <c r="AA1715" s="72">
        <v>4.9000000000000002E-2</v>
      </c>
      <c r="AB1715" s="4" t="s">
        <v>291</v>
      </c>
      <c r="AD1715" s="1">
        <f t="shared" si="26"/>
        <v>7.3780000000000001</v>
      </c>
    </row>
    <row r="1716" spans="1:30" x14ac:dyDescent="0.3">
      <c r="A1716" s="65">
        <v>1715</v>
      </c>
      <c r="B1716" s="66" t="s">
        <v>323</v>
      </c>
      <c r="C1716" s="69" t="s">
        <v>140</v>
      </c>
      <c r="D1716" s="71"/>
      <c r="E1716" s="71">
        <v>64</v>
      </c>
      <c r="F1716" s="71">
        <v>2035</v>
      </c>
      <c r="G1716" s="72">
        <v>29.934000000000001</v>
      </c>
      <c r="H1716" s="72">
        <v>31.792999999999999</v>
      </c>
      <c r="I1716" s="72">
        <v>33.753999999999998</v>
      </c>
      <c r="J1716" s="72">
        <v>35.139000000000003</v>
      </c>
      <c r="K1716" s="72">
        <v>35.030999999999999</v>
      </c>
      <c r="L1716" s="72">
        <v>36.085000000000001</v>
      </c>
      <c r="M1716" s="72">
        <v>35.530999999999999</v>
      </c>
      <c r="N1716" s="72">
        <v>37.049999999999997</v>
      </c>
      <c r="O1716" s="72">
        <v>39.078000000000003</v>
      </c>
      <c r="P1716" s="72">
        <v>40.237000000000002</v>
      </c>
      <c r="Q1716" s="72">
        <v>39.500999999999998</v>
      </c>
      <c r="R1716" s="72">
        <v>30.123999999999999</v>
      </c>
      <c r="S1716" s="72">
        <v>21.478999999999999</v>
      </c>
      <c r="T1716" s="72">
        <v>18.257999999999999</v>
      </c>
      <c r="U1716" s="72">
        <v>11.781000000000001</v>
      </c>
      <c r="V1716" s="72">
        <v>8.76</v>
      </c>
      <c r="W1716" s="72">
        <v>4.6870000000000003</v>
      </c>
      <c r="X1716" s="72">
        <v>2.66</v>
      </c>
      <c r="Y1716" s="72">
        <v>1.1120000000000001</v>
      </c>
      <c r="Z1716" s="72">
        <v>0.34799999999999998</v>
      </c>
      <c r="AA1716" s="72">
        <v>7.2999999999999995E-2</v>
      </c>
      <c r="AB1716" s="4" t="s">
        <v>291</v>
      </c>
      <c r="AD1716" s="1">
        <f t="shared" si="26"/>
        <v>8.8800000000000008</v>
      </c>
    </row>
    <row r="1717" spans="1:30" x14ac:dyDescent="0.3">
      <c r="A1717" s="65">
        <v>1716</v>
      </c>
      <c r="B1717" s="66" t="s">
        <v>323</v>
      </c>
      <c r="C1717" s="69" t="s">
        <v>140</v>
      </c>
      <c r="D1717" s="71"/>
      <c r="E1717" s="71">
        <v>64</v>
      </c>
      <c r="F1717" s="71">
        <v>2040</v>
      </c>
      <c r="G1717" s="72">
        <v>28.518999999999998</v>
      </c>
      <c r="H1717" s="72">
        <v>29.786000000000001</v>
      </c>
      <c r="I1717" s="72">
        <v>31.635000000000002</v>
      </c>
      <c r="J1717" s="72">
        <v>33.619999999999997</v>
      </c>
      <c r="K1717" s="72">
        <v>34.97</v>
      </c>
      <c r="L1717" s="72">
        <v>34.780999999999999</v>
      </c>
      <c r="M1717" s="72">
        <v>35.698999999999998</v>
      </c>
      <c r="N1717" s="72">
        <v>34.997</v>
      </c>
      <c r="O1717" s="72">
        <v>36.322000000000003</v>
      </c>
      <c r="P1717" s="72">
        <v>38.109000000000002</v>
      </c>
      <c r="Q1717" s="72">
        <v>39</v>
      </c>
      <c r="R1717" s="72">
        <v>37.97</v>
      </c>
      <c r="S1717" s="72">
        <v>28.594999999999999</v>
      </c>
      <c r="T1717" s="72">
        <v>19.983000000000001</v>
      </c>
      <c r="U1717" s="72">
        <v>16.41</v>
      </c>
      <c r="V1717" s="72">
        <v>10</v>
      </c>
      <c r="W1717" s="72">
        <v>6.742</v>
      </c>
      <c r="X1717" s="72">
        <v>3.113</v>
      </c>
      <c r="Y1717" s="72">
        <v>1.4330000000000001</v>
      </c>
      <c r="Z1717" s="72">
        <v>0.44400000000000001</v>
      </c>
      <c r="AA1717" s="72">
        <v>9.9000000000000005E-2</v>
      </c>
      <c r="AB1717" s="4" t="s">
        <v>291</v>
      </c>
      <c r="AD1717" s="1">
        <f t="shared" si="26"/>
        <v>11.831000000000001</v>
      </c>
    </row>
    <row r="1718" spans="1:30" x14ac:dyDescent="0.3">
      <c r="A1718" s="65">
        <v>1717</v>
      </c>
      <c r="B1718" s="66" t="s">
        <v>323</v>
      </c>
      <c r="C1718" s="69" t="s">
        <v>140</v>
      </c>
      <c r="D1718" s="71"/>
      <c r="E1718" s="71">
        <v>64</v>
      </c>
      <c r="F1718" s="71">
        <v>2045</v>
      </c>
      <c r="G1718" s="72">
        <v>27.652999999999999</v>
      </c>
      <c r="H1718" s="72">
        <v>28.390999999999998</v>
      </c>
      <c r="I1718" s="72">
        <v>29.65</v>
      </c>
      <c r="J1718" s="72">
        <v>31.518000000000001</v>
      </c>
      <c r="K1718" s="72">
        <v>33.466999999999999</v>
      </c>
      <c r="L1718" s="72">
        <v>34.734999999999999</v>
      </c>
      <c r="M1718" s="72">
        <v>34.430999999999997</v>
      </c>
      <c r="N1718" s="72">
        <v>35.192</v>
      </c>
      <c r="O1718" s="72">
        <v>34.347999999999999</v>
      </c>
      <c r="P1718" s="72">
        <v>35.470999999999997</v>
      </c>
      <c r="Q1718" s="72">
        <v>37.003</v>
      </c>
      <c r="R1718" s="72">
        <v>37.57</v>
      </c>
      <c r="S1718" s="72">
        <v>36.149000000000001</v>
      </c>
      <c r="T1718" s="72">
        <v>26.710999999999999</v>
      </c>
      <c r="U1718" s="72">
        <v>18.062000000000001</v>
      </c>
      <c r="V1718" s="72">
        <v>14.039</v>
      </c>
      <c r="W1718" s="72">
        <v>7.7779999999999996</v>
      </c>
      <c r="X1718" s="72">
        <v>4.5410000000000004</v>
      </c>
      <c r="Y1718" s="72">
        <v>1.706</v>
      </c>
      <c r="Z1718" s="72">
        <v>0.58299999999999996</v>
      </c>
      <c r="AA1718" s="72">
        <v>0.128</v>
      </c>
      <c r="AB1718" s="4">
        <v>2E-3</v>
      </c>
      <c r="AD1718" s="1">
        <f t="shared" si="26"/>
        <v>14.738</v>
      </c>
    </row>
    <row r="1719" spans="1:30" x14ac:dyDescent="0.3">
      <c r="A1719" s="65">
        <v>1718</v>
      </c>
      <c r="B1719" s="66" t="s">
        <v>323</v>
      </c>
      <c r="C1719" s="69" t="s">
        <v>140</v>
      </c>
      <c r="D1719" s="71"/>
      <c r="E1719" s="71">
        <v>64</v>
      </c>
      <c r="F1719" s="71">
        <v>2050</v>
      </c>
      <c r="G1719" s="72">
        <v>26.997</v>
      </c>
      <c r="H1719" s="72">
        <v>27.538</v>
      </c>
      <c r="I1719" s="72">
        <v>28.271999999999998</v>
      </c>
      <c r="J1719" s="72">
        <v>29.547999999999998</v>
      </c>
      <c r="K1719" s="72">
        <v>31.384</v>
      </c>
      <c r="L1719" s="72">
        <v>33.258000000000003</v>
      </c>
      <c r="M1719" s="72">
        <v>34.405999999999999</v>
      </c>
      <c r="N1719" s="72">
        <v>33.969000000000001</v>
      </c>
      <c r="O1719" s="72">
        <v>34.573999999999998</v>
      </c>
      <c r="P1719" s="72">
        <v>33.585999999999999</v>
      </c>
      <c r="Q1719" s="72">
        <v>34.496000000000002</v>
      </c>
      <c r="R1719" s="72">
        <v>35.718000000000004</v>
      </c>
      <c r="S1719" s="72">
        <v>35.863999999999997</v>
      </c>
      <c r="T1719" s="72">
        <v>33.892000000000003</v>
      </c>
      <c r="U1719" s="72">
        <v>24.268999999999998</v>
      </c>
      <c r="V1719" s="72">
        <v>15.567</v>
      </c>
      <c r="W1719" s="72">
        <v>11.037000000000001</v>
      </c>
      <c r="X1719" s="72">
        <v>5.3120000000000003</v>
      </c>
      <c r="Y1719" s="72">
        <v>2.5270000000000001</v>
      </c>
      <c r="Z1719" s="72">
        <v>0.70299999999999996</v>
      </c>
      <c r="AA1719" s="72">
        <v>0.17</v>
      </c>
      <c r="AB1719" s="4">
        <v>3.0000000000000001E-3</v>
      </c>
      <c r="AD1719" s="1">
        <f t="shared" si="26"/>
        <v>19.752000000000002</v>
      </c>
    </row>
    <row r="1720" spans="1:30" x14ac:dyDescent="0.3">
      <c r="A1720" s="65">
        <v>1719</v>
      </c>
      <c r="B1720" s="66" t="s">
        <v>323</v>
      </c>
      <c r="C1720" s="69" t="s">
        <v>140</v>
      </c>
      <c r="D1720" s="71"/>
      <c r="E1720" s="71">
        <v>64</v>
      </c>
      <c r="F1720" s="71">
        <v>2055</v>
      </c>
      <c r="G1720" s="72">
        <v>26.181999999999999</v>
      </c>
      <c r="H1720" s="72">
        <v>26.893000000000001</v>
      </c>
      <c r="I1720" s="72">
        <v>27.434999999999999</v>
      </c>
      <c r="J1720" s="72">
        <v>28.181999999999999</v>
      </c>
      <c r="K1720" s="72">
        <v>29.431000000000001</v>
      </c>
      <c r="L1720" s="72">
        <v>31.199000000000002</v>
      </c>
      <c r="M1720" s="72">
        <v>32.96</v>
      </c>
      <c r="N1720" s="72">
        <v>33.972000000000001</v>
      </c>
      <c r="O1720" s="72">
        <v>33.406999999999996</v>
      </c>
      <c r="P1720" s="72">
        <v>33.851999999999997</v>
      </c>
      <c r="Q1720" s="72">
        <v>32.713000000000001</v>
      </c>
      <c r="R1720" s="72">
        <v>33.366999999999997</v>
      </c>
      <c r="S1720" s="72">
        <v>34.188000000000002</v>
      </c>
      <c r="T1720" s="72">
        <v>33.747</v>
      </c>
      <c r="U1720" s="72">
        <v>30.954999999999998</v>
      </c>
      <c r="V1720" s="72">
        <v>21.07</v>
      </c>
      <c r="W1720" s="72">
        <v>12.365</v>
      </c>
      <c r="X1720" s="72">
        <v>7.6369999999999996</v>
      </c>
      <c r="Y1720" s="72">
        <v>3.004</v>
      </c>
      <c r="Z1720" s="72">
        <v>1.06</v>
      </c>
      <c r="AA1720" s="72">
        <v>0.21099999999999999</v>
      </c>
      <c r="AB1720" s="4">
        <v>5.0000000000000001E-3</v>
      </c>
      <c r="AD1720" s="1">
        <f t="shared" si="26"/>
        <v>24.281999999999996</v>
      </c>
    </row>
    <row r="1721" spans="1:30" x14ac:dyDescent="0.3">
      <c r="A1721" s="65">
        <v>1720</v>
      </c>
      <c r="B1721" s="66" t="s">
        <v>323</v>
      </c>
      <c r="C1721" s="69" t="s">
        <v>140</v>
      </c>
      <c r="D1721" s="71"/>
      <c r="E1721" s="71">
        <v>64</v>
      </c>
      <c r="F1721" s="71">
        <v>2060</v>
      </c>
      <c r="G1721" s="72">
        <v>25.164999999999999</v>
      </c>
      <c r="H1721" s="72">
        <v>26.091000000000001</v>
      </c>
      <c r="I1721" s="72">
        <v>26.800999999999998</v>
      </c>
      <c r="J1721" s="72">
        <v>27.353999999999999</v>
      </c>
      <c r="K1721" s="72">
        <v>28.077000000000002</v>
      </c>
      <c r="L1721" s="72">
        <v>29.27</v>
      </c>
      <c r="M1721" s="72">
        <v>30.937999999999999</v>
      </c>
      <c r="N1721" s="72">
        <v>32.567999999999998</v>
      </c>
      <c r="O1721" s="72">
        <v>33.441000000000003</v>
      </c>
      <c r="P1721" s="72">
        <v>32.750999999999998</v>
      </c>
      <c r="Q1721" s="72">
        <v>33.024000000000001</v>
      </c>
      <c r="R1721" s="72">
        <v>31.704000000000001</v>
      </c>
      <c r="S1721" s="72">
        <v>32.020000000000003</v>
      </c>
      <c r="T1721" s="72">
        <v>32.283000000000001</v>
      </c>
      <c r="U1721" s="72">
        <v>30.975999999999999</v>
      </c>
      <c r="V1721" s="72">
        <v>27.065000000000001</v>
      </c>
      <c r="W1721" s="72">
        <v>16.904</v>
      </c>
      <c r="X1721" s="72">
        <v>8.67</v>
      </c>
      <c r="Y1721" s="72">
        <v>4.3860000000000001</v>
      </c>
      <c r="Z1721" s="72">
        <v>1.2809999999999999</v>
      </c>
      <c r="AA1721" s="72">
        <v>0.31</v>
      </c>
      <c r="AB1721" s="4">
        <v>7.0000000000000001E-3</v>
      </c>
      <c r="AD1721" s="1">
        <f t="shared" si="26"/>
        <v>31.557999999999996</v>
      </c>
    </row>
    <row r="1722" spans="1:30" x14ac:dyDescent="0.3">
      <c r="A1722" s="65">
        <v>1721</v>
      </c>
      <c r="B1722" s="66" t="s">
        <v>323</v>
      </c>
      <c r="C1722" s="69" t="s">
        <v>140</v>
      </c>
      <c r="D1722" s="71"/>
      <c r="E1722" s="71">
        <v>64</v>
      </c>
      <c r="F1722" s="71">
        <v>2065</v>
      </c>
      <c r="G1722" s="72">
        <v>24.135000000000002</v>
      </c>
      <c r="H1722" s="72">
        <v>25.088000000000001</v>
      </c>
      <c r="I1722" s="72">
        <v>26.007000000000001</v>
      </c>
      <c r="J1722" s="72">
        <v>26.728000000000002</v>
      </c>
      <c r="K1722" s="72">
        <v>27.260999999999999</v>
      </c>
      <c r="L1722" s="72">
        <v>27.934000000000001</v>
      </c>
      <c r="M1722" s="72">
        <v>29.039000000000001</v>
      </c>
      <c r="N1722" s="72">
        <v>30.594000000000001</v>
      </c>
      <c r="O1722" s="72">
        <v>32.093000000000004</v>
      </c>
      <c r="P1722" s="72">
        <v>32.823</v>
      </c>
      <c r="Q1722" s="72">
        <v>31.995999999999999</v>
      </c>
      <c r="R1722" s="72">
        <v>32.064999999999998</v>
      </c>
      <c r="S1722" s="72">
        <v>30.5</v>
      </c>
      <c r="T1722" s="72">
        <v>30.338000000000001</v>
      </c>
      <c r="U1722" s="72">
        <v>29.776</v>
      </c>
      <c r="V1722" s="72">
        <v>27.276</v>
      </c>
      <c r="W1722" s="72">
        <v>21.934000000000001</v>
      </c>
      <c r="X1722" s="72">
        <v>12.01</v>
      </c>
      <c r="Y1722" s="72">
        <v>5.0579999999999998</v>
      </c>
      <c r="Z1722" s="72">
        <v>1.9059999999999999</v>
      </c>
      <c r="AA1722" s="72">
        <v>0.39200000000000002</v>
      </c>
      <c r="AB1722" s="4">
        <v>8.9999999999999993E-3</v>
      </c>
      <c r="AD1722" s="1">
        <f t="shared" si="26"/>
        <v>41.309000000000005</v>
      </c>
    </row>
    <row r="1723" spans="1:30" x14ac:dyDescent="0.3">
      <c r="A1723" s="65">
        <v>1722</v>
      </c>
      <c r="B1723" s="66" t="s">
        <v>323</v>
      </c>
      <c r="C1723" s="69" t="s">
        <v>140</v>
      </c>
      <c r="D1723" s="71"/>
      <c r="E1723" s="71">
        <v>64</v>
      </c>
      <c r="F1723" s="71">
        <v>2070</v>
      </c>
      <c r="G1723" s="72">
        <v>23.32</v>
      </c>
      <c r="H1723" s="72">
        <v>24.067</v>
      </c>
      <c r="I1723" s="72">
        <v>25.013000000000002</v>
      </c>
      <c r="J1723" s="72">
        <v>25.943000000000001</v>
      </c>
      <c r="K1723" s="72">
        <v>26.641999999999999</v>
      </c>
      <c r="L1723" s="72">
        <v>27.13</v>
      </c>
      <c r="M1723" s="72">
        <v>27.727</v>
      </c>
      <c r="N1723" s="72">
        <v>28.736999999999998</v>
      </c>
      <c r="O1723" s="72">
        <v>30.175000000000001</v>
      </c>
      <c r="P1723" s="72">
        <v>31.535</v>
      </c>
      <c r="Q1723" s="72">
        <v>32.113</v>
      </c>
      <c r="R1723" s="72">
        <v>31.123999999999999</v>
      </c>
      <c r="S1723" s="72">
        <v>30.922999999999998</v>
      </c>
      <c r="T1723" s="72">
        <v>28.995000000000001</v>
      </c>
      <c r="U1723" s="72">
        <v>28.114999999999998</v>
      </c>
      <c r="V1723" s="72">
        <v>26.399000000000001</v>
      </c>
      <c r="W1723" s="72">
        <v>22.318999999999999</v>
      </c>
      <c r="X1723" s="72">
        <v>15.789</v>
      </c>
      <c r="Y1723" s="72">
        <v>7.12</v>
      </c>
      <c r="Z1723" s="72">
        <v>2.234</v>
      </c>
      <c r="AA1723" s="72">
        <v>0.57299999999999995</v>
      </c>
      <c r="AB1723" s="4">
        <v>8.0000000000000002E-3</v>
      </c>
      <c r="AD1723" s="1">
        <f t="shared" si="26"/>
        <v>48.042999999999999</v>
      </c>
    </row>
    <row r="1724" spans="1:30" x14ac:dyDescent="0.3">
      <c r="A1724" s="65">
        <v>1723</v>
      </c>
      <c r="B1724" s="66" t="s">
        <v>323</v>
      </c>
      <c r="C1724" s="69" t="s">
        <v>140</v>
      </c>
      <c r="D1724" s="71"/>
      <c r="E1724" s="71">
        <v>64</v>
      </c>
      <c r="F1724" s="71">
        <v>2075</v>
      </c>
      <c r="G1724" s="72">
        <v>22.757000000000001</v>
      </c>
      <c r="H1724" s="72">
        <v>23.259</v>
      </c>
      <c r="I1724" s="72">
        <v>24.004000000000001</v>
      </c>
      <c r="J1724" s="72">
        <v>24.954000000000001</v>
      </c>
      <c r="K1724" s="72">
        <v>25.867000000000001</v>
      </c>
      <c r="L1724" s="72">
        <v>26.521000000000001</v>
      </c>
      <c r="M1724" s="72">
        <v>26.943000000000001</v>
      </c>
      <c r="N1724" s="72">
        <v>27.456</v>
      </c>
      <c r="O1724" s="72">
        <v>28.367000000000001</v>
      </c>
      <c r="P1724" s="72">
        <v>29.683</v>
      </c>
      <c r="Q1724" s="72">
        <v>30.896999999999998</v>
      </c>
      <c r="R1724" s="72">
        <v>31.295999999999999</v>
      </c>
      <c r="S1724" s="72">
        <v>30.087</v>
      </c>
      <c r="T1724" s="72">
        <v>29.495999999999999</v>
      </c>
      <c r="U1724" s="72">
        <v>27.003</v>
      </c>
      <c r="V1724" s="72">
        <v>25.11</v>
      </c>
      <c r="W1724" s="72">
        <v>21.838999999999999</v>
      </c>
      <c r="X1724" s="72">
        <v>16.311</v>
      </c>
      <c r="Y1724" s="72">
        <v>9.5389999999999997</v>
      </c>
      <c r="Z1724" s="72">
        <v>3.2160000000000002</v>
      </c>
      <c r="AA1724" s="72">
        <v>0.71199999999999997</v>
      </c>
      <c r="AB1724" s="4" t="s">
        <v>291</v>
      </c>
      <c r="AD1724" s="1">
        <f t="shared" si="26"/>
        <v>51.617000000000004</v>
      </c>
    </row>
    <row r="1725" spans="1:30" x14ac:dyDescent="0.3">
      <c r="A1725" s="65">
        <v>1724</v>
      </c>
      <c r="B1725" s="66" t="s">
        <v>323</v>
      </c>
      <c r="C1725" s="69" t="s">
        <v>140</v>
      </c>
      <c r="D1725" s="71"/>
      <c r="E1725" s="71">
        <v>64</v>
      </c>
      <c r="F1725" s="71">
        <v>2080</v>
      </c>
      <c r="G1725" s="72">
        <v>22.317</v>
      </c>
      <c r="H1725" s="72">
        <v>22.704000000000001</v>
      </c>
      <c r="I1725" s="72">
        <v>23.202000000000002</v>
      </c>
      <c r="J1725" s="72">
        <v>23.952000000000002</v>
      </c>
      <c r="K1725" s="72">
        <v>24.887</v>
      </c>
      <c r="L1725" s="72">
        <v>25.759</v>
      </c>
      <c r="M1725" s="72">
        <v>26.353999999999999</v>
      </c>
      <c r="N1725" s="72">
        <v>26.698</v>
      </c>
      <c r="O1725" s="72">
        <v>27.129000000000001</v>
      </c>
      <c r="P1725" s="72">
        <v>27.936</v>
      </c>
      <c r="Q1725" s="72">
        <v>29.120999999999999</v>
      </c>
      <c r="R1725" s="72">
        <v>30.163</v>
      </c>
      <c r="S1725" s="72">
        <v>30.323</v>
      </c>
      <c r="T1725" s="72">
        <v>28.792999999999999</v>
      </c>
      <c r="U1725" s="72">
        <v>27.603999999999999</v>
      </c>
      <c r="V1725" s="72">
        <v>24.292000000000002</v>
      </c>
      <c r="W1725" s="72">
        <v>20.997</v>
      </c>
      <c r="X1725" s="72">
        <v>16.199000000000002</v>
      </c>
      <c r="Y1725" s="72">
        <v>10.042999999999999</v>
      </c>
      <c r="Z1725" s="72">
        <v>4.4050000000000002</v>
      </c>
      <c r="AA1725" s="72">
        <v>1.012</v>
      </c>
      <c r="AB1725" s="4" t="s">
        <v>291</v>
      </c>
      <c r="AD1725" s="1">
        <f t="shared" si="26"/>
        <v>52.655999999999999</v>
      </c>
    </row>
    <row r="1726" spans="1:30" x14ac:dyDescent="0.3">
      <c r="A1726" s="65">
        <v>1725</v>
      </c>
      <c r="B1726" s="66" t="s">
        <v>323</v>
      </c>
      <c r="C1726" s="69" t="s">
        <v>140</v>
      </c>
      <c r="D1726" s="71"/>
      <c r="E1726" s="71">
        <v>64</v>
      </c>
      <c r="F1726" s="71">
        <v>2085</v>
      </c>
      <c r="G1726" s="72">
        <v>21.835000000000001</v>
      </c>
      <c r="H1726" s="72">
        <v>22.268999999999998</v>
      </c>
      <c r="I1726" s="72">
        <v>22.655000000000001</v>
      </c>
      <c r="J1726" s="72">
        <v>23.157</v>
      </c>
      <c r="K1726" s="72">
        <v>23.893000000000001</v>
      </c>
      <c r="L1726" s="72">
        <v>24.792000000000002</v>
      </c>
      <c r="M1726" s="72">
        <v>25.605</v>
      </c>
      <c r="N1726" s="72">
        <v>26.129000000000001</v>
      </c>
      <c r="O1726" s="72">
        <v>26.4</v>
      </c>
      <c r="P1726" s="72">
        <v>26.742000000000001</v>
      </c>
      <c r="Q1726" s="72">
        <v>27.443999999999999</v>
      </c>
      <c r="R1726" s="72">
        <v>28.475000000000001</v>
      </c>
      <c r="S1726" s="72">
        <v>29.29</v>
      </c>
      <c r="T1726" s="72">
        <v>29.109000000000002</v>
      </c>
      <c r="U1726" s="72">
        <v>27.07</v>
      </c>
      <c r="V1726" s="72">
        <v>25.001999999999999</v>
      </c>
      <c r="W1726" s="72">
        <v>20.52</v>
      </c>
      <c r="X1726" s="72">
        <v>15.8</v>
      </c>
      <c r="Y1726" s="72">
        <v>10.16</v>
      </c>
      <c r="Z1726" s="72">
        <v>4.7409999999999997</v>
      </c>
      <c r="AA1726" s="72">
        <v>1.4179999999999999</v>
      </c>
      <c r="AB1726" s="4" t="s">
        <v>291</v>
      </c>
      <c r="AD1726" s="1">
        <f t="shared" si="26"/>
        <v>52.639000000000003</v>
      </c>
    </row>
    <row r="1727" spans="1:30" x14ac:dyDescent="0.3">
      <c r="A1727" s="65">
        <v>1726</v>
      </c>
      <c r="B1727" s="66" t="s">
        <v>323</v>
      </c>
      <c r="C1727" s="69" t="s">
        <v>140</v>
      </c>
      <c r="D1727" s="71"/>
      <c r="E1727" s="71">
        <v>64</v>
      </c>
      <c r="F1727" s="71">
        <v>2090</v>
      </c>
      <c r="G1727" s="72">
        <v>21.248000000000001</v>
      </c>
      <c r="H1727" s="72">
        <v>21.795000000000002</v>
      </c>
      <c r="I1727" s="72">
        <v>22.225000000000001</v>
      </c>
      <c r="J1727" s="72">
        <v>22.614000000000001</v>
      </c>
      <c r="K1727" s="72">
        <v>23.103999999999999</v>
      </c>
      <c r="L1727" s="72">
        <v>23.806999999999999</v>
      </c>
      <c r="M1727" s="72">
        <v>24.655000000000001</v>
      </c>
      <c r="N1727" s="72">
        <v>25.402999999999999</v>
      </c>
      <c r="O1727" s="72">
        <v>25.855</v>
      </c>
      <c r="P1727" s="72">
        <v>26.048999999999999</v>
      </c>
      <c r="Q1727" s="72">
        <v>26.300999999999998</v>
      </c>
      <c r="R1727" s="72">
        <v>26.873999999999999</v>
      </c>
      <c r="S1727" s="72">
        <v>27.709</v>
      </c>
      <c r="T1727" s="72">
        <v>28.198</v>
      </c>
      <c r="U1727" s="72">
        <v>27.481999999999999</v>
      </c>
      <c r="V1727" s="72">
        <v>24.672000000000001</v>
      </c>
      <c r="W1727" s="72">
        <v>21.323</v>
      </c>
      <c r="X1727" s="72">
        <v>15.651</v>
      </c>
      <c r="Y1727" s="72">
        <v>10.084</v>
      </c>
      <c r="Z1727" s="72">
        <v>4.8970000000000002</v>
      </c>
      <c r="AA1727" s="72">
        <v>1.637</v>
      </c>
      <c r="AB1727" s="4" t="s">
        <v>291</v>
      </c>
      <c r="AD1727" s="1">
        <f t="shared" si="26"/>
        <v>53.592000000000006</v>
      </c>
    </row>
    <row r="1728" spans="1:30" x14ac:dyDescent="0.3">
      <c r="A1728" s="65">
        <v>1727</v>
      </c>
      <c r="B1728" s="66" t="s">
        <v>323</v>
      </c>
      <c r="C1728" s="69" t="s">
        <v>140</v>
      </c>
      <c r="D1728" s="71"/>
      <c r="E1728" s="71">
        <v>64</v>
      </c>
      <c r="F1728" s="71">
        <v>2095</v>
      </c>
      <c r="G1728" s="72">
        <v>20.626000000000001</v>
      </c>
      <c r="H1728" s="72">
        <v>21.212</v>
      </c>
      <c r="I1728" s="72">
        <v>21.754999999999999</v>
      </c>
      <c r="J1728" s="72">
        <v>22.19</v>
      </c>
      <c r="K1728" s="72">
        <v>22.565999999999999</v>
      </c>
      <c r="L1728" s="72">
        <v>23.027000000000001</v>
      </c>
      <c r="M1728" s="72">
        <v>23.684999999999999</v>
      </c>
      <c r="N1728" s="72">
        <v>24.471</v>
      </c>
      <c r="O1728" s="72">
        <v>25.154</v>
      </c>
      <c r="P1728" s="72">
        <v>25.533999999999999</v>
      </c>
      <c r="Q1728" s="72">
        <v>25.645</v>
      </c>
      <c r="R1728" s="72">
        <v>25.792000000000002</v>
      </c>
      <c r="S1728" s="72">
        <v>26.199000000000002</v>
      </c>
      <c r="T1728" s="72">
        <v>26.742999999999999</v>
      </c>
      <c r="U1728" s="72">
        <v>26.721</v>
      </c>
      <c r="V1728" s="72">
        <v>25.19</v>
      </c>
      <c r="W1728" s="72">
        <v>21.224</v>
      </c>
      <c r="X1728" s="72">
        <v>16.466999999999999</v>
      </c>
      <c r="Y1728" s="72">
        <v>10.154</v>
      </c>
      <c r="Z1728" s="72">
        <v>4.9569999999999999</v>
      </c>
      <c r="AA1728" s="72">
        <v>1.7629999999999999</v>
      </c>
      <c r="AB1728" s="4" t="s">
        <v>291</v>
      </c>
      <c r="AD1728" s="1">
        <f t="shared" si="26"/>
        <v>54.564999999999998</v>
      </c>
    </row>
    <row r="1729" spans="1:30" x14ac:dyDescent="0.3">
      <c r="A1729" s="65">
        <v>1728</v>
      </c>
      <c r="B1729" s="66" t="s">
        <v>323</v>
      </c>
      <c r="C1729" s="69" t="s">
        <v>140</v>
      </c>
      <c r="D1729" s="71"/>
      <c r="E1729" s="71">
        <v>64</v>
      </c>
      <c r="F1729" s="71">
        <v>2100</v>
      </c>
      <c r="G1729" s="72">
        <v>20.082999999999998</v>
      </c>
      <c r="H1729" s="72">
        <v>20.594000000000001</v>
      </c>
      <c r="I1729" s="72">
        <v>21.177</v>
      </c>
      <c r="J1729" s="72">
        <v>21.722999999999999</v>
      </c>
      <c r="K1729" s="72">
        <v>22.143999999999998</v>
      </c>
      <c r="L1729" s="72">
        <v>22.495000000000001</v>
      </c>
      <c r="M1729" s="72">
        <v>22.916</v>
      </c>
      <c r="N1729" s="72">
        <v>23.52</v>
      </c>
      <c r="O1729" s="72">
        <v>24.245000000000001</v>
      </c>
      <c r="P1729" s="72">
        <v>24.86</v>
      </c>
      <c r="Q1729" s="72">
        <v>25.166</v>
      </c>
      <c r="R1729" s="72">
        <v>25.183</v>
      </c>
      <c r="S1729" s="72">
        <v>25.187000000000001</v>
      </c>
      <c r="T1729" s="72">
        <v>25.347999999999999</v>
      </c>
      <c r="U1729" s="72">
        <v>25.436</v>
      </c>
      <c r="V1729" s="72">
        <v>24.629000000000001</v>
      </c>
      <c r="W1729" s="72">
        <v>21.853999999999999</v>
      </c>
      <c r="X1729" s="72">
        <v>16.591999999999999</v>
      </c>
      <c r="Y1729" s="72">
        <v>10.856999999999999</v>
      </c>
      <c r="Z1729" s="72">
        <v>5.09</v>
      </c>
      <c r="AA1729" s="72">
        <v>1.84</v>
      </c>
      <c r="AB1729" s="4" t="s">
        <v>291</v>
      </c>
      <c r="AD1729" s="1">
        <f t="shared" si="26"/>
        <v>56.233000000000004</v>
      </c>
    </row>
    <row r="1730" spans="1:30" x14ac:dyDescent="0.3">
      <c r="A1730" s="65">
        <v>1729</v>
      </c>
      <c r="B1730" s="66" t="s">
        <v>323</v>
      </c>
      <c r="C1730" s="69" t="s">
        <v>141</v>
      </c>
      <c r="D1730" s="71"/>
      <c r="E1730" s="71">
        <v>356</v>
      </c>
      <c r="F1730" s="71">
        <v>2015</v>
      </c>
      <c r="G1730" s="72">
        <v>63904.550999999999</v>
      </c>
      <c r="H1730" s="72">
        <v>66950.838000000003</v>
      </c>
      <c r="I1730" s="72">
        <v>66885.904999999999</v>
      </c>
      <c r="J1730" s="72">
        <v>64940.665999999997</v>
      </c>
      <c r="K1730" s="72">
        <v>62048.536999999997</v>
      </c>
      <c r="L1730" s="72">
        <v>58723.468000000001</v>
      </c>
      <c r="M1730" s="72">
        <v>54065.472999999998</v>
      </c>
      <c r="N1730" s="72">
        <v>47181.493999999999</v>
      </c>
      <c r="O1730" s="72">
        <v>41778.856</v>
      </c>
      <c r="P1730" s="72">
        <v>36542.712</v>
      </c>
      <c r="Q1730" s="72">
        <v>31897.492999999999</v>
      </c>
      <c r="R1730" s="72">
        <v>26879.698</v>
      </c>
      <c r="S1730" s="72">
        <v>21694.272000000001</v>
      </c>
      <c r="T1730" s="72">
        <v>14231.188</v>
      </c>
      <c r="U1730" s="72">
        <v>9641.6209999999992</v>
      </c>
      <c r="V1730" s="72">
        <v>6114.3230000000003</v>
      </c>
      <c r="W1730" s="72">
        <v>3241.174</v>
      </c>
      <c r="X1730" s="72">
        <v>1361.7470000000001</v>
      </c>
      <c r="Y1730" s="72">
        <v>396.21899999999999</v>
      </c>
      <c r="Z1730" s="72">
        <v>75.510000000000005</v>
      </c>
      <c r="AA1730" s="72">
        <v>8.5489999999999995</v>
      </c>
      <c r="AB1730" s="4" t="s">
        <v>291</v>
      </c>
      <c r="AD1730" s="1">
        <f t="shared" si="26"/>
        <v>5083.1990000000005</v>
      </c>
    </row>
    <row r="1731" spans="1:30" x14ac:dyDescent="0.3">
      <c r="A1731" s="65">
        <v>1730</v>
      </c>
      <c r="B1731" s="66" t="s">
        <v>323</v>
      </c>
      <c r="C1731" s="69" t="s">
        <v>141</v>
      </c>
      <c r="D1731" s="71"/>
      <c r="E1731" s="71">
        <v>356</v>
      </c>
      <c r="F1731" s="71">
        <v>2020</v>
      </c>
      <c r="G1731" s="72">
        <v>63686.277999999998</v>
      </c>
      <c r="H1731" s="72">
        <v>63320.716999999997</v>
      </c>
      <c r="I1731" s="72">
        <v>66587.035000000003</v>
      </c>
      <c r="J1731" s="72">
        <v>66495.111000000004</v>
      </c>
      <c r="K1731" s="72">
        <v>64339.053999999996</v>
      </c>
      <c r="L1731" s="72">
        <v>61287.146999999997</v>
      </c>
      <c r="M1731" s="72">
        <v>57894.468999999997</v>
      </c>
      <c r="N1731" s="72">
        <v>53116.684000000001</v>
      </c>
      <c r="O1731" s="72">
        <v>46121.231</v>
      </c>
      <c r="P1731" s="72">
        <v>40536.491000000002</v>
      </c>
      <c r="Q1731" s="72">
        <v>35036.769999999997</v>
      </c>
      <c r="R1731" s="72">
        <v>30009.036</v>
      </c>
      <c r="S1731" s="72">
        <v>24529.93</v>
      </c>
      <c r="T1731" s="72">
        <v>18821.883999999998</v>
      </c>
      <c r="U1731" s="72">
        <v>11422.591</v>
      </c>
      <c r="V1731" s="72">
        <v>6965.5590000000002</v>
      </c>
      <c r="W1731" s="72">
        <v>3851.3960000000002</v>
      </c>
      <c r="X1731" s="72">
        <v>1688.3050000000001</v>
      </c>
      <c r="Y1731" s="72">
        <v>537.4</v>
      </c>
      <c r="Z1731" s="72">
        <v>109.745</v>
      </c>
      <c r="AA1731" s="72">
        <v>13.96</v>
      </c>
      <c r="AB1731" s="4" t="s">
        <v>291</v>
      </c>
      <c r="AD1731" s="1">
        <f t="shared" ref="AD1731:AD1794" si="27">SUM(W1731:AB1731)</f>
        <v>6200.8059999999996</v>
      </c>
    </row>
    <row r="1732" spans="1:30" x14ac:dyDescent="0.3">
      <c r="A1732" s="65">
        <v>1731</v>
      </c>
      <c r="B1732" s="66" t="s">
        <v>323</v>
      </c>
      <c r="C1732" s="69" t="s">
        <v>141</v>
      </c>
      <c r="D1732" s="71"/>
      <c r="E1732" s="71">
        <v>356</v>
      </c>
      <c r="F1732" s="71">
        <v>2025</v>
      </c>
      <c r="G1732" s="72">
        <v>62861.847999999998</v>
      </c>
      <c r="H1732" s="72">
        <v>63205.337</v>
      </c>
      <c r="I1732" s="72">
        <v>63026.656000000003</v>
      </c>
      <c r="J1732" s="72">
        <v>66252.479999999996</v>
      </c>
      <c r="K1732" s="72">
        <v>65960.494999999995</v>
      </c>
      <c r="L1732" s="72">
        <v>63647.898000000001</v>
      </c>
      <c r="M1732" s="72">
        <v>60522.555999999997</v>
      </c>
      <c r="N1732" s="72">
        <v>56984.262999999999</v>
      </c>
      <c r="O1732" s="72">
        <v>52030.94</v>
      </c>
      <c r="P1732" s="72">
        <v>44846.622000000003</v>
      </c>
      <c r="Q1732" s="72">
        <v>38956.453999999998</v>
      </c>
      <c r="R1732" s="72">
        <v>33046.040999999997</v>
      </c>
      <c r="S1732" s="72">
        <v>27465.877</v>
      </c>
      <c r="T1732" s="72">
        <v>21361.669000000002</v>
      </c>
      <c r="U1732" s="72">
        <v>15184.505999999999</v>
      </c>
      <c r="V1732" s="72">
        <v>8305.08</v>
      </c>
      <c r="W1732" s="72">
        <v>4420.0770000000002</v>
      </c>
      <c r="X1732" s="72">
        <v>2022.4970000000001</v>
      </c>
      <c r="Y1732" s="72">
        <v>672.65499999999997</v>
      </c>
      <c r="Z1732" s="72">
        <v>150.477</v>
      </c>
      <c r="AA1732" s="72">
        <v>20.789000000000001</v>
      </c>
      <c r="AB1732" s="4">
        <v>0</v>
      </c>
      <c r="AD1732" s="1">
        <f t="shared" si="27"/>
        <v>7286.4949999999999</v>
      </c>
    </row>
    <row r="1733" spans="1:30" x14ac:dyDescent="0.3">
      <c r="A1733" s="65">
        <v>1732</v>
      </c>
      <c r="B1733" s="66" t="s">
        <v>323</v>
      </c>
      <c r="C1733" s="69" t="s">
        <v>141</v>
      </c>
      <c r="D1733" s="71"/>
      <c r="E1733" s="71">
        <v>356</v>
      </c>
      <c r="F1733" s="71">
        <v>2030</v>
      </c>
      <c r="G1733" s="72">
        <v>61532.625</v>
      </c>
      <c r="H1733" s="72">
        <v>62450.618999999999</v>
      </c>
      <c r="I1733" s="72">
        <v>62939.356</v>
      </c>
      <c r="J1733" s="72">
        <v>62726.970999999998</v>
      </c>
      <c r="K1733" s="72">
        <v>65755.202000000005</v>
      </c>
      <c r="L1733" s="72">
        <v>65303.701999999997</v>
      </c>
      <c r="M1733" s="72">
        <v>62913.985000000001</v>
      </c>
      <c r="N1733" s="72">
        <v>59644.368999999999</v>
      </c>
      <c r="O1733" s="72">
        <v>55903.186000000002</v>
      </c>
      <c r="P1733" s="72">
        <v>50680.438000000002</v>
      </c>
      <c r="Q1733" s="72">
        <v>43180.701999999997</v>
      </c>
      <c r="R1733" s="72">
        <v>36821.218000000001</v>
      </c>
      <c r="S1733" s="72">
        <v>30320.22</v>
      </c>
      <c r="T1733" s="72">
        <v>23994.420999999998</v>
      </c>
      <c r="U1733" s="72">
        <v>17306.168000000001</v>
      </c>
      <c r="V1733" s="72">
        <v>11098.183999999999</v>
      </c>
      <c r="W1733" s="72">
        <v>5300.0159999999996</v>
      </c>
      <c r="X1733" s="72">
        <v>2333.953</v>
      </c>
      <c r="Y1733" s="72">
        <v>810.33399999999995</v>
      </c>
      <c r="Z1733" s="72">
        <v>189.31200000000001</v>
      </c>
      <c r="AA1733" s="72">
        <v>28.954000000000001</v>
      </c>
      <c r="AB1733" s="4">
        <v>1E-3</v>
      </c>
      <c r="AD1733" s="1">
        <f t="shared" si="27"/>
        <v>8662.57</v>
      </c>
    </row>
    <row r="1734" spans="1:30" x14ac:dyDescent="0.3">
      <c r="A1734" s="65">
        <v>1733</v>
      </c>
      <c r="B1734" s="66" t="s">
        <v>323</v>
      </c>
      <c r="C1734" s="69" t="s">
        <v>141</v>
      </c>
      <c r="D1734" s="71"/>
      <c r="E1734" s="71">
        <v>356</v>
      </c>
      <c r="F1734" s="71">
        <v>2035</v>
      </c>
      <c r="G1734" s="72">
        <v>59233.53</v>
      </c>
      <c r="H1734" s="72">
        <v>61172.25</v>
      </c>
      <c r="I1734" s="72">
        <v>62200.059000000001</v>
      </c>
      <c r="J1734" s="72">
        <v>62651.58</v>
      </c>
      <c r="K1734" s="72">
        <v>62264.79</v>
      </c>
      <c r="L1734" s="72">
        <v>65122.114000000001</v>
      </c>
      <c r="M1734" s="72">
        <v>64581.419000000002</v>
      </c>
      <c r="N1734" s="72">
        <v>62042.33</v>
      </c>
      <c r="O1734" s="72">
        <v>58564.934999999998</v>
      </c>
      <c r="P1734" s="72">
        <v>54517.531000000003</v>
      </c>
      <c r="Q1734" s="72">
        <v>48879.635000000002</v>
      </c>
      <c r="R1734" s="72">
        <v>40911.035000000003</v>
      </c>
      <c r="S1734" s="72">
        <v>33903.296999999999</v>
      </c>
      <c r="T1734" s="72">
        <v>26631.062999999998</v>
      </c>
      <c r="U1734" s="72">
        <v>19589.444</v>
      </c>
      <c r="V1734" s="72">
        <v>12769.732</v>
      </c>
      <c r="W1734" s="72">
        <v>7150.6629999999996</v>
      </c>
      <c r="X1734" s="72">
        <v>2818.268</v>
      </c>
      <c r="Y1734" s="72">
        <v>936.80200000000002</v>
      </c>
      <c r="Z1734" s="72">
        <v>226.245</v>
      </c>
      <c r="AA1734" s="72">
        <v>36.286999999999999</v>
      </c>
      <c r="AB1734" s="4">
        <v>1E-3</v>
      </c>
      <c r="AD1734" s="1">
        <f t="shared" si="27"/>
        <v>11168.266000000001</v>
      </c>
    </row>
    <row r="1735" spans="1:30" x14ac:dyDescent="0.3">
      <c r="A1735" s="65">
        <v>1734</v>
      </c>
      <c r="B1735" s="66" t="s">
        <v>323</v>
      </c>
      <c r="C1735" s="69" t="s">
        <v>141</v>
      </c>
      <c r="D1735" s="71"/>
      <c r="E1735" s="71">
        <v>356</v>
      </c>
      <c r="F1735" s="71">
        <v>2040</v>
      </c>
      <c r="G1735" s="72">
        <v>56489.023000000001</v>
      </c>
      <c r="H1735" s="72">
        <v>58910.748</v>
      </c>
      <c r="I1735" s="72">
        <v>60936.451999999997</v>
      </c>
      <c r="J1735" s="72">
        <v>61924.983</v>
      </c>
      <c r="K1735" s="72">
        <v>62204.792999999998</v>
      </c>
      <c r="L1735" s="72">
        <v>61677.300999999999</v>
      </c>
      <c r="M1735" s="72">
        <v>64429.411999999997</v>
      </c>
      <c r="N1735" s="72">
        <v>63728.589</v>
      </c>
      <c r="O1735" s="72">
        <v>60974.184000000001</v>
      </c>
      <c r="P1735" s="72">
        <v>57179.732000000004</v>
      </c>
      <c r="Q1735" s="72">
        <v>52664.834999999999</v>
      </c>
      <c r="R1735" s="72">
        <v>46416.536999999997</v>
      </c>
      <c r="S1735" s="72">
        <v>37794.771000000001</v>
      </c>
      <c r="T1735" s="72">
        <v>29928.644</v>
      </c>
      <c r="U1735" s="72">
        <v>21899.439999999999</v>
      </c>
      <c r="V1735" s="72">
        <v>14584.352999999999</v>
      </c>
      <c r="W1735" s="72">
        <v>8303.2080000000005</v>
      </c>
      <c r="X1735" s="72">
        <v>3828.77</v>
      </c>
      <c r="Y1735" s="72">
        <v>1133.817</v>
      </c>
      <c r="Z1735" s="72">
        <v>259.88799999999998</v>
      </c>
      <c r="AA1735" s="72">
        <v>42.991999999999997</v>
      </c>
      <c r="AB1735" s="4">
        <v>1E-3</v>
      </c>
      <c r="AD1735" s="1">
        <f t="shared" si="27"/>
        <v>13568.676000000003</v>
      </c>
    </row>
    <row r="1736" spans="1:30" x14ac:dyDescent="0.3">
      <c r="A1736" s="65">
        <v>1735</v>
      </c>
      <c r="B1736" s="66" t="s">
        <v>323</v>
      </c>
      <c r="C1736" s="69" t="s">
        <v>141</v>
      </c>
      <c r="D1736" s="71"/>
      <c r="E1736" s="71">
        <v>356</v>
      </c>
      <c r="F1736" s="71">
        <v>2045</v>
      </c>
      <c r="G1736" s="72">
        <v>54234.606</v>
      </c>
      <c r="H1736" s="72">
        <v>56202.199000000001</v>
      </c>
      <c r="I1736" s="72">
        <v>58691.290999999997</v>
      </c>
      <c r="J1736" s="72">
        <v>60675.178999999996</v>
      </c>
      <c r="K1736" s="72">
        <v>61498.466</v>
      </c>
      <c r="L1736" s="72">
        <v>61640.71</v>
      </c>
      <c r="M1736" s="72">
        <v>61043.591999999997</v>
      </c>
      <c r="N1736" s="72">
        <v>63622.779000000002</v>
      </c>
      <c r="O1736" s="72">
        <v>62691.77</v>
      </c>
      <c r="P1736" s="72">
        <v>59608.118999999999</v>
      </c>
      <c r="Q1736" s="72">
        <v>55331.707000000002</v>
      </c>
      <c r="R1736" s="72">
        <v>50133.053999999996</v>
      </c>
      <c r="S1736" s="72">
        <v>43033.915999999997</v>
      </c>
      <c r="T1736" s="72">
        <v>33543.597999999998</v>
      </c>
      <c r="U1736" s="72">
        <v>24801.191999999999</v>
      </c>
      <c r="V1736" s="72">
        <v>16464.120999999999</v>
      </c>
      <c r="W1736" s="72">
        <v>9582.7860000000001</v>
      </c>
      <c r="X1736" s="72">
        <v>4486.049</v>
      </c>
      <c r="Y1736" s="72">
        <v>1548.89</v>
      </c>
      <c r="Z1736" s="72">
        <v>314.04500000000002</v>
      </c>
      <c r="AA1736" s="72">
        <v>49.057000000000002</v>
      </c>
      <c r="AB1736" s="4">
        <v>1E-3</v>
      </c>
      <c r="AD1736" s="1">
        <f t="shared" si="27"/>
        <v>15980.828</v>
      </c>
    </row>
    <row r="1737" spans="1:30" x14ac:dyDescent="0.3">
      <c r="A1737" s="65">
        <v>1736</v>
      </c>
      <c r="B1737" s="66" t="s">
        <v>323</v>
      </c>
      <c r="C1737" s="69" t="s">
        <v>141</v>
      </c>
      <c r="D1737" s="71"/>
      <c r="E1737" s="71">
        <v>356</v>
      </c>
      <c r="F1737" s="71">
        <v>2050</v>
      </c>
      <c r="G1737" s="72">
        <v>52641.688000000002</v>
      </c>
      <c r="H1737" s="72">
        <v>53977.069000000003</v>
      </c>
      <c r="I1737" s="72">
        <v>55998.525999999998</v>
      </c>
      <c r="J1737" s="72">
        <v>58446.34</v>
      </c>
      <c r="K1737" s="72">
        <v>60270.838000000003</v>
      </c>
      <c r="L1737" s="72">
        <v>60962.940999999999</v>
      </c>
      <c r="M1737" s="72">
        <v>61038.093999999997</v>
      </c>
      <c r="N1737" s="72">
        <v>60316.94</v>
      </c>
      <c r="O1737" s="72">
        <v>62648.624000000003</v>
      </c>
      <c r="P1737" s="72">
        <v>61366.142999999996</v>
      </c>
      <c r="Q1737" s="72">
        <v>57781.748</v>
      </c>
      <c r="R1737" s="72">
        <v>52798.822999999997</v>
      </c>
      <c r="S1737" s="72">
        <v>46642.019</v>
      </c>
      <c r="T1737" s="72">
        <v>38393.819000000003</v>
      </c>
      <c r="U1737" s="72">
        <v>28006.067999999999</v>
      </c>
      <c r="V1737" s="72">
        <v>18825.113000000001</v>
      </c>
      <c r="W1737" s="72">
        <v>10930.866</v>
      </c>
      <c r="X1737" s="72">
        <v>5224.8620000000001</v>
      </c>
      <c r="Y1737" s="72">
        <v>1825.598</v>
      </c>
      <c r="Z1737" s="72">
        <v>428.702</v>
      </c>
      <c r="AA1737" s="72">
        <v>58.22</v>
      </c>
      <c r="AB1737" s="4">
        <v>0</v>
      </c>
      <c r="AD1737" s="1">
        <f t="shared" si="27"/>
        <v>18468.248000000003</v>
      </c>
    </row>
    <row r="1738" spans="1:30" x14ac:dyDescent="0.3">
      <c r="A1738" s="65">
        <v>1737</v>
      </c>
      <c r="B1738" s="66" t="s">
        <v>323</v>
      </c>
      <c r="C1738" s="69" t="s">
        <v>141</v>
      </c>
      <c r="D1738" s="71"/>
      <c r="E1738" s="71">
        <v>356</v>
      </c>
      <c r="F1738" s="71">
        <v>2055</v>
      </c>
      <c r="G1738" s="72">
        <v>51113.315000000002</v>
      </c>
      <c r="H1738" s="72">
        <v>52412.894</v>
      </c>
      <c r="I1738" s="72">
        <v>53792.171000000002</v>
      </c>
      <c r="J1738" s="72">
        <v>55774.758000000002</v>
      </c>
      <c r="K1738" s="72">
        <v>58075.055</v>
      </c>
      <c r="L1738" s="72">
        <v>59774.896999999997</v>
      </c>
      <c r="M1738" s="72">
        <v>60403.334999999999</v>
      </c>
      <c r="N1738" s="72">
        <v>60360.271999999997</v>
      </c>
      <c r="O1738" s="72">
        <v>59451.142999999996</v>
      </c>
      <c r="P1738" s="72">
        <v>61404.936000000002</v>
      </c>
      <c r="Q1738" s="72">
        <v>59592.474999999999</v>
      </c>
      <c r="R1738" s="72">
        <v>55274.277999999998</v>
      </c>
      <c r="S1738" s="72">
        <v>49298.743000000002</v>
      </c>
      <c r="T1738" s="72">
        <v>41837.392999999996</v>
      </c>
      <c r="U1738" s="72">
        <v>32304.219000000001</v>
      </c>
      <c r="V1738" s="72">
        <v>21470.826000000001</v>
      </c>
      <c r="W1738" s="72">
        <v>12637.77</v>
      </c>
      <c r="X1738" s="72">
        <v>6021.1570000000002</v>
      </c>
      <c r="Y1738" s="72">
        <v>2142.1410000000001</v>
      </c>
      <c r="Z1738" s="72">
        <v>505.83600000000001</v>
      </c>
      <c r="AA1738" s="72">
        <v>77.376999999999995</v>
      </c>
      <c r="AB1738" s="4" t="s">
        <v>291</v>
      </c>
      <c r="AD1738" s="1">
        <f t="shared" si="27"/>
        <v>21384.280999999999</v>
      </c>
    </row>
    <row r="1739" spans="1:30" x14ac:dyDescent="0.3">
      <c r="A1739" s="65">
        <v>1738</v>
      </c>
      <c r="B1739" s="66" t="s">
        <v>323</v>
      </c>
      <c r="C1739" s="69" t="s">
        <v>141</v>
      </c>
      <c r="D1739" s="71"/>
      <c r="E1739" s="71">
        <v>356</v>
      </c>
      <c r="F1739" s="71">
        <v>2060</v>
      </c>
      <c r="G1739" s="72">
        <v>49405.762000000002</v>
      </c>
      <c r="H1739" s="72">
        <v>50909.368999999999</v>
      </c>
      <c r="I1739" s="72">
        <v>52243.373</v>
      </c>
      <c r="J1739" s="72">
        <v>53587.68</v>
      </c>
      <c r="K1739" s="72">
        <v>55436.41</v>
      </c>
      <c r="L1739" s="72">
        <v>57621.690999999999</v>
      </c>
      <c r="M1739" s="72">
        <v>59259.754999999997</v>
      </c>
      <c r="N1739" s="72">
        <v>59778.108</v>
      </c>
      <c r="O1739" s="72">
        <v>59553.853999999999</v>
      </c>
      <c r="P1739" s="72">
        <v>58344.686000000002</v>
      </c>
      <c r="Q1739" s="72">
        <v>59734.728000000003</v>
      </c>
      <c r="R1739" s="72">
        <v>57145.591999999997</v>
      </c>
      <c r="S1739" s="72">
        <v>51793.141000000003</v>
      </c>
      <c r="T1739" s="72">
        <v>44455.464999999997</v>
      </c>
      <c r="U1739" s="72">
        <v>35471.305999999997</v>
      </c>
      <c r="V1739" s="72">
        <v>25014.661</v>
      </c>
      <c r="W1739" s="72">
        <v>14578.418</v>
      </c>
      <c r="X1739" s="72">
        <v>7037.6580000000004</v>
      </c>
      <c r="Y1739" s="72">
        <v>2490.049</v>
      </c>
      <c r="Z1739" s="72">
        <v>595.17100000000005</v>
      </c>
      <c r="AA1739" s="72">
        <v>91.984999999999999</v>
      </c>
      <c r="AB1739" s="4" t="s">
        <v>291</v>
      </c>
      <c r="AD1739" s="1">
        <f t="shared" si="27"/>
        <v>24793.280999999999</v>
      </c>
    </row>
    <row r="1740" spans="1:30" x14ac:dyDescent="0.3">
      <c r="A1740" s="65">
        <v>1739</v>
      </c>
      <c r="B1740" s="66" t="s">
        <v>323</v>
      </c>
      <c r="C1740" s="69" t="s">
        <v>141</v>
      </c>
      <c r="D1740" s="71"/>
      <c r="E1740" s="71">
        <v>356</v>
      </c>
      <c r="F1740" s="71">
        <v>2065</v>
      </c>
      <c r="G1740" s="72">
        <v>47644.898999999998</v>
      </c>
      <c r="H1740" s="72">
        <v>49226.082000000002</v>
      </c>
      <c r="I1740" s="72">
        <v>50755.18</v>
      </c>
      <c r="J1740" s="72">
        <v>52056.178999999996</v>
      </c>
      <c r="K1740" s="72">
        <v>53280.182000000001</v>
      </c>
      <c r="L1740" s="72">
        <v>55027.254000000001</v>
      </c>
      <c r="M1740" s="72">
        <v>57157.436999999998</v>
      </c>
      <c r="N1740" s="72">
        <v>58692.205000000002</v>
      </c>
      <c r="O1740" s="72">
        <v>59040.108</v>
      </c>
      <c r="P1740" s="72">
        <v>58524.5</v>
      </c>
      <c r="Q1740" s="72">
        <v>56860.523000000001</v>
      </c>
      <c r="R1740" s="72">
        <v>57429.330999999998</v>
      </c>
      <c r="S1740" s="72">
        <v>53746.48</v>
      </c>
      <c r="T1740" s="72">
        <v>46967.139000000003</v>
      </c>
      <c r="U1740" s="72">
        <v>37996.508000000002</v>
      </c>
      <c r="V1740" s="72">
        <v>27762.608</v>
      </c>
      <c r="W1740" s="72">
        <v>17198.303</v>
      </c>
      <c r="X1740" s="72">
        <v>8220.9060000000009</v>
      </c>
      <c r="Y1740" s="72">
        <v>2942.163</v>
      </c>
      <c r="Z1740" s="72">
        <v>695.52</v>
      </c>
      <c r="AA1740" s="72">
        <v>107.76</v>
      </c>
      <c r="AB1740" s="4" t="s">
        <v>291</v>
      </c>
      <c r="AD1740" s="1">
        <f t="shared" si="27"/>
        <v>29164.652000000002</v>
      </c>
    </row>
    <row r="1741" spans="1:30" x14ac:dyDescent="0.3">
      <c r="A1741" s="65">
        <v>1740</v>
      </c>
      <c r="B1741" s="66" t="s">
        <v>323</v>
      </c>
      <c r="C1741" s="69" t="s">
        <v>141</v>
      </c>
      <c r="D1741" s="71"/>
      <c r="E1741" s="71">
        <v>356</v>
      </c>
      <c r="F1741" s="71">
        <v>2070</v>
      </c>
      <c r="G1741" s="72">
        <v>45935.828999999998</v>
      </c>
      <c r="H1741" s="72">
        <v>47486.112999999998</v>
      </c>
      <c r="I1741" s="72">
        <v>49086.478999999999</v>
      </c>
      <c r="J1741" s="72">
        <v>50584.148999999998</v>
      </c>
      <c r="K1741" s="72">
        <v>51775.107000000004</v>
      </c>
      <c r="L1741" s="72">
        <v>52910.413</v>
      </c>
      <c r="M1741" s="72">
        <v>54612.989000000001</v>
      </c>
      <c r="N1741" s="72">
        <v>56651.932999999997</v>
      </c>
      <c r="O1741" s="72">
        <v>58025.002999999997</v>
      </c>
      <c r="P1741" s="72">
        <v>58095.243999999999</v>
      </c>
      <c r="Q1741" s="72">
        <v>57136.741999999998</v>
      </c>
      <c r="R1741" s="72">
        <v>54799.260999999999</v>
      </c>
      <c r="S1741" s="72">
        <v>54204.11</v>
      </c>
      <c r="T1741" s="72">
        <v>48996.048000000003</v>
      </c>
      <c r="U1741" s="72">
        <v>40450.453000000001</v>
      </c>
      <c r="V1741" s="72">
        <v>30042.175999999999</v>
      </c>
      <c r="W1741" s="72">
        <v>19316.563999999998</v>
      </c>
      <c r="X1741" s="72">
        <v>9816.3310000000001</v>
      </c>
      <c r="Y1741" s="72">
        <v>3473.085</v>
      </c>
      <c r="Z1741" s="72">
        <v>826.04200000000003</v>
      </c>
      <c r="AA1741" s="72">
        <v>125.255</v>
      </c>
      <c r="AB1741" s="4" t="s">
        <v>291</v>
      </c>
      <c r="AD1741" s="1">
        <f t="shared" si="27"/>
        <v>33557.276999999995</v>
      </c>
    </row>
    <row r="1742" spans="1:30" x14ac:dyDescent="0.3">
      <c r="A1742" s="65">
        <v>1741</v>
      </c>
      <c r="B1742" s="66" t="s">
        <v>323</v>
      </c>
      <c r="C1742" s="69" t="s">
        <v>141</v>
      </c>
      <c r="D1742" s="71"/>
      <c r="E1742" s="71">
        <v>356</v>
      </c>
      <c r="F1742" s="71">
        <v>2075</v>
      </c>
      <c r="G1742" s="72">
        <v>44408.290999999997</v>
      </c>
      <c r="H1742" s="72">
        <v>45794.148000000001</v>
      </c>
      <c r="I1742" s="72">
        <v>47359.232000000004</v>
      </c>
      <c r="J1742" s="72">
        <v>48930.925999999999</v>
      </c>
      <c r="K1742" s="72">
        <v>50329.006000000001</v>
      </c>
      <c r="L1742" s="72">
        <v>51441.900999999998</v>
      </c>
      <c r="M1742" s="72">
        <v>52543.78</v>
      </c>
      <c r="N1742" s="72">
        <v>54172.862999999998</v>
      </c>
      <c r="O1742" s="72">
        <v>56067.124000000003</v>
      </c>
      <c r="P1742" s="72">
        <v>57177.411</v>
      </c>
      <c r="Q1742" s="72">
        <v>56826.381999999998</v>
      </c>
      <c r="R1742" s="72">
        <v>55213.322</v>
      </c>
      <c r="S1742" s="72">
        <v>51923.008000000002</v>
      </c>
      <c r="T1742" s="72">
        <v>49703.137999999999</v>
      </c>
      <c r="U1742" s="72">
        <v>42559.868000000002</v>
      </c>
      <c r="V1742" s="72">
        <v>32356.456999999999</v>
      </c>
      <c r="W1742" s="72">
        <v>21202.922999999999</v>
      </c>
      <c r="X1742" s="72">
        <v>11199.083000000001</v>
      </c>
      <c r="Y1742" s="72">
        <v>4212.0889999999999</v>
      </c>
      <c r="Z1742" s="72">
        <v>986.6</v>
      </c>
      <c r="AA1742" s="72">
        <v>148.24100000000001</v>
      </c>
      <c r="AB1742" s="4" t="s">
        <v>291</v>
      </c>
      <c r="AD1742" s="1">
        <f t="shared" si="27"/>
        <v>37748.936000000002</v>
      </c>
    </row>
    <row r="1743" spans="1:30" x14ac:dyDescent="0.3">
      <c r="A1743" s="65">
        <v>1742</v>
      </c>
      <c r="B1743" s="66" t="s">
        <v>323</v>
      </c>
      <c r="C1743" s="69" t="s">
        <v>141</v>
      </c>
      <c r="D1743" s="71"/>
      <c r="E1743" s="71">
        <v>356</v>
      </c>
      <c r="F1743" s="71">
        <v>2080</v>
      </c>
      <c r="G1743" s="72">
        <v>43078.279000000002</v>
      </c>
      <c r="H1743" s="72">
        <v>44280.945</v>
      </c>
      <c r="I1743" s="72">
        <v>45679.063000000002</v>
      </c>
      <c r="J1743" s="72">
        <v>47218.262999999999</v>
      </c>
      <c r="K1743" s="72">
        <v>48700.885000000002</v>
      </c>
      <c r="L1743" s="72">
        <v>50029.88</v>
      </c>
      <c r="M1743" s="72">
        <v>51116.158000000003</v>
      </c>
      <c r="N1743" s="72">
        <v>52159.713000000003</v>
      </c>
      <c r="O1743" s="72">
        <v>53667.826999999997</v>
      </c>
      <c r="P1743" s="72">
        <v>55322.620999999999</v>
      </c>
      <c r="Q1743" s="72">
        <v>56033.163</v>
      </c>
      <c r="R1743" s="72">
        <v>55058.048000000003</v>
      </c>
      <c r="S1743" s="72">
        <v>52517.010999999999</v>
      </c>
      <c r="T1743" s="72">
        <v>47887.82</v>
      </c>
      <c r="U1743" s="72">
        <v>43543.673000000003</v>
      </c>
      <c r="V1743" s="72">
        <v>34446.660000000003</v>
      </c>
      <c r="W1743" s="72">
        <v>23175.85</v>
      </c>
      <c r="X1743" s="72">
        <v>12500.558000000001</v>
      </c>
      <c r="Y1743" s="72">
        <v>4890.3050000000003</v>
      </c>
      <c r="Z1743" s="72">
        <v>1214.1780000000001</v>
      </c>
      <c r="AA1743" s="72">
        <v>177.251</v>
      </c>
      <c r="AB1743" s="4" t="s">
        <v>291</v>
      </c>
      <c r="AD1743" s="1">
        <f t="shared" si="27"/>
        <v>41958.141999999993</v>
      </c>
    </row>
    <row r="1744" spans="1:30" x14ac:dyDescent="0.3">
      <c r="A1744" s="65">
        <v>1743</v>
      </c>
      <c r="B1744" s="66" t="s">
        <v>323</v>
      </c>
      <c r="C1744" s="69" t="s">
        <v>141</v>
      </c>
      <c r="D1744" s="71"/>
      <c r="E1744" s="71">
        <v>356</v>
      </c>
      <c r="F1744" s="71">
        <v>2085</v>
      </c>
      <c r="G1744" s="72">
        <v>41866.298000000003</v>
      </c>
      <c r="H1744" s="72">
        <v>42963.614000000001</v>
      </c>
      <c r="I1744" s="72">
        <v>44177.120000000003</v>
      </c>
      <c r="J1744" s="72">
        <v>45552.135999999999</v>
      </c>
      <c r="K1744" s="72">
        <v>47012.108999999997</v>
      </c>
      <c r="L1744" s="72">
        <v>48434.313999999998</v>
      </c>
      <c r="M1744" s="72">
        <v>49741.781000000003</v>
      </c>
      <c r="N1744" s="72">
        <v>50779.767999999996</v>
      </c>
      <c r="O1744" s="72">
        <v>51722.451999999997</v>
      </c>
      <c r="P1744" s="72">
        <v>53023.114000000001</v>
      </c>
      <c r="Q1744" s="72">
        <v>54312.519</v>
      </c>
      <c r="R1744" s="72">
        <v>54428.114000000001</v>
      </c>
      <c r="S1744" s="72">
        <v>52565.930999999997</v>
      </c>
      <c r="T1744" s="72">
        <v>48710.802000000003</v>
      </c>
      <c r="U1744" s="72">
        <v>42305.885999999999</v>
      </c>
      <c r="V1744" s="72">
        <v>35657.212</v>
      </c>
      <c r="W1744" s="72">
        <v>25044.81</v>
      </c>
      <c r="X1744" s="72">
        <v>13904.8</v>
      </c>
      <c r="Y1744" s="72">
        <v>5563.6239999999998</v>
      </c>
      <c r="Z1744" s="72">
        <v>1434.2280000000001</v>
      </c>
      <c r="AA1744" s="72">
        <v>218.46799999999999</v>
      </c>
      <c r="AB1744" s="4" t="s">
        <v>291</v>
      </c>
      <c r="AD1744" s="1">
        <f t="shared" si="27"/>
        <v>46165.93</v>
      </c>
    </row>
    <row r="1745" spans="1:30" x14ac:dyDescent="0.3">
      <c r="A1745" s="65">
        <v>1744</v>
      </c>
      <c r="B1745" s="66" t="s">
        <v>323</v>
      </c>
      <c r="C1745" s="69" t="s">
        <v>141</v>
      </c>
      <c r="D1745" s="71"/>
      <c r="E1745" s="71">
        <v>356</v>
      </c>
      <c r="F1745" s="71">
        <v>2090</v>
      </c>
      <c r="G1745" s="72">
        <v>40599.131999999998</v>
      </c>
      <c r="H1745" s="72">
        <v>41762.930999999997</v>
      </c>
      <c r="I1745" s="72">
        <v>42870.127</v>
      </c>
      <c r="J1745" s="72">
        <v>44062.68</v>
      </c>
      <c r="K1745" s="72">
        <v>45367.966999999997</v>
      </c>
      <c r="L1745" s="72">
        <v>46775.63</v>
      </c>
      <c r="M1745" s="72">
        <v>48180.701000000001</v>
      </c>
      <c r="N1745" s="72">
        <v>49447.930999999997</v>
      </c>
      <c r="O1745" s="72">
        <v>50398.851000000002</v>
      </c>
      <c r="P1745" s="72">
        <v>51163.779000000002</v>
      </c>
      <c r="Q1745" s="72">
        <v>52146.309000000001</v>
      </c>
      <c r="R1745" s="72">
        <v>52892.559000000001</v>
      </c>
      <c r="S1745" s="72">
        <v>52166.428999999996</v>
      </c>
      <c r="T1745" s="72">
        <v>49047.805</v>
      </c>
      <c r="U1745" s="72">
        <v>43420.499000000003</v>
      </c>
      <c r="V1745" s="72">
        <v>35089.171999999999</v>
      </c>
      <c r="W1745" s="72">
        <v>26368.633999999998</v>
      </c>
      <c r="X1745" s="72">
        <v>15346.977999999999</v>
      </c>
      <c r="Y1745" s="72">
        <v>6346.15</v>
      </c>
      <c r="Z1745" s="72">
        <v>1675.653</v>
      </c>
      <c r="AA1745" s="72">
        <v>263.55500000000001</v>
      </c>
      <c r="AB1745" s="4" t="s">
        <v>291</v>
      </c>
      <c r="AD1745" s="1">
        <f t="shared" si="27"/>
        <v>50000.969999999994</v>
      </c>
    </row>
    <row r="1746" spans="1:30" x14ac:dyDescent="0.3">
      <c r="A1746" s="65">
        <v>1745</v>
      </c>
      <c r="B1746" s="66" t="s">
        <v>323</v>
      </c>
      <c r="C1746" s="69" t="s">
        <v>141</v>
      </c>
      <c r="D1746" s="71"/>
      <c r="E1746" s="71">
        <v>356</v>
      </c>
      <c r="F1746" s="71">
        <v>2095</v>
      </c>
      <c r="G1746" s="72">
        <v>39350.123</v>
      </c>
      <c r="H1746" s="72">
        <v>40505.999000000003</v>
      </c>
      <c r="I1746" s="72">
        <v>41678.597000000002</v>
      </c>
      <c r="J1746" s="72">
        <v>42767.182000000001</v>
      </c>
      <c r="K1746" s="72">
        <v>43898.47</v>
      </c>
      <c r="L1746" s="72">
        <v>45158.921999999999</v>
      </c>
      <c r="M1746" s="72">
        <v>46553.427000000003</v>
      </c>
      <c r="N1746" s="72">
        <v>47925.599000000002</v>
      </c>
      <c r="O1746" s="72">
        <v>49116.803999999996</v>
      </c>
      <c r="P1746" s="72">
        <v>49910.389000000003</v>
      </c>
      <c r="Q1746" s="72">
        <v>50398.868999999999</v>
      </c>
      <c r="R1746" s="72">
        <v>50905.495999999999</v>
      </c>
      <c r="S1746" s="72">
        <v>50881.809000000001</v>
      </c>
      <c r="T1746" s="72">
        <v>48952.94</v>
      </c>
      <c r="U1746" s="72">
        <v>44099.828999999998</v>
      </c>
      <c r="V1746" s="72">
        <v>36464.546000000002</v>
      </c>
      <c r="W1746" s="72">
        <v>26390.395</v>
      </c>
      <c r="X1746" s="72">
        <v>16511.294999999998</v>
      </c>
      <c r="Y1746" s="72">
        <v>7193.5889999999999</v>
      </c>
      <c r="Z1746" s="72">
        <v>1968.7660000000001</v>
      </c>
      <c r="AA1746" s="72">
        <v>315.45100000000002</v>
      </c>
      <c r="AB1746" s="4">
        <v>5.0000000000000001E-3</v>
      </c>
      <c r="AD1746" s="1">
        <f t="shared" si="27"/>
        <v>52379.501000000004</v>
      </c>
    </row>
    <row r="1747" spans="1:30" x14ac:dyDescent="0.3">
      <c r="A1747" s="65">
        <v>1746</v>
      </c>
      <c r="B1747" s="66" t="s">
        <v>323</v>
      </c>
      <c r="C1747" s="69" t="s">
        <v>141</v>
      </c>
      <c r="D1747" s="71"/>
      <c r="E1747" s="71">
        <v>356</v>
      </c>
      <c r="F1747" s="71">
        <v>2100</v>
      </c>
      <c r="G1747" s="72">
        <v>38204.834000000003</v>
      </c>
      <c r="H1747" s="72">
        <v>39266.923999999999</v>
      </c>
      <c r="I1747" s="72">
        <v>40430.667000000001</v>
      </c>
      <c r="J1747" s="72">
        <v>41586.750999999997</v>
      </c>
      <c r="K1747" s="72">
        <v>42621.508999999998</v>
      </c>
      <c r="L1747" s="72">
        <v>43714.525000000001</v>
      </c>
      <c r="M1747" s="72">
        <v>44965.338000000003</v>
      </c>
      <c r="N1747" s="72">
        <v>46333.735000000001</v>
      </c>
      <c r="O1747" s="72">
        <v>47640.839</v>
      </c>
      <c r="P1747" s="72">
        <v>48692.900999999998</v>
      </c>
      <c r="Q1747" s="72">
        <v>49242.118999999999</v>
      </c>
      <c r="R1747" s="72">
        <v>49316.656000000003</v>
      </c>
      <c r="S1747" s="72">
        <v>49149.843000000001</v>
      </c>
      <c r="T1747" s="72">
        <v>48019.97</v>
      </c>
      <c r="U1747" s="72">
        <v>44399.553999999996</v>
      </c>
      <c r="V1747" s="72">
        <v>37510.173000000003</v>
      </c>
      <c r="W1747" s="72">
        <v>27913.170999999998</v>
      </c>
      <c r="X1747" s="72">
        <v>16914.192999999999</v>
      </c>
      <c r="Y1747" s="72">
        <v>7972.1480000000001</v>
      </c>
      <c r="Z1747" s="72">
        <v>2309.431</v>
      </c>
      <c r="AA1747" s="72">
        <v>381.09899999999999</v>
      </c>
      <c r="AB1747" s="4">
        <v>5.0000000000000001E-3</v>
      </c>
      <c r="AD1747" s="1">
        <f t="shared" si="27"/>
        <v>55490.046999999999</v>
      </c>
    </row>
    <row r="1748" spans="1:30" x14ac:dyDescent="0.3">
      <c r="A1748" s="65">
        <v>1747</v>
      </c>
      <c r="B1748" s="66" t="s">
        <v>323</v>
      </c>
      <c r="C1748" s="69" t="s">
        <v>142</v>
      </c>
      <c r="D1748" s="71"/>
      <c r="E1748" s="71">
        <v>364</v>
      </c>
      <c r="F1748" s="71">
        <v>2015</v>
      </c>
      <c r="G1748" s="72">
        <v>3509.105</v>
      </c>
      <c r="H1748" s="72">
        <v>3247.8069999999998</v>
      </c>
      <c r="I1748" s="72">
        <v>2824.009</v>
      </c>
      <c r="J1748" s="72">
        <v>2894.002</v>
      </c>
      <c r="K1748" s="72">
        <v>3599.9850000000001</v>
      </c>
      <c r="L1748" s="72">
        <v>4435.1189999999997</v>
      </c>
      <c r="M1748" s="72">
        <v>4283.6080000000002</v>
      </c>
      <c r="N1748" s="72">
        <v>3305.7820000000002</v>
      </c>
      <c r="O1748" s="72">
        <v>2679.4360000000001</v>
      </c>
      <c r="P1748" s="72">
        <v>2380.875</v>
      </c>
      <c r="Q1748" s="72">
        <v>1929.479</v>
      </c>
      <c r="R1748" s="72">
        <v>1539.393</v>
      </c>
      <c r="S1748" s="72">
        <v>1223.9169999999999</v>
      </c>
      <c r="T1748" s="72">
        <v>734.01900000000001</v>
      </c>
      <c r="U1748" s="72">
        <v>540.52300000000002</v>
      </c>
      <c r="V1748" s="72">
        <v>429.137</v>
      </c>
      <c r="W1748" s="72">
        <v>256.685</v>
      </c>
      <c r="X1748" s="72">
        <v>98.784000000000006</v>
      </c>
      <c r="Y1748" s="72">
        <v>26.414999999999999</v>
      </c>
      <c r="Z1748" s="72">
        <v>3.4380000000000002</v>
      </c>
      <c r="AA1748" s="72">
        <v>0.23699999999999999</v>
      </c>
      <c r="AB1748" s="4">
        <v>5.0000000000000001E-3</v>
      </c>
      <c r="AD1748" s="1">
        <f t="shared" si="27"/>
        <v>385.56400000000002</v>
      </c>
    </row>
    <row r="1749" spans="1:30" x14ac:dyDescent="0.3">
      <c r="A1749" s="65">
        <v>1748</v>
      </c>
      <c r="B1749" s="66" t="s">
        <v>323</v>
      </c>
      <c r="C1749" s="69" t="s">
        <v>142</v>
      </c>
      <c r="D1749" s="71"/>
      <c r="E1749" s="71">
        <v>364</v>
      </c>
      <c r="F1749" s="71">
        <v>2020</v>
      </c>
      <c r="G1749" s="72">
        <v>3198.4749999999999</v>
      </c>
      <c r="H1749" s="72">
        <v>3497.8130000000001</v>
      </c>
      <c r="I1749" s="72">
        <v>3240.89</v>
      </c>
      <c r="J1749" s="72">
        <v>2809.1709999999998</v>
      </c>
      <c r="K1749" s="72">
        <v>2857.4740000000002</v>
      </c>
      <c r="L1749" s="72">
        <v>3549.3879999999999</v>
      </c>
      <c r="M1749" s="72">
        <v>4384.7709999999997</v>
      </c>
      <c r="N1749" s="72">
        <v>4239.7550000000001</v>
      </c>
      <c r="O1749" s="72">
        <v>3270.9810000000002</v>
      </c>
      <c r="P1749" s="72">
        <v>2643.6010000000001</v>
      </c>
      <c r="Q1749" s="72">
        <v>2333.5410000000002</v>
      </c>
      <c r="R1749" s="72">
        <v>1875.239</v>
      </c>
      <c r="S1749" s="72">
        <v>1477.529</v>
      </c>
      <c r="T1749" s="72">
        <v>1145.93</v>
      </c>
      <c r="U1749" s="72">
        <v>643.49199999999996</v>
      </c>
      <c r="V1749" s="72">
        <v>412.87700000000001</v>
      </c>
      <c r="W1749" s="72">
        <v>268.38799999999998</v>
      </c>
      <c r="X1749" s="72">
        <v>122.051</v>
      </c>
      <c r="Y1749" s="72">
        <v>31.742000000000001</v>
      </c>
      <c r="Z1749" s="72">
        <v>4.8899999999999997</v>
      </c>
      <c r="AA1749" s="72">
        <v>0.34200000000000003</v>
      </c>
      <c r="AB1749" s="4">
        <v>8.0000000000000002E-3</v>
      </c>
      <c r="AD1749" s="1">
        <f t="shared" si="27"/>
        <v>427.42099999999994</v>
      </c>
    </row>
    <row r="1750" spans="1:30" x14ac:dyDescent="0.3">
      <c r="A1750" s="65">
        <v>1749</v>
      </c>
      <c r="B1750" s="66" t="s">
        <v>323</v>
      </c>
      <c r="C1750" s="69" t="s">
        <v>142</v>
      </c>
      <c r="D1750" s="71"/>
      <c r="E1750" s="71">
        <v>364</v>
      </c>
      <c r="F1750" s="71">
        <v>2025</v>
      </c>
      <c r="G1750" s="72">
        <v>2681.9079999999999</v>
      </c>
      <c r="H1750" s="72">
        <v>3189.9470000000001</v>
      </c>
      <c r="I1750" s="72">
        <v>3491.89</v>
      </c>
      <c r="J1750" s="72">
        <v>3228.471</v>
      </c>
      <c r="K1750" s="72">
        <v>2780.8359999999998</v>
      </c>
      <c r="L1750" s="72">
        <v>2821.308</v>
      </c>
      <c r="M1750" s="72">
        <v>3513.2310000000002</v>
      </c>
      <c r="N1750" s="72">
        <v>4348.1120000000001</v>
      </c>
      <c r="O1750" s="72">
        <v>4204.7569999999996</v>
      </c>
      <c r="P1750" s="72">
        <v>3234.2689999999998</v>
      </c>
      <c r="Q1750" s="72">
        <v>2597.223</v>
      </c>
      <c r="R1750" s="72">
        <v>2274.806</v>
      </c>
      <c r="S1750" s="72">
        <v>1806.45</v>
      </c>
      <c r="T1750" s="72">
        <v>1390.6489999999999</v>
      </c>
      <c r="U1750" s="72">
        <v>1015.259</v>
      </c>
      <c r="V1750" s="72">
        <v>502.065</v>
      </c>
      <c r="W1750" s="72">
        <v>266.80599999999998</v>
      </c>
      <c r="X1750" s="72">
        <v>133.05199999999999</v>
      </c>
      <c r="Y1750" s="72">
        <v>41.122999999999998</v>
      </c>
      <c r="Z1750" s="72">
        <v>6.1689999999999996</v>
      </c>
      <c r="AA1750" s="72">
        <v>0.498</v>
      </c>
      <c r="AB1750" s="4">
        <v>1.2E-2</v>
      </c>
      <c r="AD1750" s="1">
        <f t="shared" si="27"/>
        <v>447.65999999999991</v>
      </c>
    </row>
    <row r="1751" spans="1:30" x14ac:dyDescent="0.3">
      <c r="A1751" s="65">
        <v>1750</v>
      </c>
      <c r="B1751" s="66" t="s">
        <v>323</v>
      </c>
      <c r="C1751" s="69" t="s">
        <v>142</v>
      </c>
      <c r="D1751" s="71"/>
      <c r="E1751" s="71">
        <v>364</v>
      </c>
      <c r="F1751" s="71">
        <v>2030</v>
      </c>
      <c r="G1751" s="72">
        <v>2297.73</v>
      </c>
      <c r="H1751" s="72">
        <v>2674.915</v>
      </c>
      <c r="I1751" s="72">
        <v>3184.8919999999998</v>
      </c>
      <c r="J1751" s="72">
        <v>3479.8119999999999</v>
      </c>
      <c r="K1751" s="72">
        <v>3200.076</v>
      </c>
      <c r="L1751" s="72">
        <v>2746.9430000000002</v>
      </c>
      <c r="M1751" s="72">
        <v>2790.5749999999998</v>
      </c>
      <c r="N1751" s="72">
        <v>3483.2440000000001</v>
      </c>
      <c r="O1751" s="72">
        <v>4315.1419999999998</v>
      </c>
      <c r="P1751" s="72">
        <v>4162.9759999999997</v>
      </c>
      <c r="Q1751" s="72">
        <v>3183.1869999999999</v>
      </c>
      <c r="R1751" s="72">
        <v>2537.5279999999998</v>
      </c>
      <c r="S1751" s="72">
        <v>2198.2710000000002</v>
      </c>
      <c r="T1751" s="72">
        <v>1708.559</v>
      </c>
      <c r="U1751" s="72">
        <v>1244.172</v>
      </c>
      <c r="V1751" s="72">
        <v>807.88199999999995</v>
      </c>
      <c r="W1751" s="72">
        <v>334.57600000000002</v>
      </c>
      <c r="X1751" s="72">
        <v>137.667</v>
      </c>
      <c r="Y1751" s="72">
        <v>46.972000000000001</v>
      </c>
      <c r="Z1751" s="72">
        <v>8.3979999999999997</v>
      </c>
      <c r="AA1751" s="72">
        <v>0.65300000000000002</v>
      </c>
      <c r="AB1751" s="4">
        <v>1.9E-2</v>
      </c>
      <c r="AD1751" s="1">
        <f t="shared" si="27"/>
        <v>528.28500000000008</v>
      </c>
    </row>
    <row r="1752" spans="1:30" x14ac:dyDescent="0.3">
      <c r="A1752" s="65">
        <v>1751</v>
      </c>
      <c r="B1752" s="66" t="s">
        <v>323</v>
      </c>
      <c r="C1752" s="69" t="s">
        <v>142</v>
      </c>
      <c r="D1752" s="71"/>
      <c r="E1752" s="71">
        <v>364</v>
      </c>
      <c r="F1752" s="71">
        <v>2035</v>
      </c>
      <c r="G1752" s="72">
        <v>2215.1120000000001</v>
      </c>
      <c r="H1752" s="72">
        <v>2291.7640000000001</v>
      </c>
      <c r="I1752" s="72">
        <v>2670.7240000000002</v>
      </c>
      <c r="J1752" s="72">
        <v>3173.9450000000002</v>
      </c>
      <c r="K1752" s="72">
        <v>3452.163</v>
      </c>
      <c r="L1752" s="72">
        <v>3166.107</v>
      </c>
      <c r="M1752" s="72">
        <v>2718.0239999999999</v>
      </c>
      <c r="N1752" s="72">
        <v>2765.5149999999999</v>
      </c>
      <c r="O1752" s="72">
        <v>3457.0650000000001</v>
      </c>
      <c r="P1752" s="72">
        <v>4276.076</v>
      </c>
      <c r="Q1752" s="72">
        <v>4104.1710000000003</v>
      </c>
      <c r="R1752" s="72">
        <v>3116.9760000000001</v>
      </c>
      <c r="S1752" s="72">
        <v>2459.4929999999999</v>
      </c>
      <c r="T1752" s="72">
        <v>2088.9740000000002</v>
      </c>
      <c r="U1752" s="72">
        <v>1543.0329999999999</v>
      </c>
      <c r="V1752" s="72">
        <v>1008.938</v>
      </c>
      <c r="W1752" s="72">
        <v>554.73099999999999</v>
      </c>
      <c r="X1752" s="72">
        <v>179.64099999999999</v>
      </c>
      <c r="Y1752" s="72">
        <v>50.981999999999999</v>
      </c>
      <c r="Z1752" s="72">
        <v>10.113</v>
      </c>
      <c r="AA1752" s="72">
        <v>0.91800000000000004</v>
      </c>
      <c r="AB1752" s="4" t="s">
        <v>291</v>
      </c>
      <c r="AD1752" s="1">
        <f t="shared" si="27"/>
        <v>796.38499999999988</v>
      </c>
    </row>
    <row r="1753" spans="1:30" x14ac:dyDescent="0.3">
      <c r="A1753" s="65">
        <v>1752</v>
      </c>
      <c r="B1753" s="66" t="s">
        <v>323</v>
      </c>
      <c r="C1753" s="69" t="s">
        <v>142</v>
      </c>
      <c r="D1753" s="71"/>
      <c r="E1753" s="71">
        <v>364</v>
      </c>
      <c r="F1753" s="71">
        <v>2040</v>
      </c>
      <c r="G1753" s="72">
        <v>2335.4949999999999</v>
      </c>
      <c r="H1753" s="72">
        <v>2209.645</v>
      </c>
      <c r="I1753" s="72">
        <v>2288.1570000000002</v>
      </c>
      <c r="J1753" s="72">
        <v>2660.982</v>
      </c>
      <c r="K1753" s="72">
        <v>3148.71</v>
      </c>
      <c r="L1753" s="72">
        <v>3418.97</v>
      </c>
      <c r="M1753" s="72">
        <v>3137.0610000000001</v>
      </c>
      <c r="N1753" s="72">
        <v>2694.596</v>
      </c>
      <c r="O1753" s="72">
        <v>2744.3139999999999</v>
      </c>
      <c r="P1753" s="72">
        <v>3427.3580000000002</v>
      </c>
      <c r="Q1753" s="72">
        <v>4221.4170000000004</v>
      </c>
      <c r="R1753" s="72">
        <v>4027.2350000000001</v>
      </c>
      <c r="S1753" s="72">
        <v>3029.788</v>
      </c>
      <c r="T1753" s="72">
        <v>2347.6610000000001</v>
      </c>
      <c r="U1753" s="72">
        <v>1903.43</v>
      </c>
      <c r="V1753" s="72">
        <v>1273.8820000000001</v>
      </c>
      <c r="W1753" s="72">
        <v>712.95500000000004</v>
      </c>
      <c r="X1753" s="72">
        <v>309.70800000000003</v>
      </c>
      <c r="Y1753" s="72">
        <v>69.825000000000003</v>
      </c>
      <c r="Z1753" s="72">
        <v>11.603999999999999</v>
      </c>
      <c r="AA1753" s="72">
        <v>1.1639999999999999</v>
      </c>
      <c r="AB1753" s="4" t="s">
        <v>291</v>
      </c>
      <c r="AD1753" s="1">
        <f t="shared" si="27"/>
        <v>1105.2560000000001</v>
      </c>
    </row>
    <row r="1754" spans="1:30" x14ac:dyDescent="0.3">
      <c r="A1754" s="65">
        <v>1753</v>
      </c>
      <c r="B1754" s="66" t="s">
        <v>323</v>
      </c>
      <c r="C1754" s="69" t="s">
        <v>142</v>
      </c>
      <c r="D1754" s="71"/>
      <c r="E1754" s="71">
        <v>364</v>
      </c>
      <c r="F1754" s="71">
        <v>2045</v>
      </c>
      <c r="G1754" s="72">
        <v>2434.739</v>
      </c>
      <c r="H1754" s="72">
        <v>2330.2539999999999</v>
      </c>
      <c r="I1754" s="72">
        <v>2206.3009999999999</v>
      </c>
      <c r="J1754" s="72">
        <v>2279.23</v>
      </c>
      <c r="K1754" s="72">
        <v>2638.2570000000001</v>
      </c>
      <c r="L1754" s="72">
        <v>3118.1529999999998</v>
      </c>
      <c r="M1754" s="72">
        <v>3390.5729999999999</v>
      </c>
      <c r="N1754" s="72">
        <v>3113.4870000000001</v>
      </c>
      <c r="O1754" s="72">
        <v>2675.0549999999998</v>
      </c>
      <c r="P1754" s="72">
        <v>2721.6129999999998</v>
      </c>
      <c r="Q1754" s="72">
        <v>3387.08</v>
      </c>
      <c r="R1754" s="72">
        <v>4149.9920000000002</v>
      </c>
      <c r="S1754" s="72">
        <v>3925.4180000000001</v>
      </c>
      <c r="T1754" s="72">
        <v>2904.567</v>
      </c>
      <c r="U1754" s="72">
        <v>2157.547</v>
      </c>
      <c r="V1754" s="72">
        <v>1598.8050000000001</v>
      </c>
      <c r="W1754" s="72">
        <v>925.78099999999995</v>
      </c>
      <c r="X1754" s="72">
        <v>413.88499999999999</v>
      </c>
      <c r="Y1754" s="72">
        <v>126.52200000000001</v>
      </c>
      <c r="Z1754" s="72">
        <v>16.856999999999999</v>
      </c>
      <c r="AA1754" s="72">
        <v>1.411</v>
      </c>
      <c r="AB1754" s="4" t="s">
        <v>291</v>
      </c>
      <c r="AD1754" s="1">
        <f t="shared" si="27"/>
        <v>1484.4559999999999</v>
      </c>
    </row>
    <row r="1755" spans="1:30" x14ac:dyDescent="0.3">
      <c r="A1755" s="65">
        <v>1754</v>
      </c>
      <c r="B1755" s="66" t="s">
        <v>323</v>
      </c>
      <c r="C1755" s="69" t="s">
        <v>142</v>
      </c>
      <c r="D1755" s="71"/>
      <c r="E1755" s="71">
        <v>364</v>
      </c>
      <c r="F1755" s="71">
        <v>2050</v>
      </c>
      <c r="G1755" s="72">
        <v>2353.3989999999999</v>
      </c>
      <c r="H1755" s="72">
        <v>2429.6550000000002</v>
      </c>
      <c r="I1755" s="72">
        <v>2327.0149999999999</v>
      </c>
      <c r="J1755" s="72">
        <v>2197.7489999999998</v>
      </c>
      <c r="K1755" s="72">
        <v>2258.2060000000001</v>
      </c>
      <c r="L1755" s="72">
        <v>2610.3490000000002</v>
      </c>
      <c r="M1755" s="72">
        <v>3091.8530000000001</v>
      </c>
      <c r="N1755" s="72">
        <v>3367.4920000000002</v>
      </c>
      <c r="O1755" s="72">
        <v>3093.6390000000001</v>
      </c>
      <c r="P1755" s="72">
        <v>2654.5439999999999</v>
      </c>
      <c r="Q1755" s="72">
        <v>2691.8969999999999</v>
      </c>
      <c r="R1755" s="72">
        <v>3334.866</v>
      </c>
      <c r="S1755" s="72">
        <v>4055.2660000000001</v>
      </c>
      <c r="T1755" s="72">
        <v>3778.7260000000001</v>
      </c>
      <c r="U1755" s="72">
        <v>2691.5459999999998</v>
      </c>
      <c r="V1755" s="72">
        <v>1843.192</v>
      </c>
      <c r="W1755" s="72">
        <v>1195.268</v>
      </c>
      <c r="X1755" s="72">
        <v>559.94000000000005</v>
      </c>
      <c r="Y1755" s="72">
        <v>178.62299999999999</v>
      </c>
      <c r="Z1755" s="72">
        <v>32.729999999999997</v>
      </c>
      <c r="AA1755" s="72">
        <v>2.1480000000000001</v>
      </c>
      <c r="AB1755" s="4" t="s">
        <v>291</v>
      </c>
      <c r="AD1755" s="1">
        <f t="shared" si="27"/>
        <v>1968.7090000000001</v>
      </c>
    </row>
    <row r="1756" spans="1:30" x14ac:dyDescent="0.3">
      <c r="A1756" s="65">
        <v>1755</v>
      </c>
      <c r="B1756" s="66" t="s">
        <v>323</v>
      </c>
      <c r="C1756" s="69" t="s">
        <v>142</v>
      </c>
      <c r="D1756" s="71"/>
      <c r="E1756" s="71">
        <v>364</v>
      </c>
      <c r="F1756" s="71">
        <v>2055</v>
      </c>
      <c r="G1756" s="72">
        <v>2143.5920000000001</v>
      </c>
      <c r="H1756" s="72">
        <v>2348.752</v>
      </c>
      <c r="I1756" s="72">
        <v>2426.6210000000001</v>
      </c>
      <c r="J1756" s="72">
        <v>2318.9490000000001</v>
      </c>
      <c r="K1756" s="72">
        <v>2178.3429999999998</v>
      </c>
      <c r="L1756" s="72">
        <v>2233.181</v>
      </c>
      <c r="M1756" s="72">
        <v>2587.1889999999999</v>
      </c>
      <c r="N1756" s="72">
        <v>3071.3760000000002</v>
      </c>
      <c r="O1756" s="72">
        <v>3348.5509999999999</v>
      </c>
      <c r="P1756" s="72">
        <v>3072.9549999999999</v>
      </c>
      <c r="Q1756" s="72">
        <v>2628.4160000000002</v>
      </c>
      <c r="R1756" s="72">
        <v>2654.1289999999999</v>
      </c>
      <c r="S1756" s="72">
        <v>3266.2379999999998</v>
      </c>
      <c r="T1756" s="72">
        <v>3918.7249999999999</v>
      </c>
      <c r="U1756" s="72">
        <v>3528.65</v>
      </c>
      <c r="V1756" s="72">
        <v>2335.8049999999998</v>
      </c>
      <c r="W1756" s="72">
        <v>1415.0730000000001</v>
      </c>
      <c r="X1756" s="72">
        <v>751.95500000000004</v>
      </c>
      <c r="Y1756" s="72">
        <v>255.09100000000001</v>
      </c>
      <c r="Z1756" s="72">
        <v>49.567</v>
      </c>
      <c r="AA1756" s="72">
        <v>4.3810000000000002</v>
      </c>
      <c r="AB1756" s="4" t="s">
        <v>291</v>
      </c>
      <c r="AD1756" s="1">
        <f t="shared" si="27"/>
        <v>2476.067</v>
      </c>
    </row>
    <row r="1757" spans="1:30" x14ac:dyDescent="0.3">
      <c r="A1757" s="65">
        <v>1756</v>
      </c>
      <c r="B1757" s="66" t="s">
        <v>323</v>
      </c>
      <c r="C1757" s="69" t="s">
        <v>142</v>
      </c>
      <c r="D1757" s="71"/>
      <c r="E1757" s="71">
        <v>364</v>
      </c>
      <c r="F1757" s="71">
        <v>2060</v>
      </c>
      <c r="G1757" s="72">
        <v>1948.46</v>
      </c>
      <c r="H1757" s="72">
        <v>2139.3960000000002</v>
      </c>
      <c r="I1757" s="72">
        <v>2345.9929999999999</v>
      </c>
      <c r="J1757" s="72">
        <v>2419.0149999999999</v>
      </c>
      <c r="K1757" s="72">
        <v>2300.6770000000001</v>
      </c>
      <c r="L1757" s="72">
        <v>2155.2150000000001</v>
      </c>
      <c r="M1757" s="72">
        <v>2212.4670000000001</v>
      </c>
      <c r="N1757" s="72">
        <v>2569.4250000000002</v>
      </c>
      <c r="O1757" s="72">
        <v>3054.875</v>
      </c>
      <c r="P1757" s="72">
        <v>3328.7040000000002</v>
      </c>
      <c r="Q1757" s="72">
        <v>3046.2570000000001</v>
      </c>
      <c r="R1757" s="72">
        <v>2595.1799999999998</v>
      </c>
      <c r="S1757" s="72">
        <v>2604.7539999999999</v>
      </c>
      <c r="T1757" s="72">
        <v>3166.9769999999999</v>
      </c>
      <c r="U1757" s="72">
        <v>3684.2280000000001</v>
      </c>
      <c r="V1757" s="72">
        <v>3104.998</v>
      </c>
      <c r="W1757" s="72">
        <v>1836.2460000000001</v>
      </c>
      <c r="X1757" s="72">
        <v>922.572</v>
      </c>
      <c r="Y1757" s="72">
        <v>360.14800000000002</v>
      </c>
      <c r="Z1757" s="72">
        <v>75.637</v>
      </c>
      <c r="AA1757" s="72">
        <v>7.2329999999999997</v>
      </c>
      <c r="AB1757" s="4" t="s">
        <v>291</v>
      </c>
      <c r="AD1757" s="1">
        <f t="shared" si="27"/>
        <v>3201.8360000000007</v>
      </c>
    </row>
    <row r="1758" spans="1:30" x14ac:dyDescent="0.3">
      <c r="A1758" s="65">
        <v>1757</v>
      </c>
      <c r="B1758" s="66" t="s">
        <v>323</v>
      </c>
      <c r="C1758" s="69" t="s">
        <v>142</v>
      </c>
      <c r="D1758" s="71"/>
      <c r="E1758" s="71">
        <v>364</v>
      </c>
      <c r="F1758" s="71">
        <v>2065</v>
      </c>
      <c r="G1758" s="72">
        <v>1864.3209999999999</v>
      </c>
      <c r="H1758" s="72">
        <v>1944.66</v>
      </c>
      <c r="I1758" s="72">
        <v>2136.913</v>
      </c>
      <c r="J1758" s="72">
        <v>2338.9810000000002</v>
      </c>
      <c r="K1758" s="72">
        <v>2401.915</v>
      </c>
      <c r="L1758" s="72">
        <v>2278.951</v>
      </c>
      <c r="M1758" s="72">
        <v>2136.116</v>
      </c>
      <c r="N1758" s="72">
        <v>2196.799</v>
      </c>
      <c r="O1758" s="72">
        <v>2555.5439999999999</v>
      </c>
      <c r="P1758" s="72">
        <v>3038.0650000000001</v>
      </c>
      <c r="Q1758" s="72">
        <v>3302.9839999999999</v>
      </c>
      <c r="R1758" s="72">
        <v>3011.9349999999999</v>
      </c>
      <c r="S1758" s="72">
        <v>2551.7049999999999</v>
      </c>
      <c r="T1758" s="72">
        <v>2533.3330000000001</v>
      </c>
      <c r="U1758" s="72">
        <v>2995.6439999999998</v>
      </c>
      <c r="V1758" s="72">
        <v>3282.5729999999999</v>
      </c>
      <c r="W1758" s="72">
        <v>2494.09</v>
      </c>
      <c r="X1758" s="72">
        <v>1237.319</v>
      </c>
      <c r="Y1758" s="72">
        <v>463.27</v>
      </c>
      <c r="Z1758" s="72">
        <v>113.852</v>
      </c>
      <c r="AA1758" s="72">
        <v>11.87</v>
      </c>
      <c r="AB1758" s="4" t="s">
        <v>291</v>
      </c>
      <c r="AD1758" s="1">
        <f t="shared" si="27"/>
        <v>4320.4009999999998</v>
      </c>
    </row>
    <row r="1759" spans="1:30" x14ac:dyDescent="0.3">
      <c r="A1759" s="65">
        <v>1758</v>
      </c>
      <c r="B1759" s="66" t="s">
        <v>323</v>
      </c>
      <c r="C1759" s="69" t="s">
        <v>142</v>
      </c>
      <c r="D1759" s="71"/>
      <c r="E1759" s="71">
        <v>364</v>
      </c>
      <c r="F1759" s="71">
        <v>2070</v>
      </c>
      <c r="G1759" s="72">
        <v>1880.1179999999999</v>
      </c>
      <c r="H1759" s="72">
        <v>1860.8030000000001</v>
      </c>
      <c r="I1759" s="72">
        <v>1942.43</v>
      </c>
      <c r="J1759" s="72">
        <v>2130.509</v>
      </c>
      <c r="K1759" s="72">
        <v>2323.194</v>
      </c>
      <c r="L1759" s="72">
        <v>2381.5949999999998</v>
      </c>
      <c r="M1759" s="72">
        <v>2261.009</v>
      </c>
      <c r="N1759" s="72">
        <v>2121.7550000000001</v>
      </c>
      <c r="O1759" s="72">
        <v>2184.8429999999998</v>
      </c>
      <c r="P1759" s="72">
        <v>2542.0189999999998</v>
      </c>
      <c r="Q1759" s="72">
        <v>3016.5949999999998</v>
      </c>
      <c r="R1759" s="72">
        <v>3269.4740000000002</v>
      </c>
      <c r="S1759" s="72">
        <v>2966.33</v>
      </c>
      <c r="T1759" s="72">
        <v>2488.1170000000002</v>
      </c>
      <c r="U1759" s="72">
        <v>2408.5650000000001</v>
      </c>
      <c r="V1759" s="72">
        <v>2697.3069999999998</v>
      </c>
      <c r="W1759" s="72">
        <v>2685.6370000000002</v>
      </c>
      <c r="X1759" s="72">
        <v>1729.403</v>
      </c>
      <c r="Y1759" s="72">
        <v>647.90899999999999</v>
      </c>
      <c r="Z1759" s="72">
        <v>155.19999999999999</v>
      </c>
      <c r="AA1759" s="72">
        <v>19.163</v>
      </c>
      <c r="AB1759" s="4" t="s">
        <v>291</v>
      </c>
      <c r="AD1759" s="1">
        <f t="shared" si="27"/>
        <v>5237.311999999999</v>
      </c>
    </row>
    <row r="1760" spans="1:30" x14ac:dyDescent="0.3">
      <c r="A1760" s="65">
        <v>1759</v>
      </c>
      <c r="B1760" s="66" t="s">
        <v>323</v>
      </c>
      <c r="C1760" s="69" t="s">
        <v>142</v>
      </c>
      <c r="D1760" s="71"/>
      <c r="E1760" s="71">
        <v>364</v>
      </c>
      <c r="F1760" s="71">
        <v>2075</v>
      </c>
      <c r="G1760" s="72">
        <v>1914.0070000000001</v>
      </c>
      <c r="H1760" s="72">
        <v>1876.827</v>
      </c>
      <c r="I1760" s="72">
        <v>1858.7550000000001</v>
      </c>
      <c r="J1760" s="72">
        <v>1936.559</v>
      </c>
      <c r="K1760" s="72">
        <v>2116.087</v>
      </c>
      <c r="L1760" s="72">
        <v>2304.4259999999999</v>
      </c>
      <c r="M1760" s="72">
        <v>2364.7939999999999</v>
      </c>
      <c r="N1760" s="72">
        <v>2247.5059999999999</v>
      </c>
      <c r="O1760" s="72">
        <v>2110.8539999999998</v>
      </c>
      <c r="P1760" s="72">
        <v>2173.6219999999998</v>
      </c>
      <c r="Q1760" s="72">
        <v>2525.1729999999998</v>
      </c>
      <c r="R1760" s="72">
        <v>2988.4749999999999</v>
      </c>
      <c r="S1760" s="72">
        <v>3224.17</v>
      </c>
      <c r="T1760" s="72">
        <v>2898.3690000000001</v>
      </c>
      <c r="U1760" s="72">
        <v>2375.3049999999998</v>
      </c>
      <c r="V1760" s="72">
        <v>2187.2190000000001</v>
      </c>
      <c r="W1760" s="72">
        <v>2240.1959999999999</v>
      </c>
      <c r="X1760" s="72">
        <v>1906.99</v>
      </c>
      <c r="Y1760" s="72">
        <v>938.25199999999995</v>
      </c>
      <c r="Z1760" s="72">
        <v>228.19399999999999</v>
      </c>
      <c r="AA1760" s="72">
        <v>28.097000000000001</v>
      </c>
      <c r="AB1760" s="4">
        <v>0</v>
      </c>
      <c r="AD1760" s="1">
        <f t="shared" si="27"/>
        <v>5341.7290000000003</v>
      </c>
    </row>
    <row r="1761" spans="1:30" x14ac:dyDescent="0.3">
      <c r="A1761" s="65">
        <v>1760</v>
      </c>
      <c r="B1761" s="66" t="s">
        <v>323</v>
      </c>
      <c r="C1761" s="69" t="s">
        <v>142</v>
      </c>
      <c r="D1761" s="71"/>
      <c r="E1761" s="71">
        <v>364</v>
      </c>
      <c r="F1761" s="71">
        <v>2080</v>
      </c>
      <c r="G1761" s="72">
        <v>1887.4190000000001</v>
      </c>
      <c r="H1761" s="72">
        <v>1910.915</v>
      </c>
      <c r="I1761" s="72">
        <v>1874.921</v>
      </c>
      <c r="J1761" s="72">
        <v>1853.3430000000001</v>
      </c>
      <c r="K1761" s="72">
        <v>1923.366</v>
      </c>
      <c r="L1761" s="72">
        <v>2098.9360000000001</v>
      </c>
      <c r="M1761" s="72">
        <v>2288.9540000000002</v>
      </c>
      <c r="N1761" s="72">
        <v>2352.1309999999999</v>
      </c>
      <c r="O1761" s="72">
        <v>2237.1909999999998</v>
      </c>
      <c r="P1761" s="72">
        <v>2100.7040000000002</v>
      </c>
      <c r="Q1761" s="72">
        <v>2159.9720000000002</v>
      </c>
      <c r="R1761" s="72">
        <v>2503.145</v>
      </c>
      <c r="S1761" s="72">
        <v>2950.07</v>
      </c>
      <c r="T1761" s="72">
        <v>3155.6239999999998</v>
      </c>
      <c r="U1761" s="72">
        <v>2776.4070000000002</v>
      </c>
      <c r="V1761" s="72">
        <v>2172.596</v>
      </c>
      <c r="W1761" s="72">
        <v>1840.28</v>
      </c>
      <c r="X1761" s="72">
        <v>1624.5450000000001</v>
      </c>
      <c r="Y1761" s="72">
        <v>1068.5630000000001</v>
      </c>
      <c r="Z1761" s="72">
        <v>346.346</v>
      </c>
      <c r="AA1761" s="72">
        <v>43.646000000000001</v>
      </c>
      <c r="AB1761" s="4">
        <v>0</v>
      </c>
      <c r="AD1761" s="1">
        <f t="shared" si="27"/>
        <v>4923.38</v>
      </c>
    </row>
    <row r="1762" spans="1:30" x14ac:dyDescent="0.3">
      <c r="A1762" s="65">
        <v>1761</v>
      </c>
      <c r="B1762" s="66" t="s">
        <v>323</v>
      </c>
      <c r="C1762" s="69" t="s">
        <v>142</v>
      </c>
      <c r="D1762" s="71"/>
      <c r="E1762" s="71">
        <v>364</v>
      </c>
      <c r="F1762" s="71">
        <v>2085</v>
      </c>
      <c r="G1762" s="72">
        <v>1795.9069999999999</v>
      </c>
      <c r="H1762" s="72">
        <v>1884.556</v>
      </c>
      <c r="I1762" s="72">
        <v>1909.1310000000001</v>
      </c>
      <c r="J1762" s="72">
        <v>1869.8989999999999</v>
      </c>
      <c r="K1762" s="72">
        <v>1841.2260000000001</v>
      </c>
      <c r="L1762" s="72">
        <v>1907.7429999999999</v>
      </c>
      <c r="M1762" s="72">
        <v>2084.893</v>
      </c>
      <c r="N1762" s="72">
        <v>2277.384</v>
      </c>
      <c r="O1762" s="72">
        <v>2342.451</v>
      </c>
      <c r="P1762" s="72">
        <v>2227.4960000000001</v>
      </c>
      <c r="Q1762" s="72">
        <v>2088.4940000000001</v>
      </c>
      <c r="R1762" s="72">
        <v>2142.3620000000001</v>
      </c>
      <c r="S1762" s="72">
        <v>2473.29</v>
      </c>
      <c r="T1762" s="72">
        <v>2891.8939999999998</v>
      </c>
      <c r="U1762" s="72">
        <v>3032.43</v>
      </c>
      <c r="V1762" s="72">
        <v>2556.4319999999998</v>
      </c>
      <c r="W1762" s="72">
        <v>1850.2270000000001</v>
      </c>
      <c r="X1762" s="72">
        <v>1361.2739999999999</v>
      </c>
      <c r="Y1762" s="72">
        <v>938.85599999999999</v>
      </c>
      <c r="Z1762" s="72">
        <v>412.86099999999999</v>
      </c>
      <c r="AA1762" s="72">
        <v>70.16</v>
      </c>
      <c r="AB1762" s="4">
        <v>1E-3</v>
      </c>
      <c r="AD1762" s="1">
        <f t="shared" si="27"/>
        <v>4633.3789999999999</v>
      </c>
    </row>
    <row r="1763" spans="1:30" x14ac:dyDescent="0.3">
      <c r="A1763" s="65">
        <v>1762</v>
      </c>
      <c r="B1763" s="66" t="s">
        <v>323</v>
      </c>
      <c r="C1763" s="69" t="s">
        <v>142</v>
      </c>
      <c r="D1763" s="71"/>
      <c r="E1763" s="71">
        <v>364</v>
      </c>
      <c r="F1763" s="71">
        <v>2090</v>
      </c>
      <c r="G1763" s="72">
        <v>1687.864</v>
      </c>
      <c r="H1763" s="72">
        <v>1793.297</v>
      </c>
      <c r="I1763" s="72">
        <v>1882.9269999999999</v>
      </c>
      <c r="J1763" s="72">
        <v>1904.4929999999999</v>
      </c>
      <c r="K1763" s="72">
        <v>1858.7370000000001</v>
      </c>
      <c r="L1763" s="72">
        <v>1826.931</v>
      </c>
      <c r="M1763" s="72">
        <v>1895.0229999999999</v>
      </c>
      <c r="N1763" s="72">
        <v>2074.498</v>
      </c>
      <c r="O1763" s="72">
        <v>2268.596</v>
      </c>
      <c r="P1763" s="72">
        <v>2333.2979999999998</v>
      </c>
      <c r="Q1763" s="72">
        <v>2215.7539999999999</v>
      </c>
      <c r="R1763" s="72">
        <v>2072.7269999999999</v>
      </c>
      <c r="S1763" s="72">
        <v>2118.6289999999999</v>
      </c>
      <c r="T1763" s="72">
        <v>2428.0300000000002</v>
      </c>
      <c r="U1763" s="72">
        <v>2787.0340000000001</v>
      </c>
      <c r="V1763" s="72">
        <v>2809.1819999999998</v>
      </c>
      <c r="W1763" s="72">
        <v>2201.395</v>
      </c>
      <c r="X1763" s="72">
        <v>1394.0730000000001</v>
      </c>
      <c r="Y1763" s="72">
        <v>809.97199999999998</v>
      </c>
      <c r="Z1763" s="72">
        <v>378.96</v>
      </c>
      <c r="AA1763" s="72">
        <v>91.677000000000007</v>
      </c>
      <c r="AB1763" s="4">
        <v>3.0000000000000001E-3</v>
      </c>
      <c r="AD1763" s="1">
        <f t="shared" si="27"/>
        <v>4876.079999999999</v>
      </c>
    </row>
    <row r="1764" spans="1:30" x14ac:dyDescent="0.3">
      <c r="A1764" s="65">
        <v>1763</v>
      </c>
      <c r="B1764" s="66" t="s">
        <v>323</v>
      </c>
      <c r="C1764" s="69" t="s">
        <v>142</v>
      </c>
      <c r="D1764" s="71"/>
      <c r="E1764" s="71">
        <v>364</v>
      </c>
      <c r="F1764" s="71">
        <v>2095</v>
      </c>
      <c r="G1764" s="72">
        <v>1619.489</v>
      </c>
      <c r="H1764" s="72">
        <v>1685.5029999999999</v>
      </c>
      <c r="I1764" s="72">
        <v>1791.8230000000001</v>
      </c>
      <c r="J1764" s="72">
        <v>1878.68</v>
      </c>
      <c r="K1764" s="72">
        <v>1894.2629999999999</v>
      </c>
      <c r="L1764" s="72">
        <v>1845.6489999999999</v>
      </c>
      <c r="M1764" s="72">
        <v>1815.373</v>
      </c>
      <c r="N1764" s="72">
        <v>1885.702</v>
      </c>
      <c r="O1764" s="72">
        <v>2066.73</v>
      </c>
      <c r="P1764" s="72">
        <v>2260.3629999999998</v>
      </c>
      <c r="Q1764" s="72">
        <v>2322.0909999999999</v>
      </c>
      <c r="R1764" s="72">
        <v>2200.3960000000002</v>
      </c>
      <c r="S1764" s="72">
        <v>2051.4340000000002</v>
      </c>
      <c r="T1764" s="72">
        <v>2082.5500000000002</v>
      </c>
      <c r="U1764" s="72">
        <v>2346.06</v>
      </c>
      <c r="V1764" s="72">
        <v>2595.8989999999999</v>
      </c>
      <c r="W1764" s="72">
        <v>2443.2860000000001</v>
      </c>
      <c r="X1764" s="72">
        <v>1686.7090000000001</v>
      </c>
      <c r="Y1764" s="72">
        <v>852.12699999999995</v>
      </c>
      <c r="Z1764" s="72">
        <v>340.61799999999999</v>
      </c>
      <c r="AA1764" s="72">
        <v>94.037999999999997</v>
      </c>
      <c r="AB1764" s="4">
        <v>7.0000000000000001E-3</v>
      </c>
      <c r="AD1764" s="1">
        <f t="shared" si="27"/>
        <v>5416.7849999999989</v>
      </c>
    </row>
    <row r="1765" spans="1:30" x14ac:dyDescent="0.3">
      <c r="A1765" s="65">
        <v>1764</v>
      </c>
      <c r="B1765" s="66" t="s">
        <v>323</v>
      </c>
      <c r="C1765" s="69" t="s">
        <v>142</v>
      </c>
      <c r="D1765" s="71"/>
      <c r="E1765" s="71">
        <v>364</v>
      </c>
      <c r="F1765" s="71">
        <v>2100</v>
      </c>
      <c r="G1765" s="72">
        <v>1601.4449999999999</v>
      </c>
      <c r="H1765" s="72">
        <v>1617.345</v>
      </c>
      <c r="I1765" s="72">
        <v>1684.183</v>
      </c>
      <c r="J1765" s="72">
        <v>1788.0039999999999</v>
      </c>
      <c r="K1765" s="72">
        <v>1869.405</v>
      </c>
      <c r="L1765" s="72">
        <v>1882.366</v>
      </c>
      <c r="M1765" s="72">
        <v>1835.1379999999999</v>
      </c>
      <c r="N1765" s="72">
        <v>1806.9829999999999</v>
      </c>
      <c r="O1765" s="72">
        <v>1878.866</v>
      </c>
      <c r="P1765" s="72">
        <v>2059.6280000000002</v>
      </c>
      <c r="Q1765" s="72">
        <v>2250.375</v>
      </c>
      <c r="R1765" s="72">
        <v>2307.346</v>
      </c>
      <c r="S1765" s="72">
        <v>2179.5010000000002</v>
      </c>
      <c r="T1765" s="72">
        <v>2018.981</v>
      </c>
      <c r="U1765" s="72">
        <v>2017.1569999999999</v>
      </c>
      <c r="V1765" s="72">
        <v>2196.3560000000002</v>
      </c>
      <c r="W1765" s="72">
        <v>2279.1469999999999</v>
      </c>
      <c r="X1765" s="72">
        <v>1902.27</v>
      </c>
      <c r="Y1765" s="72">
        <v>1058.2080000000001</v>
      </c>
      <c r="Z1765" s="72">
        <v>373.08699999999999</v>
      </c>
      <c r="AA1765" s="72">
        <v>91.447000000000003</v>
      </c>
      <c r="AB1765" s="4">
        <v>1.2999999999999999E-2</v>
      </c>
      <c r="AD1765" s="1">
        <f t="shared" si="27"/>
        <v>5704.1719999999996</v>
      </c>
    </row>
    <row r="1766" spans="1:30" x14ac:dyDescent="0.3">
      <c r="A1766" s="65">
        <v>1765</v>
      </c>
      <c r="B1766" s="66" t="s">
        <v>323</v>
      </c>
      <c r="C1766" s="69" t="s">
        <v>143</v>
      </c>
      <c r="D1766" s="71"/>
      <c r="E1766" s="71">
        <v>462</v>
      </c>
      <c r="F1766" s="71">
        <v>2015</v>
      </c>
      <c r="G1766" s="72">
        <v>19.931000000000001</v>
      </c>
      <c r="H1766" s="72">
        <v>16.452999999999999</v>
      </c>
      <c r="I1766" s="72">
        <v>13.89</v>
      </c>
      <c r="J1766" s="72">
        <v>16.408999999999999</v>
      </c>
      <c r="K1766" s="72">
        <v>27.152999999999999</v>
      </c>
      <c r="L1766" s="72">
        <v>36.527999999999999</v>
      </c>
      <c r="M1766" s="72">
        <v>30.859000000000002</v>
      </c>
      <c r="N1766" s="72">
        <v>19.231000000000002</v>
      </c>
      <c r="O1766" s="72">
        <v>14.996</v>
      </c>
      <c r="P1766" s="72">
        <v>11.901</v>
      </c>
      <c r="Q1766" s="72">
        <v>9.4890000000000008</v>
      </c>
      <c r="R1766" s="72">
        <v>6.8970000000000002</v>
      </c>
      <c r="S1766" s="72">
        <v>3.9980000000000002</v>
      </c>
      <c r="T1766" s="72">
        <v>2.621</v>
      </c>
      <c r="U1766" s="72">
        <v>2.4740000000000002</v>
      </c>
      <c r="V1766" s="72">
        <v>2.073</v>
      </c>
      <c r="W1766" s="72">
        <v>1.2030000000000001</v>
      </c>
      <c r="X1766" s="72">
        <v>0.41799999999999998</v>
      </c>
      <c r="Y1766" s="72">
        <v>0.115</v>
      </c>
      <c r="Z1766" s="72">
        <v>2.3E-2</v>
      </c>
      <c r="AA1766" s="72">
        <v>3.0000000000000001E-3</v>
      </c>
      <c r="AB1766" s="4" t="s">
        <v>291</v>
      </c>
      <c r="AD1766" s="1">
        <f t="shared" si="27"/>
        <v>1.7619999999999998</v>
      </c>
    </row>
    <row r="1767" spans="1:30" x14ac:dyDescent="0.3">
      <c r="A1767" s="65">
        <v>1766</v>
      </c>
      <c r="B1767" s="66" t="s">
        <v>323</v>
      </c>
      <c r="C1767" s="69" t="s">
        <v>143</v>
      </c>
      <c r="D1767" s="71"/>
      <c r="E1767" s="71">
        <v>462</v>
      </c>
      <c r="F1767" s="71">
        <v>2020</v>
      </c>
      <c r="G1767" s="72">
        <v>19.452999999999999</v>
      </c>
      <c r="H1767" s="72">
        <v>19.574999999999999</v>
      </c>
      <c r="I1767" s="72">
        <v>15.757999999999999</v>
      </c>
      <c r="J1767" s="72">
        <v>14.308</v>
      </c>
      <c r="K1767" s="72">
        <v>20.059000000000001</v>
      </c>
      <c r="L1767" s="72">
        <v>32.881</v>
      </c>
      <c r="M1767" s="72">
        <v>39.802999999999997</v>
      </c>
      <c r="N1767" s="72">
        <v>30.488</v>
      </c>
      <c r="O1767" s="72">
        <v>17.931000000000001</v>
      </c>
      <c r="P1767" s="72">
        <v>14.173</v>
      </c>
      <c r="Q1767" s="72">
        <v>11.369</v>
      </c>
      <c r="R1767" s="72">
        <v>9.1280000000000001</v>
      </c>
      <c r="S1767" s="72">
        <v>6.5780000000000003</v>
      </c>
      <c r="T1767" s="72">
        <v>3.68</v>
      </c>
      <c r="U1767" s="72">
        <v>2.2599999999999998</v>
      </c>
      <c r="V1767" s="72">
        <v>1.9159999999999999</v>
      </c>
      <c r="W1767" s="72">
        <v>1.403</v>
      </c>
      <c r="X1767" s="72">
        <v>0.67100000000000004</v>
      </c>
      <c r="Y1767" s="72">
        <v>0.17399999999999999</v>
      </c>
      <c r="Z1767" s="72">
        <v>3.5000000000000003E-2</v>
      </c>
      <c r="AA1767" s="72">
        <v>4.0000000000000001E-3</v>
      </c>
      <c r="AB1767" s="4" t="s">
        <v>291</v>
      </c>
      <c r="AD1767" s="1">
        <f t="shared" si="27"/>
        <v>2.2869999999999999</v>
      </c>
    </row>
    <row r="1768" spans="1:30" x14ac:dyDescent="0.3">
      <c r="A1768" s="65">
        <v>1767</v>
      </c>
      <c r="B1768" s="66" t="s">
        <v>323</v>
      </c>
      <c r="C1768" s="69" t="s">
        <v>143</v>
      </c>
      <c r="D1768" s="71"/>
      <c r="E1768" s="71">
        <v>462</v>
      </c>
      <c r="F1768" s="71">
        <v>2025</v>
      </c>
      <c r="G1768" s="72">
        <v>17.187999999999999</v>
      </c>
      <c r="H1768" s="72">
        <v>19.2</v>
      </c>
      <c r="I1768" s="72">
        <v>19.082999999999998</v>
      </c>
      <c r="J1768" s="72">
        <v>16.007999999999999</v>
      </c>
      <c r="K1768" s="72">
        <v>16.678999999999998</v>
      </c>
      <c r="L1768" s="72">
        <v>23.783000000000001</v>
      </c>
      <c r="M1768" s="72">
        <v>35.002000000000002</v>
      </c>
      <c r="N1768" s="72">
        <v>39.261000000000003</v>
      </c>
      <c r="O1768" s="72">
        <v>29.155999999999999</v>
      </c>
      <c r="P1768" s="72">
        <v>17.103999999999999</v>
      </c>
      <c r="Q1768" s="72">
        <v>13.635</v>
      </c>
      <c r="R1768" s="72">
        <v>10.996</v>
      </c>
      <c r="S1768" s="72">
        <v>8.76</v>
      </c>
      <c r="T1768" s="72">
        <v>6.1210000000000004</v>
      </c>
      <c r="U1768" s="72">
        <v>3.2330000000000001</v>
      </c>
      <c r="V1768" s="72">
        <v>1.8029999999999999</v>
      </c>
      <c r="W1768" s="72">
        <v>1.3460000000000001</v>
      </c>
      <c r="X1768" s="72">
        <v>0.81699999999999995</v>
      </c>
      <c r="Y1768" s="72">
        <v>0.29599999999999999</v>
      </c>
      <c r="Z1768" s="72">
        <v>5.3999999999999999E-2</v>
      </c>
      <c r="AA1768" s="72">
        <v>7.0000000000000001E-3</v>
      </c>
      <c r="AB1768" s="4" t="s">
        <v>291</v>
      </c>
      <c r="AD1768" s="1">
        <f t="shared" si="27"/>
        <v>2.52</v>
      </c>
    </row>
    <row r="1769" spans="1:30" x14ac:dyDescent="0.3">
      <c r="A1769" s="65">
        <v>1768</v>
      </c>
      <c r="B1769" s="66" t="s">
        <v>323</v>
      </c>
      <c r="C1769" s="69" t="s">
        <v>143</v>
      </c>
      <c r="D1769" s="71"/>
      <c r="E1769" s="71">
        <v>462</v>
      </c>
      <c r="F1769" s="71">
        <v>2030</v>
      </c>
      <c r="G1769" s="72">
        <v>14.768000000000001</v>
      </c>
      <c r="H1769" s="72">
        <v>17.010000000000002</v>
      </c>
      <c r="I1769" s="72">
        <v>18.855</v>
      </c>
      <c r="J1769" s="72">
        <v>19.228000000000002</v>
      </c>
      <c r="K1769" s="72">
        <v>17.542000000000002</v>
      </c>
      <c r="L1769" s="72">
        <v>19.097999999999999</v>
      </c>
      <c r="M1769" s="72">
        <v>25.163</v>
      </c>
      <c r="N1769" s="72">
        <v>34.375999999999998</v>
      </c>
      <c r="O1769" s="72">
        <v>37.914999999999999</v>
      </c>
      <c r="P1769" s="72">
        <v>28.279</v>
      </c>
      <c r="Q1769" s="72">
        <v>16.556000000000001</v>
      </c>
      <c r="R1769" s="72">
        <v>13.247</v>
      </c>
      <c r="S1769" s="72">
        <v>10.606</v>
      </c>
      <c r="T1769" s="72">
        <v>8.2230000000000008</v>
      </c>
      <c r="U1769" s="72">
        <v>5.4589999999999996</v>
      </c>
      <c r="V1769" s="72">
        <v>2.6429999999999998</v>
      </c>
      <c r="W1769" s="72">
        <v>1.3089999999999999</v>
      </c>
      <c r="X1769" s="72">
        <v>0.81499999999999995</v>
      </c>
      <c r="Y1769" s="72">
        <v>0.376</v>
      </c>
      <c r="Z1769" s="72">
        <v>9.6000000000000002E-2</v>
      </c>
      <c r="AA1769" s="72">
        <v>1.0999999999999999E-2</v>
      </c>
      <c r="AB1769" s="4" t="s">
        <v>291</v>
      </c>
      <c r="AD1769" s="1">
        <f t="shared" si="27"/>
        <v>2.6069999999999998</v>
      </c>
    </row>
    <row r="1770" spans="1:30" x14ac:dyDescent="0.3">
      <c r="A1770" s="65">
        <v>1769</v>
      </c>
      <c r="B1770" s="66" t="s">
        <v>323</v>
      </c>
      <c r="C1770" s="69" t="s">
        <v>143</v>
      </c>
      <c r="D1770" s="71"/>
      <c r="E1770" s="71">
        <v>462</v>
      </c>
      <c r="F1770" s="71">
        <v>2035</v>
      </c>
      <c r="G1770" s="72">
        <v>13.67</v>
      </c>
      <c r="H1770" s="72">
        <v>14.645</v>
      </c>
      <c r="I1770" s="72">
        <v>16.768000000000001</v>
      </c>
      <c r="J1770" s="72">
        <v>18.986999999999998</v>
      </c>
      <c r="K1770" s="72">
        <v>20.451000000000001</v>
      </c>
      <c r="L1770" s="72">
        <v>19.474</v>
      </c>
      <c r="M1770" s="72">
        <v>20.204999999999998</v>
      </c>
      <c r="N1770" s="72">
        <v>24.672999999999998</v>
      </c>
      <c r="O1770" s="72">
        <v>33.298000000000002</v>
      </c>
      <c r="P1770" s="72">
        <v>37.155999999999999</v>
      </c>
      <c r="Q1770" s="72">
        <v>27.722000000000001</v>
      </c>
      <c r="R1770" s="72">
        <v>16.172999999999998</v>
      </c>
      <c r="S1770" s="72">
        <v>12.831</v>
      </c>
      <c r="T1770" s="72">
        <v>10.032999999999999</v>
      </c>
      <c r="U1770" s="72">
        <v>7.4320000000000004</v>
      </c>
      <c r="V1770" s="72">
        <v>4.5629999999999997</v>
      </c>
      <c r="W1770" s="72">
        <v>1.978</v>
      </c>
      <c r="X1770" s="72">
        <v>0.82499999999999996</v>
      </c>
      <c r="Y1770" s="72">
        <v>0.39400000000000002</v>
      </c>
      <c r="Z1770" s="72">
        <v>0.127</v>
      </c>
      <c r="AA1770" s="72">
        <v>1.9E-2</v>
      </c>
      <c r="AB1770" s="4" t="s">
        <v>291</v>
      </c>
      <c r="AD1770" s="1">
        <f t="shared" si="27"/>
        <v>3.343</v>
      </c>
    </row>
    <row r="1771" spans="1:30" x14ac:dyDescent="0.3">
      <c r="A1771" s="65">
        <v>1770</v>
      </c>
      <c r="B1771" s="66" t="s">
        <v>323</v>
      </c>
      <c r="C1771" s="69" t="s">
        <v>143</v>
      </c>
      <c r="D1771" s="71"/>
      <c r="E1771" s="71">
        <v>462</v>
      </c>
      <c r="F1771" s="71">
        <v>2040</v>
      </c>
      <c r="G1771" s="72">
        <v>14.032999999999999</v>
      </c>
      <c r="H1771" s="72">
        <v>13.548</v>
      </c>
      <c r="I1771" s="72">
        <v>14.404999999999999</v>
      </c>
      <c r="J1771" s="72">
        <v>16.902999999999999</v>
      </c>
      <c r="K1771" s="72">
        <v>20.213000000000001</v>
      </c>
      <c r="L1771" s="72">
        <v>22.381</v>
      </c>
      <c r="M1771" s="72">
        <v>20.582000000000001</v>
      </c>
      <c r="N1771" s="72">
        <v>19.728000000000002</v>
      </c>
      <c r="O1771" s="72">
        <v>23.632999999999999</v>
      </c>
      <c r="P1771" s="72">
        <v>32.58</v>
      </c>
      <c r="Q1771" s="72">
        <v>36.552999999999997</v>
      </c>
      <c r="R1771" s="72">
        <v>27.199000000000002</v>
      </c>
      <c r="S1771" s="72">
        <v>15.722</v>
      </c>
      <c r="T1771" s="72">
        <v>12.215</v>
      </c>
      <c r="U1771" s="72">
        <v>9.1709999999999994</v>
      </c>
      <c r="V1771" s="72">
        <v>6.3310000000000004</v>
      </c>
      <c r="W1771" s="72">
        <v>3.51</v>
      </c>
      <c r="X1771" s="72">
        <v>1.292</v>
      </c>
      <c r="Y1771" s="72">
        <v>0.41599999999999998</v>
      </c>
      <c r="Z1771" s="72">
        <v>0.14000000000000001</v>
      </c>
      <c r="AA1771" s="72">
        <v>2.7E-2</v>
      </c>
      <c r="AB1771" s="4" t="s">
        <v>291</v>
      </c>
      <c r="AD1771" s="1">
        <f t="shared" si="27"/>
        <v>5.3849999999999998</v>
      </c>
    </row>
    <row r="1772" spans="1:30" x14ac:dyDescent="0.3">
      <c r="A1772" s="65">
        <v>1771</v>
      </c>
      <c r="B1772" s="66" t="s">
        <v>323</v>
      </c>
      <c r="C1772" s="69" t="s">
        <v>143</v>
      </c>
      <c r="D1772" s="71"/>
      <c r="E1772" s="71">
        <v>462</v>
      </c>
      <c r="F1772" s="71">
        <v>2045</v>
      </c>
      <c r="G1772" s="72">
        <v>14.804</v>
      </c>
      <c r="H1772" s="72">
        <v>13.913</v>
      </c>
      <c r="I1772" s="72">
        <v>13.31</v>
      </c>
      <c r="J1772" s="72">
        <v>14.542</v>
      </c>
      <c r="K1772" s="72">
        <v>18.132999999999999</v>
      </c>
      <c r="L1772" s="72">
        <v>22.146000000000001</v>
      </c>
      <c r="M1772" s="72">
        <v>23.49</v>
      </c>
      <c r="N1772" s="72">
        <v>20.11</v>
      </c>
      <c r="O1772" s="72">
        <v>18.706</v>
      </c>
      <c r="P1772" s="72">
        <v>22.969000000000001</v>
      </c>
      <c r="Q1772" s="72">
        <v>32.043999999999997</v>
      </c>
      <c r="R1772" s="72">
        <v>35.957999999999998</v>
      </c>
      <c r="S1772" s="72">
        <v>26.530999999999999</v>
      </c>
      <c r="T1772" s="72">
        <v>15.054</v>
      </c>
      <c r="U1772" s="72">
        <v>11.282</v>
      </c>
      <c r="V1772" s="72">
        <v>7.9470000000000001</v>
      </c>
      <c r="W1772" s="72">
        <v>4.992</v>
      </c>
      <c r="X1772" s="72">
        <v>2.37</v>
      </c>
      <c r="Y1772" s="72">
        <v>0.67900000000000005</v>
      </c>
      <c r="Z1772" s="72">
        <v>0.154</v>
      </c>
      <c r="AA1772" s="72">
        <v>3.2000000000000001E-2</v>
      </c>
      <c r="AB1772" s="4" t="s">
        <v>291</v>
      </c>
      <c r="AD1772" s="1">
        <f t="shared" si="27"/>
        <v>8.2270000000000003</v>
      </c>
    </row>
    <row r="1773" spans="1:30" x14ac:dyDescent="0.3">
      <c r="A1773" s="65">
        <v>1772</v>
      </c>
      <c r="B1773" s="66" t="s">
        <v>323</v>
      </c>
      <c r="C1773" s="69" t="s">
        <v>143</v>
      </c>
      <c r="D1773" s="71"/>
      <c r="E1773" s="71">
        <v>462</v>
      </c>
      <c r="F1773" s="71">
        <v>2050</v>
      </c>
      <c r="G1773" s="72">
        <v>14.792</v>
      </c>
      <c r="H1773" s="72">
        <v>14.685</v>
      </c>
      <c r="I1773" s="72">
        <v>13.673</v>
      </c>
      <c r="J1773" s="72">
        <v>13.448</v>
      </c>
      <c r="K1773" s="72">
        <v>15.776</v>
      </c>
      <c r="L1773" s="72">
        <v>20.071000000000002</v>
      </c>
      <c r="M1773" s="72">
        <v>23.257000000000001</v>
      </c>
      <c r="N1773" s="72">
        <v>23.015000000000001</v>
      </c>
      <c r="O1773" s="72">
        <v>19.093</v>
      </c>
      <c r="P1773" s="72">
        <v>18.068999999999999</v>
      </c>
      <c r="Q1773" s="72">
        <v>22.521000000000001</v>
      </c>
      <c r="R1773" s="72">
        <v>31.559000000000001</v>
      </c>
      <c r="S1773" s="72">
        <v>35.173999999999999</v>
      </c>
      <c r="T1773" s="72">
        <v>25.527000000000001</v>
      </c>
      <c r="U1773" s="72">
        <v>14.026</v>
      </c>
      <c r="V1773" s="72">
        <v>9.9220000000000006</v>
      </c>
      <c r="W1773" s="72">
        <v>6.4029999999999996</v>
      </c>
      <c r="X1773" s="72">
        <v>3.47</v>
      </c>
      <c r="Y1773" s="72">
        <v>1.2949999999999999</v>
      </c>
      <c r="Z1773" s="72">
        <v>0.26300000000000001</v>
      </c>
      <c r="AA1773" s="72">
        <v>3.6999999999999998E-2</v>
      </c>
      <c r="AB1773" s="4" t="s">
        <v>291</v>
      </c>
      <c r="AD1773" s="1">
        <f t="shared" si="27"/>
        <v>11.468</v>
      </c>
    </row>
    <row r="1774" spans="1:30" x14ac:dyDescent="0.3">
      <c r="A1774" s="65">
        <v>1773</v>
      </c>
      <c r="B1774" s="66" t="s">
        <v>323</v>
      </c>
      <c r="C1774" s="69" t="s">
        <v>143</v>
      </c>
      <c r="D1774" s="71"/>
      <c r="E1774" s="71">
        <v>462</v>
      </c>
      <c r="F1774" s="71">
        <v>2055</v>
      </c>
      <c r="G1774" s="72">
        <v>13.85</v>
      </c>
      <c r="H1774" s="72">
        <v>14.679</v>
      </c>
      <c r="I1774" s="72">
        <v>14.458</v>
      </c>
      <c r="J1774" s="72">
        <v>13.805999999999999</v>
      </c>
      <c r="K1774" s="72">
        <v>14.619</v>
      </c>
      <c r="L1774" s="72">
        <v>17.62</v>
      </c>
      <c r="M1774" s="72">
        <v>21.13</v>
      </c>
      <c r="N1774" s="72">
        <v>22.808</v>
      </c>
      <c r="O1774" s="72">
        <v>22.045000000000002</v>
      </c>
      <c r="P1774" s="72">
        <v>18.488</v>
      </c>
      <c r="Q1774" s="72">
        <v>17.68</v>
      </c>
      <c r="R1774" s="72">
        <v>22.181999999999999</v>
      </c>
      <c r="S1774" s="72">
        <v>30.940999999999999</v>
      </c>
      <c r="T1774" s="72">
        <v>33.981000000000002</v>
      </c>
      <c r="U1774" s="72">
        <v>23.954999999999998</v>
      </c>
      <c r="V1774" s="72">
        <v>12.486000000000001</v>
      </c>
      <c r="W1774" s="72">
        <v>8.14</v>
      </c>
      <c r="X1774" s="72">
        <v>4.5640000000000001</v>
      </c>
      <c r="Y1774" s="72">
        <v>1.9610000000000001</v>
      </c>
      <c r="Z1774" s="72">
        <v>0.51800000000000002</v>
      </c>
      <c r="AA1774" s="72">
        <v>6.2E-2</v>
      </c>
      <c r="AB1774" s="4">
        <v>2E-3</v>
      </c>
      <c r="AD1774" s="1">
        <f t="shared" si="27"/>
        <v>15.247000000000002</v>
      </c>
    </row>
    <row r="1775" spans="1:30" x14ac:dyDescent="0.3">
      <c r="A1775" s="65">
        <v>1774</v>
      </c>
      <c r="B1775" s="66" t="s">
        <v>323</v>
      </c>
      <c r="C1775" s="69" t="s">
        <v>143</v>
      </c>
      <c r="D1775" s="71"/>
      <c r="E1775" s="71">
        <v>462</v>
      </c>
      <c r="F1775" s="71">
        <v>2060</v>
      </c>
      <c r="G1775" s="72">
        <v>12.715999999999999</v>
      </c>
      <c r="H1775" s="72">
        <v>13.742000000000001</v>
      </c>
      <c r="I1775" s="72">
        <v>14.462999999999999</v>
      </c>
      <c r="J1775" s="72">
        <v>14.583</v>
      </c>
      <c r="K1775" s="72">
        <v>14.917</v>
      </c>
      <c r="L1775" s="72">
        <v>16.369</v>
      </c>
      <c r="M1775" s="72">
        <v>18.626000000000001</v>
      </c>
      <c r="N1775" s="72">
        <v>20.707000000000001</v>
      </c>
      <c r="O1775" s="72">
        <v>21.89</v>
      </c>
      <c r="P1775" s="72">
        <v>21.466000000000001</v>
      </c>
      <c r="Q1775" s="72">
        <v>18.12</v>
      </c>
      <c r="R1775" s="72">
        <v>17.414000000000001</v>
      </c>
      <c r="S1775" s="72">
        <v>21.786999999999999</v>
      </c>
      <c r="T1775" s="72">
        <v>29.988</v>
      </c>
      <c r="U1775" s="72">
        <v>32.07</v>
      </c>
      <c r="V1775" s="72">
        <v>21.541</v>
      </c>
      <c r="W1775" s="72">
        <v>10.398999999999999</v>
      </c>
      <c r="X1775" s="72">
        <v>5.9260000000000002</v>
      </c>
      <c r="Y1775" s="72">
        <v>2.6549999999999998</v>
      </c>
      <c r="Z1775" s="72">
        <v>0.81499999999999995</v>
      </c>
      <c r="AA1775" s="72">
        <v>0.125</v>
      </c>
      <c r="AB1775" s="4">
        <v>2E-3</v>
      </c>
      <c r="AD1775" s="1">
        <f t="shared" si="27"/>
        <v>19.922000000000001</v>
      </c>
    </row>
    <row r="1776" spans="1:30" x14ac:dyDescent="0.3">
      <c r="A1776" s="65">
        <v>1775</v>
      </c>
      <c r="B1776" s="66" t="s">
        <v>323</v>
      </c>
      <c r="C1776" s="69" t="s">
        <v>143</v>
      </c>
      <c r="D1776" s="71"/>
      <c r="E1776" s="71">
        <v>462</v>
      </c>
      <c r="F1776" s="71">
        <v>2065</v>
      </c>
      <c r="G1776" s="72">
        <v>12.064</v>
      </c>
      <c r="H1776" s="72">
        <v>12.615</v>
      </c>
      <c r="I1776" s="72">
        <v>13.54</v>
      </c>
      <c r="J1776" s="72">
        <v>14.581</v>
      </c>
      <c r="K1776" s="72">
        <v>15.63</v>
      </c>
      <c r="L1776" s="72">
        <v>16.568000000000001</v>
      </c>
      <c r="M1776" s="72">
        <v>17.32</v>
      </c>
      <c r="N1776" s="72">
        <v>18.228999999999999</v>
      </c>
      <c r="O1776" s="72">
        <v>19.844999999999999</v>
      </c>
      <c r="P1776" s="72">
        <v>21.344999999999999</v>
      </c>
      <c r="Q1776" s="72">
        <v>21.106000000000002</v>
      </c>
      <c r="R1776" s="72">
        <v>17.870999999999999</v>
      </c>
      <c r="S1776" s="72">
        <v>17.131</v>
      </c>
      <c r="T1776" s="72">
        <v>21.170999999999999</v>
      </c>
      <c r="U1776" s="72">
        <v>28.434000000000001</v>
      </c>
      <c r="V1776" s="72">
        <v>29.076000000000001</v>
      </c>
      <c r="W1776" s="72">
        <v>18.161000000000001</v>
      </c>
      <c r="X1776" s="72">
        <v>7.7089999999999996</v>
      </c>
      <c r="Y1776" s="72">
        <v>3.5350000000000001</v>
      </c>
      <c r="Z1776" s="72">
        <v>1.137</v>
      </c>
      <c r="AA1776" s="72">
        <v>0.20799999999999999</v>
      </c>
      <c r="AB1776" s="4">
        <v>3.0000000000000001E-3</v>
      </c>
      <c r="AD1776" s="1">
        <f t="shared" si="27"/>
        <v>30.753</v>
      </c>
    </row>
    <row r="1777" spans="1:30" x14ac:dyDescent="0.3">
      <c r="A1777" s="65">
        <v>1776</v>
      </c>
      <c r="B1777" s="66" t="s">
        <v>323</v>
      </c>
      <c r="C1777" s="69" t="s">
        <v>143</v>
      </c>
      <c r="D1777" s="71"/>
      <c r="E1777" s="71">
        <v>462</v>
      </c>
      <c r="F1777" s="71">
        <v>2070</v>
      </c>
      <c r="G1777" s="72">
        <v>12.05</v>
      </c>
      <c r="H1777" s="72">
        <v>11.968</v>
      </c>
      <c r="I1777" s="72">
        <v>12.425000000000001</v>
      </c>
      <c r="J1777" s="72">
        <v>13.651999999999999</v>
      </c>
      <c r="K1777" s="72">
        <v>15.568</v>
      </c>
      <c r="L1777" s="72">
        <v>17.184999999999999</v>
      </c>
      <c r="M1777" s="72">
        <v>17.463999999999999</v>
      </c>
      <c r="N1777" s="72">
        <v>16.948</v>
      </c>
      <c r="O1777" s="72">
        <v>17.422000000000001</v>
      </c>
      <c r="P1777" s="72">
        <v>19.337</v>
      </c>
      <c r="Q1777" s="72">
        <v>21.009</v>
      </c>
      <c r="R1777" s="72">
        <v>20.847999999999999</v>
      </c>
      <c r="S1777" s="72">
        <v>17.600999999999999</v>
      </c>
      <c r="T1777" s="72">
        <v>16.683</v>
      </c>
      <c r="U1777" s="72">
        <v>20.154</v>
      </c>
      <c r="V1777" s="72">
        <v>25.96</v>
      </c>
      <c r="W1777" s="72">
        <v>24.779</v>
      </c>
      <c r="X1777" s="72">
        <v>13.679</v>
      </c>
      <c r="Y1777" s="72">
        <v>4.7030000000000003</v>
      </c>
      <c r="Z1777" s="72">
        <v>1.5580000000000001</v>
      </c>
      <c r="AA1777" s="72">
        <v>0.307</v>
      </c>
      <c r="AB1777" s="4">
        <v>8.0000000000000002E-3</v>
      </c>
      <c r="AD1777" s="1">
        <f t="shared" si="27"/>
        <v>45.034000000000006</v>
      </c>
    </row>
    <row r="1778" spans="1:30" x14ac:dyDescent="0.3">
      <c r="A1778" s="65">
        <v>1777</v>
      </c>
      <c r="B1778" s="66" t="s">
        <v>323</v>
      </c>
      <c r="C1778" s="69" t="s">
        <v>143</v>
      </c>
      <c r="D1778" s="71"/>
      <c r="E1778" s="71">
        <v>462</v>
      </c>
      <c r="F1778" s="71">
        <v>2075</v>
      </c>
      <c r="G1778" s="72">
        <v>12.257999999999999</v>
      </c>
      <c r="H1778" s="72">
        <v>11.96</v>
      </c>
      <c r="I1778" s="72">
        <v>11.79</v>
      </c>
      <c r="J1778" s="72">
        <v>12.53</v>
      </c>
      <c r="K1778" s="72">
        <v>14.577</v>
      </c>
      <c r="L1778" s="72">
        <v>17.024000000000001</v>
      </c>
      <c r="M1778" s="72">
        <v>18.024000000000001</v>
      </c>
      <c r="N1778" s="72">
        <v>17.116</v>
      </c>
      <c r="O1778" s="72">
        <v>16.193000000000001</v>
      </c>
      <c r="P1778" s="72">
        <v>16.951000000000001</v>
      </c>
      <c r="Q1778" s="72">
        <v>19.030999999999999</v>
      </c>
      <c r="R1778" s="72">
        <v>20.771000000000001</v>
      </c>
      <c r="S1778" s="72">
        <v>20.56</v>
      </c>
      <c r="T1778" s="72">
        <v>17.178000000000001</v>
      </c>
      <c r="U1778" s="72">
        <v>15.944000000000001</v>
      </c>
      <c r="V1778" s="72">
        <v>18.524999999999999</v>
      </c>
      <c r="W1778" s="72">
        <v>22.353999999999999</v>
      </c>
      <c r="X1778" s="72">
        <v>18.957000000000001</v>
      </c>
      <c r="Y1778" s="72">
        <v>8.5340000000000007</v>
      </c>
      <c r="Z1778" s="72">
        <v>2.1360000000000001</v>
      </c>
      <c r="AA1778" s="72">
        <v>0.438</v>
      </c>
      <c r="AB1778" s="4">
        <v>7.0000000000000001E-3</v>
      </c>
      <c r="AD1778" s="1">
        <f t="shared" si="27"/>
        <v>52.426000000000002</v>
      </c>
    </row>
    <row r="1779" spans="1:30" x14ac:dyDescent="0.3">
      <c r="A1779" s="65">
        <v>1778</v>
      </c>
      <c r="B1779" s="66" t="s">
        <v>323</v>
      </c>
      <c r="C1779" s="69" t="s">
        <v>143</v>
      </c>
      <c r="D1779" s="71"/>
      <c r="E1779" s="71">
        <v>462</v>
      </c>
      <c r="F1779" s="71">
        <v>2080</v>
      </c>
      <c r="G1779" s="72">
        <v>12.22</v>
      </c>
      <c r="H1779" s="72">
        <v>12.173999999999999</v>
      </c>
      <c r="I1779" s="72">
        <v>11.795</v>
      </c>
      <c r="J1779" s="72">
        <v>11.888999999999999</v>
      </c>
      <c r="K1779" s="72">
        <v>13.395</v>
      </c>
      <c r="L1779" s="72">
        <v>15.936999999999999</v>
      </c>
      <c r="M1779" s="72">
        <v>17.808</v>
      </c>
      <c r="N1779" s="72">
        <v>17.698</v>
      </c>
      <c r="O1779" s="72">
        <v>16.408000000000001</v>
      </c>
      <c r="P1779" s="72">
        <v>15.756</v>
      </c>
      <c r="Q1779" s="72">
        <v>16.677</v>
      </c>
      <c r="R1779" s="72">
        <v>18.824999999999999</v>
      </c>
      <c r="S1779" s="72">
        <v>20.506</v>
      </c>
      <c r="T1779" s="72">
        <v>20.105</v>
      </c>
      <c r="U1779" s="72">
        <v>16.474</v>
      </c>
      <c r="V1779" s="72">
        <v>14.746</v>
      </c>
      <c r="W1779" s="72">
        <v>16.108000000000001</v>
      </c>
      <c r="X1779" s="72">
        <v>17.356000000000002</v>
      </c>
      <c r="Y1779" s="72">
        <v>12.084</v>
      </c>
      <c r="Z1779" s="72">
        <v>3.9889999999999999</v>
      </c>
      <c r="AA1779" s="72">
        <v>0.622</v>
      </c>
      <c r="AB1779" s="4">
        <v>6.0000000000000001E-3</v>
      </c>
      <c r="AD1779" s="1">
        <f t="shared" si="27"/>
        <v>50.164999999999999</v>
      </c>
    </row>
    <row r="1780" spans="1:30" x14ac:dyDescent="0.3">
      <c r="A1780" s="65">
        <v>1779</v>
      </c>
      <c r="B1780" s="66" t="s">
        <v>323</v>
      </c>
      <c r="C1780" s="69" t="s">
        <v>143</v>
      </c>
      <c r="D1780" s="71"/>
      <c r="E1780" s="71">
        <v>462</v>
      </c>
      <c r="F1780" s="71">
        <v>2085</v>
      </c>
      <c r="G1780" s="72">
        <v>11.781000000000001</v>
      </c>
      <c r="H1780" s="72">
        <v>12.145</v>
      </c>
      <c r="I1780" s="72">
        <v>12.02</v>
      </c>
      <c r="J1780" s="72">
        <v>11.885</v>
      </c>
      <c r="K1780" s="72">
        <v>12.693</v>
      </c>
      <c r="L1780" s="72">
        <v>14.659000000000001</v>
      </c>
      <c r="M1780" s="72">
        <v>16.664999999999999</v>
      </c>
      <c r="N1780" s="72">
        <v>17.504999999999999</v>
      </c>
      <c r="O1780" s="72">
        <v>17.041</v>
      </c>
      <c r="P1780" s="72">
        <v>16.003</v>
      </c>
      <c r="Q1780" s="72">
        <v>15.504</v>
      </c>
      <c r="R1780" s="72">
        <v>16.501000000000001</v>
      </c>
      <c r="S1780" s="72">
        <v>18.606000000000002</v>
      </c>
      <c r="T1780" s="72">
        <v>20.09</v>
      </c>
      <c r="U1780" s="72">
        <v>19.344000000000001</v>
      </c>
      <c r="V1780" s="72">
        <v>15.323</v>
      </c>
      <c r="W1780" s="72">
        <v>12.939</v>
      </c>
      <c r="X1780" s="72">
        <v>12.679</v>
      </c>
      <c r="Y1780" s="72">
        <v>11.29</v>
      </c>
      <c r="Z1780" s="72">
        <v>5.8070000000000004</v>
      </c>
      <c r="AA1780" s="72">
        <v>1.1479999999999999</v>
      </c>
      <c r="AB1780" s="4" t="s">
        <v>291</v>
      </c>
      <c r="AD1780" s="1">
        <f t="shared" si="27"/>
        <v>43.863000000000007</v>
      </c>
    </row>
    <row r="1781" spans="1:30" x14ac:dyDescent="0.3">
      <c r="A1781" s="65">
        <v>1780</v>
      </c>
      <c r="B1781" s="66" t="s">
        <v>323</v>
      </c>
      <c r="C1781" s="69" t="s">
        <v>143</v>
      </c>
      <c r="D1781" s="71"/>
      <c r="E1781" s="71">
        <v>462</v>
      </c>
      <c r="F1781" s="71">
        <v>2090</v>
      </c>
      <c r="G1781" s="72">
        <v>11.179</v>
      </c>
      <c r="H1781" s="72">
        <v>11.71</v>
      </c>
      <c r="I1781" s="72">
        <v>12.002000000000001</v>
      </c>
      <c r="J1781" s="72">
        <v>12.106</v>
      </c>
      <c r="K1781" s="72">
        <v>12.628</v>
      </c>
      <c r="L1781" s="72">
        <v>13.86</v>
      </c>
      <c r="M1781" s="72">
        <v>15.332000000000001</v>
      </c>
      <c r="N1781" s="72">
        <v>16.387</v>
      </c>
      <c r="O1781" s="72">
        <v>16.899000000000001</v>
      </c>
      <c r="P1781" s="72">
        <v>16.666</v>
      </c>
      <c r="Q1781" s="72">
        <v>15.772</v>
      </c>
      <c r="R1781" s="72">
        <v>15.35</v>
      </c>
      <c r="S1781" s="72">
        <v>16.324999999999999</v>
      </c>
      <c r="T1781" s="72">
        <v>18.257000000000001</v>
      </c>
      <c r="U1781" s="72">
        <v>19.385999999999999</v>
      </c>
      <c r="V1781" s="72">
        <v>18.088000000000001</v>
      </c>
      <c r="W1781" s="72">
        <v>13.557</v>
      </c>
      <c r="X1781" s="72">
        <v>10.315</v>
      </c>
      <c r="Y1781" s="72">
        <v>8.41</v>
      </c>
      <c r="Z1781" s="72">
        <v>5.577</v>
      </c>
      <c r="AA1781" s="72">
        <v>1.786</v>
      </c>
      <c r="AB1781" s="4" t="s">
        <v>291</v>
      </c>
      <c r="AD1781" s="1">
        <f t="shared" si="27"/>
        <v>39.644999999999996</v>
      </c>
    </row>
    <row r="1782" spans="1:30" x14ac:dyDescent="0.3">
      <c r="A1782" s="65">
        <v>1781</v>
      </c>
      <c r="B1782" s="66" t="s">
        <v>323</v>
      </c>
      <c r="C1782" s="69" t="s">
        <v>143</v>
      </c>
      <c r="D1782" s="71"/>
      <c r="E1782" s="71">
        <v>462</v>
      </c>
      <c r="F1782" s="71">
        <v>2095</v>
      </c>
      <c r="G1782" s="72">
        <v>10.736000000000001</v>
      </c>
      <c r="H1782" s="72">
        <v>11.114000000000001</v>
      </c>
      <c r="I1782" s="72">
        <v>11.58</v>
      </c>
      <c r="J1782" s="72">
        <v>12.079000000000001</v>
      </c>
      <c r="K1782" s="72">
        <v>12.784000000000001</v>
      </c>
      <c r="L1782" s="72">
        <v>13.696999999999999</v>
      </c>
      <c r="M1782" s="72">
        <v>14.476000000000001</v>
      </c>
      <c r="N1782" s="72">
        <v>15.077</v>
      </c>
      <c r="O1782" s="72">
        <v>15.833</v>
      </c>
      <c r="P1782" s="72">
        <v>16.555</v>
      </c>
      <c r="Q1782" s="72">
        <v>16.451000000000001</v>
      </c>
      <c r="R1782" s="72">
        <v>15.63</v>
      </c>
      <c r="S1782" s="72">
        <v>15.201000000000001</v>
      </c>
      <c r="T1782" s="72">
        <v>16.044</v>
      </c>
      <c r="U1782" s="72">
        <v>17.667000000000002</v>
      </c>
      <c r="V1782" s="72">
        <v>18.216000000000001</v>
      </c>
      <c r="W1782" s="72">
        <v>16.13</v>
      </c>
      <c r="X1782" s="72">
        <v>10.946</v>
      </c>
      <c r="Y1782" s="72">
        <v>6.9770000000000003</v>
      </c>
      <c r="Z1782" s="72">
        <v>4.2690000000000001</v>
      </c>
      <c r="AA1782" s="72">
        <v>1.95</v>
      </c>
      <c r="AB1782" s="4" t="s">
        <v>291</v>
      </c>
      <c r="AD1782" s="1">
        <f t="shared" si="27"/>
        <v>40.271999999999998</v>
      </c>
    </row>
    <row r="1783" spans="1:30" x14ac:dyDescent="0.3">
      <c r="A1783" s="65">
        <v>1782</v>
      </c>
      <c r="B1783" s="66" t="s">
        <v>323</v>
      </c>
      <c r="C1783" s="69" t="s">
        <v>143</v>
      </c>
      <c r="D1783" s="71"/>
      <c r="E1783" s="71">
        <v>462</v>
      </c>
      <c r="F1783" s="71">
        <v>2100</v>
      </c>
      <c r="G1783" s="72">
        <v>10.571999999999999</v>
      </c>
      <c r="H1783" s="72">
        <v>10.676</v>
      </c>
      <c r="I1783" s="72">
        <v>10.996</v>
      </c>
      <c r="J1783" s="72">
        <v>11.65</v>
      </c>
      <c r="K1783" s="72">
        <v>12.698</v>
      </c>
      <c r="L1783" s="72">
        <v>13.757</v>
      </c>
      <c r="M1783" s="72">
        <v>14.259</v>
      </c>
      <c r="N1783" s="72">
        <v>14.244999999999999</v>
      </c>
      <c r="O1783" s="72">
        <v>14.574999999999999</v>
      </c>
      <c r="P1783" s="72">
        <v>15.52</v>
      </c>
      <c r="Q1783" s="72">
        <v>16.36</v>
      </c>
      <c r="R1783" s="72">
        <v>16.317</v>
      </c>
      <c r="S1783" s="72">
        <v>15.49</v>
      </c>
      <c r="T1783" s="72">
        <v>14.961</v>
      </c>
      <c r="U1783" s="72">
        <v>15.566000000000001</v>
      </c>
      <c r="V1783" s="72">
        <v>16.678000000000001</v>
      </c>
      <c r="W1783" s="72">
        <v>16.367999999999999</v>
      </c>
      <c r="X1783" s="72">
        <v>13.183</v>
      </c>
      <c r="Y1783" s="72">
        <v>7.5439999999999996</v>
      </c>
      <c r="Z1783" s="72">
        <v>3.6389999999999998</v>
      </c>
      <c r="AA1783" s="72">
        <v>1.7010000000000001</v>
      </c>
      <c r="AB1783" s="4" t="s">
        <v>291</v>
      </c>
      <c r="AD1783" s="1">
        <f t="shared" si="27"/>
        <v>42.435000000000002</v>
      </c>
    </row>
    <row r="1784" spans="1:30" x14ac:dyDescent="0.3">
      <c r="A1784" s="65">
        <v>1783</v>
      </c>
      <c r="B1784" s="66" t="s">
        <v>323</v>
      </c>
      <c r="C1784" s="69" t="s">
        <v>144</v>
      </c>
      <c r="D1784" s="71"/>
      <c r="E1784" s="71">
        <v>524</v>
      </c>
      <c r="F1784" s="71">
        <v>2015</v>
      </c>
      <c r="G1784" s="72">
        <v>1442.7719999999999</v>
      </c>
      <c r="H1784" s="72">
        <v>1611.4680000000001</v>
      </c>
      <c r="I1784" s="72">
        <v>1731.114</v>
      </c>
      <c r="J1784" s="72">
        <v>1644.5450000000001</v>
      </c>
      <c r="K1784" s="72">
        <v>1286.6289999999999</v>
      </c>
      <c r="L1784" s="72">
        <v>1032.6859999999999</v>
      </c>
      <c r="M1784" s="72">
        <v>872.16</v>
      </c>
      <c r="N1784" s="72">
        <v>776.173</v>
      </c>
      <c r="O1784" s="72">
        <v>718.52300000000002</v>
      </c>
      <c r="P1784" s="72">
        <v>631.34400000000005</v>
      </c>
      <c r="Q1784" s="72">
        <v>557.54399999999998</v>
      </c>
      <c r="R1784" s="72">
        <v>455.26100000000002</v>
      </c>
      <c r="S1784" s="72">
        <v>416.274</v>
      </c>
      <c r="T1784" s="72">
        <v>296.84199999999998</v>
      </c>
      <c r="U1784" s="72">
        <v>215.02199999999999</v>
      </c>
      <c r="V1784" s="72">
        <v>132.267</v>
      </c>
      <c r="W1784" s="72">
        <v>58.470999999999997</v>
      </c>
      <c r="X1784" s="72">
        <v>20.28</v>
      </c>
      <c r="Y1784" s="72">
        <v>3.6480000000000001</v>
      </c>
      <c r="Z1784" s="72">
        <v>0.33400000000000002</v>
      </c>
      <c r="AA1784" s="72">
        <v>1.7999999999999999E-2</v>
      </c>
      <c r="AB1784" s="4" t="s">
        <v>291</v>
      </c>
      <c r="AD1784" s="1">
        <f t="shared" si="27"/>
        <v>82.751000000000005</v>
      </c>
    </row>
    <row r="1785" spans="1:30" x14ac:dyDescent="0.3">
      <c r="A1785" s="65">
        <v>1784</v>
      </c>
      <c r="B1785" s="66" t="s">
        <v>323</v>
      </c>
      <c r="C1785" s="69" t="s">
        <v>144</v>
      </c>
      <c r="D1785" s="71"/>
      <c r="E1785" s="71">
        <v>524</v>
      </c>
      <c r="F1785" s="71">
        <v>2020</v>
      </c>
      <c r="G1785" s="72">
        <v>1432.7670000000001</v>
      </c>
      <c r="H1785" s="72">
        <v>1430.8979999999999</v>
      </c>
      <c r="I1785" s="72">
        <v>1604.1559999999999</v>
      </c>
      <c r="J1785" s="72">
        <v>1713.385</v>
      </c>
      <c r="K1785" s="72">
        <v>1606.8679999999999</v>
      </c>
      <c r="L1785" s="72">
        <v>1242.383</v>
      </c>
      <c r="M1785" s="72">
        <v>994.81</v>
      </c>
      <c r="N1785" s="72">
        <v>842.40599999999995</v>
      </c>
      <c r="O1785" s="72">
        <v>751.56500000000005</v>
      </c>
      <c r="P1785" s="72">
        <v>694.63</v>
      </c>
      <c r="Q1785" s="72">
        <v>605.00599999999997</v>
      </c>
      <c r="R1785" s="72">
        <v>524.95699999999999</v>
      </c>
      <c r="S1785" s="72">
        <v>415.78399999999999</v>
      </c>
      <c r="T1785" s="72">
        <v>362.45400000000001</v>
      </c>
      <c r="U1785" s="72">
        <v>238.51400000000001</v>
      </c>
      <c r="V1785" s="72">
        <v>151.67500000000001</v>
      </c>
      <c r="W1785" s="72">
        <v>75.471999999999994</v>
      </c>
      <c r="X1785" s="72">
        <v>23.881</v>
      </c>
      <c r="Y1785" s="72">
        <v>5.1319999999999997</v>
      </c>
      <c r="Z1785" s="72">
        <v>0.49399999999999999</v>
      </c>
      <c r="AA1785" s="72">
        <v>2.4E-2</v>
      </c>
      <c r="AB1785" s="4" t="s">
        <v>291</v>
      </c>
      <c r="AD1785" s="1">
        <f t="shared" si="27"/>
        <v>105.003</v>
      </c>
    </row>
    <row r="1786" spans="1:30" x14ac:dyDescent="0.3">
      <c r="A1786" s="65">
        <v>1785</v>
      </c>
      <c r="B1786" s="66" t="s">
        <v>323</v>
      </c>
      <c r="C1786" s="69" t="s">
        <v>144</v>
      </c>
      <c r="D1786" s="71"/>
      <c r="E1786" s="71">
        <v>524</v>
      </c>
      <c r="F1786" s="71">
        <v>2025</v>
      </c>
      <c r="G1786" s="72">
        <v>1406.92</v>
      </c>
      <c r="H1786" s="72">
        <v>1423.2929999999999</v>
      </c>
      <c r="I1786" s="72">
        <v>1425.2090000000001</v>
      </c>
      <c r="J1786" s="72">
        <v>1589.4690000000001</v>
      </c>
      <c r="K1786" s="72">
        <v>1680.874</v>
      </c>
      <c r="L1786" s="72">
        <v>1567.2539999999999</v>
      </c>
      <c r="M1786" s="72">
        <v>1208.826</v>
      </c>
      <c r="N1786" s="72">
        <v>968.56100000000004</v>
      </c>
      <c r="O1786" s="72">
        <v>820.702</v>
      </c>
      <c r="P1786" s="72">
        <v>730.31700000000001</v>
      </c>
      <c r="Q1786" s="72">
        <v>669.53</v>
      </c>
      <c r="R1786" s="72">
        <v>573.20299999999997</v>
      </c>
      <c r="S1786" s="72">
        <v>483.16</v>
      </c>
      <c r="T1786" s="72">
        <v>365.21800000000002</v>
      </c>
      <c r="U1786" s="72">
        <v>294.76799999999997</v>
      </c>
      <c r="V1786" s="72">
        <v>170.86799999999999</v>
      </c>
      <c r="W1786" s="72">
        <v>88.284999999999997</v>
      </c>
      <c r="X1786" s="72">
        <v>31.538</v>
      </c>
      <c r="Y1786" s="72">
        <v>6.1859999999999999</v>
      </c>
      <c r="Z1786" s="72">
        <v>0.71099999999999997</v>
      </c>
      <c r="AA1786" s="72">
        <v>3.5999999999999997E-2</v>
      </c>
      <c r="AB1786" s="4" t="s">
        <v>291</v>
      </c>
      <c r="AD1786" s="1">
        <f t="shared" si="27"/>
        <v>126.75599999999999</v>
      </c>
    </row>
    <row r="1787" spans="1:30" x14ac:dyDescent="0.3">
      <c r="A1787" s="65">
        <v>1786</v>
      </c>
      <c r="B1787" s="66" t="s">
        <v>323</v>
      </c>
      <c r="C1787" s="69" t="s">
        <v>144</v>
      </c>
      <c r="D1787" s="71"/>
      <c r="E1787" s="71">
        <v>524</v>
      </c>
      <c r="F1787" s="71">
        <v>2030</v>
      </c>
      <c r="G1787" s="72">
        <v>1336.6569999999999</v>
      </c>
      <c r="H1787" s="72">
        <v>1398.7180000000001</v>
      </c>
      <c r="I1787" s="72">
        <v>1418.134</v>
      </c>
      <c r="J1787" s="72">
        <v>1411.7059999999999</v>
      </c>
      <c r="K1787" s="72">
        <v>1558.7080000000001</v>
      </c>
      <c r="L1787" s="72">
        <v>1642.2449999999999</v>
      </c>
      <c r="M1787" s="72">
        <v>1533.1610000000001</v>
      </c>
      <c r="N1787" s="72">
        <v>1182.3119999999999</v>
      </c>
      <c r="O1787" s="72">
        <v>946.90800000000002</v>
      </c>
      <c r="P1787" s="72">
        <v>799.87900000000002</v>
      </c>
      <c r="Q1787" s="72">
        <v>706.17600000000004</v>
      </c>
      <c r="R1787" s="72">
        <v>637.17100000000005</v>
      </c>
      <c r="S1787" s="72">
        <v>530.57799999999997</v>
      </c>
      <c r="T1787" s="72">
        <v>427.75400000000002</v>
      </c>
      <c r="U1787" s="72">
        <v>299.96899999999999</v>
      </c>
      <c r="V1787" s="72">
        <v>214.22</v>
      </c>
      <c r="W1787" s="72">
        <v>101.336</v>
      </c>
      <c r="X1787" s="72">
        <v>37.74</v>
      </c>
      <c r="Y1787" s="72">
        <v>8.3800000000000008</v>
      </c>
      <c r="Z1787" s="72">
        <v>0.877</v>
      </c>
      <c r="AA1787" s="72">
        <v>5.1999999999999998E-2</v>
      </c>
      <c r="AB1787" s="4" t="s">
        <v>291</v>
      </c>
      <c r="AD1787" s="1">
        <f t="shared" si="27"/>
        <v>148.38499999999999</v>
      </c>
    </row>
    <row r="1788" spans="1:30" x14ac:dyDescent="0.3">
      <c r="A1788" s="65">
        <v>1787</v>
      </c>
      <c r="B1788" s="66" t="s">
        <v>323</v>
      </c>
      <c r="C1788" s="69" t="s">
        <v>144</v>
      </c>
      <c r="D1788" s="71"/>
      <c r="E1788" s="71">
        <v>524</v>
      </c>
      <c r="F1788" s="71">
        <v>2035</v>
      </c>
      <c r="G1788" s="72">
        <v>1231.73</v>
      </c>
      <c r="H1788" s="72">
        <v>1329.537</v>
      </c>
      <c r="I1788" s="72">
        <v>1394.0250000000001</v>
      </c>
      <c r="J1788" s="72">
        <v>1405.172</v>
      </c>
      <c r="K1788" s="72">
        <v>1382.557</v>
      </c>
      <c r="L1788" s="72">
        <v>1521.7639999999999</v>
      </c>
      <c r="M1788" s="72">
        <v>1608.991</v>
      </c>
      <c r="N1788" s="72">
        <v>1506.002</v>
      </c>
      <c r="O1788" s="72">
        <v>1160.1569999999999</v>
      </c>
      <c r="P1788" s="72">
        <v>925.80700000000002</v>
      </c>
      <c r="Q1788" s="72">
        <v>775.90499999999997</v>
      </c>
      <c r="R1788" s="72">
        <v>674.60299999999995</v>
      </c>
      <c r="S1788" s="72">
        <v>592.97699999999998</v>
      </c>
      <c r="T1788" s="72">
        <v>473.14699999999999</v>
      </c>
      <c r="U1788" s="72">
        <v>354.85500000000002</v>
      </c>
      <c r="V1788" s="72">
        <v>220.952</v>
      </c>
      <c r="W1788" s="72">
        <v>129.453</v>
      </c>
      <c r="X1788" s="72">
        <v>44.323</v>
      </c>
      <c r="Y1788" s="72">
        <v>10.295</v>
      </c>
      <c r="Z1788" s="72">
        <v>1.2190000000000001</v>
      </c>
      <c r="AA1788" s="72">
        <v>6.6000000000000003E-2</v>
      </c>
      <c r="AB1788" s="4">
        <v>5.0000000000000001E-3</v>
      </c>
      <c r="AD1788" s="1">
        <f t="shared" si="27"/>
        <v>185.36099999999999</v>
      </c>
    </row>
    <row r="1789" spans="1:30" x14ac:dyDescent="0.3">
      <c r="A1789" s="65">
        <v>1788</v>
      </c>
      <c r="B1789" s="66" t="s">
        <v>323</v>
      </c>
      <c r="C1789" s="69" t="s">
        <v>144</v>
      </c>
      <c r="D1789" s="71"/>
      <c r="E1789" s="71">
        <v>524</v>
      </c>
      <c r="F1789" s="71">
        <v>2040</v>
      </c>
      <c r="G1789" s="72">
        <v>1137.7940000000001</v>
      </c>
      <c r="H1789" s="72">
        <v>1225.364</v>
      </c>
      <c r="I1789" s="72">
        <v>1325.2149999999999</v>
      </c>
      <c r="J1789" s="72">
        <v>1381.491</v>
      </c>
      <c r="K1789" s="72">
        <v>1376.662</v>
      </c>
      <c r="L1789" s="72">
        <v>1347.057</v>
      </c>
      <c r="M1789" s="72">
        <v>1489.846</v>
      </c>
      <c r="N1789" s="72">
        <v>1582.4690000000001</v>
      </c>
      <c r="O1789" s="72">
        <v>1482.69</v>
      </c>
      <c r="P1789" s="72">
        <v>1137.855</v>
      </c>
      <c r="Q1789" s="72">
        <v>900.93799999999999</v>
      </c>
      <c r="R1789" s="72">
        <v>744.09699999999998</v>
      </c>
      <c r="S1789" s="72">
        <v>631.19899999999996</v>
      </c>
      <c r="T1789" s="72">
        <v>533.04</v>
      </c>
      <c r="U1789" s="72">
        <v>397.02499999999998</v>
      </c>
      <c r="V1789" s="72">
        <v>265.863</v>
      </c>
      <c r="W1789" s="72">
        <v>136.804</v>
      </c>
      <c r="X1789" s="72">
        <v>58.576000000000001</v>
      </c>
      <c r="Y1789" s="72">
        <v>12.635</v>
      </c>
      <c r="Z1789" s="72">
        <v>1.58</v>
      </c>
      <c r="AA1789" s="72">
        <v>9.6000000000000002E-2</v>
      </c>
      <c r="AB1789" s="4">
        <v>7.0000000000000001E-3</v>
      </c>
      <c r="AD1789" s="1">
        <f t="shared" si="27"/>
        <v>209.69800000000001</v>
      </c>
    </row>
    <row r="1790" spans="1:30" x14ac:dyDescent="0.3">
      <c r="A1790" s="65">
        <v>1789</v>
      </c>
      <c r="B1790" s="66" t="s">
        <v>323</v>
      </c>
      <c r="C1790" s="69" t="s">
        <v>144</v>
      </c>
      <c r="D1790" s="71"/>
      <c r="E1790" s="71">
        <v>524</v>
      </c>
      <c r="F1790" s="71">
        <v>2045</v>
      </c>
      <c r="G1790" s="72">
        <v>1076.7719999999999</v>
      </c>
      <c r="H1790" s="72">
        <v>1131.9649999999999</v>
      </c>
      <c r="I1790" s="72">
        <v>1221.4069999999999</v>
      </c>
      <c r="J1790" s="72">
        <v>1313.135</v>
      </c>
      <c r="K1790" s="72">
        <v>1353.6089999999999</v>
      </c>
      <c r="L1790" s="72">
        <v>1341.8230000000001</v>
      </c>
      <c r="M1790" s="72">
        <v>1316.4559999999999</v>
      </c>
      <c r="N1790" s="72">
        <v>1464.752</v>
      </c>
      <c r="O1790" s="72">
        <v>1559.9390000000001</v>
      </c>
      <c r="P1790" s="72">
        <v>1458.51</v>
      </c>
      <c r="Q1790" s="72">
        <v>1110.9090000000001</v>
      </c>
      <c r="R1790" s="72">
        <v>867.41800000000001</v>
      </c>
      <c r="S1790" s="72">
        <v>699.95100000000002</v>
      </c>
      <c r="T1790" s="72">
        <v>571.75199999999995</v>
      </c>
      <c r="U1790" s="72">
        <v>452.363</v>
      </c>
      <c r="V1790" s="72">
        <v>302.47000000000003</v>
      </c>
      <c r="W1790" s="72">
        <v>168.708</v>
      </c>
      <c r="X1790" s="72">
        <v>64.048000000000002</v>
      </c>
      <c r="Y1790" s="72">
        <v>17.471</v>
      </c>
      <c r="Z1790" s="72">
        <v>2.0489999999999999</v>
      </c>
      <c r="AA1790" s="72">
        <v>0.13100000000000001</v>
      </c>
      <c r="AB1790" s="4">
        <v>0.01</v>
      </c>
      <c r="AD1790" s="1">
        <f t="shared" si="27"/>
        <v>252.417</v>
      </c>
    </row>
    <row r="1791" spans="1:30" x14ac:dyDescent="0.3">
      <c r="A1791" s="65">
        <v>1790</v>
      </c>
      <c r="B1791" s="66" t="s">
        <v>323</v>
      </c>
      <c r="C1791" s="69" t="s">
        <v>144</v>
      </c>
      <c r="D1791" s="71"/>
      <c r="E1791" s="71">
        <v>524</v>
      </c>
      <c r="F1791" s="71">
        <v>2050</v>
      </c>
      <c r="G1791" s="72">
        <v>1028.336</v>
      </c>
      <c r="H1791" s="72">
        <v>1071.2750000000001</v>
      </c>
      <c r="I1791" s="72">
        <v>1128.289</v>
      </c>
      <c r="J1791" s="72">
        <v>1209.7470000000001</v>
      </c>
      <c r="K1791" s="72">
        <v>1285.896</v>
      </c>
      <c r="L1791" s="72">
        <v>1319.367</v>
      </c>
      <c r="M1791" s="72">
        <v>1311.771</v>
      </c>
      <c r="N1791" s="72">
        <v>1292.7190000000001</v>
      </c>
      <c r="O1791" s="72">
        <v>1443.951</v>
      </c>
      <c r="P1791" s="72">
        <v>1536.694</v>
      </c>
      <c r="Q1791" s="72">
        <v>1428.2570000000001</v>
      </c>
      <c r="R1791" s="72">
        <v>1073.6949999999999</v>
      </c>
      <c r="S1791" s="72">
        <v>820.27499999999998</v>
      </c>
      <c r="T1791" s="72">
        <v>638.87099999999998</v>
      </c>
      <c r="U1791" s="72">
        <v>490.68099999999998</v>
      </c>
      <c r="V1791" s="72">
        <v>350.54500000000002</v>
      </c>
      <c r="W1791" s="72">
        <v>196.876</v>
      </c>
      <c r="X1791" s="72">
        <v>81.93</v>
      </c>
      <c r="Y1791" s="72">
        <v>20.076000000000001</v>
      </c>
      <c r="Z1791" s="72">
        <v>3.0150000000000001</v>
      </c>
      <c r="AA1791" s="72">
        <v>0.18</v>
      </c>
      <c r="AB1791" s="4">
        <v>1.4E-2</v>
      </c>
      <c r="AD1791" s="1">
        <f t="shared" si="27"/>
        <v>302.09100000000007</v>
      </c>
    </row>
    <row r="1792" spans="1:30" x14ac:dyDescent="0.3">
      <c r="A1792" s="65">
        <v>1791</v>
      </c>
      <c r="B1792" s="66" t="s">
        <v>323</v>
      </c>
      <c r="C1792" s="69" t="s">
        <v>144</v>
      </c>
      <c r="D1792" s="71"/>
      <c r="E1792" s="71">
        <v>524</v>
      </c>
      <c r="F1792" s="71">
        <v>2055</v>
      </c>
      <c r="G1792" s="72">
        <v>979.94500000000005</v>
      </c>
      <c r="H1792" s="72">
        <v>1023.269</v>
      </c>
      <c r="I1792" s="72">
        <v>1067.915</v>
      </c>
      <c r="J1792" s="72">
        <v>1117.451</v>
      </c>
      <c r="K1792" s="72">
        <v>1184.3009999999999</v>
      </c>
      <c r="L1792" s="72">
        <v>1253.771</v>
      </c>
      <c r="M1792" s="72">
        <v>1291.1189999999999</v>
      </c>
      <c r="N1792" s="72">
        <v>1289.5229999999999</v>
      </c>
      <c r="O1792" s="72">
        <v>1274.242</v>
      </c>
      <c r="P1792" s="72">
        <v>1423.6610000000001</v>
      </c>
      <c r="Q1792" s="72">
        <v>1508.0229999999999</v>
      </c>
      <c r="R1792" s="72">
        <v>1385.7619999999999</v>
      </c>
      <c r="S1792" s="72">
        <v>1020.994</v>
      </c>
      <c r="T1792" s="72">
        <v>754.79499999999996</v>
      </c>
      <c r="U1792" s="72">
        <v>554.99300000000005</v>
      </c>
      <c r="V1792" s="72">
        <v>387.38099999999997</v>
      </c>
      <c r="W1792" s="72">
        <v>234.78800000000001</v>
      </c>
      <c r="X1792" s="72">
        <v>99.775999999999996</v>
      </c>
      <c r="Y1792" s="72">
        <v>27.273</v>
      </c>
      <c r="Z1792" s="72">
        <v>3.75</v>
      </c>
      <c r="AA1792" s="72">
        <v>0.28499999999999998</v>
      </c>
      <c r="AB1792" s="4">
        <v>2.4E-2</v>
      </c>
      <c r="AD1792" s="1">
        <f t="shared" si="27"/>
        <v>365.89600000000007</v>
      </c>
    </row>
    <row r="1793" spans="1:30" x14ac:dyDescent="0.3">
      <c r="A1793" s="65">
        <v>1792</v>
      </c>
      <c r="B1793" s="66" t="s">
        <v>323</v>
      </c>
      <c r="C1793" s="69" t="s">
        <v>144</v>
      </c>
      <c r="D1793" s="71"/>
      <c r="E1793" s="71">
        <v>524</v>
      </c>
      <c r="F1793" s="71">
        <v>2060</v>
      </c>
      <c r="G1793" s="72">
        <v>926.93299999999999</v>
      </c>
      <c r="H1793" s="72">
        <v>975.274</v>
      </c>
      <c r="I1793" s="72">
        <v>1020.182</v>
      </c>
      <c r="J1793" s="72">
        <v>1057.807</v>
      </c>
      <c r="K1793" s="72">
        <v>1093.6990000000001</v>
      </c>
      <c r="L1793" s="72">
        <v>1154.2929999999999</v>
      </c>
      <c r="M1793" s="72">
        <v>1227.3710000000001</v>
      </c>
      <c r="N1793" s="72">
        <v>1270.3630000000001</v>
      </c>
      <c r="O1793" s="72">
        <v>1272.3920000000001</v>
      </c>
      <c r="P1793" s="72">
        <v>1256.942</v>
      </c>
      <c r="Q1793" s="72">
        <v>1399.1990000000001</v>
      </c>
      <c r="R1793" s="72">
        <v>1467.491</v>
      </c>
      <c r="S1793" s="72">
        <v>1324.4590000000001</v>
      </c>
      <c r="T1793" s="72">
        <v>946.63800000000003</v>
      </c>
      <c r="U1793" s="72">
        <v>663.25300000000004</v>
      </c>
      <c r="V1793" s="72">
        <v>445.93700000000001</v>
      </c>
      <c r="W1793" s="72">
        <v>266.60599999999999</v>
      </c>
      <c r="X1793" s="72">
        <v>123.96899999999999</v>
      </c>
      <c r="Y1793" s="72">
        <v>35.209000000000003</v>
      </c>
      <c r="Z1793" s="72">
        <v>5.5030000000000001</v>
      </c>
      <c r="AA1793" s="72">
        <v>0.38900000000000001</v>
      </c>
      <c r="AB1793" s="4">
        <v>4.2000000000000003E-2</v>
      </c>
      <c r="AD1793" s="1">
        <f t="shared" si="27"/>
        <v>431.71799999999996</v>
      </c>
    </row>
    <row r="1794" spans="1:30" x14ac:dyDescent="0.3">
      <c r="A1794" s="65">
        <v>1793</v>
      </c>
      <c r="B1794" s="66" t="s">
        <v>323</v>
      </c>
      <c r="C1794" s="69" t="s">
        <v>144</v>
      </c>
      <c r="D1794" s="71"/>
      <c r="E1794" s="71">
        <v>524</v>
      </c>
      <c r="F1794" s="71">
        <v>2065</v>
      </c>
      <c r="G1794" s="72">
        <v>874.221</v>
      </c>
      <c r="H1794" s="72">
        <v>922.61099999999999</v>
      </c>
      <c r="I1794" s="72">
        <v>972.41800000000001</v>
      </c>
      <c r="J1794" s="72">
        <v>1010.754</v>
      </c>
      <c r="K1794" s="72">
        <v>1035.5889999999999</v>
      </c>
      <c r="L1794" s="72">
        <v>1065.674</v>
      </c>
      <c r="M1794" s="72">
        <v>1129.701</v>
      </c>
      <c r="N1794" s="72">
        <v>1208.1110000000001</v>
      </c>
      <c r="O1794" s="72">
        <v>1254.521</v>
      </c>
      <c r="P1794" s="72">
        <v>1256.518</v>
      </c>
      <c r="Q1794" s="72">
        <v>1236.7550000000001</v>
      </c>
      <c r="R1794" s="72">
        <v>1364.9449999999999</v>
      </c>
      <c r="S1794" s="72">
        <v>1408.825</v>
      </c>
      <c r="T1794" s="72">
        <v>1237.0160000000001</v>
      </c>
      <c r="U1794" s="72">
        <v>841.31799999999998</v>
      </c>
      <c r="V1794" s="72">
        <v>542.41300000000001</v>
      </c>
      <c r="W1794" s="72">
        <v>315.488</v>
      </c>
      <c r="X1794" s="72">
        <v>146.857</v>
      </c>
      <c r="Y1794" s="72">
        <v>46.534999999999997</v>
      </c>
      <c r="Z1794" s="72">
        <v>7.7229999999999999</v>
      </c>
      <c r="AA1794" s="72">
        <v>0.62</v>
      </c>
      <c r="AB1794" s="4" t="s">
        <v>291</v>
      </c>
      <c r="AD1794" s="1">
        <f t="shared" si="27"/>
        <v>517.22299999999996</v>
      </c>
    </row>
    <row r="1795" spans="1:30" x14ac:dyDescent="0.3">
      <c r="A1795" s="65">
        <v>1794</v>
      </c>
      <c r="B1795" s="66" t="s">
        <v>323</v>
      </c>
      <c r="C1795" s="69" t="s">
        <v>144</v>
      </c>
      <c r="D1795" s="71"/>
      <c r="E1795" s="71">
        <v>524</v>
      </c>
      <c r="F1795" s="71">
        <v>2070</v>
      </c>
      <c r="G1795" s="72">
        <v>827.48099999999999</v>
      </c>
      <c r="H1795" s="72">
        <v>870.23800000000006</v>
      </c>
      <c r="I1795" s="72">
        <v>919.98500000000001</v>
      </c>
      <c r="J1795" s="72">
        <v>963.63199999999995</v>
      </c>
      <c r="K1795" s="72">
        <v>990.00900000000001</v>
      </c>
      <c r="L1795" s="72">
        <v>1009.408</v>
      </c>
      <c r="M1795" s="72">
        <v>1042.7909999999999</v>
      </c>
      <c r="N1795" s="72">
        <v>1111.9169999999999</v>
      </c>
      <c r="O1795" s="72">
        <v>1193.6220000000001</v>
      </c>
      <c r="P1795" s="72">
        <v>1240.076</v>
      </c>
      <c r="Q1795" s="72">
        <v>1238.231</v>
      </c>
      <c r="R1795" s="72">
        <v>1209.145</v>
      </c>
      <c r="S1795" s="72">
        <v>1315.769</v>
      </c>
      <c r="T1795" s="72">
        <v>1324.933</v>
      </c>
      <c r="U1795" s="72">
        <v>1111.8</v>
      </c>
      <c r="V1795" s="72">
        <v>700.30799999999999</v>
      </c>
      <c r="W1795" s="72">
        <v>394.63600000000002</v>
      </c>
      <c r="X1795" s="72">
        <v>181.541</v>
      </c>
      <c r="Y1795" s="72">
        <v>58.808</v>
      </c>
      <c r="Z1795" s="72">
        <v>11.157999999999999</v>
      </c>
      <c r="AA1795" s="72">
        <v>0.96599999999999997</v>
      </c>
      <c r="AB1795" s="4" t="s">
        <v>291</v>
      </c>
      <c r="AD1795" s="1">
        <f t="shared" ref="AD1795:AD1858" si="28">SUM(W1795:AB1795)</f>
        <v>647.10900000000004</v>
      </c>
    </row>
    <row r="1796" spans="1:30" x14ac:dyDescent="0.3">
      <c r="A1796" s="65">
        <v>1795</v>
      </c>
      <c r="B1796" s="66" t="s">
        <v>323</v>
      </c>
      <c r="C1796" s="69" t="s">
        <v>144</v>
      </c>
      <c r="D1796" s="71"/>
      <c r="E1796" s="71">
        <v>524</v>
      </c>
      <c r="F1796" s="71">
        <v>2075</v>
      </c>
      <c r="G1796" s="72">
        <v>787.88599999999997</v>
      </c>
      <c r="H1796" s="72">
        <v>823.81200000000001</v>
      </c>
      <c r="I1796" s="72">
        <v>867.81600000000003</v>
      </c>
      <c r="J1796" s="72">
        <v>911.82899999999995</v>
      </c>
      <c r="K1796" s="72">
        <v>944.31</v>
      </c>
      <c r="L1796" s="72">
        <v>965.61199999999997</v>
      </c>
      <c r="M1796" s="72">
        <v>988.11599999999999</v>
      </c>
      <c r="N1796" s="72">
        <v>1026.394</v>
      </c>
      <c r="O1796" s="72">
        <v>1098.79</v>
      </c>
      <c r="P1796" s="72">
        <v>1180.713</v>
      </c>
      <c r="Q1796" s="72">
        <v>1223.6569999999999</v>
      </c>
      <c r="R1796" s="72">
        <v>1213.318</v>
      </c>
      <c r="S1796" s="72">
        <v>1169.7329999999999</v>
      </c>
      <c r="T1796" s="72">
        <v>1244.8699999999999</v>
      </c>
      <c r="U1796" s="72">
        <v>1202.6600000000001</v>
      </c>
      <c r="V1796" s="72">
        <v>940.30799999999999</v>
      </c>
      <c r="W1796" s="72">
        <v>522.62900000000002</v>
      </c>
      <c r="X1796" s="72">
        <v>236.33099999999999</v>
      </c>
      <c r="Y1796" s="72">
        <v>77.146000000000001</v>
      </c>
      <c r="Z1796" s="72">
        <v>15.302</v>
      </c>
      <c r="AA1796" s="72">
        <v>1.5329999999999999</v>
      </c>
      <c r="AB1796" s="4" t="s">
        <v>291</v>
      </c>
      <c r="AD1796" s="1">
        <f t="shared" si="28"/>
        <v>852.94100000000003</v>
      </c>
    </row>
    <row r="1797" spans="1:30" x14ac:dyDescent="0.3">
      <c r="A1797" s="65">
        <v>1796</v>
      </c>
      <c r="B1797" s="66" t="s">
        <v>323</v>
      </c>
      <c r="C1797" s="69" t="s">
        <v>144</v>
      </c>
      <c r="D1797" s="71"/>
      <c r="E1797" s="71">
        <v>524</v>
      </c>
      <c r="F1797" s="71">
        <v>2080</v>
      </c>
      <c r="G1797" s="72">
        <v>754.89700000000005</v>
      </c>
      <c r="H1797" s="72">
        <v>784.50699999999995</v>
      </c>
      <c r="I1797" s="72">
        <v>821.58500000000004</v>
      </c>
      <c r="J1797" s="72">
        <v>860.26499999999999</v>
      </c>
      <c r="K1797" s="72">
        <v>893.92200000000003</v>
      </c>
      <c r="L1797" s="72">
        <v>921.66600000000005</v>
      </c>
      <c r="M1797" s="72">
        <v>945.85400000000004</v>
      </c>
      <c r="N1797" s="72">
        <v>972.93899999999996</v>
      </c>
      <c r="O1797" s="72">
        <v>1014.472</v>
      </c>
      <c r="P1797" s="72">
        <v>1087.4590000000001</v>
      </c>
      <c r="Q1797" s="72">
        <v>1166.412</v>
      </c>
      <c r="R1797" s="72">
        <v>1201.5630000000001</v>
      </c>
      <c r="S1797" s="72">
        <v>1177.9839999999999</v>
      </c>
      <c r="T1797" s="72">
        <v>1113.056</v>
      </c>
      <c r="U1797" s="72">
        <v>1140.7539999999999</v>
      </c>
      <c r="V1797" s="72">
        <v>1032.873</v>
      </c>
      <c r="W1797" s="72">
        <v>719.28300000000002</v>
      </c>
      <c r="X1797" s="72">
        <v>325.54599999999999</v>
      </c>
      <c r="Y1797" s="72">
        <v>106.553</v>
      </c>
      <c r="Z1797" s="72">
        <v>21.821000000000002</v>
      </c>
      <c r="AA1797" s="72">
        <v>2.339</v>
      </c>
      <c r="AB1797" s="4" t="s">
        <v>291</v>
      </c>
      <c r="AD1797" s="1">
        <f t="shared" si="28"/>
        <v>1175.5419999999999</v>
      </c>
    </row>
    <row r="1798" spans="1:30" x14ac:dyDescent="0.3">
      <c r="A1798" s="65">
        <v>1797</v>
      </c>
      <c r="B1798" s="66" t="s">
        <v>323</v>
      </c>
      <c r="C1798" s="69" t="s">
        <v>144</v>
      </c>
      <c r="D1798" s="71"/>
      <c r="E1798" s="71">
        <v>524</v>
      </c>
      <c r="F1798" s="71">
        <v>2085</v>
      </c>
      <c r="G1798" s="72">
        <v>723.88800000000003</v>
      </c>
      <c r="H1798" s="72">
        <v>751.79399999999998</v>
      </c>
      <c r="I1798" s="72">
        <v>782.46799999999996</v>
      </c>
      <c r="J1798" s="72">
        <v>814.62900000000002</v>
      </c>
      <c r="K1798" s="72">
        <v>843.73099999999999</v>
      </c>
      <c r="L1798" s="72">
        <v>873.01099999999997</v>
      </c>
      <c r="M1798" s="72">
        <v>903.40899999999999</v>
      </c>
      <c r="N1798" s="72">
        <v>931.85799999999995</v>
      </c>
      <c r="O1798" s="72">
        <v>962.06600000000003</v>
      </c>
      <c r="P1798" s="72">
        <v>1004.484</v>
      </c>
      <c r="Q1798" s="72">
        <v>1075.2639999999999</v>
      </c>
      <c r="R1798" s="72">
        <v>1147.373</v>
      </c>
      <c r="S1798" s="72">
        <v>1170.223</v>
      </c>
      <c r="T1798" s="72">
        <v>1126.67</v>
      </c>
      <c r="U1798" s="72">
        <v>1028.5070000000001</v>
      </c>
      <c r="V1798" s="72">
        <v>993.10400000000004</v>
      </c>
      <c r="W1798" s="72">
        <v>807.68299999999999</v>
      </c>
      <c r="X1798" s="72">
        <v>464.22199999999998</v>
      </c>
      <c r="Y1798" s="72">
        <v>154.876</v>
      </c>
      <c r="Z1798" s="72">
        <v>32.520000000000003</v>
      </c>
      <c r="AA1798" s="72">
        <v>3.657</v>
      </c>
      <c r="AB1798" s="4" t="s">
        <v>291</v>
      </c>
      <c r="AD1798" s="1">
        <f t="shared" si="28"/>
        <v>1462.9579999999999</v>
      </c>
    </row>
    <row r="1799" spans="1:30" x14ac:dyDescent="0.3">
      <c r="A1799" s="65">
        <v>1798</v>
      </c>
      <c r="B1799" s="66" t="s">
        <v>323</v>
      </c>
      <c r="C1799" s="69" t="s">
        <v>144</v>
      </c>
      <c r="D1799" s="71"/>
      <c r="E1799" s="71">
        <v>524</v>
      </c>
      <c r="F1799" s="71">
        <v>2090</v>
      </c>
      <c r="G1799" s="72">
        <v>693.07399999999996</v>
      </c>
      <c r="H1799" s="72">
        <v>721.04899999999998</v>
      </c>
      <c r="I1799" s="72">
        <v>749.92600000000004</v>
      </c>
      <c r="J1799" s="72">
        <v>776.07600000000002</v>
      </c>
      <c r="K1799" s="72">
        <v>799.44799999999998</v>
      </c>
      <c r="L1799" s="72">
        <v>824.51199999999994</v>
      </c>
      <c r="M1799" s="72">
        <v>856.23400000000004</v>
      </c>
      <c r="N1799" s="72">
        <v>890.54600000000005</v>
      </c>
      <c r="O1799" s="72">
        <v>921.952</v>
      </c>
      <c r="P1799" s="72">
        <v>953.17899999999997</v>
      </c>
      <c r="Q1799" s="72">
        <v>994.06500000000005</v>
      </c>
      <c r="R1799" s="72">
        <v>1059.365</v>
      </c>
      <c r="S1799" s="72">
        <v>1120.559</v>
      </c>
      <c r="T1799" s="72">
        <v>1124.4780000000001</v>
      </c>
      <c r="U1799" s="72">
        <v>1049.1880000000001</v>
      </c>
      <c r="V1799" s="72">
        <v>906.70799999999997</v>
      </c>
      <c r="W1799" s="72">
        <v>792.71900000000005</v>
      </c>
      <c r="X1799" s="72">
        <v>538.98900000000003</v>
      </c>
      <c r="Y1799" s="72">
        <v>232.40799999999999</v>
      </c>
      <c r="Z1799" s="72">
        <v>50.832000000000001</v>
      </c>
      <c r="AA1799" s="72">
        <v>5.944</v>
      </c>
      <c r="AB1799" s="4" t="s">
        <v>291</v>
      </c>
      <c r="AD1799" s="1">
        <f t="shared" si="28"/>
        <v>1620.8920000000001</v>
      </c>
    </row>
    <row r="1800" spans="1:30" x14ac:dyDescent="0.3">
      <c r="A1800" s="65">
        <v>1799</v>
      </c>
      <c r="B1800" s="66" t="s">
        <v>323</v>
      </c>
      <c r="C1800" s="69" t="s">
        <v>144</v>
      </c>
      <c r="D1800" s="71"/>
      <c r="E1800" s="71">
        <v>524</v>
      </c>
      <c r="F1800" s="71">
        <v>2095</v>
      </c>
      <c r="G1800" s="72">
        <v>662.79300000000001</v>
      </c>
      <c r="H1800" s="72">
        <v>690.48599999999999</v>
      </c>
      <c r="I1800" s="72">
        <v>719.34299999999996</v>
      </c>
      <c r="J1800" s="72">
        <v>744.09199999999998</v>
      </c>
      <c r="K1800" s="72">
        <v>762.20500000000004</v>
      </c>
      <c r="L1800" s="72">
        <v>781.88800000000003</v>
      </c>
      <c r="M1800" s="72">
        <v>809.18600000000004</v>
      </c>
      <c r="N1800" s="72">
        <v>844.51</v>
      </c>
      <c r="O1800" s="72">
        <v>881.56100000000004</v>
      </c>
      <c r="P1800" s="72">
        <v>913.99199999999996</v>
      </c>
      <c r="Q1800" s="72">
        <v>944.03899999999999</v>
      </c>
      <c r="R1800" s="72">
        <v>980.60500000000002</v>
      </c>
      <c r="S1800" s="72">
        <v>1036.893</v>
      </c>
      <c r="T1800" s="72">
        <v>1080.7819999999999</v>
      </c>
      <c r="U1800" s="72">
        <v>1053.7159999999999</v>
      </c>
      <c r="V1800" s="72">
        <v>934.46199999999999</v>
      </c>
      <c r="W1800" s="72">
        <v>735.96600000000001</v>
      </c>
      <c r="X1800" s="72">
        <v>543.62</v>
      </c>
      <c r="Y1800" s="72">
        <v>281.41199999999998</v>
      </c>
      <c r="Z1800" s="72">
        <v>81.021000000000001</v>
      </c>
      <c r="AA1800" s="72">
        <v>10.007</v>
      </c>
      <c r="AB1800" s="4" t="s">
        <v>291</v>
      </c>
      <c r="AD1800" s="1">
        <f t="shared" si="28"/>
        <v>1652.0260000000001</v>
      </c>
    </row>
    <row r="1801" spans="1:30" x14ac:dyDescent="0.3">
      <c r="A1801" s="65">
        <v>1800</v>
      </c>
      <c r="B1801" s="66" t="s">
        <v>323</v>
      </c>
      <c r="C1801" s="69" t="s">
        <v>144</v>
      </c>
      <c r="D1801" s="71"/>
      <c r="E1801" s="71">
        <v>524</v>
      </c>
      <c r="F1801" s="71">
        <v>2100</v>
      </c>
      <c r="G1801" s="72">
        <v>634.60799999999995</v>
      </c>
      <c r="H1801" s="72">
        <v>660.452</v>
      </c>
      <c r="I1801" s="72">
        <v>688.947</v>
      </c>
      <c r="J1801" s="72">
        <v>714.05399999999997</v>
      </c>
      <c r="K1801" s="72">
        <v>731.51300000000003</v>
      </c>
      <c r="L1801" s="72">
        <v>746.27200000000005</v>
      </c>
      <c r="M1801" s="72">
        <v>767.98699999999997</v>
      </c>
      <c r="N1801" s="72">
        <v>798.56899999999996</v>
      </c>
      <c r="O1801" s="72">
        <v>836.40499999999997</v>
      </c>
      <c r="P1801" s="72">
        <v>874.44100000000003</v>
      </c>
      <c r="Q1801" s="72">
        <v>905.90899999999999</v>
      </c>
      <c r="R1801" s="72">
        <v>932.32399999999996</v>
      </c>
      <c r="S1801" s="72">
        <v>961.61099999999999</v>
      </c>
      <c r="T1801" s="72">
        <v>1003.242</v>
      </c>
      <c r="U1801" s="72">
        <v>1018.17</v>
      </c>
      <c r="V1801" s="72">
        <v>946.774</v>
      </c>
      <c r="W1801" s="72">
        <v>769.55799999999999</v>
      </c>
      <c r="X1801" s="72">
        <v>516.80200000000002</v>
      </c>
      <c r="Y1801" s="72">
        <v>294.44200000000001</v>
      </c>
      <c r="Z1801" s="72">
        <v>103.429</v>
      </c>
      <c r="AA1801" s="72">
        <v>17.061</v>
      </c>
      <c r="AB1801" s="4" t="s">
        <v>291</v>
      </c>
      <c r="AD1801" s="1">
        <f t="shared" si="28"/>
        <v>1701.2920000000001</v>
      </c>
    </row>
    <row r="1802" spans="1:30" x14ac:dyDescent="0.3">
      <c r="A1802" s="65">
        <v>1801</v>
      </c>
      <c r="B1802" s="66" t="s">
        <v>323</v>
      </c>
      <c r="C1802" s="69" t="s">
        <v>145</v>
      </c>
      <c r="D1802" s="71"/>
      <c r="E1802" s="71">
        <v>586</v>
      </c>
      <c r="F1802" s="71">
        <v>2015</v>
      </c>
      <c r="G1802" s="72">
        <v>12817.08</v>
      </c>
      <c r="H1802" s="72">
        <v>11426.476000000001</v>
      </c>
      <c r="I1802" s="72">
        <v>10173.995000000001</v>
      </c>
      <c r="J1802" s="72">
        <v>10007.591</v>
      </c>
      <c r="K1802" s="72">
        <v>9398.0789999999997</v>
      </c>
      <c r="L1802" s="72">
        <v>8572.3209999999999</v>
      </c>
      <c r="M1802" s="72">
        <v>7080.4809999999998</v>
      </c>
      <c r="N1802" s="72">
        <v>5865.0870000000004</v>
      </c>
      <c r="O1802" s="72">
        <v>4890.3310000000001</v>
      </c>
      <c r="P1802" s="72">
        <v>4231.768</v>
      </c>
      <c r="Q1802" s="72">
        <v>3604.0889999999999</v>
      </c>
      <c r="R1802" s="72">
        <v>2836.6179999999999</v>
      </c>
      <c r="S1802" s="72">
        <v>2015.4839999999999</v>
      </c>
      <c r="T1802" s="72">
        <v>1647.6669999999999</v>
      </c>
      <c r="U1802" s="72">
        <v>1273.575</v>
      </c>
      <c r="V1802" s="72">
        <v>808.82100000000003</v>
      </c>
      <c r="W1802" s="72">
        <v>423.41</v>
      </c>
      <c r="X1802" s="72">
        <v>165.523</v>
      </c>
      <c r="Y1802" s="72">
        <v>41.728000000000002</v>
      </c>
      <c r="Z1802" s="72">
        <v>5.7779999999999996</v>
      </c>
      <c r="AA1802" s="72">
        <v>0.42699999999999999</v>
      </c>
      <c r="AB1802" s="4">
        <v>1E-3</v>
      </c>
      <c r="AD1802" s="1">
        <f t="shared" si="28"/>
        <v>636.86699999999996</v>
      </c>
    </row>
    <row r="1803" spans="1:30" x14ac:dyDescent="0.3">
      <c r="A1803" s="65">
        <v>1802</v>
      </c>
      <c r="B1803" s="66" t="s">
        <v>323</v>
      </c>
      <c r="C1803" s="69" t="s">
        <v>145</v>
      </c>
      <c r="D1803" s="71"/>
      <c r="E1803" s="71">
        <v>586</v>
      </c>
      <c r="F1803" s="71">
        <v>2020</v>
      </c>
      <c r="G1803" s="72">
        <v>13128.009</v>
      </c>
      <c r="H1803" s="72">
        <v>12605.351000000001</v>
      </c>
      <c r="I1803" s="72">
        <v>11350.72</v>
      </c>
      <c r="J1803" s="72">
        <v>10074.687</v>
      </c>
      <c r="K1803" s="72">
        <v>9846.2980000000007</v>
      </c>
      <c r="L1803" s="72">
        <v>9216.7219999999998</v>
      </c>
      <c r="M1803" s="72">
        <v>8411.7549999999992</v>
      </c>
      <c r="N1803" s="72">
        <v>6949.3180000000002</v>
      </c>
      <c r="O1803" s="72">
        <v>5744.0259999999998</v>
      </c>
      <c r="P1803" s="72">
        <v>4764.1819999999998</v>
      </c>
      <c r="Q1803" s="72">
        <v>4084.0880000000002</v>
      </c>
      <c r="R1803" s="72">
        <v>3421.4180000000001</v>
      </c>
      <c r="S1803" s="72">
        <v>2615.201</v>
      </c>
      <c r="T1803" s="72">
        <v>1774.787</v>
      </c>
      <c r="U1803" s="72">
        <v>1352.241</v>
      </c>
      <c r="V1803" s="72">
        <v>932.99599999999998</v>
      </c>
      <c r="W1803" s="72">
        <v>493.57799999999997</v>
      </c>
      <c r="X1803" s="72">
        <v>193.68299999999999</v>
      </c>
      <c r="Y1803" s="72">
        <v>49.378</v>
      </c>
      <c r="Z1803" s="72">
        <v>7.056</v>
      </c>
      <c r="AA1803" s="72">
        <v>0.58499999999999996</v>
      </c>
      <c r="AB1803" s="4">
        <v>1E-3</v>
      </c>
      <c r="AD1803" s="1">
        <f t="shared" si="28"/>
        <v>744.28100000000006</v>
      </c>
    </row>
    <row r="1804" spans="1:30" x14ac:dyDescent="0.3">
      <c r="A1804" s="65">
        <v>1803</v>
      </c>
      <c r="B1804" s="66" t="s">
        <v>323</v>
      </c>
      <c r="C1804" s="69" t="s">
        <v>145</v>
      </c>
      <c r="D1804" s="71"/>
      <c r="E1804" s="71">
        <v>586</v>
      </c>
      <c r="F1804" s="71">
        <v>2025</v>
      </c>
      <c r="G1804" s="72">
        <v>13050.870999999999</v>
      </c>
      <c r="H1804" s="72">
        <v>12935.32</v>
      </c>
      <c r="I1804" s="72">
        <v>12532.105</v>
      </c>
      <c r="J1804" s="72">
        <v>11259.09</v>
      </c>
      <c r="K1804" s="72">
        <v>9937.0560000000005</v>
      </c>
      <c r="L1804" s="72">
        <v>9689.0910000000003</v>
      </c>
      <c r="M1804" s="72">
        <v>9069.5400000000009</v>
      </c>
      <c r="N1804" s="72">
        <v>8274.9349999999995</v>
      </c>
      <c r="O1804" s="72">
        <v>6816.2619999999997</v>
      </c>
      <c r="P1804" s="72">
        <v>5601.3119999999999</v>
      </c>
      <c r="Q1804" s="72">
        <v>4599.9359999999997</v>
      </c>
      <c r="R1804" s="72">
        <v>3877.9459999999999</v>
      </c>
      <c r="S1804" s="72">
        <v>3157.259</v>
      </c>
      <c r="T1804" s="72">
        <v>2306.8809999999999</v>
      </c>
      <c r="U1804" s="72">
        <v>1458.002</v>
      </c>
      <c r="V1804" s="72">
        <v>991.64499999999998</v>
      </c>
      <c r="W1804" s="72">
        <v>570.21199999999999</v>
      </c>
      <c r="X1804" s="72">
        <v>226.167</v>
      </c>
      <c r="Y1804" s="72">
        <v>57.936</v>
      </c>
      <c r="Z1804" s="72">
        <v>8.3859999999999992</v>
      </c>
      <c r="AA1804" s="72">
        <v>0.72299999999999998</v>
      </c>
      <c r="AB1804" s="4">
        <v>1E-3</v>
      </c>
      <c r="AD1804" s="1">
        <f t="shared" si="28"/>
        <v>863.42499999999995</v>
      </c>
    </row>
    <row r="1805" spans="1:30" x14ac:dyDescent="0.3">
      <c r="A1805" s="65">
        <v>1804</v>
      </c>
      <c r="B1805" s="66" t="s">
        <v>323</v>
      </c>
      <c r="C1805" s="69" t="s">
        <v>145</v>
      </c>
      <c r="D1805" s="71"/>
      <c r="E1805" s="71">
        <v>586</v>
      </c>
      <c r="F1805" s="71">
        <v>2030</v>
      </c>
      <c r="G1805" s="72">
        <v>12882.005999999999</v>
      </c>
      <c r="H1805" s="72">
        <v>12876.290999999999</v>
      </c>
      <c r="I1805" s="72">
        <v>12864.998</v>
      </c>
      <c r="J1805" s="72">
        <v>12440.433000000001</v>
      </c>
      <c r="K1805" s="72">
        <v>11122.942999999999</v>
      </c>
      <c r="L1805" s="72">
        <v>9789.9169999999995</v>
      </c>
      <c r="M1805" s="72">
        <v>9547.1859999999997</v>
      </c>
      <c r="N1805" s="72">
        <v>8931.41</v>
      </c>
      <c r="O1805" s="72">
        <v>8125.5309999999999</v>
      </c>
      <c r="P1805" s="72">
        <v>6652.9840000000004</v>
      </c>
      <c r="Q1805" s="72">
        <v>5411.9350000000004</v>
      </c>
      <c r="R1805" s="72">
        <v>4369.9319999999998</v>
      </c>
      <c r="S1805" s="72">
        <v>3581.1390000000001</v>
      </c>
      <c r="T1805" s="72">
        <v>2787.8939999999998</v>
      </c>
      <c r="U1805" s="72">
        <v>1897.4059999999999</v>
      </c>
      <c r="V1805" s="72">
        <v>1070.22</v>
      </c>
      <c r="W1805" s="72">
        <v>606.84799999999996</v>
      </c>
      <c r="X1805" s="72">
        <v>261.762</v>
      </c>
      <c r="Y1805" s="72">
        <v>67.823999999999998</v>
      </c>
      <c r="Z1805" s="72">
        <v>9.8819999999999997</v>
      </c>
      <c r="AA1805" s="72">
        <v>0.86399999999999999</v>
      </c>
      <c r="AB1805" s="4">
        <v>1E-3</v>
      </c>
      <c r="AD1805" s="1">
        <f t="shared" si="28"/>
        <v>947.18099999999981</v>
      </c>
    </row>
    <row r="1806" spans="1:30" x14ac:dyDescent="0.3">
      <c r="A1806" s="65">
        <v>1805</v>
      </c>
      <c r="B1806" s="66" t="s">
        <v>323</v>
      </c>
      <c r="C1806" s="69" t="s">
        <v>145</v>
      </c>
      <c r="D1806" s="71"/>
      <c r="E1806" s="71">
        <v>586</v>
      </c>
      <c r="F1806" s="71">
        <v>2035</v>
      </c>
      <c r="G1806" s="72">
        <v>12977.508</v>
      </c>
      <c r="H1806" s="72">
        <v>12723.296</v>
      </c>
      <c r="I1806" s="72">
        <v>12808.953</v>
      </c>
      <c r="J1806" s="72">
        <v>12774.348</v>
      </c>
      <c r="K1806" s="72">
        <v>12300.936</v>
      </c>
      <c r="L1806" s="72">
        <v>10970.471</v>
      </c>
      <c r="M1806" s="72">
        <v>9650.0390000000007</v>
      </c>
      <c r="N1806" s="72">
        <v>9406.9719999999998</v>
      </c>
      <c r="O1806" s="72">
        <v>8775.7510000000002</v>
      </c>
      <c r="P1806" s="72">
        <v>7937.6769999999997</v>
      </c>
      <c r="Q1806" s="72">
        <v>6433.1229999999996</v>
      </c>
      <c r="R1806" s="72">
        <v>5144.8630000000003</v>
      </c>
      <c r="S1806" s="72">
        <v>4037.991</v>
      </c>
      <c r="T1806" s="72">
        <v>3164.2719999999999</v>
      </c>
      <c r="U1806" s="72">
        <v>2294.9639999999999</v>
      </c>
      <c r="V1806" s="72">
        <v>1394.4480000000001</v>
      </c>
      <c r="W1806" s="72">
        <v>655.77700000000004</v>
      </c>
      <c r="X1806" s="72">
        <v>279.09500000000003</v>
      </c>
      <c r="Y1806" s="72">
        <v>78.742999999999995</v>
      </c>
      <c r="Z1806" s="72">
        <v>11.622</v>
      </c>
      <c r="AA1806" s="72">
        <v>1.022</v>
      </c>
      <c r="AB1806" s="4">
        <v>2E-3</v>
      </c>
      <c r="AD1806" s="1">
        <f t="shared" si="28"/>
        <v>1026.261</v>
      </c>
    </row>
    <row r="1807" spans="1:30" x14ac:dyDescent="0.3">
      <c r="A1807" s="65">
        <v>1806</v>
      </c>
      <c r="B1807" s="66" t="s">
        <v>323</v>
      </c>
      <c r="C1807" s="69" t="s">
        <v>145</v>
      </c>
      <c r="D1807" s="71"/>
      <c r="E1807" s="71">
        <v>586</v>
      </c>
      <c r="F1807" s="71">
        <v>2040</v>
      </c>
      <c r="G1807" s="72">
        <v>13250.558999999999</v>
      </c>
      <c r="H1807" s="72">
        <v>12830.153</v>
      </c>
      <c r="I1807" s="72">
        <v>12658.93</v>
      </c>
      <c r="J1807" s="72">
        <v>12720.844999999999</v>
      </c>
      <c r="K1807" s="72">
        <v>12636.071</v>
      </c>
      <c r="L1807" s="72">
        <v>12143.404</v>
      </c>
      <c r="M1807" s="72">
        <v>10823.68</v>
      </c>
      <c r="N1807" s="72">
        <v>9512.7180000000008</v>
      </c>
      <c r="O1807" s="72">
        <v>9248.7939999999999</v>
      </c>
      <c r="P1807" s="72">
        <v>8578.5419999999995</v>
      </c>
      <c r="Q1807" s="72">
        <v>7681.1790000000001</v>
      </c>
      <c r="R1807" s="72">
        <v>6120.1360000000004</v>
      </c>
      <c r="S1807" s="72">
        <v>4757.5810000000001</v>
      </c>
      <c r="T1807" s="72">
        <v>3570.3020000000001</v>
      </c>
      <c r="U1807" s="72">
        <v>2606.6779999999999</v>
      </c>
      <c r="V1807" s="72">
        <v>1688.367</v>
      </c>
      <c r="W1807" s="72">
        <v>856.09199999999998</v>
      </c>
      <c r="X1807" s="72">
        <v>302.21699999999998</v>
      </c>
      <c r="Y1807" s="72">
        <v>84.206000000000003</v>
      </c>
      <c r="Z1807" s="72">
        <v>13.553000000000001</v>
      </c>
      <c r="AA1807" s="72">
        <v>1.2050000000000001</v>
      </c>
      <c r="AB1807" s="4">
        <v>2E-3</v>
      </c>
      <c r="AD1807" s="1">
        <f t="shared" si="28"/>
        <v>1257.2749999999999</v>
      </c>
    </row>
    <row r="1808" spans="1:30" x14ac:dyDescent="0.3">
      <c r="A1808" s="65">
        <v>1807</v>
      </c>
      <c r="B1808" s="66" t="s">
        <v>323</v>
      </c>
      <c r="C1808" s="69" t="s">
        <v>145</v>
      </c>
      <c r="D1808" s="71"/>
      <c r="E1808" s="71">
        <v>586</v>
      </c>
      <c r="F1808" s="71">
        <v>2045</v>
      </c>
      <c r="G1808" s="72">
        <v>13345.267</v>
      </c>
      <c r="H1808" s="72">
        <v>13111.960999999999</v>
      </c>
      <c r="I1808" s="72">
        <v>12767.778</v>
      </c>
      <c r="J1808" s="72">
        <v>12573.64</v>
      </c>
      <c r="K1808" s="72">
        <v>12585.941000000001</v>
      </c>
      <c r="L1808" s="72">
        <v>12479.659</v>
      </c>
      <c r="M1808" s="72">
        <v>11990.565000000001</v>
      </c>
      <c r="N1808" s="72">
        <v>10678.11</v>
      </c>
      <c r="O1808" s="72">
        <v>9357.3950000000004</v>
      </c>
      <c r="P1808" s="72">
        <v>9046.3799999999992</v>
      </c>
      <c r="Q1808" s="72">
        <v>8306.6630000000005</v>
      </c>
      <c r="R1808" s="72">
        <v>7312.6549999999997</v>
      </c>
      <c r="S1808" s="72">
        <v>5663.7169999999996</v>
      </c>
      <c r="T1808" s="72">
        <v>4209.8389999999999</v>
      </c>
      <c r="U1808" s="72">
        <v>2943.3229999999999</v>
      </c>
      <c r="V1808" s="72">
        <v>1919.7070000000001</v>
      </c>
      <c r="W1808" s="72">
        <v>1038.171</v>
      </c>
      <c r="X1808" s="72">
        <v>395.31299999999999</v>
      </c>
      <c r="Y1808" s="72">
        <v>91.415000000000006</v>
      </c>
      <c r="Z1808" s="72">
        <v>14.547000000000001</v>
      </c>
      <c r="AA1808" s="72">
        <v>1.409</v>
      </c>
      <c r="AB1808" s="4" t="s">
        <v>291</v>
      </c>
      <c r="AD1808" s="1">
        <f t="shared" si="28"/>
        <v>1540.855</v>
      </c>
    </row>
    <row r="1809" spans="1:30" x14ac:dyDescent="0.3">
      <c r="A1809" s="65">
        <v>1808</v>
      </c>
      <c r="B1809" s="66" t="s">
        <v>323</v>
      </c>
      <c r="C1809" s="69" t="s">
        <v>145</v>
      </c>
      <c r="D1809" s="71"/>
      <c r="E1809" s="71">
        <v>586</v>
      </c>
      <c r="F1809" s="71">
        <v>2050</v>
      </c>
      <c r="G1809" s="72">
        <v>13154.156000000001</v>
      </c>
      <c r="H1809" s="72">
        <v>13216.954</v>
      </c>
      <c r="I1809" s="72">
        <v>13051.035</v>
      </c>
      <c r="J1809" s="72">
        <v>12684.508</v>
      </c>
      <c r="K1809" s="72">
        <v>12442.468000000001</v>
      </c>
      <c r="L1809" s="72">
        <v>12433.048000000001</v>
      </c>
      <c r="M1809" s="72">
        <v>12328.174000000001</v>
      </c>
      <c r="N1809" s="72">
        <v>11838.144</v>
      </c>
      <c r="O1809" s="72">
        <v>10511.992</v>
      </c>
      <c r="P1809" s="72">
        <v>9158.2649999999994</v>
      </c>
      <c r="Q1809" s="72">
        <v>8766.0640000000003</v>
      </c>
      <c r="R1809" s="72">
        <v>7914.2640000000001</v>
      </c>
      <c r="S1809" s="72">
        <v>6773.8509999999997</v>
      </c>
      <c r="T1809" s="72">
        <v>5017.5820000000003</v>
      </c>
      <c r="U1809" s="72">
        <v>3475.2069999999999</v>
      </c>
      <c r="V1809" s="72">
        <v>2170.9569999999999</v>
      </c>
      <c r="W1809" s="72">
        <v>1182.885</v>
      </c>
      <c r="X1809" s="72">
        <v>480.69400000000002</v>
      </c>
      <c r="Y1809" s="72">
        <v>120.005</v>
      </c>
      <c r="Z1809" s="72">
        <v>15.868</v>
      </c>
      <c r="AA1809" s="72">
        <v>1.5269999999999999</v>
      </c>
      <c r="AB1809" s="4" t="s">
        <v>291</v>
      </c>
      <c r="AD1809" s="1">
        <f t="shared" si="28"/>
        <v>1800.9789999999998</v>
      </c>
    </row>
    <row r="1810" spans="1:30" x14ac:dyDescent="0.3">
      <c r="A1810" s="65">
        <v>1809</v>
      </c>
      <c r="B1810" s="66" t="s">
        <v>323</v>
      </c>
      <c r="C1810" s="69" t="s">
        <v>145</v>
      </c>
      <c r="D1810" s="71"/>
      <c r="E1810" s="71">
        <v>586</v>
      </c>
      <c r="F1810" s="71">
        <v>2055</v>
      </c>
      <c r="G1810" s="72">
        <v>12758.814</v>
      </c>
      <c r="H1810" s="72">
        <v>13038.614</v>
      </c>
      <c r="I1810" s="72">
        <v>13159.607</v>
      </c>
      <c r="J1810" s="72">
        <v>12971.114</v>
      </c>
      <c r="K1810" s="72">
        <v>12558.853999999999</v>
      </c>
      <c r="L1810" s="72">
        <v>12297.339</v>
      </c>
      <c r="M1810" s="72">
        <v>12289.02</v>
      </c>
      <c r="N1810" s="72">
        <v>12179.349</v>
      </c>
      <c r="O1810" s="72">
        <v>11663.629000000001</v>
      </c>
      <c r="P1810" s="72">
        <v>10296.956</v>
      </c>
      <c r="Q1810" s="72">
        <v>8881.0380000000005</v>
      </c>
      <c r="R1810" s="72">
        <v>8358.6759999999995</v>
      </c>
      <c r="S1810" s="72">
        <v>7338.0860000000002</v>
      </c>
      <c r="T1810" s="72">
        <v>6008.7550000000001</v>
      </c>
      <c r="U1810" s="72">
        <v>4148.0630000000001</v>
      </c>
      <c r="V1810" s="72">
        <v>2567.777</v>
      </c>
      <c r="W1810" s="72">
        <v>1340.53</v>
      </c>
      <c r="X1810" s="72">
        <v>549.08299999999997</v>
      </c>
      <c r="Y1810" s="72">
        <v>146.405</v>
      </c>
      <c r="Z1810" s="72">
        <v>20.920999999999999</v>
      </c>
      <c r="AA1810" s="72">
        <v>1.6679999999999999</v>
      </c>
      <c r="AB1810" s="4" t="s">
        <v>291</v>
      </c>
      <c r="AD1810" s="1">
        <f t="shared" si="28"/>
        <v>2058.607</v>
      </c>
    </row>
    <row r="1811" spans="1:30" x14ac:dyDescent="0.3">
      <c r="A1811" s="65">
        <v>1810</v>
      </c>
      <c r="B1811" s="66" t="s">
        <v>323</v>
      </c>
      <c r="C1811" s="69" t="s">
        <v>145</v>
      </c>
      <c r="D1811" s="71"/>
      <c r="E1811" s="71">
        <v>586</v>
      </c>
      <c r="F1811" s="71">
        <v>2060</v>
      </c>
      <c r="G1811" s="72">
        <v>12380.933999999999</v>
      </c>
      <c r="H1811" s="72">
        <v>12655.089</v>
      </c>
      <c r="I1811" s="72">
        <v>12985.001</v>
      </c>
      <c r="J1811" s="72">
        <v>13083.148999999999</v>
      </c>
      <c r="K1811" s="72">
        <v>12849.468999999999</v>
      </c>
      <c r="L1811" s="72">
        <v>12419.2</v>
      </c>
      <c r="M1811" s="72">
        <v>12160.258</v>
      </c>
      <c r="N1811" s="72">
        <v>12146.594999999999</v>
      </c>
      <c r="O1811" s="72">
        <v>12007.109</v>
      </c>
      <c r="P1811" s="72">
        <v>11434.221</v>
      </c>
      <c r="Q1811" s="72">
        <v>9995.0939999999991</v>
      </c>
      <c r="R1811" s="72">
        <v>8478.8960000000006</v>
      </c>
      <c r="S1811" s="72">
        <v>7764.7740000000003</v>
      </c>
      <c r="T1811" s="72">
        <v>6527.7380000000003</v>
      </c>
      <c r="U1811" s="72">
        <v>4987.8980000000001</v>
      </c>
      <c r="V1811" s="72">
        <v>3081.8989999999999</v>
      </c>
      <c r="W1811" s="72">
        <v>1596.548</v>
      </c>
      <c r="X1811" s="72">
        <v>627.06500000000005</v>
      </c>
      <c r="Y1811" s="72">
        <v>168.52500000000001</v>
      </c>
      <c r="Z1811" s="72">
        <v>25.666</v>
      </c>
      <c r="AA1811" s="72">
        <v>2.1579999999999999</v>
      </c>
      <c r="AB1811" s="4" t="s">
        <v>291</v>
      </c>
      <c r="AD1811" s="1">
        <f t="shared" si="28"/>
        <v>2419.9620000000004</v>
      </c>
    </row>
    <row r="1812" spans="1:30" x14ac:dyDescent="0.3">
      <c r="A1812" s="65">
        <v>1811</v>
      </c>
      <c r="B1812" s="66" t="s">
        <v>323</v>
      </c>
      <c r="C1812" s="69" t="s">
        <v>145</v>
      </c>
      <c r="D1812" s="71"/>
      <c r="E1812" s="71">
        <v>586</v>
      </c>
      <c r="F1812" s="71">
        <v>2065</v>
      </c>
      <c r="G1812" s="72">
        <v>12115.084000000001</v>
      </c>
      <c r="H1812" s="72">
        <v>12287.705</v>
      </c>
      <c r="I1812" s="72">
        <v>12605.674999999999</v>
      </c>
      <c r="J1812" s="72">
        <v>12913.007</v>
      </c>
      <c r="K1812" s="72">
        <v>12966.482</v>
      </c>
      <c r="L1812" s="72">
        <v>12714.375</v>
      </c>
      <c r="M1812" s="72">
        <v>12287.478999999999</v>
      </c>
      <c r="N1812" s="72">
        <v>12025.109</v>
      </c>
      <c r="O1812" s="72">
        <v>11981.574000000001</v>
      </c>
      <c r="P1812" s="72">
        <v>11779.475</v>
      </c>
      <c r="Q1812" s="72">
        <v>11109.859</v>
      </c>
      <c r="R1812" s="72">
        <v>9554.9570000000003</v>
      </c>
      <c r="S1812" s="72">
        <v>7891.1880000000001</v>
      </c>
      <c r="T1812" s="72">
        <v>6926.7020000000002</v>
      </c>
      <c r="U1812" s="72">
        <v>5440.1719999999996</v>
      </c>
      <c r="V1812" s="72">
        <v>3726.1280000000002</v>
      </c>
      <c r="W1812" s="72">
        <v>1929.42</v>
      </c>
      <c r="X1812" s="72">
        <v>752.63</v>
      </c>
      <c r="Y1812" s="72">
        <v>193.96199999999999</v>
      </c>
      <c r="Z1812" s="72">
        <v>29.716000000000001</v>
      </c>
      <c r="AA1812" s="72">
        <v>2.649</v>
      </c>
      <c r="AB1812" s="4" t="s">
        <v>291</v>
      </c>
      <c r="AD1812" s="1">
        <f t="shared" si="28"/>
        <v>2908.377</v>
      </c>
    </row>
    <row r="1813" spans="1:30" x14ac:dyDescent="0.3">
      <c r="A1813" s="65">
        <v>1812</v>
      </c>
      <c r="B1813" s="66" t="s">
        <v>323</v>
      </c>
      <c r="C1813" s="69" t="s">
        <v>145</v>
      </c>
      <c r="D1813" s="71"/>
      <c r="E1813" s="71">
        <v>586</v>
      </c>
      <c r="F1813" s="71">
        <v>2070</v>
      </c>
      <c r="G1813" s="72">
        <v>11899.231</v>
      </c>
      <c r="H1813" s="72">
        <v>12031.482</v>
      </c>
      <c r="I1813" s="72">
        <v>12242.441000000001</v>
      </c>
      <c r="J1813" s="72">
        <v>12538.665999999999</v>
      </c>
      <c r="K1813" s="72">
        <v>12802.92</v>
      </c>
      <c r="L1813" s="72">
        <v>12837.498</v>
      </c>
      <c r="M1813" s="72">
        <v>12587.455</v>
      </c>
      <c r="N1813" s="72">
        <v>12157.877</v>
      </c>
      <c r="O1813" s="72">
        <v>11869.143</v>
      </c>
      <c r="P1813" s="72">
        <v>11763.611999999999</v>
      </c>
      <c r="Q1813" s="72">
        <v>11457.253000000001</v>
      </c>
      <c r="R1813" s="72">
        <v>10636.079</v>
      </c>
      <c r="S1813" s="72">
        <v>8911.7469999999994</v>
      </c>
      <c r="T1813" s="72">
        <v>7061.1229999999996</v>
      </c>
      <c r="U1813" s="72">
        <v>5797.9219999999996</v>
      </c>
      <c r="V1813" s="72">
        <v>4088.393</v>
      </c>
      <c r="W1813" s="72">
        <v>2350.7809999999999</v>
      </c>
      <c r="X1813" s="72">
        <v>917.61</v>
      </c>
      <c r="Y1813" s="72">
        <v>234.92599999999999</v>
      </c>
      <c r="Z1813" s="72">
        <v>34.448</v>
      </c>
      <c r="AA1813" s="72">
        <v>3.073</v>
      </c>
      <c r="AB1813" s="4" t="s">
        <v>291</v>
      </c>
      <c r="AD1813" s="1">
        <f t="shared" si="28"/>
        <v>3540.8379999999997</v>
      </c>
    </row>
    <row r="1814" spans="1:30" x14ac:dyDescent="0.3">
      <c r="A1814" s="65">
        <v>1813</v>
      </c>
      <c r="B1814" s="66" t="s">
        <v>323</v>
      </c>
      <c r="C1814" s="69" t="s">
        <v>145</v>
      </c>
      <c r="D1814" s="71"/>
      <c r="E1814" s="71">
        <v>586</v>
      </c>
      <c r="F1814" s="71">
        <v>2075</v>
      </c>
      <c r="G1814" s="72">
        <v>11657.630999999999</v>
      </c>
      <c r="H1814" s="72">
        <v>11824.846</v>
      </c>
      <c r="I1814" s="72">
        <v>11990.112999999999</v>
      </c>
      <c r="J1814" s="72">
        <v>12180.63</v>
      </c>
      <c r="K1814" s="72">
        <v>12436.163</v>
      </c>
      <c r="L1814" s="72">
        <v>12681.904</v>
      </c>
      <c r="M1814" s="72">
        <v>12717.148999999999</v>
      </c>
      <c r="N1814" s="72">
        <v>12462.895</v>
      </c>
      <c r="O1814" s="72">
        <v>12008.777</v>
      </c>
      <c r="P1814" s="72">
        <v>11663.204</v>
      </c>
      <c r="Q1814" s="72">
        <v>11454.814</v>
      </c>
      <c r="R1814" s="72">
        <v>10985.96</v>
      </c>
      <c r="S1814" s="72">
        <v>9943.3420000000006</v>
      </c>
      <c r="T1814" s="72">
        <v>8001.9210000000003</v>
      </c>
      <c r="U1814" s="72">
        <v>5938.6220000000003</v>
      </c>
      <c r="V1814" s="72">
        <v>4385.9459999999999</v>
      </c>
      <c r="W1814" s="72">
        <v>2601.19</v>
      </c>
      <c r="X1814" s="72">
        <v>1129.0930000000001</v>
      </c>
      <c r="Y1814" s="72">
        <v>289.39600000000002</v>
      </c>
      <c r="Z1814" s="72">
        <v>42.076000000000001</v>
      </c>
      <c r="AA1814" s="72">
        <v>3.5550000000000002</v>
      </c>
      <c r="AB1814" s="4" t="s">
        <v>291</v>
      </c>
      <c r="AD1814" s="1">
        <f t="shared" si="28"/>
        <v>4065.3100000000004</v>
      </c>
    </row>
    <row r="1815" spans="1:30" x14ac:dyDescent="0.3">
      <c r="A1815" s="65">
        <v>1814</v>
      </c>
      <c r="B1815" s="66" t="s">
        <v>323</v>
      </c>
      <c r="C1815" s="69" t="s">
        <v>145</v>
      </c>
      <c r="D1815" s="71"/>
      <c r="E1815" s="71">
        <v>586</v>
      </c>
      <c r="F1815" s="71">
        <v>2080</v>
      </c>
      <c r="G1815" s="72">
        <v>11325.897999999999</v>
      </c>
      <c r="H1815" s="72">
        <v>11592.089</v>
      </c>
      <c r="I1815" s="72">
        <v>11787.177</v>
      </c>
      <c r="J1815" s="72">
        <v>11933.097</v>
      </c>
      <c r="K1815" s="72">
        <v>12085.744000000001</v>
      </c>
      <c r="L1815" s="72">
        <v>12324.369000000001</v>
      </c>
      <c r="M1815" s="72">
        <v>12570.209000000001</v>
      </c>
      <c r="N1815" s="72">
        <v>12599.666999999999</v>
      </c>
      <c r="O1815" s="72">
        <v>12319.669</v>
      </c>
      <c r="P1815" s="72">
        <v>11811.574000000001</v>
      </c>
      <c r="Q1815" s="72">
        <v>11370.927</v>
      </c>
      <c r="R1815" s="72">
        <v>11002.178</v>
      </c>
      <c r="S1815" s="72">
        <v>10295.528</v>
      </c>
      <c r="T1815" s="72">
        <v>8960.4419999999991</v>
      </c>
      <c r="U1815" s="72">
        <v>6763.9920000000002</v>
      </c>
      <c r="V1815" s="72">
        <v>4523.509</v>
      </c>
      <c r="W1815" s="72">
        <v>2815.5630000000001</v>
      </c>
      <c r="X1815" s="72">
        <v>1262.5129999999999</v>
      </c>
      <c r="Y1815" s="72">
        <v>360.05599999999998</v>
      </c>
      <c r="Z1815" s="72">
        <v>52.304000000000002</v>
      </c>
      <c r="AA1815" s="72">
        <v>4.3159999999999998</v>
      </c>
      <c r="AB1815" s="4" t="s">
        <v>291</v>
      </c>
      <c r="AD1815" s="1">
        <f t="shared" si="28"/>
        <v>4494.7519999999995</v>
      </c>
    </row>
    <row r="1816" spans="1:30" x14ac:dyDescent="0.3">
      <c r="A1816" s="65">
        <v>1815</v>
      </c>
      <c r="B1816" s="66" t="s">
        <v>323</v>
      </c>
      <c r="C1816" s="69" t="s">
        <v>145</v>
      </c>
      <c r="D1816" s="71"/>
      <c r="E1816" s="71">
        <v>586</v>
      </c>
      <c r="F1816" s="71">
        <v>2085</v>
      </c>
      <c r="G1816" s="72">
        <v>10951.322</v>
      </c>
      <c r="H1816" s="72">
        <v>11268.566000000001</v>
      </c>
      <c r="I1816" s="72">
        <v>11557.972</v>
      </c>
      <c r="J1816" s="72">
        <v>11734.752</v>
      </c>
      <c r="K1816" s="72">
        <v>11845.398999999999</v>
      </c>
      <c r="L1816" s="72">
        <v>11982.888999999999</v>
      </c>
      <c r="M1816" s="72">
        <v>12222.168</v>
      </c>
      <c r="N1816" s="72">
        <v>12461.697</v>
      </c>
      <c r="O1816" s="72">
        <v>12464.454</v>
      </c>
      <c r="P1816" s="72">
        <v>12129.293</v>
      </c>
      <c r="Q1816" s="72">
        <v>11530.831</v>
      </c>
      <c r="R1816" s="72">
        <v>10941.94</v>
      </c>
      <c r="S1816" s="72">
        <v>10339.222</v>
      </c>
      <c r="T1816" s="72">
        <v>9316.0969999999998</v>
      </c>
      <c r="U1816" s="72">
        <v>7619.19</v>
      </c>
      <c r="V1816" s="72">
        <v>5195.4989999999998</v>
      </c>
      <c r="W1816" s="72">
        <v>2936.57</v>
      </c>
      <c r="X1816" s="72">
        <v>1385.8989999999999</v>
      </c>
      <c r="Y1816" s="72">
        <v>409.26799999999997</v>
      </c>
      <c r="Z1816" s="72">
        <v>66.153000000000006</v>
      </c>
      <c r="AA1816" s="72">
        <v>5.383</v>
      </c>
      <c r="AB1816" s="4">
        <v>8.9999999999999993E-3</v>
      </c>
      <c r="AD1816" s="1">
        <f t="shared" si="28"/>
        <v>4803.2820000000002</v>
      </c>
    </row>
    <row r="1817" spans="1:30" x14ac:dyDescent="0.3">
      <c r="A1817" s="65">
        <v>1816</v>
      </c>
      <c r="B1817" s="66" t="s">
        <v>323</v>
      </c>
      <c r="C1817" s="69" t="s">
        <v>145</v>
      </c>
      <c r="D1817" s="71"/>
      <c r="E1817" s="71">
        <v>586</v>
      </c>
      <c r="F1817" s="71">
        <v>2090</v>
      </c>
      <c r="G1817" s="72">
        <v>10594.035</v>
      </c>
      <c r="H1817" s="72">
        <v>10901.79</v>
      </c>
      <c r="I1817" s="72">
        <v>11238.181</v>
      </c>
      <c r="J1817" s="72">
        <v>11510.352999999999</v>
      </c>
      <c r="K1817" s="72">
        <v>11654.206</v>
      </c>
      <c r="L1817" s="72">
        <v>11751.178</v>
      </c>
      <c r="M1817" s="72">
        <v>11890.31</v>
      </c>
      <c r="N1817" s="72">
        <v>12124.37</v>
      </c>
      <c r="O1817" s="72">
        <v>12337.88</v>
      </c>
      <c r="P1817" s="72">
        <v>12285.126</v>
      </c>
      <c r="Q1817" s="72">
        <v>11858.778</v>
      </c>
      <c r="R1817" s="72">
        <v>11119.606</v>
      </c>
      <c r="S1817" s="72">
        <v>10315.411</v>
      </c>
      <c r="T1817" s="72">
        <v>9400.2369999999992</v>
      </c>
      <c r="U1817" s="72">
        <v>7976.4489999999996</v>
      </c>
      <c r="V1817" s="72">
        <v>5910.7430000000004</v>
      </c>
      <c r="W1817" s="72">
        <v>3419.2179999999998</v>
      </c>
      <c r="X1817" s="72">
        <v>1471.193</v>
      </c>
      <c r="Y1817" s="72">
        <v>458.983</v>
      </c>
      <c r="Z1817" s="72">
        <v>76.926000000000002</v>
      </c>
      <c r="AA1817" s="72">
        <v>6.8730000000000002</v>
      </c>
      <c r="AB1817" s="4">
        <v>1.0999999999999999E-2</v>
      </c>
      <c r="AD1817" s="1">
        <f t="shared" si="28"/>
        <v>5433.2040000000006</v>
      </c>
    </row>
    <row r="1818" spans="1:30" x14ac:dyDescent="0.3">
      <c r="A1818" s="65">
        <v>1817</v>
      </c>
      <c r="B1818" s="66" t="s">
        <v>323</v>
      </c>
      <c r="C1818" s="69" t="s">
        <v>145</v>
      </c>
      <c r="D1818" s="71"/>
      <c r="E1818" s="71">
        <v>586</v>
      </c>
      <c r="F1818" s="71">
        <v>2095</v>
      </c>
      <c r="G1818" s="72">
        <v>10310.222</v>
      </c>
      <c r="H1818" s="72">
        <v>10551.378000000001</v>
      </c>
      <c r="I1818" s="72">
        <v>10874.856</v>
      </c>
      <c r="J1818" s="72">
        <v>11195.218000000001</v>
      </c>
      <c r="K1818" s="72">
        <v>11436.82</v>
      </c>
      <c r="L1818" s="72">
        <v>11568.162</v>
      </c>
      <c r="M1818" s="72">
        <v>11667.323</v>
      </c>
      <c r="N1818" s="72">
        <v>11802.519</v>
      </c>
      <c r="O1818" s="72">
        <v>12013.135</v>
      </c>
      <c r="P1818" s="72">
        <v>12172.838</v>
      </c>
      <c r="Q1818" s="72">
        <v>12028.441999999999</v>
      </c>
      <c r="R1818" s="72">
        <v>11459.648999999999</v>
      </c>
      <c r="S1818" s="72">
        <v>10515.315000000001</v>
      </c>
      <c r="T1818" s="72">
        <v>9421.616</v>
      </c>
      <c r="U1818" s="72">
        <v>8102.0360000000001</v>
      </c>
      <c r="V1818" s="72">
        <v>6247.3779999999997</v>
      </c>
      <c r="W1818" s="72">
        <v>3941.95</v>
      </c>
      <c r="X1818" s="72">
        <v>1742.8869999999999</v>
      </c>
      <c r="Y1818" s="72">
        <v>497.64600000000002</v>
      </c>
      <c r="Z1818" s="72">
        <v>88.251999999999995</v>
      </c>
      <c r="AA1818" s="72">
        <v>8.1419999999999995</v>
      </c>
      <c r="AB1818" s="4">
        <v>1.2999999999999999E-2</v>
      </c>
      <c r="AD1818" s="1">
        <f t="shared" si="28"/>
        <v>6278.8899999999994</v>
      </c>
    </row>
    <row r="1819" spans="1:30" x14ac:dyDescent="0.3">
      <c r="A1819" s="65">
        <v>1818</v>
      </c>
      <c r="B1819" s="66" t="s">
        <v>323</v>
      </c>
      <c r="C1819" s="69" t="s">
        <v>145</v>
      </c>
      <c r="D1819" s="71"/>
      <c r="E1819" s="71">
        <v>586</v>
      </c>
      <c r="F1819" s="71">
        <v>2100</v>
      </c>
      <c r="G1819" s="72">
        <v>10070.441000000001</v>
      </c>
      <c r="H1819" s="72">
        <v>10273.356</v>
      </c>
      <c r="I1819" s="72">
        <v>10527.645</v>
      </c>
      <c r="J1819" s="72">
        <v>10836.623</v>
      </c>
      <c r="K1819" s="72">
        <v>11129.293</v>
      </c>
      <c r="L1819" s="72">
        <v>11359.614</v>
      </c>
      <c r="M1819" s="72">
        <v>11493.444</v>
      </c>
      <c r="N1819" s="72">
        <v>11589.672</v>
      </c>
      <c r="O1819" s="72">
        <v>11704.691999999999</v>
      </c>
      <c r="P1819" s="72">
        <v>11866.874</v>
      </c>
      <c r="Q1819" s="72">
        <v>11939.076999999999</v>
      </c>
      <c r="R1819" s="72">
        <v>11652.498</v>
      </c>
      <c r="S1819" s="72">
        <v>10877.31</v>
      </c>
      <c r="T1819" s="72">
        <v>9657.92</v>
      </c>
      <c r="U1819" s="72">
        <v>8186.9269999999997</v>
      </c>
      <c r="V1819" s="72">
        <v>6421.8190000000004</v>
      </c>
      <c r="W1819" s="72">
        <v>4237.1369999999997</v>
      </c>
      <c r="X1819" s="72">
        <v>2055.0140000000001</v>
      </c>
      <c r="Y1819" s="72">
        <v>606.40200000000004</v>
      </c>
      <c r="Z1819" s="72">
        <v>98.742999999999995</v>
      </c>
      <c r="AA1819" s="72">
        <v>9.5399999999999991</v>
      </c>
      <c r="AB1819" s="4">
        <v>1.6E-2</v>
      </c>
      <c r="AD1819" s="1">
        <f t="shared" si="28"/>
        <v>7006.8519999999999</v>
      </c>
    </row>
    <row r="1820" spans="1:30" x14ac:dyDescent="0.3">
      <c r="A1820" s="65">
        <v>1819</v>
      </c>
      <c r="B1820" s="66" t="s">
        <v>323</v>
      </c>
      <c r="C1820" s="69" t="s">
        <v>146</v>
      </c>
      <c r="D1820" s="71"/>
      <c r="E1820" s="71">
        <v>144</v>
      </c>
      <c r="F1820" s="71">
        <v>2015</v>
      </c>
      <c r="G1820" s="72">
        <v>834.024</v>
      </c>
      <c r="H1820" s="72">
        <v>879.64599999999996</v>
      </c>
      <c r="I1820" s="72">
        <v>850.46400000000006</v>
      </c>
      <c r="J1820" s="72">
        <v>795.59500000000003</v>
      </c>
      <c r="K1820" s="72">
        <v>749.57799999999997</v>
      </c>
      <c r="L1820" s="72">
        <v>679.048</v>
      </c>
      <c r="M1820" s="72">
        <v>710.17600000000004</v>
      </c>
      <c r="N1820" s="72">
        <v>746.36900000000003</v>
      </c>
      <c r="O1820" s="72">
        <v>666.072</v>
      </c>
      <c r="P1820" s="72">
        <v>646.12599999999998</v>
      </c>
      <c r="Q1820" s="72">
        <v>604.24599999999998</v>
      </c>
      <c r="R1820" s="72">
        <v>538.923</v>
      </c>
      <c r="S1820" s="72">
        <v>444.28899999999999</v>
      </c>
      <c r="T1820" s="72">
        <v>371.01299999999998</v>
      </c>
      <c r="U1820" s="72">
        <v>218.96700000000001</v>
      </c>
      <c r="V1820" s="72">
        <v>118.129</v>
      </c>
      <c r="W1820" s="72">
        <v>72.296999999999997</v>
      </c>
      <c r="X1820" s="72">
        <v>36.957000000000001</v>
      </c>
      <c r="Y1820" s="72">
        <v>13.231</v>
      </c>
      <c r="Z1820" s="72">
        <v>3.1680000000000001</v>
      </c>
      <c r="AA1820" s="72">
        <v>0.52400000000000002</v>
      </c>
      <c r="AB1820" s="4">
        <v>0.02</v>
      </c>
      <c r="AD1820" s="1">
        <f t="shared" si="28"/>
        <v>126.19699999999999</v>
      </c>
    </row>
    <row r="1821" spans="1:30" x14ac:dyDescent="0.3">
      <c r="A1821" s="65">
        <v>1820</v>
      </c>
      <c r="B1821" s="66" t="s">
        <v>323</v>
      </c>
      <c r="C1821" s="69" t="s">
        <v>146</v>
      </c>
      <c r="D1821" s="71"/>
      <c r="E1821" s="71">
        <v>144</v>
      </c>
      <c r="F1821" s="71">
        <v>2020</v>
      </c>
      <c r="G1821" s="72">
        <v>777.25</v>
      </c>
      <c r="H1821" s="72">
        <v>814.42899999999997</v>
      </c>
      <c r="I1821" s="72">
        <v>865.80100000000004</v>
      </c>
      <c r="J1821" s="72">
        <v>829.94</v>
      </c>
      <c r="K1821" s="72">
        <v>742.822</v>
      </c>
      <c r="L1821" s="72">
        <v>672.89400000000001</v>
      </c>
      <c r="M1821" s="72">
        <v>619.053</v>
      </c>
      <c r="N1821" s="72">
        <v>674.83699999999999</v>
      </c>
      <c r="O1821" s="72">
        <v>722.27800000000002</v>
      </c>
      <c r="P1821" s="72">
        <v>650.86599999999999</v>
      </c>
      <c r="Q1821" s="72">
        <v>630.36400000000003</v>
      </c>
      <c r="R1821" s="72">
        <v>579.62300000000005</v>
      </c>
      <c r="S1821" s="72">
        <v>503.82299999999998</v>
      </c>
      <c r="T1821" s="72">
        <v>397.983</v>
      </c>
      <c r="U1821" s="72">
        <v>312.60000000000002</v>
      </c>
      <c r="V1821" s="72">
        <v>170.44800000000001</v>
      </c>
      <c r="W1821" s="72">
        <v>81.241</v>
      </c>
      <c r="X1821" s="72">
        <v>41.115000000000002</v>
      </c>
      <c r="Y1821" s="72">
        <v>16.295999999999999</v>
      </c>
      <c r="Z1821" s="72">
        <v>4.1740000000000004</v>
      </c>
      <c r="AA1821" s="72">
        <v>0.70199999999999996</v>
      </c>
      <c r="AB1821" s="4">
        <v>2.5000000000000001E-2</v>
      </c>
      <c r="AD1821" s="1">
        <f t="shared" si="28"/>
        <v>143.553</v>
      </c>
    </row>
    <row r="1822" spans="1:30" x14ac:dyDescent="0.3">
      <c r="A1822" s="65">
        <v>1821</v>
      </c>
      <c r="B1822" s="66" t="s">
        <v>323</v>
      </c>
      <c r="C1822" s="69" t="s">
        <v>146</v>
      </c>
      <c r="D1822" s="71"/>
      <c r="E1822" s="71">
        <v>144</v>
      </c>
      <c r="F1822" s="71">
        <v>2025</v>
      </c>
      <c r="G1822" s="72">
        <v>724.36</v>
      </c>
      <c r="H1822" s="72">
        <v>760.95</v>
      </c>
      <c r="I1822" s="72">
        <v>802.91399999999999</v>
      </c>
      <c r="J1822" s="72">
        <v>848.50699999999995</v>
      </c>
      <c r="K1822" s="72">
        <v>785.26400000000001</v>
      </c>
      <c r="L1822" s="72">
        <v>678.3</v>
      </c>
      <c r="M1822" s="72">
        <v>622.27499999999998</v>
      </c>
      <c r="N1822" s="72">
        <v>589.89400000000001</v>
      </c>
      <c r="O1822" s="72">
        <v>654.77099999999996</v>
      </c>
      <c r="P1822" s="72">
        <v>706.68399999999997</v>
      </c>
      <c r="Q1822" s="72">
        <v>635.47799999999995</v>
      </c>
      <c r="R1822" s="72">
        <v>605.87400000000002</v>
      </c>
      <c r="S1822" s="72">
        <v>544.27099999999996</v>
      </c>
      <c r="T1822" s="72">
        <v>455.51499999999999</v>
      </c>
      <c r="U1822" s="72">
        <v>339.774</v>
      </c>
      <c r="V1822" s="72">
        <v>247.679</v>
      </c>
      <c r="W1822" s="72">
        <v>119.405</v>
      </c>
      <c r="X1822" s="72">
        <v>47.106999999999999</v>
      </c>
      <c r="Y1822" s="72">
        <v>18.452999999999999</v>
      </c>
      <c r="Z1822" s="72">
        <v>5.1989999999999998</v>
      </c>
      <c r="AA1822" s="72">
        <v>0.92500000000000004</v>
      </c>
      <c r="AB1822" s="4" t="s">
        <v>291</v>
      </c>
      <c r="AD1822" s="1">
        <f t="shared" si="28"/>
        <v>191.08900000000003</v>
      </c>
    </row>
    <row r="1823" spans="1:30" x14ac:dyDescent="0.3">
      <c r="A1823" s="65">
        <v>1822</v>
      </c>
      <c r="B1823" s="66" t="s">
        <v>323</v>
      </c>
      <c r="C1823" s="69" t="s">
        <v>146</v>
      </c>
      <c r="D1823" s="71"/>
      <c r="E1823" s="71">
        <v>144</v>
      </c>
      <c r="F1823" s="71">
        <v>2030</v>
      </c>
      <c r="G1823" s="72">
        <v>693.71799999999996</v>
      </c>
      <c r="H1823" s="72">
        <v>708.24800000000005</v>
      </c>
      <c r="I1823" s="72">
        <v>749.63499999999999</v>
      </c>
      <c r="J1823" s="72">
        <v>786.01599999999996</v>
      </c>
      <c r="K1823" s="72">
        <v>804.35299999999995</v>
      </c>
      <c r="L1823" s="72">
        <v>721.10900000000004</v>
      </c>
      <c r="M1823" s="72">
        <v>628.255</v>
      </c>
      <c r="N1823" s="72">
        <v>593.74300000000005</v>
      </c>
      <c r="O1823" s="72">
        <v>572.17399999999998</v>
      </c>
      <c r="P1823" s="72">
        <v>642.16200000000003</v>
      </c>
      <c r="Q1823" s="72">
        <v>691.37</v>
      </c>
      <c r="R1823" s="72">
        <v>613.04899999999998</v>
      </c>
      <c r="S1823" s="72">
        <v>571.69000000000005</v>
      </c>
      <c r="T1823" s="72">
        <v>495.65199999999999</v>
      </c>
      <c r="U1823" s="72">
        <v>393.221</v>
      </c>
      <c r="V1823" s="72">
        <v>272.892</v>
      </c>
      <c r="W1823" s="72">
        <v>176.54599999999999</v>
      </c>
      <c r="X1823" s="72">
        <v>70.581000000000003</v>
      </c>
      <c r="Y1823" s="72">
        <v>21.524000000000001</v>
      </c>
      <c r="Z1823" s="72">
        <v>5.96</v>
      </c>
      <c r="AA1823" s="72">
        <v>1.161</v>
      </c>
      <c r="AB1823" s="4" t="s">
        <v>291</v>
      </c>
      <c r="AD1823" s="1">
        <f t="shared" si="28"/>
        <v>275.77199999999999</v>
      </c>
    </row>
    <row r="1824" spans="1:30" x14ac:dyDescent="0.3">
      <c r="A1824" s="65">
        <v>1823</v>
      </c>
      <c r="B1824" s="66" t="s">
        <v>323</v>
      </c>
      <c r="C1824" s="69" t="s">
        <v>146</v>
      </c>
      <c r="D1824" s="71"/>
      <c r="E1824" s="71">
        <v>144</v>
      </c>
      <c r="F1824" s="71">
        <v>2035</v>
      </c>
      <c r="G1824" s="72">
        <v>682.15700000000004</v>
      </c>
      <c r="H1824" s="72">
        <v>677.71299999999997</v>
      </c>
      <c r="I1824" s="72">
        <v>697.08600000000001</v>
      </c>
      <c r="J1824" s="72">
        <v>733.04700000000003</v>
      </c>
      <c r="K1824" s="72">
        <v>742.86500000000001</v>
      </c>
      <c r="L1824" s="72">
        <v>740.92600000000004</v>
      </c>
      <c r="M1824" s="72">
        <v>671.42200000000003</v>
      </c>
      <c r="N1824" s="72">
        <v>600.45699999999999</v>
      </c>
      <c r="O1824" s="72">
        <v>576.98</v>
      </c>
      <c r="P1824" s="72">
        <v>562.68200000000002</v>
      </c>
      <c r="Q1824" s="72">
        <v>630.65700000000004</v>
      </c>
      <c r="R1824" s="72">
        <v>668.98800000000006</v>
      </c>
      <c r="S1824" s="72">
        <v>581.13699999999994</v>
      </c>
      <c r="T1824" s="72">
        <v>524.029</v>
      </c>
      <c r="U1824" s="72">
        <v>432.03399999999999</v>
      </c>
      <c r="V1824" s="72">
        <v>319.87</v>
      </c>
      <c r="W1824" s="72">
        <v>197.553</v>
      </c>
      <c r="X1824" s="72">
        <v>106.187</v>
      </c>
      <c r="Y1824" s="72">
        <v>32.758000000000003</v>
      </c>
      <c r="Z1824" s="72">
        <v>7.0149999999999997</v>
      </c>
      <c r="AA1824" s="72">
        <v>1.343</v>
      </c>
      <c r="AB1824" s="4" t="s">
        <v>291</v>
      </c>
      <c r="AD1824" s="1">
        <f t="shared" si="28"/>
        <v>344.85599999999999</v>
      </c>
    </row>
    <row r="1825" spans="1:30" x14ac:dyDescent="0.3">
      <c r="A1825" s="65">
        <v>1824</v>
      </c>
      <c r="B1825" s="66" t="s">
        <v>323</v>
      </c>
      <c r="C1825" s="69" t="s">
        <v>146</v>
      </c>
      <c r="D1825" s="71"/>
      <c r="E1825" s="71">
        <v>144</v>
      </c>
      <c r="F1825" s="71">
        <v>2040</v>
      </c>
      <c r="G1825" s="72">
        <v>664.13099999999997</v>
      </c>
      <c r="H1825" s="72">
        <v>666.22799999999995</v>
      </c>
      <c r="I1825" s="72">
        <v>666.65700000000004</v>
      </c>
      <c r="J1825" s="72">
        <v>680.76499999999999</v>
      </c>
      <c r="K1825" s="72">
        <v>690.71100000000001</v>
      </c>
      <c r="L1825" s="72">
        <v>680.745</v>
      </c>
      <c r="M1825" s="72">
        <v>691.80100000000004</v>
      </c>
      <c r="N1825" s="72">
        <v>643.96799999999996</v>
      </c>
      <c r="O1825" s="72">
        <v>584.548</v>
      </c>
      <c r="P1825" s="72">
        <v>568.6</v>
      </c>
      <c r="Q1825" s="72">
        <v>554.92999999999995</v>
      </c>
      <c r="R1825" s="72">
        <v>612.78700000000003</v>
      </c>
      <c r="S1825" s="72">
        <v>636.91999999999996</v>
      </c>
      <c r="T1825" s="72">
        <v>536.02200000000005</v>
      </c>
      <c r="U1825" s="72">
        <v>461.03899999999999</v>
      </c>
      <c r="V1825" s="72">
        <v>355.858</v>
      </c>
      <c r="W1825" s="72">
        <v>235.28</v>
      </c>
      <c r="X1825" s="72">
        <v>121.039</v>
      </c>
      <c r="Y1825" s="72">
        <v>50.167000000000002</v>
      </c>
      <c r="Z1825" s="72">
        <v>10.811</v>
      </c>
      <c r="AA1825" s="72">
        <v>1.5740000000000001</v>
      </c>
      <c r="AB1825" s="4" t="s">
        <v>291</v>
      </c>
      <c r="AD1825" s="1">
        <f t="shared" si="28"/>
        <v>418.87099999999998</v>
      </c>
    </row>
    <row r="1826" spans="1:30" x14ac:dyDescent="0.3">
      <c r="A1826" s="65">
        <v>1825</v>
      </c>
      <c r="B1826" s="66" t="s">
        <v>323</v>
      </c>
      <c r="C1826" s="69" t="s">
        <v>146</v>
      </c>
      <c r="D1826" s="71"/>
      <c r="E1826" s="71">
        <v>144</v>
      </c>
      <c r="F1826" s="71">
        <v>2045</v>
      </c>
      <c r="G1826" s="72">
        <v>624.61400000000003</v>
      </c>
      <c r="H1826" s="72">
        <v>648.28599999999994</v>
      </c>
      <c r="I1826" s="72">
        <v>655.25699999999995</v>
      </c>
      <c r="J1826" s="72">
        <v>650.53899999999999</v>
      </c>
      <c r="K1826" s="72">
        <v>639.14</v>
      </c>
      <c r="L1826" s="72">
        <v>629.64599999999996</v>
      </c>
      <c r="M1826" s="72">
        <v>632.71</v>
      </c>
      <c r="N1826" s="72">
        <v>664.92600000000004</v>
      </c>
      <c r="O1826" s="72">
        <v>628.47199999999998</v>
      </c>
      <c r="P1826" s="72">
        <v>577.20299999999997</v>
      </c>
      <c r="Q1826" s="72">
        <v>562.18899999999996</v>
      </c>
      <c r="R1826" s="72">
        <v>541.61699999999996</v>
      </c>
      <c r="S1826" s="72">
        <v>586.15499999999997</v>
      </c>
      <c r="T1826" s="72">
        <v>591.34900000000005</v>
      </c>
      <c r="U1826" s="72">
        <v>475.887</v>
      </c>
      <c r="V1826" s="72">
        <v>384.54399999999998</v>
      </c>
      <c r="W1826" s="72">
        <v>266.10199999999998</v>
      </c>
      <c r="X1826" s="72">
        <v>147.04499999999999</v>
      </c>
      <c r="Y1826" s="72">
        <v>58.347000000000001</v>
      </c>
      <c r="Z1826" s="72">
        <v>16.823</v>
      </c>
      <c r="AA1826" s="72">
        <v>2.3359999999999999</v>
      </c>
      <c r="AB1826" s="4" t="s">
        <v>291</v>
      </c>
      <c r="AD1826" s="1">
        <f t="shared" si="28"/>
        <v>490.65299999999991</v>
      </c>
    </row>
    <row r="1827" spans="1:30" x14ac:dyDescent="0.3">
      <c r="A1827" s="65">
        <v>1826</v>
      </c>
      <c r="B1827" s="66" t="s">
        <v>323</v>
      </c>
      <c r="C1827" s="69" t="s">
        <v>146</v>
      </c>
      <c r="D1827" s="71"/>
      <c r="E1827" s="71">
        <v>144</v>
      </c>
      <c r="F1827" s="71">
        <v>2050</v>
      </c>
      <c r="G1827" s="72">
        <v>575.62</v>
      </c>
      <c r="H1827" s="72">
        <v>608.84699999999998</v>
      </c>
      <c r="I1827" s="72">
        <v>637.39</v>
      </c>
      <c r="J1827" s="72">
        <v>639.28599999999994</v>
      </c>
      <c r="K1827" s="72">
        <v>609.42100000000005</v>
      </c>
      <c r="L1827" s="72">
        <v>578.95399999999995</v>
      </c>
      <c r="M1827" s="72">
        <v>582.45799999999997</v>
      </c>
      <c r="N1827" s="72">
        <v>606.92899999999997</v>
      </c>
      <c r="O1827" s="72">
        <v>650.09500000000003</v>
      </c>
      <c r="P1827" s="72">
        <v>621.577</v>
      </c>
      <c r="Q1827" s="72">
        <v>572.00800000000004</v>
      </c>
      <c r="R1827" s="72">
        <v>550.423</v>
      </c>
      <c r="S1827" s="72">
        <v>520.48500000000001</v>
      </c>
      <c r="T1827" s="72">
        <v>547.24699999999996</v>
      </c>
      <c r="U1827" s="72">
        <v>529.97699999999998</v>
      </c>
      <c r="V1827" s="72">
        <v>401.86900000000003</v>
      </c>
      <c r="W1827" s="72">
        <v>292.423</v>
      </c>
      <c r="X1827" s="72">
        <v>169.84100000000001</v>
      </c>
      <c r="Y1827" s="72">
        <v>72.510000000000005</v>
      </c>
      <c r="Z1827" s="72">
        <v>19.971</v>
      </c>
      <c r="AA1827" s="72">
        <v>3.6379999999999999</v>
      </c>
      <c r="AB1827" s="4" t="s">
        <v>291</v>
      </c>
      <c r="AD1827" s="1">
        <f t="shared" si="28"/>
        <v>558.38300000000004</v>
      </c>
    </row>
    <row r="1828" spans="1:30" x14ac:dyDescent="0.3">
      <c r="A1828" s="65">
        <v>1827</v>
      </c>
      <c r="B1828" s="66" t="s">
        <v>323</v>
      </c>
      <c r="C1828" s="69" t="s">
        <v>146</v>
      </c>
      <c r="D1828" s="71"/>
      <c r="E1828" s="71">
        <v>144</v>
      </c>
      <c r="F1828" s="71">
        <v>2055</v>
      </c>
      <c r="G1828" s="72">
        <v>533.42600000000004</v>
      </c>
      <c r="H1828" s="72">
        <v>560.697</v>
      </c>
      <c r="I1828" s="72">
        <v>598.55799999999999</v>
      </c>
      <c r="J1828" s="72">
        <v>622.31299999999999</v>
      </c>
      <c r="K1828" s="72">
        <v>600.46799999999996</v>
      </c>
      <c r="L1828" s="72">
        <v>552.69899999999996</v>
      </c>
      <c r="M1828" s="72">
        <v>534.66800000000001</v>
      </c>
      <c r="N1828" s="72">
        <v>558.62099999999998</v>
      </c>
      <c r="O1828" s="72">
        <v>593.83100000000002</v>
      </c>
      <c r="P1828" s="72">
        <v>643.90800000000002</v>
      </c>
      <c r="Q1828" s="72">
        <v>616.58199999999999</v>
      </c>
      <c r="R1828" s="72">
        <v>561.47</v>
      </c>
      <c r="S1828" s="72">
        <v>531.077</v>
      </c>
      <c r="T1828" s="72">
        <v>488.62</v>
      </c>
      <c r="U1828" s="72">
        <v>494.63600000000002</v>
      </c>
      <c r="V1828" s="72">
        <v>453.35599999999999</v>
      </c>
      <c r="W1828" s="72">
        <v>310.93799999999999</v>
      </c>
      <c r="X1828" s="72">
        <v>190.87299999999999</v>
      </c>
      <c r="Y1828" s="72">
        <v>85.915999999999997</v>
      </c>
      <c r="Z1828" s="72">
        <v>25.446000000000002</v>
      </c>
      <c r="AA1828" s="72">
        <v>4.5350000000000001</v>
      </c>
      <c r="AB1828" s="4" t="s">
        <v>291</v>
      </c>
      <c r="AD1828" s="1">
        <f t="shared" si="28"/>
        <v>617.70799999999997</v>
      </c>
    </row>
    <row r="1829" spans="1:30" x14ac:dyDescent="0.3">
      <c r="A1829" s="65">
        <v>1828</v>
      </c>
      <c r="B1829" s="66" t="s">
        <v>323</v>
      </c>
      <c r="C1829" s="69" t="s">
        <v>146</v>
      </c>
      <c r="D1829" s="71"/>
      <c r="E1829" s="71">
        <v>144</v>
      </c>
      <c r="F1829" s="71">
        <v>2060</v>
      </c>
      <c r="G1829" s="72">
        <v>505.26799999999997</v>
      </c>
      <c r="H1829" s="72">
        <v>519.32799999999997</v>
      </c>
      <c r="I1829" s="72">
        <v>550.99699999999996</v>
      </c>
      <c r="J1829" s="72">
        <v>584.36099999999999</v>
      </c>
      <c r="K1829" s="72">
        <v>585.75099999999998</v>
      </c>
      <c r="L1829" s="72">
        <v>546.99599999999998</v>
      </c>
      <c r="M1829" s="72">
        <v>511.06599999999997</v>
      </c>
      <c r="N1829" s="72">
        <v>512.596</v>
      </c>
      <c r="O1829" s="72">
        <v>546.93899999999996</v>
      </c>
      <c r="P1829" s="72">
        <v>589.12</v>
      </c>
      <c r="Q1829" s="72">
        <v>639.49400000000003</v>
      </c>
      <c r="R1829" s="72">
        <v>606.33600000000001</v>
      </c>
      <c r="S1829" s="72">
        <v>543.72500000000002</v>
      </c>
      <c r="T1829" s="72">
        <v>501.50799999999998</v>
      </c>
      <c r="U1829" s="72">
        <v>445.14600000000002</v>
      </c>
      <c r="V1829" s="72">
        <v>428.30500000000001</v>
      </c>
      <c r="W1829" s="72">
        <v>357.08800000000002</v>
      </c>
      <c r="X1829" s="72">
        <v>207.91800000000001</v>
      </c>
      <c r="Y1829" s="72">
        <v>99.427999999999997</v>
      </c>
      <c r="Z1829" s="72">
        <v>31.123999999999999</v>
      </c>
      <c r="AA1829" s="72">
        <v>5.88</v>
      </c>
      <c r="AB1829" s="4" t="s">
        <v>291</v>
      </c>
      <c r="AD1829" s="1">
        <f t="shared" si="28"/>
        <v>701.4380000000001</v>
      </c>
    </row>
    <row r="1830" spans="1:30" x14ac:dyDescent="0.3">
      <c r="A1830" s="65">
        <v>1829</v>
      </c>
      <c r="B1830" s="66" t="s">
        <v>323</v>
      </c>
      <c r="C1830" s="69" t="s">
        <v>146</v>
      </c>
      <c r="D1830" s="71"/>
      <c r="E1830" s="71">
        <v>144</v>
      </c>
      <c r="F1830" s="71">
        <v>2065</v>
      </c>
      <c r="G1830" s="72">
        <v>487.25599999999997</v>
      </c>
      <c r="H1830" s="72">
        <v>491.976</v>
      </c>
      <c r="I1830" s="72">
        <v>510.20299999999997</v>
      </c>
      <c r="J1830" s="72">
        <v>537.67899999999997</v>
      </c>
      <c r="K1830" s="72">
        <v>550.048</v>
      </c>
      <c r="L1830" s="72">
        <v>535.48500000000001</v>
      </c>
      <c r="M1830" s="72">
        <v>507.86</v>
      </c>
      <c r="N1830" s="72">
        <v>490.52100000000002</v>
      </c>
      <c r="O1830" s="72">
        <v>502.13600000000002</v>
      </c>
      <c r="P1830" s="72">
        <v>543.34100000000001</v>
      </c>
      <c r="Q1830" s="72">
        <v>586.29499999999996</v>
      </c>
      <c r="R1830" s="72">
        <v>630.00900000000001</v>
      </c>
      <c r="S1830" s="72">
        <v>588.97199999999998</v>
      </c>
      <c r="T1830" s="72">
        <v>516.12400000000002</v>
      </c>
      <c r="U1830" s="72">
        <v>460.50200000000001</v>
      </c>
      <c r="V1830" s="72">
        <v>389.55599999999998</v>
      </c>
      <c r="W1830" s="72">
        <v>342.71499999999997</v>
      </c>
      <c r="X1830" s="72">
        <v>244.059</v>
      </c>
      <c r="Y1830" s="72">
        <v>111.295</v>
      </c>
      <c r="Z1830" s="72">
        <v>37.134999999999998</v>
      </c>
      <c r="AA1830" s="72">
        <v>7.4169999999999998</v>
      </c>
      <c r="AB1830" s="4">
        <v>1.4999999999999999E-2</v>
      </c>
      <c r="AD1830" s="1">
        <f t="shared" si="28"/>
        <v>742.63599999999997</v>
      </c>
    </row>
    <row r="1831" spans="1:30" x14ac:dyDescent="0.3">
      <c r="A1831" s="65">
        <v>1830</v>
      </c>
      <c r="B1831" s="66" t="s">
        <v>323</v>
      </c>
      <c r="C1831" s="69" t="s">
        <v>146</v>
      </c>
      <c r="D1831" s="71"/>
      <c r="E1831" s="71">
        <v>144</v>
      </c>
      <c r="F1831" s="71">
        <v>2070</v>
      </c>
      <c r="G1831" s="72">
        <v>471.52300000000002</v>
      </c>
      <c r="H1831" s="72">
        <v>474.76</v>
      </c>
      <c r="I1831" s="72">
        <v>483.41199999999998</v>
      </c>
      <c r="J1831" s="72">
        <v>497.72500000000002</v>
      </c>
      <c r="K1831" s="72">
        <v>505.57299999999998</v>
      </c>
      <c r="L1831" s="72">
        <v>502.98599999999999</v>
      </c>
      <c r="M1831" s="72">
        <v>498.803</v>
      </c>
      <c r="N1831" s="72">
        <v>488.66699999999997</v>
      </c>
      <c r="O1831" s="72">
        <v>480.988</v>
      </c>
      <c r="P1831" s="72">
        <v>499.40300000000002</v>
      </c>
      <c r="Q1831" s="72">
        <v>541.63699999999994</v>
      </c>
      <c r="R1831" s="72">
        <v>578.85799999999995</v>
      </c>
      <c r="S1831" s="72">
        <v>613.54999999999995</v>
      </c>
      <c r="T1831" s="72">
        <v>561.63599999999997</v>
      </c>
      <c r="U1831" s="72">
        <v>477.06700000000001</v>
      </c>
      <c r="V1831" s="72">
        <v>406.738</v>
      </c>
      <c r="W1831" s="72">
        <v>315.85599999999999</v>
      </c>
      <c r="X1831" s="72">
        <v>238.63499999999999</v>
      </c>
      <c r="Y1831" s="72">
        <v>133.75200000000001</v>
      </c>
      <c r="Z1831" s="72">
        <v>42.703000000000003</v>
      </c>
      <c r="AA1831" s="72">
        <v>9.1110000000000007</v>
      </c>
      <c r="AB1831" s="4">
        <v>1.9E-2</v>
      </c>
      <c r="AD1831" s="1">
        <f t="shared" si="28"/>
        <v>740.07599999999991</v>
      </c>
    </row>
    <row r="1832" spans="1:30" x14ac:dyDescent="0.3">
      <c r="A1832" s="65">
        <v>1831</v>
      </c>
      <c r="B1832" s="66" t="s">
        <v>323</v>
      </c>
      <c r="C1832" s="69" t="s">
        <v>146</v>
      </c>
      <c r="D1832" s="71"/>
      <c r="E1832" s="71">
        <v>144</v>
      </c>
      <c r="F1832" s="71">
        <v>2075</v>
      </c>
      <c r="G1832" s="72">
        <v>448.23500000000001</v>
      </c>
      <c r="H1832" s="72">
        <v>459.81900000000002</v>
      </c>
      <c r="I1832" s="72">
        <v>466.74400000000003</v>
      </c>
      <c r="J1832" s="72">
        <v>471.75299999999999</v>
      </c>
      <c r="K1832" s="72">
        <v>467.76900000000001</v>
      </c>
      <c r="L1832" s="72">
        <v>461.67399999999998</v>
      </c>
      <c r="M1832" s="72">
        <v>468.78100000000001</v>
      </c>
      <c r="N1832" s="72">
        <v>480.94799999999998</v>
      </c>
      <c r="O1832" s="72">
        <v>479.88099999999997</v>
      </c>
      <c r="P1832" s="72">
        <v>478.774</v>
      </c>
      <c r="Q1832" s="72">
        <v>498.57400000000001</v>
      </c>
      <c r="R1832" s="72">
        <v>535.76499999999999</v>
      </c>
      <c r="S1832" s="72">
        <v>565.13300000000004</v>
      </c>
      <c r="T1832" s="72">
        <v>587.34100000000001</v>
      </c>
      <c r="U1832" s="72">
        <v>522.32600000000002</v>
      </c>
      <c r="V1832" s="72">
        <v>424.81799999999998</v>
      </c>
      <c r="W1832" s="72">
        <v>333.71199999999999</v>
      </c>
      <c r="X1832" s="72">
        <v>223.649</v>
      </c>
      <c r="Y1832" s="72">
        <v>133.63200000000001</v>
      </c>
      <c r="Z1832" s="72">
        <v>52.636000000000003</v>
      </c>
      <c r="AA1832" s="72">
        <v>10.81</v>
      </c>
      <c r="AB1832" s="4">
        <v>3.3000000000000002E-2</v>
      </c>
      <c r="AD1832" s="1">
        <f t="shared" si="28"/>
        <v>754.47199999999987</v>
      </c>
    </row>
    <row r="1833" spans="1:30" x14ac:dyDescent="0.3">
      <c r="A1833" s="65">
        <v>1832</v>
      </c>
      <c r="B1833" s="66" t="s">
        <v>323</v>
      </c>
      <c r="C1833" s="69" t="s">
        <v>146</v>
      </c>
      <c r="D1833" s="71"/>
      <c r="E1833" s="71">
        <v>144</v>
      </c>
      <c r="F1833" s="71">
        <v>2080</v>
      </c>
      <c r="G1833" s="72">
        <v>419.49099999999999</v>
      </c>
      <c r="H1833" s="72">
        <v>437.31799999999998</v>
      </c>
      <c r="I1833" s="72">
        <v>452.34300000000002</v>
      </c>
      <c r="J1833" s="72">
        <v>455.88200000000001</v>
      </c>
      <c r="K1833" s="72">
        <v>443.88</v>
      </c>
      <c r="L1833" s="72">
        <v>426.95400000000001</v>
      </c>
      <c r="M1833" s="72">
        <v>429.92200000000003</v>
      </c>
      <c r="N1833" s="72">
        <v>452.28699999999998</v>
      </c>
      <c r="O1833" s="72">
        <v>472.88600000000002</v>
      </c>
      <c r="P1833" s="72">
        <v>477.95400000000001</v>
      </c>
      <c r="Q1833" s="72">
        <v>478.37700000000001</v>
      </c>
      <c r="R1833" s="72">
        <v>493.964</v>
      </c>
      <c r="S1833" s="72">
        <v>524.178</v>
      </c>
      <c r="T1833" s="72">
        <v>542.59900000000005</v>
      </c>
      <c r="U1833" s="72">
        <v>549.053</v>
      </c>
      <c r="V1833" s="72">
        <v>468.5</v>
      </c>
      <c r="W1833" s="72">
        <v>352.17500000000001</v>
      </c>
      <c r="X1833" s="72">
        <v>239.82599999999999</v>
      </c>
      <c r="Y1833" s="72">
        <v>127.70099999999999</v>
      </c>
      <c r="Z1833" s="72">
        <v>53.832999999999998</v>
      </c>
      <c r="AA1833" s="72">
        <v>13.5</v>
      </c>
      <c r="AB1833" s="4">
        <v>4.3999999999999997E-2</v>
      </c>
      <c r="AD1833" s="1">
        <f t="shared" si="28"/>
        <v>787.07899999999995</v>
      </c>
    </row>
    <row r="1834" spans="1:30" x14ac:dyDescent="0.3">
      <c r="A1834" s="65">
        <v>1833</v>
      </c>
      <c r="B1834" s="66" t="s">
        <v>323</v>
      </c>
      <c r="C1834" s="69" t="s">
        <v>146</v>
      </c>
      <c r="D1834" s="71"/>
      <c r="E1834" s="71">
        <v>144</v>
      </c>
      <c r="F1834" s="71">
        <v>2085</v>
      </c>
      <c r="G1834" s="72">
        <v>392.005</v>
      </c>
      <c r="H1834" s="72">
        <v>409.36700000000002</v>
      </c>
      <c r="I1834" s="72">
        <v>430.38799999999998</v>
      </c>
      <c r="J1834" s="72">
        <v>442.27199999999999</v>
      </c>
      <c r="K1834" s="72">
        <v>430.04899999999998</v>
      </c>
      <c r="L1834" s="72">
        <v>406.07900000000001</v>
      </c>
      <c r="M1834" s="72">
        <v>397.59100000000001</v>
      </c>
      <c r="N1834" s="72">
        <v>414.77100000000002</v>
      </c>
      <c r="O1834" s="72">
        <v>444.988</v>
      </c>
      <c r="P1834" s="72">
        <v>471.233</v>
      </c>
      <c r="Q1834" s="72">
        <v>477.69</v>
      </c>
      <c r="R1834" s="72">
        <v>474.476</v>
      </c>
      <c r="S1834" s="72">
        <v>484.16800000000001</v>
      </c>
      <c r="T1834" s="72">
        <v>504.59</v>
      </c>
      <c r="U1834" s="72">
        <v>509.22800000000001</v>
      </c>
      <c r="V1834" s="72">
        <v>495.55</v>
      </c>
      <c r="W1834" s="72">
        <v>391.95</v>
      </c>
      <c r="X1834" s="72">
        <v>256.45100000000002</v>
      </c>
      <c r="Y1834" s="72">
        <v>139.363</v>
      </c>
      <c r="Z1834" s="72">
        <v>52.561999999999998</v>
      </c>
      <c r="AA1834" s="72">
        <v>14.599</v>
      </c>
      <c r="AB1834" s="4">
        <v>5.2999999999999999E-2</v>
      </c>
      <c r="AD1834" s="1">
        <f t="shared" si="28"/>
        <v>854.97800000000018</v>
      </c>
    </row>
    <row r="1835" spans="1:30" x14ac:dyDescent="0.3">
      <c r="A1835" s="65">
        <v>1834</v>
      </c>
      <c r="B1835" s="66" t="s">
        <v>323</v>
      </c>
      <c r="C1835" s="69" t="s">
        <v>146</v>
      </c>
      <c r="D1835" s="71"/>
      <c r="E1835" s="71">
        <v>144</v>
      </c>
      <c r="F1835" s="71">
        <v>2090</v>
      </c>
      <c r="G1835" s="72">
        <v>371.50099999999998</v>
      </c>
      <c r="H1835" s="72">
        <v>382.66399999999999</v>
      </c>
      <c r="I1835" s="72">
        <v>402.976</v>
      </c>
      <c r="J1835" s="72">
        <v>421.108</v>
      </c>
      <c r="K1835" s="72">
        <v>418.46600000000001</v>
      </c>
      <c r="L1835" s="72">
        <v>395.21100000000001</v>
      </c>
      <c r="M1835" s="72">
        <v>379.04700000000003</v>
      </c>
      <c r="N1835" s="72">
        <v>383.72500000000002</v>
      </c>
      <c r="O1835" s="72">
        <v>408.22300000000001</v>
      </c>
      <c r="P1835" s="72">
        <v>443.68599999999998</v>
      </c>
      <c r="Q1835" s="72">
        <v>471.12099999999998</v>
      </c>
      <c r="R1835" s="72">
        <v>474.15100000000001</v>
      </c>
      <c r="S1835" s="72">
        <v>465.83199999999999</v>
      </c>
      <c r="T1835" s="72">
        <v>467.22399999999999</v>
      </c>
      <c r="U1835" s="72">
        <v>475.35399999999998</v>
      </c>
      <c r="V1835" s="72">
        <v>462.22800000000001</v>
      </c>
      <c r="W1835" s="72">
        <v>418.23200000000003</v>
      </c>
      <c r="X1835" s="72">
        <v>289.12</v>
      </c>
      <c r="Y1835" s="72">
        <v>151.66499999999999</v>
      </c>
      <c r="Z1835" s="72">
        <v>58.645000000000003</v>
      </c>
      <c r="AA1835" s="72">
        <v>14.859</v>
      </c>
      <c r="AB1835" s="4">
        <v>8.6999999999999994E-2</v>
      </c>
      <c r="AD1835" s="1">
        <f t="shared" si="28"/>
        <v>932.60800000000006</v>
      </c>
    </row>
    <row r="1836" spans="1:30" x14ac:dyDescent="0.3">
      <c r="A1836" s="65">
        <v>1835</v>
      </c>
      <c r="B1836" s="66" t="s">
        <v>323</v>
      </c>
      <c r="C1836" s="69" t="s">
        <v>146</v>
      </c>
      <c r="D1836" s="71"/>
      <c r="E1836" s="71">
        <v>144</v>
      </c>
      <c r="F1836" s="71">
        <v>2095</v>
      </c>
      <c r="G1836" s="72">
        <v>357.67099999999999</v>
      </c>
      <c r="H1836" s="72">
        <v>362.94200000000001</v>
      </c>
      <c r="I1836" s="72">
        <v>376.81200000000001</v>
      </c>
      <c r="J1836" s="72">
        <v>394.48599999999999</v>
      </c>
      <c r="K1836" s="72">
        <v>399.32</v>
      </c>
      <c r="L1836" s="72">
        <v>386.57100000000003</v>
      </c>
      <c r="M1836" s="72">
        <v>370.46800000000002</v>
      </c>
      <c r="N1836" s="72">
        <v>366.39800000000002</v>
      </c>
      <c r="O1836" s="72">
        <v>377.85399999999998</v>
      </c>
      <c r="P1836" s="72">
        <v>407.25200000000001</v>
      </c>
      <c r="Q1836" s="72">
        <v>443.83</v>
      </c>
      <c r="R1836" s="72">
        <v>467.95400000000001</v>
      </c>
      <c r="S1836" s="72">
        <v>466.17</v>
      </c>
      <c r="T1836" s="72">
        <v>450.63299999999998</v>
      </c>
      <c r="U1836" s="72">
        <v>441.73500000000001</v>
      </c>
      <c r="V1836" s="72">
        <v>433.85599999999999</v>
      </c>
      <c r="W1836" s="72">
        <v>393.45699999999999</v>
      </c>
      <c r="X1836" s="72">
        <v>312.541</v>
      </c>
      <c r="Y1836" s="72">
        <v>174.13</v>
      </c>
      <c r="Z1836" s="72">
        <v>65.358999999999995</v>
      </c>
      <c r="AA1836" s="72">
        <v>16.651</v>
      </c>
      <c r="AB1836" s="4" t="s">
        <v>291</v>
      </c>
      <c r="AD1836" s="1">
        <f t="shared" si="28"/>
        <v>962.13800000000003</v>
      </c>
    </row>
    <row r="1837" spans="1:30" x14ac:dyDescent="0.3">
      <c r="A1837" s="65">
        <v>1836</v>
      </c>
      <c r="B1837" s="66" t="s">
        <v>323</v>
      </c>
      <c r="C1837" s="69" t="s">
        <v>146</v>
      </c>
      <c r="D1837" s="71"/>
      <c r="E1837" s="71">
        <v>144</v>
      </c>
      <c r="F1837" s="71">
        <v>2100</v>
      </c>
      <c r="G1837" s="72">
        <v>346.27699999999999</v>
      </c>
      <c r="H1837" s="72">
        <v>349.887</v>
      </c>
      <c r="I1837" s="72">
        <v>357.625</v>
      </c>
      <c r="J1837" s="72">
        <v>369.10399999999998</v>
      </c>
      <c r="K1837" s="72">
        <v>374.714</v>
      </c>
      <c r="L1837" s="72">
        <v>370.36900000000003</v>
      </c>
      <c r="M1837" s="72">
        <v>364.10199999999998</v>
      </c>
      <c r="N1837" s="72">
        <v>358.99799999999999</v>
      </c>
      <c r="O1837" s="72">
        <v>361.13</v>
      </c>
      <c r="P1837" s="72">
        <v>377.125</v>
      </c>
      <c r="Q1837" s="72">
        <v>407.64699999999999</v>
      </c>
      <c r="R1837" s="72">
        <v>441.209</v>
      </c>
      <c r="S1837" s="72">
        <v>460.68</v>
      </c>
      <c r="T1837" s="72">
        <v>452.04599999999999</v>
      </c>
      <c r="U1837" s="72">
        <v>427.55599999999998</v>
      </c>
      <c r="V1837" s="72">
        <v>405.22</v>
      </c>
      <c r="W1837" s="72">
        <v>372.26299999999998</v>
      </c>
      <c r="X1837" s="72">
        <v>297.64699999999999</v>
      </c>
      <c r="Y1837" s="72">
        <v>191.554</v>
      </c>
      <c r="Z1837" s="72">
        <v>76.808999999999997</v>
      </c>
      <c r="AA1837" s="72">
        <v>19.032</v>
      </c>
      <c r="AB1837" s="4" t="s">
        <v>291</v>
      </c>
      <c r="AD1837" s="1">
        <f t="shared" si="28"/>
        <v>957.30499999999995</v>
      </c>
    </row>
    <row r="1838" spans="1:30" x14ac:dyDescent="0.3">
      <c r="A1838" s="65">
        <v>1837</v>
      </c>
      <c r="B1838" s="66" t="s">
        <v>323</v>
      </c>
      <c r="C1838" s="70" t="s">
        <v>147</v>
      </c>
      <c r="D1838" s="71"/>
      <c r="E1838" s="71">
        <v>920</v>
      </c>
      <c r="F1838" s="71">
        <v>2015</v>
      </c>
      <c r="G1838" s="72">
        <v>29657.84</v>
      </c>
      <c r="H1838" s="72">
        <v>28746.266</v>
      </c>
      <c r="I1838" s="72">
        <v>28589.4</v>
      </c>
      <c r="J1838" s="72">
        <v>28240.757000000001</v>
      </c>
      <c r="K1838" s="72">
        <v>28291.496999999999</v>
      </c>
      <c r="L1838" s="72">
        <v>26463.955000000002</v>
      </c>
      <c r="M1838" s="72">
        <v>25286.221000000001</v>
      </c>
      <c r="N1838" s="72">
        <v>23125.178</v>
      </c>
      <c r="O1838" s="72">
        <v>21750.883999999998</v>
      </c>
      <c r="P1838" s="72">
        <v>19655.985000000001</v>
      </c>
      <c r="Q1838" s="72">
        <v>16944.448</v>
      </c>
      <c r="R1838" s="72">
        <v>13932.183000000001</v>
      </c>
      <c r="S1838" s="72">
        <v>10228.236000000001</v>
      </c>
      <c r="T1838" s="72">
        <v>6493.598</v>
      </c>
      <c r="U1838" s="72">
        <v>4349.4470000000001</v>
      </c>
      <c r="V1838" s="72">
        <v>2853.7310000000002</v>
      </c>
      <c r="W1838" s="72">
        <v>1529.588</v>
      </c>
      <c r="X1838" s="72">
        <v>656.20299999999997</v>
      </c>
      <c r="Y1838" s="72">
        <v>186.113</v>
      </c>
      <c r="Z1838" s="72">
        <v>38.393999999999998</v>
      </c>
      <c r="AA1838" s="72">
        <v>6.3689999999999998</v>
      </c>
      <c r="AB1838" s="4" t="s">
        <v>291</v>
      </c>
      <c r="AD1838" s="1">
        <f t="shared" si="28"/>
        <v>2416.6669999999999</v>
      </c>
    </row>
    <row r="1839" spans="1:30" x14ac:dyDescent="0.3">
      <c r="A1839" s="65">
        <v>1838</v>
      </c>
      <c r="B1839" s="66" t="s">
        <v>323</v>
      </c>
      <c r="C1839" s="70" t="s">
        <v>147</v>
      </c>
      <c r="D1839" s="71"/>
      <c r="E1839" s="71">
        <v>920</v>
      </c>
      <c r="F1839" s="71">
        <v>2020</v>
      </c>
      <c r="G1839" s="72">
        <v>29170.844000000001</v>
      </c>
      <c r="H1839" s="72">
        <v>29486.082999999999</v>
      </c>
      <c r="I1839" s="72">
        <v>28640.964</v>
      </c>
      <c r="J1839" s="72">
        <v>28385.969000000001</v>
      </c>
      <c r="K1839" s="72">
        <v>27865.181</v>
      </c>
      <c r="L1839" s="72">
        <v>27860.212</v>
      </c>
      <c r="M1839" s="72">
        <v>26058.805</v>
      </c>
      <c r="N1839" s="72">
        <v>24871.971000000001</v>
      </c>
      <c r="O1839" s="72">
        <v>22668.965</v>
      </c>
      <c r="P1839" s="72">
        <v>21172.486000000001</v>
      </c>
      <c r="Q1839" s="72">
        <v>18890.870999999999</v>
      </c>
      <c r="R1839" s="72">
        <v>15960.785</v>
      </c>
      <c r="S1839" s="72">
        <v>12714.528</v>
      </c>
      <c r="T1839" s="72">
        <v>8879.473</v>
      </c>
      <c r="U1839" s="72">
        <v>5236.915</v>
      </c>
      <c r="V1839" s="72">
        <v>3137.9160000000002</v>
      </c>
      <c r="W1839" s="72">
        <v>1752.1130000000001</v>
      </c>
      <c r="X1839" s="72">
        <v>757.197</v>
      </c>
      <c r="Y1839" s="72">
        <v>244.41</v>
      </c>
      <c r="Z1839" s="72">
        <v>52.866999999999997</v>
      </c>
      <c r="AA1839" s="72">
        <v>8.6530000000000005</v>
      </c>
      <c r="AB1839" s="4" t="s">
        <v>291</v>
      </c>
      <c r="AD1839" s="1">
        <f t="shared" si="28"/>
        <v>2815.24</v>
      </c>
    </row>
    <row r="1840" spans="1:30" x14ac:dyDescent="0.3">
      <c r="A1840" s="65">
        <v>1839</v>
      </c>
      <c r="B1840" s="66" t="s">
        <v>323</v>
      </c>
      <c r="C1840" s="70" t="s">
        <v>147</v>
      </c>
      <c r="D1840" s="71"/>
      <c r="E1840" s="71">
        <v>920</v>
      </c>
      <c r="F1840" s="71">
        <v>2025</v>
      </c>
      <c r="G1840" s="72">
        <v>28693.289000000001</v>
      </c>
      <c r="H1840" s="72">
        <v>29018.240000000002</v>
      </c>
      <c r="I1840" s="72">
        <v>29386.398000000001</v>
      </c>
      <c r="J1840" s="72">
        <v>28457.162</v>
      </c>
      <c r="K1840" s="72">
        <v>28044.201000000001</v>
      </c>
      <c r="L1840" s="72">
        <v>27472.206999999999</v>
      </c>
      <c r="M1840" s="72">
        <v>27469.19</v>
      </c>
      <c r="N1840" s="72">
        <v>25663.39</v>
      </c>
      <c r="O1840" s="72">
        <v>24412.937000000002</v>
      </c>
      <c r="P1840" s="72">
        <v>22096.809000000001</v>
      </c>
      <c r="Q1840" s="72">
        <v>20385.361000000001</v>
      </c>
      <c r="R1840" s="72">
        <v>17836.07</v>
      </c>
      <c r="S1840" s="72">
        <v>14620.945</v>
      </c>
      <c r="T1840" s="72">
        <v>11106.911</v>
      </c>
      <c r="U1840" s="72">
        <v>7224.3720000000003</v>
      </c>
      <c r="V1840" s="72">
        <v>3833.8519999999999</v>
      </c>
      <c r="W1840" s="72">
        <v>1951.989</v>
      </c>
      <c r="X1840" s="72">
        <v>877.54499999999996</v>
      </c>
      <c r="Y1840" s="72">
        <v>295.01</v>
      </c>
      <c r="Z1840" s="72">
        <v>70.132999999999996</v>
      </c>
      <c r="AA1840" s="72">
        <v>11.909000000000001</v>
      </c>
      <c r="AB1840" s="4" t="s">
        <v>291</v>
      </c>
      <c r="AD1840" s="1">
        <f t="shared" si="28"/>
        <v>3206.5859999999998</v>
      </c>
    </row>
    <row r="1841" spans="1:30" x14ac:dyDescent="0.3">
      <c r="A1841" s="65">
        <v>1840</v>
      </c>
      <c r="B1841" s="66" t="s">
        <v>323</v>
      </c>
      <c r="C1841" s="70" t="s">
        <v>147</v>
      </c>
      <c r="D1841" s="71"/>
      <c r="E1841" s="71">
        <v>920</v>
      </c>
      <c r="F1841" s="71">
        <v>2030</v>
      </c>
      <c r="G1841" s="72">
        <v>28029.784</v>
      </c>
      <c r="H1841" s="72">
        <v>28557.089</v>
      </c>
      <c r="I1841" s="72">
        <v>28928.513999999999</v>
      </c>
      <c r="J1841" s="72">
        <v>29212.495999999999</v>
      </c>
      <c r="K1841" s="72">
        <v>28134.09</v>
      </c>
      <c r="L1841" s="72">
        <v>27668.760999999999</v>
      </c>
      <c r="M1841" s="72">
        <v>27104.452000000001</v>
      </c>
      <c r="N1841" s="72">
        <v>27076.302</v>
      </c>
      <c r="O1841" s="72">
        <v>25218.620999999999</v>
      </c>
      <c r="P1841" s="72">
        <v>23832.513999999999</v>
      </c>
      <c r="Q1841" s="72">
        <v>21312.383000000002</v>
      </c>
      <c r="R1841" s="72">
        <v>19296.117999999999</v>
      </c>
      <c r="S1841" s="72">
        <v>16390.600999999999</v>
      </c>
      <c r="T1841" s="72">
        <v>12840.43</v>
      </c>
      <c r="U1841" s="72">
        <v>9118.2330000000002</v>
      </c>
      <c r="V1841" s="72">
        <v>5355.8090000000002</v>
      </c>
      <c r="W1841" s="72">
        <v>2436.3409999999999</v>
      </c>
      <c r="X1841" s="72">
        <v>993.68499999999995</v>
      </c>
      <c r="Y1841" s="72">
        <v>345.11599999999999</v>
      </c>
      <c r="Z1841" s="72">
        <v>87.912999999999997</v>
      </c>
      <c r="AA1841" s="72">
        <v>15.744999999999999</v>
      </c>
      <c r="AB1841" s="4" t="s">
        <v>291</v>
      </c>
      <c r="AD1841" s="1">
        <f t="shared" si="28"/>
        <v>3878.7999999999997</v>
      </c>
    </row>
    <row r="1842" spans="1:30" x14ac:dyDescent="0.3">
      <c r="A1842" s="65">
        <v>1841</v>
      </c>
      <c r="B1842" s="66" t="s">
        <v>323</v>
      </c>
      <c r="C1842" s="70" t="s">
        <v>147</v>
      </c>
      <c r="D1842" s="71"/>
      <c r="E1842" s="71">
        <v>920</v>
      </c>
      <c r="F1842" s="71">
        <v>2035</v>
      </c>
      <c r="G1842" s="72">
        <v>27460.05</v>
      </c>
      <c r="H1842" s="72">
        <v>27906.991000000002</v>
      </c>
      <c r="I1842" s="72">
        <v>28474.897000000001</v>
      </c>
      <c r="J1842" s="72">
        <v>28764.373</v>
      </c>
      <c r="K1842" s="72">
        <v>28898.137999999999</v>
      </c>
      <c r="L1842" s="72">
        <v>27773.120999999999</v>
      </c>
      <c r="M1842" s="72">
        <v>27316.064999999999</v>
      </c>
      <c r="N1842" s="72">
        <v>26734.370999999999</v>
      </c>
      <c r="O1842" s="72">
        <v>26632.504000000001</v>
      </c>
      <c r="P1842" s="72">
        <v>24652.329000000002</v>
      </c>
      <c r="Q1842" s="72">
        <v>23031.399000000001</v>
      </c>
      <c r="R1842" s="72">
        <v>20218.402999999998</v>
      </c>
      <c r="S1842" s="72">
        <v>17790.067999999999</v>
      </c>
      <c r="T1842" s="72">
        <v>14451.376</v>
      </c>
      <c r="U1842" s="72">
        <v>10618.816999999999</v>
      </c>
      <c r="V1842" s="72">
        <v>6845.2749999999996</v>
      </c>
      <c r="W1842" s="72">
        <v>3465.4369999999999</v>
      </c>
      <c r="X1842" s="72">
        <v>1274.8699999999999</v>
      </c>
      <c r="Y1842" s="72">
        <v>396.745</v>
      </c>
      <c r="Z1842" s="72">
        <v>102.521</v>
      </c>
      <c r="AA1842" s="72">
        <v>19.978999999999999</v>
      </c>
      <c r="AB1842" s="4" t="s">
        <v>291</v>
      </c>
      <c r="AD1842" s="1">
        <f t="shared" si="28"/>
        <v>5259.5519999999997</v>
      </c>
    </row>
    <row r="1843" spans="1:30" x14ac:dyDescent="0.3">
      <c r="A1843" s="65">
        <v>1842</v>
      </c>
      <c r="B1843" s="66" t="s">
        <v>323</v>
      </c>
      <c r="C1843" s="70" t="s">
        <v>147</v>
      </c>
      <c r="D1843" s="71"/>
      <c r="E1843" s="71">
        <v>920</v>
      </c>
      <c r="F1843" s="71">
        <v>2040</v>
      </c>
      <c r="G1843" s="72">
        <v>27018.094000000001</v>
      </c>
      <c r="H1843" s="72">
        <v>27349.645</v>
      </c>
      <c r="I1843" s="72">
        <v>27831.991999999998</v>
      </c>
      <c r="J1843" s="72">
        <v>28319.753000000001</v>
      </c>
      <c r="K1843" s="72">
        <v>28465.185000000001</v>
      </c>
      <c r="L1843" s="72">
        <v>28546.834999999999</v>
      </c>
      <c r="M1843" s="72">
        <v>27436.289000000001</v>
      </c>
      <c r="N1843" s="72">
        <v>26963.732</v>
      </c>
      <c r="O1843" s="72">
        <v>26317.363000000001</v>
      </c>
      <c r="P1843" s="72">
        <v>26066.179</v>
      </c>
      <c r="Q1843" s="72">
        <v>23864.292000000001</v>
      </c>
      <c r="R1843" s="72">
        <v>21908.582999999999</v>
      </c>
      <c r="S1843" s="72">
        <v>18698.034</v>
      </c>
      <c r="T1843" s="72">
        <v>15754.245000000001</v>
      </c>
      <c r="U1843" s="72">
        <v>12016.251</v>
      </c>
      <c r="V1843" s="72">
        <v>8055.0420000000004</v>
      </c>
      <c r="W1843" s="72">
        <v>4511.87</v>
      </c>
      <c r="X1843" s="72">
        <v>1862.873</v>
      </c>
      <c r="Y1843" s="72">
        <v>526.11300000000006</v>
      </c>
      <c r="Z1843" s="72">
        <v>119.27200000000001</v>
      </c>
      <c r="AA1843" s="72">
        <v>23.254000000000001</v>
      </c>
      <c r="AB1843" s="4" t="s">
        <v>291</v>
      </c>
      <c r="AD1843" s="1">
        <f t="shared" si="28"/>
        <v>7043.3820000000005</v>
      </c>
    </row>
    <row r="1844" spans="1:30" x14ac:dyDescent="0.3">
      <c r="A1844" s="65">
        <v>1843</v>
      </c>
      <c r="B1844" s="66" t="s">
        <v>323</v>
      </c>
      <c r="C1844" s="70" t="s">
        <v>147</v>
      </c>
      <c r="D1844" s="71"/>
      <c r="E1844" s="71">
        <v>920</v>
      </c>
      <c r="F1844" s="71">
        <v>2045</v>
      </c>
      <c r="G1844" s="72">
        <v>26587.106</v>
      </c>
      <c r="H1844" s="72">
        <v>26917.127</v>
      </c>
      <c r="I1844" s="72">
        <v>27280.1</v>
      </c>
      <c r="J1844" s="72">
        <v>27684.035</v>
      </c>
      <c r="K1844" s="72">
        <v>28031.874</v>
      </c>
      <c r="L1844" s="72">
        <v>28128.072</v>
      </c>
      <c r="M1844" s="72">
        <v>28217.329000000002</v>
      </c>
      <c r="N1844" s="72">
        <v>27099.257000000001</v>
      </c>
      <c r="O1844" s="72">
        <v>26563.758999999998</v>
      </c>
      <c r="P1844" s="72">
        <v>25780.357</v>
      </c>
      <c r="Q1844" s="72">
        <v>25274.165000000001</v>
      </c>
      <c r="R1844" s="72">
        <v>22758.746999999999</v>
      </c>
      <c r="S1844" s="72">
        <v>20348.425999999999</v>
      </c>
      <c r="T1844" s="72">
        <v>16649.141</v>
      </c>
      <c r="U1844" s="72">
        <v>13204.09</v>
      </c>
      <c r="V1844" s="72">
        <v>9202.8909999999996</v>
      </c>
      <c r="W1844" s="72">
        <v>5400.6530000000002</v>
      </c>
      <c r="X1844" s="72">
        <v>2494.453</v>
      </c>
      <c r="Y1844" s="72">
        <v>798.42200000000003</v>
      </c>
      <c r="Z1844" s="72">
        <v>163.209</v>
      </c>
      <c r="AA1844" s="72">
        <v>26.960999999999999</v>
      </c>
      <c r="AB1844" s="4">
        <v>0</v>
      </c>
      <c r="AD1844" s="1">
        <f t="shared" si="28"/>
        <v>8883.6980000000003</v>
      </c>
    </row>
    <row r="1845" spans="1:30" x14ac:dyDescent="0.3">
      <c r="A1845" s="65">
        <v>1844</v>
      </c>
      <c r="B1845" s="66" t="s">
        <v>323</v>
      </c>
      <c r="C1845" s="70" t="s">
        <v>147</v>
      </c>
      <c r="D1845" s="71"/>
      <c r="E1845" s="71">
        <v>920</v>
      </c>
      <c r="F1845" s="71">
        <v>2050</v>
      </c>
      <c r="G1845" s="72">
        <v>26082.842000000001</v>
      </c>
      <c r="H1845" s="72">
        <v>26494.883000000002</v>
      </c>
      <c r="I1845" s="72">
        <v>26852.512999999999</v>
      </c>
      <c r="J1845" s="72">
        <v>27138.688999999998</v>
      </c>
      <c r="K1845" s="72">
        <v>27407.384999999998</v>
      </c>
      <c r="L1845" s="72">
        <v>27708.246999999999</v>
      </c>
      <c r="M1845" s="72">
        <v>27814.400000000001</v>
      </c>
      <c r="N1845" s="72">
        <v>27889.048999999999</v>
      </c>
      <c r="O1845" s="72">
        <v>26719.02</v>
      </c>
      <c r="P1845" s="72">
        <v>26047.342000000001</v>
      </c>
      <c r="Q1845" s="72">
        <v>25024.877</v>
      </c>
      <c r="R1845" s="72">
        <v>24161.953000000001</v>
      </c>
      <c r="S1845" s="72">
        <v>21221.273000000001</v>
      </c>
      <c r="T1845" s="72">
        <v>18229.190999999999</v>
      </c>
      <c r="U1845" s="72">
        <v>14059.316999999999</v>
      </c>
      <c r="V1845" s="72">
        <v>10217.593000000001</v>
      </c>
      <c r="W1845" s="72">
        <v>6242.8639999999996</v>
      </c>
      <c r="X1845" s="72">
        <v>3049.4160000000002</v>
      </c>
      <c r="Y1845" s="72">
        <v>1105.913</v>
      </c>
      <c r="Z1845" s="72">
        <v>259.14499999999998</v>
      </c>
      <c r="AA1845" s="72">
        <v>36.347999999999999</v>
      </c>
      <c r="AB1845" s="4">
        <v>0</v>
      </c>
      <c r="AD1845" s="1">
        <f t="shared" si="28"/>
        <v>10693.686</v>
      </c>
    </row>
    <row r="1846" spans="1:30" x14ac:dyDescent="0.3">
      <c r="A1846" s="65">
        <v>1845</v>
      </c>
      <c r="B1846" s="66" t="s">
        <v>323</v>
      </c>
      <c r="C1846" s="70" t="s">
        <v>147</v>
      </c>
      <c r="D1846" s="71"/>
      <c r="E1846" s="71">
        <v>920</v>
      </c>
      <c r="F1846" s="71">
        <v>2055</v>
      </c>
      <c r="G1846" s="72">
        <v>25465.859</v>
      </c>
      <c r="H1846" s="72">
        <v>25998.679</v>
      </c>
      <c r="I1846" s="72">
        <v>26435.255000000001</v>
      </c>
      <c r="J1846" s="72">
        <v>26719.879000000001</v>
      </c>
      <c r="K1846" s="72">
        <v>26878.174999999999</v>
      </c>
      <c r="L1846" s="72">
        <v>27102.624</v>
      </c>
      <c r="M1846" s="72">
        <v>27412.625</v>
      </c>
      <c r="N1846" s="72">
        <v>27505.704000000002</v>
      </c>
      <c r="O1846" s="72">
        <v>27519.759999999998</v>
      </c>
      <c r="P1846" s="72">
        <v>26229.63</v>
      </c>
      <c r="Q1846" s="72">
        <v>25318.294999999998</v>
      </c>
      <c r="R1846" s="72">
        <v>23964.073</v>
      </c>
      <c r="S1846" s="72">
        <v>22619.142</v>
      </c>
      <c r="T1846" s="72">
        <v>19131.683000000001</v>
      </c>
      <c r="U1846" s="72">
        <v>15535.119000000001</v>
      </c>
      <c r="V1846" s="72">
        <v>10997.463</v>
      </c>
      <c r="W1846" s="72">
        <v>7027.915</v>
      </c>
      <c r="X1846" s="72">
        <v>3575.1640000000002</v>
      </c>
      <c r="Y1846" s="72">
        <v>1384.1569999999999</v>
      </c>
      <c r="Z1846" s="72">
        <v>371.53</v>
      </c>
      <c r="AA1846" s="72">
        <v>58.381</v>
      </c>
      <c r="AB1846" s="4">
        <v>0</v>
      </c>
      <c r="AD1846" s="1">
        <f t="shared" si="28"/>
        <v>12417.146999999999</v>
      </c>
    </row>
    <row r="1847" spans="1:30" x14ac:dyDescent="0.3">
      <c r="A1847" s="65">
        <v>1846</v>
      </c>
      <c r="B1847" s="66" t="s">
        <v>323</v>
      </c>
      <c r="C1847" s="70" t="s">
        <v>147</v>
      </c>
      <c r="D1847" s="71"/>
      <c r="E1847" s="71">
        <v>920</v>
      </c>
      <c r="F1847" s="71">
        <v>2060</v>
      </c>
      <c r="G1847" s="72">
        <v>24785.924999999999</v>
      </c>
      <c r="H1847" s="72">
        <v>25389.333999999999</v>
      </c>
      <c r="I1847" s="72">
        <v>25943.757000000001</v>
      </c>
      <c r="J1847" s="72">
        <v>26311.073</v>
      </c>
      <c r="K1847" s="72">
        <v>26474.469000000001</v>
      </c>
      <c r="L1847" s="72">
        <v>26591.026000000002</v>
      </c>
      <c r="M1847" s="72">
        <v>26824.793000000001</v>
      </c>
      <c r="N1847" s="72">
        <v>27122.467000000001</v>
      </c>
      <c r="O1847" s="72">
        <v>27159.147000000001</v>
      </c>
      <c r="P1847" s="72">
        <v>27044.407999999999</v>
      </c>
      <c r="Q1847" s="72">
        <v>25538.07</v>
      </c>
      <c r="R1847" s="72">
        <v>24291.106</v>
      </c>
      <c r="S1847" s="72">
        <v>22484.715</v>
      </c>
      <c r="T1847" s="72">
        <v>20507.141</v>
      </c>
      <c r="U1847" s="72">
        <v>16446.082999999999</v>
      </c>
      <c r="V1847" s="72">
        <v>12295.424999999999</v>
      </c>
      <c r="W1847" s="72">
        <v>7664.8940000000002</v>
      </c>
      <c r="X1847" s="72">
        <v>4088.732</v>
      </c>
      <c r="Y1847" s="72">
        <v>1646.973</v>
      </c>
      <c r="Z1847" s="72">
        <v>475.99299999999999</v>
      </c>
      <c r="AA1847" s="72">
        <v>87.242999999999995</v>
      </c>
      <c r="AB1847" s="4">
        <v>1E-3</v>
      </c>
      <c r="AD1847" s="1">
        <f t="shared" si="28"/>
        <v>13963.836000000001</v>
      </c>
    </row>
    <row r="1848" spans="1:30" x14ac:dyDescent="0.3">
      <c r="A1848" s="65">
        <v>1847</v>
      </c>
      <c r="B1848" s="66" t="s">
        <v>323</v>
      </c>
      <c r="C1848" s="70" t="s">
        <v>147</v>
      </c>
      <c r="D1848" s="71"/>
      <c r="E1848" s="71">
        <v>920</v>
      </c>
      <c r="F1848" s="71">
        <v>2065</v>
      </c>
      <c r="G1848" s="72">
        <v>24134.258000000002</v>
      </c>
      <c r="H1848" s="72">
        <v>24716.633000000002</v>
      </c>
      <c r="I1848" s="72">
        <v>25339.02</v>
      </c>
      <c r="J1848" s="72">
        <v>25827.967000000001</v>
      </c>
      <c r="K1848" s="72">
        <v>26080.823</v>
      </c>
      <c r="L1848" s="72">
        <v>26204.231</v>
      </c>
      <c r="M1848" s="72">
        <v>26330.322</v>
      </c>
      <c r="N1848" s="72">
        <v>26553.555</v>
      </c>
      <c r="O1848" s="72">
        <v>26798.501</v>
      </c>
      <c r="P1848" s="72">
        <v>26715.131000000001</v>
      </c>
      <c r="Q1848" s="72">
        <v>26373.11</v>
      </c>
      <c r="R1848" s="72">
        <v>24565.701000000001</v>
      </c>
      <c r="S1848" s="72">
        <v>22855.224999999999</v>
      </c>
      <c r="T1848" s="72">
        <v>20448.191999999999</v>
      </c>
      <c r="U1848" s="72">
        <v>17768.810000000001</v>
      </c>
      <c r="V1848" s="72">
        <v>13171.929</v>
      </c>
      <c r="W1848" s="72">
        <v>8696.3799999999992</v>
      </c>
      <c r="X1848" s="72">
        <v>4526.826</v>
      </c>
      <c r="Y1848" s="72">
        <v>1913.91</v>
      </c>
      <c r="Z1848" s="72">
        <v>574.38499999999999</v>
      </c>
      <c r="AA1848" s="72">
        <v>116.21899999999999</v>
      </c>
      <c r="AB1848" s="4">
        <v>6.0000000000000001E-3</v>
      </c>
      <c r="AD1848" s="1">
        <f t="shared" si="28"/>
        <v>15827.725999999997</v>
      </c>
    </row>
    <row r="1849" spans="1:30" x14ac:dyDescent="0.3">
      <c r="A1849" s="65">
        <v>1848</v>
      </c>
      <c r="B1849" s="66" t="s">
        <v>323</v>
      </c>
      <c r="C1849" s="70" t="s">
        <v>147</v>
      </c>
      <c r="D1849" s="71"/>
      <c r="E1849" s="71">
        <v>920</v>
      </c>
      <c r="F1849" s="71">
        <v>2070</v>
      </c>
      <c r="G1849" s="72">
        <v>23563.37</v>
      </c>
      <c r="H1849" s="72">
        <v>24071.613000000001</v>
      </c>
      <c r="I1849" s="72">
        <v>24670.597000000002</v>
      </c>
      <c r="J1849" s="72">
        <v>25231.534</v>
      </c>
      <c r="K1849" s="72">
        <v>25612.753000000001</v>
      </c>
      <c r="L1849" s="72">
        <v>25827.664000000001</v>
      </c>
      <c r="M1849" s="72">
        <v>25959.71</v>
      </c>
      <c r="N1849" s="72">
        <v>26076.971000000001</v>
      </c>
      <c r="O1849" s="72">
        <v>26252.583999999999</v>
      </c>
      <c r="P1849" s="72">
        <v>26385.382000000001</v>
      </c>
      <c r="Q1849" s="72">
        <v>26088.888999999999</v>
      </c>
      <c r="R1849" s="72">
        <v>25431.208999999999</v>
      </c>
      <c r="S1849" s="72">
        <v>23208.103999999999</v>
      </c>
      <c r="T1849" s="72">
        <v>20867.292000000001</v>
      </c>
      <c r="U1849" s="72">
        <v>17791.136999999999</v>
      </c>
      <c r="V1849" s="72">
        <v>14386.387000000001</v>
      </c>
      <c r="W1849" s="72">
        <v>9465.7950000000001</v>
      </c>
      <c r="X1849" s="72">
        <v>5222.2110000000002</v>
      </c>
      <c r="Y1849" s="72">
        <v>2151.8649999999998</v>
      </c>
      <c r="Z1849" s="72">
        <v>677.81</v>
      </c>
      <c r="AA1849" s="72">
        <v>144.10300000000001</v>
      </c>
      <c r="AB1849" s="4">
        <v>1.0999999999999999E-2</v>
      </c>
      <c r="AD1849" s="1">
        <f t="shared" si="28"/>
        <v>17661.794999999998</v>
      </c>
    </row>
    <row r="1850" spans="1:30" x14ac:dyDescent="0.3">
      <c r="A1850" s="65">
        <v>1849</v>
      </c>
      <c r="B1850" s="66" t="s">
        <v>323</v>
      </c>
      <c r="C1850" s="70" t="s">
        <v>147</v>
      </c>
      <c r="D1850" s="71"/>
      <c r="E1850" s="71">
        <v>920</v>
      </c>
      <c r="F1850" s="71">
        <v>2075</v>
      </c>
      <c r="G1850" s="72">
        <v>23041.665000000001</v>
      </c>
      <c r="H1850" s="72">
        <v>23506.863000000001</v>
      </c>
      <c r="I1850" s="72">
        <v>24029.609</v>
      </c>
      <c r="J1850" s="72">
        <v>24571.023000000001</v>
      </c>
      <c r="K1850" s="72">
        <v>25031.360000000001</v>
      </c>
      <c r="L1850" s="72">
        <v>25376.561000000002</v>
      </c>
      <c r="M1850" s="72">
        <v>25599.348999999998</v>
      </c>
      <c r="N1850" s="72">
        <v>25723.264999999999</v>
      </c>
      <c r="O1850" s="72">
        <v>25797.382000000001</v>
      </c>
      <c r="P1850" s="72">
        <v>25870.578000000001</v>
      </c>
      <c r="Q1850" s="72">
        <v>25803.255000000001</v>
      </c>
      <c r="R1850" s="72">
        <v>25212.155999999999</v>
      </c>
      <c r="S1850" s="72">
        <v>24117.418000000001</v>
      </c>
      <c r="T1850" s="72">
        <v>21318.940999999999</v>
      </c>
      <c r="U1850" s="72">
        <v>18253.466</v>
      </c>
      <c r="V1850" s="72">
        <v>14475.537</v>
      </c>
      <c r="W1850" s="72">
        <v>10483.936</v>
      </c>
      <c r="X1850" s="72">
        <v>5796.8149999999996</v>
      </c>
      <c r="Y1850" s="72">
        <v>2520.1280000000002</v>
      </c>
      <c r="Z1850" s="72">
        <v>773.096</v>
      </c>
      <c r="AA1850" s="72">
        <v>173.48400000000001</v>
      </c>
      <c r="AB1850" s="4" t="s">
        <v>291</v>
      </c>
      <c r="AD1850" s="1">
        <f t="shared" si="28"/>
        <v>19747.459000000003</v>
      </c>
    </row>
    <row r="1851" spans="1:30" x14ac:dyDescent="0.3">
      <c r="A1851" s="65">
        <v>1850</v>
      </c>
      <c r="B1851" s="66" t="s">
        <v>323</v>
      </c>
      <c r="C1851" s="70" t="s">
        <v>147</v>
      </c>
      <c r="D1851" s="71"/>
      <c r="E1851" s="71">
        <v>920</v>
      </c>
      <c r="F1851" s="71">
        <v>2080</v>
      </c>
      <c r="G1851" s="72">
        <v>22535.759999999998</v>
      </c>
      <c r="H1851" s="72">
        <v>22990.554</v>
      </c>
      <c r="I1851" s="72">
        <v>23468.519</v>
      </c>
      <c r="J1851" s="72">
        <v>23937.684000000001</v>
      </c>
      <c r="K1851" s="72">
        <v>24385.613000000001</v>
      </c>
      <c r="L1851" s="72">
        <v>24812.280999999999</v>
      </c>
      <c r="M1851" s="72">
        <v>25164.466</v>
      </c>
      <c r="N1851" s="72">
        <v>25379.713</v>
      </c>
      <c r="O1851" s="72">
        <v>25464.081999999999</v>
      </c>
      <c r="P1851" s="72">
        <v>25444.548999999999</v>
      </c>
      <c r="Q1851" s="72">
        <v>25333.111000000001</v>
      </c>
      <c r="R1851" s="72">
        <v>24989.455999999998</v>
      </c>
      <c r="S1851" s="72">
        <v>23989.566999999999</v>
      </c>
      <c r="T1851" s="72">
        <v>22277.969000000001</v>
      </c>
      <c r="U1851" s="72">
        <v>18810.466</v>
      </c>
      <c r="V1851" s="72">
        <v>14952.117</v>
      </c>
      <c r="W1851" s="72">
        <v>10599.475</v>
      </c>
      <c r="X1851" s="72">
        <v>6525.5280000000002</v>
      </c>
      <c r="Y1851" s="72">
        <v>2856.7350000000001</v>
      </c>
      <c r="Z1851" s="72">
        <v>914.88499999999999</v>
      </c>
      <c r="AA1851" s="72">
        <v>202.23</v>
      </c>
      <c r="AB1851" s="4" t="s">
        <v>291</v>
      </c>
      <c r="AD1851" s="1">
        <f t="shared" si="28"/>
        <v>21098.852999999999</v>
      </c>
    </row>
    <row r="1852" spans="1:30" x14ac:dyDescent="0.3">
      <c r="A1852" s="65">
        <v>1851</v>
      </c>
      <c r="B1852" s="66" t="s">
        <v>323</v>
      </c>
      <c r="C1852" s="70" t="s">
        <v>147</v>
      </c>
      <c r="D1852" s="71"/>
      <c r="E1852" s="71">
        <v>920</v>
      </c>
      <c r="F1852" s="71">
        <v>2085</v>
      </c>
      <c r="G1852" s="72">
        <v>22013.26</v>
      </c>
      <c r="H1852" s="72">
        <v>22489.471000000001</v>
      </c>
      <c r="I1852" s="72">
        <v>22955.544000000002</v>
      </c>
      <c r="J1852" s="72">
        <v>23383.837</v>
      </c>
      <c r="K1852" s="72">
        <v>23766.792000000001</v>
      </c>
      <c r="L1852" s="72">
        <v>24184.120999999999</v>
      </c>
      <c r="M1852" s="72">
        <v>24617.489000000001</v>
      </c>
      <c r="N1852" s="72">
        <v>24962.940999999999</v>
      </c>
      <c r="O1852" s="72">
        <v>25142.098999999998</v>
      </c>
      <c r="P1852" s="72">
        <v>25140.53</v>
      </c>
      <c r="Q1852" s="72">
        <v>24950.84</v>
      </c>
      <c r="R1852" s="72">
        <v>24584.789000000001</v>
      </c>
      <c r="S1852" s="72">
        <v>23857.609</v>
      </c>
      <c r="T1852" s="72">
        <v>22272.474999999999</v>
      </c>
      <c r="U1852" s="72">
        <v>19817.198</v>
      </c>
      <c r="V1852" s="72">
        <v>15600.698</v>
      </c>
      <c r="W1852" s="72">
        <v>11040.74</v>
      </c>
      <c r="X1852" s="72">
        <v>6619.6419999999998</v>
      </c>
      <c r="Y1852" s="72">
        <v>3269.91</v>
      </c>
      <c r="Z1852" s="72">
        <v>1058.04</v>
      </c>
      <c r="AA1852" s="72">
        <v>240.262</v>
      </c>
      <c r="AB1852" s="4" t="s">
        <v>291</v>
      </c>
      <c r="AD1852" s="1">
        <f t="shared" si="28"/>
        <v>22228.593999999997</v>
      </c>
    </row>
    <row r="1853" spans="1:30" x14ac:dyDescent="0.3">
      <c r="A1853" s="65">
        <v>1852</v>
      </c>
      <c r="B1853" s="66" t="s">
        <v>323</v>
      </c>
      <c r="C1853" s="70" t="s">
        <v>147</v>
      </c>
      <c r="D1853" s="71"/>
      <c r="E1853" s="71">
        <v>920</v>
      </c>
      <c r="F1853" s="71">
        <v>2090</v>
      </c>
      <c r="G1853" s="72">
        <v>21469.025000000001</v>
      </c>
      <c r="H1853" s="72">
        <v>21971.131000000001</v>
      </c>
      <c r="I1853" s="72">
        <v>22457.567999999999</v>
      </c>
      <c r="J1853" s="72">
        <v>22877.9</v>
      </c>
      <c r="K1853" s="72">
        <v>23226.945</v>
      </c>
      <c r="L1853" s="72">
        <v>23582.444</v>
      </c>
      <c r="M1853" s="72">
        <v>24006.82</v>
      </c>
      <c r="N1853" s="72">
        <v>24434.688999999998</v>
      </c>
      <c r="O1853" s="72">
        <v>24747.448</v>
      </c>
      <c r="P1853" s="72">
        <v>24848.348999999998</v>
      </c>
      <c r="Q1853" s="72">
        <v>24689.557000000001</v>
      </c>
      <c r="R1853" s="72">
        <v>24265.536</v>
      </c>
      <c r="S1853" s="72">
        <v>23545.935000000001</v>
      </c>
      <c r="T1853" s="72">
        <v>22262.971000000001</v>
      </c>
      <c r="U1853" s="72">
        <v>19960.073</v>
      </c>
      <c r="V1853" s="72">
        <v>16629.940999999999</v>
      </c>
      <c r="W1853" s="72">
        <v>11722.856</v>
      </c>
      <c r="X1853" s="72">
        <v>6962.4350000000004</v>
      </c>
      <c r="Y1853" s="72">
        <v>3317.6849999999999</v>
      </c>
      <c r="Z1853" s="72">
        <v>1229.528</v>
      </c>
      <c r="AA1853" s="72">
        <v>283.61700000000002</v>
      </c>
      <c r="AB1853" s="4" t="s">
        <v>291</v>
      </c>
      <c r="AD1853" s="1">
        <f t="shared" si="28"/>
        <v>23516.120999999999</v>
      </c>
    </row>
    <row r="1854" spans="1:30" x14ac:dyDescent="0.3">
      <c r="A1854" s="65">
        <v>1853</v>
      </c>
      <c r="B1854" s="66" t="s">
        <v>323</v>
      </c>
      <c r="C1854" s="70" t="s">
        <v>147</v>
      </c>
      <c r="D1854" s="71"/>
      <c r="E1854" s="71">
        <v>920</v>
      </c>
      <c r="F1854" s="71">
        <v>2095</v>
      </c>
      <c r="G1854" s="72">
        <v>20940.003000000001</v>
      </c>
      <c r="H1854" s="72">
        <v>21430.741000000002</v>
      </c>
      <c r="I1854" s="72">
        <v>21942.066999999999</v>
      </c>
      <c r="J1854" s="72">
        <v>22386.631000000001</v>
      </c>
      <c r="K1854" s="72">
        <v>22734.469000000001</v>
      </c>
      <c r="L1854" s="72">
        <v>23058.850999999999</v>
      </c>
      <c r="M1854" s="72">
        <v>23421.481</v>
      </c>
      <c r="N1854" s="72">
        <v>23841.814999999999</v>
      </c>
      <c r="O1854" s="72">
        <v>24240.519</v>
      </c>
      <c r="P1854" s="72">
        <v>24482.214</v>
      </c>
      <c r="Q1854" s="72">
        <v>24438.671999999999</v>
      </c>
      <c r="R1854" s="72">
        <v>24063.606</v>
      </c>
      <c r="S1854" s="72">
        <v>23313.39</v>
      </c>
      <c r="T1854" s="72">
        <v>22073.771000000001</v>
      </c>
      <c r="U1854" s="72">
        <v>20095.327000000001</v>
      </c>
      <c r="V1854" s="72">
        <v>16924.907999999999</v>
      </c>
      <c r="W1854" s="72">
        <v>12697.995999999999</v>
      </c>
      <c r="X1854" s="72">
        <v>7560.95</v>
      </c>
      <c r="Y1854" s="72">
        <v>3519.5329999999999</v>
      </c>
      <c r="Z1854" s="72">
        <v>1241.9469999999999</v>
      </c>
      <c r="AA1854" s="72">
        <v>334.33</v>
      </c>
      <c r="AB1854" s="4" t="s">
        <v>291</v>
      </c>
      <c r="AD1854" s="1">
        <f t="shared" si="28"/>
        <v>25354.756000000001</v>
      </c>
    </row>
    <row r="1855" spans="1:30" x14ac:dyDescent="0.3">
      <c r="A1855" s="65">
        <v>1854</v>
      </c>
      <c r="B1855" s="66" t="s">
        <v>323</v>
      </c>
      <c r="C1855" s="70" t="s">
        <v>147</v>
      </c>
      <c r="D1855" s="71"/>
      <c r="E1855" s="71">
        <v>920</v>
      </c>
      <c r="F1855" s="71">
        <v>2100</v>
      </c>
      <c r="G1855" s="72">
        <v>20451.02</v>
      </c>
      <c r="H1855" s="72">
        <v>20905.155999999999</v>
      </c>
      <c r="I1855" s="72">
        <v>21404.305</v>
      </c>
      <c r="J1855" s="72">
        <v>21877.522000000001</v>
      </c>
      <c r="K1855" s="72">
        <v>22256.125</v>
      </c>
      <c r="L1855" s="72">
        <v>22581.65</v>
      </c>
      <c r="M1855" s="72">
        <v>22912.898000000001</v>
      </c>
      <c r="N1855" s="72">
        <v>23272.679</v>
      </c>
      <c r="O1855" s="72">
        <v>23667.492999999999</v>
      </c>
      <c r="P1855" s="72">
        <v>24002.194</v>
      </c>
      <c r="Q1855" s="72">
        <v>24111.960999999999</v>
      </c>
      <c r="R1855" s="72">
        <v>23870.106</v>
      </c>
      <c r="S1855" s="72">
        <v>23193.803</v>
      </c>
      <c r="T1855" s="72">
        <v>21956.607</v>
      </c>
      <c r="U1855" s="72">
        <v>20055.510999999999</v>
      </c>
      <c r="V1855" s="72">
        <v>17213.446</v>
      </c>
      <c r="W1855" s="72">
        <v>13110.046</v>
      </c>
      <c r="X1855" s="72">
        <v>8360.1779999999999</v>
      </c>
      <c r="Y1855" s="72">
        <v>3923.5050000000001</v>
      </c>
      <c r="Z1855" s="72">
        <v>1327.2059999999999</v>
      </c>
      <c r="AA1855" s="72">
        <v>348.61500000000001</v>
      </c>
      <c r="AB1855" s="4" t="s">
        <v>291</v>
      </c>
      <c r="AD1855" s="1">
        <f t="shared" si="28"/>
        <v>27069.550000000003</v>
      </c>
    </row>
    <row r="1856" spans="1:30" x14ac:dyDescent="0.3">
      <c r="A1856" s="65">
        <v>1855</v>
      </c>
      <c r="B1856" s="66" t="s">
        <v>323</v>
      </c>
      <c r="C1856" s="69" t="s">
        <v>148</v>
      </c>
      <c r="D1856" s="71"/>
      <c r="E1856" s="71">
        <v>96</v>
      </c>
      <c r="F1856" s="71">
        <v>2015</v>
      </c>
      <c r="G1856" s="72">
        <v>17.175999999999998</v>
      </c>
      <c r="H1856" s="72">
        <v>16.146999999999998</v>
      </c>
      <c r="I1856" s="72">
        <v>17.402999999999999</v>
      </c>
      <c r="J1856" s="72">
        <v>18.559999999999999</v>
      </c>
      <c r="K1856" s="72">
        <v>18.097999999999999</v>
      </c>
      <c r="L1856" s="72">
        <v>20.385999999999999</v>
      </c>
      <c r="M1856" s="72">
        <v>20.765999999999998</v>
      </c>
      <c r="N1856" s="72">
        <v>18.920000000000002</v>
      </c>
      <c r="O1856" s="72">
        <v>16.895</v>
      </c>
      <c r="P1856" s="72">
        <v>14.632</v>
      </c>
      <c r="Q1856" s="72">
        <v>12.193</v>
      </c>
      <c r="R1856" s="72">
        <v>9.5530000000000008</v>
      </c>
      <c r="S1856" s="72">
        <v>6.28</v>
      </c>
      <c r="T1856" s="72">
        <v>3.4260000000000002</v>
      </c>
      <c r="U1856" s="72">
        <v>2.1</v>
      </c>
      <c r="V1856" s="72">
        <v>1.379</v>
      </c>
      <c r="W1856" s="72">
        <v>0.752</v>
      </c>
      <c r="X1856" s="72">
        <v>0.33</v>
      </c>
      <c r="Y1856" s="72">
        <v>0.09</v>
      </c>
      <c r="Z1856" s="72">
        <v>1.2999999999999999E-2</v>
      </c>
      <c r="AA1856" s="72">
        <v>1E-3</v>
      </c>
      <c r="AB1856" s="4" t="s">
        <v>291</v>
      </c>
      <c r="AD1856" s="1">
        <f t="shared" si="28"/>
        <v>1.1859999999999999</v>
      </c>
    </row>
    <row r="1857" spans="1:30" x14ac:dyDescent="0.3">
      <c r="A1857" s="65">
        <v>1856</v>
      </c>
      <c r="B1857" s="66" t="s">
        <v>323</v>
      </c>
      <c r="C1857" s="69" t="s">
        <v>148</v>
      </c>
      <c r="D1857" s="71"/>
      <c r="E1857" s="71">
        <v>96</v>
      </c>
      <c r="F1857" s="71">
        <v>2020</v>
      </c>
      <c r="G1857" s="72">
        <v>16.954000000000001</v>
      </c>
      <c r="H1857" s="72">
        <v>17.175000000000001</v>
      </c>
      <c r="I1857" s="72">
        <v>16.146000000000001</v>
      </c>
      <c r="J1857" s="72">
        <v>17.465</v>
      </c>
      <c r="K1857" s="72">
        <v>18.670999999999999</v>
      </c>
      <c r="L1857" s="72">
        <v>18.192</v>
      </c>
      <c r="M1857" s="72">
        <v>20.420000000000002</v>
      </c>
      <c r="N1857" s="72">
        <v>20.74</v>
      </c>
      <c r="O1857" s="72">
        <v>18.831</v>
      </c>
      <c r="P1857" s="72">
        <v>16.734000000000002</v>
      </c>
      <c r="Q1857" s="72">
        <v>14.385</v>
      </c>
      <c r="R1857" s="72">
        <v>11.853</v>
      </c>
      <c r="S1857" s="72">
        <v>9.1189999999999998</v>
      </c>
      <c r="T1857" s="72">
        <v>5.8019999999999996</v>
      </c>
      <c r="U1857" s="72">
        <v>2.9870000000000001</v>
      </c>
      <c r="V1857" s="72">
        <v>1.653</v>
      </c>
      <c r="W1857" s="72">
        <v>0.91400000000000003</v>
      </c>
      <c r="X1857" s="72">
        <v>0.375</v>
      </c>
      <c r="Y1857" s="72">
        <v>0.109</v>
      </c>
      <c r="Z1857" s="72">
        <v>1.7000000000000001E-2</v>
      </c>
      <c r="AA1857" s="72">
        <v>1E-3</v>
      </c>
      <c r="AB1857" s="4" t="s">
        <v>291</v>
      </c>
      <c r="AD1857" s="1">
        <f t="shared" si="28"/>
        <v>1.4159999999999999</v>
      </c>
    </row>
    <row r="1858" spans="1:30" x14ac:dyDescent="0.3">
      <c r="A1858" s="65">
        <v>1857</v>
      </c>
      <c r="B1858" s="66" t="s">
        <v>323</v>
      </c>
      <c r="C1858" s="69" t="s">
        <v>148</v>
      </c>
      <c r="D1858" s="71"/>
      <c r="E1858" s="71">
        <v>96</v>
      </c>
      <c r="F1858" s="71">
        <v>2025</v>
      </c>
      <c r="G1858" s="72">
        <v>16.338999999999999</v>
      </c>
      <c r="H1858" s="72">
        <v>16.957999999999998</v>
      </c>
      <c r="I1858" s="72">
        <v>17.175000000000001</v>
      </c>
      <c r="J1858" s="72">
        <v>16.213000000000001</v>
      </c>
      <c r="K1858" s="72">
        <v>17.582999999999998</v>
      </c>
      <c r="L1858" s="72">
        <v>18.766999999999999</v>
      </c>
      <c r="M1858" s="72">
        <v>18.239999999999998</v>
      </c>
      <c r="N1858" s="72">
        <v>20.402000000000001</v>
      </c>
      <c r="O1858" s="72">
        <v>20.648</v>
      </c>
      <c r="P1858" s="72">
        <v>18.666</v>
      </c>
      <c r="Q1858" s="72">
        <v>16.474</v>
      </c>
      <c r="R1858" s="72">
        <v>14.013999999999999</v>
      </c>
      <c r="S1858" s="72">
        <v>11.353999999999999</v>
      </c>
      <c r="T1858" s="72">
        <v>8.4749999999999996</v>
      </c>
      <c r="U1858" s="72">
        <v>5.1100000000000003</v>
      </c>
      <c r="V1858" s="72">
        <v>2.3940000000000001</v>
      </c>
      <c r="W1858" s="72">
        <v>1.123</v>
      </c>
      <c r="X1858" s="72">
        <v>0.47399999999999998</v>
      </c>
      <c r="Y1858" s="72">
        <v>0.13100000000000001</v>
      </c>
      <c r="Z1858" s="72">
        <v>2.3E-2</v>
      </c>
      <c r="AA1858" s="72">
        <v>2E-3</v>
      </c>
      <c r="AB1858" s="4">
        <v>3.0000000000000001E-3</v>
      </c>
      <c r="AD1858" s="1">
        <f t="shared" si="28"/>
        <v>1.7559999999999998</v>
      </c>
    </row>
    <row r="1859" spans="1:30" x14ac:dyDescent="0.3">
      <c r="A1859" s="65">
        <v>1858</v>
      </c>
      <c r="B1859" s="66" t="s">
        <v>323</v>
      </c>
      <c r="C1859" s="69" t="s">
        <v>148</v>
      </c>
      <c r="D1859" s="71"/>
      <c r="E1859" s="71">
        <v>96</v>
      </c>
      <c r="F1859" s="71">
        <v>2030</v>
      </c>
      <c r="G1859" s="72">
        <v>15.628</v>
      </c>
      <c r="H1859" s="72">
        <v>16.344999999999999</v>
      </c>
      <c r="I1859" s="72">
        <v>16.957999999999998</v>
      </c>
      <c r="J1859" s="72">
        <v>17.242999999999999</v>
      </c>
      <c r="K1859" s="72">
        <v>16.335999999999999</v>
      </c>
      <c r="L1859" s="72">
        <v>17.686</v>
      </c>
      <c r="M1859" s="72">
        <v>18.818000000000001</v>
      </c>
      <c r="N1859" s="72">
        <v>18.239999999999998</v>
      </c>
      <c r="O1859" s="72">
        <v>20.323</v>
      </c>
      <c r="P1859" s="72">
        <v>20.48</v>
      </c>
      <c r="Q1859" s="72">
        <v>18.396000000000001</v>
      </c>
      <c r="R1859" s="72">
        <v>16.079999999999998</v>
      </c>
      <c r="S1859" s="72">
        <v>13.47</v>
      </c>
      <c r="T1859" s="72">
        <v>10.615</v>
      </c>
      <c r="U1859" s="72">
        <v>7.5369999999999999</v>
      </c>
      <c r="V1859" s="72">
        <v>4.1609999999999996</v>
      </c>
      <c r="W1859" s="72">
        <v>1.667</v>
      </c>
      <c r="X1859" s="72">
        <v>0.60499999999999998</v>
      </c>
      <c r="Y1859" s="72">
        <v>0.17299999999999999</v>
      </c>
      <c r="Z1859" s="72">
        <v>2.8000000000000001E-2</v>
      </c>
      <c r="AA1859" s="72">
        <v>2E-3</v>
      </c>
      <c r="AB1859" s="4">
        <v>4.0000000000000001E-3</v>
      </c>
      <c r="AD1859" s="1">
        <f t="shared" ref="AD1859:AD1922" si="29">SUM(W1859:AB1859)</f>
        <v>2.4790000000000001</v>
      </c>
    </row>
    <row r="1860" spans="1:30" x14ac:dyDescent="0.3">
      <c r="A1860" s="65">
        <v>1859</v>
      </c>
      <c r="B1860" s="66" t="s">
        <v>323</v>
      </c>
      <c r="C1860" s="69" t="s">
        <v>148</v>
      </c>
      <c r="D1860" s="71"/>
      <c r="E1860" s="71">
        <v>96</v>
      </c>
      <c r="F1860" s="71">
        <v>2035</v>
      </c>
      <c r="G1860" s="72">
        <v>14.996</v>
      </c>
      <c r="H1860" s="72">
        <v>15.635</v>
      </c>
      <c r="I1860" s="72">
        <v>16.347999999999999</v>
      </c>
      <c r="J1860" s="72">
        <v>17.027999999999999</v>
      </c>
      <c r="K1860" s="72">
        <v>17.367999999999999</v>
      </c>
      <c r="L1860" s="72">
        <v>16.448</v>
      </c>
      <c r="M1860" s="72">
        <v>17.745999999999999</v>
      </c>
      <c r="N1860" s="72">
        <v>18.821000000000002</v>
      </c>
      <c r="O1860" s="72">
        <v>18.184999999999999</v>
      </c>
      <c r="P1860" s="72">
        <v>20.173999999999999</v>
      </c>
      <c r="Q1860" s="72">
        <v>20.207000000000001</v>
      </c>
      <c r="R1860" s="72">
        <v>17.992999999999999</v>
      </c>
      <c r="S1860" s="72">
        <v>15.507999999999999</v>
      </c>
      <c r="T1860" s="72">
        <v>12.666</v>
      </c>
      <c r="U1860" s="72">
        <v>9.5310000000000006</v>
      </c>
      <c r="V1860" s="72">
        <v>6.234</v>
      </c>
      <c r="W1860" s="72">
        <v>2.9689999999999999</v>
      </c>
      <c r="X1860" s="72">
        <v>0.92800000000000005</v>
      </c>
      <c r="Y1860" s="72">
        <v>0.23</v>
      </c>
      <c r="Z1860" s="72">
        <v>3.7999999999999999E-2</v>
      </c>
      <c r="AA1860" s="72">
        <v>3.0000000000000001E-3</v>
      </c>
      <c r="AB1860" s="4">
        <v>5.0000000000000001E-3</v>
      </c>
      <c r="AD1860" s="1">
        <f t="shared" si="29"/>
        <v>4.173</v>
      </c>
    </row>
    <row r="1861" spans="1:30" x14ac:dyDescent="0.3">
      <c r="A1861" s="65">
        <v>1860</v>
      </c>
      <c r="B1861" s="66" t="s">
        <v>323</v>
      </c>
      <c r="C1861" s="69" t="s">
        <v>148</v>
      </c>
      <c r="D1861" s="71"/>
      <c r="E1861" s="71">
        <v>96</v>
      </c>
      <c r="F1861" s="71">
        <v>2040</v>
      </c>
      <c r="G1861" s="72">
        <v>14.541</v>
      </c>
      <c r="H1861" s="72">
        <v>15.006</v>
      </c>
      <c r="I1861" s="72">
        <v>15.64</v>
      </c>
      <c r="J1861" s="72">
        <v>16.419</v>
      </c>
      <c r="K1861" s="72">
        <v>17.155000000000001</v>
      </c>
      <c r="L1861" s="72">
        <v>17.48</v>
      </c>
      <c r="M1861" s="72">
        <v>16.518000000000001</v>
      </c>
      <c r="N1861" s="72">
        <v>17.759</v>
      </c>
      <c r="O1861" s="72">
        <v>18.771999999999998</v>
      </c>
      <c r="P1861" s="72">
        <v>18.071000000000002</v>
      </c>
      <c r="Q1861" s="72">
        <v>19.934000000000001</v>
      </c>
      <c r="R1861" s="72">
        <v>19.803999999999998</v>
      </c>
      <c r="S1861" s="72">
        <v>17.408999999999999</v>
      </c>
      <c r="T1861" s="72">
        <v>14.66</v>
      </c>
      <c r="U1861" s="72">
        <v>11.478</v>
      </c>
      <c r="V1861" s="72">
        <v>8.0030000000000001</v>
      </c>
      <c r="W1861" s="72">
        <v>4.5599999999999996</v>
      </c>
      <c r="X1861" s="72">
        <v>1.714</v>
      </c>
      <c r="Y1861" s="72">
        <v>0.372</v>
      </c>
      <c r="Z1861" s="72">
        <v>5.3999999999999999E-2</v>
      </c>
      <c r="AA1861" s="72">
        <v>5.0000000000000001E-3</v>
      </c>
      <c r="AB1861" s="4">
        <v>6.0000000000000001E-3</v>
      </c>
      <c r="AD1861" s="1">
        <f t="shared" si="29"/>
        <v>6.7109999999999994</v>
      </c>
    </row>
    <row r="1862" spans="1:30" x14ac:dyDescent="0.3">
      <c r="A1862" s="65">
        <v>1861</v>
      </c>
      <c r="B1862" s="66" t="s">
        <v>323</v>
      </c>
      <c r="C1862" s="69" t="s">
        <v>148</v>
      </c>
      <c r="D1862" s="71"/>
      <c r="E1862" s="71">
        <v>96</v>
      </c>
      <c r="F1862" s="71">
        <v>2045</v>
      </c>
      <c r="G1862" s="72">
        <v>14.378</v>
      </c>
      <c r="H1862" s="72">
        <v>14.551</v>
      </c>
      <c r="I1862" s="72">
        <v>15.010999999999999</v>
      </c>
      <c r="J1862" s="72">
        <v>15.715</v>
      </c>
      <c r="K1862" s="72">
        <v>16.552</v>
      </c>
      <c r="L1862" s="72">
        <v>17.273</v>
      </c>
      <c r="M1862" s="72">
        <v>17.55</v>
      </c>
      <c r="N1862" s="72">
        <v>16.541</v>
      </c>
      <c r="O1862" s="72">
        <v>17.725999999999999</v>
      </c>
      <c r="P1862" s="72">
        <v>18.667000000000002</v>
      </c>
      <c r="Q1862" s="72">
        <v>17.878</v>
      </c>
      <c r="R1862" s="72">
        <v>19.573</v>
      </c>
      <c r="S1862" s="72">
        <v>19.222000000000001</v>
      </c>
      <c r="T1862" s="72">
        <v>16.544</v>
      </c>
      <c r="U1862" s="72">
        <v>13.404</v>
      </c>
      <c r="V1862" s="72">
        <v>9.7810000000000006</v>
      </c>
      <c r="W1862" s="72">
        <v>5.9950000000000001</v>
      </c>
      <c r="X1862" s="72">
        <v>2.7290000000000001</v>
      </c>
      <c r="Y1862" s="72">
        <v>0.71899999999999997</v>
      </c>
      <c r="Z1862" s="72">
        <v>9.2999999999999999E-2</v>
      </c>
      <c r="AA1862" s="72">
        <v>7.0000000000000001E-3</v>
      </c>
      <c r="AB1862" s="4">
        <v>1.0999999999999999E-2</v>
      </c>
      <c r="AD1862" s="1">
        <f t="shared" si="29"/>
        <v>9.5539999999999985</v>
      </c>
    </row>
    <row r="1863" spans="1:30" x14ac:dyDescent="0.3">
      <c r="A1863" s="65">
        <v>1862</v>
      </c>
      <c r="B1863" s="66" t="s">
        <v>323</v>
      </c>
      <c r="C1863" s="69" t="s">
        <v>148</v>
      </c>
      <c r="D1863" s="71"/>
      <c r="E1863" s="71">
        <v>96</v>
      </c>
      <c r="F1863" s="71">
        <v>2050</v>
      </c>
      <c r="G1863" s="72">
        <v>14.295999999999999</v>
      </c>
      <c r="H1863" s="72">
        <v>14.388</v>
      </c>
      <c r="I1863" s="72">
        <v>14.558999999999999</v>
      </c>
      <c r="J1863" s="72">
        <v>15.09</v>
      </c>
      <c r="K1863" s="72">
        <v>15.852</v>
      </c>
      <c r="L1863" s="72">
        <v>16.673999999999999</v>
      </c>
      <c r="M1863" s="72">
        <v>17.346</v>
      </c>
      <c r="N1863" s="72">
        <v>17.574999999999999</v>
      </c>
      <c r="O1863" s="72">
        <v>16.52</v>
      </c>
      <c r="P1863" s="72">
        <v>17.643000000000001</v>
      </c>
      <c r="Q1863" s="72">
        <v>18.486999999999998</v>
      </c>
      <c r="R1863" s="72">
        <v>17.587</v>
      </c>
      <c r="S1863" s="72">
        <v>19.053999999999998</v>
      </c>
      <c r="T1863" s="72">
        <v>18.356000000000002</v>
      </c>
      <c r="U1863" s="72">
        <v>15.256</v>
      </c>
      <c r="V1863" s="72">
        <v>11.587999999999999</v>
      </c>
      <c r="W1863" s="72">
        <v>7.5039999999999996</v>
      </c>
      <c r="X1863" s="72">
        <v>3.7269999999999999</v>
      </c>
      <c r="Y1863" s="72">
        <v>1.206</v>
      </c>
      <c r="Z1863" s="72">
        <v>0.193</v>
      </c>
      <c r="AA1863" s="72">
        <v>1.2E-2</v>
      </c>
      <c r="AB1863" s="4">
        <v>1.7999999999999999E-2</v>
      </c>
      <c r="AD1863" s="1">
        <f t="shared" si="29"/>
        <v>12.66</v>
      </c>
    </row>
    <row r="1864" spans="1:30" x14ac:dyDescent="0.3">
      <c r="A1864" s="65">
        <v>1863</v>
      </c>
      <c r="B1864" s="66" t="s">
        <v>323</v>
      </c>
      <c r="C1864" s="69" t="s">
        <v>148</v>
      </c>
      <c r="D1864" s="71"/>
      <c r="E1864" s="71">
        <v>96</v>
      </c>
      <c r="F1864" s="71">
        <v>2055</v>
      </c>
      <c r="G1864" s="72">
        <v>13.996</v>
      </c>
      <c r="H1864" s="72">
        <v>14.305999999999999</v>
      </c>
      <c r="I1864" s="72">
        <v>14.397</v>
      </c>
      <c r="J1864" s="72">
        <v>14.634</v>
      </c>
      <c r="K1864" s="72">
        <v>15.221</v>
      </c>
      <c r="L1864" s="72">
        <v>15.97</v>
      </c>
      <c r="M1864" s="72">
        <v>16.748000000000001</v>
      </c>
      <c r="N1864" s="72">
        <v>17.375</v>
      </c>
      <c r="O1864" s="72">
        <v>17.555</v>
      </c>
      <c r="P1864" s="72">
        <v>16.452999999999999</v>
      </c>
      <c r="Q1864" s="72">
        <v>17.488</v>
      </c>
      <c r="R1864" s="72">
        <v>18.218</v>
      </c>
      <c r="S1864" s="72">
        <v>17.169</v>
      </c>
      <c r="T1864" s="72">
        <v>18.279</v>
      </c>
      <c r="U1864" s="72">
        <v>17.061</v>
      </c>
      <c r="V1864" s="72">
        <v>13.371</v>
      </c>
      <c r="W1864" s="72">
        <v>9.0950000000000006</v>
      </c>
      <c r="X1864" s="72">
        <v>4.835</v>
      </c>
      <c r="Y1864" s="72">
        <v>1.7350000000000001</v>
      </c>
      <c r="Z1864" s="72">
        <v>0.34799999999999998</v>
      </c>
      <c r="AA1864" s="72">
        <v>2.7E-2</v>
      </c>
      <c r="AB1864" s="4" t="s">
        <v>291</v>
      </c>
      <c r="AD1864" s="1">
        <f t="shared" si="29"/>
        <v>16.04</v>
      </c>
    </row>
    <row r="1865" spans="1:30" x14ac:dyDescent="0.3">
      <c r="A1865" s="65">
        <v>1864</v>
      </c>
      <c r="B1865" s="66" t="s">
        <v>323</v>
      </c>
      <c r="C1865" s="69" t="s">
        <v>148</v>
      </c>
      <c r="D1865" s="71"/>
      <c r="E1865" s="71">
        <v>96</v>
      </c>
      <c r="F1865" s="71">
        <v>2060</v>
      </c>
      <c r="G1865" s="72">
        <v>13.56</v>
      </c>
      <c r="H1865" s="72">
        <v>14.006</v>
      </c>
      <c r="I1865" s="72">
        <v>14.315</v>
      </c>
      <c r="J1865" s="72">
        <v>14.467000000000001</v>
      </c>
      <c r="K1865" s="72">
        <v>14.760999999999999</v>
      </c>
      <c r="L1865" s="72">
        <v>15.335000000000001</v>
      </c>
      <c r="M1865" s="72">
        <v>16.042000000000002</v>
      </c>
      <c r="N1865" s="72">
        <v>16.777999999999999</v>
      </c>
      <c r="O1865" s="72">
        <v>17.358000000000001</v>
      </c>
      <c r="P1865" s="72">
        <v>17.488</v>
      </c>
      <c r="Q1865" s="72">
        <v>16.324999999999999</v>
      </c>
      <c r="R1865" s="72">
        <v>17.259</v>
      </c>
      <c r="S1865" s="72">
        <v>17.827999999999999</v>
      </c>
      <c r="T1865" s="72">
        <v>16.541</v>
      </c>
      <c r="U1865" s="72">
        <v>17.113</v>
      </c>
      <c r="V1865" s="72">
        <v>15.138999999999999</v>
      </c>
      <c r="W1865" s="72">
        <v>10.714</v>
      </c>
      <c r="X1865" s="72">
        <v>6.0570000000000004</v>
      </c>
      <c r="Y1865" s="72">
        <v>2.3639999999999999</v>
      </c>
      <c r="Z1865" s="72">
        <v>0.53200000000000003</v>
      </c>
      <c r="AA1865" s="72">
        <v>5.2999999999999999E-2</v>
      </c>
      <c r="AB1865" s="4" t="s">
        <v>291</v>
      </c>
      <c r="AD1865" s="1">
        <f t="shared" si="29"/>
        <v>19.720000000000002</v>
      </c>
    </row>
    <row r="1866" spans="1:30" x14ac:dyDescent="0.3">
      <c r="A1866" s="65">
        <v>1865</v>
      </c>
      <c r="B1866" s="66" t="s">
        <v>323</v>
      </c>
      <c r="C1866" s="69" t="s">
        <v>148</v>
      </c>
      <c r="D1866" s="71"/>
      <c r="E1866" s="71">
        <v>96</v>
      </c>
      <c r="F1866" s="71">
        <v>2065</v>
      </c>
      <c r="G1866" s="72">
        <v>13.118</v>
      </c>
      <c r="H1866" s="72">
        <v>13.57</v>
      </c>
      <c r="I1866" s="72">
        <v>14.013999999999999</v>
      </c>
      <c r="J1866" s="72">
        <v>14.382</v>
      </c>
      <c r="K1866" s="72">
        <v>14.587999999999999</v>
      </c>
      <c r="L1866" s="72">
        <v>14.87</v>
      </c>
      <c r="M1866" s="72">
        <v>15.404999999999999</v>
      </c>
      <c r="N1866" s="72">
        <v>16.074000000000002</v>
      </c>
      <c r="O1866" s="72">
        <v>16.765999999999998</v>
      </c>
      <c r="P1866" s="72">
        <v>17.298999999999999</v>
      </c>
      <c r="Q1866" s="72">
        <v>17.366</v>
      </c>
      <c r="R1866" s="72">
        <v>16.132999999999999</v>
      </c>
      <c r="S1866" s="72">
        <v>16.927</v>
      </c>
      <c r="T1866" s="72">
        <v>17.239000000000001</v>
      </c>
      <c r="U1866" s="72">
        <v>15.583</v>
      </c>
      <c r="V1866" s="72">
        <v>15.351000000000001</v>
      </c>
      <c r="W1866" s="72">
        <v>12.36</v>
      </c>
      <c r="X1866" s="72">
        <v>7.3550000000000004</v>
      </c>
      <c r="Y1866" s="72">
        <v>3.1</v>
      </c>
      <c r="Z1866" s="72">
        <v>0.77100000000000002</v>
      </c>
      <c r="AA1866" s="72">
        <v>8.7999999999999995E-2</v>
      </c>
      <c r="AB1866" s="4" t="s">
        <v>291</v>
      </c>
      <c r="AD1866" s="1">
        <f t="shared" si="29"/>
        <v>23.674000000000003</v>
      </c>
    </row>
    <row r="1867" spans="1:30" x14ac:dyDescent="0.3">
      <c r="A1867" s="65">
        <v>1866</v>
      </c>
      <c r="B1867" s="66" t="s">
        <v>323</v>
      </c>
      <c r="C1867" s="69" t="s">
        <v>148</v>
      </c>
      <c r="D1867" s="71"/>
      <c r="E1867" s="71">
        <v>96</v>
      </c>
      <c r="F1867" s="71">
        <v>2070</v>
      </c>
      <c r="G1867" s="72">
        <v>12.8</v>
      </c>
      <c r="H1867" s="72">
        <v>13.127000000000001</v>
      </c>
      <c r="I1867" s="72">
        <v>13.577999999999999</v>
      </c>
      <c r="J1867" s="72">
        <v>14.076000000000001</v>
      </c>
      <c r="K1867" s="72">
        <v>14.494999999999999</v>
      </c>
      <c r="L1867" s="72">
        <v>14.692</v>
      </c>
      <c r="M1867" s="72">
        <v>14.938000000000001</v>
      </c>
      <c r="N1867" s="72">
        <v>15.435</v>
      </c>
      <c r="O1867" s="72">
        <v>16.065999999999999</v>
      </c>
      <c r="P1867" s="72">
        <v>16.716000000000001</v>
      </c>
      <c r="Q1867" s="72">
        <v>17.190999999999999</v>
      </c>
      <c r="R1867" s="72">
        <v>17.178000000000001</v>
      </c>
      <c r="S1867" s="72">
        <v>15.851000000000001</v>
      </c>
      <c r="T1867" s="72">
        <v>16.417000000000002</v>
      </c>
      <c r="U1867" s="72">
        <v>16.327000000000002</v>
      </c>
      <c r="V1867" s="72">
        <v>14.109</v>
      </c>
      <c r="W1867" s="72">
        <v>12.731</v>
      </c>
      <c r="X1867" s="72">
        <v>8.7070000000000007</v>
      </c>
      <c r="Y1867" s="72">
        <v>3.9159999999999999</v>
      </c>
      <c r="Z1867" s="72">
        <v>1.0680000000000001</v>
      </c>
      <c r="AA1867" s="72">
        <v>0.13800000000000001</v>
      </c>
      <c r="AB1867" s="4" t="s">
        <v>291</v>
      </c>
      <c r="AD1867" s="1">
        <f t="shared" si="29"/>
        <v>26.560000000000006</v>
      </c>
    </row>
    <row r="1868" spans="1:30" x14ac:dyDescent="0.3">
      <c r="A1868" s="65">
        <v>1867</v>
      </c>
      <c r="B1868" s="66" t="s">
        <v>323</v>
      </c>
      <c r="C1868" s="69" t="s">
        <v>148</v>
      </c>
      <c r="D1868" s="71"/>
      <c r="E1868" s="71">
        <v>96</v>
      </c>
      <c r="F1868" s="71">
        <v>2075</v>
      </c>
      <c r="G1868" s="72">
        <v>12.603999999999999</v>
      </c>
      <c r="H1868" s="72">
        <v>12.81</v>
      </c>
      <c r="I1868" s="72">
        <v>13.134</v>
      </c>
      <c r="J1868" s="72">
        <v>13.638</v>
      </c>
      <c r="K1868" s="72">
        <v>14.183</v>
      </c>
      <c r="L1868" s="72">
        <v>14.593</v>
      </c>
      <c r="M1868" s="72">
        <v>14.757999999999999</v>
      </c>
      <c r="N1868" s="72">
        <v>14.968</v>
      </c>
      <c r="O1868" s="72">
        <v>15.430999999999999</v>
      </c>
      <c r="P1868" s="72">
        <v>16.021999999999998</v>
      </c>
      <c r="Q1868" s="72">
        <v>16.619</v>
      </c>
      <c r="R1868" s="72">
        <v>17.021000000000001</v>
      </c>
      <c r="S1868" s="72">
        <v>16.902999999999999</v>
      </c>
      <c r="T1868" s="72">
        <v>15.411</v>
      </c>
      <c r="U1868" s="72">
        <v>15.617000000000001</v>
      </c>
      <c r="V1868" s="72">
        <v>14.893000000000001</v>
      </c>
      <c r="W1868" s="72">
        <v>11.853</v>
      </c>
      <c r="X1868" s="72">
        <v>9.1679999999999993</v>
      </c>
      <c r="Y1868" s="72">
        <v>4.7969999999999997</v>
      </c>
      <c r="Z1868" s="72">
        <v>1.4159999999999999</v>
      </c>
      <c r="AA1868" s="72">
        <v>0.20399999999999999</v>
      </c>
      <c r="AB1868" s="4" t="s">
        <v>291</v>
      </c>
      <c r="AD1868" s="1">
        <f t="shared" si="29"/>
        <v>27.438000000000002</v>
      </c>
    </row>
    <row r="1869" spans="1:30" x14ac:dyDescent="0.3">
      <c r="A1869" s="65">
        <v>1868</v>
      </c>
      <c r="B1869" s="66" t="s">
        <v>323</v>
      </c>
      <c r="C1869" s="69" t="s">
        <v>148</v>
      </c>
      <c r="D1869" s="71"/>
      <c r="E1869" s="71">
        <v>96</v>
      </c>
      <c r="F1869" s="71">
        <v>2080</v>
      </c>
      <c r="G1869" s="72">
        <v>12.467000000000001</v>
      </c>
      <c r="H1869" s="72">
        <v>12.611000000000001</v>
      </c>
      <c r="I1869" s="72">
        <v>12.817</v>
      </c>
      <c r="J1869" s="72">
        <v>13.19</v>
      </c>
      <c r="K1869" s="72">
        <v>13.739000000000001</v>
      </c>
      <c r="L1869" s="72">
        <v>14.273</v>
      </c>
      <c r="M1869" s="72">
        <v>14.651999999999999</v>
      </c>
      <c r="N1869" s="72">
        <v>14.785</v>
      </c>
      <c r="O1869" s="72">
        <v>14.965</v>
      </c>
      <c r="P1869" s="72">
        <v>15.394</v>
      </c>
      <c r="Q1869" s="72">
        <v>15.936</v>
      </c>
      <c r="R1869" s="72">
        <v>16.466999999999999</v>
      </c>
      <c r="S1869" s="72">
        <v>16.768000000000001</v>
      </c>
      <c r="T1869" s="72">
        <v>16.47</v>
      </c>
      <c r="U1869" s="72">
        <v>14.712999999999999</v>
      </c>
      <c r="V1869" s="72">
        <v>14.337</v>
      </c>
      <c r="W1869" s="72">
        <v>12.659000000000001</v>
      </c>
      <c r="X1869" s="72">
        <v>8.7089999999999996</v>
      </c>
      <c r="Y1869" s="72">
        <v>5.2140000000000004</v>
      </c>
      <c r="Z1869" s="72">
        <v>1.8160000000000001</v>
      </c>
      <c r="AA1869" s="72">
        <v>0.28899999999999998</v>
      </c>
      <c r="AB1869" s="4" t="s">
        <v>291</v>
      </c>
      <c r="AD1869" s="1">
        <f t="shared" si="29"/>
        <v>28.687000000000001</v>
      </c>
    </row>
    <row r="1870" spans="1:30" x14ac:dyDescent="0.3">
      <c r="A1870" s="65">
        <v>1869</v>
      </c>
      <c r="B1870" s="66" t="s">
        <v>323</v>
      </c>
      <c r="C1870" s="69" t="s">
        <v>148</v>
      </c>
      <c r="D1870" s="71"/>
      <c r="E1870" s="71">
        <v>96</v>
      </c>
      <c r="F1870" s="71">
        <v>2085</v>
      </c>
      <c r="G1870" s="72">
        <v>12.265000000000001</v>
      </c>
      <c r="H1870" s="72">
        <v>12.474</v>
      </c>
      <c r="I1870" s="72">
        <v>12.618</v>
      </c>
      <c r="J1870" s="72">
        <v>12.869</v>
      </c>
      <c r="K1870" s="72">
        <v>13.284000000000001</v>
      </c>
      <c r="L1870" s="72">
        <v>13.823</v>
      </c>
      <c r="M1870" s="72">
        <v>14.331</v>
      </c>
      <c r="N1870" s="72">
        <v>14.678000000000001</v>
      </c>
      <c r="O1870" s="72">
        <v>14.782999999999999</v>
      </c>
      <c r="P1870" s="72">
        <v>14.930999999999999</v>
      </c>
      <c r="Q1870" s="72">
        <v>15.316000000000001</v>
      </c>
      <c r="R1870" s="72">
        <v>15.801</v>
      </c>
      <c r="S1870" s="72">
        <v>16.238</v>
      </c>
      <c r="T1870" s="72">
        <v>16.369</v>
      </c>
      <c r="U1870" s="72">
        <v>15.773</v>
      </c>
      <c r="V1870" s="72">
        <v>13.583</v>
      </c>
      <c r="W1870" s="72">
        <v>12.31</v>
      </c>
      <c r="X1870" s="72">
        <v>9.4610000000000003</v>
      </c>
      <c r="Y1870" s="72">
        <v>5.0940000000000003</v>
      </c>
      <c r="Z1870" s="72">
        <v>2.0569999999999999</v>
      </c>
      <c r="AA1870" s="72">
        <v>0.39500000000000002</v>
      </c>
      <c r="AB1870" s="4" t="s">
        <v>291</v>
      </c>
      <c r="AD1870" s="1">
        <f t="shared" si="29"/>
        <v>29.317</v>
      </c>
    </row>
    <row r="1871" spans="1:30" x14ac:dyDescent="0.3">
      <c r="A1871" s="65">
        <v>1870</v>
      </c>
      <c r="B1871" s="66" t="s">
        <v>323</v>
      </c>
      <c r="C1871" s="69" t="s">
        <v>148</v>
      </c>
      <c r="D1871" s="71"/>
      <c r="E1871" s="71">
        <v>96</v>
      </c>
      <c r="F1871" s="71">
        <v>2090</v>
      </c>
      <c r="G1871" s="72">
        <v>11.988</v>
      </c>
      <c r="H1871" s="72">
        <v>12.27</v>
      </c>
      <c r="I1871" s="72">
        <v>12.48</v>
      </c>
      <c r="J1871" s="72">
        <v>12.664</v>
      </c>
      <c r="K1871" s="72">
        <v>12.954000000000001</v>
      </c>
      <c r="L1871" s="72">
        <v>13.36</v>
      </c>
      <c r="M1871" s="72">
        <v>13.874000000000001</v>
      </c>
      <c r="N1871" s="72">
        <v>14.353</v>
      </c>
      <c r="O1871" s="72">
        <v>14.675000000000001</v>
      </c>
      <c r="P1871" s="72">
        <v>14.753</v>
      </c>
      <c r="Q1871" s="72">
        <v>14.864000000000001</v>
      </c>
      <c r="R1871" s="72">
        <v>15.196</v>
      </c>
      <c r="S1871" s="72">
        <v>15.597</v>
      </c>
      <c r="T1871" s="72">
        <v>15.875</v>
      </c>
      <c r="U1871" s="72">
        <v>15.718</v>
      </c>
      <c r="V1871" s="72">
        <v>14.634</v>
      </c>
      <c r="W1871" s="72">
        <v>11.768000000000001</v>
      </c>
      <c r="X1871" s="72">
        <v>9.3490000000000002</v>
      </c>
      <c r="Y1871" s="72">
        <v>5.681</v>
      </c>
      <c r="Z1871" s="72">
        <v>2.0910000000000002</v>
      </c>
      <c r="AA1871" s="72">
        <v>0.48399999999999999</v>
      </c>
      <c r="AB1871" s="4" t="s">
        <v>291</v>
      </c>
      <c r="AD1871" s="1">
        <f t="shared" si="29"/>
        <v>29.373000000000005</v>
      </c>
    </row>
    <row r="1872" spans="1:30" x14ac:dyDescent="0.3">
      <c r="A1872" s="65">
        <v>1871</v>
      </c>
      <c r="B1872" s="66" t="s">
        <v>323</v>
      </c>
      <c r="C1872" s="69" t="s">
        <v>148</v>
      </c>
      <c r="D1872" s="71"/>
      <c r="E1872" s="71">
        <v>96</v>
      </c>
      <c r="F1872" s="71">
        <v>2095</v>
      </c>
      <c r="G1872" s="72">
        <v>11.691000000000001</v>
      </c>
      <c r="H1872" s="72">
        <v>11.994</v>
      </c>
      <c r="I1872" s="72">
        <v>12.275</v>
      </c>
      <c r="J1872" s="72">
        <v>12.523999999999999</v>
      </c>
      <c r="K1872" s="72">
        <v>12.743</v>
      </c>
      <c r="L1872" s="72">
        <v>13.023999999999999</v>
      </c>
      <c r="M1872" s="72">
        <v>13.404999999999999</v>
      </c>
      <c r="N1872" s="72">
        <v>13.894</v>
      </c>
      <c r="O1872" s="72">
        <v>14.35</v>
      </c>
      <c r="P1872" s="72">
        <v>14.646000000000001</v>
      </c>
      <c r="Q1872" s="72">
        <v>14.689</v>
      </c>
      <c r="R1872" s="72">
        <v>14.752000000000001</v>
      </c>
      <c r="S1872" s="72">
        <v>15.013</v>
      </c>
      <c r="T1872" s="72">
        <v>15.272</v>
      </c>
      <c r="U1872" s="72">
        <v>15.287000000000001</v>
      </c>
      <c r="V1872" s="72">
        <v>14.656000000000001</v>
      </c>
      <c r="W1872" s="72">
        <v>12.789</v>
      </c>
      <c r="X1872" s="72">
        <v>9.0749999999999993</v>
      </c>
      <c r="Y1872" s="72">
        <v>5.758</v>
      </c>
      <c r="Z1872" s="72">
        <v>2.4249999999999998</v>
      </c>
      <c r="AA1872" s="72">
        <v>0.53400000000000003</v>
      </c>
      <c r="AB1872" s="4">
        <v>4.8470000000000004</v>
      </c>
      <c r="AD1872" s="1">
        <f t="shared" si="29"/>
        <v>35.427999999999997</v>
      </c>
    </row>
    <row r="1873" spans="1:30" x14ac:dyDescent="0.3">
      <c r="A1873" s="65">
        <v>1872</v>
      </c>
      <c r="B1873" s="66" t="s">
        <v>323</v>
      </c>
      <c r="C1873" s="69" t="s">
        <v>148</v>
      </c>
      <c r="D1873" s="71"/>
      <c r="E1873" s="71">
        <v>96</v>
      </c>
      <c r="F1873" s="71">
        <v>2100</v>
      </c>
      <c r="G1873" s="72">
        <v>11.428000000000001</v>
      </c>
      <c r="H1873" s="72">
        <v>11.694000000000001</v>
      </c>
      <c r="I1873" s="72">
        <v>11.997999999999999</v>
      </c>
      <c r="J1873" s="72">
        <v>12.314</v>
      </c>
      <c r="K1873" s="72">
        <v>12.596</v>
      </c>
      <c r="L1873" s="72">
        <v>12.805999999999999</v>
      </c>
      <c r="M1873" s="72">
        <v>13.067</v>
      </c>
      <c r="N1873" s="72">
        <v>13.425000000000001</v>
      </c>
      <c r="O1873" s="72">
        <v>13.891999999999999</v>
      </c>
      <c r="P1873" s="72">
        <v>14.324</v>
      </c>
      <c r="Q1873" s="72">
        <v>14.587</v>
      </c>
      <c r="R1873" s="72">
        <v>14.587999999999999</v>
      </c>
      <c r="S1873" s="72">
        <v>14.587999999999999</v>
      </c>
      <c r="T1873" s="72">
        <v>14.723000000000001</v>
      </c>
      <c r="U1873" s="72">
        <v>14.743</v>
      </c>
      <c r="V1873" s="72">
        <v>14.317</v>
      </c>
      <c r="W1873" s="72">
        <v>12.914</v>
      </c>
      <c r="X1873" s="72">
        <v>10.01</v>
      </c>
      <c r="Y1873" s="72">
        <v>5.7309999999999999</v>
      </c>
      <c r="Z1873" s="72">
        <v>2.5539999999999998</v>
      </c>
      <c r="AA1873" s="72">
        <v>0.64400000000000002</v>
      </c>
      <c r="AB1873" s="4">
        <v>5.3680000000000003</v>
      </c>
      <c r="AD1873" s="1">
        <f t="shared" si="29"/>
        <v>37.220999999999997</v>
      </c>
    </row>
    <row r="1874" spans="1:30" x14ac:dyDescent="0.3">
      <c r="A1874" s="65">
        <v>1873</v>
      </c>
      <c r="B1874" s="66" t="s">
        <v>323</v>
      </c>
      <c r="C1874" s="69" t="s">
        <v>149</v>
      </c>
      <c r="D1874" s="71"/>
      <c r="E1874" s="71">
        <v>116</v>
      </c>
      <c r="F1874" s="71">
        <v>2015</v>
      </c>
      <c r="G1874" s="72">
        <v>900.09500000000003</v>
      </c>
      <c r="H1874" s="72">
        <v>847.88</v>
      </c>
      <c r="I1874" s="72">
        <v>748.46199999999999</v>
      </c>
      <c r="J1874" s="72">
        <v>798.88599999999997</v>
      </c>
      <c r="K1874" s="72">
        <v>836.10799999999995</v>
      </c>
      <c r="L1874" s="72">
        <v>624.46900000000005</v>
      </c>
      <c r="M1874" s="72">
        <v>820.70799999999997</v>
      </c>
      <c r="N1874" s="72">
        <v>306.541</v>
      </c>
      <c r="O1874" s="72">
        <v>395.61099999999999</v>
      </c>
      <c r="P1874" s="72">
        <v>356.56700000000001</v>
      </c>
      <c r="Q1874" s="72">
        <v>315.53300000000002</v>
      </c>
      <c r="R1874" s="72">
        <v>193.77500000000001</v>
      </c>
      <c r="S1874" s="72">
        <v>166.999</v>
      </c>
      <c r="T1874" s="72">
        <v>109.74</v>
      </c>
      <c r="U1874" s="72">
        <v>72.364999999999995</v>
      </c>
      <c r="V1874" s="72">
        <v>44.941000000000003</v>
      </c>
      <c r="W1874" s="72">
        <v>21.65</v>
      </c>
      <c r="X1874" s="72">
        <v>6.7889999999999997</v>
      </c>
      <c r="Y1874" s="72">
        <v>1.3129999999999999</v>
      </c>
      <c r="Z1874" s="72">
        <v>0.13600000000000001</v>
      </c>
      <c r="AA1874" s="72">
        <v>7.0000000000000001E-3</v>
      </c>
      <c r="AB1874" s="4">
        <v>6.3659999999999997</v>
      </c>
      <c r="AD1874" s="1">
        <f t="shared" si="29"/>
        <v>36.260999999999996</v>
      </c>
    </row>
    <row r="1875" spans="1:30" x14ac:dyDescent="0.3">
      <c r="A1875" s="65">
        <v>1874</v>
      </c>
      <c r="B1875" s="66" t="s">
        <v>323</v>
      </c>
      <c r="C1875" s="69" t="s">
        <v>149</v>
      </c>
      <c r="D1875" s="71"/>
      <c r="E1875" s="71">
        <v>116</v>
      </c>
      <c r="F1875" s="71">
        <v>2020</v>
      </c>
      <c r="G1875" s="72">
        <v>910.202</v>
      </c>
      <c r="H1875" s="72">
        <v>891.76400000000001</v>
      </c>
      <c r="I1875" s="72">
        <v>839.14300000000003</v>
      </c>
      <c r="J1875" s="72">
        <v>732.83600000000001</v>
      </c>
      <c r="K1875" s="72">
        <v>773.61199999999997</v>
      </c>
      <c r="L1875" s="72">
        <v>809.01300000000003</v>
      </c>
      <c r="M1875" s="72">
        <v>601.72699999999998</v>
      </c>
      <c r="N1875" s="72">
        <v>796.12800000000004</v>
      </c>
      <c r="O1875" s="72">
        <v>292.79199999999997</v>
      </c>
      <c r="P1875" s="72">
        <v>379.93799999999999</v>
      </c>
      <c r="Q1875" s="72">
        <v>341.255</v>
      </c>
      <c r="R1875" s="72">
        <v>298.03199999999998</v>
      </c>
      <c r="S1875" s="72">
        <v>176.16300000000001</v>
      </c>
      <c r="T1875" s="72">
        <v>143.613</v>
      </c>
      <c r="U1875" s="72">
        <v>87.227999999999994</v>
      </c>
      <c r="V1875" s="72">
        <v>50.548000000000002</v>
      </c>
      <c r="W1875" s="72">
        <v>25.646999999999998</v>
      </c>
      <c r="X1875" s="72">
        <v>9.2210000000000001</v>
      </c>
      <c r="Y1875" s="72">
        <v>1.929</v>
      </c>
      <c r="Z1875" s="72">
        <v>0.218</v>
      </c>
      <c r="AA1875" s="72">
        <v>1.2999999999999999E-2</v>
      </c>
      <c r="AB1875" s="4">
        <v>9.0229999999999997</v>
      </c>
      <c r="AD1875" s="1">
        <f t="shared" si="29"/>
        <v>46.051000000000002</v>
      </c>
    </row>
    <row r="1876" spans="1:30" x14ac:dyDescent="0.3">
      <c r="A1876" s="65">
        <v>1875</v>
      </c>
      <c r="B1876" s="66" t="s">
        <v>323</v>
      </c>
      <c r="C1876" s="69" t="s">
        <v>149</v>
      </c>
      <c r="D1876" s="71"/>
      <c r="E1876" s="71">
        <v>116</v>
      </c>
      <c r="F1876" s="71">
        <v>2025</v>
      </c>
      <c r="G1876" s="72">
        <v>878.54100000000005</v>
      </c>
      <c r="H1876" s="72">
        <v>903.48400000000004</v>
      </c>
      <c r="I1876" s="72">
        <v>884.23199999999997</v>
      </c>
      <c r="J1876" s="72">
        <v>823.91899999999998</v>
      </c>
      <c r="K1876" s="72">
        <v>708.84900000000005</v>
      </c>
      <c r="L1876" s="72">
        <v>748.18299999999999</v>
      </c>
      <c r="M1876" s="72">
        <v>785.11099999999999</v>
      </c>
      <c r="N1876" s="72">
        <v>582.25900000000001</v>
      </c>
      <c r="O1876" s="72">
        <v>772.81700000000001</v>
      </c>
      <c r="P1876" s="72">
        <v>280.72800000000001</v>
      </c>
      <c r="Q1876" s="72">
        <v>364.69099999999997</v>
      </c>
      <c r="R1876" s="72">
        <v>323.36900000000003</v>
      </c>
      <c r="S1876" s="72">
        <v>272.65499999999997</v>
      </c>
      <c r="T1876" s="72">
        <v>152.33199999999999</v>
      </c>
      <c r="U1876" s="72">
        <v>115.143</v>
      </c>
      <c r="V1876" s="72">
        <v>61.676000000000002</v>
      </c>
      <c r="W1876" s="72">
        <v>29.387</v>
      </c>
      <c r="X1876" s="72">
        <v>11.227</v>
      </c>
      <c r="Y1876" s="72">
        <v>2.7290000000000001</v>
      </c>
      <c r="Z1876" s="72">
        <v>0.33800000000000002</v>
      </c>
      <c r="AA1876" s="72">
        <v>2.3E-2</v>
      </c>
      <c r="AB1876" s="4">
        <v>12.948</v>
      </c>
      <c r="AD1876" s="1">
        <f t="shared" si="29"/>
        <v>56.652000000000008</v>
      </c>
    </row>
    <row r="1877" spans="1:30" x14ac:dyDescent="0.3">
      <c r="A1877" s="65">
        <v>1876</v>
      </c>
      <c r="B1877" s="66" t="s">
        <v>323</v>
      </c>
      <c r="C1877" s="69" t="s">
        <v>149</v>
      </c>
      <c r="D1877" s="71"/>
      <c r="E1877" s="71">
        <v>116</v>
      </c>
      <c r="F1877" s="71">
        <v>2030</v>
      </c>
      <c r="G1877" s="72">
        <v>848.51099999999997</v>
      </c>
      <c r="H1877" s="72">
        <v>873.22799999999995</v>
      </c>
      <c r="I1877" s="72">
        <v>897.13800000000003</v>
      </c>
      <c r="J1877" s="72">
        <v>869.63</v>
      </c>
      <c r="K1877" s="72">
        <v>800.13800000000003</v>
      </c>
      <c r="L1877" s="72">
        <v>684.79899999999998</v>
      </c>
      <c r="M1877" s="72">
        <v>726.10900000000004</v>
      </c>
      <c r="N1877" s="72">
        <v>764.10299999999995</v>
      </c>
      <c r="O1877" s="72">
        <v>564.60400000000004</v>
      </c>
      <c r="P1877" s="72">
        <v>749.85400000000004</v>
      </c>
      <c r="Q1877" s="72">
        <v>269.31</v>
      </c>
      <c r="R1877" s="72">
        <v>346.60399999999998</v>
      </c>
      <c r="S1877" s="72">
        <v>297.012</v>
      </c>
      <c r="T1877" s="72">
        <v>237.40799999999999</v>
      </c>
      <c r="U1877" s="72">
        <v>123.012</v>
      </c>
      <c r="V1877" s="72">
        <v>82.391999999999996</v>
      </c>
      <c r="W1877" s="72">
        <v>36.518999999999998</v>
      </c>
      <c r="X1877" s="72">
        <v>13.21</v>
      </c>
      <c r="Y1877" s="72">
        <v>3.4540000000000002</v>
      </c>
      <c r="Z1877" s="72">
        <v>0.50600000000000001</v>
      </c>
      <c r="AA1877" s="72">
        <v>3.7999999999999999E-2</v>
      </c>
      <c r="AB1877" s="4">
        <v>18.565000000000001</v>
      </c>
      <c r="AD1877" s="1">
        <f t="shared" si="29"/>
        <v>72.292000000000002</v>
      </c>
    </row>
    <row r="1878" spans="1:30" x14ac:dyDescent="0.3">
      <c r="A1878" s="65">
        <v>1877</v>
      </c>
      <c r="B1878" s="66" t="s">
        <v>323</v>
      </c>
      <c r="C1878" s="69" t="s">
        <v>149</v>
      </c>
      <c r="D1878" s="71"/>
      <c r="E1878" s="71">
        <v>116</v>
      </c>
      <c r="F1878" s="71">
        <v>2035</v>
      </c>
      <c r="G1878" s="72">
        <v>841.55</v>
      </c>
      <c r="H1878" s="72">
        <v>843.928</v>
      </c>
      <c r="I1878" s="72">
        <v>867.68100000000004</v>
      </c>
      <c r="J1878" s="72">
        <v>882.92499999999995</v>
      </c>
      <c r="K1878" s="72">
        <v>846.00900000000001</v>
      </c>
      <c r="L1878" s="72">
        <v>775.82500000000005</v>
      </c>
      <c r="M1878" s="72">
        <v>663.82</v>
      </c>
      <c r="N1878" s="72">
        <v>706.53200000000004</v>
      </c>
      <c r="O1878" s="72">
        <v>743.87099999999998</v>
      </c>
      <c r="P1878" s="72">
        <v>547.52200000000005</v>
      </c>
      <c r="Q1878" s="72">
        <v>725.83500000000004</v>
      </c>
      <c r="R1878" s="72">
        <v>256.35599999999999</v>
      </c>
      <c r="S1878" s="72">
        <v>320.524</v>
      </c>
      <c r="T1878" s="72">
        <v>261.52100000000002</v>
      </c>
      <c r="U1878" s="72">
        <v>195.161</v>
      </c>
      <c r="V1878" s="72">
        <v>90.155000000000001</v>
      </c>
      <c r="W1878" s="72">
        <v>50.49</v>
      </c>
      <c r="X1878" s="72">
        <v>17.119</v>
      </c>
      <c r="Y1878" s="72">
        <v>4.2720000000000002</v>
      </c>
      <c r="Z1878" s="72">
        <v>0.67600000000000005</v>
      </c>
      <c r="AA1878" s="72">
        <v>5.8999999999999997E-2</v>
      </c>
      <c r="AB1878" s="4" t="s">
        <v>291</v>
      </c>
      <c r="AD1878" s="1">
        <f t="shared" si="29"/>
        <v>72.616000000000014</v>
      </c>
    </row>
    <row r="1879" spans="1:30" x14ac:dyDescent="0.3">
      <c r="A1879" s="65">
        <v>1878</v>
      </c>
      <c r="B1879" s="66" t="s">
        <v>323</v>
      </c>
      <c r="C1879" s="69" t="s">
        <v>149</v>
      </c>
      <c r="D1879" s="71"/>
      <c r="E1879" s="71">
        <v>116</v>
      </c>
      <c r="F1879" s="71">
        <v>2040</v>
      </c>
      <c r="G1879" s="72">
        <v>841.44</v>
      </c>
      <c r="H1879" s="72">
        <v>837.48800000000006</v>
      </c>
      <c r="I1879" s="72">
        <v>839.03899999999999</v>
      </c>
      <c r="J1879" s="72">
        <v>853.97799999999995</v>
      </c>
      <c r="K1879" s="72">
        <v>859.60199999999998</v>
      </c>
      <c r="L1879" s="72">
        <v>821.78599999999994</v>
      </c>
      <c r="M1879" s="72">
        <v>754.40800000000002</v>
      </c>
      <c r="N1879" s="72">
        <v>645.57899999999995</v>
      </c>
      <c r="O1879" s="72">
        <v>688.06600000000003</v>
      </c>
      <c r="P1879" s="72">
        <v>723.84299999999996</v>
      </c>
      <c r="Q1879" s="72">
        <v>530.28099999999995</v>
      </c>
      <c r="R1879" s="72">
        <v>696.41200000000003</v>
      </c>
      <c r="S1879" s="72">
        <v>238.14500000000001</v>
      </c>
      <c r="T1879" s="72">
        <v>285.09500000000003</v>
      </c>
      <c r="U1879" s="72">
        <v>218.24600000000001</v>
      </c>
      <c r="V1879" s="72">
        <v>146.38800000000001</v>
      </c>
      <c r="W1879" s="72">
        <v>56.966000000000001</v>
      </c>
      <c r="X1879" s="72">
        <v>24.62</v>
      </c>
      <c r="Y1879" s="72">
        <v>5.7990000000000004</v>
      </c>
      <c r="Z1879" s="72">
        <v>0.876</v>
      </c>
      <c r="AA1879" s="72">
        <v>8.2000000000000003E-2</v>
      </c>
      <c r="AB1879" s="4" t="s">
        <v>291</v>
      </c>
      <c r="AD1879" s="1">
        <f t="shared" si="29"/>
        <v>88.343000000000004</v>
      </c>
    </row>
    <row r="1880" spans="1:30" x14ac:dyDescent="0.3">
      <c r="A1880" s="65">
        <v>1879</v>
      </c>
      <c r="B1880" s="66" t="s">
        <v>323</v>
      </c>
      <c r="C1880" s="69" t="s">
        <v>149</v>
      </c>
      <c r="D1880" s="71"/>
      <c r="E1880" s="71">
        <v>116</v>
      </c>
      <c r="F1880" s="71">
        <v>2045</v>
      </c>
      <c r="G1880" s="72">
        <v>827.11</v>
      </c>
      <c r="H1880" s="72">
        <v>837.8</v>
      </c>
      <c r="I1880" s="72">
        <v>833.07600000000002</v>
      </c>
      <c r="J1880" s="72">
        <v>825.77200000000005</v>
      </c>
      <c r="K1880" s="72">
        <v>831.10699999999997</v>
      </c>
      <c r="L1880" s="72">
        <v>835.68899999999996</v>
      </c>
      <c r="M1880" s="72">
        <v>800.41099999999994</v>
      </c>
      <c r="N1880" s="72">
        <v>735.56899999999996</v>
      </c>
      <c r="O1880" s="72">
        <v>628.78499999999997</v>
      </c>
      <c r="P1880" s="72">
        <v>670.15200000000004</v>
      </c>
      <c r="Q1880" s="72">
        <v>703.35</v>
      </c>
      <c r="R1880" s="72">
        <v>509.80500000000001</v>
      </c>
      <c r="S1880" s="72">
        <v>652.72699999999998</v>
      </c>
      <c r="T1880" s="72">
        <v>213.577</v>
      </c>
      <c r="U1880" s="72">
        <v>241.29599999999999</v>
      </c>
      <c r="V1880" s="72">
        <v>167.13499999999999</v>
      </c>
      <c r="W1880" s="72">
        <v>95.358000000000004</v>
      </c>
      <c r="X1880" s="72">
        <v>28.855</v>
      </c>
      <c r="Y1880" s="72">
        <v>8.7309999999999999</v>
      </c>
      <c r="Z1880" s="72">
        <v>1.2490000000000001</v>
      </c>
      <c r="AA1880" s="72">
        <v>0.11</v>
      </c>
      <c r="AB1880" s="4" t="s">
        <v>291</v>
      </c>
      <c r="AD1880" s="1">
        <f t="shared" si="29"/>
        <v>134.30300000000003</v>
      </c>
    </row>
    <row r="1881" spans="1:30" x14ac:dyDescent="0.3">
      <c r="A1881" s="65">
        <v>1880</v>
      </c>
      <c r="B1881" s="66" t="s">
        <v>323</v>
      </c>
      <c r="C1881" s="69" t="s">
        <v>149</v>
      </c>
      <c r="D1881" s="71"/>
      <c r="E1881" s="71">
        <v>116</v>
      </c>
      <c r="F1881" s="71">
        <v>2050</v>
      </c>
      <c r="G1881" s="72">
        <v>797.11500000000001</v>
      </c>
      <c r="H1881" s="72">
        <v>823.84900000000005</v>
      </c>
      <c r="I1881" s="72">
        <v>833.78200000000004</v>
      </c>
      <c r="J1881" s="72">
        <v>820.12</v>
      </c>
      <c r="K1881" s="72">
        <v>803.30200000000002</v>
      </c>
      <c r="L1881" s="72">
        <v>807.71100000000001</v>
      </c>
      <c r="M1881" s="72">
        <v>814.62699999999995</v>
      </c>
      <c r="N1881" s="72">
        <v>781.57100000000003</v>
      </c>
      <c r="O1881" s="72">
        <v>718.04499999999996</v>
      </c>
      <c r="P1881" s="72">
        <v>612.83299999999997</v>
      </c>
      <c r="Q1881" s="72">
        <v>652.10799999999995</v>
      </c>
      <c r="R1881" s="72">
        <v>678.67399999999998</v>
      </c>
      <c r="S1881" s="72">
        <v>479.887</v>
      </c>
      <c r="T1881" s="72">
        <v>591.78200000000004</v>
      </c>
      <c r="U1881" s="72">
        <v>182.92400000000001</v>
      </c>
      <c r="V1881" s="72">
        <v>188.32300000000001</v>
      </c>
      <c r="W1881" s="72">
        <v>111.839</v>
      </c>
      <c r="X1881" s="72">
        <v>50.042000000000002</v>
      </c>
      <c r="Y1881" s="72">
        <v>10.679</v>
      </c>
      <c r="Z1881" s="72">
        <v>1.9730000000000001</v>
      </c>
      <c r="AA1881" s="72">
        <v>0.161</v>
      </c>
      <c r="AB1881" s="4" t="s">
        <v>291</v>
      </c>
      <c r="AD1881" s="1">
        <f t="shared" si="29"/>
        <v>174.69400000000002</v>
      </c>
    </row>
    <row r="1882" spans="1:30" x14ac:dyDescent="0.3">
      <c r="A1882" s="65">
        <v>1881</v>
      </c>
      <c r="B1882" s="66" t="s">
        <v>323</v>
      </c>
      <c r="C1882" s="69" t="s">
        <v>149</v>
      </c>
      <c r="D1882" s="71"/>
      <c r="E1882" s="71">
        <v>116</v>
      </c>
      <c r="F1882" s="71">
        <v>2055</v>
      </c>
      <c r="G1882" s="72">
        <v>764.51400000000001</v>
      </c>
      <c r="H1882" s="72">
        <v>794.20699999999999</v>
      </c>
      <c r="I1882" s="72">
        <v>820.221</v>
      </c>
      <c r="J1882" s="72">
        <v>821.596</v>
      </c>
      <c r="K1882" s="72">
        <v>798.91499999999996</v>
      </c>
      <c r="L1882" s="72">
        <v>781.38499999999999</v>
      </c>
      <c r="M1882" s="72">
        <v>788.13900000000001</v>
      </c>
      <c r="N1882" s="72">
        <v>796.86500000000001</v>
      </c>
      <c r="O1882" s="72">
        <v>764.61099999999999</v>
      </c>
      <c r="P1882" s="72">
        <v>701.702</v>
      </c>
      <c r="Q1882" s="72">
        <v>597.30899999999997</v>
      </c>
      <c r="R1882" s="72">
        <v>630.83100000000002</v>
      </c>
      <c r="S1882" s="72">
        <v>642.26800000000003</v>
      </c>
      <c r="T1882" s="72">
        <v>438.19299999999998</v>
      </c>
      <c r="U1882" s="72">
        <v>513.63400000000001</v>
      </c>
      <c r="V1882" s="72">
        <v>145.114</v>
      </c>
      <c r="W1882" s="72">
        <v>129.09</v>
      </c>
      <c r="X1882" s="72">
        <v>60.566000000000003</v>
      </c>
      <c r="Y1882" s="72">
        <v>19.231000000000002</v>
      </c>
      <c r="Z1882" s="72">
        <v>2.5089999999999999</v>
      </c>
      <c r="AA1882" s="72">
        <v>0.25900000000000001</v>
      </c>
      <c r="AB1882" s="4" t="s">
        <v>291</v>
      </c>
      <c r="AD1882" s="1">
        <f t="shared" si="29"/>
        <v>211.65499999999997</v>
      </c>
    </row>
    <row r="1883" spans="1:30" x14ac:dyDescent="0.3">
      <c r="A1883" s="65">
        <v>1882</v>
      </c>
      <c r="B1883" s="66" t="s">
        <v>323</v>
      </c>
      <c r="C1883" s="69" t="s">
        <v>149</v>
      </c>
      <c r="D1883" s="71"/>
      <c r="E1883" s="71">
        <v>116</v>
      </c>
      <c r="F1883" s="71">
        <v>2060</v>
      </c>
      <c r="G1883" s="72">
        <v>738.52</v>
      </c>
      <c r="H1883" s="72">
        <v>761.92200000000003</v>
      </c>
      <c r="I1883" s="72">
        <v>790.971</v>
      </c>
      <c r="J1883" s="72">
        <v>808.81500000000005</v>
      </c>
      <c r="K1883" s="72">
        <v>801.62300000000005</v>
      </c>
      <c r="L1883" s="72">
        <v>778.31899999999996</v>
      </c>
      <c r="M1883" s="72">
        <v>763.21500000000003</v>
      </c>
      <c r="N1883" s="72">
        <v>771.80399999999997</v>
      </c>
      <c r="O1883" s="72">
        <v>780.904</v>
      </c>
      <c r="P1883" s="72">
        <v>748.73099999999999</v>
      </c>
      <c r="Q1883" s="72">
        <v>685.62900000000002</v>
      </c>
      <c r="R1883" s="72">
        <v>579.17200000000003</v>
      </c>
      <c r="S1883" s="72">
        <v>599.53099999999995</v>
      </c>
      <c r="T1883" s="72">
        <v>590.93700000000001</v>
      </c>
      <c r="U1883" s="72">
        <v>384.28899999999999</v>
      </c>
      <c r="V1883" s="72">
        <v>414.654</v>
      </c>
      <c r="W1883" s="72">
        <v>101.718</v>
      </c>
      <c r="X1883" s="72">
        <v>72.064999999999998</v>
      </c>
      <c r="Y1883" s="72">
        <v>24.146000000000001</v>
      </c>
      <c r="Z1883" s="72">
        <v>4.7009999999999996</v>
      </c>
      <c r="AA1883" s="72">
        <v>0.34499999999999997</v>
      </c>
      <c r="AB1883" s="4" t="s">
        <v>291</v>
      </c>
      <c r="AD1883" s="1">
        <f t="shared" si="29"/>
        <v>202.97500000000002</v>
      </c>
    </row>
    <row r="1884" spans="1:30" x14ac:dyDescent="0.3">
      <c r="A1884" s="65">
        <v>1883</v>
      </c>
      <c r="B1884" s="66" t="s">
        <v>323</v>
      </c>
      <c r="C1884" s="69" t="s">
        <v>149</v>
      </c>
      <c r="D1884" s="71"/>
      <c r="E1884" s="71">
        <v>116</v>
      </c>
      <c r="F1884" s="71">
        <v>2065</v>
      </c>
      <c r="G1884" s="72">
        <v>718.84100000000001</v>
      </c>
      <c r="H1884" s="72">
        <v>736.20799999999997</v>
      </c>
      <c r="I1884" s="72">
        <v>759.053</v>
      </c>
      <c r="J1884" s="72">
        <v>780.35900000000004</v>
      </c>
      <c r="K1884" s="72">
        <v>790.096</v>
      </c>
      <c r="L1884" s="72">
        <v>782.29899999999998</v>
      </c>
      <c r="M1884" s="72">
        <v>761.36300000000006</v>
      </c>
      <c r="N1884" s="72">
        <v>748.24300000000005</v>
      </c>
      <c r="O1884" s="72">
        <v>757.32500000000005</v>
      </c>
      <c r="P1884" s="72">
        <v>766.02099999999996</v>
      </c>
      <c r="Q1884" s="72">
        <v>733.11800000000005</v>
      </c>
      <c r="R1884" s="72">
        <v>666.75900000000001</v>
      </c>
      <c r="S1884" s="72">
        <v>552.73299999999995</v>
      </c>
      <c r="T1884" s="72">
        <v>555.45699999999999</v>
      </c>
      <c r="U1884" s="72">
        <v>523.92999999999995</v>
      </c>
      <c r="V1884" s="72">
        <v>315.11500000000001</v>
      </c>
      <c r="W1884" s="72">
        <v>297.77600000000001</v>
      </c>
      <c r="X1884" s="72">
        <v>58.566000000000003</v>
      </c>
      <c r="Y1884" s="72">
        <v>29.835000000000001</v>
      </c>
      <c r="Z1884" s="72">
        <v>6.1509999999999998</v>
      </c>
      <c r="AA1884" s="72">
        <v>0.64500000000000002</v>
      </c>
      <c r="AB1884" s="4" t="s">
        <v>291</v>
      </c>
      <c r="AD1884" s="1">
        <f t="shared" si="29"/>
        <v>392.97299999999996</v>
      </c>
    </row>
    <row r="1885" spans="1:30" x14ac:dyDescent="0.3">
      <c r="A1885" s="65">
        <v>1884</v>
      </c>
      <c r="B1885" s="66" t="s">
        <v>323</v>
      </c>
      <c r="C1885" s="69" t="s">
        <v>149</v>
      </c>
      <c r="D1885" s="71"/>
      <c r="E1885" s="71">
        <v>116</v>
      </c>
      <c r="F1885" s="71">
        <v>2070</v>
      </c>
      <c r="G1885" s="72">
        <v>701.18700000000001</v>
      </c>
      <c r="H1885" s="72">
        <v>716.77700000000004</v>
      </c>
      <c r="I1885" s="72">
        <v>733.65800000000002</v>
      </c>
      <c r="J1885" s="72">
        <v>749.20899999999995</v>
      </c>
      <c r="K1885" s="72">
        <v>762.91</v>
      </c>
      <c r="L1885" s="72">
        <v>772.08100000000002</v>
      </c>
      <c r="M1885" s="72">
        <v>766.48400000000004</v>
      </c>
      <c r="N1885" s="72">
        <v>747.495</v>
      </c>
      <c r="O1885" s="72">
        <v>735.12800000000004</v>
      </c>
      <c r="P1885" s="72">
        <v>743.95399999999995</v>
      </c>
      <c r="Q1885" s="72">
        <v>751.42700000000002</v>
      </c>
      <c r="R1885" s="72">
        <v>714.77</v>
      </c>
      <c r="S1885" s="72">
        <v>639.08900000000006</v>
      </c>
      <c r="T1885" s="72">
        <v>515.47</v>
      </c>
      <c r="U1885" s="72">
        <v>497.42</v>
      </c>
      <c r="V1885" s="72">
        <v>436.31599999999997</v>
      </c>
      <c r="W1885" s="72">
        <v>231.30699999999999</v>
      </c>
      <c r="X1885" s="72">
        <v>176.72399999999999</v>
      </c>
      <c r="Y1885" s="72">
        <v>25.172999999999998</v>
      </c>
      <c r="Z1885" s="72">
        <v>7.92</v>
      </c>
      <c r="AA1885" s="72">
        <v>0.89100000000000001</v>
      </c>
      <c r="AB1885" s="4" t="s">
        <v>291</v>
      </c>
      <c r="AD1885" s="1">
        <f t="shared" si="29"/>
        <v>442.01499999999999</v>
      </c>
    </row>
    <row r="1886" spans="1:30" x14ac:dyDescent="0.3">
      <c r="A1886" s="65">
        <v>1885</v>
      </c>
      <c r="B1886" s="66" t="s">
        <v>323</v>
      </c>
      <c r="C1886" s="69" t="s">
        <v>149</v>
      </c>
      <c r="D1886" s="71"/>
      <c r="E1886" s="71">
        <v>116</v>
      </c>
      <c r="F1886" s="71">
        <v>2075</v>
      </c>
      <c r="G1886" s="72">
        <v>679.59900000000005</v>
      </c>
      <c r="H1886" s="72">
        <v>699.33799999999997</v>
      </c>
      <c r="I1886" s="72">
        <v>714.49800000000005</v>
      </c>
      <c r="J1886" s="72">
        <v>724.53700000000003</v>
      </c>
      <c r="K1886" s="72">
        <v>732.99599999999998</v>
      </c>
      <c r="L1886" s="72">
        <v>746.22900000000004</v>
      </c>
      <c r="M1886" s="72">
        <v>757.45399999999995</v>
      </c>
      <c r="N1886" s="72">
        <v>753.62099999999998</v>
      </c>
      <c r="O1886" s="72">
        <v>735.423</v>
      </c>
      <c r="P1886" s="72">
        <v>723.11199999999997</v>
      </c>
      <c r="Q1886" s="72">
        <v>730.91600000000005</v>
      </c>
      <c r="R1886" s="72">
        <v>734.28099999999995</v>
      </c>
      <c r="S1886" s="72">
        <v>687.75900000000001</v>
      </c>
      <c r="T1886" s="72">
        <v>599.77</v>
      </c>
      <c r="U1886" s="72">
        <v>465.9</v>
      </c>
      <c r="V1886" s="72">
        <v>420.13799999999998</v>
      </c>
      <c r="W1886" s="72">
        <v>327.09300000000002</v>
      </c>
      <c r="X1886" s="72">
        <v>141.29900000000001</v>
      </c>
      <c r="Y1886" s="72">
        <v>78.757999999999996</v>
      </c>
      <c r="Z1886" s="72">
        <v>6.9569999999999999</v>
      </c>
      <c r="AA1886" s="72">
        <v>1.1870000000000001</v>
      </c>
      <c r="AB1886" s="4">
        <v>1.2569999999999999</v>
      </c>
      <c r="AD1886" s="1">
        <f t="shared" si="29"/>
        <v>556.55100000000004</v>
      </c>
    </row>
    <row r="1887" spans="1:30" x14ac:dyDescent="0.3">
      <c r="A1887" s="65">
        <v>1886</v>
      </c>
      <c r="B1887" s="66" t="s">
        <v>323</v>
      </c>
      <c r="C1887" s="69" t="s">
        <v>149</v>
      </c>
      <c r="D1887" s="71"/>
      <c r="E1887" s="71">
        <v>116</v>
      </c>
      <c r="F1887" s="71">
        <v>2080</v>
      </c>
      <c r="G1887" s="72">
        <v>655.96299999999997</v>
      </c>
      <c r="H1887" s="72">
        <v>677.95899999999995</v>
      </c>
      <c r="I1887" s="72">
        <v>697.31</v>
      </c>
      <c r="J1887" s="72">
        <v>706.08100000000002</v>
      </c>
      <c r="K1887" s="72">
        <v>709.524</v>
      </c>
      <c r="L1887" s="72">
        <v>717.61099999999999</v>
      </c>
      <c r="M1887" s="72">
        <v>732.81700000000001</v>
      </c>
      <c r="N1887" s="72">
        <v>745.673</v>
      </c>
      <c r="O1887" s="72">
        <v>742.50099999999998</v>
      </c>
      <c r="P1887" s="72">
        <v>724.43899999999996</v>
      </c>
      <c r="Q1887" s="72">
        <v>711.50599999999997</v>
      </c>
      <c r="R1887" s="72">
        <v>715.71900000000005</v>
      </c>
      <c r="S1887" s="72">
        <v>709.11099999999999</v>
      </c>
      <c r="T1887" s="72">
        <v>649.30499999999995</v>
      </c>
      <c r="U1887" s="72">
        <v>547.04899999999998</v>
      </c>
      <c r="V1887" s="72">
        <v>398.95400000000001</v>
      </c>
      <c r="W1887" s="72">
        <v>321.47399999999999</v>
      </c>
      <c r="X1887" s="72">
        <v>205.63800000000001</v>
      </c>
      <c r="Y1887" s="72">
        <v>65.31</v>
      </c>
      <c r="Z1887" s="72">
        <v>22.687999999999999</v>
      </c>
      <c r="AA1887" s="72">
        <v>1.1279999999999999</v>
      </c>
      <c r="AB1887" s="4">
        <v>1.1499999999999999</v>
      </c>
      <c r="AD1887" s="1">
        <f t="shared" si="29"/>
        <v>617.38800000000003</v>
      </c>
    </row>
    <row r="1888" spans="1:30" x14ac:dyDescent="0.3">
      <c r="A1888" s="65">
        <v>1887</v>
      </c>
      <c r="B1888" s="66" t="s">
        <v>323</v>
      </c>
      <c r="C1888" s="69" t="s">
        <v>149</v>
      </c>
      <c r="D1888" s="71"/>
      <c r="E1888" s="71">
        <v>116</v>
      </c>
      <c r="F1888" s="71">
        <v>2085</v>
      </c>
      <c r="G1888" s="72">
        <v>633.49900000000002</v>
      </c>
      <c r="H1888" s="72">
        <v>654.49400000000003</v>
      </c>
      <c r="I1888" s="72">
        <v>676.15</v>
      </c>
      <c r="J1888" s="72">
        <v>689.55200000000002</v>
      </c>
      <c r="K1888" s="72">
        <v>692.21199999999999</v>
      </c>
      <c r="L1888" s="72">
        <v>695.35599999999999</v>
      </c>
      <c r="M1888" s="72">
        <v>705.34799999999996</v>
      </c>
      <c r="N1888" s="72">
        <v>722.10599999999999</v>
      </c>
      <c r="O1888" s="72">
        <v>735.51199999999994</v>
      </c>
      <c r="P1888" s="72">
        <v>732.35199999999998</v>
      </c>
      <c r="Q1888" s="72">
        <v>713.79600000000005</v>
      </c>
      <c r="R1888" s="72">
        <v>697.97699999999998</v>
      </c>
      <c r="S1888" s="72">
        <v>693.36800000000005</v>
      </c>
      <c r="T1888" s="72">
        <v>673.04300000000001</v>
      </c>
      <c r="U1888" s="72">
        <v>597.19200000000001</v>
      </c>
      <c r="V1888" s="72">
        <v>474.65300000000002</v>
      </c>
      <c r="W1888" s="72">
        <v>311.45100000000002</v>
      </c>
      <c r="X1888" s="72">
        <v>208.11699999999999</v>
      </c>
      <c r="Y1888" s="72">
        <v>98.811999999999998</v>
      </c>
      <c r="Z1888" s="72">
        <v>19.706</v>
      </c>
      <c r="AA1888" s="72">
        <v>3.4180000000000001</v>
      </c>
      <c r="AB1888" s="4">
        <v>1.0289999999999999</v>
      </c>
      <c r="AD1888" s="1">
        <f t="shared" si="29"/>
        <v>642.53300000000002</v>
      </c>
    </row>
    <row r="1889" spans="1:30" x14ac:dyDescent="0.3">
      <c r="A1889" s="65">
        <v>1888</v>
      </c>
      <c r="B1889" s="66" t="s">
        <v>323</v>
      </c>
      <c r="C1889" s="69" t="s">
        <v>149</v>
      </c>
      <c r="D1889" s="71"/>
      <c r="E1889" s="71">
        <v>116</v>
      </c>
      <c r="F1889" s="71">
        <v>2090</v>
      </c>
      <c r="G1889" s="72">
        <v>614.08699999999999</v>
      </c>
      <c r="H1889" s="72">
        <v>632.18899999999996</v>
      </c>
      <c r="I1889" s="72">
        <v>652.88099999999997</v>
      </c>
      <c r="J1889" s="72">
        <v>669.04600000000005</v>
      </c>
      <c r="K1889" s="72">
        <v>676.80799999999999</v>
      </c>
      <c r="L1889" s="72">
        <v>679.21199999999999</v>
      </c>
      <c r="M1889" s="72">
        <v>684.17</v>
      </c>
      <c r="N1889" s="72">
        <v>695.66600000000005</v>
      </c>
      <c r="O1889" s="72">
        <v>712.96799999999996</v>
      </c>
      <c r="P1889" s="72">
        <v>726.3</v>
      </c>
      <c r="Q1889" s="72">
        <v>722.55600000000004</v>
      </c>
      <c r="R1889" s="72">
        <v>701.45799999999997</v>
      </c>
      <c r="S1889" s="72">
        <v>678.18299999999999</v>
      </c>
      <c r="T1889" s="72">
        <v>661.35900000000004</v>
      </c>
      <c r="U1889" s="72">
        <v>623.86300000000006</v>
      </c>
      <c r="V1889" s="72">
        <v>524.62400000000002</v>
      </c>
      <c r="W1889" s="72">
        <v>377.75</v>
      </c>
      <c r="X1889" s="72">
        <v>207.42699999999999</v>
      </c>
      <c r="Y1889" s="72">
        <v>103.881</v>
      </c>
      <c r="Z1889" s="72">
        <v>31.224</v>
      </c>
      <c r="AA1889" s="72">
        <v>3.44</v>
      </c>
      <c r="AB1889" s="4">
        <v>1.2929999999999999</v>
      </c>
      <c r="AD1889" s="1">
        <f t="shared" si="29"/>
        <v>725.0150000000001</v>
      </c>
    </row>
    <row r="1890" spans="1:30" x14ac:dyDescent="0.3">
      <c r="A1890" s="65">
        <v>1889</v>
      </c>
      <c r="B1890" s="66" t="s">
        <v>323</v>
      </c>
      <c r="C1890" s="69" t="s">
        <v>149</v>
      </c>
      <c r="D1890" s="71"/>
      <c r="E1890" s="71">
        <v>116</v>
      </c>
      <c r="F1890" s="71">
        <v>2095</v>
      </c>
      <c r="G1890" s="72">
        <v>597.04600000000005</v>
      </c>
      <c r="H1890" s="72">
        <v>612.92200000000003</v>
      </c>
      <c r="I1890" s="72">
        <v>630.76</v>
      </c>
      <c r="J1890" s="72">
        <v>646.40700000000004</v>
      </c>
      <c r="K1890" s="72">
        <v>657.40899999999999</v>
      </c>
      <c r="L1890" s="72">
        <v>664.947</v>
      </c>
      <c r="M1890" s="72">
        <v>669.02700000000004</v>
      </c>
      <c r="N1890" s="72">
        <v>675.41700000000003</v>
      </c>
      <c r="O1890" s="72">
        <v>687.47900000000004</v>
      </c>
      <c r="P1890" s="72">
        <v>704.72699999999998</v>
      </c>
      <c r="Q1890" s="72">
        <v>717.41899999999998</v>
      </c>
      <c r="R1890" s="72">
        <v>711.18799999999999</v>
      </c>
      <c r="S1890" s="72">
        <v>683.37199999999996</v>
      </c>
      <c r="T1890" s="72">
        <v>649.702</v>
      </c>
      <c r="U1890" s="72">
        <v>617.24199999999996</v>
      </c>
      <c r="V1890" s="72">
        <v>554.096</v>
      </c>
      <c r="W1890" s="72">
        <v>424.76499999999999</v>
      </c>
      <c r="X1890" s="72">
        <v>258.13299999999998</v>
      </c>
      <c r="Y1890" s="72">
        <v>107.22199999999999</v>
      </c>
      <c r="Z1890" s="72">
        <v>34.265000000000001</v>
      </c>
      <c r="AA1890" s="72">
        <v>5.335</v>
      </c>
      <c r="AB1890" s="4">
        <v>1.887</v>
      </c>
      <c r="AD1890" s="1">
        <f t="shared" si="29"/>
        <v>831.60699999999986</v>
      </c>
    </row>
    <row r="1891" spans="1:30" x14ac:dyDescent="0.3">
      <c r="A1891" s="65">
        <v>1890</v>
      </c>
      <c r="B1891" s="66" t="s">
        <v>323</v>
      </c>
      <c r="C1891" s="69" t="s">
        <v>149</v>
      </c>
      <c r="D1891" s="71"/>
      <c r="E1891" s="71">
        <v>116</v>
      </c>
      <c r="F1891" s="71">
        <v>2100</v>
      </c>
      <c r="G1891" s="72">
        <v>581.57799999999997</v>
      </c>
      <c r="H1891" s="72">
        <v>596.005</v>
      </c>
      <c r="I1891" s="72">
        <v>611.64800000000002</v>
      </c>
      <c r="J1891" s="72">
        <v>624.899</v>
      </c>
      <c r="K1891" s="72">
        <v>635.85799999999995</v>
      </c>
      <c r="L1891" s="72">
        <v>646.66200000000003</v>
      </c>
      <c r="M1891" s="72">
        <v>655.72400000000005</v>
      </c>
      <c r="N1891" s="72">
        <v>661.10900000000004</v>
      </c>
      <c r="O1891" s="72">
        <v>668.05799999999999</v>
      </c>
      <c r="P1891" s="72">
        <v>680.12699999999995</v>
      </c>
      <c r="Q1891" s="72">
        <v>696.78700000000003</v>
      </c>
      <c r="R1891" s="72">
        <v>707.08299999999997</v>
      </c>
      <c r="S1891" s="72">
        <v>694.43799999999999</v>
      </c>
      <c r="T1891" s="72">
        <v>657.12900000000002</v>
      </c>
      <c r="U1891" s="72">
        <v>609.92399999999998</v>
      </c>
      <c r="V1891" s="72">
        <v>553.40200000000004</v>
      </c>
      <c r="W1891" s="72">
        <v>455.38600000000002</v>
      </c>
      <c r="X1891" s="72">
        <v>296.89800000000002</v>
      </c>
      <c r="Y1891" s="72">
        <v>137.65700000000001</v>
      </c>
      <c r="Z1891" s="72">
        <v>36.765999999999998</v>
      </c>
      <c r="AA1891" s="72">
        <v>6.2869999999999999</v>
      </c>
      <c r="AB1891" s="4">
        <v>2.8809999999999998</v>
      </c>
      <c r="AD1891" s="1">
        <f t="shared" si="29"/>
        <v>935.87500000000011</v>
      </c>
    </row>
    <row r="1892" spans="1:30" x14ac:dyDescent="0.3">
      <c r="A1892" s="65">
        <v>1891</v>
      </c>
      <c r="B1892" s="66" t="s">
        <v>323</v>
      </c>
      <c r="C1892" s="69" t="s">
        <v>150</v>
      </c>
      <c r="D1892" s="71"/>
      <c r="E1892" s="71">
        <v>360</v>
      </c>
      <c r="F1892" s="71">
        <v>2015</v>
      </c>
      <c r="G1892" s="72">
        <v>12557.539000000001</v>
      </c>
      <c r="H1892" s="72">
        <v>12067.851000000001</v>
      </c>
      <c r="I1892" s="72">
        <v>12189.938</v>
      </c>
      <c r="J1892" s="72">
        <v>11580.009</v>
      </c>
      <c r="K1892" s="72">
        <v>11135.686</v>
      </c>
      <c r="L1892" s="72">
        <v>10752.882</v>
      </c>
      <c r="M1892" s="72">
        <v>10489.509</v>
      </c>
      <c r="N1892" s="72">
        <v>9796.0249999999996</v>
      </c>
      <c r="O1892" s="72">
        <v>9177.402</v>
      </c>
      <c r="P1892" s="72">
        <v>8130.4650000000001</v>
      </c>
      <c r="Q1892" s="72">
        <v>6774.6869999999999</v>
      </c>
      <c r="R1892" s="72">
        <v>5542.4939999999997</v>
      </c>
      <c r="S1892" s="72">
        <v>3998.3530000000001</v>
      </c>
      <c r="T1892" s="72">
        <v>2469.2849999999999</v>
      </c>
      <c r="U1892" s="72">
        <v>1706.7159999999999</v>
      </c>
      <c r="V1892" s="72">
        <v>1014.787</v>
      </c>
      <c r="W1892" s="72">
        <v>439.39299999999997</v>
      </c>
      <c r="X1892" s="72">
        <v>180.07499999999999</v>
      </c>
      <c r="Y1892" s="72">
        <v>32.506999999999998</v>
      </c>
      <c r="Z1892" s="72">
        <v>3.1669999999999998</v>
      </c>
      <c r="AA1892" s="72">
        <v>0.19500000000000001</v>
      </c>
      <c r="AB1892" s="4" t="s">
        <v>291</v>
      </c>
      <c r="AD1892" s="1">
        <f t="shared" si="29"/>
        <v>655.33699999999999</v>
      </c>
    </row>
    <row r="1893" spans="1:30" x14ac:dyDescent="0.3">
      <c r="A1893" s="65">
        <v>1892</v>
      </c>
      <c r="B1893" s="66" t="s">
        <v>323</v>
      </c>
      <c r="C1893" s="69" t="s">
        <v>150</v>
      </c>
      <c r="D1893" s="71"/>
      <c r="E1893" s="71">
        <v>360</v>
      </c>
      <c r="F1893" s="71">
        <v>2020</v>
      </c>
      <c r="G1893" s="72">
        <v>12159.18</v>
      </c>
      <c r="H1893" s="72">
        <v>12487.519</v>
      </c>
      <c r="I1893" s="72">
        <v>12024.328</v>
      </c>
      <c r="J1893" s="72">
        <v>12095.808000000001</v>
      </c>
      <c r="K1893" s="72">
        <v>11413.523999999999</v>
      </c>
      <c r="L1893" s="72">
        <v>10960.826999999999</v>
      </c>
      <c r="M1893" s="72">
        <v>10592.465</v>
      </c>
      <c r="N1893" s="72">
        <v>10324.939</v>
      </c>
      <c r="O1893" s="72">
        <v>9608.7749999999996</v>
      </c>
      <c r="P1893" s="72">
        <v>8934.6790000000001</v>
      </c>
      <c r="Q1893" s="72">
        <v>7806.8680000000004</v>
      </c>
      <c r="R1893" s="72">
        <v>6359.9629999999997</v>
      </c>
      <c r="S1893" s="72">
        <v>4993.4359999999997</v>
      </c>
      <c r="T1893" s="72">
        <v>3374.6689999999999</v>
      </c>
      <c r="U1893" s="72">
        <v>1899.7670000000001</v>
      </c>
      <c r="V1893" s="72">
        <v>1134.239</v>
      </c>
      <c r="W1893" s="72">
        <v>536.87800000000004</v>
      </c>
      <c r="X1893" s="72">
        <v>166.209</v>
      </c>
      <c r="Y1893" s="72">
        <v>42.494</v>
      </c>
      <c r="Z1893" s="72">
        <v>4.2539999999999996</v>
      </c>
      <c r="AA1893" s="72">
        <v>0.23599999999999999</v>
      </c>
      <c r="AB1893" s="4" t="s">
        <v>291</v>
      </c>
      <c r="AD1893" s="1">
        <f t="shared" si="29"/>
        <v>750.07100000000003</v>
      </c>
    </row>
    <row r="1894" spans="1:30" x14ac:dyDescent="0.3">
      <c r="A1894" s="65">
        <v>1893</v>
      </c>
      <c r="B1894" s="66" t="s">
        <v>323</v>
      </c>
      <c r="C1894" s="69" t="s">
        <v>150</v>
      </c>
      <c r="D1894" s="71"/>
      <c r="E1894" s="71">
        <v>360</v>
      </c>
      <c r="F1894" s="71">
        <v>2025</v>
      </c>
      <c r="G1894" s="72">
        <v>11813.294</v>
      </c>
      <c r="H1894" s="72">
        <v>12099.021000000001</v>
      </c>
      <c r="I1894" s="72">
        <v>12447.32</v>
      </c>
      <c r="J1894" s="72">
        <v>11941.28</v>
      </c>
      <c r="K1894" s="72">
        <v>11943.16</v>
      </c>
      <c r="L1894" s="72">
        <v>11253.277</v>
      </c>
      <c r="M1894" s="72">
        <v>10812.249</v>
      </c>
      <c r="N1894" s="72">
        <v>10438.662</v>
      </c>
      <c r="O1894" s="72">
        <v>10140.645</v>
      </c>
      <c r="P1894" s="72">
        <v>9368.0349999999999</v>
      </c>
      <c r="Q1894" s="72">
        <v>8594.4760000000006</v>
      </c>
      <c r="R1894" s="72">
        <v>7346.4449999999997</v>
      </c>
      <c r="S1894" s="72">
        <v>5750.1679999999997</v>
      </c>
      <c r="T1894" s="72">
        <v>4236.3770000000004</v>
      </c>
      <c r="U1894" s="72">
        <v>2615.2220000000002</v>
      </c>
      <c r="V1894" s="72">
        <v>1275.5519999999999</v>
      </c>
      <c r="W1894" s="72">
        <v>609.32500000000005</v>
      </c>
      <c r="X1894" s="72">
        <v>207.423</v>
      </c>
      <c r="Y1894" s="72">
        <v>40.371000000000002</v>
      </c>
      <c r="Z1894" s="72">
        <v>5.7610000000000001</v>
      </c>
      <c r="AA1894" s="72">
        <v>0.32400000000000001</v>
      </c>
      <c r="AB1894" s="4" t="s">
        <v>291</v>
      </c>
      <c r="AD1894" s="1">
        <f t="shared" si="29"/>
        <v>863.20399999999995</v>
      </c>
    </row>
    <row r="1895" spans="1:30" x14ac:dyDescent="0.3">
      <c r="A1895" s="65">
        <v>1894</v>
      </c>
      <c r="B1895" s="66" t="s">
        <v>323</v>
      </c>
      <c r="C1895" s="69" t="s">
        <v>150</v>
      </c>
      <c r="D1895" s="71"/>
      <c r="E1895" s="71">
        <v>360</v>
      </c>
      <c r="F1895" s="71">
        <v>2030</v>
      </c>
      <c r="G1895" s="72">
        <v>11561.596</v>
      </c>
      <c r="H1895" s="72">
        <v>11759.662</v>
      </c>
      <c r="I1895" s="72">
        <v>12062.508</v>
      </c>
      <c r="J1895" s="72">
        <v>12366.125</v>
      </c>
      <c r="K1895" s="72">
        <v>11795.116</v>
      </c>
      <c r="L1895" s="72">
        <v>11783.905000000001</v>
      </c>
      <c r="M1895" s="72">
        <v>11107.081</v>
      </c>
      <c r="N1895" s="72">
        <v>10661.677</v>
      </c>
      <c r="O1895" s="72">
        <v>10259.788</v>
      </c>
      <c r="P1895" s="72">
        <v>9897.2430000000004</v>
      </c>
      <c r="Q1895" s="72">
        <v>9024.2639999999992</v>
      </c>
      <c r="R1895" s="72">
        <v>8104.1610000000001</v>
      </c>
      <c r="S1895" s="72">
        <v>6663.58</v>
      </c>
      <c r="T1895" s="72">
        <v>4901.6319999999996</v>
      </c>
      <c r="U1895" s="72">
        <v>3305.1329999999998</v>
      </c>
      <c r="V1895" s="72">
        <v>1773.2349999999999</v>
      </c>
      <c r="W1895" s="72">
        <v>695.05499999999995</v>
      </c>
      <c r="X1895" s="72">
        <v>240.166</v>
      </c>
      <c r="Y1895" s="72">
        <v>51.767000000000003</v>
      </c>
      <c r="Z1895" s="72">
        <v>5.6529999999999996</v>
      </c>
      <c r="AA1895" s="72">
        <v>0.45100000000000001</v>
      </c>
      <c r="AB1895" s="4" t="s">
        <v>291</v>
      </c>
      <c r="AD1895" s="1">
        <f t="shared" si="29"/>
        <v>993.0920000000001</v>
      </c>
    </row>
    <row r="1896" spans="1:30" x14ac:dyDescent="0.3">
      <c r="A1896" s="65">
        <v>1895</v>
      </c>
      <c r="B1896" s="66" t="s">
        <v>323</v>
      </c>
      <c r="C1896" s="69" t="s">
        <v>150</v>
      </c>
      <c r="D1896" s="71"/>
      <c r="E1896" s="71">
        <v>360</v>
      </c>
      <c r="F1896" s="71">
        <v>2035</v>
      </c>
      <c r="G1896" s="72">
        <v>11400.04</v>
      </c>
      <c r="H1896" s="72">
        <v>11513.184999999999</v>
      </c>
      <c r="I1896" s="72">
        <v>11726.323</v>
      </c>
      <c r="J1896" s="72">
        <v>11985.708000000001</v>
      </c>
      <c r="K1896" s="72">
        <v>12222.171</v>
      </c>
      <c r="L1896" s="72">
        <v>11642.004000000001</v>
      </c>
      <c r="M1896" s="72">
        <v>11637.914000000001</v>
      </c>
      <c r="N1896" s="72">
        <v>10958.644</v>
      </c>
      <c r="O1896" s="72">
        <v>10486.388000000001</v>
      </c>
      <c r="P1896" s="72">
        <v>10023.037</v>
      </c>
      <c r="Q1896" s="72">
        <v>9546.9770000000008</v>
      </c>
      <c r="R1896" s="72">
        <v>8525.7289999999994</v>
      </c>
      <c r="S1896" s="72">
        <v>7373.4219999999996</v>
      </c>
      <c r="T1896" s="72">
        <v>5706.2879999999996</v>
      </c>
      <c r="U1896" s="72">
        <v>3848.8069999999998</v>
      </c>
      <c r="V1896" s="72">
        <v>2262.123</v>
      </c>
      <c r="W1896" s="72">
        <v>979.75099999999998</v>
      </c>
      <c r="X1896" s="72">
        <v>279.20299999999997</v>
      </c>
      <c r="Y1896" s="72">
        <v>61.481999999999999</v>
      </c>
      <c r="Z1896" s="72">
        <v>7.47</v>
      </c>
      <c r="AA1896" s="72">
        <v>0.46400000000000002</v>
      </c>
      <c r="AB1896" s="4" t="s">
        <v>291</v>
      </c>
      <c r="AD1896" s="1">
        <f t="shared" si="29"/>
        <v>1328.37</v>
      </c>
    </row>
    <row r="1897" spans="1:30" x14ac:dyDescent="0.3">
      <c r="A1897" s="65">
        <v>1896</v>
      </c>
      <c r="B1897" s="66" t="s">
        <v>323</v>
      </c>
      <c r="C1897" s="69" t="s">
        <v>150</v>
      </c>
      <c r="D1897" s="71"/>
      <c r="E1897" s="71">
        <v>360</v>
      </c>
      <c r="F1897" s="71">
        <v>2040</v>
      </c>
      <c r="G1897" s="72">
        <v>11229.094999999999</v>
      </c>
      <c r="H1897" s="72">
        <v>11356.394</v>
      </c>
      <c r="I1897" s="72">
        <v>11482.695</v>
      </c>
      <c r="J1897" s="72">
        <v>11653.573</v>
      </c>
      <c r="K1897" s="72">
        <v>11849.072</v>
      </c>
      <c r="L1897" s="72">
        <v>12071.063</v>
      </c>
      <c r="M1897" s="72">
        <v>11502.199000000001</v>
      </c>
      <c r="N1897" s="72">
        <v>11490.029</v>
      </c>
      <c r="O1897" s="72">
        <v>10786.439</v>
      </c>
      <c r="P1897" s="72">
        <v>10254.703</v>
      </c>
      <c r="Q1897" s="72">
        <v>9681.4750000000004</v>
      </c>
      <c r="R1897" s="72">
        <v>9037.51</v>
      </c>
      <c r="S1897" s="72">
        <v>7781.24</v>
      </c>
      <c r="T1897" s="72">
        <v>6343.652</v>
      </c>
      <c r="U1897" s="72">
        <v>4510.21</v>
      </c>
      <c r="V1897" s="72">
        <v>2659.473</v>
      </c>
      <c r="W1897" s="72">
        <v>1267.4770000000001</v>
      </c>
      <c r="X1897" s="72">
        <v>401.27600000000001</v>
      </c>
      <c r="Y1897" s="72">
        <v>73.355000000000004</v>
      </c>
      <c r="Z1897" s="72">
        <v>9.1479999999999997</v>
      </c>
      <c r="AA1897" s="72">
        <v>0.61899999999999999</v>
      </c>
      <c r="AB1897" s="4" t="s">
        <v>291</v>
      </c>
      <c r="AD1897" s="1">
        <f t="shared" si="29"/>
        <v>1751.875</v>
      </c>
    </row>
    <row r="1898" spans="1:30" x14ac:dyDescent="0.3">
      <c r="A1898" s="65">
        <v>1897</v>
      </c>
      <c r="B1898" s="66" t="s">
        <v>323</v>
      </c>
      <c r="C1898" s="69" t="s">
        <v>150</v>
      </c>
      <c r="D1898" s="71"/>
      <c r="E1898" s="71">
        <v>360</v>
      </c>
      <c r="F1898" s="71">
        <v>2045</v>
      </c>
      <c r="G1898" s="72">
        <v>10969.636</v>
      </c>
      <c r="H1898" s="72">
        <v>11187.985000000001</v>
      </c>
      <c r="I1898" s="72">
        <v>11327.357</v>
      </c>
      <c r="J1898" s="72">
        <v>11412.074000000001</v>
      </c>
      <c r="K1898" s="72">
        <v>11520.998</v>
      </c>
      <c r="L1898" s="72">
        <v>11702.659</v>
      </c>
      <c r="M1898" s="72">
        <v>11929.805</v>
      </c>
      <c r="N1898" s="72">
        <v>11358.18</v>
      </c>
      <c r="O1898" s="72">
        <v>11315.156999999999</v>
      </c>
      <c r="P1898" s="72">
        <v>10556.641</v>
      </c>
      <c r="Q1898" s="72">
        <v>9919.2129999999997</v>
      </c>
      <c r="R1898" s="72">
        <v>9187.8680000000004</v>
      </c>
      <c r="S1898" s="72">
        <v>8287.1740000000009</v>
      </c>
      <c r="T1898" s="72">
        <v>6746.4920000000002</v>
      </c>
      <c r="U1898" s="72">
        <v>5072.1660000000002</v>
      </c>
      <c r="V1898" s="72">
        <v>3168.3829999999998</v>
      </c>
      <c r="W1898" s="72">
        <v>1523.883</v>
      </c>
      <c r="X1898" s="72">
        <v>533.86099999999999</v>
      </c>
      <c r="Y1898" s="72">
        <v>108.858</v>
      </c>
      <c r="Z1898" s="72">
        <v>11.256</v>
      </c>
      <c r="AA1898" s="72">
        <v>0.77300000000000002</v>
      </c>
      <c r="AB1898" s="4" t="s">
        <v>291</v>
      </c>
      <c r="AD1898" s="1">
        <f t="shared" si="29"/>
        <v>2178.6310000000003</v>
      </c>
    </row>
    <row r="1899" spans="1:30" x14ac:dyDescent="0.3">
      <c r="A1899" s="65">
        <v>1898</v>
      </c>
      <c r="B1899" s="66" t="s">
        <v>323</v>
      </c>
      <c r="C1899" s="69" t="s">
        <v>150</v>
      </c>
      <c r="D1899" s="71"/>
      <c r="E1899" s="71">
        <v>360</v>
      </c>
      <c r="F1899" s="71">
        <v>2050</v>
      </c>
      <c r="G1899" s="72">
        <v>10656.492</v>
      </c>
      <c r="H1899" s="72">
        <v>10931.123</v>
      </c>
      <c r="I1899" s="72">
        <v>11160.388999999999</v>
      </c>
      <c r="J1899" s="72">
        <v>11258.553</v>
      </c>
      <c r="K1899" s="72">
        <v>11282.934999999999</v>
      </c>
      <c r="L1899" s="72">
        <v>11378.960999999999</v>
      </c>
      <c r="M1899" s="72">
        <v>11566.355</v>
      </c>
      <c r="N1899" s="72">
        <v>11784.538</v>
      </c>
      <c r="O1899" s="72">
        <v>11189.714</v>
      </c>
      <c r="P1899" s="72">
        <v>11083.311</v>
      </c>
      <c r="Q1899" s="72">
        <v>10225.496999999999</v>
      </c>
      <c r="R1899" s="72">
        <v>9436.5580000000009</v>
      </c>
      <c r="S1899" s="72">
        <v>8462.7860000000001</v>
      </c>
      <c r="T1899" s="72">
        <v>7238.5309999999999</v>
      </c>
      <c r="U1899" s="72">
        <v>5453.9549999999999</v>
      </c>
      <c r="V1899" s="72">
        <v>3620.0549999999998</v>
      </c>
      <c r="W1899" s="72">
        <v>1855.221</v>
      </c>
      <c r="X1899" s="72">
        <v>659.65700000000004</v>
      </c>
      <c r="Y1899" s="72">
        <v>149.49600000000001</v>
      </c>
      <c r="Z1899" s="72">
        <v>17.231999999999999</v>
      </c>
      <c r="AA1899" s="72">
        <v>0.96699999999999997</v>
      </c>
      <c r="AB1899" s="4" t="s">
        <v>291</v>
      </c>
      <c r="AD1899" s="1">
        <f t="shared" si="29"/>
        <v>2682.5730000000003</v>
      </c>
    </row>
    <row r="1900" spans="1:30" x14ac:dyDescent="0.3">
      <c r="A1900" s="65">
        <v>1899</v>
      </c>
      <c r="B1900" s="66" t="s">
        <v>323</v>
      </c>
      <c r="C1900" s="69" t="s">
        <v>150</v>
      </c>
      <c r="D1900" s="71"/>
      <c r="E1900" s="71">
        <v>360</v>
      </c>
      <c r="F1900" s="71">
        <v>2055</v>
      </c>
      <c r="G1900" s="72">
        <v>10326.596</v>
      </c>
      <c r="H1900" s="72">
        <v>10621.198</v>
      </c>
      <c r="I1900" s="72">
        <v>10905.45</v>
      </c>
      <c r="J1900" s="72">
        <v>11095.342000000001</v>
      </c>
      <c r="K1900" s="72">
        <v>11135.923000000001</v>
      </c>
      <c r="L1900" s="72">
        <v>11148.058000000001</v>
      </c>
      <c r="M1900" s="72">
        <v>11249.891</v>
      </c>
      <c r="N1900" s="72">
        <v>11429.402</v>
      </c>
      <c r="O1900" s="72">
        <v>11617.129000000001</v>
      </c>
      <c r="P1900" s="72">
        <v>10970.084999999999</v>
      </c>
      <c r="Q1900" s="72">
        <v>10752.031999999999</v>
      </c>
      <c r="R1900" s="72">
        <v>9752.8019999999997</v>
      </c>
      <c r="S1900" s="72">
        <v>8731.5259999999998</v>
      </c>
      <c r="T1900" s="72">
        <v>7447.0460000000003</v>
      </c>
      <c r="U1900" s="72">
        <v>5917.1019999999999</v>
      </c>
      <c r="V1900" s="72">
        <v>3955.5169999999998</v>
      </c>
      <c r="W1900" s="72">
        <v>2167.0529999999999</v>
      </c>
      <c r="X1900" s="72">
        <v>826.09199999999998</v>
      </c>
      <c r="Y1900" s="72">
        <v>190.958</v>
      </c>
      <c r="Z1900" s="72">
        <v>24.47</v>
      </c>
      <c r="AA1900" s="72">
        <v>1.4910000000000001</v>
      </c>
      <c r="AB1900" s="4">
        <v>8.4000000000000005E-2</v>
      </c>
      <c r="AD1900" s="1">
        <f t="shared" si="29"/>
        <v>3210.1479999999997</v>
      </c>
    </row>
    <row r="1901" spans="1:30" x14ac:dyDescent="0.3">
      <c r="A1901" s="65">
        <v>1900</v>
      </c>
      <c r="B1901" s="66" t="s">
        <v>323</v>
      </c>
      <c r="C1901" s="69" t="s">
        <v>150</v>
      </c>
      <c r="D1901" s="71"/>
      <c r="E1901" s="71">
        <v>360</v>
      </c>
      <c r="F1901" s="71">
        <v>2060</v>
      </c>
      <c r="G1901" s="72">
        <v>10035.197</v>
      </c>
      <c r="H1901" s="72">
        <v>10294.445</v>
      </c>
      <c r="I1901" s="72">
        <v>10597.587</v>
      </c>
      <c r="J1901" s="72">
        <v>10844.343999999999</v>
      </c>
      <c r="K1901" s="72">
        <v>10979.201999999999</v>
      </c>
      <c r="L1901" s="72">
        <v>11007.744000000001</v>
      </c>
      <c r="M1901" s="72">
        <v>11025.536</v>
      </c>
      <c r="N1901" s="72">
        <v>11120.973</v>
      </c>
      <c r="O1901" s="72">
        <v>11272.888999999999</v>
      </c>
      <c r="P1901" s="72">
        <v>11399.924999999999</v>
      </c>
      <c r="Q1901" s="72">
        <v>10657.612999999999</v>
      </c>
      <c r="R1901" s="72">
        <v>10280.588</v>
      </c>
      <c r="S1901" s="72">
        <v>9063.8889999999992</v>
      </c>
      <c r="T1901" s="72">
        <v>7738.5020000000004</v>
      </c>
      <c r="U1901" s="72">
        <v>6152.7089999999998</v>
      </c>
      <c r="V1901" s="72">
        <v>4358.3159999999998</v>
      </c>
      <c r="W1901" s="72">
        <v>2419.1329999999998</v>
      </c>
      <c r="X1901" s="72">
        <v>992.05499999999995</v>
      </c>
      <c r="Y1901" s="72">
        <v>247.15899999999999</v>
      </c>
      <c r="Z1901" s="72">
        <v>32.332999999999998</v>
      </c>
      <c r="AA1901" s="72">
        <v>2.1709999999999998</v>
      </c>
      <c r="AB1901" s="4">
        <v>6.3E-2</v>
      </c>
      <c r="AD1901" s="1">
        <f t="shared" si="29"/>
        <v>3692.9139999999998</v>
      </c>
    </row>
    <row r="1902" spans="1:30" x14ac:dyDescent="0.3">
      <c r="A1902" s="65">
        <v>1901</v>
      </c>
      <c r="B1902" s="66" t="s">
        <v>323</v>
      </c>
      <c r="C1902" s="69" t="s">
        <v>150</v>
      </c>
      <c r="D1902" s="71"/>
      <c r="E1902" s="71">
        <v>360</v>
      </c>
      <c r="F1902" s="71">
        <v>2065</v>
      </c>
      <c r="G1902" s="72">
        <v>9787.8520000000008</v>
      </c>
      <c r="H1902" s="72">
        <v>10005.888999999999</v>
      </c>
      <c r="I1902" s="72">
        <v>10272.751</v>
      </c>
      <c r="J1902" s="72">
        <v>10540.484</v>
      </c>
      <c r="K1902" s="72">
        <v>10735.169</v>
      </c>
      <c r="L1902" s="72">
        <v>10857.712</v>
      </c>
      <c r="M1902" s="72">
        <v>10891.374</v>
      </c>
      <c r="N1902" s="72">
        <v>10903.675999999999</v>
      </c>
      <c r="O1902" s="72">
        <v>10974.82</v>
      </c>
      <c r="P1902" s="72">
        <v>11071.825999999999</v>
      </c>
      <c r="Q1902" s="72">
        <v>11091.778</v>
      </c>
      <c r="R1902" s="72">
        <v>10215.097</v>
      </c>
      <c r="S1902" s="72">
        <v>9595.518</v>
      </c>
      <c r="T1902" s="72">
        <v>8089.1350000000002</v>
      </c>
      <c r="U1902" s="72">
        <v>6460.527</v>
      </c>
      <c r="V1902" s="72">
        <v>4601.4799999999996</v>
      </c>
      <c r="W1902" s="72">
        <v>2723.0859999999998</v>
      </c>
      <c r="X1902" s="72">
        <v>1138.9280000000001</v>
      </c>
      <c r="Y1902" s="72">
        <v>307.08100000000002</v>
      </c>
      <c r="Z1902" s="72">
        <v>43.378999999999998</v>
      </c>
      <c r="AA1902" s="72">
        <v>2.9529999999999998</v>
      </c>
      <c r="AB1902" s="4">
        <v>3.3000000000000002E-2</v>
      </c>
      <c r="AD1902" s="1">
        <f t="shared" si="29"/>
        <v>4215.4600000000009</v>
      </c>
    </row>
    <row r="1903" spans="1:30" x14ac:dyDescent="0.3">
      <c r="A1903" s="65">
        <v>1902</v>
      </c>
      <c r="B1903" s="66" t="s">
        <v>323</v>
      </c>
      <c r="C1903" s="69" t="s">
        <v>150</v>
      </c>
      <c r="D1903" s="71"/>
      <c r="E1903" s="71">
        <v>360</v>
      </c>
      <c r="F1903" s="71">
        <v>2070</v>
      </c>
      <c r="G1903" s="72">
        <v>9576.4930000000004</v>
      </c>
      <c r="H1903" s="72">
        <v>9761.1029999999992</v>
      </c>
      <c r="I1903" s="72">
        <v>9985.9940000000006</v>
      </c>
      <c r="J1903" s="72">
        <v>10219.715</v>
      </c>
      <c r="K1903" s="72">
        <v>10438.41</v>
      </c>
      <c r="L1903" s="72">
        <v>10621.028</v>
      </c>
      <c r="M1903" s="72">
        <v>10747.491</v>
      </c>
      <c r="N1903" s="72">
        <v>10776.023999999999</v>
      </c>
      <c r="O1903" s="72">
        <v>10766.796</v>
      </c>
      <c r="P1903" s="72">
        <v>10789.031999999999</v>
      </c>
      <c r="Q1903" s="72">
        <v>10788.63</v>
      </c>
      <c r="R1903" s="72">
        <v>10658.074000000001</v>
      </c>
      <c r="S1903" s="72">
        <v>9576.0509999999995</v>
      </c>
      <c r="T1903" s="72">
        <v>8624.61</v>
      </c>
      <c r="U1903" s="72">
        <v>6825.8990000000003</v>
      </c>
      <c r="V1903" s="72">
        <v>4908.7439999999997</v>
      </c>
      <c r="W1903" s="72">
        <v>2940.5169999999998</v>
      </c>
      <c r="X1903" s="72">
        <v>1321.377</v>
      </c>
      <c r="Y1903" s="72">
        <v>366.06200000000001</v>
      </c>
      <c r="Z1903" s="72">
        <v>56.167000000000002</v>
      </c>
      <c r="AA1903" s="72">
        <v>4.0860000000000003</v>
      </c>
      <c r="AB1903" s="4">
        <v>2.3E-2</v>
      </c>
      <c r="AD1903" s="1">
        <f t="shared" si="29"/>
        <v>4688.2320000000009</v>
      </c>
    </row>
    <row r="1904" spans="1:30" x14ac:dyDescent="0.3">
      <c r="A1904" s="65">
        <v>1903</v>
      </c>
      <c r="B1904" s="66" t="s">
        <v>323</v>
      </c>
      <c r="C1904" s="69" t="s">
        <v>150</v>
      </c>
      <c r="D1904" s="71"/>
      <c r="E1904" s="71">
        <v>360</v>
      </c>
      <c r="F1904" s="71">
        <v>2075</v>
      </c>
      <c r="G1904" s="72">
        <v>9343.2289999999994</v>
      </c>
      <c r="H1904" s="72">
        <v>9552.1589999999997</v>
      </c>
      <c r="I1904" s="72">
        <v>9742.89</v>
      </c>
      <c r="J1904" s="72">
        <v>9936.7489999999998</v>
      </c>
      <c r="K1904" s="72">
        <v>10124.888000000001</v>
      </c>
      <c r="L1904" s="72">
        <v>10331.905000000001</v>
      </c>
      <c r="M1904" s="72">
        <v>10517.748</v>
      </c>
      <c r="N1904" s="72">
        <v>10638.851000000001</v>
      </c>
      <c r="O1904" s="72">
        <v>10647.477000000001</v>
      </c>
      <c r="P1904" s="72">
        <v>10594.526</v>
      </c>
      <c r="Q1904" s="72">
        <v>10528.895</v>
      </c>
      <c r="R1904" s="72">
        <v>10392.642</v>
      </c>
      <c r="S1904" s="72">
        <v>10034.519</v>
      </c>
      <c r="T1904" s="72">
        <v>8667.1949999999997</v>
      </c>
      <c r="U1904" s="72">
        <v>7354.9629999999997</v>
      </c>
      <c r="V1904" s="72">
        <v>5268.65</v>
      </c>
      <c r="W1904" s="72">
        <v>3208.7080000000001</v>
      </c>
      <c r="X1904" s="72">
        <v>1471.5229999999999</v>
      </c>
      <c r="Y1904" s="72">
        <v>441.59100000000001</v>
      </c>
      <c r="Z1904" s="72">
        <v>69.954999999999998</v>
      </c>
      <c r="AA1904" s="72">
        <v>5.4950000000000001</v>
      </c>
      <c r="AB1904" s="4">
        <v>2.1000000000000001E-2</v>
      </c>
      <c r="AD1904" s="1">
        <f t="shared" si="29"/>
        <v>5197.2929999999997</v>
      </c>
    </row>
    <row r="1905" spans="1:30" x14ac:dyDescent="0.3">
      <c r="A1905" s="65">
        <v>1904</v>
      </c>
      <c r="B1905" s="66" t="s">
        <v>323</v>
      </c>
      <c r="C1905" s="69" t="s">
        <v>150</v>
      </c>
      <c r="D1905" s="71"/>
      <c r="E1905" s="71">
        <v>360</v>
      </c>
      <c r="F1905" s="71">
        <v>2080</v>
      </c>
      <c r="G1905" s="72">
        <v>9103.3389999999999</v>
      </c>
      <c r="H1905" s="72">
        <v>9321.0930000000008</v>
      </c>
      <c r="I1905" s="72">
        <v>9535.4419999999991</v>
      </c>
      <c r="J1905" s="72">
        <v>9697.2739999999994</v>
      </c>
      <c r="K1905" s="72">
        <v>9848.7569999999996</v>
      </c>
      <c r="L1905" s="72">
        <v>10025.950000000001</v>
      </c>
      <c r="M1905" s="72">
        <v>10235.748</v>
      </c>
      <c r="N1905" s="72">
        <v>10416.348</v>
      </c>
      <c r="O1905" s="72">
        <v>10518.592000000001</v>
      </c>
      <c r="P1905" s="72">
        <v>10487.002</v>
      </c>
      <c r="Q1905" s="72">
        <v>10354.374</v>
      </c>
      <c r="R1905" s="72">
        <v>10166.655000000001</v>
      </c>
      <c r="S1905" s="72">
        <v>9824.5499999999993</v>
      </c>
      <c r="T1905" s="72">
        <v>9142.4950000000008</v>
      </c>
      <c r="U1905" s="72">
        <v>7465.8289999999997</v>
      </c>
      <c r="V1905" s="72">
        <v>5763.2690000000002</v>
      </c>
      <c r="W1905" s="72">
        <v>3520.3809999999999</v>
      </c>
      <c r="X1905" s="72">
        <v>1655.02</v>
      </c>
      <c r="Y1905" s="72">
        <v>511.25099999999998</v>
      </c>
      <c r="Z1905" s="72">
        <v>88.239000000000004</v>
      </c>
      <c r="AA1905" s="72">
        <v>7.133</v>
      </c>
      <c r="AB1905" s="4">
        <v>3.4000000000000002E-2</v>
      </c>
      <c r="AD1905" s="1">
        <f t="shared" si="29"/>
        <v>5782.0579999999991</v>
      </c>
    </row>
    <row r="1906" spans="1:30" x14ac:dyDescent="0.3">
      <c r="A1906" s="65">
        <v>1905</v>
      </c>
      <c r="B1906" s="66" t="s">
        <v>323</v>
      </c>
      <c r="C1906" s="69" t="s">
        <v>150</v>
      </c>
      <c r="D1906" s="71"/>
      <c r="E1906" s="71">
        <v>360</v>
      </c>
      <c r="F1906" s="71">
        <v>2085</v>
      </c>
      <c r="G1906" s="72">
        <v>8862.1669999999995</v>
      </c>
      <c r="H1906" s="72">
        <v>9082.98</v>
      </c>
      <c r="I1906" s="72">
        <v>9305.7649999999994</v>
      </c>
      <c r="J1906" s="72">
        <v>9493.2260000000006</v>
      </c>
      <c r="K1906" s="72">
        <v>9616.0059999999994</v>
      </c>
      <c r="L1906" s="72">
        <v>9757.7219999999998</v>
      </c>
      <c r="M1906" s="72">
        <v>9937.759</v>
      </c>
      <c r="N1906" s="72">
        <v>10143.025</v>
      </c>
      <c r="O1906" s="72">
        <v>10306.375</v>
      </c>
      <c r="P1906" s="72">
        <v>10371.196</v>
      </c>
      <c r="Q1906" s="72">
        <v>10265.960999999999</v>
      </c>
      <c r="R1906" s="72">
        <v>10023.343999999999</v>
      </c>
      <c r="S1906" s="72">
        <v>9651.1200000000008</v>
      </c>
      <c r="T1906" s="72">
        <v>9011.616</v>
      </c>
      <c r="U1906" s="72">
        <v>7956.3239999999996</v>
      </c>
      <c r="V1906" s="72">
        <v>5941.5190000000002</v>
      </c>
      <c r="W1906" s="72">
        <v>3939.7620000000002</v>
      </c>
      <c r="X1906" s="72">
        <v>1874.6030000000001</v>
      </c>
      <c r="Y1906" s="72">
        <v>599.46500000000003</v>
      </c>
      <c r="Z1906" s="72">
        <v>107.321</v>
      </c>
      <c r="AA1906" s="72">
        <v>9.4109999999999996</v>
      </c>
      <c r="AB1906" s="4" t="s">
        <v>291</v>
      </c>
      <c r="AD1906" s="1">
        <f t="shared" si="29"/>
        <v>6530.5619999999999</v>
      </c>
    </row>
    <row r="1907" spans="1:30" x14ac:dyDescent="0.3">
      <c r="A1907" s="65">
        <v>1906</v>
      </c>
      <c r="B1907" s="66" t="s">
        <v>323</v>
      </c>
      <c r="C1907" s="69" t="s">
        <v>150</v>
      </c>
      <c r="D1907" s="71"/>
      <c r="E1907" s="71">
        <v>360</v>
      </c>
      <c r="F1907" s="71">
        <v>2090</v>
      </c>
      <c r="G1907" s="72">
        <v>8632.7659999999996</v>
      </c>
      <c r="H1907" s="72">
        <v>8843.4509999999991</v>
      </c>
      <c r="I1907" s="72">
        <v>9068.9220000000005</v>
      </c>
      <c r="J1907" s="72">
        <v>9266.9410000000007</v>
      </c>
      <c r="K1907" s="72">
        <v>9418.4330000000009</v>
      </c>
      <c r="L1907" s="72">
        <v>9532.3889999999992</v>
      </c>
      <c r="M1907" s="72">
        <v>9677.0679999999993</v>
      </c>
      <c r="N1907" s="72">
        <v>9853.5409999999993</v>
      </c>
      <c r="O1907" s="72">
        <v>10043.471</v>
      </c>
      <c r="P1907" s="72">
        <v>10172.811</v>
      </c>
      <c r="Q1907" s="72">
        <v>10168.99</v>
      </c>
      <c r="R1907" s="72">
        <v>9962.6880000000001</v>
      </c>
      <c r="S1907" s="72">
        <v>9554.74</v>
      </c>
      <c r="T1907" s="72">
        <v>8912.0939999999991</v>
      </c>
      <c r="U1907" s="72">
        <v>7923.3339999999998</v>
      </c>
      <c r="V1907" s="72">
        <v>6432.0680000000002</v>
      </c>
      <c r="W1907" s="72">
        <v>4157.9470000000001</v>
      </c>
      <c r="X1907" s="72">
        <v>2169.2310000000002</v>
      </c>
      <c r="Y1907" s="72">
        <v>710.00599999999997</v>
      </c>
      <c r="Z1907" s="72">
        <v>132.87100000000001</v>
      </c>
      <c r="AA1907" s="72">
        <v>12.113</v>
      </c>
      <c r="AB1907" s="4" t="s">
        <v>291</v>
      </c>
      <c r="AD1907" s="1">
        <f t="shared" si="29"/>
        <v>7182.1680000000006</v>
      </c>
    </row>
    <row r="1908" spans="1:30" x14ac:dyDescent="0.3">
      <c r="A1908" s="65">
        <v>1907</v>
      </c>
      <c r="B1908" s="66" t="s">
        <v>323</v>
      </c>
      <c r="C1908" s="69" t="s">
        <v>150</v>
      </c>
      <c r="D1908" s="71"/>
      <c r="E1908" s="71">
        <v>360</v>
      </c>
      <c r="F1908" s="71">
        <v>2095</v>
      </c>
      <c r="G1908" s="72">
        <v>8429.7690000000002</v>
      </c>
      <c r="H1908" s="72">
        <v>8615.5470000000005</v>
      </c>
      <c r="I1908" s="72">
        <v>8830.6309999999994</v>
      </c>
      <c r="J1908" s="72">
        <v>9033.4459999999999</v>
      </c>
      <c r="K1908" s="72">
        <v>9198.5010000000002</v>
      </c>
      <c r="L1908" s="72">
        <v>9341.9310000000005</v>
      </c>
      <c r="M1908" s="72">
        <v>9458.768</v>
      </c>
      <c r="N1908" s="72">
        <v>9600.6540000000005</v>
      </c>
      <c r="O1908" s="72">
        <v>9763.8709999999992</v>
      </c>
      <c r="P1908" s="72">
        <v>9923.4740000000002</v>
      </c>
      <c r="Q1908" s="72">
        <v>9989.9060000000009</v>
      </c>
      <c r="R1908" s="72">
        <v>9892.3590000000004</v>
      </c>
      <c r="S1908" s="72">
        <v>9534.6710000000003</v>
      </c>
      <c r="T1908" s="72">
        <v>8879.7810000000009</v>
      </c>
      <c r="U1908" s="72">
        <v>7913.3590000000004</v>
      </c>
      <c r="V1908" s="72">
        <v>6503.4639999999999</v>
      </c>
      <c r="W1908" s="72">
        <v>4606.0039999999999</v>
      </c>
      <c r="X1908" s="72">
        <v>2366.91</v>
      </c>
      <c r="Y1908" s="72">
        <v>859.64499999999998</v>
      </c>
      <c r="Z1908" s="72">
        <v>166.505</v>
      </c>
      <c r="AA1908" s="72">
        <v>15.882</v>
      </c>
      <c r="AB1908" s="4" t="s">
        <v>291</v>
      </c>
      <c r="AD1908" s="1">
        <f t="shared" si="29"/>
        <v>8014.945999999999</v>
      </c>
    </row>
    <row r="1909" spans="1:30" x14ac:dyDescent="0.3">
      <c r="A1909" s="65">
        <v>1908</v>
      </c>
      <c r="B1909" s="66" t="s">
        <v>323</v>
      </c>
      <c r="C1909" s="69" t="s">
        <v>150</v>
      </c>
      <c r="D1909" s="71"/>
      <c r="E1909" s="71">
        <v>360</v>
      </c>
      <c r="F1909" s="71">
        <v>2100</v>
      </c>
      <c r="G1909" s="72">
        <v>8246.8790000000008</v>
      </c>
      <c r="H1909" s="72">
        <v>8413.9760000000006</v>
      </c>
      <c r="I1909" s="72">
        <v>8603.8310000000001</v>
      </c>
      <c r="J1909" s="72">
        <v>8798.3610000000008</v>
      </c>
      <c r="K1909" s="72">
        <v>8971.1880000000001</v>
      </c>
      <c r="L1909" s="72">
        <v>9128.8029999999999</v>
      </c>
      <c r="M1909" s="72">
        <v>9274.7369999999992</v>
      </c>
      <c r="N1909" s="72">
        <v>9389.4</v>
      </c>
      <c r="O1909" s="72">
        <v>9519.8490000000002</v>
      </c>
      <c r="P1909" s="72">
        <v>9656.3250000000007</v>
      </c>
      <c r="Q1909" s="72">
        <v>9759.2019999999993</v>
      </c>
      <c r="R1909" s="72">
        <v>9740.0869999999995</v>
      </c>
      <c r="S1909" s="72">
        <v>9502.5759999999991</v>
      </c>
      <c r="T1909" s="72">
        <v>8914.5660000000007</v>
      </c>
      <c r="U1909" s="72">
        <v>7958.0150000000003</v>
      </c>
      <c r="V1909" s="72">
        <v>6589.1880000000001</v>
      </c>
      <c r="W1909" s="72">
        <v>4760.5389999999998</v>
      </c>
      <c r="X1909" s="72">
        <v>2708.1010000000001</v>
      </c>
      <c r="Y1909" s="72">
        <v>981.06100000000004</v>
      </c>
      <c r="Z1909" s="72">
        <v>213.511</v>
      </c>
      <c r="AA1909" s="72">
        <v>21.181999999999999</v>
      </c>
      <c r="AB1909" s="4" t="s">
        <v>291</v>
      </c>
      <c r="AD1909" s="1">
        <f t="shared" si="29"/>
        <v>8684.3940000000002</v>
      </c>
    </row>
    <row r="1910" spans="1:30" x14ac:dyDescent="0.3">
      <c r="A1910" s="65">
        <v>1909</v>
      </c>
      <c r="B1910" s="66" t="s">
        <v>323</v>
      </c>
      <c r="C1910" s="69" t="s">
        <v>151</v>
      </c>
      <c r="D1910" s="71"/>
      <c r="E1910" s="71">
        <v>418</v>
      </c>
      <c r="F1910" s="71">
        <v>2015</v>
      </c>
      <c r="G1910" s="72">
        <v>393.90499999999997</v>
      </c>
      <c r="H1910" s="72">
        <v>386.61799999999999</v>
      </c>
      <c r="I1910" s="72">
        <v>365.09100000000001</v>
      </c>
      <c r="J1910" s="72">
        <v>362.29399999999998</v>
      </c>
      <c r="K1910" s="72">
        <v>352.53500000000003</v>
      </c>
      <c r="L1910" s="72">
        <v>305.39800000000002</v>
      </c>
      <c r="M1910" s="72">
        <v>250.47</v>
      </c>
      <c r="N1910" s="72">
        <v>202.22</v>
      </c>
      <c r="O1910" s="72">
        <v>169.57300000000001</v>
      </c>
      <c r="P1910" s="72">
        <v>140.95099999999999</v>
      </c>
      <c r="Q1910" s="72">
        <v>117.11199999999999</v>
      </c>
      <c r="R1910" s="72">
        <v>92.016000000000005</v>
      </c>
      <c r="S1910" s="72">
        <v>70.617999999999995</v>
      </c>
      <c r="T1910" s="72">
        <v>46.439</v>
      </c>
      <c r="U1910" s="72">
        <v>31.797999999999998</v>
      </c>
      <c r="V1910" s="72">
        <v>20.466000000000001</v>
      </c>
      <c r="W1910" s="72">
        <v>9.9710000000000001</v>
      </c>
      <c r="X1910" s="72">
        <v>3.3769999999999998</v>
      </c>
      <c r="Y1910" s="72">
        <v>0.66400000000000003</v>
      </c>
      <c r="Z1910" s="72">
        <v>6.9000000000000006E-2</v>
      </c>
      <c r="AA1910" s="72">
        <v>4.0000000000000001E-3</v>
      </c>
      <c r="AB1910" s="4" t="s">
        <v>291</v>
      </c>
      <c r="AD1910" s="1">
        <f t="shared" si="29"/>
        <v>14.084999999999999</v>
      </c>
    </row>
    <row r="1911" spans="1:30" x14ac:dyDescent="0.3">
      <c r="A1911" s="65">
        <v>1910</v>
      </c>
      <c r="B1911" s="66" t="s">
        <v>323</v>
      </c>
      <c r="C1911" s="69" t="s">
        <v>151</v>
      </c>
      <c r="D1911" s="71"/>
      <c r="E1911" s="71">
        <v>418</v>
      </c>
      <c r="F1911" s="71">
        <v>2020</v>
      </c>
      <c r="G1911" s="72">
        <v>389.529</v>
      </c>
      <c r="H1911" s="72">
        <v>387.899</v>
      </c>
      <c r="I1911" s="72">
        <v>383.28899999999999</v>
      </c>
      <c r="J1911" s="72">
        <v>358.62</v>
      </c>
      <c r="K1911" s="72">
        <v>350.23899999999998</v>
      </c>
      <c r="L1911" s="72">
        <v>339.67899999999997</v>
      </c>
      <c r="M1911" s="72">
        <v>296.10599999999999</v>
      </c>
      <c r="N1911" s="72">
        <v>244.81399999999999</v>
      </c>
      <c r="O1911" s="72">
        <v>198.26</v>
      </c>
      <c r="P1911" s="72">
        <v>165.19200000000001</v>
      </c>
      <c r="Q1911" s="72">
        <v>135.39500000000001</v>
      </c>
      <c r="R1911" s="72">
        <v>109.982</v>
      </c>
      <c r="S1911" s="72">
        <v>83.421999999999997</v>
      </c>
      <c r="T1911" s="72">
        <v>60.658000000000001</v>
      </c>
      <c r="U1911" s="72">
        <v>36.594999999999999</v>
      </c>
      <c r="V1911" s="72">
        <v>21.818999999999999</v>
      </c>
      <c r="W1911" s="72">
        <v>11.266</v>
      </c>
      <c r="X1911" s="72">
        <v>3.9039999999999999</v>
      </c>
      <c r="Y1911" s="72">
        <v>0.81699999999999995</v>
      </c>
      <c r="Z1911" s="72">
        <v>8.6999999999999994E-2</v>
      </c>
      <c r="AA1911" s="72">
        <v>5.0000000000000001E-3</v>
      </c>
      <c r="AB1911" s="4" t="s">
        <v>291</v>
      </c>
      <c r="AD1911" s="1">
        <f t="shared" si="29"/>
        <v>16.079000000000001</v>
      </c>
    </row>
    <row r="1912" spans="1:30" x14ac:dyDescent="0.3">
      <c r="A1912" s="65">
        <v>1911</v>
      </c>
      <c r="B1912" s="66" t="s">
        <v>323</v>
      </c>
      <c r="C1912" s="69" t="s">
        <v>151</v>
      </c>
      <c r="D1912" s="71"/>
      <c r="E1912" s="71">
        <v>418</v>
      </c>
      <c r="F1912" s="71">
        <v>2025</v>
      </c>
      <c r="G1912" s="72">
        <v>377.09</v>
      </c>
      <c r="H1912" s="72">
        <v>384.34699999999998</v>
      </c>
      <c r="I1912" s="72">
        <v>384.83699999999999</v>
      </c>
      <c r="J1912" s="72">
        <v>377.01799999999997</v>
      </c>
      <c r="K1912" s="72">
        <v>347.02199999999999</v>
      </c>
      <c r="L1912" s="72">
        <v>337.92</v>
      </c>
      <c r="M1912" s="72">
        <v>330.52699999999999</v>
      </c>
      <c r="N1912" s="72">
        <v>290.38799999999998</v>
      </c>
      <c r="O1912" s="72">
        <v>240.65600000000001</v>
      </c>
      <c r="P1912" s="72">
        <v>193.67500000000001</v>
      </c>
      <c r="Q1912" s="72">
        <v>159.22</v>
      </c>
      <c r="R1912" s="72">
        <v>127.694</v>
      </c>
      <c r="S1912" s="72">
        <v>100.262</v>
      </c>
      <c r="T1912" s="72">
        <v>72.17</v>
      </c>
      <c r="U1912" s="72">
        <v>48.244999999999997</v>
      </c>
      <c r="V1912" s="72">
        <v>25.417000000000002</v>
      </c>
      <c r="W1912" s="72">
        <v>12.196</v>
      </c>
      <c r="X1912" s="72">
        <v>4.484</v>
      </c>
      <c r="Y1912" s="72">
        <v>0.96199999999999997</v>
      </c>
      <c r="Z1912" s="72">
        <v>0.108</v>
      </c>
      <c r="AA1912" s="72">
        <v>6.0000000000000001E-3</v>
      </c>
      <c r="AB1912" s="4" t="s">
        <v>291</v>
      </c>
      <c r="AD1912" s="1">
        <f t="shared" si="29"/>
        <v>17.756</v>
      </c>
    </row>
    <row r="1913" spans="1:30" x14ac:dyDescent="0.3">
      <c r="A1913" s="65">
        <v>1912</v>
      </c>
      <c r="B1913" s="66" t="s">
        <v>323</v>
      </c>
      <c r="C1913" s="69" t="s">
        <v>151</v>
      </c>
      <c r="D1913" s="71"/>
      <c r="E1913" s="71">
        <v>418</v>
      </c>
      <c r="F1913" s="71">
        <v>2030</v>
      </c>
      <c r="G1913" s="72">
        <v>362.101</v>
      </c>
      <c r="H1913" s="72">
        <v>372.55500000000001</v>
      </c>
      <c r="I1913" s="72">
        <v>381.50599999999997</v>
      </c>
      <c r="J1913" s="72">
        <v>378.79199999999997</v>
      </c>
      <c r="K1913" s="72">
        <v>365.637</v>
      </c>
      <c r="L1913" s="72">
        <v>335.12799999999999</v>
      </c>
      <c r="M1913" s="72">
        <v>329.19600000000003</v>
      </c>
      <c r="N1913" s="72">
        <v>324.904</v>
      </c>
      <c r="O1913" s="72">
        <v>286.06299999999999</v>
      </c>
      <c r="P1913" s="72">
        <v>235.643</v>
      </c>
      <c r="Q1913" s="72">
        <v>187.232</v>
      </c>
      <c r="R1913" s="72">
        <v>150.73699999999999</v>
      </c>
      <c r="S1913" s="72">
        <v>116.986</v>
      </c>
      <c r="T1913" s="72">
        <v>87.304000000000002</v>
      </c>
      <c r="U1913" s="72">
        <v>57.887999999999998</v>
      </c>
      <c r="V1913" s="72">
        <v>33.884</v>
      </c>
      <c r="W1913" s="72">
        <v>14.409000000000001</v>
      </c>
      <c r="X1913" s="72">
        <v>4.9329999999999998</v>
      </c>
      <c r="Y1913" s="72">
        <v>1.1220000000000001</v>
      </c>
      <c r="Z1913" s="72">
        <v>0.129</v>
      </c>
      <c r="AA1913" s="72">
        <v>8.0000000000000002E-3</v>
      </c>
      <c r="AB1913" s="4" t="s">
        <v>291</v>
      </c>
      <c r="AD1913" s="1">
        <f t="shared" si="29"/>
        <v>20.600999999999999</v>
      </c>
    </row>
    <row r="1914" spans="1:30" x14ac:dyDescent="0.3">
      <c r="A1914" s="65">
        <v>1913</v>
      </c>
      <c r="B1914" s="66" t="s">
        <v>323</v>
      </c>
      <c r="C1914" s="69" t="s">
        <v>151</v>
      </c>
      <c r="D1914" s="71"/>
      <c r="E1914" s="71">
        <v>418</v>
      </c>
      <c r="F1914" s="71">
        <v>2035</v>
      </c>
      <c r="G1914" s="72">
        <v>347.12</v>
      </c>
      <c r="H1914" s="72">
        <v>358.07</v>
      </c>
      <c r="I1914" s="72">
        <v>369.91300000000001</v>
      </c>
      <c r="J1914" s="72">
        <v>375.673</v>
      </c>
      <c r="K1914" s="72">
        <v>367.70400000000001</v>
      </c>
      <c r="L1914" s="72">
        <v>353.952</v>
      </c>
      <c r="M1914" s="72">
        <v>326.774</v>
      </c>
      <c r="N1914" s="72">
        <v>323.99</v>
      </c>
      <c r="O1914" s="72">
        <v>320.62799999999999</v>
      </c>
      <c r="P1914" s="72">
        <v>280.68599999999998</v>
      </c>
      <c r="Q1914" s="72">
        <v>228.423</v>
      </c>
      <c r="R1914" s="72">
        <v>177.88</v>
      </c>
      <c r="S1914" s="72">
        <v>138.73099999999999</v>
      </c>
      <c r="T1914" s="72">
        <v>102.48699999999999</v>
      </c>
      <c r="U1914" s="72">
        <v>70.584000000000003</v>
      </c>
      <c r="V1914" s="72">
        <v>41.09</v>
      </c>
      <c r="W1914" s="72">
        <v>19.469000000000001</v>
      </c>
      <c r="X1914" s="72">
        <v>5.9180000000000001</v>
      </c>
      <c r="Y1914" s="72">
        <v>1.2529999999999999</v>
      </c>
      <c r="Z1914" s="72">
        <v>0.152</v>
      </c>
      <c r="AA1914" s="72">
        <v>8.9999999999999993E-3</v>
      </c>
      <c r="AB1914" s="4">
        <v>0.06</v>
      </c>
      <c r="AD1914" s="1">
        <f t="shared" si="29"/>
        <v>26.861000000000001</v>
      </c>
    </row>
    <row r="1915" spans="1:30" x14ac:dyDescent="0.3">
      <c r="A1915" s="65">
        <v>1914</v>
      </c>
      <c r="B1915" s="66" t="s">
        <v>323</v>
      </c>
      <c r="C1915" s="69" t="s">
        <v>151</v>
      </c>
      <c r="D1915" s="71"/>
      <c r="E1915" s="71">
        <v>418</v>
      </c>
      <c r="F1915" s="71">
        <v>2040</v>
      </c>
      <c r="G1915" s="72">
        <v>332.24700000000001</v>
      </c>
      <c r="H1915" s="72">
        <v>343.45800000000003</v>
      </c>
      <c r="I1915" s="72">
        <v>355.58699999999999</v>
      </c>
      <c r="J1915" s="72">
        <v>364.27199999999999</v>
      </c>
      <c r="K1915" s="72">
        <v>364.84500000000003</v>
      </c>
      <c r="L1915" s="72">
        <v>356.28899999999999</v>
      </c>
      <c r="M1915" s="72">
        <v>345.76100000000002</v>
      </c>
      <c r="N1915" s="72">
        <v>321.91699999999997</v>
      </c>
      <c r="O1915" s="72">
        <v>320.14100000000002</v>
      </c>
      <c r="P1915" s="72">
        <v>315.149</v>
      </c>
      <c r="Q1915" s="72">
        <v>272.72500000000002</v>
      </c>
      <c r="R1915" s="72">
        <v>217.68799999999999</v>
      </c>
      <c r="S1915" s="72">
        <v>164.39099999999999</v>
      </c>
      <c r="T1915" s="72">
        <v>122.22</v>
      </c>
      <c r="U1915" s="72">
        <v>83.474999999999994</v>
      </c>
      <c r="V1915" s="72">
        <v>50.607999999999997</v>
      </c>
      <c r="W1915" s="72">
        <v>23.917000000000002</v>
      </c>
      <c r="X1915" s="72">
        <v>8.1189999999999998</v>
      </c>
      <c r="Y1915" s="72">
        <v>1.5269999999999999</v>
      </c>
      <c r="Z1915" s="72">
        <v>0.17299999999999999</v>
      </c>
      <c r="AA1915" s="72">
        <v>1.0999999999999999E-2</v>
      </c>
      <c r="AB1915" s="4">
        <v>4.2999999999999997E-2</v>
      </c>
      <c r="AD1915" s="1">
        <f t="shared" si="29"/>
        <v>33.790000000000006</v>
      </c>
    </row>
    <row r="1916" spans="1:30" x14ac:dyDescent="0.3">
      <c r="A1916" s="65">
        <v>1915</v>
      </c>
      <c r="B1916" s="66" t="s">
        <v>323</v>
      </c>
      <c r="C1916" s="69" t="s">
        <v>151</v>
      </c>
      <c r="D1916" s="71"/>
      <c r="E1916" s="71">
        <v>418</v>
      </c>
      <c r="F1916" s="71">
        <v>2045</v>
      </c>
      <c r="G1916" s="72">
        <v>317.16500000000002</v>
      </c>
      <c r="H1916" s="72">
        <v>328.86700000000002</v>
      </c>
      <c r="I1916" s="72">
        <v>341.10899999999998</v>
      </c>
      <c r="J1916" s="72">
        <v>350.11500000000001</v>
      </c>
      <c r="K1916" s="72">
        <v>353.70400000000001</v>
      </c>
      <c r="L1916" s="72">
        <v>353.68299999999999</v>
      </c>
      <c r="M1916" s="72">
        <v>348.33499999999998</v>
      </c>
      <c r="N1916" s="72">
        <v>341.053</v>
      </c>
      <c r="O1916" s="72">
        <v>318.44400000000002</v>
      </c>
      <c r="P1916" s="72">
        <v>315.154</v>
      </c>
      <c r="Q1916" s="72">
        <v>306.86200000000002</v>
      </c>
      <c r="R1916" s="72">
        <v>260.67</v>
      </c>
      <c r="S1916" s="72">
        <v>201.988</v>
      </c>
      <c r="T1916" s="72">
        <v>145.62799999999999</v>
      </c>
      <c r="U1916" s="72">
        <v>100.292</v>
      </c>
      <c r="V1916" s="72">
        <v>60.472999999999999</v>
      </c>
      <c r="W1916" s="72">
        <v>29.867999999999999</v>
      </c>
      <c r="X1916" s="72">
        <v>10.144</v>
      </c>
      <c r="Y1916" s="72">
        <v>2.1349999999999998</v>
      </c>
      <c r="Z1916" s="72">
        <v>0.214</v>
      </c>
      <c r="AA1916" s="72">
        <v>1.2999999999999999E-2</v>
      </c>
      <c r="AB1916" s="4">
        <v>3.9E-2</v>
      </c>
      <c r="AD1916" s="1">
        <f t="shared" si="29"/>
        <v>42.412999999999997</v>
      </c>
    </row>
    <row r="1917" spans="1:30" x14ac:dyDescent="0.3">
      <c r="A1917" s="65">
        <v>1916</v>
      </c>
      <c r="B1917" s="66" t="s">
        <v>323</v>
      </c>
      <c r="C1917" s="69" t="s">
        <v>151</v>
      </c>
      <c r="D1917" s="71"/>
      <c r="E1917" s="71">
        <v>418</v>
      </c>
      <c r="F1917" s="71">
        <v>2050</v>
      </c>
      <c r="G1917" s="72">
        <v>301.92</v>
      </c>
      <c r="H1917" s="72">
        <v>314.01600000000002</v>
      </c>
      <c r="I1917" s="72">
        <v>326.62900000000002</v>
      </c>
      <c r="J1917" s="72">
        <v>335.78199999999998</v>
      </c>
      <c r="K1917" s="72">
        <v>339.78500000000003</v>
      </c>
      <c r="L1917" s="72">
        <v>342.81299999999999</v>
      </c>
      <c r="M1917" s="72">
        <v>345.96600000000001</v>
      </c>
      <c r="N1917" s="72">
        <v>343.87299999999999</v>
      </c>
      <c r="O1917" s="72">
        <v>337.74200000000002</v>
      </c>
      <c r="P1917" s="72">
        <v>313.92899999999997</v>
      </c>
      <c r="Q1917" s="72">
        <v>307.48700000000002</v>
      </c>
      <c r="R1917" s="72">
        <v>294.11799999999999</v>
      </c>
      <c r="S1917" s="72">
        <v>242.81100000000001</v>
      </c>
      <c r="T1917" s="72">
        <v>179.90600000000001</v>
      </c>
      <c r="U1917" s="72">
        <v>120.383</v>
      </c>
      <c r="V1917" s="72">
        <v>73.408000000000001</v>
      </c>
      <c r="W1917" s="72">
        <v>36.186999999999998</v>
      </c>
      <c r="X1917" s="72">
        <v>12.884</v>
      </c>
      <c r="Y1917" s="72">
        <v>2.718</v>
      </c>
      <c r="Z1917" s="72">
        <v>0.30399999999999999</v>
      </c>
      <c r="AA1917" s="72">
        <v>1.6E-2</v>
      </c>
      <c r="AB1917" s="4">
        <v>4.7E-2</v>
      </c>
      <c r="AD1917" s="1">
        <f t="shared" si="29"/>
        <v>52.155999999999999</v>
      </c>
    </row>
    <row r="1918" spans="1:30" x14ac:dyDescent="0.3">
      <c r="A1918" s="65">
        <v>1917</v>
      </c>
      <c r="B1918" s="66" t="s">
        <v>323</v>
      </c>
      <c r="C1918" s="69" t="s">
        <v>151</v>
      </c>
      <c r="D1918" s="71"/>
      <c r="E1918" s="71">
        <v>418</v>
      </c>
      <c r="F1918" s="71">
        <v>2055</v>
      </c>
      <c r="G1918" s="72">
        <v>287.12799999999999</v>
      </c>
      <c r="H1918" s="72">
        <v>299.06700000000001</v>
      </c>
      <c r="I1918" s="72">
        <v>311.95499999999998</v>
      </c>
      <c r="J1918" s="72">
        <v>321.65699999999998</v>
      </c>
      <c r="K1918" s="72">
        <v>326.108</v>
      </c>
      <c r="L1918" s="72">
        <v>329.601</v>
      </c>
      <c r="M1918" s="72">
        <v>335.64299999999997</v>
      </c>
      <c r="N1918" s="72">
        <v>341.875</v>
      </c>
      <c r="O1918" s="72">
        <v>340.87599999999998</v>
      </c>
      <c r="P1918" s="72">
        <v>333.40199999999999</v>
      </c>
      <c r="Q1918" s="72">
        <v>306.89600000000002</v>
      </c>
      <c r="R1918" s="72">
        <v>295.55900000000003</v>
      </c>
      <c r="S1918" s="72">
        <v>275.101</v>
      </c>
      <c r="T1918" s="72">
        <v>217.53700000000001</v>
      </c>
      <c r="U1918" s="72">
        <v>149.94399999999999</v>
      </c>
      <c r="V1918" s="72">
        <v>89.156000000000006</v>
      </c>
      <c r="W1918" s="72">
        <v>44.646999999999998</v>
      </c>
      <c r="X1918" s="72">
        <v>15.942</v>
      </c>
      <c r="Y1918" s="72">
        <v>3.5419999999999998</v>
      </c>
      <c r="Z1918" s="72">
        <v>0.4</v>
      </c>
      <c r="AA1918" s="72">
        <v>2.3E-2</v>
      </c>
      <c r="AB1918" s="4">
        <v>7.0999999999999994E-2</v>
      </c>
      <c r="AD1918" s="1">
        <f t="shared" si="29"/>
        <v>64.625</v>
      </c>
    </row>
    <row r="1919" spans="1:30" x14ac:dyDescent="0.3">
      <c r="A1919" s="65">
        <v>1918</v>
      </c>
      <c r="B1919" s="66" t="s">
        <v>323</v>
      </c>
      <c r="C1919" s="69" t="s">
        <v>151</v>
      </c>
      <c r="D1919" s="71"/>
      <c r="E1919" s="71">
        <v>418</v>
      </c>
      <c r="F1919" s="71">
        <v>2060</v>
      </c>
      <c r="G1919" s="72">
        <v>273.27499999999998</v>
      </c>
      <c r="H1919" s="72">
        <v>284.517</v>
      </c>
      <c r="I1919" s="72">
        <v>297.16399999999999</v>
      </c>
      <c r="J1919" s="72">
        <v>307.30700000000002</v>
      </c>
      <c r="K1919" s="72">
        <v>312.59399999999999</v>
      </c>
      <c r="L1919" s="72">
        <v>316.57799999999997</v>
      </c>
      <c r="M1919" s="72">
        <v>322.93299999999999</v>
      </c>
      <c r="N1919" s="72">
        <v>331.90600000000001</v>
      </c>
      <c r="O1919" s="72">
        <v>339.16800000000001</v>
      </c>
      <c r="P1919" s="72">
        <v>336.88299999999998</v>
      </c>
      <c r="Q1919" s="72">
        <v>326.52699999999999</v>
      </c>
      <c r="R1919" s="72">
        <v>295.82400000000001</v>
      </c>
      <c r="S1919" s="72">
        <v>277.63600000000002</v>
      </c>
      <c r="T1919" s="72">
        <v>248.04499999999999</v>
      </c>
      <c r="U1919" s="72">
        <v>183.01</v>
      </c>
      <c r="V1919" s="72">
        <v>112.6</v>
      </c>
      <c r="W1919" s="72">
        <v>55.335000000000001</v>
      </c>
      <c r="X1919" s="72">
        <v>20.233000000000001</v>
      </c>
      <c r="Y1919" s="72">
        <v>4.548</v>
      </c>
      <c r="Z1919" s="72">
        <v>0.54400000000000004</v>
      </c>
      <c r="AA1919" s="72">
        <v>3.2000000000000001E-2</v>
      </c>
      <c r="AB1919" s="4">
        <v>7.1999999999999995E-2</v>
      </c>
      <c r="AD1919" s="1">
        <f t="shared" si="29"/>
        <v>80.763999999999996</v>
      </c>
    </row>
    <row r="1920" spans="1:30" x14ac:dyDescent="0.3">
      <c r="A1920" s="65">
        <v>1919</v>
      </c>
      <c r="B1920" s="66" t="s">
        <v>323</v>
      </c>
      <c r="C1920" s="69" t="s">
        <v>151</v>
      </c>
      <c r="D1920" s="71"/>
      <c r="E1920" s="71">
        <v>418</v>
      </c>
      <c r="F1920" s="71">
        <v>2065</v>
      </c>
      <c r="G1920" s="72">
        <v>261.25099999999998</v>
      </c>
      <c r="H1920" s="72">
        <v>270.887</v>
      </c>
      <c r="I1920" s="72">
        <v>282.762</v>
      </c>
      <c r="J1920" s="72">
        <v>292.83199999999999</v>
      </c>
      <c r="K1920" s="72">
        <v>298.84399999999999</v>
      </c>
      <c r="L1920" s="72">
        <v>303.69900000000001</v>
      </c>
      <c r="M1920" s="72">
        <v>310.392</v>
      </c>
      <c r="N1920" s="72">
        <v>319.541</v>
      </c>
      <c r="O1920" s="72">
        <v>329.52499999999998</v>
      </c>
      <c r="P1920" s="72">
        <v>335.57100000000003</v>
      </c>
      <c r="Q1920" s="72">
        <v>330.51900000000001</v>
      </c>
      <c r="R1920" s="72">
        <v>315.61399999999998</v>
      </c>
      <c r="S1920" s="72">
        <v>279.06099999999998</v>
      </c>
      <c r="T1920" s="72">
        <v>251.92500000000001</v>
      </c>
      <c r="U1920" s="72">
        <v>210.63200000000001</v>
      </c>
      <c r="V1920" s="72">
        <v>139.36099999999999</v>
      </c>
      <c r="W1920" s="72">
        <v>71.328999999999994</v>
      </c>
      <c r="X1920" s="72">
        <v>25.805</v>
      </c>
      <c r="Y1920" s="72">
        <v>5.9950000000000001</v>
      </c>
      <c r="Z1920" s="72">
        <v>0.73099999999999998</v>
      </c>
      <c r="AA1920" s="72">
        <v>4.4999999999999998E-2</v>
      </c>
      <c r="AB1920" s="4" t="s">
        <v>291</v>
      </c>
      <c r="AD1920" s="1">
        <f t="shared" si="29"/>
        <v>103.90499999999999</v>
      </c>
    </row>
    <row r="1921" spans="1:30" x14ac:dyDescent="0.3">
      <c r="A1921" s="65">
        <v>1920</v>
      </c>
      <c r="B1921" s="66" t="s">
        <v>323</v>
      </c>
      <c r="C1921" s="69" t="s">
        <v>151</v>
      </c>
      <c r="D1921" s="71"/>
      <c r="E1921" s="71">
        <v>418</v>
      </c>
      <c r="F1921" s="71">
        <v>2070</v>
      </c>
      <c r="G1921" s="72">
        <v>250.39599999999999</v>
      </c>
      <c r="H1921" s="72">
        <v>259.06400000000002</v>
      </c>
      <c r="I1921" s="72">
        <v>269.26900000000001</v>
      </c>
      <c r="J1921" s="72">
        <v>278.73200000000003</v>
      </c>
      <c r="K1921" s="72">
        <v>284.94799999999998</v>
      </c>
      <c r="L1921" s="72">
        <v>290.56599999999997</v>
      </c>
      <c r="M1921" s="72">
        <v>297.97300000000001</v>
      </c>
      <c r="N1921" s="72">
        <v>307.31400000000002</v>
      </c>
      <c r="O1921" s="72">
        <v>317.46100000000001</v>
      </c>
      <c r="P1921" s="72">
        <v>326.36799999999999</v>
      </c>
      <c r="Q1921" s="72">
        <v>329.786</v>
      </c>
      <c r="R1921" s="72">
        <v>320.32900000000001</v>
      </c>
      <c r="S1921" s="72">
        <v>298.98099999999999</v>
      </c>
      <c r="T1921" s="72">
        <v>254.83</v>
      </c>
      <c r="U1921" s="72">
        <v>215.965</v>
      </c>
      <c r="V1921" s="72">
        <v>162.708</v>
      </c>
      <c r="W1921" s="72">
        <v>90.177000000000007</v>
      </c>
      <c r="X1921" s="72">
        <v>34.284999999999997</v>
      </c>
      <c r="Y1921" s="72">
        <v>7.9610000000000003</v>
      </c>
      <c r="Z1921" s="72">
        <v>1.0129999999999999</v>
      </c>
      <c r="AA1921" s="72">
        <v>6.3E-2</v>
      </c>
      <c r="AB1921" s="4" t="s">
        <v>291</v>
      </c>
      <c r="AD1921" s="1">
        <f t="shared" si="29"/>
        <v>133.499</v>
      </c>
    </row>
    <row r="1922" spans="1:30" x14ac:dyDescent="0.3">
      <c r="A1922" s="65">
        <v>1921</v>
      </c>
      <c r="B1922" s="66" t="s">
        <v>323</v>
      </c>
      <c r="C1922" s="69" t="s">
        <v>151</v>
      </c>
      <c r="D1922" s="71"/>
      <c r="E1922" s="71">
        <v>418</v>
      </c>
      <c r="F1922" s="71">
        <v>2075</v>
      </c>
      <c r="G1922" s="72">
        <v>239.96600000000001</v>
      </c>
      <c r="H1922" s="72">
        <v>248.38</v>
      </c>
      <c r="I1922" s="72">
        <v>257.56900000000002</v>
      </c>
      <c r="J1922" s="72">
        <v>265.52499999999998</v>
      </c>
      <c r="K1922" s="72">
        <v>271.399</v>
      </c>
      <c r="L1922" s="72">
        <v>277.25200000000001</v>
      </c>
      <c r="M1922" s="72">
        <v>285.26499999999999</v>
      </c>
      <c r="N1922" s="72">
        <v>295.16899999999998</v>
      </c>
      <c r="O1922" s="72">
        <v>305.48500000000001</v>
      </c>
      <c r="P1922" s="72">
        <v>314.70299999999997</v>
      </c>
      <c r="Q1922" s="72">
        <v>321.23700000000002</v>
      </c>
      <c r="R1922" s="72">
        <v>320.452</v>
      </c>
      <c r="S1922" s="72">
        <v>304.74799999999999</v>
      </c>
      <c r="T1922" s="72">
        <v>274.86500000000001</v>
      </c>
      <c r="U1922" s="72">
        <v>220.73699999999999</v>
      </c>
      <c r="V1922" s="72">
        <v>169.52500000000001</v>
      </c>
      <c r="W1922" s="72">
        <v>107.905</v>
      </c>
      <c r="X1922" s="72">
        <v>44.963000000000001</v>
      </c>
      <c r="Y1922" s="72">
        <v>11.135</v>
      </c>
      <c r="Z1922" s="72">
        <v>1.4370000000000001</v>
      </c>
      <c r="AA1922" s="72">
        <v>9.2999999999999999E-2</v>
      </c>
      <c r="AB1922" s="4" t="s">
        <v>291</v>
      </c>
      <c r="AD1922" s="1">
        <f t="shared" si="29"/>
        <v>165.53299999999999</v>
      </c>
    </row>
    <row r="1923" spans="1:30" x14ac:dyDescent="0.3">
      <c r="A1923" s="65">
        <v>1922</v>
      </c>
      <c r="B1923" s="66" t="s">
        <v>323</v>
      </c>
      <c r="C1923" s="69" t="s">
        <v>151</v>
      </c>
      <c r="D1923" s="71"/>
      <c r="E1923" s="71">
        <v>418</v>
      </c>
      <c r="F1923" s="71">
        <v>2080</v>
      </c>
      <c r="G1923" s="72">
        <v>230.07900000000001</v>
      </c>
      <c r="H1923" s="72">
        <v>238.11500000000001</v>
      </c>
      <c r="I1923" s="72">
        <v>247.001</v>
      </c>
      <c r="J1923" s="72">
        <v>254.102</v>
      </c>
      <c r="K1923" s="72">
        <v>258.73200000000003</v>
      </c>
      <c r="L1923" s="72">
        <v>264.27300000000002</v>
      </c>
      <c r="M1923" s="72">
        <v>272.36500000000001</v>
      </c>
      <c r="N1923" s="72">
        <v>282.721</v>
      </c>
      <c r="O1923" s="72">
        <v>293.56599999999997</v>
      </c>
      <c r="P1923" s="72">
        <v>303.084</v>
      </c>
      <c r="Q1923" s="72">
        <v>310.20699999999999</v>
      </c>
      <c r="R1923" s="72">
        <v>312.91699999999997</v>
      </c>
      <c r="S1923" s="72">
        <v>306.11200000000002</v>
      </c>
      <c r="T1923" s="72">
        <v>281.97699999999998</v>
      </c>
      <c r="U1923" s="72">
        <v>240.494</v>
      </c>
      <c r="V1923" s="72">
        <v>175.99299999999999</v>
      </c>
      <c r="W1923" s="72">
        <v>115.16</v>
      </c>
      <c r="X1923" s="72">
        <v>55.774000000000001</v>
      </c>
      <c r="Y1923" s="72">
        <v>15.366</v>
      </c>
      <c r="Z1923" s="72">
        <v>2.1480000000000001</v>
      </c>
      <c r="AA1923" s="72">
        <v>0.14099999999999999</v>
      </c>
      <c r="AB1923" s="4" t="s">
        <v>291</v>
      </c>
      <c r="AD1923" s="1">
        <f t="shared" ref="AD1923:AD1986" si="30">SUM(W1923:AB1923)</f>
        <v>188.589</v>
      </c>
    </row>
    <row r="1924" spans="1:30" x14ac:dyDescent="0.3">
      <c r="A1924" s="65">
        <v>1923</v>
      </c>
      <c r="B1924" s="66" t="s">
        <v>323</v>
      </c>
      <c r="C1924" s="69" t="s">
        <v>151</v>
      </c>
      <c r="D1924" s="71"/>
      <c r="E1924" s="71">
        <v>418</v>
      </c>
      <c r="F1924" s="71">
        <v>2085</v>
      </c>
      <c r="G1924" s="72">
        <v>220.85400000000001</v>
      </c>
      <c r="H1924" s="72">
        <v>228.38399999999999</v>
      </c>
      <c r="I1924" s="72">
        <v>236.852</v>
      </c>
      <c r="J1924" s="72">
        <v>243.804</v>
      </c>
      <c r="K1924" s="72">
        <v>247.834</v>
      </c>
      <c r="L1924" s="72">
        <v>252.16200000000001</v>
      </c>
      <c r="M1924" s="72">
        <v>259.78800000000001</v>
      </c>
      <c r="N1924" s="72">
        <v>270.06700000000001</v>
      </c>
      <c r="O1924" s="72">
        <v>281.32799999999997</v>
      </c>
      <c r="P1924" s="72">
        <v>291.49</v>
      </c>
      <c r="Q1924" s="72">
        <v>299.166</v>
      </c>
      <c r="R1924" s="72">
        <v>302.892</v>
      </c>
      <c r="S1924" s="72">
        <v>300.10199999999998</v>
      </c>
      <c r="T1924" s="72">
        <v>285.03699999999998</v>
      </c>
      <c r="U1924" s="72">
        <v>249.17500000000001</v>
      </c>
      <c r="V1924" s="72">
        <v>194.74299999999999</v>
      </c>
      <c r="W1924" s="72">
        <v>122.474</v>
      </c>
      <c r="X1924" s="72">
        <v>61.74</v>
      </c>
      <c r="Y1924" s="72">
        <v>20.079000000000001</v>
      </c>
      <c r="Z1924" s="72">
        <v>3.173</v>
      </c>
      <c r="AA1924" s="72">
        <v>0.22500000000000001</v>
      </c>
      <c r="AB1924" s="4" t="s">
        <v>291</v>
      </c>
      <c r="AD1924" s="1">
        <f t="shared" si="30"/>
        <v>207.691</v>
      </c>
    </row>
    <row r="1925" spans="1:30" x14ac:dyDescent="0.3">
      <c r="A1925" s="65">
        <v>1924</v>
      </c>
      <c r="B1925" s="66" t="s">
        <v>323</v>
      </c>
      <c r="C1925" s="69" t="s">
        <v>151</v>
      </c>
      <c r="D1925" s="71"/>
      <c r="E1925" s="71">
        <v>418</v>
      </c>
      <c r="F1925" s="71">
        <v>2090</v>
      </c>
      <c r="G1925" s="72">
        <v>212.26599999999999</v>
      </c>
      <c r="H1925" s="72">
        <v>219.3</v>
      </c>
      <c r="I1925" s="72">
        <v>227.22499999999999</v>
      </c>
      <c r="J1925" s="72">
        <v>233.91499999999999</v>
      </c>
      <c r="K1925" s="72">
        <v>238.03899999999999</v>
      </c>
      <c r="L1925" s="72">
        <v>241.798</v>
      </c>
      <c r="M1925" s="72">
        <v>248.05199999999999</v>
      </c>
      <c r="N1925" s="72">
        <v>257.70499999999998</v>
      </c>
      <c r="O1925" s="72">
        <v>268.84199999999998</v>
      </c>
      <c r="P1925" s="72">
        <v>279.52100000000002</v>
      </c>
      <c r="Q1925" s="72">
        <v>288.07</v>
      </c>
      <c r="R1925" s="72">
        <v>292.762</v>
      </c>
      <c r="S1925" s="72">
        <v>291.61399999999998</v>
      </c>
      <c r="T1925" s="72">
        <v>281.21499999999997</v>
      </c>
      <c r="U1925" s="72">
        <v>254.45699999999999</v>
      </c>
      <c r="V1925" s="72">
        <v>205.059</v>
      </c>
      <c r="W1925" s="72">
        <v>139.03700000000001</v>
      </c>
      <c r="X1925" s="72">
        <v>68.331999999999994</v>
      </c>
      <c r="Y1925" s="72">
        <v>23.573</v>
      </c>
      <c r="Z1925" s="72">
        <v>4.4930000000000003</v>
      </c>
      <c r="AA1925" s="72">
        <v>0.36499999999999999</v>
      </c>
      <c r="AB1925" s="4" t="s">
        <v>291</v>
      </c>
      <c r="AD1925" s="1">
        <f t="shared" si="30"/>
        <v>235.8</v>
      </c>
    </row>
    <row r="1926" spans="1:30" x14ac:dyDescent="0.3">
      <c r="A1926" s="65">
        <v>1925</v>
      </c>
      <c r="B1926" s="66" t="s">
        <v>323</v>
      </c>
      <c r="C1926" s="69" t="s">
        <v>151</v>
      </c>
      <c r="D1926" s="71"/>
      <c r="E1926" s="71">
        <v>418</v>
      </c>
      <c r="F1926" s="71">
        <v>2095</v>
      </c>
      <c r="G1926" s="72">
        <v>204.38300000000001</v>
      </c>
      <c r="H1926" s="72">
        <v>210.852</v>
      </c>
      <c r="I1926" s="72">
        <v>218.24700000000001</v>
      </c>
      <c r="J1926" s="72">
        <v>224.54400000000001</v>
      </c>
      <c r="K1926" s="72">
        <v>228.65299999999999</v>
      </c>
      <c r="L1926" s="72">
        <v>232.53</v>
      </c>
      <c r="M1926" s="72">
        <v>238.05600000000001</v>
      </c>
      <c r="N1926" s="72">
        <v>246.17599999999999</v>
      </c>
      <c r="O1926" s="72">
        <v>256.63600000000002</v>
      </c>
      <c r="P1926" s="72">
        <v>267.28500000000003</v>
      </c>
      <c r="Q1926" s="72">
        <v>276.565</v>
      </c>
      <c r="R1926" s="72">
        <v>282.5</v>
      </c>
      <c r="S1926" s="72">
        <v>282.89999999999998</v>
      </c>
      <c r="T1926" s="72">
        <v>274.92200000000003</v>
      </c>
      <c r="U1926" s="72">
        <v>253.523</v>
      </c>
      <c r="V1926" s="72">
        <v>212.71600000000001</v>
      </c>
      <c r="W1926" s="72">
        <v>150.107</v>
      </c>
      <c r="X1926" s="72">
        <v>80.679000000000002</v>
      </c>
      <c r="Y1926" s="72">
        <v>27.657</v>
      </c>
      <c r="Z1926" s="72">
        <v>5.7169999999999996</v>
      </c>
      <c r="AA1926" s="72">
        <v>0.56899999999999995</v>
      </c>
      <c r="AB1926" s="4" t="s">
        <v>291</v>
      </c>
      <c r="AD1926" s="1">
        <f t="shared" si="30"/>
        <v>264.72899999999998</v>
      </c>
    </row>
    <row r="1927" spans="1:30" x14ac:dyDescent="0.3">
      <c r="A1927" s="65">
        <v>1926</v>
      </c>
      <c r="B1927" s="66" t="s">
        <v>323</v>
      </c>
      <c r="C1927" s="69" t="s">
        <v>151</v>
      </c>
      <c r="D1927" s="71"/>
      <c r="E1927" s="71">
        <v>418</v>
      </c>
      <c r="F1927" s="71">
        <v>2100</v>
      </c>
      <c r="G1927" s="72">
        <v>197.298</v>
      </c>
      <c r="H1927" s="72">
        <v>203.10400000000001</v>
      </c>
      <c r="I1927" s="72">
        <v>209.89699999999999</v>
      </c>
      <c r="J1927" s="72">
        <v>215.81899999999999</v>
      </c>
      <c r="K1927" s="72">
        <v>219.77600000000001</v>
      </c>
      <c r="L1927" s="72">
        <v>223.661</v>
      </c>
      <c r="M1927" s="72">
        <v>229.143</v>
      </c>
      <c r="N1927" s="72">
        <v>236.375</v>
      </c>
      <c r="O1927" s="72">
        <v>245.24299999999999</v>
      </c>
      <c r="P1927" s="72">
        <v>255.29599999999999</v>
      </c>
      <c r="Q1927" s="72">
        <v>264.73700000000002</v>
      </c>
      <c r="R1927" s="72">
        <v>271.74299999999999</v>
      </c>
      <c r="S1927" s="72">
        <v>273.91699999999997</v>
      </c>
      <c r="T1927" s="72">
        <v>268.21499999999997</v>
      </c>
      <c r="U1927" s="72">
        <v>250.14099999999999</v>
      </c>
      <c r="V1927" s="72">
        <v>215.09</v>
      </c>
      <c r="W1927" s="72">
        <v>159.44999999999999</v>
      </c>
      <c r="X1927" s="72">
        <v>90.432000000000002</v>
      </c>
      <c r="Y1927" s="72">
        <v>34.534999999999997</v>
      </c>
      <c r="Z1927" s="72">
        <v>7.2480000000000002</v>
      </c>
      <c r="AA1927" s="72">
        <v>0.80100000000000005</v>
      </c>
      <c r="AB1927" s="4" t="s">
        <v>291</v>
      </c>
      <c r="AD1927" s="1">
        <f t="shared" si="30"/>
        <v>292.46600000000001</v>
      </c>
    </row>
    <row r="1928" spans="1:30" x14ac:dyDescent="0.3">
      <c r="A1928" s="65">
        <v>1927</v>
      </c>
      <c r="B1928" s="66" t="s">
        <v>323</v>
      </c>
      <c r="C1928" s="69" t="s">
        <v>152</v>
      </c>
      <c r="D1928" s="71">
        <v>8</v>
      </c>
      <c r="E1928" s="71">
        <v>458</v>
      </c>
      <c r="F1928" s="71">
        <v>2015</v>
      </c>
      <c r="G1928" s="72">
        <v>1327.4949999999999</v>
      </c>
      <c r="H1928" s="72">
        <v>1274.8969999999999</v>
      </c>
      <c r="I1928" s="72">
        <v>1343.021</v>
      </c>
      <c r="J1928" s="72">
        <v>1496.317</v>
      </c>
      <c r="K1928" s="72">
        <v>1651.1510000000001</v>
      </c>
      <c r="L1928" s="72">
        <v>1628.3440000000001</v>
      </c>
      <c r="M1928" s="72">
        <v>1403.037</v>
      </c>
      <c r="N1928" s="72">
        <v>1109.4359999999999</v>
      </c>
      <c r="O1928" s="72">
        <v>971.18700000000001</v>
      </c>
      <c r="P1928" s="72">
        <v>849.37800000000004</v>
      </c>
      <c r="Q1928" s="72">
        <v>789.43200000000002</v>
      </c>
      <c r="R1928" s="72">
        <v>653.72900000000004</v>
      </c>
      <c r="S1928" s="72">
        <v>508.17500000000001</v>
      </c>
      <c r="T1928" s="72">
        <v>373.71300000000002</v>
      </c>
      <c r="U1928" s="72">
        <v>226.726</v>
      </c>
      <c r="V1928" s="72">
        <v>153.94999999999999</v>
      </c>
      <c r="W1928" s="72">
        <v>81.647999999999996</v>
      </c>
      <c r="X1928" s="72">
        <v>28.297000000000001</v>
      </c>
      <c r="Y1928" s="72">
        <v>6.1319999999999997</v>
      </c>
      <c r="Z1928" s="72">
        <v>0.81599999999999995</v>
      </c>
      <c r="AA1928" s="72">
        <v>4.2000000000000003E-2</v>
      </c>
      <c r="AB1928" s="4">
        <v>1.7999999999999999E-2</v>
      </c>
      <c r="AD1928" s="1">
        <f t="shared" si="30"/>
        <v>116.953</v>
      </c>
    </row>
    <row r="1929" spans="1:30" x14ac:dyDescent="0.3">
      <c r="A1929" s="65">
        <v>1928</v>
      </c>
      <c r="B1929" s="66" t="s">
        <v>323</v>
      </c>
      <c r="C1929" s="69" t="s">
        <v>152</v>
      </c>
      <c r="D1929" s="71">
        <v>8</v>
      </c>
      <c r="E1929" s="71">
        <v>458</v>
      </c>
      <c r="F1929" s="71">
        <v>2020</v>
      </c>
      <c r="G1929" s="72">
        <v>1387.0820000000001</v>
      </c>
      <c r="H1929" s="72">
        <v>1329.0219999999999</v>
      </c>
      <c r="I1929" s="72">
        <v>1275.7719999999999</v>
      </c>
      <c r="J1929" s="72">
        <v>1352.155</v>
      </c>
      <c r="K1929" s="72">
        <v>1512.1110000000001</v>
      </c>
      <c r="L1929" s="72">
        <v>1665.33</v>
      </c>
      <c r="M1929" s="72">
        <v>1635.32</v>
      </c>
      <c r="N1929" s="72">
        <v>1401.864</v>
      </c>
      <c r="O1929" s="72">
        <v>1102.48</v>
      </c>
      <c r="P1929" s="72">
        <v>957.61099999999999</v>
      </c>
      <c r="Q1929" s="72">
        <v>827.89700000000005</v>
      </c>
      <c r="R1929" s="72">
        <v>756.02</v>
      </c>
      <c r="S1929" s="72">
        <v>610.87800000000004</v>
      </c>
      <c r="T1929" s="72">
        <v>458.50099999999998</v>
      </c>
      <c r="U1929" s="72">
        <v>316.72199999999998</v>
      </c>
      <c r="V1929" s="72">
        <v>176.36099999999999</v>
      </c>
      <c r="W1929" s="72">
        <v>104.58799999999999</v>
      </c>
      <c r="X1929" s="72">
        <v>41.976999999999997</v>
      </c>
      <c r="Y1929" s="72">
        <v>9.5009999999999994</v>
      </c>
      <c r="Z1929" s="72">
        <v>1.181</v>
      </c>
      <c r="AA1929" s="72">
        <v>7.8E-2</v>
      </c>
      <c r="AB1929" s="4">
        <v>0.02</v>
      </c>
      <c r="AD1929" s="1">
        <f t="shared" si="30"/>
        <v>157.34500000000003</v>
      </c>
    </row>
    <row r="1930" spans="1:30" x14ac:dyDescent="0.3">
      <c r="A1930" s="65">
        <v>1929</v>
      </c>
      <c r="B1930" s="66" t="s">
        <v>323</v>
      </c>
      <c r="C1930" s="69" t="s">
        <v>152</v>
      </c>
      <c r="D1930" s="71">
        <v>8</v>
      </c>
      <c r="E1930" s="71">
        <v>458</v>
      </c>
      <c r="F1930" s="71">
        <v>2025</v>
      </c>
      <c r="G1930" s="72">
        <v>1413.549</v>
      </c>
      <c r="H1930" s="72">
        <v>1388.722</v>
      </c>
      <c r="I1930" s="72">
        <v>1329.9849999999999</v>
      </c>
      <c r="J1930" s="72">
        <v>1285.4090000000001</v>
      </c>
      <c r="K1930" s="72">
        <v>1369.124</v>
      </c>
      <c r="L1930" s="72">
        <v>1527.33</v>
      </c>
      <c r="M1930" s="72">
        <v>1672.5039999999999</v>
      </c>
      <c r="N1930" s="72">
        <v>1632.6980000000001</v>
      </c>
      <c r="O1930" s="72">
        <v>1391.9770000000001</v>
      </c>
      <c r="P1930" s="72">
        <v>1087.6500000000001</v>
      </c>
      <c r="Q1930" s="72">
        <v>934.77800000000002</v>
      </c>
      <c r="R1930" s="72">
        <v>795.33500000000004</v>
      </c>
      <c r="S1930" s="72">
        <v>709.85900000000004</v>
      </c>
      <c r="T1930" s="72">
        <v>555.01800000000003</v>
      </c>
      <c r="U1930" s="72">
        <v>392.8</v>
      </c>
      <c r="V1930" s="72">
        <v>249.946</v>
      </c>
      <c r="W1930" s="72">
        <v>122.1</v>
      </c>
      <c r="X1930" s="72">
        <v>55.298000000000002</v>
      </c>
      <c r="Y1930" s="72">
        <v>14.624000000000001</v>
      </c>
      <c r="Z1930" s="72">
        <v>1.9039999999999999</v>
      </c>
      <c r="AA1930" s="72">
        <v>0.11799999999999999</v>
      </c>
      <c r="AB1930" s="4">
        <v>0.03</v>
      </c>
      <c r="AD1930" s="1">
        <f t="shared" si="30"/>
        <v>194.07399999999998</v>
      </c>
    </row>
    <row r="1931" spans="1:30" x14ac:dyDescent="0.3">
      <c r="A1931" s="65">
        <v>1930</v>
      </c>
      <c r="B1931" s="66" t="s">
        <v>323</v>
      </c>
      <c r="C1931" s="69" t="s">
        <v>152</v>
      </c>
      <c r="D1931" s="71">
        <v>8</v>
      </c>
      <c r="E1931" s="71">
        <v>458</v>
      </c>
      <c r="F1931" s="71">
        <v>2030</v>
      </c>
      <c r="G1931" s="72">
        <v>1369.0219999999999</v>
      </c>
      <c r="H1931" s="72">
        <v>1415.326</v>
      </c>
      <c r="I1931" s="72">
        <v>1389.7629999999999</v>
      </c>
      <c r="J1931" s="72">
        <v>1339.769</v>
      </c>
      <c r="K1931" s="72">
        <v>1303.1120000000001</v>
      </c>
      <c r="L1931" s="72">
        <v>1385.356</v>
      </c>
      <c r="M1931" s="72">
        <v>1535.73</v>
      </c>
      <c r="N1931" s="72">
        <v>1670.289</v>
      </c>
      <c r="O1931" s="72">
        <v>1621.057</v>
      </c>
      <c r="P1931" s="72">
        <v>1373.4639999999999</v>
      </c>
      <c r="Q1931" s="72">
        <v>1063.2180000000001</v>
      </c>
      <c r="R1931" s="72">
        <v>900.50400000000002</v>
      </c>
      <c r="S1931" s="72">
        <v>750.30799999999999</v>
      </c>
      <c r="T1931" s="72">
        <v>649.26599999999996</v>
      </c>
      <c r="U1931" s="72">
        <v>480.39699999999999</v>
      </c>
      <c r="V1931" s="72">
        <v>314.38099999999997</v>
      </c>
      <c r="W1931" s="72">
        <v>176.15199999999999</v>
      </c>
      <c r="X1931" s="72">
        <v>66.350999999999999</v>
      </c>
      <c r="Y1931" s="72">
        <v>19.984999999999999</v>
      </c>
      <c r="Z1931" s="72">
        <v>3.0539999999999998</v>
      </c>
      <c r="AA1931" s="72">
        <v>0.19400000000000001</v>
      </c>
      <c r="AB1931" s="4">
        <v>4.5999999999999999E-2</v>
      </c>
      <c r="AD1931" s="1">
        <f t="shared" si="30"/>
        <v>265.78199999999998</v>
      </c>
    </row>
    <row r="1932" spans="1:30" x14ac:dyDescent="0.3">
      <c r="A1932" s="65">
        <v>1931</v>
      </c>
      <c r="B1932" s="66" t="s">
        <v>323</v>
      </c>
      <c r="C1932" s="69" t="s">
        <v>152</v>
      </c>
      <c r="D1932" s="71">
        <v>8</v>
      </c>
      <c r="E1932" s="71">
        <v>458</v>
      </c>
      <c r="F1932" s="71">
        <v>2035</v>
      </c>
      <c r="G1932" s="72">
        <v>1286.7539999999999</v>
      </c>
      <c r="H1932" s="72">
        <v>1370.9590000000001</v>
      </c>
      <c r="I1932" s="72">
        <v>1416.4639999999999</v>
      </c>
      <c r="J1932" s="72">
        <v>1399.6780000000001</v>
      </c>
      <c r="K1932" s="72">
        <v>1357.682</v>
      </c>
      <c r="L1932" s="72">
        <v>1320.0540000000001</v>
      </c>
      <c r="M1932" s="72">
        <v>1395.11</v>
      </c>
      <c r="N1932" s="72">
        <v>1535.6379999999999</v>
      </c>
      <c r="O1932" s="72">
        <v>1659.7660000000001</v>
      </c>
      <c r="P1932" s="72">
        <v>1600.826</v>
      </c>
      <c r="Q1932" s="72">
        <v>1344.4390000000001</v>
      </c>
      <c r="R1932" s="72">
        <v>1027.1579999999999</v>
      </c>
      <c r="S1932" s="72">
        <v>853.38599999999997</v>
      </c>
      <c r="T1932" s="72">
        <v>690.87099999999998</v>
      </c>
      <c r="U1932" s="72">
        <v>567.69600000000003</v>
      </c>
      <c r="V1932" s="72">
        <v>389.88799999999998</v>
      </c>
      <c r="W1932" s="72">
        <v>225.624</v>
      </c>
      <c r="X1932" s="72">
        <v>98.366</v>
      </c>
      <c r="Y1932" s="72">
        <v>24.867000000000001</v>
      </c>
      <c r="Z1932" s="72">
        <v>4.3470000000000004</v>
      </c>
      <c r="AA1932" s="72">
        <v>0.32100000000000001</v>
      </c>
      <c r="AB1932" s="4">
        <v>7.0999999999999994E-2</v>
      </c>
      <c r="AD1932" s="1">
        <f t="shared" si="30"/>
        <v>353.59600000000006</v>
      </c>
    </row>
    <row r="1933" spans="1:30" x14ac:dyDescent="0.3">
      <c r="A1933" s="65">
        <v>1932</v>
      </c>
      <c r="B1933" s="66" t="s">
        <v>323</v>
      </c>
      <c r="C1933" s="69" t="s">
        <v>152</v>
      </c>
      <c r="D1933" s="71">
        <v>8</v>
      </c>
      <c r="E1933" s="71">
        <v>458</v>
      </c>
      <c r="F1933" s="71">
        <v>2040</v>
      </c>
      <c r="G1933" s="72">
        <v>1220.7760000000001</v>
      </c>
      <c r="H1933" s="72">
        <v>1288.866</v>
      </c>
      <c r="I1933" s="72">
        <v>1372.2529999999999</v>
      </c>
      <c r="J1933" s="72">
        <v>1426.6030000000001</v>
      </c>
      <c r="K1933" s="72">
        <v>1417.8030000000001</v>
      </c>
      <c r="L1933" s="72">
        <v>1374.78</v>
      </c>
      <c r="M1933" s="72">
        <v>1330.6469999999999</v>
      </c>
      <c r="N1933" s="72">
        <v>1396.9549999999999</v>
      </c>
      <c r="O1933" s="72">
        <v>1527.989</v>
      </c>
      <c r="P1933" s="72">
        <v>1641.0809999999999</v>
      </c>
      <c r="Q1933" s="72">
        <v>1569.4760000000001</v>
      </c>
      <c r="R1933" s="72">
        <v>1302.1510000000001</v>
      </c>
      <c r="S1933" s="72">
        <v>977.64</v>
      </c>
      <c r="T1933" s="72">
        <v>790.75800000000004</v>
      </c>
      <c r="U1933" s="72">
        <v>610.07000000000005</v>
      </c>
      <c r="V1933" s="72">
        <v>467.07400000000001</v>
      </c>
      <c r="W1933" s="72">
        <v>284.94200000000001</v>
      </c>
      <c r="X1933" s="72">
        <v>129.50299999999999</v>
      </c>
      <c r="Y1933" s="72">
        <v>38.271999999999998</v>
      </c>
      <c r="Z1933" s="72">
        <v>5.6440000000000001</v>
      </c>
      <c r="AA1933" s="72">
        <v>0.47699999999999998</v>
      </c>
      <c r="AB1933" s="4">
        <v>0.111</v>
      </c>
      <c r="AD1933" s="1">
        <f t="shared" si="30"/>
        <v>458.94899999999996</v>
      </c>
    </row>
    <row r="1934" spans="1:30" x14ac:dyDescent="0.3">
      <c r="A1934" s="65">
        <v>1933</v>
      </c>
      <c r="B1934" s="66" t="s">
        <v>323</v>
      </c>
      <c r="C1934" s="69" t="s">
        <v>152</v>
      </c>
      <c r="D1934" s="71">
        <v>8</v>
      </c>
      <c r="E1934" s="71">
        <v>458</v>
      </c>
      <c r="F1934" s="71">
        <v>2045</v>
      </c>
      <c r="G1934" s="72">
        <v>1198.5989999999999</v>
      </c>
      <c r="H1934" s="72">
        <v>1223.0250000000001</v>
      </c>
      <c r="I1934" s="72">
        <v>1290.3409999999999</v>
      </c>
      <c r="J1934" s="72">
        <v>1382.729</v>
      </c>
      <c r="K1934" s="72">
        <v>1445.0650000000001</v>
      </c>
      <c r="L1934" s="72">
        <v>1435.068</v>
      </c>
      <c r="M1934" s="72">
        <v>1385.6089999999999</v>
      </c>
      <c r="N1934" s="72">
        <v>1333.7280000000001</v>
      </c>
      <c r="O1934" s="72">
        <v>1391.92</v>
      </c>
      <c r="P1934" s="72">
        <v>1513.1079999999999</v>
      </c>
      <c r="Q1934" s="72">
        <v>1611.8389999999999</v>
      </c>
      <c r="R1934" s="72">
        <v>1524.097</v>
      </c>
      <c r="S1934" s="72">
        <v>1244.337</v>
      </c>
      <c r="T1934" s="72">
        <v>911.38800000000003</v>
      </c>
      <c r="U1934" s="72">
        <v>704.88300000000004</v>
      </c>
      <c r="V1934" s="72">
        <v>508.69600000000003</v>
      </c>
      <c r="W1934" s="72">
        <v>347.59800000000001</v>
      </c>
      <c r="X1934" s="72">
        <v>168.14400000000001</v>
      </c>
      <c r="Y1934" s="72">
        <v>52.360999999999997</v>
      </c>
      <c r="Z1934" s="72">
        <v>9.0920000000000005</v>
      </c>
      <c r="AA1934" s="72">
        <v>0.65</v>
      </c>
      <c r="AB1934" s="4" t="s">
        <v>291</v>
      </c>
      <c r="AD1934" s="1">
        <f t="shared" si="30"/>
        <v>577.84499999999991</v>
      </c>
    </row>
    <row r="1935" spans="1:30" x14ac:dyDescent="0.3">
      <c r="A1935" s="65">
        <v>1934</v>
      </c>
      <c r="B1935" s="66" t="s">
        <v>323</v>
      </c>
      <c r="C1935" s="69" t="s">
        <v>152</v>
      </c>
      <c r="D1935" s="71">
        <v>8</v>
      </c>
      <c r="E1935" s="71">
        <v>458</v>
      </c>
      <c r="F1935" s="71">
        <v>2050</v>
      </c>
      <c r="G1935" s="72">
        <v>1211.26</v>
      </c>
      <c r="H1935" s="72">
        <v>1200.925</v>
      </c>
      <c r="I1935" s="72">
        <v>1224.6420000000001</v>
      </c>
      <c r="J1935" s="72">
        <v>1301.192</v>
      </c>
      <c r="K1935" s="72">
        <v>1401.748</v>
      </c>
      <c r="L1935" s="72">
        <v>1462.636</v>
      </c>
      <c r="M1935" s="72">
        <v>1446.123</v>
      </c>
      <c r="N1935" s="72">
        <v>1389.1010000000001</v>
      </c>
      <c r="O1935" s="72">
        <v>1330.3789999999999</v>
      </c>
      <c r="P1935" s="72">
        <v>1380.48</v>
      </c>
      <c r="Q1935" s="72">
        <v>1489.0840000000001</v>
      </c>
      <c r="R1935" s="72">
        <v>1569.5260000000001</v>
      </c>
      <c r="S1935" s="72">
        <v>1462.2850000000001</v>
      </c>
      <c r="T1935" s="72">
        <v>1166.7829999999999</v>
      </c>
      <c r="U1935" s="72">
        <v>819.94100000000003</v>
      </c>
      <c r="V1935" s="72">
        <v>595.54399999999998</v>
      </c>
      <c r="W1935" s="72">
        <v>385.59100000000001</v>
      </c>
      <c r="X1935" s="72">
        <v>210.995</v>
      </c>
      <c r="Y1935" s="72">
        <v>70.763999999999996</v>
      </c>
      <c r="Z1935" s="72">
        <v>13.063000000000001</v>
      </c>
      <c r="AA1935" s="72">
        <v>1.08</v>
      </c>
      <c r="AB1935" s="4" t="s">
        <v>291</v>
      </c>
      <c r="AD1935" s="1">
        <f t="shared" si="30"/>
        <v>681.49300000000005</v>
      </c>
    </row>
    <row r="1936" spans="1:30" x14ac:dyDescent="0.3">
      <c r="A1936" s="65">
        <v>1935</v>
      </c>
      <c r="B1936" s="66" t="s">
        <v>323</v>
      </c>
      <c r="C1936" s="69" t="s">
        <v>152</v>
      </c>
      <c r="D1936" s="71">
        <v>8</v>
      </c>
      <c r="E1936" s="71">
        <v>458</v>
      </c>
      <c r="F1936" s="71">
        <v>2055</v>
      </c>
      <c r="G1936" s="72">
        <v>1221.7670000000001</v>
      </c>
      <c r="H1936" s="72">
        <v>1213.4690000000001</v>
      </c>
      <c r="I1936" s="72">
        <v>1202.5139999999999</v>
      </c>
      <c r="J1936" s="72">
        <v>1235.1610000000001</v>
      </c>
      <c r="K1936" s="72">
        <v>1319.6780000000001</v>
      </c>
      <c r="L1936" s="72">
        <v>1418.732</v>
      </c>
      <c r="M1936" s="72">
        <v>1473.2239999999999</v>
      </c>
      <c r="N1936" s="72">
        <v>1449.432</v>
      </c>
      <c r="O1936" s="72">
        <v>1385.9760000000001</v>
      </c>
      <c r="P1936" s="72">
        <v>1320.9449999999999</v>
      </c>
      <c r="Q1936" s="72">
        <v>1361.0550000000001</v>
      </c>
      <c r="R1936" s="72">
        <v>1453.942</v>
      </c>
      <c r="S1936" s="72">
        <v>1511.8589999999999</v>
      </c>
      <c r="T1936" s="72">
        <v>1379.038</v>
      </c>
      <c r="U1936" s="72">
        <v>1059.1500000000001</v>
      </c>
      <c r="V1936" s="72">
        <v>701.84699999999998</v>
      </c>
      <c r="W1936" s="72">
        <v>459.83300000000003</v>
      </c>
      <c r="X1936" s="72">
        <v>240.94499999999999</v>
      </c>
      <c r="Y1936" s="72">
        <v>92.594999999999999</v>
      </c>
      <c r="Z1936" s="72">
        <v>18.608000000000001</v>
      </c>
      <c r="AA1936" s="72">
        <v>1.649</v>
      </c>
      <c r="AB1936" s="4" t="s">
        <v>291</v>
      </c>
      <c r="AD1936" s="1">
        <f t="shared" si="30"/>
        <v>813.63</v>
      </c>
    </row>
    <row r="1937" spans="1:30" x14ac:dyDescent="0.3">
      <c r="A1937" s="65">
        <v>1936</v>
      </c>
      <c r="B1937" s="66" t="s">
        <v>323</v>
      </c>
      <c r="C1937" s="69" t="s">
        <v>152</v>
      </c>
      <c r="D1937" s="71">
        <v>8</v>
      </c>
      <c r="E1937" s="71">
        <v>458</v>
      </c>
      <c r="F1937" s="71">
        <v>2060</v>
      </c>
      <c r="G1937" s="72">
        <v>1204.6880000000001</v>
      </c>
      <c r="H1937" s="72">
        <v>1223.8510000000001</v>
      </c>
      <c r="I1937" s="72">
        <v>1214.992</v>
      </c>
      <c r="J1937" s="72">
        <v>1212.569</v>
      </c>
      <c r="K1937" s="72">
        <v>1252.963</v>
      </c>
      <c r="L1937" s="72">
        <v>1336.096</v>
      </c>
      <c r="M1937" s="72">
        <v>1429.06</v>
      </c>
      <c r="N1937" s="72">
        <v>1476.4639999999999</v>
      </c>
      <c r="O1937" s="72">
        <v>1446.4280000000001</v>
      </c>
      <c r="P1937" s="72">
        <v>1377.0419999999999</v>
      </c>
      <c r="Q1937" s="72">
        <v>1304.2940000000001</v>
      </c>
      <c r="R1937" s="72">
        <v>1332.1489999999999</v>
      </c>
      <c r="S1937" s="72">
        <v>1405.6389999999999</v>
      </c>
      <c r="T1937" s="72">
        <v>1433.385</v>
      </c>
      <c r="U1937" s="72">
        <v>1262.365</v>
      </c>
      <c r="V1937" s="72">
        <v>917.928</v>
      </c>
      <c r="W1937" s="72">
        <v>551.88699999999994</v>
      </c>
      <c r="X1937" s="72">
        <v>295.94600000000003</v>
      </c>
      <c r="Y1937" s="72">
        <v>110.512</v>
      </c>
      <c r="Z1937" s="72">
        <v>25.797999999999998</v>
      </c>
      <c r="AA1937" s="72">
        <v>2.5049999999999999</v>
      </c>
      <c r="AB1937" s="4" t="s">
        <v>291</v>
      </c>
      <c r="AD1937" s="1">
        <f t="shared" si="30"/>
        <v>986.64800000000002</v>
      </c>
    </row>
    <row r="1938" spans="1:30" x14ac:dyDescent="0.3">
      <c r="A1938" s="65">
        <v>1937</v>
      </c>
      <c r="B1938" s="66" t="s">
        <v>323</v>
      </c>
      <c r="C1938" s="69" t="s">
        <v>152</v>
      </c>
      <c r="D1938" s="71">
        <v>8</v>
      </c>
      <c r="E1938" s="71">
        <v>458</v>
      </c>
      <c r="F1938" s="71">
        <v>2065</v>
      </c>
      <c r="G1938" s="72">
        <v>1163.9380000000001</v>
      </c>
      <c r="H1938" s="72">
        <v>1206.665</v>
      </c>
      <c r="I1938" s="72">
        <v>1225.3130000000001</v>
      </c>
      <c r="J1938" s="72">
        <v>1224.548</v>
      </c>
      <c r="K1938" s="72">
        <v>1229.5609999999999</v>
      </c>
      <c r="L1938" s="72">
        <v>1268.751</v>
      </c>
      <c r="M1938" s="72">
        <v>1346.2670000000001</v>
      </c>
      <c r="N1938" s="72">
        <v>1432.6</v>
      </c>
      <c r="O1938" s="72">
        <v>1473.8889999999999</v>
      </c>
      <c r="P1938" s="72">
        <v>1438.0440000000001</v>
      </c>
      <c r="Q1938" s="72">
        <v>1361.413</v>
      </c>
      <c r="R1938" s="72">
        <v>1279.5530000000001</v>
      </c>
      <c r="S1938" s="72">
        <v>1292.528</v>
      </c>
      <c r="T1938" s="72">
        <v>1339.819</v>
      </c>
      <c r="U1938" s="72">
        <v>1323.1669999999999</v>
      </c>
      <c r="V1938" s="72">
        <v>1107.712</v>
      </c>
      <c r="W1938" s="72">
        <v>735.173</v>
      </c>
      <c r="X1938" s="72">
        <v>366.01</v>
      </c>
      <c r="Y1938" s="72">
        <v>142.05000000000001</v>
      </c>
      <c r="Z1938" s="72">
        <v>32.72</v>
      </c>
      <c r="AA1938" s="72">
        <v>3.7320000000000002</v>
      </c>
      <c r="AB1938" s="4" t="s">
        <v>291</v>
      </c>
      <c r="AD1938" s="1">
        <f t="shared" si="30"/>
        <v>1279.6849999999999</v>
      </c>
    </row>
    <row r="1939" spans="1:30" x14ac:dyDescent="0.3">
      <c r="A1939" s="65">
        <v>1938</v>
      </c>
      <c r="B1939" s="66" t="s">
        <v>323</v>
      </c>
      <c r="C1939" s="69" t="s">
        <v>152</v>
      </c>
      <c r="D1939" s="71">
        <v>8</v>
      </c>
      <c r="E1939" s="71">
        <v>458</v>
      </c>
      <c r="F1939" s="71">
        <v>2070</v>
      </c>
      <c r="G1939" s="72">
        <v>1120.204</v>
      </c>
      <c r="H1939" s="72">
        <v>1165.825</v>
      </c>
      <c r="I1939" s="72">
        <v>1208.068</v>
      </c>
      <c r="J1939" s="72">
        <v>1234.346</v>
      </c>
      <c r="K1939" s="72">
        <v>1240.605</v>
      </c>
      <c r="L1939" s="72">
        <v>1244.5540000000001</v>
      </c>
      <c r="M1939" s="72">
        <v>1278.652</v>
      </c>
      <c r="N1939" s="72">
        <v>1350.173</v>
      </c>
      <c r="O1939" s="72">
        <v>1430.7919999999999</v>
      </c>
      <c r="P1939" s="72">
        <v>1466.32</v>
      </c>
      <c r="Q1939" s="72">
        <v>1423.357</v>
      </c>
      <c r="R1939" s="72">
        <v>1338.2159999999999</v>
      </c>
      <c r="S1939" s="72">
        <v>1245.4870000000001</v>
      </c>
      <c r="T1939" s="72">
        <v>1237.9949999999999</v>
      </c>
      <c r="U1939" s="72">
        <v>1246.3109999999999</v>
      </c>
      <c r="V1939" s="72">
        <v>1174.4179999999999</v>
      </c>
      <c r="W1939" s="72">
        <v>902.52099999999996</v>
      </c>
      <c r="X1939" s="72">
        <v>501.59399999999999</v>
      </c>
      <c r="Y1939" s="72">
        <v>183.547</v>
      </c>
      <c r="Z1939" s="72">
        <v>44.664999999999999</v>
      </c>
      <c r="AA1939" s="72">
        <v>5.1349999999999998</v>
      </c>
      <c r="AB1939" s="4" t="s">
        <v>291</v>
      </c>
      <c r="AD1939" s="1">
        <f t="shared" si="30"/>
        <v>1637.462</v>
      </c>
    </row>
    <row r="1940" spans="1:30" x14ac:dyDescent="0.3">
      <c r="A1940" s="65">
        <v>1939</v>
      </c>
      <c r="B1940" s="66" t="s">
        <v>323</v>
      </c>
      <c r="C1940" s="69" t="s">
        <v>152</v>
      </c>
      <c r="D1940" s="71">
        <v>8</v>
      </c>
      <c r="E1940" s="71">
        <v>458</v>
      </c>
      <c r="F1940" s="71">
        <v>2075</v>
      </c>
      <c r="G1940" s="72">
        <v>1091.9880000000001</v>
      </c>
      <c r="H1940" s="72">
        <v>1121.9880000000001</v>
      </c>
      <c r="I1940" s="72">
        <v>1167.1679999999999</v>
      </c>
      <c r="J1940" s="72">
        <v>1216.588</v>
      </c>
      <c r="K1940" s="72">
        <v>1249.442</v>
      </c>
      <c r="L1940" s="72">
        <v>1254.6880000000001</v>
      </c>
      <c r="M1940" s="72">
        <v>1253.9829999999999</v>
      </c>
      <c r="N1940" s="72">
        <v>1282.729</v>
      </c>
      <c r="O1940" s="72">
        <v>1349.1669999999999</v>
      </c>
      <c r="P1940" s="72">
        <v>1424.4169999999999</v>
      </c>
      <c r="Q1940" s="72">
        <v>1452.847</v>
      </c>
      <c r="R1940" s="72">
        <v>1401.4780000000001</v>
      </c>
      <c r="S1940" s="72">
        <v>1306.1130000000001</v>
      </c>
      <c r="T1940" s="72">
        <v>1197.9259999999999</v>
      </c>
      <c r="U1940" s="72">
        <v>1159.299</v>
      </c>
      <c r="V1940" s="72">
        <v>1117.3689999999999</v>
      </c>
      <c r="W1940" s="72">
        <v>971.58</v>
      </c>
      <c r="X1940" s="72">
        <v>631.70299999999997</v>
      </c>
      <c r="Y1940" s="72">
        <v>261.84300000000002</v>
      </c>
      <c r="Z1940" s="72">
        <v>61.046999999999997</v>
      </c>
      <c r="AA1940" s="72">
        <v>7.4779999999999998</v>
      </c>
      <c r="AB1940" s="4" t="s">
        <v>291</v>
      </c>
      <c r="AD1940" s="1">
        <f t="shared" si="30"/>
        <v>1933.6510000000001</v>
      </c>
    </row>
    <row r="1941" spans="1:30" x14ac:dyDescent="0.3">
      <c r="A1941" s="65">
        <v>1940</v>
      </c>
      <c r="B1941" s="66" t="s">
        <v>323</v>
      </c>
      <c r="C1941" s="69" t="s">
        <v>152</v>
      </c>
      <c r="D1941" s="71">
        <v>8</v>
      </c>
      <c r="E1941" s="71">
        <v>458</v>
      </c>
      <c r="F1941" s="71">
        <v>2080</v>
      </c>
      <c r="G1941" s="72">
        <v>1083.431</v>
      </c>
      <c r="H1941" s="72">
        <v>1093.644</v>
      </c>
      <c r="I1941" s="72">
        <v>1123.269</v>
      </c>
      <c r="J1941" s="72">
        <v>1175.182</v>
      </c>
      <c r="K1941" s="72">
        <v>1230.7380000000001</v>
      </c>
      <c r="L1941" s="72">
        <v>1262.588</v>
      </c>
      <c r="M1941" s="72">
        <v>1263.4929999999999</v>
      </c>
      <c r="N1941" s="72">
        <v>1257.96</v>
      </c>
      <c r="O1941" s="72">
        <v>1282.2760000000001</v>
      </c>
      <c r="P1941" s="72">
        <v>1344.021</v>
      </c>
      <c r="Q1941" s="72">
        <v>1412.653</v>
      </c>
      <c r="R1941" s="72">
        <v>1432.614</v>
      </c>
      <c r="S1941" s="72">
        <v>1370.9829999999999</v>
      </c>
      <c r="T1941" s="72">
        <v>1260.6279999999999</v>
      </c>
      <c r="U1941" s="72">
        <v>1128.1110000000001</v>
      </c>
      <c r="V1941" s="72">
        <v>1048.2639999999999</v>
      </c>
      <c r="W1941" s="72">
        <v>936.58</v>
      </c>
      <c r="X1941" s="72">
        <v>695.303</v>
      </c>
      <c r="Y1941" s="72">
        <v>341.69400000000002</v>
      </c>
      <c r="Z1941" s="72">
        <v>91.626000000000005</v>
      </c>
      <c r="AA1941" s="72">
        <v>10.926</v>
      </c>
      <c r="AB1941" s="4" t="s">
        <v>291</v>
      </c>
      <c r="AD1941" s="1">
        <f t="shared" si="30"/>
        <v>2076.1289999999999</v>
      </c>
    </row>
    <row r="1942" spans="1:30" x14ac:dyDescent="0.3">
      <c r="A1942" s="65">
        <v>1941</v>
      </c>
      <c r="B1942" s="66" t="s">
        <v>323</v>
      </c>
      <c r="C1942" s="69" t="s">
        <v>152</v>
      </c>
      <c r="D1942" s="71">
        <v>8</v>
      </c>
      <c r="E1942" s="71">
        <v>458</v>
      </c>
      <c r="F1942" s="71">
        <v>2085</v>
      </c>
      <c r="G1942" s="72">
        <v>1081.82</v>
      </c>
      <c r="H1942" s="72">
        <v>1084.9469999999999</v>
      </c>
      <c r="I1942" s="72">
        <v>1094.8409999999999</v>
      </c>
      <c r="J1942" s="72">
        <v>1130.761</v>
      </c>
      <c r="K1942" s="72">
        <v>1188.4000000000001</v>
      </c>
      <c r="L1942" s="72">
        <v>1242.9690000000001</v>
      </c>
      <c r="M1942" s="72">
        <v>1270.74</v>
      </c>
      <c r="N1942" s="72">
        <v>1267.1969999999999</v>
      </c>
      <c r="O1942" s="72">
        <v>1257.7249999999999</v>
      </c>
      <c r="P1942" s="72">
        <v>1278.038</v>
      </c>
      <c r="Q1942" s="72">
        <v>1334.039</v>
      </c>
      <c r="R1942" s="72">
        <v>1394.7439999999999</v>
      </c>
      <c r="S1942" s="72">
        <v>1404.15</v>
      </c>
      <c r="T1942" s="72">
        <v>1327.1020000000001</v>
      </c>
      <c r="U1942" s="72">
        <v>1192.749</v>
      </c>
      <c r="V1942" s="72">
        <v>1027.4290000000001</v>
      </c>
      <c r="W1942" s="72">
        <v>888.53800000000001</v>
      </c>
      <c r="X1942" s="72">
        <v>683.26300000000003</v>
      </c>
      <c r="Y1942" s="72">
        <v>388.06900000000002</v>
      </c>
      <c r="Z1942" s="72">
        <v>125.163</v>
      </c>
      <c r="AA1942" s="72">
        <v>17.289000000000001</v>
      </c>
      <c r="AB1942" s="4">
        <v>3.3000000000000002E-2</v>
      </c>
      <c r="AD1942" s="1">
        <f t="shared" si="30"/>
        <v>2102.355</v>
      </c>
    </row>
    <row r="1943" spans="1:30" x14ac:dyDescent="0.3">
      <c r="A1943" s="65">
        <v>1942</v>
      </c>
      <c r="B1943" s="66" t="s">
        <v>323</v>
      </c>
      <c r="C1943" s="69" t="s">
        <v>152</v>
      </c>
      <c r="D1943" s="71">
        <v>8</v>
      </c>
      <c r="E1943" s="71">
        <v>458</v>
      </c>
      <c r="F1943" s="71">
        <v>2090</v>
      </c>
      <c r="G1943" s="72">
        <v>1071.095</v>
      </c>
      <c r="H1943" s="72">
        <v>1083.191</v>
      </c>
      <c r="I1943" s="72">
        <v>1086.0429999999999</v>
      </c>
      <c r="J1943" s="72">
        <v>1101.761</v>
      </c>
      <c r="K1943" s="72">
        <v>1143.0070000000001</v>
      </c>
      <c r="L1943" s="72">
        <v>1199.7280000000001</v>
      </c>
      <c r="M1943" s="72">
        <v>1250.4960000000001</v>
      </c>
      <c r="N1943" s="72">
        <v>1274.1179999999999</v>
      </c>
      <c r="O1943" s="72">
        <v>1266.94</v>
      </c>
      <c r="P1943" s="72">
        <v>1253.97</v>
      </c>
      <c r="Q1943" s="72">
        <v>1269.4000000000001</v>
      </c>
      <c r="R1943" s="72">
        <v>1318.5630000000001</v>
      </c>
      <c r="S1943" s="72">
        <v>1369.2850000000001</v>
      </c>
      <c r="T1943" s="72">
        <v>1362.5540000000001</v>
      </c>
      <c r="U1943" s="72">
        <v>1260.6030000000001</v>
      </c>
      <c r="V1943" s="72">
        <v>1092.8810000000001</v>
      </c>
      <c r="W1943" s="72">
        <v>879.19299999999998</v>
      </c>
      <c r="X1943" s="72">
        <v>659.08199999999999</v>
      </c>
      <c r="Y1943" s="72">
        <v>392.029</v>
      </c>
      <c r="Z1943" s="72">
        <v>148.11000000000001</v>
      </c>
      <c r="AA1943" s="72">
        <v>25.29</v>
      </c>
      <c r="AB1943" s="4">
        <v>3.9E-2</v>
      </c>
      <c r="AD1943" s="1">
        <f t="shared" si="30"/>
        <v>2103.7430000000004</v>
      </c>
    </row>
    <row r="1944" spans="1:30" x14ac:dyDescent="0.3">
      <c r="A1944" s="65">
        <v>1943</v>
      </c>
      <c r="B1944" s="66" t="s">
        <v>323</v>
      </c>
      <c r="C1944" s="69" t="s">
        <v>152</v>
      </c>
      <c r="D1944" s="71">
        <v>8</v>
      </c>
      <c r="E1944" s="71">
        <v>458</v>
      </c>
      <c r="F1944" s="71">
        <v>2095</v>
      </c>
      <c r="G1944" s="72">
        <v>1047.326</v>
      </c>
      <c r="H1944" s="72">
        <v>1072.3150000000001</v>
      </c>
      <c r="I1944" s="72">
        <v>1084.18</v>
      </c>
      <c r="J1944" s="72">
        <v>1092.3689999999999</v>
      </c>
      <c r="K1944" s="72">
        <v>1112.9770000000001</v>
      </c>
      <c r="L1944" s="72">
        <v>1153.393</v>
      </c>
      <c r="M1944" s="72">
        <v>1206.6379999999999</v>
      </c>
      <c r="N1944" s="72">
        <v>1253.575</v>
      </c>
      <c r="O1944" s="72">
        <v>1273.79</v>
      </c>
      <c r="P1944" s="72">
        <v>1263.374</v>
      </c>
      <c r="Q1944" s="72">
        <v>1246.114</v>
      </c>
      <c r="R1944" s="72">
        <v>1255.7940000000001</v>
      </c>
      <c r="S1944" s="72">
        <v>1296.3</v>
      </c>
      <c r="T1944" s="72">
        <v>1331.5219999999999</v>
      </c>
      <c r="U1944" s="72">
        <v>1298.663</v>
      </c>
      <c r="V1944" s="72">
        <v>1161.144</v>
      </c>
      <c r="W1944" s="72">
        <v>943.1</v>
      </c>
      <c r="X1944" s="72">
        <v>662.05899999999997</v>
      </c>
      <c r="Y1944" s="72">
        <v>387.97500000000002</v>
      </c>
      <c r="Z1944" s="72">
        <v>155.59200000000001</v>
      </c>
      <c r="AA1944" s="72">
        <v>32.387999999999998</v>
      </c>
      <c r="AB1944" s="4">
        <v>5.6000000000000001E-2</v>
      </c>
      <c r="AD1944" s="1">
        <f t="shared" si="30"/>
        <v>2181.17</v>
      </c>
    </row>
    <row r="1945" spans="1:30" x14ac:dyDescent="0.3">
      <c r="A1945" s="65">
        <v>1944</v>
      </c>
      <c r="B1945" s="66" t="s">
        <v>323</v>
      </c>
      <c r="C1945" s="69" t="s">
        <v>152</v>
      </c>
      <c r="D1945" s="71">
        <v>8</v>
      </c>
      <c r="E1945" s="71">
        <v>458</v>
      </c>
      <c r="F1945" s="71">
        <v>2100</v>
      </c>
      <c r="G1945" s="72">
        <v>1019.268</v>
      </c>
      <c r="H1945" s="72">
        <v>1048.4059999999999</v>
      </c>
      <c r="I1945" s="72">
        <v>1073.191</v>
      </c>
      <c r="J1945" s="72">
        <v>1089.8979999999999</v>
      </c>
      <c r="K1945" s="72">
        <v>1102.5129999999999</v>
      </c>
      <c r="L1945" s="72">
        <v>1122.3889999999999</v>
      </c>
      <c r="M1945" s="72">
        <v>1159.682</v>
      </c>
      <c r="N1945" s="72">
        <v>1209.461</v>
      </c>
      <c r="O1945" s="72">
        <v>1253.249</v>
      </c>
      <c r="P1945" s="72">
        <v>1270.394</v>
      </c>
      <c r="Q1945" s="72">
        <v>1255.9780000000001</v>
      </c>
      <c r="R1945" s="72">
        <v>1233.7360000000001</v>
      </c>
      <c r="S1945" s="72">
        <v>1236.1759999999999</v>
      </c>
      <c r="T1945" s="72">
        <v>1263.018</v>
      </c>
      <c r="U1945" s="72">
        <v>1273.0940000000001</v>
      </c>
      <c r="V1945" s="72">
        <v>1202.0809999999999</v>
      </c>
      <c r="W1945" s="72">
        <v>1009.961</v>
      </c>
      <c r="X1945" s="72">
        <v>720.39599999999996</v>
      </c>
      <c r="Y1945" s="72">
        <v>399.40699999999998</v>
      </c>
      <c r="Z1945" s="72">
        <v>159.93899999999999</v>
      </c>
      <c r="AA1945" s="72">
        <v>36.915999999999997</v>
      </c>
      <c r="AB1945" s="4">
        <v>7.8E-2</v>
      </c>
      <c r="AD1945" s="1">
        <f t="shared" si="30"/>
        <v>2326.6970000000001</v>
      </c>
    </row>
    <row r="1946" spans="1:30" x14ac:dyDescent="0.3">
      <c r="A1946" s="65">
        <v>1945</v>
      </c>
      <c r="B1946" s="66" t="s">
        <v>323</v>
      </c>
      <c r="C1946" s="69" t="s">
        <v>153</v>
      </c>
      <c r="D1946" s="71"/>
      <c r="E1946" s="71">
        <v>104</v>
      </c>
      <c r="F1946" s="71">
        <v>2015</v>
      </c>
      <c r="G1946" s="72">
        <v>2292.5320000000002</v>
      </c>
      <c r="H1946" s="72">
        <v>2445.0349999999999</v>
      </c>
      <c r="I1946" s="72">
        <v>2612.0030000000002</v>
      </c>
      <c r="J1946" s="72">
        <v>2425.1480000000001</v>
      </c>
      <c r="K1946" s="72">
        <v>2239.6750000000002</v>
      </c>
      <c r="L1946" s="72">
        <v>2083.962</v>
      </c>
      <c r="M1946" s="72">
        <v>2018.6949999999999</v>
      </c>
      <c r="N1946" s="72">
        <v>1889.3489999999999</v>
      </c>
      <c r="O1946" s="72">
        <v>1716.0409999999999</v>
      </c>
      <c r="P1946" s="72">
        <v>1505.3530000000001</v>
      </c>
      <c r="Q1946" s="72">
        <v>1261.4839999999999</v>
      </c>
      <c r="R1946" s="72">
        <v>1063.259</v>
      </c>
      <c r="S1946" s="72">
        <v>842.12599999999998</v>
      </c>
      <c r="T1946" s="72">
        <v>518.55200000000002</v>
      </c>
      <c r="U1946" s="72">
        <v>326.14299999999997</v>
      </c>
      <c r="V1946" s="72">
        <v>198.393</v>
      </c>
      <c r="W1946" s="72">
        <v>108.414</v>
      </c>
      <c r="X1946" s="72">
        <v>38.28</v>
      </c>
      <c r="Y1946" s="72">
        <v>7.7990000000000004</v>
      </c>
      <c r="Z1946" s="72">
        <v>0.86099999999999999</v>
      </c>
      <c r="AA1946" s="72">
        <v>4.9000000000000002E-2</v>
      </c>
      <c r="AB1946" s="4">
        <v>0.11799999999999999</v>
      </c>
      <c r="AD1946" s="1">
        <f t="shared" si="30"/>
        <v>155.52100000000002</v>
      </c>
    </row>
    <row r="1947" spans="1:30" x14ac:dyDescent="0.3">
      <c r="A1947" s="65">
        <v>1946</v>
      </c>
      <c r="B1947" s="66" t="s">
        <v>323</v>
      </c>
      <c r="C1947" s="69" t="s">
        <v>153</v>
      </c>
      <c r="D1947" s="71"/>
      <c r="E1947" s="71">
        <v>104</v>
      </c>
      <c r="F1947" s="71">
        <v>2020</v>
      </c>
      <c r="G1947" s="72">
        <v>2261.1439999999998</v>
      </c>
      <c r="H1947" s="72">
        <v>2264.85</v>
      </c>
      <c r="I1947" s="72">
        <v>2431.9639999999999</v>
      </c>
      <c r="J1947" s="72">
        <v>2589.0230000000001</v>
      </c>
      <c r="K1947" s="72">
        <v>2388.4340000000002</v>
      </c>
      <c r="L1947" s="72">
        <v>2201.2350000000001</v>
      </c>
      <c r="M1947" s="72">
        <v>2049.1799999999998</v>
      </c>
      <c r="N1947" s="72">
        <v>1982.7629999999999</v>
      </c>
      <c r="O1947" s="72">
        <v>1848.163</v>
      </c>
      <c r="P1947" s="72">
        <v>1664.9880000000001</v>
      </c>
      <c r="Q1947" s="72">
        <v>1440.146</v>
      </c>
      <c r="R1947" s="72">
        <v>1179.4829999999999</v>
      </c>
      <c r="S1947" s="72">
        <v>959.11800000000005</v>
      </c>
      <c r="T1947" s="72">
        <v>718.93200000000002</v>
      </c>
      <c r="U1947" s="72">
        <v>405.52499999999998</v>
      </c>
      <c r="V1947" s="72">
        <v>221.583</v>
      </c>
      <c r="W1947" s="72">
        <v>107.758</v>
      </c>
      <c r="X1947" s="72">
        <v>41.92</v>
      </c>
      <c r="Y1947" s="72">
        <v>9.1560000000000006</v>
      </c>
      <c r="Z1947" s="72">
        <v>1.01</v>
      </c>
      <c r="AA1947" s="72">
        <v>6.2E-2</v>
      </c>
      <c r="AB1947" s="4">
        <v>0.19500000000000001</v>
      </c>
      <c r="AD1947" s="1">
        <f t="shared" si="30"/>
        <v>160.101</v>
      </c>
    </row>
    <row r="1948" spans="1:30" x14ac:dyDescent="0.3">
      <c r="A1948" s="65">
        <v>1947</v>
      </c>
      <c r="B1948" s="66" t="s">
        <v>323</v>
      </c>
      <c r="C1948" s="69" t="s">
        <v>153</v>
      </c>
      <c r="D1948" s="71"/>
      <c r="E1948" s="71">
        <v>104</v>
      </c>
      <c r="F1948" s="71">
        <v>2025</v>
      </c>
      <c r="G1948" s="72">
        <v>2258.4690000000001</v>
      </c>
      <c r="H1948" s="72">
        <v>2236.3620000000001</v>
      </c>
      <c r="I1948" s="72">
        <v>2253.415</v>
      </c>
      <c r="J1948" s="72">
        <v>2410.9319999999998</v>
      </c>
      <c r="K1948" s="72">
        <v>2552.0790000000002</v>
      </c>
      <c r="L1948" s="72">
        <v>2349.8229999999999</v>
      </c>
      <c r="M1948" s="72">
        <v>2166.614</v>
      </c>
      <c r="N1948" s="72">
        <v>2014.528</v>
      </c>
      <c r="O1948" s="72">
        <v>1941.742</v>
      </c>
      <c r="P1948" s="72">
        <v>1795.587</v>
      </c>
      <c r="Q1948" s="72">
        <v>1595.335</v>
      </c>
      <c r="R1948" s="72">
        <v>1349</v>
      </c>
      <c r="S1948" s="72">
        <v>1066.28</v>
      </c>
      <c r="T1948" s="72">
        <v>821.08299999999997</v>
      </c>
      <c r="U1948" s="72">
        <v>564.24599999999998</v>
      </c>
      <c r="V1948" s="72">
        <v>276.78399999999999</v>
      </c>
      <c r="W1948" s="72">
        <v>121.03400000000001</v>
      </c>
      <c r="X1948" s="72">
        <v>41.911000000000001</v>
      </c>
      <c r="Y1948" s="72">
        <v>10.083</v>
      </c>
      <c r="Z1948" s="72">
        <v>1.1890000000000001</v>
      </c>
      <c r="AA1948" s="72">
        <v>7.1999999999999995E-2</v>
      </c>
      <c r="AB1948" s="4" t="s">
        <v>291</v>
      </c>
      <c r="AD1948" s="1">
        <f t="shared" si="30"/>
        <v>174.28899999999999</v>
      </c>
    </row>
    <row r="1949" spans="1:30" x14ac:dyDescent="0.3">
      <c r="A1949" s="65">
        <v>1948</v>
      </c>
      <c r="B1949" s="66" t="s">
        <v>323</v>
      </c>
      <c r="C1949" s="69" t="s">
        <v>153</v>
      </c>
      <c r="D1949" s="71"/>
      <c r="E1949" s="71">
        <v>104</v>
      </c>
      <c r="F1949" s="71">
        <v>2030</v>
      </c>
      <c r="G1949" s="72">
        <v>2243.3679999999999</v>
      </c>
      <c r="H1949" s="72">
        <v>2235.701</v>
      </c>
      <c r="I1949" s="72">
        <v>2225.7040000000002</v>
      </c>
      <c r="J1949" s="72">
        <v>2234.127</v>
      </c>
      <c r="K1949" s="72">
        <v>2376.817</v>
      </c>
      <c r="L1949" s="72">
        <v>2513.212</v>
      </c>
      <c r="M1949" s="72">
        <v>2314.9630000000002</v>
      </c>
      <c r="N1949" s="72">
        <v>2131.9340000000002</v>
      </c>
      <c r="O1949" s="72">
        <v>1974.7719999999999</v>
      </c>
      <c r="P1949" s="72">
        <v>1888.7280000000001</v>
      </c>
      <c r="Q1949" s="72">
        <v>1722.9380000000001</v>
      </c>
      <c r="R1949" s="72">
        <v>1496.9949999999999</v>
      </c>
      <c r="S1949" s="72">
        <v>1222.2550000000001</v>
      </c>
      <c r="T1949" s="72">
        <v>915.40099999999995</v>
      </c>
      <c r="U1949" s="72">
        <v>646.75400000000002</v>
      </c>
      <c r="V1949" s="72">
        <v>386.98899999999998</v>
      </c>
      <c r="W1949" s="72">
        <v>152.12899999999999</v>
      </c>
      <c r="X1949" s="72">
        <v>47.378999999999998</v>
      </c>
      <c r="Y1949" s="72">
        <v>10.144</v>
      </c>
      <c r="Z1949" s="72">
        <v>1.3160000000000001</v>
      </c>
      <c r="AA1949" s="72">
        <v>8.5000000000000006E-2</v>
      </c>
      <c r="AB1949" s="4" t="s">
        <v>291</v>
      </c>
      <c r="AD1949" s="1">
        <f t="shared" si="30"/>
        <v>211.053</v>
      </c>
    </row>
    <row r="1950" spans="1:30" x14ac:dyDescent="0.3">
      <c r="A1950" s="65">
        <v>1949</v>
      </c>
      <c r="B1950" s="66" t="s">
        <v>323</v>
      </c>
      <c r="C1950" s="69" t="s">
        <v>153</v>
      </c>
      <c r="D1950" s="71"/>
      <c r="E1950" s="71">
        <v>104</v>
      </c>
      <c r="F1950" s="71">
        <v>2035</v>
      </c>
      <c r="G1950" s="72">
        <v>2183.2809999999999</v>
      </c>
      <c r="H1950" s="72">
        <v>2222.4969999999998</v>
      </c>
      <c r="I1950" s="72">
        <v>2225.6509999999998</v>
      </c>
      <c r="J1950" s="72">
        <v>2207.2379999999998</v>
      </c>
      <c r="K1950" s="72">
        <v>2202.5720000000001</v>
      </c>
      <c r="L1950" s="72">
        <v>2341.0909999999999</v>
      </c>
      <c r="M1950" s="72">
        <v>2478.0439999999999</v>
      </c>
      <c r="N1950" s="72">
        <v>2279.9319999999998</v>
      </c>
      <c r="O1950" s="72">
        <v>2091.9319999999998</v>
      </c>
      <c r="P1950" s="72">
        <v>1922.902</v>
      </c>
      <c r="Q1950" s="72">
        <v>1814.6969999999999</v>
      </c>
      <c r="R1950" s="72">
        <v>1619.385</v>
      </c>
      <c r="S1950" s="72">
        <v>1359.1769999999999</v>
      </c>
      <c r="T1950" s="72">
        <v>1052.1479999999999</v>
      </c>
      <c r="U1950" s="72">
        <v>723.53399999999999</v>
      </c>
      <c r="V1950" s="72">
        <v>445.57799999999997</v>
      </c>
      <c r="W1950" s="72">
        <v>213.99700000000001</v>
      </c>
      <c r="X1950" s="72">
        <v>59.921999999999997</v>
      </c>
      <c r="Y1950" s="72">
        <v>11.539</v>
      </c>
      <c r="Z1950" s="72">
        <v>1.331</v>
      </c>
      <c r="AA1950" s="72">
        <v>9.5000000000000001E-2</v>
      </c>
      <c r="AB1950" s="4" t="s">
        <v>291</v>
      </c>
      <c r="AD1950" s="1">
        <f t="shared" si="30"/>
        <v>286.88400000000001</v>
      </c>
    </row>
    <row r="1951" spans="1:30" x14ac:dyDescent="0.3">
      <c r="A1951" s="65">
        <v>1950</v>
      </c>
      <c r="B1951" s="66" t="s">
        <v>323</v>
      </c>
      <c r="C1951" s="69" t="s">
        <v>153</v>
      </c>
      <c r="D1951" s="71"/>
      <c r="E1951" s="71">
        <v>104</v>
      </c>
      <c r="F1951" s="71">
        <v>2040</v>
      </c>
      <c r="G1951" s="72">
        <v>2093.7820000000002</v>
      </c>
      <c r="H1951" s="72">
        <v>2164.471</v>
      </c>
      <c r="I1951" s="72">
        <v>2213.0340000000001</v>
      </c>
      <c r="J1951" s="72">
        <v>2207.7860000000001</v>
      </c>
      <c r="K1951" s="72">
        <v>2176.83</v>
      </c>
      <c r="L1951" s="72">
        <v>2169.6930000000002</v>
      </c>
      <c r="M1951" s="72">
        <v>2308.9250000000002</v>
      </c>
      <c r="N1951" s="72">
        <v>2442.5709999999999</v>
      </c>
      <c r="O1951" s="72">
        <v>2239.2620000000002</v>
      </c>
      <c r="P1951" s="72">
        <v>2039.126</v>
      </c>
      <c r="Q1951" s="72">
        <v>1849.779</v>
      </c>
      <c r="R1951" s="72">
        <v>1708.2729999999999</v>
      </c>
      <c r="S1951" s="72">
        <v>1473.2349999999999</v>
      </c>
      <c r="T1951" s="72">
        <v>1173.0509999999999</v>
      </c>
      <c r="U1951" s="72">
        <v>834.399</v>
      </c>
      <c r="V1951" s="72">
        <v>500.64400000000001</v>
      </c>
      <c r="W1951" s="72">
        <v>247.77500000000001</v>
      </c>
      <c r="X1951" s="72">
        <v>84.802999999999997</v>
      </c>
      <c r="Y1951" s="72">
        <v>14.682</v>
      </c>
      <c r="Z1951" s="72">
        <v>1.5209999999999999</v>
      </c>
      <c r="AA1951" s="72">
        <v>9.7000000000000003E-2</v>
      </c>
      <c r="AB1951" s="4" t="s">
        <v>291</v>
      </c>
      <c r="AD1951" s="1">
        <f t="shared" si="30"/>
        <v>348.87799999999999</v>
      </c>
    </row>
    <row r="1952" spans="1:30" x14ac:dyDescent="0.3">
      <c r="A1952" s="65">
        <v>1951</v>
      </c>
      <c r="B1952" s="66" t="s">
        <v>323</v>
      </c>
      <c r="C1952" s="69" t="s">
        <v>153</v>
      </c>
      <c r="D1952" s="71"/>
      <c r="E1952" s="71">
        <v>104</v>
      </c>
      <c r="F1952" s="71">
        <v>2045</v>
      </c>
      <c r="G1952" s="72">
        <v>1995.7049999999999</v>
      </c>
      <c r="H1952" s="72">
        <v>2077.087</v>
      </c>
      <c r="I1952" s="72">
        <v>2155.7469999999998</v>
      </c>
      <c r="J1952" s="72">
        <v>2195.8040000000001</v>
      </c>
      <c r="K1952" s="72">
        <v>2178.2579999999998</v>
      </c>
      <c r="L1952" s="72">
        <v>2145.2570000000001</v>
      </c>
      <c r="M1952" s="72">
        <v>2140.2919999999999</v>
      </c>
      <c r="N1952" s="72">
        <v>2276.8069999999998</v>
      </c>
      <c r="O1952" s="72">
        <v>2401.1460000000002</v>
      </c>
      <c r="P1952" s="72">
        <v>2185.0039999999999</v>
      </c>
      <c r="Q1952" s="72">
        <v>1964.0039999999999</v>
      </c>
      <c r="R1952" s="72">
        <v>1743.894</v>
      </c>
      <c r="S1952" s="72">
        <v>1557.136</v>
      </c>
      <c r="T1952" s="72">
        <v>1274.72</v>
      </c>
      <c r="U1952" s="72">
        <v>933.34799999999996</v>
      </c>
      <c r="V1952" s="72">
        <v>579.86599999999999</v>
      </c>
      <c r="W1952" s="72">
        <v>279.93299999999999</v>
      </c>
      <c r="X1952" s="72">
        <v>98.784000000000006</v>
      </c>
      <c r="Y1952" s="72">
        <v>20.902000000000001</v>
      </c>
      <c r="Z1952" s="72">
        <v>1.9450000000000001</v>
      </c>
      <c r="AA1952" s="72">
        <v>0.11</v>
      </c>
      <c r="AB1952" s="4" t="s">
        <v>291</v>
      </c>
      <c r="AD1952" s="1">
        <f t="shared" si="30"/>
        <v>401.67399999999998</v>
      </c>
    </row>
    <row r="1953" spans="1:30" x14ac:dyDescent="0.3">
      <c r="A1953" s="65">
        <v>1952</v>
      </c>
      <c r="B1953" s="66" t="s">
        <v>323</v>
      </c>
      <c r="C1953" s="69" t="s">
        <v>153</v>
      </c>
      <c r="D1953" s="71"/>
      <c r="E1953" s="71">
        <v>104</v>
      </c>
      <c r="F1953" s="71">
        <v>2050</v>
      </c>
      <c r="G1953" s="72">
        <v>1922.575</v>
      </c>
      <c r="H1953" s="72">
        <v>1980.9670000000001</v>
      </c>
      <c r="I1953" s="72">
        <v>2069.1320000000001</v>
      </c>
      <c r="J1953" s="72">
        <v>2139.3209999999999</v>
      </c>
      <c r="K1953" s="72">
        <v>2167.2220000000002</v>
      </c>
      <c r="L1953" s="72">
        <v>2147.7179999999998</v>
      </c>
      <c r="M1953" s="72">
        <v>2117.1550000000002</v>
      </c>
      <c r="N1953" s="72">
        <v>2111.3240000000001</v>
      </c>
      <c r="O1953" s="72">
        <v>2239.6019999999999</v>
      </c>
      <c r="P1953" s="72">
        <v>2345.3870000000002</v>
      </c>
      <c r="Q1953" s="72">
        <v>2107.1370000000002</v>
      </c>
      <c r="R1953" s="72">
        <v>1854.4680000000001</v>
      </c>
      <c r="S1953" s="72">
        <v>1592.7439999999999</v>
      </c>
      <c r="T1953" s="72">
        <v>1350.82</v>
      </c>
      <c r="U1953" s="72">
        <v>1017.664</v>
      </c>
      <c r="V1953" s="72">
        <v>651.52300000000002</v>
      </c>
      <c r="W1953" s="72">
        <v>326.08999999999997</v>
      </c>
      <c r="X1953" s="72">
        <v>112.307</v>
      </c>
      <c r="Y1953" s="72">
        <v>24.498000000000001</v>
      </c>
      <c r="Z1953" s="72">
        <v>2.7850000000000001</v>
      </c>
      <c r="AA1953" s="72">
        <v>0.14000000000000001</v>
      </c>
      <c r="AB1953" s="4" t="s">
        <v>291</v>
      </c>
      <c r="AD1953" s="1">
        <f t="shared" si="30"/>
        <v>465.82</v>
      </c>
    </row>
    <row r="1954" spans="1:30" x14ac:dyDescent="0.3">
      <c r="A1954" s="65">
        <v>1953</v>
      </c>
      <c r="B1954" s="66" t="s">
        <v>323</v>
      </c>
      <c r="C1954" s="69" t="s">
        <v>153</v>
      </c>
      <c r="D1954" s="71"/>
      <c r="E1954" s="71">
        <v>104</v>
      </c>
      <c r="F1954" s="71">
        <v>2055</v>
      </c>
      <c r="G1954" s="72">
        <v>1878.2670000000001</v>
      </c>
      <c r="H1954" s="72">
        <v>1909.4079999999999</v>
      </c>
      <c r="I1954" s="72">
        <v>1973.76</v>
      </c>
      <c r="J1954" s="72">
        <v>2053.89</v>
      </c>
      <c r="K1954" s="72">
        <v>2112.5360000000001</v>
      </c>
      <c r="L1954" s="72">
        <v>2138.33</v>
      </c>
      <c r="M1954" s="72">
        <v>2121.0770000000002</v>
      </c>
      <c r="N1954" s="72">
        <v>2089.902</v>
      </c>
      <c r="O1954" s="72">
        <v>2078.1799999999998</v>
      </c>
      <c r="P1954" s="72">
        <v>2189.4920000000002</v>
      </c>
      <c r="Q1954" s="72">
        <v>2264.6460000000002</v>
      </c>
      <c r="R1954" s="72">
        <v>1992.683</v>
      </c>
      <c r="S1954" s="72">
        <v>1697.02</v>
      </c>
      <c r="T1954" s="72">
        <v>1385.175</v>
      </c>
      <c r="U1954" s="72">
        <v>1081.93</v>
      </c>
      <c r="V1954" s="72">
        <v>713.44799999999998</v>
      </c>
      <c r="W1954" s="72">
        <v>368.41300000000001</v>
      </c>
      <c r="X1954" s="72">
        <v>131.62299999999999</v>
      </c>
      <c r="Y1954" s="72">
        <v>28.021999999999998</v>
      </c>
      <c r="Z1954" s="72">
        <v>3.28</v>
      </c>
      <c r="AA1954" s="72">
        <v>0.2</v>
      </c>
      <c r="AB1954" s="4" t="s">
        <v>291</v>
      </c>
      <c r="AD1954" s="1">
        <f t="shared" si="30"/>
        <v>531.53800000000001</v>
      </c>
    </row>
    <row r="1955" spans="1:30" x14ac:dyDescent="0.3">
      <c r="A1955" s="65">
        <v>1954</v>
      </c>
      <c r="B1955" s="66" t="s">
        <v>323</v>
      </c>
      <c r="C1955" s="69" t="s">
        <v>153</v>
      </c>
      <c r="D1955" s="71"/>
      <c r="E1955" s="71">
        <v>104</v>
      </c>
      <c r="F1955" s="71">
        <v>2060</v>
      </c>
      <c r="G1955" s="72">
        <v>1842.682</v>
      </c>
      <c r="H1955" s="72">
        <v>1866.4069999999999</v>
      </c>
      <c r="I1955" s="72">
        <v>1902.8589999999999</v>
      </c>
      <c r="J1955" s="72">
        <v>1959.7360000000001</v>
      </c>
      <c r="K1955" s="72">
        <v>2029.0730000000001</v>
      </c>
      <c r="L1955" s="72">
        <v>2085.6289999999999</v>
      </c>
      <c r="M1955" s="72">
        <v>2113.2449999999999</v>
      </c>
      <c r="N1955" s="72">
        <v>2095.3020000000001</v>
      </c>
      <c r="O1955" s="72">
        <v>2058.732</v>
      </c>
      <c r="P1955" s="72">
        <v>2033.4960000000001</v>
      </c>
      <c r="Q1955" s="72">
        <v>2116.6109999999999</v>
      </c>
      <c r="R1955" s="72">
        <v>2145.078</v>
      </c>
      <c r="S1955" s="72">
        <v>1827.2270000000001</v>
      </c>
      <c r="T1955" s="72">
        <v>1479.826</v>
      </c>
      <c r="U1955" s="72">
        <v>1113.2829999999999</v>
      </c>
      <c r="V1955" s="72">
        <v>762</v>
      </c>
      <c r="W1955" s="72">
        <v>405.79500000000002</v>
      </c>
      <c r="X1955" s="72">
        <v>149.68600000000001</v>
      </c>
      <c r="Y1955" s="72">
        <v>33.058</v>
      </c>
      <c r="Z1955" s="72">
        <v>3.7719999999999998</v>
      </c>
      <c r="AA1955" s="72">
        <v>0.23799999999999999</v>
      </c>
      <c r="AB1955" s="4" t="s">
        <v>291</v>
      </c>
      <c r="AD1955" s="1">
        <f t="shared" si="30"/>
        <v>592.54900000000009</v>
      </c>
    </row>
    <row r="1956" spans="1:30" x14ac:dyDescent="0.3">
      <c r="A1956" s="65">
        <v>1955</v>
      </c>
      <c r="B1956" s="66" t="s">
        <v>323</v>
      </c>
      <c r="C1956" s="69" t="s">
        <v>153</v>
      </c>
      <c r="D1956" s="71"/>
      <c r="E1956" s="71">
        <v>104</v>
      </c>
      <c r="F1956" s="71">
        <v>2065</v>
      </c>
      <c r="G1956" s="72">
        <v>1799.2070000000001</v>
      </c>
      <c r="H1956" s="72">
        <v>1832.0519999999999</v>
      </c>
      <c r="I1956" s="72">
        <v>1860.43</v>
      </c>
      <c r="J1956" s="72">
        <v>1889.922</v>
      </c>
      <c r="K1956" s="72">
        <v>1936.915</v>
      </c>
      <c r="L1956" s="72">
        <v>2004.3219999999999</v>
      </c>
      <c r="M1956" s="72">
        <v>2062.4459999999999</v>
      </c>
      <c r="N1956" s="72">
        <v>2089.0990000000002</v>
      </c>
      <c r="O1956" s="72">
        <v>2065.8359999999998</v>
      </c>
      <c r="P1956" s="72">
        <v>2016.547</v>
      </c>
      <c r="Q1956" s="72">
        <v>1968.2840000000001</v>
      </c>
      <c r="R1956" s="72">
        <v>2008.105</v>
      </c>
      <c r="S1956" s="72">
        <v>1971.2950000000001</v>
      </c>
      <c r="T1956" s="72">
        <v>1597.9690000000001</v>
      </c>
      <c r="U1956" s="72">
        <v>1193.806</v>
      </c>
      <c r="V1956" s="72">
        <v>787.98599999999999</v>
      </c>
      <c r="W1956" s="72">
        <v>436.17599999999999</v>
      </c>
      <c r="X1956" s="72">
        <v>166.06</v>
      </c>
      <c r="Y1956" s="72">
        <v>37.865000000000002</v>
      </c>
      <c r="Z1956" s="72">
        <v>4.476</v>
      </c>
      <c r="AA1956" s="72">
        <v>0.27500000000000002</v>
      </c>
      <c r="AB1956" s="4">
        <v>0.14499999999999999</v>
      </c>
      <c r="AD1956" s="1">
        <f t="shared" si="30"/>
        <v>644.99699999999996</v>
      </c>
    </row>
    <row r="1957" spans="1:30" x14ac:dyDescent="0.3">
      <c r="A1957" s="65">
        <v>1956</v>
      </c>
      <c r="B1957" s="66" t="s">
        <v>323</v>
      </c>
      <c r="C1957" s="69" t="s">
        <v>153</v>
      </c>
      <c r="D1957" s="71"/>
      <c r="E1957" s="71">
        <v>104</v>
      </c>
      <c r="F1957" s="71">
        <v>2070</v>
      </c>
      <c r="G1957" s="72">
        <v>1743.614</v>
      </c>
      <c r="H1957" s="72">
        <v>1789.703</v>
      </c>
      <c r="I1957" s="72">
        <v>1826.549</v>
      </c>
      <c r="J1957" s="72">
        <v>1848.4059999999999</v>
      </c>
      <c r="K1957" s="72">
        <v>1868.83</v>
      </c>
      <c r="L1957" s="72">
        <v>1914.2449999999999</v>
      </c>
      <c r="M1957" s="72">
        <v>1983.1079999999999</v>
      </c>
      <c r="N1957" s="72">
        <v>2040.1880000000001</v>
      </c>
      <c r="O1957" s="72">
        <v>2061.35</v>
      </c>
      <c r="P1957" s="72">
        <v>2025.498</v>
      </c>
      <c r="Q1957" s="72">
        <v>1954.299</v>
      </c>
      <c r="R1957" s="72">
        <v>1870.3009999999999</v>
      </c>
      <c r="S1957" s="72">
        <v>1849.212</v>
      </c>
      <c r="T1957" s="72">
        <v>1728.7560000000001</v>
      </c>
      <c r="U1957" s="72">
        <v>1293.789</v>
      </c>
      <c r="V1957" s="72">
        <v>849.07899999999995</v>
      </c>
      <c r="W1957" s="72">
        <v>453.83499999999998</v>
      </c>
      <c r="X1957" s="72">
        <v>179.745</v>
      </c>
      <c r="Y1957" s="72">
        <v>42.302</v>
      </c>
      <c r="Z1957" s="72">
        <v>5.1550000000000002</v>
      </c>
      <c r="AA1957" s="72">
        <v>0.32700000000000001</v>
      </c>
      <c r="AB1957" s="4">
        <v>0.14499999999999999</v>
      </c>
      <c r="AD1957" s="1">
        <f t="shared" si="30"/>
        <v>681.5089999999999</v>
      </c>
    </row>
    <row r="1958" spans="1:30" x14ac:dyDescent="0.3">
      <c r="A1958" s="65">
        <v>1957</v>
      </c>
      <c r="B1958" s="66" t="s">
        <v>323</v>
      </c>
      <c r="C1958" s="69" t="s">
        <v>153</v>
      </c>
      <c r="D1958" s="71"/>
      <c r="E1958" s="71">
        <v>104</v>
      </c>
      <c r="F1958" s="71">
        <v>2075</v>
      </c>
      <c r="G1958" s="72">
        <v>1687.0530000000001</v>
      </c>
      <c r="H1958" s="72">
        <v>1735.316</v>
      </c>
      <c r="I1958" s="72">
        <v>1784.7329999999999</v>
      </c>
      <c r="J1958" s="72">
        <v>1815.4369999999999</v>
      </c>
      <c r="K1958" s="72">
        <v>1828.9190000000001</v>
      </c>
      <c r="L1958" s="72">
        <v>1848.107</v>
      </c>
      <c r="M1958" s="72">
        <v>1895.0909999999999</v>
      </c>
      <c r="N1958" s="72">
        <v>1963.0219999999999</v>
      </c>
      <c r="O1958" s="72">
        <v>2014.799</v>
      </c>
      <c r="P1958" s="72">
        <v>2023.3420000000001</v>
      </c>
      <c r="Q1958" s="72">
        <v>1965.8119999999999</v>
      </c>
      <c r="R1958" s="72">
        <v>1860.491</v>
      </c>
      <c r="S1958" s="72">
        <v>1726.5530000000001</v>
      </c>
      <c r="T1958" s="72">
        <v>1627.0740000000001</v>
      </c>
      <c r="U1958" s="72">
        <v>1405.8610000000001</v>
      </c>
      <c r="V1958" s="72">
        <v>925.69200000000001</v>
      </c>
      <c r="W1958" s="72">
        <v>492.79500000000002</v>
      </c>
      <c r="X1958" s="72">
        <v>188.691</v>
      </c>
      <c r="Y1958" s="72">
        <v>46.210999999999999</v>
      </c>
      <c r="Z1958" s="72">
        <v>5.8049999999999997</v>
      </c>
      <c r="AA1958" s="72">
        <v>0.378</v>
      </c>
      <c r="AB1958" s="4">
        <v>0.189</v>
      </c>
      <c r="AD1958" s="1">
        <f t="shared" si="30"/>
        <v>734.06899999999996</v>
      </c>
    </row>
    <row r="1959" spans="1:30" x14ac:dyDescent="0.3">
      <c r="A1959" s="65">
        <v>1958</v>
      </c>
      <c r="B1959" s="66" t="s">
        <v>323</v>
      </c>
      <c r="C1959" s="69" t="s">
        <v>153</v>
      </c>
      <c r="D1959" s="71"/>
      <c r="E1959" s="71">
        <v>104</v>
      </c>
      <c r="F1959" s="71">
        <v>2080</v>
      </c>
      <c r="G1959" s="72">
        <v>1637.289</v>
      </c>
      <c r="H1959" s="72">
        <v>1679.79</v>
      </c>
      <c r="I1959" s="72">
        <v>1730.854</v>
      </c>
      <c r="J1959" s="72">
        <v>1774.518</v>
      </c>
      <c r="K1959" s="72">
        <v>1797.4259999999999</v>
      </c>
      <c r="L1959" s="72">
        <v>1809.87</v>
      </c>
      <c r="M1959" s="72">
        <v>1830.6969999999999</v>
      </c>
      <c r="N1959" s="72">
        <v>1877.049</v>
      </c>
      <c r="O1959" s="72">
        <v>1940.1189999999999</v>
      </c>
      <c r="P1959" s="72">
        <v>1979.72</v>
      </c>
      <c r="Q1959" s="72">
        <v>1966.5239999999999</v>
      </c>
      <c r="R1959" s="72">
        <v>1875.038</v>
      </c>
      <c r="S1959" s="72">
        <v>1721.963</v>
      </c>
      <c r="T1959" s="72">
        <v>1524.5360000000001</v>
      </c>
      <c r="U1959" s="72">
        <v>1329.502</v>
      </c>
      <c r="V1959" s="72">
        <v>1012.586</v>
      </c>
      <c r="W1959" s="72">
        <v>542.048</v>
      </c>
      <c r="X1959" s="72">
        <v>207.10300000000001</v>
      </c>
      <c r="Y1959" s="72">
        <v>49.1</v>
      </c>
      <c r="Z1959" s="72">
        <v>6.4160000000000004</v>
      </c>
      <c r="AA1959" s="72">
        <v>0.43</v>
      </c>
      <c r="AB1959" s="4">
        <v>0.28999999999999998</v>
      </c>
      <c r="AD1959" s="1">
        <f t="shared" si="30"/>
        <v>805.38700000000006</v>
      </c>
    </row>
    <row r="1960" spans="1:30" x14ac:dyDescent="0.3">
      <c r="A1960" s="65">
        <v>1959</v>
      </c>
      <c r="B1960" s="66" t="s">
        <v>323</v>
      </c>
      <c r="C1960" s="69" t="s">
        <v>153</v>
      </c>
      <c r="D1960" s="71"/>
      <c r="E1960" s="71">
        <v>104</v>
      </c>
      <c r="F1960" s="71">
        <v>2085</v>
      </c>
      <c r="G1960" s="72">
        <v>1600.431</v>
      </c>
      <c r="H1960" s="72">
        <v>1631.0050000000001</v>
      </c>
      <c r="I1960" s="72">
        <v>1675.819</v>
      </c>
      <c r="J1960" s="72">
        <v>1721.567</v>
      </c>
      <c r="K1960" s="72">
        <v>1758.048</v>
      </c>
      <c r="L1960" s="72">
        <v>1779.9860000000001</v>
      </c>
      <c r="M1960" s="72">
        <v>1794.04</v>
      </c>
      <c r="N1960" s="72">
        <v>1814.502</v>
      </c>
      <c r="O1960" s="72">
        <v>1856.664</v>
      </c>
      <c r="P1960" s="72">
        <v>1908.452</v>
      </c>
      <c r="Q1960" s="72">
        <v>1927.087</v>
      </c>
      <c r="R1960" s="72">
        <v>1879.6579999999999</v>
      </c>
      <c r="S1960" s="72">
        <v>1740.425</v>
      </c>
      <c r="T1960" s="72">
        <v>1526.4849999999999</v>
      </c>
      <c r="U1960" s="72">
        <v>1252.3530000000001</v>
      </c>
      <c r="V1960" s="72">
        <v>964.70299999999997</v>
      </c>
      <c r="W1960" s="72">
        <v>598.851</v>
      </c>
      <c r="X1960" s="72">
        <v>230.566</v>
      </c>
      <c r="Y1960" s="72">
        <v>54.625999999999998</v>
      </c>
      <c r="Z1960" s="72">
        <v>6.91</v>
      </c>
      <c r="AA1960" s="72">
        <v>0.47899999999999998</v>
      </c>
      <c r="AB1960" s="4">
        <v>0.47899999999999998</v>
      </c>
      <c r="AD1960" s="1">
        <f t="shared" si="30"/>
        <v>891.91100000000006</v>
      </c>
    </row>
    <row r="1961" spans="1:30" x14ac:dyDescent="0.3">
      <c r="A1961" s="65">
        <v>1960</v>
      </c>
      <c r="B1961" s="66" t="s">
        <v>323</v>
      </c>
      <c r="C1961" s="69" t="s">
        <v>153</v>
      </c>
      <c r="D1961" s="71"/>
      <c r="E1961" s="71">
        <v>104</v>
      </c>
      <c r="F1961" s="71">
        <v>2090</v>
      </c>
      <c r="G1961" s="72">
        <v>1569.7529999999999</v>
      </c>
      <c r="H1961" s="72">
        <v>1595.009</v>
      </c>
      <c r="I1961" s="72">
        <v>1627.5070000000001</v>
      </c>
      <c r="J1961" s="72">
        <v>1667.453</v>
      </c>
      <c r="K1961" s="72">
        <v>1706.6389999999999</v>
      </c>
      <c r="L1961" s="72">
        <v>1742.2670000000001</v>
      </c>
      <c r="M1961" s="72">
        <v>1765.664</v>
      </c>
      <c r="N1961" s="72">
        <v>1779.471</v>
      </c>
      <c r="O1961" s="72">
        <v>1796.335</v>
      </c>
      <c r="P1961" s="72">
        <v>1828.4469999999999</v>
      </c>
      <c r="Q1961" s="72">
        <v>1860.6659999999999</v>
      </c>
      <c r="R1961" s="72">
        <v>1846.0170000000001</v>
      </c>
      <c r="S1961" s="72">
        <v>1750.018</v>
      </c>
      <c r="T1961" s="72">
        <v>1549.375</v>
      </c>
      <c r="U1961" s="72">
        <v>1261.1610000000001</v>
      </c>
      <c r="V1961" s="72">
        <v>916.01300000000003</v>
      </c>
      <c r="W1961" s="72">
        <v>576.68499999999995</v>
      </c>
      <c r="X1961" s="72">
        <v>258.09899999999999</v>
      </c>
      <c r="Y1961" s="72">
        <v>61.726999999999997</v>
      </c>
      <c r="Z1961" s="72">
        <v>7.8010000000000002</v>
      </c>
      <c r="AA1961" s="72">
        <v>0.52200000000000002</v>
      </c>
      <c r="AB1961" s="4">
        <v>0.67200000000000004</v>
      </c>
      <c r="AD1961" s="1">
        <f t="shared" si="30"/>
        <v>905.50599999999997</v>
      </c>
    </row>
    <row r="1962" spans="1:30" x14ac:dyDescent="0.3">
      <c r="A1962" s="65">
        <v>1961</v>
      </c>
      <c r="B1962" s="66" t="s">
        <v>323</v>
      </c>
      <c r="C1962" s="69" t="s">
        <v>153</v>
      </c>
      <c r="D1962" s="71"/>
      <c r="E1962" s="71">
        <v>104</v>
      </c>
      <c r="F1962" s="71">
        <v>2095</v>
      </c>
      <c r="G1962" s="72">
        <v>1538.82</v>
      </c>
      <c r="H1962" s="72">
        <v>1565.1469999999999</v>
      </c>
      <c r="I1962" s="72">
        <v>1591.9290000000001</v>
      </c>
      <c r="J1962" s="72">
        <v>1620.02</v>
      </c>
      <c r="K1962" s="72">
        <v>1654.0840000000001</v>
      </c>
      <c r="L1962" s="72">
        <v>1692.527</v>
      </c>
      <c r="M1962" s="72">
        <v>1729.473</v>
      </c>
      <c r="N1962" s="72">
        <v>1752.653</v>
      </c>
      <c r="O1962" s="72">
        <v>1763.251</v>
      </c>
      <c r="P1962" s="72">
        <v>1771.172</v>
      </c>
      <c r="Q1962" s="72">
        <v>1785.711</v>
      </c>
      <c r="R1962" s="72">
        <v>1786.6890000000001</v>
      </c>
      <c r="S1962" s="72">
        <v>1724.5640000000001</v>
      </c>
      <c r="T1962" s="72">
        <v>1565.383</v>
      </c>
      <c r="U1962" s="72">
        <v>1288.538</v>
      </c>
      <c r="V1962" s="72">
        <v>931.096</v>
      </c>
      <c r="W1962" s="72">
        <v>554.58000000000004</v>
      </c>
      <c r="X1962" s="72">
        <v>252.54599999999999</v>
      </c>
      <c r="Y1962" s="72">
        <v>70.394000000000005</v>
      </c>
      <c r="Z1962" s="72">
        <v>8.9849999999999994</v>
      </c>
      <c r="AA1962" s="72">
        <v>0.59499999999999997</v>
      </c>
      <c r="AB1962" s="4" t="s">
        <v>291</v>
      </c>
      <c r="AD1962" s="1">
        <f t="shared" si="30"/>
        <v>887.1</v>
      </c>
    </row>
    <row r="1963" spans="1:30" x14ac:dyDescent="0.3">
      <c r="A1963" s="65">
        <v>1962</v>
      </c>
      <c r="B1963" s="66" t="s">
        <v>323</v>
      </c>
      <c r="C1963" s="69" t="s">
        <v>153</v>
      </c>
      <c r="D1963" s="71"/>
      <c r="E1963" s="71">
        <v>104</v>
      </c>
      <c r="F1963" s="71">
        <v>2100</v>
      </c>
      <c r="G1963" s="72">
        <v>1502.7760000000001</v>
      </c>
      <c r="H1963" s="72">
        <v>1534.7850000000001</v>
      </c>
      <c r="I1963" s="72">
        <v>1562.4</v>
      </c>
      <c r="J1963" s="72">
        <v>1585.1769999999999</v>
      </c>
      <c r="K1963" s="72">
        <v>1607.9939999999999</v>
      </c>
      <c r="L1963" s="72">
        <v>1641.43</v>
      </c>
      <c r="M1963" s="72">
        <v>1681.1010000000001</v>
      </c>
      <c r="N1963" s="72">
        <v>1717.8109999999999</v>
      </c>
      <c r="O1963" s="72">
        <v>1738.0170000000001</v>
      </c>
      <c r="P1963" s="72">
        <v>1740.4480000000001</v>
      </c>
      <c r="Q1963" s="72">
        <v>1732.6010000000001</v>
      </c>
      <c r="R1963" s="72">
        <v>1718.9639999999999</v>
      </c>
      <c r="S1963" s="72">
        <v>1675.421</v>
      </c>
      <c r="T1963" s="72">
        <v>1551.2439999999999</v>
      </c>
      <c r="U1963" s="72">
        <v>1312.4849999999999</v>
      </c>
      <c r="V1963" s="72">
        <v>962.84299999999996</v>
      </c>
      <c r="W1963" s="72">
        <v>573.69899999999996</v>
      </c>
      <c r="X1963" s="72">
        <v>248.858</v>
      </c>
      <c r="Y1963" s="72">
        <v>71.119</v>
      </c>
      <c r="Z1963" s="72">
        <v>10.647</v>
      </c>
      <c r="AA1963" s="72">
        <v>0.70599999999999996</v>
      </c>
      <c r="AB1963" s="4" t="s">
        <v>291</v>
      </c>
      <c r="AD1963" s="1">
        <f t="shared" si="30"/>
        <v>905.02900000000011</v>
      </c>
    </row>
    <row r="1964" spans="1:30" x14ac:dyDescent="0.3">
      <c r="A1964" s="65">
        <v>1963</v>
      </c>
      <c r="B1964" s="66" t="s">
        <v>323</v>
      </c>
      <c r="C1964" s="69" t="s">
        <v>154</v>
      </c>
      <c r="D1964" s="71"/>
      <c r="E1964" s="71">
        <v>608</v>
      </c>
      <c r="F1964" s="71">
        <v>2015</v>
      </c>
      <c r="G1964" s="72">
        <v>5867.5360000000001</v>
      </c>
      <c r="H1964" s="72">
        <v>5569.7209999999995</v>
      </c>
      <c r="I1964" s="72">
        <v>5410.3389999999999</v>
      </c>
      <c r="J1964" s="72">
        <v>5251.0749999999998</v>
      </c>
      <c r="K1964" s="72">
        <v>4878.6890000000003</v>
      </c>
      <c r="L1964" s="72">
        <v>4206.848</v>
      </c>
      <c r="M1964" s="72">
        <v>3690.2539999999999</v>
      </c>
      <c r="N1964" s="72">
        <v>3370.4569999999999</v>
      </c>
      <c r="O1964" s="72">
        <v>2978.5059999999999</v>
      </c>
      <c r="P1964" s="72">
        <v>2671.607</v>
      </c>
      <c r="Q1964" s="72">
        <v>2237.683</v>
      </c>
      <c r="R1964" s="72">
        <v>1799.998</v>
      </c>
      <c r="S1964" s="72">
        <v>1318.3879999999999</v>
      </c>
      <c r="T1964" s="72">
        <v>886.88599999999997</v>
      </c>
      <c r="U1964" s="72">
        <v>530.50599999999997</v>
      </c>
      <c r="V1964" s="72">
        <v>340.02800000000002</v>
      </c>
      <c r="W1964" s="72">
        <v>164.35499999999999</v>
      </c>
      <c r="X1964" s="72">
        <v>51.706000000000003</v>
      </c>
      <c r="Y1964" s="72">
        <v>11.364000000000001</v>
      </c>
      <c r="Z1964" s="72">
        <v>1.762</v>
      </c>
      <c r="AA1964" s="72">
        <v>0.17499999999999999</v>
      </c>
      <c r="AB1964" s="4" t="s">
        <v>291</v>
      </c>
      <c r="AD1964" s="1">
        <f t="shared" si="30"/>
        <v>229.36199999999999</v>
      </c>
    </row>
    <row r="1965" spans="1:30" x14ac:dyDescent="0.3">
      <c r="A1965" s="65">
        <v>1964</v>
      </c>
      <c r="B1965" s="66" t="s">
        <v>323</v>
      </c>
      <c r="C1965" s="69" t="s">
        <v>154</v>
      </c>
      <c r="D1965" s="71"/>
      <c r="E1965" s="71">
        <v>608</v>
      </c>
      <c r="F1965" s="71">
        <v>2020</v>
      </c>
      <c r="G1965" s="72">
        <v>6052.7870000000003</v>
      </c>
      <c r="H1965" s="72">
        <v>5826.598</v>
      </c>
      <c r="I1965" s="72">
        <v>5548.4660000000003</v>
      </c>
      <c r="J1965" s="72">
        <v>5356.7370000000001</v>
      </c>
      <c r="K1965" s="72">
        <v>5152.5360000000001</v>
      </c>
      <c r="L1965" s="72">
        <v>4766.8429999999998</v>
      </c>
      <c r="M1965" s="72">
        <v>4103.8230000000003</v>
      </c>
      <c r="N1965" s="72">
        <v>3593.549</v>
      </c>
      <c r="O1965" s="72">
        <v>3269.81</v>
      </c>
      <c r="P1965" s="72">
        <v>2861.94</v>
      </c>
      <c r="Q1965" s="72">
        <v>2520.1640000000002</v>
      </c>
      <c r="R1965" s="72">
        <v>2056.4279999999999</v>
      </c>
      <c r="S1965" s="72">
        <v>1592.2670000000001</v>
      </c>
      <c r="T1965" s="72">
        <v>1101.049</v>
      </c>
      <c r="U1965" s="72">
        <v>685.72</v>
      </c>
      <c r="V1965" s="72">
        <v>366.63799999999998</v>
      </c>
      <c r="W1965" s="72">
        <v>193.971</v>
      </c>
      <c r="X1965" s="72">
        <v>70.352000000000004</v>
      </c>
      <c r="Y1965" s="72">
        <v>15.134</v>
      </c>
      <c r="Z1965" s="72">
        <v>2.1459999999999999</v>
      </c>
      <c r="AA1965" s="72">
        <v>0.21</v>
      </c>
      <c r="AB1965" s="4" t="s">
        <v>291</v>
      </c>
      <c r="AD1965" s="1">
        <f t="shared" si="30"/>
        <v>281.81299999999999</v>
      </c>
    </row>
    <row r="1966" spans="1:30" x14ac:dyDescent="0.3">
      <c r="A1966" s="65">
        <v>1965</v>
      </c>
      <c r="B1966" s="66" t="s">
        <v>323</v>
      </c>
      <c r="C1966" s="69" t="s">
        <v>154</v>
      </c>
      <c r="D1966" s="71"/>
      <c r="E1966" s="71">
        <v>608</v>
      </c>
      <c r="F1966" s="71">
        <v>2025</v>
      </c>
      <c r="G1966" s="72">
        <v>6164.1260000000002</v>
      </c>
      <c r="H1966" s="72">
        <v>6015.7359999999999</v>
      </c>
      <c r="I1966" s="72">
        <v>5807.2150000000001</v>
      </c>
      <c r="J1966" s="72">
        <v>5503.3239999999996</v>
      </c>
      <c r="K1966" s="72">
        <v>5273.4160000000002</v>
      </c>
      <c r="L1966" s="72">
        <v>5053.9369999999999</v>
      </c>
      <c r="M1966" s="72">
        <v>4669.491</v>
      </c>
      <c r="N1966" s="72">
        <v>4010.39</v>
      </c>
      <c r="O1966" s="72">
        <v>3496.2269999999999</v>
      </c>
      <c r="P1966" s="72">
        <v>3151.21</v>
      </c>
      <c r="Q1966" s="72">
        <v>2708.2950000000001</v>
      </c>
      <c r="R1966" s="72">
        <v>2324.797</v>
      </c>
      <c r="S1966" s="72">
        <v>1827.261</v>
      </c>
      <c r="T1966" s="72">
        <v>1336.952</v>
      </c>
      <c r="U1966" s="72">
        <v>856.65899999999999</v>
      </c>
      <c r="V1966" s="72">
        <v>477.41399999999999</v>
      </c>
      <c r="W1966" s="72">
        <v>211.22200000000001</v>
      </c>
      <c r="X1966" s="72">
        <v>83.978999999999999</v>
      </c>
      <c r="Y1966" s="72">
        <v>20.873000000000001</v>
      </c>
      <c r="Z1966" s="72">
        <v>2.8940000000000001</v>
      </c>
      <c r="AA1966" s="72">
        <v>0.25700000000000001</v>
      </c>
      <c r="AB1966" s="4" t="s">
        <v>291</v>
      </c>
      <c r="AD1966" s="1">
        <f t="shared" si="30"/>
        <v>319.22500000000002</v>
      </c>
    </row>
    <row r="1967" spans="1:30" x14ac:dyDescent="0.3">
      <c r="A1967" s="65">
        <v>1966</v>
      </c>
      <c r="B1967" s="66" t="s">
        <v>323</v>
      </c>
      <c r="C1967" s="69" t="s">
        <v>154</v>
      </c>
      <c r="D1967" s="71"/>
      <c r="E1967" s="71">
        <v>608</v>
      </c>
      <c r="F1967" s="71">
        <v>2030</v>
      </c>
      <c r="G1967" s="72">
        <v>6228.2089999999998</v>
      </c>
      <c r="H1967" s="72">
        <v>6129.8940000000002</v>
      </c>
      <c r="I1967" s="72">
        <v>5997.3720000000003</v>
      </c>
      <c r="J1967" s="72">
        <v>5764.9080000000004</v>
      </c>
      <c r="K1967" s="72">
        <v>5425.5280000000002</v>
      </c>
      <c r="L1967" s="72">
        <v>5180.7709999999997</v>
      </c>
      <c r="M1967" s="72">
        <v>4959.51</v>
      </c>
      <c r="N1967" s="72">
        <v>4572.6750000000002</v>
      </c>
      <c r="O1967" s="72">
        <v>3909.4459999999999</v>
      </c>
      <c r="P1967" s="72">
        <v>3376.2860000000001</v>
      </c>
      <c r="Q1967" s="72">
        <v>2989.8380000000002</v>
      </c>
      <c r="R1967" s="72">
        <v>2506.2249999999999</v>
      </c>
      <c r="S1967" s="72">
        <v>2073.9940000000001</v>
      </c>
      <c r="T1967" s="72">
        <v>1541.7239999999999</v>
      </c>
      <c r="U1967" s="72">
        <v>1046.1949999999999</v>
      </c>
      <c r="V1967" s="72">
        <v>600.46299999999997</v>
      </c>
      <c r="W1967" s="72">
        <v>277.67200000000003</v>
      </c>
      <c r="X1967" s="72">
        <v>92.492000000000004</v>
      </c>
      <c r="Y1967" s="72">
        <v>25.25</v>
      </c>
      <c r="Z1967" s="72">
        <v>4.0369999999999999</v>
      </c>
      <c r="AA1967" s="72">
        <v>0.34699999999999998</v>
      </c>
      <c r="AB1967" s="4" t="s">
        <v>291</v>
      </c>
      <c r="AD1967" s="1">
        <f t="shared" si="30"/>
        <v>399.798</v>
      </c>
    </row>
    <row r="1968" spans="1:30" x14ac:dyDescent="0.3">
      <c r="A1968" s="65">
        <v>1967</v>
      </c>
      <c r="B1968" s="66" t="s">
        <v>323</v>
      </c>
      <c r="C1968" s="69" t="s">
        <v>154</v>
      </c>
      <c r="D1968" s="71"/>
      <c r="E1968" s="71">
        <v>608</v>
      </c>
      <c r="F1968" s="71">
        <v>2035</v>
      </c>
      <c r="G1968" s="72">
        <v>6257.9070000000002</v>
      </c>
      <c r="H1968" s="72">
        <v>6196.1130000000003</v>
      </c>
      <c r="I1968" s="72">
        <v>6112.1270000000004</v>
      </c>
      <c r="J1968" s="72">
        <v>5955.4679999999998</v>
      </c>
      <c r="K1968" s="72">
        <v>5687.0959999999995</v>
      </c>
      <c r="L1968" s="72">
        <v>5333.8779999999997</v>
      </c>
      <c r="M1968" s="72">
        <v>5087.8559999999998</v>
      </c>
      <c r="N1968" s="72">
        <v>4861.8310000000001</v>
      </c>
      <c r="O1968" s="72">
        <v>4464.0780000000004</v>
      </c>
      <c r="P1968" s="72">
        <v>3781.78</v>
      </c>
      <c r="Q1968" s="72">
        <v>3210.2539999999999</v>
      </c>
      <c r="R1968" s="72">
        <v>2774.616</v>
      </c>
      <c r="S1968" s="72">
        <v>2243.9070000000002</v>
      </c>
      <c r="T1968" s="72">
        <v>1757.798</v>
      </c>
      <c r="U1968" s="72">
        <v>1212.8599999999999</v>
      </c>
      <c r="V1968" s="72">
        <v>737.91700000000003</v>
      </c>
      <c r="W1968" s="72">
        <v>352.214</v>
      </c>
      <c r="X1968" s="72">
        <v>122.89400000000001</v>
      </c>
      <c r="Y1968" s="72">
        <v>28.155000000000001</v>
      </c>
      <c r="Z1968" s="72">
        <v>4.9359999999999999</v>
      </c>
      <c r="AA1968" s="72">
        <v>0.48699999999999999</v>
      </c>
      <c r="AB1968" s="4" t="s">
        <v>291</v>
      </c>
      <c r="AD1968" s="1">
        <f t="shared" si="30"/>
        <v>508.68600000000004</v>
      </c>
    </row>
    <row r="1969" spans="1:30" x14ac:dyDescent="0.3">
      <c r="A1969" s="65">
        <v>1968</v>
      </c>
      <c r="B1969" s="66" t="s">
        <v>323</v>
      </c>
      <c r="C1969" s="69" t="s">
        <v>154</v>
      </c>
      <c r="D1969" s="71"/>
      <c r="E1969" s="71">
        <v>608</v>
      </c>
      <c r="F1969" s="71">
        <v>2040</v>
      </c>
      <c r="G1969" s="72">
        <v>6246.5550000000003</v>
      </c>
      <c r="H1969" s="72">
        <v>6228.1880000000001</v>
      </c>
      <c r="I1969" s="72">
        <v>6179.1940000000004</v>
      </c>
      <c r="J1969" s="72">
        <v>6071.0339999999997</v>
      </c>
      <c r="K1969" s="72">
        <v>5878.4489999999996</v>
      </c>
      <c r="L1969" s="72">
        <v>5595.8320000000003</v>
      </c>
      <c r="M1969" s="72">
        <v>5242.5990000000002</v>
      </c>
      <c r="N1969" s="72">
        <v>4992.3280000000004</v>
      </c>
      <c r="O1969" s="72">
        <v>4752.3360000000002</v>
      </c>
      <c r="P1969" s="72">
        <v>4326.0460000000003</v>
      </c>
      <c r="Q1969" s="72">
        <v>3604.127</v>
      </c>
      <c r="R1969" s="72">
        <v>2987.82</v>
      </c>
      <c r="S1969" s="72">
        <v>2493.6210000000001</v>
      </c>
      <c r="T1969" s="72">
        <v>1910.681</v>
      </c>
      <c r="U1969" s="72">
        <v>1390.624</v>
      </c>
      <c r="V1969" s="72">
        <v>861.17100000000005</v>
      </c>
      <c r="W1969" s="72">
        <v>436.75299999999999</v>
      </c>
      <c r="X1969" s="72">
        <v>157.71799999999999</v>
      </c>
      <c r="Y1969" s="72">
        <v>37.921999999999997</v>
      </c>
      <c r="Z1969" s="72">
        <v>5.5709999999999997</v>
      </c>
      <c r="AA1969" s="72">
        <v>0.60799999999999998</v>
      </c>
      <c r="AB1969" s="4" t="s">
        <v>291</v>
      </c>
      <c r="AD1969" s="1">
        <f t="shared" si="30"/>
        <v>638.572</v>
      </c>
    </row>
    <row r="1970" spans="1:30" x14ac:dyDescent="0.3">
      <c r="A1970" s="65">
        <v>1969</v>
      </c>
      <c r="B1970" s="66" t="s">
        <v>323</v>
      </c>
      <c r="C1970" s="69" t="s">
        <v>154</v>
      </c>
      <c r="D1970" s="71"/>
      <c r="E1970" s="71">
        <v>608</v>
      </c>
      <c r="F1970" s="71">
        <v>2045</v>
      </c>
      <c r="G1970" s="72">
        <v>6213.6329999999998</v>
      </c>
      <c r="H1970" s="72">
        <v>6219.4409999999998</v>
      </c>
      <c r="I1970" s="72">
        <v>6212.2039999999997</v>
      </c>
      <c r="J1970" s="72">
        <v>6139.085</v>
      </c>
      <c r="K1970" s="72">
        <v>5995.4040000000005</v>
      </c>
      <c r="L1970" s="72">
        <v>5788.5389999999998</v>
      </c>
      <c r="M1970" s="72">
        <v>5505.335</v>
      </c>
      <c r="N1970" s="72">
        <v>5149.2730000000001</v>
      </c>
      <c r="O1970" s="72">
        <v>4885.62</v>
      </c>
      <c r="P1970" s="72">
        <v>4613.0439999999999</v>
      </c>
      <c r="Q1970" s="72">
        <v>4132.558</v>
      </c>
      <c r="R1970" s="72">
        <v>3364.578</v>
      </c>
      <c r="S1970" s="72">
        <v>2695.5709999999999</v>
      </c>
      <c r="T1970" s="72">
        <v>2133.6109999999999</v>
      </c>
      <c r="U1970" s="72">
        <v>1520.3720000000001</v>
      </c>
      <c r="V1970" s="72">
        <v>994.31200000000001</v>
      </c>
      <c r="W1970" s="72">
        <v>514.52300000000002</v>
      </c>
      <c r="X1970" s="72">
        <v>198.01499999999999</v>
      </c>
      <c r="Y1970" s="72">
        <v>49.381999999999998</v>
      </c>
      <c r="Z1970" s="72">
        <v>7.6020000000000003</v>
      </c>
      <c r="AA1970" s="72">
        <v>0.70099999999999996</v>
      </c>
      <c r="AB1970" s="4">
        <v>8.9999999999999993E-3</v>
      </c>
      <c r="AD1970" s="1">
        <f t="shared" si="30"/>
        <v>770.23199999999997</v>
      </c>
    </row>
    <row r="1971" spans="1:30" x14ac:dyDescent="0.3">
      <c r="A1971" s="65">
        <v>1970</v>
      </c>
      <c r="B1971" s="66" t="s">
        <v>323</v>
      </c>
      <c r="C1971" s="69" t="s">
        <v>154</v>
      </c>
      <c r="D1971" s="71"/>
      <c r="E1971" s="71">
        <v>608</v>
      </c>
      <c r="F1971" s="71">
        <v>2050</v>
      </c>
      <c r="G1971" s="72">
        <v>6161.4139999999998</v>
      </c>
      <c r="H1971" s="72">
        <v>6189.1149999999998</v>
      </c>
      <c r="I1971" s="72">
        <v>6204.4669999999996</v>
      </c>
      <c r="J1971" s="72">
        <v>6173.2489999999998</v>
      </c>
      <c r="K1971" s="72">
        <v>6065.2910000000002</v>
      </c>
      <c r="L1971" s="72">
        <v>5907.81</v>
      </c>
      <c r="M1971" s="72">
        <v>5699.9840000000004</v>
      </c>
      <c r="N1971" s="72">
        <v>5413.1970000000001</v>
      </c>
      <c r="O1971" s="72">
        <v>5045.4290000000001</v>
      </c>
      <c r="P1971" s="72">
        <v>4750.0690000000004</v>
      </c>
      <c r="Q1971" s="72">
        <v>4416.8249999999998</v>
      </c>
      <c r="R1971" s="72">
        <v>3869.9079999999999</v>
      </c>
      <c r="S1971" s="72">
        <v>3047.66</v>
      </c>
      <c r="T1971" s="72">
        <v>2317.9540000000002</v>
      </c>
      <c r="U1971" s="72">
        <v>1708.165</v>
      </c>
      <c r="V1971" s="72">
        <v>1095.134</v>
      </c>
      <c r="W1971" s="72">
        <v>600.01300000000003</v>
      </c>
      <c r="X1971" s="72">
        <v>236.39699999999999</v>
      </c>
      <c r="Y1971" s="72">
        <v>62.981999999999999</v>
      </c>
      <c r="Z1971" s="72">
        <v>10.048999999999999</v>
      </c>
      <c r="AA1971" s="72">
        <v>0.95299999999999996</v>
      </c>
      <c r="AB1971" s="4">
        <v>0.01</v>
      </c>
      <c r="AD1971" s="1">
        <f t="shared" si="30"/>
        <v>910.404</v>
      </c>
    </row>
    <row r="1972" spans="1:30" x14ac:dyDescent="0.3">
      <c r="A1972" s="65">
        <v>1971</v>
      </c>
      <c r="B1972" s="66" t="s">
        <v>323</v>
      </c>
      <c r="C1972" s="69" t="s">
        <v>154</v>
      </c>
      <c r="D1972" s="71"/>
      <c r="E1972" s="71">
        <v>608</v>
      </c>
      <c r="F1972" s="71">
        <v>2055</v>
      </c>
      <c r="G1972" s="72">
        <v>6072.1760000000004</v>
      </c>
      <c r="H1972" s="72">
        <v>6138.7690000000002</v>
      </c>
      <c r="I1972" s="72">
        <v>6175.0439999999999</v>
      </c>
      <c r="J1972" s="72">
        <v>6167.3280000000004</v>
      </c>
      <c r="K1972" s="72">
        <v>6102.5060000000003</v>
      </c>
      <c r="L1972" s="72">
        <v>5980.82</v>
      </c>
      <c r="M1972" s="72">
        <v>5821.74</v>
      </c>
      <c r="N1972" s="72">
        <v>5609.3249999999998</v>
      </c>
      <c r="O1972" s="72">
        <v>5309.71</v>
      </c>
      <c r="P1972" s="72">
        <v>4912.9989999999998</v>
      </c>
      <c r="Q1972" s="72">
        <v>4559.3540000000003</v>
      </c>
      <c r="R1972" s="72">
        <v>4152.7280000000001</v>
      </c>
      <c r="S1972" s="72">
        <v>3527.2179999999998</v>
      </c>
      <c r="T1972" s="72">
        <v>2644.36</v>
      </c>
      <c r="U1972" s="72">
        <v>1878.21</v>
      </c>
      <c r="V1972" s="72">
        <v>1249.441</v>
      </c>
      <c r="W1972" s="72">
        <v>674.01</v>
      </c>
      <c r="X1972" s="72">
        <v>282.33100000000002</v>
      </c>
      <c r="Y1972" s="72">
        <v>77.063000000000002</v>
      </c>
      <c r="Z1972" s="72">
        <v>13.058999999999999</v>
      </c>
      <c r="AA1972" s="72">
        <v>1.268</v>
      </c>
      <c r="AB1972" s="4">
        <v>1.2E-2</v>
      </c>
      <c r="AD1972" s="1">
        <f t="shared" si="30"/>
        <v>1047.7429999999999</v>
      </c>
    </row>
    <row r="1973" spans="1:30" x14ac:dyDescent="0.3">
      <c r="A1973" s="65">
        <v>1972</v>
      </c>
      <c r="B1973" s="66" t="s">
        <v>323</v>
      </c>
      <c r="C1973" s="69" t="s">
        <v>154</v>
      </c>
      <c r="D1973" s="71"/>
      <c r="E1973" s="71">
        <v>608</v>
      </c>
      <c r="F1973" s="71">
        <v>2060</v>
      </c>
      <c r="G1973" s="72">
        <v>5945.77</v>
      </c>
      <c r="H1973" s="72">
        <v>6051.3519999999999</v>
      </c>
      <c r="I1973" s="72">
        <v>6125.4989999999998</v>
      </c>
      <c r="J1973" s="72">
        <v>6139.77</v>
      </c>
      <c r="K1973" s="72">
        <v>6099.777</v>
      </c>
      <c r="L1973" s="72">
        <v>6021.4939999999997</v>
      </c>
      <c r="M1973" s="72">
        <v>5897.8069999999998</v>
      </c>
      <c r="N1973" s="72">
        <v>5733.68</v>
      </c>
      <c r="O1973" s="72">
        <v>5507.6819999999998</v>
      </c>
      <c r="P1973" s="72">
        <v>5178.2039999999997</v>
      </c>
      <c r="Q1973" s="72">
        <v>4727.0709999999999</v>
      </c>
      <c r="R1973" s="72">
        <v>4302.8950000000004</v>
      </c>
      <c r="S1973" s="72">
        <v>3807.0329999999999</v>
      </c>
      <c r="T1973" s="72">
        <v>3086.4229999999998</v>
      </c>
      <c r="U1973" s="72">
        <v>2167.2689999999998</v>
      </c>
      <c r="V1973" s="72">
        <v>1394.047</v>
      </c>
      <c r="W1973" s="72">
        <v>783.73699999999997</v>
      </c>
      <c r="X1973" s="72">
        <v>324.61599999999999</v>
      </c>
      <c r="Y1973" s="72">
        <v>94.320999999999998</v>
      </c>
      <c r="Z1973" s="72">
        <v>16.292999999999999</v>
      </c>
      <c r="AA1973" s="72">
        <v>1.66</v>
      </c>
      <c r="AB1973" s="4">
        <v>1.6E-2</v>
      </c>
      <c r="AD1973" s="1">
        <f t="shared" si="30"/>
        <v>1220.643</v>
      </c>
    </row>
    <row r="1974" spans="1:30" x14ac:dyDescent="0.3">
      <c r="A1974" s="65">
        <v>1973</v>
      </c>
      <c r="B1974" s="66" t="s">
        <v>323</v>
      </c>
      <c r="C1974" s="69" t="s">
        <v>154</v>
      </c>
      <c r="D1974" s="71"/>
      <c r="E1974" s="71">
        <v>608</v>
      </c>
      <c r="F1974" s="71">
        <v>2065</v>
      </c>
      <c r="G1974" s="72">
        <v>5815.5739999999996</v>
      </c>
      <c r="H1974" s="72">
        <v>5926.8149999999996</v>
      </c>
      <c r="I1974" s="72">
        <v>6039.049</v>
      </c>
      <c r="J1974" s="72">
        <v>6092.19</v>
      </c>
      <c r="K1974" s="72">
        <v>6075.6329999999998</v>
      </c>
      <c r="L1974" s="72">
        <v>6022.6490000000003</v>
      </c>
      <c r="M1974" s="72">
        <v>5942.1189999999997</v>
      </c>
      <c r="N1974" s="72">
        <v>5813.2240000000002</v>
      </c>
      <c r="O1974" s="72">
        <v>5635.491</v>
      </c>
      <c r="P1974" s="72">
        <v>5379.4539999999997</v>
      </c>
      <c r="Q1974" s="72">
        <v>4994.4080000000004</v>
      </c>
      <c r="R1974" s="72">
        <v>4477.9780000000001</v>
      </c>
      <c r="S1974" s="72">
        <v>3967.2550000000001</v>
      </c>
      <c r="T1974" s="72">
        <v>3359.0140000000001</v>
      </c>
      <c r="U1974" s="72">
        <v>2558.3960000000002</v>
      </c>
      <c r="V1974" s="72">
        <v>1632.422</v>
      </c>
      <c r="W1974" s="72">
        <v>891.48099999999999</v>
      </c>
      <c r="X1974" s="72">
        <v>386.65</v>
      </c>
      <c r="Y1974" s="72">
        <v>111.30200000000001</v>
      </c>
      <c r="Z1974" s="72">
        <v>20.381</v>
      </c>
      <c r="AA1974" s="72">
        <v>2.0960000000000001</v>
      </c>
      <c r="AB1974" s="4">
        <v>1.7000000000000001E-2</v>
      </c>
      <c r="AD1974" s="1">
        <f t="shared" si="30"/>
        <v>1411.9269999999999</v>
      </c>
    </row>
    <row r="1975" spans="1:30" x14ac:dyDescent="0.3">
      <c r="A1975" s="65">
        <v>1974</v>
      </c>
      <c r="B1975" s="66" t="s">
        <v>323</v>
      </c>
      <c r="C1975" s="69" t="s">
        <v>154</v>
      </c>
      <c r="D1975" s="71"/>
      <c r="E1975" s="71">
        <v>608</v>
      </c>
      <c r="F1975" s="71">
        <v>2070</v>
      </c>
      <c r="G1975" s="72">
        <v>5680.7439999999997</v>
      </c>
      <c r="H1975" s="72">
        <v>5798.4459999999999</v>
      </c>
      <c r="I1975" s="72">
        <v>5915.45</v>
      </c>
      <c r="J1975" s="72">
        <v>6007.8289999999997</v>
      </c>
      <c r="K1975" s="72">
        <v>6031.6660000000002</v>
      </c>
      <c r="L1975" s="72">
        <v>6002.7709999999997</v>
      </c>
      <c r="M1975" s="72">
        <v>5947.4589999999998</v>
      </c>
      <c r="N1975" s="72">
        <v>5861.616</v>
      </c>
      <c r="O1975" s="72">
        <v>5719.5630000000001</v>
      </c>
      <c r="P1975" s="72">
        <v>5512.6220000000003</v>
      </c>
      <c r="Q1975" s="72">
        <v>5200.9279999999999</v>
      </c>
      <c r="R1975" s="72">
        <v>4748.6180000000004</v>
      </c>
      <c r="S1975" s="72">
        <v>4151.5690000000004</v>
      </c>
      <c r="T1975" s="72">
        <v>3528.5439999999999</v>
      </c>
      <c r="U1975" s="72">
        <v>2815.1039999999998</v>
      </c>
      <c r="V1975" s="72">
        <v>1955.0630000000001</v>
      </c>
      <c r="W1975" s="72">
        <v>1064.1469999999999</v>
      </c>
      <c r="X1975" s="72">
        <v>450.59100000000001</v>
      </c>
      <c r="Y1975" s="72">
        <v>136.15799999999999</v>
      </c>
      <c r="Z1975" s="72">
        <v>24.614999999999998</v>
      </c>
      <c r="AA1975" s="72">
        <v>2.65</v>
      </c>
      <c r="AB1975" s="4">
        <v>1.2999999999999999E-2</v>
      </c>
      <c r="AD1975" s="1">
        <f t="shared" si="30"/>
        <v>1678.1739999999998</v>
      </c>
    </row>
    <row r="1976" spans="1:30" x14ac:dyDescent="0.3">
      <c r="A1976" s="65">
        <v>1975</v>
      </c>
      <c r="B1976" s="66" t="s">
        <v>323</v>
      </c>
      <c r="C1976" s="69" t="s">
        <v>154</v>
      </c>
      <c r="D1976" s="71"/>
      <c r="E1976" s="71">
        <v>608</v>
      </c>
      <c r="F1976" s="71">
        <v>2075</v>
      </c>
      <c r="G1976" s="72">
        <v>5548.4930000000004</v>
      </c>
      <c r="H1976" s="72">
        <v>5665.2209999999995</v>
      </c>
      <c r="I1976" s="72">
        <v>5788.0010000000002</v>
      </c>
      <c r="J1976" s="72">
        <v>5886.2529999999997</v>
      </c>
      <c r="K1976" s="72">
        <v>5950.93</v>
      </c>
      <c r="L1976" s="72">
        <v>5962.9390000000003</v>
      </c>
      <c r="M1976" s="72">
        <v>5931.7529999999997</v>
      </c>
      <c r="N1976" s="72">
        <v>5871.3029999999999</v>
      </c>
      <c r="O1976" s="72">
        <v>5772.74</v>
      </c>
      <c r="P1976" s="72">
        <v>5602.8909999999996</v>
      </c>
      <c r="Q1976" s="72">
        <v>5341.857</v>
      </c>
      <c r="R1976" s="72">
        <v>4962.54</v>
      </c>
      <c r="S1976" s="72">
        <v>4426.1570000000002</v>
      </c>
      <c r="T1976" s="72">
        <v>3721.527</v>
      </c>
      <c r="U1976" s="72">
        <v>2989.4349999999999</v>
      </c>
      <c r="V1976" s="72">
        <v>2182.6909999999998</v>
      </c>
      <c r="W1976" s="72">
        <v>1299.9829999999999</v>
      </c>
      <c r="X1976" s="72">
        <v>551.92999999999995</v>
      </c>
      <c r="Y1976" s="72">
        <v>163.46600000000001</v>
      </c>
      <c r="Z1976" s="72">
        <v>30.969000000000001</v>
      </c>
      <c r="AA1976" s="72">
        <v>3.2629999999999999</v>
      </c>
      <c r="AB1976" s="4" t="s">
        <v>291</v>
      </c>
      <c r="AD1976" s="1">
        <f t="shared" si="30"/>
        <v>2049.6109999999999</v>
      </c>
    </row>
    <row r="1977" spans="1:30" x14ac:dyDescent="0.3">
      <c r="A1977" s="65">
        <v>1976</v>
      </c>
      <c r="B1977" s="66" t="s">
        <v>323</v>
      </c>
      <c r="C1977" s="69" t="s">
        <v>154</v>
      </c>
      <c r="D1977" s="71"/>
      <c r="E1977" s="71">
        <v>608</v>
      </c>
      <c r="F1977" s="71">
        <v>2080</v>
      </c>
      <c r="G1977" s="72">
        <v>5413.3289999999997</v>
      </c>
      <c r="H1977" s="72">
        <v>5534.4160000000002</v>
      </c>
      <c r="I1977" s="72">
        <v>5655.6220000000003</v>
      </c>
      <c r="J1977" s="72">
        <v>5760.8670000000002</v>
      </c>
      <c r="K1977" s="72">
        <v>5833.2160000000003</v>
      </c>
      <c r="L1977" s="72">
        <v>5886.7120000000004</v>
      </c>
      <c r="M1977" s="72">
        <v>5896.3469999999998</v>
      </c>
      <c r="N1977" s="72">
        <v>5860.3289999999997</v>
      </c>
      <c r="O1977" s="72">
        <v>5788.0069999999996</v>
      </c>
      <c r="P1977" s="72">
        <v>5663.1490000000003</v>
      </c>
      <c r="Q1977" s="72">
        <v>5441.768</v>
      </c>
      <c r="R1977" s="72">
        <v>5114.8789999999999</v>
      </c>
      <c r="S1977" s="72">
        <v>4650.0950000000003</v>
      </c>
      <c r="T1977" s="72">
        <v>3998.614</v>
      </c>
      <c r="U1977" s="72">
        <v>3187.319</v>
      </c>
      <c r="V1977" s="72">
        <v>2352.31</v>
      </c>
      <c r="W1977" s="72">
        <v>1481.3030000000001</v>
      </c>
      <c r="X1977" s="72">
        <v>692.827</v>
      </c>
      <c r="Y1977" s="72">
        <v>206.786</v>
      </c>
      <c r="Z1977" s="72">
        <v>38.384999999999998</v>
      </c>
      <c r="AA1977" s="72">
        <v>4.1779999999999999</v>
      </c>
      <c r="AB1977" s="4" t="s">
        <v>291</v>
      </c>
      <c r="AD1977" s="1">
        <f t="shared" si="30"/>
        <v>2423.4790000000003</v>
      </c>
    </row>
    <row r="1978" spans="1:30" x14ac:dyDescent="0.3">
      <c r="A1978" s="65">
        <v>1977</v>
      </c>
      <c r="B1978" s="66" t="s">
        <v>323</v>
      </c>
      <c r="C1978" s="69" t="s">
        <v>154</v>
      </c>
      <c r="D1978" s="71"/>
      <c r="E1978" s="71">
        <v>608</v>
      </c>
      <c r="F1978" s="71">
        <v>2085</v>
      </c>
      <c r="G1978" s="72">
        <v>5276.1360000000004</v>
      </c>
      <c r="H1978" s="72">
        <v>5400.7150000000001</v>
      </c>
      <c r="I1978" s="72">
        <v>5525.6390000000001</v>
      </c>
      <c r="J1978" s="72">
        <v>5630.5309999999999</v>
      </c>
      <c r="K1978" s="72">
        <v>5711.71</v>
      </c>
      <c r="L1978" s="72">
        <v>5773.7790000000005</v>
      </c>
      <c r="M1978" s="72">
        <v>5824.9480000000003</v>
      </c>
      <c r="N1978" s="72">
        <v>5829.9269999999997</v>
      </c>
      <c r="O1978" s="72">
        <v>5782.93</v>
      </c>
      <c r="P1978" s="72">
        <v>5686.3239999999996</v>
      </c>
      <c r="Q1978" s="72">
        <v>5512.7179999999998</v>
      </c>
      <c r="R1978" s="72">
        <v>5228.4970000000003</v>
      </c>
      <c r="S1978" s="72">
        <v>4817.6899999999996</v>
      </c>
      <c r="T1978" s="72">
        <v>4233.0659999999998</v>
      </c>
      <c r="U1978" s="72">
        <v>3461.5390000000002</v>
      </c>
      <c r="V1978" s="72">
        <v>2545.319</v>
      </c>
      <c r="W1978" s="72">
        <v>1629.8510000000001</v>
      </c>
      <c r="X1978" s="72">
        <v>811.96299999999997</v>
      </c>
      <c r="Y1978" s="72">
        <v>268.589</v>
      </c>
      <c r="Z1978" s="72">
        <v>50.298999999999999</v>
      </c>
      <c r="AA1978" s="72">
        <v>5.32</v>
      </c>
      <c r="AB1978" s="4" t="s">
        <v>291</v>
      </c>
      <c r="AD1978" s="1">
        <f t="shared" si="30"/>
        <v>2766.0220000000004</v>
      </c>
    </row>
    <row r="1979" spans="1:30" x14ac:dyDescent="0.3">
      <c r="A1979" s="65">
        <v>1978</v>
      </c>
      <c r="B1979" s="66" t="s">
        <v>323</v>
      </c>
      <c r="C1979" s="69" t="s">
        <v>154</v>
      </c>
      <c r="D1979" s="71"/>
      <c r="E1979" s="71">
        <v>608</v>
      </c>
      <c r="F1979" s="71">
        <v>2090</v>
      </c>
      <c r="G1979" s="72">
        <v>5139.9920000000002</v>
      </c>
      <c r="H1979" s="72">
        <v>5264.5690000000004</v>
      </c>
      <c r="I1979" s="72">
        <v>5392.6880000000001</v>
      </c>
      <c r="J1979" s="72">
        <v>5502.5569999999998</v>
      </c>
      <c r="K1979" s="72">
        <v>5585.2759999999998</v>
      </c>
      <c r="L1979" s="72">
        <v>5657.22</v>
      </c>
      <c r="M1979" s="72">
        <v>5717.4769999999999</v>
      </c>
      <c r="N1979" s="72">
        <v>5764.43</v>
      </c>
      <c r="O1979" s="72">
        <v>5759.2569999999996</v>
      </c>
      <c r="P1979" s="72">
        <v>5690.08</v>
      </c>
      <c r="Q1979" s="72">
        <v>5548.1760000000004</v>
      </c>
      <c r="R1979" s="72">
        <v>5314.9930000000004</v>
      </c>
      <c r="S1979" s="72">
        <v>4949.9759999999997</v>
      </c>
      <c r="T1979" s="72">
        <v>4418.91</v>
      </c>
      <c r="U1979" s="72">
        <v>3704.0160000000001</v>
      </c>
      <c r="V1979" s="72">
        <v>2806.0619999999999</v>
      </c>
      <c r="W1979" s="72">
        <v>1801.8130000000001</v>
      </c>
      <c r="X1979" s="72">
        <v>920.29399999999998</v>
      </c>
      <c r="Y1979" s="72">
        <v>326.66899999999998</v>
      </c>
      <c r="Z1979" s="72">
        <v>68.019000000000005</v>
      </c>
      <c r="AA1979" s="72">
        <v>7.1639999999999997</v>
      </c>
      <c r="AB1979" s="4" t="s">
        <v>291</v>
      </c>
      <c r="AD1979" s="1">
        <f t="shared" si="30"/>
        <v>3123.9590000000003</v>
      </c>
    </row>
    <row r="1980" spans="1:30" x14ac:dyDescent="0.3">
      <c r="A1980" s="65">
        <v>1979</v>
      </c>
      <c r="B1980" s="66" t="s">
        <v>323</v>
      </c>
      <c r="C1980" s="69" t="s">
        <v>154</v>
      </c>
      <c r="D1980" s="71"/>
      <c r="E1980" s="71">
        <v>608</v>
      </c>
      <c r="F1980" s="71">
        <v>2095</v>
      </c>
      <c r="G1980" s="72">
        <v>5005.2830000000004</v>
      </c>
      <c r="H1980" s="72">
        <v>5129.393</v>
      </c>
      <c r="I1980" s="72">
        <v>5257.1689999999999</v>
      </c>
      <c r="J1980" s="72">
        <v>5371.4840000000004</v>
      </c>
      <c r="K1980" s="72">
        <v>5461.0230000000001</v>
      </c>
      <c r="L1980" s="72">
        <v>5535.55</v>
      </c>
      <c r="M1980" s="72">
        <v>5606.0540000000001</v>
      </c>
      <c r="N1980" s="72">
        <v>5662.7420000000002</v>
      </c>
      <c r="O1980" s="72">
        <v>5700.4219999999996</v>
      </c>
      <c r="P1980" s="72">
        <v>5674.902</v>
      </c>
      <c r="Q1980" s="72">
        <v>5563.9350000000004</v>
      </c>
      <c r="R1980" s="72">
        <v>5366.4930000000004</v>
      </c>
      <c r="S1980" s="72">
        <v>5056.1030000000001</v>
      </c>
      <c r="T1980" s="72">
        <v>4572.8360000000002</v>
      </c>
      <c r="U1980" s="72">
        <v>3906.453</v>
      </c>
      <c r="V1980" s="72">
        <v>3046.5839999999998</v>
      </c>
      <c r="W1980" s="72">
        <v>2028.876</v>
      </c>
      <c r="X1980" s="72">
        <v>1048.241</v>
      </c>
      <c r="Y1980" s="72">
        <v>384.72</v>
      </c>
      <c r="Z1980" s="72">
        <v>86.388000000000005</v>
      </c>
      <c r="AA1980" s="72">
        <v>10.029999999999999</v>
      </c>
      <c r="AB1980" s="4" t="s">
        <v>291</v>
      </c>
      <c r="AD1980" s="1">
        <f t="shared" si="30"/>
        <v>3558.2550000000006</v>
      </c>
    </row>
    <row r="1981" spans="1:30" x14ac:dyDescent="0.3">
      <c r="A1981" s="65">
        <v>1980</v>
      </c>
      <c r="B1981" s="66" t="s">
        <v>323</v>
      </c>
      <c r="C1981" s="69" t="s">
        <v>154</v>
      </c>
      <c r="D1981" s="71"/>
      <c r="E1981" s="71">
        <v>608</v>
      </c>
      <c r="F1981" s="71">
        <v>2100</v>
      </c>
      <c r="G1981" s="72">
        <v>4873.2139999999999</v>
      </c>
      <c r="H1981" s="72">
        <v>4995.5749999999998</v>
      </c>
      <c r="I1981" s="72">
        <v>5122.6559999999999</v>
      </c>
      <c r="J1981" s="72">
        <v>5237.8239999999996</v>
      </c>
      <c r="K1981" s="72">
        <v>5333.6809999999996</v>
      </c>
      <c r="L1981" s="72">
        <v>5415.9059999999999</v>
      </c>
      <c r="M1981" s="72">
        <v>5489.3220000000001</v>
      </c>
      <c r="N1981" s="72">
        <v>5556.8149999999996</v>
      </c>
      <c r="O1981" s="72">
        <v>5605.3680000000004</v>
      </c>
      <c r="P1981" s="72">
        <v>5624.5950000000003</v>
      </c>
      <c r="Q1981" s="72">
        <v>5560.6369999999997</v>
      </c>
      <c r="R1981" s="72">
        <v>5398.3119999999999</v>
      </c>
      <c r="S1981" s="72">
        <v>5128.5339999999997</v>
      </c>
      <c r="T1981" s="72">
        <v>4702.9440000000004</v>
      </c>
      <c r="U1981" s="72">
        <v>4082.7150000000001</v>
      </c>
      <c r="V1981" s="72">
        <v>3259.0520000000001</v>
      </c>
      <c r="W1981" s="72">
        <v>2249.5279999999998</v>
      </c>
      <c r="X1981" s="72">
        <v>1216.5550000000001</v>
      </c>
      <c r="Y1981" s="72">
        <v>455.93200000000002</v>
      </c>
      <c r="Z1981" s="72">
        <v>106.544</v>
      </c>
      <c r="AA1981" s="72">
        <v>13.382</v>
      </c>
      <c r="AB1981" s="4" t="s">
        <v>291</v>
      </c>
      <c r="AD1981" s="1">
        <f t="shared" si="30"/>
        <v>4041.9409999999993</v>
      </c>
    </row>
    <row r="1982" spans="1:30" x14ac:dyDescent="0.3">
      <c r="A1982" s="65">
        <v>1981</v>
      </c>
      <c r="B1982" s="66" t="s">
        <v>323</v>
      </c>
      <c r="C1982" s="69" t="s">
        <v>155</v>
      </c>
      <c r="D1982" s="71"/>
      <c r="E1982" s="71">
        <v>702</v>
      </c>
      <c r="F1982" s="71">
        <v>2015</v>
      </c>
      <c r="G1982" s="72">
        <v>136.27799999999999</v>
      </c>
      <c r="H1982" s="72">
        <v>142.97300000000001</v>
      </c>
      <c r="I1982" s="72">
        <v>159.553</v>
      </c>
      <c r="J1982" s="72">
        <v>180.49100000000001</v>
      </c>
      <c r="K1982" s="72">
        <v>191.16300000000001</v>
      </c>
      <c r="L1982" s="72">
        <v>178.29300000000001</v>
      </c>
      <c r="M1982" s="72">
        <v>189.261</v>
      </c>
      <c r="N1982" s="72">
        <v>206.15600000000001</v>
      </c>
      <c r="O1982" s="72">
        <v>222.946</v>
      </c>
      <c r="P1982" s="72">
        <v>219.249</v>
      </c>
      <c r="Q1982" s="72">
        <v>230.33199999999999</v>
      </c>
      <c r="R1982" s="72">
        <v>212.42099999999999</v>
      </c>
      <c r="S1982" s="72">
        <v>170.297</v>
      </c>
      <c r="T1982" s="72">
        <v>125.15</v>
      </c>
      <c r="U1982" s="72">
        <v>68.793999999999997</v>
      </c>
      <c r="V1982" s="72">
        <v>51.231999999999999</v>
      </c>
      <c r="W1982" s="72">
        <v>30.149000000000001</v>
      </c>
      <c r="X1982" s="72">
        <v>13.285</v>
      </c>
      <c r="Y1982" s="72">
        <v>4.6980000000000004</v>
      </c>
      <c r="Z1982" s="72">
        <v>1.032</v>
      </c>
      <c r="AA1982" s="72">
        <v>0.13800000000000001</v>
      </c>
      <c r="AB1982" s="4" t="s">
        <v>291</v>
      </c>
      <c r="AD1982" s="1">
        <f t="shared" si="30"/>
        <v>49.302</v>
      </c>
    </row>
    <row r="1983" spans="1:30" x14ac:dyDescent="0.3">
      <c r="A1983" s="65">
        <v>1982</v>
      </c>
      <c r="B1983" s="66" t="s">
        <v>323</v>
      </c>
      <c r="C1983" s="69" t="s">
        <v>155</v>
      </c>
      <c r="D1983" s="71"/>
      <c r="E1983" s="71">
        <v>702</v>
      </c>
      <c r="F1983" s="71">
        <v>2020</v>
      </c>
      <c r="G1983" s="72">
        <v>136.56299999999999</v>
      </c>
      <c r="H1983" s="72">
        <v>145.10300000000001</v>
      </c>
      <c r="I1983" s="72">
        <v>153.01</v>
      </c>
      <c r="J1983" s="72">
        <v>170.23500000000001</v>
      </c>
      <c r="K1983" s="72">
        <v>190.22399999999999</v>
      </c>
      <c r="L1983" s="72">
        <v>201.41800000000001</v>
      </c>
      <c r="M1983" s="72">
        <v>189.483</v>
      </c>
      <c r="N1983" s="72">
        <v>201.376</v>
      </c>
      <c r="O1983" s="72">
        <v>217.655</v>
      </c>
      <c r="P1983" s="72">
        <v>234.61600000000001</v>
      </c>
      <c r="Q1983" s="72">
        <v>229.13499999999999</v>
      </c>
      <c r="R1983" s="72">
        <v>235.93700000000001</v>
      </c>
      <c r="S1983" s="72">
        <v>213.32599999999999</v>
      </c>
      <c r="T1983" s="72">
        <v>166.03800000000001</v>
      </c>
      <c r="U1983" s="72">
        <v>118.071</v>
      </c>
      <c r="V1983" s="72">
        <v>61.438000000000002</v>
      </c>
      <c r="W1983" s="72">
        <v>41.167999999999999</v>
      </c>
      <c r="X1983" s="72">
        <v>19.946999999999999</v>
      </c>
      <c r="Y1983" s="72">
        <v>6.7</v>
      </c>
      <c r="Z1983" s="72">
        <v>1.5409999999999999</v>
      </c>
      <c r="AA1983" s="72">
        <v>0.184</v>
      </c>
      <c r="AB1983" s="4" t="s">
        <v>291</v>
      </c>
      <c r="AD1983" s="1">
        <f t="shared" si="30"/>
        <v>69.539999999999992</v>
      </c>
    </row>
    <row r="1984" spans="1:30" x14ac:dyDescent="0.3">
      <c r="A1984" s="65">
        <v>1983</v>
      </c>
      <c r="B1984" s="66" t="s">
        <v>323</v>
      </c>
      <c r="C1984" s="69" t="s">
        <v>155</v>
      </c>
      <c r="D1984" s="71"/>
      <c r="E1984" s="71">
        <v>702</v>
      </c>
      <c r="F1984" s="71">
        <v>2025</v>
      </c>
      <c r="G1984" s="72">
        <v>133.33500000000001</v>
      </c>
      <c r="H1984" s="72">
        <v>140.952</v>
      </c>
      <c r="I1984" s="72">
        <v>150.096</v>
      </c>
      <c r="J1984" s="72">
        <v>158.309</v>
      </c>
      <c r="K1984" s="72">
        <v>175.00899999999999</v>
      </c>
      <c r="L1984" s="72">
        <v>195.21700000000001</v>
      </c>
      <c r="M1984" s="72">
        <v>206.83199999999999</v>
      </c>
      <c r="N1984" s="72">
        <v>195.339</v>
      </c>
      <c r="O1984" s="72">
        <v>206.80199999999999</v>
      </c>
      <c r="P1984" s="72">
        <v>222.92500000000001</v>
      </c>
      <c r="Q1984" s="72">
        <v>238.43899999999999</v>
      </c>
      <c r="R1984" s="72">
        <v>230.21100000000001</v>
      </c>
      <c r="S1984" s="72">
        <v>233.108</v>
      </c>
      <c r="T1984" s="72">
        <v>205.922</v>
      </c>
      <c r="U1984" s="72">
        <v>155.255</v>
      </c>
      <c r="V1984" s="72">
        <v>104.261</v>
      </c>
      <c r="W1984" s="72">
        <v>49.585000000000001</v>
      </c>
      <c r="X1984" s="72">
        <v>28.097000000000001</v>
      </c>
      <c r="Y1984" s="72">
        <v>10.478999999999999</v>
      </c>
      <c r="Z1984" s="72">
        <v>2.3109999999999999</v>
      </c>
      <c r="AA1984" s="72">
        <v>0.28299999999999997</v>
      </c>
      <c r="AB1984" s="4">
        <v>6.7000000000000004E-2</v>
      </c>
      <c r="AD1984" s="1">
        <f t="shared" si="30"/>
        <v>90.822000000000003</v>
      </c>
    </row>
    <row r="1985" spans="1:30" x14ac:dyDescent="0.3">
      <c r="A1985" s="65">
        <v>1984</v>
      </c>
      <c r="B1985" s="66" t="s">
        <v>323</v>
      </c>
      <c r="C1985" s="69" t="s">
        <v>155</v>
      </c>
      <c r="D1985" s="71"/>
      <c r="E1985" s="71">
        <v>702</v>
      </c>
      <c r="F1985" s="71">
        <v>2030</v>
      </c>
      <c r="G1985" s="72">
        <v>132.21700000000001</v>
      </c>
      <c r="H1985" s="72">
        <v>137.72800000000001</v>
      </c>
      <c r="I1985" s="72">
        <v>145.952</v>
      </c>
      <c r="J1985" s="72">
        <v>155.405</v>
      </c>
      <c r="K1985" s="72">
        <v>163.11199999999999</v>
      </c>
      <c r="L1985" s="72">
        <v>180.04400000000001</v>
      </c>
      <c r="M1985" s="72">
        <v>200.661</v>
      </c>
      <c r="N1985" s="72">
        <v>212.68</v>
      </c>
      <c r="O1985" s="72">
        <v>200.839</v>
      </c>
      <c r="P1985" s="72">
        <v>212.23599999999999</v>
      </c>
      <c r="Q1985" s="72">
        <v>227.04499999999999</v>
      </c>
      <c r="R1985" s="72">
        <v>239.71600000000001</v>
      </c>
      <c r="S1985" s="72">
        <v>228.13499999999999</v>
      </c>
      <c r="T1985" s="72">
        <v>225.749</v>
      </c>
      <c r="U1985" s="72">
        <v>193.46199999999999</v>
      </c>
      <c r="V1985" s="72">
        <v>138.274</v>
      </c>
      <c r="W1985" s="72">
        <v>85.103999999999999</v>
      </c>
      <c r="X1985" s="72">
        <v>34.637</v>
      </c>
      <c r="Y1985" s="72">
        <v>15.224</v>
      </c>
      <c r="Z1985" s="72">
        <v>3.758</v>
      </c>
      <c r="AA1985" s="72">
        <v>0.44</v>
      </c>
      <c r="AB1985" s="4">
        <v>9.0999999999999998E-2</v>
      </c>
      <c r="AD1985" s="1">
        <f t="shared" si="30"/>
        <v>139.25400000000002</v>
      </c>
    </row>
    <row r="1986" spans="1:30" x14ac:dyDescent="0.3">
      <c r="A1986" s="65">
        <v>1985</v>
      </c>
      <c r="B1986" s="66" t="s">
        <v>323</v>
      </c>
      <c r="C1986" s="69" t="s">
        <v>155</v>
      </c>
      <c r="D1986" s="71"/>
      <c r="E1986" s="71">
        <v>702</v>
      </c>
      <c r="F1986" s="71">
        <v>2035</v>
      </c>
      <c r="G1986" s="72">
        <v>128.411</v>
      </c>
      <c r="H1986" s="72">
        <v>136.613</v>
      </c>
      <c r="I1986" s="72">
        <v>142.73099999999999</v>
      </c>
      <c r="J1986" s="72">
        <v>151.26900000000001</v>
      </c>
      <c r="K1986" s="72">
        <v>160.226</v>
      </c>
      <c r="L1986" s="72">
        <v>168.179</v>
      </c>
      <c r="M1986" s="72">
        <v>185.53299999999999</v>
      </c>
      <c r="N1986" s="72">
        <v>206.54900000000001</v>
      </c>
      <c r="O1986" s="72">
        <v>218.172</v>
      </c>
      <c r="P1986" s="72">
        <v>206.392</v>
      </c>
      <c r="Q1986" s="72">
        <v>216.60499999999999</v>
      </c>
      <c r="R1986" s="72">
        <v>228.803</v>
      </c>
      <c r="S1986" s="72">
        <v>237.93199999999999</v>
      </c>
      <c r="T1986" s="72">
        <v>221.76599999999999</v>
      </c>
      <c r="U1986" s="72">
        <v>213.18299999999999</v>
      </c>
      <c r="V1986" s="72">
        <v>173.69800000000001</v>
      </c>
      <c r="W1986" s="72">
        <v>114.309</v>
      </c>
      <c r="X1986" s="72">
        <v>60.694000000000003</v>
      </c>
      <c r="Y1986" s="72">
        <v>19.308</v>
      </c>
      <c r="Z1986" s="72">
        <v>5.6619999999999999</v>
      </c>
      <c r="AA1986" s="72">
        <v>0.73699999999999999</v>
      </c>
      <c r="AB1986" s="4">
        <v>0.115</v>
      </c>
      <c r="AD1986" s="1">
        <f t="shared" si="30"/>
        <v>200.82499999999999</v>
      </c>
    </row>
    <row r="1987" spans="1:30" x14ac:dyDescent="0.3">
      <c r="A1987" s="65">
        <v>1986</v>
      </c>
      <c r="B1987" s="66" t="s">
        <v>323</v>
      </c>
      <c r="C1987" s="69" t="s">
        <v>155</v>
      </c>
      <c r="D1987" s="71"/>
      <c r="E1987" s="71">
        <v>702</v>
      </c>
      <c r="F1987" s="71">
        <v>2040</v>
      </c>
      <c r="G1987" s="72">
        <v>123.43600000000001</v>
      </c>
      <c r="H1987" s="72">
        <v>132.81299999999999</v>
      </c>
      <c r="I1987" s="72">
        <v>141.62100000000001</v>
      </c>
      <c r="J1987" s="72">
        <v>148.05600000000001</v>
      </c>
      <c r="K1987" s="72">
        <v>156.10499999999999</v>
      </c>
      <c r="L1987" s="72">
        <v>165.309</v>
      </c>
      <c r="M1987" s="72">
        <v>173.70099999999999</v>
      </c>
      <c r="N1987" s="72">
        <v>191.47499999999999</v>
      </c>
      <c r="O1987" s="72">
        <v>212.107</v>
      </c>
      <c r="P1987" s="72">
        <v>223.721</v>
      </c>
      <c r="Q1987" s="72">
        <v>210.946</v>
      </c>
      <c r="R1987" s="72">
        <v>218.77500000000001</v>
      </c>
      <c r="S1987" s="72">
        <v>227.739</v>
      </c>
      <c r="T1987" s="72">
        <v>231.94800000000001</v>
      </c>
      <c r="U1987" s="72">
        <v>210.59200000000001</v>
      </c>
      <c r="V1987" s="72">
        <v>193.00200000000001</v>
      </c>
      <c r="W1987" s="72">
        <v>145.376</v>
      </c>
      <c r="X1987" s="72">
        <v>83.129000000000005</v>
      </c>
      <c r="Y1987" s="72">
        <v>34.765999999999998</v>
      </c>
      <c r="Z1987" s="72">
        <v>7.4420000000000002</v>
      </c>
      <c r="AA1987" s="72">
        <v>1.1639999999999999</v>
      </c>
      <c r="AB1987" s="4">
        <v>0.23799999999999999</v>
      </c>
      <c r="AD1987" s="1">
        <f t="shared" ref="AD1987:AD2050" si="31">SUM(W1987:AB1987)</f>
        <v>272.11500000000001</v>
      </c>
    </row>
    <row r="1988" spans="1:30" x14ac:dyDescent="0.3">
      <c r="A1988" s="65">
        <v>1987</v>
      </c>
      <c r="B1988" s="66" t="s">
        <v>323</v>
      </c>
      <c r="C1988" s="69" t="s">
        <v>155</v>
      </c>
      <c r="D1988" s="71"/>
      <c r="E1988" s="71">
        <v>702</v>
      </c>
      <c r="F1988" s="71">
        <v>2045</v>
      </c>
      <c r="G1988" s="72">
        <v>119.187</v>
      </c>
      <c r="H1988" s="72">
        <v>127.839</v>
      </c>
      <c r="I1988" s="72">
        <v>137.82400000000001</v>
      </c>
      <c r="J1988" s="72">
        <v>146.94800000000001</v>
      </c>
      <c r="K1988" s="72">
        <v>152.904</v>
      </c>
      <c r="L1988" s="72">
        <v>161.20400000000001</v>
      </c>
      <c r="M1988" s="72">
        <v>170.84800000000001</v>
      </c>
      <c r="N1988" s="72">
        <v>179.68600000000001</v>
      </c>
      <c r="O1988" s="72">
        <v>197.11500000000001</v>
      </c>
      <c r="P1988" s="72">
        <v>217.75700000000001</v>
      </c>
      <c r="Q1988" s="72">
        <v>228.27500000000001</v>
      </c>
      <c r="R1988" s="72">
        <v>213.41800000000001</v>
      </c>
      <c r="S1988" s="72">
        <v>218.32499999999999</v>
      </c>
      <c r="T1988" s="72">
        <v>222.74799999999999</v>
      </c>
      <c r="U1988" s="72">
        <v>221.25</v>
      </c>
      <c r="V1988" s="72">
        <v>192.19900000000001</v>
      </c>
      <c r="W1988" s="72">
        <v>163.45400000000001</v>
      </c>
      <c r="X1988" s="72">
        <v>107.649</v>
      </c>
      <c r="Y1988" s="72">
        <v>48.854999999999997</v>
      </c>
      <c r="Z1988" s="72">
        <v>13.872</v>
      </c>
      <c r="AA1988" s="72">
        <v>1.6240000000000001</v>
      </c>
      <c r="AB1988" s="4">
        <v>0.40400000000000003</v>
      </c>
      <c r="AD1988" s="1">
        <f t="shared" si="31"/>
        <v>335.85800000000006</v>
      </c>
    </row>
    <row r="1989" spans="1:30" x14ac:dyDescent="0.3">
      <c r="A1989" s="65">
        <v>1988</v>
      </c>
      <c r="B1989" s="66" t="s">
        <v>323</v>
      </c>
      <c r="C1989" s="69" t="s">
        <v>155</v>
      </c>
      <c r="D1989" s="71"/>
      <c r="E1989" s="71">
        <v>702</v>
      </c>
      <c r="F1989" s="71">
        <v>2050</v>
      </c>
      <c r="G1989" s="72">
        <v>116.447</v>
      </c>
      <c r="H1989" s="72">
        <v>123.59399999999999</v>
      </c>
      <c r="I1989" s="72">
        <v>132.85400000000001</v>
      </c>
      <c r="J1989" s="72">
        <v>143.15799999999999</v>
      </c>
      <c r="K1989" s="72">
        <v>151.80600000000001</v>
      </c>
      <c r="L1989" s="72">
        <v>158.01599999999999</v>
      </c>
      <c r="M1989" s="72">
        <v>166.75800000000001</v>
      </c>
      <c r="N1989" s="72">
        <v>176.85599999999999</v>
      </c>
      <c r="O1989" s="72">
        <v>185.38900000000001</v>
      </c>
      <c r="P1989" s="72">
        <v>202.89099999999999</v>
      </c>
      <c r="Q1989" s="72">
        <v>222.465</v>
      </c>
      <c r="R1989" s="72">
        <v>230.755</v>
      </c>
      <c r="S1989" s="72">
        <v>213.42099999999999</v>
      </c>
      <c r="T1989" s="72">
        <v>214.18299999999999</v>
      </c>
      <c r="U1989" s="72">
        <v>213.47900000000001</v>
      </c>
      <c r="V1989" s="72">
        <v>203.37100000000001</v>
      </c>
      <c r="W1989" s="72">
        <v>164.68</v>
      </c>
      <c r="X1989" s="72">
        <v>123.197</v>
      </c>
      <c r="Y1989" s="72">
        <v>64.933000000000007</v>
      </c>
      <c r="Z1989" s="72">
        <v>20.219000000000001</v>
      </c>
      <c r="AA1989" s="72">
        <v>3.0449999999999999</v>
      </c>
      <c r="AB1989" s="4">
        <v>0.50800000000000001</v>
      </c>
      <c r="AD1989" s="1">
        <f t="shared" si="31"/>
        <v>376.58199999999999</v>
      </c>
    </row>
    <row r="1990" spans="1:30" x14ac:dyDescent="0.3">
      <c r="A1990" s="65">
        <v>1989</v>
      </c>
      <c r="B1990" s="66" t="s">
        <v>323</v>
      </c>
      <c r="C1990" s="69" t="s">
        <v>155</v>
      </c>
      <c r="D1990" s="71"/>
      <c r="E1990" s="71">
        <v>702</v>
      </c>
      <c r="F1990" s="71">
        <v>2055</v>
      </c>
      <c r="G1990" s="72">
        <v>114.604</v>
      </c>
      <c r="H1990" s="72">
        <v>120.633</v>
      </c>
      <c r="I1990" s="72">
        <v>128.35900000000001</v>
      </c>
      <c r="J1990" s="72">
        <v>137.92599999999999</v>
      </c>
      <c r="K1990" s="72">
        <v>147.77699999999999</v>
      </c>
      <c r="L1990" s="72">
        <v>156.66499999999999</v>
      </c>
      <c r="M1990" s="72">
        <v>163.298</v>
      </c>
      <c r="N1990" s="72">
        <v>172.47499999999999</v>
      </c>
      <c r="O1990" s="72">
        <v>182.28800000000001</v>
      </c>
      <c r="P1990" s="72">
        <v>190.93899999999999</v>
      </c>
      <c r="Q1990" s="72">
        <v>207.494</v>
      </c>
      <c r="R1990" s="72">
        <v>224.96600000000001</v>
      </c>
      <c r="S1990" s="72">
        <v>230.613</v>
      </c>
      <c r="T1990" s="72">
        <v>209.833</v>
      </c>
      <c r="U1990" s="72">
        <v>206.11600000000001</v>
      </c>
      <c r="V1990" s="72">
        <v>197.60900000000001</v>
      </c>
      <c r="W1990" s="72">
        <v>176.15700000000001</v>
      </c>
      <c r="X1990" s="72">
        <v>126.298</v>
      </c>
      <c r="Y1990" s="72">
        <v>76.271000000000001</v>
      </c>
      <c r="Z1990" s="72">
        <v>27.89</v>
      </c>
      <c r="AA1990" s="72">
        <v>4.7690000000000001</v>
      </c>
      <c r="AB1990" s="4" t="s">
        <v>291</v>
      </c>
      <c r="AD1990" s="1">
        <f t="shared" si="31"/>
        <v>411.38500000000005</v>
      </c>
    </row>
    <row r="1991" spans="1:30" x14ac:dyDescent="0.3">
      <c r="A1991" s="65">
        <v>1990</v>
      </c>
      <c r="B1991" s="66" t="s">
        <v>323</v>
      </c>
      <c r="C1991" s="69" t="s">
        <v>155</v>
      </c>
      <c r="D1991" s="71"/>
      <c r="E1991" s="71">
        <v>702</v>
      </c>
      <c r="F1991" s="71">
        <v>2060</v>
      </c>
      <c r="G1991" s="72">
        <v>113.05800000000001</v>
      </c>
      <c r="H1991" s="72">
        <v>118.572</v>
      </c>
      <c r="I1991" s="72">
        <v>125.149</v>
      </c>
      <c r="J1991" s="72">
        <v>133.16499999999999</v>
      </c>
      <c r="K1991" s="72">
        <v>142.30600000000001</v>
      </c>
      <c r="L1991" s="72">
        <v>152.38399999999999</v>
      </c>
      <c r="M1991" s="72">
        <v>161.67099999999999</v>
      </c>
      <c r="N1991" s="72">
        <v>168.71899999999999</v>
      </c>
      <c r="O1991" s="72">
        <v>177.63800000000001</v>
      </c>
      <c r="P1991" s="72">
        <v>187.57300000000001</v>
      </c>
      <c r="Q1991" s="72">
        <v>195.39599999999999</v>
      </c>
      <c r="R1991" s="72">
        <v>210.07300000000001</v>
      </c>
      <c r="S1991" s="72">
        <v>225.04900000000001</v>
      </c>
      <c r="T1991" s="72">
        <v>226.982</v>
      </c>
      <c r="U1991" s="72">
        <v>202.65700000000001</v>
      </c>
      <c r="V1991" s="72">
        <v>192.02799999999999</v>
      </c>
      <c r="W1991" s="72">
        <v>172.959</v>
      </c>
      <c r="X1991" s="72">
        <v>137.34100000000001</v>
      </c>
      <c r="Y1991" s="72">
        <v>80.173000000000002</v>
      </c>
      <c r="Z1991" s="72">
        <v>33.981000000000002</v>
      </c>
      <c r="AA1991" s="72">
        <v>6.9870000000000001</v>
      </c>
      <c r="AB1991" s="4" t="s">
        <v>291</v>
      </c>
      <c r="AD1991" s="1">
        <f t="shared" si="31"/>
        <v>431.44100000000003</v>
      </c>
    </row>
    <row r="1992" spans="1:30" x14ac:dyDescent="0.3">
      <c r="A1992" s="65">
        <v>1991</v>
      </c>
      <c r="B1992" s="66" t="s">
        <v>323</v>
      </c>
      <c r="C1992" s="69" t="s">
        <v>155</v>
      </c>
      <c r="D1992" s="71"/>
      <c r="E1992" s="71">
        <v>702</v>
      </c>
      <c r="F1992" s="71">
        <v>2065</v>
      </c>
      <c r="G1992" s="72">
        <v>110.955</v>
      </c>
      <c r="H1992" s="72">
        <v>116.80500000000001</v>
      </c>
      <c r="I1992" s="72">
        <v>122.837</v>
      </c>
      <c r="J1992" s="72">
        <v>129.68899999999999</v>
      </c>
      <c r="K1992" s="72">
        <v>137.30500000000001</v>
      </c>
      <c r="L1992" s="72">
        <v>146.661</v>
      </c>
      <c r="M1992" s="72">
        <v>157.11500000000001</v>
      </c>
      <c r="N1992" s="72">
        <v>166.79599999999999</v>
      </c>
      <c r="O1992" s="72">
        <v>173.60900000000001</v>
      </c>
      <c r="P1992" s="72">
        <v>182.65299999999999</v>
      </c>
      <c r="Q1992" s="72">
        <v>191.822</v>
      </c>
      <c r="R1992" s="72">
        <v>197.99</v>
      </c>
      <c r="S1992" s="72">
        <v>210.46199999999999</v>
      </c>
      <c r="T1992" s="72">
        <v>221.904</v>
      </c>
      <c r="U1992" s="72">
        <v>219.77600000000001</v>
      </c>
      <c r="V1992" s="72">
        <v>189.88900000000001</v>
      </c>
      <c r="W1992" s="72">
        <v>169.67699999999999</v>
      </c>
      <c r="X1992" s="72">
        <v>136.91499999999999</v>
      </c>
      <c r="Y1992" s="72">
        <v>89.263000000000005</v>
      </c>
      <c r="Z1992" s="72">
        <v>36.994</v>
      </c>
      <c r="AA1992" s="72">
        <v>9.1389999999999993</v>
      </c>
      <c r="AB1992" s="4" t="s">
        <v>291</v>
      </c>
      <c r="AD1992" s="1">
        <f t="shared" si="31"/>
        <v>441.98800000000006</v>
      </c>
    </row>
    <row r="1993" spans="1:30" x14ac:dyDescent="0.3">
      <c r="A1993" s="65">
        <v>1992</v>
      </c>
      <c r="B1993" s="66" t="s">
        <v>323</v>
      </c>
      <c r="C1993" s="69" t="s">
        <v>155</v>
      </c>
      <c r="D1993" s="71"/>
      <c r="E1993" s="71">
        <v>702</v>
      </c>
      <c r="F1993" s="71">
        <v>2070</v>
      </c>
      <c r="G1993" s="72">
        <v>108.14400000000001</v>
      </c>
      <c r="H1993" s="72">
        <v>114.48099999999999</v>
      </c>
      <c r="I1993" s="72">
        <v>120.82</v>
      </c>
      <c r="J1993" s="72">
        <v>127.11199999999999</v>
      </c>
      <c r="K1993" s="72">
        <v>133.589</v>
      </c>
      <c r="L1993" s="72">
        <v>141.41</v>
      </c>
      <c r="M1993" s="72">
        <v>151.12</v>
      </c>
      <c r="N1993" s="72">
        <v>161.946</v>
      </c>
      <c r="O1993" s="72">
        <v>171.404</v>
      </c>
      <c r="P1993" s="72">
        <v>178.352</v>
      </c>
      <c r="Q1993" s="72">
        <v>186.697</v>
      </c>
      <c r="R1993" s="72">
        <v>194.334</v>
      </c>
      <c r="S1993" s="72">
        <v>198.59299999999999</v>
      </c>
      <c r="T1993" s="72">
        <v>207.93100000000001</v>
      </c>
      <c r="U1993" s="72">
        <v>215.505</v>
      </c>
      <c r="V1993" s="72">
        <v>206.93600000000001</v>
      </c>
      <c r="W1993" s="72">
        <v>169.285</v>
      </c>
      <c r="X1993" s="72">
        <v>136.286</v>
      </c>
      <c r="Y1993" s="72">
        <v>91.048000000000002</v>
      </c>
      <c r="Z1993" s="72">
        <v>42.64</v>
      </c>
      <c r="AA1993" s="72">
        <v>10.739000000000001</v>
      </c>
      <c r="AB1993" s="4" t="s">
        <v>291</v>
      </c>
      <c r="AD1993" s="1">
        <f t="shared" si="31"/>
        <v>449.99799999999999</v>
      </c>
    </row>
    <row r="1994" spans="1:30" x14ac:dyDescent="0.3">
      <c r="A1994" s="65">
        <v>1993</v>
      </c>
      <c r="B1994" s="66" t="s">
        <v>323</v>
      </c>
      <c r="C1994" s="69" t="s">
        <v>155</v>
      </c>
      <c r="D1994" s="71"/>
      <c r="E1994" s="71">
        <v>702</v>
      </c>
      <c r="F1994" s="71">
        <v>2075</v>
      </c>
      <c r="G1994" s="72">
        <v>105.005</v>
      </c>
      <c r="H1994" s="72">
        <v>111.449</v>
      </c>
      <c r="I1994" s="72">
        <v>118.24299999999999</v>
      </c>
      <c r="J1994" s="72">
        <v>124.827</v>
      </c>
      <c r="K1994" s="72">
        <v>130.768</v>
      </c>
      <c r="L1994" s="72">
        <v>137.43899999999999</v>
      </c>
      <c r="M1994" s="72">
        <v>145.59399999999999</v>
      </c>
      <c r="N1994" s="72">
        <v>155.655</v>
      </c>
      <c r="O1994" s="72">
        <v>166.27799999999999</v>
      </c>
      <c r="P1994" s="72">
        <v>175.863</v>
      </c>
      <c r="Q1994" s="72">
        <v>182.179</v>
      </c>
      <c r="R1994" s="72">
        <v>189.124</v>
      </c>
      <c r="S1994" s="72">
        <v>195.00299999999999</v>
      </c>
      <c r="T1994" s="72">
        <v>196.53800000000001</v>
      </c>
      <c r="U1994" s="72">
        <v>202.53299999999999</v>
      </c>
      <c r="V1994" s="72">
        <v>203.90199999999999</v>
      </c>
      <c r="W1994" s="72">
        <v>185.946</v>
      </c>
      <c r="X1994" s="72">
        <v>137.82599999999999</v>
      </c>
      <c r="Y1994" s="72">
        <v>92.614999999999995</v>
      </c>
      <c r="Z1994" s="72">
        <v>44.966999999999999</v>
      </c>
      <c r="AA1994" s="72">
        <v>12.957000000000001</v>
      </c>
      <c r="AB1994" s="4" t="s">
        <v>291</v>
      </c>
      <c r="AD1994" s="1">
        <f t="shared" si="31"/>
        <v>474.31099999999998</v>
      </c>
    </row>
    <row r="1995" spans="1:30" x14ac:dyDescent="0.3">
      <c r="A1995" s="65">
        <v>1994</v>
      </c>
      <c r="B1995" s="66" t="s">
        <v>323</v>
      </c>
      <c r="C1995" s="69" t="s">
        <v>155</v>
      </c>
      <c r="D1995" s="71"/>
      <c r="E1995" s="71">
        <v>702</v>
      </c>
      <c r="F1995" s="71">
        <v>2080</v>
      </c>
      <c r="G1995" s="72">
        <v>102.313</v>
      </c>
      <c r="H1995" s="72">
        <v>108.089</v>
      </c>
      <c r="I1995" s="72">
        <v>114.965</v>
      </c>
      <c r="J1995" s="72">
        <v>121.98399999999999</v>
      </c>
      <c r="K1995" s="72">
        <v>128.24199999999999</v>
      </c>
      <c r="L1995" s="72">
        <v>134.363</v>
      </c>
      <c r="M1995" s="72">
        <v>141.34800000000001</v>
      </c>
      <c r="N1995" s="72">
        <v>149.833</v>
      </c>
      <c r="O1995" s="72">
        <v>159.71199999999999</v>
      </c>
      <c r="P1995" s="72">
        <v>170.46199999999999</v>
      </c>
      <c r="Q1995" s="72">
        <v>179.46</v>
      </c>
      <c r="R1995" s="72">
        <v>184.505</v>
      </c>
      <c r="S1995" s="72">
        <v>189.863</v>
      </c>
      <c r="T1995" s="72">
        <v>193.23699999999999</v>
      </c>
      <c r="U1995" s="72">
        <v>191.97300000000001</v>
      </c>
      <c r="V1995" s="72">
        <v>192.571</v>
      </c>
      <c r="W1995" s="72">
        <v>184.70699999999999</v>
      </c>
      <c r="X1995" s="72">
        <v>153.45500000000001</v>
      </c>
      <c r="Y1995" s="72">
        <v>95.742000000000004</v>
      </c>
      <c r="Z1995" s="72">
        <v>47.335999999999999</v>
      </c>
      <c r="AA1995" s="72">
        <v>14.686999999999999</v>
      </c>
      <c r="AB1995" s="4" t="s">
        <v>291</v>
      </c>
      <c r="AD1995" s="1">
        <f t="shared" si="31"/>
        <v>495.92700000000008</v>
      </c>
    </row>
    <row r="1996" spans="1:30" x14ac:dyDescent="0.3">
      <c r="A1996" s="65">
        <v>1995</v>
      </c>
      <c r="B1996" s="66" t="s">
        <v>323</v>
      </c>
      <c r="C1996" s="69" t="s">
        <v>155</v>
      </c>
      <c r="D1996" s="71"/>
      <c r="E1996" s="71">
        <v>702</v>
      </c>
      <c r="F1996" s="71">
        <v>2085</v>
      </c>
      <c r="G1996" s="72">
        <v>99.768000000000001</v>
      </c>
      <c r="H1996" s="72">
        <v>105.179</v>
      </c>
      <c r="I1996" s="72">
        <v>111.352</v>
      </c>
      <c r="J1996" s="72">
        <v>118.437</v>
      </c>
      <c r="K1996" s="72">
        <v>125.15600000000001</v>
      </c>
      <c r="L1996" s="72">
        <v>131.58000000000001</v>
      </c>
      <c r="M1996" s="72">
        <v>137.994</v>
      </c>
      <c r="N1996" s="72">
        <v>145.28899999999999</v>
      </c>
      <c r="O1996" s="72">
        <v>153.61099999999999</v>
      </c>
      <c r="P1996" s="72">
        <v>163.61500000000001</v>
      </c>
      <c r="Q1996" s="72">
        <v>173.83</v>
      </c>
      <c r="R1996" s="72">
        <v>181.65899999999999</v>
      </c>
      <c r="S1996" s="72">
        <v>185.27500000000001</v>
      </c>
      <c r="T1996" s="72">
        <v>188.357</v>
      </c>
      <c r="U1996" s="72">
        <v>189.15600000000001</v>
      </c>
      <c r="V1996" s="72">
        <v>183.30799999999999</v>
      </c>
      <c r="W1996" s="72">
        <v>175.71100000000001</v>
      </c>
      <c r="X1996" s="72">
        <v>154.304</v>
      </c>
      <c r="Y1996" s="72">
        <v>108.764</v>
      </c>
      <c r="Z1996" s="72">
        <v>50.524999999999999</v>
      </c>
      <c r="AA1996" s="72">
        <v>16.395</v>
      </c>
      <c r="AB1996" s="4" t="s">
        <v>291</v>
      </c>
      <c r="AD1996" s="1">
        <f t="shared" si="31"/>
        <v>505.69899999999996</v>
      </c>
    </row>
    <row r="1997" spans="1:30" x14ac:dyDescent="0.3">
      <c r="A1997" s="65">
        <v>1996</v>
      </c>
      <c r="B1997" s="66" t="s">
        <v>323</v>
      </c>
      <c r="C1997" s="69" t="s">
        <v>155</v>
      </c>
      <c r="D1997" s="71"/>
      <c r="E1997" s="71">
        <v>702</v>
      </c>
      <c r="F1997" s="71">
        <v>2090</v>
      </c>
      <c r="G1997" s="72">
        <v>97.453000000000003</v>
      </c>
      <c r="H1997" s="72">
        <v>102.413</v>
      </c>
      <c r="I1997" s="72">
        <v>108.191</v>
      </c>
      <c r="J1997" s="72">
        <v>114.56100000000001</v>
      </c>
      <c r="K1997" s="72">
        <v>121.366</v>
      </c>
      <c r="L1997" s="72">
        <v>128.239</v>
      </c>
      <c r="M1997" s="72">
        <v>134.93199999999999</v>
      </c>
      <c r="N1997" s="72">
        <v>141.63499999999999</v>
      </c>
      <c r="O1997" s="72">
        <v>148.78100000000001</v>
      </c>
      <c r="P1997" s="72">
        <v>157.23099999999999</v>
      </c>
      <c r="Q1997" s="72">
        <v>166.75299999999999</v>
      </c>
      <c r="R1997" s="72">
        <v>175.90299999999999</v>
      </c>
      <c r="S1997" s="72">
        <v>182.42699999999999</v>
      </c>
      <c r="T1997" s="72">
        <v>183.99600000000001</v>
      </c>
      <c r="U1997" s="72">
        <v>184.77500000000001</v>
      </c>
      <c r="V1997" s="72">
        <v>181.34399999999999</v>
      </c>
      <c r="W1997" s="72">
        <v>168.47499999999999</v>
      </c>
      <c r="X1997" s="72">
        <v>148.636</v>
      </c>
      <c r="Y1997" s="72">
        <v>111.693</v>
      </c>
      <c r="Z1997" s="72">
        <v>59.389000000000003</v>
      </c>
      <c r="AA1997" s="72">
        <v>18.510999999999999</v>
      </c>
      <c r="AB1997" s="4" t="s">
        <v>291</v>
      </c>
      <c r="AD1997" s="1">
        <f t="shared" si="31"/>
        <v>506.70400000000001</v>
      </c>
    </row>
    <row r="1998" spans="1:30" x14ac:dyDescent="0.3">
      <c r="A1998" s="65">
        <v>1997</v>
      </c>
      <c r="B1998" s="66" t="s">
        <v>323</v>
      </c>
      <c r="C1998" s="69" t="s">
        <v>155</v>
      </c>
      <c r="D1998" s="71"/>
      <c r="E1998" s="71">
        <v>702</v>
      </c>
      <c r="F1998" s="71">
        <v>2095</v>
      </c>
      <c r="G1998" s="72">
        <v>95.05</v>
      </c>
      <c r="H1998" s="72">
        <v>99.878</v>
      </c>
      <c r="I1998" s="72">
        <v>105.173</v>
      </c>
      <c r="J1998" s="72">
        <v>111.13200000000001</v>
      </c>
      <c r="K1998" s="72">
        <v>117.245</v>
      </c>
      <c r="L1998" s="72">
        <v>124.19199999999999</v>
      </c>
      <c r="M1998" s="72">
        <v>131.315</v>
      </c>
      <c r="N1998" s="72">
        <v>138.26900000000001</v>
      </c>
      <c r="O1998" s="72">
        <v>144.839</v>
      </c>
      <c r="P1998" s="72">
        <v>152.10499999999999</v>
      </c>
      <c r="Q1998" s="72">
        <v>160.12700000000001</v>
      </c>
      <c r="R1998" s="72">
        <v>168.696</v>
      </c>
      <c r="S1998" s="72">
        <v>176.667</v>
      </c>
      <c r="T1998" s="72">
        <v>181.30600000000001</v>
      </c>
      <c r="U1998" s="72">
        <v>180.821</v>
      </c>
      <c r="V1998" s="72">
        <v>177.77</v>
      </c>
      <c r="W1998" s="72">
        <v>167.72499999999999</v>
      </c>
      <c r="X1998" s="72">
        <v>144.119</v>
      </c>
      <c r="Y1998" s="72">
        <v>109.673</v>
      </c>
      <c r="Z1998" s="72">
        <v>62.951000000000001</v>
      </c>
      <c r="AA1998" s="72">
        <v>22.497</v>
      </c>
      <c r="AB1998" s="4">
        <v>0.60099999999999998</v>
      </c>
      <c r="AD1998" s="1">
        <f t="shared" si="31"/>
        <v>507.56600000000003</v>
      </c>
    </row>
    <row r="1999" spans="1:30" x14ac:dyDescent="0.3">
      <c r="A1999" s="65">
        <v>1998</v>
      </c>
      <c r="B1999" s="66" t="s">
        <v>323</v>
      </c>
      <c r="C1999" s="69" t="s">
        <v>155</v>
      </c>
      <c r="D1999" s="71"/>
      <c r="E1999" s="71">
        <v>702</v>
      </c>
      <c r="F1999" s="71">
        <v>2100</v>
      </c>
      <c r="G1999" s="72">
        <v>92.307000000000002</v>
      </c>
      <c r="H1999" s="72">
        <v>97.251999999999995</v>
      </c>
      <c r="I1999" s="72">
        <v>102.387</v>
      </c>
      <c r="J1999" s="72">
        <v>107.84699999999999</v>
      </c>
      <c r="K1999" s="72">
        <v>113.572</v>
      </c>
      <c r="L1999" s="72">
        <v>119.815</v>
      </c>
      <c r="M1999" s="72">
        <v>126.986</v>
      </c>
      <c r="N1999" s="72">
        <v>134.34899999999999</v>
      </c>
      <c r="O1999" s="72">
        <v>141.184</v>
      </c>
      <c r="P1999" s="72">
        <v>147.869</v>
      </c>
      <c r="Q1999" s="72">
        <v>154.75299999999999</v>
      </c>
      <c r="R1999" s="72">
        <v>161.92599999999999</v>
      </c>
      <c r="S1999" s="72">
        <v>169.44900000000001</v>
      </c>
      <c r="T1999" s="72">
        <v>175.72200000000001</v>
      </c>
      <c r="U1999" s="72">
        <v>178.471</v>
      </c>
      <c r="V1999" s="72">
        <v>174.55099999999999</v>
      </c>
      <c r="W1999" s="72">
        <v>165.43</v>
      </c>
      <c r="X1999" s="72">
        <v>145.06</v>
      </c>
      <c r="Y1999" s="72">
        <v>108.38200000000001</v>
      </c>
      <c r="Z1999" s="72">
        <v>63.804000000000002</v>
      </c>
      <c r="AA1999" s="72">
        <v>25.774999999999999</v>
      </c>
      <c r="AB1999" s="4">
        <v>0.5</v>
      </c>
      <c r="AD1999" s="1">
        <f t="shared" si="31"/>
        <v>508.95100000000002</v>
      </c>
    </row>
    <row r="2000" spans="1:30" x14ac:dyDescent="0.3">
      <c r="A2000" s="65">
        <v>1999</v>
      </c>
      <c r="B2000" s="66" t="s">
        <v>323</v>
      </c>
      <c r="C2000" s="69" t="s">
        <v>156</v>
      </c>
      <c r="D2000" s="71"/>
      <c r="E2000" s="71">
        <v>764</v>
      </c>
      <c r="F2000" s="71">
        <v>2015</v>
      </c>
      <c r="G2000" s="72">
        <v>1976.1880000000001</v>
      </c>
      <c r="H2000" s="72">
        <v>2120.9769999999999</v>
      </c>
      <c r="I2000" s="72">
        <v>2251.7190000000001</v>
      </c>
      <c r="J2000" s="72">
        <v>2462.0819999999999</v>
      </c>
      <c r="K2000" s="72">
        <v>2436.991</v>
      </c>
      <c r="L2000" s="72">
        <v>2243.5309999999999</v>
      </c>
      <c r="M2000" s="72">
        <v>2389.413</v>
      </c>
      <c r="N2000" s="72">
        <v>2637.806</v>
      </c>
      <c r="O2000" s="72">
        <v>2760.84</v>
      </c>
      <c r="P2000" s="72">
        <v>2755.0259999999998</v>
      </c>
      <c r="Q2000" s="72">
        <v>2517.8939999999998</v>
      </c>
      <c r="R2000" s="72">
        <v>2167.6550000000002</v>
      </c>
      <c r="S2000" s="72">
        <v>1628.2639999999999</v>
      </c>
      <c r="T2000" s="72">
        <v>1150.838</v>
      </c>
      <c r="U2000" s="72">
        <v>832.07600000000002</v>
      </c>
      <c r="V2000" s="72">
        <v>600.16099999999994</v>
      </c>
      <c r="W2000" s="72">
        <v>353.06299999999999</v>
      </c>
      <c r="X2000" s="72">
        <v>173.62899999999999</v>
      </c>
      <c r="Y2000" s="72">
        <v>54.066000000000003</v>
      </c>
      <c r="Z2000" s="72">
        <v>11.557</v>
      </c>
      <c r="AA2000" s="72">
        <v>1.669</v>
      </c>
      <c r="AB2000" s="4">
        <v>0.32800000000000001</v>
      </c>
      <c r="AD2000" s="1">
        <f t="shared" si="31"/>
        <v>594.31200000000001</v>
      </c>
    </row>
    <row r="2001" spans="1:30" x14ac:dyDescent="0.3">
      <c r="A2001" s="65">
        <v>2000</v>
      </c>
      <c r="B2001" s="66" t="s">
        <v>323</v>
      </c>
      <c r="C2001" s="69" t="s">
        <v>156</v>
      </c>
      <c r="D2001" s="71"/>
      <c r="E2001" s="71">
        <v>764</v>
      </c>
      <c r="F2001" s="71">
        <v>2020</v>
      </c>
      <c r="G2001" s="72">
        <v>1755.0409999999999</v>
      </c>
      <c r="H2001" s="72">
        <v>1972.662</v>
      </c>
      <c r="I2001" s="72">
        <v>2113.8319999999999</v>
      </c>
      <c r="J2001" s="72">
        <v>2241.453</v>
      </c>
      <c r="K2001" s="72">
        <v>2446.5349999999999</v>
      </c>
      <c r="L2001" s="72">
        <v>2418.02</v>
      </c>
      <c r="M2001" s="72">
        <v>2216.9430000000002</v>
      </c>
      <c r="N2001" s="72">
        <v>2348.7849999999999</v>
      </c>
      <c r="O2001" s="72">
        <v>2580.6329999999998</v>
      </c>
      <c r="P2001" s="72">
        <v>2686.6849999999999</v>
      </c>
      <c r="Q2001" s="72">
        <v>2661.13</v>
      </c>
      <c r="R2001" s="72">
        <v>2403.1959999999999</v>
      </c>
      <c r="S2001" s="72">
        <v>2036.1679999999999</v>
      </c>
      <c r="T2001" s="72">
        <v>1488.961</v>
      </c>
      <c r="U2001" s="72">
        <v>1001.068</v>
      </c>
      <c r="V2001" s="72">
        <v>670.79200000000003</v>
      </c>
      <c r="W2001" s="72">
        <v>428.29500000000002</v>
      </c>
      <c r="X2001" s="72">
        <v>210.10300000000001</v>
      </c>
      <c r="Y2001" s="72">
        <v>80.305000000000007</v>
      </c>
      <c r="Z2001" s="72">
        <v>17.53</v>
      </c>
      <c r="AA2001" s="72">
        <v>2.4670000000000001</v>
      </c>
      <c r="AB2001" s="4">
        <v>0.317</v>
      </c>
      <c r="AD2001" s="1">
        <f t="shared" si="31"/>
        <v>739.01699999999994</v>
      </c>
    </row>
    <row r="2002" spans="1:30" x14ac:dyDescent="0.3">
      <c r="A2002" s="65">
        <v>2001</v>
      </c>
      <c r="B2002" s="66" t="s">
        <v>323</v>
      </c>
      <c r="C2002" s="69" t="s">
        <v>156</v>
      </c>
      <c r="D2002" s="71"/>
      <c r="E2002" s="71">
        <v>764</v>
      </c>
      <c r="F2002" s="71">
        <v>2025</v>
      </c>
      <c r="G2002" s="72">
        <v>1645.3810000000001</v>
      </c>
      <c r="H2002" s="72">
        <v>1752.866</v>
      </c>
      <c r="I2002" s="72">
        <v>1967.19</v>
      </c>
      <c r="J2002" s="72">
        <v>2105.8939999999998</v>
      </c>
      <c r="K2002" s="72">
        <v>2229.951</v>
      </c>
      <c r="L2002" s="72">
        <v>2429.89</v>
      </c>
      <c r="M2002" s="72">
        <v>2391.9630000000002</v>
      </c>
      <c r="N2002" s="72">
        <v>2183.3040000000001</v>
      </c>
      <c r="O2002" s="72">
        <v>2302.7469999999998</v>
      </c>
      <c r="P2002" s="72">
        <v>2517.0100000000002</v>
      </c>
      <c r="Q2002" s="72">
        <v>2601.9169999999999</v>
      </c>
      <c r="R2002" s="72">
        <v>2548.3240000000001</v>
      </c>
      <c r="S2002" s="72">
        <v>2266.7820000000002</v>
      </c>
      <c r="T2002" s="72">
        <v>1872.2719999999999</v>
      </c>
      <c r="U2002" s="72">
        <v>1305.55</v>
      </c>
      <c r="V2002" s="72">
        <v>815.77800000000002</v>
      </c>
      <c r="W2002" s="72">
        <v>485.30700000000002</v>
      </c>
      <c r="X2002" s="72">
        <v>258.78399999999999</v>
      </c>
      <c r="Y2002" s="72">
        <v>98.503</v>
      </c>
      <c r="Z2002" s="72">
        <v>26.254000000000001</v>
      </c>
      <c r="AA2002" s="72">
        <v>3.72</v>
      </c>
      <c r="AB2002" s="4">
        <v>0.41799999999999998</v>
      </c>
      <c r="AD2002" s="1">
        <f t="shared" si="31"/>
        <v>872.9860000000001</v>
      </c>
    </row>
    <row r="2003" spans="1:30" x14ac:dyDescent="0.3">
      <c r="A2003" s="65">
        <v>2002</v>
      </c>
      <c r="B2003" s="66" t="s">
        <v>323</v>
      </c>
      <c r="C2003" s="69" t="s">
        <v>156</v>
      </c>
      <c r="D2003" s="71"/>
      <c r="E2003" s="71">
        <v>764</v>
      </c>
      <c r="F2003" s="71">
        <v>2030</v>
      </c>
      <c r="G2003" s="72">
        <v>1618.63</v>
      </c>
      <c r="H2003" s="72">
        <v>1643.953</v>
      </c>
      <c r="I2003" s="72">
        <v>1748.9559999999999</v>
      </c>
      <c r="J2003" s="72">
        <v>1961.221</v>
      </c>
      <c r="K2003" s="72">
        <v>2097.2040000000002</v>
      </c>
      <c r="L2003" s="72">
        <v>2217.5569999999998</v>
      </c>
      <c r="M2003" s="72">
        <v>2406.703</v>
      </c>
      <c r="N2003" s="72">
        <v>2359.0659999999998</v>
      </c>
      <c r="O2003" s="72">
        <v>2144.8359999999998</v>
      </c>
      <c r="P2003" s="72">
        <v>2251.1239999999998</v>
      </c>
      <c r="Q2003" s="72">
        <v>2444.0210000000002</v>
      </c>
      <c r="R2003" s="72">
        <v>2499.8629999999998</v>
      </c>
      <c r="S2003" s="72">
        <v>2413.5990000000002</v>
      </c>
      <c r="T2003" s="72">
        <v>2095.819</v>
      </c>
      <c r="U2003" s="72">
        <v>1654.703</v>
      </c>
      <c r="V2003" s="72">
        <v>1075.461</v>
      </c>
      <c r="W2003" s="72">
        <v>598.52700000000004</v>
      </c>
      <c r="X2003" s="72">
        <v>297.96800000000002</v>
      </c>
      <c r="Y2003" s="72">
        <v>123.16200000000001</v>
      </c>
      <c r="Z2003" s="72">
        <v>32.546999999999997</v>
      </c>
      <c r="AA2003" s="72">
        <v>5.5720000000000001</v>
      </c>
      <c r="AB2003" s="4">
        <v>0.86399999999999999</v>
      </c>
      <c r="AD2003" s="1">
        <f t="shared" si="31"/>
        <v>1058.6400000000001</v>
      </c>
    </row>
    <row r="2004" spans="1:30" x14ac:dyDescent="0.3">
      <c r="A2004" s="65">
        <v>2003</v>
      </c>
      <c r="B2004" s="66" t="s">
        <v>323</v>
      </c>
      <c r="C2004" s="69" t="s">
        <v>156</v>
      </c>
      <c r="D2004" s="71"/>
      <c r="E2004" s="71">
        <v>764</v>
      </c>
      <c r="F2004" s="71">
        <v>2035</v>
      </c>
      <c r="G2004" s="72">
        <v>1584.2339999999999</v>
      </c>
      <c r="H2004" s="72">
        <v>1617.665</v>
      </c>
      <c r="I2004" s="72">
        <v>1640.979</v>
      </c>
      <c r="J2004" s="72">
        <v>1744.9880000000001</v>
      </c>
      <c r="K2004" s="72">
        <v>1955.3040000000001</v>
      </c>
      <c r="L2004" s="72">
        <v>2088.37</v>
      </c>
      <c r="M2004" s="72">
        <v>2200.4409999999998</v>
      </c>
      <c r="N2004" s="72">
        <v>2378.2199999999998</v>
      </c>
      <c r="O2004" s="72">
        <v>2322.355</v>
      </c>
      <c r="P2004" s="72">
        <v>2102.0100000000002</v>
      </c>
      <c r="Q2004" s="72">
        <v>2191.9380000000001</v>
      </c>
      <c r="R2004" s="72">
        <v>2355.875</v>
      </c>
      <c r="S2004" s="72">
        <v>2377.0889999999999</v>
      </c>
      <c r="T2004" s="72">
        <v>2243.1439999999998</v>
      </c>
      <c r="U2004" s="72">
        <v>1866.03</v>
      </c>
      <c r="V2004" s="72">
        <v>1376.816</v>
      </c>
      <c r="W2004" s="72">
        <v>799.24599999999998</v>
      </c>
      <c r="X2004" s="72">
        <v>372.791</v>
      </c>
      <c r="Y2004" s="72">
        <v>143.61799999999999</v>
      </c>
      <c r="Z2004" s="72">
        <v>40.988</v>
      </c>
      <c r="AA2004" s="72">
        <v>7.0490000000000004</v>
      </c>
      <c r="AB2004" s="4" t="s">
        <v>291</v>
      </c>
      <c r="AD2004" s="1">
        <f t="shared" si="31"/>
        <v>1363.692</v>
      </c>
    </row>
    <row r="2005" spans="1:30" x14ac:dyDescent="0.3">
      <c r="A2005" s="65">
        <v>2004</v>
      </c>
      <c r="B2005" s="66" t="s">
        <v>323</v>
      </c>
      <c r="C2005" s="69" t="s">
        <v>156</v>
      </c>
      <c r="D2005" s="71"/>
      <c r="E2005" s="71">
        <v>764</v>
      </c>
      <c r="F2005" s="71">
        <v>2040</v>
      </c>
      <c r="G2005" s="72">
        <v>1522.9459999999999</v>
      </c>
      <c r="H2005" s="72">
        <v>1583.6849999999999</v>
      </c>
      <c r="I2005" s="72">
        <v>1615.307</v>
      </c>
      <c r="J2005" s="72">
        <v>1638.2909999999999</v>
      </c>
      <c r="K2005" s="72">
        <v>1741.8920000000001</v>
      </c>
      <c r="L2005" s="72">
        <v>1949.65</v>
      </c>
      <c r="M2005" s="72">
        <v>2075.652</v>
      </c>
      <c r="N2005" s="72">
        <v>2178.8049999999998</v>
      </c>
      <c r="O2005" s="72">
        <v>2346.0610000000001</v>
      </c>
      <c r="P2005" s="72">
        <v>2281.0329999999999</v>
      </c>
      <c r="Q2005" s="72">
        <v>2052.2759999999998</v>
      </c>
      <c r="R2005" s="72">
        <v>2119.8580000000002</v>
      </c>
      <c r="S2005" s="72">
        <v>2249.2139999999999</v>
      </c>
      <c r="T2005" s="72">
        <v>2221.011</v>
      </c>
      <c r="U2005" s="72">
        <v>2012.5709999999999</v>
      </c>
      <c r="V2005" s="72">
        <v>1569.18</v>
      </c>
      <c r="W2005" s="72">
        <v>1037.588</v>
      </c>
      <c r="X2005" s="72">
        <v>506.036</v>
      </c>
      <c r="Y2005" s="72">
        <v>182.58199999999999</v>
      </c>
      <c r="Z2005" s="72">
        <v>48.371000000000002</v>
      </c>
      <c r="AA2005" s="72">
        <v>8.8770000000000007</v>
      </c>
      <c r="AB2005" s="4" t="s">
        <v>291</v>
      </c>
      <c r="AD2005" s="1">
        <f t="shared" si="31"/>
        <v>1783.4540000000002</v>
      </c>
    </row>
    <row r="2006" spans="1:30" x14ac:dyDescent="0.3">
      <c r="A2006" s="65">
        <v>2005</v>
      </c>
      <c r="B2006" s="66" t="s">
        <v>323</v>
      </c>
      <c r="C2006" s="69" t="s">
        <v>156</v>
      </c>
      <c r="D2006" s="71"/>
      <c r="E2006" s="71">
        <v>764</v>
      </c>
      <c r="F2006" s="71">
        <v>2045</v>
      </c>
      <c r="G2006" s="72">
        <v>1457.2190000000001</v>
      </c>
      <c r="H2006" s="72">
        <v>1522.8019999999999</v>
      </c>
      <c r="I2006" s="72">
        <v>1581.89</v>
      </c>
      <c r="J2006" s="72">
        <v>1613.4829999999999</v>
      </c>
      <c r="K2006" s="72">
        <v>1637.0319999999999</v>
      </c>
      <c r="L2006" s="72">
        <v>1739.452</v>
      </c>
      <c r="M2006" s="72">
        <v>1940.807</v>
      </c>
      <c r="N2006" s="72">
        <v>2059</v>
      </c>
      <c r="O2006" s="72">
        <v>2153.817</v>
      </c>
      <c r="P2006" s="72">
        <v>2309.3620000000001</v>
      </c>
      <c r="Q2006" s="72">
        <v>2232.6309999999999</v>
      </c>
      <c r="R2006" s="72">
        <v>1991.1790000000001</v>
      </c>
      <c r="S2006" s="72">
        <v>2032.009</v>
      </c>
      <c r="T2006" s="72">
        <v>2112.7809999999999</v>
      </c>
      <c r="U2006" s="72">
        <v>2008.1980000000001</v>
      </c>
      <c r="V2006" s="72">
        <v>1710.8520000000001</v>
      </c>
      <c r="W2006" s="72">
        <v>1199.9749999999999</v>
      </c>
      <c r="X2006" s="72">
        <v>668.71799999999996</v>
      </c>
      <c r="Y2006" s="72">
        <v>252.446</v>
      </c>
      <c r="Z2006" s="72">
        <v>62.466999999999999</v>
      </c>
      <c r="AA2006" s="72">
        <v>10.608000000000001</v>
      </c>
      <c r="AB2006" s="4" t="s">
        <v>291</v>
      </c>
      <c r="AD2006" s="1">
        <f t="shared" si="31"/>
        <v>2194.2139999999999</v>
      </c>
    </row>
    <row r="2007" spans="1:30" x14ac:dyDescent="0.3">
      <c r="A2007" s="65">
        <v>2006</v>
      </c>
      <c r="B2007" s="66" t="s">
        <v>323</v>
      </c>
      <c r="C2007" s="69" t="s">
        <v>156</v>
      </c>
      <c r="D2007" s="71"/>
      <c r="E2007" s="71">
        <v>764</v>
      </c>
      <c r="F2007" s="71">
        <v>2050</v>
      </c>
      <c r="G2007" s="72">
        <v>1391.1980000000001</v>
      </c>
      <c r="H2007" s="72">
        <v>1457.4159999999999</v>
      </c>
      <c r="I2007" s="72">
        <v>1521.53</v>
      </c>
      <c r="J2007" s="72">
        <v>1580.827</v>
      </c>
      <c r="K2007" s="72">
        <v>1613.413</v>
      </c>
      <c r="L2007" s="72">
        <v>1636.654</v>
      </c>
      <c r="M2007" s="72">
        <v>1734.384</v>
      </c>
      <c r="N2007" s="72">
        <v>1928.425</v>
      </c>
      <c r="O2007" s="72">
        <v>2039.135</v>
      </c>
      <c r="P2007" s="72">
        <v>2124.616</v>
      </c>
      <c r="Q2007" s="72">
        <v>2265.7919999999999</v>
      </c>
      <c r="R2007" s="72">
        <v>2172.703</v>
      </c>
      <c r="S2007" s="72">
        <v>1916.154</v>
      </c>
      <c r="T2007" s="72">
        <v>1918.9159999999999</v>
      </c>
      <c r="U2007" s="72">
        <v>1925.25</v>
      </c>
      <c r="V2007" s="72">
        <v>1726.152</v>
      </c>
      <c r="W2007" s="72">
        <v>1328.5429999999999</v>
      </c>
      <c r="X2007" s="72">
        <v>788.57600000000002</v>
      </c>
      <c r="Y2007" s="72">
        <v>340.91300000000001</v>
      </c>
      <c r="Z2007" s="72">
        <v>88.212000000000003</v>
      </c>
      <c r="AA2007" s="72">
        <v>13.661</v>
      </c>
      <c r="AB2007" s="4" t="s">
        <v>291</v>
      </c>
      <c r="AD2007" s="1">
        <f t="shared" si="31"/>
        <v>2559.9049999999997</v>
      </c>
    </row>
    <row r="2008" spans="1:30" x14ac:dyDescent="0.3">
      <c r="A2008" s="65">
        <v>2007</v>
      </c>
      <c r="B2008" s="66" t="s">
        <v>323</v>
      </c>
      <c r="C2008" s="69" t="s">
        <v>156</v>
      </c>
      <c r="D2008" s="71"/>
      <c r="E2008" s="71">
        <v>764</v>
      </c>
      <c r="F2008" s="71">
        <v>2055</v>
      </c>
      <c r="G2008" s="72">
        <v>1335.61</v>
      </c>
      <c r="H2008" s="72">
        <v>1391.57</v>
      </c>
      <c r="I2008" s="72">
        <v>1456.527</v>
      </c>
      <c r="J2008" s="72">
        <v>1521.021</v>
      </c>
      <c r="K2008" s="72">
        <v>1581.4739999999999</v>
      </c>
      <c r="L2008" s="72">
        <v>1613.93</v>
      </c>
      <c r="M2008" s="72">
        <v>1633.6079999999999</v>
      </c>
      <c r="N2008" s="72">
        <v>1725.8630000000001</v>
      </c>
      <c r="O2008" s="72">
        <v>1912.8030000000001</v>
      </c>
      <c r="P2008" s="72">
        <v>2015.1479999999999</v>
      </c>
      <c r="Q2008" s="72">
        <v>2089.1930000000002</v>
      </c>
      <c r="R2008" s="72">
        <v>2211.1840000000002</v>
      </c>
      <c r="S2008" s="72">
        <v>2098.4549999999999</v>
      </c>
      <c r="T2008" s="72">
        <v>1818.655</v>
      </c>
      <c r="U2008" s="72">
        <v>1761.694</v>
      </c>
      <c r="V2008" s="72">
        <v>1672.76</v>
      </c>
      <c r="W2008" s="72">
        <v>1360.9770000000001</v>
      </c>
      <c r="X2008" s="72">
        <v>890.60900000000004</v>
      </c>
      <c r="Y2008" s="72">
        <v>411.447</v>
      </c>
      <c r="Z2008" s="72">
        <v>122.036</v>
      </c>
      <c r="AA2008" s="72">
        <v>19.292999999999999</v>
      </c>
      <c r="AB2008" s="4" t="s">
        <v>291</v>
      </c>
      <c r="AD2008" s="1">
        <f t="shared" si="31"/>
        <v>2804.3620000000005</v>
      </c>
    </row>
    <row r="2009" spans="1:30" x14ac:dyDescent="0.3">
      <c r="A2009" s="65">
        <v>2008</v>
      </c>
      <c r="B2009" s="66" t="s">
        <v>323</v>
      </c>
      <c r="C2009" s="69" t="s">
        <v>156</v>
      </c>
      <c r="D2009" s="71"/>
      <c r="E2009" s="71">
        <v>764</v>
      </c>
      <c r="F2009" s="71">
        <v>2060</v>
      </c>
      <c r="G2009" s="72">
        <v>1301.1469999999999</v>
      </c>
      <c r="H2009" s="72">
        <v>1336.106</v>
      </c>
      <c r="I2009" s="72">
        <v>1390.9639999999999</v>
      </c>
      <c r="J2009" s="72">
        <v>1456.434</v>
      </c>
      <c r="K2009" s="72">
        <v>1522.2629999999999</v>
      </c>
      <c r="L2009" s="72">
        <v>1582.6769999999999</v>
      </c>
      <c r="M2009" s="72">
        <v>1611.9829999999999</v>
      </c>
      <c r="N2009" s="72">
        <v>1627.3309999999999</v>
      </c>
      <c r="O2009" s="72">
        <v>1714.2429999999999</v>
      </c>
      <c r="P2009" s="72">
        <v>1893.1980000000001</v>
      </c>
      <c r="Q2009" s="72">
        <v>1985.2570000000001</v>
      </c>
      <c r="R2009" s="72">
        <v>2043.8820000000001</v>
      </c>
      <c r="S2009" s="72">
        <v>2142.4949999999999</v>
      </c>
      <c r="T2009" s="72">
        <v>2000.66</v>
      </c>
      <c r="U2009" s="72">
        <v>1681.123</v>
      </c>
      <c r="V2009" s="72">
        <v>1546.25</v>
      </c>
      <c r="W2009" s="72">
        <v>1338.5989999999999</v>
      </c>
      <c r="X2009" s="72">
        <v>931.03800000000001</v>
      </c>
      <c r="Y2009" s="72">
        <v>476.46</v>
      </c>
      <c r="Z2009" s="72">
        <v>151.524</v>
      </c>
      <c r="AA2009" s="72">
        <v>27.306000000000001</v>
      </c>
      <c r="AB2009" s="4" t="s">
        <v>291</v>
      </c>
      <c r="AD2009" s="1">
        <f t="shared" si="31"/>
        <v>2924.9269999999997</v>
      </c>
    </row>
    <row r="2010" spans="1:30" x14ac:dyDescent="0.3">
      <c r="A2010" s="65">
        <v>2009</v>
      </c>
      <c r="B2010" s="66" t="s">
        <v>323</v>
      </c>
      <c r="C2010" s="69" t="s">
        <v>156</v>
      </c>
      <c r="D2010" s="71"/>
      <c r="E2010" s="71">
        <v>764</v>
      </c>
      <c r="F2010" s="71">
        <v>2065</v>
      </c>
      <c r="G2010" s="72">
        <v>1280.9280000000001</v>
      </c>
      <c r="H2010" s="72">
        <v>1301.704</v>
      </c>
      <c r="I2010" s="72">
        <v>1335.694</v>
      </c>
      <c r="J2010" s="72">
        <v>1391.1690000000001</v>
      </c>
      <c r="K2010" s="72">
        <v>1458.1120000000001</v>
      </c>
      <c r="L2010" s="72">
        <v>1524.046</v>
      </c>
      <c r="M2010" s="72">
        <v>1581.62</v>
      </c>
      <c r="N2010" s="72">
        <v>1606.9870000000001</v>
      </c>
      <c r="O2010" s="72">
        <v>1618.106</v>
      </c>
      <c r="P2010" s="72">
        <v>1698.942</v>
      </c>
      <c r="Q2010" s="72">
        <v>1868.097</v>
      </c>
      <c r="R2010" s="72">
        <v>1946.2460000000001</v>
      </c>
      <c r="S2010" s="72">
        <v>1985.8630000000001</v>
      </c>
      <c r="T2010" s="72">
        <v>2050.5010000000002</v>
      </c>
      <c r="U2010" s="72">
        <v>1860.1279999999999</v>
      </c>
      <c r="V2010" s="72">
        <v>1488.377</v>
      </c>
      <c r="W2010" s="72">
        <v>1253.2919999999999</v>
      </c>
      <c r="X2010" s="72">
        <v>932.08399999999995</v>
      </c>
      <c r="Y2010" s="72">
        <v>509.30500000000001</v>
      </c>
      <c r="Z2010" s="72">
        <v>180.06299999999999</v>
      </c>
      <c r="AA2010" s="72">
        <v>35.238</v>
      </c>
      <c r="AB2010" s="4" t="s">
        <v>291</v>
      </c>
      <c r="AD2010" s="1">
        <f t="shared" si="31"/>
        <v>2909.9819999999995</v>
      </c>
    </row>
    <row r="2011" spans="1:30" x14ac:dyDescent="0.3">
      <c r="A2011" s="65">
        <v>2010</v>
      </c>
      <c r="B2011" s="66" t="s">
        <v>323</v>
      </c>
      <c r="C2011" s="69" t="s">
        <v>156</v>
      </c>
      <c r="D2011" s="71"/>
      <c r="E2011" s="71">
        <v>764</v>
      </c>
      <c r="F2011" s="71">
        <v>2070</v>
      </c>
      <c r="G2011" s="72">
        <v>1255.787</v>
      </c>
      <c r="H2011" s="72">
        <v>1281.489</v>
      </c>
      <c r="I2011" s="72">
        <v>1301.4269999999999</v>
      </c>
      <c r="J2011" s="72">
        <v>1336.097</v>
      </c>
      <c r="K2011" s="72">
        <v>1393.136</v>
      </c>
      <c r="L2011" s="72">
        <v>1460.31</v>
      </c>
      <c r="M2011" s="72">
        <v>1523.7449999999999</v>
      </c>
      <c r="N2011" s="72">
        <v>1577.692</v>
      </c>
      <c r="O2011" s="72">
        <v>1599.13</v>
      </c>
      <c r="P2011" s="72">
        <v>1605.3889999999999</v>
      </c>
      <c r="Q2011" s="72">
        <v>1678.7049999999999</v>
      </c>
      <c r="R2011" s="72">
        <v>1834.6010000000001</v>
      </c>
      <c r="S2011" s="72">
        <v>1895.3710000000001</v>
      </c>
      <c r="T2011" s="72">
        <v>1906.7360000000001</v>
      </c>
      <c r="U2011" s="72">
        <v>1915.7370000000001</v>
      </c>
      <c r="V2011" s="72">
        <v>1658.81</v>
      </c>
      <c r="W2011" s="72">
        <v>1219.42</v>
      </c>
      <c r="X2011" s="72">
        <v>885.92</v>
      </c>
      <c r="Y2011" s="72">
        <v>519.74</v>
      </c>
      <c r="Z2011" s="72">
        <v>196.893</v>
      </c>
      <c r="AA2011" s="72">
        <v>43.194000000000003</v>
      </c>
      <c r="AB2011" s="4" t="s">
        <v>291</v>
      </c>
      <c r="AD2011" s="1">
        <f t="shared" si="31"/>
        <v>2865.1669999999999</v>
      </c>
    </row>
    <row r="2012" spans="1:30" x14ac:dyDescent="0.3">
      <c r="A2012" s="65">
        <v>2011</v>
      </c>
      <c r="B2012" s="66" t="s">
        <v>323</v>
      </c>
      <c r="C2012" s="69" t="s">
        <v>156</v>
      </c>
      <c r="D2012" s="71"/>
      <c r="E2012" s="71">
        <v>764</v>
      </c>
      <c r="F2012" s="71">
        <v>2075</v>
      </c>
      <c r="G2012" s="72">
        <v>1222.7840000000001</v>
      </c>
      <c r="H2012" s="72">
        <v>1256.367</v>
      </c>
      <c r="I2012" s="72">
        <v>1281.2909999999999</v>
      </c>
      <c r="J2012" s="72">
        <v>1301.943</v>
      </c>
      <c r="K2012" s="72">
        <v>1338.2349999999999</v>
      </c>
      <c r="L2012" s="72">
        <v>1395.616</v>
      </c>
      <c r="M2012" s="72">
        <v>1460.617</v>
      </c>
      <c r="N2012" s="72">
        <v>1520.7940000000001</v>
      </c>
      <c r="O2012" s="72">
        <v>1571.048</v>
      </c>
      <c r="P2012" s="72">
        <v>1587.933</v>
      </c>
      <c r="Q2012" s="72">
        <v>1588.134</v>
      </c>
      <c r="R2012" s="72">
        <v>1651.2080000000001</v>
      </c>
      <c r="S2012" s="72">
        <v>1790.2929999999999</v>
      </c>
      <c r="T2012" s="72">
        <v>1825.04</v>
      </c>
      <c r="U2012" s="72">
        <v>1789.125</v>
      </c>
      <c r="V2012" s="72">
        <v>1719.441</v>
      </c>
      <c r="W2012" s="72">
        <v>1372.242</v>
      </c>
      <c r="X2012" s="72">
        <v>873.86599999999999</v>
      </c>
      <c r="Y2012" s="72">
        <v>502.83800000000002</v>
      </c>
      <c r="Z2012" s="72">
        <v>205.291</v>
      </c>
      <c r="AA2012" s="72">
        <v>49.046999999999997</v>
      </c>
      <c r="AB2012" s="4">
        <v>1.4E-2</v>
      </c>
      <c r="AD2012" s="1">
        <f t="shared" si="31"/>
        <v>3003.2980000000007</v>
      </c>
    </row>
    <row r="2013" spans="1:30" x14ac:dyDescent="0.3">
      <c r="A2013" s="65">
        <v>2012</v>
      </c>
      <c r="B2013" s="66" t="s">
        <v>323</v>
      </c>
      <c r="C2013" s="69" t="s">
        <v>156</v>
      </c>
      <c r="D2013" s="71"/>
      <c r="E2013" s="71">
        <v>764</v>
      </c>
      <c r="F2013" s="71">
        <v>2080</v>
      </c>
      <c r="G2013" s="72">
        <v>1184.7429999999999</v>
      </c>
      <c r="H2013" s="72">
        <v>1223.3620000000001</v>
      </c>
      <c r="I2013" s="72">
        <v>1256.248</v>
      </c>
      <c r="J2013" s="72">
        <v>1281.865</v>
      </c>
      <c r="K2013" s="72">
        <v>1304.115</v>
      </c>
      <c r="L2013" s="72">
        <v>1340.8579999999999</v>
      </c>
      <c r="M2013" s="72">
        <v>1396.3710000000001</v>
      </c>
      <c r="N2013" s="72">
        <v>1458.4760000000001</v>
      </c>
      <c r="O2013" s="72">
        <v>1515.326</v>
      </c>
      <c r="P2013" s="72">
        <v>1561.2460000000001</v>
      </c>
      <c r="Q2013" s="72">
        <v>1572.4179999999999</v>
      </c>
      <c r="R2013" s="72">
        <v>1564.24</v>
      </c>
      <c r="S2013" s="72">
        <v>1614.2860000000001</v>
      </c>
      <c r="T2013" s="72">
        <v>1728.2260000000001</v>
      </c>
      <c r="U2013" s="72">
        <v>1719.0150000000001</v>
      </c>
      <c r="V2013" s="72">
        <v>1615.0530000000001</v>
      </c>
      <c r="W2013" s="72">
        <v>1434.769</v>
      </c>
      <c r="X2013" s="72">
        <v>995.63</v>
      </c>
      <c r="Y2013" s="72">
        <v>504.17599999999999</v>
      </c>
      <c r="Z2013" s="72">
        <v>202.69900000000001</v>
      </c>
      <c r="AA2013" s="72">
        <v>52.923000000000002</v>
      </c>
      <c r="AB2013" s="4">
        <v>1.4E-2</v>
      </c>
      <c r="AD2013" s="1">
        <f t="shared" si="31"/>
        <v>3190.2110000000002</v>
      </c>
    </row>
    <row r="2014" spans="1:30" x14ac:dyDescent="0.3">
      <c r="A2014" s="65">
        <v>2013</v>
      </c>
      <c r="B2014" s="66" t="s">
        <v>323</v>
      </c>
      <c r="C2014" s="69" t="s">
        <v>156</v>
      </c>
      <c r="D2014" s="71"/>
      <c r="E2014" s="71">
        <v>764</v>
      </c>
      <c r="F2014" s="71">
        <v>2085</v>
      </c>
      <c r="G2014" s="72">
        <v>1151.1859999999999</v>
      </c>
      <c r="H2014" s="72">
        <v>1185.3040000000001</v>
      </c>
      <c r="I2014" s="72">
        <v>1223.2950000000001</v>
      </c>
      <c r="J2014" s="72">
        <v>1256.855</v>
      </c>
      <c r="K2014" s="72">
        <v>1284.0060000000001</v>
      </c>
      <c r="L2014" s="72">
        <v>1306.7460000000001</v>
      </c>
      <c r="M2014" s="72">
        <v>1341.9</v>
      </c>
      <c r="N2014" s="72">
        <v>1394.8789999999999</v>
      </c>
      <c r="O2014" s="72">
        <v>1454.001</v>
      </c>
      <c r="P2014" s="72">
        <v>1506.9010000000001</v>
      </c>
      <c r="Q2014" s="72">
        <v>1547.3679999999999</v>
      </c>
      <c r="R2014" s="72">
        <v>1550.6489999999999</v>
      </c>
      <c r="S2014" s="72">
        <v>1531.771</v>
      </c>
      <c r="T2014" s="72">
        <v>1561.9290000000001</v>
      </c>
      <c r="U2014" s="72">
        <v>1633.5250000000001</v>
      </c>
      <c r="V2014" s="72">
        <v>1559.9580000000001</v>
      </c>
      <c r="W2014" s="72">
        <v>1358.5329999999999</v>
      </c>
      <c r="X2014" s="72">
        <v>1053.191</v>
      </c>
      <c r="Y2014" s="72">
        <v>583.49900000000002</v>
      </c>
      <c r="Z2014" s="72">
        <v>207.33199999999999</v>
      </c>
      <c r="AA2014" s="72">
        <v>54.201999999999998</v>
      </c>
      <c r="AB2014" s="4">
        <v>2.1000000000000001E-2</v>
      </c>
      <c r="AD2014" s="1">
        <f t="shared" si="31"/>
        <v>3256.7779999999998</v>
      </c>
    </row>
    <row r="2015" spans="1:30" x14ac:dyDescent="0.3">
      <c r="A2015" s="65">
        <v>2014</v>
      </c>
      <c r="B2015" s="66" t="s">
        <v>323</v>
      </c>
      <c r="C2015" s="69" t="s">
        <v>156</v>
      </c>
      <c r="D2015" s="71"/>
      <c r="E2015" s="71">
        <v>764</v>
      </c>
      <c r="F2015" s="71">
        <v>2090</v>
      </c>
      <c r="G2015" s="72">
        <v>1124.58</v>
      </c>
      <c r="H2015" s="72">
        <v>1151.723</v>
      </c>
      <c r="I2015" s="72">
        <v>1185.2909999999999</v>
      </c>
      <c r="J2015" s="72">
        <v>1223.9259999999999</v>
      </c>
      <c r="K2015" s="72">
        <v>1258.9369999999999</v>
      </c>
      <c r="L2015" s="72">
        <v>1286.5730000000001</v>
      </c>
      <c r="M2015" s="72">
        <v>1307.944</v>
      </c>
      <c r="N2015" s="72">
        <v>1340.895</v>
      </c>
      <c r="O2015" s="72">
        <v>1391.2439999999999</v>
      </c>
      <c r="P2015" s="72">
        <v>1446.8330000000001</v>
      </c>
      <c r="Q2015" s="72">
        <v>1494.758</v>
      </c>
      <c r="R2015" s="72">
        <v>1527.682</v>
      </c>
      <c r="S2015" s="72">
        <v>1520.8050000000001</v>
      </c>
      <c r="T2015" s="72">
        <v>1485.346</v>
      </c>
      <c r="U2015" s="72">
        <v>1481.28</v>
      </c>
      <c r="V2015" s="72">
        <v>1489.9390000000001</v>
      </c>
      <c r="W2015" s="72">
        <v>1322.5129999999999</v>
      </c>
      <c r="X2015" s="72">
        <v>1008.816</v>
      </c>
      <c r="Y2015" s="72">
        <v>627.12099999999998</v>
      </c>
      <c r="Z2015" s="72">
        <v>244.994</v>
      </c>
      <c r="AA2015" s="72">
        <v>56.606000000000002</v>
      </c>
      <c r="AB2015" s="4">
        <v>0.03</v>
      </c>
      <c r="AD2015" s="1">
        <f t="shared" si="31"/>
        <v>3260.0800000000004</v>
      </c>
    </row>
    <row r="2016" spans="1:30" x14ac:dyDescent="0.3">
      <c r="A2016" s="65">
        <v>2015</v>
      </c>
      <c r="B2016" s="66" t="s">
        <v>323</v>
      </c>
      <c r="C2016" s="69" t="s">
        <v>156</v>
      </c>
      <c r="D2016" s="71"/>
      <c r="E2016" s="71">
        <v>764</v>
      </c>
      <c r="F2016" s="71">
        <v>2095</v>
      </c>
      <c r="G2016" s="72">
        <v>1104.713</v>
      </c>
      <c r="H2016" s="72">
        <v>1125.0840000000001</v>
      </c>
      <c r="I2016" s="72">
        <v>1151.7329999999999</v>
      </c>
      <c r="J2016" s="72">
        <v>1185.9159999999999</v>
      </c>
      <c r="K2016" s="72">
        <v>1225.914</v>
      </c>
      <c r="L2016" s="72">
        <v>1261.3879999999999</v>
      </c>
      <c r="M2016" s="72">
        <v>1287.8109999999999</v>
      </c>
      <c r="N2016" s="72">
        <v>1307.2629999999999</v>
      </c>
      <c r="O2016" s="72">
        <v>1337.9179999999999</v>
      </c>
      <c r="P2016" s="72">
        <v>1385.133</v>
      </c>
      <c r="Q2016" s="72">
        <v>1436.231</v>
      </c>
      <c r="R2016" s="72">
        <v>1477.25</v>
      </c>
      <c r="S2016" s="72">
        <v>1500.3910000000001</v>
      </c>
      <c r="T2016" s="72">
        <v>1477.6869999999999</v>
      </c>
      <c r="U2016" s="72">
        <v>1413.0409999999999</v>
      </c>
      <c r="V2016" s="72">
        <v>1357.597</v>
      </c>
      <c r="W2016" s="72">
        <v>1272.7439999999999</v>
      </c>
      <c r="X2016" s="72">
        <v>993.375</v>
      </c>
      <c r="Y2016" s="72">
        <v>610.52599999999995</v>
      </c>
      <c r="Z2016" s="72">
        <v>269.14699999999999</v>
      </c>
      <c r="AA2016" s="72">
        <v>66.807000000000002</v>
      </c>
      <c r="AB2016" s="4">
        <v>4.1000000000000002E-2</v>
      </c>
      <c r="AD2016" s="1">
        <f t="shared" si="31"/>
        <v>3212.6399999999994</v>
      </c>
    </row>
    <row r="2017" spans="1:30" x14ac:dyDescent="0.3">
      <c r="A2017" s="65">
        <v>2016</v>
      </c>
      <c r="B2017" s="66" t="s">
        <v>323</v>
      </c>
      <c r="C2017" s="69" t="s">
        <v>156</v>
      </c>
      <c r="D2017" s="71"/>
      <c r="E2017" s="71">
        <v>764</v>
      </c>
      <c r="F2017" s="71">
        <v>2100</v>
      </c>
      <c r="G2017" s="72">
        <v>1085.2380000000001</v>
      </c>
      <c r="H2017" s="72">
        <v>1105.17</v>
      </c>
      <c r="I2017" s="72">
        <v>1125.1079999999999</v>
      </c>
      <c r="J2017" s="72">
        <v>1152.3430000000001</v>
      </c>
      <c r="K2017" s="72">
        <v>1187.796</v>
      </c>
      <c r="L2017" s="72">
        <v>1228.24</v>
      </c>
      <c r="M2017" s="72">
        <v>1262.6400000000001</v>
      </c>
      <c r="N2017" s="72">
        <v>1287.326</v>
      </c>
      <c r="O2017" s="72">
        <v>1304.7619999999999</v>
      </c>
      <c r="P2017" s="72">
        <v>1332.681</v>
      </c>
      <c r="Q2017" s="72">
        <v>1375.91</v>
      </c>
      <c r="R2017" s="72">
        <v>1420.7719999999999</v>
      </c>
      <c r="S2017" s="72">
        <v>1452.7729999999999</v>
      </c>
      <c r="T2017" s="72">
        <v>1460.6220000000001</v>
      </c>
      <c r="U2017" s="72">
        <v>1409.923</v>
      </c>
      <c r="V2017" s="72">
        <v>1301.029</v>
      </c>
      <c r="W2017" s="72">
        <v>1168.193</v>
      </c>
      <c r="X2017" s="72">
        <v>966.75900000000001</v>
      </c>
      <c r="Y2017" s="72">
        <v>610.976</v>
      </c>
      <c r="Z2017" s="72">
        <v>267.952</v>
      </c>
      <c r="AA2017" s="72">
        <v>76.272000000000006</v>
      </c>
      <c r="AB2017" s="4">
        <v>6.7000000000000004E-2</v>
      </c>
      <c r="AD2017" s="1">
        <f t="shared" si="31"/>
        <v>3090.2190000000001</v>
      </c>
    </row>
    <row r="2018" spans="1:30" x14ac:dyDescent="0.3">
      <c r="A2018" s="65">
        <v>2017</v>
      </c>
      <c r="B2018" s="66" t="s">
        <v>323</v>
      </c>
      <c r="C2018" s="69" t="s">
        <v>157</v>
      </c>
      <c r="D2018" s="71"/>
      <c r="E2018" s="71">
        <v>626</v>
      </c>
      <c r="F2018" s="71">
        <v>2015</v>
      </c>
      <c r="G2018" s="72">
        <v>104.202</v>
      </c>
      <c r="H2018" s="72">
        <v>93.225999999999999</v>
      </c>
      <c r="I2018" s="72">
        <v>81.02</v>
      </c>
      <c r="J2018" s="72">
        <v>79.147999999999996</v>
      </c>
      <c r="K2018" s="72">
        <v>54.951999999999998</v>
      </c>
      <c r="L2018" s="72">
        <v>40.981999999999999</v>
      </c>
      <c r="M2018" s="72">
        <v>35.173999999999999</v>
      </c>
      <c r="N2018" s="72">
        <v>21.402000000000001</v>
      </c>
      <c r="O2018" s="72">
        <v>29.779</v>
      </c>
      <c r="P2018" s="72">
        <v>24.635000000000002</v>
      </c>
      <c r="Q2018" s="72">
        <v>18.931999999999999</v>
      </c>
      <c r="R2018" s="72">
        <v>14.975</v>
      </c>
      <c r="S2018" s="72">
        <v>11.781000000000001</v>
      </c>
      <c r="T2018" s="72">
        <v>9.4429999999999996</v>
      </c>
      <c r="U2018" s="72">
        <v>5.819</v>
      </c>
      <c r="V2018" s="72">
        <v>3.1269999999999998</v>
      </c>
      <c r="W2018" s="72">
        <v>1.1890000000000001</v>
      </c>
      <c r="X2018" s="72">
        <v>0.35499999999999998</v>
      </c>
      <c r="Y2018" s="72">
        <v>5.8999999999999997E-2</v>
      </c>
      <c r="Z2018" s="72">
        <v>6.0000000000000001E-3</v>
      </c>
      <c r="AA2018" s="72">
        <v>0</v>
      </c>
      <c r="AB2018" s="4" t="s">
        <v>291</v>
      </c>
      <c r="AD2018" s="1">
        <f t="shared" si="31"/>
        <v>1.609</v>
      </c>
    </row>
    <row r="2019" spans="1:30" x14ac:dyDescent="0.3">
      <c r="A2019" s="65">
        <v>2018</v>
      </c>
      <c r="B2019" s="66" t="s">
        <v>323</v>
      </c>
      <c r="C2019" s="69" t="s">
        <v>157</v>
      </c>
      <c r="D2019" s="71"/>
      <c r="E2019" s="71">
        <v>626</v>
      </c>
      <c r="F2019" s="71">
        <v>2020</v>
      </c>
      <c r="G2019" s="72">
        <v>110.10299999999999</v>
      </c>
      <c r="H2019" s="72">
        <v>102.328</v>
      </c>
      <c r="I2019" s="72">
        <v>92.346000000000004</v>
      </c>
      <c r="J2019" s="72">
        <v>79.093999999999994</v>
      </c>
      <c r="K2019" s="72">
        <v>74.87</v>
      </c>
      <c r="L2019" s="72">
        <v>49.841999999999999</v>
      </c>
      <c r="M2019" s="72">
        <v>36.628</v>
      </c>
      <c r="N2019" s="72">
        <v>31.91</v>
      </c>
      <c r="O2019" s="72">
        <v>19.131</v>
      </c>
      <c r="P2019" s="72">
        <v>27.88</v>
      </c>
      <c r="Q2019" s="72">
        <v>23.003</v>
      </c>
      <c r="R2019" s="72">
        <v>17.408999999999999</v>
      </c>
      <c r="S2019" s="72">
        <v>13.378</v>
      </c>
      <c r="T2019" s="72">
        <v>10.006</v>
      </c>
      <c r="U2019" s="72">
        <v>7.3689999999999998</v>
      </c>
      <c r="V2019" s="72">
        <v>3.93</v>
      </c>
      <c r="W2019" s="72">
        <v>1.6859999999999999</v>
      </c>
      <c r="X2019" s="72">
        <v>0.46200000000000002</v>
      </c>
      <c r="Y2019" s="72">
        <v>8.7999999999999995E-2</v>
      </c>
      <c r="Z2019" s="72">
        <v>8.0000000000000002E-3</v>
      </c>
      <c r="AA2019" s="72">
        <v>0</v>
      </c>
      <c r="AB2019" s="4" t="s">
        <v>291</v>
      </c>
      <c r="AD2019" s="1">
        <f t="shared" si="31"/>
        <v>2.2440000000000002</v>
      </c>
    </row>
    <row r="2020" spans="1:30" x14ac:dyDescent="0.3">
      <c r="A2020" s="65">
        <v>2019</v>
      </c>
      <c r="B2020" s="66" t="s">
        <v>323</v>
      </c>
      <c r="C2020" s="69" t="s">
        <v>157</v>
      </c>
      <c r="D2020" s="71"/>
      <c r="E2020" s="71">
        <v>626</v>
      </c>
      <c r="F2020" s="71">
        <v>2025</v>
      </c>
      <c r="G2020" s="72">
        <v>118.89400000000001</v>
      </c>
      <c r="H2020" s="72">
        <v>108.357</v>
      </c>
      <c r="I2020" s="72">
        <v>101.47</v>
      </c>
      <c r="J2020" s="72">
        <v>90.423000000000002</v>
      </c>
      <c r="K2020" s="72">
        <v>74.873000000000005</v>
      </c>
      <c r="L2020" s="72">
        <v>69.655000000000001</v>
      </c>
      <c r="M2020" s="72">
        <v>45.445999999999998</v>
      </c>
      <c r="N2020" s="72">
        <v>33.369999999999997</v>
      </c>
      <c r="O2020" s="72">
        <v>29.529</v>
      </c>
      <c r="P2020" s="72">
        <v>17.456</v>
      </c>
      <c r="Q2020" s="72">
        <v>26.189</v>
      </c>
      <c r="R2020" s="72">
        <v>21.321000000000002</v>
      </c>
      <c r="S2020" s="72">
        <v>15.662000000000001</v>
      </c>
      <c r="T2020" s="72">
        <v>11.446999999999999</v>
      </c>
      <c r="U2020" s="72">
        <v>7.8760000000000003</v>
      </c>
      <c r="V2020" s="72">
        <v>5.0570000000000004</v>
      </c>
      <c r="W2020" s="72">
        <v>2.1680000000000001</v>
      </c>
      <c r="X2020" s="72">
        <v>0.67700000000000005</v>
      </c>
      <c r="Y2020" s="72">
        <v>0.121</v>
      </c>
      <c r="Z2020" s="72">
        <v>1.4999999999999999E-2</v>
      </c>
      <c r="AA2020" s="72">
        <v>1E-3</v>
      </c>
      <c r="AB2020" s="4" t="s">
        <v>291</v>
      </c>
      <c r="AD2020" s="1">
        <f t="shared" si="31"/>
        <v>2.9820000000000002</v>
      </c>
    </row>
    <row r="2021" spans="1:30" x14ac:dyDescent="0.3">
      <c r="A2021" s="65">
        <v>2020</v>
      </c>
      <c r="B2021" s="66" t="s">
        <v>323</v>
      </c>
      <c r="C2021" s="69" t="s">
        <v>157</v>
      </c>
      <c r="D2021" s="71"/>
      <c r="E2021" s="71">
        <v>626</v>
      </c>
      <c r="F2021" s="71">
        <v>2030</v>
      </c>
      <c r="G2021" s="72">
        <v>126.92</v>
      </c>
      <c r="H2021" s="72">
        <v>117.23399999999999</v>
      </c>
      <c r="I2021" s="72">
        <v>107.529</v>
      </c>
      <c r="J2021" s="72">
        <v>99.554000000000002</v>
      </c>
      <c r="K2021" s="72">
        <v>86.182000000000002</v>
      </c>
      <c r="L2021" s="72">
        <v>69.697999999999993</v>
      </c>
      <c r="M2021" s="72">
        <v>65.153999999999996</v>
      </c>
      <c r="N2021" s="72">
        <v>42.137</v>
      </c>
      <c r="O2021" s="72">
        <v>30.995000000000001</v>
      </c>
      <c r="P2021" s="72">
        <v>27.693999999999999</v>
      </c>
      <c r="Q2021" s="72">
        <v>16.094999999999999</v>
      </c>
      <c r="R2021" s="72">
        <v>24.401</v>
      </c>
      <c r="S2021" s="72">
        <v>19.321000000000002</v>
      </c>
      <c r="T2021" s="72">
        <v>13.499000000000001</v>
      </c>
      <c r="U2021" s="72">
        <v>9.09</v>
      </c>
      <c r="V2021" s="72">
        <v>5.468</v>
      </c>
      <c r="W2021" s="72">
        <v>2.8490000000000002</v>
      </c>
      <c r="X2021" s="72">
        <v>0.89500000000000002</v>
      </c>
      <c r="Y2021" s="72">
        <v>0.183</v>
      </c>
      <c r="Z2021" s="72">
        <v>1.9E-2</v>
      </c>
      <c r="AA2021" s="72">
        <v>1E-3</v>
      </c>
      <c r="AB2021" s="4" t="s">
        <v>291</v>
      </c>
      <c r="AD2021" s="1">
        <f t="shared" si="31"/>
        <v>3.9470000000000001</v>
      </c>
    </row>
    <row r="2022" spans="1:30" x14ac:dyDescent="0.3">
      <c r="A2022" s="65">
        <v>2021</v>
      </c>
      <c r="B2022" s="66" t="s">
        <v>323</v>
      </c>
      <c r="C2022" s="69" t="s">
        <v>157</v>
      </c>
      <c r="D2022" s="71"/>
      <c r="E2022" s="71">
        <v>626</v>
      </c>
      <c r="F2022" s="71">
        <v>2035</v>
      </c>
      <c r="G2022" s="72">
        <v>132.399</v>
      </c>
      <c r="H2022" s="72">
        <v>125.297</v>
      </c>
      <c r="I2022" s="72">
        <v>116.40900000000001</v>
      </c>
      <c r="J2022" s="72">
        <v>105.617</v>
      </c>
      <c r="K2022" s="72">
        <v>95.289000000000001</v>
      </c>
      <c r="L2022" s="72">
        <v>80.956000000000003</v>
      </c>
      <c r="M2022" s="72">
        <v>65.210999999999999</v>
      </c>
      <c r="N2022" s="72">
        <v>61.701999999999998</v>
      </c>
      <c r="O2022" s="72">
        <v>39.680999999999997</v>
      </c>
      <c r="P2022" s="72">
        <v>29.158000000000001</v>
      </c>
      <c r="Q2022" s="72">
        <v>26.085000000000001</v>
      </c>
      <c r="R2022" s="72">
        <v>14.823</v>
      </c>
      <c r="S2022" s="72">
        <v>22.280999999999999</v>
      </c>
      <c r="T2022" s="72">
        <v>16.849</v>
      </c>
      <c r="U2022" s="72">
        <v>10.89</v>
      </c>
      <c r="V2022" s="72">
        <v>6.4539999999999997</v>
      </c>
      <c r="W2022" s="72">
        <v>3.173</v>
      </c>
      <c r="X2022" s="72">
        <v>1.2230000000000001</v>
      </c>
      <c r="Y2022" s="72">
        <v>0.252</v>
      </c>
      <c r="Z2022" s="72">
        <v>0.03</v>
      </c>
      <c r="AA2022" s="72">
        <v>2E-3</v>
      </c>
      <c r="AB2022" s="4" t="s">
        <v>291</v>
      </c>
      <c r="AD2022" s="1">
        <f t="shared" si="31"/>
        <v>4.68</v>
      </c>
    </row>
    <row r="2023" spans="1:30" x14ac:dyDescent="0.3">
      <c r="A2023" s="65">
        <v>2022</v>
      </c>
      <c r="B2023" s="66" t="s">
        <v>323</v>
      </c>
      <c r="C2023" s="69" t="s">
        <v>157</v>
      </c>
      <c r="D2023" s="71"/>
      <c r="E2023" s="71">
        <v>626</v>
      </c>
      <c r="F2023" s="71">
        <v>2040</v>
      </c>
      <c r="G2023" s="72">
        <v>135.87700000000001</v>
      </c>
      <c r="H2023" s="72">
        <v>130.822</v>
      </c>
      <c r="I2023" s="72">
        <v>124.47799999999999</v>
      </c>
      <c r="J2023" s="72">
        <v>114.491</v>
      </c>
      <c r="K2023" s="72">
        <v>101.348</v>
      </c>
      <c r="L2023" s="72">
        <v>90.027000000000001</v>
      </c>
      <c r="M2023" s="72">
        <v>76.41</v>
      </c>
      <c r="N2023" s="72">
        <v>61.773000000000003</v>
      </c>
      <c r="O2023" s="72">
        <v>59.058999999999997</v>
      </c>
      <c r="P2023" s="72">
        <v>37.728999999999999</v>
      </c>
      <c r="Q2023" s="72">
        <v>27.547000000000001</v>
      </c>
      <c r="R2023" s="72">
        <v>24.434999999999999</v>
      </c>
      <c r="S2023" s="72">
        <v>13.457000000000001</v>
      </c>
      <c r="T2023" s="72">
        <v>19.61</v>
      </c>
      <c r="U2023" s="72">
        <v>13.792</v>
      </c>
      <c r="V2023" s="72">
        <v>7.89</v>
      </c>
      <c r="W2023" s="72">
        <v>3.85</v>
      </c>
      <c r="X2023" s="72">
        <v>1.41</v>
      </c>
      <c r="Y2023" s="72">
        <v>0.35899999999999999</v>
      </c>
      <c r="Z2023" s="72">
        <v>4.3999999999999997E-2</v>
      </c>
      <c r="AA2023" s="72">
        <v>3.0000000000000001E-3</v>
      </c>
      <c r="AB2023" s="4" t="s">
        <v>291</v>
      </c>
      <c r="AD2023" s="1">
        <f t="shared" si="31"/>
        <v>5.6659999999999995</v>
      </c>
    </row>
    <row r="2024" spans="1:30" x14ac:dyDescent="0.3">
      <c r="A2024" s="65">
        <v>2023</v>
      </c>
      <c r="B2024" s="66" t="s">
        <v>323</v>
      </c>
      <c r="C2024" s="69" t="s">
        <v>157</v>
      </c>
      <c r="D2024" s="71"/>
      <c r="E2024" s="71">
        <v>626</v>
      </c>
      <c r="F2024" s="71">
        <v>2045</v>
      </c>
      <c r="G2024" s="72">
        <v>138.32</v>
      </c>
      <c r="H2024" s="72">
        <v>134.352</v>
      </c>
      <c r="I2024" s="72">
        <v>130.01599999999999</v>
      </c>
      <c r="J2024" s="72">
        <v>122.563</v>
      </c>
      <c r="K2024" s="72">
        <v>110.206</v>
      </c>
      <c r="L2024" s="72">
        <v>96.072999999999993</v>
      </c>
      <c r="M2024" s="72">
        <v>85.441999999999993</v>
      </c>
      <c r="N2024" s="72">
        <v>72.906999999999996</v>
      </c>
      <c r="O2024" s="72">
        <v>59.154000000000003</v>
      </c>
      <c r="P2024" s="72">
        <v>56.847999999999999</v>
      </c>
      <c r="Q2024" s="72">
        <v>35.948</v>
      </c>
      <c r="R2024" s="72">
        <v>25.9</v>
      </c>
      <c r="S2024" s="72">
        <v>22.513000000000002</v>
      </c>
      <c r="T2024" s="72">
        <v>11.842000000000001</v>
      </c>
      <c r="U2024" s="72">
        <v>16.256</v>
      </c>
      <c r="V2024" s="72">
        <v>10.186</v>
      </c>
      <c r="W2024" s="72">
        <v>4.8319999999999999</v>
      </c>
      <c r="X2024" s="72">
        <v>1.768</v>
      </c>
      <c r="Y2024" s="72">
        <v>0.42899999999999999</v>
      </c>
      <c r="Z2024" s="72">
        <v>6.4000000000000001E-2</v>
      </c>
      <c r="AA2024" s="72">
        <v>4.0000000000000001E-3</v>
      </c>
      <c r="AB2024" s="4" t="s">
        <v>291</v>
      </c>
      <c r="AD2024" s="1">
        <f t="shared" si="31"/>
        <v>7.0969999999999995</v>
      </c>
    </row>
    <row r="2025" spans="1:30" x14ac:dyDescent="0.3">
      <c r="A2025" s="65">
        <v>2024</v>
      </c>
      <c r="B2025" s="66" t="s">
        <v>323</v>
      </c>
      <c r="C2025" s="69" t="s">
        <v>157</v>
      </c>
      <c r="D2025" s="71"/>
      <c r="E2025" s="71">
        <v>626</v>
      </c>
      <c r="F2025" s="71">
        <v>2050</v>
      </c>
      <c r="G2025" s="72">
        <v>140.03200000000001</v>
      </c>
      <c r="H2025" s="72">
        <v>136.84299999999999</v>
      </c>
      <c r="I2025" s="72">
        <v>133.56100000000001</v>
      </c>
      <c r="J2025" s="72">
        <v>128.10900000000001</v>
      </c>
      <c r="K2025" s="72">
        <v>118.26600000000001</v>
      </c>
      <c r="L2025" s="72">
        <v>104.905</v>
      </c>
      <c r="M2025" s="72">
        <v>91.471000000000004</v>
      </c>
      <c r="N2025" s="72">
        <v>81.894000000000005</v>
      </c>
      <c r="O2025" s="72">
        <v>70.204999999999998</v>
      </c>
      <c r="P2025" s="72">
        <v>56.981999999999999</v>
      </c>
      <c r="Q2025" s="72">
        <v>54.674999999999997</v>
      </c>
      <c r="R2025" s="72">
        <v>34.051000000000002</v>
      </c>
      <c r="S2025" s="72">
        <v>23.983000000000001</v>
      </c>
      <c r="T2025" s="72">
        <v>20.096</v>
      </c>
      <c r="U2025" s="72">
        <v>9.8719999999999999</v>
      </c>
      <c r="V2025" s="72">
        <v>12.221</v>
      </c>
      <c r="W2025" s="72">
        <v>6.4009999999999998</v>
      </c>
      <c r="X2025" s="72">
        <v>2.2930000000000001</v>
      </c>
      <c r="Y2025" s="72">
        <v>0.56100000000000005</v>
      </c>
      <c r="Z2025" s="72">
        <v>8.1000000000000003E-2</v>
      </c>
      <c r="AA2025" s="72">
        <v>6.0000000000000001E-3</v>
      </c>
      <c r="AB2025" s="4" t="s">
        <v>291</v>
      </c>
      <c r="AD2025" s="1">
        <f t="shared" si="31"/>
        <v>9.3419999999999987</v>
      </c>
    </row>
    <row r="2026" spans="1:30" x14ac:dyDescent="0.3">
      <c r="A2026" s="65">
        <v>2025</v>
      </c>
      <c r="B2026" s="66" t="s">
        <v>323</v>
      </c>
      <c r="C2026" s="69" t="s">
        <v>157</v>
      </c>
      <c r="D2026" s="71"/>
      <c r="E2026" s="71">
        <v>626</v>
      </c>
      <c r="F2026" s="71">
        <v>2055</v>
      </c>
      <c r="G2026" s="72">
        <v>141.839</v>
      </c>
      <c r="H2026" s="72">
        <v>138.65100000000001</v>
      </c>
      <c r="I2026" s="72">
        <v>136.09800000000001</v>
      </c>
      <c r="J2026" s="72">
        <v>131.74799999999999</v>
      </c>
      <c r="K2026" s="72">
        <v>124.005</v>
      </c>
      <c r="L2026" s="72">
        <v>113.181</v>
      </c>
      <c r="M2026" s="72">
        <v>100.474</v>
      </c>
      <c r="N2026" s="72">
        <v>88.05</v>
      </c>
      <c r="O2026" s="72">
        <v>79.239000000000004</v>
      </c>
      <c r="P2026" s="72">
        <v>67.992000000000004</v>
      </c>
      <c r="Q2026" s="72">
        <v>54.92</v>
      </c>
      <c r="R2026" s="72">
        <v>52.231000000000002</v>
      </c>
      <c r="S2026" s="72">
        <v>31.79</v>
      </c>
      <c r="T2026" s="72">
        <v>21.574000000000002</v>
      </c>
      <c r="U2026" s="72">
        <v>17.026</v>
      </c>
      <c r="V2026" s="72">
        <v>7.5149999999999997</v>
      </c>
      <c r="W2026" s="72">
        <v>7.8730000000000002</v>
      </c>
      <c r="X2026" s="72">
        <v>3.141</v>
      </c>
      <c r="Y2026" s="72">
        <v>0.75700000000000001</v>
      </c>
      <c r="Z2026" s="72">
        <v>0.11</v>
      </c>
      <c r="AA2026" s="72">
        <v>8.0000000000000002E-3</v>
      </c>
      <c r="AB2026" s="4">
        <v>0.22600000000000001</v>
      </c>
      <c r="AD2026" s="1">
        <f t="shared" si="31"/>
        <v>12.114999999999998</v>
      </c>
    </row>
    <row r="2027" spans="1:30" x14ac:dyDescent="0.3">
      <c r="A2027" s="65">
        <v>2026</v>
      </c>
      <c r="B2027" s="66" t="s">
        <v>323</v>
      </c>
      <c r="C2027" s="69" t="s">
        <v>157</v>
      </c>
      <c r="D2027" s="71"/>
      <c r="E2027" s="71">
        <v>626</v>
      </c>
      <c r="F2027" s="71">
        <v>2060</v>
      </c>
      <c r="G2027" s="72">
        <v>142.864</v>
      </c>
      <c r="H2027" s="72">
        <v>140.55199999999999</v>
      </c>
      <c r="I2027" s="72">
        <v>137.952</v>
      </c>
      <c r="J2027" s="72">
        <v>134.37899999999999</v>
      </c>
      <c r="K2027" s="72">
        <v>127.846</v>
      </c>
      <c r="L2027" s="72">
        <v>119.154</v>
      </c>
      <c r="M2027" s="72">
        <v>108.93300000000001</v>
      </c>
      <c r="N2027" s="72">
        <v>97.168000000000006</v>
      </c>
      <c r="O2027" s="72">
        <v>85.477999999999994</v>
      </c>
      <c r="P2027" s="72">
        <v>77.028000000000006</v>
      </c>
      <c r="Q2027" s="72">
        <v>65.819000000000003</v>
      </c>
      <c r="R2027" s="72">
        <v>52.613</v>
      </c>
      <c r="S2027" s="72">
        <v>49.155000000000001</v>
      </c>
      <c r="T2027" s="72">
        <v>28.861000000000001</v>
      </c>
      <c r="U2027" s="72">
        <v>18.483000000000001</v>
      </c>
      <c r="V2027" s="72">
        <v>13.227</v>
      </c>
      <c r="W2027" s="72">
        <v>4.9429999999999996</v>
      </c>
      <c r="X2027" s="72">
        <v>3.9929999999999999</v>
      </c>
      <c r="Y2027" s="72">
        <v>1.079</v>
      </c>
      <c r="Z2027" s="72">
        <v>0.154</v>
      </c>
      <c r="AA2027" s="72">
        <v>1.2E-2</v>
      </c>
      <c r="AB2027" s="4">
        <v>0.22500000000000001</v>
      </c>
      <c r="AD2027" s="1">
        <f t="shared" si="31"/>
        <v>10.406000000000001</v>
      </c>
    </row>
    <row r="2028" spans="1:30" x14ac:dyDescent="0.3">
      <c r="A2028" s="65">
        <v>2027</v>
      </c>
      <c r="B2028" s="66" t="s">
        <v>323</v>
      </c>
      <c r="C2028" s="69" t="s">
        <v>157</v>
      </c>
      <c r="D2028" s="71"/>
      <c r="E2028" s="71">
        <v>626</v>
      </c>
      <c r="F2028" s="71">
        <v>2065</v>
      </c>
      <c r="G2028" s="72">
        <v>142.94200000000001</v>
      </c>
      <c r="H2028" s="72">
        <v>141.65899999999999</v>
      </c>
      <c r="I2028" s="72">
        <v>139.893</v>
      </c>
      <c r="J2028" s="72">
        <v>136.33199999999999</v>
      </c>
      <c r="K2028" s="72">
        <v>130.68700000000001</v>
      </c>
      <c r="L2028" s="72">
        <v>123.25</v>
      </c>
      <c r="M2028" s="72">
        <v>115.113</v>
      </c>
      <c r="N2028" s="72">
        <v>105.76300000000001</v>
      </c>
      <c r="O2028" s="72">
        <v>94.671000000000006</v>
      </c>
      <c r="P2028" s="72">
        <v>83.326999999999998</v>
      </c>
      <c r="Q2028" s="72">
        <v>74.819000000000003</v>
      </c>
      <c r="R2028" s="72">
        <v>63.332999999999998</v>
      </c>
      <c r="S2028" s="72">
        <v>49.73</v>
      </c>
      <c r="T2028" s="72">
        <v>45.030999999999999</v>
      </c>
      <c r="U2028" s="72">
        <v>25.024000000000001</v>
      </c>
      <c r="V2028" s="72">
        <v>14.596</v>
      </c>
      <c r="W2028" s="72">
        <v>8.9350000000000005</v>
      </c>
      <c r="X2028" s="72">
        <v>2.5870000000000002</v>
      </c>
      <c r="Y2028" s="72">
        <v>1.427</v>
      </c>
      <c r="Z2028" s="72">
        <v>0.23</v>
      </c>
      <c r="AA2028" s="72">
        <v>1.7000000000000001E-2</v>
      </c>
      <c r="AB2028" s="4">
        <v>0.20599999999999999</v>
      </c>
      <c r="AD2028" s="1">
        <f t="shared" si="31"/>
        <v>13.401999999999999</v>
      </c>
    </row>
    <row r="2029" spans="1:30" x14ac:dyDescent="0.3">
      <c r="A2029" s="65">
        <v>2028</v>
      </c>
      <c r="B2029" s="66" t="s">
        <v>323</v>
      </c>
      <c r="C2029" s="69" t="s">
        <v>157</v>
      </c>
      <c r="D2029" s="71"/>
      <c r="E2029" s="71">
        <v>626</v>
      </c>
      <c r="F2029" s="71">
        <v>2070</v>
      </c>
      <c r="G2029" s="72">
        <v>141.44999999999999</v>
      </c>
      <c r="H2029" s="72">
        <v>141.81800000000001</v>
      </c>
      <c r="I2029" s="72">
        <v>141.041</v>
      </c>
      <c r="J2029" s="72">
        <v>138.36699999999999</v>
      </c>
      <c r="K2029" s="72">
        <v>132.85300000000001</v>
      </c>
      <c r="L2029" s="72">
        <v>126.352</v>
      </c>
      <c r="M2029" s="72">
        <v>119.428</v>
      </c>
      <c r="N2029" s="72">
        <v>112.09699999999999</v>
      </c>
      <c r="O2029" s="72">
        <v>103.35299999999999</v>
      </c>
      <c r="P2029" s="72">
        <v>92.555999999999997</v>
      </c>
      <c r="Q2029" s="72">
        <v>81.156000000000006</v>
      </c>
      <c r="R2029" s="72">
        <v>72.254999999999995</v>
      </c>
      <c r="S2029" s="72">
        <v>60.176000000000002</v>
      </c>
      <c r="T2029" s="72">
        <v>45.856999999999999</v>
      </c>
      <c r="U2029" s="72">
        <v>39.509</v>
      </c>
      <c r="V2029" s="72">
        <v>20.100999999999999</v>
      </c>
      <c r="W2029" s="72">
        <v>10.101000000000001</v>
      </c>
      <c r="X2029" s="72">
        <v>4.8410000000000002</v>
      </c>
      <c r="Y2029" s="72">
        <v>0.96599999999999997</v>
      </c>
      <c r="Z2029" s="72">
        <v>0.31900000000000001</v>
      </c>
      <c r="AA2029" s="72">
        <v>2.7E-2</v>
      </c>
      <c r="AB2029" s="4">
        <v>0.20799999999999999</v>
      </c>
      <c r="AD2029" s="1">
        <f t="shared" si="31"/>
        <v>16.462</v>
      </c>
    </row>
    <row r="2030" spans="1:30" x14ac:dyDescent="0.3">
      <c r="A2030" s="65">
        <v>2029</v>
      </c>
      <c r="B2030" s="66" t="s">
        <v>323</v>
      </c>
      <c r="C2030" s="69" t="s">
        <v>157</v>
      </c>
      <c r="D2030" s="71"/>
      <c r="E2030" s="71">
        <v>626</v>
      </c>
      <c r="F2030" s="71">
        <v>2075</v>
      </c>
      <c r="G2030" s="72">
        <v>138.90199999999999</v>
      </c>
      <c r="H2030" s="72">
        <v>140.40799999999999</v>
      </c>
      <c r="I2030" s="72">
        <v>141.24199999999999</v>
      </c>
      <c r="J2030" s="72">
        <v>139.613</v>
      </c>
      <c r="K2030" s="72">
        <v>135.101</v>
      </c>
      <c r="L2030" s="72">
        <v>128.779</v>
      </c>
      <c r="M2030" s="72">
        <v>122.754</v>
      </c>
      <c r="N2030" s="72">
        <v>116.578</v>
      </c>
      <c r="O2030" s="72">
        <v>109.797</v>
      </c>
      <c r="P2030" s="72">
        <v>101.288</v>
      </c>
      <c r="Q2030" s="72">
        <v>90.38</v>
      </c>
      <c r="R2030" s="72">
        <v>78.608999999999995</v>
      </c>
      <c r="S2030" s="72">
        <v>68.959000000000003</v>
      </c>
      <c r="T2030" s="72">
        <v>55.860999999999997</v>
      </c>
      <c r="U2030" s="72">
        <v>40.619</v>
      </c>
      <c r="V2030" s="72">
        <v>32.25</v>
      </c>
      <c r="W2030" s="72">
        <v>14.24</v>
      </c>
      <c r="X2030" s="72">
        <v>5.6529999999999996</v>
      </c>
      <c r="Y2030" s="72">
        <v>1.885</v>
      </c>
      <c r="Z2030" s="72">
        <v>0.22700000000000001</v>
      </c>
      <c r="AA2030" s="72">
        <v>3.9E-2</v>
      </c>
      <c r="AB2030" s="4">
        <v>0.247</v>
      </c>
      <c r="AD2030" s="1">
        <f t="shared" si="31"/>
        <v>22.291000000000004</v>
      </c>
    </row>
    <row r="2031" spans="1:30" x14ac:dyDescent="0.3">
      <c r="A2031" s="65">
        <v>2030</v>
      </c>
      <c r="B2031" s="66" t="s">
        <v>323</v>
      </c>
      <c r="C2031" s="69" t="s">
        <v>157</v>
      </c>
      <c r="D2031" s="71"/>
      <c r="E2031" s="71">
        <v>626</v>
      </c>
      <c r="F2031" s="71">
        <v>2080</v>
      </c>
      <c r="G2031" s="72">
        <v>136.28200000000001</v>
      </c>
      <c r="H2031" s="72">
        <v>137.93799999999999</v>
      </c>
      <c r="I2031" s="72">
        <v>139.874</v>
      </c>
      <c r="J2031" s="72">
        <v>139.91</v>
      </c>
      <c r="K2031" s="72">
        <v>136.56200000000001</v>
      </c>
      <c r="L2031" s="72">
        <v>131.29</v>
      </c>
      <c r="M2031" s="72">
        <v>125.41</v>
      </c>
      <c r="N2031" s="72">
        <v>120.077</v>
      </c>
      <c r="O2031" s="72">
        <v>114.404</v>
      </c>
      <c r="P2031" s="72">
        <v>107.818</v>
      </c>
      <c r="Q2031" s="72">
        <v>99.138000000000005</v>
      </c>
      <c r="R2031" s="72">
        <v>87.805999999999997</v>
      </c>
      <c r="S2031" s="72">
        <v>75.326999999999998</v>
      </c>
      <c r="T2031" s="72">
        <v>64.415000000000006</v>
      </c>
      <c r="U2031" s="72">
        <v>49.960999999999999</v>
      </c>
      <c r="V2031" s="72">
        <v>33.643999999999998</v>
      </c>
      <c r="W2031" s="72">
        <v>23.38</v>
      </c>
      <c r="X2031" s="72">
        <v>8.2370000000000001</v>
      </c>
      <c r="Y2031" s="72">
        <v>2.302</v>
      </c>
      <c r="Z2031" s="72">
        <v>0.46700000000000003</v>
      </c>
      <c r="AA2031" s="72">
        <v>3.1E-2</v>
      </c>
      <c r="AB2031" s="4">
        <v>0.34499999999999997</v>
      </c>
      <c r="AD2031" s="1">
        <f t="shared" si="31"/>
        <v>34.761999999999993</v>
      </c>
    </row>
    <row r="2032" spans="1:30" x14ac:dyDescent="0.3">
      <c r="A2032" s="65">
        <v>2031</v>
      </c>
      <c r="B2032" s="66" t="s">
        <v>323</v>
      </c>
      <c r="C2032" s="69" t="s">
        <v>157</v>
      </c>
      <c r="D2032" s="71"/>
      <c r="E2032" s="71">
        <v>626</v>
      </c>
      <c r="F2032" s="71">
        <v>2085</v>
      </c>
      <c r="G2032" s="72">
        <v>133.27799999999999</v>
      </c>
      <c r="H2032" s="72">
        <v>135.393</v>
      </c>
      <c r="I2032" s="72">
        <v>137.446</v>
      </c>
      <c r="J2032" s="72">
        <v>138.63999999999999</v>
      </c>
      <c r="K2032" s="72">
        <v>137.07499999999999</v>
      </c>
      <c r="L2032" s="72">
        <v>133.01499999999999</v>
      </c>
      <c r="M2032" s="72">
        <v>128.149</v>
      </c>
      <c r="N2032" s="72">
        <v>122.91</v>
      </c>
      <c r="O2032" s="72">
        <v>118.039</v>
      </c>
      <c r="P2032" s="72">
        <v>112.533</v>
      </c>
      <c r="Q2032" s="72">
        <v>105.742</v>
      </c>
      <c r="R2032" s="72">
        <v>96.575000000000003</v>
      </c>
      <c r="S2032" s="72">
        <v>84.47</v>
      </c>
      <c r="T2032" s="72">
        <v>70.772999999999996</v>
      </c>
      <c r="U2032" s="72">
        <v>58.137</v>
      </c>
      <c r="V2032" s="72">
        <v>41.98</v>
      </c>
      <c r="W2032" s="72">
        <v>24.928000000000001</v>
      </c>
      <c r="X2032" s="72">
        <v>13.968</v>
      </c>
      <c r="Y2032" s="72">
        <v>3.504</v>
      </c>
      <c r="Z2032" s="72">
        <v>0.60199999999999998</v>
      </c>
      <c r="AA2032" s="72">
        <v>6.2E-2</v>
      </c>
      <c r="AB2032" s="4" t="s">
        <v>291</v>
      </c>
      <c r="AD2032" s="1">
        <f t="shared" si="31"/>
        <v>43.063999999999993</v>
      </c>
    </row>
    <row r="2033" spans="1:30" x14ac:dyDescent="0.3">
      <c r="A2033" s="65">
        <v>2032</v>
      </c>
      <c r="B2033" s="66" t="s">
        <v>323</v>
      </c>
      <c r="C2033" s="69" t="s">
        <v>157</v>
      </c>
      <c r="D2033" s="71"/>
      <c r="E2033" s="71">
        <v>626</v>
      </c>
      <c r="F2033" s="71">
        <v>2090</v>
      </c>
      <c r="G2033" s="72">
        <v>130.566</v>
      </c>
      <c r="H2033" s="72">
        <v>132.464</v>
      </c>
      <c r="I2033" s="72">
        <v>134.94300000000001</v>
      </c>
      <c r="J2033" s="72">
        <v>136.31</v>
      </c>
      <c r="K2033" s="72">
        <v>136.02600000000001</v>
      </c>
      <c r="L2033" s="72">
        <v>133.79599999999999</v>
      </c>
      <c r="M2033" s="72">
        <v>130.108</v>
      </c>
      <c r="N2033" s="72">
        <v>125.82899999999999</v>
      </c>
      <c r="O2033" s="72">
        <v>121.015</v>
      </c>
      <c r="P2033" s="72">
        <v>116.288</v>
      </c>
      <c r="Q2033" s="72">
        <v>110.566</v>
      </c>
      <c r="R2033" s="72">
        <v>103.261</v>
      </c>
      <c r="S2033" s="72">
        <v>93.248000000000005</v>
      </c>
      <c r="T2033" s="72">
        <v>79.811999999999998</v>
      </c>
      <c r="U2033" s="72">
        <v>64.436999999999998</v>
      </c>
      <c r="V2033" s="72">
        <v>49.534999999999997</v>
      </c>
      <c r="W2033" s="72">
        <v>31.786999999999999</v>
      </c>
      <c r="X2033" s="72">
        <v>15.382999999999999</v>
      </c>
      <c r="Y2033" s="72">
        <v>6.2169999999999996</v>
      </c>
      <c r="Z2033" s="72">
        <v>0.97099999999999997</v>
      </c>
      <c r="AA2033" s="72">
        <v>8.6999999999999994E-2</v>
      </c>
      <c r="AB2033" s="4" t="s">
        <v>291</v>
      </c>
      <c r="AD2033" s="1">
        <f t="shared" si="31"/>
        <v>54.445</v>
      </c>
    </row>
    <row r="2034" spans="1:30" x14ac:dyDescent="0.3">
      <c r="A2034" s="65">
        <v>2033</v>
      </c>
      <c r="B2034" s="66" t="s">
        <v>323</v>
      </c>
      <c r="C2034" s="69" t="s">
        <v>157</v>
      </c>
      <c r="D2034" s="71"/>
      <c r="E2034" s="71">
        <v>626</v>
      </c>
      <c r="F2034" s="71">
        <v>2095</v>
      </c>
      <c r="G2034" s="72">
        <v>127.51600000000001</v>
      </c>
      <c r="H2034" s="72">
        <v>129.82300000000001</v>
      </c>
      <c r="I2034" s="72">
        <v>132.05199999999999</v>
      </c>
      <c r="J2034" s="72">
        <v>133.90299999999999</v>
      </c>
      <c r="K2034" s="72">
        <v>133.91499999999999</v>
      </c>
      <c r="L2034" s="72">
        <v>133.01900000000001</v>
      </c>
      <c r="M2034" s="72">
        <v>131.12100000000001</v>
      </c>
      <c r="N2034" s="72">
        <v>127.967</v>
      </c>
      <c r="O2034" s="72">
        <v>124.07</v>
      </c>
      <c r="P2034" s="72">
        <v>119.38500000000001</v>
      </c>
      <c r="Q2034" s="72">
        <v>114.43899999999999</v>
      </c>
      <c r="R2034" s="72">
        <v>108.21</v>
      </c>
      <c r="S2034" s="72">
        <v>100.03700000000001</v>
      </c>
      <c r="T2034" s="72">
        <v>88.567999999999998</v>
      </c>
      <c r="U2034" s="72">
        <v>73.27</v>
      </c>
      <c r="V2034" s="72">
        <v>55.639000000000003</v>
      </c>
      <c r="W2034" s="72">
        <v>38.314999999999998</v>
      </c>
      <c r="X2034" s="72">
        <v>20.265000000000001</v>
      </c>
      <c r="Y2034" s="72">
        <v>7.1749999999999998</v>
      </c>
      <c r="Z2034" s="72">
        <v>1.831</v>
      </c>
      <c r="AA2034" s="72">
        <v>0.14799999999999999</v>
      </c>
      <c r="AB2034" s="4" t="s">
        <v>291</v>
      </c>
      <c r="AD2034" s="1">
        <f t="shared" si="31"/>
        <v>67.733999999999995</v>
      </c>
    </row>
    <row r="2035" spans="1:30" x14ac:dyDescent="0.3">
      <c r="A2035" s="65">
        <v>2034</v>
      </c>
      <c r="B2035" s="66" t="s">
        <v>323</v>
      </c>
      <c r="C2035" s="69" t="s">
        <v>157</v>
      </c>
      <c r="D2035" s="71"/>
      <c r="E2035" s="71">
        <v>626</v>
      </c>
      <c r="F2035" s="71">
        <v>2100</v>
      </c>
      <c r="G2035" s="72">
        <v>124.155</v>
      </c>
      <c r="H2035" s="72">
        <v>126.843</v>
      </c>
      <c r="I2035" s="72">
        <v>129.44800000000001</v>
      </c>
      <c r="J2035" s="72">
        <v>131.108</v>
      </c>
      <c r="K2035" s="72">
        <v>131.72499999999999</v>
      </c>
      <c r="L2035" s="72">
        <v>131.178</v>
      </c>
      <c r="M2035" s="72">
        <v>130.58000000000001</v>
      </c>
      <c r="N2035" s="72">
        <v>129.16399999999999</v>
      </c>
      <c r="O2035" s="72">
        <v>126.352</v>
      </c>
      <c r="P2035" s="72">
        <v>122.56100000000001</v>
      </c>
      <c r="Q2035" s="72">
        <v>117.66200000000001</v>
      </c>
      <c r="R2035" s="72">
        <v>112.229</v>
      </c>
      <c r="S2035" s="72">
        <v>105.151</v>
      </c>
      <c r="T2035" s="72">
        <v>95.477999999999994</v>
      </c>
      <c r="U2035" s="72">
        <v>81.936000000000007</v>
      </c>
      <c r="V2035" s="72">
        <v>64.057000000000002</v>
      </c>
      <c r="W2035" s="72">
        <v>43.895000000000003</v>
      </c>
      <c r="X2035" s="72">
        <v>25.19</v>
      </c>
      <c r="Y2035" s="72">
        <v>9.8849999999999998</v>
      </c>
      <c r="Z2035" s="72">
        <v>2.2429999999999999</v>
      </c>
      <c r="AA2035" s="72">
        <v>0.29499999999999998</v>
      </c>
      <c r="AB2035" s="4" t="s">
        <v>291</v>
      </c>
      <c r="AD2035" s="1">
        <f t="shared" si="31"/>
        <v>81.50800000000001</v>
      </c>
    </row>
    <row r="2036" spans="1:30" x14ac:dyDescent="0.3">
      <c r="A2036" s="65">
        <v>2035</v>
      </c>
      <c r="B2036" s="66" t="s">
        <v>323</v>
      </c>
      <c r="C2036" s="69" t="s">
        <v>158</v>
      </c>
      <c r="D2036" s="71"/>
      <c r="E2036" s="71">
        <v>704</v>
      </c>
      <c r="F2036" s="71">
        <v>2015</v>
      </c>
      <c r="G2036" s="72">
        <v>4084.8939999999998</v>
      </c>
      <c r="H2036" s="72">
        <v>3780.9409999999998</v>
      </c>
      <c r="I2036" s="72">
        <v>3410.8510000000001</v>
      </c>
      <c r="J2036" s="72">
        <v>3586.7469999999998</v>
      </c>
      <c r="K2036" s="72">
        <v>4496.4489999999996</v>
      </c>
      <c r="L2036" s="72">
        <v>4378.8599999999997</v>
      </c>
      <c r="M2036" s="72">
        <v>3978.9340000000002</v>
      </c>
      <c r="N2036" s="72">
        <v>3566.866</v>
      </c>
      <c r="O2036" s="72">
        <v>3312.1039999999998</v>
      </c>
      <c r="P2036" s="72">
        <v>2988.1219999999998</v>
      </c>
      <c r="Q2036" s="72">
        <v>2669.1660000000002</v>
      </c>
      <c r="R2036" s="72">
        <v>2182.308</v>
      </c>
      <c r="S2036" s="72">
        <v>1506.9549999999999</v>
      </c>
      <c r="T2036" s="72">
        <v>800.12599999999998</v>
      </c>
      <c r="U2036" s="72">
        <v>546.404</v>
      </c>
      <c r="V2036" s="72">
        <v>425.267</v>
      </c>
      <c r="W2036" s="72">
        <v>319.00400000000002</v>
      </c>
      <c r="X2036" s="72">
        <v>160.08000000000001</v>
      </c>
      <c r="Y2036" s="72">
        <v>67.421000000000006</v>
      </c>
      <c r="Z2036" s="72">
        <v>18.975000000000001</v>
      </c>
      <c r="AA2036" s="72">
        <v>4.0890000000000004</v>
      </c>
      <c r="AB2036" s="4" t="s">
        <v>291</v>
      </c>
      <c r="AD2036" s="1">
        <f t="shared" si="31"/>
        <v>569.56900000000019</v>
      </c>
    </row>
    <row r="2037" spans="1:30" x14ac:dyDescent="0.3">
      <c r="A2037" s="65">
        <v>2036</v>
      </c>
      <c r="B2037" s="66" t="s">
        <v>323</v>
      </c>
      <c r="C2037" s="69" t="s">
        <v>158</v>
      </c>
      <c r="D2037" s="71"/>
      <c r="E2037" s="71">
        <v>704</v>
      </c>
      <c r="F2037" s="71">
        <v>2020</v>
      </c>
      <c r="G2037" s="72">
        <v>3992.259</v>
      </c>
      <c r="H2037" s="72">
        <v>4061.163</v>
      </c>
      <c r="I2037" s="72">
        <v>3762.6680000000001</v>
      </c>
      <c r="J2037" s="72">
        <v>3392.5430000000001</v>
      </c>
      <c r="K2037" s="72">
        <v>3544.4250000000002</v>
      </c>
      <c r="L2037" s="72">
        <v>4429.8130000000001</v>
      </c>
      <c r="M2037" s="72">
        <v>4316.71</v>
      </c>
      <c r="N2037" s="72">
        <v>3925.1030000000001</v>
      </c>
      <c r="O2037" s="72">
        <v>3512.4349999999999</v>
      </c>
      <c r="P2037" s="72">
        <v>3242.223</v>
      </c>
      <c r="Q2037" s="72">
        <v>2891.4929999999999</v>
      </c>
      <c r="R2037" s="72">
        <v>2532.482</v>
      </c>
      <c r="S2037" s="72">
        <v>2027.2529999999999</v>
      </c>
      <c r="T2037" s="72">
        <v>1351.2439999999999</v>
      </c>
      <c r="U2037" s="72">
        <v>675.86300000000006</v>
      </c>
      <c r="V2037" s="72">
        <v>428.91500000000002</v>
      </c>
      <c r="W2037" s="72">
        <v>299.94200000000001</v>
      </c>
      <c r="X2037" s="72">
        <v>192.727</v>
      </c>
      <c r="Y2037" s="72">
        <v>78.177000000000007</v>
      </c>
      <c r="Z2037" s="72">
        <v>24.875</v>
      </c>
      <c r="AA2037" s="72">
        <v>5.3970000000000002</v>
      </c>
      <c r="AB2037" s="4" t="s">
        <v>291</v>
      </c>
      <c r="AD2037" s="1">
        <f t="shared" si="31"/>
        <v>601.11800000000005</v>
      </c>
    </row>
    <row r="2038" spans="1:30" x14ac:dyDescent="0.3">
      <c r="A2038" s="65">
        <v>2037</v>
      </c>
      <c r="B2038" s="66" t="s">
        <v>323</v>
      </c>
      <c r="C2038" s="69" t="s">
        <v>158</v>
      </c>
      <c r="D2038" s="71"/>
      <c r="E2038" s="71">
        <v>704</v>
      </c>
      <c r="F2038" s="71">
        <v>2025</v>
      </c>
      <c r="G2038" s="72">
        <v>3874.2710000000002</v>
      </c>
      <c r="H2038" s="72">
        <v>3971.4349999999999</v>
      </c>
      <c r="I2038" s="72">
        <v>4043.4630000000002</v>
      </c>
      <c r="J2038" s="72">
        <v>3744.4409999999998</v>
      </c>
      <c r="K2038" s="72">
        <v>3353.1350000000002</v>
      </c>
      <c r="L2038" s="72">
        <v>3488.2080000000001</v>
      </c>
      <c r="M2038" s="72">
        <v>4370.2129999999997</v>
      </c>
      <c r="N2038" s="72">
        <v>4262.05</v>
      </c>
      <c r="O2038" s="72">
        <v>3869.1469999999999</v>
      </c>
      <c r="P2038" s="72">
        <v>3443.8670000000002</v>
      </c>
      <c r="Q2038" s="72">
        <v>3145.547</v>
      </c>
      <c r="R2038" s="72">
        <v>2755.56</v>
      </c>
      <c r="S2038" s="72">
        <v>2367.5540000000001</v>
      </c>
      <c r="T2038" s="72">
        <v>1834.8630000000001</v>
      </c>
      <c r="U2038" s="72">
        <v>1158.2660000000001</v>
      </c>
      <c r="V2038" s="72">
        <v>539.57299999999998</v>
      </c>
      <c r="W2038" s="72">
        <v>308.54199999999997</v>
      </c>
      <c r="X2038" s="72">
        <v>185.191</v>
      </c>
      <c r="Y2038" s="72">
        <v>96.134</v>
      </c>
      <c r="Z2038" s="72">
        <v>29.335999999999999</v>
      </c>
      <c r="AA2038" s="72">
        <v>7.1029999999999998</v>
      </c>
      <c r="AB2038" s="4" t="s">
        <v>291</v>
      </c>
      <c r="AD2038" s="1">
        <f t="shared" si="31"/>
        <v>626.30599999999993</v>
      </c>
    </row>
    <row r="2039" spans="1:30" x14ac:dyDescent="0.3">
      <c r="A2039" s="65">
        <v>2038</v>
      </c>
      <c r="B2039" s="66" t="s">
        <v>323</v>
      </c>
      <c r="C2039" s="69" t="s">
        <v>158</v>
      </c>
      <c r="D2039" s="71"/>
      <c r="E2039" s="71">
        <v>704</v>
      </c>
      <c r="F2039" s="71">
        <v>2030</v>
      </c>
      <c r="G2039" s="72">
        <v>3523.5819999999999</v>
      </c>
      <c r="H2039" s="72">
        <v>3855.4630000000002</v>
      </c>
      <c r="I2039" s="72">
        <v>3955.1280000000002</v>
      </c>
      <c r="J2039" s="72">
        <v>4025.7220000000002</v>
      </c>
      <c r="K2039" s="72">
        <v>3704.9079999999999</v>
      </c>
      <c r="L2039" s="72">
        <v>3300.605</v>
      </c>
      <c r="M2039" s="72">
        <v>3440.527</v>
      </c>
      <c r="N2039" s="72">
        <v>4318.5969999999998</v>
      </c>
      <c r="O2039" s="72">
        <v>4205.8980000000001</v>
      </c>
      <c r="P2039" s="72">
        <v>3799.7620000000002</v>
      </c>
      <c r="Q2039" s="72">
        <v>3350.0259999999998</v>
      </c>
      <c r="R2039" s="72">
        <v>3010.8319999999999</v>
      </c>
      <c r="S2039" s="72">
        <v>2591.9409999999998</v>
      </c>
      <c r="T2039" s="72">
        <v>2162.0129999999999</v>
      </c>
      <c r="U2039" s="72">
        <v>1594.0619999999999</v>
      </c>
      <c r="V2039" s="72">
        <v>941.101</v>
      </c>
      <c r="W2039" s="72">
        <v>396.25799999999998</v>
      </c>
      <c r="X2039" s="72">
        <v>195.04900000000001</v>
      </c>
      <c r="Y2039" s="72">
        <v>94.652000000000001</v>
      </c>
      <c r="Z2039" s="72">
        <v>36.866</v>
      </c>
      <c r="AA2039" s="72">
        <v>8.6069999999999993</v>
      </c>
      <c r="AB2039" s="4" t="s">
        <v>291</v>
      </c>
      <c r="AD2039" s="1">
        <f t="shared" si="31"/>
        <v>731.43200000000002</v>
      </c>
    </row>
    <row r="2040" spans="1:30" x14ac:dyDescent="0.3">
      <c r="A2040" s="65">
        <v>2039</v>
      </c>
      <c r="B2040" s="66" t="s">
        <v>323</v>
      </c>
      <c r="C2040" s="69" t="s">
        <v>158</v>
      </c>
      <c r="D2040" s="71"/>
      <c r="E2040" s="71">
        <v>704</v>
      </c>
      <c r="F2040" s="71">
        <v>2035</v>
      </c>
      <c r="G2040" s="72">
        <v>3283.3580000000002</v>
      </c>
      <c r="H2040" s="72">
        <v>3507.029</v>
      </c>
      <c r="I2040" s="72">
        <v>3840.2710000000002</v>
      </c>
      <c r="J2040" s="72">
        <v>3938.7809999999999</v>
      </c>
      <c r="K2040" s="72">
        <v>3986.7170000000001</v>
      </c>
      <c r="L2040" s="72">
        <v>3652.364</v>
      </c>
      <c r="M2040" s="72">
        <v>3257.616</v>
      </c>
      <c r="N2040" s="72">
        <v>3402.5120000000002</v>
      </c>
      <c r="O2040" s="72">
        <v>4267.4480000000003</v>
      </c>
      <c r="P2040" s="72">
        <v>4137.8419999999996</v>
      </c>
      <c r="Q2040" s="72">
        <v>3705.9389999999999</v>
      </c>
      <c r="R2040" s="72">
        <v>3219.7849999999999</v>
      </c>
      <c r="S2040" s="72">
        <v>2848.1109999999999</v>
      </c>
      <c r="T2040" s="72">
        <v>2385.8380000000002</v>
      </c>
      <c r="U2040" s="72">
        <v>1900.5409999999999</v>
      </c>
      <c r="V2040" s="72">
        <v>1315.3219999999999</v>
      </c>
      <c r="W2040" s="72">
        <v>704.19500000000005</v>
      </c>
      <c r="X2040" s="72">
        <v>255.81200000000001</v>
      </c>
      <c r="Y2040" s="72">
        <v>101.76900000000001</v>
      </c>
      <c r="Z2040" s="72">
        <v>36.890999999999998</v>
      </c>
      <c r="AA2040" s="72">
        <v>10.753</v>
      </c>
      <c r="AB2040" s="4">
        <v>0.98499999999999999</v>
      </c>
      <c r="AD2040" s="1">
        <f t="shared" si="31"/>
        <v>1110.405</v>
      </c>
    </row>
    <row r="2041" spans="1:30" x14ac:dyDescent="0.3">
      <c r="A2041" s="65">
        <v>2040</v>
      </c>
      <c r="B2041" s="66" t="s">
        <v>323</v>
      </c>
      <c r="C2041" s="69" t="s">
        <v>158</v>
      </c>
      <c r="D2041" s="71"/>
      <c r="E2041" s="71">
        <v>704</v>
      </c>
      <c r="F2041" s="71">
        <v>2040</v>
      </c>
      <c r="G2041" s="72">
        <v>3257.3989999999999</v>
      </c>
      <c r="H2041" s="72">
        <v>3268.4540000000002</v>
      </c>
      <c r="I2041" s="72">
        <v>3493.1439999999998</v>
      </c>
      <c r="J2041" s="72">
        <v>3825.25</v>
      </c>
      <c r="K2041" s="72">
        <v>3902.0839999999998</v>
      </c>
      <c r="L2041" s="72">
        <v>3934.9259999999999</v>
      </c>
      <c r="M2041" s="72">
        <v>3609.4690000000001</v>
      </c>
      <c r="N2041" s="72">
        <v>3224.5410000000002</v>
      </c>
      <c r="O2041" s="72">
        <v>3367.1309999999999</v>
      </c>
      <c r="P2041" s="72">
        <v>4205.6769999999997</v>
      </c>
      <c r="Q2041" s="72">
        <v>4045.7260000000001</v>
      </c>
      <c r="R2041" s="72">
        <v>3575.857</v>
      </c>
      <c r="S2041" s="72">
        <v>3061.9430000000002</v>
      </c>
      <c r="T2041" s="72">
        <v>2641.5590000000002</v>
      </c>
      <c r="U2041" s="72">
        <v>2120.7939999999999</v>
      </c>
      <c r="V2041" s="72">
        <v>1591.6089999999999</v>
      </c>
      <c r="W2041" s="72">
        <v>1002.6660000000001</v>
      </c>
      <c r="X2041" s="72">
        <v>464.54500000000002</v>
      </c>
      <c r="Y2041" s="72">
        <v>136.477</v>
      </c>
      <c r="Z2041" s="72">
        <v>40.427999999999997</v>
      </c>
      <c r="AA2041" s="72">
        <v>11.311</v>
      </c>
      <c r="AB2041" s="4">
        <v>1.121</v>
      </c>
      <c r="AD2041" s="1">
        <f t="shared" si="31"/>
        <v>1656.548</v>
      </c>
    </row>
    <row r="2042" spans="1:30" x14ac:dyDescent="0.3">
      <c r="A2042" s="65">
        <v>2041</v>
      </c>
      <c r="B2042" s="66" t="s">
        <v>323</v>
      </c>
      <c r="C2042" s="69" t="s">
        <v>158</v>
      </c>
      <c r="D2042" s="71"/>
      <c r="E2042" s="71">
        <v>704</v>
      </c>
      <c r="F2042" s="71">
        <v>2045</v>
      </c>
      <c r="G2042" s="72">
        <v>3336.154</v>
      </c>
      <c r="H2042" s="72">
        <v>3243.3780000000002</v>
      </c>
      <c r="I2042" s="72">
        <v>3255.5250000000001</v>
      </c>
      <c r="J2042" s="72">
        <v>3479.7469999999998</v>
      </c>
      <c r="K2042" s="72">
        <v>3790.6439999999998</v>
      </c>
      <c r="L2042" s="72">
        <v>3853.1750000000002</v>
      </c>
      <c r="M2042" s="72">
        <v>3892.895</v>
      </c>
      <c r="N2042" s="72">
        <v>3576.5129999999999</v>
      </c>
      <c r="O2042" s="72">
        <v>3194.875</v>
      </c>
      <c r="P2042" s="72">
        <v>3324.62</v>
      </c>
      <c r="Q2042" s="72">
        <v>4121.607</v>
      </c>
      <c r="R2042" s="72">
        <v>3917.7649999999999</v>
      </c>
      <c r="S2042" s="72">
        <v>3417.424</v>
      </c>
      <c r="T2042" s="72">
        <v>2859.81</v>
      </c>
      <c r="U2042" s="72">
        <v>2372.625</v>
      </c>
      <c r="V2042" s="72">
        <v>1801.008</v>
      </c>
      <c r="W2042" s="72">
        <v>1235.2339999999999</v>
      </c>
      <c r="X2042" s="72">
        <v>675.78599999999994</v>
      </c>
      <c r="Y2042" s="72">
        <v>253.60400000000001</v>
      </c>
      <c r="Z2042" s="72">
        <v>55.354999999999997</v>
      </c>
      <c r="AA2042" s="72">
        <v>12.361000000000001</v>
      </c>
      <c r="AB2042" s="4">
        <v>1.212</v>
      </c>
      <c r="AD2042" s="1">
        <f t="shared" si="31"/>
        <v>2233.5519999999997</v>
      </c>
    </row>
    <row r="2043" spans="1:30" x14ac:dyDescent="0.3">
      <c r="A2043" s="65">
        <v>2042</v>
      </c>
      <c r="B2043" s="66" t="s">
        <v>323</v>
      </c>
      <c r="C2043" s="69" t="s">
        <v>158</v>
      </c>
      <c r="D2043" s="71"/>
      <c r="E2043" s="71">
        <v>704</v>
      </c>
      <c r="F2043" s="71">
        <v>2050</v>
      </c>
      <c r="G2043" s="72">
        <v>3370.0929999999998</v>
      </c>
      <c r="H2043" s="72">
        <v>3322.6469999999999</v>
      </c>
      <c r="I2043" s="72">
        <v>3230.9679999999998</v>
      </c>
      <c r="J2043" s="72">
        <v>3243.288</v>
      </c>
      <c r="K2043" s="72">
        <v>3447.7649999999999</v>
      </c>
      <c r="L2043" s="72">
        <v>3744.3490000000002</v>
      </c>
      <c r="M2043" s="72">
        <v>3814.2310000000002</v>
      </c>
      <c r="N2043" s="72">
        <v>3860.6950000000002</v>
      </c>
      <c r="O2043" s="72">
        <v>3546.86</v>
      </c>
      <c r="P2043" s="72">
        <v>3159.201</v>
      </c>
      <c r="Q2043" s="72">
        <v>3265.32</v>
      </c>
      <c r="R2043" s="72">
        <v>4003.605</v>
      </c>
      <c r="S2043" s="72">
        <v>3760.4879999999998</v>
      </c>
      <c r="T2043" s="72">
        <v>3211.864</v>
      </c>
      <c r="U2043" s="72">
        <v>2592.4279999999999</v>
      </c>
      <c r="V2043" s="72">
        <v>2040.2739999999999</v>
      </c>
      <c r="W2043" s="72">
        <v>1420.7950000000001</v>
      </c>
      <c r="X2043" s="72">
        <v>849.34100000000001</v>
      </c>
      <c r="Y2043" s="72">
        <v>377.16300000000001</v>
      </c>
      <c r="Z2043" s="72">
        <v>105.03400000000001</v>
      </c>
      <c r="AA2043" s="72">
        <v>16.306999999999999</v>
      </c>
      <c r="AB2043" s="4">
        <v>1.601</v>
      </c>
      <c r="AD2043" s="1">
        <f t="shared" si="31"/>
        <v>2770.241</v>
      </c>
    </row>
    <row r="2044" spans="1:30" x14ac:dyDescent="0.3">
      <c r="A2044" s="65">
        <v>2043</v>
      </c>
      <c r="B2044" s="66" t="s">
        <v>323</v>
      </c>
      <c r="C2044" s="69" t="s">
        <v>158</v>
      </c>
      <c r="D2044" s="71"/>
      <c r="E2044" s="71">
        <v>704</v>
      </c>
      <c r="F2044" s="71">
        <v>2055</v>
      </c>
      <c r="G2044" s="72">
        <v>3309.3620000000001</v>
      </c>
      <c r="H2044" s="72">
        <v>3357.4009999999998</v>
      </c>
      <c r="I2044" s="72">
        <v>3310.93</v>
      </c>
      <c r="J2044" s="72">
        <v>3219.576</v>
      </c>
      <c r="K2044" s="72">
        <v>3214.0320000000002</v>
      </c>
      <c r="L2044" s="72">
        <v>3405.9520000000002</v>
      </c>
      <c r="M2044" s="72">
        <v>3708.7829999999999</v>
      </c>
      <c r="N2044" s="72">
        <v>3785.14</v>
      </c>
      <c r="O2044" s="72">
        <v>3831.393</v>
      </c>
      <c r="P2044" s="72">
        <v>3510.473</v>
      </c>
      <c r="Q2044" s="72">
        <v>3107.9079999999999</v>
      </c>
      <c r="R2044" s="72">
        <v>3178.9290000000001</v>
      </c>
      <c r="S2044" s="72">
        <v>3856.123</v>
      </c>
      <c r="T2044" s="72">
        <v>3551.9929999999999</v>
      </c>
      <c r="U2044" s="72">
        <v>2933.252</v>
      </c>
      <c r="V2044" s="72">
        <v>2251.6849999999999</v>
      </c>
      <c r="W2044" s="72">
        <v>1630.7670000000001</v>
      </c>
      <c r="X2044" s="72">
        <v>992.78200000000004</v>
      </c>
      <c r="Y2044" s="72">
        <v>482.536</v>
      </c>
      <c r="Z2044" s="72">
        <v>158.82</v>
      </c>
      <c r="AA2044" s="72">
        <v>29.393999999999998</v>
      </c>
      <c r="AB2044" s="4">
        <v>2.2839999999999998</v>
      </c>
      <c r="AD2044" s="1">
        <f t="shared" si="31"/>
        <v>3296.5830000000001</v>
      </c>
    </row>
    <row r="2045" spans="1:30" x14ac:dyDescent="0.3">
      <c r="A2045" s="65">
        <v>2044</v>
      </c>
      <c r="B2045" s="66" t="s">
        <v>323</v>
      </c>
      <c r="C2045" s="69" t="s">
        <v>158</v>
      </c>
      <c r="D2045" s="71"/>
      <c r="E2045" s="71">
        <v>704</v>
      </c>
      <c r="F2045" s="71">
        <v>2060</v>
      </c>
      <c r="G2045" s="72">
        <v>3175.1640000000002</v>
      </c>
      <c r="H2045" s="72">
        <v>3297.6039999999998</v>
      </c>
      <c r="I2045" s="72">
        <v>3346.3049999999998</v>
      </c>
      <c r="J2045" s="72">
        <v>3300.087</v>
      </c>
      <c r="K2045" s="72">
        <v>3192.0610000000001</v>
      </c>
      <c r="L2045" s="72">
        <v>3175.616</v>
      </c>
      <c r="M2045" s="72">
        <v>3374.3679999999999</v>
      </c>
      <c r="N2045" s="72">
        <v>3682.3420000000001</v>
      </c>
      <c r="O2045" s="72">
        <v>3758.627</v>
      </c>
      <c r="P2045" s="72">
        <v>3794.84</v>
      </c>
      <c r="Q2045" s="72">
        <v>3457.5279999999998</v>
      </c>
      <c r="R2045" s="72">
        <v>3031.5729999999999</v>
      </c>
      <c r="S2045" s="72">
        <v>3069.2330000000002</v>
      </c>
      <c r="T2045" s="72">
        <v>3656.9789999999998</v>
      </c>
      <c r="U2045" s="72">
        <v>3263.7820000000002</v>
      </c>
      <c r="V2045" s="72">
        <v>2569.2359999999999</v>
      </c>
      <c r="W2045" s="72">
        <v>1820.0740000000001</v>
      </c>
      <c r="X2045" s="72">
        <v>1155.702</v>
      </c>
      <c r="Y2045" s="72">
        <v>573.15300000000002</v>
      </c>
      <c r="Z2045" s="72">
        <v>206.36099999999999</v>
      </c>
      <c r="AA2045" s="72">
        <v>45.933999999999997</v>
      </c>
      <c r="AB2045" s="4">
        <v>3.3839999999999999</v>
      </c>
      <c r="AD2045" s="1">
        <f t="shared" si="31"/>
        <v>3804.6080000000002</v>
      </c>
    </row>
    <row r="2046" spans="1:30" x14ac:dyDescent="0.3">
      <c r="A2046" s="65">
        <v>2045</v>
      </c>
      <c r="B2046" s="66" t="s">
        <v>323</v>
      </c>
      <c r="C2046" s="69" t="s">
        <v>158</v>
      </c>
      <c r="D2046" s="71"/>
      <c r="E2046" s="71">
        <v>704</v>
      </c>
      <c r="F2046" s="71">
        <v>2065</v>
      </c>
      <c r="G2046" s="72">
        <v>3039.652</v>
      </c>
      <c r="H2046" s="72">
        <v>3164.3789999999999</v>
      </c>
      <c r="I2046" s="72">
        <v>3287.2240000000002</v>
      </c>
      <c r="J2046" s="72">
        <v>3336.06</v>
      </c>
      <c r="K2046" s="72">
        <v>3273.913</v>
      </c>
      <c r="L2046" s="72">
        <v>3155.9720000000002</v>
      </c>
      <c r="M2046" s="72">
        <v>3147.1080000000002</v>
      </c>
      <c r="N2046" s="72">
        <v>3351.5520000000001</v>
      </c>
      <c r="O2046" s="72">
        <v>3658.4630000000002</v>
      </c>
      <c r="P2046" s="72">
        <v>3725.4470000000001</v>
      </c>
      <c r="Q2046" s="72">
        <v>3741.4859999999999</v>
      </c>
      <c r="R2046" s="72">
        <v>3378.893</v>
      </c>
      <c r="S2046" s="72">
        <v>2933.8530000000001</v>
      </c>
      <c r="T2046" s="72">
        <v>2920.1979999999999</v>
      </c>
      <c r="U2046" s="72">
        <v>3377.8409999999999</v>
      </c>
      <c r="V2046" s="72">
        <v>2879.64</v>
      </c>
      <c r="W2046" s="72">
        <v>2097.0949999999998</v>
      </c>
      <c r="X2046" s="72">
        <v>1305.866</v>
      </c>
      <c r="Y2046" s="72">
        <v>676.68700000000001</v>
      </c>
      <c r="Z2046" s="72">
        <v>248.489</v>
      </c>
      <c r="AA2046" s="72">
        <v>61.991</v>
      </c>
      <c r="AB2046" s="4" t="s">
        <v>291</v>
      </c>
      <c r="AD2046" s="1">
        <f t="shared" si="31"/>
        <v>4390.1279999999997</v>
      </c>
    </row>
    <row r="2047" spans="1:30" x14ac:dyDescent="0.3">
      <c r="A2047" s="65">
        <v>2046</v>
      </c>
      <c r="B2047" s="66" t="s">
        <v>323</v>
      </c>
      <c r="C2047" s="69" t="s">
        <v>158</v>
      </c>
      <c r="D2047" s="71"/>
      <c r="E2047" s="71">
        <v>704</v>
      </c>
      <c r="F2047" s="71">
        <v>2070</v>
      </c>
      <c r="G2047" s="72">
        <v>2972.5509999999999</v>
      </c>
      <c r="H2047" s="72">
        <v>3029.78</v>
      </c>
      <c r="I2047" s="72">
        <v>3154.7429999999999</v>
      </c>
      <c r="J2047" s="72">
        <v>3277.645</v>
      </c>
      <c r="K2047" s="72">
        <v>3311.3110000000001</v>
      </c>
      <c r="L2047" s="72">
        <v>3239.6550000000002</v>
      </c>
      <c r="M2047" s="72">
        <v>3129.3119999999999</v>
      </c>
      <c r="N2047" s="72">
        <v>3126.991</v>
      </c>
      <c r="O2047" s="72">
        <v>3331.5410000000002</v>
      </c>
      <c r="P2047" s="72">
        <v>3628.5749999999998</v>
      </c>
      <c r="Q2047" s="72">
        <v>3676.7130000000002</v>
      </c>
      <c r="R2047" s="72">
        <v>3662.5329999999999</v>
      </c>
      <c r="S2047" s="72">
        <v>3277.7240000000002</v>
      </c>
      <c r="T2047" s="72">
        <v>2800.1460000000002</v>
      </c>
      <c r="U2047" s="72">
        <v>2709.5709999999999</v>
      </c>
      <c r="V2047" s="72">
        <v>3000.1030000000001</v>
      </c>
      <c r="W2047" s="72">
        <v>2371.7539999999999</v>
      </c>
      <c r="X2047" s="72">
        <v>1522.1410000000001</v>
      </c>
      <c r="Y2047" s="72">
        <v>774.99199999999996</v>
      </c>
      <c r="Z2047" s="72">
        <v>297.35500000000002</v>
      </c>
      <c r="AA2047" s="72">
        <v>76.852999999999994</v>
      </c>
      <c r="AB2047" s="4" t="s">
        <v>291</v>
      </c>
      <c r="AD2047" s="1">
        <f t="shared" si="31"/>
        <v>5043.0950000000003</v>
      </c>
    </row>
    <row r="2048" spans="1:30" x14ac:dyDescent="0.3">
      <c r="A2048" s="65">
        <v>2047</v>
      </c>
      <c r="B2048" s="66" t="s">
        <v>323</v>
      </c>
      <c r="C2048" s="69" t="s">
        <v>158</v>
      </c>
      <c r="D2048" s="71"/>
      <c r="E2048" s="71">
        <v>704</v>
      </c>
      <c r="F2048" s="71">
        <v>2075</v>
      </c>
      <c r="G2048" s="72">
        <v>2972.0419999999999</v>
      </c>
      <c r="H2048" s="72">
        <v>2963.4270000000001</v>
      </c>
      <c r="I2048" s="72">
        <v>3020.84</v>
      </c>
      <c r="J2048" s="72">
        <v>3145.913</v>
      </c>
      <c r="K2048" s="72">
        <v>3254.4989999999998</v>
      </c>
      <c r="L2048" s="72">
        <v>3279.0140000000001</v>
      </c>
      <c r="M2048" s="72">
        <v>3214.3319999999999</v>
      </c>
      <c r="N2048" s="72">
        <v>3110.5749999999998</v>
      </c>
      <c r="O2048" s="72">
        <v>3109.7370000000001</v>
      </c>
      <c r="P2048" s="72">
        <v>3306.4810000000002</v>
      </c>
      <c r="Q2048" s="72">
        <v>3584.3789999999999</v>
      </c>
      <c r="R2048" s="72">
        <v>3604.31</v>
      </c>
      <c r="S2048" s="72">
        <v>3560.4110000000001</v>
      </c>
      <c r="T2048" s="72">
        <v>3137.7339999999999</v>
      </c>
      <c r="U2048" s="72">
        <v>2609.377</v>
      </c>
      <c r="V2048" s="72">
        <v>2420.9859999999999</v>
      </c>
      <c r="W2048" s="72">
        <v>2491.5909999999999</v>
      </c>
      <c r="X2048" s="72">
        <v>1740.193</v>
      </c>
      <c r="Y2048" s="72">
        <v>914.98900000000003</v>
      </c>
      <c r="Z2048" s="72">
        <v>345.02499999999998</v>
      </c>
      <c r="AA2048" s="72">
        <v>93.343000000000004</v>
      </c>
      <c r="AB2048" s="4" t="s">
        <v>291</v>
      </c>
      <c r="AD2048" s="1">
        <f t="shared" si="31"/>
        <v>5585.1409999999987</v>
      </c>
    </row>
    <row r="2049" spans="1:30" x14ac:dyDescent="0.3">
      <c r="A2049" s="65">
        <v>2048</v>
      </c>
      <c r="B2049" s="66" t="s">
        <v>323</v>
      </c>
      <c r="C2049" s="69" t="s">
        <v>158</v>
      </c>
      <c r="D2049" s="71"/>
      <c r="E2049" s="71">
        <v>704</v>
      </c>
      <c r="F2049" s="71">
        <v>2080</v>
      </c>
      <c r="G2049" s="72">
        <v>2976.5250000000001</v>
      </c>
      <c r="H2049" s="72">
        <v>2963.5369999999998</v>
      </c>
      <c r="I2049" s="72">
        <v>2955.1170000000002</v>
      </c>
      <c r="J2049" s="72">
        <v>3012.7109999999998</v>
      </c>
      <c r="K2049" s="72">
        <v>3124.5619999999999</v>
      </c>
      <c r="L2049" s="72">
        <v>3224.4929999999999</v>
      </c>
      <c r="M2049" s="72">
        <v>3255.2179999999998</v>
      </c>
      <c r="N2049" s="72">
        <v>3196.462</v>
      </c>
      <c r="O2049" s="72">
        <v>3094.614</v>
      </c>
      <c r="P2049" s="72">
        <v>3088.2139999999999</v>
      </c>
      <c r="Q2049" s="72">
        <v>3269.127</v>
      </c>
      <c r="R2049" s="72">
        <v>3518.616</v>
      </c>
      <c r="S2049" s="72">
        <v>3510.509</v>
      </c>
      <c r="T2049" s="72">
        <v>3418.0659999999998</v>
      </c>
      <c r="U2049" s="72">
        <v>2936.5</v>
      </c>
      <c r="V2049" s="72">
        <v>2345.136</v>
      </c>
      <c r="W2049" s="72">
        <v>2027.0139999999999</v>
      </c>
      <c r="X2049" s="72">
        <v>1847.8320000000001</v>
      </c>
      <c r="Y2049" s="72">
        <v>1059.7940000000001</v>
      </c>
      <c r="Z2049" s="72">
        <v>413.065</v>
      </c>
      <c r="AA2049" s="72">
        <v>110.364</v>
      </c>
      <c r="AB2049" s="4" t="s">
        <v>291</v>
      </c>
      <c r="AD2049" s="1">
        <f t="shared" si="31"/>
        <v>5458.0689999999995</v>
      </c>
    </row>
    <row r="2050" spans="1:30" x14ac:dyDescent="0.3">
      <c r="A2050" s="65">
        <v>2049</v>
      </c>
      <c r="B2050" s="66" t="s">
        <v>323</v>
      </c>
      <c r="C2050" s="69" t="s">
        <v>158</v>
      </c>
      <c r="D2050" s="71"/>
      <c r="E2050" s="71">
        <v>704</v>
      </c>
      <c r="F2050" s="71">
        <v>2085</v>
      </c>
      <c r="G2050" s="72">
        <v>2941.8560000000002</v>
      </c>
      <c r="H2050" s="72">
        <v>2968.596</v>
      </c>
      <c r="I2050" s="72">
        <v>2955.7669999999998</v>
      </c>
      <c r="J2050" s="72">
        <v>2947.5949999999998</v>
      </c>
      <c r="K2050" s="72">
        <v>2993.0610000000001</v>
      </c>
      <c r="L2050" s="72">
        <v>3096.9830000000002</v>
      </c>
      <c r="M2050" s="72">
        <v>3202.4920000000002</v>
      </c>
      <c r="N2050" s="72">
        <v>3238.3609999999999</v>
      </c>
      <c r="O2050" s="72">
        <v>3181.1309999999999</v>
      </c>
      <c r="P2050" s="72">
        <v>3074.6979999999999</v>
      </c>
      <c r="Q2050" s="72">
        <v>3055.817</v>
      </c>
      <c r="R2050" s="72">
        <v>3212.9929999999999</v>
      </c>
      <c r="S2050" s="72">
        <v>3433</v>
      </c>
      <c r="T2050" s="72">
        <v>3378.6979999999999</v>
      </c>
      <c r="U2050" s="72">
        <v>3211.2750000000001</v>
      </c>
      <c r="V2050" s="72">
        <v>2653.5030000000002</v>
      </c>
      <c r="W2050" s="72">
        <v>1978.3309999999999</v>
      </c>
      <c r="X2050" s="72">
        <v>1518.4659999999999</v>
      </c>
      <c r="Y2050" s="72">
        <v>1139.4090000000001</v>
      </c>
      <c r="Z2050" s="72">
        <v>484.952</v>
      </c>
      <c r="AA2050" s="72">
        <v>133.066</v>
      </c>
      <c r="AB2050" s="4" t="s">
        <v>291</v>
      </c>
      <c r="AD2050" s="1">
        <f t="shared" si="31"/>
        <v>5254.2240000000002</v>
      </c>
    </row>
    <row r="2051" spans="1:30" x14ac:dyDescent="0.3">
      <c r="A2051" s="65">
        <v>2050</v>
      </c>
      <c r="B2051" s="66" t="s">
        <v>323</v>
      </c>
      <c r="C2051" s="69" t="s">
        <v>158</v>
      </c>
      <c r="D2051" s="71"/>
      <c r="E2051" s="71">
        <v>704</v>
      </c>
      <c r="F2051" s="71">
        <v>2090</v>
      </c>
      <c r="G2051" s="72">
        <v>2864.4789999999998</v>
      </c>
      <c r="H2051" s="72">
        <v>2934.5520000000001</v>
      </c>
      <c r="I2051" s="72">
        <v>2961.3969999999999</v>
      </c>
      <c r="J2051" s="72">
        <v>2948.7660000000001</v>
      </c>
      <c r="K2051" s="72">
        <v>2929.46</v>
      </c>
      <c r="L2051" s="72">
        <v>2967.8620000000001</v>
      </c>
      <c r="M2051" s="72">
        <v>3077.0349999999999</v>
      </c>
      <c r="N2051" s="72">
        <v>3187.0459999999998</v>
      </c>
      <c r="O2051" s="72">
        <v>3223.92</v>
      </c>
      <c r="P2051" s="72">
        <v>3162.1149999999998</v>
      </c>
      <c r="Q2051" s="72">
        <v>3044.7579999999998</v>
      </c>
      <c r="R2051" s="72">
        <v>3007.0129999999999</v>
      </c>
      <c r="S2051" s="72">
        <v>3140.0419999999999</v>
      </c>
      <c r="T2051" s="72">
        <v>3312.4349999999999</v>
      </c>
      <c r="U2051" s="72">
        <v>3186.4290000000001</v>
      </c>
      <c r="V2051" s="72">
        <v>2917.7820000000002</v>
      </c>
      <c r="W2051" s="72">
        <v>2255.8879999999999</v>
      </c>
      <c r="X2051" s="72">
        <v>1497.7860000000001</v>
      </c>
      <c r="Y2051" s="72">
        <v>949.08799999999997</v>
      </c>
      <c r="Z2051" s="72">
        <v>529.56500000000005</v>
      </c>
      <c r="AA2051" s="72">
        <v>159.035</v>
      </c>
      <c r="AB2051" s="4" t="s">
        <v>291</v>
      </c>
      <c r="AD2051" s="1">
        <f t="shared" ref="AD2051:AD2114" si="32">SUM(W2051:AB2051)</f>
        <v>5391.3619999999992</v>
      </c>
    </row>
    <row r="2052" spans="1:30" x14ac:dyDescent="0.3">
      <c r="A2052" s="65">
        <v>2051</v>
      </c>
      <c r="B2052" s="66" t="s">
        <v>323</v>
      </c>
      <c r="C2052" s="69" t="s">
        <v>158</v>
      </c>
      <c r="D2052" s="71"/>
      <c r="E2052" s="71">
        <v>704</v>
      </c>
      <c r="F2052" s="71">
        <v>2095</v>
      </c>
      <c r="G2052" s="72">
        <v>2778.4059999999999</v>
      </c>
      <c r="H2052" s="72">
        <v>2857.7860000000001</v>
      </c>
      <c r="I2052" s="72">
        <v>2927.9180000000001</v>
      </c>
      <c r="J2052" s="72">
        <v>2954.886</v>
      </c>
      <c r="K2052" s="72">
        <v>2932.0050000000001</v>
      </c>
      <c r="L2052" s="72">
        <v>2906.35</v>
      </c>
      <c r="M2052" s="72">
        <v>2949.8130000000001</v>
      </c>
      <c r="N2052" s="72">
        <v>3063.2049999999999</v>
      </c>
      <c r="O2052" s="72">
        <v>3173.893</v>
      </c>
      <c r="P2052" s="72">
        <v>3206.011</v>
      </c>
      <c r="Q2052" s="72">
        <v>3133.5360000000001</v>
      </c>
      <c r="R2052" s="72">
        <v>2999.6750000000002</v>
      </c>
      <c r="S2052" s="72">
        <v>2943.3719999999998</v>
      </c>
      <c r="T2052" s="72">
        <v>3036.7919999999999</v>
      </c>
      <c r="U2052" s="72">
        <v>3135.13</v>
      </c>
      <c r="V2052" s="72">
        <v>2910.1460000000002</v>
      </c>
      <c r="W2052" s="72">
        <v>2498.991</v>
      </c>
      <c r="X2052" s="72">
        <v>1725.548</v>
      </c>
      <c r="Y2052" s="72">
        <v>948.78800000000001</v>
      </c>
      <c r="Z2052" s="72">
        <v>448.14100000000002</v>
      </c>
      <c r="AA2052" s="72">
        <v>179.54499999999999</v>
      </c>
      <c r="AB2052" s="4" t="s">
        <v>291</v>
      </c>
      <c r="AD2052" s="1">
        <f t="shared" si="32"/>
        <v>5801.012999999999</v>
      </c>
    </row>
    <row r="2053" spans="1:30" x14ac:dyDescent="0.3">
      <c r="A2053" s="65">
        <v>2052</v>
      </c>
      <c r="B2053" s="66" t="s">
        <v>323</v>
      </c>
      <c r="C2053" s="69" t="s">
        <v>158</v>
      </c>
      <c r="D2053" s="71"/>
      <c r="E2053" s="71">
        <v>704</v>
      </c>
      <c r="F2053" s="71">
        <v>2100</v>
      </c>
      <c r="G2053" s="72">
        <v>2716.8789999999999</v>
      </c>
      <c r="H2053" s="72">
        <v>2772.346</v>
      </c>
      <c r="I2053" s="72">
        <v>2851.741</v>
      </c>
      <c r="J2053" s="72">
        <v>2921.9319999999998</v>
      </c>
      <c r="K2053" s="72">
        <v>2939.4259999999999</v>
      </c>
      <c r="L2053" s="72">
        <v>2910.76</v>
      </c>
      <c r="M2053" s="72">
        <v>2889.9160000000002</v>
      </c>
      <c r="N2053" s="72">
        <v>2937.444</v>
      </c>
      <c r="O2053" s="72">
        <v>3051.5189999999998</v>
      </c>
      <c r="P2053" s="72">
        <v>3157.5740000000001</v>
      </c>
      <c r="Q2053" s="72">
        <v>3179.107</v>
      </c>
      <c r="R2053" s="72">
        <v>3090.6660000000002</v>
      </c>
      <c r="S2053" s="72">
        <v>2940.78</v>
      </c>
      <c r="T2053" s="72">
        <v>2852.9459999999999</v>
      </c>
      <c r="U2053" s="72">
        <v>2884.0639999999999</v>
      </c>
      <c r="V2053" s="72">
        <v>2877.8359999999998</v>
      </c>
      <c r="W2053" s="72">
        <v>2511.0509999999999</v>
      </c>
      <c r="X2053" s="72">
        <v>1931.9190000000001</v>
      </c>
      <c r="Y2053" s="72">
        <v>1108.82</v>
      </c>
      <c r="Z2053" s="72">
        <v>455.99799999999999</v>
      </c>
      <c r="AA2053" s="72">
        <v>166.35499999999999</v>
      </c>
      <c r="AB2053" s="4" t="s">
        <v>291</v>
      </c>
      <c r="AD2053" s="1">
        <f t="shared" si="32"/>
        <v>6174.1429999999991</v>
      </c>
    </row>
    <row r="2054" spans="1:30" x14ac:dyDescent="0.3">
      <c r="A2054" s="65">
        <v>2053</v>
      </c>
      <c r="B2054" s="66" t="s">
        <v>323</v>
      </c>
      <c r="C2054" s="70" t="s">
        <v>159</v>
      </c>
      <c r="D2054" s="71"/>
      <c r="E2054" s="71">
        <v>922</v>
      </c>
      <c r="F2054" s="71">
        <v>2015</v>
      </c>
      <c r="G2054" s="72">
        <v>14125.672</v>
      </c>
      <c r="H2054" s="72">
        <v>13153.106</v>
      </c>
      <c r="I2054" s="72">
        <v>12222.562</v>
      </c>
      <c r="J2054" s="72">
        <v>11669.919</v>
      </c>
      <c r="K2054" s="72">
        <v>11550.278</v>
      </c>
      <c r="L2054" s="72">
        <v>12245.793</v>
      </c>
      <c r="M2054" s="72">
        <v>11976.169</v>
      </c>
      <c r="N2054" s="72">
        <v>10928.870999999999</v>
      </c>
      <c r="O2054" s="72">
        <v>9343.9779999999992</v>
      </c>
      <c r="P2054" s="72">
        <v>7479.8879999999999</v>
      </c>
      <c r="Q2054" s="72">
        <v>6026.1760000000004</v>
      </c>
      <c r="R2054" s="72">
        <v>4574.018</v>
      </c>
      <c r="S2054" s="72">
        <v>3396.3069999999998</v>
      </c>
      <c r="T2054" s="72">
        <v>2293.8090000000002</v>
      </c>
      <c r="U2054" s="72">
        <v>1634.412</v>
      </c>
      <c r="V2054" s="72">
        <v>1160.7570000000001</v>
      </c>
      <c r="W2054" s="72">
        <v>640.56799999999998</v>
      </c>
      <c r="X2054" s="72">
        <v>230.6</v>
      </c>
      <c r="Y2054" s="72">
        <v>52.923000000000002</v>
      </c>
      <c r="Z2054" s="72">
        <v>7.0720000000000001</v>
      </c>
      <c r="AA2054" s="72">
        <v>0.74399999999999999</v>
      </c>
      <c r="AB2054" s="4">
        <v>1E-3</v>
      </c>
      <c r="AD2054" s="1">
        <f t="shared" si="32"/>
        <v>931.90800000000002</v>
      </c>
    </row>
    <row r="2055" spans="1:30" x14ac:dyDescent="0.3">
      <c r="A2055" s="65">
        <v>2054</v>
      </c>
      <c r="B2055" s="66" t="s">
        <v>323</v>
      </c>
      <c r="C2055" s="70" t="s">
        <v>159</v>
      </c>
      <c r="D2055" s="71"/>
      <c r="E2055" s="71">
        <v>922</v>
      </c>
      <c r="F2055" s="71">
        <v>2020</v>
      </c>
      <c r="G2055" s="72">
        <v>14105.175999999999</v>
      </c>
      <c r="H2055" s="72">
        <v>14006.304</v>
      </c>
      <c r="I2055" s="72">
        <v>13084.957</v>
      </c>
      <c r="J2055" s="72">
        <v>12094.83</v>
      </c>
      <c r="K2055" s="72">
        <v>12253.199000000001</v>
      </c>
      <c r="L2055" s="72">
        <v>13010.271000000001</v>
      </c>
      <c r="M2055" s="72">
        <v>13039.16</v>
      </c>
      <c r="N2055" s="72">
        <v>11848.424999999999</v>
      </c>
      <c r="O2055" s="72">
        <v>10570.259</v>
      </c>
      <c r="P2055" s="72">
        <v>8961.8130000000001</v>
      </c>
      <c r="Q2055" s="72">
        <v>7126.2969999999996</v>
      </c>
      <c r="R2055" s="72">
        <v>5696.9520000000002</v>
      </c>
      <c r="S2055" s="72">
        <v>4197.0829999999996</v>
      </c>
      <c r="T2055" s="72">
        <v>3018.4589999999998</v>
      </c>
      <c r="U2055" s="72">
        <v>1935.03</v>
      </c>
      <c r="V2055" s="72">
        <v>1234.865</v>
      </c>
      <c r="W2055" s="72">
        <v>730.32899999999995</v>
      </c>
      <c r="X2055" s="72">
        <v>301.25799999999998</v>
      </c>
      <c r="Y2055" s="72">
        <v>74.177999999999997</v>
      </c>
      <c r="Z2055" s="72">
        <v>11.052</v>
      </c>
      <c r="AA2055" s="72">
        <v>0.92900000000000005</v>
      </c>
      <c r="AB2055" s="4">
        <v>1E-3</v>
      </c>
      <c r="AD2055" s="1">
        <f t="shared" si="32"/>
        <v>1117.7469999999998</v>
      </c>
    </row>
    <row r="2056" spans="1:30" x14ac:dyDescent="0.3">
      <c r="A2056" s="65">
        <v>2055</v>
      </c>
      <c r="B2056" s="66" t="s">
        <v>323</v>
      </c>
      <c r="C2056" s="70" t="s">
        <v>159</v>
      </c>
      <c r="D2056" s="71"/>
      <c r="E2056" s="71">
        <v>922</v>
      </c>
      <c r="F2056" s="71">
        <v>2025</v>
      </c>
      <c r="G2056" s="72">
        <v>14315.357</v>
      </c>
      <c r="H2056" s="72">
        <v>14183.802</v>
      </c>
      <c r="I2056" s="72">
        <v>13925.370999999999</v>
      </c>
      <c r="J2056" s="72">
        <v>12933.380999999999</v>
      </c>
      <c r="K2056" s="72">
        <v>12627.092000000001</v>
      </c>
      <c r="L2056" s="72">
        <v>13470.594999999999</v>
      </c>
      <c r="M2056" s="72">
        <v>13538.103999999999</v>
      </c>
      <c r="N2056" s="72">
        <v>12635.395</v>
      </c>
      <c r="O2056" s="72">
        <v>11237.378000000001</v>
      </c>
      <c r="P2056" s="72">
        <v>9933.5830000000005</v>
      </c>
      <c r="Q2056" s="72">
        <v>8368.2379999999994</v>
      </c>
      <c r="R2056" s="72">
        <v>6690.232</v>
      </c>
      <c r="S2056" s="72">
        <v>5284.5839999999998</v>
      </c>
      <c r="T2056" s="72">
        <v>3781.7280000000001</v>
      </c>
      <c r="U2056" s="72">
        <v>2574.1439999999998</v>
      </c>
      <c r="V2056" s="72">
        <v>1489.18</v>
      </c>
      <c r="W2056" s="72">
        <v>792.87</v>
      </c>
      <c r="X2056" s="72">
        <v>356.78399999999999</v>
      </c>
      <c r="Y2056" s="72">
        <v>100.053</v>
      </c>
      <c r="Z2056" s="72">
        <v>15.866</v>
      </c>
      <c r="AA2056" s="72">
        <v>1.504</v>
      </c>
      <c r="AB2056" s="4">
        <v>1E-3</v>
      </c>
      <c r="AD2056" s="1">
        <f t="shared" si="32"/>
        <v>1267.0779999999997</v>
      </c>
    </row>
    <row r="2057" spans="1:30" x14ac:dyDescent="0.3">
      <c r="A2057" s="65">
        <v>2056</v>
      </c>
      <c r="B2057" s="66" t="s">
        <v>323</v>
      </c>
      <c r="C2057" s="70" t="s">
        <v>159</v>
      </c>
      <c r="D2057" s="71"/>
      <c r="E2057" s="71">
        <v>922</v>
      </c>
      <c r="F2057" s="71">
        <v>2030</v>
      </c>
      <c r="G2057" s="72">
        <v>14375.844999999999</v>
      </c>
      <c r="H2057" s="72">
        <v>14295.789000000001</v>
      </c>
      <c r="I2057" s="72">
        <v>14173.145</v>
      </c>
      <c r="J2057" s="72">
        <v>13837.028</v>
      </c>
      <c r="K2057" s="72">
        <v>13398.781000000001</v>
      </c>
      <c r="L2057" s="72">
        <v>13624.284</v>
      </c>
      <c r="M2057" s="72">
        <v>13874.945</v>
      </c>
      <c r="N2057" s="72">
        <v>13197.601000000001</v>
      </c>
      <c r="O2057" s="72">
        <v>12060.72</v>
      </c>
      <c r="P2057" s="72">
        <v>10652.853999999999</v>
      </c>
      <c r="Q2057" s="72">
        <v>9349.3649999999998</v>
      </c>
      <c r="R2057" s="72">
        <v>7854.6989999999996</v>
      </c>
      <c r="S2057" s="72">
        <v>6236.6379999999999</v>
      </c>
      <c r="T2057" s="72">
        <v>4777.2139999999999</v>
      </c>
      <c r="U2057" s="72">
        <v>3250.6039999999998</v>
      </c>
      <c r="V2057" s="72">
        <v>2007.6279999999999</v>
      </c>
      <c r="W2057" s="72">
        <v>984.423</v>
      </c>
      <c r="X2057" s="72">
        <v>402.63900000000001</v>
      </c>
      <c r="Y2057" s="72">
        <v>123.96</v>
      </c>
      <c r="Z2057" s="72">
        <v>21.882000000000001</v>
      </c>
      <c r="AA2057" s="72">
        <v>2.214</v>
      </c>
      <c r="AB2057" s="4">
        <v>2E-3</v>
      </c>
      <c r="AD2057" s="1">
        <f t="shared" si="32"/>
        <v>1535.12</v>
      </c>
    </row>
    <row r="2058" spans="1:30" x14ac:dyDescent="0.3">
      <c r="A2058" s="65">
        <v>2057</v>
      </c>
      <c r="B2058" s="66" t="s">
        <v>323</v>
      </c>
      <c r="C2058" s="70" t="s">
        <v>159</v>
      </c>
      <c r="D2058" s="71"/>
      <c r="E2058" s="71">
        <v>922</v>
      </c>
      <c r="F2058" s="71">
        <v>2035</v>
      </c>
      <c r="G2058" s="72">
        <v>14534.75</v>
      </c>
      <c r="H2058" s="72">
        <v>14317.550999999999</v>
      </c>
      <c r="I2058" s="72">
        <v>14245.33</v>
      </c>
      <c r="J2058" s="72">
        <v>14125.642</v>
      </c>
      <c r="K2058" s="72">
        <v>14275.434999999999</v>
      </c>
      <c r="L2058" s="72">
        <v>14282.897000000001</v>
      </c>
      <c r="M2058" s="72">
        <v>14021.662</v>
      </c>
      <c r="N2058" s="72">
        <v>13631.859</v>
      </c>
      <c r="O2058" s="72">
        <v>12711.344999999999</v>
      </c>
      <c r="P2058" s="72">
        <v>11470.227000000001</v>
      </c>
      <c r="Q2058" s="72">
        <v>10056.156999999999</v>
      </c>
      <c r="R2058" s="72">
        <v>8854.8649999999998</v>
      </c>
      <c r="S2058" s="72">
        <v>7363.61</v>
      </c>
      <c r="T2058" s="72">
        <v>5692.6059999999998</v>
      </c>
      <c r="U2058" s="72">
        <v>4148.4570000000003</v>
      </c>
      <c r="V2058" s="72">
        <v>2573.6959999999999</v>
      </c>
      <c r="W2058" s="72">
        <v>1358.3510000000001</v>
      </c>
      <c r="X2058" s="72">
        <v>521.81399999999996</v>
      </c>
      <c r="Y2058" s="72">
        <v>147.13999999999999</v>
      </c>
      <c r="Z2058" s="72">
        <v>28.434999999999999</v>
      </c>
      <c r="AA2058" s="72">
        <v>3.0960000000000001</v>
      </c>
      <c r="AB2058" s="4">
        <v>3.0000000000000001E-3</v>
      </c>
      <c r="AD2058" s="1">
        <f t="shared" si="32"/>
        <v>2058.8389999999999</v>
      </c>
    </row>
    <row r="2059" spans="1:30" x14ac:dyDescent="0.3">
      <c r="A2059" s="65">
        <v>2058</v>
      </c>
      <c r="B2059" s="66" t="s">
        <v>323</v>
      </c>
      <c r="C2059" s="70" t="s">
        <v>159</v>
      </c>
      <c r="D2059" s="71"/>
      <c r="E2059" s="71">
        <v>922</v>
      </c>
      <c r="F2059" s="71">
        <v>2040</v>
      </c>
      <c r="G2059" s="72">
        <v>14748.59</v>
      </c>
      <c r="H2059" s="72">
        <v>14491.227999999999</v>
      </c>
      <c r="I2059" s="72">
        <v>14282.183999999999</v>
      </c>
      <c r="J2059" s="72">
        <v>14177.799000000001</v>
      </c>
      <c r="K2059" s="72">
        <v>14456.995999999999</v>
      </c>
      <c r="L2059" s="72">
        <v>14982.907999999999</v>
      </c>
      <c r="M2059" s="72">
        <v>14652.048000000001</v>
      </c>
      <c r="N2059" s="72">
        <v>13889.22</v>
      </c>
      <c r="O2059" s="72">
        <v>13210.817999999999</v>
      </c>
      <c r="P2059" s="72">
        <v>12189.630999999999</v>
      </c>
      <c r="Q2059" s="72">
        <v>10906.38</v>
      </c>
      <c r="R2059" s="72">
        <v>9509.8819999999996</v>
      </c>
      <c r="S2059" s="72">
        <v>8313.1350000000002</v>
      </c>
      <c r="T2059" s="72">
        <v>6765.6689999999999</v>
      </c>
      <c r="U2059" s="72">
        <v>4992.8680000000004</v>
      </c>
      <c r="V2059" s="72">
        <v>3341.9650000000001</v>
      </c>
      <c r="W2059" s="72">
        <v>1790.704</v>
      </c>
      <c r="X2059" s="72">
        <v>741.19100000000003</v>
      </c>
      <c r="Y2059" s="72">
        <v>202.77099999999999</v>
      </c>
      <c r="Z2059" s="72">
        <v>35.814</v>
      </c>
      <c r="AA2059" s="72">
        <v>4.1859999999999999</v>
      </c>
      <c r="AB2059" s="4">
        <v>4.0000000000000001E-3</v>
      </c>
      <c r="AD2059" s="1">
        <f t="shared" si="32"/>
        <v>2774.67</v>
      </c>
    </row>
    <row r="2060" spans="1:30" x14ac:dyDescent="0.3">
      <c r="A2060" s="65">
        <v>2059</v>
      </c>
      <c r="B2060" s="66" t="s">
        <v>323</v>
      </c>
      <c r="C2060" s="70" t="s">
        <v>159</v>
      </c>
      <c r="D2060" s="71"/>
      <c r="E2060" s="71">
        <v>922</v>
      </c>
      <c r="F2060" s="71">
        <v>2045</v>
      </c>
      <c r="G2060" s="72">
        <v>14923.958000000001</v>
      </c>
      <c r="H2060" s="72">
        <v>14709.361000000001</v>
      </c>
      <c r="I2060" s="72">
        <v>14458.547</v>
      </c>
      <c r="J2060" s="72">
        <v>14217.727999999999</v>
      </c>
      <c r="K2060" s="72">
        <v>14425.924000000001</v>
      </c>
      <c r="L2060" s="72">
        <v>15048.855</v>
      </c>
      <c r="M2060" s="72">
        <v>15368.825000000001</v>
      </c>
      <c r="N2060" s="72">
        <v>14593.993</v>
      </c>
      <c r="O2060" s="72">
        <v>13528.37</v>
      </c>
      <c r="P2060" s="72">
        <v>12733.823</v>
      </c>
      <c r="Q2060" s="72">
        <v>11645.151</v>
      </c>
      <c r="R2060" s="72">
        <v>10358.448</v>
      </c>
      <c r="S2060" s="72">
        <v>8951.0730000000003</v>
      </c>
      <c r="T2060" s="72">
        <v>7669.4620000000004</v>
      </c>
      <c r="U2060" s="72">
        <v>5982.7560000000003</v>
      </c>
      <c r="V2060" s="72">
        <v>4074.7260000000001</v>
      </c>
      <c r="W2060" s="72">
        <v>2383.5100000000002</v>
      </c>
      <c r="X2060" s="72">
        <v>1012.304</v>
      </c>
      <c r="Y2060" s="72">
        <v>298.96800000000002</v>
      </c>
      <c r="Z2060" s="72">
        <v>53.313000000000002</v>
      </c>
      <c r="AA2060" s="72">
        <v>5.5490000000000004</v>
      </c>
      <c r="AB2060" s="4" t="s">
        <v>291</v>
      </c>
      <c r="AD2060" s="1">
        <f t="shared" si="32"/>
        <v>3753.6440000000002</v>
      </c>
    </row>
    <row r="2061" spans="1:30" x14ac:dyDescent="0.3">
      <c r="A2061" s="65">
        <v>2060</v>
      </c>
      <c r="B2061" s="66" t="s">
        <v>323</v>
      </c>
      <c r="C2061" s="70" t="s">
        <v>159</v>
      </c>
      <c r="D2061" s="71"/>
      <c r="E2061" s="71">
        <v>922</v>
      </c>
      <c r="F2061" s="71">
        <v>2050</v>
      </c>
      <c r="G2061" s="72">
        <v>14985.487999999999</v>
      </c>
      <c r="H2061" s="72">
        <v>14888.579</v>
      </c>
      <c r="I2061" s="72">
        <v>14678.677</v>
      </c>
      <c r="J2061" s="72">
        <v>14396.073</v>
      </c>
      <c r="K2061" s="72">
        <v>14437.093000000001</v>
      </c>
      <c r="L2061" s="72">
        <v>14962.585999999999</v>
      </c>
      <c r="M2061" s="72">
        <v>15408.975</v>
      </c>
      <c r="N2061" s="72">
        <v>15313.786</v>
      </c>
      <c r="O2061" s="72">
        <v>14251.27</v>
      </c>
      <c r="P2061" s="72">
        <v>13087.558000000001</v>
      </c>
      <c r="Q2061" s="72">
        <v>12224.843999999999</v>
      </c>
      <c r="R2061" s="72">
        <v>11118.757</v>
      </c>
      <c r="S2061" s="72">
        <v>9796.4419999999991</v>
      </c>
      <c r="T2061" s="72">
        <v>8292.9490000000005</v>
      </c>
      <c r="U2061" s="72">
        <v>6824.5720000000001</v>
      </c>
      <c r="V2061" s="72">
        <v>4945.21</v>
      </c>
      <c r="W2061" s="72">
        <v>2963.8389999999999</v>
      </c>
      <c r="X2061" s="72">
        <v>1395.7909999999999</v>
      </c>
      <c r="Y2061" s="72">
        <v>426.71199999999999</v>
      </c>
      <c r="Z2061" s="72">
        <v>81.504999999999995</v>
      </c>
      <c r="AA2061" s="72">
        <v>8.6780000000000008</v>
      </c>
      <c r="AB2061" s="4" t="s">
        <v>291</v>
      </c>
      <c r="AD2061" s="1">
        <f t="shared" si="32"/>
        <v>4876.5250000000005</v>
      </c>
    </row>
    <row r="2062" spans="1:30" x14ac:dyDescent="0.3">
      <c r="A2062" s="65">
        <v>2061</v>
      </c>
      <c r="B2062" s="66" t="s">
        <v>323</v>
      </c>
      <c r="C2062" s="70" t="s">
        <v>159</v>
      </c>
      <c r="D2062" s="71"/>
      <c r="E2062" s="71">
        <v>922</v>
      </c>
      <c r="F2062" s="71">
        <v>2055</v>
      </c>
      <c r="G2062" s="72">
        <v>14930.7</v>
      </c>
      <c r="H2062" s="72">
        <v>14953.86</v>
      </c>
      <c r="I2062" s="72">
        <v>14860.289000000001</v>
      </c>
      <c r="J2062" s="72">
        <v>14619.968999999999</v>
      </c>
      <c r="K2062" s="72">
        <v>14605.177</v>
      </c>
      <c r="L2062" s="72">
        <v>14948.134</v>
      </c>
      <c r="M2062" s="72">
        <v>15306.064</v>
      </c>
      <c r="N2062" s="72">
        <v>15357.249</v>
      </c>
      <c r="O2062" s="72">
        <v>14983.147999999999</v>
      </c>
      <c r="P2062" s="72">
        <v>13824.405000000001</v>
      </c>
      <c r="Q2062" s="72">
        <v>12598.218000000001</v>
      </c>
      <c r="R2062" s="72">
        <v>11713.333000000001</v>
      </c>
      <c r="S2062" s="72">
        <v>10551.125</v>
      </c>
      <c r="T2062" s="72">
        <v>9109.3860000000004</v>
      </c>
      <c r="U2062" s="72">
        <v>7424.2740000000003</v>
      </c>
      <c r="V2062" s="72">
        <v>5698.6989999999996</v>
      </c>
      <c r="W2062" s="72">
        <v>3667.3710000000001</v>
      </c>
      <c r="X2062" s="72">
        <v>1784.492</v>
      </c>
      <c r="Y2062" s="72">
        <v>615.69100000000003</v>
      </c>
      <c r="Z2062" s="72">
        <v>121.43300000000001</v>
      </c>
      <c r="AA2062" s="72">
        <v>13.586</v>
      </c>
      <c r="AB2062" s="4" t="s">
        <v>291</v>
      </c>
      <c r="AD2062" s="1">
        <f t="shared" si="32"/>
        <v>6202.5730000000003</v>
      </c>
    </row>
    <row r="2063" spans="1:30" x14ac:dyDescent="0.3">
      <c r="A2063" s="65">
        <v>2062</v>
      </c>
      <c r="B2063" s="66" t="s">
        <v>323</v>
      </c>
      <c r="C2063" s="70" t="s">
        <v>159</v>
      </c>
      <c r="D2063" s="71"/>
      <c r="E2063" s="71">
        <v>922</v>
      </c>
      <c r="F2063" s="71">
        <v>2060</v>
      </c>
      <c r="G2063" s="72">
        <v>14821.769</v>
      </c>
      <c r="H2063" s="72">
        <v>14902.656000000001</v>
      </c>
      <c r="I2063" s="72">
        <v>14927.972</v>
      </c>
      <c r="J2063" s="72">
        <v>14805.249</v>
      </c>
      <c r="K2063" s="72">
        <v>14818.47</v>
      </c>
      <c r="L2063" s="72">
        <v>15089.707</v>
      </c>
      <c r="M2063" s="72">
        <v>15274.411</v>
      </c>
      <c r="N2063" s="72">
        <v>15258.143</v>
      </c>
      <c r="O2063" s="72">
        <v>15043.722</v>
      </c>
      <c r="P2063" s="72">
        <v>14569.835999999999</v>
      </c>
      <c r="Q2063" s="72">
        <v>13346.356</v>
      </c>
      <c r="R2063" s="72">
        <v>12101.865</v>
      </c>
      <c r="S2063" s="72">
        <v>11156.518</v>
      </c>
      <c r="T2063" s="72">
        <v>9846.3850000000002</v>
      </c>
      <c r="U2063" s="72">
        <v>8193.1689999999999</v>
      </c>
      <c r="V2063" s="72">
        <v>6254.4589999999998</v>
      </c>
      <c r="W2063" s="72">
        <v>4287.6530000000002</v>
      </c>
      <c r="X2063" s="72">
        <v>2267.3470000000002</v>
      </c>
      <c r="Y2063" s="72">
        <v>814.10400000000004</v>
      </c>
      <c r="Z2063" s="72">
        <v>183.691</v>
      </c>
      <c r="AA2063" s="72">
        <v>20.82</v>
      </c>
      <c r="AB2063" s="4" t="s">
        <v>291</v>
      </c>
      <c r="AD2063" s="1">
        <f t="shared" si="32"/>
        <v>7573.6149999999998</v>
      </c>
    </row>
    <row r="2064" spans="1:30" x14ac:dyDescent="0.3">
      <c r="A2064" s="65">
        <v>2063</v>
      </c>
      <c r="B2064" s="66" t="s">
        <v>323</v>
      </c>
      <c r="C2064" s="70" t="s">
        <v>159</v>
      </c>
      <c r="D2064" s="71"/>
      <c r="E2064" s="71">
        <v>922</v>
      </c>
      <c r="F2064" s="71">
        <v>2065</v>
      </c>
      <c r="G2064" s="72">
        <v>14754.025</v>
      </c>
      <c r="H2064" s="72">
        <v>14797.136</v>
      </c>
      <c r="I2064" s="72">
        <v>14879.147999999999</v>
      </c>
      <c r="J2064" s="72">
        <v>14876.665000000001</v>
      </c>
      <c r="K2064" s="72">
        <v>14993.089</v>
      </c>
      <c r="L2064" s="72">
        <v>15276.233</v>
      </c>
      <c r="M2064" s="72">
        <v>15398.054</v>
      </c>
      <c r="N2064" s="72">
        <v>15229.745999999999</v>
      </c>
      <c r="O2064" s="72">
        <v>14962.722</v>
      </c>
      <c r="P2064" s="72">
        <v>14651.531999999999</v>
      </c>
      <c r="Q2064" s="72">
        <v>14103.210999999999</v>
      </c>
      <c r="R2064" s="72">
        <v>12853.353999999999</v>
      </c>
      <c r="S2064" s="72">
        <v>11556.412</v>
      </c>
      <c r="T2064" s="72">
        <v>10458.727999999999</v>
      </c>
      <c r="U2064" s="72">
        <v>8897.9030000000002</v>
      </c>
      <c r="V2064" s="72">
        <v>6952.8980000000001</v>
      </c>
      <c r="W2064" s="72">
        <v>4767.5600000000004</v>
      </c>
      <c r="X2064" s="72">
        <v>2708.1260000000002</v>
      </c>
      <c r="Y2064" s="72">
        <v>1071.2</v>
      </c>
      <c r="Z2064" s="72">
        <v>252.245</v>
      </c>
      <c r="AA2064" s="72">
        <v>32.658000000000001</v>
      </c>
      <c r="AB2064" s="4" t="s">
        <v>291</v>
      </c>
      <c r="AD2064" s="1">
        <f t="shared" si="32"/>
        <v>8831.7890000000007</v>
      </c>
    </row>
    <row r="2065" spans="1:30" x14ac:dyDescent="0.3">
      <c r="A2065" s="65">
        <v>2064</v>
      </c>
      <c r="B2065" s="66" t="s">
        <v>323</v>
      </c>
      <c r="C2065" s="70" t="s">
        <v>159</v>
      </c>
      <c r="D2065" s="71"/>
      <c r="E2065" s="71">
        <v>922</v>
      </c>
      <c r="F2065" s="71">
        <v>2070</v>
      </c>
      <c r="G2065" s="72">
        <v>14698.093999999999</v>
      </c>
      <c r="H2065" s="72">
        <v>14732.097</v>
      </c>
      <c r="I2065" s="72">
        <v>14775.8</v>
      </c>
      <c r="J2065" s="72">
        <v>14831.526</v>
      </c>
      <c r="K2065" s="72">
        <v>15053.848</v>
      </c>
      <c r="L2065" s="72">
        <v>15423.962</v>
      </c>
      <c r="M2065" s="72">
        <v>15566.233</v>
      </c>
      <c r="N2065" s="72">
        <v>15355.634</v>
      </c>
      <c r="O2065" s="72">
        <v>14951.63</v>
      </c>
      <c r="P2065" s="72">
        <v>14592.947</v>
      </c>
      <c r="Q2065" s="72">
        <v>14207.902</v>
      </c>
      <c r="R2065" s="72">
        <v>13614.596</v>
      </c>
      <c r="S2065" s="72">
        <v>12303.415000000001</v>
      </c>
      <c r="T2065" s="72">
        <v>10869.602999999999</v>
      </c>
      <c r="U2065" s="72">
        <v>9513.0750000000007</v>
      </c>
      <c r="V2065" s="72">
        <v>7608.4639999999999</v>
      </c>
      <c r="W2065" s="72">
        <v>5364.1009999999997</v>
      </c>
      <c r="X2065" s="72">
        <v>3072.665</v>
      </c>
      <c r="Y2065" s="72">
        <v>1317.79</v>
      </c>
      <c r="Z2065" s="72">
        <v>346.18700000000001</v>
      </c>
      <c r="AA2065" s="72">
        <v>46.948999999999998</v>
      </c>
      <c r="AB2065" s="4" t="s">
        <v>291</v>
      </c>
      <c r="AD2065" s="1">
        <f t="shared" si="32"/>
        <v>10147.692000000001</v>
      </c>
    </row>
    <row r="2066" spans="1:30" x14ac:dyDescent="0.3">
      <c r="A2066" s="65">
        <v>2065</v>
      </c>
      <c r="B2066" s="66" t="s">
        <v>323</v>
      </c>
      <c r="C2066" s="70" t="s">
        <v>159</v>
      </c>
      <c r="D2066" s="71"/>
      <c r="E2066" s="71">
        <v>922</v>
      </c>
      <c r="F2066" s="71">
        <v>2075</v>
      </c>
      <c r="G2066" s="72">
        <v>14655.585999999999</v>
      </c>
      <c r="H2066" s="72">
        <v>14678.43</v>
      </c>
      <c r="I2066" s="72">
        <v>14712.724</v>
      </c>
      <c r="J2066" s="72">
        <v>14731.835999999999</v>
      </c>
      <c r="K2066" s="72">
        <v>14998.434999999999</v>
      </c>
      <c r="L2066" s="72">
        <v>15458.425999999999</v>
      </c>
      <c r="M2066" s="72">
        <v>15696.246999999999</v>
      </c>
      <c r="N2066" s="72">
        <v>15526.468999999999</v>
      </c>
      <c r="O2066" s="72">
        <v>15094.491</v>
      </c>
      <c r="P2066" s="72">
        <v>14604.341</v>
      </c>
      <c r="Q2066" s="72">
        <v>14175.205</v>
      </c>
      <c r="R2066" s="72">
        <v>13741.34</v>
      </c>
      <c r="S2066" s="72">
        <v>13061.476000000001</v>
      </c>
      <c r="T2066" s="72">
        <v>11603.638000000001</v>
      </c>
      <c r="U2066" s="72">
        <v>9931.8310000000001</v>
      </c>
      <c r="V2066" s="72">
        <v>8210.7350000000006</v>
      </c>
      <c r="W2066" s="72">
        <v>5937.8639999999996</v>
      </c>
      <c r="X2066" s="72">
        <v>3524.2130000000002</v>
      </c>
      <c r="Y2066" s="72">
        <v>1537.8040000000001</v>
      </c>
      <c r="Z2066" s="72">
        <v>441.81700000000001</v>
      </c>
      <c r="AA2066" s="72">
        <v>67.135000000000005</v>
      </c>
      <c r="AB2066" s="4" t="s">
        <v>291</v>
      </c>
      <c r="AD2066" s="1">
        <f t="shared" si="32"/>
        <v>11508.833000000001</v>
      </c>
    </row>
    <row r="2067" spans="1:30" x14ac:dyDescent="0.3">
      <c r="A2067" s="65">
        <v>2066</v>
      </c>
      <c r="B2067" s="66" t="s">
        <v>323</v>
      </c>
      <c r="C2067" s="70" t="s">
        <v>159</v>
      </c>
      <c r="D2067" s="71"/>
      <c r="E2067" s="71">
        <v>922</v>
      </c>
      <c r="F2067" s="71">
        <v>2080</v>
      </c>
      <c r="G2067" s="72">
        <v>14567.334000000001</v>
      </c>
      <c r="H2067" s="72">
        <v>14637.842000000001</v>
      </c>
      <c r="I2067" s="72">
        <v>14660.862999999999</v>
      </c>
      <c r="J2067" s="72">
        <v>14672.262000000001</v>
      </c>
      <c r="K2067" s="72">
        <v>14888.519</v>
      </c>
      <c r="L2067" s="72">
        <v>15377.022000000001</v>
      </c>
      <c r="M2067" s="72">
        <v>15713.317999999999</v>
      </c>
      <c r="N2067" s="72">
        <v>15659.456</v>
      </c>
      <c r="O2067" s="72">
        <v>15282.285</v>
      </c>
      <c r="P2067" s="72">
        <v>14768.842000000001</v>
      </c>
      <c r="Q2067" s="72">
        <v>14212.175999999999</v>
      </c>
      <c r="R2067" s="72">
        <v>13734.816000000001</v>
      </c>
      <c r="S2067" s="72">
        <v>13210.532999999999</v>
      </c>
      <c r="T2067" s="72">
        <v>12351.379000000001</v>
      </c>
      <c r="U2067" s="72">
        <v>10641.294</v>
      </c>
      <c r="V2067" s="72">
        <v>8630.8150000000005</v>
      </c>
      <c r="W2067" s="72">
        <v>6493.2169999999996</v>
      </c>
      <c r="X2067" s="72">
        <v>3972.864</v>
      </c>
      <c r="Y2067" s="72">
        <v>1817.3389999999999</v>
      </c>
      <c r="Z2067" s="72">
        <v>535.47199999999998</v>
      </c>
      <c r="AA2067" s="72">
        <v>90</v>
      </c>
      <c r="AB2067" s="4" t="s">
        <v>291</v>
      </c>
      <c r="AD2067" s="1">
        <f t="shared" si="32"/>
        <v>12908.892</v>
      </c>
    </row>
    <row r="2068" spans="1:30" x14ac:dyDescent="0.3">
      <c r="A2068" s="65">
        <v>2067</v>
      </c>
      <c r="B2068" s="66" t="s">
        <v>323</v>
      </c>
      <c r="C2068" s="70" t="s">
        <v>159</v>
      </c>
      <c r="D2068" s="71"/>
      <c r="E2068" s="71">
        <v>922</v>
      </c>
      <c r="F2068" s="71">
        <v>2085</v>
      </c>
      <c r="G2068" s="72">
        <v>14429.339</v>
      </c>
      <c r="H2068" s="72">
        <v>14551.439</v>
      </c>
      <c r="I2068" s="72">
        <v>14621.983</v>
      </c>
      <c r="J2068" s="72">
        <v>14623.834999999999</v>
      </c>
      <c r="K2068" s="72">
        <v>14818.373</v>
      </c>
      <c r="L2068" s="72">
        <v>15241.019</v>
      </c>
      <c r="M2068" s="72">
        <v>15614.688</v>
      </c>
      <c r="N2068" s="72">
        <v>15679.791999999999</v>
      </c>
      <c r="O2068" s="72">
        <v>15432.620999999999</v>
      </c>
      <c r="P2068" s="72">
        <v>14978.380999999999</v>
      </c>
      <c r="Q2068" s="72">
        <v>14400.971</v>
      </c>
      <c r="R2068" s="72">
        <v>13797.084000000001</v>
      </c>
      <c r="S2068" s="72">
        <v>13231.754000000001</v>
      </c>
      <c r="T2068" s="72">
        <v>12524.82</v>
      </c>
      <c r="U2068" s="72">
        <v>11366.019</v>
      </c>
      <c r="V2068" s="72">
        <v>9296.6910000000007</v>
      </c>
      <c r="W2068" s="72">
        <v>6893.6909999999998</v>
      </c>
      <c r="X2068" s="72">
        <v>4426.6350000000002</v>
      </c>
      <c r="Y2068" s="72">
        <v>2105.471</v>
      </c>
      <c r="Z2068" s="72">
        <v>660.351</v>
      </c>
      <c r="AA2068" s="72">
        <v>115.117</v>
      </c>
      <c r="AB2068" s="4">
        <v>9.2999999999999999E-2</v>
      </c>
      <c r="AD2068" s="1">
        <f t="shared" si="32"/>
        <v>14201.358000000002</v>
      </c>
    </row>
    <row r="2069" spans="1:30" x14ac:dyDescent="0.3">
      <c r="A2069" s="65">
        <v>2068</v>
      </c>
      <c r="B2069" s="66" t="s">
        <v>323</v>
      </c>
      <c r="C2069" s="70" t="s">
        <v>159</v>
      </c>
      <c r="D2069" s="71"/>
      <c r="E2069" s="71">
        <v>922</v>
      </c>
      <c r="F2069" s="71">
        <v>2090</v>
      </c>
      <c r="G2069" s="72">
        <v>14246.4</v>
      </c>
      <c r="H2069" s="72">
        <v>14415.097</v>
      </c>
      <c r="I2069" s="72">
        <v>14537.148999999999</v>
      </c>
      <c r="J2069" s="72">
        <v>14588.155000000001</v>
      </c>
      <c r="K2069" s="72">
        <v>14759.35</v>
      </c>
      <c r="L2069" s="72">
        <v>15144.53</v>
      </c>
      <c r="M2069" s="72">
        <v>15461.48</v>
      </c>
      <c r="N2069" s="72">
        <v>15584.843000000001</v>
      </c>
      <c r="O2069" s="72">
        <v>15471</v>
      </c>
      <c r="P2069" s="72">
        <v>15151.245999999999</v>
      </c>
      <c r="Q2069" s="72">
        <v>14635.308999999999</v>
      </c>
      <c r="R2069" s="72">
        <v>14009.956</v>
      </c>
      <c r="S2069" s="72">
        <v>13321.011</v>
      </c>
      <c r="T2069" s="72">
        <v>12579.351000000001</v>
      </c>
      <c r="U2069" s="72">
        <v>11566.766</v>
      </c>
      <c r="V2069" s="72">
        <v>9980.8680000000004</v>
      </c>
      <c r="W2069" s="72">
        <v>7486.0280000000002</v>
      </c>
      <c r="X2069" s="72">
        <v>4771.0439999999999</v>
      </c>
      <c r="Y2069" s="72">
        <v>2407.4609999999998</v>
      </c>
      <c r="Z2069" s="72">
        <v>795.07799999999997</v>
      </c>
      <c r="AA2069" s="72">
        <v>149.34100000000001</v>
      </c>
      <c r="AB2069" s="4">
        <v>9.8000000000000004E-2</v>
      </c>
      <c r="AD2069" s="1">
        <f t="shared" si="32"/>
        <v>15609.05</v>
      </c>
    </row>
    <row r="2070" spans="1:30" x14ac:dyDescent="0.3">
      <c r="A2070" s="65">
        <v>2069</v>
      </c>
      <c r="B2070" s="66" t="s">
        <v>323</v>
      </c>
      <c r="C2070" s="70" t="s">
        <v>159</v>
      </c>
      <c r="D2070" s="71"/>
      <c r="E2070" s="71">
        <v>922</v>
      </c>
      <c r="F2070" s="71">
        <v>2095</v>
      </c>
      <c r="G2070" s="72">
        <v>14044.02</v>
      </c>
      <c r="H2070" s="72">
        <v>14233.605</v>
      </c>
      <c r="I2070" s="72">
        <v>14402.369000000001</v>
      </c>
      <c r="J2070" s="72">
        <v>14506.482</v>
      </c>
      <c r="K2070" s="72">
        <v>14712.787</v>
      </c>
      <c r="L2070" s="72">
        <v>15058.929</v>
      </c>
      <c r="M2070" s="72">
        <v>15347.403</v>
      </c>
      <c r="N2070" s="72">
        <v>15435.084000000001</v>
      </c>
      <c r="O2070" s="72">
        <v>15394.378000000001</v>
      </c>
      <c r="P2070" s="72">
        <v>15212.868</v>
      </c>
      <c r="Q2070" s="72">
        <v>14834.245999999999</v>
      </c>
      <c r="R2070" s="72">
        <v>14269.294</v>
      </c>
      <c r="S2070" s="72">
        <v>13559.415999999999</v>
      </c>
      <c r="T2070" s="72">
        <v>12701.835999999999</v>
      </c>
      <c r="U2070" s="72">
        <v>11663.069</v>
      </c>
      <c r="V2070" s="72">
        <v>10212.625</v>
      </c>
      <c r="W2070" s="72">
        <v>8101.634</v>
      </c>
      <c r="X2070" s="72">
        <v>5247.973</v>
      </c>
      <c r="Y2070" s="72">
        <v>2652.7060000000001</v>
      </c>
      <c r="Z2070" s="72">
        <v>940.23500000000001</v>
      </c>
      <c r="AA2070" s="72">
        <v>189.79300000000001</v>
      </c>
      <c r="AB2070" s="4">
        <v>0.1</v>
      </c>
      <c r="AD2070" s="1">
        <f t="shared" si="32"/>
        <v>17132.440999999999</v>
      </c>
    </row>
    <row r="2071" spans="1:30" x14ac:dyDescent="0.3">
      <c r="A2071" s="65">
        <v>2070</v>
      </c>
      <c r="B2071" s="66" t="s">
        <v>323</v>
      </c>
      <c r="C2071" s="70" t="s">
        <v>159</v>
      </c>
      <c r="D2071" s="71"/>
      <c r="E2071" s="71">
        <v>922</v>
      </c>
      <c r="F2071" s="71">
        <v>2100</v>
      </c>
      <c r="G2071" s="72">
        <v>13851.316000000001</v>
      </c>
      <c r="H2071" s="72">
        <v>14032.518</v>
      </c>
      <c r="I2071" s="72">
        <v>14222.245000000001</v>
      </c>
      <c r="J2071" s="72">
        <v>14374.727000000001</v>
      </c>
      <c r="K2071" s="72">
        <v>14620.141</v>
      </c>
      <c r="L2071" s="72">
        <v>14985.754000000001</v>
      </c>
      <c r="M2071" s="72">
        <v>15244.233</v>
      </c>
      <c r="N2071" s="72">
        <v>15324.433000000001</v>
      </c>
      <c r="O2071" s="72">
        <v>15263.209000000001</v>
      </c>
      <c r="P2071" s="72">
        <v>15160.554</v>
      </c>
      <c r="Q2071" s="72">
        <v>14923.546</v>
      </c>
      <c r="R2071" s="72">
        <v>14495.043</v>
      </c>
      <c r="S2071" s="72">
        <v>13844.489</v>
      </c>
      <c r="T2071" s="72">
        <v>12968.745000000001</v>
      </c>
      <c r="U2071" s="72">
        <v>11823.198</v>
      </c>
      <c r="V2071" s="72">
        <v>10354.620000000001</v>
      </c>
      <c r="W2071" s="72">
        <v>8354.8140000000003</v>
      </c>
      <c r="X2071" s="72">
        <v>5748.1779999999999</v>
      </c>
      <c r="Y2071" s="72">
        <v>2972.4389999999999</v>
      </c>
      <c r="Z2071" s="72">
        <v>1067.3309999999999</v>
      </c>
      <c r="AA2071" s="72">
        <v>235.99</v>
      </c>
      <c r="AB2071" s="4">
        <v>0.111</v>
      </c>
      <c r="AD2071" s="1">
        <f t="shared" si="32"/>
        <v>18378.863000000001</v>
      </c>
    </row>
    <row r="2072" spans="1:30" x14ac:dyDescent="0.3">
      <c r="A2072" s="65">
        <v>2071</v>
      </c>
      <c r="B2072" s="66" t="s">
        <v>323</v>
      </c>
      <c r="C2072" s="69" t="s">
        <v>160</v>
      </c>
      <c r="D2072" s="71"/>
      <c r="E2072" s="71">
        <v>51</v>
      </c>
      <c r="F2072" s="71">
        <v>2015</v>
      </c>
      <c r="G2072" s="72">
        <v>109.56100000000001</v>
      </c>
      <c r="H2072" s="72">
        <v>106.3</v>
      </c>
      <c r="I2072" s="72">
        <v>93.284999999999997</v>
      </c>
      <c r="J2072" s="72">
        <v>96.691000000000003</v>
      </c>
      <c r="K2072" s="72">
        <v>114.919</v>
      </c>
      <c r="L2072" s="72">
        <v>129.25299999999999</v>
      </c>
      <c r="M2072" s="72">
        <v>110.736</v>
      </c>
      <c r="N2072" s="72">
        <v>89.105000000000004</v>
      </c>
      <c r="O2072" s="72">
        <v>75.5</v>
      </c>
      <c r="P2072" s="72">
        <v>73.578000000000003</v>
      </c>
      <c r="Q2072" s="72">
        <v>90.72</v>
      </c>
      <c r="R2072" s="72">
        <v>92.162999999999997</v>
      </c>
      <c r="S2072" s="72">
        <v>62.363999999999997</v>
      </c>
      <c r="T2072" s="72">
        <v>41.189</v>
      </c>
      <c r="U2072" s="72">
        <v>21.959</v>
      </c>
      <c r="V2072" s="72">
        <v>34.957999999999998</v>
      </c>
      <c r="W2072" s="72">
        <v>16.768999999999998</v>
      </c>
      <c r="X2072" s="72">
        <v>9.5220000000000002</v>
      </c>
      <c r="Y2072" s="72">
        <v>1.79</v>
      </c>
      <c r="Z2072" s="72">
        <v>0.3</v>
      </c>
      <c r="AA2072" s="72">
        <v>9.8000000000000004E-2</v>
      </c>
      <c r="AB2072" s="4">
        <v>0.13100000000000001</v>
      </c>
      <c r="AD2072" s="1">
        <f t="shared" si="32"/>
        <v>28.609999999999996</v>
      </c>
    </row>
    <row r="2073" spans="1:30" x14ac:dyDescent="0.3">
      <c r="A2073" s="65">
        <v>2072</v>
      </c>
      <c r="B2073" s="66" t="s">
        <v>323</v>
      </c>
      <c r="C2073" s="69" t="s">
        <v>160</v>
      </c>
      <c r="D2073" s="71"/>
      <c r="E2073" s="71">
        <v>51</v>
      </c>
      <c r="F2073" s="71">
        <v>2020</v>
      </c>
      <c r="G2073" s="72">
        <v>98.085999999999999</v>
      </c>
      <c r="H2073" s="72">
        <v>109.08799999999999</v>
      </c>
      <c r="I2073" s="72">
        <v>105.914</v>
      </c>
      <c r="J2073" s="72">
        <v>91.325000000000003</v>
      </c>
      <c r="K2073" s="72">
        <v>93.097999999999999</v>
      </c>
      <c r="L2073" s="72">
        <v>111.27800000000001</v>
      </c>
      <c r="M2073" s="72">
        <v>126.16800000000001</v>
      </c>
      <c r="N2073" s="72">
        <v>108.158</v>
      </c>
      <c r="O2073" s="72">
        <v>86.718999999999994</v>
      </c>
      <c r="P2073" s="72">
        <v>73.028000000000006</v>
      </c>
      <c r="Q2073" s="72">
        <v>70.522000000000006</v>
      </c>
      <c r="R2073" s="72">
        <v>85.561999999999998</v>
      </c>
      <c r="S2073" s="72">
        <v>83.998999999999995</v>
      </c>
      <c r="T2073" s="72">
        <v>54.447000000000003</v>
      </c>
      <c r="U2073" s="72">
        <v>33.853000000000002</v>
      </c>
      <c r="V2073" s="72">
        <v>16.045000000000002</v>
      </c>
      <c r="W2073" s="72">
        <v>22.039000000000001</v>
      </c>
      <c r="X2073" s="72">
        <v>8.8580000000000005</v>
      </c>
      <c r="Y2073" s="72">
        <v>3.8969999999999998</v>
      </c>
      <c r="Z2073" s="72">
        <v>0.52300000000000002</v>
      </c>
      <c r="AA2073" s="72">
        <v>7.0999999999999994E-2</v>
      </c>
      <c r="AB2073" s="4">
        <v>0.16600000000000001</v>
      </c>
      <c r="AD2073" s="1">
        <f t="shared" si="32"/>
        <v>35.554000000000002</v>
      </c>
    </row>
    <row r="2074" spans="1:30" x14ac:dyDescent="0.3">
      <c r="A2074" s="65">
        <v>2073</v>
      </c>
      <c r="B2074" s="66" t="s">
        <v>323</v>
      </c>
      <c r="C2074" s="69" t="s">
        <v>160</v>
      </c>
      <c r="D2074" s="71"/>
      <c r="E2074" s="71">
        <v>51</v>
      </c>
      <c r="F2074" s="71">
        <v>2025</v>
      </c>
      <c r="G2074" s="72">
        <v>85.22</v>
      </c>
      <c r="H2074" s="72">
        <v>97.665999999999997</v>
      </c>
      <c r="I2074" s="72">
        <v>108.71</v>
      </c>
      <c r="J2074" s="72">
        <v>103.943</v>
      </c>
      <c r="K2074" s="72">
        <v>87.772000000000006</v>
      </c>
      <c r="L2074" s="72">
        <v>89.576999999999998</v>
      </c>
      <c r="M2074" s="72">
        <v>108.32299999999999</v>
      </c>
      <c r="N2074" s="72">
        <v>123.521</v>
      </c>
      <c r="O2074" s="72">
        <v>105.6</v>
      </c>
      <c r="P2074" s="72">
        <v>84.122</v>
      </c>
      <c r="Q2074" s="72">
        <v>70.16</v>
      </c>
      <c r="R2074" s="72">
        <v>66.688000000000002</v>
      </c>
      <c r="S2074" s="72">
        <v>78.459000000000003</v>
      </c>
      <c r="T2074" s="72">
        <v>74.039000000000001</v>
      </c>
      <c r="U2074" s="72">
        <v>45.304000000000002</v>
      </c>
      <c r="V2074" s="72">
        <v>25.195</v>
      </c>
      <c r="W2074" s="72">
        <v>10.307</v>
      </c>
      <c r="X2074" s="72">
        <v>11.881</v>
      </c>
      <c r="Y2074" s="72">
        <v>3.6920000000000002</v>
      </c>
      <c r="Z2074" s="72">
        <v>1.1499999999999999</v>
      </c>
      <c r="AA2074" s="72">
        <v>0.106</v>
      </c>
      <c r="AB2074" s="4" t="s">
        <v>291</v>
      </c>
      <c r="AD2074" s="1">
        <f t="shared" si="32"/>
        <v>27.136000000000003</v>
      </c>
    </row>
    <row r="2075" spans="1:30" x14ac:dyDescent="0.3">
      <c r="A2075" s="65">
        <v>2074</v>
      </c>
      <c r="B2075" s="66" t="s">
        <v>323</v>
      </c>
      <c r="C2075" s="69" t="s">
        <v>160</v>
      </c>
      <c r="D2075" s="71"/>
      <c r="E2075" s="71">
        <v>51</v>
      </c>
      <c r="F2075" s="71">
        <v>2030</v>
      </c>
      <c r="G2075" s="72">
        <v>75.206999999999994</v>
      </c>
      <c r="H2075" s="72">
        <v>84.843000000000004</v>
      </c>
      <c r="I2075" s="72">
        <v>97.31</v>
      </c>
      <c r="J2075" s="72">
        <v>106.752</v>
      </c>
      <c r="K2075" s="72">
        <v>100.374</v>
      </c>
      <c r="L2075" s="72">
        <v>84.295000000000002</v>
      </c>
      <c r="M2075" s="72">
        <v>86.763999999999996</v>
      </c>
      <c r="N2075" s="72">
        <v>105.872</v>
      </c>
      <c r="O2075" s="72">
        <v>120.872</v>
      </c>
      <c r="P2075" s="72">
        <v>102.758</v>
      </c>
      <c r="Q2075" s="72">
        <v>81.085999999999999</v>
      </c>
      <c r="R2075" s="72">
        <v>66.591999999999999</v>
      </c>
      <c r="S2075" s="72">
        <v>61.485999999999997</v>
      </c>
      <c r="T2075" s="72">
        <v>69.754999999999995</v>
      </c>
      <c r="U2075" s="72">
        <v>62.354999999999997</v>
      </c>
      <c r="V2075" s="72">
        <v>34.314999999999998</v>
      </c>
      <c r="W2075" s="72">
        <v>16.55</v>
      </c>
      <c r="X2075" s="72">
        <v>5.6749999999999998</v>
      </c>
      <c r="Y2075" s="72">
        <v>5.0449999999999999</v>
      </c>
      <c r="Z2075" s="72">
        <v>1.1040000000000001</v>
      </c>
      <c r="AA2075" s="72">
        <v>0.223</v>
      </c>
      <c r="AB2075" s="4" t="s">
        <v>291</v>
      </c>
      <c r="AD2075" s="1">
        <f t="shared" si="32"/>
        <v>28.597000000000001</v>
      </c>
    </row>
    <row r="2076" spans="1:30" x14ac:dyDescent="0.3">
      <c r="A2076" s="65">
        <v>2075</v>
      </c>
      <c r="B2076" s="66" t="s">
        <v>323</v>
      </c>
      <c r="C2076" s="69" t="s">
        <v>160</v>
      </c>
      <c r="D2076" s="71"/>
      <c r="E2076" s="71">
        <v>51</v>
      </c>
      <c r="F2076" s="71">
        <v>2035</v>
      </c>
      <c r="G2076" s="72">
        <v>70.594999999999999</v>
      </c>
      <c r="H2076" s="72">
        <v>74.86</v>
      </c>
      <c r="I2076" s="72">
        <v>84.509</v>
      </c>
      <c r="J2076" s="72">
        <v>95.385000000000005</v>
      </c>
      <c r="K2076" s="72">
        <v>103.2</v>
      </c>
      <c r="L2076" s="72">
        <v>96.876999999999995</v>
      </c>
      <c r="M2076" s="72">
        <v>81.537000000000006</v>
      </c>
      <c r="N2076" s="72">
        <v>84.516999999999996</v>
      </c>
      <c r="O2076" s="72">
        <v>103.544</v>
      </c>
      <c r="P2076" s="72">
        <v>117.90900000000001</v>
      </c>
      <c r="Q2076" s="72">
        <v>99.394000000000005</v>
      </c>
      <c r="R2076" s="72">
        <v>77.292000000000002</v>
      </c>
      <c r="S2076" s="72">
        <v>61.762</v>
      </c>
      <c r="T2076" s="72">
        <v>55.094999999999999</v>
      </c>
      <c r="U2076" s="72">
        <v>59.4</v>
      </c>
      <c r="V2076" s="72">
        <v>48.031999999999996</v>
      </c>
      <c r="W2076" s="72">
        <v>23.024999999999999</v>
      </c>
      <c r="X2076" s="72">
        <v>9.3079999999999998</v>
      </c>
      <c r="Y2076" s="72">
        <v>2.456</v>
      </c>
      <c r="Z2076" s="72">
        <v>1.5309999999999999</v>
      </c>
      <c r="AA2076" s="72">
        <v>0.23599999999999999</v>
      </c>
      <c r="AB2076" s="4" t="s">
        <v>291</v>
      </c>
      <c r="AD2076" s="1">
        <f t="shared" si="32"/>
        <v>36.555999999999997</v>
      </c>
    </row>
    <row r="2077" spans="1:30" x14ac:dyDescent="0.3">
      <c r="A2077" s="65">
        <v>2076</v>
      </c>
      <c r="B2077" s="66" t="s">
        <v>323</v>
      </c>
      <c r="C2077" s="69" t="s">
        <v>160</v>
      </c>
      <c r="D2077" s="71"/>
      <c r="E2077" s="71">
        <v>51</v>
      </c>
      <c r="F2077" s="71">
        <v>2040</v>
      </c>
      <c r="G2077" s="72">
        <v>70.655000000000001</v>
      </c>
      <c r="H2077" s="72">
        <v>70.263000000000005</v>
      </c>
      <c r="I2077" s="72">
        <v>74.540999999999997</v>
      </c>
      <c r="J2077" s="72">
        <v>82.617999999999995</v>
      </c>
      <c r="K2077" s="72">
        <v>91.888000000000005</v>
      </c>
      <c r="L2077" s="72">
        <v>99.718999999999994</v>
      </c>
      <c r="M2077" s="72">
        <v>94.093000000000004</v>
      </c>
      <c r="N2077" s="72">
        <v>79.372</v>
      </c>
      <c r="O2077" s="72">
        <v>82.516000000000005</v>
      </c>
      <c r="P2077" s="72">
        <v>101.062</v>
      </c>
      <c r="Q2077" s="72">
        <v>114.39100000000001</v>
      </c>
      <c r="R2077" s="72">
        <v>95.155000000000001</v>
      </c>
      <c r="S2077" s="72">
        <v>72.141000000000005</v>
      </c>
      <c r="T2077" s="72">
        <v>55.804000000000002</v>
      </c>
      <c r="U2077" s="72">
        <v>47.418999999999997</v>
      </c>
      <c r="V2077" s="72">
        <v>46.512999999999998</v>
      </c>
      <c r="W2077" s="72">
        <v>32.932000000000002</v>
      </c>
      <c r="X2077" s="72">
        <v>13.243</v>
      </c>
      <c r="Y2077" s="72">
        <v>4.1180000000000003</v>
      </c>
      <c r="Z2077" s="72">
        <v>0.75900000000000001</v>
      </c>
      <c r="AA2077" s="72">
        <v>0.316</v>
      </c>
      <c r="AB2077" s="4" t="s">
        <v>291</v>
      </c>
      <c r="AD2077" s="1">
        <f t="shared" si="32"/>
        <v>51.368000000000009</v>
      </c>
    </row>
    <row r="2078" spans="1:30" x14ac:dyDescent="0.3">
      <c r="A2078" s="65">
        <v>2077</v>
      </c>
      <c r="B2078" s="66" t="s">
        <v>323</v>
      </c>
      <c r="C2078" s="69" t="s">
        <v>160</v>
      </c>
      <c r="D2078" s="71"/>
      <c r="E2078" s="71">
        <v>51</v>
      </c>
      <c r="F2078" s="71">
        <v>2045</v>
      </c>
      <c r="G2078" s="72">
        <v>70.492999999999995</v>
      </c>
      <c r="H2078" s="72">
        <v>70.331999999999994</v>
      </c>
      <c r="I2078" s="72">
        <v>69.953000000000003</v>
      </c>
      <c r="J2078" s="72">
        <v>72.673000000000002</v>
      </c>
      <c r="K2078" s="72">
        <v>79.174000000000007</v>
      </c>
      <c r="L2078" s="72">
        <v>88.477999999999994</v>
      </c>
      <c r="M2078" s="72">
        <v>96.962999999999994</v>
      </c>
      <c r="N2078" s="72">
        <v>91.909000000000006</v>
      </c>
      <c r="O2078" s="72">
        <v>77.513999999999996</v>
      </c>
      <c r="P2078" s="72">
        <v>80.53</v>
      </c>
      <c r="Q2078" s="72">
        <v>98.218000000000004</v>
      </c>
      <c r="R2078" s="72">
        <v>109.953</v>
      </c>
      <c r="S2078" s="72">
        <v>89.370999999999995</v>
      </c>
      <c r="T2078" s="72">
        <v>65.73</v>
      </c>
      <c r="U2078" s="72">
        <v>48.551000000000002</v>
      </c>
      <c r="V2078" s="72">
        <v>37.716999999999999</v>
      </c>
      <c r="W2078" s="72">
        <v>32.552999999999997</v>
      </c>
      <c r="X2078" s="72">
        <v>19.366</v>
      </c>
      <c r="Y2078" s="72">
        <v>5.9889999999999999</v>
      </c>
      <c r="Z2078" s="72">
        <v>1.296</v>
      </c>
      <c r="AA2078" s="72">
        <v>0.193</v>
      </c>
      <c r="AB2078" s="4" t="s">
        <v>291</v>
      </c>
      <c r="AD2078" s="1">
        <f t="shared" si="32"/>
        <v>59.396999999999991</v>
      </c>
    </row>
    <row r="2079" spans="1:30" x14ac:dyDescent="0.3">
      <c r="A2079" s="65">
        <v>2078</v>
      </c>
      <c r="B2079" s="66" t="s">
        <v>323</v>
      </c>
      <c r="C2079" s="69" t="s">
        <v>160</v>
      </c>
      <c r="D2079" s="71"/>
      <c r="E2079" s="71">
        <v>51</v>
      </c>
      <c r="F2079" s="71">
        <v>2050</v>
      </c>
      <c r="G2079" s="72">
        <v>66.805999999999997</v>
      </c>
      <c r="H2079" s="72">
        <v>70.177999999999997</v>
      </c>
      <c r="I2079" s="72">
        <v>70.028000000000006</v>
      </c>
      <c r="J2079" s="72">
        <v>68.099999999999994</v>
      </c>
      <c r="K2079" s="72">
        <v>69.269000000000005</v>
      </c>
      <c r="L2079" s="72">
        <v>75.823999999999998</v>
      </c>
      <c r="M2079" s="72">
        <v>85.802000000000007</v>
      </c>
      <c r="N2079" s="72">
        <v>94.823999999999998</v>
      </c>
      <c r="O2079" s="72">
        <v>90.027000000000001</v>
      </c>
      <c r="P2079" s="72">
        <v>75.727000000000004</v>
      </c>
      <c r="Q2079" s="72">
        <v>78.352999999999994</v>
      </c>
      <c r="R2079" s="72">
        <v>94.691999999999993</v>
      </c>
      <c r="S2079" s="72">
        <v>103.876</v>
      </c>
      <c r="T2079" s="72">
        <v>82.105999999999995</v>
      </c>
      <c r="U2079" s="72">
        <v>57.814999999999998</v>
      </c>
      <c r="V2079" s="72">
        <v>39.241999999999997</v>
      </c>
      <c r="W2079" s="72">
        <v>26.948</v>
      </c>
      <c r="X2079" s="72">
        <v>19.591999999999999</v>
      </c>
      <c r="Y2079" s="72">
        <v>8.9670000000000005</v>
      </c>
      <c r="Z2079" s="72">
        <v>1.921</v>
      </c>
      <c r="AA2079" s="72">
        <v>0.26800000000000002</v>
      </c>
      <c r="AB2079" s="4" t="s">
        <v>291</v>
      </c>
      <c r="AD2079" s="1">
        <f t="shared" si="32"/>
        <v>57.695999999999998</v>
      </c>
    </row>
    <row r="2080" spans="1:30" x14ac:dyDescent="0.3">
      <c r="A2080" s="65">
        <v>2079</v>
      </c>
      <c r="B2080" s="66" t="s">
        <v>323</v>
      </c>
      <c r="C2080" s="69" t="s">
        <v>160</v>
      </c>
      <c r="D2080" s="71"/>
      <c r="E2080" s="71">
        <v>51</v>
      </c>
      <c r="F2080" s="71">
        <v>2055</v>
      </c>
      <c r="G2080" s="72">
        <v>61.19</v>
      </c>
      <c r="H2080" s="72">
        <v>66.513000000000005</v>
      </c>
      <c r="I2080" s="72">
        <v>69.888999999999996</v>
      </c>
      <c r="J2080" s="72">
        <v>68.269000000000005</v>
      </c>
      <c r="K2080" s="72">
        <v>64.885000000000005</v>
      </c>
      <c r="L2080" s="72">
        <v>66.123999999999995</v>
      </c>
      <c r="M2080" s="72">
        <v>73.337000000000003</v>
      </c>
      <c r="N2080" s="72">
        <v>83.847999999999999</v>
      </c>
      <c r="O2080" s="72">
        <v>93.063000000000002</v>
      </c>
      <c r="P2080" s="72">
        <v>88.236999999999995</v>
      </c>
      <c r="Q2080" s="72">
        <v>73.834999999999994</v>
      </c>
      <c r="R2080" s="72">
        <v>75.731999999999999</v>
      </c>
      <c r="S2080" s="72">
        <v>89.899000000000001</v>
      </c>
      <c r="T2080" s="72">
        <v>96.156999999999996</v>
      </c>
      <c r="U2080" s="72">
        <v>72.965000000000003</v>
      </c>
      <c r="V2080" s="72">
        <v>47.454999999999998</v>
      </c>
      <c r="W2080" s="72">
        <v>28.611000000000001</v>
      </c>
      <c r="X2080" s="72">
        <v>16.596</v>
      </c>
      <c r="Y2080" s="72">
        <v>9.2940000000000005</v>
      </c>
      <c r="Z2080" s="72">
        <v>2.9420000000000002</v>
      </c>
      <c r="AA2080" s="72">
        <v>0.39700000000000002</v>
      </c>
      <c r="AB2080" s="4" t="s">
        <v>291</v>
      </c>
      <c r="AD2080" s="1">
        <f t="shared" si="32"/>
        <v>57.84</v>
      </c>
    </row>
    <row r="2081" spans="1:30" x14ac:dyDescent="0.3">
      <c r="A2081" s="65">
        <v>2080</v>
      </c>
      <c r="B2081" s="66" t="s">
        <v>323</v>
      </c>
      <c r="C2081" s="69" t="s">
        <v>160</v>
      </c>
      <c r="D2081" s="71"/>
      <c r="E2081" s="71">
        <v>51</v>
      </c>
      <c r="F2081" s="71">
        <v>2060</v>
      </c>
      <c r="G2081" s="72">
        <v>56.174999999999997</v>
      </c>
      <c r="H2081" s="72">
        <v>60.918999999999997</v>
      </c>
      <c r="I2081" s="72">
        <v>66.244</v>
      </c>
      <c r="J2081" s="72">
        <v>68.227999999999994</v>
      </c>
      <c r="K2081" s="72">
        <v>65.23</v>
      </c>
      <c r="L2081" s="72">
        <v>61.923999999999999</v>
      </c>
      <c r="M2081" s="72">
        <v>63.808</v>
      </c>
      <c r="N2081" s="72">
        <v>71.56</v>
      </c>
      <c r="O2081" s="72">
        <v>82.3</v>
      </c>
      <c r="P2081" s="72">
        <v>91.403999999999996</v>
      </c>
      <c r="Q2081" s="72">
        <v>86.317999999999998</v>
      </c>
      <c r="R2081" s="72">
        <v>71.588999999999999</v>
      </c>
      <c r="S2081" s="72">
        <v>72.238</v>
      </c>
      <c r="T2081" s="72">
        <v>83.819000000000003</v>
      </c>
      <c r="U2081" s="72">
        <v>86.347999999999999</v>
      </c>
      <c r="V2081" s="72">
        <v>60.85</v>
      </c>
      <c r="W2081" s="72">
        <v>35.353999999999999</v>
      </c>
      <c r="X2081" s="72">
        <v>18.073</v>
      </c>
      <c r="Y2081" s="72">
        <v>8.1020000000000003</v>
      </c>
      <c r="Z2081" s="72">
        <v>3.137</v>
      </c>
      <c r="AA2081" s="72">
        <v>0.61499999999999999</v>
      </c>
      <c r="AB2081" s="4" t="s">
        <v>291</v>
      </c>
      <c r="AD2081" s="1">
        <f t="shared" si="32"/>
        <v>65.280999999999992</v>
      </c>
    </row>
    <row r="2082" spans="1:30" x14ac:dyDescent="0.3">
      <c r="A2082" s="65">
        <v>2081</v>
      </c>
      <c r="B2082" s="66" t="s">
        <v>323</v>
      </c>
      <c r="C2082" s="69" t="s">
        <v>160</v>
      </c>
      <c r="D2082" s="71"/>
      <c r="E2082" s="71">
        <v>51</v>
      </c>
      <c r="F2082" s="71">
        <v>2065</v>
      </c>
      <c r="G2082" s="72">
        <v>53.472000000000001</v>
      </c>
      <c r="H2082" s="72">
        <v>55.927</v>
      </c>
      <c r="I2082" s="72">
        <v>60.667999999999999</v>
      </c>
      <c r="J2082" s="72">
        <v>64.680000000000007</v>
      </c>
      <c r="K2082" s="72">
        <v>65.364000000000004</v>
      </c>
      <c r="L2082" s="72">
        <v>62.439</v>
      </c>
      <c r="M2082" s="72">
        <v>59.758000000000003</v>
      </c>
      <c r="N2082" s="72">
        <v>62.183999999999997</v>
      </c>
      <c r="O2082" s="72">
        <v>70.206000000000003</v>
      </c>
      <c r="P2082" s="72">
        <v>80.897000000000006</v>
      </c>
      <c r="Q2082" s="72">
        <v>89.626999999999995</v>
      </c>
      <c r="R2082" s="72">
        <v>84.003</v>
      </c>
      <c r="S2082" s="72">
        <v>68.613</v>
      </c>
      <c r="T2082" s="72">
        <v>67.802000000000007</v>
      </c>
      <c r="U2082" s="72">
        <v>75.998000000000005</v>
      </c>
      <c r="V2082" s="72">
        <v>73.113</v>
      </c>
      <c r="W2082" s="72">
        <v>46.307000000000002</v>
      </c>
      <c r="X2082" s="72">
        <v>22.913</v>
      </c>
      <c r="Y2082" s="72">
        <v>9.09</v>
      </c>
      <c r="Z2082" s="72">
        <v>2.8220000000000001</v>
      </c>
      <c r="AA2082" s="72">
        <v>0.70399999999999996</v>
      </c>
      <c r="AB2082" s="4">
        <v>6.0000000000000001E-3</v>
      </c>
      <c r="AD2082" s="1">
        <f t="shared" si="32"/>
        <v>81.841999999999999</v>
      </c>
    </row>
    <row r="2083" spans="1:30" x14ac:dyDescent="0.3">
      <c r="A2083" s="65">
        <v>2082</v>
      </c>
      <c r="B2083" s="66" t="s">
        <v>323</v>
      </c>
      <c r="C2083" s="69" t="s">
        <v>160</v>
      </c>
      <c r="D2083" s="71"/>
      <c r="E2083" s="71">
        <v>51</v>
      </c>
      <c r="F2083" s="71">
        <v>2070</v>
      </c>
      <c r="G2083" s="72">
        <v>52.761000000000003</v>
      </c>
      <c r="H2083" s="72">
        <v>53.238999999999997</v>
      </c>
      <c r="I2083" s="72">
        <v>55.691000000000003</v>
      </c>
      <c r="J2083" s="72">
        <v>59.201999999999998</v>
      </c>
      <c r="K2083" s="72">
        <v>61.994</v>
      </c>
      <c r="L2083" s="72">
        <v>62.744999999999997</v>
      </c>
      <c r="M2083" s="72">
        <v>60.406999999999996</v>
      </c>
      <c r="N2083" s="72">
        <v>58.255000000000003</v>
      </c>
      <c r="O2083" s="72">
        <v>60.981999999999999</v>
      </c>
      <c r="P2083" s="72">
        <v>69.03</v>
      </c>
      <c r="Q2083" s="72">
        <v>79.435000000000002</v>
      </c>
      <c r="R2083" s="72">
        <v>87.474999999999994</v>
      </c>
      <c r="S2083" s="72">
        <v>80.897000000000006</v>
      </c>
      <c r="T2083" s="72">
        <v>64.802999999999997</v>
      </c>
      <c r="U2083" s="72">
        <v>62.018999999999998</v>
      </c>
      <c r="V2083" s="72">
        <v>65.266000000000005</v>
      </c>
      <c r="W2083" s="72">
        <v>56.792000000000002</v>
      </c>
      <c r="X2083" s="72">
        <v>30.803000000000001</v>
      </c>
      <c r="Y2083" s="72">
        <v>11.898</v>
      </c>
      <c r="Z2083" s="72">
        <v>3.28</v>
      </c>
      <c r="AA2083" s="72">
        <v>0.67800000000000005</v>
      </c>
      <c r="AB2083" s="4">
        <v>6.0000000000000001E-3</v>
      </c>
      <c r="AD2083" s="1">
        <f t="shared" si="32"/>
        <v>103.45699999999999</v>
      </c>
    </row>
    <row r="2084" spans="1:30" x14ac:dyDescent="0.3">
      <c r="A2084" s="65">
        <v>2083</v>
      </c>
      <c r="B2084" s="66" t="s">
        <v>323</v>
      </c>
      <c r="C2084" s="69" t="s">
        <v>160</v>
      </c>
      <c r="D2084" s="71"/>
      <c r="E2084" s="71">
        <v>51</v>
      </c>
      <c r="F2084" s="71">
        <v>2075</v>
      </c>
      <c r="G2084" s="72">
        <v>52.356999999999999</v>
      </c>
      <c r="H2084" s="72">
        <v>52.545999999999999</v>
      </c>
      <c r="I2084" s="72">
        <v>53.021999999999998</v>
      </c>
      <c r="J2084" s="72">
        <v>54.323</v>
      </c>
      <c r="K2084" s="72">
        <v>56.694000000000003</v>
      </c>
      <c r="L2084" s="72">
        <v>59.546999999999997</v>
      </c>
      <c r="M2084" s="72">
        <v>60.844999999999999</v>
      </c>
      <c r="N2084" s="72">
        <v>59.005000000000003</v>
      </c>
      <c r="O2084" s="72">
        <v>57.161999999999999</v>
      </c>
      <c r="P2084" s="72">
        <v>59.98</v>
      </c>
      <c r="Q2084" s="72">
        <v>67.850999999999999</v>
      </c>
      <c r="R2084" s="72">
        <v>77.691000000000003</v>
      </c>
      <c r="S2084" s="72">
        <v>84.570999999999998</v>
      </c>
      <c r="T2084" s="72">
        <v>76.856999999999999</v>
      </c>
      <c r="U2084" s="72">
        <v>59.756</v>
      </c>
      <c r="V2084" s="72">
        <v>53.939</v>
      </c>
      <c r="W2084" s="72">
        <v>51.643000000000001</v>
      </c>
      <c r="X2084" s="72">
        <v>38.701999999999998</v>
      </c>
      <c r="Y2084" s="72">
        <v>16.486000000000001</v>
      </c>
      <c r="Z2084" s="72">
        <v>4.4480000000000004</v>
      </c>
      <c r="AA2084" s="72">
        <v>0.78300000000000003</v>
      </c>
      <c r="AB2084" s="4">
        <v>7.0000000000000001E-3</v>
      </c>
      <c r="AD2084" s="1">
        <f t="shared" si="32"/>
        <v>112.069</v>
      </c>
    </row>
    <row r="2085" spans="1:30" x14ac:dyDescent="0.3">
      <c r="A2085" s="65">
        <v>2084</v>
      </c>
      <c r="B2085" s="66" t="s">
        <v>323</v>
      </c>
      <c r="C2085" s="69" t="s">
        <v>160</v>
      </c>
      <c r="D2085" s="71"/>
      <c r="E2085" s="71">
        <v>51</v>
      </c>
      <c r="F2085" s="71">
        <v>2080</v>
      </c>
      <c r="G2085" s="72">
        <v>50.85</v>
      </c>
      <c r="H2085" s="72">
        <v>52.155999999999999</v>
      </c>
      <c r="I2085" s="72">
        <v>52.344000000000001</v>
      </c>
      <c r="J2085" s="72">
        <v>51.746000000000002</v>
      </c>
      <c r="K2085" s="72">
        <v>51.99</v>
      </c>
      <c r="L2085" s="72">
        <v>54.423000000000002</v>
      </c>
      <c r="M2085" s="72">
        <v>57.784999999999997</v>
      </c>
      <c r="N2085" s="72">
        <v>59.542999999999999</v>
      </c>
      <c r="O2085" s="72">
        <v>57.993000000000002</v>
      </c>
      <c r="P2085" s="72">
        <v>56.271000000000001</v>
      </c>
      <c r="Q2085" s="72">
        <v>59.003</v>
      </c>
      <c r="R2085" s="72">
        <v>66.462999999999994</v>
      </c>
      <c r="S2085" s="72">
        <v>75.334000000000003</v>
      </c>
      <c r="T2085" s="72">
        <v>80.721000000000004</v>
      </c>
      <c r="U2085" s="72">
        <v>71.344999999999999</v>
      </c>
      <c r="V2085" s="72">
        <v>52.511000000000003</v>
      </c>
      <c r="W2085" s="72">
        <v>43.326000000000001</v>
      </c>
      <c r="X2085" s="72">
        <v>35.902000000000001</v>
      </c>
      <c r="Y2085" s="72">
        <v>21.244</v>
      </c>
      <c r="Z2085" s="72">
        <v>6.35</v>
      </c>
      <c r="AA2085" s="72">
        <v>1.0589999999999999</v>
      </c>
      <c r="AB2085" s="4">
        <v>1.0999999999999999E-2</v>
      </c>
      <c r="AD2085" s="1">
        <f t="shared" si="32"/>
        <v>107.892</v>
      </c>
    </row>
    <row r="2086" spans="1:30" x14ac:dyDescent="0.3">
      <c r="A2086" s="65">
        <v>2085</v>
      </c>
      <c r="B2086" s="66" t="s">
        <v>323</v>
      </c>
      <c r="C2086" s="69" t="s">
        <v>160</v>
      </c>
      <c r="D2086" s="71"/>
      <c r="E2086" s="71">
        <v>51</v>
      </c>
      <c r="F2086" s="71">
        <v>2085</v>
      </c>
      <c r="G2086" s="72">
        <v>48.149000000000001</v>
      </c>
      <c r="H2086" s="72">
        <v>50.662999999999997</v>
      </c>
      <c r="I2086" s="72">
        <v>51.966999999999999</v>
      </c>
      <c r="J2086" s="72">
        <v>51.161000000000001</v>
      </c>
      <c r="K2086" s="72">
        <v>49.582000000000001</v>
      </c>
      <c r="L2086" s="72">
        <v>49.887</v>
      </c>
      <c r="M2086" s="72">
        <v>52.795999999999999</v>
      </c>
      <c r="N2086" s="72">
        <v>56.585999999999999</v>
      </c>
      <c r="O2086" s="72">
        <v>58.607999999999997</v>
      </c>
      <c r="P2086" s="72">
        <v>57.170999999999999</v>
      </c>
      <c r="Q2086" s="72">
        <v>55.414000000000001</v>
      </c>
      <c r="R2086" s="72">
        <v>57.875999999999998</v>
      </c>
      <c r="S2086" s="72">
        <v>64.608000000000004</v>
      </c>
      <c r="T2086" s="72">
        <v>72.180999999999997</v>
      </c>
      <c r="U2086" s="72">
        <v>75.367000000000004</v>
      </c>
      <c r="V2086" s="72">
        <v>63.280999999999999</v>
      </c>
      <c r="W2086" s="72">
        <v>42.749000000000002</v>
      </c>
      <c r="X2086" s="72">
        <v>30.664999999999999</v>
      </c>
      <c r="Y2086" s="72">
        <v>20.167999999999999</v>
      </c>
      <c r="Z2086" s="72">
        <v>8.4109999999999996</v>
      </c>
      <c r="AA2086" s="72">
        <v>1.5349999999999999</v>
      </c>
      <c r="AB2086" s="4">
        <v>1.4999999999999999E-2</v>
      </c>
      <c r="AD2086" s="1">
        <f t="shared" si="32"/>
        <v>103.54299999999999</v>
      </c>
    </row>
    <row r="2087" spans="1:30" x14ac:dyDescent="0.3">
      <c r="A2087" s="65">
        <v>2086</v>
      </c>
      <c r="B2087" s="66" t="s">
        <v>323</v>
      </c>
      <c r="C2087" s="69" t="s">
        <v>160</v>
      </c>
      <c r="D2087" s="71"/>
      <c r="E2087" s="71">
        <v>51</v>
      </c>
      <c r="F2087" s="71">
        <v>2090</v>
      </c>
      <c r="G2087" s="72">
        <v>45.286999999999999</v>
      </c>
      <c r="H2087" s="72">
        <v>47.978000000000002</v>
      </c>
      <c r="I2087" s="72">
        <v>50.488</v>
      </c>
      <c r="J2087" s="72">
        <v>50.875</v>
      </c>
      <c r="K2087" s="72">
        <v>49.164000000000001</v>
      </c>
      <c r="L2087" s="72">
        <v>47.646000000000001</v>
      </c>
      <c r="M2087" s="72">
        <v>48.393000000000001</v>
      </c>
      <c r="N2087" s="72">
        <v>51.701999999999998</v>
      </c>
      <c r="O2087" s="72">
        <v>55.74</v>
      </c>
      <c r="P2087" s="72">
        <v>57.854999999999997</v>
      </c>
      <c r="Q2087" s="72">
        <v>56.381999999999998</v>
      </c>
      <c r="R2087" s="72">
        <v>54.436</v>
      </c>
      <c r="S2087" s="72">
        <v>56.381999999999998</v>
      </c>
      <c r="T2087" s="72">
        <v>62.107999999999997</v>
      </c>
      <c r="U2087" s="72">
        <v>67.724000000000004</v>
      </c>
      <c r="V2087" s="72">
        <v>67.385000000000005</v>
      </c>
      <c r="W2087" s="72">
        <v>52.136000000000003</v>
      </c>
      <c r="X2087" s="72">
        <v>30.742999999999999</v>
      </c>
      <c r="Y2087" s="72">
        <v>17.59</v>
      </c>
      <c r="Z2087" s="72">
        <v>8.1940000000000008</v>
      </c>
      <c r="AA2087" s="72">
        <v>2.109</v>
      </c>
      <c r="AB2087" s="4">
        <v>1.6E-2</v>
      </c>
      <c r="AD2087" s="1">
        <f t="shared" si="32"/>
        <v>110.78800000000001</v>
      </c>
    </row>
    <row r="2088" spans="1:30" x14ac:dyDescent="0.3">
      <c r="A2088" s="65">
        <v>2087</v>
      </c>
      <c r="B2088" s="66" t="s">
        <v>323</v>
      </c>
      <c r="C2088" s="69" t="s">
        <v>160</v>
      </c>
      <c r="D2088" s="71"/>
      <c r="E2088" s="71">
        <v>51</v>
      </c>
      <c r="F2088" s="71">
        <v>2095</v>
      </c>
      <c r="G2088" s="72">
        <v>43.234999999999999</v>
      </c>
      <c r="H2088" s="72">
        <v>45.131</v>
      </c>
      <c r="I2088" s="72">
        <v>47.82</v>
      </c>
      <c r="J2088" s="72">
        <v>49.488</v>
      </c>
      <c r="K2088" s="72">
        <v>49.045000000000002</v>
      </c>
      <c r="L2088" s="72">
        <v>47.387999999999998</v>
      </c>
      <c r="M2088" s="72">
        <v>46.28</v>
      </c>
      <c r="N2088" s="72">
        <v>47.398000000000003</v>
      </c>
      <c r="O2088" s="72">
        <v>50.944000000000003</v>
      </c>
      <c r="P2088" s="72">
        <v>55.067</v>
      </c>
      <c r="Q2088" s="72">
        <v>57.127000000000002</v>
      </c>
      <c r="R2088" s="72">
        <v>55.470999999999997</v>
      </c>
      <c r="S2088" s="72">
        <v>53.139000000000003</v>
      </c>
      <c r="T2088" s="72">
        <v>54.353999999999999</v>
      </c>
      <c r="U2088" s="72">
        <v>58.517000000000003</v>
      </c>
      <c r="V2088" s="72">
        <v>60.97</v>
      </c>
      <c r="W2088" s="72">
        <v>56.095999999999997</v>
      </c>
      <c r="X2088" s="72">
        <v>38.024000000000001</v>
      </c>
      <c r="Y2088" s="72">
        <v>17.966000000000001</v>
      </c>
      <c r="Z2088" s="72">
        <v>7.3140000000000001</v>
      </c>
      <c r="AA2088" s="72">
        <v>2.2320000000000002</v>
      </c>
      <c r="AB2088" s="4" t="s">
        <v>291</v>
      </c>
      <c r="AD2088" s="1">
        <f t="shared" si="32"/>
        <v>121.63200000000001</v>
      </c>
    </row>
    <row r="2089" spans="1:30" x14ac:dyDescent="0.3">
      <c r="A2089" s="65">
        <v>2088</v>
      </c>
      <c r="B2089" s="66" t="s">
        <v>323</v>
      </c>
      <c r="C2089" s="69" t="s">
        <v>160</v>
      </c>
      <c r="D2089" s="71"/>
      <c r="E2089" s="71">
        <v>51</v>
      </c>
      <c r="F2089" s="71">
        <v>2100</v>
      </c>
      <c r="G2089" s="72">
        <v>42.250999999999998</v>
      </c>
      <c r="H2089" s="72">
        <v>43.094000000000001</v>
      </c>
      <c r="I2089" s="72">
        <v>44.987000000000002</v>
      </c>
      <c r="J2089" s="72">
        <v>46.911000000000001</v>
      </c>
      <c r="K2089" s="72">
        <v>47.825000000000003</v>
      </c>
      <c r="L2089" s="72">
        <v>47.43</v>
      </c>
      <c r="M2089" s="72">
        <v>46.146999999999998</v>
      </c>
      <c r="N2089" s="72">
        <v>45.38</v>
      </c>
      <c r="O2089" s="72">
        <v>46.720999999999997</v>
      </c>
      <c r="P2089" s="72">
        <v>50.353000000000002</v>
      </c>
      <c r="Q2089" s="72">
        <v>54.423999999999999</v>
      </c>
      <c r="R2089" s="72">
        <v>56.287999999999997</v>
      </c>
      <c r="S2089" s="72">
        <v>54.261000000000003</v>
      </c>
      <c r="T2089" s="72">
        <v>51.368000000000002</v>
      </c>
      <c r="U2089" s="72">
        <v>51.411000000000001</v>
      </c>
      <c r="V2089" s="72">
        <v>53.018000000000001</v>
      </c>
      <c r="W2089" s="72">
        <v>51.25</v>
      </c>
      <c r="X2089" s="72">
        <v>41.466999999999999</v>
      </c>
      <c r="Y2089" s="72">
        <v>22.629000000000001</v>
      </c>
      <c r="Z2089" s="72">
        <v>7.6440000000000001</v>
      </c>
      <c r="AA2089" s="72">
        <v>2.1139999999999999</v>
      </c>
      <c r="AB2089" s="4" t="s">
        <v>291</v>
      </c>
      <c r="AD2089" s="1">
        <f t="shared" si="32"/>
        <v>125.10400000000001</v>
      </c>
    </row>
    <row r="2090" spans="1:30" x14ac:dyDescent="0.3">
      <c r="A2090" s="65">
        <v>2089</v>
      </c>
      <c r="B2090" s="66" t="s">
        <v>323</v>
      </c>
      <c r="C2090" s="69" t="s">
        <v>161</v>
      </c>
      <c r="D2090" s="71">
        <v>9</v>
      </c>
      <c r="E2090" s="71">
        <v>31</v>
      </c>
      <c r="F2090" s="71">
        <v>2015</v>
      </c>
      <c r="G2090" s="72">
        <v>463.71100000000001</v>
      </c>
      <c r="H2090" s="72">
        <v>374.90800000000002</v>
      </c>
      <c r="I2090" s="72">
        <v>342.13299999999998</v>
      </c>
      <c r="J2090" s="72">
        <v>379.12099999999998</v>
      </c>
      <c r="K2090" s="72">
        <v>452.14499999999998</v>
      </c>
      <c r="L2090" s="72">
        <v>467.279</v>
      </c>
      <c r="M2090" s="72">
        <v>414.452</v>
      </c>
      <c r="N2090" s="72">
        <v>330.572</v>
      </c>
      <c r="O2090" s="72">
        <v>300.68900000000002</v>
      </c>
      <c r="P2090" s="72">
        <v>305.31599999999997</v>
      </c>
      <c r="Q2090" s="72">
        <v>322.48899999999998</v>
      </c>
      <c r="R2090" s="72">
        <v>249.37299999999999</v>
      </c>
      <c r="S2090" s="72">
        <v>157.76300000000001</v>
      </c>
      <c r="T2090" s="72">
        <v>79.641000000000005</v>
      </c>
      <c r="U2090" s="72">
        <v>51.289000000000001</v>
      </c>
      <c r="V2090" s="72">
        <v>55.54</v>
      </c>
      <c r="W2090" s="72">
        <v>28.666</v>
      </c>
      <c r="X2090" s="72">
        <v>9.2620000000000005</v>
      </c>
      <c r="Y2090" s="72">
        <v>1.5</v>
      </c>
      <c r="Z2090" s="72">
        <v>0.13800000000000001</v>
      </c>
      <c r="AA2090" s="72">
        <v>1.7999999999999999E-2</v>
      </c>
      <c r="AB2090" s="4" t="s">
        <v>291</v>
      </c>
      <c r="AD2090" s="1">
        <f t="shared" si="32"/>
        <v>39.583999999999996</v>
      </c>
    </row>
    <row r="2091" spans="1:30" x14ac:dyDescent="0.3">
      <c r="A2091" s="65">
        <v>2090</v>
      </c>
      <c r="B2091" s="66" t="s">
        <v>323</v>
      </c>
      <c r="C2091" s="69" t="s">
        <v>161</v>
      </c>
      <c r="D2091" s="71">
        <v>9</v>
      </c>
      <c r="E2091" s="71">
        <v>31</v>
      </c>
      <c r="F2091" s="71">
        <v>2020</v>
      </c>
      <c r="G2091" s="72">
        <v>422.62200000000001</v>
      </c>
      <c r="H2091" s="72">
        <v>461.459</v>
      </c>
      <c r="I2091" s="72">
        <v>374.01499999999999</v>
      </c>
      <c r="J2091" s="72">
        <v>341.41</v>
      </c>
      <c r="K2091" s="72">
        <v>377.83600000000001</v>
      </c>
      <c r="L2091" s="72">
        <v>450.04599999999999</v>
      </c>
      <c r="M2091" s="72">
        <v>463.91500000000002</v>
      </c>
      <c r="N2091" s="72">
        <v>410.30599999999998</v>
      </c>
      <c r="O2091" s="72">
        <v>326.07400000000001</v>
      </c>
      <c r="P2091" s="72">
        <v>294.64800000000002</v>
      </c>
      <c r="Q2091" s="72">
        <v>295.37099999999998</v>
      </c>
      <c r="R2091" s="72">
        <v>304.702</v>
      </c>
      <c r="S2091" s="72">
        <v>227.97200000000001</v>
      </c>
      <c r="T2091" s="72">
        <v>137.22200000000001</v>
      </c>
      <c r="U2091" s="72">
        <v>63.81</v>
      </c>
      <c r="V2091" s="72">
        <v>36.000999999999998</v>
      </c>
      <c r="W2091" s="72">
        <v>32.037999999999997</v>
      </c>
      <c r="X2091" s="72">
        <v>12.433999999999999</v>
      </c>
      <c r="Y2091" s="72">
        <v>2.7320000000000002</v>
      </c>
      <c r="Z2091" s="72">
        <v>0.27400000000000002</v>
      </c>
      <c r="AA2091" s="72">
        <v>1.4E-2</v>
      </c>
      <c r="AB2091" s="4" t="s">
        <v>291</v>
      </c>
      <c r="AD2091" s="1">
        <f t="shared" si="32"/>
        <v>47.491999999999997</v>
      </c>
    </row>
    <row r="2092" spans="1:30" x14ac:dyDescent="0.3">
      <c r="A2092" s="65">
        <v>2091</v>
      </c>
      <c r="B2092" s="66" t="s">
        <v>323</v>
      </c>
      <c r="C2092" s="69" t="s">
        <v>161</v>
      </c>
      <c r="D2092" s="71">
        <v>9</v>
      </c>
      <c r="E2092" s="71">
        <v>31</v>
      </c>
      <c r="F2092" s="71">
        <v>2025</v>
      </c>
      <c r="G2092" s="72">
        <v>368.904</v>
      </c>
      <c r="H2092" s="72">
        <v>420.78399999999999</v>
      </c>
      <c r="I2092" s="72">
        <v>460.44099999999997</v>
      </c>
      <c r="J2092" s="72">
        <v>373.27100000000002</v>
      </c>
      <c r="K2092" s="72">
        <v>340.30700000000002</v>
      </c>
      <c r="L2092" s="72">
        <v>376.15800000000002</v>
      </c>
      <c r="M2092" s="72">
        <v>446.96899999999999</v>
      </c>
      <c r="N2092" s="72">
        <v>459.50400000000002</v>
      </c>
      <c r="O2092" s="72">
        <v>404.96</v>
      </c>
      <c r="P2092" s="72">
        <v>319.74900000000002</v>
      </c>
      <c r="Q2092" s="72">
        <v>285.315</v>
      </c>
      <c r="R2092" s="72">
        <v>279.46100000000001</v>
      </c>
      <c r="S2092" s="72">
        <v>279.029</v>
      </c>
      <c r="T2092" s="72">
        <v>198.71100000000001</v>
      </c>
      <c r="U2092" s="72">
        <v>110.276</v>
      </c>
      <c r="V2092" s="72">
        <v>44.991</v>
      </c>
      <c r="W2092" s="72">
        <v>20.902000000000001</v>
      </c>
      <c r="X2092" s="72">
        <v>14.015000000000001</v>
      </c>
      <c r="Y2092" s="72">
        <v>3.7069999999999999</v>
      </c>
      <c r="Z2092" s="72">
        <v>0.504</v>
      </c>
      <c r="AA2092" s="72">
        <v>2.7E-2</v>
      </c>
      <c r="AB2092" s="4" t="s">
        <v>291</v>
      </c>
      <c r="AD2092" s="1">
        <f t="shared" si="32"/>
        <v>39.155000000000001</v>
      </c>
    </row>
    <row r="2093" spans="1:30" x14ac:dyDescent="0.3">
      <c r="A2093" s="65">
        <v>2092</v>
      </c>
      <c r="B2093" s="66" t="s">
        <v>323</v>
      </c>
      <c r="C2093" s="69" t="s">
        <v>161</v>
      </c>
      <c r="D2093" s="71">
        <v>9</v>
      </c>
      <c r="E2093" s="71">
        <v>31</v>
      </c>
      <c r="F2093" s="71">
        <v>2030</v>
      </c>
      <c r="G2093" s="72">
        <v>337.50200000000001</v>
      </c>
      <c r="H2093" s="72">
        <v>367.43200000000002</v>
      </c>
      <c r="I2093" s="72">
        <v>419.91</v>
      </c>
      <c r="J2093" s="72">
        <v>459.553</v>
      </c>
      <c r="K2093" s="72">
        <v>372.089</v>
      </c>
      <c r="L2093" s="72">
        <v>338.82</v>
      </c>
      <c r="M2093" s="72">
        <v>373.65</v>
      </c>
      <c r="N2093" s="72">
        <v>442.834</v>
      </c>
      <c r="O2093" s="72">
        <v>453.68200000000002</v>
      </c>
      <c r="P2093" s="72">
        <v>397.31799999999998</v>
      </c>
      <c r="Q2093" s="72">
        <v>309.91899999999998</v>
      </c>
      <c r="R2093" s="72">
        <v>270.43400000000003</v>
      </c>
      <c r="S2093" s="72">
        <v>256.65499999999997</v>
      </c>
      <c r="T2093" s="72">
        <v>244.27799999999999</v>
      </c>
      <c r="U2093" s="72">
        <v>160.73500000000001</v>
      </c>
      <c r="V2093" s="72">
        <v>78.478999999999999</v>
      </c>
      <c r="W2093" s="72">
        <v>26.431000000000001</v>
      </c>
      <c r="X2093" s="72">
        <v>9.2579999999999991</v>
      </c>
      <c r="Y2093" s="72">
        <v>4.218</v>
      </c>
      <c r="Z2093" s="72">
        <v>0.68500000000000005</v>
      </c>
      <c r="AA2093" s="72">
        <v>4.9000000000000002E-2</v>
      </c>
      <c r="AB2093" s="4" t="s">
        <v>291</v>
      </c>
      <c r="AD2093" s="1">
        <f t="shared" si="32"/>
        <v>40.640999999999998</v>
      </c>
    </row>
    <row r="2094" spans="1:30" x14ac:dyDescent="0.3">
      <c r="A2094" s="65">
        <v>2093</v>
      </c>
      <c r="B2094" s="66" t="s">
        <v>323</v>
      </c>
      <c r="C2094" s="69" t="s">
        <v>161</v>
      </c>
      <c r="D2094" s="71">
        <v>9</v>
      </c>
      <c r="E2094" s="71">
        <v>31</v>
      </c>
      <c r="F2094" s="71">
        <v>2035</v>
      </c>
      <c r="G2094" s="72">
        <v>336.18400000000003</v>
      </c>
      <c r="H2094" s="72">
        <v>336.274</v>
      </c>
      <c r="I2094" s="72">
        <v>366.71800000000002</v>
      </c>
      <c r="J2094" s="72">
        <v>419.12900000000002</v>
      </c>
      <c r="K2094" s="72">
        <v>458.13200000000001</v>
      </c>
      <c r="L2094" s="72">
        <v>370.50299999999999</v>
      </c>
      <c r="M2094" s="72">
        <v>336.63499999999999</v>
      </c>
      <c r="N2094" s="72">
        <v>370.31599999999997</v>
      </c>
      <c r="O2094" s="72">
        <v>437.41899999999998</v>
      </c>
      <c r="P2094" s="72">
        <v>445.41</v>
      </c>
      <c r="Q2094" s="72">
        <v>385.53300000000002</v>
      </c>
      <c r="R2094" s="72">
        <v>294.35500000000002</v>
      </c>
      <c r="S2094" s="72">
        <v>249.167</v>
      </c>
      <c r="T2094" s="72">
        <v>225.79</v>
      </c>
      <c r="U2094" s="72">
        <v>199.03899999999999</v>
      </c>
      <c r="V2094" s="72">
        <v>115.599</v>
      </c>
      <c r="W2094" s="72">
        <v>46.731000000000002</v>
      </c>
      <c r="X2094" s="72">
        <v>11.885</v>
      </c>
      <c r="Y2094" s="72">
        <v>2.8250000000000002</v>
      </c>
      <c r="Z2094" s="72">
        <v>0.78600000000000003</v>
      </c>
      <c r="AA2094" s="72">
        <v>6.7000000000000004E-2</v>
      </c>
      <c r="AB2094" s="4" t="s">
        <v>291</v>
      </c>
      <c r="AD2094" s="1">
        <f t="shared" si="32"/>
        <v>62.294000000000004</v>
      </c>
    </row>
    <row r="2095" spans="1:30" x14ac:dyDescent="0.3">
      <c r="A2095" s="65">
        <v>2094</v>
      </c>
      <c r="B2095" s="66" t="s">
        <v>323</v>
      </c>
      <c r="C2095" s="69" t="s">
        <v>161</v>
      </c>
      <c r="D2095" s="71">
        <v>9</v>
      </c>
      <c r="E2095" s="71">
        <v>31</v>
      </c>
      <c r="F2095" s="71">
        <v>2040</v>
      </c>
      <c r="G2095" s="72">
        <v>340.39800000000002</v>
      </c>
      <c r="H2095" s="72">
        <v>335.07400000000001</v>
      </c>
      <c r="I2095" s="72">
        <v>335.66399999999999</v>
      </c>
      <c r="J2095" s="72">
        <v>366.06599999999997</v>
      </c>
      <c r="K2095" s="72">
        <v>417.875</v>
      </c>
      <c r="L2095" s="72">
        <v>456.24400000000003</v>
      </c>
      <c r="M2095" s="72">
        <v>368.21</v>
      </c>
      <c r="N2095" s="72">
        <v>333.75900000000001</v>
      </c>
      <c r="O2095" s="72">
        <v>365.976</v>
      </c>
      <c r="P2095" s="72">
        <v>429.76400000000001</v>
      </c>
      <c r="Q2095" s="72">
        <v>432.72899999999998</v>
      </c>
      <c r="R2095" s="72">
        <v>366.97800000000001</v>
      </c>
      <c r="S2095" s="72">
        <v>272.13799999999998</v>
      </c>
      <c r="T2095" s="72">
        <v>220.333</v>
      </c>
      <c r="U2095" s="72">
        <v>185.393</v>
      </c>
      <c r="V2095" s="72">
        <v>144.75200000000001</v>
      </c>
      <c r="W2095" s="72">
        <v>69.844999999999999</v>
      </c>
      <c r="X2095" s="72">
        <v>21.367000000000001</v>
      </c>
      <c r="Y2095" s="72">
        <v>3.6869999999999998</v>
      </c>
      <c r="Z2095" s="72">
        <v>0.53200000000000003</v>
      </c>
      <c r="AA2095" s="72">
        <v>7.8E-2</v>
      </c>
      <c r="AB2095" s="4" t="s">
        <v>291</v>
      </c>
      <c r="AD2095" s="1">
        <f t="shared" si="32"/>
        <v>95.509</v>
      </c>
    </row>
    <row r="2096" spans="1:30" x14ac:dyDescent="0.3">
      <c r="A2096" s="65">
        <v>2095</v>
      </c>
      <c r="B2096" s="66" t="s">
        <v>323</v>
      </c>
      <c r="C2096" s="69" t="s">
        <v>161</v>
      </c>
      <c r="D2096" s="71">
        <v>9</v>
      </c>
      <c r="E2096" s="71">
        <v>31</v>
      </c>
      <c r="F2096" s="71">
        <v>2045</v>
      </c>
      <c r="G2096" s="72">
        <v>334.06700000000001</v>
      </c>
      <c r="H2096" s="72">
        <v>339.38400000000001</v>
      </c>
      <c r="I2096" s="72">
        <v>334.51100000000002</v>
      </c>
      <c r="J2096" s="72">
        <v>335.1</v>
      </c>
      <c r="K2096" s="72">
        <v>365.01900000000001</v>
      </c>
      <c r="L2096" s="72">
        <v>416.22399999999999</v>
      </c>
      <c r="M2096" s="72">
        <v>453.55700000000002</v>
      </c>
      <c r="N2096" s="72">
        <v>365.22699999999998</v>
      </c>
      <c r="O2096" s="72">
        <v>330.04599999999999</v>
      </c>
      <c r="P2096" s="72">
        <v>359.87200000000001</v>
      </c>
      <c r="Q2096" s="72">
        <v>418.1</v>
      </c>
      <c r="R2096" s="72">
        <v>412.88400000000001</v>
      </c>
      <c r="S2096" s="72">
        <v>340.53399999999999</v>
      </c>
      <c r="T2096" s="72">
        <v>241.97900000000001</v>
      </c>
      <c r="U2096" s="72">
        <v>182.40799999999999</v>
      </c>
      <c r="V2096" s="72">
        <v>136.46199999999999</v>
      </c>
      <c r="W2096" s="72">
        <v>88.87</v>
      </c>
      <c r="X2096" s="72">
        <v>32.548000000000002</v>
      </c>
      <c r="Y2096" s="72">
        <v>6.76</v>
      </c>
      <c r="Z2096" s="72">
        <v>0.70699999999999996</v>
      </c>
      <c r="AA2096" s="72">
        <v>5.6000000000000001E-2</v>
      </c>
      <c r="AB2096" s="4">
        <v>2.4E-2</v>
      </c>
      <c r="AD2096" s="1">
        <f t="shared" si="32"/>
        <v>128.965</v>
      </c>
    </row>
    <row r="2097" spans="1:30" x14ac:dyDescent="0.3">
      <c r="A2097" s="65">
        <v>2096</v>
      </c>
      <c r="B2097" s="66" t="s">
        <v>323</v>
      </c>
      <c r="C2097" s="69" t="s">
        <v>161</v>
      </c>
      <c r="D2097" s="71">
        <v>9</v>
      </c>
      <c r="E2097" s="71">
        <v>31</v>
      </c>
      <c r="F2097" s="71">
        <v>2050</v>
      </c>
      <c r="G2097" s="72">
        <v>318.58800000000002</v>
      </c>
      <c r="H2097" s="72">
        <v>333.17399999999998</v>
      </c>
      <c r="I2097" s="72">
        <v>338.85500000000002</v>
      </c>
      <c r="J2097" s="72">
        <v>333.98599999999999</v>
      </c>
      <c r="K2097" s="72">
        <v>334.19400000000002</v>
      </c>
      <c r="L2097" s="72">
        <v>363.65</v>
      </c>
      <c r="M2097" s="72">
        <v>413.91899999999998</v>
      </c>
      <c r="N2097" s="72">
        <v>450.11</v>
      </c>
      <c r="O2097" s="72">
        <v>361.40300000000002</v>
      </c>
      <c r="P2097" s="72">
        <v>324.84699999999998</v>
      </c>
      <c r="Q2097" s="72">
        <v>350.637</v>
      </c>
      <c r="R2097" s="72">
        <v>399.96699999999998</v>
      </c>
      <c r="S2097" s="72">
        <v>384.67700000000002</v>
      </c>
      <c r="T2097" s="72">
        <v>304.62099999999998</v>
      </c>
      <c r="U2097" s="72">
        <v>202.13900000000001</v>
      </c>
      <c r="V2097" s="72">
        <v>136.05600000000001</v>
      </c>
      <c r="W2097" s="72">
        <v>85.290999999999997</v>
      </c>
      <c r="X2097" s="72">
        <v>42.326999999999998</v>
      </c>
      <c r="Y2097" s="72">
        <v>10.542999999999999</v>
      </c>
      <c r="Z2097" s="72">
        <v>1.323</v>
      </c>
      <c r="AA2097" s="72">
        <v>7.0999999999999994E-2</v>
      </c>
      <c r="AB2097" s="4">
        <v>3.2000000000000001E-2</v>
      </c>
      <c r="AD2097" s="1">
        <f t="shared" si="32"/>
        <v>139.58700000000002</v>
      </c>
    </row>
    <row r="2098" spans="1:30" x14ac:dyDescent="0.3">
      <c r="A2098" s="65">
        <v>2097</v>
      </c>
      <c r="B2098" s="66" t="s">
        <v>323</v>
      </c>
      <c r="C2098" s="69" t="s">
        <v>161</v>
      </c>
      <c r="D2098" s="71">
        <v>9</v>
      </c>
      <c r="E2098" s="71">
        <v>31</v>
      </c>
      <c r="F2098" s="71">
        <v>2055</v>
      </c>
      <c r="G2098" s="72">
        <v>302.39699999999999</v>
      </c>
      <c r="H2098" s="72">
        <v>317.80700000000002</v>
      </c>
      <c r="I2098" s="72">
        <v>332.69299999999998</v>
      </c>
      <c r="J2098" s="72">
        <v>338.358</v>
      </c>
      <c r="K2098" s="72">
        <v>333.12799999999999</v>
      </c>
      <c r="L2098" s="72">
        <v>333.00599999999997</v>
      </c>
      <c r="M2098" s="72">
        <v>361.75900000000001</v>
      </c>
      <c r="N2098" s="72">
        <v>410.971</v>
      </c>
      <c r="O2098" s="72">
        <v>445.69099999999997</v>
      </c>
      <c r="P2098" s="72">
        <v>356.048</v>
      </c>
      <c r="Q2098" s="72">
        <v>316.99200000000002</v>
      </c>
      <c r="R2098" s="72">
        <v>336.30099999999999</v>
      </c>
      <c r="S2098" s="72">
        <v>374.13299999999998</v>
      </c>
      <c r="T2098" s="72">
        <v>346.178</v>
      </c>
      <c r="U2098" s="72">
        <v>256.76499999999999</v>
      </c>
      <c r="V2098" s="72">
        <v>152.797</v>
      </c>
      <c r="W2098" s="72">
        <v>86.602999999999994</v>
      </c>
      <c r="X2098" s="72">
        <v>41.555</v>
      </c>
      <c r="Y2098" s="72">
        <v>14.061999999999999</v>
      </c>
      <c r="Z2098" s="72">
        <v>2.113</v>
      </c>
      <c r="AA2098" s="72">
        <v>0.13300000000000001</v>
      </c>
      <c r="AB2098" s="4">
        <v>4.2000000000000003E-2</v>
      </c>
      <c r="AD2098" s="1">
        <f t="shared" si="32"/>
        <v>144.50800000000001</v>
      </c>
    </row>
    <row r="2099" spans="1:30" x14ac:dyDescent="0.3">
      <c r="A2099" s="65">
        <v>2098</v>
      </c>
      <c r="B2099" s="66" t="s">
        <v>323</v>
      </c>
      <c r="C2099" s="69" t="s">
        <v>161</v>
      </c>
      <c r="D2099" s="71">
        <v>9</v>
      </c>
      <c r="E2099" s="71">
        <v>31</v>
      </c>
      <c r="F2099" s="71">
        <v>2060</v>
      </c>
      <c r="G2099" s="72">
        <v>290.33600000000001</v>
      </c>
      <c r="H2099" s="72">
        <v>301.71100000000001</v>
      </c>
      <c r="I2099" s="72">
        <v>317.38400000000001</v>
      </c>
      <c r="J2099" s="72">
        <v>332.24400000000003</v>
      </c>
      <c r="K2099" s="72">
        <v>337.548</v>
      </c>
      <c r="L2099" s="72">
        <v>332.02499999999998</v>
      </c>
      <c r="M2099" s="72">
        <v>331.40600000000001</v>
      </c>
      <c r="N2099" s="72">
        <v>359.38299999999998</v>
      </c>
      <c r="O2099" s="72">
        <v>407.23399999999998</v>
      </c>
      <c r="P2099" s="72">
        <v>439.548</v>
      </c>
      <c r="Q2099" s="72">
        <v>348.029</v>
      </c>
      <c r="R2099" s="72">
        <v>304.90800000000002</v>
      </c>
      <c r="S2099" s="72">
        <v>315.983</v>
      </c>
      <c r="T2099" s="72">
        <v>338.95299999999997</v>
      </c>
      <c r="U2099" s="72">
        <v>294.75200000000001</v>
      </c>
      <c r="V2099" s="72">
        <v>197.03800000000001</v>
      </c>
      <c r="W2099" s="72">
        <v>99.334000000000003</v>
      </c>
      <c r="X2099" s="72">
        <v>43.36</v>
      </c>
      <c r="Y2099" s="72">
        <v>14.262</v>
      </c>
      <c r="Z2099" s="72">
        <v>2.919</v>
      </c>
      <c r="AA2099" s="72">
        <v>0.22</v>
      </c>
      <c r="AB2099" s="4">
        <v>5.7000000000000002E-2</v>
      </c>
      <c r="AD2099" s="1">
        <f t="shared" si="32"/>
        <v>160.15200000000002</v>
      </c>
    </row>
    <row r="2100" spans="1:30" x14ac:dyDescent="0.3">
      <c r="A2100" s="65">
        <v>2099</v>
      </c>
      <c r="B2100" s="66" t="s">
        <v>323</v>
      </c>
      <c r="C2100" s="69" t="s">
        <v>161</v>
      </c>
      <c r="D2100" s="71">
        <v>9</v>
      </c>
      <c r="E2100" s="71">
        <v>31</v>
      </c>
      <c r="F2100" s="71">
        <v>2065</v>
      </c>
      <c r="G2100" s="72">
        <v>284.98200000000003</v>
      </c>
      <c r="H2100" s="72">
        <v>289.726</v>
      </c>
      <c r="I2100" s="72">
        <v>301.34100000000001</v>
      </c>
      <c r="J2100" s="72">
        <v>316.99</v>
      </c>
      <c r="K2100" s="72">
        <v>331.50700000000001</v>
      </c>
      <c r="L2100" s="72">
        <v>336.512</v>
      </c>
      <c r="M2100" s="72">
        <v>330.56099999999998</v>
      </c>
      <c r="N2100" s="72">
        <v>329.411</v>
      </c>
      <c r="O2100" s="72">
        <v>356.37700000000001</v>
      </c>
      <c r="P2100" s="72">
        <v>402.05099999999999</v>
      </c>
      <c r="Q2100" s="72">
        <v>430.375</v>
      </c>
      <c r="R2100" s="72">
        <v>335.71</v>
      </c>
      <c r="S2100" s="72">
        <v>287.73500000000001</v>
      </c>
      <c r="T2100" s="72">
        <v>288.14999999999998</v>
      </c>
      <c r="U2100" s="72">
        <v>291.46100000000001</v>
      </c>
      <c r="V2100" s="72">
        <v>229.571</v>
      </c>
      <c r="W2100" s="72">
        <v>130.80199999999999</v>
      </c>
      <c r="X2100" s="72">
        <v>51.104999999999997</v>
      </c>
      <c r="Y2100" s="72">
        <v>15.375</v>
      </c>
      <c r="Z2100" s="72">
        <v>3.0640000000000001</v>
      </c>
      <c r="AA2100" s="72">
        <v>0.315</v>
      </c>
      <c r="AB2100" s="4">
        <v>8.6999999999999994E-2</v>
      </c>
      <c r="AD2100" s="1">
        <f t="shared" si="32"/>
        <v>200.74799999999996</v>
      </c>
    </row>
    <row r="2101" spans="1:30" x14ac:dyDescent="0.3">
      <c r="A2101" s="65">
        <v>2100</v>
      </c>
      <c r="B2101" s="66" t="s">
        <v>323</v>
      </c>
      <c r="C2101" s="69" t="s">
        <v>161</v>
      </c>
      <c r="D2101" s="71">
        <v>9</v>
      </c>
      <c r="E2101" s="71">
        <v>31</v>
      </c>
      <c r="F2101" s="71">
        <v>2070</v>
      </c>
      <c r="G2101" s="72">
        <v>282.108</v>
      </c>
      <c r="H2101" s="72">
        <v>284.42200000000003</v>
      </c>
      <c r="I2101" s="72">
        <v>289.39499999999998</v>
      </c>
      <c r="J2101" s="72">
        <v>300.99799999999999</v>
      </c>
      <c r="K2101" s="72">
        <v>316.34300000000002</v>
      </c>
      <c r="L2101" s="72">
        <v>330.57400000000001</v>
      </c>
      <c r="M2101" s="72">
        <v>335.17</v>
      </c>
      <c r="N2101" s="72">
        <v>328.76900000000001</v>
      </c>
      <c r="O2101" s="72">
        <v>326.92099999999999</v>
      </c>
      <c r="P2101" s="72">
        <v>352.23700000000002</v>
      </c>
      <c r="Q2101" s="72">
        <v>394.34399999999999</v>
      </c>
      <c r="R2101" s="72">
        <v>416.315</v>
      </c>
      <c r="S2101" s="72">
        <v>318.16899999999998</v>
      </c>
      <c r="T2101" s="72">
        <v>264.084</v>
      </c>
      <c r="U2101" s="72">
        <v>250.19200000000001</v>
      </c>
      <c r="V2101" s="72">
        <v>230.346</v>
      </c>
      <c r="W2101" s="72">
        <v>155.571</v>
      </c>
      <c r="X2101" s="72">
        <v>69.123999999999995</v>
      </c>
      <c r="Y2101" s="72">
        <v>18.707999999999998</v>
      </c>
      <c r="Z2101" s="72">
        <v>3.4140000000000001</v>
      </c>
      <c r="AA2101" s="72">
        <v>0.34799999999999998</v>
      </c>
      <c r="AB2101" s="4">
        <v>0.127</v>
      </c>
      <c r="AD2101" s="1">
        <f t="shared" si="32"/>
        <v>247.292</v>
      </c>
    </row>
    <row r="2102" spans="1:30" x14ac:dyDescent="0.3">
      <c r="A2102" s="65">
        <v>2101</v>
      </c>
      <c r="B2102" s="66" t="s">
        <v>323</v>
      </c>
      <c r="C2102" s="69" t="s">
        <v>161</v>
      </c>
      <c r="D2102" s="71">
        <v>9</v>
      </c>
      <c r="E2102" s="71">
        <v>31</v>
      </c>
      <c r="F2102" s="71">
        <v>2075</v>
      </c>
      <c r="G2102" s="72">
        <v>277.38799999999998</v>
      </c>
      <c r="H2102" s="72">
        <v>281.59500000000003</v>
      </c>
      <c r="I2102" s="72">
        <v>284.12299999999999</v>
      </c>
      <c r="J2102" s="72">
        <v>289.09800000000001</v>
      </c>
      <c r="K2102" s="72">
        <v>300.43900000000002</v>
      </c>
      <c r="L2102" s="72">
        <v>315.53899999999999</v>
      </c>
      <c r="M2102" s="72">
        <v>329.39699999999999</v>
      </c>
      <c r="N2102" s="72">
        <v>333.54899999999998</v>
      </c>
      <c r="O2102" s="72">
        <v>326.54300000000001</v>
      </c>
      <c r="P2102" s="72">
        <v>323.49200000000002</v>
      </c>
      <c r="Q2102" s="72">
        <v>346.10199999999998</v>
      </c>
      <c r="R2102" s="72">
        <v>382.58100000000002</v>
      </c>
      <c r="S2102" s="72">
        <v>396.34500000000003</v>
      </c>
      <c r="T2102" s="72">
        <v>294.00299999999999</v>
      </c>
      <c r="U2102" s="72">
        <v>231.67500000000001</v>
      </c>
      <c r="V2102" s="72">
        <v>200.857</v>
      </c>
      <c r="W2102" s="72">
        <v>159.649</v>
      </c>
      <c r="X2102" s="72">
        <v>84.727000000000004</v>
      </c>
      <c r="Y2102" s="72">
        <v>26.257000000000001</v>
      </c>
      <c r="Z2102" s="72">
        <v>4.3259999999999996</v>
      </c>
      <c r="AA2102" s="72">
        <v>0.4</v>
      </c>
      <c r="AB2102" s="4" t="s">
        <v>291</v>
      </c>
      <c r="AD2102" s="1">
        <f t="shared" si="32"/>
        <v>275.35899999999998</v>
      </c>
    </row>
    <row r="2103" spans="1:30" x14ac:dyDescent="0.3">
      <c r="A2103" s="65">
        <v>2102</v>
      </c>
      <c r="B2103" s="66" t="s">
        <v>323</v>
      </c>
      <c r="C2103" s="69" t="s">
        <v>161</v>
      </c>
      <c r="D2103" s="71">
        <v>9</v>
      </c>
      <c r="E2103" s="71">
        <v>31</v>
      </c>
      <c r="F2103" s="71">
        <v>2080</v>
      </c>
      <c r="G2103" s="72">
        <v>269.988</v>
      </c>
      <c r="H2103" s="72">
        <v>276.916</v>
      </c>
      <c r="I2103" s="72">
        <v>281.322</v>
      </c>
      <c r="J2103" s="72">
        <v>283.85899999999998</v>
      </c>
      <c r="K2103" s="72">
        <v>288.60899999999998</v>
      </c>
      <c r="L2103" s="72">
        <v>299.74799999999999</v>
      </c>
      <c r="M2103" s="72">
        <v>314.54000000000002</v>
      </c>
      <c r="N2103" s="72">
        <v>327.98500000000001</v>
      </c>
      <c r="O2103" s="72">
        <v>331.53199999999998</v>
      </c>
      <c r="P2103" s="72">
        <v>323.45600000000002</v>
      </c>
      <c r="Q2103" s="72">
        <v>318.38200000000001</v>
      </c>
      <c r="R2103" s="72">
        <v>336.69099999999997</v>
      </c>
      <c r="S2103" s="72">
        <v>365.75099999999998</v>
      </c>
      <c r="T2103" s="72">
        <v>368.55900000000003</v>
      </c>
      <c r="U2103" s="72">
        <v>260.41899999999998</v>
      </c>
      <c r="V2103" s="72">
        <v>188.75299999999999</v>
      </c>
      <c r="W2103" s="72">
        <v>142.226</v>
      </c>
      <c r="X2103" s="72">
        <v>89.515000000000001</v>
      </c>
      <c r="Y2103" s="72">
        <v>33.377000000000002</v>
      </c>
      <c r="Z2103" s="72">
        <v>6.3230000000000004</v>
      </c>
      <c r="AA2103" s="72">
        <v>0.52</v>
      </c>
      <c r="AB2103" s="4" t="s">
        <v>291</v>
      </c>
      <c r="AD2103" s="1">
        <f t="shared" si="32"/>
        <v>271.96099999999996</v>
      </c>
    </row>
    <row r="2104" spans="1:30" x14ac:dyDescent="0.3">
      <c r="A2104" s="65">
        <v>2103</v>
      </c>
      <c r="B2104" s="66" t="s">
        <v>323</v>
      </c>
      <c r="C2104" s="69" t="s">
        <v>161</v>
      </c>
      <c r="D2104" s="71">
        <v>9</v>
      </c>
      <c r="E2104" s="71">
        <v>31</v>
      </c>
      <c r="F2104" s="71">
        <v>2085</v>
      </c>
      <c r="G2104" s="72">
        <v>261.35599999999999</v>
      </c>
      <c r="H2104" s="72">
        <v>269.56200000000001</v>
      </c>
      <c r="I2104" s="72">
        <v>276.66800000000001</v>
      </c>
      <c r="J2104" s="72">
        <v>281.08600000000001</v>
      </c>
      <c r="K2104" s="72">
        <v>283.423</v>
      </c>
      <c r="L2104" s="72">
        <v>288.01</v>
      </c>
      <c r="M2104" s="72">
        <v>298.89999999999998</v>
      </c>
      <c r="N2104" s="72">
        <v>313.33699999999999</v>
      </c>
      <c r="O2104" s="72">
        <v>326.20999999999998</v>
      </c>
      <c r="P2104" s="72">
        <v>328.71100000000001</v>
      </c>
      <c r="Q2104" s="72">
        <v>318.83199999999999</v>
      </c>
      <c r="R2104" s="72">
        <v>310.51400000000001</v>
      </c>
      <c r="S2104" s="72">
        <v>323.16899999999998</v>
      </c>
      <c r="T2104" s="72">
        <v>342.18900000000002</v>
      </c>
      <c r="U2104" s="72">
        <v>329.53699999999998</v>
      </c>
      <c r="V2104" s="72">
        <v>215.274</v>
      </c>
      <c r="W2104" s="72">
        <v>136.554</v>
      </c>
      <c r="X2104" s="72">
        <v>82.171999999999997</v>
      </c>
      <c r="Y2104" s="72">
        <v>36.658000000000001</v>
      </c>
      <c r="Z2104" s="72">
        <v>8.4109999999999996</v>
      </c>
      <c r="AA2104" s="72">
        <v>0.78500000000000003</v>
      </c>
      <c r="AB2104" s="4" t="s">
        <v>291</v>
      </c>
      <c r="AD2104" s="1">
        <f t="shared" si="32"/>
        <v>264.58000000000004</v>
      </c>
    </row>
    <row r="2105" spans="1:30" x14ac:dyDescent="0.3">
      <c r="A2105" s="65">
        <v>2104</v>
      </c>
      <c r="B2105" s="66" t="s">
        <v>323</v>
      </c>
      <c r="C2105" s="69" t="s">
        <v>161</v>
      </c>
      <c r="D2105" s="71">
        <v>9</v>
      </c>
      <c r="E2105" s="71">
        <v>31</v>
      </c>
      <c r="F2105" s="71">
        <v>2090</v>
      </c>
      <c r="G2105" s="72">
        <v>253.59800000000001</v>
      </c>
      <c r="H2105" s="72">
        <v>260.97300000000001</v>
      </c>
      <c r="I2105" s="72">
        <v>269.33699999999999</v>
      </c>
      <c r="J2105" s="72">
        <v>276.45699999999999</v>
      </c>
      <c r="K2105" s="72">
        <v>280.69600000000003</v>
      </c>
      <c r="L2105" s="72">
        <v>282.89100000000002</v>
      </c>
      <c r="M2105" s="72">
        <v>287.28399999999999</v>
      </c>
      <c r="N2105" s="72">
        <v>297.89</v>
      </c>
      <c r="O2105" s="72">
        <v>311.83300000000003</v>
      </c>
      <c r="P2105" s="72">
        <v>323.72800000000001</v>
      </c>
      <c r="Q2105" s="72">
        <v>324.488</v>
      </c>
      <c r="R2105" s="72">
        <v>311.73200000000003</v>
      </c>
      <c r="S2105" s="72">
        <v>299.22300000000001</v>
      </c>
      <c r="T2105" s="72">
        <v>304.20100000000002</v>
      </c>
      <c r="U2105" s="72">
        <v>308.87299999999999</v>
      </c>
      <c r="V2105" s="72">
        <v>276.46800000000002</v>
      </c>
      <c r="W2105" s="72">
        <v>159.24299999999999</v>
      </c>
      <c r="X2105" s="72">
        <v>81.436000000000007</v>
      </c>
      <c r="Y2105" s="72">
        <v>35.101999999999997</v>
      </c>
      <c r="Z2105" s="72">
        <v>9.7249999999999996</v>
      </c>
      <c r="AA2105" s="72">
        <v>1.1080000000000001</v>
      </c>
      <c r="AB2105" s="4" t="s">
        <v>291</v>
      </c>
      <c r="AD2105" s="1">
        <f t="shared" si="32"/>
        <v>286.61400000000003</v>
      </c>
    </row>
    <row r="2106" spans="1:30" x14ac:dyDescent="0.3">
      <c r="A2106" s="65">
        <v>2105</v>
      </c>
      <c r="B2106" s="66" t="s">
        <v>323</v>
      </c>
      <c r="C2106" s="69" t="s">
        <v>161</v>
      </c>
      <c r="D2106" s="71">
        <v>9</v>
      </c>
      <c r="E2106" s="71">
        <v>31</v>
      </c>
      <c r="F2106" s="71">
        <v>2095</v>
      </c>
      <c r="G2106" s="72">
        <v>247.976</v>
      </c>
      <c r="H2106" s="72">
        <v>253.25</v>
      </c>
      <c r="I2106" s="72">
        <v>260.77300000000002</v>
      </c>
      <c r="J2106" s="72">
        <v>269.154</v>
      </c>
      <c r="K2106" s="72">
        <v>276.11200000000002</v>
      </c>
      <c r="L2106" s="72">
        <v>280.22699999999998</v>
      </c>
      <c r="M2106" s="72">
        <v>282.26400000000001</v>
      </c>
      <c r="N2106" s="72">
        <v>286.43099999999998</v>
      </c>
      <c r="O2106" s="72">
        <v>296.63</v>
      </c>
      <c r="P2106" s="72">
        <v>309.72699999999998</v>
      </c>
      <c r="Q2106" s="72">
        <v>320.02</v>
      </c>
      <c r="R2106" s="72">
        <v>318.024</v>
      </c>
      <c r="S2106" s="72">
        <v>301.55099999999999</v>
      </c>
      <c r="T2106" s="72">
        <v>283.33699999999999</v>
      </c>
      <c r="U2106" s="72">
        <v>277.149</v>
      </c>
      <c r="V2106" s="72">
        <v>262.95600000000002</v>
      </c>
      <c r="W2106" s="72">
        <v>209.13</v>
      </c>
      <c r="X2106" s="72">
        <v>98.108000000000004</v>
      </c>
      <c r="Y2106" s="72">
        <v>36.363</v>
      </c>
      <c r="Z2106" s="72">
        <v>9.8350000000000009</v>
      </c>
      <c r="AA2106" s="72">
        <v>1.379</v>
      </c>
      <c r="AB2106" s="4" t="s">
        <v>291</v>
      </c>
      <c r="AD2106" s="1">
        <f t="shared" si="32"/>
        <v>354.815</v>
      </c>
    </row>
    <row r="2107" spans="1:30" x14ac:dyDescent="0.3">
      <c r="A2107" s="65">
        <v>2106</v>
      </c>
      <c r="B2107" s="66" t="s">
        <v>323</v>
      </c>
      <c r="C2107" s="69" t="s">
        <v>161</v>
      </c>
      <c r="D2107" s="71">
        <v>9</v>
      </c>
      <c r="E2107" s="71">
        <v>31</v>
      </c>
      <c r="F2107" s="71">
        <v>2100</v>
      </c>
      <c r="G2107" s="72">
        <v>244.06700000000001</v>
      </c>
      <c r="H2107" s="72">
        <v>247.65700000000001</v>
      </c>
      <c r="I2107" s="72">
        <v>253.07</v>
      </c>
      <c r="J2107" s="72">
        <v>260.61</v>
      </c>
      <c r="K2107" s="72">
        <v>268.846</v>
      </c>
      <c r="L2107" s="72">
        <v>275.69400000000002</v>
      </c>
      <c r="M2107" s="72">
        <v>279.67399999999998</v>
      </c>
      <c r="N2107" s="72">
        <v>281.52300000000002</v>
      </c>
      <c r="O2107" s="72">
        <v>285.35399999999998</v>
      </c>
      <c r="P2107" s="72">
        <v>294.83800000000002</v>
      </c>
      <c r="Q2107" s="72">
        <v>306.54399999999998</v>
      </c>
      <c r="R2107" s="72">
        <v>314.286</v>
      </c>
      <c r="S2107" s="72">
        <v>308.65100000000001</v>
      </c>
      <c r="T2107" s="72">
        <v>287.02499999999998</v>
      </c>
      <c r="U2107" s="72">
        <v>260.27499999999998</v>
      </c>
      <c r="V2107" s="72">
        <v>239.083</v>
      </c>
      <c r="W2107" s="72">
        <v>203.03100000000001</v>
      </c>
      <c r="X2107" s="72">
        <v>132.86699999999999</v>
      </c>
      <c r="Y2107" s="72">
        <v>45.732999999999997</v>
      </c>
      <c r="Z2107" s="72">
        <v>10.772</v>
      </c>
      <c r="AA2107" s="72">
        <v>1.516</v>
      </c>
      <c r="AB2107" s="4" t="s">
        <v>291</v>
      </c>
      <c r="AD2107" s="1">
        <f t="shared" si="32"/>
        <v>393.91900000000004</v>
      </c>
    </row>
    <row r="2108" spans="1:30" x14ac:dyDescent="0.3">
      <c r="A2108" s="65">
        <v>2107</v>
      </c>
      <c r="B2108" s="66" t="s">
        <v>323</v>
      </c>
      <c r="C2108" s="69" t="s">
        <v>162</v>
      </c>
      <c r="D2108" s="71"/>
      <c r="E2108" s="71">
        <v>48</v>
      </c>
      <c r="F2108" s="71">
        <v>2015</v>
      </c>
      <c r="G2108" s="72">
        <v>54.591999999999999</v>
      </c>
      <c r="H2108" s="72">
        <v>48.697000000000003</v>
      </c>
      <c r="I2108" s="72">
        <v>43.606999999999999</v>
      </c>
      <c r="J2108" s="72">
        <v>38.472999999999999</v>
      </c>
      <c r="K2108" s="72">
        <v>64.138000000000005</v>
      </c>
      <c r="L2108" s="72">
        <v>119.08799999999999</v>
      </c>
      <c r="M2108" s="72">
        <v>132.08799999999999</v>
      </c>
      <c r="N2108" s="72">
        <v>98.260999999999996</v>
      </c>
      <c r="O2108" s="72">
        <v>80.504999999999995</v>
      </c>
      <c r="P2108" s="72">
        <v>59.128</v>
      </c>
      <c r="Q2108" s="72">
        <v>42.19</v>
      </c>
      <c r="R2108" s="72">
        <v>34.207999999999998</v>
      </c>
      <c r="S2108" s="72">
        <v>15.122</v>
      </c>
      <c r="T2108" s="72">
        <v>7.37</v>
      </c>
      <c r="U2108" s="72">
        <v>4.4320000000000004</v>
      </c>
      <c r="V2108" s="72">
        <v>2.8119999999999998</v>
      </c>
      <c r="W2108" s="72">
        <v>1.1850000000000001</v>
      </c>
      <c r="X2108" s="72">
        <v>0.71599999999999997</v>
      </c>
      <c r="Y2108" s="72">
        <v>0.126</v>
      </c>
      <c r="Z2108" s="72">
        <v>1.9E-2</v>
      </c>
      <c r="AA2108" s="72">
        <v>2E-3</v>
      </c>
      <c r="AB2108" s="4" t="s">
        <v>291</v>
      </c>
      <c r="AD2108" s="1">
        <f t="shared" si="32"/>
        <v>2.048</v>
      </c>
    </row>
    <row r="2109" spans="1:30" x14ac:dyDescent="0.3">
      <c r="A2109" s="65">
        <v>2108</v>
      </c>
      <c r="B2109" s="66" t="s">
        <v>323</v>
      </c>
      <c r="C2109" s="69" t="s">
        <v>162</v>
      </c>
      <c r="D2109" s="71"/>
      <c r="E2109" s="71">
        <v>48</v>
      </c>
      <c r="F2109" s="71">
        <v>2020</v>
      </c>
      <c r="G2109" s="72">
        <v>54.701000000000001</v>
      </c>
      <c r="H2109" s="72">
        <v>54.253</v>
      </c>
      <c r="I2109" s="72">
        <v>48.887999999999998</v>
      </c>
      <c r="J2109" s="72">
        <v>40.524000000000001</v>
      </c>
      <c r="K2109" s="72">
        <v>62.863</v>
      </c>
      <c r="L2109" s="72">
        <v>153.857</v>
      </c>
      <c r="M2109" s="72">
        <v>202.786</v>
      </c>
      <c r="N2109" s="72">
        <v>160.06100000000001</v>
      </c>
      <c r="O2109" s="72">
        <v>101.283</v>
      </c>
      <c r="P2109" s="72">
        <v>73.444999999999993</v>
      </c>
      <c r="Q2109" s="72">
        <v>51.988</v>
      </c>
      <c r="R2109" s="72">
        <v>34.125</v>
      </c>
      <c r="S2109" s="72">
        <v>27.661000000000001</v>
      </c>
      <c r="T2109" s="72">
        <v>12.512</v>
      </c>
      <c r="U2109" s="72">
        <v>6.1420000000000003</v>
      </c>
      <c r="V2109" s="72">
        <v>3.4129999999999998</v>
      </c>
      <c r="W2109" s="72">
        <v>1.788</v>
      </c>
      <c r="X2109" s="72">
        <v>0.56699999999999995</v>
      </c>
      <c r="Y2109" s="72">
        <v>0.23400000000000001</v>
      </c>
      <c r="Z2109" s="72">
        <v>2.5000000000000001E-2</v>
      </c>
      <c r="AA2109" s="72">
        <v>2E-3</v>
      </c>
      <c r="AB2109" s="4" t="s">
        <v>291</v>
      </c>
      <c r="AD2109" s="1">
        <f t="shared" si="32"/>
        <v>2.6159999999999997</v>
      </c>
    </row>
    <row r="2110" spans="1:30" x14ac:dyDescent="0.3">
      <c r="A2110" s="65">
        <v>2109</v>
      </c>
      <c r="B2110" s="66" t="s">
        <v>323</v>
      </c>
      <c r="C2110" s="69" t="s">
        <v>162</v>
      </c>
      <c r="D2110" s="71"/>
      <c r="E2110" s="71">
        <v>48</v>
      </c>
      <c r="F2110" s="71">
        <v>2025</v>
      </c>
      <c r="G2110" s="72">
        <v>57.155000000000001</v>
      </c>
      <c r="H2110" s="72">
        <v>55.12</v>
      </c>
      <c r="I2110" s="72">
        <v>54.442999999999998</v>
      </c>
      <c r="J2110" s="72">
        <v>49.305</v>
      </c>
      <c r="K2110" s="72">
        <v>78.406999999999996</v>
      </c>
      <c r="L2110" s="72">
        <v>145.08000000000001</v>
      </c>
      <c r="M2110" s="72">
        <v>168.29900000000001</v>
      </c>
      <c r="N2110" s="72">
        <v>162.23699999999999</v>
      </c>
      <c r="O2110" s="72">
        <v>145.42500000000001</v>
      </c>
      <c r="P2110" s="72">
        <v>92.622</v>
      </c>
      <c r="Q2110" s="72">
        <v>65.198999999999998</v>
      </c>
      <c r="R2110" s="72">
        <v>46.031999999999996</v>
      </c>
      <c r="S2110" s="72">
        <v>30.814</v>
      </c>
      <c r="T2110" s="72">
        <v>25.126000000000001</v>
      </c>
      <c r="U2110" s="72">
        <v>10.901</v>
      </c>
      <c r="V2110" s="72">
        <v>4.8070000000000004</v>
      </c>
      <c r="W2110" s="72">
        <v>2.2250000000000001</v>
      </c>
      <c r="X2110" s="72">
        <v>0.88600000000000001</v>
      </c>
      <c r="Y2110" s="72">
        <v>0.192</v>
      </c>
      <c r="Z2110" s="72">
        <v>4.8000000000000001E-2</v>
      </c>
      <c r="AA2110" s="72">
        <v>3.0000000000000001E-3</v>
      </c>
      <c r="AB2110" s="4">
        <v>5.0000000000000001E-3</v>
      </c>
      <c r="AD2110" s="1">
        <f t="shared" si="32"/>
        <v>3.3590000000000004</v>
      </c>
    </row>
    <row r="2111" spans="1:30" x14ac:dyDescent="0.3">
      <c r="A2111" s="65">
        <v>2110</v>
      </c>
      <c r="B2111" s="66" t="s">
        <v>323</v>
      </c>
      <c r="C2111" s="69" t="s">
        <v>162</v>
      </c>
      <c r="D2111" s="71"/>
      <c r="E2111" s="71">
        <v>48</v>
      </c>
      <c r="F2111" s="71">
        <v>2030</v>
      </c>
      <c r="G2111" s="72">
        <v>58.115000000000002</v>
      </c>
      <c r="H2111" s="72">
        <v>57.331000000000003</v>
      </c>
      <c r="I2111" s="72">
        <v>55.192</v>
      </c>
      <c r="J2111" s="72">
        <v>54.61</v>
      </c>
      <c r="K2111" s="72">
        <v>84.426000000000002</v>
      </c>
      <c r="L2111" s="72">
        <v>148.11500000000001</v>
      </c>
      <c r="M2111" s="72">
        <v>172.114</v>
      </c>
      <c r="N2111" s="72">
        <v>142.827</v>
      </c>
      <c r="O2111" s="72">
        <v>129.16399999999999</v>
      </c>
      <c r="P2111" s="72">
        <v>125.099</v>
      </c>
      <c r="Q2111" s="72">
        <v>85.730999999999995</v>
      </c>
      <c r="R2111" s="72">
        <v>61.021999999999998</v>
      </c>
      <c r="S2111" s="72">
        <v>42.363</v>
      </c>
      <c r="T2111" s="72">
        <v>28.193999999999999</v>
      </c>
      <c r="U2111" s="72">
        <v>22.09</v>
      </c>
      <c r="V2111" s="72">
        <v>8.6609999999999996</v>
      </c>
      <c r="W2111" s="72">
        <v>3.2069999999999999</v>
      </c>
      <c r="X2111" s="72">
        <v>1.137</v>
      </c>
      <c r="Y2111" s="72">
        <v>0.312</v>
      </c>
      <c r="Z2111" s="72">
        <v>4.1000000000000002E-2</v>
      </c>
      <c r="AA2111" s="72">
        <v>5.0000000000000001E-3</v>
      </c>
      <c r="AB2111" s="4">
        <v>8.0000000000000002E-3</v>
      </c>
      <c r="AD2111" s="1">
        <f t="shared" si="32"/>
        <v>4.71</v>
      </c>
    </row>
    <row r="2112" spans="1:30" x14ac:dyDescent="0.3">
      <c r="A2112" s="65">
        <v>2111</v>
      </c>
      <c r="B2112" s="66" t="s">
        <v>323</v>
      </c>
      <c r="C2112" s="69" t="s">
        <v>162</v>
      </c>
      <c r="D2112" s="71"/>
      <c r="E2112" s="71">
        <v>48</v>
      </c>
      <c r="F2112" s="71">
        <v>2035</v>
      </c>
      <c r="G2112" s="72">
        <v>58.616</v>
      </c>
      <c r="H2112" s="72">
        <v>58.296999999999997</v>
      </c>
      <c r="I2112" s="72">
        <v>57.406999999999996</v>
      </c>
      <c r="J2112" s="72">
        <v>55.366999999999997</v>
      </c>
      <c r="K2112" s="72">
        <v>82.230999999999995</v>
      </c>
      <c r="L2112" s="72">
        <v>139.16399999999999</v>
      </c>
      <c r="M2112" s="72">
        <v>170.197</v>
      </c>
      <c r="N2112" s="72">
        <v>156.66200000000001</v>
      </c>
      <c r="O2112" s="72">
        <v>122.34099999999999</v>
      </c>
      <c r="P2112" s="72">
        <v>107.21299999999999</v>
      </c>
      <c r="Q2112" s="72">
        <v>106.524</v>
      </c>
      <c r="R2112" s="72">
        <v>75.606999999999999</v>
      </c>
      <c r="S2112" s="72">
        <v>55.978999999999999</v>
      </c>
      <c r="T2112" s="72">
        <v>39.139000000000003</v>
      </c>
      <c r="U2112" s="72">
        <v>25.010999999999999</v>
      </c>
      <c r="V2112" s="72">
        <v>17.818000000000001</v>
      </c>
      <c r="W2112" s="72">
        <v>5.9189999999999996</v>
      </c>
      <c r="X2112" s="72">
        <v>1.6919999999999999</v>
      </c>
      <c r="Y2112" s="72">
        <v>0.41599999999999998</v>
      </c>
      <c r="Z2112" s="72">
        <v>7.0999999999999994E-2</v>
      </c>
      <c r="AA2112" s="72">
        <v>5.0000000000000001E-3</v>
      </c>
      <c r="AB2112" s="4">
        <v>8.0000000000000002E-3</v>
      </c>
      <c r="AD2112" s="1">
        <f t="shared" si="32"/>
        <v>8.1109999999999989</v>
      </c>
    </row>
    <row r="2113" spans="1:30" x14ac:dyDescent="0.3">
      <c r="A2113" s="65">
        <v>2112</v>
      </c>
      <c r="B2113" s="66" t="s">
        <v>323</v>
      </c>
      <c r="C2113" s="69" t="s">
        <v>162</v>
      </c>
      <c r="D2113" s="71"/>
      <c r="E2113" s="71">
        <v>48</v>
      </c>
      <c r="F2113" s="71">
        <v>2040</v>
      </c>
      <c r="G2113" s="72">
        <v>55.506</v>
      </c>
      <c r="H2113" s="72">
        <v>58.807000000000002</v>
      </c>
      <c r="I2113" s="72">
        <v>58.378</v>
      </c>
      <c r="J2113" s="72">
        <v>57.587000000000003</v>
      </c>
      <c r="K2113" s="72">
        <v>82.998999999999995</v>
      </c>
      <c r="L2113" s="72">
        <v>136.99600000000001</v>
      </c>
      <c r="M2113" s="72">
        <v>162.553</v>
      </c>
      <c r="N2113" s="72">
        <v>161.03399999999999</v>
      </c>
      <c r="O2113" s="72">
        <v>141.15199999999999</v>
      </c>
      <c r="P2113" s="72">
        <v>101.729</v>
      </c>
      <c r="Q2113" s="72">
        <v>85.108999999999995</v>
      </c>
      <c r="R2113" s="72">
        <v>86.241</v>
      </c>
      <c r="S2113" s="72">
        <v>65.405000000000001</v>
      </c>
      <c r="T2113" s="72">
        <v>52.137</v>
      </c>
      <c r="U2113" s="72">
        <v>35.03</v>
      </c>
      <c r="V2113" s="72">
        <v>20.477</v>
      </c>
      <c r="W2113" s="72">
        <v>12.465</v>
      </c>
      <c r="X2113" s="72">
        <v>3.226</v>
      </c>
      <c r="Y2113" s="72">
        <v>0.64400000000000002</v>
      </c>
      <c r="Z2113" s="72">
        <v>9.8000000000000004E-2</v>
      </c>
      <c r="AA2113" s="72">
        <v>8.0000000000000002E-3</v>
      </c>
      <c r="AB2113" s="4">
        <v>8.0000000000000002E-3</v>
      </c>
      <c r="AD2113" s="1">
        <f t="shared" si="32"/>
        <v>16.448999999999995</v>
      </c>
    </row>
    <row r="2114" spans="1:30" x14ac:dyDescent="0.3">
      <c r="A2114" s="65">
        <v>2113</v>
      </c>
      <c r="B2114" s="66" t="s">
        <v>323</v>
      </c>
      <c r="C2114" s="69" t="s">
        <v>162</v>
      </c>
      <c r="D2114" s="71"/>
      <c r="E2114" s="71">
        <v>48</v>
      </c>
      <c r="F2114" s="71">
        <v>2045</v>
      </c>
      <c r="G2114" s="72">
        <v>52.454999999999998</v>
      </c>
      <c r="H2114" s="72">
        <v>55.706000000000003</v>
      </c>
      <c r="I2114" s="72">
        <v>58.893000000000001</v>
      </c>
      <c r="J2114" s="72">
        <v>58.563000000000002</v>
      </c>
      <c r="K2114" s="72">
        <v>85.225999999999999</v>
      </c>
      <c r="L2114" s="72">
        <v>135.28399999999999</v>
      </c>
      <c r="M2114" s="72">
        <v>164.17699999999999</v>
      </c>
      <c r="N2114" s="72">
        <v>159.678</v>
      </c>
      <c r="O2114" s="72">
        <v>150.55000000000001</v>
      </c>
      <c r="P2114" s="72">
        <v>127.96599999999999</v>
      </c>
      <c r="Q2114" s="72">
        <v>83.462000000000003</v>
      </c>
      <c r="R2114" s="72">
        <v>63.988999999999997</v>
      </c>
      <c r="S2114" s="72">
        <v>63.466999999999999</v>
      </c>
      <c r="T2114" s="72">
        <v>51.854999999999997</v>
      </c>
      <c r="U2114" s="72">
        <v>47.06</v>
      </c>
      <c r="V2114" s="72">
        <v>29.094000000000001</v>
      </c>
      <c r="W2114" s="72">
        <v>14.659000000000001</v>
      </c>
      <c r="X2114" s="72">
        <v>7.0209999999999999</v>
      </c>
      <c r="Y2114" s="72">
        <v>1.278</v>
      </c>
      <c r="Z2114" s="72">
        <v>0.156</v>
      </c>
      <c r="AA2114" s="72">
        <v>1.2E-2</v>
      </c>
      <c r="AB2114" s="4">
        <v>7.0000000000000001E-3</v>
      </c>
      <c r="AD2114" s="1">
        <f t="shared" si="32"/>
        <v>23.132999999999999</v>
      </c>
    </row>
    <row r="2115" spans="1:30" x14ac:dyDescent="0.3">
      <c r="A2115" s="65">
        <v>2114</v>
      </c>
      <c r="B2115" s="66" t="s">
        <v>323</v>
      </c>
      <c r="C2115" s="69" t="s">
        <v>162</v>
      </c>
      <c r="D2115" s="71"/>
      <c r="E2115" s="71">
        <v>48</v>
      </c>
      <c r="F2115" s="71">
        <v>2050</v>
      </c>
      <c r="G2115" s="72">
        <v>51.180999999999997</v>
      </c>
      <c r="H2115" s="72">
        <v>52.662999999999997</v>
      </c>
      <c r="I2115" s="72">
        <v>55.795999999999999</v>
      </c>
      <c r="J2115" s="72">
        <v>59.085000000000001</v>
      </c>
      <c r="K2115" s="72">
        <v>73.710999999999999</v>
      </c>
      <c r="L2115" s="72">
        <v>112.55</v>
      </c>
      <c r="M2115" s="72">
        <v>151.268</v>
      </c>
      <c r="N2115" s="72">
        <v>165.07599999999999</v>
      </c>
      <c r="O2115" s="72">
        <v>151.72999999999999</v>
      </c>
      <c r="P2115" s="72">
        <v>138.62299999999999</v>
      </c>
      <c r="Q2115" s="72">
        <v>115.797</v>
      </c>
      <c r="R2115" s="72">
        <v>73.128</v>
      </c>
      <c r="S2115" s="72">
        <v>56.845999999999997</v>
      </c>
      <c r="T2115" s="72">
        <v>59.04</v>
      </c>
      <c r="U2115" s="72">
        <v>47.197000000000003</v>
      </c>
      <c r="V2115" s="72">
        <v>39.65</v>
      </c>
      <c r="W2115" s="72">
        <v>21.323</v>
      </c>
      <c r="X2115" s="72">
        <v>8.5470000000000006</v>
      </c>
      <c r="Y2115" s="72">
        <v>2.9089999999999998</v>
      </c>
      <c r="Z2115" s="72">
        <v>0.32700000000000001</v>
      </c>
      <c r="AA2115" s="72">
        <v>0.02</v>
      </c>
      <c r="AB2115" s="4">
        <v>8.0000000000000002E-3</v>
      </c>
      <c r="AD2115" s="1">
        <f t="shared" ref="AD2115:AD2178" si="33">SUM(W2115:AB2115)</f>
        <v>33.134000000000007</v>
      </c>
    </row>
    <row r="2116" spans="1:30" x14ac:dyDescent="0.3">
      <c r="A2116" s="65">
        <v>2115</v>
      </c>
      <c r="B2116" s="66" t="s">
        <v>323</v>
      </c>
      <c r="C2116" s="69" t="s">
        <v>162</v>
      </c>
      <c r="D2116" s="71"/>
      <c r="E2116" s="71">
        <v>48</v>
      </c>
      <c r="F2116" s="71">
        <v>2055</v>
      </c>
      <c r="G2116" s="72">
        <v>51.244999999999997</v>
      </c>
      <c r="H2116" s="72">
        <v>51.38</v>
      </c>
      <c r="I2116" s="72">
        <v>52.752000000000002</v>
      </c>
      <c r="J2116" s="72">
        <v>55.984999999999999</v>
      </c>
      <c r="K2116" s="72">
        <v>73.48</v>
      </c>
      <c r="L2116" s="72">
        <v>99.694000000000003</v>
      </c>
      <c r="M2116" s="72">
        <v>127.782</v>
      </c>
      <c r="N2116" s="72">
        <v>152.16</v>
      </c>
      <c r="O2116" s="72">
        <v>157.52199999999999</v>
      </c>
      <c r="P2116" s="72">
        <v>140.41200000000001</v>
      </c>
      <c r="Q2116" s="72">
        <v>127.006</v>
      </c>
      <c r="R2116" s="72">
        <v>105.59</v>
      </c>
      <c r="S2116" s="72">
        <v>66.156999999999996</v>
      </c>
      <c r="T2116" s="72">
        <v>53.052</v>
      </c>
      <c r="U2116" s="72">
        <v>54.151000000000003</v>
      </c>
      <c r="V2116" s="72">
        <v>40.299999999999997</v>
      </c>
      <c r="W2116" s="72">
        <v>29.707000000000001</v>
      </c>
      <c r="X2116" s="72">
        <v>12.846</v>
      </c>
      <c r="Y2116" s="72">
        <v>3.698</v>
      </c>
      <c r="Z2116" s="72">
        <v>0.78500000000000003</v>
      </c>
      <c r="AA2116" s="72">
        <v>4.2999999999999997E-2</v>
      </c>
      <c r="AB2116" s="4" t="s">
        <v>291</v>
      </c>
      <c r="AD2116" s="1">
        <f t="shared" si="33"/>
        <v>47.078999999999994</v>
      </c>
    </row>
    <row r="2117" spans="1:30" x14ac:dyDescent="0.3">
      <c r="A2117" s="65">
        <v>2116</v>
      </c>
      <c r="B2117" s="66" t="s">
        <v>323</v>
      </c>
      <c r="C2117" s="69" t="s">
        <v>162</v>
      </c>
      <c r="D2117" s="71"/>
      <c r="E2117" s="71">
        <v>48</v>
      </c>
      <c r="F2117" s="71">
        <v>2060</v>
      </c>
      <c r="G2117" s="72">
        <v>51.615000000000002</v>
      </c>
      <c r="H2117" s="72">
        <v>51.435000000000002</v>
      </c>
      <c r="I2117" s="72">
        <v>51.469000000000001</v>
      </c>
      <c r="J2117" s="72">
        <v>52.936999999999998</v>
      </c>
      <c r="K2117" s="72">
        <v>69.63</v>
      </c>
      <c r="L2117" s="72">
        <v>98.102999999999994</v>
      </c>
      <c r="M2117" s="72">
        <v>114.15600000000001</v>
      </c>
      <c r="N2117" s="72">
        <v>128.679</v>
      </c>
      <c r="O2117" s="72">
        <v>145.05000000000001</v>
      </c>
      <c r="P2117" s="72">
        <v>146.797</v>
      </c>
      <c r="Q2117" s="72">
        <v>129.41999999999999</v>
      </c>
      <c r="R2117" s="72">
        <v>117.245</v>
      </c>
      <c r="S2117" s="72">
        <v>98.295000000000002</v>
      </c>
      <c r="T2117" s="72">
        <v>62.256</v>
      </c>
      <c r="U2117" s="72">
        <v>49.03</v>
      </c>
      <c r="V2117" s="72">
        <v>46.85</v>
      </c>
      <c r="W2117" s="72">
        <v>30.867000000000001</v>
      </c>
      <c r="X2117" s="72">
        <v>18.504999999999999</v>
      </c>
      <c r="Y2117" s="72">
        <v>5.8150000000000004</v>
      </c>
      <c r="Z2117" s="72">
        <v>1.054</v>
      </c>
      <c r="AA2117" s="72">
        <v>0.108</v>
      </c>
      <c r="AB2117" s="4" t="s">
        <v>291</v>
      </c>
      <c r="AD2117" s="1">
        <f t="shared" si="33"/>
        <v>56.348999999999997</v>
      </c>
    </row>
    <row r="2118" spans="1:30" x14ac:dyDescent="0.3">
      <c r="A2118" s="65">
        <v>2117</v>
      </c>
      <c r="B2118" s="66" t="s">
        <v>323</v>
      </c>
      <c r="C2118" s="69" t="s">
        <v>162</v>
      </c>
      <c r="D2118" s="71"/>
      <c r="E2118" s="71">
        <v>48</v>
      </c>
      <c r="F2118" s="71">
        <v>2065</v>
      </c>
      <c r="G2118" s="72">
        <v>51.307000000000002</v>
      </c>
      <c r="H2118" s="72">
        <v>51.798000000000002</v>
      </c>
      <c r="I2118" s="72">
        <v>51.52</v>
      </c>
      <c r="J2118" s="72">
        <v>51.643999999999998</v>
      </c>
      <c r="K2118" s="72">
        <v>65.831999999999994</v>
      </c>
      <c r="L2118" s="72">
        <v>92.897000000000006</v>
      </c>
      <c r="M2118" s="72">
        <v>111.76900000000001</v>
      </c>
      <c r="N2118" s="72">
        <v>115.03100000000001</v>
      </c>
      <c r="O2118" s="72">
        <v>122.027</v>
      </c>
      <c r="P2118" s="72">
        <v>134.97900000000001</v>
      </c>
      <c r="Q2118" s="72">
        <v>136.39699999999999</v>
      </c>
      <c r="R2118" s="72">
        <v>120.20699999999999</v>
      </c>
      <c r="S2118" s="72">
        <v>110.175</v>
      </c>
      <c r="T2118" s="72">
        <v>93.441999999999993</v>
      </c>
      <c r="U2118" s="72">
        <v>57.926000000000002</v>
      </c>
      <c r="V2118" s="72">
        <v>42.924999999999997</v>
      </c>
      <c r="W2118" s="72">
        <v>36.606000000000002</v>
      </c>
      <c r="X2118" s="72">
        <v>19.824999999999999</v>
      </c>
      <c r="Y2118" s="72">
        <v>8.7379999999999995</v>
      </c>
      <c r="Z2118" s="72">
        <v>1.75</v>
      </c>
      <c r="AA2118" s="72">
        <v>0.16</v>
      </c>
      <c r="AB2118" s="4" t="s">
        <v>291</v>
      </c>
      <c r="AD2118" s="1">
        <f t="shared" si="33"/>
        <v>67.078999999999994</v>
      </c>
    </row>
    <row r="2119" spans="1:30" x14ac:dyDescent="0.3">
      <c r="A2119" s="65">
        <v>2118</v>
      </c>
      <c r="B2119" s="66" t="s">
        <v>323</v>
      </c>
      <c r="C2119" s="69" t="s">
        <v>162</v>
      </c>
      <c r="D2119" s="71"/>
      <c r="E2119" s="71">
        <v>48</v>
      </c>
      <c r="F2119" s="71">
        <v>2070</v>
      </c>
      <c r="G2119" s="72">
        <v>50.283999999999999</v>
      </c>
      <c r="H2119" s="72">
        <v>51.478999999999999</v>
      </c>
      <c r="I2119" s="72">
        <v>51.877000000000002</v>
      </c>
      <c r="J2119" s="72">
        <v>51.688000000000002</v>
      </c>
      <c r="K2119" s="72">
        <v>63.786999999999999</v>
      </c>
      <c r="L2119" s="72">
        <v>87.74</v>
      </c>
      <c r="M2119" s="72">
        <v>105.77</v>
      </c>
      <c r="N2119" s="72">
        <v>112.604</v>
      </c>
      <c r="O2119" s="72">
        <v>108.807</v>
      </c>
      <c r="P2119" s="72">
        <v>112.636</v>
      </c>
      <c r="Q2119" s="72">
        <v>125.271</v>
      </c>
      <c r="R2119" s="72">
        <v>127.68600000000001</v>
      </c>
      <c r="S2119" s="72">
        <v>113.56100000000001</v>
      </c>
      <c r="T2119" s="72">
        <v>105.29300000000001</v>
      </c>
      <c r="U2119" s="72">
        <v>87.483000000000004</v>
      </c>
      <c r="V2119" s="72">
        <v>51.265000000000001</v>
      </c>
      <c r="W2119" s="72">
        <v>34.164000000000001</v>
      </c>
      <c r="X2119" s="72">
        <v>24.196000000000002</v>
      </c>
      <c r="Y2119" s="72">
        <v>9.7509999999999994</v>
      </c>
      <c r="Z2119" s="72">
        <v>2.7679999999999998</v>
      </c>
      <c r="AA2119" s="72">
        <v>0.27700000000000002</v>
      </c>
      <c r="AB2119" s="4" t="s">
        <v>291</v>
      </c>
      <c r="AD2119" s="1">
        <f t="shared" si="33"/>
        <v>71.156000000000006</v>
      </c>
    </row>
    <row r="2120" spans="1:30" x14ac:dyDescent="0.3">
      <c r="A2120" s="65">
        <v>2119</v>
      </c>
      <c r="B2120" s="66" t="s">
        <v>323</v>
      </c>
      <c r="C2120" s="69" t="s">
        <v>162</v>
      </c>
      <c r="D2120" s="71"/>
      <c r="E2120" s="71">
        <v>48</v>
      </c>
      <c r="F2120" s="71">
        <v>2075</v>
      </c>
      <c r="G2120" s="72">
        <v>48.927</v>
      </c>
      <c r="H2120" s="72">
        <v>50.444000000000003</v>
      </c>
      <c r="I2120" s="72">
        <v>51.555</v>
      </c>
      <c r="J2120" s="72">
        <v>52.034999999999997</v>
      </c>
      <c r="K2120" s="72">
        <v>63.075000000000003</v>
      </c>
      <c r="L2120" s="72">
        <v>84.331999999999994</v>
      </c>
      <c r="M2120" s="72">
        <v>99.82</v>
      </c>
      <c r="N2120" s="72">
        <v>106.563</v>
      </c>
      <c r="O2120" s="72">
        <v>106.77200000000001</v>
      </c>
      <c r="P2120" s="72">
        <v>100.048</v>
      </c>
      <c r="Q2120" s="72">
        <v>103.65600000000001</v>
      </c>
      <c r="R2120" s="72">
        <v>117.224</v>
      </c>
      <c r="S2120" s="72">
        <v>121.36799999999999</v>
      </c>
      <c r="T2120" s="72">
        <v>108.962</v>
      </c>
      <c r="U2120" s="72">
        <v>99.125</v>
      </c>
      <c r="V2120" s="72">
        <v>78.177000000000007</v>
      </c>
      <c r="W2120" s="72">
        <v>41.487000000000002</v>
      </c>
      <c r="X2120" s="72">
        <v>23.184000000000001</v>
      </c>
      <c r="Y2120" s="72">
        <v>12.358000000000001</v>
      </c>
      <c r="Z2120" s="72">
        <v>3.246</v>
      </c>
      <c r="AA2120" s="72">
        <v>0.46600000000000003</v>
      </c>
      <c r="AB2120" s="4" t="s">
        <v>291</v>
      </c>
      <c r="AD2120" s="1">
        <f t="shared" si="33"/>
        <v>80.741</v>
      </c>
    </row>
    <row r="2121" spans="1:30" x14ac:dyDescent="0.3">
      <c r="A2121" s="65">
        <v>2120</v>
      </c>
      <c r="B2121" s="66" t="s">
        <v>323</v>
      </c>
      <c r="C2121" s="69" t="s">
        <v>162</v>
      </c>
      <c r="D2121" s="71"/>
      <c r="E2121" s="71">
        <v>48</v>
      </c>
      <c r="F2121" s="71">
        <v>2080</v>
      </c>
      <c r="G2121" s="72">
        <v>47.892000000000003</v>
      </c>
      <c r="H2121" s="72">
        <v>49.076000000000001</v>
      </c>
      <c r="I2121" s="72">
        <v>50.515000000000001</v>
      </c>
      <c r="J2121" s="72">
        <v>51.701999999999998</v>
      </c>
      <c r="K2121" s="72">
        <v>62.661999999999999</v>
      </c>
      <c r="L2121" s="72">
        <v>82.251000000000005</v>
      </c>
      <c r="M2121" s="72">
        <v>95.611999999999995</v>
      </c>
      <c r="N2121" s="72">
        <v>100.56699999999999</v>
      </c>
      <c r="O2121" s="72">
        <v>101.13</v>
      </c>
      <c r="P2121" s="72">
        <v>98.603999999999999</v>
      </c>
      <c r="Q2121" s="72">
        <v>91.728999999999999</v>
      </c>
      <c r="R2121" s="72">
        <v>96.334000000000003</v>
      </c>
      <c r="S2121" s="72">
        <v>111.51600000000001</v>
      </c>
      <c r="T2121" s="72">
        <v>116.881</v>
      </c>
      <c r="U2121" s="72">
        <v>103.048</v>
      </c>
      <c r="V2121" s="72">
        <v>89.302999999999997</v>
      </c>
      <c r="W2121" s="72">
        <v>64.162000000000006</v>
      </c>
      <c r="X2121" s="72">
        <v>28.797000000000001</v>
      </c>
      <c r="Y2121" s="72">
        <v>12.239000000000001</v>
      </c>
      <c r="Z2121" s="72">
        <v>4.3</v>
      </c>
      <c r="AA2121" s="72">
        <v>0.59699999999999998</v>
      </c>
      <c r="AB2121" s="4" t="s">
        <v>291</v>
      </c>
      <c r="AD2121" s="1">
        <f t="shared" si="33"/>
        <v>110.095</v>
      </c>
    </row>
    <row r="2122" spans="1:30" x14ac:dyDescent="0.3">
      <c r="A2122" s="65">
        <v>2121</v>
      </c>
      <c r="B2122" s="66" t="s">
        <v>323</v>
      </c>
      <c r="C2122" s="69" t="s">
        <v>162</v>
      </c>
      <c r="D2122" s="71"/>
      <c r="E2122" s="71">
        <v>48</v>
      </c>
      <c r="F2122" s="71">
        <v>2085</v>
      </c>
      <c r="G2122" s="72">
        <v>47.542000000000002</v>
      </c>
      <c r="H2122" s="72">
        <v>48.033000000000001</v>
      </c>
      <c r="I2122" s="72">
        <v>49.143000000000001</v>
      </c>
      <c r="J2122" s="72">
        <v>50.654000000000003</v>
      </c>
      <c r="K2122" s="72">
        <v>61.570999999999998</v>
      </c>
      <c r="L2122" s="72">
        <v>80.471000000000004</v>
      </c>
      <c r="M2122" s="72">
        <v>92.728999999999999</v>
      </c>
      <c r="N2122" s="72">
        <v>96.308999999999997</v>
      </c>
      <c r="O2122" s="72">
        <v>95.525999999999996</v>
      </c>
      <c r="P2122" s="72">
        <v>93.557000000000002</v>
      </c>
      <c r="Q2122" s="72">
        <v>90.88</v>
      </c>
      <c r="R2122" s="72">
        <v>85.016000000000005</v>
      </c>
      <c r="S2122" s="72">
        <v>91.346999999999994</v>
      </c>
      <c r="T2122" s="72">
        <v>107.63200000000001</v>
      </c>
      <c r="U2122" s="72">
        <v>110.985</v>
      </c>
      <c r="V2122" s="72">
        <v>93.512</v>
      </c>
      <c r="W2122" s="72">
        <v>74.239000000000004</v>
      </c>
      <c r="X2122" s="72">
        <v>45.484999999999999</v>
      </c>
      <c r="Y2122" s="72">
        <v>15.689</v>
      </c>
      <c r="Z2122" s="72">
        <v>4.45</v>
      </c>
      <c r="AA2122" s="72">
        <v>0.82799999999999996</v>
      </c>
      <c r="AB2122" s="4" t="s">
        <v>291</v>
      </c>
      <c r="AD2122" s="1">
        <f t="shared" si="33"/>
        <v>140.691</v>
      </c>
    </row>
    <row r="2123" spans="1:30" x14ac:dyDescent="0.3">
      <c r="A2123" s="65">
        <v>2122</v>
      </c>
      <c r="B2123" s="66" t="s">
        <v>323</v>
      </c>
      <c r="C2123" s="69" t="s">
        <v>162</v>
      </c>
      <c r="D2123" s="71"/>
      <c r="E2123" s="71">
        <v>48</v>
      </c>
      <c r="F2123" s="71">
        <v>2090</v>
      </c>
      <c r="G2123" s="72">
        <v>47.411999999999999</v>
      </c>
      <c r="H2123" s="72">
        <v>47.671999999999997</v>
      </c>
      <c r="I2123" s="72">
        <v>48.094999999999999</v>
      </c>
      <c r="J2123" s="72">
        <v>49.271000000000001</v>
      </c>
      <c r="K2123" s="72">
        <v>59.765000000000001</v>
      </c>
      <c r="L2123" s="72">
        <v>78.010999999999996</v>
      </c>
      <c r="M2123" s="72">
        <v>90.144000000000005</v>
      </c>
      <c r="N2123" s="72">
        <v>93.375</v>
      </c>
      <c r="O2123" s="72">
        <v>91.659000000000006</v>
      </c>
      <c r="P2123" s="72">
        <v>88.545000000000002</v>
      </c>
      <c r="Q2123" s="72">
        <v>86.438999999999993</v>
      </c>
      <c r="R2123" s="72">
        <v>84.677999999999997</v>
      </c>
      <c r="S2123" s="72">
        <v>80.558999999999997</v>
      </c>
      <c r="T2123" s="72">
        <v>88.262</v>
      </c>
      <c r="U2123" s="72">
        <v>102.56399999999999</v>
      </c>
      <c r="V2123" s="72">
        <v>101.35599999999999</v>
      </c>
      <c r="W2123" s="72">
        <v>78.623999999999995</v>
      </c>
      <c r="X2123" s="72">
        <v>53.625</v>
      </c>
      <c r="Y2123" s="72">
        <v>25.498999999999999</v>
      </c>
      <c r="Z2123" s="72">
        <v>5.9379999999999997</v>
      </c>
      <c r="AA2123" s="72">
        <v>0.93700000000000006</v>
      </c>
      <c r="AB2123" s="4" t="s">
        <v>291</v>
      </c>
      <c r="AD2123" s="1">
        <f t="shared" si="33"/>
        <v>164.62299999999999</v>
      </c>
    </row>
    <row r="2124" spans="1:30" x14ac:dyDescent="0.3">
      <c r="A2124" s="65">
        <v>2123</v>
      </c>
      <c r="B2124" s="66" t="s">
        <v>323</v>
      </c>
      <c r="C2124" s="69" t="s">
        <v>162</v>
      </c>
      <c r="D2124" s="71"/>
      <c r="E2124" s="71">
        <v>48</v>
      </c>
      <c r="F2124" s="71">
        <v>2095</v>
      </c>
      <c r="G2124" s="72">
        <v>47.148000000000003</v>
      </c>
      <c r="H2124" s="72">
        <v>47.53</v>
      </c>
      <c r="I2124" s="72">
        <v>47.728000000000002</v>
      </c>
      <c r="J2124" s="72">
        <v>48.213000000000001</v>
      </c>
      <c r="K2124" s="72">
        <v>57.622999999999998</v>
      </c>
      <c r="L2124" s="72">
        <v>74.837000000000003</v>
      </c>
      <c r="M2124" s="72">
        <v>86.88</v>
      </c>
      <c r="N2124" s="72">
        <v>90.736999999999995</v>
      </c>
      <c r="O2124" s="72">
        <v>89.113</v>
      </c>
      <c r="P2124" s="72">
        <v>85.262</v>
      </c>
      <c r="Q2124" s="72">
        <v>82.028999999999996</v>
      </c>
      <c r="R2124" s="72">
        <v>80.766000000000005</v>
      </c>
      <c r="S2124" s="72">
        <v>80.569999999999993</v>
      </c>
      <c r="T2124" s="72">
        <v>77.942999999999998</v>
      </c>
      <c r="U2124" s="72">
        <v>84.358000000000004</v>
      </c>
      <c r="V2124" s="72">
        <v>94.176000000000002</v>
      </c>
      <c r="W2124" s="72">
        <v>86.055999999999997</v>
      </c>
      <c r="X2124" s="72">
        <v>57.728999999999999</v>
      </c>
      <c r="Y2124" s="72">
        <v>30.832000000000001</v>
      </c>
      <c r="Z2124" s="72">
        <v>10.006</v>
      </c>
      <c r="AA2124" s="72">
        <v>1.276</v>
      </c>
      <c r="AB2124" s="4">
        <v>2.3E-2</v>
      </c>
      <c r="AD2124" s="1">
        <f t="shared" si="33"/>
        <v>185.922</v>
      </c>
    </row>
    <row r="2125" spans="1:30" x14ac:dyDescent="0.3">
      <c r="A2125" s="65">
        <v>2124</v>
      </c>
      <c r="B2125" s="66" t="s">
        <v>323</v>
      </c>
      <c r="C2125" s="69" t="s">
        <v>162</v>
      </c>
      <c r="D2125" s="71"/>
      <c r="E2125" s="71">
        <v>48</v>
      </c>
      <c r="F2125" s="71">
        <v>2100</v>
      </c>
      <c r="G2125" s="72">
        <v>46.457999999999998</v>
      </c>
      <c r="H2125" s="72">
        <v>47.253999999999998</v>
      </c>
      <c r="I2125" s="72">
        <v>47.581000000000003</v>
      </c>
      <c r="J2125" s="72">
        <v>47.834000000000003</v>
      </c>
      <c r="K2125" s="72">
        <v>55.805</v>
      </c>
      <c r="L2125" s="72">
        <v>71.325000000000003</v>
      </c>
      <c r="M2125" s="72">
        <v>82.9</v>
      </c>
      <c r="N2125" s="72">
        <v>87.421999999999997</v>
      </c>
      <c r="O2125" s="72">
        <v>86.861000000000004</v>
      </c>
      <c r="P2125" s="72">
        <v>83.296000000000006</v>
      </c>
      <c r="Q2125" s="72">
        <v>79.340999999999994</v>
      </c>
      <c r="R2125" s="72">
        <v>76.882999999999996</v>
      </c>
      <c r="S2125" s="72">
        <v>77.052999999999997</v>
      </c>
      <c r="T2125" s="72">
        <v>78.149000000000001</v>
      </c>
      <c r="U2125" s="72">
        <v>74.718000000000004</v>
      </c>
      <c r="V2125" s="72">
        <v>77.878</v>
      </c>
      <c r="W2125" s="72">
        <v>80.738</v>
      </c>
      <c r="X2125" s="72">
        <v>64.231999999999999</v>
      </c>
      <c r="Y2125" s="72">
        <v>34.054000000000002</v>
      </c>
      <c r="Z2125" s="72">
        <v>12.555999999999999</v>
      </c>
      <c r="AA2125" s="72">
        <v>2.1930000000000001</v>
      </c>
      <c r="AB2125" s="4">
        <v>2.5000000000000001E-2</v>
      </c>
      <c r="AD2125" s="1">
        <f t="shared" si="33"/>
        <v>193.79800000000003</v>
      </c>
    </row>
    <row r="2126" spans="1:30" x14ac:dyDescent="0.3">
      <c r="A2126" s="65">
        <v>2125</v>
      </c>
      <c r="B2126" s="66" t="s">
        <v>323</v>
      </c>
      <c r="C2126" s="69" t="s">
        <v>163</v>
      </c>
      <c r="D2126" s="71">
        <v>10</v>
      </c>
      <c r="E2126" s="71">
        <v>196</v>
      </c>
      <c r="F2126" s="71">
        <v>2015</v>
      </c>
      <c r="G2126" s="72">
        <v>33.963999999999999</v>
      </c>
      <c r="H2126" s="72">
        <v>33.719000000000001</v>
      </c>
      <c r="I2126" s="72">
        <v>33.570999999999998</v>
      </c>
      <c r="J2126" s="72">
        <v>40.119</v>
      </c>
      <c r="K2126" s="72">
        <v>57.871000000000002</v>
      </c>
      <c r="L2126" s="72">
        <v>55.371000000000002</v>
      </c>
      <c r="M2126" s="72">
        <v>46.883000000000003</v>
      </c>
      <c r="N2126" s="72">
        <v>41.987000000000002</v>
      </c>
      <c r="O2126" s="72">
        <v>37.838999999999999</v>
      </c>
      <c r="P2126" s="72">
        <v>36.235999999999997</v>
      </c>
      <c r="Q2126" s="72">
        <v>35.978000000000002</v>
      </c>
      <c r="R2126" s="72">
        <v>32.337000000000003</v>
      </c>
      <c r="S2126" s="72">
        <v>28.169</v>
      </c>
      <c r="T2126" s="72">
        <v>23.86</v>
      </c>
      <c r="U2126" s="72">
        <v>17.783999999999999</v>
      </c>
      <c r="V2126" s="72">
        <v>12.898</v>
      </c>
      <c r="W2126" s="72">
        <v>7.952</v>
      </c>
      <c r="X2126" s="72">
        <v>3.6389999999999998</v>
      </c>
      <c r="Y2126" s="72">
        <v>1.0309999999999999</v>
      </c>
      <c r="Z2126" s="72">
        <v>0.17199999999999999</v>
      </c>
      <c r="AA2126" s="72">
        <v>1.4999999999999999E-2</v>
      </c>
      <c r="AB2126" s="4">
        <v>2.8000000000000001E-2</v>
      </c>
      <c r="AD2126" s="1">
        <f t="shared" si="33"/>
        <v>12.837000000000002</v>
      </c>
    </row>
    <row r="2127" spans="1:30" x14ac:dyDescent="0.3">
      <c r="A2127" s="65">
        <v>2126</v>
      </c>
      <c r="B2127" s="66" t="s">
        <v>323</v>
      </c>
      <c r="C2127" s="69" t="s">
        <v>163</v>
      </c>
      <c r="D2127" s="71">
        <v>10</v>
      </c>
      <c r="E2127" s="71">
        <v>196</v>
      </c>
      <c r="F2127" s="71">
        <v>2020</v>
      </c>
      <c r="G2127" s="72">
        <v>33.384</v>
      </c>
      <c r="H2127" s="72">
        <v>34.76</v>
      </c>
      <c r="I2127" s="72">
        <v>34.917000000000002</v>
      </c>
      <c r="J2127" s="72">
        <v>38.438000000000002</v>
      </c>
      <c r="K2127" s="72">
        <v>49.613</v>
      </c>
      <c r="L2127" s="72">
        <v>51.893000000000001</v>
      </c>
      <c r="M2127" s="72">
        <v>49.887</v>
      </c>
      <c r="N2127" s="72">
        <v>45.302</v>
      </c>
      <c r="O2127" s="72">
        <v>42.311999999999998</v>
      </c>
      <c r="P2127" s="72">
        <v>39.015000000000001</v>
      </c>
      <c r="Q2127" s="72">
        <v>36.915999999999997</v>
      </c>
      <c r="R2127" s="72">
        <v>36.218000000000004</v>
      </c>
      <c r="S2127" s="72">
        <v>31.497</v>
      </c>
      <c r="T2127" s="72">
        <v>27.048999999999999</v>
      </c>
      <c r="U2127" s="72">
        <v>21.63</v>
      </c>
      <c r="V2127" s="72">
        <v>14.882999999999999</v>
      </c>
      <c r="W2127" s="72">
        <v>9.9689999999999994</v>
      </c>
      <c r="X2127" s="72">
        <v>4.2789999999999999</v>
      </c>
      <c r="Y2127" s="72">
        <v>1.3120000000000001</v>
      </c>
      <c r="Z2127" s="72">
        <v>0.21299999999999999</v>
      </c>
      <c r="AA2127" s="72">
        <v>1.7999999999999999E-2</v>
      </c>
      <c r="AB2127" s="4">
        <v>3.1E-2</v>
      </c>
      <c r="AD2127" s="1">
        <f t="shared" si="33"/>
        <v>15.821999999999999</v>
      </c>
    </row>
    <row r="2128" spans="1:30" x14ac:dyDescent="0.3">
      <c r="A2128" s="65">
        <v>2127</v>
      </c>
      <c r="B2128" s="66" t="s">
        <v>323</v>
      </c>
      <c r="C2128" s="69" t="s">
        <v>163</v>
      </c>
      <c r="D2128" s="71">
        <v>10</v>
      </c>
      <c r="E2128" s="71">
        <v>196</v>
      </c>
      <c r="F2128" s="71">
        <v>2025</v>
      </c>
      <c r="G2128" s="72">
        <v>31.631</v>
      </c>
      <c r="H2128" s="72">
        <v>33.933999999999997</v>
      </c>
      <c r="I2128" s="72">
        <v>35.588000000000001</v>
      </c>
      <c r="J2128" s="72">
        <v>38.290999999999997</v>
      </c>
      <c r="K2128" s="72">
        <v>45.036000000000001</v>
      </c>
      <c r="L2128" s="72">
        <v>48.289000000000001</v>
      </c>
      <c r="M2128" s="72">
        <v>48.6</v>
      </c>
      <c r="N2128" s="72">
        <v>49.042000000000002</v>
      </c>
      <c r="O2128" s="72">
        <v>45.811</v>
      </c>
      <c r="P2128" s="72">
        <v>43.298999999999999</v>
      </c>
      <c r="Q2128" s="72">
        <v>39.567</v>
      </c>
      <c r="R2128" s="72">
        <v>37.091999999999999</v>
      </c>
      <c r="S2128" s="72">
        <v>35.344999999999999</v>
      </c>
      <c r="T2128" s="72">
        <v>30.303999999999998</v>
      </c>
      <c r="U2128" s="72">
        <v>24.731999999999999</v>
      </c>
      <c r="V2128" s="72">
        <v>18.338999999999999</v>
      </c>
      <c r="W2128" s="72">
        <v>11.561999999999999</v>
      </c>
      <c r="X2128" s="72">
        <v>5.6139999999999999</v>
      </c>
      <c r="Y2128" s="72">
        <v>1.637</v>
      </c>
      <c r="Z2128" s="72">
        <v>0.28999999999999998</v>
      </c>
      <c r="AA2128" s="72">
        <v>2.4E-2</v>
      </c>
      <c r="AB2128" s="4">
        <v>4.2999999999999997E-2</v>
      </c>
      <c r="AD2128" s="1">
        <f t="shared" si="33"/>
        <v>19.169999999999998</v>
      </c>
    </row>
    <row r="2129" spans="1:30" x14ac:dyDescent="0.3">
      <c r="A2129" s="65">
        <v>2128</v>
      </c>
      <c r="B2129" s="66" t="s">
        <v>323</v>
      </c>
      <c r="C2129" s="69" t="s">
        <v>163</v>
      </c>
      <c r="D2129" s="71">
        <v>10</v>
      </c>
      <c r="E2129" s="71">
        <v>196</v>
      </c>
      <c r="F2129" s="71">
        <v>2030</v>
      </c>
      <c r="G2129" s="72">
        <v>31.047999999999998</v>
      </c>
      <c r="H2129" s="72">
        <v>32.011000000000003</v>
      </c>
      <c r="I2129" s="72">
        <v>34.51</v>
      </c>
      <c r="J2129" s="72">
        <v>37.947000000000003</v>
      </c>
      <c r="K2129" s="72">
        <v>40.209000000000003</v>
      </c>
      <c r="L2129" s="72">
        <v>45.417999999999999</v>
      </c>
      <c r="M2129" s="72">
        <v>48.725000000000001</v>
      </c>
      <c r="N2129" s="72">
        <v>49.005000000000003</v>
      </c>
      <c r="O2129" s="72">
        <v>49.622999999999998</v>
      </c>
      <c r="P2129" s="72">
        <v>46.21</v>
      </c>
      <c r="Q2129" s="72">
        <v>43.564999999999998</v>
      </c>
      <c r="R2129" s="72">
        <v>39.520000000000003</v>
      </c>
      <c r="S2129" s="72">
        <v>36.246000000000002</v>
      </c>
      <c r="T2129" s="72">
        <v>34.006</v>
      </c>
      <c r="U2129" s="72">
        <v>28.015999999999998</v>
      </c>
      <c r="V2129" s="72">
        <v>21.25</v>
      </c>
      <c r="W2129" s="72">
        <v>14.11</v>
      </c>
      <c r="X2129" s="72">
        <v>6.8280000000000003</v>
      </c>
      <c r="Y2129" s="72">
        <v>2.2909999999999999</v>
      </c>
      <c r="Z2129" s="72">
        <v>0.38900000000000001</v>
      </c>
      <c r="AA2129" s="72">
        <v>3.4000000000000002E-2</v>
      </c>
      <c r="AB2129" s="4">
        <v>7.4999999999999997E-2</v>
      </c>
      <c r="AD2129" s="1">
        <f t="shared" si="33"/>
        <v>23.726999999999997</v>
      </c>
    </row>
    <row r="2130" spans="1:30" x14ac:dyDescent="0.3">
      <c r="A2130" s="65">
        <v>2129</v>
      </c>
      <c r="B2130" s="66" t="s">
        <v>323</v>
      </c>
      <c r="C2130" s="69" t="s">
        <v>163</v>
      </c>
      <c r="D2130" s="71">
        <v>10</v>
      </c>
      <c r="E2130" s="71">
        <v>196</v>
      </c>
      <c r="F2130" s="71">
        <v>2035</v>
      </c>
      <c r="G2130" s="72">
        <v>31.187000000000001</v>
      </c>
      <c r="H2130" s="72">
        <v>31.343</v>
      </c>
      <c r="I2130" s="72">
        <v>32.460999999999999</v>
      </c>
      <c r="J2130" s="72">
        <v>36.353000000000002</v>
      </c>
      <c r="K2130" s="72">
        <v>40.143999999999998</v>
      </c>
      <c r="L2130" s="72">
        <v>41.981000000000002</v>
      </c>
      <c r="M2130" s="72">
        <v>46.66</v>
      </c>
      <c r="N2130" s="72">
        <v>49.335000000000001</v>
      </c>
      <c r="O2130" s="72">
        <v>49.656999999999996</v>
      </c>
      <c r="P2130" s="72">
        <v>49.887999999999998</v>
      </c>
      <c r="Q2130" s="72">
        <v>46.348999999999997</v>
      </c>
      <c r="R2130" s="72">
        <v>43.402000000000001</v>
      </c>
      <c r="S2130" s="72">
        <v>38.692999999999998</v>
      </c>
      <c r="T2130" s="72">
        <v>34.929000000000002</v>
      </c>
      <c r="U2130" s="72">
        <v>31.614000000000001</v>
      </c>
      <c r="V2130" s="72">
        <v>24.382000000000001</v>
      </c>
      <c r="W2130" s="72">
        <v>16.567</v>
      </c>
      <c r="X2130" s="72">
        <v>8.7129999999999992</v>
      </c>
      <c r="Y2130" s="72">
        <v>2.9649999999999999</v>
      </c>
      <c r="Z2130" s="72">
        <v>0.58899999999999997</v>
      </c>
      <c r="AA2130" s="72">
        <v>4.9000000000000002E-2</v>
      </c>
      <c r="AB2130" s="4" t="s">
        <v>291</v>
      </c>
      <c r="AD2130" s="1">
        <f t="shared" si="33"/>
        <v>28.882999999999999</v>
      </c>
    </row>
    <row r="2131" spans="1:30" x14ac:dyDescent="0.3">
      <c r="A2131" s="65">
        <v>2130</v>
      </c>
      <c r="B2131" s="66" t="s">
        <v>323</v>
      </c>
      <c r="C2131" s="69" t="s">
        <v>163</v>
      </c>
      <c r="D2131" s="71">
        <v>10</v>
      </c>
      <c r="E2131" s="71">
        <v>196</v>
      </c>
      <c r="F2131" s="71">
        <v>2040</v>
      </c>
      <c r="G2131" s="72">
        <v>31.652999999999999</v>
      </c>
      <c r="H2131" s="72">
        <v>31.483000000000001</v>
      </c>
      <c r="I2131" s="72">
        <v>31.795999999999999</v>
      </c>
      <c r="J2131" s="72">
        <v>34.302999999999997</v>
      </c>
      <c r="K2131" s="72">
        <v>38.552999999999997</v>
      </c>
      <c r="L2131" s="72">
        <v>41.921999999999997</v>
      </c>
      <c r="M2131" s="72">
        <v>43.235999999999997</v>
      </c>
      <c r="N2131" s="72">
        <v>47.284999999999997</v>
      </c>
      <c r="O2131" s="72">
        <v>50.005000000000003</v>
      </c>
      <c r="P2131" s="72">
        <v>49.954000000000001</v>
      </c>
      <c r="Q2131" s="72">
        <v>50.045000000000002</v>
      </c>
      <c r="R2131" s="72">
        <v>46.222999999999999</v>
      </c>
      <c r="S2131" s="72">
        <v>42.603000000000002</v>
      </c>
      <c r="T2131" s="72">
        <v>37.462000000000003</v>
      </c>
      <c r="U2131" s="72">
        <v>32.755000000000003</v>
      </c>
      <c r="V2131" s="72">
        <v>27.923999999999999</v>
      </c>
      <c r="W2131" s="72">
        <v>19.457999999999998</v>
      </c>
      <c r="X2131" s="72">
        <v>10.653</v>
      </c>
      <c r="Y2131" s="72">
        <v>4.0069999999999997</v>
      </c>
      <c r="Z2131" s="72">
        <v>0.82299999999999995</v>
      </c>
      <c r="AA2131" s="72">
        <v>7.9000000000000001E-2</v>
      </c>
      <c r="AB2131" s="4" t="s">
        <v>291</v>
      </c>
      <c r="AD2131" s="1">
        <f t="shared" si="33"/>
        <v>35.019999999999996</v>
      </c>
    </row>
    <row r="2132" spans="1:30" x14ac:dyDescent="0.3">
      <c r="A2132" s="65">
        <v>2131</v>
      </c>
      <c r="B2132" s="66" t="s">
        <v>323</v>
      </c>
      <c r="C2132" s="69" t="s">
        <v>163</v>
      </c>
      <c r="D2132" s="71">
        <v>10</v>
      </c>
      <c r="E2132" s="71">
        <v>196</v>
      </c>
      <c r="F2132" s="71">
        <v>2045</v>
      </c>
      <c r="G2132" s="72">
        <v>31.797999999999998</v>
      </c>
      <c r="H2132" s="72">
        <v>31.949000000000002</v>
      </c>
      <c r="I2132" s="72">
        <v>31.937000000000001</v>
      </c>
      <c r="J2132" s="72">
        <v>33.639000000000003</v>
      </c>
      <c r="K2132" s="72">
        <v>36.506</v>
      </c>
      <c r="L2132" s="72">
        <v>40.335999999999999</v>
      </c>
      <c r="M2132" s="72">
        <v>43.183999999999997</v>
      </c>
      <c r="N2132" s="72">
        <v>43.878999999999998</v>
      </c>
      <c r="O2132" s="72">
        <v>47.975000000000001</v>
      </c>
      <c r="P2132" s="72">
        <v>50.323</v>
      </c>
      <c r="Q2132" s="72">
        <v>50.148000000000003</v>
      </c>
      <c r="R2132" s="72">
        <v>49.936</v>
      </c>
      <c r="S2132" s="72">
        <v>45.463999999999999</v>
      </c>
      <c r="T2132" s="72">
        <v>41.386000000000003</v>
      </c>
      <c r="U2132" s="72">
        <v>35.360999999999997</v>
      </c>
      <c r="V2132" s="72">
        <v>29.282</v>
      </c>
      <c r="W2132" s="72">
        <v>22.698</v>
      </c>
      <c r="X2132" s="72">
        <v>12.927</v>
      </c>
      <c r="Y2132" s="72">
        <v>5.1379999999999999</v>
      </c>
      <c r="Z2132" s="72">
        <v>1.1850000000000001</v>
      </c>
      <c r="AA2132" s="72">
        <v>0.11899999999999999</v>
      </c>
      <c r="AB2132" s="4" t="s">
        <v>291</v>
      </c>
      <c r="AD2132" s="1">
        <f t="shared" si="33"/>
        <v>42.067</v>
      </c>
    </row>
    <row r="2133" spans="1:30" x14ac:dyDescent="0.3">
      <c r="A2133" s="65">
        <v>2132</v>
      </c>
      <c r="B2133" s="66" t="s">
        <v>323</v>
      </c>
      <c r="C2133" s="69" t="s">
        <v>163</v>
      </c>
      <c r="D2133" s="71">
        <v>10</v>
      </c>
      <c r="E2133" s="71">
        <v>196</v>
      </c>
      <c r="F2133" s="71">
        <v>2050</v>
      </c>
      <c r="G2133" s="72">
        <v>31.462</v>
      </c>
      <c r="H2133" s="72">
        <v>32.095999999999997</v>
      </c>
      <c r="I2133" s="72">
        <v>32.404000000000003</v>
      </c>
      <c r="J2133" s="72">
        <v>33.780999999999999</v>
      </c>
      <c r="K2133" s="72">
        <v>35.841999999999999</v>
      </c>
      <c r="L2133" s="72">
        <v>38.292000000000002</v>
      </c>
      <c r="M2133" s="72">
        <v>41.603999999999999</v>
      </c>
      <c r="N2133" s="72">
        <v>43.835000000000001</v>
      </c>
      <c r="O2133" s="72">
        <v>44.588000000000001</v>
      </c>
      <c r="P2133" s="72">
        <v>48.319000000000003</v>
      </c>
      <c r="Q2133" s="72">
        <v>50.545999999999999</v>
      </c>
      <c r="R2133" s="72">
        <v>50.09</v>
      </c>
      <c r="S2133" s="72">
        <v>49.192</v>
      </c>
      <c r="T2133" s="72">
        <v>44.286999999999999</v>
      </c>
      <c r="U2133" s="72">
        <v>39.262</v>
      </c>
      <c r="V2133" s="72">
        <v>31.905000000000001</v>
      </c>
      <c r="W2133" s="72">
        <v>24.181999999999999</v>
      </c>
      <c r="X2133" s="72">
        <v>15.487</v>
      </c>
      <c r="Y2133" s="72">
        <v>6.4880000000000004</v>
      </c>
      <c r="Z2133" s="72">
        <v>1.6020000000000001</v>
      </c>
      <c r="AA2133" s="72">
        <v>0.182</v>
      </c>
      <c r="AB2133" s="4" t="s">
        <v>291</v>
      </c>
      <c r="AD2133" s="1">
        <f t="shared" si="33"/>
        <v>47.940999999999995</v>
      </c>
    </row>
    <row r="2134" spans="1:30" x14ac:dyDescent="0.3">
      <c r="A2134" s="65">
        <v>2133</v>
      </c>
      <c r="B2134" s="66" t="s">
        <v>323</v>
      </c>
      <c r="C2134" s="69" t="s">
        <v>163</v>
      </c>
      <c r="D2134" s="71">
        <v>10</v>
      </c>
      <c r="E2134" s="71">
        <v>196</v>
      </c>
      <c r="F2134" s="71">
        <v>2055</v>
      </c>
      <c r="G2134" s="72">
        <v>31</v>
      </c>
      <c r="H2134" s="72">
        <v>31.745999999999999</v>
      </c>
      <c r="I2134" s="72">
        <v>32.527000000000001</v>
      </c>
      <c r="J2134" s="72">
        <v>34.156999999999996</v>
      </c>
      <c r="K2134" s="72">
        <v>35.874000000000002</v>
      </c>
      <c r="L2134" s="72">
        <v>37.542000000000002</v>
      </c>
      <c r="M2134" s="72">
        <v>39.499000000000002</v>
      </c>
      <c r="N2134" s="72">
        <v>42.228000000000002</v>
      </c>
      <c r="O2134" s="72">
        <v>44.512</v>
      </c>
      <c r="P2134" s="72">
        <v>44.932000000000002</v>
      </c>
      <c r="Q2134" s="72">
        <v>48.554000000000002</v>
      </c>
      <c r="R2134" s="72">
        <v>50.503</v>
      </c>
      <c r="S2134" s="72">
        <v>49.408999999999999</v>
      </c>
      <c r="T2134" s="72">
        <v>48.011000000000003</v>
      </c>
      <c r="U2134" s="72">
        <v>42.179000000000002</v>
      </c>
      <c r="V2134" s="72">
        <v>35.679000000000002</v>
      </c>
      <c r="W2134" s="72">
        <v>26.669</v>
      </c>
      <c r="X2134" s="72">
        <v>16.873000000000001</v>
      </c>
      <c r="Y2134" s="72">
        <v>8.0449999999999999</v>
      </c>
      <c r="Z2134" s="72">
        <v>2.1230000000000002</v>
      </c>
      <c r="AA2134" s="72">
        <v>0.26200000000000001</v>
      </c>
      <c r="AB2134" s="4" t="s">
        <v>291</v>
      </c>
      <c r="AD2134" s="1">
        <f t="shared" si="33"/>
        <v>53.972000000000001</v>
      </c>
    </row>
    <row r="2135" spans="1:30" x14ac:dyDescent="0.3">
      <c r="A2135" s="65">
        <v>2134</v>
      </c>
      <c r="B2135" s="66" t="s">
        <v>323</v>
      </c>
      <c r="C2135" s="69" t="s">
        <v>163</v>
      </c>
      <c r="D2135" s="71">
        <v>10</v>
      </c>
      <c r="E2135" s="71">
        <v>196</v>
      </c>
      <c r="F2135" s="71">
        <v>2060</v>
      </c>
      <c r="G2135" s="72">
        <v>30.721</v>
      </c>
      <c r="H2135" s="72">
        <v>31.27</v>
      </c>
      <c r="I2135" s="72">
        <v>32.154000000000003</v>
      </c>
      <c r="J2135" s="72">
        <v>34.188000000000002</v>
      </c>
      <c r="K2135" s="72">
        <v>36.14</v>
      </c>
      <c r="L2135" s="72">
        <v>37.482999999999997</v>
      </c>
      <c r="M2135" s="72">
        <v>38.689</v>
      </c>
      <c r="N2135" s="72">
        <v>40.095999999999997</v>
      </c>
      <c r="O2135" s="72">
        <v>42.875</v>
      </c>
      <c r="P2135" s="72">
        <v>44.843000000000004</v>
      </c>
      <c r="Q2135" s="72">
        <v>45.177999999999997</v>
      </c>
      <c r="R2135" s="72">
        <v>48.542000000000002</v>
      </c>
      <c r="S2135" s="72">
        <v>49.872999999999998</v>
      </c>
      <c r="T2135" s="72">
        <v>48.32</v>
      </c>
      <c r="U2135" s="72">
        <v>45.89</v>
      </c>
      <c r="V2135" s="72">
        <v>38.600999999999999</v>
      </c>
      <c r="W2135" s="72">
        <v>30.169</v>
      </c>
      <c r="X2135" s="72">
        <v>19.027000000000001</v>
      </c>
      <c r="Y2135" s="72">
        <v>9.0760000000000005</v>
      </c>
      <c r="Z2135" s="72">
        <v>2.7650000000000001</v>
      </c>
      <c r="AA2135" s="72">
        <v>0.36899999999999999</v>
      </c>
      <c r="AB2135" s="4" t="s">
        <v>291</v>
      </c>
      <c r="AD2135" s="1">
        <f t="shared" si="33"/>
        <v>61.405999999999999</v>
      </c>
    </row>
    <row r="2136" spans="1:30" x14ac:dyDescent="0.3">
      <c r="A2136" s="65">
        <v>2135</v>
      </c>
      <c r="B2136" s="66" t="s">
        <v>323</v>
      </c>
      <c r="C2136" s="69" t="s">
        <v>163</v>
      </c>
      <c r="D2136" s="71">
        <v>10</v>
      </c>
      <c r="E2136" s="71">
        <v>196</v>
      </c>
      <c r="F2136" s="71">
        <v>2065</v>
      </c>
      <c r="G2136" s="72">
        <v>30.843</v>
      </c>
      <c r="H2136" s="72">
        <v>30.977</v>
      </c>
      <c r="I2136" s="72">
        <v>31.655999999999999</v>
      </c>
      <c r="J2136" s="72">
        <v>33.722999999999999</v>
      </c>
      <c r="K2136" s="72">
        <v>36.058999999999997</v>
      </c>
      <c r="L2136" s="72">
        <v>37.659999999999997</v>
      </c>
      <c r="M2136" s="72">
        <v>38.569000000000003</v>
      </c>
      <c r="N2136" s="72">
        <v>39.253999999999998</v>
      </c>
      <c r="O2136" s="72">
        <v>40.715000000000003</v>
      </c>
      <c r="P2136" s="72">
        <v>43.195</v>
      </c>
      <c r="Q2136" s="72">
        <v>45.081000000000003</v>
      </c>
      <c r="R2136" s="72">
        <v>45.204999999999998</v>
      </c>
      <c r="S2136" s="72">
        <v>47.991</v>
      </c>
      <c r="T2136" s="72">
        <v>48.863</v>
      </c>
      <c r="U2136" s="72">
        <v>46.345999999999997</v>
      </c>
      <c r="V2136" s="72">
        <v>42.259</v>
      </c>
      <c r="W2136" s="72">
        <v>32.99</v>
      </c>
      <c r="X2136" s="72">
        <v>21.963999999999999</v>
      </c>
      <c r="Y2136" s="72">
        <v>10.57</v>
      </c>
      <c r="Z2136" s="72">
        <v>3.2679999999999998</v>
      </c>
      <c r="AA2136" s="72">
        <v>0.51200000000000001</v>
      </c>
      <c r="AB2136" s="4" t="s">
        <v>291</v>
      </c>
      <c r="AD2136" s="1">
        <f t="shared" si="33"/>
        <v>69.304000000000002</v>
      </c>
    </row>
    <row r="2137" spans="1:30" x14ac:dyDescent="0.3">
      <c r="A2137" s="65">
        <v>2136</v>
      </c>
      <c r="B2137" s="66" t="s">
        <v>323</v>
      </c>
      <c r="C2137" s="69" t="s">
        <v>163</v>
      </c>
      <c r="D2137" s="71">
        <v>10</v>
      </c>
      <c r="E2137" s="71">
        <v>196</v>
      </c>
      <c r="F2137" s="71">
        <v>2070</v>
      </c>
      <c r="G2137" s="72">
        <v>31.096</v>
      </c>
      <c r="H2137" s="72">
        <v>31.082000000000001</v>
      </c>
      <c r="I2137" s="72">
        <v>31.34</v>
      </c>
      <c r="J2137" s="72">
        <v>33.131999999999998</v>
      </c>
      <c r="K2137" s="72">
        <v>35.485999999999997</v>
      </c>
      <c r="L2137" s="72">
        <v>37.49</v>
      </c>
      <c r="M2137" s="72">
        <v>38.68</v>
      </c>
      <c r="N2137" s="72">
        <v>39.097999999999999</v>
      </c>
      <c r="O2137" s="72">
        <v>39.838000000000001</v>
      </c>
      <c r="P2137" s="72">
        <v>41.023000000000003</v>
      </c>
      <c r="Q2137" s="72">
        <v>43.432000000000002</v>
      </c>
      <c r="R2137" s="72">
        <v>45.113999999999997</v>
      </c>
      <c r="S2137" s="72">
        <v>44.741</v>
      </c>
      <c r="T2137" s="72">
        <v>47.103999999999999</v>
      </c>
      <c r="U2137" s="72">
        <v>47.015000000000001</v>
      </c>
      <c r="V2137" s="72">
        <v>42.933</v>
      </c>
      <c r="W2137" s="72">
        <v>36.472999999999999</v>
      </c>
      <c r="X2137" s="72">
        <v>24.475999999999999</v>
      </c>
      <c r="Y2137" s="72">
        <v>12.579000000000001</v>
      </c>
      <c r="Z2137" s="72">
        <v>3.98</v>
      </c>
      <c r="AA2137" s="72">
        <v>0.65200000000000002</v>
      </c>
      <c r="AB2137" s="4" t="s">
        <v>291</v>
      </c>
      <c r="AD2137" s="1">
        <f t="shared" si="33"/>
        <v>78.16</v>
      </c>
    </row>
    <row r="2138" spans="1:30" x14ac:dyDescent="0.3">
      <c r="A2138" s="65">
        <v>2137</v>
      </c>
      <c r="B2138" s="66" t="s">
        <v>323</v>
      </c>
      <c r="C2138" s="69" t="s">
        <v>163</v>
      </c>
      <c r="D2138" s="71">
        <v>10</v>
      </c>
      <c r="E2138" s="71">
        <v>196</v>
      </c>
      <c r="F2138" s="71">
        <v>2075</v>
      </c>
      <c r="G2138" s="72">
        <v>31.195</v>
      </c>
      <c r="H2138" s="72">
        <v>31.318999999999999</v>
      </c>
      <c r="I2138" s="72">
        <v>31.422999999999998</v>
      </c>
      <c r="J2138" s="72">
        <v>32.722999999999999</v>
      </c>
      <c r="K2138" s="72">
        <v>34.784999999999997</v>
      </c>
      <c r="L2138" s="72">
        <v>36.828000000000003</v>
      </c>
      <c r="M2138" s="72">
        <v>38.447000000000003</v>
      </c>
      <c r="N2138" s="72">
        <v>39.179000000000002</v>
      </c>
      <c r="O2138" s="72">
        <v>39.649000000000001</v>
      </c>
      <c r="P2138" s="72">
        <v>40.131999999999998</v>
      </c>
      <c r="Q2138" s="72">
        <v>41.256</v>
      </c>
      <c r="R2138" s="72">
        <v>43.478000000000002</v>
      </c>
      <c r="S2138" s="72">
        <v>44.689</v>
      </c>
      <c r="T2138" s="72">
        <v>43.991</v>
      </c>
      <c r="U2138" s="72">
        <v>45.459000000000003</v>
      </c>
      <c r="V2138" s="72">
        <v>43.790999999999997</v>
      </c>
      <c r="W2138" s="72">
        <v>37.414999999999999</v>
      </c>
      <c r="X2138" s="72">
        <v>27.547999999999998</v>
      </c>
      <c r="Y2138" s="72">
        <v>14.432</v>
      </c>
      <c r="Z2138" s="72">
        <v>4.952</v>
      </c>
      <c r="AA2138" s="72">
        <v>0.84199999999999997</v>
      </c>
      <c r="AB2138" s="4">
        <v>2.5000000000000001E-2</v>
      </c>
      <c r="AD2138" s="1">
        <f t="shared" si="33"/>
        <v>85.213999999999999</v>
      </c>
    </row>
    <row r="2139" spans="1:30" x14ac:dyDescent="0.3">
      <c r="A2139" s="65">
        <v>2138</v>
      </c>
      <c r="B2139" s="66" t="s">
        <v>323</v>
      </c>
      <c r="C2139" s="69" t="s">
        <v>163</v>
      </c>
      <c r="D2139" s="71">
        <v>10</v>
      </c>
      <c r="E2139" s="71">
        <v>196</v>
      </c>
      <c r="F2139" s="71">
        <v>2080</v>
      </c>
      <c r="G2139" s="72">
        <v>31.074999999999999</v>
      </c>
      <c r="H2139" s="72">
        <v>31.405000000000001</v>
      </c>
      <c r="I2139" s="72">
        <v>31.637</v>
      </c>
      <c r="J2139" s="72">
        <v>32.712000000000003</v>
      </c>
      <c r="K2139" s="72">
        <v>34.265000000000001</v>
      </c>
      <c r="L2139" s="72">
        <v>36.039000000000001</v>
      </c>
      <c r="M2139" s="72">
        <v>37.723999999999997</v>
      </c>
      <c r="N2139" s="72">
        <v>38.915999999999997</v>
      </c>
      <c r="O2139" s="72">
        <v>39.692999999999998</v>
      </c>
      <c r="P2139" s="72">
        <v>39.926000000000002</v>
      </c>
      <c r="Q2139" s="72">
        <v>40.353999999999999</v>
      </c>
      <c r="R2139" s="72">
        <v>41.317999999999998</v>
      </c>
      <c r="S2139" s="72">
        <v>43.106000000000002</v>
      </c>
      <c r="T2139" s="72">
        <v>44.003</v>
      </c>
      <c r="U2139" s="72">
        <v>42.582000000000001</v>
      </c>
      <c r="V2139" s="72">
        <v>42.569000000000003</v>
      </c>
      <c r="W2139" s="72">
        <v>38.521000000000001</v>
      </c>
      <c r="X2139" s="72">
        <v>28.754999999999999</v>
      </c>
      <c r="Y2139" s="72">
        <v>16.72</v>
      </c>
      <c r="Z2139" s="72">
        <v>5.9340000000000002</v>
      </c>
      <c r="AA2139" s="72">
        <v>1.111</v>
      </c>
      <c r="AB2139" s="4">
        <v>2.4E-2</v>
      </c>
      <c r="AD2139" s="1">
        <f t="shared" si="33"/>
        <v>91.064999999999998</v>
      </c>
    </row>
    <row r="2140" spans="1:30" x14ac:dyDescent="0.3">
      <c r="A2140" s="65">
        <v>2139</v>
      </c>
      <c r="B2140" s="66" t="s">
        <v>323</v>
      </c>
      <c r="C2140" s="69" t="s">
        <v>163</v>
      </c>
      <c r="D2140" s="71">
        <v>10</v>
      </c>
      <c r="E2140" s="71">
        <v>196</v>
      </c>
      <c r="F2140" s="71">
        <v>2085</v>
      </c>
      <c r="G2140" s="72">
        <v>30.802</v>
      </c>
      <c r="H2140" s="72">
        <v>31.27</v>
      </c>
      <c r="I2140" s="72">
        <v>31.701000000000001</v>
      </c>
      <c r="J2140" s="72">
        <v>32.835999999999999</v>
      </c>
      <c r="K2140" s="72">
        <v>34.146000000000001</v>
      </c>
      <c r="L2140" s="72">
        <v>35.43</v>
      </c>
      <c r="M2140" s="72">
        <v>36.869999999999997</v>
      </c>
      <c r="N2140" s="72">
        <v>38.156999999999996</v>
      </c>
      <c r="O2140" s="72">
        <v>39.393999999999998</v>
      </c>
      <c r="P2140" s="72">
        <v>39.950000000000003</v>
      </c>
      <c r="Q2140" s="72">
        <v>40.137999999999998</v>
      </c>
      <c r="R2140" s="72">
        <v>40.421999999999997</v>
      </c>
      <c r="S2140" s="72">
        <v>41.003</v>
      </c>
      <c r="T2140" s="72">
        <v>42.506</v>
      </c>
      <c r="U2140" s="72">
        <v>42.703000000000003</v>
      </c>
      <c r="V2140" s="72">
        <v>40.082000000000001</v>
      </c>
      <c r="W2140" s="72">
        <v>37.792000000000002</v>
      </c>
      <c r="X2140" s="72">
        <v>30.105</v>
      </c>
      <c r="Y2140" s="72">
        <v>17.951000000000001</v>
      </c>
      <c r="Z2140" s="72">
        <v>7.1820000000000004</v>
      </c>
      <c r="AA2140" s="72">
        <v>1.427</v>
      </c>
      <c r="AB2140" s="4">
        <v>0.02</v>
      </c>
      <c r="AD2140" s="1">
        <f t="shared" si="33"/>
        <v>94.477000000000018</v>
      </c>
    </row>
    <row r="2141" spans="1:30" x14ac:dyDescent="0.3">
      <c r="A2141" s="65">
        <v>2140</v>
      </c>
      <c r="B2141" s="66" t="s">
        <v>323</v>
      </c>
      <c r="C2141" s="69" t="s">
        <v>163</v>
      </c>
      <c r="D2141" s="71">
        <v>10</v>
      </c>
      <c r="E2141" s="71">
        <v>196</v>
      </c>
      <c r="F2141" s="71">
        <v>2090</v>
      </c>
      <c r="G2141" s="72">
        <v>30.5</v>
      </c>
      <c r="H2141" s="72">
        <v>30.983000000000001</v>
      </c>
      <c r="I2141" s="72">
        <v>31.542000000000002</v>
      </c>
      <c r="J2141" s="72">
        <v>32.807000000000002</v>
      </c>
      <c r="K2141" s="72">
        <v>34.158000000000001</v>
      </c>
      <c r="L2141" s="72">
        <v>35.218000000000004</v>
      </c>
      <c r="M2141" s="72">
        <v>36.198999999999998</v>
      </c>
      <c r="N2141" s="72">
        <v>37.271999999999998</v>
      </c>
      <c r="O2141" s="72">
        <v>38.601999999999997</v>
      </c>
      <c r="P2141" s="72">
        <v>39.634</v>
      </c>
      <c r="Q2141" s="72">
        <v>40.146000000000001</v>
      </c>
      <c r="R2141" s="72">
        <v>40.201999999999998</v>
      </c>
      <c r="S2141" s="72">
        <v>40.137999999999998</v>
      </c>
      <c r="T2141" s="72">
        <v>40.484999999999999</v>
      </c>
      <c r="U2141" s="72">
        <v>41.35</v>
      </c>
      <c r="V2141" s="72">
        <v>40.372999999999998</v>
      </c>
      <c r="W2141" s="72">
        <v>35.881</v>
      </c>
      <c r="X2141" s="72">
        <v>29.989000000000001</v>
      </c>
      <c r="Y2141" s="72">
        <v>19.286999999999999</v>
      </c>
      <c r="Z2141" s="72">
        <v>8.0310000000000006</v>
      </c>
      <c r="AA2141" s="72">
        <v>1.837</v>
      </c>
      <c r="AB2141" s="4">
        <v>2.5999999999999999E-2</v>
      </c>
      <c r="AD2141" s="1">
        <f t="shared" si="33"/>
        <v>95.051000000000016</v>
      </c>
    </row>
    <row r="2142" spans="1:30" x14ac:dyDescent="0.3">
      <c r="A2142" s="65">
        <v>2141</v>
      </c>
      <c r="B2142" s="66" t="s">
        <v>323</v>
      </c>
      <c r="C2142" s="69" t="s">
        <v>163</v>
      </c>
      <c r="D2142" s="71">
        <v>10</v>
      </c>
      <c r="E2142" s="71">
        <v>196</v>
      </c>
      <c r="F2142" s="71">
        <v>2095</v>
      </c>
      <c r="G2142" s="72">
        <v>30.359000000000002</v>
      </c>
      <c r="H2142" s="72">
        <v>30.664000000000001</v>
      </c>
      <c r="I2142" s="72">
        <v>31.231999999999999</v>
      </c>
      <c r="J2142" s="72">
        <v>32.555999999999997</v>
      </c>
      <c r="K2142" s="72">
        <v>34.017000000000003</v>
      </c>
      <c r="L2142" s="72">
        <v>35.143000000000001</v>
      </c>
      <c r="M2142" s="72">
        <v>35.923000000000002</v>
      </c>
      <c r="N2142" s="72">
        <v>36.567999999999998</v>
      </c>
      <c r="O2142" s="72">
        <v>37.679000000000002</v>
      </c>
      <c r="P2142" s="72">
        <v>38.823</v>
      </c>
      <c r="Q2142" s="72">
        <v>39.814999999999998</v>
      </c>
      <c r="R2142" s="72">
        <v>40.206000000000003</v>
      </c>
      <c r="S2142" s="72">
        <v>39.944000000000003</v>
      </c>
      <c r="T2142" s="72">
        <v>39.674999999999997</v>
      </c>
      <c r="U2142" s="72">
        <v>39.472999999999999</v>
      </c>
      <c r="V2142" s="72">
        <v>39.258000000000003</v>
      </c>
      <c r="W2142" s="72">
        <v>36.414000000000001</v>
      </c>
      <c r="X2142" s="72">
        <v>28.888999999999999</v>
      </c>
      <c r="Y2142" s="72">
        <v>19.698</v>
      </c>
      <c r="Z2142" s="72">
        <v>8.9789999999999992</v>
      </c>
      <c r="AA2142" s="72">
        <v>2.2170000000000001</v>
      </c>
      <c r="AB2142" s="4">
        <v>0.03</v>
      </c>
      <c r="AD2142" s="1">
        <f t="shared" si="33"/>
        <v>96.227000000000004</v>
      </c>
    </row>
    <row r="2143" spans="1:30" x14ac:dyDescent="0.3">
      <c r="A2143" s="65">
        <v>2142</v>
      </c>
      <c r="B2143" s="66" t="s">
        <v>323</v>
      </c>
      <c r="C2143" s="69" t="s">
        <v>163</v>
      </c>
      <c r="D2143" s="71">
        <v>10</v>
      </c>
      <c r="E2143" s="71">
        <v>196</v>
      </c>
      <c r="F2143" s="71">
        <v>2100</v>
      </c>
      <c r="G2143" s="72">
        <v>30.292000000000002</v>
      </c>
      <c r="H2143" s="72">
        <v>30.507000000000001</v>
      </c>
      <c r="I2143" s="72">
        <v>30.891999999999999</v>
      </c>
      <c r="J2143" s="72">
        <v>32.155000000000001</v>
      </c>
      <c r="K2143" s="72">
        <v>33.658000000000001</v>
      </c>
      <c r="L2143" s="72">
        <v>34.914000000000001</v>
      </c>
      <c r="M2143" s="72">
        <v>35.781999999999996</v>
      </c>
      <c r="N2143" s="72">
        <v>36.259</v>
      </c>
      <c r="O2143" s="72">
        <v>36.94</v>
      </c>
      <c r="P2143" s="72">
        <v>37.881999999999998</v>
      </c>
      <c r="Q2143" s="72">
        <v>38.99</v>
      </c>
      <c r="R2143" s="72">
        <v>39.866</v>
      </c>
      <c r="S2143" s="72">
        <v>39.97</v>
      </c>
      <c r="T2143" s="72">
        <v>39.521999999999998</v>
      </c>
      <c r="U2143" s="72">
        <v>38.762</v>
      </c>
      <c r="V2143" s="72">
        <v>37.625</v>
      </c>
      <c r="W2143" s="72">
        <v>35.667000000000002</v>
      </c>
      <c r="X2143" s="72">
        <v>29.731000000000002</v>
      </c>
      <c r="Y2143" s="72">
        <v>19.442</v>
      </c>
      <c r="Z2143" s="72">
        <v>9.5380000000000003</v>
      </c>
      <c r="AA2143" s="72">
        <v>2.6480000000000001</v>
      </c>
      <c r="AB2143" s="4">
        <v>2.8000000000000001E-2</v>
      </c>
      <c r="AD2143" s="1">
        <f t="shared" si="33"/>
        <v>97.054000000000002</v>
      </c>
    </row>
    <row r="2144" spans="1:30" x14ac:dyDescent="0.3">
      <c r="A2144" s="65">
        <v>2143</v>
      </c>
      <c r="B2144" s="66" t="s">
        <v>323</v>
      </c>
      <c r="C2144" s="69" t="s">
        <v>164</v>
      </c>
      <c r="D2144" s="71">
        <v>11</v>
      </c>
      <c r="E2144" s="71">
        <v>268</v>
      </c>
      <c r="F2144" s="71">
        <v>2015</v>
      </c>
      <c r="G2144" s="72">
        <v>142.97200000000001</v>
      </c>
      <c r="H2144" s="72">
        <v>131.50899999999999</v>
      </c>
      <c r="I2144" s="72">
        <v>113.896</v>
      </c>
      <c r="J2144" s="72">
        <v>124.673</v>
      </c>
      <c r="K2144" s="72">
        <v>141.91200000000001</v>
      </c>
      <c r="L2144" s="72">
        <v>145.64500000000001</v>
      </c>
      <c r="M2144" s="72">
        <v>133.49600000000001</v>
      </c>
      <c r="N2144" s="72">
        <v>131.21700000000001</v>
      </c>
      <c r="O2144" s="72">
        <v>129.47999999999999</v>
      </c>
      <c r="P2144" s="72">
        <v>121.017</v>
      </c>
      <c r="Q2144" s="72">
        <v>133.16499999999999</v>
      </c>
      <c r="R2144" s="72">
        <v>121.217</v>
      </c>
      <c r="S2144" s="72">
        <v>97.805999999999997</v>
      </c>
      <c r="T2144" s="72">
        <v>72.468000000000004</v>
      </c>
      <c r="U2144" s="72">
        <v>50.326000000000001</v>
      </c>
      <c r="V2144" s="72">
        <v>54.081000000000003</v>
      </c>
      <c r="W2144" s="72">
        <v>25.521000000000001</v>
      </c>
      <c r="X2144" s="72">
        <v>13.332000000000001</v>
      </c>
      <c r="Y2144" s="72">
        <v>1.954</v>
      </c>
      <c r="Z2144" s="72">
        <v>0.223</v>
      </c>
      <c r="AA2144" s="72">
        <v>2.9000000000000001E-2</v>
      </c>
      <c r="AB2144" s="4" t="s">
        <v>291</v>
      </c>
      <c r="AD2144" s="1">
        <f t="shared" si="33"/>
        <v>41.059000000000005</v>
      </c>
    </row>
    <row r="2145" spans="1:30" x14ac:dyDescent="0.3">
      <c r="A2145" s="65">
        <v>2144</v>
      </c>
      <c r="B2145" s="66" t="s">
        <v>323</v>
      </c>
      <c r="C2145" s="69" t="s">
        <v>164</v>
      </c>
      <c r="D2145" s="71">
        <v>11</v>
      </c>
      <c r="E2145" s="71">
        <v>268</v>
      </c>
      <c r="F2145" s="71">
        <v>2020</v>
      </c>
      <c r="G2145" s="72">
        <v>129.691</v>
      </c>
      <c r="H2145" s="72">
        <v>141.702</v>
      </c>
      <c r="I2145" s="72">
        <v>130.74600000000001</v>
      </c>
      <c r="J2145" s="72">
        <v>111.94499999999999</v>
      </c>
      <c r="K2145" s="72">
        <v>120.139</v>
      </c>
      <c r="L2145" s="72">
        <v>135.95500000000001</v>
      </c>
      <c r="M2145" s="72">
        <v>140.012</v>
      </c>
      <c r="N2145" s="72">
        <v>128.63200000000001</v>
      </c>
      <c r="O2145" s="72">
        <v>126.489</v>
      </c>
      <c r="P2145" s="72">
        <v>124.087</v>
      </c>
      <c r="Q2145" s="72">
        <v>114.376</v>
      </c>
      <c r="R2145" s="72">
        <v>123.33</v>
      </c>
      <c r="S2145" s="72">
        <v>109.069</v>
      </c>
      <c r="T2145" s="72">
        <v>84.138999999999996</v>
      </c>
      <c r="U2145" s="72">
        <v>58.058</v>
      </c>
      <c r="V2145" s="72">
        <v>35.75</v>
      </c>
      <c r="W2145" s="72">
        <v>31.3</v>
      </c>
      <c r="X2145" s="72">
        <v>10.898999999999999</v>
      </c>
      <c r="Y2145" s="72">
        <v>3.8149999999999999</v>
      </c>
      <c r="Z2145" s="72">
        <v>0.318</v>
      </c>
      <c r="AA2145" s="72">
        <v>2.1000000000000001E-2</v>
      </c>
      <c r="AB2145" s="4" t="s">
        <v>291</v>
      </c>
      <c r="AD2145" s="1">
        <f t="shared" si="33"/>
        <v>46.352999999999994</v>
      </c>
    </row>
    <row r="2146" spans="1:30" x14ac:dyDescent="0.3">
      <c r="A2146" s="65">
        <v>2145</v>
      </c>
      <c r="B2146" s="66" t="s">
        <v>323</v>
      </c>
      <c r="C2146" s="69" t="s">
        <v>164</v>
      </c>
      <c r="D2146" s="71">
        <v>11</v>
      </c>
      <c r="E2146" s="71">
        <v>268</v>
      </c>
      <c r="F2146" s="71">
        <v>2025</v>
      </c>
      <c r="G2146" s="72">
        <v>115.82599999999999</v>
      </c>
      <c r="H2146" s="72">
        <v>128.47200000000001</v>
      </c>
      <c r="I2146" s="72">
        <v>140.94399999999999</v>
      </c>
      <c r="J2146" s="72">
        <v>128.779</v>
      </c>
      <c r="K2146" s="72">
        <v>107.49</v>
      </c>
      <c r="L2146" s="72">
        <v>114.357</v>
      </c>
      <c r="M2146" s="72">
        <v>130.471</v>
      </c>
      <c r="N2146" s="72">
        <v>135.167</v>
      </c>
      <c r="O2146" s="72">
        <v>124.107</v>
      </c>
      <c r="P2146" s="72">
        <v>121.438</v>
      </c>
      <c r="Q2146" s="72">
        <v>117.69199999999999</v>
      </c>
      <c r="R2146" s="72">
        <v>106.378</v>
      </c>
      <c r="S2146" s="72">
        <v>111.75700000000001</v>
      </c>
      <c r="T2146" s="72">
        <v>94.769000000000005</v>
      </c>
      <c r="U2146" s="72">
        <v>68.334999999999994</v>
      </c>
      <c r="V2146" s="72">
        <v>42.024000000000001</v>
      </c>
      <c r="W2146" s="72">
        <v>21.206</v>
      </c>
      <c r="X2146" s="72">
        <v>13.802</v>
      </c>
      <c r="Y2146" s="72">
        <v>3.2250000000000001</v>
      </c>
      <c r="Z2146" s="72">
        <v>0.64200000000000002</v>
      </c>
      <c r="AA2146" s="72">
        <v>2.9000000000000001E-2</v>
      </c>
      <c r="AB2146" s="4" t="s">
        <v>291</v>
      </c>
      <c r="AD2146" s="1">
        <f t="shared" si="33"/>
        <v>38.904000000000003</v>
      </c>
    </row>
    <row r="2147" spans="1:30" x14ac:dyDescent="0.3">
      <c r="A2147" s="65">
        <v>2146</v>
      </c>
      <c r="B2147" s="66" t="s">
        <v>323</v>
      </c>
      <c r="C2147" s="69" t="s">
        <v>164</v>
      </c>
      <c r="D2147" s="71">
        <v>11</v>
      </c>
      <c r="E2147" s="71">
        <v>268</v>
      </c>
      <c r="F2147" s="71">
        <v>2030</v>
      </c>
      <c r="G2147" s="72">
        <v>106.277</v>
      </c>
      <c r="H2147" s="72">
        <v>114.649</v>
      </c>
      <c r="I2147" s="72">
        <v>127.748</v>
      </c>
      <c r="J2147" s="72">
        <v>138.97800000000001</v>
      </c>
      <c r="K2147" s="72">
        <v>124.291</v>
      </c>
      <c r="L2147" s="72">
        <v>101.822</v>
      </c>
      <c r="M2147" s="72">
        <v>109.108</v>
      </c>
      <c r="N2147" s="72">
        <v>125.836</v>
      </c>
      <c r="O2147" s="72">
        <v>130.68899999999999</v>
      </c>
      <c r="P2147" s="72">
        <v>119.37</v>
      </c>
      <c r="Q2147" s="72">
        <v>115.54</v>
      </c>
      <c r="R2147" s="72">
        <v>110.015</v>
      </c>
      <c r="S2147" s="72">
        <v>96.989000000000004</v>
      </c>
      <c r="T2147" s="72">
        <v>98.013000000000005</v>
      </c>
      <c r="U2147" s="72">
        <v>77.971000000000004</v>
      </c>
      <c r="V2147" s="72">
        <v>50.365000000000002</v>
      </c>
      <c r="W2147" s="72">
        <v>25.568000000000001</v>
      </c>
      <c r="X2147" s="72">
        <v>9.6460000000000008</v>
      </c>
      <c r="Y2147" s="72">
        <v>4.226</v>
      </c>
      <c r="Z2147" s="72">
        <v>0.55900000000000005</v>
      </c>
      <c r="AA2147" s="72">
        <v>5.8000000000000003E-2</v>
      </c>
      <c r="AB2147" s="4" t="s">
        <v>291</v>
      </c>
      <c r="AD2147" s="1">
        <f t="shared" si="33"/>
        <v>40.056999999999995</v>
      </c>
    </row>
    <row r="2148" spans="1:30" x14ac:dyDescent="0.3">
      <c r="A2148" s="65">
        <v>2147</v>
      </c>
      <c r="B2148" s="66" t="s">
        <v>323</v>
      </c>
      <c r="C2148" s="69" t="s">
        <v>164</v>
      </c>
      <c r="D2148" s="71">
        <v>11</v>
      </c>
      <c r="E2148" s="71">
        <v>268</v>
      </c>
      <c r="F2148" s="71">
        <v>2035</v>
      </c>
      <c r="G2148" s="72">
        <v>103.22499999999999</v>
      </c>
      <c r="H2148" s="72">
        <v>105.13200000000001</v>
      </c>
      <c r="I2148" s="72">
        <v>113.95699999999999</v>
      </c>
      <c r="J2148" s="72">
        <v>125.83199999999999</v>
      </c>
      <c r="K2148" s="72">
        <v>134.49100000000001</v>
      </c>
      <c r="L2148" s="72">
        <v>118.57599999999999</v>
      </c>
      <c r="M2148" s="72">
        <v>96.72</v>
      </c>
      <c r="N2148" s="72">
        <v>104.797</v>
      </c>
      <c r="O2148" s="72">
        <v>121.675</v>
      </c>
      <c r="P2148" s="72">
        <v>126.035</v>
      </c>
      <c r="Q2148" s="72">
        <v>113.922</v>
      </c>
      <c r="R2148" s="72">
        <v>108.499</v>
      </c>
      <c r="S2148" s="72">
        <v>100.962</v>
      </c>
      <c r="T2148" s="72">
        <v>85.778000000000006</v>
      </c>
      <c r="U2148" s="72">
        <v>81.626000000000005</v>
      </c>
      <c r="V2148" s="72">
        <v>58.468000000000004</v>
      </c>
      <c r="W2148" s="72">
        <v>31.399000000000001</v>
      </c>
      <c r="X2148" s="72">
        <v>11.992000000000001</v>
      </c>
      <c r="Y2148" s="72">
        <v>3.0550000000000002</v>
      </c>
      <c r="Z2148" s="72">
        <v>0.75800000000000001</v>
      </c>
      <c r="AA2148" s="72">
        <v>5.3999999999999999E-2</v>
      </c>
      <c r="AB2148" s="4" t="s">
        <v>291</v>
      </c>
      <c r="AD2148" s="1">
        <f t="shared" si="33"/>
        <v>47.25800000000001</v>
      </c>
    </row>
    <row r="2149" spans="1:30" x14ac:dyDescent="0.3">
      <c r="A2149" s="65">
        <v>2148</v>
      </c>
      <c r="B2149" s="66" t="s">
        <v>323</v>
      </c>
      <c r="C2149" s="69" t="s">
        <v>164</v>
      </c>
      <c r="D2149" s="71">
        <v>11</v>
      </c>
      <c r="E2149" s="71">
        <v>268</v>
      </c>
      <c r="F2149" s="71">
        <v>2040</v>
      </c>
      <c r="G2149" s="72">
        <v>104.024</v>
      </c>
      <c r="H2149" s="72">
        <v>102.096</v>
      </c>
      <c r="I2149" s="72">
        <v>104.464</v>
      </c>
      <c r="J2149" s="72">
        <v>112.08499999999999</v>
      </c>
      <c r="K2149" s="72">
        <v>121.42100000000001</v>
      </c>
      <c r="L2149" s="72">
        <v>128.77500000000001</v>
      </c>
      <c r="M2149" s="72">
        <v>113.42</v>
      </c>
      <c r="N2149" s="72">
        <v>92.617000000000004</v>
      </c>
      <c r="O2149" s="72">
        <v>101.10599999999999</v>
      </c>
      <c r="P2149" s="72">
        <v>117.494</v>
      </c>
      <c r="Q2149" s="72">
        <v>120.73</v>
      </c>
      <c r="R2149" s="72">
        <v>107.48</v>
      </c>
      <c r="S2149" s="72">
        <v>100.21299999999999</v>
      </c>
      <c r="T2149" s="72">
        <v>90.105999999999995</v>
      </c>
      <c r="U2149" s="72">
        <v>72.305999999999997</v>
      </c>
      <c r="V2149" s="72">
        <v>62.298000000000002</v>
      </c>
      <c r="W2149" s="72">
        <v>37.389000000000003</v>
      </c>
      <c r="X2149" s="72">
        <v>15.222</v>
      </c>
      <c r="Y2149" s="72">
        <v>3.9430000000000001</v>
      </c>
      <c r="Z2149" s="72">
        <v>0.57099999999999995</v>
      </c>
      <c r="AA2149" s="72">
        <v>7.1999999999999995E-2</v>
      </c>
      <c r="AB2149" s="4" t="s">
        <v>291</v>
      </c>
      <c r="AD2149" s="1">
        <f t="shared" si="33"/>
        <v>57.197000000000003</v>
      </c>
    </row>
    <row r="2150" spans="1:30" x14ac:dyDescent="0.3">
      <c r="A2150" s="65">
        <v>2149</v>
      </c>
      <c r="B2150" s="66" t="s">
        <v>323</v>
      </c>
      <c r="C2150" s="69" t="s">
        <v>164</v>
      </c>
      <c r="D2150" s="71">
        <v>11</v>
      </c>
      <c r="E2150" s="71">
        <v>268</v>
      </c>
      <c r="F2150" s="71">
        <v>2045</v>
      </c>
      <c r="G2150" s="72">
        <v>103.729</v>
      </c>
      <c r="H2150" s="72">
        <v>102.90300000000001</v>
      </c>
      <c r="I2150" s="72">
        <v>101.44199999999999</v>
      </c>
      <c r="J2150" s="72">
        <v>102.622</v>
      </c>
      <c r="K2150" s="72">
        <v>107.745</v>
      </c>
      <c r="L2150" s="72">
        <v>115.813</v>
      </c>
      <c r="M2150" s="72">
        <v>123.622</v>
      </c>
      <c r="N2150" s="72">
        <v>109.249</v>
      </c>
      <c r="O2150" s="72">
        <v>89.22</v>
      </c>
      <c r="P2150" s="72">
        <v>97.584000000000003</v>
      </c>
      <c r="Q2150" s="72">
        <v>112.834</v>
      </c>
      <c r="R2150" s="72">
        <v>114.45699999999999</v>
      </c>
      <c r="S2150" s="72">
        <v>99.882999999999996</v>
      </c>
      <c r="T2150" s="72">
        <v>90.203999999999994</v>
      </c>
      <c r="U2150" s="72">
        <v>76.872</v>
      </c>
      <c r="V2150" s="72">
        <v>56.12</v>
      </c>
      <c r="W2150" s="72">
        <v>40.834000000000003</v>
      </c>
      <c r="X2150" s="72">
        <v>18.728000000000002</v>
      </c>
      <c r="Y2150" s="72">
        <v>5.1980000000000004</v>
      </c>
      <c r="Z2150" s="72">
        <v>0.76500000000000001</v>
      </c>
      <c r="AA2150" s="72">
        <v>5.8999999999999997E-2</v>
      </c>
      <c r="AB2150" s="4" t="s">
        <v>291</v>
      </c>
      <c r="AD2150" s="1">
        <f t="shared" si="33"/>
        <v>65.584000000000003</v>
      </c>
    </row>
    <row r="2151" spans="1:30" x14ac:dyDescent="0.3">
      <c r="A2151" s="65">
        <v>2150</v>
      </c>
      <c r="B2151" s="66" t="s">
        <v>323</v>
      </c>
      <c r="C2151" s="69" t="s">
        <v>164</v>
      </c>
      <c r="D2151" s="71">
        <v>11</v>
      </c>
      <c r="E2151" s="71">
        <v>268</v>
      </c>
      <c r="F2151" s="71">
        <v>2050</v>
      </c>
      <c r="G2151" s="72">
        <v>98.852000000000004</v>
      </c>
      <c r="H2151" s="72">
        <v>102.62</v>
      </c>
      <c r="I2151" s="72">
        <v>102.261</v>
      </c>
      <c r="J2151" s="72">
        <v>99.622</v>
      </c>
      <c r="K2151" s="72">
        <v>98.335999999999999</v>
      </c>
      <c r="L2151" s="72">
        <v>102.238</v>
      </c>
      <c r="M2151" s="72">
        <v>110.803</v>
      </c>
      <c r="N2151" s="72">
        <v>119.462</v>
      </c>
      <c r="O2151" s="72">
        <v>105.768</v>
      </c>
      <c r="P2151" s="72">
        <v>86.114000000000004</v>
      </c>
      <c r="Q2151" s="72">
        <v>93.837000000000003</v>
      </c>
      <c r="R2151" s="72">
        <v>107.39400000000001</v>
      </c>
      <c r="S2151" s="72">
        <v>107.024</v>
      </c>
      <c r="T2151" s="72">
        <v>90.647000000000006</v>
      </c>
      <c r="U2151" s="72">
        <v>77.837000000000003</v>
      </c>
      <c r="V2151" s="72">
        <v>60.661000000000001</v>
      </c>
      <c r="W2151" s="72">
        <v>37.673999999999999</v>
      </c>
      <c r="X2151" s="72">
        <v>21.125</v>
      </c>
      <c r="Y2151" s="72">
        <v>6.6440000000000001</v>
      </c>
      <c r="Z2151" s="72">
        <v>1.0529999999999999</v>
      </c>
      <c r="AA2151" s="72">
        <v>7.8E-2</v>
      </c>
      <c r="AB2151" s="4" t="s">
        <v>291</v>
      </c>
      <c r="AD2151" s="1">
        <f t="shared" si="33"/>
        <v>66.573999999999998</v>
      </c>
    </row>
    <row r="2152" spans="1:30" x14ac:dyDescent="0.3">
      <c r="A2152" s="65">
        <v>2151</v>
      </c>
      <c r="B2152" s="66" t="s">
        <v>323</v>
      </c>
      <c r="C2152" s="69" t="s">
        <v>164</v>
      </c>
      <c r="D2152" s="71">
        <v>11</v>
      </c>
      <c r="E2152" s="71">
        <v>268</v>
      </c>
      <c r="F2152" s="71">
        <v>2055</v>
      </c>
      <c r="G2152" s="72">
        <v>91.412999999999997</v>
      </c>
      <c r="H2152" s="72">
        <v>97.807000000000002</v>
      </c>
      <c r="I2152" s="72">
        <v>102.01300000000001</v>
      </c>
      <c r="J2152" s="72">
        <v>100.538</v>
      </c>
      <c r="K2152" s="72">
        <v>95.57</v>
      </c>
      <c r="L2152" s="72">
        <v>93.161000000000001</v>
      </c>
      <c r="M2152" s="72">
        <v>97.582999999999998</v>
      </c>
      <c r="N2152" s="72">
        <v>107.002</v>
      </c>
      <c r="O2152" s="72">
        <v>116.13</v>
      </c>
      <c r="P2152" s="72">
        <v>102.642</v>
      </c>
      <c r="Q2152" s="72">
        <v>82.992000000000004</v>
      </c>
      <c r="R2152" s="72">
        <v>89.614000000000004</v>
      </c>
      <c r="S2152" s="72">
        <v>100.982</v>
      </c>
      <c r="T2152" s="72">
        <v>97.912000000000006</v>
      </c>
      <c r="U2152" s="72">
        <v>79.078000000000003</v>
      </c>
      <c r="V2152" s="72">
        <v>62.396999999999998</v>
      </c>
      <c r="W2152" s="72">
        <v>41.673000000000002</v>
      </c>
      <c r="X2152" s="72">
        <v>20.094999999999999</v>
      </c>
      <c r="Y2152" s="72">
        <v>7.77</v>
      </c>
      <c r="Z2152" s="72">
        <v>1.401</v>
      </c>
      <c r="AA2152" s="72">
        <v>0.109</v>
      </c>
      <c r="AB2152" s="4">
        <v>0.112</v>
      </c>
      <c r="AD2152" s="1">
        <f t="shared" si="33"/>
        <v>71.159999999999982</v>
      </c>
    </row>
    <row r="2153" spans="1:30" x14ac:dyDescent="0.3">
      <c r="A2153" s="65">
        <v>2152</v>
      </c>
      <c r="B2153" s="66" t="s">
        <v>323</v>
      </c>
      <c r="C2153" s="69" t="s">
        <v>164</v>
      </c>
      <c r="D2153" s="71">
        <v>11</v>
      </c>
      <c r="E2153" s="71">
        <v>268</v>
      </c>
      <c r="F2153" s="71">
        <v>2060</v>
      </c>
      <c r="G2153" s="72">
        <v>85.215999999999994</v>
      </c>
      <c r="H2153" s="72">
        <v>90.429000000000002</v>
      </c>
      <c r="I2153" s="72">
        <v>97.241</v>
      </c>
      <c r="J2153" s="72">
        <v>100.387</v>
      </c>
      <c r="K2153" s="72">
        <v>96.709000000000003</v>
      </c>
      <c r="L2153" s="72">
        <v>90.695999999999998</v>
      </c>
      <c r="M2153" s="72">
        <v>88.822999999999993</v>
      </c>
      <c r="N2153" s="72">
        <v>94.117999999999995</v>
      </c>
      <c r="O2153" s="72">
        <v>104.05</v>
      </c>
      <c r="P2153" s="72">
        <v>113.126</v>
      </c>
      <c r="Q2153" s="72">
        <v>99.429000000000002</v>
      </c>
      <c r="R2153" s="72">
        <v>79.540999999999997</v>
      </c>
      <c r="S2153" s="72">
        <v>84.683000000000007</v>
      </c>
      <c r="T2153" s="72">
        <v>93.09</v>
      </c>
      <c r="U2153" s="72">
        <v>86.36</v>
      </c>
      <c r="V2153" s="72">
        <v>64.403000000000006</v>
      </c>
      <c r="W2153" s="72">
        <v>43.884999999999998</v>
      </c>
      <c r="X2153" s="72">
        <v>22.957999999999998</v>
      </c>
      <c r="Y2153" s="72">
        <v>7.6879999999999997</v>
      </c>
      <c r="Z2153" s="72">
        <v>1.7130000000000001</v>
      </c>
      <c r="AA2153" s="72">
        <v>0.151</v>
      </c>
      <c r="AB2153" s="4">
        <v>0.11</v>
      </c>
      <c r="AD2153" s="1">
        <f t="shared" si="33"/>
        <v>76.504999999999981</v>
      </c>
    </row>
    <row r="2154" spans="1:30" x14ac:dyDescent="0.3">
      <c r="A2154" s="65">
        <v>2153</v>
      </c>
      <c r="B2154" s="66" t="s">
        <v>323</v>
      </c>
      <c r="C2154" s="69" t="s">
        <v>164</v>
      </c>
      <c r="D2154" s="71">
        <v>11</v>
      </c>
      <c r="E2154" s="71">
        <v>268</v>
      </c>
      <c r="F2154" s="71">
        <v>2065</v>
      </c>
      <c r="G2154" s="72">
        <v>81.965000000000003</v>
      </c>
      <c r="H2154" s="72">
        <v>84.293000000000006</v>
      </c>
      <c r="I2154" s="72">
        <v>89.900999999999996</v>
      </c>
      <c r="J2154" s="72">
        <v>95.715000000000003</v>
      </c>
      <c r="K2154" s="72">
        <v>96.783000000000001</v>
      </c>
      <c r="L2154" s="72">
        <v>92.12</v>
      </c>
      <c r="M2154" s="72">
        <v>86.635000000000005</v>
      </c>
      <c r="N2154" s="72">
        <v>85.638999999999996</v>
      </c>
      <c r="O2154" s="72">
        <v>91.504999999999995</v>
      </c>
      <c r="P2154" s="72">
        <v>101.477</v>
      </c>
      <c r="Q2154" s="72">
        <v>110.014</v>
      </c>
      <c r="R2154" s="72">
        <v>95.802000000000007</v>
      </c>
      <c r="S2154" s="72">
        <v>75.537000000000006</v>
      </c>
      <c r="T2154" s="72">
        <v>78.611999999999995</v>
      </c>
      <c r="U2154" s="72">
        <v>82.968999999999994</v>
      </c>
      <c r="V2154" s="72">
        <v>71.44</v>
      </c>
      <c r="W2154" s="72">
        <v>46.368000000000002</v>
      </c>
      <c r="X2154" s="72">
        <v>24.981000000000002</v>
      </c>
      <c r="Y2154" s="72">
        <v>9.1509999999999998</v>
      </c>
      <c r="Z2154" s="72">
        <v>1.7789999999999999</v>
      </c>
      <c r="AA2154" s="72">
        <v>0.193</v>
      </c>
      <c r="AB2154" s="4">
        <v>5.3999999999999999E-2</v>
      </c>
      <c r="AD2154" s="1">
        <f t="shared" si="33"/>
        <v>82.525999999999996</v>
      </c>
    </row>
    <row r="2155" spans="1:30" x14ac:dyDescent="0.3">
      <c r="A2155" s="65">
        <v>2154</v>
      </c>
      <c r="B2155" s="66" t="s">
        <v>323</v>
      </c>
      <c r="C2155" s="69" t="s">
        <v>164</v>
      </c>
      <c r="D2155" s="71">
        <v>11</v>
      </c>
      <c r="E2155" s="71">
        <v>268</v>
      </c>
      <c r="F2155" s="71">
        <v>2070</v>
      </c>
      <c r="G2155" s="72">
        <v>80.634</v>
      </c>
      <c r="H2155" s="72">
        <v>81.100999999999999</v>
      </c>
      <c r="I2155" s="72">
        <v>83.801000000000002</v>
      </c>
      <c r="J2155" s="72">
        <v>88.477000000000004</v>
      </c>
      <c r="K2155" s="72">
        <v>92.340999999999994</v>
      </c>
      <c r="L2155" s="72">
        <v>92.481999999999999</v>
      </c>
      <c r="M2155" s="72">
        <v>88.314999999999998</v>
      </c>
      <c r="N2155" s="72">
        <v>83.680999999999997</v>
      </c>
      <c r="O2155" s="72">
        <v>83.287999999999997</v>
      </c>
      <c r="P2155" s="72">
        <v>89.308999999999997</v>
      </c>
      <c r="Q2155" s="72">
        <v>98.887</v>
      </c>
      <c r="R2155" s="72">
        <v>106.459</v>
      </c>
      <c r="S2155" s="72">
        <v>91.518000000000001</v>
      </c>
      <c r="T2155" s="72">
        <v>70.602000000000004</v>
      </c>
      <c r="U2155" s="72">
        <v>70.757000000000005</v>
      </c>
      <c r="V2155" s="72">
        <v>69.680999999999997</v>
      </c>
      <c r="W2155" s="72">
        <v>52.651000000000003</v>
      </c>
      <c r="X2155" s="72">
        <v>27.294</v>
      </c>
      <c r="Y2155" s="72">
        <v>10.404</v>
      </c>
      <c r="Z2155" s="72">
        <v>2.2349999999999999</v>
      </c>
      <c r="AA2155" s="72">
        <v>0.215</v>
      </c>
      <c r="AB2155" s="4">
        <v>4.2000000000000003E-2</v>
      </c>
      <c r="AD2155" s="1">
        <f t="shared" si="33"/>
        <v>92.841000000000008</v>
      </c>
    </row>
    <row r="2156" spans="1:30" x14ac:dyDescent="0.3">
      <c r="A2156" s="65">
        <v>2155</v>
      </c>
      <c r="B2156" s="66" t="s">
        <v>323</v>
      </c>
      <c r="C2156" s="69" t="s">
        <v>164</v>
      </c>
      <c r="D2156" s="71">
        <v>11</v>
      </c>
      <c r="E2156" s="71">
        <v>268</v>
      </c>
      <c r="F2156" s="71">
        <v>2075</v>
      </c>
      <c r="G2156" s="72">
        <v>79.168000000000006</v>
      </c>
      <c r="H2156" s="72">
        <v>79.822999999999993</v>
      </c>
      <c r="I2156" s="72">
        <v>80.643000000000001</v>
      </c>
      <c r="J2156" s="72">
        <v>82.474000000000004</v>
      </c>
      <c r="K2156" s="72">
        <v>85.33</v>
      </c>
      <c r="L2156" s="72">
        <v>88.325999999999993</v>
      </c>
      <c r="M2156" s="72">
        <v>88.930999999999997</v>
      </c>
      <c r="N2156" s="72">
        <v>85.563999999999993</v>
      </c>
      <c r="O2156" s="72">
        <v>81.528000000000006</v>
      </c>
      <c r="P2156" s="72">
        <v>81.370999999999995</v>
      </c>
      <c r="Q2156" s="72">
        <v>87.17</v>
      </c>
      <c r="R2156" s="72">
        <v>95.974000000000004</v>
      </c>
      <c r="S2156" s="72">
        <v>102.208</v>
      </c>
      <c r="T2156" s="72">
        <v>86.135999999999996</v>
      </c>
      <c r="U2156" s="72">
        <v>64.126000000000005</v>
      </c>
      <c r="V2156" s="72">
        <v>60.250999999999998</v>
      </c>
      <c r="W2156" s="72">
        <v>52.482999999999997</v>
      </c>
      <c r="X2156" s="72">
        <v>32.002000000000002</v>
      </c>
      <c r="Y2156" s="72">
        <v>11.865</v>
      </c>
      <c r="Z2156" s="72">
        <v>2.6869999999999998</v>
      </c>
      <c r="AA2156" s="72">
        <v>0.28199999999999997</v>
      </c>
      <c r="AB2156" s="4">
        <v>0.04</v>
      </c>
      <c r="AD2156" s="1">
        <f t="shared" si="33"/>
        <v>99.358999999999995</v>
      </c>
    </row>
    <row r="2157" spans="1:30" x14ac:dyDescent="0.3">
      <c r="A2157" s="65">
        <v>2156</v>
      </c>
      <c r="B2157" s="66" t="s">
        <v>323</v>
      </c>
      <c r="C2157" s="69" t="s">
        <v>164</v>
      </c>
      <c r="D2157" s="71">
        <v>11</v>
      </c>
      <c r="E2157" s="71">
        <v>268</v>
      </c>
      <c r="F2157" s="71">
        <v>2080</v>
      </c>
      <c r="G2157" s="72">
        <v>76.227999999999994</v>
      </c>
      <c r="H2157" s="72">
        <v>78.414000000000001</v>
      </c>
      <c r="I2157" s="72">
        <v>79.397999999999996</v>
      </c>
      <c r="J2157" s="72">
        <v>79.408000000000001</v>
      </c>
      <c r="K2157" s="72">
        <v>79.546999999999997</v>
      </c>
      <c r="L2157" s="72">
        <v>81.605000000000004</v>
      </c>
      <c r="M2157" s="72">
        <v>85.034999999999997</v>
      </c>
      <c r="N2157" s="72">
        <v>86.378</v>
      </c>
      <c r="O2157" s="72">
        <v>83.567999999999998</v>
      </c>
      <c r="P2157" s="72">
        <v>79.790999999999997</v>
      </c>
      <c r="Q2157" s="72">
        <v>79.546999999999997</v>
      </c>
      <c r="R2157" s="72">
        <v>84.801000000000002</v>
      </c>
      <c r="S2157" s="72">
        <v>92.475999999999999</v>
      </c>
      <c r="T2157" s="72">
        <v>96.760999999999996</v>
      </c>
      <c r="U2157" s="72">
        <v>78.91</v>
      </c>
      <c r="V2157" s="72">
        <v>55.290999999999997</v>
      </c>
      <c r="W2157" s="72">
        <v>46.298000000000002</v>
      </c>
      <c r="X2157" s="72">
        <v>32.889000000000003</v>
      </c>
      <c r="Y2157" s="72">
        <v>14.513999999999999</v>
      </c>
      <c r="Z2157" s="72">
        <v>3.2410000000000001</v>
      </c>
      <c r="AA2157" s="72">
        <v>0.36199999999999999</v>
      </c>
      <c r="AB2157" s="4">
        <v>2.8000000000000001E-2</v>
      </c>
      <c r="AD2157" s="1">
        <f t="shared" si="33"/>
        <v>97.332000000000008</v>
      </c>
    </row>
    <row r="2158" spans="1:30" x14ac:dyDescent="0.3">
      <c r="A2158" s="65">
        <v>2157</v>
      </c>
      <c r="B2158" s="66" t="s">
        <v>323</v>
      </c>
      <c r="C2158" s="69" t="s">
        <v>164</v>
      </c>
      <c r="D2158" s="71">
        <v>11</v>
      </c>
      <c r="E2158" s="71">
        <v>268</v>
      </c>
      <c r="F2158" s="71">
        <v>2085</v>
      </c>
      <c r="G2158" s="72">
        <v>72.045000000000002</v>
      </c>
      <c r="H2158" s="72">
        <v>75.528000000000006</v>
      </c>
      <c r="I2158" s="72">
        <v>78.019000000000005</v>
      </c>
      <c r="J2158" s="72">
        <v>78.254000000000005</v>
      </c>
      <c r="K2158" s="72">
        <v>76.697999999999993</v>
      </c>
      <c r="L2158" s="72">
        <v>76.103999999999999</v>
      </c>
      <c r="M2158" s="72">
        <v>78.572999999999993</v>
      </c>
      <c r="N2158" s="72">
        <v>82.691000000000003</v>
      </c>
      <c r="O2158" s="72">
        <v>84.540999999999997</v>
      </c>
      <c r="P2158" s="72">
        <v>81.97</v>
      </c>
      <c r="Q2158" s="72">
        <v>78.158000000000001</v>
      </c>
      <c r="R2158" s="72">
        <v>77.552999999999997</v>
      </c>
      <c r="S2158" s="72">
        <v>81.963999999999999</v>
      </c>
      <c r="T2158" s="72">
        <v>87.962000000000003</v>
      </c>
      <c r="U2158" s="72">
        <v>89.293999999999997</v>
      </c>
      <c r="V2158" s="72">
        <v>68.814999999999998</v>
      </c>
      <c r="W2158" s="72">
        <v>43.247999999999998</v>
      </c>
      <c r="X2158" s="72">
        <v>29.82</v>
      </c>
      <c r="Y2158" s="72">
        <v>15.509</v>
      </c>
      <c r="Z2158" s="72">
        <v>4.181</v>
      </c>
      <c r="AA2158" s="72">
        <v>0.46500000000000002</v>
      </c>
      <c r="AB2158" s="4" t="s">
        <v>291</v>
      </c>
      <c r="AD2158" s="1">
        <f t="shared" si="33"/>
        <v>93.222999999999999</v>
      </c>
    </row>
    <row r="2159" spans="1:30" x14ac:dyDescent="0.3">
      <c r="A2159" s="65">
        <v>2158</v>
      </c>
      <c r="B2159" s="66" t="s">
        <v>323</v>
      </c>
      <c r="C2159" s="69" t="s">
        <v>164</v>
      </c>
      <c r="D2159" s="71">
        <v>11</v>
      </c>
      <c r="E2159" s="71">
        <v>268</v>
      </c>
      <c r="F2159" s="71">
        <v>2090</v>
      </c>
      <c r="G2159" s="72">
        <v>68.116</v>
      </c>
      <c r="H2159" s="72">
        <v>71.397999999999996</v>
      </c>
      <c r="I2159" s="72">
        <v>75.165999999999997</v>
      </c>
      <c r="J2159" s="72">
        <v>76.962999999999994</v>
      </c>
      <c r="K2159" s="72">
        <v>75.751999999999995</v>
      </c>
      <c r="L2159" s="72">
        <v>73.525000000000006</v>
      </c>
      <c r="M2159" s="72">
        <v>73.322000000000003</v>
      </c>
      <c r="N2159" s="72">
        <v>76.433999999999997</v>
      </c>
      <c r="O2159" s="72">
        <v>81.024000000000001</v>
      </c>
      <c r="P2159" s="72">
        <v>83.075999999999993</v>
      </c>
      <c r="Q2159" s="72">
        <v>80.459000000000003</v>
      </c>
      <c r="R2159" s="72">
        <v>76.364999999999995</v>
      </c>
      <c r="S2159" s="72">
        <v>75.158000000000001</v>
      </c>
      <c r="T2159" s="72">
        <v>78.259</v>
      </c>
      <c r="U2159" s="72">
        <v>81.641999999999996</v>
      </c>
      <c r="V2159" s="72">
        <v>78.593000000000004</v>
      </c>
      <c r="W2159" s="72">
        <v>54.643000000000001</v>
      </c>
      <c r="X2159" s="72">
        <v>28.509</v>
      </c>
      <c r="Y2159" s="72">
        <v>14.54</v>
      </c>
      <c r="Z2159" s="72">
        <v>4.6820000000000004</v>
      </c>
      <c r="AA2159" s="72">
        <v>0.63300000000000001</v>
      </c>
      <c r="AB2159" s="4" t="s">
        <v>291</v>
      </c>
      <c r="AD2159" s="1">
        <f t="shared" si="33"/>
        <v>103.00700000000001</v>
      </c>
    </row>
    <row r="2160" spans="1:30" x14ac:dyDescent="0.3">
      <c r="A2160" s="65">
        <v>2159</v>
      </c>
      <c r="B2160" s="66" t="s">
        <v>323</v>
      </c>
      <c r="C2160" s="69" t="s">
        <v>164</v>
      </c>
      <c r="D2160" s="71">
        <v>11</v>
      </c>
      <c r="E2160" s="71">
        <v>268</v>
      </c>
      <c r="F2160" s="71">
        <v>2095</v>
      </c>
      <c r="G2160" s="72">
        <v>65.433000000000007</v>
      </c>
      <c r="H2160" s="72">
        <v>67.527000000000001</v>
      </c>
      <c r="I2160" s="72">
        <v>71.066999999999993</v>
      </c>
      <c r="J2160" s="72">
        <v>74.197000000000003</v>
      </c>
      <c r="K2160" s="72">
        <v>74.67</v>
      </c>
      <c r="L2160" s="72">
        <v>72.846000000000004</v>
      </c>
      <c r="M2160" s="72">
        <v>70.98</v>
      </c>
      <c r="N2160" s="72">
        <v>71.378</v>
      </c>
      <c r="O2160" s="72">
        <v>74.938000000000002</v>
      </c>
      <c r="P2160" s="72">
        <v>79.709999999999994</v>
      </c>
      <c r="Q2160" s="72">
        <v>81.688999999999993</v>
      </c>
      <c r="R2160" s="72">
        <v>78.786000000000001</v>
      </c>
      <c r="S2160" s="72">
        <v>74.198999999999998</v>
      </c>
      <c r="T2160" s="72">
        <v>72.006</v>
      </c>
      <c r="U2160" s="72">
        <v>73.006</v>
      </c>
      <c r="V2160" s="72">
        <v>72.44</v>
      </c>
      <c r="W2160" s="72">
        <v>63.247999999999998</v>
      </c>
      <c r="X2160" s="72">
        <v>36.789000000000001</v>
      </c>
      <c r="Y2160" s="72">
        <v>14.335000000000001</v>
      </c>
      <c r="Z2160" s="72">
        <v>4.5869999999999997</v>
      </c>
      <c r="AA2160" s="72">
        <v>0.76200000000000001</v>
      </c>
      <c r="AB2160" s="4" t="s">
        <v>291</v>
      </c>
      <c r="AD2160" s="1">
        <f t="shared" si="33"/>
        <v>119.72100000000002</v>
      </c>
    </row>
    <row r="2161" spans="1:30" x14ac:dyDescent="0.3">
      <c r="A2161" s="65">
        <v>2160</v>
      </c>
      <c r="B2161" s="66" t="s">
        <v>323</v>
      </c>
      <c r="C2161" s="69" t="s">
        <v>164</v>
      </c>
      <c r="D2161" s="71">
        <v>11</v>
      </c>
      <c r="E2161" s="71">
        <v>268</v>
      </c>
      <c r="F2161" s="71">
        <v>2100</v>
      </c>
      <c r="G2161" s="72">
        <v>63.798000000000002</v>
      </c>
      <c r="H2161" s="72">
        <v>64.897999999999996</v>
      </c>
      <c r="I2161" s="72">
        <v>67.224999999999994</v>
      </c>
      <c r="J2161" s="72">
        <v>70.188000000000002</v>
      </c>
      <c r="K2161" s="72">
        <v>72.114999999999995</v>
      </c>
      <c r="L2161" s="72">
        <v>72.028000000000006</v>
      </c>
      <c r="M2161" s="72">
        <v>70.534999999999997</v>
      </c>
      <c r="N2161" s="72">
        <v>69.221000000000004</v>
      </c>
      <c r="O2161" s="72">
        <v>70.037000000000006</v>
      </c>
      <c r="P2161" s="72">
        <v>73.781999999999996</v>
      </c>
      <c r="Q2161" s="72">
        <v>78.481999999999999</v>
      </c>
      <c r="R2161" s="72">
        <v>80.141999999999996</v>
      </c>
      <c r="S2161" s="72">
        <v>76.736000000000004</v>
      </c>
      <c r="T2161" s="72">
        <v>71.313999999999993</v>
      </c>
      <c r="U2161" s="72">
        <v>67.475999999999999</v>
      </c>
      <c r="V2161" s="72">
        <v>65.233999999999995</v>
      </c>
      <c r="W2161" s="72">
        <v>58.982999999999997</v>
      </c>
      <c r="X2161" s="72">
        <v>43.393999999999998</v>
      </c>
      <c r="Y2161" s="72">
        <v>19.023</v>
      </c>
      <c r="Z2161" s="72">
        <v>4.7089999999999996</v>
      </c>
      <c r="AA2161" s="72">
        <v>0.80600000000000005</v>
      </c>
      <c r="AB2161" s="4" t="s">
        <v>291</v>
      </c>
      <c r="AD2161" s="1">
        <f t="shared" si="33"/>
        <v>126.91499999999999</v>
      </c>
    </row>
    <row r="2162" spans="1:30" x14ac:dyDescent="0.3">
      <c r="A2162" s="65">
        <v>2161</v>
      </c>
      <c r="B2162" s="66" t="s">
        <v>323</v>
      </c>
      <c r="C2162" s="69" t="s">
        <v>165</v>
      </c>
      <c r="D2162" s="71"/>
      <c r="E2162" s="71">
        <v>368</v>
      </c>
      <c r="F2162" s="71">
        <v>2015</v>
      </c>
      <c r="G2162" s="72">
        <v>2880.2260000000001</v>
      </c>
      <c r="H2162" s="72">
        <v>2504.5610000000001</v>
      </c>
      <c r="I2162" s="72">
        <v>2167.0549999999998</v>
      </c>
      <c r="J2162" s="72">
        <v>1951.867</v>
      </c>
      <c r="K2162" s="72">
        <v>1688.941</v>
      </c>
      <c r="L2162" s="72">
        <v>1471.614</v>
      </c>
      <c r="M2162" s="72">
        <v>1267.454</v>
      </c>
      <c r="N2162" s="72">
        <v>1099.93</v>
      </c>
      <c r="O2162" s="72">
        <v>910.02599999999995</v>
      </c>
      <c r="P2162" s="72">
        <v>710.82</v>
      </c>
      <c r="Q2162" s="72">
        <v>457.72300000000001</v>
      </c>
      <c r="R2162" s="72">
        <v>337.07</v>
      </c>
      <c r="S2162" s="72">
        <v>326.81299999999999</v>
      </c>
      <c r="T2162" s="72">
        <v>192.9</v>
      </c>
      <c r="U2162" s="72">
        <v>153.13300000000001</v>
      </c>
      <c r="V2162" s="72">
        <v>91.679000000000002</v>
      </c>
      <c r="W2162" s="72">
        <v>44.691000000000003</v>
      </c>
      <c r="X2162" s="72">
        <v>15.097</v>
      </c>
      <c r="Y2162" s="72">
        <v>3.4489999999999998</v>
      </c>
      <c r="Z2162" s="72">
        <v>0.47499999999999998</v>
      </c>
      <c r="AA2162" s="72">
        <v>3.3000000000000002E-2</v>
      </c>
      <c r="AB2162" s="4" t="s">
        <v>291</v>
      </c>
      <c r="AD2162" s="1">
        <f t="shared" si="33"/>
        <v>63.745000000000005</v>
      </c>
    </row>
    <row r="2163" spans="1:30" x14ac:dyDescent="0.3">
      <c r="A2163" s="65">
        <v>2162</v>
      </c>
      <c r="B2163" s="66" t="s">
        <v>323</v>
      </c>
      <c r="C2163" s="69" t="s">
        <v>165</v>
      </c>
      <c r="D2163" s="71"/>
      <c r="E2163" s="71">
        <v>368</v>
      </c>
      <c r="F2163" s="71">
        <v>2020</v>
      </c>
      <c r="G2163" s="72">
        <v>3149.415</v>
      </c>
      <c r="H2163" s="72">
        <v>2866.6219999999998</v>
      </c>
      <c r="I2163" s="72">
        <v>2496.857</v>
      </c>
      <c r="J2163" s="72">
        <v>2159.152</v>
      </c>
      <c r="K2163" s="72">
        <v>1939.902</v>
      </c>
      <c r="L2163" s="72">
        <v>1676.65</v>
      </c>
      <c r="M2163" s="72">
        <v>1459.963</v>
      </c>
      <c r="N2163" s="72">
        <v>1254.606</v>
      </c>
      <c r="O2163" s="72">
        <v>1083.9390000000001</v>
      </c>
      <c r="P2163" s="72">
        <v>889.67700000000002</v>
      </c>
      <c r="Q2163" s="72">
        <v>685.73800000000006</v>
      </c>
      <c r="R2163" s="72">
        <v>432.19200000000001</v>
      </c>
      <c r="S2163" s="72">
        <v>307.64600000000002</v>
      </c>
      <c r="T2163" s="72">
        <v>283.05099999999999</v>
      </c>
      <c r="U2163" s="72">
        <v>153.75899999999999</v>
      </c>
      <c r="V2163" s="72">
        <v>106.771</v>
      </c>
      <c r="W2163" s="72">
        <v>51.658999999999999</v>
      </c>
      <c r="X2163" s="72">
        <v>18.088000000000001</v>
      </c>
      <c r="Y2163" s="72">
        <v>3.8170000000000002</v>
      </c>
      <c r="Z2163" s="72">
        <v>0.48099999999999998</v>
      </c>
      <c r="AA2163" s="72">
        <v>0.04</v>
      </c>
      <c r="AB2163" s="4" t="s">
        <v>291</v>
      </c>
      <c r="AD2163" s="1">
        <f t="shared" si="33"/>
        <v>74.084999999999994</v>
      </c>
    </row>
    <row r="2164" spans="1:30" x14ac:dyDescent="0.3">
      <c r="A2164" s="65">
        <v>2163</v>
      </c>
      <c r="B2164" s="66" t="s">
        <v>323</v>
      </c>
      <c r="C2164" s="69" t="s">
        <v>165</v>
      </c>
      <c r="D2164" s="71"/>
      <c r="E2164" s="71">
        <v>368</v>
      </c>
      <c r="F2164" s="71">
        <v>2025</v>
      </c>
      <c r="G2164" s="72">
        <v>3403.7539999999999</v>
      </c>
      <c r="H2164" s="72">
        <v>3129.5320000000002</v>
      </c>
      <c r="I2164" s="72">
        <v>2850.8589999999999</v>
      </c>
      <c r="J2164" s="72">
        <v>2481.8470000000002</v>
      </c>
      <c r="K2164" s="72">
        <v>2143.6260000000002</v>
      </c>
      <c r="L2164" s="72">
        <v>1925.338</v>
      </c>
      <c r="M2164" s="72">
        <v>1662.5329999999999</v>
      </c>
      <c r="N2164" s="72">
        <v>1443.8920000000001</v>
      </c>
      <c r="O2164" s="72">
        <v>1235.194</v>
      </c>
      <c r="P2164" s="72">
        <v>1058.646</v>
      </c>
      <c r="Q2164" s="72">
        <v>857.25599999999997</v>
      </c>
      <c r="R2164" s="72">
        <v>646.50099999999998</v>
      </c>
      <c r="S2164" s="72">
        <v>393.67399999999998</v>
      </c>
      <c r="T2164" s="72">
        <v>266.02499999999998</v>
      </c>
      <c r="U2164" s="72">
        <v>225.541</v>
      </c>
      <c r="V2164" s="72">
        <v>107.187</v>
      </c>
      <c r="W2164" s="72">
        <v>60.226999999999997</v>
      </c>
      <c r="X2164" s="72">
        <v>21.084</v>
      </c>
      <c r="Y2164" s="72">
        <v>4.6689999999999996</v>
      </c>
      <c r="Z2164" s="72">
        <v>0.54700000000000004</v>
      </c>
      <c r="AA2164" s="72">
        <v>4.2000000000000003E-2</v>
      </c>
      <c r="AB2164" s="4" t="s">
        <v>291</v>
      </c>
      <c r="AD2164" s="1">
        <f t="shared" si="33"/>
        <v>86.568999999999988</v>
      </c>
    </row>
    <row r="2165" spans="1:30" x14ac:dyDescent="0.3">
      <c r="A2165" s="65">
        <v>2164</v>
      </c>
      <c r="B2165" s="66" t="s">
        <v>323</v>
      </c>
      <c r="C2165" s="69" t="s">
        <v>165</v>
      </c>
      <c r="D2165" s="71"/>
      <c r="E2165" s="71">
        <v>368</v>
      </c>
      <c r="F2165" s="71">
        <v>2030</v>
      </c>
      <c r="G2165" s="72">
        <v>3679.7930000000001</v>
      </c>
      <c r="H2165" s="72">
        <v>3387.0819999999999</v>
      </c>
      <c r="I2165" s="72">
        <v>3117.5050000000001</v>
      </c>
      <c r="J2165" s="72">
        <v>2837.3270000000002</v>
      </c>
      <c r="K2165" s="72">
        <v>2463.0729999999999</v>
      </c>
      <c r="L2165" s="72">
        <v>2124.2170000000001</v>
      </c>
      <c r="M2165" s="72">
        <v>1906.635</v>
      </c>
      <c r="N2165" s="72">
        <v>1643.04</v>
      </c>
      <c r="O2165" s="72">
        <v>1421.328</v>
      </c>
      <c r="P2165" s="72">
        <v>1207.039</v>
      </c>
      <c r="Q2165" s="72">
        <v>1021.551</v>
      </c>
      <c r="R2165" s="72">
        <v>810.04</v>
      </c>
      <c r="S2165" s="72">
        <v>590.93100000000004</v>
      </c>
      <c r="T2165" s="72">
        <v>341.77199999999999</v>
      </c>
      <c r="U2165" s="72">
        <v>212.86799999999999</v>
      </c>
      <c r="V2165" s="72">
        <v>158.488</v>
      </c>
      <c r="W2165" s="72">
        <v>61.128999999999998</v>
      </c>
      <c r="X2165" s="72">
        <v>24.959</v>
      </c>
      <c r="Y2165" s="72">
        <v>5.5469999999999997</v>
      </c>
      <c r="Z2165" s="72">
        <v>0.68700000000000006</v>
      </c>
      <c r="AA2165" s="72">
        <v>4.9000000000000002E-2</v>
      </c>
      <c r="AB2165" s="4" t="s">
        <v>291</v>
      </c>
      <c r="AD2165" s="1">
        <f t="shared" si="33"/>
        <v>92.370999999999995</v>
      </c>
    </row>
    <row r="2166" spans="1:30" x14ac:dyDescent="0.3">
      <c r="A2166" s="65">
        <v>2165</v>
      </c>
      <c r="B2166" s="66" t="s">
        <v>323</v>
      </c>
      <c r="C2166" s="69" t="s">
        <v>165</v>
      </c>
      <c r="D2166" s="71"/>
      <c r="E2166" s="71">
        <v>368</v>
      </c>
      <c r="F2166" s="71">
        <v>2035</v>
      </c>
      <c r="G2166" s="72">
        <v>3973.9989999999998</v>
      </c>
      <c r="H2166" s="72">
        <v>3665.9650000000001</v>
      </c>
      <c r="I2166" s="72">
        <v>3377.721</v>
      </c>
      <c r="J2166" s="72">
        <v>3104.9430000000002</v>
      </c>
      <c r="K2166" s="72">
        <v>2815.7779999999998</v>
      </c>
      <c r="L2166" s="72">
        <v>2439.1570000000002</v>
      </c>
      <c r="M2166" s="72">
        <v>2102.3380000000002</v>
      </c>
      <c r="N2166" s="72">
        <v>1884.4480000000001</v>
      </c>
      <c r="O2166" s="72">
        <v>1618.4069999999999</v>
      </c>
      <c r="P2166" s="72">
        <v>1390.4570000000001</v>
      </c>
      <c r="Q2166" s="72">
        <v>1166.567</v>
      </c>
      <c r="R2166" s="72">
        <v>967.39400000000001</v>
      </c>
      <c r="S2166" s="72">
        <v>742.56899999999996</v>
      </c>
      <c r="T2166" s="72">
        <v>515.13400000000001</v>
      </c>
      <c r="U2166" s="72">
        <v>274.92599999999999</v>
      </c>
      <c r="V2166" s="72">
        <v>150.58799999999999</v>
      </c>
      <c r="W2166" s="72">
        <v>91.41</v>
      </c>
      <c r="X2166" s="72">
        <v>25.687999999999999</v>
      </c>
      <c r="Y2166" s="72">
        <v>6.6859999999999999</v>
      </c>
      <c r="Z2166" s="72">
        <v>0.83399999999999996</v>
      </c>
      <c r="AA2166" s="72">
        <v>6.2E-2</v>
      </c>
      <c r="AB2166" s="4">
        <v>7.0999999999999994E-2</v>
      </c>
      <c r="AD2166" s="1">
        <f t="shared" si="33"/>
        <v>124.75099999999999</v>
      </c>
    </row>
    <row r="2167" spans="1:30" x14ac:dyDescent="0.3">
      <c r="A2167" s="65">
        <v>2166</v>
      </c>
      <c r="B2167" s="66" t="s">
        <v>323</v>
      </c>
      <c r="C2167" s="69" t="s">
        <v>165</v>
      </c>
      <c r="D2167" s="71"/>
      <c r="E2167" s="71">
        <v>368</v>
      </c>
      <c r="F2167" s="71">
        <v>2040</v>
      </c>
      <c r="G2167" s="72">
        <v>4269.1059999999998</v>
      </c>
      <c r="H2167" s="72">
        <v>3960.6260000000002</v>
      </c>
      <c r="I2167" s="72">
        <v>3656.8009999999999</v>
      </c>
      <c r="J2167" s="72">
        <v>3365.7660000000001</v>
      </c>
      <c r="K2167" s="72">
        <v>3084.7370000000001</v>
      </c>
      <c r="L2167" s="72">
        <v>2792.7890000000002</v>
      </c>
      <c r="M2167" s="72">
        <v>2417.819</v>
      </c>
      <c r="N2167" s="72">
        <v>2080.7020000000002</v>
      </c>
      <c r="O2167" s="72">
        <v>1858.7049999999999</v>
      </c>
      <c r="P2167" s="72">
        <v>1585.578</v>
      </c>
      <c r="Q2167" s="72">
        <v>1346.345</v>
      </c>
      <c r="R2167" s="72">
        <v>1107.6410000000001</v>
      </c>
      <c r="S2167" s="72">
        <v>890.34699999999998</v>
      </c>
      <c r="T2167" s="72">
        <v>651.19399999999996</v>
      </c>
      <c r="U2167" s="72">
        <v>418.06299999999999</v>
      </c>
      <c r="V2167" s="72">
        <v>196.95099999999999</v>
      </c>
      <c r="W2167" s="72">
        <v>88.328999999999994</v>
      </c>
      <c r="X2167" s="72">
        <v>39.244999999999997</v>
      </c>
      <c r="Y2167" s="72">
        <v>7.05</v>
      </c>
      <c r="Z2167" s="72">
        <v>1.0309999999999999</v>
      </c>
      <c r="AA2167" s="72">
        <v>7.5999999999999998E-2</v>
      </c>
      <c r="AB2167" s="4">
        <v>7.9000000000000001E-2</v>
      </c>
      <c r="AD2167" s="1">
        <f t="shared" si="33"/>
        <v>135.81</v>
      </c>
    </row>
    <row r="2168" spans="1:30" x14ac:dyDescent="0.3">
      <c r="A2168" s="65">
        <v>2167</v>
      </c>
      <c r="B2168" s="66" t="s">
        <v>323</v>
      </c>
      <c r="C2168" s="69" t="s">
        <v>165</v>
      </c>
      <c r="D2168" s="71"/>
      <c r="E2168" s="71">
        <v>368</v>
      </c>
      <c r="F2168" s="71">
        <v>2045</v>
      </c>
      <c r="G2168" s="72">
        <v>4548.4560000000001</v>
      </c>
      <c r="H2168" s="72">
        <v>4256.1379999999999</v>
      </c>
      <c r="I2168" s="72">
        <v>3951.54</v>
      </c>
      <c r="J2168" s="72">
        <v>3644.761</v>
      </c>
      <c r="K2168" s="72">
        <v>3345.1909999999998</v>
      </c>
      <c r="L2168" s="72">
        <v>3061.027</v>
      </c>
      <c r="M2168" s="72">
        <v>2769.8670000000002</v>
      </c>
      <c r="N2168" s="72">
        <v>2394.3609999999999</v>
      </c>
      <c r="O2168" s="72">
        <v>2053.7190000000001</v>
      </c>
      <c r="P2168" s="72">
        <v>1822.854</v>
      </c>
      <c r="Q2168" s="72">
        <v>1537.673</v>
      </c>
      <c r="R2168" s="72">
        <v>1281.5340000000001</v>
      </c>
      <c r="S2168" s="72">
        <v>1023.456</v>
      </c>
      <c r="T2168" s="72">
        <v>785.53700000000003</v>
      </c>
      <c r="U2168" s="72">
        <v>533.26900000000001</v>
      </c>
      <c r="V2168" s="72">
        <v>303.43</v>
      </c>
      <c r="W2168" s="72">
        <v>117.607</v>
      </c>
      <c r="X2168" s="72">
        <v>38.792999999999999</v>
      </c>
      <c r="Y2168" s="72">
        <v>11.057</v>
      </c>
      <c r="Z2168" s="72">
        <v>1.1160000000000001</v>
      </c>
      <c r="AA2168" s="72">
        <v>9.5000000000000001E-2</v>
      </c>
      <c r="AB2168" s="4">
        <v>7.8E-2</v>
      </c>
      <c r="AD2168" s="1">
        <f t="shared" si="33"/>
        <v>168.74600000000001</v>
      </c>
    </row>
    <row r="2169" spans="1:30" x14ac:dyDescent="0.3">
      <c r="A2169" s="65">
        <v>2168</v>
      </c>
      <c r="B2169" s="66" t="s">
        <v>323</v>
      </c>
      <c r="C2169" s="69" t="s">
        <v>165</v>
      </c>
      <c r="D2169" s="71"/>
      <c r="E2169" s="71">
        <v>368</v>
      </c>
      <c r="F2169" s="71">
        <v>2050</v>
      </c>
      <c r="G2169" s="72">
        <v>4796.6930000000002</v>
      </c>
      <c r="H2169" s="72">
        <v>4535.942</v>
      </c>
      <c r="I2169" s="72">
        <v>4247.2049999999999</v>
      </c>
      <c r="J2169" s="72">
        <v>3939.4580000000001</v>
      </c>
      <c r="K2169" s="72">
        <v>3623.8620000000001</v>
      </c>
      <c r="L2169" s="72">
        <v>3320.971</v>
      </c>
      <c r="M2169" s="72">
        <v>3037.319</v>
      </c>
      <c r="N2169" s="72">
        <v>2744.5590000000002</v>
      </c>
      <c r="O2169" s="72">
        <v>2364.9920000000002</v>
      </c>
      <c r="P2169" s="72">
        <v>2016.0909999999999</v>
      </c>
      <c r="Q2169" s="72">
        <v>1770.4590000000001</v>
      </c>
      <c r="R2169" s="72">
        <v>1467.1010000000001</v>
      </c>
      <c r="S2169" s="72">
        <v>1188.4970000000001</v>
      </c>
      <c r="T2169" s="72">
        <v>908.05</v>
      </c>
      <c r="U2169" s="72">
        <v>648.64300000000003</v>
      </c>
      <c r="V2169" s="72">
        <v>391.71699999999998</v>
      </c>
      <c r="W2169" s="72">
        <v>184.21700000000001</v>
      </c>
      <c r="X2169" s="72">
        <v>52.75</v>
      </c>
      <c r="Y2169" s="72">
        <v>11.196999999999999</v>
      </c>
      <c r="Z2169" s="72">
        <v>1.7909999999999999</v>
      </c>
      <c r="AA2169" s="72">
        <v>0.104</v>
      </c>
      <c r="AB2169" s="4">
        <v>8.2000000000000003E-2</v>
      </c>
      <c r="AD2169" s="1">
        <f t="shared" si="33"/>
        <v>250.14100000000002</v>
      </c>
    </row>
    <row r="2170" spans="1:30" x14ac:dyDescent="0.3">
      <c r="A2170" s="65">
        <v>2169</v>
      </c>
      <c r="B2170" s="66" t="s">
        <v>323</v>
      </c>
      <c r="C2170" s="69" t="s">
        <v>165</v>
      </c>
      <c r="D2170" s="71"/>
      <c r="E2170" s="71">
        <v>368</v>
      </c>
      <c r="F2170" s="71">
        <v>2055</v>
      </c>
      <c r="G2170" s="72">
        <v>5021.3909999999996</v>
      </c>
      <c r="H2170" s="72">
        <v>4784.9380000000001</v>
      </c>
      <c r="I2170" s="72">
        <v>4527.3180000000002</v>
      </c>
      <c r="J2170" s="72">
        <v>4235.2640000000001</v>
      </c>
      <c r="K2170" s="72">
        <v>3918.56</v>
      </c>
      <c r="L2170" s="72">
        <v>3599.5450000000001</v>
      </c>
      <c r="M2170" s="72">
        <v>3297.0549999999998</v>
      </c>
      <c r="N2170" s="72">
        <v>3011.4070000000002</v>
      </c>
      <c r="O2170" s="72">
        <v>2713.0549999999998</v>
      </c>
      <c r="P2170" s="72">
        <v>2324.1970000000001</v>
      </c>
      <c r="Q2170" s="72">
        <v>1961.2750000000001</v>
      </c>
      <c r="R2170" s="72">
        <v>1693.404</v>
      </c>
      <c r="S2170" s="72">
        <v>1365.846</v>
      </c>
      <c r="T2170" s="72">
        <v>1060.6659999999999</v>
      </c>
      <c r="U2170" s="72">
        <v>756.31299999999999</v>
      </c>
      <c r="V2170" s="72">
        <v>482.46499999999997</v>
      </c>
      <c r="W2170" s="72">
        <v>241.96199999999999</v>
      </c>
      <c r="X2170" s="72">
        <v>84.477999999999994</v>
      </c>
      <c r="Y2170" s="72">
        <v>15.625</v>
      </c>
      <c r="Z2170" s="72">
        <v>1.859</v>
      </c>
      <c r="AA2170" s="72">
        <v>0.16500000000000001</v>
      </c>
      <c r="AB2170" s="4">
        <v>9.9000000000000005E-2</v>
      </c>
      <c r="AD2170" s="1">
        <f t="shared" si="33"/>
        <v>344.18799999999999</v>
      </c>
    </row>
    <row r="2171" spans="1:30" x14ac:dyDescent="0.3">
      <c r="A2171" s="65">
        <v>2170</v>
      </c>
      <c r="B2171" s="66" t="s">
        <v>323</v>
      </c>
      <c r="C2171" s="69" t="s">
        <v>165</v>
      </c>
      <c r="D2171" s="71"/>
      <c r="E2171" s="71">
        <v>368</v>
      </c>
      <c r="F2171" s="71">
        <v>2060</v>
      </c>
      <c r="G2171" s="72">
        <v>5219.2759999999998</v>
      </c>
      <c r="H2171" s="72">
        <v>5010.433</v>
      </c>
      <c r="I2171" s="72">
        <v>4776.7330000000002</v>
      </c>
      <c r="J2171" s="72">
        <v>4515.6769999999997</v>
      </c>
      <c r="K2171" s="72">
        <v>4214.558</v>
      </c>
      <c r="L2171" s="72">
        <v>3894.24</v>
      </c>
      <c r="M2171" s="72">
        <v>3575.4879999999998</v>
      </c>
      <c r="N2171" s="72">
        <v>3270.8580000000002</v>
      </c>
      <c r="O2171" s="72">
        <v>2979.0940000000001</v>
      </c>
      <c r="P2171" s="72">
        <v>2669.1219999999998</v>
      </c>
      <c r="Q2171" s="72">
        <v>2264.654</v>
      </c>
      <c r="R2171" s="72">
        <v>1880.5940000000001</v>
      </c>
      <c r="S2171" s="72">
        <v>1582.635</v>
      </c>
      <c r="T2171" s="72">
        <v>1226.1199999999999</v>
      </c>
      <c r="U2171" s="72">
        <v>891.15599999999995</v>
      </c>
      <c r="V2171" s="72">
        <v>569.72900000000004</v>
      </c>
      <c r="W2171" s="72">
        <v>303.351</v>
      </c>
      <c r="X2171" s="72">
        <v>113.55500000000001</v>
      </c>
      <c r="Y2171" s="72">
        <v>25.72</v>
      </c>
      <c r="Z2171" s="72">
        <v>2.669</v>
      </c>
      <c r="AA2171" s="72">
        <v>0.17799999999999999</v>
      </c>
      <c r="AB2171" s="4">
        <v>0.13400000000000001</v>
      </c>
      <c r="AD2171" s="1">
        <f t="shared" si="33"/>
        <v>445.60699999999997</v>
      </c>
    </row>
    <row r="2172" spans="1:30" x14ac:dyDescent="0.3">
      <c r="A2172" s="65">
        <v>2171</v>
      </c>
      <c r="B2172" s="66" t="s">
        <v>323</v>
      </c>
      <c r="C2172" s="69" t="s">
        <v>165</v>
      </c>
      <c r="D2172" s="71"/>
      <c r="E2172" s="71">
        <v>368</v>
      </c>
      <c r="F2172" s="71">
        <v>2065</v>
      </c>
      <c r="G2172" s="72">
        <v>5419.9859999999999</v>
      </c>
      <c r="H2172" s="72">
        <v>5209.2299999999996</v>
      </c>
      <c r="I2172" s="72">
        <v>5002.7190000000001</v>
      </c>
      <c r="J2172" s="72">
        <v>4765.5240000000003</v>
      </c>
      <c r="K2172" s="72">
        <v>4495.375</v>
      </c>
      <c r="L2172" s="72">
        <v>4190.4520000000002</v>
      </c>
      <c r="M2172" s="72">
        <v>3870.2179999999998</v>
      </c>
      <c r="N2172" s="72">
        <v>3549.1689999999999</v>
      </c>
      <c r="O2172" s="72">
        <v>3238.2240000000002</v>
      </c>
      <c r="P2172" s="72">
        <v>2934.0430000000001</v>
      </c>
      <c r="Q2172" s="72">
        <v>2605.0650000000001</v>
      </c>
      <c r="R2172" s="72">
        <v>2177.1089999999999</v>
      </c>
      <c r="S2172" s="72">
        <v>1764.623</v>
      </c>
      <c r="T2172" s="72">
        <v>1429.4090000000001</v>
      </c>
      <c r="U2172" s="72">
        <v>1039.5319999999999</v>
      </c>
      <c r="V2172" s="72">
        <v>680.29399999999998</v>
      </c>
      <c r="W2172" s="72">
        <v>365.00700000000001</v>
      </c>
      <c r="X2172" s="72">
        <v>145.95099999999999</v>
      </c>
      <c r="Y2172" s="72">
        <v>35.634</v>
      </c>
      <c r="Z2172" s="72">
        <v>4.5339999999999998</v>
      </c>
      <c r="AA2172" s="72">
        <v>0.255</v>
      </c>
      <c r="AB2172" s="4" t="s">
        <v>291</v>
      </c>
      <c r="AD2172" s="1">
        <f t="shared" si="33"/>
        <v>551.38099999999997</v>
      </c>
    </row>
    <row r="2173" spans="1:30" x14ac:dyDescent="0.3">
      <c r="A2173" s="65">
        <v>2172</v>
      </c>
      <c r="B2173" s="66" t="s">
        <v>323</v>
      </c>
      <c r="C2173" s="69" t="s">
        <v>165</v>
      </c>
      <c r="D2173" s="71"/>
      <c r="E2173" s="71">
        <v>368</v>
      </c>
      <c r="F2173" s="71">
        <v>2070</v>
      </c>
      <c r="G2173" s="72">
        <v>5585.1229999999996</v>
      </c>
      <c r="H2173" s="72">
        <v>5410.8389999999999</v>
      </c>
      <c r="I2173" s="72">
        <v>5202.0690000000004</v>
      </c>
      <c r="J2173" s="72">
        <v>4992.0910000000003</v>
      </c>
      <c r="K2173" s="72">
        <v>4745.9639999999999</v>
      </c>
      <c r="L2173" s="72">
        <v>4471.8230000000003</v>
      </c>
      <c r="M2173" s="72">
        <v>4166.7389999999996</v>
      </c>
      <c r="N2173" s="72">
        <v>3843.99</v>
      </c>
      <c r="O2173" s="72">
        <v>3516.48</v>
      </c>
      <c r="P2173" s="72">
        <v>3192.7570000000001</v>
      </c>
      <c r="Q2173" s="72">
        <v>2868.4180000000001</v>
      </c>
      <c r="R2173" s="72">
        <v>2510.826</v>
      </c>
      <c r="S2173" s="72">
        <v>2051.0479999999998</v>
      </c>
      <c r="T2173" s="72">
        <v>1603.4939999999999</v>
      </c>
      <c r="U2173" s="72">
        <v>1222.9010000000001</v>
      </c>
      <c r="V2173" s="72">
        <v>804.23299999999995</v>
      </c>
      <c r="W2173" s="72">
        <v>444.214</v>
      </c>
      <c r="X2173" s="72">
        <v>180.136</v>
      </c>
      <c r="Y2173" s="72">
        <v>47.253999999999998</v>
      </c>
      <c r="Z2173" s="72">
        <v>6.4950000000000001</v>
      </c>
      <c r="AA2173" s="72">
        <v>0.437</v>
      </c>
      <c r="AB2173" s="4" t="s">
        <v>291</v>
      </c>
      <c r="AD2173" s="1">
        <f t="shared" si="33"/>
        <v>678.53600000000006</v>
      </c>
    </row>
    <row r="2174" spans="1:30" x14ac:dyDescent="0.3">
      <c r="A2174" s="65">
        <v>2173</v>
      </c>
      <c r="B2174" s="66" t="s">
        <v>323</v>
      </c>
      <c r="C2174" s="69" t="s">
        <v>165</v>
      </c>
      <c r="D2174" s="71"/>
      <c r="E2174" s="71">
        <v>368</v>
      </c>
      <c r="F2174" s="71">
        <v>2075</v>
      </c>
      <c r="G2174" s="72">
        <v>5724.1260000000002</v>
      </c>
      <c r="H2174" s="72">
        <v>5576.625</v>
      </c>
      <c r="I2174" s="72">
        <v>5404.1819999999998</v>
      </c>
      <c r="J2174" s="72">
        <v>5192.0540000000001</v>
      </c>
      <c r="K2174" s="72">
        <v>4973.51</v>
      </c>
      <c r="L2174" s="72">
        <v>4723.4989999999998</v>
      </c>
      <c r="M2174" s="72">
        <v>4449.049</v>
      </c>
      <c r="N2174" s="72">
        <v>4141.2690000000002</v>
      </c>
      <c r="O2174" s="72">
        <v>3811.85</v>
      </c>
      <c r="P2174" s="72">
        <v>3471.279</v>
      </c>
      <c r="Q2174" s="72">
        <v>3126.8609999999999</v>
      </c>
      <c r="R2174" s="72">
        <v>2771.9989999999998</v>
      </c>
      <c r="S2174" s="72">
        <v>2375.0100000000002</v>
      </c>
      <c r="T2174" s="72">
        <v>1875.124</v>
      </c>
      <c r="U2174" s="72">
        <v>1384.296</v>
      </c>
      <c r="V2174" s="72">
        <v>958.84100000000001</v>
      </c>
      <c r="W2174" s="72">
        <v>535.27800000000002</v>
      </c>
      <c r="X2174" s="72">
        <v>224.923</v>
      </c>
      <c r="Y2174" s="72">
        <v>60.204000000000001</v>
      </c>
      <c r="Z2174" s="72">
        <v>8.9130000000000003</v>
      </c>
      <c r="AA2174" s="72">
        <v>0.64500000000000002</v>
      </c>
      <c r="AB2174" s="4" t="s">
        <v>291</v>
      </c>
      <c r="AD2174" s="1">
        <f t="shared" si="33"/>
        <v>829.96299999999997</v>
      </c>
    </row>
    <row r="2175" spans="1:30" x14ac:dyDescent="0.3">
      <c r="A2175" s="65">
        <v>2174</v>
      </c>
      <c r="B2175" s="66" t="s">
        <v>323</v>
      </c>
      <c r="C2175" s="69" t="s">
        <v>165</v>
      </c>
      <c r="D2175" s="71"/>
      <c r="E2175" s="71">
        <v>368</v>
      </c>
      <c r="F2175" s="71">
        <v>2080</v>
      </c>
      <c r="G2175" s="72">
        <v>5821.8339999999998</v>
      </c>
      <c r="H2175" s="72">
        <v>5716.1329999999998</v>
      </c>
      <c r="I2175" s="72">
        <v>5570.4530000000004</v>
      </c>
      <c r="J2175" s="72">
        <v>5394.7920000000004</v>
      </c>
      <c r="K2175" s="72">
        <v>5174.6310000000003</v>
      </c>
      <c r="L2175" s="72">
        <v>4952.3360000000002</v>
      </c>
      <c r="M2175" s="72">
        <v>4701.8720000000003</v>
      </c>
      <c r="N2175" s="72">
        <v>4424.5870000000004</v>
      </c>
      <c r="O2175" s="72">
        <v>4109.9690000000001</v>
      </c>
      <c r="P2175" s="72">
        <v>3767.2080000000001</v>
      </c>
      <c r="Q2175" s="72">
        <v>3405.5459999999998</v>
      </c>
      <c r="R2175" s="72">
        <v>3029.8150000000001</v>
      </c>
      <c r="S2175" s="72">
        <v>2632.85</v>
      </c>
      <c r="T2175" s="72">
        <v>2184.9879999999998</v>
      </c>
      <c r="U2175" s="72">
        <v>1634.1559999999999</v>
      </c>
      <c r="V2175" s="72">
        <v>1100.874</v>
      </c>
      <c r="W2175" s="72">
        <v>651.51700000000005</v>
      </c>
      <c r="X2175" s="72">
        <v>278.90800000000002</v>
      </c>
      <c r="Y2175" s="72">
        <v>77.992000000000004</v>
      </c>
      <c r="Z2175" s="72">
        <v>11.849</v>
      </c>
      <c r="AA2175" s="72">
        <v>0.91600000000000004</v>
      </c>
      <c r="AB2175" s="4" t="s">
        <v>291</v>
      </c>
      <c r="AD2175" s="1">
        <f t="shared" si="33"/>
        <v>1021.1820000000001</v>
      </c>
    </row>
    <row r="2176" spans="1:30" x14ac:dyDescent="0.3">
      <c r="A2176" s="65">
        <v>2175</v>
      </c>
      <c r="B2176" s="66" t="s">
        <v>323</v>
      </c>
      <c r="C2176" s="69" t="s">
        <v>165</v>
      </c>
      <c r="D2176" s="71"/>
      <c r="E2176" s="71">
        <v>368</v>
      </c>
      <c r="F2176" s="71">
        <v>2085</v>
      </c>
      <c r="G2176" s="72">
        <v>5889.51</v>
      </c>
      <c r="H2176" s="72">
        <v>5814.433</v>
      </c>
      <c r="I2176" s="72">
        <v>5710.5129999999999</v>
      </c>
      <c r="J2176" s="72">
        <v>5561.8090000000002</v>
      </c>
      <c r="K2176" s="72">
        <v>5378.4870000000001</v>
      </c>
      <c r="L2176" s="72">
        <v>5154.8670000000002</v>
      </c>
      <c r="M2176" s="72">
        <v>4932.0680000000002</v>
      </c>
      <c r="N2176" s="72">
        <v>4678.7280000000001</v>
      </c>
      <c r="O2176" s="72">
        <v>4394.5339999999997</v>
      </c>
      <c r="P2176" s="72">
        <v>4066.43</v>
      </c>
      <c r="Q2176" s="72">
        <v>3702.1680000000001</v>
      </c>
      <c r="R2176" s="72">
        <v>3308.4870000000001</v>
      </c>
      <c r="S2176" s="72">
        <v>2889.4250000000002</v>
      </c>
      <c r="T2176" s="72">
        <v>2437.2579999999998</v>
      </c>
      <c r="U2176" s="72">
        <v>1922.181</v>
      </c>
      <c r="V2176" s="72">
        <v>1318.1559999999999</v>
      </c>
      <c r="W2176" s="72">
        <v>763.86500000000001</v>
      </c>
      <c r="X2176" s="72">
        <v>349.62700000000001</v>
      </c>
      <c r="Y2176" s="72">
        <v>100.51300000000001</v>
      </c>
      <c r="Z2176" s="72">
        <v>16.059999999999999</v>
      </c>
      <c r="AA2176" s="72">
        <v>1.2649999999999999</v>
      </c>
      <c r="AB2176" s="4" t="s">
        <v>291</v>
      </c>
      <c r="AD2176" s="1">
        <f t="shared" si="33"/>
        <v>1231.33</v>
      </c>
    </row>
    <row r="2177" spans="1:30" x14ac:dyDescent="0.3">
      <c r="A2177" s="65">
        <v>2176</v>
      </c>
      <c r="B2177" s="66" t="s">
        <v>323</v>
      </c>
      <c r="C2177" s="69" t="s">
        <v>165</v>
      </c>
      <c r="D2177" s="71"/>
      <c r="E2177" s="71">
        <v>368</v>
      </c>
      <c r="F2177" s="71">
        <v>2090</v>
      </c>
      <c r="G2177" s="72">
        <v>5923.4759999999997</v>
      </c>
      <c r="H2177" s="72">
        <v>5882.64</v>
      </c>
      <c r="I2177" s="72">
        <v>5809.3140000000003</v>
      </c>
      <c r="J2177" s="72">
        <v>5702.5879999999997</v>
      </c>
      <c r="K2177" s="72">
        <v>5546.8230000000003</v>
      </c>
      <c r="L2177" s="72">
        <v>5360.1670000000004</v>
      </c>
      <c r="M2177" s="72">
        <v>5136.0829999999996</v>
      </c>
      <c r="N2177" s="72">
        <v>4910.5010000000002</v>
      </c>
      <c r="O2177" s="72">
        <v>4650.3689999999997</v>
      </c>
      <c r="P2177" s="72">
        <v>4352.6540000000005</v>
      </c>
      <c r="Q2177" s="72">
        <v>4002.8029999999999</v>
      </c>
      <c r="R2177" s="72">
        <v>3605.922</v>
      </c>
      <c r="S2177" s="72">
        <v>3167.8560000000002</v>
      </c>
      <c r="T2177" s="72">
        <v>2691.32</v>
      </c>
      <c r="U2177" s="72">
        <v>2164.3290000000002</v>
      </c>
      <c r="V2177" s="72">
        <v>1572.91</v>
      </c>
      <c r="W2177" s="72">
        <v>934.529</v>
      </c>
      <c r="X2177" s="72">
        <v>422.78399999999999</v>
      </c>
      <c r="Y2177" s="72">
        <v>131.345</v>
      </c>
      <c r="Z2177" s="72">
        <v>21.777999999999999</v>
      </c>
      <c r="AA2177" s="72">
        <v>1.7889999999999999</v>
      </c>
      <c r="AB2177" s="4" t="s">
        <v>291</v>
      </c>
      <c r="AD2177" s="1">
        <f t="shared" si="33"/>
        <v>1512.2250000000001</v>
      </c>
    </row>
    <row r="2178" spans="1:30" x14ac:dyDescent="0.3">
      <c r="A2178" s="65">
        <v>2177</v>
      </c>
      <c r="B2178" s="66" t="s">
        <v>323</v>
      </c>
      <c r="C2178" s="69" t="s">
        <v>165</v>
      </c>
      <c r="D2178" s="71"/>
      <c r="E2178" s="71">
        <v>368</v>
      </c>
      <c r="F2178" s="71">
        <v>2095</v>
      </c>
      <c r="G2178" s="72">
        <v>5926.3789999999999</v>
      </c>
      <c r="H2178" s="72">
        <v>5917.1210000000001</v>
      </c>
      <c r="I2178" s="72">
        <v>5878.0659999999998</v>
      </c>
      <c r="J2178" s="72">
        <v>5802.14</v>
      </c>
      <c r="K2178" s="72">
        <v>5688.9009999999998</v>
      </c>
      <c r="L2178" s="72">
        <v>5530.0230000000001</v>
      </c>
      <c r="M2178" s="72">
        <v>5342.8630000000003</v>
      </c>
      <c r="N2178" s="72">
        <v>5116.1149999999998</v>
      </c>
      <c r="O2178" s="72">
        <v>4884.0129999999999</v>
      </c>
      <c r="P2178" s="72">
        <v>4610.6540000000005</v>
      </c>
      <c r="Q2178" s="72">
        <v>4291.3190000000004</v>
      </c>
      <c r="R2178" s="72">
        <v>3908.5549999999998</v>
      </c>
      <c r="S2178" s="72">
        <v>3466.598</v>
      </c>
      <c r="T2178" s="72">
        <v>2969.2460000000001</v>
      </c>
      <c r="U2178" s="72">
        <v>2413.29</v>
      </c>
      <c r="V2178" s="72">
        <v>1797.8630000000001</v>
      </c>
      <c r="W2178" s="72">
        <v>1141.04</v>
      </c>
      <c r="X2178" s="72">
        <v>535.096</v>
      </c>
      <c r="Y2178" s="72">
        <v>166.518</v>
      </c>
      <c r="Z2178" s="72">
        <v>30.236000000000001</v>
      </c>
      <c r="AA2178" s="72">
        <v>2.5710000000000002</v>
      </c>
      <c r="AB2178" s="4" t="s">
        <v>291</v>
      </c>
      <c r="AD2178" s="1">
        <f t="shared" si="33"/>
        <v>1875.461</v>
      </c>
    </row>
    <row r="2179" spans="1:30" x14ac:dyDescent="0.3">
      <c r="A2179" s="65">
        <v>2178</v>
      </c>
      <c r="B2179" s="66" t="s">
        <v>323</v>
      </c>
      <c r="C2179" s="69" t="s">
        <v>165</v>
      </c>
      <c r="D2179" s="71"/>
      <c r="E2179" s="71">
        <v>368</v>
      </c>
      <c r="F2179" s="71">
        <v>2100</v>
      </c>
      <c r="G2179" s="72">
        <v>5912.5590000000002</v>
      </c>
      <c r="H2179" s="72">
        <v>5920.4589999999998</v>
      </c>
      <c r="I2179" s="72">
        <v>5913.0110000000004</v>
      </c>
      <c r="J2179" s="72">
        <v>5871.5810000000001</v>
      </c>
      <c r="K2179" s="72">
        <v>5789.7839999999997</v>
      </c>
      <c r="L2179" s="72">
        <v>5673.7929999999997</v>
      </c>
      <c r="M2179" s="72">
        <v>5514.4369999999999</v>
      </c>
      <c r="N2179" s="72">
        <v>5324.7740000000003</v>
      </c>
      <c r="O2179" s="72">
        <v>5091.9610000000002</v>
      </c>
      <c r="P2179" s="72">
        <v>4847.174</v>
      </c>
      <c r="Q2179" s="72">
        <v>4552.7049999999999</v>
      </c>
      <c r="R2179" s="72">
        <v>4200.3620000000001</v>
      </c>
      <c r="S2179" s="72">
        <v>3771.6390000000001</v>
      </c>
      <c r="T2179" s="72">
        <v>3267.9639999999999</v>
      </c>
      <c r="U2179" s="72">
        <v>2685.826</v>
      </c>
      <c r="V2179" s="72">
        <v>2031.875</v>
      </c>
      <c r="W2179" s="72">
        <v>1331.6510000000001</v>
      </c>
      <c r="X2179" s="72">
        <v>674.005</v>
      </c>
      <c r="Y2179" s="72">
        <v>220.34800000000001</v>
      </c>
      <c r="Z2179" s="72">
        <v>40.654000000000003</v>
      </c>
      <c r="AA2179" s="72">
        <v>3.7869999999999999</v>
      </c>
      <c r="AB2179" s="4" t="s">
        <v>291</v>
      </c>
      <c r="AD2179" s="1">
        <f t="shared" ref="AD2179:AD2242" si="34">SUM(W2179:AB2179)</f>
        <v>2270.4449999999997</v>
      </c>
    </row>
    <row r="2180" spans="1:30" x14ac:dyDescent="0.3">
      <c r="A2180" s="65">
        <v>2179</v>
      </c>
      <c r="B2180" s="66" t="s">
        <v>323</v>
      </c>
      <c r="C2180" s="69" t="s">
        <v>166</v>
      </c>
      <c r="D2180" s="71"/>
      <c r="E2180" s="71">
        <v>376</v>
      </c>
      <c r="F2180" s="71">
        <v>2015</v>
      </c>
      <c r="G2180" s="72">
        <v>426.33199999999999</v>
      </c>
      <c r="H2180" s="72">
        <v>382.46699999999998</v>
      </c>
      <c r="I2180" s="72">
        <v>345.27800000000002</v>
      </c>
      <c r="J2180" s="72">
        <v>320.78399999999999</v>
      </c>
      <c r="K2180" s="72">
        <v>292.49</v>
      </c>
      <c r="L2180" s="72">
        <v>285.20299999999997</v>
      </c>
      <c r="M2180" s="72">
        <v>279.63299999999998</v>
      </c>
      <c r="N2180" s="72">
        <v>272.34800000000001</v>
      </c>
      <c r="O2180" s="72">
        <v>249.066</v>
      </c>
      <c r="P2180" s="72">
        <v>209.447</v>
      </c>
      <c r="Q2180" s="72">
        <v>188.822</v>
      </c>
      <c r="R2180" s="72">
        <v>173.03299999999999</v>
      </c>
      <c r="S2180" s="72">
        <v>175.68199999999999</v>
      </c>
      <c r="T2180" s="72">
        <v>147.357</v>
      </c>
      <c r="U2180" s="72">
        <v>89.915999999999997</v>
      </c>
      <c r="V2180" s="72">
        <v>67.067999999999998</v>
      </c>
      <c r="W2180" s="72">
        <v>50.46</v>
      </c>
      <c r="X2180" s="72">
        <v>28.693000000000001</v>
      </c>
      <c r="Y2180" s="72">
        <v>12.608000000000001</v>
      </c>
      <c r="Z2180" s="72">
        <v>2.5619999999999998</v>
      </c>
      <c r="AA2180" s="72">
        <v>0.318</v>
      </c>
      <c r="AB2180" s="4">
        <v>0.12</v>
      </c>
      <c r="AD2180" s="1">
        <f t="shared" si="34"/>
        <v>94.76100000000001</v>
      </c>
    </row>
    <row r="2181" spans="1:30" x14ac:dyDescent="0.3">
      <c r="A2181" s="65">
        <v>2180</v>
      </c>
      <c r="B2181" s="66" t="s">
        <v>323</v>
      </c>
      <c r="C2181" s="69" t="s">
        <v>166</v>
      </c>
      <c r="D2181" s="71"/>
      <c r="E2181" s="71">
        <v>376</v>
      </c>
      <c r="F2181" s="71">
        <v>2020</v>
      </c>
      <c r="G2181" s="72">
        <v>421.40699999999998</v>
      </c>
      <c r="H2181" s="72">
        <v>427.149</v>
      </c>
      <c r="I2181" s="72">
        <v>382.87099999999998</v>
      </c>
      <c r="J2181" s="72">
        <v>346.49700000000001</v>
      </c>
      <c r="K2181" s="72">
        <v>323.76400000000001</v>
      </c>
      <c r="L2181" s="72">
        <v>296.404</v>
      </c>
      <c r="M2181" s="72">
        <v>288.48099999999999</v>
      </c>
      <c r="N2181" s="72">
        <v>281.67399999999998</v>
      </c>
      <c r="O2181" s="72">
        <v>273.12400000000002</v>
      </c>
      <c r="P2181" s="72">
        <v>248.619</v>
      </c>
      <c r="Q2181" s="72">
        <v>207.858</v>
      </c>
      <c r="R2181" s="72">
        <v>185.72200000000001</v>
      </c>
      <c r="S2181" s="72">
        <v>167.99700000000001</v>
      </c>
      <c r="T2181" s="72">
        <v>167.16300000000001</v>
      </c>
      <c r="U2181" s="72">
        <v>135.68100000000001</v>
      </c>
      <c r="V2181" s="72">
        <v>78.203000000000003</v>
      </c>
      <c r="W2181" s="72">
        <v>52.613999999999997</v>
      </c>
      <c r="X2181" s="72">
        <v>33.018000000000001</v>
      </c>
      <c r="Y2181" s="72">
        <v>14.196</v>
      </c>
      <c r="Z2181" s="72">
        <v>4.109</v>
      </c>
      <c r="AA2181" s="72">
        <v>0.45700000000000002</v>
      </c>
      <c r="AB2181" s="4">
        <v>0.13500000000000001</v>
      </c>
      <c r="AD2181" s="1">
        <f t="shared" si="34"/>
        <v>104.529</v>
      </c>
    </row>
    <row r="2182" spans="1:30" x14ac:dyDescent="0.3">
      <c r="A2182" s="65">
        <v>2181</v>
      </c>
      <c r="B2182" s="66" t="s">
        <v>323</v>
      </c>
      <c r="C2182" s="69" t="s">
        <v>166</v>
      </c>
      <c r="D2182" s="71"/>
      <c r="E2182" s="71">
        <v>376</v>
      </c>
      <c r="F2182" s="71">
        <v>2025</v>
      </c>
      <c r="G2182" s="72">
        <v>422.58300000000003</v>
      </c>
      <c r="H2182" s="72">
        <v>422.26900000000001</v>
      </c>
      <c r="I2182" s="72">
        <v>427.56</v>
      </c>
      <c r="J2182" s="72">
        <v>384.101</v>
      </c>
      <c r="K2182" s="72">
        <v>349.51400000000001</v>
      </c>
      <c r="L2182" s="72">
        <v>327.69400000000002</v>
      </c>
      <c r="M2182" s="72">
        <v>299.73700000000002</v>
      </c>
      <c r="N2182" s="72">
        <v>290.59500000000003</v>
      </c>
      <c r="O2182" s="72">
        <v>282.548</v>
      </c>
      <c r="P2182" s="72">
        <v>272.71600000000001</v>
      </c>
      <c r="Q2182" s="72">
        <v>246.89099999999999</v>
      </c>
      <c r="R2182" s="72">
        <v>204.839</v>
      </c>
      <c r="S2182" s="72">
        <v>180.941</v>
      </c>
      <c r="T2182" s="72">
        <v>160.80699999999999</v>
      </c>
      <c r="U2182" s="72">
        <v>155.352</v>
      </c>
      <c r="V2182" s="72">
        <v>119.693</v>
      </c>
      <c r="W2182" s="72">
        <v>62.67</v>
      </c>
      <c r="X2182" s="72">
        <v>35.412999999999997</v>
      </c>
      <c r="Y2182" s="72">
        <v>17.001000000000001</v>
      </c>
      <c r="Z2182" s="72">
        <v>4.8849999999999998</v>
      </c>
      <c r="AA2182" s="72">
        <v>0.76400000000000001</v>
      </c>
      <c r="AB2182" s="4">
        <v>0.156</v>
      </c>
      <c r="AD2182" s="1">
        <f t="shared" si="34"/>
        <v>120.88900000000001</v>
      </c>
    </row>
    <row r="2183" spans="1:30" x14ac:dyDescent="0.3">
      <c r="A2183" s="65">
        <v>2182</v>
      </c>
      <c r="B2183" s="66" t="s">
        <v>323</v>
      </c>
      <c r="C2183" s="69" t="s">
        <v>166</v>
      </c>
      <c r="D2183" s="71"/>
      <c r="E2183" s="71">
        <v>376</v>
      </c>
      <c r="F2183" s="71">
        <v>2030</v>
      </c>
      <c r="G2183" s="72">
        <v>432.01600000000002</v>
      </c>
      <c r="H2183" s="72">
        <v>423.476</v>
      </c>
      <c r="I2183" s="72">
        <v>422.70400000000001</v>
      </c>
      <c r="J2183" s="72">
        <v>428.79599999999999</v>
      </c>
      <c r="K2183" s="72">
        <v>387.13</v>
      </c>
      <c r="L2183" s="72">
        <v>353.47199999999998</v>
      </c>
      <c r="M2183" s="72">
        <v>331.04199999999997</v>
      </c>
      <c r="N2183" s="72">
        <v>301.90800000000002</v>
      </c>
      <c r="O2183" s="72">
        <v>291.55900000000003</v>
      </c>
      <c r="P2183" s="72">
        <v>282.27600000000001</v>
      </c>
      <c r="Q2183" s="72">
        <v>271.048</v>
      </c>
      <c r="R2183" s="72">
        <v>243.666</v>
      </c>
      <c r="S2183" s="72">
        <v>200.155</v>
      </c>
      <c r="T2183" s="72">
        <v>174.06100000000001</v>
      </c>
      <c r="U2183" s="72">
        <v>150.672</v>
      </c>
      <c r="V2183" s="72">
        <v>138.79</v>
      </c>
      <c r="W2183" s="72">
        <v>97.725999999999999</v>
      </c>
      <c r="X2183" s="72">
        <v>43.271999999999998</v>
      </c>
      <c r="Y2183" s="72">
        <v>18.913</v>
      </c>
      <c r="Z2183" s="72">
        <v>6.1539999999999999</v>
      </c>
      <c r="AA2183" s="72">
        <v>0.99399999999999999</v>
      </c>
      <c r="AB2183" s="4">
        <v>0.187</v>
      </c>
      <c r="AD2183" s="1">
        <f t="shared" si="34"/>
        <v>167.24600000000001</v>
      </c>
    </row>
    <row r="2184" spans="1:30" x14ac:dyDescent="0.3">
      <c r="A2184" s="65">
        <v>2183</v>
      </c>
      <c r="B2184" s="66" t="s">
        <v>323</v>
      </c>
      <c r="C2184" s="69" t="s">
        <v>166</v>
      </c>
      <c r="D2184" s="71"/>
      <c r="E2184" s="71">
        <v>376</v>
      </c>
      <c r="F2184" s="71">
        <v>2035</v>
      </c>
      <c r="G2184" s="72">
        <v>450.78800000000001</v>
      </c>
      <c r="H2184" s="72">
        <v>432.93099999999998</v>
      </c>
      <c r="I2184" s="72">
        <v>423.92899999999997</v>
      </c>
      <c r="J2184" s="72">
        <v>423.976</v>
      </c>
      <c r="K2184" s="72">
        <v>431.82299999999998</v>
      </c>
      <c r="L2184" s="72">
        <v>391.089</v>
      </c>
      <c r="M2184" s="72">
        <v>356.83600000000001</v>
      </c>
      <c r="N2184" s="72">
        <v>333.21300000000002</v>
      </c>
      <c r="O2184" s="72">
        <v>302.92899999999997</v>
      </c>
      <c r="P2184" s="72">
        <v>291.38799999999998</v>
      </c>
      <c r="Q2184" s="72">
        <v>280.76400000000001</v>
      </c>
      <c r="R2184" s="72">
        <v>267.839</v>
      </c>
      <c r="S2184" s="72">
        <v>238.583</v>
      </c>
      <c r="T2184" s="72">
        <v>193.25299999999999</v>
      </c>
      <c r="U2184" s="72">
        <v>164.083</v>
      </c>
      <c r="V2184" s="72">
        <v>135.92599999999999</v>
      </c>
      <c r="W2184" s="72">
        <v>114.988</v>
      </c>
      <c r="X2184" s="72">
        <v>68.841999999999999</v>
      </c>
      <c r="Y2184" s="72">
        <v>23.797000000000001</v>
      </c>
      <c r="Z2184" s="72">
        <v>7.1280000000000001</v>
      </c>
      <c r="AA2184" s="72">
        <v>1.3089999999999999</v>
      </c>
      <c r="AB2184" s="4">
        <v>0.253</v>
      </c>
      <c r="AD2184" s="1">
        <f t="shared" si="34"/>
        <v>216.31699999999998</v>
      </c>
    </row>
    <row r="2185" spans="1:30" x14ac:dyDescent="0.3">
      <c r="A2185" s="65">
        <v>2184</v>
      </c>
      <c r="B2185" s="66" t="s">
        <v>323</v>
      </c>
      <c r="C2185" s="69" t="s">
        <v>166</v>
      </c>
      <c r="D2185" s="71"/>
      <c r="E2185" s="71">
        <v>376</v>
      </c>
      <c r="F2185" s="71">
        <v>2040</v>
      </c>
      <c r="G2185" s="72">
        <v>472.077</v>
      </c>
      <c r="H2185" s="72">
        <v>451.71300000000002</v>
      </c>
      <c r="I2185" s="72">
        <v>433.39400000000001</v>
      </c>
      <c r="J2185" s="72">
        <v>425.22399999999999</v>
      </c>
      <c r="K2185" s="72">
        <v>427.05799999999999</v>
      </c>
      <c r="L2185" s="72">
        <v>435.767</v>
      </c>
      <c r="M2185" s="72">
        <v>394.44</v>
      </c>
      <c r="N2185" s="72">
        <v>359.017</v>
      </c>
      <c r="O2185" s="72">
        <v>334.22500000000002</v>
      </c>
      <c r="P2185" s="72">
        <v>302.83</v>
      </c>
      <c r="Q2185" s="72">
        <v>290.00299999999999</v>
      </c>
      <c r="R2185" s="72">
        <v>277.74700000000001</v>
      </c>
      <c r="S2185" s="72">
        <v>262.71600000000001</v>
      </c>
      <c r="T2185" s="72">
        <v>231.02099999999999</v>
      </c>
      <c r="U2185" s="72">
        <v>183.06200000000001</v>
      </c>
      <c r="V2185" s="72">
        <v>149.18299999999999</v>
      </c>
      <c r="W2185" s="72">
        <v>113.985</v>
      </c>
      <c r="X2185" s="72">
        <v>82.376999999999995</v>
      </c>
      <c r="Y2185" s="72">
        <v>38.802999999999997</v>
      </c>
      <c r="Z2185" s="72">
        <v>9.2810000000000006</v>
      </c>
      <c r="AA2185" s="72">
        <v>1.6</v>
      </c>
      <c r="AB2185" s="4">
        <v>0.32</v>
      </c>
      <c r="AD2185" s="1">
        <f t="shared" si="34"/>
        <v>246.36599999999999</v>
      </c>
    </row>
    <row r="2186" spans="1:30" x14ac:dyDescent="0.3">
      <c r="A2186" s="65">
        <v>2185</v>
      </c>
      <c r="B2186" s="66" t="s">
        <v>323</v>
      </c>
      <c r="C2186" s="69" t="s">
        <v>166</v>
      </c>
      <c r="D2186" s="71"/>
      <c r="E2186" s="71">
        <v>376</v>
      </c>
      <c r="F2186" s="71">
        <v>2045</v>
      </c>
      <c r="G2186" s="72">
        <v>488.73</v>
      </c>
      <c r="H2186" s="72">
        <v>473.00799999999998</v>
      </c>
      <c r="I2186" s="72">
        <v>452.178</v>
      </c>
      <c r="J2186" s="72">
        <v>434.70800000000003</v>
      </c>
      <c r="K2186" s="72">
        <v>428.35599999999999</v>
      </c>
      <c r="L2186" s="72">
        <v>431.06599999999997</v>
      </c>
      <c r="M2186" s="72">
        <v>439.108</v>
      </c>
      <c r="N2186" s="72">
        <v>396.61200000000002</v>
      </c>
      <c r="O2186" s="72">
        <v>360.03899999999999</v>
      </c>
      <c r="P2186" s="72">
        <v>334.11200000000002</v>
      </c>
      <c r="Q2186" s="72">
        <v>301.55500000000001</v>
      </c>
      <c r="R2186" s="72">
        <v>287.18</v>
      </c>
      <c r="S2186" s="72">
        <v>272.89299999999997</v>
      </c>
      <c r="T2186" s="72">
        <v>255.07400000000001</v>
      </c>
      <c r="U2186" s="72">
        <v>219.79</v>
      </c>
      <c r="V2186" s="72">
        <v>167.63399999999999</v>
      </c>
      <c r="W2186" s="72">
        <v>126.511</v>
      </c>
      <c r="X2186" s="72">
        <v>82.971000000000004</v>
      </c>
      <c r="Y2186" s="72">
        <v>47.536000000000001</v>
      </c>
      <c r="Z2186" s="72">
        <v>15.638999999999999</v>
      </c>
      <c r="AA2186" s="72">
        <v>2.1339999999999999</v>
      </c>
      <c r="AB2186" s="4" t="s">
        <v>291</v>
      </c>
      <c r="AD2186" s="1">
        <f t="shared" si="34"/>
        <v>274.79100000000005</v>
      </c>
    </row>
    <row r="2187" spans="1:30" x14ac:dyDescent="0.3">
      <c r="A2187" s="65">
        <v>2186</v>
      </c>
      <c r="B2187" s="66" t="s">
        <v>323</v>
      </c>
      <c r="C2187" s="69" t="s">
        <v>166</v>
      </c>
      <c r="D2187" s="71"/>
      <c r="E2187" s="71">
        <v>376</v>
      </c>
      <c r="F2187" s="71">
        <v>2050</v>
      </c>
      <c r="G2187" s="72">
        <v>493.99200000000002</v>
      </c>
      <c r="H2187" s="72">
        <v>489.66899999999998</v>
      </c>
      <c r="I2187" s="72">
        <v>473.48200000000003</v>
      </c>
      <c r="J2187" s="72">
        <v>453.5</v>
      </c>
      <c r="K2187" s="72">
        <v>437.87299999999999</v>
      </c>
      <c r="L2187" s="72">
        <v>432.41399999999999</v>
      </c>
      <c r="M2187" s="72">
        <v>434.464</v>
      </c>
      <c r="N2187" s="72">
        <v>441.267</v>
      </c>
      <c r="O2187" s="72">
        <v>397.62599999999998</v>
      </c>
      <c r="P2187" s="72">
        <v>359.947</v>
      </c>
      <c r="Q2187" s="72">
        <v>332.81299999999999</v>
      </c>
      <c r="R2187" s="72">
        <v>298.89100000000002</v>
      </c>
      <c r="S2187" s="72">
        <v>282.59899999999999</v>
      </c>
      <c r="T2187" s="72">
        <v>265.62400000000002</v>
      </c>
      <c r="U2187" s="72">
        <v>243.66300000000001</v>
      </c>
      <c r="V2187" s="72">
        <v>202.595</v>
      </c>
      <c r="W2187" s="72">
        <v>143.64699999999999</v>
      </c>
      <c r="X2187" s="72">
        <v>93.491</v>
      </c>
      <c r="Y2187" s="72">
        <v>48.966999999999999</v>
      </c>
      <c r="Z2187" s="72">
        <v>19.773</v>
      </c>
      <c r="AA2187" s="72">
        <v>3.6</v>
      </c>
      <c r="AB2187" s="4" t="s">
        <v>291</v>
      </c>
      <c r="AD2187" s="1">
        <f t="shared" si="34"/>
        <v>309.47800000000001</v>
      </c>
    </row>
    <row r="2188" spans="1:30" x14ac:dyDescent="0.3">
      <c r="A2188" s="65">
        <v>2187</v>
      </c>
      <c r="B2188" s="66" t="s">
        <v>323</v>
      </c>
      <c r="C2188" s="69" t="s">
        <v>166</v>
      </c>
      <c r="D2188" s="71"/>
      <c r="E2188" s="71">
        <v>376</v>
      </c>
      <c r="F2188" s="71">
        <v>2055</v>
      </c>
      <c r="G2188" s="72">
        <v>491.298</v>
      </c>
      <c r="H2188" s="72">
        <v>494.89</v>
      </c>
      <c r="I2188" s="72">
        <v>490.11799999999999</v>
      </c>
      <c r="J2188" s="72">
        <v>474.738</v>
      </c>
      <c r="K2188" s="72">
        <v>456.50400000000002</v>
      </c>
      <c r="L2188" s="72">
        <v>441.73500000000001</v>
      </c>
      <c r="M2188" s="72">
        <v>435.66399999999999</v>
      </c>
      <c r="N2188" s="72">
        <v>436.54899999999998</v>
      </c>
      <c r="O2188" s="72">
        <v>442.16500000000002</v>
      </c>
      <c r="P2188" s="72">
        <v>397.45499999999998</v>
      </c>
      <c r="Q2188" s="72">
        <v>358.642</v>
      </c>
      <c r="R2188" s="72">
        <v>330.09399999999999</v>
      </c>
      <c r="S2188" s="72">
        <v>294.53300000000002</v>
      </c>
      <c r="T2188" s="72">
        <v>275.714</v>
      </c>
      <c r="U2188" s="72">
        <v>254.721</v>
      </c>
      <c r="V2188" s="72">
        <v>226.017</v>
      </c>
      <c r="W2188" s="72">
        <v>175.36099999999999</v>
      </c>
      <c r="X2188" s="72">
        <v>107.744</v>
      </c>
      <c r="Y2188" s="72">
        <v>56.421999999999997</v>
      </c>
      <c r="Z2188" s="72">
        <v>21.018000000000001</v>
      </c>
      <c r="AA2188" s="72">
        <v>4.891</v>
      </c>
      <c r="AB2188" s="4" t="s">
        <v>291</v>
      </c>
      <c r="AD2188" s="1">
        <f t="shared" si="34"/>
        <v>365.43600000000009</v>
      </c>
    </row>
    <row r="2189" spans="1:30" x14ac:dyDescent="0.3">
      <c r="A2189" s="65">
        <v>2188</v>
      </c>
      <c r="B2189" s="66" t="s">
        <v>323</v>
      </c>
      <c r="C2189" s="69" t="s">
        <v>166</v>
      </c>
      <c r="D2189" s="71"/>
      <c r="E2189" s="71">
        <v>376</v>
      </c>
      <c r="F2189" s="71">
        <v>2060</v>
      </c>
      <c r="G2189" s="72">
        <v>486.61</v>
      </c>
      <c r="H2189" s="72">
        <v>492.15</v>
      </c>
      <c r="I2189" s="72">
        <v>495.31900000000002</v>
      </c>
      <c r="J2189" s="72">
        <v>491.30700000000002</v>
      </c>
      <c r="K2189" s="72">
        <v>477.58100000000002</v>
      </c>
      <c r="L2189" s="72">
        <v>460.166</v>
      </c>
      <c r="M2189" s="72">
        <v>444.82</v>
      </c>
      <c r="N2189" s="72">
        <v>437.66300000000001</v>
      </c>
      <c r="O2189" s="72">
        <v>437.44600000000003</v>
      </c>
      <c r="P2189" s="72">
        <v>441.904</v>
      </c>
      <c r="Q2189" s="72">
        <v>396.08600000000001</v>
      </c>
      <c r="R2189" s="72">
        <v>355.94600000000003</v>
      </c>
      <c r="S2189" s="72">
        <v>325.66899999999998</v>
      </c>
      <c r="T2189" s="72">
        <v>287.96899999999999</v>
      </c>
      <c r="U2189" s="72">
        <v>265.327</v>
      </c>
      <c r="V2189" s="72">
        <v>237.65</v>
      </c>
      <c r="W2189" s="72">
        <v>197.47900000000001</v>
      </c>
      <c r="X2189" s="72">
        <v>133.38900000000001</v>
      </c>
      <c r="Y2189" s="72">
        <v>66.418999999999997</v>
      </c>
      <c r="Z2189" s="72">
        <v>24.956</v>
      </c>
      <c r="AA2189" s="72">
        <v>5.5949999999999998</v>
      </c>
      <c r="AB2189" s="4" t="s">
        <v>291</v>
      </c>
      <c r="AD2189" s="1">
        <f t="shared" si="34"/>
        <v>427.83800000000008</v>
      </c>
    </row>
    <row r="2190" spans="1:30" x14ac:dyDescent="0.3">
      <c r="A2190" s="65">
        <v>2189</v>
      </c>
      <c r="B2190" s="66" t="s">
        <v>323</v>
      </c>
      <c r="C2190" s="69" t="s">
        <v>166</v>
      </c>
      <c r="D2190" s="71"/>
      <c r="E2190" s="71">
        <v>376</v>
      </c>
      <c r="F2190" s="71">
        <v>2065</v>
      </c>
      <c r="G2190" s="72">
        <v>485.82400000000001</v>
      </c>
      <c r="H2190" s="72">
        <v>487.41699999999997</v>
      </c>
      <c r="I2190" s="72">
        <v>492.55399999999997</v>
      </c>
      <c r="J2190" s="72">
        <v>496.44600000000003</v>
      </c>
      <c r="K2190" s="72">
        <v>493.98899999999998</v>
      </c>
      <c r="L2190" s="72">
        <v>481.029</v>
      </c>
      <c r="M2190" s="72">
        <v>463.077</v>
      </c>
      <c r="N2190" s="72">
        <v>446.71800000000002</v>
      </c>
      <c r="O2190" s="72">
        <v>438.54199999999997</v>
      </c>
      <c r="P2190" s="72">
        <v>437.27</v>
      </c>
      <c r="Q2190" s="72">
        <v>440.471</v>
      </c>
      <c r="R2190" s="72">
        <v>393.346</v>
      </c>
      <c r="S2190" s="72">
        <v>351.59500000000003</v>
      </c>
      <c r="T2190" s="72">
        <v>319.048</v>
      </c>
      <c r="U2190" s="72">
        <v>278.06</v>
      </c>
      <c r="V2190" s="72">
        <v>248.94499999999999</v>
      </c>
      <c r="W2190" s="72">
        <v>209.57300000000001</v>
      </c>
      <c r="X2190" s="72">
        <v>152.34399999999999</v>
      </c>
      <c r="Y2190" s="72">
        <v>84.013999999999996</v>
      </c>
      <c r="Z2190" s="72">
        <v>30.29</v>
      </c>
      <c r="AA2190" s="72">
        <v>6.8129999999999997</v>
      </c>
      <c r="AB2190" s="4" t="s">
        <v>291</v>
      </c>
      <c r="AD2190" s="1">
        <f t="shared" si="34"/>
        <v>483.03400000000005</v>
      </c>
    </row>
    <row r="2191" spans="1:30" x14ac:dyDescent="0.3">
      <c r="A2191" s="65">
        <v>2190</v>
      </c>
      <c r="B2191" s="66" t="s">
        <v>323</v>
      </c>
      <c r="C2191" s="69" t="s">
        <v>166</v>
      </c>
      <c r="D2191" s="71"/>
      <c r="E2191" s="71">
        <v>376</v>
      </c>
      <c r="F2191" s="71">
        <v>2070</v>
      </c>
      <c r="G2191" s="72">
        <v>489.279</v>
      </c>
      <c r="H2191" s="72">
        <v>486.58699999999999</v>
      </c>
      <c r="I2191" s="72">
        <v>487.80399999999997</v>
      </c>
      <c r="J2191" s="72">
        <v>493.62200000000001</v>
      </c>
      <c r="K2191" s="72">
        <v>498.98099999999999</v>
      </c>
      <c r="L2191" s="72">
        <v>497.24099999999999</v>
      </c>
      <c r="M2191" s="72">
        <v>483.76799999999997</v>
      </c>
      <c r="N2191" s="72">
        <v>464.863</v>
      </c>
      <c r="O2191" s="72">
        <v>447.56200000000001</v>
      </c>
      <c r="P2191" s="72">
        <v>438.423</v>
      </c>
      <c r="Q2191" s="72">
        <v>436.02699999999999</v>
      </c>
      <c r="R2191" s="72">
        <v>437.68700000000001</v>
      </c>
      <c r="S2191" s="72">
        <v>388.97800000000001</v>
      </c>
      <c r="T2191" s="72">
        <v>345.11399999999998</v>
      </c>
      <c r="U2191" s="72">
        <v>309.06299999999999</v>
      </c>
      <c r="V2191" s="72">
        <v>262.31799999999998</v>
      </c>
      <c r="W2191" s="72">
        <v>221.53399999999999</v>
      </c>
      <c r="X2191" s="72">
        <v>163.95699999999999</v>
      </c>
      <c r="Y2191" s="72">
        <v>98.046000000000006</v>
      </c>
      <c r="Z2191" s="72">
        <v>39.515999999999998</v>
      </c>
      <c r="AA2191" s="72">
        <v>8.5510000000000002</v>
      </c>
      <c r="AB2191" s="4" t="s">
        <v>291</v>
      </c>
      <c r="AD2191" s="1">
        <f t="shared" si="34"/>
        <v>531.60400000000004</v>
      </c>
    </row>
    <row r="2192" spans="1:30" x14ac:dyDescent="0.3">
      <c r="A2192" s="65">
        <v>2191</v>
      </c>
      <c r="B2192" s="66" t="s">
        <v>323</v>
      </c>
      <c r="C2192" s="69" t="s">
        <v>166</v>
      </c>
      <c r="D2192" s="71"/>
      <c r="E2192" s="71">
        <v>376</v>
      </c>
      <c r="F2192" s="71">
        <v>2075</v>
      </c>
      <c r="G2192" s="72">
        <v>492.04399999999998</v>
      </c>
      <c r="H2192" s="72">
        <v>489.995</v>
      </c>
      <c r="I2192" s="72">
        <v>486.94799999999998</v>
      </c>
      <c r="J2192" s="72">
        <v>488.81299999999999</v>
      </c>
      <c r="K2192" s="72">
        <v>496.00900000000001</v>
      </c>
      <c r="L2192" s="72">
        <v>502.03699999999998</v>
      </c>
      <c r="M2192" s="72">
        <v>499.81200000000001</v>
      </c>
      <c r="N2192" s="72">
        <v>485.43799999999999</v>
      </c>
      <c r="O2192" s="72">
        <v>465.65199999999999</v>
      </c>
      <c r="P2192" s="72">
        <v>447.46800000000002</v>
      </c>
      <c r="Q2192" s="72">
        <v>437.315</v>
      </c>
      <c r="R2192" s="72">
        <v>433.54899999999998</v>
      </c>
      <c r="S2192" s="72">
        <v>433.255</v>
      </c>
      <c r="T2192" s="72">
        <v>382.45600000000002</v>
      </c>
      <c r="U2192" s="72">
        <v>335.27</v>
      </c>
      <c r="V2192" s="72">
        <v>292.97800000000001</v>
      </c>
      <c r="W2192" s="72">
        <v>235.35599999999999</v>
      </c>
      <c r="X2192" s="72">
        <v>175.571</v>
      </c>
      <c r="Y2192" s="72">
        <v>107.66</v>
      </c>
      <c r="Z2192" s="72">
        <v>47.468000000000004</v>
      </c>
      <c r="AA2192" s="72">
        <v>11.426</v>
      </c>
      <c r="AB2192" s="4" t="s">
        <v>291</v>
      </c>
      <c r="AD2192" s="1">
        <f t="shared" si="34"/>
        <v>577.48099999999999</v>
      </c>
    </row>
    <row r="2193" spans="1:30" x14ac:dyDescent="0.3">
      <c r="A2193" s="65">
        <v>2192</v>
      </c>
      <c r="B2193" s="66" t="s">
        <v>323</v>
      </c>
      <c r="C2193" s="69" t="s">
        <v>166</v>
      </c>
      <c r="D2193" s="71"/>
      <c r="E2193" s="71">
        <v>376</v>
      </c>
      <c r="F2193" s="71">
        <v>2080</v>
      </c>
      <c r="G2193" s="72">
        <v>491.47899999999998</v>
      </c>
      <c r="H2193" s="72">
        <v>492.71499999999997</v>
      </c>
      <c r="I2193" s="72">
        <v>490.33499999999998</v>
      </c>
      <c r="J2193" s="72">
        <v>487.89299999999997</v>
      </c>
      <c r="K2193" s="72">
        <v>491.05599999999998</v>
      </c>
      <c r="L2193" s="72">
        <v>498.87599999999998</v>
      </c>
      <c r="M2193" s="72">
        <v>504.44600000000003</v>
      </c>
      <c r="N2193" s="72">
        <v>501.37599999999998</v>
      </c>
      <c r="O2193" s="72">
        <v>486.16899999999998</v>
      </c>
      <c r="P2193" s="72">
        <v>465.56599999999997</v>
      </c>
      <c r="Q2193" s="72">
        <v>446.46300000000002</v>
      </c>
      <c r="R2193" s="72">
        <v>435.09800000000001</v>
      </c>
      <c r="S2193" s="72">
        <v>429.61</v>
      </c>
      <c r="T2193" s="72">
        <v>426.70400000000001</v>
      </c>
      <c r="U2193" s="72">
        <v>372.59300000000002</v>
      </c>
      <c r="V2193" s="72">
        <v>319.358</v>
      </c>
      <c r="W2193" s="72">
        <v>265.04000000000002</v>
      </c>
      <c r="X2193" s="72">
        <v>189.01300000000001</v>
      </c>
      <c r="Y2193" s="72">
        <v>117.70699999999999</v>
      </c>
      <c r="Z2193" s="72">
        <v>53.715000000000003</v>
      </c>
      <c r="AA2193" s="72">
        <v>14.464</v>
      </c>
      <c r="AB2193" s="4" t="s">
        <v>291</v>
      </c>
      <c r="AD2193" s="1">
        <f t="shared" si="34"/>
        <v>639.93900000000008</v>
      </c>
    </row>
    <row r="2194" spans="1:30" x14ac:dyDescent="0.3">
      <c r="A2194" s="65">
        <v>2193</v>
      </c>
      <c r="B2194" s="66" t="s">
        <v>323</v>
      </c>
      <c r="C2194" s="69" t="s">
        <v>166</v>
      </c>
      <c r="D2194" s="71"/>
      <c r="E2194" s="71">
        <v>376</v>
      </c>
      <c r="F2194" s="71">
        <v>2085</v>
      </c>
      <c r="G2194" s="72">
        <v>485.82499999999999</v>
      </c>
      <c r="H2194" s="72">
        <v>492.10399999999998</v>
      </c>
      <c r="I2194" s="72">
        <v>493.029</v>
      </c>
      <c r="J2194" s="72">
        <v>491.21699999999998</v>
      </c>
      <c r="K2194" s="72">
        <v>489.988</v>
      </c>
      <c r="L2194" s="72">
        <v>493.73399999999998</v>
      </c>
      <c r="M2194" s="72">
        <v>501.12799999999999</v>
      </c>
      <c r="N2194" s="72">
        <v>505.90899999999999</v>
      </c>
      <c r="O2194" s="72">
        <v>502.05599999999998</v>
      </c>
      <c r="P2194" s="72">
        <v>486.08499999999998</v>
      </c>
      <c r="Q2194" s="72">
        <v>464.62700000000001</v>
      </c>
      <c r="R2194" s="72">
        <v>444.43299999999999</v>
      </c>
      <c r="S2194" s="72">
        <v>431.55500000000001</v>
      </c>
      <c r="T2194" s="72">
        <v>423.77600000000001</v>
      </c>
      <c r="U2194" s="72">
        <v>416.76499999999999</v>
      </c>
      <c r="V2194" s="72">
        <v>356.47699999999998</v>
      </c>
      <c r="W2194" s="72">
        <v>291.13499999999999</v>
      </c>
      <c r="X2194" s="72">
        <v>215.55600000000001</v>
      </c>
      <c r="Y2194" s="72">
        <v>129.27600000000001</v>
      </c>
      <c r="Z2194" s="72">
        <v>60.462000000000003</v>
      </c>
      <c r="AA2194" s="72">
        <v>17.283999999999999</v>
      </c>
      <c r="AB2194" s="4">
        <v>0.504</v>
      </c>
      <c r="AD2194" s="1">
        <f t="shared" si="34"/>
        <v>714.2170000000001</v>
      </c>
    </row>
    <row r="2195" spans="1:30" x14ac:dyDescent="0.3">
      <c r="A2195" s="65">
        <v>2194</v>
      </c>
      <c r="B2195" s="66" t="s">
        <v>323</v>
      </c>
      <c r="C2195" s="69" t="s">
        <v>166</v>
      </c>
      <c r="D2195" s="71"/>
      <c r="E2195" s="71">
        <v>376</v>
      </c>
      <c r="F2195" s="71">
        <v>2090</v>
      </c>
      <c r="G2195" s="72">
        <v>477.61399999999998</v>
      </c>
      <c r="H2195" s="72">
        <v>486.40100000000001</v>
      </c>
      <c r="I2195" s="72">
        <v>492.39400000000001</v>
      </c>
      <c r="J2195" s="72">
        <v>493.84100000000001</v>
      </c>
      <c r="K2195" s="72">
        <v>493.15699999999998</v>
      </c>
      <c r="L2195" s="72">
        <v>492.464</v>
      </c>
      <c r="M2195" s="72">
        <v>495.82600000000002</v>
      </c>
      <c r="N2195" s="72">
        <v>502.49400000000003</v>
      </c>
      <c r="O2195" s="72">
        <v>506.55500000000001</v>
      </c>
      <c r="P2195" s="72">
        <v>501.97800000000001</v>
      </c>
      <c r="Q2195" s="72">
        <v>485.20699999999999</v>
      </c>
      <c r="R2195" s="72">
        <v>462.74099999999999</v>
      </c>
      <c r="S2195" s="72">
        <v>441.20499999999998</v>
      </c>
      <c r="T2195" s="72">
        <v>426.31900000000002</v>
      </c>
      <c r="U2195" s="72">
        <v>414.92500000000001</v>
      </c>
      <c r="V2195" s="72">
        <v>400.42200000000003</v>
      </c>
      <c r="W2195" s="72">
        <v>327.40699999999998</v>
      </c>
      <c r="X2195" s="72">
        <v>239.755</v>
      </c>
      <c r="Y2195" s="72">
        <v>150.399</v>
      </c>
      <c r="Z2195" s="72">
        <v>68.373999999999995</v>
      </c>
      <c r="AA2195" s="72">
        <v>20.356999999999999</v>
      </c>
      <c r="AB2195" s="4">
        <v>0.60199999999999998</v>
      </c>
      <c r="AD2195" s="1">
        <f t="shared" si="34"/>
        <v>806.89400000000001</v>
      </c>
    </row>
    <row r="2196" spans="1:30" x14ac:dyDescent="0.3">
      <c r="A2196" s="65">
        <v>2195</v>
      </c>
      <c r="B2196" s="66" t="s">
        <v>323</v>
      </c>
      <c r="C2196" s="69" t="s">
        <v>166</v>
      </c>
      <c r="D2196" s="71"/>
      <c r="E2196" s="71">
        <v>376</v>
      </c>
      <c r="F2196" s="71">
        <v>2095</v>
      </c>
      <c r="G2196" s="72">
        <v>470.226</v>
      </c>
      <c r="H2196" s="72">
        <v>478.14699999999999</v>
      </c>
      <c r="I2196" s="72">
        <v>486.67200000000003</v>
      </c>
      <c r="J2196" s="72">
        <v>493.14299999999997</v>
      </c>
      <c r="K2196" s="72">
        <v>495.61900000000003</v>
      </c>
      <c r="L2196" s="72">
        <v>495.435</v>
      </c>
      <c r="M2196" s="72">
        <v>494.392</v>
      </c>
      <c r="N2196" s="72">
        <v>497.09</v>
      </c>
      <c r="O2196" s="72">
        <v>503.10500000000002</v>
      </c>
      <c r="P2196" s="72">
        <v>506.505</v>
      </c>
      <c r="Q2196" s="72">
        <v>501.17599999999999</v>
      </c>
      <c r="R2196" s="72">
        <v>483.46</v>
      </c>
      <c r="S2196" s="72">
        <v>459.74700000000001</v>
      </c>
      <c r="T2196" s="72">
        <v>436.44600000000003</v>
      </c>
      <c r="U2196" s="72">
        <v>418.37099999999998</v>
      </c>
      <c r="V2196" s="72">
        <v>400.25099999999998</v>
      </c>
      <c r="W2196" s="72">
        <v>370.40800000000002</v>
      </c>
      <c r="X2196" s="72">
        <v>272.94799999999998</v>
      </c>
      <c r="Y2196" s="72">
        <v>170.614</v>
      </c>
      <c r="Z2196" s="72">
        <v>81.903999999999996</v>
      </c>
      <c r="AA2196" s="72">
        <v>23.998999999999999</v>
      </c>
      <c r="AB2196" s="4">
        <v>0.71599999999999997</v>
      </c>
      <c r="AD2196" s="1">
        <f t="shared" si="34"/>
        <v>920.58900000000006</v>
      </c>
    </row>
    <row r="2197" spans="1:30" x14ac:dyDescent="0.3">
      <c r="A2197" s="65">
        <v>2196</v>
      </c>
      <c r="B2197" s="66" t="s">
        <v>323</v>
      </c>
      <c r="C2197" s="69" t="s">
        <v>166</v>
      </c>
      <c r="D2197" s="71"/>
      <c r="E2197" s="71">
        <v>376</v>
      </c>
      <c r="F2197" s="71">
        <v>2100</v>
      </c>
      <c r="G2197" s="72">
        <v>464.92200000000003</v>
      </c>
      <c r="H2197" s="72">
        <v>470.70800000000003</v>
      </c>
      <c r="I2197" s="72">
        <v>478.39600000000002</v>
      </c>
      <c r="J2197" s="72">
        <v>487.35300000000001</v>
      </c>
      <c r="K2197" s="72">
        <v>494.76900000000001</v>
      </c>
      <c r="L2197" s="72">
        <v>497.697</v>
      </c>
      <c r="M2197" s="72">
        <v>497.19099999999997</v>
      </c>
      <c r="N2197" s="72">
        <v>495.55099999999999</v>
      </c>
      <c r="O2197" s="72">
        <v>497.661</v>
      </c>
      <c r="P2197" s="72">
        <v>503.08499999999998</v>
      </c>
      <c r="Q2197" s="72">
        <v>505.79399999999998</v>
      </c>
      <c r="R2197" s="72">
        <v>499.57100000000003</v>
      </c>
      <c r="S2197" s="72">
        <v>480.68599999999998</v>
      </c>
      <c r="T2197" s="72">
        <v>455.34</v>
      </c>
      <c r="U2197" s="72">
        <v>429.19499999999999</v>
      </c>
      <c r="V2197" s="72">
        <v>405.05</v>
      </c>
      <c r="W2197" s="72">
        <v>372.72699999999998</v>
      </c>
      <c r="X2197" s="72">
        <v>312.41000000000003</v>
      </c>
      <c r="Y2197" s="72">
        <v>197.95400000000001</v>
      </c>
      <c r="Z2197" s="72">
        <v>95.578000000000003</v>
      </c>
      <c r="AA2197" s="72">
        <v>29.568999999999999</v>
      </c>
      <c r="AB2197" s="4">
        <v>1.0409999999999999</v>
      </c>
      <c r="AD2197" s="1">
        <f t="shared" si="34"/>
        <v>1009.2789999999999</v>
      </c>
    </row>
    <row r="2198" spans="1:30" x14ac:dyDescent="0.3">
      <c r="A2198" s="65">
        <v>2197</v>
      </c>
      <c r="B2198" s="66" t="s">
        <v>323</v>
      </c>
      <c r="C2198" s="69" t="s">
        <v>167</v>
      </c>
      <c r="D2198" s="71"/>
      <c r="E2198" s="71">
        <v>400</v>
      </c>
      <c r="F2198" s="71">
        <v>2015</v>
      </c>
      <c r="G2198" s="72">
        <v>612.93700000000001</v>
      </c>
      <c r="H2198" s="72">
        <v>557.779</v>
      </c>
      <c r="I2198" s="72">
        <v>503.21199999999999</v>
      </c>
      <c r="J2198" s="72">
        <v>465.64400000000001</v>
      </c>
      <c r="K2198" s="72">
        <v>421.91800000000001</v>
      </c>
      <c r="L2198" s="72">
        <v>386.23200000000003</v>
      </c>
      <c r="M2198" s="72">
        <v>358.77</v>
      </c>
      <c r="N2198" s="72">
        <v>309.12400000000002</v>
      </c>
      <c r="O2198" s="72">
        <v>276.96800000000002</v>
      </c>
      <c r="P2198" s="72">
        <v>226.67400000000001</v>
      </c>
      <c r="Q2198" s="72">
        <v>166.53899999999999</v>
      </c>
      <c r="R2198" s="72">
        <v>111.988</v>
      </c>
      <c r="S2198" s="72">
        <v>79.775000000000006</v>
      </c>
      <c r="T2198" s="72">
        <v>61.725000000000001</v>
      </c>
      <c r="U2198" s="72">
        <v>48.177</v>
      </c>
      <c r="V2198" s="72">
        <v>32.146000000000001</v>
      </c>
      <c r="W2198" s="72">
        <v>15.456</v>
      </c>
      <c r="X2198" s="72">
        <v>4.9269999999999996</v>
      </c>
      <c r="Y2198" s="72">
        <v>0.88500000000000001</v>
      </c>
      <c r="Z2198" s="72">
        <v>9.4E-2</v>
      </c>
      <c r="AA2198" s="72">
        <v>8.0000000000000002E-3</v>
      </c>
      <c r="AB2198" s="4">
        <v>1.569</v>
      </c>
      <c r="AD2198" s="1">
        <f t="shared" si="34"/>
        <v>22.939</v>
      </c>
    </row>
    <row r="2199" spans="1:30" x14ac:dyDescent="0.3">
      <c r="A2199" s="65">
        <v>2198</v>
      </c>
      <c r="B2199" s="66" t="s">
        <v>323</v>
      </c>
      <c r="C2199" s="69" t="s">
        <v>167</v>
      </c>
      <c r="D2199" s="71"/>
      <c r="E2199" s="71">
        <v>400</v>
      </c>
      <c r="F2199" s="71">
        <v>2020</v>
      </c>
      <c r="G2199" s="72">
        <v>622.54499999999996</v>
      </c>
      <c r="H2199" s="72">
        <v>611.66200000000003</v>
      </c>
      <c r="I2199" s="72">
        <v>556.85199999999998</v>
      </c>
      <c r="J2199" s="72">
        <v>502.09</v>
      </c>
      <c r="K2199" s="72">
        <v>463.82400000000001</v>
      </c>
      <c r="L2199" s="72">
        <v>419.99700000000001</v>
      </c>
      <c r="M2199" s="72">
        <v>384.39800000000002</v>
      </c>
      <c r="N2199" s="72">
        <v>356.68299999999999</v>
      </c>
      <c r="O2199" s="72">
        <v>306.54500000000002</v>
      </c>
      <c r="P2199" s="72">
        <v>273.17599999999999</v>
      </c>
      <c r="Q2199" s="72">
        <v>221.428</v>
      </c>
      <c r="R2199" s="72">
        <v>160.05000000000001</v>
      </c>
      <c r="S2199" s="72">
        <v>104.845</v>
      </c>
      <c r="T2199" s="72">
        <v>71.67</v>
      </c>
      <c r="U2199" s="72">
        <v>51.753</v>
      </c>
      <c r="V2199" s="72">
        <v>36.040999999999997</v>
      </c>
      <c r="W2199" s="72">
        <v>19.856000000000002</v>
      </c>
      <c r="X2199" s="72">
        <v>6.9749999999999996</v>
      </c>
      <c r="Y2199" s="72">
        <v>1.397</v>
      </c>
      <c r="Z2199" s="72">
        <v>0.13600000000000001</v>
      </c>
      <c r="AA2199" s="72">
        <v>8.0000000000000002E-3</v>
      </c>
      <c r="AB2199" s="4">
        <v>2.4689999999999999</v>
      </c>
      <c r="AD2199" s="1">
        <f t="shared" si="34"/>
        <v>30.841000000000001</v>
      </c>
    </row>
    <row r="2200" spans="1:30" x14ac:dyDescent="0.3">
      <c r="A2200" s="65">
        <v>2199</v>
      </c>
      <c r="B2200" s="66" t="s">
        <v>323</v>
      </c>
      <c r="C2200" s="69" t="s">
        <v>167</v>
      </c>
      <c r="D2200" s="71"/>
      <c r="E2200" s="71">
        <v>400</v>
      </c>
      <c r="F2200" s="71">
        <v>2025</v>
      </c>
      <c r="G2200" s="72">
        <v>591.08799999999997</v>
      </c>
      <c r="H2200" s="72">
        <v>586.57500000000005</v>
      </c>
      <c r="I2200" s="72">
        <v>576.69500000000005</v>
      </c>
      <c r="J2200" s="72">
        <v>523.27300000000002</v>
      </c>
      <c r="K2200" s="72">
        <v>470.00900000000001</v>
      </c>
      <c r="L2200" s="72">
        <v>433.64699999999999</v>
      </c>
      <c r="M2200" s="72">
        <v>393.93200000000002</v>
      </c>
      <c r="N2200" s="72">
        <v>363.09800000000001</v>
      </c>
      <c r="O2200" s="72">
        <v>338.52100000000002</v>
      </c>
      <c r="P2200" s="72">
        <v>289.69400000000002</v>
      </c>
      <c r="Q2200" s="72">
        <v>256.66399999999999</v>
      </c>
      <c r="R2200" s="72">
        <v>205.041</v>
      </c>
      <c r="S2200" s="72">
        <v>144.21700000000001</v>
      </c>
      <c r="T2200" s="72">
        <v>90.287999999999997</v>
      </c>
      <c r="U2200" s="72">
        <v>57.311999999999998</v>
      </c>
      <c r="V2200" s="72">
        <v>36.722000000000001</v>
      </c>
      <c r="W2200" s="72">
        <v>21.064</v>
      </c>
      <c r="X2200" s="72">
        <v>8.8230000000000004</v>
      </c>
      <c r="Y2200" s="72">
        <v>2.0430000000000001</v>
      </c>
      <c r="Z2200" s="72">
        <v>0.222</v>
      </c>
      <c r="AA2200" s="72">
        <v>1.2E-2</v>
      </c>
      <c r="AB2200" s="4" t="s">
        <v>291</v>
      </c>
      <c r="AD2200" s="1">
        <f t="shared" si="34"/>
        <v>32.164000000000001</v>
      </c>
    </row>
    <row r="2201" spans="1:30" x14ac:dyDescent="0.3">
      <c r="A2201" s="65">
        <v>2200</v>
      </c>
      <c r="B2201" s="66" t="s">
        <v>323</v>
      </c>
      <c r="C2201" s="69" t="s">
        <v>167</v>
      </c>
      <c r="D2201" s="71"/>
      <c r="E2201" s="71">
        <v>400</v>
      </c>
      <c r="F2201" s="71">
        <v>2030</v>
      </c>
      <c r="G2201" s="72">
        <v>572.4</v>
      </c>
      <c r="H2201" s="72">
        <v>567.39499999999998</v>
      </c>
      <c r="I2201" s="72">
        <v>563.255</v>
      </c>
      <c r="J2201" s="72">
        <v>553.95299999999997</v>
      </c>
      <c r="K2201" s="72">
        <v>501.18900000000002</v>
      </c>
      <c r="L2201" s="72">
        <v>449.077</v>
      </c>
      <c r="M2201" s="72">
        <v>415.51600000000002</v>
      </c>
      <c r="N2201" s="72">
        <v>379.08800000000002</v>
      </c>
      <c r="O2201" s="72">
        <v>350.24099999999999</v>
      </c>
      <c r="P2201" s="72">
        <v>325.815</v>
      </c>
      <c r="Q2201" s="72">
        <v>276.601</v>
      </c>
      <c r="R2201" s="72">
        <v>242.1</v>
      </c>
      <c r="S2201" s="72">
        <v>189.166</v>
      </c>
      <c r="T2201" s="72">
        <v>128.06800000000001</v>
      </c>
      <c r="U2201" s="72">
        <v>74.826999999999998</v>
      </c>
      <c r="V2201" s="72">
        <v>42.359000000000002</v>
      </c>
      <c r="W2201" s="72">
        <v>22.491</v>
      </c>
      <c r="X2201" s="72">
        <v>9.7669999999999995</v>
      </c>
      <c r="Y2201" s="72">
        <v>2.67</v>
      </c>
      <c r="Z2201" s="72">
        <v>0.33700000000000002</v>
      </c>
      <c r="AA2201" s="72">
        <v>0.02</v>
      </c>
      <c r="AB2201" s="4" t="s">
        <v>291</v>
      </c>
      <c r="AD2201" s="1">
        <f t="shared" si="34"/>
        <v>35.285000000000004</v>
      </c>
    </row>
    <row r="2202" spans="1:30" x14ac:dyDescent="0.3">
      <c r="A2202" s="65">
        <v>2201</v>
      </c>
      <c r="B2202" s="66" t="s">
        <v>323</v>
      </c>
      <c r="C2202" s="69" t="s">
        <v>167</v>
      </c>
      <c r="D2202" s="71"/>
      <c r="E2202" s="71">
        <v>400</v>
      </c>
      <c r="F2202" s="71">
        <v>2035</v>
      </c>
      <c r="G2202" s="72">
        <v>572.39800000000002</v>
      </c>
      <c r="H2202" s="72">
        <v>562.37</v>
      </c>
      <c r="I2202" s="72">
        <v>557.58199999999999</v>
      </c>
      <c r="J2202" s="72">
        <v>553.50599999999997</v>
      </c>
      <c r="K2202" s="72">
        <v>543.96900000000005</v>
      </c>
      <c r="L2202" s="72">
        <v>491.565</v>
      </c>
      <c r="M2202" s="72">
        <v>440.66199999999998</v>
      </c>
      <c r="N2202" s="72">
        <v>408.26600000000002</v>
      </c>
      <c r="O2202" s="72">
        <v>372.26900000000001</v>
      </c>
      <c r="P2202" s="72">
        <v>342.67899999999997</v>
      </c>
      <c r="Q2202" s="72">
        <v>316.53300000000002</v>
      </c>
      <c r="R2202" s="72">
        <v>265.18599999999998</v>
      </c>
      <c r="S2202" s="72">
        <v>227.30199999999999</v>
      </c>
      <c r="T2202" s="72">
        <v>171.54400000000001</v>
      </c>
      <c r="U2202" s="72">
        <v>109.255</v>
      </c>
      <c r="V2202" s="72">
        <v>57.509</v>
      </c>
      <c r="W2202" s="72">
        <v>27.251000000000001</v>
      </c>
      <c r="X2202" s="72">
        <v>10.872999999999999</v>
      </c>
      <c r="Y2202" s="72">
        <v>3.056</v>
      </c>
      <c r="Z2202" s="72">
        <v>0.45600000000000002</v>
      </c>
      <c r="AA2202" s="72">
        <v>3.1E-2</v>
      </c>
      <c r="AB2202" s="4" t="s">
        <v>291</v>
      </c>
      <c r="AD2202" s="1">
        <f t="shared" si="34"/>
        <v>41.667000000000002</v>
      </c>
    </row>
    <row r="2203" spans="1:30" x14ac:dyDescent="0.3">
      <c r="A2203" s="65">
        <v>2202</v>
      </c>
      <c r="B2203" s="66" t="s">
        <v>323</v>
      </c>
      <c r="C2203" s="69" t="s">
        <v>167</v>
      </c>
      <c r="D2203" s="71"/>
      <c r="E2203" s="71">
        <v>400</v>
      </c>
      <c r="F2203" s="71">
        <v>2040</v>
      </c>
      <c r="G2203" s="72">
        <v>581.98400000000004</v>
      </c>
      <c r="H2203" s="72">
        <v>571.21199999999999</v>
      </c>
      <c r="I2203" s="72">
        <v>561.50300000000004</v>
      </c>
      <c r="J2203" s="72">
        <v>556.06700000000001</v>
      </c>
      <c r="K2203" s="72">
        <v>550.41300000000001</v>
      </c>
      <c r="L2203" s="72">
        <v>540.20299999999997</v>
      </c>
      <c r="M2203" s="72">
        <v>488.12900000000002</v>
      </c>
      <c r="N2203" s="72">
        <v>437.46300000000002</v>
      </c>
      <c r="O2203" s="72">
        <v>404.75599999999997</v>
      </c>
      <c r="P2203" s="72">
        <v>367.67500000000001</v>
      </c>
      <c r="Q2203" s="72">
        <v>336.029</v>
      </c>
      <c r="R2203" s="72">
        <v>306.50700000000001</v>
      </c>
      <c r="S2203" s="72">
        <v>251.566</v>
      </c>
      <c r="T2203" s="72">
        <v>208.64099999999999</v>
      </c>
      <c r="U2203" s="72">
        <v>148.785</v>
      </c>
      <c r="V2203" s="72">
        <v>86.061000000000007</v>
      </c>
      <c r="W2203" s="72">
        <v>38.320999999999998</v>
      </c>
      <c r="X2203" s="72">
        <v>13.666</v>
      </c>
      <c r="Y2203" s="72">
        <v>3.524</v>
      </c>
      <c r="Z2203" s="72">
        <v>0.54500000000000004</v>
      </c>
      <c r="AA2203" s="72">
        <v>4.2999999999999997E-2</v>
      </c>
      <c r="AB2203" s="4" t="s">
        <v>291</v>
      </c>
      <c r="AD2203" s="1">
        <f t="shared" si="34"/>
        <v>56.098999999999997</v>
      </c>
    </row>
    <row r="2204" spans="1:30" x14ac:dyDescent="0.3">
      <c r="A2204" s="65">
        <v>2203</v>
      </c>
      <c r="B2204" s="66" t="s">
        <v>323</v>
      </c>
      <c r="C2204" s="69" t="s">
        <v>167</v>
      </c>
      <c r="D2204" s="71"/>
      <c r="E2204" s="71">
        <v>400</v>
      </c>
      <c r="F2204" s="71">
        <v>2045</v>
      </c>
      <c r="G2204" s="72">
        <v>583.03899999999999</v>
      </c>
      <c r="H2204" s="72">
        <v>580.85900000000004</v>
      </c>
      <c r="I2204" s="72">
        <v>570.399</v>
      </c>
      <c r="J2204" s="72">
        <v>560.05899999999997</v>
      </c>
      <c r="K2204" s="72">
        <v>553.10599999999999</v>
      </c>
      <c r="L2204" s="72">
        <v>546.79100000000005</v>
      </c>
      <c r="M2204" s="72">
        <v>536.75599999999997</v>
      </c>
      <c r="N2204" s="72">
        <v>484.89</v>
      </c>
      <c r="O2204" s="72">
        <v>433.98899999999998</v>
      </c>
      <c r="P2204" s="72">
        <v>400.14</v>
      </c>
      <c r="Q2204" s="72">
        <v>361.05200000000002</v>
      </c>
      <c r="R2204" s="72">
        <v>326.11700000000002</v>
      </c>
      <c r="S2204" s="72">
        <v>291.82</v>
      </c>
      <c r="T2204" s="72">
        <v>232.215</v>
      </c>
      <c r="U2204" s="72">
        <v>182.553</v>
      </c>
      <c r="V2204" s="72">
        <v>118.783</v>
      </c>
      <c r="W2204" s="72">
        <v>58.503999999999998</v>
      </c>
      <c r="X2204" s="72">
        <v>19.765999999999998</v>
      </c>
      <c r="Y2204" s="72">
        <v>4.5940000000000003</v>
      </c>
      <c r="Z2204" s="72">
        <v>0.65400000000000003</v>
      </c>
      <c r="AA2204" s="72">
        <v>5.3999999999999999E-2</v>
      </c>
      <c r="AB2204" s="4" t="s">
        <v>291</v>
      </c>
      <c r="AD2204" s="1">
        <f t="shared" si="34"/>
        <v>83.571999999999989</v>
      </c>
    </row>
    <row r="2205" spans="1:30" x14ac:dyDescent="0.3">
      <c r="A2205" s="65">
        <v>2204</v>
      </c>
      <c r="B2205" s="66" t="s">
        <v>323</v>
      </c>
      <c r="C2205" s="69" t="s">
        <v>167</v>
      </c>
      <c r="D2205" s="71"/>
      <c r="E2205" s="71">
        <v>400</v>
      </c>
      <c r="F2205" s="71">
        <v>2050</v>
      </c>
      <c r="G2205" s="72">
        <v>573.89800000000002</v>
      </c>
      <c r="H2205" s="72">
        <v>581.98699999999997</v>
      </c>
      <c r="I2205" s="72">
        <v>580.09500000000003</v>
      </c>
      <c r="J2205" s="72">
        <v>569.01900000000001</v>
      </c>
      <c r="K2205" s="72">
        <v>557.22</v>
      </c>
      <c r="L2205" s="72">
        <v>549.62800000000004</v>
      </c>
      <c r="M2205" s="72">
        <v>543.48500000000001</v>
      </c>
      <c r="N2205" s="72">
        <v>533.50800000000004</v>
      </c>
      <c r="O2205" s="72">
        <v>481.37200000000001</v>
      </c>
      <c r="P2205" s="72">
        <v>429.42399999999998</v>
      </c>
      <c r="Q2205" s="72">
        <v>393.48099999999999</v>
      </c>
      <c r="R2205" s="72">
        <v>351.17</v>
      </c>
      <c r="S2205" s="72">
        <v>311.57600000000002</v>
      </c>
      <c r="T2205" s="72">
        <v>270.86099999999999</v>
      </c>
      <c r="U2205" s="72">
        <v>204.92599999999999</v>
      </c>
      <c r="V2205" s="72">
        <v>147.68100000000001</v>
      </c>
      <c r="W2205" s="72">
        <v>82.367999999999995</v>
      </c>
      <c r="X2205" s="72">
        <v>31.045000000000002</v>
      </c>
      <c r="Y2205" s="72">
        <v>6.8959999999999999</v>
      </c>
      <c r="Z2205" s="72">
        <v>0.89</v>
      </c>
      <c r="AA2205" s="72">
        <v>6.6000000000000003E-2</v>
      </c>
      <c r="AB2205" s="4" t="s">
        <v>291</v>
      </c>
      <c r="AD2205" s="1">
        <f t="shared" si="34"/>
        <v>121.265</v>
      </c>
    </row>
    <row r="2206" spans="1:30" x14ac:dyDescent="0.3">
      <c r="A2206" s="65">
        <v>2205</v>
      </c>
      <c r="B2206" s="66" t="s">
        <v>323</v>
      </c>
      <c r="C2206" s="69" t="s">
        <v>167</v>
      </c>
      <c r="D2206" s="71"/>
      <c r="E2206" s="71">
        <v>400</v>
      </c>
      <c r="F2206" s="71">
        <v>2055</v>
      </c>
      <c r="G2206" s="72">
        <v>557.91999999999996</v>
      </c>
      <c r="H2206" s="72">
        <v>572.93899999999996</v>
      </c>
      <c r="I2206" s="72">
        <v>581.29100000000005</v>
      </c>
      <c r="J2206" s="72">
        <v>578.80999999999995</v>
      </c>
      <c r="K2206" s="72">
        <v>566.36500000000001</v>
      </c>
      <c r="L2206" s="72">
        <v>553.97299999999996</v>
      </c>
      <c r="M2206" s="72">
        <v>546.54600000000005</v>
      </c>
      <c r="N2206" s="72">
        <v>540.46</v>
      </c>
      <c r="O2206" s="72">
        <v>530.01900000000001</v>
      </c>
      <c r="P2206" s="72">
        <v>476.76799999999997</v>
      </c>
      <c r="Q2206" s="72">
        <v>422.86099999999999</v>
      </c>
      <c r="R2206" s="72">
        <v>383.55200000000002</v>
      </c>
      <c r="S2206" s="72">
        <v>336.67399999999998</v>
      </c>
      <c r="T2206" s="72">
        <v>290.76100000000002</v>
      </c>
      <c r="U2206" s="72">
        <v>241.059</v>
      </c>
      <c r="V2206" s="72">
        <v>167.96199999999999</v>
      </c>
      <c r="W2206" s="72">
        <v>104.468</v>
      </c>
      <c r="X2206" s="72">
        <v>44.991</v>
      </c>
      <c r="Y2206" s="72">
        <v>11.26</v>
      </c>
      <c r="Z2206" s="72">
        <v>1.3979999999999999</v>
      </c>
      <c r="AA2206" s="72">
        <v>9.2999999999999999E-2</v>
      </c>
      <c r="AB2206" s="4" t="s">
        <v>291</v>
      </c>
      <c r="AD2206" s="1">
        <f t="shared" si="34"/>
        <v>162.20999999999998</v>
      </c>
    </row>
    <row r="2207" spans="1:30" x14ac:dyDescent="0.3">
      <c r="A2207" s="65">
        <v>2206</v>
      </c>
      <c r="B2207" s="66" t="s">
        <v>323</v>
      </c>
      <c r="C2207" s="69" t="s">
        <v>167</v>
      </c>
      <c r="D2207" s="71"/>
      <c r="E2207" s="71">
        <v>400</v>
      </c>
      <c r="F2207" s="71">
        <v>2060</v>
      </c>
      <c r="G2207" s="72">
        <v>544.41099999999994</v>
      </c>
      <c r="H2207" s="72">
        <v>557.05499999999995</v>
      </c>
      <c r="I2207" s="72">
        <v>572.30700000000002</v>
      </c>
      <c r="J2207" s="72">
        <v>580.10400000000004</v>
      </c>
      <c r="K2207" s="72">
        <v>576.33399999999995</v>
      </c>
      <c r="L2207" s="72">
        <v>563.33100000000002</v>
      </c>
      <c r="M2207" s="72">
        <v>551.10900000000004</v>
      </c>
      <c r="N2207" s="72">
        <v>543.74800000000005</v>
      </c>
      <c r="O2207" s="72">
        <v>537.22500000000002</v>
      </c>
      <c r="P2207" s="72">
        <v>525.42499999999995</v>
      </c>
      <c r="Q2207" s="72">
        <v>470.12099999999998</v>
      </c>
      <c r="R2207" s="72">
        <v>413.07299999999998</v>
      </c>
      <c r="S2207" s="72">
        <v>368.988</v>
      </c>
      <c r="T2207" s="72">
        <v>315.89</v>
      </c>
      <c r="U2207" s="72">
        <v>260.98899999999998</v>
      </c>
      <c r="V2207" s="72">
        <v>200.239</v>
      </c>
      <c r="W2207" s="72">
        <v>121.29</v>
      </c>
      <c r="X2207" s="72">
        <v>58.832999999999998</v>
      </c>
      <c r="Y2207" s="72">
        <v>17.02</v>
      </c>
      <c r="Z2207" s="72">
        <v>2.407</v>
      </c>
      <c r="AA2207" s="72">
        <v>0.151</v>
      </c>
      <c r="AB2207" s="4" t="s">
        <v>291</v>
      </c>
      <c r="AD2207" s="1">
        <f t="shared" si="34"/>
        <v>199.70100000000002</v>
      </c>
    </row>
    <row r="2208" spans="1:30" x14ac:dyDescent="0.3">
      <c r="A2208" s="65">
        <v>2207</v>
      </c>
      <c r="B2208" s="66" t="s">
        <v>323</v>
      </c>
      <c r="C2208" s="69" t="s">
        <v>167</v>
      </c>
      <c r="D2208" s="71"/>
      <c r="E2208" s="71">
        <v>400</v>
      </c>
      <c r="F2208" s="71">
        <v>2065</v>
      </c>
      <c r="G2208" s="72">
        <v>533.851</v>
      </c>
      <c r="H2208" s="72">
        <v>543.62800000000004</v>
      </c>
      <c r="I2208" s="72">
        <v>556.48900000000003</v>
      </c>
      <c r="J2208" s="72">
        <v>571.226</v>
      </c>
      <c r="K2208" s="72">
        <v>577.81500000000005</v>
      </c>
      <c r="L2208" s="72">
        <v>573.50199999999995</v>
      </c>
      <c r="M2208" s="72">
        <v>560.66800000000001</v>
      </c>
      <c r="N2208" s="72">
        <v>548.52300000000002</v>
      </c>
      <c r="O2208" s="72">
        <v>540.779</v>
      </c>
      <c r="P2208" s="72">
        <v>532.98500000000001</v>
      </c>
      <c r="Q2208" s="72">
        <v>518.76900000000001</v>
      </c>
      <c r="R2208" s="72">
        <v>460.19</v>
      </c>
      <c r="S2208" s="72">
        <v>398.70299999999997</v>
      </c>
      <c r="T2208" s="72">
        <v>348.024</v>
      </c>
      <c r="U2208" s="72">
        <v>285.89699999999999</v>
      </c>
      <c r="V2208" s="72">
        <v>219.63399999999999</v>
      </c>
      <c r="W2208" s="72">
        <v>147.56200000000001</v>
      </c>
      <c r="X2208" s="72">
        <v>70.426000000000002</v>
      </c>
      <c r="Y2208" s="72">
        <v>23.23</v>
      </c>
      <c r="Z2208" s="72">
        <v>3.8410000000000002</v>
      </c>
      <c r="AA2208" s="72">
        <v>0.27</v>
      </c>
      <c r="AB2208" s="4">
        <v>1.157</v>
      </c>
      <c r="AD2208" s="1">
        <f t="shared" si="34"/>
        <v>246.48600000000002</v>
      </c>
    </row>
    <row r="2209" spans="1:30" x14ac:dyDescent="0.3">
      <c r="A2209" s="65">
        <v>2208</v>
      </c>
      <c r="B2209" s="66" t="s">
        <v>323</v>
      </c>
      <c r="C2209" s="69" t="s">
        <v>167</v>
      </c>
      <c r="D2209" s="71"/>
      <c r="E2209" s="71">
        <v>400</v>
      </c>
      <c r="F2209" s="71">
        <v>2070</v>
      </c>
      <c r="G2209" s="72">
        <v>525.88699999999994</v>
      </c>
      <c r="H2209" s="72">
        <v>533.13900000000001</v>
      </c>
      <c r="I2209" s="72">
        <v>543.12300000000005</v>
      </c>
      <c r="J2209" s="72">
        <v>555.51099999999997</v>
      </c>
      <c r="K2209" s="72">
        <v>569.12800000000004</v>
      </c>
      <c r="L2209" s="72">
        <v>575.20600000000002</v>
      </c>
      <c r="M2209" s="72">
        <v>571.02599999999995</v>
      </c>
      <c r="N2209" s="72">
        <v>558.27700000000004</v>
      </c>
      <c r="O2209" s="72">
        <v>545.80499999999995</v>
      </c>
      <c r="P2209" s="72">
        <v>536.91099999999994</v>
      </c>
      <c r="Q2209" s="72">
        <v>526.87400000000002</v>
      </c>
      <c r="R2209" s="72">
        <v>508.85500000000002</v>
      </c>
      <c r="S2209" s="72">
        <v>445.67599999999999</v>
      </c>
      <c r="T2209" s="72">
        <v>378.08699999999999</v>
      </c>
      <c r="U2209" s="72">
        <v>317.73700000000002</v>
      </c>
      <c r="V2209" s="72">
        <v>244.001</v>
      </c>
      <c r="W2209" s="72">
        <v>165.53899999999999</v>
      </c>
      <c r="X2209" s="72">
        <v>88.721999999999994</v>
      </c>
      <c r="Y2209" s="72">
        <v>29.248999999999999</v>
      </c>
      <c r="Z2209" s="72">
        <v>5.601</v>
      </c>
      <c r="AA2209" s="72">
        <v>0.46100000000000002</v>
      </c>
      <c r="AB2209" s="4">
        <v>1.466</v>
      </c>
      <c r="AD2209" s="1">
        <f t="shared" si="34"/>
        <v>291.03800000000001</v>
      </c>
    </row>
    <row r="2210" spans="1:30" x14ac:dyDescent="0.3">
      <c r="A2210" s="65">
        <v>2209</v>
      </c>
      <c r="B2210" s="66" t="s">
        <v>323</v>
      </c>
      <c r="C2210" s="69" t="s">
        <v>167</v>
      </c>
      <c r="D2210" s="71"/>
      <c r="E2210" s="71">
        <v>400</v>
      </c>
      <c r="F2210" s="71">
        <v>2075</v>
      </c>
      <c r="G2210" s="72">
        <v>516.25</v>
      </c>
      <c r="H2210" s="72">
        <v>525.23900000000003</v>
      </c>
      <c r="I2210" s="72">
        <v>532.69000000000005</v>
      </c>
      <c r="J2210" s="72">
        <v>542.23500000000001</v>
      </c>
      <c r="K2210" s="72">
        <v>553.60400000000004</v>
      </c>
      <c r="L2210" s="72">
        <v>566.74199999999996</v>
      </c>
      <c r="M2210" s="72">
        <v>572.93100000000004</v>
      </c>
      <c r="N2210" s="72">
        <v>568.81899999999996</v>
      </c>
      <c r="O2210" s="72">
        <v>555.77099999999996</v>
      </c>
      <c r="P2210" s="72">
        <v>542.27</v>
      </c>
      <c r="Q2210" s="72">
        <v>531.33299999999997</v>
      </c>
      <c r="R2210" s="72">
        <v>517.74400000000003</v>
      </c>
      <c r="S2210" s="72">
        <v>494.30500000000001</v>
      </c>
      <c r="T2210" s="72">
        <v>424.69900000000001</v>
      </c>
      <c r="U2210" s="72">
        <v>347.92399999999998</v>
      </c>
      <c r="V2210" s="72">
        <v>274.66899999999998</v>
      </c>
      <c r="W2210" s="72">
        <v>187.74799999999999</v>
      </c>
      <c r="X2210" s="72">
        <v>102.828</v>
      </c>
      <c r="Y2210" s="72">
        <v>38.658999999999999</v>
      </c>
      <c r="Z2210" s="72">
        <v>7.52</v>
      </c>
      <c r="AA2210" s="72">
        <v>0.72299999999999998</v>
      </c>
      <c r="AB2210" s="4">
        <v>1.9470000000000001</v>
      </c>
      <c r="AD2210" s="1">
        <f t="shared" si="34"/>
        <v>339.42500000000001</v>
      </c>
    </row>
    <row r="2211" spans="1:30" x14ac:dyDescent="0.3">
      <c r="A2211" s="65">
        <v>2210</v>
      </c>
      <c r="B2211" s="66" t="s">
        <v>323</v>
      </c>
      <c r="C2211" s="69" t="s">
        <v>167</v>
      </c>
      <c r="D2211" s="71"/>
      <c r="E2211" s="71">
        <v>400</v>
      </c>
      <c r="F2211" s="71">
        <v>2080</v>
      </c>
      <c r="G2211" s="72">
        <v>503.25900000000001</v>
      </c>
      <c r="H2211" s="72">
        <v>515.66099999999994</v>
      </c>
      <c r="I2211" s="72">
        <v>524.83199999999999</v>
      </c>
      <c r="J2211" s="72">
        <v>531.88400000000001</v>
      </c>
      <c r="K2211" s="72">
        <v>540.50400000000002</v>
      </c>
      <c r="L2211" s="72">
        <v>551.43600000000004</v>
      </c>
      <c r="M2211" s="72">
        <v>564.66999999999996</v>
      </c>
      <c r="N2211" s="72">
        <v>570.91499999999996</v>
      </c>
      <c r="O2211" s="72">
        <v>566.51199999999994</v>
      </c>
      <c r="P2211" s="72">
        <v>552.52200000000005</v>
      </c>
      <c r="Q2211" s="72">
        <v>537.18100000000004</v>
      </c>
      <c r="R2211" s="72">
        <v>523.00400000000002</v>
      </c>
      <c r="S2211" s="72">
        <v>504.34399999999999</v>
      </c>
      <c r="T2211" s="72">
        <v>473.17899999999997</v>
      </c>
      <c r="U2211" s="72">
        <v>393.69900000000001</v>
      </c>
      <c r="V2211" s="72">
        <v>304.38400000000001</v>
      </c>
      <c r="W2211" s="72">
        <v>215.50700000000001</v>
      </c>
      <c r="X2211" s="72">
        <v>120.319</v>
      </c>
      <c r="Y2211" s="72">
        <v>46.948</v>
      </c>
      <c r="Z2211" s="72">
        <v>10.596</v>
      </c>
      <c r="AA2211" s="72">
        <v>1.048</v>
      </c>
      <c r="AB2211" s="4">
        <v>2.9020000000000001</v>
      </c>
      <c r="AD2211" s="1">
        <f t="shared" si="34"/>
        <v>397.32</v>
      </c>
    </row>
    <row r="2212" spans="1:30" x14ac:dyDescent="0.3">
      <c r="A2212" s="65">
        <v>2211</v>
      </c>
      <c r="B2212" s="66" t="s">
        <v>323</v>
      </c>
      <c r="C2212" s="69" t="s">
        <v>167</v>
      </c>
      <c r="D2212" s="71"/>
      <c r="E2212" s="71">
        <v>400</v>
      </c>
      <c r="F2212" s="71">
        <v>2085</v>
      </c>
      <c r="G2212" s="72">
        <v>488.42099999999999</v>
      </c>
      <c r="H2212" s="72">
        <v>502.73</v>
      </c>
      <c r="I2212" s="72">
        <v>515.29600000000005</v>
      </c>
      <c r="J2212" s="72">
        <v>524.10500000000002</v>
      </c>
      <c r="K2212" s="72">
        <v>530.31399999999996</v>
      </c>
      <c r="L2212" s="72">
        <v>538.54</v>
      </c>
      <c r="M2212" s="72">
        <v>549.57600000000002</v>
      </c>
      <c r="N2212" s="72">
        <v>562.85400000000004</v>
      </c>
      <c r="O2212" s="72">
        <v>568.82899999999995</v>
      </c>
      <c r="P2212" s="72">
        <v>563.53899999999999</v>
      </c>
      <c r="Q2212" s="72">
        <v>547.86300000000006</v>
      </c>
      <c r="R2212" s="72">
        <v>529.60199999999998</v>
      </c>
      <c r="S2212" s="72">
        <v>510.815</v>
      </c>
      <c r="T2212" s="72">
        <v>484.84800000000001</v>
      </c>
      <c r="U2212" s="72">
        <v>441.70400000000001</v>
      </c>
      <c r="V2212" s="72">
        <v>348.38499999999999</v>
      </c>
      <c r="W2212" s="72">
        <v>243.36</v>
      </c>
      <c r="X2212" s="72">
        <v>142.38499999999999</v>
      </c>
      <c r="Y2212" s="72">
        <v>57.539000000000001</v>
      </c>
      <c r="Z2212" s="72">
        <v>13.727</v>
      </c>
      <c r="AA2212" s="72">
        <v>1.583</v>
      </c>
      <c r="AB2212" s="4">
        <v>4.4260000000000002</v>
      </c>
      <c r="AD2212" s="1">
        <f t="shared" si="34"/>
        <v>463.02</v>
      </c>
    </row>
    <row r="2213" spans="1:30" x14ac:dyDescent="0.3">
      <c r="A2213" s="65">
        <v>2212</v>
      </c>
      <c r="B2213" s="66" t="s">
        <v>323</v>
      </c>
      <c r="C2213" s="69" t="s">
        <v>167</v>
      </c>
      <c r="D2213" s="71"/>
      <c r="E2213" s="71">
        <v>400</v>
      </c>
      <c r="F2213" s="71">
        <v>2090</v>
      </c>
      <c r="G2213" s="72">
        <v>474.80599999999998</v>
      </c>
      <c r="H2213" s="72">
        <v>487.947</v>
      </c>
      <c r="I2213" s="72">
        <v>502.40199999999999</v>
      </c>
      <c r="J2213" s="72">
        <v>514.63699999999994</v>
      </c>
      <c r="K2213" s="72">
        <v>522.67999999999995</v>
      </c>
      <c r="L2213" s="72">
        <v>528.53200000000004</v>
      </c>
      <c r="M2213" s="72">
        <v>536.86099999999999</v>
      </c>
      <c r="N2213" s="72">
        <v>547.952</v>
      </c>
      <c r="O2213" s="72">
        <v>560.98199999999997</v>
      </c>
      <c r="P2213" s="72">
        <v>566.12800000000004</v>
      </c>
      <c r="Q2213" s="72">
        <v>559.24</v>
      </c>
      <c r="R2213" s="72">
        <v>540.85400000000004</v>
      </c>
      <c r="S2213" s="72">
        <v>518.38400000000001</v>
      </c>
      <c r="T2213" s="72">
        <v>492.80099999999999</v>
      </c>
      <c r="U2213" s="72">
        <v>455.20800000000003</v>
      </c>
      <c r="V2213" s="72">
        <v>394.59399999999999</v>
      </c>
      <c r="W2213" s="72">
        <v>282.97300000000001</v>
      </c>
      <c r="X2213" s="72">
        <v>165.012</v>
      </c>
      <c r="Y2213" s="72">
        <v>70.89</v>
      </c>
      <c r="Z2213" s="72">
        <v>17.817</v>
      </c>
      <c r="AA2213" s="72">
        <v>2.2149999999999999</v>
      </c>
      <c r="AB2213" s="4">
        <v>6.3470000000000004</v>
      </c>
      <c r="AD2213" s="1">
        <f t="shared" si="34"/>
        <v>545.25400000000002</v>
      </c>
    </row>
    <row r="2214" spans="1:30" x14ac:dyDescent="0.3">
      <c r="A2214" s="65">
        <v>2213</v>
      </c>
      <c r="B2214" s="66" t="s">
        <v>323</v>
      </c>
      <c r="C2214" s="69" t="s">
        <v>167</v>
      </c>
      <c r="D2214" s="71"/>
      <c r="E2214" s="71">
        <v>400</v>
      </c>
      <c r="F2214" s="71">
        <v>2095</v>
      </c>
      <c r="G2214" s="72">
        <v>463.57799999999997</v>
      </c>
      <c r="H2214" s="72">
        <v>474.37299999999999</v>
      </c>
      <c r="I2214" s="72">
        <v>487.65600000000001</v>
      </c>
      <c r="J2214" s="72">
        <v>501.80700000000002</v>
      </c>
      <c r="K2214" s="72">
        <v>513.34699999999998</v>
      </c>
      <c r="L2214" s="72">
        <v>521.06899999999996</v>
      </c>
      <c r="M2214" s="72">
        <v>527.01199999999994</v>
      </c>
      <c r="N2214" s="72">
        <v>535.40599999999995</v>
      </c>
      <c r="O2214" s="72">
        <v>546.28700000000003</v>
      </c>
      <c r="P2214" s="72">
        <v>558.55799999999999</v>
      </c>
      <c r="Q2214" s="72">
        <v>562.19899999999996</v>
      </c>
      <c r="R2214" s="72">
        <v>552.72500000000002</v>
      </c>
      <c r="S2214" s="72">
        <v>530.41200000000003</v>
      </c>
      <c r="T2214" s="72">
        <v>501.64400000000001</v>
      </c>
      <c r="U2214" s="72">
        <v>465.01100000000002</v>
      </c>
      <c r="V2214" s="72">
        <v>410.06599999999997</v>
      </c>
      <c r="W2214" s="72">
        <v>325.03199999999998</v>
      </c>
      <c r="X2214" s="72">
        <v>196.41</v>
      </c>
      <c r="Y2214" s="72">
        <v>85.242000000000004</v>
      </c>
      <c r="Z2214" s="72">
        <v>23.155999999999999</v>
      </c>
      <c r="AA2214" s="72">
        <v>3.0779999999999998</v>
      </c>
      <c r="AB2214" s="4" t="s">
        <v>291</v>
      </c>
      <c r="AD2214" s="1">
        <f t="shared" si="34"/>
        <v>632.91799999999989</v>
      </c>
    </row>
    <row r="2215" spans="1:30" x14ac:dyDescent="0.3">
      <c r="A2215" s="65">
        <v>2214</v>
      </c>
      <c r="B2215" s="66" t="s">
        <v>323</v>
      </c>
      <c r="C2215" s="69" t="s">
        <v>167</v>
      </c>
      <c r="D2215" s="71"/>
      <c r="E2215" s="71">
        <v>400</v>
      </c>
      <c r="F2215" s="71">
        <v>2100</v>
      </c>
      <c r="G2215" s="72">
        <v>454.34399999999999</v>
      </c>
      <c r="H2215" s="72">
        <v>463.18400000000003</v>
      </c>
      <c r="I2215" s="72">
        <v>474.10700000000003</v>
      </c>
      <c r="J2215" s="72">
        <v>487.11900000000003</v>
      </c>
      <c r="K2215" s="72">
        <v>500.64100000000002</v>
      </c>
      <c r="L2215" s="72">
        <v>511.88799999999998</v>
      </c>
      <c r="M2215" s="72">
        <v>519.69299999999998</v>
      </c>
      <c r="N2215" s="72">
        <v>525.69899999999996</v>
      </c>
      <c r="O2215" s="72">
        <v>533.91499999999996</v>
      </c>
      <c r="P2215" s="72">
        <v>544.12</v>
      </c>
      <c r="Q2215" s="72">
        <v>555.00199999999995</v>
      </c>
      <c r="R2215" s="72">
        <v>556.17499999999995</v>
      </c>
      <c r="S2215" s="72">
        <v>542.89400000000001</v>
      </c>
      <c r="T2215" s="72">
        <v>514.56299999999999</v>
      </c>
      <c r="U2215" s="72">
        <v>475.28</v>
      </c>
      <c r="V2215" s="72">
        <v>421.74099999999999</v>
      </c>
      <c r="W2215" s="72">
        <v>341.68299999999999</v>
      </c>
      <c r="X2215" s="72">
        <v>230.03700000000001</v>
      </c>
      <c r="Y2215" s="72">
        <v>104.693</v>
      </c>
      <c r="Z2215" s="72">
        <v>29.167000000000002</v>
      </c>
      <c r="AA2215" s="72">
        <v>4.2530000000000001</v>
      </c>
      <c r="AB2215" s="4" t="s">
        <v>291</v>
      </c>
      <c r="AD2215" s="1">
        <f t="shared" si="34"/>
        <v>709.83300000000008</v>
      </c>
    </row>
    <row r="2216" spans="1:30" x14ac:dyDescent="0.3">
      <c r="A2216" s="65">
        <v>2215</v>
      </c>
      <c r="B2216" s="66" t="s">
        <v>323</v>
      </c>
      <c r="C2216" s="69" t="s">
        <v>168</v>
      </c>
      <c r="D2216" s="71"/>
      <c r="E2216" s="71">
        <v>414</v>
      </c>
      <c r="F2216" s="71">
        <v>2015</v>
      </c>
      <c r="G2216" s="72">
        <v>159.03100000000001</v>
      </c>
      <c r="H2216" s="72">
        <v>144.876</v>
      </c>
      <c r="I2216" s="72">
        <v>122.01600000000001</v>
      </c>
      <c r="J2216" s="72">
        <v>114.134</v>
      </c>
      <c r="K2216" s="72">
        <v>118.16500000000001</v>
      </c>
      <c r="L2216" s="72">
        <v>186.47300000000001</v>
      </c>
      <c r="M2216" s="72">
        <v>292.23200000000003</v>
      </c>
      <c r="N2216" s="72">
        <v>314.39100000000002</v>
      </c>
      <c r="O2216" s="72">
        <v>269.7</v>
      </c>
      <c r="P2216" s="72">
        <v>210.84299999999999</v>
      </c>
      <c r="Q2216" s="72">
        <v>129.244</v>
      </c>
      <c r="R2216" s="72">
        <v>98.944999999999993</v>
      </c>
      <c r="S2216" s="72">
        <v>54.356999999999999</v>
      </c>
      <c r="T2216" s="72">
        <v>21.126000000000001</v>
      </c>
      <c r="U2216" s="72">
        <v>13.589</v>
      </c>
      <c r="V2216" s="72">
        <v>8.2690000000000001</v>
      </c>
      <c r="W2216" s="72">
        <v>3.0920000000000001</v>
      </c>
      <c r="X2216" s="72">
        <v>0.38200000000000001</v>
      </c>
      <c r="Y2216" s="72">
        <v>0.107</v>
      </c>
      <c r="Z2216" s="72">
        <v>8.0000000000000002E-3</v>
      </c>
      <c r="AA2216" s="72">
        <v>0</v>
      </c>
      <c r="AB2216" s="4" t="s">
        <v>291</v>
      </c>
      <c r="AD2216" s="1">
        <f t="shared" si="34"/>
        <v>3.5890000000000004</v>
      </c>
    </row>
    <row r="2217" spans="1:30" x14ac:dyDescent="0.3">
      <c r="A2217" s="65">
        <v>2216</v>
      </c>
      <c r="B2217" s="66" t="s">
        <v>323</v>
      </c>
      <c r="C2217" s="69" t="s">
        <v>168</v>
      </c>
      <c r="D2217" s="71"/>
      <c r="E2217" s="71">
        <v>414</v>
      </c>
      <c r="F2217" s="71">
        <v>2020</v>
      </c>
      <c r="G2217" s="72">
        <v>165.499</v>
      </c>
      <c r="H2217" s="72">
        <v>159.71799999999999</v>
      </c>
      <c r="I2217" s="72">
        <v>145.44200000000001</v>
      </c>
      <c r="J2217" s="72">
        <v>124.473</v>
      </c>
      <c r="K2217" s="72">
        <v>166.155</v>
      </c>
      <c r="L2217" s="72">
        <v>222.505</v>
      </c>
      <c r="M2217" s="72">
        <v>261.54300000000001</v>
      </c>
      <c r="N2217" s="72">
        <v>274.31700000000001</v>
      </c>
      <c r="O2217" s="72">
        <v>252.637</v>
      </c>
      <c r="P2217" s="72">
        <v>232.24</v>
      </c>
      <c r="Q2217" s="72">
        <v>185.03200000000001</v>
      </c>
      <c r="R2217" s="72">
        <v>111.095</v>
      </c>
      <c r="S2217" s="72">
        <v>87.194000000000003</v>
      </c>
      <c r="T2217" s="72">
        <v>47.472999999999999</v>
      </c>
      <c r="U2217" s="72">
        <v>17.803000000000001</v>
      </c>
      <c r="V2217" s="72">
        <v>9.6940000000000008</v>
      </c>
      <c r="W2217" s="72">
        <v>4.5170000000000003</v>
      </c>
      <c r="X2217" s="72">
        <v>1.107</v>
      </c>
      <c r="Y2217" s="72">
        <v>7.3999999999999996E-2</v>
      </c>
      <c r="Z2217" s="72">
        <v>8.9999999999999993E-3</v>
      </c>
      <c r="AA2217" s="72">
        <v>0</v>
      </c>
      <c r="AB2217" s="4" t="s">
        <v>291</v>
      </c>
      <c r="AD2217" s="1">
        <f t="shared" si="34"/>
        <v>5.7070000000000007</v>
      </c>
    </row>
    <row r="2218" spans="1:30" x14ac:dyDescent="0.3">
      <c r="A2218" s="65">
        <v>2217</v>
      </c>
      <c r="B2218" s="66" t="s">
        <v>323</v>
      </c>
      <c r="C2218" s="69" t="s">
        <v>168</v>
      </c>
      <c r="D2218" s="71"/>
      <c r="E2218" s="71">
        <v>414</v>
      </c>
      <c r="F2218" s="71">
        <v>2025</v>
      </c>
      <c r="G2218" s="72">
        <v>154.96700000000001</v>
      </c>
      <c r="H2218" s="72">
        <v>166.209</v>
      </c>
      <c r="I2218" s="72">
        <v>160.28200000000001</v>
      </c>
      <c r="J2218" s="72">
        <v>147.86799999999999</v>
      </c>
      <c r="K2218" s="72">
        <v>173.98500000000001</v>
      </c>
      <c r="L2218" s="72">
        <v>256.35599999999999</v>
      </c>
      <c r="M2218" s="72">
        <v>272.52300000000002</v>
      </c>
      <c r="N2218" s="72">
        <v>242.876</v>
      </c>
      <c r="O2218" s="72">
        <v>230.29599999999999</v>
      </c>
      <c r="P2218" s="72">
        <v>217.886</v>
      </c>
      <c r="Q2218" s="72">
        <v>201.26</v>
      </c>
      <c r="R2218" s="72">
        <v>163.15600000000001</v>
      </c>
      <c r="S2218" s="72">
        <v>98.992999999999995</v>
      </c>
      <c r="T2218" s="72">
        <v>77.721000000000004</v>
      </c>
      <c r="U2218" s="72">
        <v>40.115000000000002</v>
      </c>
      <c r="V2218" s="72">
        <v>12.914999999999999</v>
      </c>
      <c r="W2218" s="72">
        <v>5.4459999999999997</v>
      </c>
      <c r="X2218" s="72">
        <v>1.6859999999999999</v>
      </c>
      <c r="Y2218" s="72">
        <v>0.22900000000000001</v>
      </c>
      <c r="Z2218" s="72">
        <v>7.0000000000000001E-3</v>
      </c>
      <c r="AA2218" s="72">
        <v>1E-3</v>
      </c>
      <c r="AB2218" s="4" t="s">
        <v>291</v>
      </c>
      <c r="AD2218" s="1">
        <f t="shared" si="34"/>
        <v>7.3689999999999998</v>
      </c>
    </row>
    <row r="2219" spans="1:30" x14ac:dyDescent="0.3">
      <c r="A2219" s="65">
        <v>2218</v>
      </c>
      <c r="B2219" s="66" t="s">
        <v>323</v>
      </c>
      <c r="C2219" s="69" t="s">
        <v>168</v>
      </c>
      <c r="D2219" s="71"/>
      <c r="E2219" s="71">
        <v>414</v>
      </c>
      <c r="F2219" s="71">
        <v>2030</v>
      </c>
      <c r="G2219" s="72">
        <v>151.465</v>
      </c>
      <c r="H2219" s="72">
        <v>155.72300000000001</v>
      </c>
      <c r="I2219" s="72">
        <v>166.78200000000001</v>
      </c>
      <c r="J2219" s="72">
        <v>161.70500000000001</v>
      </c>
      <c r="K2219" s="72">
        <v>185.33199999999999</v>
      </c>
      <c r="L2219" s="72">
        <v>244.74</v>
      </c>
      <c r="M2219" s="72">
        <v>295.82900000000001</v>
      </c>
      <c r="N2219" s="72">
        <v>264.36599999999999</v>
      </c>
      <c r="O2219" s="72">
        <v>214.02799999999999</v>
      </c>
      <c r="P2219" s="72">
        <v>203.321</v>
      </c>
      <c r="Q2219" s="72">
        <v>194.69800000000001</v>
      </c>
      <c r="R2219" s="72">
        <v>181.60900000000001</v>
      </c>
      <c r="S2219" s="72">
        <v>149.08699999999999</v>
      </c>
      <c r="T2219" s="72">
        <v>88.900999999999996</v>
      </c>
      <c r="U2219" s="72">
        <v>66.125</v>
      </c>
      <c r="V2219" s="72">
        <v>29.574000000000002</v>
      </c>
      <c r="W2219" s="72">
        <v>7.4539999999999997</v>
      </c>
      <c r="X2219" s="72">
        <v>2.117</v>
      </c>
      <c r="Y2219" s="72">
        <v>0.36799999999999999</v>
      </c>
      <c r="Z2219" s="72">
        <v>2.4E-2</v>
      </c>
      <c r="AA2219" s="72">
        <v>0</v>
      </c>
      <c r="AB2219" s="4" t="s">
        <v>291</v>
      </c>
      <c r="AD2219" s="1">
        <f t="shared" si="34"/>
        <v>9.9629999999999992</v>
      </c>
    </row>
    <row r="2220" spans="1:30" x14ac:dyDescent="0.3">
      <c r="A2220" s="65">
        <v>2219</v>
      </c>
      <c r="B2220" s="66" t="s">
        <v>323</v>
      </c>
      <c r="C2220" s="69" t="s">
        <v>168</v>
      </c>
      <c r="D2220" s="71"/>
      <c r="E2220" s="71">
        <v>414</v>
      </c>
      <c r="F2220" s="71">
        <v>2035</v>
      </c>
      <c r="G2220" s="72">
        <v>154.404</v>
      </c>
      <c r="H2220" s="72">
        <v>151.75</v>
      </c>
      <c r="I2220" s="72">
        <v>156.072</v>
      </c>
      <c r="J2220" s="72">
        <v>168.21799999999999</v>
      </c>
      <c r="K2220" s="72">
        <v>192.66499999999999</v>
      </c>
      <c r="L2220" s="72">
        <v>244.62</v>
      </c>
      <c r="M2220" s="72">
        <v>283.83600000000001</v>
      </c>
      <c r="N2220" s="72">
        <v>292.13600000000002</v>
      </c>
      <c r="O2220" s="72">
        <v>237.982</v>
      </c>
      <c r="P2220" s="72">
        <v>188.28</v>
      </c>
      <c r="Q2220" s="72">
        <v>179.03200000000001</v>
      </c>
      <c r="R2220" s="72">
        <v>176.92500000000001</v>
      </c>
      <c r="S2220" s="72">
        <v>168.565</v>
      </c>
      <c r="T2220" s="72">
        <v>135.53</v>
      </c>
      <c r="U2220" s="72">
        <v>76.289000000000001</v>
      </c>
      <c r="V2220" s="72">
        <v>49.548999999999999</v>
      </c>
      <c r="W2220" s="72">
        <v>17.538</v>
      </c>
      <c r="X2220" s="72">
        <v>3.016</v>
      </c>
      <c r="Y2220" s="72">
        <v>0.48799999999999999</v>
      </c>
      <c r="Z2220" s="72">
        <v>0.04</v>
      </c>
      <c r="AA2220" s="72">
        <v>1E-3</v>
      </c>
      <c r="AB2220" s="4" t="s">
        <v>291</v>
      </c>
      <c r="AD2220" s="1">
        <f t="shared" si="34"/>
        <v>21.083000000000002</v>
      </c>
    </row>
    <row r="2221" spans="1:30" x14ac:dyDescent="0.3">
      <c r="A2221" s="65">
        <v>2220</v>
      </c>
      <c r="B2221" s="66" t="s">
        <v>323</v>
      </c>
      <c r="C2221" s="69" t="s">
        <v>168</v>
      </c>
      <c r="D2221" s="71"/>
      <c r="E2221" s="71">
        <v>414</v>
      </c>
      <c r="F2221" s="71">
        <v>2040</v>
      </c>
      <c r="G2221" s="72">
        <v>159.47</v>
      </c>
      <c r="H2221" s="72">
        <v>154.70400000000001</v>
      </c>
      <c r="I2221" s="72">
        <v>152.113</v>
      </c>
      <c r="J2221" s="72">
        <v>157.554</v>
      </c>
      <c r="K2221" s="72">
        <v>199.202</v>
      </c>
      <c r="L2221" s="72">
        <v>251.98599999999999</v>
      </c>
      <c r="M2221" s="72">
        <v>283.78100000000001</v>
      </c>
      <c r="N2221" s="72">
        <v>280.26600000000002</v>
      </c>
      <c r="O2221" s="72">
        <v>265.69900000000001</v>
      </c>
      <c r="P2221" s="72">
        <v>212.14400000000001</v>
      </c>
      <c r="Q2221" s="72">
        <v>164.358</v>
      </c>
      <c r="R2221" s="72">
        <v>161.828</v>
      </c>
      <c r="S2221" s="72">
        <v>164.422</v>
      </c>
      <c r="T2221" s="72">
        <v>154.21299999999999</v>
      </c>
      <c r="U2221" s="72">
        <v>117.255</v>
      </c>
      <c r="V2221" s="72">
        <v>58.107999999999997</v>
      </c>
      <c r="W2221" s="72">
        <v>30.196999999999999</v>
      </c>
      <c r="X2221" s="72">
        <v>7.3949999999999996</v>
      </c>
      <c r="Y2221" s="72">
        <v>0.73599999999999999</v>
      </c>
      <c r="Z2221" s="72">
        <v>5.8999999999999997E-2</v>
      </c>
      <c r="AA2221" s="72">
        <v>3.0000000000000001E-3</v>
      </c>
      <c r="AB2221" s="4" t="s">
        <v>291</v>
      </c>
      <c r="AD2221" s="1">
        <f t="shared" si="34"/>
        <v>38.389999999999993</v>
      </c>
    </row>
    <row r="2222" spans="1:30" x14ac:dyDescent="0.3">
      <c r="A2222" s="65">
        <v>2221</v>
      </c>
      <c r="B2222" s="66" t="s">
        <v>323</v>
      </c>
      <c r="C2222" s="69" t="s">
        <v>168</v>
      </c>
      <c r="D2222" s="71"/>
      <c r="E2222" s="71">
        <v>414</v>
      </c>
      <c r="F2222" s="71">
        <v>2045</v>
      </c>
      <c r="G2222" s="72">
        <v>164.71700000000001</v>
      </c>
      <c r="H2222" s="72">
        <v>159.785</v>
      </c>
      <c r="I2222" s="72">
        <v>155.077</v>
      </c>
      <c r="J2222" s="72">
        <v>153.625</v>
      </c>
      <c r="K2222" s="72">
        <v>188.613</v>
      </c>
      <c r="L2222" s="72">
        <v>258.55700000000002</v>
      </c>
      <c r="M2222" s="72">
        <v>292.68700000000001</v>
      </c>
      <c r="N2222" s="72">
        <v>281.786</v>
      </c>
      <c r="O2222" s="72">
        <v>253.98599999999999</v>
      </c>
      <c r="P2222" s="72">
        <v>237.27199999999999</v>
      </c>
      <c r="Q2222" s="72">
        <v>185.59899999999999</v>
      </c>
      <c r="R2222" s="72">
        <v>146.17099999999999</v>
      </c>
      <c r="S2222" s="72">
        <v>148.77799999999999</v>
      </c>
      <c r="T2222" s="72">
        <v>151.07</v>
      </c>
      <c r="U2222" s="72">
        <v>134.608</v>
      </c>
      <c r="V2222" s="72">
        <v>90.786000000000001</v>
      </c>
      <c r="W2222" s="72">
        <v>36.398000000000003</v>
      </c>
      <c r="X2222" s="72">
        <v>13.269</v>
      </c>
      <c r="Y2222" s="72">
        <v>1.9059999999999999</v>
      </c>
      <c r="Z2222" s="72">
        <v>9.2999999999999999E-2</v>
      </c>
      <c r="AA2222" s="72">
        <v>4.0000000000000001E-3</v>
      </c>
      <c r="AB2222" s="4">
        <v>8.0000000000000002E-3</v>
      </c>
      <c r="AD2222" s="1">
        <f t="shared" si="34"/>
        <v>51.678000000000004</v>
      </c>
    </row>
    <row r="2223" spans="1:30" x14ac:dyDescent="0.3">
      <c r="A2223" s="65">
        <v>2222</v>
      </c>
      <c r="B2223" s="66" t="s">
        <v>323</v>
      </c>
      <c r="C2223" s="69" t="s">
        <v>168</v>
      </c>
      <c r="D2223" s="71"/>
      <c r="E2223" s="71">
        <v>414</v>
      </c>
      <c r="F2223" s="71">
        <v>2050</v>
      </c>
      <c r="G2223" s="72">
        <v>166.65799999999999</v>
      </c>
      <c r="H2223" s="72">
        <v>165.04599999999999</v>
      </c>
      <c r="I2223" s="72">
        <v>160.167</v>
      </c>
      <c r="J2223" s="72">
        <v>156.608</v>
      </c>
      <c r="K2223" s="72">
        <v>184.733</v>
      </c>
      <c r="L2223" s="72">
        <v>248.04900000000001</v>
      </c>
      <c r="M2223" s="72">
        <v>295.30799999999999</v>
      </c>
      <c r="N2223" s="72">
        <v>286.75400000000002</v>
      </c>
      <c r="O2223" s="72">
        <v>255.59299999999999</v>
      </c>
      <c r="P2223" s="72">
        <v>225.774</v>
      </c>
      <c r="Q2223" s="72">
        <v>210.58799999999999</v>
      </c>
      <c r="R2223" s="72">
        <v>167.18799999999999</v>
      </c>
      <c r="S2223" s="72">
        <v>133.96899999999999</v>
      </c>
      <c r="T2223" s="72">
        <v>137.11199999999999</v>
      </c>
      <c r="U2223" s="72">
        <v>133.03299999999999</v>
      </c>
      <c r="V2223" s="72">
        <v>105.879</v>
      </c>
      <c r="W2223" s="72">
        <v>58.4</v>
      </c>
      <c r="X2223" s="72">
        <v>16.658000000000001</v>
      </c>
      <c r="Y2223" s="72">
        <v>3.617</v>
      </c>
      <c r="Z2223" s="72">
        <v>0.25800000000000001</v>
      </c>
      <c r="AA2223" s="72">
        <v>6.0000000000000001E-3</v>
      </c>
      <c r="AB2223" s="4">
        <v>6.0000000000000001E-3</v>
      </c>
      <c r="AD2223" s="1">
        <f t="shared" si="34"/>
        <v>78.944999999999993</v>
      </c>
    </row>
    <row r="2224" spans="1:30" x14ac:dyDescent="0.3">
      <c r="A2224" s="65">
        <v>2223</v>
      </c>
      <c r="B2224" s="66" t="s">
        <v>323</v>
      </c>
      <c r="C2224" s="69" t="s">
        <v>168</v>
      </c>
      <c r="D2224" s="71"/>
      <c r="E2224" s="71">
        <v>414</v>
      </c>
      <c r="F2224" s="71">
        <v>2055</v>
      </c>
      <c r="G2224" s="72">
        <v>164.756</v>
      </c>
      <c r="H2224" s="72">
        <v>166.976</v>
      </c>
      <c r="I2224" s="72">
        <v>165.41</v>
      </c>
      <c r="J2224" s="72">
        <v>161.626</v>
      </c>
      <c r="K2224" s="72">
        <v>186.17</v>
      </c>
      <c r="L2224" s="72">
        <v>241.23099999999999</v>
      </c>
      <c r="M2224" s="72">
        <v>283.01299999999998</v>
      </c>
      <c r="N2224" s="72">
        <v>289.69099999999997</v>
      </c>
      <c r="O2224" s="72">
        <v>261.88</v>
      </c>
      <c r="P2224" s="72">
        <v>228.81299999999999</v>
      </c>
      <c r="Q2224" s="72">
        <v>200.59299999999999</v>
      </c>
      <c r="R2224" s="72">
        <v>192.68100000000001</v>
      </c>
      <c r="S2224" s="72">
        <v>154.99299999999999</v>
      </c>
      <c r="T2224" s="72">
        <v>123.91</v>
      </c>
      <c r="U2224" s="72">
        <v>121.80200000000001</v>
      </c>
      <c r="V2224" s="72">
        <v>106.289</v>
      </c>
      <c r="W2224" s="72">
        <v>69.941000000000003</v>
      </c>
      <c r="X2224" s="72">
        <v>27.847000000000001</v>
      </c>
      <c r="Y2224" s="72">
        <v>4.8079999999999998</v>
      </c>
      <c r="Z2224" s="72">
        <v>0.52700000000000002</v>
      </c>
      <c r="AA2224" s="72">
        <v>1.7999999999999999E-2</v>
      </c>
      <c r="AB2224" s="4">
        <v>6.0000000000000001E-3</v>
      </c>
      <c r="AD2224" s="1">
        <f t="shared" si="34"/>
        <v>103.14700000000001</v>
      </c>
    </row>
    <row r="2225" spans="1:30" x14ac:dyDescent="0.3">
      <c r="A2225" s="65">
        <v>2224</v>
      </c>
      <c r="B2225" s="66" t="s">
        <v>323</v>
      </c>
      <c r="C2225" s="69" t="s">
        <v>168</v>
      </c>
      <c r="D2225" s="71"/>
      <c r="E2225" s="71">
        <v>414</v>
      </c>
      <c r="F2225" s="71">
        <v>2060</v>
      </c>
      <c r="G2225" s="72">
        <v>162.09800000000001</v>
      </c>
      <c r="H2225" s="72">
        <v>165.066</v>
      </c>
      <c r="I2225" s="72">
        <v>167.32499999999999</v>
      </c>
      <c r="J2225" s="72">
        <v>166.79400000000001</v>
      </c>
      <c r="K2225" s="72">
        <v>189.64</v>
      </c>
      <c r="L2225" s="72">
        <v>239.71100000000001</v>
      </c>
      <c r="M2225" s="72">
        <v>274.39299999999997</v>
      </c>
      <c r="N2225" s="72">
        <v>277.75</v>
      </c>
      <c r="O2225" s="72">
        <v>266.13900000000001</v>
      </c>
      <c r="P2225" s="72">
        <v>236.505</v>
      </c>
      <c r="Q2225" s="72">
        <v>204.96600000000001</v>
      </c>
      <c r="R2225" s="72">
        <v>183.84800000000001</v>
      </c>
      <c r="S2225" s="72">
        <v>180.45099999999999</v>
      </c>
      <c r="T2225" s="72">
        <v>144.41300000000001</v>
      </c>
      <c r="U2225" s="72">
        <v>111.038</v>
      </c>
      <c r="V2225" s="72">
        <v>98.837999999999994</v>
      </c>
      <c r="W2225" s="72">
        <v>72.094999999999999</v>
      </c>
      <c r="X2225" s="72">
        <v>34.761000000000003</v>
      </c>
      <c r="Y2225" s="72">
        <v>8.5269999999999992</v>
      </c>
      <c r="Z2225" s="72">
        <v>0.754</v>
      </c>
      <c r="AA2225" s="72">
        <v>3.9E-2</v>
      </c>
      <c r="AB2225" s="4">
        <v>7.0000000000000001E-3</v>
      </c>
      <c r="AD2225" s="1">
        <f t="shared" si="34"/>
        <v>116.18300000000001</v>
      </c>
    </row>
    <row r="2226" spans="1:30" x14ac:dyDescent="0.3">
      <c r="A2226" s="65">
        <v>2225</v>
      </c>
      <c r="B2226" s="66" t="s">
        <v>323</v>
      </c>
      <c r="C2226" s="69" t="s">
        <v>168</v>
      </c>
      <c r="D2226" s="71"/>
      <c r="E2226" s="71">
        <v>414</v>
      </c>
      <c r="F2226" s="71">
        <v>2065</v>
      </c>
      <c r="G2226" s="72">
        <v>161.749</v>
      </c>
      <c r="H2226" s="72">
        <v>162.40100000000001</v>
      </c>
      <c r="I2226" s="72">
        <v>165.399</v>
      </c>
      <c r="J2226" s="72">
        <v>168.64</v>
      </c>
      <c r="K2226" s="72">
        <v>193.256</v>
      </c>
      <c r="L2226" s="72">
        <v>240.21700000000001</v>
      </c>
      <c r="M2226" s="72">
        <v>271.05599999999998</v>
      </c>
      <c r="N2226" s="72">
        <v>269.46699999999998</v>
      </c>
      <c r="O2226" s="72">
        <v>255.57599999999999</v>
      </c>
      <c r="P2226" s="72">
        <v>242.18199999999999</v>
      </c>
      <c r="Q2226" s="72">
        <v>213.94499999999999</v>
      </c>
      <c r="R2226" s="72">
        <v>189.12299999999999</v>
      </c>
      <c r="S2226" s="72">
        <v>172.60599999999999</v>
      </c>
      <c r="T2226" s="72">
        <v>169.267</v>
      </c>
      <c r="U2226" s="72">
        <v>130.43100000000001</v>
      </c>
      <c r="V2226" s="72">
        <v>91.447000000000003</v>
      </c>
      <c r="W2226" s="72">
        <v>68.77</v>
      </c>
      <c r="X2226" s="72">
        <v>37.308</v>
      </c>
      <c r="Y2226" s="72">
        <v>11.282</v>
      </c>
      <c r="Z2226" s="72">
        <v>1.4390000000000001</v>
      </c>
      <c r="AA2226" s="72">
        <v>6.0999999999999999E-2</v>
      </c>
      <c r="AB2226" s="4">
        <v>8.0000000000000002E-3</v>
      </c>
      <c r="AD2226" s="1">
        <f t="shared" si="34"/>
        <v>118.86800000000001</v>
      </c>
    </row>
    <row r="2227" spans="1:30" x14ac:dyDescent="0.3">
      <c r="A2227" s="65">
        <v>2226</v>
      </c>
      <c r="B2227" s="66" t="s">
        <v>323</v>
      </c>
      <c r="C2227" s="69" t="s">
        <v>168</v>
      </c>
      <c r="D2227" s="71"/>
      <c r="E2227" s="71">
        <v>414</v>
      </c>
      <c r="F2227" s="71">
        <v>2070</v>
      </c>
      <c r="G2227" s="72">
        <v>163.512</v>
      </c>
      <c r="H2227" s="72">
        <v>162.041</v>
      </c>
      <c r="I2227" s="72">
        <v>162.72</v>
      </c>
      <c r="J2227" s="72">
        <v>166.648</v>
      </c>
      <c r="K2227" s="72">
        <v>193.553</v>
      </c>
      <c r="L2227" s="72">
        <v>240.86799999999999</v>
      </c>
      <c r="M2227" s="72">
        <v>269.74</v>
      </c>
      <c r="N2227" s="72">
        <v>266.44799999999998</v>
      </c>
      <c r="O2227" s="72">
        <v>248.649</v>
      </c>
      <c r="P2227" s="72">
        <v>233.114</v>
      </c>
      <c r="Q2227" s="72">
        <v>220.94499999999999</v>
      </c>
      <c r="R2227" s="72">
        <v>198.95400000000001</v>
      </c>
      <c r="S2227" s="72">
        <v>178.49</v>
      </c>
      <c r="T2227" s="72">
        <v>162.63</v>
      </c>
      <c r="U2227" s="72">
        <v>154.09700000000001</v>
      </c>
      <c r="V2227" s="72">
        <v>109.024</v>
      </c>
      <c r="W2227" s="72">
        <v>65.281999999999996</v>
      </c>
      <c r="X2227" s="72">
        <v>37.078000000000003</v>
      </c>
      <c r="Y2227" s="72">
        <v>12.855</v>
      </c>
      <c r="Z2227" s="72">
        <v>2.0579999999999998</v>
      </c>
      <c r="AA2227" s="72">
        <v>0.122</v>
      </c>
      <c r="AB2227" s="4">
        <v>1.2999999999999999E-2</v>
      </c>
      <c r="AD2227" s="1">
        <f t="shared" si="34"/>
        <v>117.408</v>
      </c>
    </row>
    <row r="2228" spans="1:30" x14ac:dyDescent="0.3">
      <c r="A2228" s="65">
        <v>2227</v>
      </c>
      <c r="B2228" s="66" t="s">
        <v>323</v>
      </c>
      <c r="C2228" s="69" t="s">
        <v>168</v>
      </c>
      <c r="D2228" s="71"/>
      <c r="E2228" s="71">
        <v>414</v>
      </c>
      <c r="F2228" s="71">
        <v>2075</v>
      </c>
      <c r="G2228" s="72">
        <v>165.578</v>
      </c>
      <c r="H2228" s="72">
        <v>163.78800000000001</v>
      </c>
      <c r="I2228" s="72">
        <v>162.34399999999999</v>
      </c>
      <c r="J2228" s="72">
        <v>163.898</v>
      </c>
      <c r="K2228" s="72">
        <v>190.02</v>
      </c>
      <c r="L2228" s="72">
        <v>238.20599999999999</v>
      </c>
      <c r="M2228" s="72">
        <v>268.55700000000002</v>
      </c>
      <c r="N2228" s="72">
        <v>265.43900000000002</v>
      </c>
      <c r="O2228" s="72">
        <v>246.959</v>
      </c>
      <c r="P2228" s="72">
        <v>227.64500000000001</v>
      </c>
      <c r="Q2228" s="72">
        <v>213.309</v>
      </c>
      <c r="R2228" s="72">
        <v>206.833</v>
      </c>
      <c r="S2228" s="72">
        <v>188.822</v>
      </c>
      <c r="T2228" s="72">
        <v>169.02099999999999</v>
      </c>
      <c r="U2228" s="72">
        <v>149.22</v>
      </c>
      <c r="V2228" s="72">
        <v>130.679</v>
      </c>
      <c r="W2228" s="72">
        <v>79.835999999999999</v>
      </c>
      <c r="X2228" s="72">
        <v>36.701000000000001</v>
      </c>
      <c r="Y2228" s="72">
        <v>13.605</v>
      </c>
      <c r="Z2228" s="72">
        <v>2.5510000000000002</v>
      </c>
      <c r="AA2228" s="72">
        <v>0.193</v>
      </c>
      <c r="AB2228" s="4" t="s">
        <v>291</v>
      </c>
      <c r="AD2228" s="1">
        <f t="shared" si="34"/>
        <v>132.886</v>
      </c>
    </row>
    <row r="2229" spans="1:30" x14ac:dyDescent="0.3">
      <c r="A2229" s="65">
        <v>2228</v>
      </c>
      <c r="B2229" s="66" t="s">
        <v>323</v>
      </c>
      <c r="C2229" s="69" t="s">
        <v>168</v>
      </c>
      <c r="D2229" s="71"/>
      <c r="E2229" s="71">
        <v>414</v>
      </c>
      <c r="F2229" s="71">
        <v>2080</v>
      </c>
      <c r="G2229" s="72">
        <v>166.20599999999999</v>
      </c>
      <c r="H2229" s="72">
        <v>165.839</v>
      </c>
      <c r="I2229" s="72">
        <v>164.072</v>
      </c>
      <c r="J2229" s="72">
        <v>163.44800000000001</v>
      </c>
      <c r="K2229" s="72">
        <v>185.72499999999999</v>
      </c>
      <c r="L2229" s="72">
        <v>231.71199999999999</v>
      </c>
      <c r="M2229" s="72">
        <v>264.07</v>
      </c>
      <c r="N2229" s="72">
        <v>264.56299999999999</v>
      </c>
      <c r="O2229" s="72">
        <v>247.262</v>
      </c>
      <c r="P2229" s="72">
        <v>227.38200000000001</v>
      </c>
      <c r="Q2229" s="72">
        <v>209.22499999999999</v>
      </c>
      <c r="R2229" s="72">
        <v>200.26599999999999</v>
      </c>
      <c r="S2229" s="72">
        <v>197.268</v>
      </c>
      <c r="T2229" s="72">
        <v>179.696</v>
      </c>
      <c r="U2229" s="72">
        <v>156.227</v>
      </c>
      <c r="V2229" s="72">
        <v>128.28899999999999</v>
      </c>
      <c r="W2229" s="72">
        <v>98.048000000000002</v>
      </c>
      <c r="X2229" s="72">
        <v>46.731999999999999</v>
      </c>
      <c r="Y2229" s="72">
        <v>14.317</v>
      </c>
      <c r="Z2229" s="72">
        <v>2.9359999999999999</v>
      </c>
      <c r="AA2229" s="72">
        <v>0.26300000000000001</v>
      </c>
      <c r="AB2229" s="4" t="s">
        <v>291</v>
      </c>
      <c r="AD2229" s="1">
        <f t="shared" si="34"/>
        <v>162.29600000000002</v>
      </c>
    </row>
    <row r="2230" spans="1:30" x14ac:dyDescent="0.3">
      <c r="A2230" s="65">
        <v>2229</v>
      </c>
      <c r="B2230" s="66" t="s">
        <v>323</v>
      </c>
      <c r="C2230" s="69" t="s">
        <v>168</v>
      </c>
      <c r="D2230" s="71"/>
      <c r="E2230" s="71">
        <v>414</v>
      </c>
      <c r="F2230" s="71">
        <v>2085</v>
      </c>
      <c r="G2230" s="72">
        <v>165.09200000000001</v>
      </c>
      <c r="H2230" s="72">
        <v>166.44900000000001</v>
      </c>
      <c r="I2230" s="72">
        <v>166.10300000000001</v>
      </c>
      <c r="J2230" s="72">
        <v>165.09899999999999</v>
      </c>
      <c r="K2230" s="72">
        <v>183.721</v>
      </c>
      <c r="L2230" s="72">
        <v>224.45099999999999</v>
      </c>
      <c r="M2230" s="72">
        <v>255.744</v>
      </c>
      <c r="N2230" s="72">
        <v>260.37599999999998</v>
      </c>
      <c r="O2230" s="72">
        <v>247.697</v>
      </c>
      <c r="P2230" s="72">
        <v>229.09200000000001</v>
      </c>
      <c r="Q2230" s="72">
        <v>210.292</v>
      </c>
      <c r="R2230" s="72">
        <v>197.17099999999999</v>
      </c>
      <c r="S2230" s="72">
        <v>191.536</v>
      </c>
      <c r="T2230" s="72">
        <v>188.547</v>
      </c>
      <c r="U2230" s="72">
        <v>167.167</v>
      </c>
      <c r="V2230" s="72">
        <v>135.946</v>
      </c>
      <c r="W2230" s="72">
        <v>98.358999999999995</v>
      </c>
      <c r="X2230" s="72">
        <v>59.524999999999999</v>
      </c>
      <c r="Y2230" s="72">
        <v>19.286000000000001</v>
      </c>
      <c r="Z2230" s="72">
        <v>3.3410000000000002</v>
      </c>
      <c r="AA2230" s="72">
        <v>0.33300000000000002</v>
      </c>
      <c r="AB2230" s="4" t="s">
        <v>291</v>
      </c>
      <c r="AD2230" s="1">
        <f t="shared" si="34"/>
        <v>180.84399999999999</v>
      </c>
    </row>
    <row r="2231" spans="1:30" x14ac:dyDescent="0.3">
      <c r="A2231" s="65">
        <v>2230</v>
      </c>
      <c r="B2231" s="66" t="s">
        <v>323</v>
      </c>
      <c r="C2231" s="69" t="s">
        <v>168</v>
      </c>
      <c r="D2231" s="71"/>
      <c r="E2231" s="71">
        <v>414</v>
      </c>
      <c r="F2231" s="71">
        <v>2090</v>
      </c>
      <c r="G2231" s="72">
        <v>163.16399999999999</v>
      </c>
      <c r="H2231" s="72">
        <v>165.31800000000001</v>
      </c>
      <c r="I2231" s="72">
        <v>166.69300000000001</v>
      </c>
      <c r="J2231" s="72">
        <v>167.053</v>
      </c>
      <c r="K2231" s="72">
        <v>183.81700000000001</v>
      </c>
      <c r="L2231" s="72">
        <v>219.47900000000001</v>
      </c>
      <c r="M2231" s="72">
        <v>246.65299999999999</v>
      </c>
      <c r="N2231" s="72">
        <v>252.35599999999999</v>
      </c>
      <c r="O2231" s="72">
        <v>244.82499999999999</v>
      </c>
      <c r="P2231" s="72">
        <v>230.93</v>
      </c>
      <c r="Q2231" s="72">
        <v>213.31299999999999</v>
      </c>
      <c r="R2231" s="72">
        <v>199.16</v>
      </c>
      <c r="S2231" s="72">
        <v>189.18899999999999</v>
      </c>
      <c r="T2231" s="72">
        <v>183.74</v>
      </c>
      <c r="U2231" s="72">
        <v>176.49700000000001</v>
      </c>
      <c r="V2231" s="72">
        <v>147.17099999999999</v>
      </c>
      <c r="W2231" s="72">
        <v>106.435</v>
      </c>
      <c r="X2231" s="72">
        <v>61.88</v>
      </c>
      <c r="Y2231" s="72">
        <v>25.972000000000001</v>
      </c>
      <c r="Z2231" s="72">
        <v>4.87</v>
      </c>
      <c r="AA2231" s="72">
        <v>0.41599999999999998</v>
      </c>
      <c r="AB2231" s="4" t="s">
        <v>291</v>
      </c>
      <c r="AD2231" s="1">
        <f t="shared" si="34"/>
        <v>199.57300000000001</v>
      </c>
    </row>
    <row r="2232" spans="1:30" x14ac:dyDescent="0.3">
      <c r="A2232" s="65">
        <v>2231</v>
      </c>
      <c r="B2232" s="66" t="s">
        <v>323</v>
      </c>
      <c r="C2232" s="69" t="s">
        <v>168</v>
      </c>
      <c r="D2232" s="71"/>
      <c r="E2232" s="71">
        <v>414</v>
      </c>
      <c r="F2232" s="71">
        <v>2095</v>
      </c>
      <c r="G2232" s="72">
        <v>161.72399999999999</v>
      </c>
      <c r="H2232" s="72">
        <v>163.37100000000001</v>
      </c>
      <c r="I2232" s="72">
        <v>165.54400000000001</v>
      </c>
      <c r="J2232" s="72">
        <v>167.566</v>
      </c>
      <c r="K2232" s="72">
        <v>184.21100000000001</v>
      </c>
      <c r="L2232" s="72">
        <v>216.59899999999999</v>
      </c>
      <c r="M2232" s="72">
        <v>239.839</v>
      </c>
      <c r="N2232" s="72">
        <v>243.56200000000001</v>
      </c>
      <c r="O2232" s="72">
        <v>238.11600000000001</v>
      </c>
      <c r="P2232" s="72">
        <v>229.464</v>
      </c>
      <c r="Q2232" s="72">
        <v>216.45</v>
      </c>
      <c r="R2232" s="72">
        <v>203.06700000000001</v>
      </c>
      <c r="S2232" s="72">
        <v>191.78800000000001</v>
      </c>
      <c r="T2232" s="72">
        <v>182.09800000000001</v>
      </c>
      <c r="U2232" s="72">
        <v>172.928</v>
      </c>
      <c r="V2232" s="72">
        <v>156.958</v>
      </c>
      <c r="W2232" s="72">
        <v>117.349</v>
      </c>
      <c r="X2232" s="72">
        <v>69.105000000000004</v>
      </c>
      <c r="Y2232" s="72">
        <v>28.387</v>
      </c>
      <c r="Z2232" s="72">
        <v>7.0490000000000004</v>
      </c>
      <c r="AA2232" s="72">
        <v>0.64900000000000002</v>
      </c>
      <c r="AB2232" s="4" t="s">
        <v>291</v>
      </c>
      <c r="AD2232" s="1">
        <f t="shared" si="34"/>
        <v>222.53900000000002</v>
      </c>
    </row>
    <row r="2233" spans="1:30" x14ac:dyDescent="0.3">
      <c r="A2233" s="65">
        <v>2232</v>
      </c>
      <c r="B2233" s="66" t="s">
        <v>323</v>
      </c>
      <c r="C2233" s="69" t="s">
        <v>168</v>
      </c>
      <c r="D2233" s="71"/>
      <c r="E2233" s="71">
        <v>414</v>
      </c>
      <c r="F2233" s="71">
        <v>2100</v>
      </c>
      <c r="G2233" s="72">
        <v>161.167</v>
      </c>
      <c r="H2233" s="72">
        <v>161.91300000000001</v>
      </c>
      <c r="I2233" s="72">
        <v>163.57400000000001</v>
      </c>
      <c r="J2233" s="72">
        <v>166.33699999999999</v>
      </c>
      <c r="K2233" s="72">
        <v>183.16499999999999</v>
      </c>
      <c r="L2233" s="72">
        <v>214.01599999999999</v>
      </c>
      <c r="M2233" s="72">
        <v>235.113</v>
      </c>
      <c r="N2233" s="72">
        <v>237.03800000000001</v>
      </c>
      <c r="O2233" s="72">
        <v>230.62899999999999</v>
      </c>
      <c r="P2233" s="72">
        <v>224.16300000000001</v>
      </c>
      <c r="Q2233" s="72">
        <v>216.292</v>
      </c>
      <c r="R2233" s="72">
        <v>207.07499999999999</v>
      </c>
      <c r="S2233" s="72">
        <v>196.25800000000001</v>
      </c>
      <c r="T2233" s="72">
        <v>185.19499999999999</v>
      </c>
      <c r="U2233" s="72">
        <v>172.21100000000001</v>
      </c>
      <c r="V2233" s="72">
        <v>155.18799999999999</v>
      </c>
      <c r="W2233" s="72">
        <v>127.244</v>
      </c>
      <c r="X2233" s="72">
        <v>78.427000000000007</v>
      </c>
      <c r="Y2233" s="72">
        <v>33.218000000000004</v>
      </c>
      <c r="Z2233" s="72">
        <v>8.25</v>
      </c>
      <c r="AA2233" s="72">
        <v>1.022</v>
      </c>
      <c r="AB2233" s="4" t="s">
        <v>291</v>
      </c>
      <c r="AD2233" s="1">
        <f t="shared" si="34"/>
        <v>248.161</v>
      </c>
    </row>
    <row r="2234" spans="1:30" x14ac:dyDescent="0.3">
      <c r="A2234" s="65">
        <v>2233</v>
      </c>
      <c r="B2234" s="66" t="s">
        <v>323</v>
      </c>
      <c r="C2234" s="69" t="s">
        <v>169</v>
      </c>
      <c r="D2234" s="71"/>
      <c r="E2234" s="71">
        <v>422</v>
      </c>
      <c r="F2234" s="71">
        <v>2015</v>
      </c>
      <c r="G2234" s="72">
        <v>233.583</v>
      </c>
      <c r="H2234" s="72">
        <v>218.37100000000001</v>
      </c>
      <c r="I2234" s="72">
        <v>247.71299999999999</v>
      </c>
      <c r="J2234" s="72">
        <v>270.74900000000002</v>
      </c>
      <c r="K2234" s="72">
        <v>279.37599999999998</v>
      </c>
      <c r="L2234" s="72">
        <v>255.92599999999999</v>
      </c>
      <c r="M2234" s="72">
        <v>229.286</v>
      </c>
      <c r="N2234" s="72">
        <v>194.76400000000001</v>
      </c>
      <c r="O2234" s="72">
        <v>175.25399999999999</v>
      </c>
      <c r="P2234" s="72">
        <v>187.708</v>
      </c>
      <c r="Q2234" s="72">
        <v>182.93899999999999</v>
      </c>
      <c r="R2234" s="72">
        <v>131.66900000000001</v>
      </c>
      <c r="S2234" s="72">
        <v>95.302000000000007</v>
      </c>
      <c r="T2234" s="72">
        <v>82.923000000000002</v>
      </c>
      <c r="U2234" s="72">
        <v>68.025999999999996</v>
      </c>
      <c r="V2234" s="72">
        <v>47.058</v>
      </c>
      <c r="W2234" s="72">
        <v>25.701000000000001</v>
      </c>
      <c r="X2234" s="72">
        <v>9.9600000000000009</v>
      </c>
      <c r="Y2234" s="72">
        <v>2.6549999999999998</v>
      </c>
      <c r="Z2234" s="72">
        <v>0.30499999999999999</v>
      </c>
      <c r="AA2234" s="72">
        <v>1.9E-2</v>
      </c>
      <c r="AB2234" s="4" t="s">
        <v>291</v>
      </c>
      <c r="AD2234" s="1">
        <f t="shared" si="34"/>
        <v>38.64</v>
      </c>
    </row>
    <row r="2235" spans="1:30" x14ac:dyDescent="0.3">
      <c r="A2235" s="65">
        <v>2234</v>
      </c>
      <c r="B2235" s="66" t="s">
        <v>323</v>
      </c>
      <c r="C2235" s="69" t="s">
        <v>169</v>
      </c>
      <c r="D2235" s="71"/>
      <c r="E2235" s="71">
        <v>422</v>
      </c>
      <c r="F2235" s="71">
        <v>2020</v>
      </c>
      <c r="G2235" s="72">
        <v>227.45699999999999</v>
      </c>
      <c r="H2235" s="72">
        <v>223.732</v>
      </c>
      <c r="I2235" s="72">
        <v>209.07300000000001</v>
      </c>
      <c r="J2235" s="72">
        <v>238.88499999999999</v>
      </c>
      <c r="K2235" s="72">
        <v>262.22800000000001</v>
      </c>
      <c r="L2235" s="72">
        <v>271.93799999999999</v>
      </c>
      <c r="M2235" s="72">
        <v>250.00800000000001</v>
      </c>
      <c r="N2235" s="72">
        <v>224.43600000000001</v>
      </c>
      <c r="O2235" s="72">
        <v>190.43299999999999</v>
      </c>
      <c r="P2235" s="72">
        <v>171.1</v>
      </c>
      <c r="Q2235" s="72">
        <v>183.07</v>
      </c>
      <c r="R2235" s="72">
        <v>177.15199999999999</v>
      </c>
      <c r="S2235" s="72">
        <v>125.374</v>
      </c>
      <c r="T2235" s="72">
        <v>88.197000000000003</v>
      </c>
      <c r="U2235" s="72">
        <v>73.096000000000004</v>
      </c>
      <c r="V2235" s="72">
        <v>55.246000000000002</v>
      </c>
      <c r="W2235" s="72">
        <v>33.079000000000001</v>
      </c>
      <c r="X2235" s="72">
        <v>14.13</v>
      </c>
      <c r="Y2235" s="72">
        <v>3.758</v>
      </c>
      <c r="Z2235" s="72">
        <v>0.58399999999999996</v>
      </c>
      <c r="AA2235" s="72">
        <v>3.4000000000000002E-2</v>
      </c>
      <c r="AB2235" s="4" t="s">
        <v>291</v>
      </c>
      <c r="AD2235" s="1">
        <f t="shared" si="34"/>
        <v>51.585000000000008</v>
      </c>
    </row>
    <row r="2236" spans="1:30" x14ac:dyDescent="0.3">
      <c r="A2236" s="65">
        <v>2235</v>
      </c>
      <c r="B2236" s="66" t="s">
        <v>323</v>
      </c>
      <c r="C2236" s="69" t="s">
        <v>169</v>
      </c>
      <c r="D2236" s="71"/>
      <c r="E2236" s="71">
        <v>422</v>
      </c>
      <c r="F2236" s="71">
        <v>2025</v>
      </c>
      <c r="G2236" s="72">
        <v>202.029</v>
      </c>
      <c r="H2236" s="72">
        <v>187.00399999999999</v>
      </c>
      <c r="I2236" s="72">
        <v>183.91800000000001</v>
      </c>
      <c r="J2236" s="72">
        <v>170.738</v>
      </c>
      <c r="K2236" s="72">
        <v>202.744</v>
      </c>
      <c r="L2236" s="72">
        <v>228.22200000000001</v>
      </c>
      <c r="M2236" s="72">
        <v>242.756</v>
      </c>
      <c r="N2236" s="72">
        <v>226.94</v>
      </c>
      <c r="O2236" s="72">
        <v>205.85300000000001</v>
      </c>
      <c r="P2236" s="72">
        <v>174.28</v>
      </c>
      <c r="Q2236" s="72">
        <v>156.78299999999999</v>
      </c>
      <c r="R2236" s="72">
        <v>169.59299999999999</v>
      </c>
      <c r="S2236" s="72">
        <v>163.76499999999999</v>
      </c>
      <c r="T2236" s="72">
        <v>112.855</v>
      </c>
      <c r="U2236" s="72">
        <v>75.451999999999998</v>
      </c>
      <c r="V2236" s="72">
        <v>57.962000000000003</v>
      </c>
      <c r="W2236" s="72">
        <v>38.289000000000001</v>
      </c>
      <c r="X2236" s="72">
        <v>18.581</v>
      </c>
      <c r="Y2236" s="72">
        <v>5.6950000000000003</v>
      </c>
      <c r="Z2236" s="72">
        <v>0.90600000000000003</v>
      </c>
      <c r="AA2236" s="72">
        <v>7.1999999999999995E-2</v>
      </c>
      <c r="AB2236" s="4">
        <v>1.7000000000000001E-2</v>
      </c>
      <c r="AD2236" s="1">
        <f t="shared" si="34"/>
        <v>63.560000000000009</v>
      </c>
    </row>
    <row r="2237" spans="1:30" x14ac:dyDescent="0.3">
      <c r="A2237" s="65">
        <v>2236</v>
      </c>
      <c r="B2237" s="66" t="s">
        <v>323</v>
      </c>
      <c r="C2237" s="69" t="s">
        <v>169</v>
      </c>
      <c r="D2237" s="71"/>
      <c r="E2237" s="71">
        <v>422</v>
      </c>
      <c r="F2237" s="71">
        <v>2030</v>
      </c>
      <c r="G2237" s="72">
        <v>178.18</v>
      </c>
      <c r="H2237" s="72">
        <v>178.255</v>
      </c>
      <c r="I2237" s="72">
        <v>163.679</v>
      </c>
      <c r="J2237" s="72">
        <v>160.65100000000001</v>
      </c>
      <c r="K2237" s="72">
        <v>148.274</v>
      </c>
      <c r="L2237" s="72">
        <v>181.58799999999999</v>
      </c>
      <c r="M2237" s="72">
        <v>208.327</v>
      </c>
      <c r="N2237" s="72">
        <v>225.58</v>
      </c>
      <c r="O2237" s="72">
        <v>213.173</v>
      </c>
      <c r="P2237" s="72">
        <v>194.41499999999999</v>
      </c>
      <c r="Q2237" s="72">
        <v>163.90199999999999</v>
      </c>
      <c r="R2237" s="72">
        <v>146.83699999999999</v>
      </c>
      <c r="S2237" s="72">
        <v>158.76400000000001</v>
      </c>
      <c r="T2237" s="72">
        <v>151.101</v>
      </c>
      <c r="U2237" s="72">
        <v>99.757000000000005</v>
      </c>
      <c r="V2237" s="72">
        <v>61.86</v>
      </c>
      <c r="W2237" s="72">
        <v>41.877000000000002</v>
      </c>
      <c r="X2237" s="72">
        <v>22.614000000000001</v>
      </c>
      <c r="Y2237" s="72">
        <v>7.9829999999999997</v>
      </c>
      <c r="Z2237" s="72">
        <v>1.5009999999999999</v>
      </c>
      <c r="AA2237" s="72">
        <v>0.125</v>
      </c>
      <c r="AB2237" s="4">
        <v>2.1000000000000001E-2</v>
      </c>
      <c r="AD2237" s="1">
        <f t="shared" si="34"/>
        <v>74.121000000000009</v>
      </c>
    </row>
    <row r="2238" spans="1:30" x14ac:dyDescent="0.3">
      <c r="A2238" s="65">
        <v>2237</v>
      </c>
      <c r="B2238" s="66" t="s">
        <v>323</v>
      </c>
      <c r="C2238" s="69" t="s">
        <v>169</v>
      </c>
      <c r="D2238" s="71"/>
      <c r="E2238" s="71">
        <v>422</v>
      </c>
      <c r="F2238" s="71">
        <v>2035</v>
      </c>
      <c r="G2238" s="72">
        <v>153.04300000000001</v>
      </c>
      <c r="H2238" s="72">
        <v>169.93299999999999</v>
      </c>
      <c r="I2238" s="72">
        <v>170.05699999999999</v>
      </c>
      <c r="J2238" s="72">
        <v>155.50899999999999</v>
      </c>
      <c r="K2238" s="72">
        <v>152.435</v>
      </c>
      <c r="L2238" s="72">
        <v>140.36000000000001</v>
      </c>
      <c r="M2238" s="72">
        <v>174.113</v>
      </c>
      <c r="N2238" s="72">
        <v>201.202</v>
      </c>
      <c r="O2238" s="72">
        <v>219.21299999999999</v>
      </c>
      <c r="P2238" s="72">
        <v>207.66399999999999</v>
      </c>
      <c r="Q2238" s="72">
        <v>189.20599999999999</v>
      </c>
      <c r="R2238" s="72">
        <v>158.38999999999999</v>
      </c>
      <c r="S2238" s="72">
        <v>140.44399999999999</v>
      </c>
      <c r="T2238" s="72">
        <v>149.54400000000001</v>
      </c>
      <c r="U2238" s="72">
        <v>137.52500000000001</v>
      </c>
      <c r="V2238" s="72">
        <v>85.103999999999999</v>
      </c>
      <c r="W2238" s="72">
        <v>46.957000000000001</v>
      </c>
      <c r="X2238" s="72">
        <v>26.145</v>
      </c>
      <c r="Y2238" s="72">
        <v>10.343999999999999</v>
      </c>
      <c r="Z2238" s="72">
        <v>2.298</v>
      </c>
      <c r="AA2238" s="72">
        <v>0.23100000000000001</v>
      </c>
      <c r="AB2238" s="4">
        <v>3.1E-2</v>
      </c>
      <c r="AD2238" s="1">
        <f t="shared" si="34"/>
        <v>86.006</v>
      </c>
    </row>
    <row r="2239" spans="1:30" x14ac:dyDescent="0.3">
      <c r="A2239" s="65">
        <v>2238</v>
      </c>
      <c r="B2239" s="66" t="s">
        <v>323</v>
      </c>
      <c r="C2239" s="69" t="s">
        <v>169</v>
      </c>
      <c r="D2239" s="71"/>
      <c r="E2239" s="71">
        <v>422</v>
      </c>
      <c r="F2239" s="71">
        <v>2040</v>
      </c>
      <c r="G2239" s="72">
        <v>133.91999999999999</v>
      </c>
      <c r="H2239" s="72">
        <v>152.53700000000001</v>
      </c>
      <c r="I2239" s="72">
        <v>169.631</v>
      </c>
      <c r="J2239" s="72">
        <v>169.26</v>
      </c>
      <c r="K2239" s="72">
        <v>153.61000000000001</v>
      </c>
      <c r="L2239" s="72">
        <v>149.999</v>
      </c>
      <c r="M2239" s="72">
        <v>138.31</v>
      </c>
      <c r="N2239" s="72">
        <v>172.53800000000001</v>
      </c>
      <c r="O2239" s="72">
        <v>199.84700000000001</v>
      </c>
      <c r="P2239" s="72">
        <v>217.73</v>
      </c>
      <c r="Q2239" s="72">
        <v>205.73699999999999</v>
      </c>
      <c r="R2239" s="72">
        <v>186.39599999999999</v>
      </c>
      <c r="S2239" s="72">
        <v>154.565</v>
      </c>
      <c r="T2239" s="72">
        <v>134.73599999999999</v>
      </c>
      <c r="U2239" s="72">
        <v>138.74700000000001</v>
      </c>
      <c r="V2239" s="72">
        <v>120.425</v>
      </c>
      <c r="W2239" s="72">
        <v>67.138999999999996</v>
      </c>
      <c r="X2239" s="72">
        <v>30.716999999999999</v>
      </c>
      <c r="Y2239" s="72">
        <v>12.676</v>
      </c>
      <c r="Z2239" s="72">
        <v>3.2330000000000001</v>
      </c>
      <c r="AA2239" s="72">
        <v>0.39400000000000002</v>
      </c>
      <c r="AB2239" s="4">
        <v>4.2999999999999997E-2</v>
      </c>
      <c r="AD2239" s="1">
        <f t="shared" si="34"/>
        <v>114.20200000000001</v>
      </c>
    </row>
    <row r="2240" spans="1:30" x14ac:dyDescent="0.3">
      <c r="A2240" s="65">
        <v>2239</v>
      </c>
      <c r="B2240" s="66" t="s">
        <v>323</v>
      </c>
      <c r="C2240" s="69" t="s">
        <v>169</v>
      </c>
      <c r="D2240" s="71"/>
      <c r="E2240" s="71">
        <v>422</v>
      </c>
      <c r="F2240" s="71">
        <v>2045</v>
      </c>
      <c r="G2240" s="72">
        <v>124.443</v>
      </c>
      <c r="H2240" s="72">
        <v>133.43799999999999</v>
      </c>
      <c r="I2240" s="72">
        <v>152.25299999999999</v>
      </c>
      <c r="J2240" s="72">
        <v>168.84800000000001</v>
      </c>
      <c r="K2240" s="72">
        <v>167.36699999999999</v>
      </c>
      <c r="L2240" s="72">
        <v>151.19499999999999</v>
      </c>
      <c r="M2240" s="72">
        <v>147.96</v>
      </c>
      <c r="N2240" s="72">
        <v>136.81700000000001</v>
      </c>
      <c r="O2240" s="72">
        <v>171.29900000000001</v>
      </c>
      <c r="P2240" s="72">
        <v>198.54</v>
      </c>
      <c r="Q2240" s="72">
        <v>215.92699999999999</v>
      </c>
      <c r="R2240" s="72">
        <v>203.03700000000001</v>
      </c>
      <c r="S2240" s="72">
        <v>182.43700000000001</v>
      </c>
      <c r="T2240" s="72">
        <v>149</v>
      </c>
      <c r="U2240" s="72">
        <v>126.023</v>
      </c>
      <c r="V2240" s="72">
        <v>123.11499999999999</v>
      </c>
      <c r="W2240" s="72">
        <v>97.087000000000003</v>
      </c>
      <c r="X2240" s="72">
        <v>45.491999999999997</v>
      </c>
      <c r="Y2240" s="72">
        <v>15.721</v>
      </c>
      <c r="Z2240" s="72">
        <v>4.2839999999999998</v>
      </c>
      <c r="AA2240" s="72">
        <v>0.61899999999999999</v>
      </c>
      <c r="AB2240" s="4">
        <v>5.5E-2</v>
      </c>
      <c r="AD2240" s="1">
        <f t="shared" si="34"/>
        <v>163.25800000000001</v>
      </c>
    </row>
    <row r="2241" spans="1:30" x14ac:dyDescent="0.3">
      <c r="A2241" s="65">
        <v>2240</v>
      </c>
      <c r="B2241" s="66" t="s">
        <v>323</v>
      </c>
      <c r="C2241" s="69" t="s">
        <v>169</v>
      </c>
      <c r="D2241" s="71"/>
      <c r="E2241" s="71">
        <v>422</v>
      </c>
      <c r="F2241" s="71">
        <v>2050</v>
      </c>
      <c r="G2241" s="72">
        <v>125.404</v>
      </c>
      <c r="H2241" s="72">
        <v>123.97499999999999</v>
      </c>
      <c r="I2241" s="72">
        <v>133.16499999999999</v>
      </c>
      <c r="J2241" s="72">
        <v>151.488</v>
      </c>
      <c r="K2241" s="72">
        <v>166.97399999999999</v>
      </c>
      <c r="L2241" s="72">
        <v>164.95500000000001</v>
      </c>
      <c r="M2241" s="72">
        <v>149.17099999999999</v>
      </c>
      <c r="N2241" s="72">
        <v>146.47399999999999</v>
      </c>
      <c r="O2241" s="72">
        <v>135.67699999999999</v>
      </c>
      <c r="P2241" s="72">
        <v>170.15600000000001</v>
      </c>
      <c r="Q2241" s="72">
        <v>196.99299999999999</v>
      </c>
      <c r="R2241" s="72">
        <v>213.375</v>
      </c>
      <c r="S2241" s="72">
        <v>199.17699999999999</v>
      </c>
      <c r="T2241" s="72">
        <v>176.52799999999999</v>
      </c>
      <c r="U2241" s="72">
        <v>140.25200000000001</v>
      </c>
      <c r="V2241" s="72">
        <v>113.003</v>
      </c>
      <c r="W2241" s="72">
        <v>100.988</v>
      </c>
      <c r="X2241" s="72">
        <v>67.677000000000007</v>
      </c>
      <c r="Y2241" s="72">
        <v>24.329000000000001</v>
      </c>
      <c r="Z2241" s="72">
        <v>5.6580000000000004</v>
      </c>
      <c r="AA2241" s="72">
        <v>0.9</v>
      </c>
      <c r="AB2241" s="4">
        <v>5.0999999999999997E-2</v>
      </c>
      <c r="AD2241" s="1">
        <f t="shared" si="34"/>
        <v>199.60300000000001</v>
      </c>
    </row>
    <row r="2242" spans="1:30" x14ac:dyDescent="0.3">
      <c r="A2242" s="65">
        <v>2241</v>
      </c>
      <c r="B2242" s="66" t="s">
        <v>323</v>
      </c>
      <c r="C2242" s="69" t="s">
        <v>169</v>
      </c>
      <c r="D2242" s="71"/>
      <c r="E2242" s="71">
        <v>422</v>
      </c>
      <c r="F2242" s="71">
        <v>2055</v>
      </c>
      <c r="G2242" s="72">
        <v>129.82599999999999</v>
      </c>
      <c r="H2242" s="72">
        <v>124.962</v>
      </c>
      <c r="I2242" s="72">
        <v>123.72199999999999</v>
      </c>
      <c r="J2242" s="72">
        <v>132.45099999999999</v>
      </c>
      <c r="K2242" s="72">
        <v>149.72800000000001</v>
      </c>
      <c r="L2242" s="72">
        <v>164.69</v>
      </c>
      <c r="M2242" s="72">
        <v>163.02799999999999</v>
      </c>
      <c r="N2242" s="72">
        <v>147.768</v>
      </c>
      <c r="O2242" s="72">
        <v>145.386</v>
      </c>
      <c r="P2242" s="72">
        <v>134.71899999999999</v>
      </c>
      <c r="Q2242" s="72">
        <v>168.887</v>
      </c>
      <c r="R2242" s="72">
        <v>194.85</v>
      </c>
      <c r="S2242" s="72">
        <v>209.69900000000001</v>
      </c>
      <c r="T2242" s="72">
        <v>193.303</v>
      </c>
      <c r="U2242" s="72">
        <v>167.012</v>
      </c>
      <c r="V2242" s="72">
        <v>126.834</v>
      </c>
      <c r="W2242" s="72">
        <v>94.010999999999996</v>
      </c>
      <c r="X2242" s="72">
        <v>72.052000000000007</v>
      </c>
      <c r="Y2242" s="72">
        <v>37.527000000000001</v>
      </c>
      <c r="Z2242" s="72">
        <v>9.23</v>
      </c>
      <c r="AA2242" s="72">
        <v>1.28</v>
      </c>
      <c r="AB2242" s="4" t="s">
        <v>291</v>
      </c>
      <c r="AD2242" s="1">
        <f t="shared" si="34"/>
        <v>214.09999999999997</v>
      </c>
    </row>
    <row r="2243" spans="1:30" x14ac:dyDescent="0.3">
      <c r="A2243" s="65">
        <v>2242</v>
      </c>
      <c r="B2243" s="66" t="s">
        <v>323</v>
      </c>
      <c r="C2243" s="69" t="s">
        <v>169</v>
      </c>
      <c r="D2243" s="71"/>
      <c r="E2243" s="71">
        <v>422</v>
      </c>
      <c r="F2243" s="71">
        <v>2060</v>
      </c>
      <c r="G2243" s="72">
        <v>130.113</v>
      </c>
      <c r="H2243" s="72">
        <v>129.40600000000001</v>
      </c>
      <c r="I2243" s="72">
        <v>124.72</v>
      </c>
      <c r="J2243" s="72">
        <v>123.05</v>
      </c>
      <c r="K2243" s="72">
        <v>130.80000000000001</v>
      </c>
      <c r="L2243" s="72">
        <v>147.58600000000001</v>
      </c>
      <c r="M2243" s="72">
        <v>162.87</v>
      </c>
      <c r="N2243" s="72">
        <v>161.69</v>
      </c>
      <c r="O2243" s="72">
        <v>146.74199999999999</v>
      </c>
      <c r="P2243" s="72">
        <v>144.465</v>
      </c>
      <c r="Q2243" s="72">
        <v>133.71600000000001</v>
      </c>
      <c r="R2243" s="72">
        <v>167.16900000000001</v>
      </c>
      <c r="S2243" s="72">
        <v>191.77199999999999</v>
      </c>
      <c r="T2243" s="72">
        <v>204.02600000000001</v>
      </c>
      <c r="U2243" s="72">
        <v>183.672</v>
      </c>
      <c r="V2243" s="72">
        <v>152.12700000000001</v>
      </c>
      <c r="W2243" s="72">
        <v>106.797</v>
      </c>
      <c r="X2243" s="72">
        <v>68.433999999999997</v>
      </c>
      <c r="Y2243" s="72">
        <v>41.234000000000002</v>
      </c>
      <c r="Z2243" s="72">
        <v>14.907</v>
      </c>
      <c r="AA2243" s="72">
        <v>2.1659999999999999</v>
      </c>
      <c r="AB2243" s="4" t="s">
        <v>291</v>
      </c>
      <c r="AD2243" s="1">
        <f t="shared" ref="AD2243:AD2306" si="35">SUM(W2243:AB2243)</f>
        <v>233.53800000000001</v>
      </c>
    </row>
    <row r="2244" spans="1:30" x14ac:dyDescent="0.3">
      <c r="A2244" s="65">
        <v>2243</v>
      </c>
      <c r="B2244" s="66" t="s">
        <v>323</v>
      </c>
      <c r="C2244" s="69" t="s">
        <v>169</v>
      </c>
      <c r="D2244" s="71"/>
      <c r="E2244" s="71">
        <v>422</v>
      </c>
      <c r="F2244" s="71">
        <v>2065</v>
      </c>
      <c r="G2244" s="72">
        <v>123.059</v>
      </c>
      <c r="H2244" s="72">
        <v>129.71700000000001</v>
      </c>
      <c r="I2244" s="72">
        <v>129.179</v>
      </c>
      <c r="J2244" s="72">
        <v>124.089</v>
      </c>
      <c r="K2244" s="72">
        <v>121.5</v>
      </c>
      <c r="L2244" s="72">
        <v>128.79400000000001</v>
      </c>
      <c r="M2244" s="72">
        <v>145.88200000000001</v>
      </c>
      <c r="N2244" s="72">
        <v>161.61000000000001</v>
      </c>
      <c r="O2244" s="72">
        <v>160.708</v>
      </c>
      <c r="P2244" s="72">
        <v>145.88200000000001</v>
      </c>
      <c r="Q2244" s="72">
        <v>143.495</v>
      </c>
      <c r="R2244" s="72">
        <v>132.41800000000001</v>
      </c>
      <c r="S2244" s="72">
        <v>164.73500000000001</v>
      </c>
      <c r="T2244" s="72">
        <v>187</v>
      </c>
      <c r="U2244" s="72">
        <v>194.61</v>
      </c>
      <c r="V2244" s="72">
        <v>168.39099999999999</v>
      </c>
      <c r="W2244" s="72">
        <v>129.50399999999999</v>
      </c>
      <c r="X2244" s="72">
        <v>79.179000000000002</v>
      </c>
      <c r="Y2244" s="72">
        <v>40.311</v>
      </c>
      <c r="Z2244" s="72">
        <v>17.088999999999999</v>
      </c>
      <c r="AA2244" s="72">
        <v>3.702</v>
      </c>
      <c r="AB2244" s="4" t="s">
        <v>291</v>
      </c>
      <c r="AD2244" s="1">
        <f t="shared" si="35"/>
        <v>269.78499999999997</v>
      </c>
    </row>
    <row r="2245" spans="1:30" x14ac:dyDescent="0.3">
      <c r="A2245" s="65">
        <v>2244</v>
      </c>
      <c r="B2245" s="66" t="s">
        <v>323</v>
      </c>
      <c r="C2245" s="69" t="s">
        <v>169</v>
      </c>
      <c r="D2245" s="71"/>
      <c r="E2245" s="71">
        <v>422</v>
      </c>
      <c r="F2245" s="71">
        <v>2070</v>
      </c>
      <c r="G2245" s="72">
        <v>113.325</v>
      </c>
      <c r="H2245" s="72">
        <v>122.693</v>
      </c>
      <c r="I2245" s="72">
        <v>129.50399999999999</v>
      </c>
      <c r="J2245" s="72">
        <v>128.584</v>
      </c>
      <c r="K2245" s="72">
        <v>122.633</v>
      </c>
      <c r="L2245" s="72">
        <v>119.62</v>
      </c>
      <c r="M2245" s="72">
        <v>127.206</v>
      </c>
      <c r="N2245" s="72">
        <v>144.714</v>
      </c>
      <c r="O2245" s="72">
        <v>160.69300000000001</v>
      </c>
      <c r="P2245" s="72">
        <v>159.87700000000001</v>
      </c>
      <c r="Q2245" s="72">
        <v>144.97900000000001</v>
      </c>
      <c r="R2245" s="72">
        <v>142.233</v>
      </c>
      <c r="S2245" s="72">
        <v>130.63900000000001</v>
      </c>
      <c r="T2245" s="72">
        <v>160.97499999999999</v>
      </c>
      <c r="U2245" s="72">
        <v>179.02500000000001</v>
      </c>
      <c r="V2245" s="72">
        <v>179.53</v>
      </c>
      <c r="W2245" s="72">
        <v>144.863</v>
      </c>
      <c r="X2245" s="72">
        <v>97.728999999999999</v>
      </c>
      <c r="Y2245" s="72">
        <v>47.972000000000001</v>
      </c>
      <c r="Z2245" s="72">
        <v>17.416</v>
      </c>
      <c r="AA2245" s="72">
        <v>4.7359999999999998</v>
      </c>
      <c r="AB2245" s="4" t="s">
        <v>291</v>
      </c>
      <c r="AD2245" s="1">
        <f t="shared" si="35"/>
        <v>312.71599999999995</v>
      </c>
    </row>
    <row r="2246" spans="1:30" x14ac:dyDescent="0.3">
      <c r="A2246" s="65">
        <v>2245</v>
      </c>
      <c r="B2246" s="66" t="s">
        <v>323</v>
      </c>
      <c r="C2246" s="69" t="s">
        <v>169</v>
      </c>
      <c r="D2246" s="71"/>
      <c r="E2246" s="71">
        <v>422</v>
      </c>
      <c r="F2246" s="71">
        <v>2075</v>
      </c>
      <c r="G2246" s="72">
        <v>106.464</v>
      </c>
      <c r="H2246" s="72">
        <v>112.985</v>
      </c>
      <c r="I2246" s="72">
        <v>122.495</v>
      </c>
      <c r="J2246" s="72">
        <v>128.946</v>
      </c>
      <c r="K2246" s="72">
        <v>127.218</v>
      </c>
      <c r="L2246" s="72">
        <v>120.871</v>
      </c>
      <c r="M2246" s="72">
        <v>118.139</v>
      </c>
      <c r="N2246" s="72">
        <v>126.13</v>
      </c>
      <c r="O2246" s="72">
        <v>143.87799999999999</v>
      </c>
      <c r="P2246" s="72">
        <v>159.92099999999999</v>
      </c>
      <c r="Q2246" s="72">
        <v>158.99299999999999</v>
      </c>
      <c r="R2246" s="72">
        <v>143.80500000000001</v>
      </c>
      <c r="S2246" s="72">
        <v>140.47999999999999</v>
      </c>
      <c r="T2246" s="72">
        <v>127.89100000000001</v>
      </c>
      <c r="U2246" s="72">
        <v>154.60499999999999</v>
      </c>
      <c r="V2246" s="72">
        <v>166.06</v>
      </c>
      <c r="W2246" s="72">
        <v>155.90100000000001</v>
      </c>
      <c r="X2246" s="72">
        <v>111.072</v>
      </c>
      <c r="Y2246" s="72">
        <v>60.735999999999997</v>
      </c>
      <c r="Z2246" s="72">
        <v>21.521999999999998</v>
      </c>
      <c r="AA2246" s="72">
        <v>5.2770000000000001</v>
      </c>
      <c r="AB2246" s="4" t="s">
        <v>291</v>
      </c>
      <c r="AD2246" s="1">
        <f t="shared" si="35"/>
        <v>354.50799999999998</v>
      </c>
    </row>
    <row r="2247" spans="1:30" x14ac:dyDescent="0.3">
      <c r="A2247" s="65">
        <v>2246</v>
      </c>
      <c r="B2247" s="66" t="s">
        <v>323</v>
      </c>
      <c r="C2247" s="69" t="s">
        <v>169</v>
      </c>
      <c r="D2247" s="71"/>
      <c r="E2247" s="71">
        <v>422</v>
      </c>
      <c r="F2247" s="71">
        <v>2080</v>
      </c>
      <c r="G2247" s="72">
        <v>104.625</v>
      </c>
      <c r="H2247" s="72">
        <v>106.15</v>
      </c>
      <c r="I2247" s="72">
        <v>112.80500000000001</v>
      </c>
      <c r="J2247" s="72">
        <v>121.977</v>
      </c>
      <c r="K2247" s="72">
        <v>127.672</v>
      </c>
      <c r="L2247" s="72">
        <v>125.572</v>
      </c>
      <c r="M2247" s="72">
        <v>119.489</v>
      </c>
      <c r="N2247" s="72">
        <v>117.14100000000001</v>
      </c>
      <c r="O2247" s="72">
        <v>125.372</v>
      </c>
      <c r="P2247" s="72">
        <v>143.19499999999999</v>
      </c>
      <c r="Q2247" s="72">
        <v>159.10499999999999</v>
      </c>
      <c r="R2247" s="72">
        <v>157.83099999999999</v>
      </c>
      <c r="S2247" s="72">
        <v>142.19</v>
      </c>
      <c r="T2247" s="72">
        <v>137.773</v>
      </c>
      <c r="U2247" s="72">
        <v>123.22</v>
      </c>
      <c r="V2247" s="72">
        <v>144.191</v>
      </c>
      <c r="W2247" s="72">
        <v>145.56100000000001</v>
      </c>
      <c r="X2247" s="72">
        <v>121.46</v>
      </c>
      <c r="Y2247" s="72">
        <v>70.823999999999998</v>
      </c>
      <c r="Z2247" s="72">
        <v>28.315999999999999</v>
      </c>
      <c r="AA2247" s="72">
        <v>6.6840000000000002</v>
      </c>
      <c r="AB2247" s="4" t="s">
        <v>291</v>
      </c>
      <c r="AD2247" s="1">
        <f t="shared" si="35"/>
        <v>372.84500000000003</v>
      </c>
    </row>
    <row r="2248" spans="1:30" x14ac:dyDescent="0.3">
      <c r="A2248" s="65">
        <v>2247</v>
      </c>
      <c r="B2248" s="66" t="s">
        <v>323</v>
      </c>
      <c r="C2248" s="69" t="s">
        <v>169</v>
      </c>
      <c r="D2248" s="71"/>
      <c r="E2248" s="71">
        <v>422</v>
      </c>
      <c r="F2248" s="71">
        <v>2085</v>
      </c>
      <c r="G2248" s="72">
        <v>105.32899999999999</v>
      </c>
      <c r="H2248" s="72">
        <v>104.331</v>
      </c>
      <c r="I2248" s="72">
        <v>105.98399999999999</v>
      </c>
      <c r="J2248" s="72">
        <v>112.32899999999999</v>
      </c>
      <c r="K2248" s="72">
        <v>120.798</v>
      </c>
      <c r="L2248" s="72">
        <v>126.146</v>
      </c>
      <c r="M2248" s="72">
        <v>124.288</v>
      </c>
      <c r="N2248" s="72">
        <v>118.565</v>
      </c>
      <c r="O2248" s="72">
        <v>116.449</v>
      </c>
      <c r="P2248" s="72">
        <v>124.773</v>
      </c>
      <c r="Q2248" s="72">
        <v>142.5</v>
      </c>
      <c r="R2248" s="72">
        <v>158.04300000000001</v>
      </c>
      <c r="S2248" s="72">
        <v>156.21899999999999</v>
      </c>
      <c r="T2248" s="72">
        <v>139.68199999999999</v>
      </c>
      <c r="U2248" s="72">
        <v>133.131</v>
      </c>
      <c r="V2248" s="72">
        <v>115.509</v>
      </c>
      <c r="W2248" s="72">
        <v>127.51</v>
      </c>
      <c r="X2248" s="72">
        <v>115.136</v>
      </c>
      <c r="Y2248" s="72">
        <v>79.367000000000004</v>
      </c>
      <c r="Z2248" s="72">
        <v>34.261000000000003</v>
      </c>
      <c r="AA2248" s="72">
        <v>9.1270000000000007</v>
      </c>
      <c r="AB2248" s="4" t="s">
        <v>291</v>
      </c>
      <c r="AD2248" s="1">
        <f t="shared" si="35"/>
        <v>365.40100000000007</v>
      </c>
    </row>
    <row r="2249" spans="1:30" x14ac:dyDescent="0.3">
      <c r="A2249" s="65">
        <v>2248</v>
      </c>
      <c r="B2249" s="66" t="s">
        <v>323</v>
      </c>
      <c r="C2249" s="69" t="s">
        <v>169</v>
      </c>
      <c r="D2249" s="71"/>
      <c r="E2249" s="71">
        <v>422</v>
      </c>
      <c r="F2249" s="71">
        <v>2090</v>
      </c>
      <c r="G2249" s="72">
        <v>105.072</v>
      </c>
      <c r="H2249" s="72">
        <v>105.059</v>
      </c>
      <c r="I2249" s="72">
        <v>104.17700000000001</v>
      </c>
      <c r="J2249" s="72">
        <v>105.54600000000001</v>
      </c>
      <c r="K2249" s="72">
        <v>111.245</v>
      </c>
      <c r="L2249" s="72">
        <v>119.39400000000001</v>
      </c>
      <c r="M2249" s="72">
        <v>124.962</v>
      </c>
      <c r="N2249" s="72">
        <v>123.432</v>
      </c>
      <c r="O2249" s="72">
        <v>117.923</v>
      </c>
      <c r="P2249" s="72">
        <v>115.913</v>
      </c>
      <c r="Q2249" s="72">
        <v>124.188</v>
      </c>
      <c r="R2249" s="72">
        <v>141.614</v>
      </c>
      <c r="S2249" s="72">
        <v>156.571</v>
      </c>
      <c r="T2249" s="72">
        <v>153.69900000000001</v>
      </c>
      <c r="U2249" s="72">
        <v>135.34299999999999</v>
      </c>
      <c r="V2249" s="72">
        <v>125.38800000000001</v>
      </c>
      <c r="W2249" s="72">
        <v>102.98699999999999</v>
      </c>
      <c r="X2249" s="72">
        <v>102.3</v>
      </c>
      <c r="Y2249" s="72">
        <v>76.989999999999995</v>
      </c>
      <c r="Z2249" s="72">
        <v>39.761000000000003</v>
      </c>
      <c r="AA2249" s="72">
        <v>11.803000000000001</v>
      </c>
      <c r="AB2249" s="4" t="s">
        <v>291</v>
      </c>
      <c r="AD2249" s="1">
        <f t="shared" si="35"/>
        <v>333.84100000000001</v>
      </c>
    </row>
    <row r="2250" spans="1:30" x14ac:dyDescent="0.3">
      <c r="A2250" s="65">
        <v>2249</v>
      </c>
      <c r="B2250" s="66" t="s">
        <v>323</v>
      </c>
      <c r="C2250" s="69" t="s">
        <v>169</v>
      </c>
      <c r="D2250" s="71"/>
      <c r="E2250" s="71">
        <v>422</v>
      </c>
      <c r="F2250" s="71">
        <v>2095</v>
      </c>
      <c r="G2250" s="72">
        <v>101.95699999999999</v>
      </c>
      <c r="H2250" s="72">
        <v>104.825</v>
      </c>
      <c r="I2250" s="72">
        <v>104.91800000000001</v>
      </c>
      <c r="J2250" s="72">
        <v>103.776</v>
      </c>
      <c r="K2250" s="72">
        <v>104.556</v>
      </c>
      <c r="L2250" s="72">
        <v>109.961</v>
      </c>
      <c r="M2250" s="72">
        <v>118.31100000000001</v>
      </c>
      <c r="N2250" s="72">
        <v>124.17700000000001</v>
      </c>
      <c r="O2250" s="72">
        <v>122.84399999999999</v>
      </c>
      <c r="P2250" s="72">
        <v>117.43</v>
      </c>
      <c r="Q2250" s="72">
        <v>115.402</v>
      </c>
      <c r="R2250" s="72">
        <v>123.467</v>
      </c>
      <c r="S2250" s="72">
        <v>140.40799999999999</v>
      </c>
      <c r="T2250" s="72">
        <v>154.26300000000001</v>
      </c>
      <c r="U2250" s="72">
        <v>149.30699999999999</v>
      </c>
      <c r="V2250" s="72">
        <v>128.047</v>
      </c>
      <c r="W2250" s="72">
        <v>112.68</v>
      </c>
      <c r="X2250" s="72">
        <v>83.769000000000005</v>
      </c>
      <c r="Y2250" s="72">
        <v>69.965000000000003</v>
      </c>
      <c r="Z2250" s="72">
        <v>39.917000000000002</v>
      </c>
      <c r="AA2250" s="72">
        <v>14.619</v>
      </c>
      <c r="AB2250" s="4">
        <v>2.1000000000000001E-2</v>
      </c>
      <c r="AD2250" s="1">
        <f t="shared" si="35"/>
        <v>320.97100000000006</v>
      </c>
    </row>
    <row r="2251" spans="1:30" x14ac:dyDescent="0.3">
      <c r="A2251" s="65">
        <v>2250</v>
      </c>
      <c r="B2251" s="66" t="s">
        <v>323</v>
      </c>
      <c r="C2251" s="69" t="s">
        <v>169</v>
      </c>
      <c r="D2251" s="71"/>
      <c r="E2251" s="71">
        <v>422</v>
      </c>
      <c r="F2251" s="71">
        <v>2100</v>
      </c>
      <c r="G2251" s="72">
        <v>96.953000000000003</v>
      </c>
      <c r="H2251" s="72">
        <v>101.73099999999999</v>
      </c>
      <c r="I2251" s="72">
        <v>104.69499999999999</v>
      </c>
      <c r="J2251" s="72">
        <v>104.551</v>
      </c>
      <c r="K2251" s="72">
        <v>102.875</v>
      </c>
      <c r="L2251" s="72">
        <v>103.39</v>
      </c>
      <c r="M2251" s="72">
        <v>108.98099999999999</v>
      </c>
      <c r="N2251" s="72">
        <v>117.599</v>
      </c>
      <c r="O2251" s="72">
        <v>123.64</v>
      </c>
      <c r="P2251" s="72">
        <v>122.38800000000001</v>
      </c>
      <c r="Q2251" s="72">
        <v>116.962</v>
      </c>
      <c r="R2251" s="72">
        <v>114.782</v>
      </c>
      <c r="S2251" s="72">
        <v>122.505</v>
      </c>
      <c r="T2251" s="72">
        <v>138.52000000000001</v>
      </c>
      <c r="U2251" s="72">
        <v>150.209</v>
      </c>
      <c r="V2251" s="72">
        <v>141.84700000000001</v>
      </c>
      <c r="W2251" s="72">
        <v>115.919</v>
      </c>
      <c r="X2251" s="72">
        <v>92.843999999999994</v>
      </c>
      <c r="Y2251" s="72">
        <v>58.524999999999999</v>
      </c>
      <c r="Z2251" s="72">
        <v>37.479999999999997</v>
      </c>
      <c r="AA2251" s="72">
        <v>16.087</v>
      </c>
      <c r="AB2251" s="4">
        <v>2.7E-2</v>
      </c>
      <c r="AD2251" s="1">
        <f t="shared" si="35"/>
        <v>320.88199999999995</v>
      </c>
    </row>
    <row r="2252" spans="1:30" x14ac:dyDescent="0.3">
      <c r="A2252" s="65">
        <v>2251</v>
      </c>
      <c r="B2252" s="66" t="s">
        <v>323</v>
      </c>
      <c r="C2252" s="69" t="s">
        <v>170</v>
      </c>
      <c r="D2252" s="71"/>
      <c r="E2252" s="71">
        <v>512</v>
      </c>
      <c r="F2252" s="71">
        <v>2015</v>
      </c>
      <c r="G2252" s="72">
        <v>196.71</v>
      </c>
      <c r="H2252" s="72">
        <v>153.79400000000001</v>
      </c>
      <c r="I2252" s="72">
        <v>123.96</v>
      </c>
      <c r="J2252" s="72">
        <v>121.15900000000001</v>
      </c>
      <c r="K2252" s="72">
        <v>235.88200000000001</v>
      </c>
      <c r="L2252" s="72">
        <v>509.29899999999998</v>
      </c>
      <c r="M2252" s="72">
        <v>471.68400000000003</v>
      </c>
      <c r="N2252" s="72">
        <v>292.35500000000002</v>
      </c>
      <c r="O2252" s="72">
        <v>222.84299999999999</v>
      </c>
      <c r="P2252" s="72">
        <v>138.1</v>
      </c>
      <c r="Q2252" s="72">
        <v>104.587</v>
      </c>
      <c r="R2252" s="72">
        <v>69.527000000000001</v>
      </c>
      <c r="S2252" s="72">
        <v>36.465000000000003</v>
      </c>
      <c r="T2252" s="72">
        <v>14.515000000000001</v>
      </c>
      <c r="U2252" s="72">
        <v>15.07</v>
      </c>
      <c r="V2252" s="72">
        <v>10.319000000000001</v>
      </c>
      <c r="W2252" s="72">
        <v>4.5789999999999997</v>
      </c>
      <c r="X2252" s="72">
        <v>1.706</v>
      </c>
      <c r="Y2252" s="72">
        <v>0.48599999999999999</v>
      </c>
      <c r="Z2252" s="72">
        <v>0.104</v>
      </c>
      <c r="AA2252" s="72">
        <v>1.2999999999999999E-2</v>
      </c>
      <c r="AB2252" s="4">
        <v>4.3999999999999997E-2</v>
      </c>
      <c r="AD2252" s="1">
        <f t="shared" si="35"/>
        <v>6.9319999999999995</v>
      </c>
    </row>
    <row r="2253" spans="1:30" x14ac:dyDescent="0.3">
      <c r="A2253" s="65">
        <v>2252</v>
      </c>
      <c r="B2253" s="66" t="s">
        <v>323</v>
      </c>
      <c r="C2253" s="69" t="s">
        <v>170</v>
      </c>
      <c r="D2253" s="71"/>
      <c r="E2253" s="71">
        <v>512</v>
      </c>
      <c r="F2253" s="71">
        <v>2020</v>
      </c>
      <c r="G2253" s="72">
        <v>203.48400000000001</v>
      </c>
      <c r="H2253" s="72">
        <v>197.9</v>
      </c>
      <c r="I2253" s="72">
        <v>157.56299999999999</v>
      </c>
      <c r="J2253" s="72">
        <v>102.64400000000001</v>
      </c>
      <c r="K2253" s="72">
        <v>258.19200000000001</v>
      </c>
      <c r="L2253" s="72">
        <v>561.28700000000003</v>
      </c>
      <c r="M2253" s="72">
        <v>668.34500000000003</v>
      </c>
      <c r="N2253" s="72">
        <v>461.61900000000003</v>
      </c>
      <c r="O2253" s="72">
        <v>277.82299999999998</v>
      </c>
      <c r="P2253" s="72">
        <v>203.005</v>
      </c>
      <c r="Q2253" s="72">
        <v>123.22499999999999</v>
      </c>
      <c r="R2253" s="72">
        <v>91.581999999999994</v>
      </c>
      <c r="S2253" s="72">
        <v>56.356999999999999</v>
      </c>
      <c r="T2253" s="72">
        <v>28.146999999999998</v>
      </c>
      <c r="U2253" s="72">
        <v>12.125</v>
      </c>
      <c r="V2253" s="72">
        <v>12.057</v>
      </c>
      <c r="W2253" s="72">
        <v>7.0659999999999998</v>
      </c>
      <c r="X2253" s="72">
        <v>2.5470000000000002</v>
      </c>
      <c r="Y2253" s="72">
        <v>0.71</v>
      </c>
      <c r="Z2253" s="72">
        <v>0.13800000000000001</v>
      </c>
      <c r="AA2253" s="72">
        <v>1.9E-2</v>
      </c>
      <c r="AB2253" s="4">
        <v>0.06</v>
      </c>
      <c r="AD2253" s="1">
        <f t="shared" si="35"/>
        <v>10.540000000000001</v>
      </c>
    </row>
    <row r="2254" spans="1:30" x14ac:dyDescent="0.3">
      <c r="A2254" s="65">
        <v>2253</v>
      </c>
      <c r="B2254" s="66" t="s">
        <v>323</v>
      </c>
      <c r="C2254" s="69" t="s">
        <v>170</v>
      </c>
      <c r="D2254" s="71"/>
      <c r="E2254" s="71">
        <v>512</v>
      </c>
      <c r="F2254" s="71">
        <v>2025</v>
      </c>
      <c r="G2254" s="72">
        <v>192.76900000000001</v>
      </c>
      <c r="H2254" s="72">
        <v>203.71299999999999</v>
      </c>
      <c r="I2254" s="72">
        <v>198.40100000000001</v>
      </c>
      <c r="J2254" s="72">
        <v>167.72499999999999</v>
      </c>
      <c r="K2254" s="72">
        <v>210.685</v>
      </c>
      <c r="L2254" s="72">
        <v>442.55200000000002</v>
      </c>
      <c r="M2254" s="72">
        <v>608.39300000000003</v>
      </c>
      <c r="N2254" s="72">
        <v>577.79399999999998</v>
      </c>
      <c r="O2254" s="72">
        <v>371.55700000000002</v>
      </c>
      <c r="P2254" s="72">
        <v>222.97</v>
      </c>
      <c r="Q2254" s="72">
        <v>178.69200000000001</v>
      </c>
      <c r="R2254" s="72">
        <v>112.80500000000001</v>
      </c>
      <c r="S2254" s="72">
        <v>85.578000000000003</v>
      </c>
      <c r="T2254" s="72">
        <v>50.64</v>
      </c>
      <c r="U2254" s="72">
        <v>24.475000000000001</v>
      </c>
      <c r="V2254" s="72">
        <v>9.8859999999999992</v>
      </c>
      <c r="W2254" s="72">
        <v>8.4890000000000008</v>
      </c>
      <c r="X2254" s="72">
        <v>4.0670000000000002</v>
      </c>
      <c r="Y2254" s="72">
        <v>1.099</v>
      </c>
      <c r="Z2254" s="72">
        <v>0.20799999999999999</v>
      </c>
      <c r="AA2254" s="72">
        <v>2.5999999999999999E-2</v>
      </c>
      <c r="AB2254" s="4">
        <v>9.8000000000000004E-2</v>
      </c>
      <c r="AD2254" s="1">
        <f t="shared" si="35"/>
        <v>13.987000000000002</v>
      </c>
    </row>
    <row r="2255" spans="1:30" x14ac:dyDescent="0.3">
      <c r="A2255" s="65">
        <v>2254</v>
      </c>
      <c r="B2255" s="66" t="s">
        <v>323</v>
      </c>
      <c r="C2255" s="69" t="s">
        <v>170</v>
      </c>
      <c r="D2255" s="71"/>
      <c r="E2255" s="71">
        <v>512</v>
      </c>
      <c r="F2255" s="71">
        <v>2030</v>
      </c>
      <c r="G2255" s="72">
        <v>174.09200000000001</v>
      </c>
      <c r="H2255" s="72">
        <v>193.053</v>
      </c>
      <c r="I2255" s="72">
        <v>204.24799999999999</v>
      </c>
      <c r="J2255" s="72">
        <v>208.53899999999999</v>
      </c>
      <c r="K2255" s="72">
        <v>252.101</v>
      </c>
      <c r="L2255" s="72">
        <v>328.298</v>
      </c>
      <c r="M2255" s="72">
        <v>494.40899999999999</v>
      </c>
      <c r="N2255" s="72">
        <v>573.26700000000005</v>
      </c>
      <c r="O2255" s="72">
        <v>482.34800000000001</v>
      </c>
      <c r="P2255" s="72">
        <v>308.75599999999997</v>
      </c>
      <c r="Q2255" s="72">
        <v>199.87200000000001</v>
      </c>
      <c r="R2255" s="72">
        <v>163.602</v>
      </c>
      <c r="S2255" s="72">
        <v>106.36799999999999</v>
      </c>
      <c r="T2255" s="72">
        <v>78.194000000000003</v>
      </c>
      <c r="U2255" s="72">
        <v>44.780999999999999</v>
      </c>
      <c r="V2255" s="72">
        <v>20.312000000000001</v>
      </c>
      <c r="W2255" s="72">
        <v>7.1479999999999997</v>
      </c>
      <c r="X2255" s="72">
        <v>5.0519999999999996</v>
      </c>
      <c r="Y2255" s="72">
        <v>1.819</v>
      </c>
      <c r="Z2255" s="72">
        <v>0.33600000000000002</v>
      </c>
      <c r="AA2255" s="72">
        <v>3.9E-2</v>
      </c>
      <c r="AB2255" s="4">
        <v>0.109</v>
      </c>
      <c r="AD2255" s="1">
        <f t="shared" si="35"/>
        <v>14.502999999999998</v>
      </c>
    </row>
    <row r="2256" spans="1:30" x14ac:dyDescent="0.3">
      <c r="A2256" s="65">
        <v>2255</v>
      </c>
      <c r="B2256" s="66" t="s">
        <v>323</v>
      </c>
      <c r="C2256" s="69" t="s">
        <v>170</v>
      </c>
      <c r="D2256" s="71"/>
      <c r="E2256" s="71">
        <v>512</v>
      </c>
      <c r="F2256" s="71">
        <v>2035</v>
      </c>
      <c r="G2256" s="72">
        <v>163.66</v>
      </c>
      <c r="H2256" s="72">
        <v>174.428</v>
      </c>
      <c r="I2256" s="72">
        <v>193.631</v>
      </c>
      <c r="J2256" s="72">
        <v>208.18199999999999</v>
      </c>
      <c r="K2256" s="72">
        <v>271.65199999999999</v>
      </c>
      <c r="L2256" s="72">
        <v>348.53</v>
      </c>
      <c r="M2256" s="72">
        <v>372.06599999999997</v>
      </c>
      <c r="N2256" s="72">
        <v>470.04700000000003</v>
      </c>
      <c r="O2256" s="72">
        <v>503.14100000000002</v>
      </c>
      <c r="P2256" s="72">
        <v>406.428</v>
      </c>
      <c r="Q2256" s="72">
        <v>267.23</v>
      </c>
      <c r="R2256" s="72">
        <v>189.62899999999999</v>
      </c>
      <c r="S2256" s="72">
        <v>153.91900000000001</v>
      </c>
      <c r="T2256" s="72">
        <v>98.293000000000006</v>
      </c>
      <c r="U2256" s="72">
        <v>70.119</v>
      </c>
      <c r="V2256" s="72">
        <v>37.805</v>
      </c>
      <c r="W2256" s="72">
        <v>15.079000000000001</v>
      </c>
      <c r="X2256" s="72">
        <v>4.399</v>
      </c>
      <c r="Y2256" s="72">
        <v>2.3490000000000002</v>
      </c>
      <c r="Z2256" s="72">
        <v>0.57599999999999996</v>
      </c>
      <c r="AA2256" s="72">
        <v>6.4000000000000001E-2</v>
      </c>
      <c r="AB2256" s="4" t="s">
        <v>291</v>
      </c>
      <c r="AD2256" s="1">
        <f t="shared" si="35"/>
        <v>22.467000000000002</v>
      </c>
    </row>
    <row r="2257" spans="1:30" x14ac:dyDescent="0.3">
      <c r="A2257" s="65">
        <v>2256</v>
      </c>
      <c r="B2257" s="66" t="s">
        <v>323</v>
      </c>
      <c r="C2257" s="69" t="s">
        <v>170</v>
      </c>
      <c r="D2257" s="71"/>
      <c r="E2257" s="71">
        <v>512</v>
      </c>
      <c r="F2257" s="71">
        <v>2040</v>
      </c>
      <c r="G2257" s="72">
        <v>164.44300000000001</v>
      </c>
      <c r="H2257" s="72">
        <v>164.02799999999999</v>
      </c>
      <c r="I2257" s="72">
        <v>175.04499999999999</v>
      </c>
      <c r="J2257" s="72">
        <v>195.125</v>
      </c>
      <c r="K2257" s="72">
        <v>266.39100000000002</v>
      </c>
      <c r="L2257" s="72">
        <v>365.67399999999998</v>
      </c>
      <c r="M2257" s="72">
        <v>394.89499999999998</v>
      </c>
      <c r="N2257" s="72">
        <v>385.82299999999998</v>
      </c>
      <c r="O2257" s="72">
        <v>428.024</v>
      </c>
      <c r="P2257" s="72">
        <v>412.52199999999999</v>
      </c>
      <c r="Q2257" s="72">
        <v>339.767</v>
      </c>
      <c r="R2257" s="72">
        <v>241.49600000000001</v>
      </c>
      <c r="S2257" s="72">
        <v>180.69399999999999</v>
      </c>
      <c r="T2257" s="72">
        <v>141.42599999999999</v>
      </c>
      <c r="U2257" s="72">
        <v>87.855999999999995</v>
      </c>
      <c r="V2257" s="72">
        <v>60.192999999999998</v>
      </c>
      <c r="W2257" s="72">
        <v>28.818000000000001</v>
      </c>
      <c r="X2257" s="72">
        <v>9.6159999999999997</v>
      </c>
      <c r="Y2257" s="72">
        <v>2.137</v>
      </c>
      <c r="Z2257" s="72">
        <v>0.78</v>
      </c>
      <c r="AA2257" s="72">
        <v>0.113</v>
      </c>
      <c r="AB2257" s="4" t="s">
        <v>291</v>
      </c>
      <c r="AD2257" s="1">
        <f t="shared" si="35"/>
        <v>41.463999999999999</v>
      </c>
    </row>
    <row r="2258" spans="1:30" x14ac:dyDescent="0.3">
      <c r="A2258" s="65">
        <v>2257</v>
      </c>
      <c r="B2258" s="66" t="s">
        <v>323</v>
      </c>
      <c r="C2258" s="69" t="s">
        <v>170</v>
      </c>
      <c r="D2258" s="71"/>
      <c r="E2258" s="71">
        <v>512</v>
      </c>
      <c r="F2258" s="71">
        <v>2045</v>
      </c>
      <c r="G2258" s="72">
        <v>170.91</v>
      </c>
      <c r="H2258" s="72">
        <v>164.828</v>
      </c>
      <c r="I2258" s="72">
        <v>164.67</v>
      </c>
      <c r="J2258" s="72">
        <v>176.596</v>
      </c>
      <c r="K2258" s="72">
        <v>245.941</v>
      </c>
      <c r="L2258" s="72">
        <v>353.08100000000002</v>
      </c>
      <c r="M2258" s="72">
        <v>407.149</v>
      </c>
      <c r="N2258" s="72">
        <v>401.26299999999998</v>
      </c>
      <c r="O2258" s="72">
        <v>361.875</v>
      </c>
      <c r="P2258" s="72">
        <v>368.11</v>
      </c>
      <c r="Q2258" s="72">
        <v>356.19499999999999</v>
      </c>
      <c r="R2258" s="72">
        <v>296.86799999999999</v>
      </c>
      <c r="S2258" s="72">
        <v>215.77799999999999</v>
      </c>
      <c r="T2258" s="72">
        <v>169.375</v>
      </c>
      <c r="U2258" s="72">
        <v>129.86500000000001</v>
      </c>
      <c r="V2258" s="72">
        <v>76.628</v>
      </c>
      <c r="W2258" s="72">
        <v>47.069000000000003</v>
      </c>
      <c r="X2258" s="72">
        <v>19.035</v>
      </c>
      <c r="Y2258" s="72">
        <v>4.8860000000000001</v>
      </c>
      <c r="Z2258" s="72">
        <v>0.746</v>
      </c>
      <c r="AA2258" s="72">
        <v>0.16300000000000001</v>
      </c>
      <c r="AB2258" s="4" t="s">
        <v>291</v>
      </c>
      <c r="AD2258" s="1">
        <f t="shared" si="35"/>
        <v>71.898999999999987</v>
      </c>
    </row>
    <row r="2259" spans="1:30" x14ac:dyDescent="0.3">
      <c r="A2259" s="65">
        <v>2258</v>
      </c>
      <c r="B2259" s="66" t="s">
        <v>323</v>
      </c>
      <c r="C2259" s="69" t="s">
        <v>170</v>
      </c>
      <c r="D2259" s="71"/>
      <c r="E2259" s="71">
        <v>512</v>
      </c>
      <c r="F2259" s="71">
        <v>2050</v>
      </c>
      <c r="G2259" s="72">
        <v>173.95099999999999</v>
      </c>
      <c r="H2259" s="72">
        <v>171.29900000000001</v>
      </c>
      <c r="I2259" s="72">
        <v>165.23400000000001</v>
      </c>
      <c r="J2259" s="72">
        <v>165.76300000000001</v>
      </c>
      <c r="K2259" s="72">
        <v>207.26</v>
      </c>
      <c r="L2259" s="72">
        <v>297.83</v>
      </c>
      <c r="M2259" s="72">
        <v>379.755</v>
      </c>
      <c r="N2259" s="72">
        <v>406.13200000000001</v>
      </c>
      <c r="O2259" s="72">
        <v>382.46800000000002</v>
      </c>
      <c r="P2259" s="72">
        <v>332.53399999999999</v>
      </c>
      <c r="Q2259" s="72">
        <v>337.47399999999999</v>
      </c>
      <c r="R2259" s="72">
        <v>333.57100000000003</v>
      </c>
      <c r="S2259" s="72">
        <v>283.20800000000003</v>
      </c>
      <c r="T2259" s="72">
        <v>204.423</v>
      </c>
      <c r="U2259" s="72">
        <v>157.048</v>
      </c>
      <c r="V2259" s="72">
        <v>114.871</v>
      </c>
      <c r="W2259" s="72">
        <v>61.3</v>
      </c>
      <c r="X2259" s="72">
        <v>32.103000000000002</v>
      </c>
      <c r="Y2259" s="72">
        <v>10.082000000000001</v>
      </c>
      <c r="Z2259" s="72">
        <v>1.792</v>
      </c>
      <c r="AA2259" s="72">
        <v>0.17199999999999999</v>
      </c>
      <c r="AB2259" s="4" t="s">
        <v>291</v>
      </c>
      <c r="AD2259" s="1">
        <f t="shared" si="35"/>
        <v>105.44899999999998</v>
      </c>
    </row>
    <row r="2260" spans="1:30" x14ac:dyDescent="0.3">
      <c r="A2260" s="65">
        <v>2259</v>
      </c>
      <c r="B2260" s="66" t="s">
        <v>323</v>
      </c>
      <c r="C2260" s="69" t="s">
        <v>170</v>
      </c>
      <c r="D2260" s="71"/>
      <c r="E2260" s="71">
        <v>512</v>
      </c>
      <c r="F2260" s="71">
        <v>2055</v>
      </c>
      <c r="G2260" s="72">
        <v>169.61500000000001</v>
      </c>
      <c r="H2260" s="72">
        <v>174.32300000000001</v>
      </c>
      <c r="I2260" s="72">
        <v>171.68899999999999</v>
      </c>
      <c r="J2260" s="72">
        <v>166.28299999999999</v>
      </c>
      <c r="K2260" s="72">
        <v>194.94</v>
      </c>
      <c r="L2260" s="72">
        <v>256.68299999999999</v>
      </c>
      <c r="M2260" s="72">
        <v>323.34199999999998</v>
      </c>
      <c r="N2260" s="72">
        <v>378.923</v>
      </c>
      <c r="O2260" s="72">
        <v>388.34800000000001</v>
      </c>
      <c r="P2260" s="72">
        <v>354.61099999999999</v>
      </c>
      <c r="Q2260" s="72">
        <v>303.89999999999998</v>
      </c>
      <c r="R2260" s="72">
        <v>316.53100000000001</v>
      </c>
      <c r="S2260" s="72">
        <v>320.22000000000003</v>
      </c>
      <c r="T2260" s="72">
        <v>270.31400000000002</v>
      </c>
      <c r="U2260" s="72">
        <v>191.096</v>
      </c>
      <c r="V2260" s="72">
        <v>140.55699999999999</v>
      </c>
      <c r="W2260" s="72">
        <v>93.686000000000007</v>
      </c>
      <c r="X2260" s="72">
        <v>42.988999999999997</v>
      </c>
      <c r="Y2260" s="72">
        <v>17.643999999999998</v>
      </c>
      <c r="Z2260" s="72">
        <v>3.8650000000000002</v>
      </c>
      <c r="AA2260" s="72">
        <v>0.38600000000000001</v>
      </c>
      <c r="AB2260" s="4" t="s">
        <v>291</v>
      </c>
      <c r="AD2260" s="1">
        <f t="shared" si="35"/>
        <v>158.57000000000002</v>
      </c>
    </row>
    <row r="2261" spans="1:30" x14ac:dyDescent="0.3">
      <c r="A2261" s="65">
        <v>2260</v>
      </c>
      <c r="B2261" s="66" t="s">
        <v>323</v>
      </c>
      <c r="C2261" s="69" t="s">
        <v>170</v>
      </c>
      <c r="D2261" s="71"/>
      <c r="E2261" s="71">
        <v>512</v>
      </c>
      <c r="F2261" s="71">
        <v>2060</v>
      </c>
      <c r="G2261" s="72">
        <v>160.94999999999999</v>
      </c>
      <c r="H2261" s="72">
        <v>169.97200000000001</v>
      </c>
      <c r="I2261" s="72">
        <v>174.691</v>
      </c>
      <c r="J2261" s="72">
        <v>172.68299999999999</v>
      </c>
      <c r="K2261" s="72">
        <v>193.94399999999999</v>
      </c>
      <c r="L2261" s="72">
        <v>241.81299999999999</v>
      </c>
      <c r="M2261" s="72">
        <v>280.96199999999999</v>
      </c>
      <c r="N2261" s="72">
        <v>322.714</v>
      </c>
      <c r="O2261" s="72">
        <v>362.20800000000003</v>
      </c>
      <c r="P2261" s="72">
        <v>362.02100000000002</v>
      </c>
      <c r="Q2261" s="72">
        <v>327.44600000000003</v>
      </c>
      <c r="R2261" s="72">
        <v>284.661</v>
      </c>
      <c r="S2261" s="72">
        <v>304.548</v>
      </c>
      <c r="T2261" s="72">
        <v>307.19799999999998</v>
      </c>
      <c r="U2261" s="72">
        <v>254.35</v>
      </c>
      <c r="V2261" s="72">
        <v>172.64699999999999</v>
      </c>
      <c r="W2261" s="72">
        <v>116.441</v>
      </c>
      <c r="X2261" s="72">
        <v>67.212999999999994</v>
      </c>
      <c r="Y2261" s="72">
        <v>24.367000000000001</v>
      </c>
      <c r="Z2261" s="72">
        <v>7.0220000000000002</v>
      </c>
      <c r="AA2261" s="72">
        <v>0.86299999999999999</v>
      </c>
      <c r="AB2261" s="4" t="s">
        <v>291</v>
      </c>
      <c r="AD2261" s="1">
        <f t="shared" si="35"/>
        <v>215.90599999999998</v>
      </c>
    </row>
    <row r="2262" spans="1:30" x14ac:dyDescent="0.3">
      <c r="A2262" s="65">
        <v>2261</v>
      </c>
      <c r="B2262" s="66" t="s">
        <v>323</v>
      </c>
      <c r="C2262" s="69" t="s">
        <v>170</v>
      </c>
      <c r="D2262" s="71"/>
      <c r="E2262" s="71">
        <v>512</v>
      </c>
      <c r="F2262" s="71">
        <v>2065</v>
      </c>
      <c r="G2262" s="72">
        <v>153.678</v>
      </c>
      <c r="H2262" s="72">
        <v>161.29300000000001</v>
      </c>
      <c r="I2262" s="72">
        <v>170.32499999999999</v>
      </c>
      <c r="J2262" s="72">
        <v>175.636</v>
      </c>
      <c r="K2262" s="72">
        <v>198.81399999999999</v>
      </c>
      <c r="L2262" s="72">
        <v>238.239</v>
      </c>
      <c r="M2262" s="72">
        <v>264.79599999999999</v>
      </c>
      <c r="N2262" s="72">
        <v>280.471</v>
      </c>
      <c r="O2262" s="72">
        <v>307.10000000000002</v>
      </c>
      <c r="P2262" s="72">
        <v>337.5</v>
      </c>
      <c r="Q2262" s="72">
        <v>336.4</v>
      </c>
      <c r="R2262" s="72">
        <v>309.13</v>
      </c>
      <c r="S2262" s="72">
        <v>274.11200000000002</v>
      </c>
      <c r="T2262" s="72">
        <v>293.142</v>
      </c>
      <c r="U2262" s="72">
        <v>290.55</v>
      </c>
      <c r="V2262" s="72">
        <v>231.548</v>
      </c>
      <c r="W2262" s="72">
        <v>144.86000000000001</v>
      </c>
      <c r="X2262" s="72">
        <v>85.126000000000005</v>
      </c>
      <c r="Y2262" s="72">
        <v>39.097999999999999</v>
      </c>
      <c r="Z2262" s="72">
        <v>10.016</v>
      </c>
      <c r="AA2262" s="72">
        <v>1.649</v>
      </c>
      <c r="AB2262" s="4" t="s">
        <v>291</v>
      </c>
      <c r="AD2262" s="1">
        <f t="shared" si="35"/>
        <v>280.74900000000002</v>
      </c>
    </row>
    <row r="2263" spans="1:30" x14ac:dyDescent="0.3">
      <c r="A2263" s="65">
        <v>2262</v>
      </c>
      <c r="B2263" s="66" t="s">
        <v>323</v>
      </c>
      <c r="C2263" s="69" t="s">
        <v>170</v>
      </c>
      <c r="D2263" s="71"/>
      <c r="E2263" s="71">
        <v>512</v>
      </c>
      <c r="F2263" s="71">
        <v>2070</v>
      </c>
      <c r="G2263" s="72">
        <v>151.273</v>
      </c>
      <c r="H2263" s="72">
        <v>154.006</v>
      </c>
      <c r="I2263" s="72">
        <v>161.631</v>
      </c>
      <c r="J2263" s="72">
        <v>171.221</v>
      </c>
      <c r="K2263" s="72">
        <v>200.233</v>
      </c>
      <c r="L2263" s="72">
        <v>240.512</v>
      </c>
      <c r="M2263" s="72">
        <v>259.88900000000001</v>
      </c>
      <c r="N2263" s="72">
        <v>264.37400000000002</v>
      </c>
      <c r="O2263" s="72">
        <v>265.88600000000002</v>
      </c>
      <c r="P2263" s="72">
        <v>284.06900000000002</v>
      </c>
      <c r="Q2263" s="72">
        <v>313.58100000000002</v>
      </c>
      <c r="R2263" s="72">
        <v>319.14699999999999</v>
      </c>
      <c r="S2263" s="72">
        <v>298.90800000000002</v>
      </c>
      <c r="T2263" s="72">
        <v>264.52300000000002</v>
      </c>
      <c r="U2263" s="72">
        <v>278.43700000000001</v>
      </c>
      <c r="V2263" s="72">
        <v>266.24</v>
      </c>
      <c r="W2263" s="72">
        <v>196.471</v>
      </c>
      <c r="X2263" s="72">
        <v>107.715</v>
      </c>
      <c r="Y2263" s="72">
        <v>50.725000000000001</v>
      </c>
      <c r="Z2263" s="72">
        <v>16.579000000000001</v>
      </c>
      <c r="AA2263" s="72">
        <v>2.516</v>
      </c>
      <c r="AB2263" s="4" t="s">
        <v>291</v>
      </c>
      <c r="AD2263" s="1">
        <f t="shared" si="35"/>
        <v>374.00600000000009</v>
      </c>
    </row>
    <row r="2264" spans="1:30" x14ac:dyDescent="0.3">
      <c r="A2264" s="65">
        <v>2263</v>
      </c>
      <c r="B2264" s="66" t="s">
        <v>323</v>
      </c>
      <c r="C2264" s="69" t="s">
        <v>170</v>
      </c>
      <c r="D2264" s="71"/>
      <c r="E2264" s="71">
        <v>512</v>
      </c>
      <c r="F2264" s="71">
        <v>2075</v>
      </c>
      <c r="G2264" s="72">
        <v>152.52799999999999</v>
      </c>
      <c r="H2264" s="72">
        <v>151.58199999999999</v>
      </c>
      <c r="I2264" s="72">
        <v>154.32499999999999</v>
      </c>
      <c r="J2264" s="72">
        <v>162.47800000000001</v>
      </c>
      <c r="K2264" s="72">
        <v>194.291</v>
      </c>
      <c r="L2264" s="72">
        <v>239.33600000000001</v>
      </c>
      <c r="M2264" s="72">
        <v>260.81700000000001</v>
      </c>
      <c r="N2264" s="72">
        <v>259.51299999999998</v>
      </c>
      <c r="O2264" s="72">
        <v>250.744</v>
      </c>
      <c r="P2264" s="72">
        <v>244.447</v>
      </c>
      <c r="Q2264" s="72">
        <v>261.96800000000002</v>
      </c>
      <c r="R2264" s="72">
        <v>297.66899999999998</v>
      </c>
      <c r="S2264" s="72">
        <v>309.49900000000002</v>
      </c>
      <c r="T2264" s="72">
        <v>289.38900000000001</v>
      </c>
      <c r="U2264" s="72">
        <v>252.21700000000001</v>
      </c>
      <c r="V2264" s="72">
        <v>256.68</v>
      </c>
      <c r="W2264" s="72">
        <v>228.26400000000001</v>
      </c>
      <c r="X2264" s="72">
        <v>148.44300000000001</v>
      </c>
      <c r="Y2264" s="72">
        <v>65.682000000000002</v>
      </c>
      <c r="Z2264" s="72">
        <v>22.173999999999999</v>
      </c>
      <c r="AA2264" s="72">
        <v>4.2480000000000002</v>
      </c>
      <c r="AB2264" s="4">
        <v>0.1</v>
      </c>
      <c r="AD2264" s="1">
        <f t="shared" si="35"/>
        <v>468.911</v>
      </c>
    </row>
    <row r="2265" spans="1:30" x14ac:dyDescent="0.3">
      <c r="A2265" s="65">
        <v>2264</v>
      </c>
      <c r="B2265" s="66" t="s">
        <v>323</v>
      </c>
      <c r="C2265" s="69" t="s">
        <v>170</v>
      </c>
      <c r="D2265" s="71"/>
      <c r="E2265" s="71">
        <v>512</v>
      </c>
      <c r="F2265" s="71">
        <v>2080</v>
      </c>
      <c r="G2265" s="72">
        <v>153.81200000000001</v>
      </c>
      <c r="H2265" s="72">
        <v>152.81399999999999</v>
      </c>
      <c r="I2265" s="72">
        <v>151.881</v>
      </c>
      <c r="J2265" s="72">
        <v>155.124</v>
      </c>
      <c r="K2265" s="72">
        <v>184.02699999999999</v>
      </c>
      <c r="L2265" s="72">
        <v>230.803</v>
      </c>
      <c r="M2265" s="72">
        <v>258.3</v>
      </c>
      <c r="N2265" s="72">
        <v>260.47699999999998</v>
      </c>
      <c r="O2265" s="72">
        <v>246.81299999999999</v>
      </c>
      <c r="P2265" s="72">
        <v>230.792</v>
      </c>
      <c r="Q2265" s="72">
        <v>224.041</v>
      </c>
      <c r="R2265" s="72">
        <v>247.595</v>
      </c>
      <c r="S2265" s="72">
        <v>289.03899999999999</v>
      </c>
      <c r="T2265" s="72">
        <v>300.48599999999999</v>
      </c>
      <c r="U2265" s="72">
        <v>276.96300000000002</v>
      </c>
      <c r="V2265" s="72">
        <v>233.83799999999999</v>
      </c>
      <c r="W2265" s="72">
        <v>222.256</v>
      </c>
      <c r="X2265" s="72">
        <v>175.149</v>
      </c>
      <c r="Y2265" s="72">
        <v>92.590999999999994</v>
      </c>
      <c r="Z2265" s="72">
        <v>29.6</v>
      </c>
      <c r="AA2265" s="72">
        <v>6.07</v>
      </c>
      <c r="AB2265" s="4">
        <v>0.152</v>
      </c>
      <c r="AD2265" s="1">
        <f t="shared" si="35"/>
        <v>525.8180000000001</v>
      </c>
    </row>
    <row r="2266" spans="1:30" x14ac:dyDescent="0.3">
      <c r="A2266" s="65">
        <v>2265</v>
      </c>
      <c r="B2266" s="66" t="s">
        <v>323</v>
      </c>
      <c r="C2266" s="69" t="s">
        <v>170</v>
      </c>
      <c r="D2266" s="71"/>
      <c r="E2266" s="71">
        <v>512</v>
      </c>
      <c r="F2266" s="71">
        <v>2085</v>
      </c>
      <c r="G2266" s="72">
        <v>152.08500000000001</v>
      </c>
      <c r="H2266" s="72">
        <v>154.077</v>
      </c>
      <c r="I2266" s="72">
        <v>153.09399999999999</v>
      </c>
      <c r="J2266" s="72">
        <v>152.625</v>
      </c>
      <c r="K2266" s="72">
        <v>175.143</v>
      </c>
      <c r="L2266" s="72">
        <v>217.95099999999999</v>
      </c>
      <c r="M2266" s="72">
        <v>248.434</v>
      </c>
      <c r="N2266" s="72">
        <v>257.99700000000001</v>
      </c>
      <c r="O2266" s="72">
        <v>248.69</v>
      </c>
      <c r="P2266" s="72">
        <v>228.31</v>
      </c>
      <c r="Q2266" s="72">
        <v>211.91800000000001</v>
      </c>
      <c r="R2266" s="72">
        <v>211.011</v>
      </c>
      <c r="S2266" s="72">
        <v>240.27099999999999</v>
      </c>
      <c r="T2266" s="72">
        <v>281.255</v>
      </c>
      <c r="U2266" s="72">
        <v>288.596</v>
      </c>
      <c r="V2266" s="72">
        <v>258.18200000000002</v>
      </c>
      <c r="W2266" s="72">
        <v>204.417</v>
      </c>
      <c r="X2266" s="72">
        <v>173.126</v>
      </c>
      <c r="Y2266" s="72">
        <v>111.73699999999999</v>
      </c>
      <c r="Z2266" s="72">
        <v>43.037999999999997</v>
      </c>
      <c r="AA2266" s="72">
        <v>8.4740000000000002</v>
      </c>
      <c r="AB2266" s="4">
        <v>0.20599999999999999</v>
      </c>
      <c r="AD2266" s="1">
        <f t="shared" si="35"/>
        <v>540.99800000000005</v>
      </c>
    </row>
    <row r="2267" spans="1:30" x14ac:dyDescent="0.3">
      <c r="A2267" s="65">
        <v>2266</v>
      </c>
      <c r="B2267" s="66" t="s">
        <v>323</v>
      </c>
      <c r="C2267" s="69" t="s">
        <v>170</v>
      </c>
      <c r="D2267" s="71"/>
      <c r="E2267" s="71">
        <v>512</v>
      </c>
      <c r="F2267" s="71">
        <v>2090</v>
      </c>
      <c r="G2267" s="72">
        <v>147.577</v>
      </c>
      <c r="H2267" s="72">
        <v>152.328</v>
      </c>
      <c r="I2267" s="72">
        <v>154.33500000000001</v>
      </c>
      <c r="J2267" s="72">
        <v>153.78100000000001</v>
      </c>
      <c r="K2267" s="72">
        <v>171.11199999999999</v>
      </c>
      <c r="L2267" s="72">
        <v>206.471</v>
      </c>
      <c r="M2267" s="72">
        <v>234.24299999999999</v>
      </c>
      <c r="N2267" s="72">
        <v>248.17</v>
      </c>
      <c r="O2267" s="72">
        <v>247.12700000000001</v>
      </c>
      <c r="P2267" s="72">
        <v>231.614</v>
      </c>
      <c r="Q2267" s="72">
        <v>210.90899999999999</v>
      </c>
      <c r="R2267" s="72">
        <v>199.98699999999999</v>
      </c>
      <c r="S2267" s="72">
        <v>204.7</v>
      </c>
      <c r="T2267" s="72">
        <v>234.17500000000001</v>
      </c>
      <c r="U2267" s="72">
        <v>270.983</v>
      </c>
      <c r="V2267" s="72">
        <v>270.37700000000001</v>
      </c>
      <c r="W2267" s="72">
        <v>227.69900000000001</v>
      </c>
      <c r="X2267" s="72">
        <v>161.50200000000001</v>
      </c>
      <c r="Y2267" s="72">
        <v>112.848</v>
      </c>
      <c r="Z2267" s="72">
        <v>53.527000000000001</v>
      </c>
      <c r="AA2267" s="72">
        <v>12.66</v>
      </c>
      <c r="AB2267" s="4">
        <v>0.30199999999999999</v>
      </c>
      <c r="AD2267" s="1">
        <f t="shared" si="35"/>
        <v>568.53800000000001</v>
      </c>
    </row>
    <row r="2268" spans="1:30" x14ac:dyDescent="0.3">
      <c r="A2268" s="65">
        <v>2267</v>
      </c>
      <c r="B2268" s="66" t="s">
        <v>323</v>
      </c>
      <c r="C2268" s="69" t="s">
        <v>170</v>
      </c>
      <c r="D2268" s="71"/>
      <c r="E2268" s="71">
        <v>512</v>
      </c>
      <c r="F2268" s="71">
        <v>2095</v>
      </c>
      <c r="G2268" s="72">
        <v>142.83099999999999</v>
      </c>
      <c r="H2268" s="72">
        <v>147.80099999999999</v>
      </c>
      <c r="I2268" s="72">
        <v>152.56700000000001</v>
      </c>
      <c r="J2268" s="72">
        <v>154.964</v>
      </c>
      <c r="K2268" s="72">
        <v>170.72800000000001</v>
      </c>
      <c r="L2268" s="72">
        <v>199.83699999999999</v>
      </c>
      <c r="M2268" s="72">
        <v>221.417</v>
      </c>
      <c r="N2268" s="72">
        <v>234.02</v>
      </c>
      <c r="O2268" s="72">
        <v>238.22300000000001</v>
      </c>
      <c r="P2268" s="72">
        <v>231.48</v>
      </c>
      <c r="Q2268" s="72">
        <v>215.65299999999999</v>
      </c>
      <c r="R2268" s="72">
        <v>199.97900000000001</v>
      </c>
      <c r="S2268" s="72">
        <v>194.32599999999999</v>
      </c>
      <c r="T2268" s="72">
        <v>199.81</v>
      </c>
      <c r="U2268" s="72">
        <v>226.26</v>
      </c>
      <c r="V2268" s="72">
        <v>255.053</v>
      </c>
      <c r="W2268" s="72">
        <v>240.41399999999999</v>
      </c>
      <c r="X2268" s="72">
        <v>182.304</v>
      </c>
      <c r="Y2268" s="72">
        <v>107.45099999999999</v>
      </c>
      <c r="Z2268" s="72">
        <v>55.665999999999997</v>
      </c>
      <c r="AA2268" s="72">
        <v>16.827999999999999</v>
      </c>
      <c r="AB2268" s="4">
        <v>0.48299999999999998</v>
      </c>
      <c r="AD2268" s="1">
        <f t="shared" si="35"/>
        <v>603.14599999999996</v>
      </c>
    </row>
    <row r="2269" spans="1:30" x14ac:dyDescent="0.3">
      <c r="A2269" s="65">
        <v>2268</v>
      </c>
      <c r="B2269" s="66" t="s">
        <v>323</v>
      </c>
      <c r="C2269" s="69" t="s">
        <v>170</v>
      </c>
      <c r="D2269" s="71"/>
      <c r="E2269" s="71">
        <v>512</v>
      </c>
      <c r="F2269" s="71">
        <v>2100</v>
      </c>
      <c r="G2269" s="72">
        <v>140.00700000000001</v>
      </c>
      <c r="H2269" s="72">
        <v>143.03700000000001</v>
      </c>
      <c r="I2269" s="72">
        <v>148.02000000000001</v>
      </c>
      <c r="J2269" s="72">
        <v>153.13999999999999</v>
      </c>
      <c r="K2269" s="72">
        <v>170.37100000000001</v>
      </c>
      <c r="L2269" s="72">
        <v>196.846</v>
      </c>
      <c r="M2269" s="72">
        <v>213.435</v>
      </c>
      <c r="N2269" s="72">
        <v>221.22800000000001</v>
      </c>
      <c r="O2269" s="72">
        <v>224.99700000000001</v>
      </c>
      <c r="P2269" s="72">
        <v>224.018</v>
      </c>
      <c r="Q2269" s="72">
        <v>216.97300000000001</v>
      </c>
      <c r="R2269" s="72">
        <v>205.68700000000001</v>
      </c>
      <c r="S2269" s="72">
        <v>194.82900000000001</v>
      </c>
      <c r="T2269" s="72">
        <v>190.05799999999999</v>
      </c>
      <c r="U2269" s="72">
        <v>193.58699999999999</v>
      </c>
      <c r="V2269" s="72">
        <v>213.91499999999999</v>
      </c>
      <c r="W2269" s="72">
        <v>228.608</v>
      </c>
      <c r="X2269" s="72">
        <v>195.041</v>
      </c>
      <c r="Y2269" s="72">
        <v>123.82299999999999</v>
      </c>
      <c r="Z2269" s="72">
        <v>54.622</v>
      </c>
      <c r="AA2269" s="72">
        <v>19.097999999999999</v>
      </c>
      <c r="AB2269" s="4">
        <v>0.62</v>
      </c>
      <c r="AD2269" s="1">
        <f t="shared" si="35"/>
        <v>621.8119999999999</v>
      </c>
    </row>
    <row r="2270" spans="1:30" x14ac:dyDescent="0.3">
      <c r="A2270" s="65">
        <v>2269</v>
      </c>
      <c r="B2270" s="66" t="s">
        <v>323</v>
      </c>
      <c r="C2270" s="69" t="s">
        <v>171</v>
      </c>
      <c r="D2270" s="71"/>
      <c r="E2270" s="71">
        <v>634</v>
      </c>
      <c r="F2270" s="71">
        <v>2015</v>
      </c>
      <c r="G2270" s="72">
        <v>65.200999999999993</v>
      </c>
      <c r="H2270" s="72">
        <v>59.878</v>
      </c>
      <c r="I2270" s="72">
        <v>51.109000000000002</v>
      </c>
      <c r="J2270" s="72">
        <v>66.36</v>
      </c>
      <c r="K2270" s="72">
        <v>211.13399999999999</v>
      </c>
      <c r="L2270" s="72">
        <v>353.339</v>
      </c>
      <c r="M2270" s="72">
        <v>319.11900000000003</v>
      </c>
      <c r="N2270" s="72">
        <v>245.399</v>
      </c>
      <c r="O2270" s="72">
        <v>190.23599999999999</v>
      </c>
      <c r="P2270" s="72">
        <v>128.56299999999999</v>
      </c>
      <c r="Q2270" s="72">
        <v>87.099000000000004</v>
      </c>
      <c r="R2270" s="72">
        <v>50.987000000000002</v>
      </c>
      <c r="S2270" s="72">
        <v>25.317</v>
      </c>
      <c r="T2270" s="72">
        <v>7.6260000000000003</v>
      </c>
      <c r="U2270" s="72">
        <v>4.21</v>
      </c>
      <c r="V2270" s="72">
        <v>4.3620000000000001</v>
      </c>
      <c r="W2270" s="72">
        <v>0.76300000000000001</v>
      </c>
      <c r="X2270" s="72">
        <v>0.34699999999999998</v>
      </c>
      <c r="Y2270" s="72">
        <v>7.6999999999999999E-2</v>
      </c>
      <c r="Z2270" s="72">
        <v>3.5999999999999997E-2</v>
      </c>
      <c r="AA2270" s="72">
        <v>6.0000000000000001E-3</v>
      </c>
      <c r="AB2270" s="4" t="s">
        <v>291</v>
      </c>
      <c r="AD2270" s="1">
        <f t="shared" si="35"/>
        <v>1.2289999999999999</v>
      </c>
    </row>
    <row r="2271" spans="1:30" x14ac:dyDescent="0.3">
      <c r="A2271" s="65">
        <v>2270</v>
      </c>
      <c r="B2271" s="66" t="s">
        <v>323</v>
      </c>
      <c r="C2271" s="69" t="s">
        <v>171</v>
      </c>
      <c r="D2271" s="71"/>
      <c r="E2271" s="71">
        <v>634</v>
      </c>
      <c r="F2271" s="71">
        <v>2020</v>
      </c>
      <c r="G2271" s="72">
        <v>69.061999999999998</v>
      </c>
      <c r="H2271" s="72">
        <v>69.114000000000004</v>
      </c>
      <c r="I2271" s="72">
        <v>62.048999999999999</v>
      </c>
      <c r="J2271" s="72">
        <v>59.231999999999999</v>
      </c>
      <c r="K2271" s="72">
        <v>191.05799999999999</v>
      </c>
      <c r="L2271" s="72">
        <v>404.86700000000002</v>
      </c>
      <c r="M2271" s="72">
        <v>379.40699999999998</v>
      </c>
      <c r="N2271" s="72">
        <v>238.21600000000001</v>
      </c>
      <c r="O2271" s="72">
        <v>184.51499999999999</v>
      </c>
      <c r="P2271" s="72">
        <v>154.32599999999999</v>
      </c>
      <c r="Q2271" s="72">
        <v>117.395</v>
      </c>
      <c r="R2271" s="72">
        <v>75.706999999999994</v>
      </c>
      <c r="S2271" s="72">
        <v>41.692</v>
      </c>
      <c r="T2271" s="72">
        <v>21.084</v>
      </c>
      <c r="U2271" s="72">
        <v>6.8330000000000002</v>
      </c>
      <c r="V2271" s="72">
        <v>3.4159999999999999</v>
      </c>
      <c r="W2271" s="72">
        <v>3.1120000000000001</v>
      </c>
      <c r="X2271" s="72">
        <v>0.45400000000000001</v>
      </c>
      <c r="Y2271" s="72">
        <v>0.153</v>
      </c>
      <c r="Z2271" s="72">
        <v>2.1999999999999999E-2</v>
      </c>
      <c r="AA2271" s="72">
        <v>7.0000000000000001E-3</v>
      </c>
      <c r="AB2271" s="4" t="s">
        <v>291</v>
      </c>
      <c r="AD2271" s="1">
        <f t="shared" si="35"/>
        <v>3.7480000000000002</v>
      </c>
    </row>
    <row r="2272" spans="1:30" x14ac:dyDescent="0.3">
      <c r="A2272" s="65">
        <v>2271</v>
      </c>
      <c r="B2272" s="66" t="s">
        <v>323</v>
      </c>
      <c r="C2272" s="69" t="s">
        <v>171</v>
      </c>
      <c r="D2272" s="71"/>
      <c r="E2272" s="71">
        <v>634</v>
      </c>
      <c r="F2272" s="71">
        <v>2025</v>
      </c>
      <c r="G2272" s="72">
        <v>70.355999999999995</v>
      </c>
      <c r="H2272" s="72">
        <v>72.983000000000004</v>
      </c>
      <c r="I2272" s="72">
        <v>71.283000000000001</v>
      </c>
      <c r="J2272" s="72">
        <v>70.915000000000006</v>
      </c>
      <c r="K2272" s="72">
        <v>164.738</v>
      </c>
      <c r="L2272" s="72">
        <v>350.06599999999997</v>
      </c>
      <c r="M2272" s="72">
        <v>408.46699999999998</v>
      </c>
      <c r="N2272" s="72">
        <v>295.923</v>
      </c>
      <c r="O2272" s="72">
        <v>197.41399999999999</v>
      </c>
      <c r="P2272" s="72">
        <v>151.126</v>
      </c>
      <c r="Q2272" s="72">
        <v>133.12299999999999</v>
      </c>
      <c r="R2272" s="72">
        <v>110.587</v>
      </c>
      <c r="S2272" s="72">
        <v>68.072000000000003</v>
      </c>
      <c r="T2272" s="72">
        <v>35.567</v>
      </c>
      <c r="U2272" s="72">
        <v>18.065000000000001</v>
      </c>
      <c r="V2272" s="72">
        <v>5.6239999999999997</v>
      </c>
      <c r="W2272" s="72">
        <v>2.4849999999999999</v>
      </c>
      <c r="X2272" s="72">
        <v>1.8680000000000001</v>
      </c>
      <c r="Y2272" s="72">
        <v>0.20200000000000001</v>
      </c>
      <c r="Z2272" s="72">
        <v>4.7E-2</v>
      </c>
      <c r="AA2272" s="72">
        <v>5.0000000000000001E-3</v>
      </c>
      <c r="AB2272" s="4" t="s">
        <v>291</v>
      </c>
      <c r="AD2272" s="1">
        <f t="shared" si="35"/>
        <v>4.6069999999999993</v>
      </c>
    </row>
    <row r="2273" spans="1:30" x14ac:dyDescent="0.3">
      <c r="A2273" s="65">
        <v>2272</v>
      </c>
      <c r="B2273" s="66" t="s">
        <v>323</v>
      </c>
      <c r="C2273" s="69" t="s">
        <v>171</v>
      </c>
      <c r="D2273" s="71"/>
      <c r="E2273" s="71">
        <v>634</v>
      </c>
      <c r="F2273" s="71">
        <v>2030</v>
      </c>
      <c r="G2273" s="72">
        <v>70.322000000000003</v>
      </c>
      <c r="H2273" s="72">
        <v>74.283000000000001</v>
      </c>
      <c r="I2273" s="72">
        <v>75.159000000000006</v>
      </c>
      <c r="J2273" s="72">
        <v>80.149000000000001</v>
      </c>
      <c r="K2273" s="72">
        <v>161.41300000000001</v>
      </c>
      <c r="L2273" s="72">
        <v>308.97699999999998</v>
      </c>
      <c r="M2273" s="72">
        <v>368.952</v>
      </c>
      <c r="N2273" s="72">
        <v>334.95</v>
      </c>
      <c r="O2273" s="72">
        <v>237.50700000000001</v>
      </c>
      <c r="P2273" s="72">
        <v>159.09100000000001</v>
      </c>
      <c r="Q2273" s="72">
        <v>137.477</v>
      </c>
      <c r="R2273" s="72">
        <v>126.217</v>
      </c>
      <c r="S2273" s="72">
        <v>102.012</v>
      </c>
      <c r="T2273" s="72">
        <v>60.290999999999997</v>
      </c>
      <c r="U2273" s="72">
        <v>31.103999999999999</v>
      </c>
      <c r="V2273" s="72">
        <v>15.074</v>
      </c>
      <c r="W2273" s="72">
        <v>4.1710000000000003</v>
      </c>
      <c r="X2273" s="72">
        <v>1.5309999999999999</v>
      </c>
      <c r="Y2273" s="72">
        <v>0.86699999999999999</v>
      </c>
      <c r="Z2273" s="72">
        <v>6.2E-2</v>
      </c>
      <c r="AA2273" s="72">
        <v>8.9999999999999993E-3</v>
      </c>
      <c r="AB2273" s="4" t="s">
        <v>291</v>
      </c>
      <c r="AD2273" s="1">
        <f t="shared" si="35"/>
        <v>6.6400000000000006</v>
      </c>
    </row>
    <row r="2274" spans="1:30" x14ac:dyDescent="0.3">
      <c r="A2274" s="65">
        <v>2273</v>
      </c>
      <c r="B2274" s="66" t="s">
        <v>323</v>
      </c>
      <c r="C2274" s="69" t="s">
        <v>171</v>
      </c>
      <c r="D2274" s="71"/>
      <c r="E2274" s="71">
        <v>634</v>
      </c>
      <c r="F2274" s="71">
        <v>2035</v>
      </c>
      <c r="G2274" s="72">
        <v>69.379000000000005</v>
      </c>
      <c r="H2274" s="72">
        <v>74.256</v>
      </c>
      <c r="I2274" s="72">
        <v>76.468999999999994</v>
      </c>
      <c r="J2274" s="72">
        <v>84.036000000000001</v>
      </c>
      <c r="K2274" s="72">
        <v>148.15</v>
      </c>
      <c r="L2274" s="72">
        <v>270.80399999999997</v>
      </c>
      <c r="M2274" s="72">
        <v>343.10199999999998</v>
      </c>
      <c r="N2274" s="72">
        <v>328.05599999999998</v>
      </c>
      <c r="O2274" s="72">
        <v>286.471</v>
      </c>
      <c r="P2274" s="72">
        <v>201.54599999999999</v>
      </c>
      <c r="Q2274" s="72">
        <v>137.98500000000001</v>
      </c>
      <c r="R2274" s="72">
        <v>123.223</v>
      </c>
      <c r="S2274" s="72">
        <v>115.044</v>
      </c>
      <c r="T2274" s="72">
        <v>92.41</v>
      </c>
      <c r="U2274" s="72">
        <v>53.600999999999999</v>
      </c>
      <c r="V2274" s="72">
        <v>26.327000000000002</v>
      </c>
      <c r="W2274" s="72">
        <v>11.412000000000001</v>
      </c>
      <c r="X2274" s="72">
        <v>2.637</v>
      </c>
      <c r="Y2274" s="72">
        <v>0.73299999999999998</v>
      </c>
      <c r="Z2274" s="72">
        <v>0.27900000000000003</v>
      </c>
      <c r="AA2274" s="72">
        <v>1.2E-2</v>
      </c>
      <c r="AB2274" s="4" t="s">
        <v>291</v>
      </c>
      <c r="AD2274" s="1">
        <f t="shared" si="35"/>
        <v>15.073000000000002</v>
      </c>
    </row>
    <row r="2275" spans="1:30" x14ac:dyDescent="0.3">
      <c r="A2275" s="65">
        <v>2274</v>
      </c>
      <c r="B2275" s="66" t="s">
        <v>323</v>
      </c>
      <c r="C2275" s="69" t="s">
        <v>171</v>
      </c>
      <c r="D2275" s="71"/>
      <c r="E2275" s="71">
        <v>634</v>
      </c>
      <c r="F2275" s="71">
        <v>2040</v>
      </c>
      <c r="G2275" s="72">
        <v>69.099000000000004</v>
      </c>
      <c r="H2275" s="72">
        <v>71.822999999999993</v>
      </c>
      <c r="I2275" s="72">
        <v>75.698999999999998</v>
      </c>
      <c r="J2275" s="72">
        <v>81.856999999999999</v>
      </c>
      <c r="K2275" s="72">
        <v>143.81200000000001</v>
      </c>
      <c r="L2275" s="72">
        <v>247.648</v>
      </c>
      <c r="M2275" s="72">
        <v>312.60899999999998</v>
      </c>
      <c r="N2275" s="72">
        <v>314.81799999999998</v>
      </c>
      <c r="O2275" s="72">
        <v>279.68</v>
      </c>
      <c r="P2275" s="72">
        <v>250.381</v>
      </c>
      <c r="Q2275" s="72">
        <v>177.72800000000001</v>
      </c>
      <c r="R2275" s="72">
        <v>121.392</v>
      </c>
      <c r="S2275" s="72">
        <v>109.95399999999999</v>
      </c>
      <c r="T2275" s="72">
        <v>101.42400000000001</v>
      </c>
      <c r="U2275" s="72">
        <v>80.849000000000004</v>
      </c>
      <c r="V2275" s="72">
        <v>45.118000000000002</v>
      </c>
      <c r="W2275" s="72">
        <v>20.324000000000002</v>
      </c>
      <c r="X2275" s="72">
        <v>7.407</v>
      </c>
      <c r="Y2275" s="72">
        <v>1.3049999999999999</v>
      </c>
      <c r="Z2275" s="72">
        <v>0.246</v>
      </c>
      <c r="AA2275" s="72">
        <v>5.0999999999999997E-2</v>
      </c>
      <c r="AB2275" s="4" t="s">
        <v>291</v>
      </c>
      <c r="AD2275" s="1">
        <f t="shared" si="35"/>
        <v>29.332999999999998</v>
      </c>
    </row>
    <row r="2276" spans="1:30" x14ac:dyDescent="0.3">
      <c r="A2276" s="65">
        <v>2275</v>
      </c>
      <c r="B2276" s="66" t="s">
        <v>323</v>
      </c>
      <c r="C2276" s="69" t="s">
        <v>171</v>
      </c>
      <c r="D2276" s="71"/>
      <c r="E2276" s="71">
        <v>634</v>
      </c>
      <c r="F2276" s="71">
        <v>2045</v>
      </c>
      <c r="G2276" s="72">
        <v>71.289000000000001</v>
      </c>
      <c r="H2276" s="72">
        <v>71.546999999999997</v>
      </c>
      <c r="I2276" s="72">
        <v>73.274000000000001</v>
      </c>
      <c r="J2276" s="72">
        <v>81.102999999999994</v>
      </c>
      <c r="K2276" s="72">
        <v>136.66499999999999</v>
      </c>
      <c r="L2276" s="72">
        <v>233.38900000000001</v>
      </c>
      <c r="M2276" s="72">
        <v>292.08199999999999</v>
      </c>
      <c r="N2276" s="72">
        <v>299.45100000000002</v>
      </c>
      <c r="O2276" s="72">
        <v>279.03800000000001</v>
      </c>
      <c r="P2276" s="72">
        <v>248.68899999999999</v>
      </c>
      <c r="Q2276" s="72">
        <v>223.85900000000001</v>
      </c>
      <c r="R2276" s="72">
        <v>153.34100000000001</v>
      </c>
      <c r="S2276" s="72">
        <v>103.592</v>
      </c>
      <c r="T2276" s="72">
        <v>95.25</v>
      </c>
      <c r="U2276" s="72">
        <v>87.522999999999996</v>
      </c>
      <c r="V2276" s="72">
        <v>68.938999999999993</v>
      </c>
      <c r="W2276" s="72">
        <v>35.496000000000002</v>
      </c>
      <c r="X2276" s="72">
        <v>13.542</v>
      </c>
      <c r="Y2276" s="72">
        <v>3.794</v>
      </c>
      <c r="Z2276" s="72">
        <v>0.45400000000000001</v>
      </c>
      <c r="AA2276" s="72">
        <v>5.2999999999999999E-2</v>
      </c>
      <c r="AB2276" s="4" t="s">
        <v>291</v>
      </c>
      <c r="AD2276" s="1">
        <f t="shared" si="35"/>
        <v>53.338999999999999</v>
      </c>
    </row>
    <row r="2277" spans="1:30" x14ac:dyDescent="0.3">
      <c r="A2277" s="65">
        <v>2276</v>
      </c>
      <c r="B2277" s="66" t="s">
        <v>323</v>
      </c>
      <c r="C2277" s="69" t="s">
        <v>171</v>
      </c>
      <c r="D2277" s="71"/>
      <c r="E2277" s="71">
        <v>634</v>
      </c>
      <c r="F2277" s="71">
        <v>2050</v>
      </c>
      <c r="G2277" s="72">
        <v>73.653000000000006</v>
      </c>
      <c r="H2277" s="72">
        <v>73.739999999999995</v>
      </c>
      <c r="I2277" s="72">
        <v>73.004000000000005</v>
      </c>
      <c r="J2277" s="72">
        <v>78.692999999999998</v>
      </c>
      <c r="K2277" s="72">
        <v>135.93600000000001</v>
      </c>
      <c r="L2277" s="72">
        <v>226.303</v>
      </c>
      <c r="M2277" s="72">
        <v>277.90600000000001</v>
      </c>
      <c r="N2277" s="72">
        <v>279.02600000000001</v>
      </c>
      <c r="O2277" s="72">
        <v>263.779</v>
      </c>
      <c r="P2277" s="72">
        <v>248.13200000000001</v>
      </c>
      <c r="Q2277" s="72">
        <v>222.30600000000001</v>
      </c>
      <c r="R2277" s="72">
        <v>201.14599999999999</v>
      </c>
      <c r="S2277" s="72">
        <v>137.029</v>
      </c>
      <c r="T2277" s="72">
        <v>88.765000000000001</v>
      </c>
      <c r="U2277" s="72">
        <v>80.677999999999997</v>
      </c>
      <c r="V2277" s="72">
        <v>74.753</v>
      </c>
      <c r="W2277" s="72">
        <v>55.213999999999999</v>
      </c>
      <c r="X2277" s="72">
        <v>24.251999999999999</v>
      </c>
      <c r="Y2277" s="72">
        <v>7.1680000000000001</v>
      </c>
      <c r="Z2277" s="72">
        <v>1.3740000000000001</v>
      </c>
      <c r="AA2277" s="72">
        <v>9.4E-2</v>
      </c>
      <c r="AB2277" s="4" t="s">
        <v>291</v>
      </c>
      <c r="AD2277" s="1">
        <f t="shared" si="35"/>
        <v>88.10199999999999</v>
      </c>
    </row>
    <row r="2278" spans="1:30" x14ac:dyDescent="0.3">
      <c r="A2278" s="65">
        <v>2277</v>
      </c>
      <c r="B2278" s="66" t="s">
        <v>323</v>
      </c>
      <c r="C2278" s="69" t="s">
        <v>171</v>
      </c>
      <c r="D2278" s="71"/>
      <c r="E2278" s="71">
        <v>634</v>
      </c>
      <c r="F2278" s="71">
        <v>2055</v>
      </c>
      <c r="G2278" s="72">
        <v>75.384</v>
      </c>
      <c r="H2278" s="72">
        <v>75.981999999999999</v>
      </c>
      <c r="I2278" s="72">
        <v>75.126999999999995</v>
      </c>
      <c r="J2278" s="72">
        <v>78.158000000000001</v>
      </c>
      <c r="K2278" s="72">
        <v>130.80000000000001</v>
      </c>
      <c r="L2278" s="72">
        <v>221.11799999999999</v>
      </c>
      <c r="M2278" s="72">
        <v>268.63499999999999</v>
      </c>
      <c r="N2278" s="72">
        <v>265.55399999999997</v>
      </c>
      <c r="O2278" s="72">
        <v>245.20699999999999</v>
      </c>
      <c r="P2278" s="72">
        <v>234.49700000000001</v>
      </c>
      <c r="Q2278" s="72">
        <v>223.11099999999999</v>
      </c>
      <c r="R2278" s="72">
        <v>200.786</v>
      </c>
      <c r="S2278" s="72">
        <v>184.76400000000001</v>
      </c>
      <c r="T2278" s="72">
        <v>121.682</v>
      </c>
      <c r="U2278" s="72">
        <v>75.646000000000001</v>
      </c>
      <c r="V2278" s="72">
        <v>69.58</v>
      </c>
      <c r="W2278" s="72">
        <v>60.844999999999999</v>
      </c>
      <c r="X2278" s="72">
        <v>38.604999999999997</v>
      </c>
      <c r="Y2278" s="72">
        <v>13.234999999999999</v>
      </c>
      <c r="Z2278" s="72">
        <v>2.6960000000000002</v>
      </c>
      <c r="AA2278" s="72">
        <v>0.28100000000000003</v>
      </c>
      <c r="AB2278" s="4">
        <v>0.53900000000000003</v>
      </c>
      <c r="AD2278" s="1">
        <f t="shared" si="35"/>
        <v>116.20099999999999</v>
      </c>
    </row>
    <row r="2279" spans="1:30" x14ac:dyDescent="0.3">
      <c r="A2279" s="65">
        <v>2278</v>
      </c>
      <c r="B2279" s="66" t="s">
        <v>323</v>
      </c>
      <c r="C2279" s="69" t="s">
        <v>171</v>
      </c>
      <c r="D2279" s="71"/>
      <c r="E2279" s="71">
        <v>634</v>
      </c>
      <c r="F2279" s="71">
        <v>2060</v>
      </c>
      <c r="G2279" s="72">
        <v>75.855999999999995</v>
      </c>
      <c r="H2279" s="72">
        <v>77.591999999999999</v>
      </c>
      <c r="I2279" s="72">
        <v>77.298000000000002</v>
      </c>
      <c r="J2279" s="72">
        <v>80.012</v>
      </c>
      <c r="K2279" s="72">
        <v>127.533</v>
      </c>
      <c r="L2279" s="72">
        <v>211.529</v>
      </c>
      <c r="M2279" s="72">
        <v>261.25700000000001</v>
      </c>
      <c r="N2279" s="72">
        <v>256.97000000000003</v>
      </c>
      <c r="O2279" s="72">
        <v>233.56200000000001</v>
      </c>
      <c r="P2279" s="72">
        <v>217.542</v>
      </c>
      <c r="Q2279" s="72">
        <v>210.89400000000001</v>
      </c>
      <c r="R2279" s="72">
        <v>202.74799999999999</v>
      </c>
      <c r="S2279" s="72">
        <v>185.39599999999999</v>
      </c>
      <c r="T2279" s="72">
        <v>168.56399999999999</v>
      </c>
      <c r="U2279" s="72">
        <v>107.31</v>
      </c>
      <c r="V2279" s="72">
        <v>65.849999999999994</v>
      </c>
      <c r="W2279" s="72">
        <v>57.475000000000001</v>
      </c>
      <c r="X2279" s="72">
        <v>43.468000000000004</v>
      </c>
      <c r="Y2279" s="72">
        <v>21.695</v>
      </c>
      <c r="Z2279" s="72">
        <v>5.1660000000000004</v>
      </c>
      <c r="AA2279" s="72">
        <v>0.58899999999999997</v>
      </c>
      <c r="AB2279" s="4">
        <v>0.65900000000000003</v>
      </c>
      <c r="AD2279" s="1">
        <f t="shared" si="35"/>
        <v>129.05199999999999</v>
      </c>
    </row>
    <row r="2280" spans="1:30" x14ac:dyDescent="0.3">
      <c r="A2280" s="65">
        <v>2279</v>
      </c>
      <c r="B2280" s="66" t="s">
        <v>323</v>
      </c>
      <c r="C2280" s="69" t="s">
        <v>171</v>
      </c>
      <c r="D2280" s="71"/>
      <c r="E2280" s="71">
        <v>634</v>
      </c>
      <c r="F2280" s="71">
        <v>2065</v>
      </c>
      <c r="G2280" s="72">
        <v>75.712999999999994</v>
      </c>
      <c r="H2280" s="72">
        <v>77.938000000000002</v>
      </c>
      <c r="I2280" s="72">
        <v>78.835999999999999</v>
      </c>
      <c r="J2280" s="72">
        <v>81.914000000000001</v>
      </c>
      <c r="K2280" s="72">
        <v>126.649</v>
      </c>
      <c r="L2280" s="72">
        <v>203.797</v>
      </c>
      <c r="M2280" s="72">
        <v>249.465</v>
      </c>
      <c r="N2280" s="72">
        <v>250.26300000000001</v>
      </c>
      <c r="O2280" s="72">
        <v>226.78100000000001</v>
      </c>
      <c r="P2280" s="72">
        <v>207.47399999999999</v>
      </c>
      <c r="Q2280" s="72">
        <v>195.34200000000001</v>
      </c>
      <c r="R2280" s="72">
        <v>191.78299999999999</v>
      </c>
      <c r="S2280" s="72">
        <v>188.24799999999999</v>
      </c>
      <c r="T2280" s="72">
        <v>170.28100000000001</v>
      </c>
      <c r="U2280" s="72">
        <v>152.333</v>
      </c>
      <c r="V2280" s="72">
        <v>95.096999999999994</v>
      </c>
      <c r="W2280" s="72">
        <v>55.042999999999999</v>
      </c>
      <c r="X2280" s="72">
        <v>41.783999999999999</v>
      </c>
      <c r="Y2280" s="72">
        <v>25.024999999999999</v>
      </c>
      <c r="Z2280" s="72">
        <v>8.7289999999999992</v>
      </c>
      <c r="AA2280" s="72">
        <v>1.17</v>
      </c>
      <c r="AB2280" s="4">
        <v>0.82699999999999996</v>
      </c>
      <c r="AD2280" s="1">
        <f t="shared" si="35"/>
        <v>132.578</v>
      </c>
    </row>
    <row r="2281" spans="1:30" x14ac:dyDescent="0.3">
      <c r="A2281" s="65">
        <v>2280</v>
      </c>
      <c r="B2281" s="66" t="s">
        <v>323</v>
      </c>
      <c r="C2281" s="69" t="s">
        <v>171</v>
      </c>
      <c r="D2281" s="71"/>
      <c r="E2281" s="71">
        <v>634</v>
      </c>
      <c r="F2281" s="71">
        <v>2070</v>
      </c>
      <c r="G2281" s="72">
        <v>75.858000000000004</v>
      </c>
      <c r="H2281" s="72">
        <v>77.674000000000007</v>
      </c>
      <c r="I2281" s="72">
        <v>79.108999999999995</v>
      </c>
      <c r="J2281" s="72">
        <v>83.18</v>
      </c>
      <c r="K2281" s="72">
        <v>125.807</v>
      </c>
      <c r="L2281" s="72">
        <v>198.43600000000001</v>
      </c>
      <c r="M2281" s="72">
        <v>239.51900000000001</v>
      </c>
      <c r="N2281" s="72">
        <v>239.13900000000001</v>
      </c>
      <c r="O2281" s="72">
        <v>221.864</v>
      </c>
      <c r="P2281" s="72">
        <v>202.24600000000001</v>
      </c>
      <c r="Q2281" s="72">
        <v>186.62</v>
      </c>
      <c r="R2281" s="72">
        <v>177.482</v>
      </c>
      <c r="S2281" s="72">
        <v>178.358</v>
      </c>
      <c r="T2281" s="72">
        <v>174.03800000000001</v>
      </c>
      <c r="U2281" s="72">
        <v>155.00899999999999</v>
      </c>
      <c r="V2281" s="72">
        <v>136.79300000000001</v>
      </c>
      <c r="W2281" s="72">
        <v>80.307000000000002</v>
      </c>
      <c r="X2281" s="72">
        <v>40.634</v>
      </c>
      <c r="Y2281" s="72">
        <v>24.585999999999999</v>
      </c>
      <c r="Z2281" s="72">
        <v>10.359</v>
      </c>
      <c r="AA2281" s="72">
        <v>2.0710000000000002</v>
      </c>
      <c r="AB2281" s="4">
        <v>1.256</v>
      </c>
      <c r="AD2281" s="1">
        <f t="shared" si="35"/>
        <v>159.21299999999999</v>
      </c>
    </row>
    <row r="2282" spans="1:30" x14ac:dyDescent="0.3">
      <c r="A2282" s="65">
        <v>2281</v>
      </c>
      <c r="B2282" s="66" t="s">
        <v>323</v>
      </c>
      <c r="C2282" s="69" t="s">
        <v>171</v>
      </c>
      <c r="D2282" s="71"/>
      <c r="E2282" s="71">
        <v>634</v>
      </c>
      <c r="F2282" s="71">
        <v>2075</v>
      </c>
      <c r="G2282" s="72">
        <v>76.524000000000001</v>
      </c>
      <c r="H2282" s="72">
        <v>77.695999999999998</v>
      </c>
      <c r="I2282" s="72">
        <v>78.774000000000001</v>
      </c>
      <c r="J2282" s="72">
        <v>83.183999999999997</v>
      </c>
      <c r="K2282" s="72">
        <v>124.333</v>
      </c>
      <c r="L2282" s="72">
        <v>193.11799999999999</v>
      </c>
      <c r="M2282" s="72">
        <v>231.93799999999999</v>
      </c>
      <c r="N2282" s="72">
        <v>229.85499999999999</v>
      </c>
      <c r="O2282" s="72">
        <v>212.53200000000001</v>
      </c>
      <c r="P2282" s="72">
        <v>198.86799999999999</v>
      </c>
      <c r="Q2282" s="72">
        <v>182.71100000000001</v>
      </c>
      <c r="R2282" s="72">
        <v>169.93799999999999</v>
      </c>
      <c r="S2282" s="72">
        <v>165.131</v>
      </c>
      <c r="T2282" s="72">
        <v>165.40899999999999</v>
      </c>
      <c r="U2282" s="72">
        <v>159.559</v>
      </c>
      <c r="V2282" s="72">
        <v>140.143</v>
      </c>
      <c r="W2282" s="72">
        <v>116.578</v>
      </c>
      <c r="X2282" s="72">
        <v>60.113999999999997</v>
      </c>
      <c r="Y2282" s="72">
        <v>24.393999999999998</v>
      </c>
      <c r="Z2282" s="72">
        <v>10.452999999999999</v>
      </c>
      <c r="AA2282" s="72">
        <v>2.673</v>
      </c>
      <c r="AB2282" s="4">
        <v>2.0259999999999998</v>
      </c>
      <c r="AD2282" s="1">
        <f t="shared" si="35"/>
        <v>216.23800000000003</v>
      </c>
    </row>
    <row r="2283" spans="1:30" x14ac:dyDescent="0.3">
      <c r="A2283" s="65">
        <v>2282</v>
      </c>
      <c r="B2283" s="66" t="s">
        <v>323</v>
      </c>
      <c r="C2283" s="69" t="s">
        <v>171</v>
      </c>
      <c r="D2283" s="71"/>
      <c r="E2283" s="71">
        <v>634</v>
      </c>
      <c r="F2283" s="71">
        <v>2080</v>
      </c>
      <c r="G2283" s="72">
        <v>77.659000000000006</v>
      </c>
      <c r="H2283" s="72">
        <v>78.241</v>
      </c>
      <c r="I2283" s="72">
        <v>78.721999999999994</v>
      </c>
      <c r="J2283" s="72">
        <v>82.578000000000003</v>
      </c>
      <c r="K2283" s="72">
        <v>121.596</v>
      </c>
      <c r="L2283" s="72">
        <v>187.16399999999999</v>
      </c>
      <c r="M2283" s="72">
        <v>224.39699999999999</v>
      </c>
      <c r="N2283" s="72">
        <v>222.92500000000001</v>
      </c>
      <c r="O2283" s="72">
        <v>205.035</v>
      </c>
      <c r="P2283" s="72">
        <v>191.08199999999999</v>
      </c>
      <c r="Q2283" s="72">
        <v>180.64</v>
      </c>
      <c r="R2283" s="72">
        <v>167.161</v>
      </c>
      <c r="S2283" s="72">
        <v>158.52699999999999</v>
      </c>
      <c r="T2283" s="72">
        <v>153.46299999999999</v>
      </c>
      <c r="U2283" s="72">
        <v>152.30699999999999</v>
      </c>
      <c r="V2283" s="72">
        <v>145.197</v>
      </c>
      <c r="W2283" s="72">
        <v>120.467</v>
      </c>
      <c r="X2283" s="72">
        <v>88.427999999999997</v>
      </c>
      <c r="Y2283" s="72">
        <v>36.792999999999999</v>
      </c>
      <c r="Z2283" s="72">
        <v>10.646000000000001</v>
      </c>
      <c r="AA2283" s="72">
        <v>2.903</v>
      </c>
      <c r="AB2283" s="4">
        <v>3.0640000000000001</v>
      </c>
      <c r="AD2283" s="1">
        <f t="shared" si="35"/>
        <v>262.30100000000004</v>
      </c>
    </row>
    <row r="2284" spans="1:30" x14ac:dyDescent="0.3">
      <c r="A2284" s="65">
        <v>2283</v>
      </c>
      <c r="B2284" s="66" t="s">
        <v>323</v>
      </c>
      <c r="C2284" s="69" t="s">
        <v>171</v>
      </c>
      <c r="D2284" s="71"/>
      <c r="E2284" s="71">
        <v>634</v>
      </c>
      <c r="F2284" s="71">
        <v>2085</v>
      </c>
      <c r="G2284" s="72">
        <v>78.501999999999995</v>
      </c>
      <c r="H2284" s="72">
        <v>79.251999999999995</v>
      </c>
      <c r="I2284" s="72">
        <v>79.191999999999993</v>
      </c>
      <c r="J2284" s="72">
        <v>82.256</v>
      </c>
      <c r="K2284" s="72">
        <v>118.249</v>
      </c>
      <c r="L2284" s="72">
        <v>179.947</v>
      </c>
      <c r="M2284" s="72">
        <v>216.21700000000001</v>
      </c>
      <c r="N2284" s="72">
        <v>216.041</v>
      </c>
      <c r="O2284" s="72">
        <v>199.88499999999999</v>
      </c>
      <c r="P2284" s="72">
        <v>185.12799999999999</v>
      </c>
      <c r="Q2284" s="72">
        <v>174.172</v>
      </c>
      <c r="R2284" s="72">
        <v>166.20599999999999</v>
      </c>
      <c r="S2284" s="72">
        <v>156.601</v>
      </c>
      <c r="T2284" s="72">
        <v>147.886</v>
      </c>
      <c r="U2284" s="72">
        <v>141.803</v>
      </c>
      <c r="V2284" s="72">
        <v>139.357</v>
      </c>
      <c r="W2284" s="72">
        <v>125.85299999999999</v>
      </c>
      <c r="X2284" s="72">
        <v>92.57</v>
      </c>
      <c r="Y2284" s="72">
        <v>55.174999999999997</v>
      </c>
      <c r="Z2284" s="72">
        <v>16.491</v>
      </c>
      <c r="AA2284" s="72">
        <v>3.085</v>
      </c>
      <c r="AB2284" s="4" t="s">
        <v>291</v>
      </c>
      <c r="AD2284" s="1">
        <f t="shared" si="35"/>
        <v>293.17399999999998</v>
      </c>
    </row>
    <row r="2285" spans="1:30" x14ac:dyDescent="0.3">
      <c r="A2285" s="65">
        <v>2284</v>
      </c>
      <c r="B2285" s="66" t="s">
        <v>323</v>
      </c>
      <c r="C2285" s="69" t="s">
        <v>171</v>
      </c>
      <c r="D2285" s="71"/>
      <c r="E2285" s="71">
        <v>634</v>
      </c>
      <c r="F2285" s="71">
        <v>2090</v>
      </c>
      <c r="G2285" s="72">
        <v>78.748999999999995</v>
      </c>
      <c r="H2285" s="72">
        <v>79.971000000000004</v>
      </c>
      <c r="I2285" s="72">
        <v>80.131</v>
      </c>
      <c r="J2285" s="72">
        <v>82.451999999999998</v>
      </c>
      <c r="K2285" s="72">
        <v>115.18300000000001</v>
      </c>
      <c r="L2285" s="72">
        <v>172.11799999999999</v>
      </c>
      <c r="M2285" s="72">
        <v>206.77600000000001</v>
      </c>
      <c r="N2285" s="72">
        <v>208.511</v>
      </c>
      <c r="O2285" s="72">
        <v>194.78100000000001</v>
      </c>
      <c r="P2285" s="72">
        <v>181.51300000000001</v>
      </c>
      <c r="Q2285" s="72">
        <v>169.52500000000001</v>
      </c>
      <c r="R2285" s="72">
        <v>160.87200000000001</v>
      </c>
      <c r="S2285" s="72">
        <v>156.46100000000001</v>
      </c>
      <c r="T2285" s="72">
        <v>146.82300000000001</v>
      </c>
      <c r="U2285" s="72">
        <v>137.298</v>
      </c>
      <c r="V2285" s="72">
        <v>130.393</v>
      </c>
      <c r="W2285" s="72">
        <v>121.759</v>
      </c>
      <c r="X2285" s="72">
        <v>97.938000000000002</v>
      </c>
      <c r="Y2285" s="72">
        <v>58.87</v>
      </c>
      <c r="Z2285" s="72">
        <v>25.401</v>
      </c>
      <c r="AA2285" s="72">
        <v>4.5940000000000003</v>
      </c>
      <c r="AB2285" s="4" t="s">
        <v>291</v>
      </c>
      <c r="AD2285" s="1">
        <f t="shared" si="35"/>
        <v>308.56200000000001</v>
      </c>
    </row>
    <row r="2286" spans="1:30" x14ac:dyDescent="0.3">
      <c r="A2286" s="65">
        <v>2285</v>
      </c>
      <c r="B2286" s="66" t="s">
        <v>323</v>
      </c>
      <c r="C2286" s="69" t="s">
        <v>171</v>
      </c>
      <c r="D2286" s="71"/>
      <c r="E2286" s="71">
        <v>634</v>
      </c>
      <c r="F2286" s="71">
        <v>2095</v>
      </c>
      <c r="G2286" s="72">
        <v>78.564999999999998</v>
      </c>
      <c r="H2286" s="72">
        <v>80.093999999999994</v>
      </c>
      <c r="I2286" s="72">
        <v>80.775000000000006</v>
      </c>
      <c r="J2286" s="72">
        <v>83.12</v>
      </c>
      <c r="K2286" s="72">
        <v>112.63800000000001</v>
      </c>
      <c r="L2286" s="72">
        <v>164.56800000000001</v>
      </c>
      <c r="M2286" s="72">
        <v>196.71799999999999</v>
      </c>
      <c r="N2286" s="72">
        <v>199.71899999999999</v>
      </c>
      <c r="O2286" s="72">
        <v>189.02799999999999</v>
      </c>
      <c r="P2286" s="72">
        <v>177.93799999999999</v>
      </c>
      <c r="Q2286" s="72">
        <v>167.209</v>
      </c>
      <c r="R2286" s="72">
        <v>157.339</v>
      </c>
      <c r="S2286" s="72">
        <v>151.977</v>
      </c>
      <c r="T2286" s="72">
        <v>147.48400000000001</v>
      </c>
      <c r="U2286" s="72">
        <v>137.08099999999999</v>
      </c>
      <c r="V2286" s="72">
        <v>126.919</v>
      </c>
      <c r="W2286" s="72">
        <v>114.813</v>
      </c>
      <c r="X2286" s="72">
        <v>95.936000000000007</v>
      </c>
      <c r="Y2286" s="72">
        <v>63.478999999999999</v>
      </c>
      <c r="Z2286" s="72">
        <v>27.849</v>
      </c>
      <c r="AA2286" s="72">
        <v>7.2629999999999999</v>
      </c>
      <c r="AB2286" s="4" t="s">
        <v>291</v>
      </c>
      <c r="AD2286" s="1">
        <f t="shared" si="35"/>
        <v>309.33999999999997</v>
      </c>
    </row>
    <row r="2287" spans="1:30" x14ac:dyDescent="0.3">
      <c r="A2287" s="65">
        <v>2286</v>
      </c>
      <c r="B2287" s="66" t="s">
        <v>323</v>
      </c>
      <c r="C2287" s="69" t="s">
        <v>171</v>
      </c>
      <c r="D2287" s="71"/>
      <c r="E2287" s="71">
        <v>634</v>
      </c>
      <c r="F2287" s="71">
        <v>2100</v>
      </c>
      <c r="G2287" s="72">
        <v>78.206999999999994</v>
      </c>
      <c r="H2287" s="72">
        <v>79.789000000000001</v>
      </c>
      <c r="I2287" s="72">
        <v>80.825000000000003</v>
      </c>
      <c r="J2287" s="72">
        <v>83.492999999999995</v>
      </c>
      <c r="K2287" s="72">
        <v>110.56100000000001</v>
      </c>
      <c r="L2287" s="72">
        <v>157.53800000000001</v>
      </c>
      <c r="M2287" s="72">
        <v>186.93799999999999</v>
      </c>
      <c r="N2287" s="72">
        <v>190.309</v>
      </c>
      <c r="O2287" s="72">
        <v>182.01400000000001</v>
      </c>
      <c r="P2287" s="72">
        <v>173.72</v>
      </c>
      <c r="Q2287" s="72">
        <v>164.93100000000001</v>
      </c>
      <c r="R2287" s="72">
        <v>156.119</v>
      </c>
      <c r="S2287" s="72">
        <v>149.26400000000001</v>
      </c>
      <c r="T2287" s="72">
        <v>143.875</v>
      </c>
      <c r="U2287" s="72">
        <v>138.50299999999999</v>
      </c>
      <c r="V2287" s="72">
        <v>127.41500000000001</v>
      </c>
      <c r="W2287" s="72">
        <v>112.604</v>
      </c>
      <c r="X2287" s="72">
        <v>91.582999999999998</v>
      </c>
      <c r="Y2287" s="72">
        <v>63.384999999999998</v>
      </c>
      <c r="Z2287" s="72">
        <v>30.882000000000001</v>
      </c>
      <c r="AA2287" s="72">
        <v>8.7870000000000008</v>
      </c>
      <c r="AB2287" s="4" t="s">
        <v>291</v>
      </c>
      <c r="AD2287" s="1">
        <f t="shared" si="35"/>
        <v>307.24099999999999</v>
      </c>
    </row>
    <row r="2288" spans="1:30" x14ac:dyDescent="0.3">
      <c r="A2288" s="65">
        <v>2287</v>
      </c>
      <c r="B2288" s="66" t="s">
        <v>323</v>
      </c>
      <c r="C2288" s="69" t="s">
        <v>172</v>
      </c>
      <c r="D2288" s="71"/>
      <c r="E2288" s="71">
        <v>682</v>
      </c>
      <c r="F2288" s="71">
        <v>2015</v>
      </c>
      <c r="G2288" s="72">
        <v>1501.3309999999999</v>
      </c>
      <c r="H2288" s="72">
        <v>1402.6279999999999</v>
      </c>
      <c r="I2288" s="72">
        <v>1260.18</v>
      </c>
      <c r="J2288" s="72">
        <v>1188.8140000000001</v>
      </c>
      <c r="K2288" s="72">
        <v>1316.4380000000001</v>
      </c>
      <c r="L2288" s="72">
        <v>1535.059</v>
      </c>
      <c r="M2288" s="72">
        <v>1799.568</v>
      </c>
      <c r="N2288" s="72">
        <v>2080.6060000000002</v>
      </c>
      <c r="O2288" s="72">
        <v>1834.095</v>
      </c>
      <c r="P2288" s="72">
        <v>1361.3979999999999</v>
      </c>
      <c r="Q2288" s="72">
        <v>1016.623</v>
      </c>
      <c r="R2288" s="72">
        <v>658.88599999999997</v>
      </c>
      <c r="S2288" s="72">
        <v>428.16500000000002</v>
      </c>
      <c r="T2288" s="72">
        <v>216.91800000000001</v>
      </c>
      <c r="U2288" s="72">
        <v>142.46299999999999</v>
      </c>
      <c r="V2288" s="72">
        <v>82.06</v>
      </c>
      <c r="W2288" s="72">
        <v>43.695</v>
      </c>
      <c r="X2288" s="72">
        <v>17.872</v>
      </c>
      <c r="Y2288" s="72">
        <v>5.101</v>
      </c>
      <c r="Z2288" s="72">
        <v>0.751</v>
      </c>
      <c r="AA2288" s="72">
        <v>4.2000000000000003E-2</v>
      </c>
      <c r="AB2288" s="4" t="s">
        <v>291</v>
      </c>
      <c r="AD2288" s="1">
        <f t="shared" si="35"/>
        <v>67.461000000000013</v>
      </c>
    </row>
    <row r="2289" spans="1:30" x14ac:dyDescent="0.3">
      <c r="A2289" s="65">
        <v>2288</v>
      </c>
      <c r="B2289" s="66" t="s">
        <v>323</v>
      </c>
      <c r="C2289" s="69" t="s">
        <v>172</v>
      </c>
      <c r="D2289" s="71"/>
      <c r="E2289" s="71">
        <v>682</v>
      </c>
      <c r="F2289" s="71">
        <v>2020</v>
      </c>
      <c r="G2289" s="72">
        <v>1550.481</v>
      </c>
      <c r="H2289" s="72">
        <v>1425.028</v>
      </c>
      <c r="I2289" s="72">
        <v>1301.423</v>
      </c>
      <c r="J2289" s="72">
        <v>1135.165</v>
      </c>
      <c r="K2289" s="72">
        <v>1238.8689999999999</v>
      </c>
      <c r="L2289" s="72">
        <v>1656.5119999999999</v>
      </c>
      <c r="M2289" s="72">
        <v>1971.8119999999999</v>
      </c>
      <c r="N2289" s="72">
        <v>2089.2310000000002</v>
      </c>
      <c r="O2289" s="72">
        <v>2185.94</v>
      </c>
      <c r="P2289" s="72">
        <v>1840.2670000000001</v>
      </c>
      <c r="Q2289" s="72">
        <v>1289.951</v>
      </c>
      <c r="R2289" s="72">
        <v>941.10900000000004</v>
      </c>
      <c r="S2289" s="72">
        <v>597.14599999999996</v>
      </c>
      <c r="T2289" s="72">
        <v>366.99099999999999</v>
      </c>
      <c r="U2289" s="72">
        <v>173.82</v>
      </c>
      <c r="V2289" s="72">
        <v>103.709</v>
      </c>
      <c r="W2289" s="72">
        <v>51.197000000000003</v>
      </c>
      <c r="X2289" s="72">
        <v>20.675999999999998</v>
      </c>
      <c r="Y2289" s="72">
        <v>6.1420000000000003</v>
      </c>
      <c r="Z2289" s="72">
        <v>1.095</v>
      </c>
      <c r="AA2289" s="72">
        <v>7.9000000000000001E-2</v>
      </c>
      <c r="AB2289" s="4" t="s">
        <v>291</v>
      </c>
      <c r="AD2289" s="1">
        <f t="shared" si="35"/>
        <v>79.188999999999993</v>
      </c>
    </row>
    <row r="2290" spans="1:30" x14ac:dyDescent="0.3">
      <c r="A2290" s="65">
        <v>2289</v>
      </c>
      <c r="B2290" s="66" t="s">
        <v>323</v>
      </c>
      <c r="C2290" s="69" t="s">
        <v>172</v>
      </c>
      <c r="D2290" s="71"/>
      <c r="E2290" s="71">
        <v>682</v>
      </c>
      <c r="F2290" s="71">
        <v>2025</v>
      </c>
      <c r="G2290" s="72">
        <v>1493.04</v>
      </c>
      <c r="H2290" s="72">
        <v>1541.998</v>
      </c>
      <c r="I2290" s="72">
        <v>1416.655</v>
      </c>
      <c r="J2290" s="72">
        <v>1291.5920000000001</v>
      </c>
      <c r="K2290" s="72">
        <v>1275.835</v>
      </c>
      <c r="L2290" s="72">
        <v>1569.6610000000001</v>
      </c>
      <c r="M2290" s="72">
        <v>1975.759</v>
      </c>
      <c r="N2290" s="72">
        <v>2026.444</v>
      </c>
      <c r="O2290" s="72">
        <v>1913.7180000000001</v>
      </c>
      <c r="P2290" s="72">
        <v>1953.316</v>
      </c>
      <c r="Q2290" s="72">
        <v>1648.0309999999999</v>
      </c>
      <c r="R2290" s="72">
        <v>1207.748</v>
      </c>
      <c r="S2290" s="72">
        <v>880.01499999999999</v>
      </c>
      <c r="T2290" s="72">
        <v>537.03700000000003</v>
      </c>
      <c r="U2290" s="72">
        <v>304.75700000000001</v>
      </c>
      <c r="V2290" s="72">
        <v>128.86500000000001</v>
      </c>
      <c r="W2290" s="72">
        <v>66.144999999999996</v>
      </c>
      <c r="X2290" s="72">
        <v>24.92</v>
      </c>
      <c r="Y2290" s="72">
        <v>7.306</v>
      </c>
      <c r="Z2290" s="72">
        <v>1.3520000000000001</v>
      </c>
      <c r="AA2290" s="72">
        <v>0.11799999999999999</v>
      </c>
      <c r="AB2290" s="4" t="s">
        <v>291</v>
      </c>
      <c r="AD2290" s="1">
        <f t="shared" si="35"/>
        <v>99.840999999999994</v>
      </c>
    </row>
    <row r="2291" spans="1:30" x14ac:dyDescent="0.3">
      <c r="A2291" s="65">
        <v>2290</v>
      </c>
      <c r="B2291" s="66" t="s">
        <v>323</v>
      </c>
      <c r="C2291" s="69" t="s">
        <v>172</v>
      </c>
      <c r="D2291" s="71"/>
      <c r="E2291" s="71">
        <v>682</v>
      </c>
      <c r="F2291" s="71">
        <v>2030</v>
      </c>
      <c r="G2291" s="72">
        <v>1369.991</v>
      </c>
      <c r="H2291" s="72">
        <v>1485.1310000000001</v>
      </c>
      <c r="I2291" s="72">
        <v>1533.796</v>
      </c>
      <c r="J2291" s="72">
        <v>1406.9749999999999</v>
      </c>
      <c r="K2291" s="72">
        <v>1419.5260000000001</v>
      </c>
      <c r="L2291" s="72">
        <v>1581.9870000000001</v>
      </c>
      <c r="M2291" s="72">
        <v>1839.48</v>
      </c>
      <c r="N2291" s="72">
        <v>2043.35</v>
      </c>
      <c r="O2291" s="72">
        <v>1939.1759999999999</v>
      </c>
      <c r="P2291" s="72">
        <v>1771.742</v>
      </c>
      <c r="Q2291" s="72">
        <v>1751.288</v>
      </c>
      <c r="R2291" s="72">
        <v>1494.105</v>
      </c>
      <c r="S2291" s="72">
        <v>1120.318</v>
      </c>
      <c r="T2291" s="72">
        <v>789.33100000000002</v>
      </c>
      <c r="U2291" s="72">
        <v>451.20299999999997</v>
      </c>
      <c r="V2291" s="72">
        <v>229.87799999999999</v>
      </c>
      <c r="W2291" s="72">
        <v>83.944999999999993</v>
      </c>
      <c r="X2291" s="72">
        <v>33.094000000000001</v>
      </c>
      <c r="Y2291" s="72">
        <v>9.0540000000000003</v>
      </c>
      <c r="Z2291" s="72">
        <v>1.651</v>
      </c>
      <c r="AA2291" s="72">
        <v>0.15</v>
      </c>
      <c r="AB2291" s="4" t="s">
        <v>291</v>
      </c>
      <c r="AD2291" s="1">
        <f t="shared" si="35"/>
        <v>127.89399999999999</v>
      </c>
    </row>
    <row r="2292" spans="1:30" x14ac:dyDescent="0.3">
      <c r="A2292" s="65">
        <v>2291</v>
      </c>
      <c r="B2292" s="66" t="s">
        <v>323</v>
      </c>
      <c r="C2292" s="69" t="s">
        <v>172</v>
      </c>
      <c r="D2292" s="71"/>
      <c r="E2292" s="71">
        <v>682</v>
      </c>
      <c r="F2292" s="71">
        <v>2035</v>
      </c>
      <c r="G2292" s="72">
        <v>1288.1659999999999</v>
      </c>
      <c r="H2292" s="72">
        <v>1370.1189999999999</v>
      </c>
      <c r="I2292" s="72">
        <v>1482.3969999999999</v>
      </c>
      <c r="J2292" s="72">
        <v>1525.5250000000001</v>
      </c>
      <c r="K2292" s="72">
        <v>1522.5650000000001</v>
      </c>
      <c r="L2292" s="72">
        <v>1675.71</v>
      </c>
      <c r="M2292" s="72">
        <v>1802.259</v>
      </c>
      <c r="N2292" s="72">
        <v>1895.58</v>
      </c>
      <c r="O2292" s="72">
        <v>1968.135</v>
      </c>
      <c r="P2292" s="72">
        <v>1809.271</v>
      </c>
      <c r="Q2292" s="72">
        <v>1623.8530000000001</v>
      </c>
      <c r="R2292" s="72">
        <v>1638.6220000000001</v>
      </c>
      <c r="S2292" s="72">
        <v>1390</v>
      </c>
      <c r="T2292" s="72">
        <v>1014.154</v>
      </c>
      <c r="U2292" s="72">
        <v>670.98699999999997</v>
      </c>
      <c r="V2292" s="72">
        <v>346.29300000000001</v>
      </c>
      <c r="W2292" s="72">
        <v>152.99299999999999</v>
      </c>
      <c r="X2292" s="72">
        <v>43.186</v>
      </c>
      <c r="Y2292" s="72">
        <v>12.365</v>
      </c>
      <c r="Z2292" s="72">
        <v>2.1</v>
      </c>
      <c r="AA2292" s="72">
        <v>0.187</v>
      </c>
      <c r="AB2292" s="4">
        <v>0</v>
      </c>
      <c r="AD2292" s="1">
        <f t="shared" si="35"/>
        <v>210.83100000000002</v>
      </c>
    </row>
    <row r="2293" spans="1:30" x14ac:dyDescent="0.3">
      <c r="A2293" s="65">
        <v>2292</v>
      </c>
      <c r="B2293" s="66" t="s">
        <v>323</v>
      </c>
      <c r="C2293" s="69" t="s">
        <v>172</v>
      </c>
      <c r="D2293" s="71"/>
      <c r="E2293" s="71">
        <v>682</v>
      </c>
      <c r="F2293" s="71">
        <v>2040</v>
      </c>
      <c r="G2293" s="72">
        <v>1260.308</v>
      </c>
      <c r="H2293" s="72">
        <v>1288.693</v>
      </c>
      <c r="I2293" s="72">
        <v>1367.884</v>
      </c>
      <c r="J2293" s="72">
        <v>1474.7650000000001</v>
      </c>
      <c r="K2293" s="72">
        <v>1603.838</v>
      </c>
      <c r="L2293" s="72">
        <v>1691.5920000000001</v>
      </c>
      <c r="M2293" s="72">
        <v>1858.731</v>
      </c>
      <c r="N2293" s="72">
        <v>1863.9190000000001</v>
      </c>
      <c r="O2293" s="72">
        <v>1828.318</v>
      </c>
      <c r="P2293" s="72">
        <v>1890.3040000000001</v>
      </c>
      <c r="Q2293" s="72">
        <v>1699.4480000000001</v>
      </c>
      <c r="R2293" s="72">
        <v>1497.4449999999999</v>
      </c>
      <c r="S2293" s="72">
        <v>1514.999</v>
      </c>
      <c r="T2293" s="72">
        <v>1268.73</v>
      </c>
      <c r="U2293" s="72">
        <v>871.90700000000004</v>
      </c>
      <c r="V2293" s="72">
        <v>523.74</v>
      </c>
      <c r="W2293" s="72">
        <v>235.42</v>
      </c>
      <c r="X2293" s="72">
        <v>80.95</v>
      </c>
      <c r="Y2293" s="72">
        <v>16.614000000000001</v>
      </c>
      <c r="Z2293" s="72">
        <v>2.95</v>
      </c>
      <c r="AA2293" s="72">
        <v>0.24199999999999999</v>
      </c>
      <c r="AB2293" s="4">
        <v>0</v>
      </c>
      <c r="AD2293" s="1">
        <f t="shared" si="35"/>
        <v>336.17599999999999</v>
      </c>
    </row>
    <row r="2294" spans="1:30" x14ac:dyDescent="0.3">
      <c r="A2294" s="65">
        <v>2293</v>
      </c>
      <c r="B2294" s="66" t="s">
        <v>323</v>
      </c>
      <c r="C2294" s="69" t="s">
        <v>172</v>
      </c>
      <c r="D2294" s="71"/>
      <c r="E2294" s="71">
        <v>682</v>
      </c>
      <c r="F2294" s="71">
        <v>2045</v>
      </c>
      <c r="G2294" s="72">
        <v>1278.1769999999999</v>
      </c>
      <c r="H2294" s="72">
        <v>1261.106</v>
      </c>
      <c r="I2294" s="72">
        <v>1286.8240000000001</v>
      </c>
      <c r="J2294" s="72">
        <v>1360.95</v>
      </c>
      <c r="K2294" s="72">
        <v>1504.009</v>
      </c>
      <c r="L2294" s="72">
        <v>1723.3409999999999</v>
      </c>
      <c r="M2294" s="72">
        <v>1874.9480000000001</v>
      </c>
      <c r="N2294" s="72">
        <v>1928.1880000000001</v>
      </c>
      <c r="O2294" s="72">
        <v>1805.0550000000001</v>
      </c>
      <c r="P2294" s="72">
        <v>1752.653</v>
      </c>
      <c r="Q2294" s="72">
        <v>1793.5889999999999</v>
      </c>
      <c r="R2294" s="72">
        <v>1610.9739999999999</v>
      </c>
      <c r="S2294" s="72">
        <v>1413.4970000000001</v>
      </c>
      <c r="T2294" s="72">
        <v>1396.9010000000001</v>
      </c>
      <c r="U2294" s="72">
        <v>1102.616</v>
      </c>
      <c r="V2294" s="72">
        <v>691.65899999999999</v>
      </c>
      <c r="W2294" s="72">
        <v>363.517</v>
      </c>
      <c r="X2294" s="72">
        <v>128.07499999999999</v>
      </c>
      <c r="Y2294" s="72">
        <v>32.085999999999999</v>
      </c>
      <c r="Z2294" s="72">
        <v>4.0860000000000003</v>
      </c>
      <c r="AA2294" s="72">
        <v>0.34599999999999997</v>
      </c>
      <c r="AB2294" s="4">
        <v>0</v>
      </c>
      <c r="AD2294" s="1">
        <f t="shared" si="35"/>
        <v>528.11</v>
      </c>
    </row>
    <row r="2295" spans="1:30" x14ac:dyDescent="0.3">
      <c r="A2295" s="65">
        <v>2294</v>
      </c>
      <c r="B2295" s="66" t="s">
        <v>323</v>
      </c>
      <c r="C2295" s="69" t="s">
        <v>172</v>
      </c>
      <c r="D2295" s="71"/>
      <c r="E2295" s="71">
        <v>682</v>
      </c>
      <c r="F2295" s="71">
        <v>2050</v>
      </c>
      <c r="G2295" s="72">
        <v>1298.5060000000001</v>
      </c>
      <c r="H2295" s="72">
        <v>1279.155</v>
      </c>
      <c r="I2295" s="72">
        <v>1259.49</v>
      </c>
      <c r="J2295" s="72">
        <v>1280.412</v>
      </c>
      <c r="K2295" s="72">
        <v>1391.2360000000001</v>
      </c>
      <c r="L2295" s="72">
        <v>1624.354</v>
      </c>
      <c r="M2295" s="72">
        <v>1906.9659999999999</v>
      </c>
      <c r="N2295" s="72">
        <v>1944.8130000000001</v>
      </c>
      <c r="O2295" s="72">
        <v>1869.7950000000001</v>
      </c>
      <c r="P2295" s="72">
        <v>1730.575</v>
      </c>
      <c r="Q2295" s="72">
        <v>1659.009</v>
      </c>
      <c r="R2295" s="72">
        <v>1705.6410000000001</v>
      </c>
      <c r="S2295" s="72">
        <v>1527.26</v>
      </c>
      <c r="T2295" s="72">
        <v>1310.9159999999999</v>
      </c>
      <c r="U2295" s="72">
        <v>1226.8430000000001</v>
      </c>
      <c r="V2295" s="72">
        <v>888.68600000000004</v>
      </c>
      <c r="W2295" s="72">
        <v>490.178</v>
      </c>
      <c r="X2295" s="72">
        <v>203.495</v>
      </c>
      <c r="Y2295" s="72">
        <v>52.406999999999996</v>
      </c>
      <c r="Z2295" s="72">
        <v>8.16</v>
      </c>
      <c r="AA2295" s="72">
        <v>0.49399999999999999</v>
      </c>
      <c r="AB2295" s="4">
        <v>0</v>
      </c>
      <c r="AD2295" s="1">
        <f t="shared" si="35"/>
        <v>754.73400000000004</v>
      </c>
    </row>
    <row r="2296" spans="1:30" x14ac:dyDescent="0.3">
      <c r="A2296" s="65">
        <v>2295</v>
      </c>
      <c r="B2296" s="66" t="s">
        <v>323</v>
      </c>
      <c r="C2296" s="69" t="s">
        <v>172</v>
      </c>
      <c r="D2296" s="71"/>
      <c r="E2296" s="71">
        <v>682</v>
      </c>
      <c r="F2296" s="71">
        <v>2055</v>
      </c>
      <c r="G2296" s="72">
        <v>1280.3330000000001</v>
      </c>
      <c r="H2296" s="72">
        <v>1299.5150000000001</v>
      </c>
      <c r="I2296" s="72">
        <v>1277.693</v>
      </c>
      <c r="J2296" s="72">
        <v>1253.624</v>
      </c>
      <c r="K2296" s="72">
        <v>1309.7270000000001</v>
      </c>
      <c r="L2296" s="72">
        <v>1506.1179999999999</v>
      </c>
      <c r="M2296" s="72">
        <v>1799.1310000000001</v>
      </c>
      <c r="N2296" s="72">
        <v>1973.451</v>
      </c>
      <c r="O2296" s="72">
        <v>1889.57</v>
      </c>
      <c r="P2296" s="72">
        <v>1798.9929999999999</v>
      </c>
      <c r="Q2296" s="72">
        <v>1642.309</v>
      </c>
      <c r="R2296" s="72">
        <v>1578.412</v>
      </c>
      <c r="S2296" s="72">
        <v>1624.546</v>
      </c>
      <c r="T2296" s="72">
        <v>1425.374</v>
      </c>
      <c r="U2296" s="72">
        <v>1163.1500000000001</v>
      </c>
      <c r="V2296" s="72">
        <v>1004.3049999999999</v>
      </c>
      <c r="W2296" s="72">
        <v>643.06200000000001</v>
      </c>
      <c r="X2296" s="72">
        <v>282.49900000000002</v>
      </c>
      <c r="Y2296" s="72">
        <v>86.106999999999999</v>
      </c>
      <c r="Z2296" s="72">
        <v>13.829000000000001</v>
      </c>
      <c r="AA2296" s="72">
        <v>0.997</v>
      </c>
      <c r="AB2296" s="4">
        <v>0</v>
      </c>
      <c r="AD2296" s="1">
        <f t="shared" si="35"/>
        <v>1026.4940000000001</v>
      </c>
    </row>
    <row r="2297" spans="1:30" x14ac:dyDescent="0.3">
      <c r="A2297" s="65">
        <v>2296</v>
      </c>
      <c r="B2297" s="66" t="s">
        <v>323</v>
      </c>
      <c r="C2297" s="69" t="s">
        <v>172</v>
      </c>
      <c r="D2297" s="71"/>
      <c r="E2297" s="71">
        <v>682</v>
      </c>
      <c r="F2297" s="71">
        <v>2060</v>
      </c>
      <c r="G2297" s="72">
        <v>1226.414</v>
      </c>
      <c r="H2297" s="72">
        <v>1281.367</v>
      </c>
      <c r="I2297" s="72">
        <v>1298.202</v>
      </c>
      <c r="J2297" s="72">
        <v>1272.251</v>
      </c>
      <c r="K2297" s="72">
        <v>1281.7339999999999</v>
      </c>
      <c r="L2297" s="72">
        <v>1418.962</v>
      </c>
      <c r="M2297" s="72">
        <v>1672.048</v>
      </c>
      <c r="N2297" s="72">
        <v>1862.5340000000001</v>
      </c>
      <c r="O2297" s="72">
        <v>1921.3109999999999</v>
      </c>
      <c r="P2297" s="72">
        <v>1822.751</v>
      </c>
      <c r="Q2297" s="72">
        <v>1715.182</v>
      </c>
      <c r="R2297" s="72">
        <v>1566.8309999999999</v>
      </c>
      <c r="S2297" s="72">
        <v>1507.3810000000001</v>
      </c>
      <c r="T2297" s="72">
        <v>1525.258</v>
      </c>
      <c r="U2297" s="72">
        <v>1277.191</v>
      </c>
      <c r="V2297" s="72">
        <v>966.62400000000002</v>
      </c>
      <c r="W2297" s="72">
        <v>741.84</v>
      </c>
      <c r="X2297" s="72">
        <v>381.63799999999998</v>
      </c>
      <c r="Y2297" s="72">
        <v>123.777</v>
      </c>
      <c r="Z2297" s="72">
        <v>23.646000000000001</v>
      </c>
      <c r="AA2297" s="72">
        <v>1.7729999999999999</v>
      </c>
      <c r="AB2297" s="4">
        <v>0</v>
      </c>
      <c r="AD2297" s="1">
        <f t="shared" si="35"/>
        <v>1272.674</v>
      </c>
    </row>
    <row r="2298" spans="1:30" x14ac:dyDescent="0.3">
      <c r="A2298" s="65">
        <v>2297</v>
      </c>
      <c r="B2298" s="66" t="s">
        <v>323</v>
      </c>
      <c r="C2298" s="69" t="s">
        <v>172</v>
      </c>
      <c r="D2298" s="71"/>
      <c r="E2298" s="71">
        <v>682</v>
      </c>
      <c r="F2298" s="71">
        <v>2065</v>
      </c>
      <c r="G2298" s="72">
        <v>1165.94</v>
      </c>
      <c r="H2298" s="72">
        <v>1227.471</v>
      </c>
      <c r="I2298" s="72">
        <v>1280.1869999999999</v>
      </c>
      <c r="J2298" s="72">
        <v>1293.146</v>
      </c>
      <c r="K2298" s="72">
        <v>1298.954</v>
      </c>
      <c r="L2298" s="72">
        <v>1385.1210000000001</v>
      </c>
      <c r="M2298" s="72">
        <v>1575.9179999999999</v>
      </c>
      <c r="N2298" s="72">
        <v>1732.3009999999999</v>
      </c>
      <c r="O2298" s="72">
        <v>1813.902</v>
      </c>
      <c r="P2298" s="72">
        <v>1858.3440000000001</v>
      </c>
      <c r="Q2298" s="72">
        <v>1743.797</v>
      </c>
      <c r="R2298" s="72">
        <v>1643.4159999999999</v>
      </c>
      <c r="S2298" s="72">
        <v>1501.575</v>
      </c>
      <c r="T2298" s="72">
        <v>1422.8489999999999</v>
      </c>
      <c r="U2298" s="72">
        <v>1379.838</v>
      </c>
      <c r="V2298" s="72">
        <v>1077.451</v>
      </c>
      <c r="W2298" s="72">
        <v>729.33799999999997</v>
      </c>
      <c r="X2298" s="72">
        <v>454.25900000000001</v>
      </c>
      <c r="Y2298" s="72">
        <v>173.886</v>
      </c>
      <c r="Z2298" s="72">
        <v>35.637</v>
      </c>
      <c r="AA2298" s="72">
        <v>3.1909999999999998</v>
      </c>
      <c r="AB2298" s="4" t="s">
        <v>291</v>
      </c>
      <c r="AD2298" s="1">
        <f t="shared" si="35"/>
        <v>1396.3109999999999</v>
      </c>
    </row>
    <row r="2299" spans="1:30" x14ac:dyDescent="0.3">
      <c r="A2299" s="65">
        <v>2298</v>
      </c>
      <c r="B2299" s="66" t="s">
        <v>323</v>
      </c>
      <c r="C2299" s="69" t="s">
        <v>172</v>
      </c>
      <c r="D2299" s="71"/>
      <c r="E2299" s="71">
        <v>682</v>
      </c>
      <c r="F2299" s="71">
        <v>2070</v>
      </c>
      <c r="G2299" s="72">
        <v>1128.4100000000001</v>
      </c>
      <c r="H2299" s="72">
        <v>1166.9939999999999</v>
      </c>
      <c r="I2299" s="72">
        <v>1226.451</v>
      </c>
      <c r="J2299" s="72">
        <v>1275.5509999999999</v>
      </c>
      <c r="K2299" s="72">
        <v>1318.4079999999999</v>
      </c>
      <c r="L2299" s="72">
        <v>1396.3620000000001</v>
      </c>
      <c r="M2299" s="72">
        <v>1532.9649999999999</v>
      </c>
      <c r="N2299" s="72">
        <v>1632.92</v>
      </c>
      <c r="O2299" s="72">
        <v>1687.1310000000001</v>
      </c>
      <c r="P2299" s="72">
        <v>1755.434</v>
      </c>
      <c r="Q2299" s="72">
        <v>1784.1559999999999</v>
      </c>
      <c r="R2299" s="72">
        <v>1676.4480000000001</v>
      </c>
      <c r="S2299" s="72">
        <v>1581.393</v>
      </c>
      <c r="T2299" s="72">
        <v>1424.913</v>
      </c>
      <c r="U2299" s="72">
        <v>1298.99</v>
      </c>
      <c r="V2299" s="72">
        <v>1180.9079999999999</v>
      </c>
      <c r="W2299" s="72">
        <v>829.96199999999999</v>
      </c>
      <c r="X2299" s="72">
        <v>460.71499999999997</v>
      </c>
      <c r="Y2299" s="72">
        <v>215.42400000000001</v>
      </c>
      <c r="Z2299" s="72">
        <v>52.642000000000003</v>
      </c>
      <c r="AA2299" s="72">
        <v>5.1440000000000001</v>
      </c>
      <c r="AB2299" s="4" t="s">
        <v>291</v>
      </c>
      <c r="AD2299" s="1">
        <f t="shared" si="35"/>
        <v>1563.8869999999999</v>
      </c>
    </row>
    <row r="2300" spans="1:30" x14ac:dyDescent="0.3">
      <c r="A2300" s="65">
        <v>2299</v>
      </c>
      <c r="B2300" s="66" t="s">
        <v>323</v>
      </c>
      <c r="C2300" s="69" t="s">
        <v>172</v>
      </c>
      <c r="D2300" s="71"/>
      <c r="E2300" s="71">
        <v>682</v>
      </c>
      <c r="F2300" s="71">
        <v>2075</v>
      </c>
      <c r="G2300" s="72">
        <v>1118.653</v>
      </c>
      <c r="H2300" s="72">
        <v>1129.4369999999999</v>
      </c>
      <c r="I2300" s="72">
        <v>1166.1189999999999</v>
      </c>
      <c r="J2300" s="72">
        <v>1222.24</v>
      </c>
      <c r="K2300" s="72">
        <v>1299.431</v>
      </c>
      <c r="L2300" s="72">
        <v>1409.828</v>
      </c>
      <c r="M2300" s="72">
        <v>1535.0129999999999</v>
      </c>
      <c r="N2300" s="72">
        <v>1586.5150000000001</v>
      </c>
      <c r="O2300" s="72">
        <v>1590.951</v>
      </c>
      <c r="P2300" s="72">
        <v>1633.0809999999999</v>
      </c>
      <c r="Q2300" s="72">
        <v>1686.9739999999999</v>
      </c>
      <c r="R2300" s="72">
        <v>1721.0550000000001</v>
      </c>
      <c r="S2300" s="72">
        <v>1618.8389999999999</v>
      </c>
      <c r="T2300" s="72">
        <v>1508.337</v>
      </c>
      <c r="U2300" s="72">
        <v>1312.046</v>
      </c>
      <c r="V2300" s="72">
        <v>1126.912</v>
      </c>
      <c r="W2300" s="72">
        <v>927.90899999999999</v>
      </c>
      <c r="X2300" s="72">
        <v>540.41999999999996</v>
      </c>
      <c r="Y2300" s="72">
        <v>227.39</v>
      </c>
      <c r="Z2300" s="72">
        <v>68.659000000000006</v>
      </c>
      <c r="AA2300" s="72">
        <v>8.1039999999999992</v>
      </c>
      <c r="AB2300" s="4" t="s">
        <v>291</v>
      </c>
      <c r="AD2300" s="1">
        <f t="shared" si="35"/>
        <v>1772.4820000000002</v>
      </c>
    </row>
    <row r="2301" spans="1:30" x14ac:dyDescent="0.3">
      <c r="A2301" s="65">
        <v>2300</v>
      </c>
      <c r="B2301" s="66" t="s">
        <v>323</v>
      </c>
      <c r="C2301" s="69" t="s">
        <v>172</v>
      </c>
      <c r="D2301" s="71"/>
      <c r="E2301" s="71">
        <v>682</v>
      </c>
      <c r="F2301" s="71">
        <v>2080</v>
      </c>
      <c r="G2301" s="72">
        <v>1119.27</v>
      </c>
      <c r="H2301" s="72">
        <v>1119.6199999999999</v>
      </c>
      <c r="I2301" s="72">
        <v>1128.6569999999999</v>
      </c>
      <c r="J2301" s="72">
        <v>1162.316</v>
      </c>
      <c r="K2301" s="72">
        <v>1244.739</v>
      </c>
      <c r="L2301" s="72">
        <v>1384.8879999999999</v>
      </c>
      <c r="M2301" s="72">
        <v>1539.2550000000001</v>
      </c>
      <c r="N2301" s="72">
        <v>1584.9770000000001</v>
      </c>
      <c r="O2301" s="72">
        <v>1547.4369999999999</v>
      </c>
      <c r="P2301" s="72">
        <v>1540.9690000000001</v>
      </c>
      <c r="Q2301" s="72">
        <v>1570.232</v>
      </c>
      <c r="R2301" s="72">
        <v>1629.53</v>
      </c>
      <c r="S2301" s="72">
        <v>1667.402</v>
      </c>
      <c r="T2301" s="72">
        <v>1551.098</v>
      </c>
      <c r="U2301" s="72">
        <v>1399.6020000000001</v>
      </c>
      <c r="V2301" s="72">
        <v>1152.317</v>
      </c>
      <c r="W2301" s="72">
        <v>901.79</v>
      </c>
      <c r="X2301" s="72">
        <v>621.53300000000002</v>
      </c>
      <c r="Y2301" s="72">
        <v>277.07900000000001</v>
      </c>
      <c r="Z2301" s="72">
        <v>76.2</v>
      </c>
      <c r="AA2301" s="72">
        <v>11.398999999999999</v>
      </c>
      <c r="AB2301" s="4" t="s">
        <v>291</v>
      </c>
      <c r="AD2301" s="1">
        <f t="shared" si="35"/>
        <v>1888.0009999999997</v>
      </c>
    </row>
    <row r="2302" spans="1:30" x14ac:dyDescent="0.3">
      <c r="A2302" s="65">
        <v>2301</v>
      </c>
      <c r="B2302" s="66" t="s">
        <v>323</v>
      </c>
      <c r="C2302" s="69" t="s">
        <v>172</v>
      </c>
      <c r="D2302" s="71"/>
      <c r="E2302" s="71">
        <v>682</v>
      </c>
      <c r="F2302" s="71">
        <v>2085</v>
      </c>
      <c r="G2302" s="72">
        <v>1109.9079999999999</v>
      </c>
      <c r="H2302" s="72">
        <v>1120.1669999999999</v>
      </c>
      <c r="I2302" s="72">
        <v>1118.913</v>
      </c>
      <c r="J2302" s="72">
        <v>1125.2049999999999</v>
      </c>
      <c r="K2302" s="72">
        <v>1183.383</v>
      </c>
      <c r="L2302" s="72">
        <v>1324.2380000000001</v>
      </c>
      <c r="M2302" s="72">
        <v>1505.106</v>
      </c>
      <c r="N2302" s="72">
        <v>1585.615</v>
      </c>
      <c r="O2302" s="72">
        <v>1548.65</v>
      </c>
      <c r="P2302" s="72">
        <v>1501.2070000000001</v>
      </c>
      <c r="Q2302" s="72">
        <v>1483.2850000000001</v>
      </c>
      <c r="R2302" s="72">
        <v>1518.258</v>
      </c>
      <c r="S2302" s="72">
        <v>1582.18</v>
      </c>
      <c r="T2302" s="72">
        <v>1603.9590000000001</v>
      </c>
      <c r="U2302" s="72">
        <v>1448.8810000000001</v>
      </c>
      <c r="V2302" s="72">
        <v>1242.412</v>
      </c>
      <c r="W2302" s="72">
        <v>937.01800000000003</v>
      </c>
      <c r="X2302" s="72">
        <v>619.41300000000001</v>
      </c>
      <c r="Y2302" s="72">
        <v>329.82900000000001</v>
      </c>
      <c r="Z2302" s="72">
        <v>97.257000000000005</v>
      </c>
      <c r="AA2302" s="72">
        <v>13.744999999999999</v>
      </c>
      <c r="AB2302" s="4" t="s">
        <v>291</v>
      </c>
      <c r="AD2302" s="1">
        <f t="shared" si="35"/>
        <v>1997.2619999999999</v>
      </c>
    </row>
    <row r="2303" spans="1:30" x14ac:dyDescent="0.3">
      <c r="A2303" s="65">
        <v>2302</v>
      </c>
      <c r="B2303" s="66" t="s">
        <v>323</v>
      </c>
      <c r="C2303" s="69" t="s">
        <v>172</v>
      </c>
      <c r="D2303" s="71"/>
      <c r="E2303" s="71">
        <v>682</v>
      </c>
      <c r="F2303" s="71">
        <v>2090</v>
      </c>
      <c r="G2303" s="72">
        <v>1084.2739999999999</v>
      </c>
      <c r="H2303" s="72">
        <v>1110.732</v>
      </c>
      <c r="I2303" s="72">
        <v>1119.5170000000001</v>
      </c>
      <c r="J2303" s="72">
        <v>1115.759</v>
      </c>
      <c r="K2303" s="72">
        <v>1144.7550000000001</v>
      </c>
      <c r="L2303" s="72">
        <v>1256.8879999999999</v>
      </c>
      <c r="M2303" s="72">
        <v>1435.2650000000001</v>
      </c>
      <c r="N2303" s="72">
        <v>1547.8979999999999</v>
      </c>
      <c r="O2303" s="72">
        <v>1552.018</v>
      </c>
      <c r="P2303" s="72">
        <v>1505.903</v>
      </c>
      <c r="Q2303" s="72">
        <v>1448.1469999999999</v>
      </c>
      <c r="R2303" s="72">
        <v>1436.0820000000001</v>
      </c>
      <c r="S2303" s="72">
        <v>1476.761</v>
      </c>
      <c r="T2303" s="72">
        <v>1526.8779999999999</v>
      </c>
      <c r="U2303" s="72">
        <v>1506.6790000000001</v>
      </c>
      <c r="V2303" s="72">
        <v>1297.8340000000001</v>
      </c>
      <c r="W2303" s="72">
        <v>1024.2449999999999</v>
      </c>
      <c r="X2303" s="72">
        <v>657.80700000000002</v>
      </c>
      <c r="Y2303" s="72">
        <v>338.84399999999999</v>
      </c>
      <c r="Z2303" s="72">
        <v>120.70099999999999</v>
      </c>
      <c r="AA2303" s="72">
        <v>18.331</v>
      </c>
      <c r="AB2303" s="4" t="s">
        <v>291</v>
      </c>
      <c r="AD2303" s="1">
        <f t="shared" si="35"/>
        <v>2159.9279999999999</v>
      </c>
    </row>
    <row r="2304" spans="1:30" x14ac:dyDescent="0.3">
      <c r="A2304" s="65">
        <v>2303</v>
      </c>
      <c r="B2304" s="66" t="s">
        <v>323</v>
      </c>
      <c r="C2304" s="69" t="s">
        <v>172</v>
      </c>
      <c r="D2304" s="71"/>
      <c r="E2304" s="71">
        <v>682</v>
      </c>
      <c r="F2304" s="71">
        <v>2095</v>
      </c>
      <c r="G2304" s="72">
        <v>1050.2149999999999</v>
      </c>
      <c r="H2304" s="72">
        <v>1085.0219999999999</v>
      </c>
      <c r="I2304" s="72">
        <v>1110.1420000000001</v>
      </c>
      <c r="J2304" s="72">
        <v>1116.6379999999999</v>
      </c>
      <c r="K2304" s="72">
        <v>1133.7260000000001</v>
      </c>
      <c r="L2304" s="72">
        <v>1212.1880000000001</v>
      </c>
      <c r="M2304" s="72">
        <v>1358.72</v>
      </c>
      <c r="N2304" s="72">
        <v>1474.5329999999999</v>
      </c>
      <c r="O2304" s="72">
        <v>1517.116</v>
      </c>
      <c r="P2304" s="72">
        <v>1512.704</v>
      </c>
      <c r="Q2304" s="72">
        <v>1457.124</v>
      </c>
      <c r="R2304" s="72">
        <v>1405.0039999999999</v>
      </c>
      <c r="S2304" s="72">
        <v>1399.2819999999999</v>
      </c>
      <c r="T2304" s="72">
        <v>1429.0540000000001</v>
      </c>
      <c r="U2304" s="72">
        <v>1441.191</v>
      </c>
      <c r="V2304" s="72">
        <v>1360.154</v>
      </c>
      <c r="W2304" s="72">
        <v>1082.7829999999999</v>
      </c>
      <c r="X2304" s="72">
        <v>732.96799999999996</v>
      </c>
      <c r="Y2304" s="72">
        <v>369.72</v>
      </c>
      <c r="Z2304" s="72">
        <v>128.768</v>
      </c>
      <c r="AA2304" s="72">
        <v>24.08</v>
      </c>
      <c r="AB2304" s="4" t="s">
        <v>291</v>
      </c>
      <c r="AD2304" s="1">
        <f t="shared" si="35"/>
        <v>2338.3189999999995</v>
      </c>
    </row>
    <row r="2305" spans="1:30" x14ac:dyDescent="0.3">
      <c r="A2305" s="65">
        <v>2304</v>
      </c>
      <c r="B2305" s="66" t="s">
        <v>323</v>
      </c>
      <c r="C2305" s="69" t="s">
        <v>172</v>
      </c>
      <c r="D2305" s="71"/>
      <c r="E2305" s="71">
        <v>682</v>
      </c>
      <c r="F2305" s="71">
        <v>2100</v>
      </c>
      <c r="G2305" s="72">
        <v>1020.521</v>
      </c>
      <c r="H2305" s="72">
        <v>1050.8969999999999</v>
      </c>
      <c r="I2305" s="72">
        <v>1084.5</v>
      </c>
      <c r="J2305" s="72">
        <v>1107.5350000000001</v>
      </c>
      <c r="K2305" s="72">
        <v>1132.9680000000001</v>
      </c>
      <c r="L2305" s="72">
        <v>1195.027</v>
      </c>
      <c r="M2305" s="72">
        <v>1304.771</v>
      </c>
      <c r="N2305" s="72">
        <v>1394.4739999999999</v>
      </c>
      <c r="O2305" s="72">
        <v>1446.624</v>
      </c>
      <c r="P2305" s="72">
        <v>1481.3520000000001</v>
      </c>
      <c r="Q2305" s="72">
        <v>1468.11</v>
      </c>
      <c r="R2305" s="72">
        <v>1417.463</v>
      </c>
      <c r="S2305" s="72">
        <v>1371.5119999999999</v>
      </c>
      <c r="T2305" s="72">
        <v>1357.2080000000001</v>
      </c>
      <c r="U2305" s="72">
        <v>1354.287</v>
      </c>
      <c r="V2305" s="72">
        <v>1309.625</v>
      </c>
      <c r="W2305" s="72">
        <v>1146.46</v>
      </c>
      <c r="X2305" s="72">
        <v>787.97299999999996</v>
      </c>
      <c r="Y2305" s="72">
        <v>422.05099999999999</v>
      </c>
      <c r="Z2305" s="72">
        <v>145.43199999999999</v>
      </c>
      <c r="AA2305" s="72">
        <v>27.71</v>
      </c>
      <c r="AB2305" s="4" t="s">
        <v>291</v>
      </c>
      <c r="AD2305" s="1">
        <f t="shared" si="35"/>
        <v>2529.6259999999997</v>
      </c>
    </row>
    <row r="2306" spans="1:30" x14ac:dyDescent="0.3">
      <c r="A2306" s="65">
        <v>2305</v>
      </c>
      <c r="B2306" s="66" t="s">
        <v>323</v>
      </c>
      <c r="C2306" s="69" t="s">
        <v>173</v>
      </c>
      <c r="D2306" s="71">
        <v>12</v>
      </c>
      <c r="E2306" s="71">
        <v>275</v>
      </c>
      <c r="F2306" s="71">
        <v>2015</v>
      </c>
      <c r="G2306" s="72">
        <v>357.16500000000002</v>
      </c>
      <c r="H2306" s="72">
        <v>316.36700000000002</v>
      </c>
      <c r="I2306" s="72">
        <v>282.233</v>
      </c>
      <c r="J2306" s="72">
        <v>270.541</v>
      </c>
      <c r="K2306" s="72">
        <v>246.47</v>
      </c>
      <c r="L2306" s="72">
        <v>195.11099999999999</v>
      </c>
      <c r="M2306" s="72">
        <v>155.55099999999999</v>
      </c>
      <c r="N2306" s="72">
        <v>130.501</v>
      </c>
      <c r="O2306" s="72">
        <v>105.943</v>
      </c>
      <c r="P2306" s="72">
        <v>87.838999999999999</v>
      </c>
      <c r="Q2306" s="72">
        <v>68.966999999999999</v>
      </c>
      <c r="R2306" s="72">
        <v>47.246000000000002</v>
      </c>
      <c r="S2306" s="72">
        <v>34.768000000000001</v>
      </c>
      <c r="T2306" s="72">
        <v>29.696999999999999</v>
      </c>
      <c r="U2306" s="72">
        <v>18.603999999999999</v>
      </c>
      <c r="V2306" s="72">
        <v>11.102</v>
      </c>
      <c r="W2306" s="72">
        <v>4.9260000000000002</v>
      </c>
      <c r="X2306" s="72">
        <v>1.46</v>
      </c>
      <c r="Y2306" s="72">
        <v>0.28599999999999998</v>
      </c>
      <c r="Z2306" s="72">
        <v>3.3000000000000002E-2</v>
      </c>
      <c r="AA2306" s="72">
        <v>2E-3</v>
      </c>
      <c r="AB2306" s="4">
        <v>3.0000000000000001E-3</v>
      </c>
      <c r="AD2306" s="1">
        <f t="shared" si="35"/>
        <v>6.71</v>
      </c>
    </row>
    <row r="2307" spans="1:30" x14ac:dyDescent="0.3">
      <c r="A2307" s="65">
        <v>2306</v>
      </c>
      <c r="B2307" s="66" t="s">
        <v>323</v>
      </c>
      <c r="C2307" s="69" t="s">
        <v>173</v>
      </c>
      <c r="D2307" s="71">
        <v>12</v>
      </c>
      <c r="E2307" s="71">
        <v>275</v>
      </c>
      <c r="F2307" s="71">
        <v>2020</v>
      </c>
      <c r="G2307" s="72">
        <v>389.61399999999998</v>
      </c>
      <c r="H2307" s="72">
        <v>353.733</v>
      </c>
      <c r="I2307" s="72">
        <v>313.72300000000001</v>
      </c>
      <c r="J2307" s="72">
        <v>279.64999999999998</v>
      </c>
      <c r="K2307" s="72">
        <v>267.66800000000001</v>
      </c>
      <c r="L2307" s="72">
        <v>243.739</v>
      </c>
      <c r="M2307" s="72">
        <v>192.86799999999999</v>
      </c>
      <c r="N2307" s="72">
        <v>153.589</v>
      </c>
      <c r="O2307" s="72">
        <v>128.52799999999999</v>
      </c>
      <c r="P2307" s="72">
        <v>103.729</v>
      </c>
      <c r="Q2307" s="72">
        <v>85.119</v>
      </c>
      <c r="R2307" s="72">
        <v>65.652000000000001</v>
      </c>
      <c r="S2307" s="72">
        <v>43.686</v>
      </c>
      <c r="T2307" s="72">
        <v>30.731999999999999</v>
      </c>
      <c r="U2307" s="72">
        <v>24.373000000000001</v>
      </c>
      <c r="V2307" s="72">
        <v>13.507999999999999</v>
      </c>
      <c r="W2307" s="72">
        <v>6.5819999999999999</v>
      </c>
      <c r="X2307" s="72">
        <v>2.1080000000000001</v>
      </c>
      <c r="Y2307" s="72">
        <v>0.39</v>
      </c>
      <c r="Z2307" s="72">
        <v>0.04</v>
      </c>
      <c r="AA2307" s="72">
        <v>2E-3</v>
      </c>
      <c r="AB2307" s="4">
        <v>3.0000000000000001E-3</v>
      </c>
      <c r="AD2307" s="1">
        <f t="shared" ref="AD2307:AD2370" si="36">SUM(W2307:AB2307)</f>
        <v>9.125</v>
      </c>
    </row>
    <row r="2308" spans="1:30" x14ac:dyDescent="0.3">
      <c r="A2308" s="65">
        <v>2307</v>
      </c>
      <c r="B2308" s="66" t="s">
        <v>323</v>
      </c>
      <c r="C2308" s="69" t="s">
        <v>173</v>
      </c>
      <c r="D2308" s="71">
        <v>12</v>
      </c>
      <c r="E2308" s="71">
        <v>275</v>
      </c>
      <c r="F2308" s="71">
        <v>2025</v>
      </c>
      <c r="G2308" s="72">
        <v>412.262</v>
      </c>
      <c r="H2308" s="72">
        <v>386.89</v>
      </c>
      <c r="I2308" s="72">
        <v>351.625</v>
      </c>
      <c r="J2308" s="72">
        <v>311.64800000000002</v>
      </c>
      <c r="K2308" s="72">
        <v>277.35599999999999</v>
      </c>
      <c r="L2308" s="72">
        <v>265.37900000000002</v>
      </c>
      <c r="M2308" s="72">
        <v>241.64599999999999</v>
      </c>
      <c r="N2308" s="72">
        <v>190.989</v>
      </c>
      <c r="O2308" s="72">
        <v>151.71899999999999</v>
      </c>
      <c r="P2308" s="72">
        <v>126.29</v>
      </c>
      <c r="Q2308" s="72">
        <v>100.917</v>
      </c>
      <c r="R2308" s="72">
        <v>81.414000000000001</v>
      </c>
      <c r="S2308" s="72">
        <v>61.087000000000003</v>
      </c>
      <c r="T2308" s="72">
        <v>38.909999999999997</v>
      </c>
      <c r="U2308" s="72">
        <v>25.448</v>
      </c>
      <c r="V2308" s="72">
        <v>17.925999999999998</v>
      </c>
      <c r="W2308" s="72">
        <v>8.1389999999999993</v>
      </c>
      <c r="X2308" s="72">
        <v>2.8740000000000001</v>
      </c>
      <c r="Y2308" s="72">
        <v>0.57599999999999996</v>
      </c>
      <c r="Z2308" s="72">
        <v>5.7000000000000002E-2</v>
      </c>
      <c r="AA2308" s="72">
        <v>3.0000000000000001E-3</v>
      </c>
      <c r="AB2308" s="4">
        <v>4.0000000000000001E-3</v>
      </c>
      <c r="AD2308" s="1">
        <f t="shared" si="36"/>
        <v>11.653</v>
      </c>
    </row>
    <row r="2309" spans="1:30" x14ac:dyDescent="0.3">
      <c r="A2309" s="65">
        <v>2308</v>
      </c>
      <c r="B2309" s="66" t="s">
        <v>323</v>
      </c>
      <c r="C2309" s="69" t="s">
        <v>173</v>
      </c>
      <c r="D2309" s="71">
        <v>12</v>
      </c>
      <c r="E2309" s="71">
        <v>275</v>
      </c>
      <c r="F2309" s="71">
        <v>2030</v>
      </c>
      <c r="G2309" s="72">
        <v>427.89299999999997</v>
      </c>
      <c r="H2309" s="72">
        <v>409.70600000000002</v>
      </c>
      <c r="I2309" s="72">
        <v>384.83699999999999</v>
      </c>
      <c r="J2309" s="72">
        <v>349.55700000000002</v>
      </c>
      <c r="K2309" s="72">
        <v>309.37599999999998</v>
      </c>
      <c r="L2309" s="72">
        <v>275.197</v>
      </c>
      <c r="M2309" s="72">
        <v>263.32499999999999</v>
      </c>
      <c r="N2309" s="72">
        <v>239.58099999999999</v>
      </c>
      <c r="O2309" s="72">
        <v>188.904</v>
      </c>
      <c r="P2309" s="72">
        <v>149.30500000000001</v>
      </c>
      <c r="Q2309" s="72">
        <v>123.152</v>
      </c>
      <c r="R2309" s="72">
        <v>96.825999999999993</v>
      </c>
      <c r="S2309" s="72">
        <v>76.103999999999999</v>
      </c>
      <c r="T2309" s="72">
        <v>54.784999999999997</v>
      </c>
      <c r="U2309" s="72">
        <v>32.529000000000003</v>
      </c>
      <c r="V2309" s="72">
        <v>18.969000000000001</v>
      </c>
      <c r="W2309" s="72">
        <v>11.023999999999999</v>
      </c>
      <c r="X2309" s="72">
        <v>3.6520000000000001</v>
      </c>
      <c r="Y2309" s="72">
        <v>0.81399999999999995</v>
      </c>
      <c r="Z2309" s="72">
        <v>8.7999999999999995E-2</v>
      </c>
      <c r="AA2309" s="72">
        <v>4.0000000000000001E-3</v>
      </c>
      <c r="AB2309" s="4">
        <v>5.0000000000000001E-3</v>
      </c>
      <c r="AD2309" s="1">
        <f t="shared" si="36"/>
        <v>15.586999999999998</v>
      </c>
    </row>
    <row r="2310" spans="1:30" x14ac:dyDescent="0.3">
      <c r="A2310" s="65">
        <v>2309</v>
      </c>
      <c r="B2310" s="66" t="s">
        <v>323</v>
      </c>
      <c r="C2310" s="69" t="s">
        <v>173</v>
      </c>
      <c r="D2310" s="71">
        <v>12</v>
      </c>
      <c r="E2310" s="71">
        <v>275</v>
      </c>
      <c r="F2310" s="71">
        <v>2035</v>
      </c>
      <c r="G2310" s="72">
        <v>442.23099999999999</v>
      </c>
      <c r="H2310" s="72">
        <v>425.52600000000001</v>
      </c>
      <c r="I2310" s="72">
        <v>407.75099999999998</v>
      </c>
      <c r="J2310" s="72">
        <v>382.80200000000002</v>
      </c>
      <c r="K2310" s="72">
        <v>347.27100000000002</v>
      </c>
      <c r="L2310" s="72">
        <v>307.22899999999998</v>
      </c>
      <c r="M2310" s="72">
        <v>273.25400000000002</v>
      </c>
      <c r="N2310" s="72">
        <v>261.28699999999998</v>
      </c>
      <c r="O2310" s="72">
        <v>237.25700000000001</v>
      </c>
      <c r="P2310" s="72">
        <v>186.17699999999999</v>
      </c>
      <c r="Q2310" s="72">
        <v>145.88399999999999</v>
      </c>
      <c r="R2310" s="72">
        <v>118.52200000000001</v>
      </c>
      <c r="S2310" s="72">
        <v>90.902000000000001</v>
      </c>
      <c r="T2310" s="72">
        <v>68.683999999999997</v>
      </c>
      <c r="U2310" s="72">
        <v>46.231000000000002</v>
      </c>
      <c r="V2310" s="72">
        <v>24.574999999999999</v>
      </c>
      <c r="W2310" s="72">
        <v>11.89</v>
      </c>
      <c r="X2310" s="72">
        <v>5.0839999999999996</v>
      </c>
      <c r="Y2310" s="72">
        <v>1.069</v>
      </c>
      <c r="Z2310" s="72">
        <v>0.128</v>
      </c>
      <c r="AA2310" s="72">
        <v>7.0000000000000001E-3</v>
      </c>
      <c r="AB2310" s="4">
        <v>5.0000000000000001E-3</v>
      </c>
      <c r="AD2310" s="1">
        <f t="shared" si="36"/>
        <v>18.183</v>
      </c>
    </row>
    <row r="2311" spans="1:30" x14ac:dyDescent="0.3">
      <c r="A2311" s="65">
        <v>2310</v>
      </c>
      <c r="B2311" s="66" t="s">
        <v>323</v>
      </c>
      <c r="C2311" s="69" t="s">
        <v>173</v>
      </c>
      <c r="D2311" s="71">
        <v>12</v>
      </c>
      <c r="E2311" s="71">
        <v>275</v>
      </c>
      <c r="F2311" s="71">
        <v>2040</v>
      </c>
      <c r="G2311" s="72">
        <v>458.22800000000001</v>
      </c>
      <c r="H2311" s="72">
        <v>440.05</v>
      </c>
      <c r="I2311" s="72">
        <v>423.69200000000001</v>
      </c>
      <c r="J2311" s="72">
        <v>405.803</v>
      </c>
      <c r="K2311" s="72">
        <v>380.54700000000003</v>
      </c>
      <c r="L2311" s="72">
        <v>345.10500000000002</v>
      </c>
      <c r="M2311" s="72">
        <v>305.29700000000003</v>
      </c>
      <c r="N2311" s="72">
        <v>271.33100000000002</v>
      </c>
      <c r="O2311" s="72">
        <v>258.99299999999999</v>
      </c>
      <c r="P2311" s="72">
        <v>234.185</v>
      </c>
      <c r="Q2311" s="72">
        <v>182.28200000000001</v>
      </c>
      <c r="R2311" s="72">
        <v>140.80500000000001</v>
      </c>
      <c r="S2311" s="72">
        <v>111.765</v>
      </c>
      <c r="T2311" s="72">
        <v>82.563000000000002</v>
      </c>
      <c r="U2311" s="72">
        <v>58.503999999999998</v>
      </c>
      <c r="V2311" s="72">
        <v>35.426000000000002</v>
      </c>
      <c r="W2311" s="72">
        <v>15.721</v>
      </c>
      <c r="X2311" s="72">
        <v>5.6379999999999999</v>
      </c>
      <c r="Y2311" s="72">
        <v>1.5449999999999999</v>
      </c>
      <c r="Z2311" s="72">
        <v>0.17699999999999999</v>
      </c>
      <c r="AA2311" s="72">
        <v>1.0999999999999999E-2</v>
      </c>
      <c r="AB2311" s="4">
        <v>5.0000000000000001E-3</v>
      </c>
      <c r="AD2311" s="1">
        <f t="shared" si="36"/>
        <v>23.097000000000001</v>
      </c>
    </row>
    <row r="2312" spans="1:30" x14ac:dyDescent="0.3">
      <c r="A2312" s="65">
        <v>2311</v>
      </c>
      <c r="B2312" s="66" t="s">
        <v>323</v>
      </c>
      <c r="C2312" s="69" t="s">
        <v>173</v>
      </c>
      <c r="D2312" s="71">
        <v>12</v>
      </c>
      <c r="E2312" s="71">
        <v>275</v>
      </c>
      <c r="F2312" s="71">
        <v>2045</v>
      </c>
      <c r="G2312" s="72">
        <v>474.55900000000003</v>
      </c>
      <c r="H2312" s="72">
        <v>456.178</v>
      </c>
      <c r="I2312" s="72">
        <v>438.31599999999997</v>
      </c>
      <c r="J2312" s="72">
        <v>421.84300000000002</v>
      </c>
      <c r="K2312" s="72">
        <v>403.62099999999998</v>
      </c>
      <c r="L2312" s="72">
        <v>378.39400000000001</v>
      </c>
      <c r="M2312" s="72">
        <v>343.14100000000002</v>
      </c>
      <c r="N2312" s="72">
        <v>303.35700000000003</v>
      </c>
      <c r="O2312" s="72">
        <v>269.13900000000001</v>
      </c>
      <c r="P2312" s="72">
        <v>255.917</v>
      </c>
      <c r="Q2312" s="72">
        <v>229.72</v>
      </c>
      <c r="R2312" s="72">
        <v>176.42599999999999</v>
      </c>
      <c r="S2312" s="72">
        <v>133.34100000000001</v>
      </c>
      <c r="T2312" s="72">
        <v>102.18300000000001</v>
      </c>
      <c r="U2312" s="72">
        <v>71.019000000000005</v>
      </c>
      <c r="V2312" s="72">
        <v>45.503999999999998</v>
      </c>
      <c r="W2312" s="72">
        <v>23.189</v>
      </c>
      <c r="X2312" s="72">
        <v>7.7060000000000004</v>
      </c>
      <c r="Y2312" s="72">
        <v>1.794</v>
      </c>
      <c r="Z2312" s="72">
        <v>0.27200000000000002</v>
      </c>
      <c r="AA2312" s="72">
        <v>1.6E-2</v>
      </c>
      <c r="AB2312" s="4" t="s">
        <v>291</v>
      </c>
      <c r="AD2312" s="1">
        <f t="shared" si="36"/>
        <v>32.976999999999997</v>
      </c>
    </row>
    <row r="2313" spans="1:30" x14ac:dyDescent="0.3">
      <c r="A2313" s="65">
        <v>2312</v>
      </c>
      <c r="B2313" s="66" t="s">
        <v>323</v>
      </c>
      <c r="C2313" s="69" t="s">
        <v>173</v>
      </c>
      <c r="D2313" s="71">
        <v>12</v>
      </c>
      <c r="E2313" s="71">
        <v>275</v>
      </c>
      <c r="F2313" s="71">
        <v>2050</v>
      </c>
      <c r="G2313" s="72">
        <v>487.45699999999999</v>
      </c>
      <c r="H2313" s="72">
        <v>472.62700000000001</v>
      </c>
      <c r="I2313" s="72">
        <v>454.53100000000001</v>
      </c>
      <c r="J2313" s="72">
        <v>436.56299999999999</v>
      </c>
      <c r="K2313" s="72">
        <v>419.76799999999997</v>
      </c>
      <c r="L2313" s="72">
        <v>401.53399999999999</v>
      </c>
      <c r="M2313" s="72">
        <v>376.43299999999999</v>
      </c>
      <c r="N2313" s="72">
        <v>341.166</v>
      </c>
      <c r="O2313" s="72">
        <v>301.13900000000001</v>
      </c>
      <c r="P2313" s="72">
        <v>266.20800000000003</v>
      </c>
      <c r="Q2313" s="72">
        <v>251.452</v>
      </c>
      <c r="R2313" s="72">
        <v>222.97</v>
      </c>
      <c r="S2313" s="72">
        <v>167.798</v>
      </c>
      <c r="T2313" s="72">
        <v>122.721</v>
      </c>
      <c r="U2313" s="72">
        <v>88.804000000000002</v>
      </c>
      <c r="V2313" s="72">
        <v>56.113</v>
      </c>
      <c r="W2313" s="72">
        <v>30.513000000000002</v>
      </c>
      <c r="X2313" s="72">
        <v>11.782999999999999</v>
      </c>
      <c r="Y2313" s="72">
        <v>2.5790000000000002</v>
      </c>
      <c r="Z2313" s="72">
        <v>0.33700000000000002</v>
      </c>
      <c r="AA2313" s="72">
        <v>2.5999999999999999E-2</v>
      </c>
      <c r="AB2313" s="4" t="s">
        <v>291</v>
      </c>
      <c r="AD2313" s="1">
        <f t="shared" si="36"/>
        <v>45.238000000000007</v>
      </c>
    </row>
    <row r="2314" spans="1:30" x14ac:dyDescent="0.3">
      <c r="A2314" s="65">
        <v>2313</v>
      </c>
      <c r="B2314" s="66" t="s">
        <v>323</v>
      </c>
      <c r="C2314" s="69" t="s">
        <v>173</v>
      </c>
      <c r="D2314" s="71">
        <v>12</v>
      </c>
      <c r="E2314" s="71">
        <v>275</v>
      </c>
      <c r="F2314" s="71">
        <v>2055</v>
      </c>
      <c r="G2314" s="72">
        <v>494.84899999999999</v>
      </c>
      <c r="H2314" s="72">
        <v>485.70600000000002</v>
      </c>
      <c r="I2314" s="72">
        <v>471.12299999999999</v>
      </c>
      <c r="J2314" s="72">
        <v>452.92</v>
      </c>
      <c r="K2314" s="72">
        <v>434.64800000000002</v>
      </c>
      <c r="L2314" s="72">
        <v>417.83</v>
      </c>
      <c r="M2314" s="72">
        <v>399.68299999999999</v>
      </c>
      <c r="N2314" s="72">
        <v>374.50299999999999</v>
      </c>
      <c r="O2314" s="72">
        <v>338.94600000000003</v>
      </c>
      <c r="P2314" s="72">
        <v>298.20600000000002</v>
      </c>
      <c r="Q2314" s="72">
        <v>261.98700000000002</v>
      </c>
      <c r="R2314" s="72">
        <v>244.703</v>
      </c>
      <c r="S2314" s="72">
        <v>212.98400000000001</v>
      </c>
      <c r="T2314" s="72">
        <v>155.44499999999999</v>
      </c>
      <c r="U2314" s="72">
        <v>107.714</v>
      </c>
      <c r="V2314" s="72">
        <v>71.251999999999995</v>
      </c>
      <c r="W2314" s="72">
        <v>38.521000000000001</v>
      </c>
      <c r="X2314" s="72">
        <v>16.062999999999999</v>
      </c>
      <c r="Y2314" s="72">
        <v>4.1429999999999998</v>
      </c>
      <c r="Z2314" s="72">
        <v>0.51600000000000001</v>
      </c>
      <c r="AA2314" s="72">
        <v>3.5000000000000003E-2</v>
      </c>
      <c r="AB2314" s="4" t="s">
        <v>291</v>
      </c>
      <c r="AD2314" s="1">
        <f t="shared" si="36"/>
        <v>59.277999999999999</v>
      </c>
    </row>
    <row r="2315" spans="1:30" x14ac:dyDescent="0.3">
      <c r="A2315" s="65">
        <v>2314</v>
      </c>
      <c r="B2315" s="66" t="s">
        <v>323</v>
      </c>
      <c r="C2315" s="69" t="s">
        <v>173</v>
      </c>
      <c r="D2315" s="71">
        <v>12</v>
      </c>
      <c r="E2315" s="71">
        <v>275</v>
      </c>
      <c r="F2315" s="71">
        <v>2060</v>
      </c>
      <c r="G2315" s="72">
        <v>496.73200000000003</v>
      </c>
      <c r="H2315" s="72">
        <v>493.26400000000001</v>
      </c>
      <c r="I2315" s="72">
        <v>484.32799999999997</v>
      </c>
      <c r="J2315" s="72">
        <v>469.637</v>
      </c>
      <c r="K2315" s="72">
        <v>451.14400000000001</v>
      </c>
      <c r="L2315" s="72">
        <v>432.84800000000001</v>
      </c>
      <c r="M2315" s="72">
        <v>416.10199999999998</v>
      </c>
      <c r="N2315" s="72">
        <v>397.846</v>
      </c>
      <c r="O2315" s="72">
        <v>372.315</v>
      </c>
      <c r="P2315" s="72">
        <v>335.97399999999999</v>
      </c>
      <c r="Q2315" s="72">
        <v>293.93099999999998</v>
      </c>
      <c r="R2315" s="72">
        <v>255.57499999999999</v>
      </c>
      <c r="S2315" s="72">
        <v>234.69</v>
      </c>
      <c r="T2315" s="72">
        <v>198.59299999999999</v>
      </c>
      <c r="U2315" s="72">
        <v>137.82</v>
      </c>
      <c r="V2315" s="72">
        <v>87.790999999999997</v>
      </c>
      <c r="W2315" s="72">
        <v>50.134999999999998</v>
      </c>
      <c r="X2315" s="72">
        <v>21.053999999999998</v>
      </c>
      <c r="Y2315" s="72">
        <v>5.9649999999999999</v>
      </c>
      <c r="Z2315" s="72">
        <v>0.89300000000000002</v>
      </c>
      <c r="AA2315" s="72">
        <v>5.7000000000000002E-2</v>
      </c>
      <c r="AB2315" s="4" t="s">
        <v>291</v>
      </c>
      <c r="AD2315" s="1">
        <f t="shared" si="36"/>
        <v>78.103999999999999</v>
      </c>
    </row>
    <row r="2316" spans="1:30" x14ac:dyDescent="0.3">
      <c r="A2316" s="65">
        <v>2315</v>
      </c>
      <c r="B2316" s="66" t="s">
        <v>323</v>
      </c>
      <c r="C2316" s="69" t="s">
        <v>173</v>
      </c>
      <c r="D2316" s="71">
        <v>12</v>
      </c>
      <c r="E2316" s="71">
        <v>275</v>
      </c>
      <c r="F2316" s="71">
        <v>2065</v>
      </c>
      <c r="G2316" s="72">
        <v>496.80900000000003</v>
      </c>
      <c r="H2316" s="72">
        <v>495.29899999999998</v>
      </c>
      <c r="I2316" s="72">
        <v>492.00799999999998</v>
      </c>
      <c r="J2316" s="72">
        <v>482.95699999999999</v>
      </c>
      <c r="K2316" s="72">
        <v>467.98500000000001</v>
      </c>
      <c r="L2316" s="72">
        <v>449.46800000000002</v>
      </c>
      <c r="M2316" s="72">
        <v>431.238</v>
      </c>
      <c r="N2316" s="72">
        <v>414.37900000000002</v>
      </c>
      <c r="O2316" s="72">
        <v>395.75</v>
      </c>
      <c r="P2316" s="72">
        <v>369.36700000000002</v>
      </c>
      <c r="Q2316" s="72">
        <v>331.62099999999998</v>
      </c>
      <c r="R2316" s="72">
        <v>287.41699999999997</v>
      </c>
      <c r="S2316" s="72">
        <v>246.06100000000001</v>
      </c>
      <c r="T2316" s="72">
        <v>220.19900000000001</v>
      </c>
      <c r="U2316" s="72">
        <v>177.85300000000001</v>
      </c>
      <c r="V2316" s="72">
        <v>114.11</v>
      </c>
      <c r="W2316" s="72">
        <v>63.323999999999998</v>
      </c>
      <c r="X2316" s="72">
        <v>28.483000000000001</v>
      </c>
      <c r="Y2316" s="72">
        <v>8.2759999999999998</v>
      </c>
      <c r="Z2316" s="72">
        <v>1.391</v>
      </c>
      <c r="AA2316" s="72">
        <v>0.107</v>
      </c>
      <c r="AB2316" s="4" t="s">
        <v>291</v>
      </c>
      <c r="AD2316" s="1">
        <f t="shared" si="36"/>
        <v>101.581</v>
      </c>
    </row>
    <row r="2317" spans="1:30" x14ac:dyDescent="0.3">
      <c r="A2317" s="65">
        <v>2316</v>
      </c>
      <c r="B2317" s="66" t="s">
        <v>323</v>
      </c>
      <c r="C2317" s="69" t="s">
        <v>173</v>
      </c>
      <c r="D2317" s="71">
        <v>12</v>
      </c>
      <c r="E2317" s="71">
        <v>275</v>
      </c>
      <c r="F2317" s="71">
        <v>2070</v>
      </c>
      <c r="G2317" s="72">
        <v>495.31599999999997</v>
      </c>
      <c r="H2317" s="72">
        <v>495.52300000000002</v>
      </c>
      <c r="I2317" s="72">
        <v>494.16500000000002</v>
      </c>
      <c r="J2317" s="72">
        <v>490.76</v>
      </c>
      <c r="K2317" s="72">
        <v>481.42899999999997</v>
      </c>
      <c r="L2317" s="72">
        <v>466.42700000000002</v>
      </c>
      <c r="M2317" s="72">
        <v>447.96800000000002</v>
      </c>
      <c r="N2317" s="72">
        <v>429.63200000000001</v>
      </c>
      <c r="O2317" s="72">
        <v>412.41199999999998</v>
      </c>
      <c r="P2317" s="72">
        <v>392.92700000000002</v>
      </c>
      <c r="Q2317" s="72">
        <v>365.05900000000003</v>
      </c>
      <c r="R2317" s="72">
        <v>324.99400000000003</v>
      </c>
      <c r="S2317" s="72">
        <v>277.75400000000002</v>
      </c>
      <c r="T2317" s="72">
        <v>232.238</v>
      </c>
      <c r="U2317" s="72">
        <v>199.096</v>
      </c>
      <c r="V2317" s="72">
        <v>149.52500000000001</v>
      </c>
      <c r="W2317" s="72">
        <v>84.334000000000003</v>
      </c>
      <c r="X2317" s="72">
        <v>37.371000000000002</v>
      </c>
      <c r="Y2317" s="72">
        <v>11.849</v>
      </c>
      <c r="Z2317" s="72">
        <v>2.0840000000000001</v>
      </c>
      <c r="AA2317" s="72">
        <v>0.183</v>
      </c>
      <c r="AB2317" s="4" t="s">
        <v>291</v>
      </c>
      <c r="AD2317" s="1">
        <f t="shared" si="36"/>
        <v>135.821</v>
      </c>
    </row>
    <row r="2318" spans="1:30" x14ac:dyDescent="0.3">
      <c r="A2318" s="65">
        <v>2317</v>
      </c>
      <c r="B2318" s="66" t="s">
        <v>323</v>
      </c>
      <c r="C2318" s="69" t="s">
        <v>173</v>
      </c>
      <c r="D2318" s="71">
        <v>12</v>
      </c>
      <c r="E2318" s="71">
        <v>275</v>
      </c>
      <c r="F2318" s="71">
        <v>2075</v>
      </c>
      <c r="G2318" s="72">
        <v>493.35399999999998</v>
      </c>
      <c r="H2318" s="72">
        <v>494.15899999999999</v>
      </c>
      <c r="I2318" s="72">
        <v>494.505</v>
      </c>
      <c r="J2318" s="72">
        <v>493.04</v>
      </c>
      <c r="K2318" s="72">
        <v>489.36599999999999</v>
      </c>
      <c r="L2318" s="72">
        <v>479.988</v>
      </c>
      <c r="M2318" s="72">
        <v>465.024</v>
      </c>
      <c r="N2318" s="72">
        <v>446.464</v>
      </c>
      <c r="O2318" s="72">
        <v>427.79700000000003</v>
      </c>
      <c r="P2318" s="72">
        <v>409.76400000000001</v>
      </c>
      <c r="Q2318" s="72">
        <v>388.8</v>
      </c>
      <c r="R2318" s="72">
        <v>358.49</v>
      </c>
      <c r="S2318" s="72">
        <v>315.15100000000001</v>
      </c>
      <c r="T2318" s="72">
        <v>263.62599999999998</v>
      </c>
      <c r="U2318" s="72">
        <v>211.88200000000001</v>
      </c>
      <c r="V2318" s="72">
        <v>169.81899999999999</v>
      </c>
      <c r="W2318" s="72">
        <v>113.104</v>
      </c>
      <c r="X2318" s="72">
        <v>51.628999999999998</v>
      </c>
      <c r="Y2318" s="72">
        <v>16.420999999999999</v>
      </c>
      <c r="Z2318" s="72">
        <v>3.222</v>
      </c>
      <c r="AA2318" s="72">
        <v>0.30099999999999999</v>
      </c>
      <c r="AB2318" s="4" t="s">
        <v>291</v>
      </c>
      <c r="AD2318" s="1">
        <f t="shared" si="36"/>
        <v>184.67699999999999</v>
      </c>
    </row>
    <row r="2319" spans="1:30" x14ac:dyDescent="0.3">
      <c r="A2319" s="65">
        <v>2318</v>
      </c>
      <c r="B2319" s="66" t="s">
        <v>323</v>
      </c>
      <c r="C2319" s="69" t="s">
        <v>173</v>
      </c>
      <c r="D2319" s="71">
        <v>12</v>
      </c>
      <c r="E2319" s="71">
        <v>275</v>
      </c>
      <c r="F2319" s="71">
        <v>2080</v>
      </c>
      <c r="G2319" s="72">
        <v>489.41399999999999</v>
      </c>
      <c r="H2319" s="72">
        <v>492.31400000000002</v>
      </c>
      <c r="I2319" s="72">
        <v>493.24799999999999</v>
      </c>
      <c r="J2319" s="72">
        <v>493.49200000000002</v>
      </c>
      <c r="K2319" s="72">
        <v>491.77800000000002</v>
      </c>
      <c r="L2319" s="72">
        <v>488.05</v>
      </c>
      <c r="M2319" s="72">
        <v>478.69400000000002</v>
      </c>
      <c r="N2319" s="72">
        <v>463.62799999999999</v>
      </c>
      <c r="O2319" s="72">
        <v>444.74900000000002</v>
      </c>
      <c r="P2319" s="72">
        <v>425.327</v>
      </c>
      <c r="Q2319" s="72">
        <v>405.892</v>
      </c>
      <c r="R2319" s="72">
        <v>382.50200000000001</v>
      </c>
      <c r="S2319" s="72">
        <v>348.71499999999997</v>
      </c>
      <c r="T2319" s="72">
        <v>300.65100000000001</v>
      </c>
      <c r="U2319" s="72">
        <v>242.529</v>
      </c>
      <c r="V2319" s="72">
        <v>183.13499999999999</v>
      </c>
      <c r="W2319" s="72">
        <v>131.22300000000001</v>
      </c>
      <c r="X2319" s="72">
        <v>71.656000000000006</v>
      </c>
      <c r="Y2319" s="72">
        <v>23.887</v>
      </c>
      <c r="Z2319" s="72">
        <v>4.8029999999999999</v>
      </c>
      <c r="AA2319" s="72">
        <v>0.50900000000000001</v>
      </c>
      <c r="AB2319" s="4" t="s">
        <v>291</v>
      </c>
      <c r="AD2319" s="1">
        <f t="shared" si="36"/>
        <v>232.078</v>
      </c>
    </row>
    <row r="2320" spans="1:30" x14ac:dyDescent="0.3">
      <c r="A2320" s="65">
        <v>2319</v>
      </c>
      <c r="B2320" s="66" t="s">
        <v>323</v>
      </c>
      <c r="C2320" s="69" t="s">
        <v>173</v>
      </c>
      <c r="D2320" s="71">
        <v>12</v>
      </c>
      <c r="E2320" s="71">
        <v>275</v>
      </c>
      <c r="F2320" s="71">
        <v>2085</v>
      </c>
      <c r="G2320" s="72">
        <v>483.31900000000002</v>
      </c>
      <c r="H2320" s="72">
        <v>488.488</v>
      </c>
      <c r="I2320" s="72">
        <v>491.50099999999998</v>
      </c>
      <c r="J2320" s="72">
        <v>492.339</v>
      </c>
      <c r="K2320" s="72">
        <v>492.36099999999999</v>
      </c>
      <c r="L2320" s="72">
        <v>490.58499999999998</v>
      </c>
      <c r="M2320" s="72">
        <v>486.86900000000003</v>
      </c>
      <c r="N2320" s="72">
        <v>477.4</v>
      </c>
      <c r="O2320" s="72">
        <v>462.02699999999999</v>
      </c>
      <c r="P2320" s="72">
        <v>442.435</v>
      </c>
      <c r="Q2320" s="72">
        <v>421.71</v>
      </c>
      <c r="R2320" s="72">
        <v>399.97500000000002</v>
      </c>
      <c r="S2320" s="72">
        <v>373.11200000000002</v>
      </c>
      <c r="T2320" s="72">
        <v>334.20100000000002</v>
      </c>
      <c r="U2320" s="72">
        <v>278.69</v>
      </c>
      <c r="V2320" s="72">
        <v>212.21</v>
      </c>
      <c r="W2320" s="72">
        <v>144.33500000000001</v>
      </c>
      <c r="X2320" s="72">
        <v>85.828999999999994</v>
      </c>
      <c r="Y2320" s="72">
        <v>34.795999999999999</v>
      </c>
      <c r="Z2320" s="72">
        <v>7.4829999999999997</v>
      </c>
      <c r="AA2320" s="72">
        <v>0.83</v>
      </c>
      <c r="AB2320" s="4">
        <v>4.5999999999999999E-2</v>
      </c>
      <c r="AD2320" s="1">
        <f t="shared" si="36"/>
        <v>273.31899999999996</v>
      </c>
    </row>
    <row r="2321" spans="1:30" x14ac:dyDescent="0.3">
      <c r="A2321" s="65">
        <v>2320</v>
      </c>
      <c r="B2321" s="66" t="s">
        <v>323</v>
      </c>
      <c r="C2321" s="69" t="s">
        <v>173</v>
      </c>
      <c r="D2321" s="71">
        <v>12</v>
      </c>
      <c r="E2321" s="71">
        <v>275</v>
      </c>
      <c r="F2321" s="71">
        <v>2090</v>
      </c>
      <c r="G2321" s="72">
        <v>475.77300000000002</v>
      </c>
      <c r="H2321" s="72">
        <v>482.49099999999999</v>
      </c>
      <c r="I2321" s="72">
        <v>487.76100000000002</v>
      </c>
      <c r="J2321" s="72">
        <v>490.68799999999999</v>
      </c>
      <c r="K2321" s="72">
        <v>491.322</v>
      </c>
      <c r="L2321" s="72">
        <v>491.28800000000001</v>
      </c>
      <c r="M2321" s="72">
        <v>489.51799999999997</v>
      </c>
      <c r="N2321" s="72">
        <v>485.68400000000003</v>
      </c>
      <c r="O2321" s="72">
        <v>475.91500000000002</v>
      </c>
      <c r="P2321" s="72">
        <v>459.86200000000002</v>
      </c>
      <c r="Q2321" s="72">
        <v>439.04300000000001</v>
      </c>
      <c r="R2321" s="72">
        <v>416.15499999999997</v>
      </c>
      <c r="S2321" s="72">
        <v>391.10500000000002</v>
      </c>
      <c r="T2321" s="72">
        <v>359.01400000000001</v>
      </c>
      <c r="U2321" s="72">
        <v>311.84399999999999</v>
      </c>
      <c r="V2321" s="72">
        <v>246.483</v>
      </c>
      <c r="W2321" s="72">
        <v>170.20699999999999</v>
      </c>
      <c r="X2321" s="72">
        <v>97.114000000000004</v>
      </c>
      <c r="Y2321" s="72">
        <v>43.527000000000001</v>
      </c>
      <c r="Z2321" s="72">
        <v>11.601000000000001</v>
      </c>
      <c r="AA2321" s="72">
        <v>1.3959999999999999</v>
      </c>
      <c r="AB2321" s="4">
        <v>6.7000000000000004E-2</v>
      </c>
      <c r="AD2321" s="1">
        <f t="shared" si="36"/>
        <v>323.91200000000003</v>
      </c>
    </row>
    <row r="2322" spans="1:30" x14ac:dyDescent="0.3">
      <c r="A2322" s="65">
        <v>2321</v>
      </c>
      <c r="B2322" s="66" t="s">
        <v>323</v>
      </c>
      <c r="C2322" s="69" t="s">
        <v>173</v>
      </c>
      <c r="D2322" s="71">
        <v>12</v>
      </c>
      <c r="E2322" s="71">
        <v>275</v>
      </c>
      <c r="F2322" s="71">
        <v>2095</v>
      </c>
      <c r="G2322" s="72">
        <v>466.55900000000003</v>
      </c>
      <c r="H2322" s="72">
        <v>475.04199999999997</v>
      </c>
      <c r="I2322" s="72">
        <v>481.84800000000001</v>
      </c>
      <c r="J2322" s="72">
        <v>487.04</v>
      </c>
      <c r="K2322" s="72">
        <v>489.77600000000001</v>
      </c>
      <c r="L2322" s="72">
        <v>490.35500000000002</v>
      </c>
      <c r="M2322" s="72">
        <v>490.32100000000003</v>
      </c>
      <c r="N2322" s="72">
        <v>488.44499999999999</v>
      </c>
      <c r="O2322" s="72">
        <v>484.32100000000003</v>
      </c>
      <c r="P2322" s="72">
        <v>473.90100000000001</v>
      </c>
      <c r="Q2322" s="72">
        <v>456.66300000000001</v>
      </c>
      <c r="R2322" s="72">
        <v>433.79399999999998</v>
      </c>
      <c r="S2322" s="72">
        <v>407.77300000000002</v>
      </c>
      <c r="T2322" s="72">
        <v>377.61700000000002</v>
      </c>
      <c r="U2322" s="72">
        <v>336.91199999999998</v>
      </c>
      <c r="V2322" s="72">
        <v>278.39299999999997</v>
      </c>
      <c r="W2322" s="72">
        <v>200.749</v>
      </c>
      <c r="X2322" s="72">
        <v>117.408</v>
      </c>
      <c r="Y2322" s="72">
        <v>51.171999999999997</v>
      </c>
      <c r="Z2322" s="72">
        <v>15.334</v>
      </c>
      <c r="AA2322" s="72">
        <v>2.3279999999999998</v>
      </c>
      <c r="AB2322" s="4">
        <v>9.0999999999999998E-2</v>
      </c>
      <c r="AD2322" s="1">
        <f t="shared" si="36"/>
        <v>387.08199999999994</v>
      </c>
    </row>
    <row r="2323" spans="1:30" x14ac:dyDescent="0.3">
      <c r="A2323" s="65">
        <v>2322</v>
      </c>
      <c r="B2323" s="66" t="s">
        <v>323</v>
      </c>
      <c r="C2323" s="69" t="s">
        <v>173</v>
      </c>
      <c r="D2323" s="71">
        <v>12</v>
      </c>
      <c r="E2323" s="71">
        <v>275</v>
      </c>
      <c r="F2323" s="71">
        <v>2100</v>
      </c>
      <c r="G2323" s="72">
        <v>457.77699999999999</v>
      </c>
      <c r="H2323" s="72">
        <v>465.911</v>
      </c>
      <c r="I2323" s="72">
        <v>474.47399999999999</v>
      </c>
      <c r="J2323" s="72">
        <v>481.20499999999998</v>
      </c>
      <c r="K2323" s="72">
        <v>486.22399999999999</v>
      </c>
      <c r="L2323" s="72">
        <v>488.90800000000002</v>
      </c>
      <c r="M2323" s="72">
        <v>489.483</v>
      </c>
      <c r="N2323" s="72">
        <v>489.346</v>
      </c>
      <c r="O2323" s="72">
        <v>487.197</v>
      </c>
      <c r="P2323" s="72">
        <v>482.44799999999998</v>
      </c>
      <c r="Q2323" s="72">
        <v>470.88400000000001</v>
      </c>
      <c r="R2323" s="72">
        <v>451.65199999999999</v>
      </c>
      <c r="S2323" s="72">
        <v>425.767</v>
      </c>
      <c r="T2323" s="72">
        <v>394.79199999999997</v>
      </c>
      <c r="U2323" s="72">
        <v>356.00200000000001</v>
      </c>
      <c r="V2323" s="72">
        <v>303.05399999999997</v>
      </c>
      <c r="W2323" s="72">
        <v>229.59</v>
      </c>
      <c r="X2323" s="72">
        <v>141.33699999999999</v>
      </c>
      <c r="Y2323" s="72">
        <v>63.856999999999999</v>
      </c>
      <c r="Z2323" s="72">
        <v>18.873999999999999</v>
      </c>
      <c r="AA2323" s="72">
        <v>3.3370000000000002</v>
      </c>
      <c r="AB2323" s="4">
        <v>0.13100000000000001</v>
      </c>
      <c r="AD2323" s="1">
        <f t="shared" si="36"/>
        <v>457.12599999999998</v>
      </c>
    </row>
    <row r="2324" spans="1:30" x14ac:dyDescent="0.3">
      <c r="A2324" s="65">
        <v>2323</v>
      </c>
      <c r="B2324" s="66" t="s">
        <v>323</v>
      </c>
      <c r="C2324" s="69" t="s">
        <v>174</v>
      </c>
      <c r="D2324" s="71"/>
      <c r="E2324" s="71">
        <v>760</v>
      </c>
      <c r="F2324" s="71">
        <v>2015</v>
      </c>
      <c r="G2324" s="72">
        <v>1147.106</v>
      </c>
      <c r="H2324" s="72">
        <v>1265.759</v>
      </c>
      <c r="I2324" s="72">
        <v>1243.394</v>
      </c>
      <c r="J2324" s="72">
        <v>1120.2370000000001</v>
      </c>
      <c r="K2324" s="72">
        <v>819.92700000000002</v>
      </c>
      <c r="L2324" s="72">
        <v>709.68299999999999</v>
      </c>
      <c r="M2324" s="72">
        <v>650.94799999999998</v>
      </c>
      <c r="N2324" s="72">
        <v>542.85500000000002</v>
      </c>
      <c r="O2324" s="72">
        <v>436.64299999999997</v>
      </c>
      <c r="P2324" s="72">
        <v>380.60300000000001</v>
      </c>
      <c r="Q2324" s="72">
        <v>337.81700000000001</v>
      </c>
      <c r="R2324" s="72">
        <v>267.19099999999997</v>
      </c>
      <c r="S2324" s="72">
        <v>208.07900000000001</v>
      </c>
      <c r="T2324" s="72">
        <v>133.452</v>
      </c>
      <c r="U2324" s="72">
        <v>92.105999999999995</v>
      </c>
      <c r="V2324" s="72">
        <v>61.283999999999999</v>
      </c>
      <c r="W2324" s="72">
        <v>38.92</v>
      </c>
      <c r="X2324" s="72">
        <v>15.901999999999999</v>
      </c>
      <c r="Y2324" s="72">
        <v>3.8580000000000001</v>
      </c>
      <c r="Z2324" s="72">
        <v>0.436</v>
      </c>
      <c r="AA2324" s="72">
        <v>2.5000000000000001E-2</v>
      </c>
      <c r="AB2324" s="4">
        <v>0.21</v>
      </c>
      <c r="AD2324" s="1">
        <f t="shared" si="36"/>
        <v>59.350999999999999</v>
      </c>
    </row>
    <row r="2325" spans="1:30" x14ac:dyDescent="0.3">
      <c r="A2325" s="65">
        <v>2324</v>
      </c>
      <c r="B2325" s="66" t="s">
        <v>323</v>
      </c>
      <c r="C2325" s="69" t="s">
        <v>174</v>
      </c>
      <c r="D2325" s="71"/>
      <c r="E2325" s="71">
        <v>760</v>
      </c>
      <c r="F2325" s="71">
        <v>2020</v>
      </c>
      <c r="G2325" s="72">
        <v>949.70699999999999</v>
      </c>
      <c r="H2325" s="72">
        <v>1117.3610000000001</v>
      </c>
      <c r="I2325" s="72">
        <v>1248.8910000000001</v>
      </c>
      <c r="J2325" s="72">
        <v>1194.9190000000001</v>
      </c>
      <c r="K2325" s="72">
        <v>1004.46</v>
      </c>
      <c r="L2325" s="72">
        <v>680.98500000000001</v>
      </c>
      <c r="M2325" s="72">
        <v>586.97400000000005</v>
      </c>
      <c r="N2325" s="72">
        <v>563.16899999999998</v>
      </c>
      <c r="O2325" s="72">
        <v>484.11799999999999</v>
      </c>
      <c r="P2325" s="72">
        <v>394.51</v>
      </c>
      <c r="Q2325" s="72">
        <v>345.20299999999997</v>
      </c>
      <c r="R2325" s="72">
        <v>306.78100000000001</v>
      </c>
      <c r="S2325" s="72">
        <v>239.78</v>
      </c>
      <c r="T2325" s="72">
        <v>178.851</v>
      </c>
      <c r="U2325" s="72">
        <v>105.312</v>
      </c>
      <c r="V2325" s="72">
        <v>65.599999999999994</v>
      </c>
      <c r="W2325" s="72">
        <v>36.935000000000002</v>
      </c>
      <c r="X2325" s="72">
        <v>17.609000000000002</v>
      </c>
      <c r="Y2325" s="72">
        <v>4.6660000000000004</v>
      </c>
      <c r="Z2325" s="72">
        <v>0.60699999999999998</v>
      </c>
      <c r="AA2325" s="72">
        <v>3.5000000000000003E-2</v>
      </c>
      <c r="AB2325" s="4">
        <v>0.314</v>
      </c>
      <c r="AD2325" s="1">
        <f t="shared" si="36"/>
        <v>60.166000000000004</v>
      </c>
    </row>
    <row r="2326" spans="1:30" x14ac:dyDescent="0.3">
      <c r="A2326" s="65">
        <v>2325</v>
      </c>
      <c r="B2326" s="66" t="s">
        <v>323</v>
      </c>
      <c r="C2326" s="69" t="s">
        <v>174</v>
      </c>
      <c r="D2326" s="71"/>
      <c r="E2326" s="71">
        <v>760</v>
      </c>
      <c r="F2326" s="71">
        <v>2025</v>
      </c>
      <c r="G2326" s="72">
        <v>1192.154</v>
      </c>
      <c r="H2326" s="72">
        <v>1179.624</v>
      </c>
      <c r="I2326" s="72">
        <v>1260.049</v>
      </c>
      <c r="J2326" s="72">
        <v>1286.7919999999999</v>
      </c>
      <c r="K2326" s="72">
        <v>1210.077</v>
      </c>
      <c r="L2326" s="72">
        <v>1052.499</v>
      </c>
      <c r="M2326" s="72">
        <v>805.49599999999998</v>
      </c>
      <c r="N2326" s="72">
        <v>746.34100000000001</v>
      </c>
      <c r="O2326" s="72">
        <v>701.899</v>
      </c>
      <c r="P2326" s="72">
        <v>584.68600000000004</v>
      </c>
      <c r="Q2326" s="72">
        <v>457.22500000000002</v>
      </c>
      <c r="R2326" s="72">
        <v>380.54</v>
      </c>
      <c r="S2326" s="72">
        <v>321.38499999999999</v>
      </c>
      <c r="T2326" s="72">
        <v>237.78899999999999</v>
      </c>
      <c r="U2326" s="72">
        <v>164.47900000000001</v>
      </c>
      <c r="V2326" s="72">
        <v>87.784000000000006</v>
      </c>
      <c r="W2326" s="72">
        <v>45.756999999999998</v>
      </c>
      <c r="X2326" s="72">
        <v>18.373999999999999</v>
      </c>
      <c r="Y2326" s="72">
        <v>5.2629999999999999</v>
      </c>
      <c r="Z2326" s="72">
        <v>0.79600000000000004</v>
      </c>
      <c r="AA2326" s="72">
        <v>5.7000000000000002E-2</v>
      </c>
      <c r="AB2326" s="4" t="s">
        <v>291</v>
      </c>
      <c r="AD2326" s="1">
        <f t="shared" si="36"/>
        <v>70.247000000000014</v>
      </c>
    </row>
    <row r="2327" spans="1:30" x14ac:dyDescent="0.3">
      <c r="A2327" s="65">
        <v>2326</v>
      </c>
      <c r="B2327" s="66" t="s">
        <v>323</v>
      </c>
      <c r="C2327" s="69" t="s">
        <v>174</v>
      </c>
      <c r="D2327" s="71"/>
      <c r="E2327" s="71">
        <v>760</v>
      </c>
      <c r="F2327" s="71">
        <v>2030</v>
      </c>
      <c r="G2327" s="72">
        <v>1294.6389999999999</v>
      </c>
      <c r="H2327" s="72">
        <v>1277.8019999999999</v>
      </c>
      <c r="I2327" s="72">
        <v>1266.431</v>
      </c>
      <c r="J2327" s="72">
        <v>1312.44</v>
      </c>
      <c r="K2327" s="72">
        <v>1296.6300000000001</v>
      </c>
      <c r="L2327" s="72">
        <v>1210.1559999999999</v>
      </c>
      <c r="M2327" s="72">
        <v>1065.7260000000001</v>
      </c>
      <c r="N2327" s="72">
        <v>849.23400000000004</v>
      </c>
      <c r="O2327" s="72">
        <v>802.72</v>
      </c>
      <c r="P2327" s="72">
        <v>748.399</v>
      </c>
      <c r="Q2327" s="72">
        <v>613.69500000000005</v>
      </c>
      <c r="R2327" s="72">
        <v>471.262</v>
      </c>
      <c r="S2327" s="72">
        <v>381.73899999999998</v>
      </c>
      <c r="T2327" s="72">
        <v>308.59399999999999</v>
      </c>
      <c r="U2327" s="72">
        <v>214.9</v>
      </c>
      <c r="V2327" s="72">
        <v>134.946</v>
      </c>
      <c r="W2327" s="72">
        <v>60.55</v>
      </c>
      <c r="X2327" s="72">
        <v>23.193000000000001</v>
      </c>
      <c r="Y2327" s="72">
        <v>5.9409999999999998</v>
      </c>
      <c r="Z2327" s="72">
        <v>0.99399999999999999</v>
      </c>
      <c r="AA2327" s="72">
        <v>8.4000000000000005E-2</v>
      </c>
      <c r="AB2327" s="4" t="s">
        <v>291</v>
      </c>
      <c r="AD2327" s="1">
        <f t="shared" si="36"/>
        <v>90.762</v>
      </c>
    </row>
    <row r="2328" spans="1:30" x14ac:dyDescent="0.3">
      <c r="A2328" s="65">
        <v>2327</v>
      </c>
      <c r="B2328" s="66" t="s">
        <v>323</v>
      </c>
      <c r="C2328" s="69" t="s">
        <v>174</v>
      </c>
      <c r="D2328" s="71"/>
      <c r="E2328" s="71">
        <v>760</v>
      </c>
      <c r="F2328" s="71">
        <v>2035</v>
      </c>
      <c r="G2328" s="72">
        <v>1321.4259999999999</v>
      </c>
      <c r="H2328" s="72">
        <v>1297.9290000000001</v>
      </c>
      <c r="I2328" s="72">
        <v>1279.413</v>
      </c>
      <c r="J2328" s="72">
        <v>1272.22</v>
      </c>
      <c r="K2328" s="72">
        <v>1327.056</v>
      </c>
      <c r="L2328" s="72">
        <v>1314.2529999999999</v>
      </c>
      <c r="M2328" s="72">
        <v>1223.713</v>
      </c>
      <c r="N2328" s="72">
        <v>1074.143</v>
      </c>
      <c r="O2328" s="72">
        <v>852.80499999999995</v>
      </c>
      <c r="P2328" s="72">
        <v>800.29200000000003</v>
      </c>
      <c r="Q2328" s="72">
        <v>738.40700000000004</v>
      </c>
      <c r="R2328" s="72">
        <v>599.29600000000005</v>
      </c>
      <c r="S2328" s="72">
        <v>453.28800000000001</v>
      </c>
      <c r="T2328" s="72">
        <v>355.62299999999999</v>
      </c>
      <c r="U2328" s="72">
        <v>272.49</v>
      </c>
      <c r="V2328" s="72">
        <v>172.63</v>
      </c>
      <c r="W2328" s="72">
        <v>90.924000000000007</v>
      </c>
      <c r="X2328" s="72">
        <v>30.884</v>
      </c>
      <c r="Y2328" s="72">
        <v>7.93</v>
      </c>
      <c r="Z2328" s="72">
        <v>1.2310000000000001</v>
      </c>
      <c r="AA2328" s="72">
        <v>0.115</v>
      </c>
      <c r="AB2328" s="4" t="s">
        <v>291</v>
      </c>
      <c r="AD2328" s="1">
        <f t="shared" si="36"/>
        <v>131.084</v>
      </c>
    </row>
    <row r="2329" spans="1:30" x14ac:dyDescent="0.3">
      <c r="A2329" s="65">
        <v>2328</v>
      </c>
      <c r="B2329" s="66" t="s">
        <v>323</v>
      </c>
      <c r="C2329" s="69" t="s">
        <v>174</v>
      </c>
      <c r="D2329" s="71"/>
      <c r="E2329" s="71">
        <v>760</v>
      </c>
      <c r="F2329" s="71">
        <v>2040</v>
      </c>
      <c r="G2329" s="72">
        <v>1322.3779999999999</v>
      </c>
      <c r="H2329" s="72">
        <v>1318.585</v>
      </c>
      <c r="I2329" s="72">
        <v>1296.3050000000001</v>
      </c>
      <c r="J2329" s="72">
        <v>1276.4880000000001</v>
      </c>
      <c r="K2329" s="72">
        <v>1266.32</v>
      </c>
      <c r="L2329" s="72">
        <v>1318.8340000000001</v>
      </c>
      <c r="M2329" s="72">
        <v>1305.519</v>
      </c>
      <c r="N2329" s="72">
        <v>1215.617</v>
      </c>
      <c r="O2329" s="72">
        <v>1065.6790000000001</v>
      </c>
      <c r="P2329" s="72">
        <v>843.02800000000002</v>
      </c>
      <c r="Q2329" s="72">
        <v>785.44899999999996</v>
      </c>
      <c r="R2329" s="72">
        <v>718.69600000000003</v>
      </c>
      <c r="S2329" s="72">
        <v>575.38</v>
      </c>
      <c r="T2329" s="72">
        <v>422.56</v>
      </c>
      <c r="U2329" s="72">
        <v>315.28399999999999</v>
      </c>
      <c r="V2329" s="72">
        <v>221.23699999999999</v>
      </c>
      <c r="W2329" s="72">
        <v>119.20099999999999</v>
      </c>
      <c r="X2329" s="72">
        <v>48.353000000000002</v>
      </c>
      <c r="Y2329" s="72">
        <v>11.317</v>
      </c>
      <c r="Z2329" s="72">
        <v>1.8129999999999999</v>
      </c>
      <c r="AA2329" s="72">
        <v>0.16</v>
      </c>
      <c r="AB2329" s="4" t="s">
        <v>291</v>
      </c>
      <c r="AD2329" s="1">
        <f t="shared" si="36"/>
        <v>180.84399999999999</v>
      </c>
    </row>
    <row r="2330" spans="1:30" x14ac:dyDescent="0.3">
      <c r="A2330" s="65">
        <v>2329</v>
      </c>
      <c r="B2330" s="66" t="s">
        <v>323</v>
      </c>
      <c r="C2330" s="69" t="s">
        <v>174</v>
      </c>
      <c r="D2330" s="71"/>
      <c r="E2330" s="71">
        <v>760</v>
      </c>
      <c r="F2330" s="71">
        <v>2045</v>
      </c>
      <c r="G2330" s="72">
        <v>1279.4760000000001</v>
      </c>
      <c r="H2330" s="72">
        <v>1319.6420000000001</v>
      </c>
      <c r="I2330" s="72">
        <v>1317.076</v>
      </c>
      <c r="J2330" s="72">
        <v>1293.48</v>
      </c>
      <c r="K2330" s="72">
        <v>1270.646</v>
      </c>
      <c r="L2330" s="72">
        <v>1258.4939999999999</v>
      </c>
      <c r="M2330" s="72">
        <v>1310.585</v>
      </c>
      <c r="N2330" s="72">
        <v>1297.6569999999999</v>
      </c>
      <c r="O2330" s="72">
        <v>1206.9829999999999</v>
      </c>
      <c r="P2330" s="72">
        <v>1054.655</v>
      </c>
      <c r="Q2330" s="72">
        <v>828.57100000000003</v>
      </c>
      <c r="R2330" s="72">
        <v>765.976</v>
      </c>
      <c r="S2330" s="72">
        <v>691.90800000000002</v>
      </c>
      <c r="T2330" s="72">
        <v>538.78200000000004</v>
      </c>
      <c r="U2330" s="72">
        <v>377.322</v>
      </c>
      <c r="V2330" s="72">
        <v>259.48399999999998</v>
      </c>
      <c r="W2330" s="72">
        <v>156.994</v>
      </c>
      <c r="X2330" s="72">
        <v>66.14</v>
      </c>
      <c r="Y2330" s="72">
        <v>18.899000000000001</v>
      </c>
      <c r="Z2330" s="72">
        <v>2.83</v>
      </c>
      <c r="AA2330" s="72">
        <v>0.26</v>
      </c>
      <c r="AB2330" s="4" t="s">
        <v>291</v>
      </c>
      <c r="AD2330" s="1">
        <f t="shared" si="36"/>
        <v>245.12300000000002</v>
      </c>
    </row>
    <row r="2331" spans="1:30" x14ac:dyDescent="0.3">
      <c r="A2331" s="65">
        <v>2330</v>
      </c>
      <c r="B2331" s="66" t="s">
        <v>323</v>
      </c>
      <c r="C2331" s="69" t="s">
        <v>174</v>
      </c>
      <c r="D2331" s="71"/>
      <c r="E2331" s="71">
        <v>760</v>
      </c>
      <c r="F2331" s="71">
        <v>2050</v>
      </c>
      <c r="G2331" s="72">
        <v>1222.5830000000001</v>
      </c>
      <c r="H2331" s="72">
        <v>1276.866</v>
      </c>
      <c r="I2331" s="72">
        <v>1318.1859999999999</v>
      </c>
      <c r="J2331" s="72">
        <v>1314.3119999999999</v>
      </c>
      <c r="K2331" s="72">
        <v>1287.7439999999999</v>
      </c>
      <c r="L2331" s="72">
        <v>1263.0129999999999</v>
      </c>
      <c r="M2331" s="72">
        <v>1250.7380000000001</v>
      </c>
      <c r="N2331" s="72">
        <v>1303.097</v>
      </c>
      <c r="O2331" s="72">
        <v>1289.1420000000001</v>
      </c>
      <c r="P2331" s="72">
        <v>1195.5329999999999</v>
      </c>
      <c r="Q2331" s="72">
        <v>1038.075</v>
      </c>
      <c r="R2331" s="72">
        <v>809.423</v>
      </c>
      <c r="S2331" s="72">
        <v>739.19799999999998</v>
      </c>
      <c r="T2331" s="72">
        <v>650.50099999999998</v>
      </c>
      <c r="U2331" s="72">
        <v>484.238</v>
      </c>
      <c r="V2331" s="72">
        <v>313.81900000000002</v>
      </c>
      <c r="W2331" s="72">
        <v>187.33</v>
      </c>
      <c r="X2331" s="72">
        <v>89.468999999999994</v>
      </c>
      <c r="Y2331" s="72">
        <v>26.827999999999999</v>
      </c>
      <c r="Z2331" s="72">
        <v>4.9539999999999997</v>
      </c>
      <c r="AA2331" s="72">
        <v>0.43099999999999999</v>
      </c>
      <c r="AB2331" s="4" t="s">
        <v>291</v>
      </c>
      <c r="AD2331" s="1">
        <f t="shared" si="36"/>
        <v>309.01199999999994</v>
      </c>
    </row>
    <row r="2332" spans="1:30" x14ac:dyDescent="0.3">
      <c r="A2332" s="65">
        <v>2331</v>
      </c>
      <c r="B2332" s="66" t="s">
        <v>323</v>
      </c>
      <c r="C2332" s="69" t="s">
        <v>174</v>
      </c>
      <c r="D2332" s="71"/>
      <c r="E2332" s="71">
        <v>760</v>
      </c>
      <c r="F2332" s="71">
        <v>2055</v>
      </c>
      <c r="G2332" s="72">
        <v>1176.2360000000001</v>
      </c>
      <c r="H2332" s="72">
        <v>1220.194</v>
      </c>
      <c r="I2332" s="72">
        <v>1275.5319999999999</v>
      </c>
      <c r="J2332" s="72">
        <v>1315.588</v>
      </c>
      <c r="K2332" s="72">
        <v>1308.8689999999999</v>
      </c>
      <c r="L2332" s="72">
        <v>1280.5239999999999</v>
      </c>
      <c r="M2332" s="72">
        <v>1255.7270000000001</v>
      </c>
      <c r="N2332" s="72">
        <v>1243.93</v>
      </c>
      <c r="O2332" s="72">
        <v>1295.174</v>
      </c>
      <c r="P2332" s="72">
        <v>1277.885</v>
      </c>
      <c r="Q2332" s="72">
        <v>1178.2190000000001</v>
      </c>
      <c r="R2332" s="72">
        <v>1015.78</v>
      </c>
      <c r="S2332" s="72">
        <v>782.80399999999997</v>
      </c>
      <c r="T2332" s="72">
        <v>697.53300000000002</v>
      </c>
      <c r="U2332" s="72">
        <v>588.19500000000005</v>
      </c>
      <c r="V2332" s="72">
        <v>406.73899999999998</v>
      </c>
      <c r="W2332" s="72">
        <v>230.279</v>
      </c>
      <c r="X2332" s="72">
        <v>109.51600000000001</v>
      </c>
      <c r="Y2332" s="72">
        <v>37.613999999999997</v>
      </c>
      <c r="Z2332" s="72">
        <v>7.36</v>
      </c>
      <c r="AA2332" s="72">
        <v>0.79100000000000004</v>
      </c>
      <c r="AB2332" s="4" t="s">
        <v>291</v>
      </c>
      <c r="AD2332" s="1">
        <f t="shared" si="36"/>
        <v>385.56</v>
      </c>
    </row>
    <row r="2333" spans="1:30" x14ac:dyDescent="0.3">
      <c r="A2333" s="65">
        <v>2332</v>
      </c>
      <c r="B2333" s="66" t="s">
        <v>323</v>
      </c>
      <c r="C2333" s="69" t="s">
        <v>174</v>
      </c>
      <c r="D2333" s="71"/>
      <c r="E2333" s="71">
        <v>760</v>
      </c>
      <c r="F2333" s="71">
        <v>2060</v>
      </c>
      <c r="G2333" s="72">
        <v>1148.1890000000001</v>
      </c>
      <c r="H2333" s="72">
        <v>1174.037</v>
      </c>
      <c r="I2333" s="72">
        <v>1218.963</v>
      </c>
      <c r="J2333" s="72">
        <v>1273.1030000000001</v>
      </c>
      <c r="K2333" s="72">
        <v>1310.433</v>
      </c>
      <c r="L2333" s="72">
        <v>1302.046</v>
      </c>
      <c r="M2333" s="72">
        <v>1273.683</v>
      </c>
      <c r="N2333" s="72">
        <v>1249.365</v>
      </c>
      <c r="O2333" s="72">
        <v>1236.816</v>
      </c>
      <c r="P2333" s="72">
        <v>1284.7329999999999</v>
      </c>
      <c r="Q2333" s="72">
        <v>1260.828</v>
      </c>
      <c r="R2333" s="72">
        <v>1154.663</v>
      </c>
      <c r="S2333" s="72">
        <v>984.45600000000002</v>
      </c>
      <c r="T2333" s="72">
        <v>741.24599999999998</v>
      </c>
      <c r="U2333" s="72">
        <v>634.30600000000004</v>
      </c>
      <c r="V2333" s="72">
        <v>498.65499999999997</v>
      </c>
      <c r="W2333" s="72">
        <v>303.11399999999998</v>
      </c>
      <c r="X2333" s="72">
        <v>137.94800000000001</v>
      </c>
      <c r="Y2333" s="72">
        <v>47.661000000000001</v>
      </c>
      <c r="Z2333" s="72">
        <v>10.789</v>
      </c>
      <c r="AA2333" s="72">
        <v>1.26</v>
      </c>
      <c r="AB2333" s="4" t="s">
        <v>291</v>
      </c>
      <c r="AD2333" s="1">
        <f t="shared" si="36"/>
        <v>500.77199999999999</v>
      </c>
    </row>
    <row r="2334" spans="1:30" x14ac:dyDescent="0.3">
      <c r="A2334" s="65">
        <v>2333</v>
      </c>
      <c r="B2334" s="66" t="s">
        <v>323</v>
      </c>
      <c r="C2334" s="69" t="s">
        <v>174</v>
      </c>
      <c r="D2334" s="71"/>
      <c r="E2334" s="71">
        <v>760</v>
      </c>
      <c r="F2334" s="71">
        <v>2065</v>
      </c>
      <c r="G2334" s="72">
        <v>1128.79</v>
      </c>
      <c r="H2334" s="72">
        <v>1146.145</v>
      </c>
      <c r="I2334" s="72">
        <v>1172.8969999999999</v>
      </c>
      <c r="J2334" s="72">
        <v>1216.7059999999999</v>
      </c>
      <c r="K2334" s="72">
        <v>1268.2750000000001</v>
      </c>
      <c r="L2334" s="72">
        <v>1304.008</v>
      </c>
      <c r="M2334" s="72">
        <v>1295.595</v>
      </c>
      <c r="N2334" s="72">
        <v>1267.7090000000001</v>
      </c>
      <c r="O2334" s="72">
        <v>1242.7380000000001</v>
      </c>
      <c r="P2334" s="72">
        <v>1227.5260000000001</v>
      </c>
      <c r="Q2334" s="72">
        <v>1268.8589999999999</v>
      </c>
      <c r="R2334" s="72">
        <v>1237.3320000000001</v>
      </c>
      <c r="S2334" s="72">
        <v>1121.24</v>
      </c>
      <c r="T2334" s="72">
        <v>935.25900000000001</v>
      </c>
      <c r="U2334" s="72">
        <v>677.625</v>
      </c>
      <c r="V2334" s="72">
        <v>542.44100000000003</v>
      </c>
      <c r="W2334" s="72">
        <v>377.08</v>
      </c>
      <c r="X2334" s="72">
        <v>185.863</v>
      </c>
      <c r="Y2334" s="72">
        <v>62.070999999999998</v>
      </c>
      <c r="Z2334" s="72">
        <v>14.271000000000001</v>
      </c>
      <c r="AA2334" s="72">
        <v>1.9570000000000001</v>
      </c>
      <c r="AB2334" s="4">
        <v>2.9000000000000001E-2</v>
      </c>
      <c r="AD2334" s="1">
        <f t="shared" si="36"/>
        <v>641.27099999999996</v>
      </c>
    </row>
    <row r="2335" spans="1:30" x14ac:dyDescent="0.3">
      <c r="A2335" s="65">
        <v>2334</v>
      </c>
      <c r="B2335" s="66" t="s">
        <v>323</v>
      </c>
      <c r="C2335" s="69" t="s">
        <v>174</v>
      </c>
      <c r="D2335" s="71"/>
      <c r="E2335" s="71">
        <v>760</v>
      </c>
      <c r="F2335" s="71">
        <v>2070</v>
      </c>
      <c r="G2335" s="72">
        <v>1105.52</v>
      </c>
      <c r="H2335" s="72">
        <v>1126.8699999999999</v>
      </c>
      <c r="I2335" s="72">
        <v>1145.086</v>
      </c>
      <c r="J2335" s="72">
        <v>1170.7929999999999</v>
      </c>
      <c r="K2335" s="72">
        <v>1212.2170000000001</v>
      </c>
      <c r="L2335" s="72">
        <v>1262.296</v>
      </c>
      <c r="M2335" s="72">
        <v>1297.991</v>
      </c>
      <c r="N2335" s="72">
        <v>1289.9839999999999</v>
      </c>
      <c r="O2335" s="72">
        <v>1261.5</v>
      </c>
      <c r="P2335" s="72">
        <v>1234.105</v>
      </c>
      <c r="Q2335" s="72">
        <v>1213.5</v>
      </c>
      <c r="R2335" s="72">
        <v>1246.8309999999999</v>
      </c>
      <c r="S2335" s="72">
        <v>1203.7149999999999</v>
      </c>
      <c r="T2335" s="72">
        <v>1068.5170000000001</v>
      </c>
      <c r="U2335" s="72">
        <v>859.28</v>
      </c>
      <c r="V2335" s="72">
        <v>584.26099999999997</v>
      </c>
      <c r="W2335" s="72">
        <v>415.91</v>
      </c>
      <c r="X2335" s="72">
        <v>236.42400000000001</v>
      </c>
      <c r="Y2335" s="72">
        <v>86.363</v>
      </c>
      <c r="Z2335" s="72">
        <v>19.381</v>
      </c>
      <c r="AA2335" s="72">
        <v>2.7650000000000001</v>
      </c>
      <c r="AB2335" s="4">
        <v>2.8000000000000001E-2</v>
      </c>
      <c r="AD2335" s="1">
        <f t="shared" si="36"/>
        <v>760.87100000000009</v>
      </c>
    </row>
    <row r="2336" spans="1:30" x14ac:dyDescent="0.3">
      <c r="A2336" s="65">
        <v>2335</v>
      </c>
      <c r="B2336" s="66" t="s">
        <v>323</v>
      </c>
      <c r="C2336" s="69" t="s">
        <v>174</v>
      </c>
      <c r="D2336" s="71"/>
      <c r="E2336" s="71">
        <v>760</v>
      </c>
      <c r="F2336" s="71">
        <v>2075</v>
      </c>
      <c r="G2336" s="72">
        <v>1073.3620000000001</v>
      </c>
      <c r="H2336" s="72">
        <v>1103.702</v>
      </c>
      <c r="I2336" s="72">
        <v>1125.874</v>
      </c>
      <c r="J2336" s="72">
        <v>1143.1189999999999</v>
      </c>
      <c r="K2336" s="72">
        <v>1166.6099999999999</v>
      </c>
      <c r="L2336" s="72">
        <v>1206.7090000000001</v>
      </c>
      <c r="M2336" s="72">
        <v>1256.77</v>
      </c>
      <c r="N2336" s="72">
        <v>1292.769</v>
      </c>
      <c r="O2336" s="72">
        <v>1284.18</v>
      </c>
      <c r="P2336" s="72">
        <v>1253.431</v>
      </c>
      <c r="Q2336" s="72">
        <v>1221.115</v>
      </c>
      <c r="R2336" s="72">
        <v>1193.8399999999999</v>
      </c>
      <c r="S2336" s="72">
        <v>1214.952</v>
      </c>
      <c r="T2336" s="72">
        <v>1150.393</v>
      </c>
      <c r="U2336" s="72">
        <v>986.32399999999996</v>
      </c>
      <c r="V2336" s="72">
        <v>746.64800000000002</v>
      </c>
      <c r="W2336" s="72">
        <v>453.87900000000002</v>
      </c>
      <c r="X2336" s="72">
        <v>266.35899999999998</v>
      </c>
      <c r="Y2336" s="72">
        <v>113.29900000000001</v>
      </c>
      <c r="Z2336" s="72">
        <v>28.077999999999999</v>
      </c>
      <c r="AA2336" s="72">
        <v>3.9529999999999998</v>
      </c>
      <c r="AB2336" s="4">
        <v>4.2000000000000003E-2</v>
      </c>
      <c r="AD2336" s="1">
        <f t="shared" si="36"/>
        <v>865.61</v>
      </c>
    </row>
    <row r="2337" spans="1:30" x14ac:dyDescent="0.3">
      <c r="A2337" s="65">
        <v>2336</v>
      </c>
      <c r="B2337" s="66" t="s">
        <v>323</v>
      </c>
      <c r="C2337" s="69" t="s">
        <v>174</v>
      </c>
      <c r="D2337" s="71"/>
      <c r="E2337" s="71">
        <v>760</v>
      </c>
      <c r="F2337" s="71">
        <v>2080</v>
      </c>
      <c r="G2337" s="72">
        <v>1036.1410000000001</v>
      </c>
      <c r="H2337" s="72">
        <v>1071.663</v>
      </c>
      <c r="I2337" s="72">
        <v>1102.7719999999999</v>
      </c>
      <c r="J2337" s="72">
        <v>1124.039</v>
      </c>
      <c r="K2337" s="72">
        <v>1139.211</v>
      </c>
      <c r="L2337" s="72">
        <v>1161.5139999999999</v>
      </c>
      <c r="M2337" s="72">
        <v>1201.681</v>
      </c>
      <c r="N2337" s="72">
        <v>1252.0340000000001</v>
      </c>
      <c r="O2337" s="72">
        <v>1287.414</v>
      </c>
      <c r="P2337" s="72">
        <v>1276.6500000000001</v>
      </c>
      <c r="Q2337" s="72">
        <v>1241.3009999999999</v>
      </c>
      <c r="R2337" s="72">
        <v>1202.6479999999999</v>
      </c>
      <c r="S2337" s="72">
        <v>1165.0989999999999</v>
      </c>
      <c r="T2337" s="72">
        <v>1164.2550000000001</v>
      </c>
      <c r="U2337" s="72">
        <v>1066.5550000000001</v>
      </c>
      <c r="V2337" s="72">
        <v>863.28099999999995</v>
      </c>
      <c r="W2337" s="72">
        <v>587.28700000000003</v>
      </c>
      <c r="X2337" s="72">
        <v>296.613</v>
      </c>
      <c r="Y2337" s="72">
        <v>131.53299999999999</v>
      </c>
      <c r="Z2337" s="72">
        <v>38.018999999999998</v>
      </c>
      <c r="AA2337" s="72">
        <v>5.8120000000000003</v>
      </c>
      <c r="AB2337" s="4">
        <v>5.2999999999999999E-2</v>
      </c>
      <c r="AD2337" s="1">
        <f t="shared" si="36"/>
        <v>1059.317</v>
      </c>
    </row>
    <row r="2338" spans="1:30" x14ac:dyDescent="0.3">
      <c r="A2338" s="65">
        <v>2337</v>
      </c>
      <c r="B2338" s="66" t="s">
        <v>323</v>
      </c>
      <c r="C2338" s="69" t="s">
        <v>174</v>
      </c>
      <c r="D2338" s="71"/>
      <c r="E2338" s="71">
        <v>760</v>
      </c>
      <c r="F2338" s="71">
        <v>2085</v>
      </c>
      <c r="G2338" s="72">
        <v>1000.773</v>
      </c>
      <c r="H2338" s="72">
        <v>1034.5530000000001</v>
      </c>
      <c r="I2338" s="72">
        <v>1070.79</v>
      </c>
      <c r="J2338" s="72">
        <v>1101.057</v>
      </c>
      <c r="K2338" s="72">
        <v>1120.375</v>
      </c>
      <c r="L2338" s="72">
        <v>1134.4949999999999</v>
      </c>
      <c r="M2338" s="72">
        <v>1156.94</v>
      </c>
      <c r="N2338" s="72">
        <v>1197.4179999999999</v>
      </c>
      <c r="O2338" s="72">
        <v>1247.2339999999999</v>
      </c>
      <c r="P2338" s="72">
        <v>1280.5070000000001</v>
      </c>
      <c r="Q2338" s="72">
        <v>1265.364</v>
      </c>
      <c r="R2338" s="72">
        <v>1223.8699999999999</v>
      </c>
      <c r="S2338" s="72">
        <v>1175.511</v>
      </c>
      <c r="T2338" s="72">
        <v>1119.415</v>
      </c>
      <c r="U2338" s="72">
        <v>1083.9829999999999</v>
      </c>
      <c r="V2338" s="72">
        <v>939.96699999999998</v>
      </c>
      <c r="W2338" s="72">
        <v>686.98099999999999</v>
      </c>
      <c r="X2338" s="72">
        <v>391.18900000000002</v>
      </c>
      <c r="Y2338" s="72">
        <v>150.70400000000001</v>
      </c>
      <c r="Z2338" s="72">
        <v>45.454999999999998</v>
      </c>
      <c r="AA2338" s="72">
        <v>8.0579999999999998</v>
      </c>
      <c r="AB2338" s="4">
        <v>6.6000000000000003E-2</v>
      </c>
      <c r="AD2338" s="1">
        <f t="shared" si="36"/>
        <v>1282.453</v>
      </c>
    </row>
    <row r="2339" spans="1:30" x14ac:dyDescent="0.3">
      <c r="A2339" s="65">
        <v>2338</v>
      </c>
      <c r="B2339" s="66" t="s">
        <v>323</v>
      </c>
      <c r="C2339" s="69" t="s">
        <v>174</v>
      </c>
      <c r="D2339" s="71"/>
      <c r="E2339" s="71">
        <v>760</v>
      </c>
      <c r="F2339" s="71">
        <v>2090</v>
      </c>
      <c r="G2339" s="72">
        <v>973.952</v>
      </c>
      <c r="H2339" s="72">
        <v>999.29399999999998</v>
      </c>
      <c r="I2339" s="72">
        <v>1033.739</v>
      </c>
      <c r="J2339" s="72">
        <v>1069.1880000000001</v>
      </c>
      <c r="K2339" s="72">
        <v>1097.6469999999999</v>
      </c>
      <c r="L2339" s="72">
        <v>1116.0260000000001</v>
      </c>
      <c r="M2339" s="72">
        <v>1130.3510000000001</v>
      </c>
      <c r="N2339" s="72">
        <v>1153.127</v>
      </c>
      <c r="O2339" s="72">
        <v>1193.1980000000001</v>
      </c>
      <c r="P2339" s="72">
        <v>1241.145</v>
      </c>
      <c r="Q2339" s="72">
        <v>1270.2860000000001</v>
      </c>
      <c r="R2339" s="72">
        <v>1248.962</v>
      </c>
      <c r="S2339" s="72">
        <v>1197.9069999999999</v>
      </c>
      <c r="T2339" s="72">
        <v>1132.2049999999999</v>
      </c>
      <c r="U2339" s="72">
        <v>1046.367</v>
      </c>
      <c r="V2339" s="72">
        <v>961.43499999999995</v>
      </c>
      <c r="W2339" s="72">
        <v>756.22799999999995</v>
      </c>
      <c r="X2339" s="72">
        <v>465.87599999999998</v>
      </c>
      <c r="Y2339" s="72">
        <v>204.173</v>
      </c>
      <c r="Z2339" s="72">
        <v>53.512</v>
      </c>
      <c r="AA2339" s="72">
        <v>9.93</v>
      </c>
      <c r="AB2339" s="4">
        <v>6.9000000000000006E-2</v>
      </c>
      <c r="AD2339" s="1">
        <f t="shared" si="36"/>
        <v>1489.7879999999998</v>
      </c>
    </row>
    <row r="2340" spans="1:30" x14ac:dyDescent="0.3">
      <c r="A2340" s="65">
        <v>2339</v>
      </c>
      <c r="B2340" s="66" t="s">
        <v>323</v>
      </c>
      <c r="C2340" s="69" t="s">
        <v>174</v>
      </c>
      <c r="D2340" s="71"/>
      <c r="E2340" s="71">
        <v>760</v>
      </c>
      <c r="F2340" s="71">
        <v>2095</v>
      </c>
      <c r="G2340" s="72">
        <v>953.84199999999998</v>
      </c>
      <c r="H2340" s="72">
        <v>972.56100000000004</v>
      </c>
      <c r="I2340" s="72">
        <v>998.53599999999994</v>
      </c>
      <c r="J2340" s="72">
        <v>1032.2529999999999</v>
      </c>
      <c r="K2340" s="72">
        <v>1066.021</v>
      </c>
      <c r="L2340" s="72">
        <v>1093.6790000000001</v>
      </c>
      <c r="M2340" s="72">
        <v>1112.3140000000001</v>
      </c>
      <c r="N2340" s="72">
        <v>1126.9659999999999</v>
      </c>
      <c r="O2340" s="72">
        <v>1149.47</v>
      </c>
      <c r="P2340" s="72">
        <v>1187.9690000000001</v>
      </c>
      <c r="Q2340" s="72">
        <v>1232.31</v>
      </c>
      <c r="R2340" s="72">
        <v>1255.1869999999999</v>
      </c>
      <c r="S2340" s="72">
        <v>1224.153</v>
      </c>
      <c r="T2340" s="72">
        <v>1156.5139999999999</v>
      </c>
      <c r="U2340" s="72">
        <v>1062.287</v>
      </c>
      <c r="V2340" s="72">
        <v>933.64300000000003</v>
      </c>
      <c r="W2340" s="72">
        <v>781.35799999999995</v>
      </c>
      <c r="X2340" s="72">
        <v>521.52099999999996</v>
      </c>
      <c r="Y2340" s="72">
        <v>248.41</v>
      </c>
      <c r="Z2340" s="72">
        <v>73.903999999999996</v>
      </c>
      <c r="AA2340" s="72">
        <v>11.867000000000001</v>
      </c>
      <c r="AB2340" s="4" t="s">
        <v>291</v>
      </c>
      <c r="AD2340" s="1">
        <f t="shared" si="36"/>
        <v>1637.06</v>
      </c>
    </row>
    <row r="2341" spans="1:30" x14ac:dyDescent="0.3">
      <c r="A2341" s="65">
        <v>2340</v>
      </c>
      <c r="B2341" s="66" t="s">
        <v>323</v>
      </c>
      <c r="C2341" s="69" t="s">
        <v>174</v>
      </c>
      <c r="D2341" s="71"/>
      <c r="E2341" s="71">
        <v>760</v>
      </c>
      <c r="F2341" s="71">
        <v>2100</v>
      </c>
      <c r="G2341" s="72">
        <v>935.26900000000001</v>
      </c>
      <c r="H2341" s="72">
        <v>952.548</v>
      </c>
      <c r="I2341" s="72">
        <v>971.86699999999996</v>
      </c>
      <c r="J2341" s="72">
        <v>997.17499999999995</v>
      </c>
      <c r="K2341" s="72">
        <v>1029.3520000000001</v>
      </c>
      <c r="L2341" s="72">
        <v>1062.4570000000001</v>
      </c>
      <c r="M2341" s="72">
        <v>1090.442</v>
      </c>
      <c r="N2341" s="72">
        <v>1109.393</v>
      </c>
      <c r="O2341" s="72">
        <v>1123.8800000000001</v>
      </c>
      <c r="P2341" s="72">
        <v>1145.1420000000001</v>
      </c>
      <c r="Q2341" s="72">
        <v>1180.7149999999999</v>
      </c>
      <c r="R2341" s="72">
        <v>1219.152</v>
      </c>
      <c r="S2341" s="72">
        <v>1232.1210000000001</v>
      </c>
      <c r="T2341" s="72">
        <v>1184.954</v>
      </c>
      <c r="U2341" s="72">
        <v>1089.5319999999999</v>
      </c>
      <c r="V2341" s="72">
        <v>954.00300000000004</v>
      </c>
      <c r="W2341" s="72">
        <v>767.02599999999995</v>
      </c>
      <c r="X2341" s="72">
        <v>547.42600000000004</v>
      </c>
      <c r="Y2341" s="72">
        <v>281.59899999999999</v>
      </c>
      <c r="Z2341" s="72">
        <v>90.507999999999996</v>
      </c>
      <c r="AA2341" s="72">
        <v>16.079000000000001</v>
      </c>
      <c r="AB2341" s="4" t="s">
        <v>291</v>
      </c>
      <c r="AD2341" s="1">
        <f t="shared" si="36"/>
        <v>1702.6379999999999</v>
      </c>
    </row>
    <row r="2342" spans="1:30" x14ac:dyDescent="0.3">
      <c r="A2342" s="65">
        <v>2341</v>
      </c>
      <c r="B2342" s="66" t="s">
        <v>323</v>
      </c>
      <c r="C2342" s="69" t="s">
        <v>175</v>
      </c>
      <c r="D2342" s="71"/>
      <c r="E2342" s="71">
        <v>792</v>
      </c>
      <c r="F2342" s="71">
        <v>2015</v>
      </c>
      <c r="G2342" s="72">
        <v>3449.0610000000001</v>
      </c>
      <c r="H2342" s="72">
        <v>3377.4389999999999</v>
      </c>
      <c r="I2342" s="72">
        <v>3398.7809999999999</v>
      </c>
      <c r="J2342" s="72">
        <v>3392.893</v>
      </c>
      <c r="K2342" s="72">
        <v>3195.375</v>
      </c>
      <c r="L2342" s="72">
        <v>3172.6370000000002</v>
      </c>
      <c r="M2342" s="72">
        <v>3146.4810000000002</v>
      </c>
      <c r="N2342" s="72">
        <v>2939.2860000000001</v>
      </c>
      <c r="O2342" s="72">
        <v>2628.1010000000001</v>
      </c>
      <c r="P2342" s="72">
        <v>2287.605</v>
      </c>
      <c r="Q2342" s="72">
        <v>1970.8489999999999</v>
      </c>
      <c r="R2342" s="72">
        <v>1639.0519999999999</v>
      </c>
      <c r="S2342" s="72">
        <v>1292.799</v>
      </c>
      <c r="T2342" s="72">
        <v>966.27700000000004</v>
      </c>
      <c r="U2342" s="72">
        <v>723.06299999999999</v>
      </c>
      <c r="V2342" s="72">
        <v>522.33500000000004</v>
      </c>
      <c r="W2342" s="72">
        <v>298.202</v>
      </c>
      <c r="X2342" s="72">
        <v>87.23</v>
      </c>
      <c r="Y2342" s="72">
        <v>14.426</v>
      </c>
      <c r="Z2342" s="72">
        <v>1.111</v>
      </c>
      <c r="AA2342" s="72">
        <v>8.6999999999999994E-2</v>
      </c>
      <c r="AB2342" s="4" t="s">
        <v>291</v>
      </c>
      <c r="AD2342" s="1">
        <f t="shared" si="36"/>
        <v>401.05599999999998</v>
      </c>
    </row>
    <row r="2343" spans="1:30" x14ac:dyDescent="0.3">
      <c r="A2343" s="65">
        <v>2342</v>
      </c>
      <c r="B2343" s="66" t="s">
        <v>323</v>
      </c>
      <c r="C2343" s="69" t="s">
        <v>175</v>
      </c>
      <c r="D2343" s="71"/>
      <c r="E2343" s="71">
        <v>792</v>
      </c>
      <c r="F2343" s="71">
        <v>2020</v>
      </c>
      <c r="G2343" s="72">
        <v>3260.9450000000002</v>
      </c>
      <c r="H2343" s="72">
        <v>3483.8389999999999</v>
      </c>
      <c r="I2343" s="72">
        <v>3455.5569999999998</v>
      </c>
      <c r="J2343" s="72">
        <v>3484.413</v>
      </c>
      <c r="K2343" s="72">
        <v>3444.828</v>
      </c>
      <c r="L2343" s="72">
        <v>3242.0070000000001</v>
      </c>
      <c r="M2343" s="72">
        <v>3214.8919999999998</v>
      </c>
      <c r="N2343" s="72">
        <v>3183.6880000000001</v>
      </c>
      <c r="O2343" s="72">
        <v>2971.9740000000002</v>
      </c>
      <c r="P2343" s="72">
        <v>2655.866</v>
      </c>
      <c r="Q2343" s="72">
        <v>2309.136</v>
      </c>
      <c r="R2343" s="72">
        <v>1981.0709999999999</v>
      </c>
      <c r="S2343" s="72">
        <v>1565.4970000000001</v>
      </c>
      <c r="T2343" s="72">
        <v>1196.8009999999999</v>
      </c>
      <c r="U2343" s="72">
        <v>843.14499999999998</v>
      </c>
      <c r="V2343" s="72">
        <v>561.38499999999999</v>
      </c>
      <c r="W2343" s="72">
        <v>331.86900000000003</v>
      </c>
      <c r="X2343" s="72">
        <v>135.33600000000001</v>
      </c>
      <c r="Y2343" s="72">
        <v>24.190999999999999</v>
      </c>
      <c r="Z2343" s="72">
        <v>2.0739999999999998</v>
      </c>
      <c r="AA2343" s="72">
        <v>0.09</v>
      </c>
      <c r="AB2343" s="4" t="s">
        <v>291</v>
      </c>
      <c r="AD2343" s="1">
        <f t="shared" si="36"/>
        <v>493.56</v>
      </c>
    </row>
    <row r="2344" spans="1:30" x14ac:dyDescent="0.3">
      <c r="A2344" s="65">
        <v>2343</v>
      </c>
      <c r="B2344" s="66" t="s">
        <v>323</v>
      </c>
      <c r="C2344" s="69" t="s">
        <v>175</v>
      </c>
      <c r="D2344" s="71"/>
      <c r="E2344" s="71">
        <v>792</v>
      </c>
      <c r="F2344" s="71">
        <v>2025</v>
      </c>
      <c r="G2344" s="72">
        <v>3137.95</v>
      </c>
      <c r="H2344" s="72">
        <v>3237.2939999999999</v>
      </c>
      <c r="I2344" s="72">
        <v>3374.2420000000002</v>
      </c>
      <c r="J2344" s="72">
        <v>3351.2359999999999</v>
      </c>
      <c r="K2344" s="72">
        <v>3376.5680000000002</v>
      </c>
      <c r="L2344" s="72">
        <v>3356.0430000000001</v>
      </c>
      <c r="M2344" s="72">
        <v>3165.585</v>
      </c>
      <c r="N2344" s="72">
        <v>3133.674</v>
      </c>
      <c r="O2344" s="72">
        <v>3095.9450000000002</v>
      </c>
      <c r="P2344" s="72">
        <v>2877.3490000000002</v>
      </c>
      <c r="Q2344" s="72">
        <v>2553.348</v>
      </c>
      <c r="R2344" s="72">
        <v>2194.0569999999998</v>
      </c>
      <c r="S2344" s="72">
        <v>1844.665</v>
      </c>
      <c r="T2344" s="72">
        <v>1433.2159999999999</v>
      </c>
      <c r="U2344" s="72">
        <v>1046.1320000000001</v>
      </c>
      <c r="V2344" s="72">
        <v>661.91899999999998</v>
      </c>
      <c r="W2344" s="72">
        <v>360.548</v>
      </c>
      <c r="X2344" s="72">
        <v>158.69300000000001</v>
      </c>
      <c r="Y2344" s="72">
        <v>40.226999999999997</v>
      </c>
      <c r="Z2344" s="72">
        <v>3.7690000000000001</v>
      </c>
      <c r="AA2344" s="72">
        <v>0.17</v>
      </c>
      <c r="AB2344" s="4" t="s">
        <v>291</v>
      </c>
      <c r="AD2344" s="1">
        <f t="shared" si="36"/>
        <v>563.40699999999993</v>
      </c>
    </row>
    <row r="2345" spans="1:30" x14ac:dyDescent="0.3">
      <c r="A2345" s="65">
        <v>2344</v>
      </c>
      <c r="B2345" s="66" t="s">
        <v>323</v>
      </c>
      <c r="C2345" s="69" t="s">
        <v>175</v>
      </c>
      <c r="D2345" s="71"/>
      <c r="E2345" s="71">
        <v>792</v>
      </c>
      <c r="F2345" s="71">
        <v>2030</v>
      </c>
      <c r="G2345" s="72">
        <v>3010.9360000000001</v>
      </c>
      <c r="H2345" s="72">
        <v>3124.837</v>
      </c>
      <c r="I2345" s="72">
        <v>3220.6889999999999</v>
      </c>
      <c r="J2345" s="72">
        <v>3297.2089999999998</v>
      </c>
      <c r="K2345" s="72">
        <v>3273.4949999999999</v>
      </c>
      <c r="L2345" s="72">
        <v>3294.9760000000001</v>
      </c>
      <c r="M2345" s="72">
        <v>3287.828</v>
      </c>
      <c r="N2345" s="72">
        <v>3104.7359999999999</v>
      </c>
      <c r="O2345" s="72">
        <v>3066.97</v>
      </c>
      <c r="P2345" s="72">
        <v>3020.424</v>
      </c>
      <c r="Q2345" s="72">
        <v>2791.9580000000001</v>
      </c>
      <c r="R2345" s="72">
        <v>2453.9</v>
      </c>
      <c r="S2345" s="72">
        <v>2072.7399999999998</v>
      </c>
      <c r="T2345" s="72">
        <v>1692.615</v>
      </c>
      <c r="U2345" s="72">
        <v>1260.68</v>
      </c>
      <c r="V2345" s="72">
        <v>838.98900000000003</v>
      </c>
      <c r="W2345" s="72">
        <v>438.90699999999998</v>
      </c>
      <c r="X2345" s="72">
        <v>180.33199999999999</v>
      </c>
      <c r="Y2345" s="72">
        <v>49.984999999999999</v>
      </c>
      <c r="Z2345" s="72">
        <v>6.6820000000000004</v>
      </c>
      <c r="AA2345" s="72">
        <v>0.31900000000000001</v>
      </c>
      <c r="AB2345" s="4" t="s">
        <v>291</v>
      </c>
      <c r="AD2345" s="1">
        <f t="shared" si="36"/>
        <v>676.22500000000002</v>
      </c>
    </row>
    <row r="2346" spans="1:30" x14ac:dyDescent="0.3">
      <c r="A2346" s="65">
        <v>2345</v>
      </c>
      <c r="B2346" s="66" t="s">
        <v>323</v>
      </c>
      <c r="C2346" s="69" t="s">
        <v>175</v>
      </c>
      <c r="D2346" s="71"/>
      <c r="E2346" s="71">
        <v>792</v>
      </c>
      <c r="F2346" s="71">
        <v>2035</v>
      </c>
      <c r="G2346" s="72">
        <v>2920.0740000000001</v>
      </c>
      <c r="H2346" s="72">
        <v>2999.134</v>
      </c>
      <c r="I2346" s="72">
        <v>3116.04</v>
      </c>
      <c r="J2346" s="72">
        <v>3209.1149999999998</v>
      </c>
      <c r="K2346" s="72">
        <v>3262.1129999999998</v>
      </c>
      <c r="L2346" s="72">
        <v>3235.3919999999998</v>
      </c>
      <c r="M2346" s="72">
        <v>3254.1039999999998</v>
      </c>
      <c r="N2346" s="72">
        <v>3248.567</v>
      </c>
      <c r="O2346" s="72">
        <v>3064.7809999999999</v>
      </c>
      <c r="P2346" s="72">
        <v>3019.0010000000002</v>
      </c>
      <c r="Q2346" s="72">
        <v>2960.5749999999998</v>
      </c>
      <c r="R2346" s="72">
        <v>2715.8580000000002</v>
      </c>
      <c r="S2346" s="72">
        <v>2354.0059999999999</v>
      </c>
      <c r="T2346" s="72">
        <v>1940.777</v>
      </c>
      <c r="U2346" s="72">
        <v>1511.8320000000001</v>
      </c>
      <c r="V2346" s="72">
        <v>1031.4570000000001</v>
      </c>
      <c r="W2346" s="72">
        <v>580.29999999999995</v>
      </c>
      <c r="X2346" s="72">
        <v>229.92599999999999</v>
      </c>
      <c r="Y2346" s="72">
        <v>60.411999999999999</v>
      </c>
      <c r="Z2346" s="72">
        <v>8.9169999999999998</v>
      </c>
      <c r="AA2346" s="72">
        <v>0.59</v>
      </c>
      <c r="AB2346" s="4" t="s">
        <v>291</v>
      </c>
      <c r="AD2346" s="1">
        <f t="shared" si="36"/>
        <v>880.14499999999998</v>
      </c>
    </row>
    <row r="2347" spans="1:30" x14ac:dyDescent="0.3">
      <c r="A2347" s="65">
        <v>2346</v>
      </c>
      <c r="B2347" s="66" t="s">
        <v>323</v>
      </c>
      <c r="C2347" s="69" t="s">
        <v>175</v>
      </c>
      <c r="D2347" s="71"/>
      <c r="E2347" s="71">
        <v>792</v>
      </c>
      <c r="F2347" s="71">
        <v>2040</v>
      </c>
      <c r="G2347" s="72">
        <v>2831.5619999999999</v>
      </c>
      <c r="H2347" s="72">
        <v>2910.4740000000002</v>
      </c>
      <c r="I2347" s="72">
        <v>2989.4169999999999</v>
      </c>
      <c r="J2347" s="72">
        <v>3077.6950000000002</v>
      </c>
      <c r="K2347" s="72">
        <v>3155.261</v>
      </c>
      <c r="L2347" s="72">
        <v>3219.605</v>
      </c>
      <c r="M2347" s="72">
        <v>3201.0239999999999</v>
      </c>
      <c r="N2347" s="72">
        <v>3221.52</v>
      </c>
      <c r="O2347" s="72">
        <v>3213.8870000000002</v>
      </c>
      <c r="P2347" s="72">
        <v>3026.357</v>
      </c>
      <c r="Q2347" s="72">
        <v>2971.4780000000001</v>
      </c>
      <c r="R2347" s="72">
        <v>2895.846</v>
      </c>
      <c r="S2347" s="72">
        <v>2625.1370000000002</v>
      </c>
      <c r="T2347" s="72">
        <v>2228.3389999999999</v>
      </c>
      <c r="U2347" s="72">
        <v>1762.8889999999999</v>
      </c>
      <c r="V2347" s="72">
        <v>1264.818</v>
      </c>
      <c r="W2347" s="72">
        <v>739.84100000000001</v>
      </c>
      <c r="X2347" s="72">
        <v>318.24799999999999</v>
      </c>
      <c r="Y2347" s="72">
        <v>82.019000000000005</v>
      </c>
      <c r="Z2347" s="72">
        <v>11.628</v>
      </c>
      <c r="AA2347" s="72">
        <v>0.84499999999999997</v>
      </c>
      <c r="AB2347" s="4" t="s">
        <v>291</v>
      </c>
      <c r="AD2347" s="1">
        <f t="shared" si="36"/>
        <v>1152.5809999999999</v>
      </c>
    </row>
    <row r="2348" spans="1:30" x14ac:dyDescent="0.3">
      <c r="A2348" s="65">
        <v>2347</v>
      </c>
      <c r="B2348" s="66" t="s">
        <v>323</v>
      </c>
      <c r="C2348" s="69" t="s">
        <v>175</v>
      </c>
      <c r="D2348" s="71"/>
      <c r="E2348" s="71">
        <v>792</v>
      </c>
      <c r="F2348" s="71">
        <v>2045</v>
      </c>
      <c r="G2348" s="72">
        <v>2752.7109999999998</v>
      </c>
      <c r="H2348" s="72">
        <v>2823.183</v>
      </c>
      <c r="I2348" s="72">
        <v>2901.8220000000001</v>
      </c>
      <c r="J2348" s="72">
        <v>2952.2950000000001</v>
      </c>
      <c r="K2348" s="72">
        <v>3025.877</v>
      </c>
      <c r="L2348" s="72">
        <v>3115.4479999999999</v>
      </c>
      <c r="M2348" s="72">
        <v>3188.0259999999998</v>
      </c>
      <c r="N2348" s="72">
        <v>3171.9549999999999</v>
      </c>
      <c r="O2348" s="72">
        <v>3190.7939999999999</v>
      </c>
      <c r="P2348" s="72">
        <v>3178.4140000000002</v>
      </c>
      <c r="Q2348" s="72">
        <v>2984.1149999999998</v>
      </c>
      <c r="R2348" s="72">
        <v>2913.7730000000001</v>
      </c>
      <c r="S2348" s="72">
        <v>2809.902</v>
      </c>
      <c r="T2348" s="72">
        <v>2500.14</v>
      </c>
      <c r="U2348" s="72">
        <v>2044.7719999999999</v>
      </c>
      <c r="V2348" s="72">
        <v>1501.2570000000001</v>
      </c>
      <c r="W2348" s="72">
        <v>934.70799999999997</v>
      </c>
      <c r="X2348" s="72">
        <v>424.82499999999999</v>
      </c>
      <c r="Y2348" s="72">
        <v>121.123</v>
      </c>
      <c r="Z2348" s="72">
        <v>17.126999999999999</v>
      </c>
      <c r="AA2348" s="72">
        <v>1.181</v>
      </c>
      <c r="AB2348" s="4">
        <v>4.0000000000000001E-3</v>
      </c>
      <c r="AD2348" s="1">
        <f t="shared" si="36"/>
        <v>1498.9679999999998</v>
      </c>
    </row>
    <row r="2349" spans="1:30" x14ac:dyDescent="0.3">
      <c r="A2349" s="65">
        <v>2348</v>
      </c>
      <c r="B2349" s="66" t="s">
        <v>323</v>
      </c>
      <c r="C2349" s="69" t="s">
        <v>175</v>
      </c>
      <c r="D2349" s="71"/>
      <c r="E2349" s="71">
        <v>792</v>
      </c>
      <c r="F2349" s="71">
        <v>2050</v>
      </c>
      <c r="G2349" s="72">
        <v>2662.5949999999998</v>
      </c>
      <c r="H2349" s="72">
        <v>2745.2240000000002</v>
      </c>
      <c r="I2349" s="72">
        <v>2815.3119999999999</v>
      </c>
      <c r="J2349" s="72">
        <v>2865.61</v>
      </c>
      <c r="K2349" s="72">
        <v>2902.0390000000002</v>
      </c>
      <c r="L2349" s="72">
        <v>2988.2939999999999</v>
      </c>
      <c r="M2349" s="72">
        <v>3086.4670000000001</v>
      </c>
      <c r="N2349" s="72">
        <v>3161.58</v>
      </c>
      <c r="O2349" s="72">
        <v>3144.6179999999999</v>
      </c>
      <c r="P2349" s="72">
        <v>3159.3310000000001</v>
      </c>
      <c r="Q2349" s="72">
        <v>3139.0940000000001</v>
      </c>
      <c r="R2349" s="72">
        <v>2932.5030000000002</v>
      </c>
      <c r="S2349" s="72">
        <v>2836.8090000000002</v>
      </c>
      <c r="T2349" s="72">
        <v>2690.76</v>
      </c>
      <c r="U2349" s="72">
        <v>2315.779</v>
      </c>
      <c r="V2349" s="72">
        <v>1770.704</v>
      </c>
      <c r="W2349" s="72">
        <v>1142.0530000000001</v>
      </c>
      <c r="X2349" s="72">
        <v>562.15200000000004</v>
      </c>
      <c r="Y2349" s="72">
        <v>173.017</v>
      </c>
      <c r="Z2349" s="72">
        <v>27.638000000000002</v>
      </c>
      <c r="AA2349" s="72">
        <v>1.8720000000000001</v>
      </c>
      <c r="AB2349" s="4">
        <v>5.0000000000000001E-3</v>
      </c>
      <c r="AD2349" s="1">
        <f t="shared" si="36"/>
        <v>1906.7370000000003</v>
      </c>
    </row>
    <row r="2350" spans="1:30" x14ac:dyDescent="0.3">
      <c r="A2350" s="65">
        <v>2349</v>
      </c>
      <c r="B2350" s="66" t="s">
        <v>323</v>
      </c>
      <c r="C2350" s="69" t="s">
        <v>175</v>
      </c>
      <c r="D2350" s="71"/>
      <c r="E2350" s="71">
        <v>792</v>
      </c>
      <c r="F2350" s="71">
        <v>2055</v>
      </c>
      <c r="G2350" s="72">
        <v>2563.8939999999998</v>
      </c>
      <c r="H2350" s="72">
        <v>2655.9380000000001</v>
      </c>
      <c r="I2350" s="72">
        <v>2738.1320000000001</v>
      </c>
      <c r="J2350" s="72">
        <v>2781.4140000000002</v>
      </c>
      <c r="K2350" s="72">
        <v>2818.6950000000002</v>
      </c>
      <c r="L2350" s="72">
        <v>2867.634</v>
      </c>
      <c r="M2350" s="72">
        <v>2962.3519999999999</v>
      </c>
      <c r="N2350" s="72">
        <v>3063.1689999999999</v>
      </c>
      <c r="O2350" s="72">
        <v>3137.3180000000002</v>
      </c>
      <c r="P2350" s="72">
        <v>3117.029</v>
      </c>
      <c r="Q2350" s="72">
        <v>3124.6010000000001</v>
      </c>
      <c r="R2350" s="72">
        <v>3090.915</v>
      </c>
      <c r="S2350" s="72">
        <v>2863.5390000000002</v>
      </c>
      <c r="T2350" s="72">
        <v>2729.5129999999999</v>
      </c>
      <c r="U2350" s="72">
        <v>2512.8359999999998</v>
      </c>
      <c r="V2350" s="72">
        <v>2035.1389999999999</v>
      </c>
      <c r="W2350" s="72">
        <v>1382.19</v>
      </c>
      <c r="X2350" s="72">
        <v>716.29700000000003</v>
      </c>
      <c r="Y2350" s="72">
        <v>243.79400000000001</v>
      </c>
      <c r="Z2350" s="72">
        <v>42.973999999999997</v>
      </c>
      <c r="AA2350" s="72">
        <v>3.266</v>
      </c>
      <c r="AB2350" s="4">
        <v>0.01</v>
      </c>
      <c r="AD2350" s="1">
        <f t="shared" si="36"/>
        <v>2388.5310000000004</v>
      </c>
    </row>
    <row r="2351" spans="1:30" x14ac:dyDescent="0.3">
      <c r="A2351" s="65">
        <v>2350</v>
      </c>
      <c r="B2351" s="66" t="s">
        <v>323</v>
      </c>
      <c r="C2351" s="69" t="s">
        <v>175</v>
      </c>
      <c r="D2351" s="71"/>
      <c r="E2351" s="71">
        <v>792</v>
      </c>
      <c r="F2351" s="71">
        <v>2060</v>
      </c>
      <c r="G2351" s="72">
        <v>2468.904</v>
      </c>
      <c r="H2351" s="72">
        <v>2557.9630000000002</v>
      </c>
      <c r="I2351" s="72">
        <v>2649.5549999999998</v>
      </c>
      <c r="J2351" s="72">
        <v>2706.3910000000001</v>
      </c>
      <c r="K2351" s="72">
        <v>2737.5569999999998</v>
      </c>
      <c r="L2351" s="72">
        <v>2786.9229999999998</v>
      </c>
      <c r="M2351" s="72">
        <v>2844.1979999999999</v>
      </c>
      <c r="N2351" s="72">
        <v>2941.6660000000002</v>
      </c>
      <c r="O2351" s="72">
        <v>3041.7629999999999</v>
      </c>
      <c r="P2351" s="72">
        <v>3112.529</v>
      </c>
      <c r="Q2351" s="72">
        <v>3086.07</v>
      </c>
      <c r="R2351" s="72">
        <v>3081.221</v>
      </c>
      <c r="S2351" s="72">
        <v>3025.2060000000001</v>
      </c>
      <c r="T2351" s="72">
        <v>2765.2170000000001</v>
      </c>
      <c r="U2351" s="72">
        <v>2564.8539999999998</v>
      </c>
      <c r="V2351" s="72">
        <v>2233.2460000000001</v>
      </c>
      <c r="W2351" s="72">
        <v>1620.57</v>
      </c>
      <c r="X2351" s="72">
        <v>896.04600000000005</v>
      </c>
      <c r="Y2351" s="72">
        <v>326.72399999999999</v>
      </c>
      <c r="Z2351" s="72">
        <v>64.917000000000002</v>
      </c>
      <c r="AA2351" s="72">
        <v>5.4779999999999998</v>
      </c>
      <c r="AB2351" s="4">
        <v>1.2999999999999999E-2</v>
      </c>
      <c r="AD2351" s="1">
        <f t="shared" si="36"/>
        <v>2913.748</v>
      </c>
    </row>
    <row r="2352" spans="1:30" x14ac:dyDescent="0.3">
      <c r="A2352" s="65">
        <v>2351</v>
      </c>
      <c r="B2352" s="66" t="s">
        <v>323</v>
      </c>
      <c r="C2352" s="69" t="s">
        <v>175</v>
      </c>
      <c r="D2352" s="71"/>
      <c r="E2352" s="71">
        <v>792</v>
      </c>
      <c r="F2352" s="71">
        <v>2065</v>
      </c>
      <c r="G2352" s="72">
        <v>2391.25</v>
      </c>
      <c r="H2352" s="72">
        <v>2463.614</v>
      </c>
      <c r="I2352" s="72">
        <v>2552.194</v>
      </c>
      <c r="J2352" s="72">
        <v>2619.85</v>
      </c>
      <c r="K2352" s="72">
        <v>2665.395</v>
      </c>
      <c r="L2352" s="72">
        <v>2708.1550000000002</v>
      </c>
      <c r="M2352" s="72">
        <v>2765.5360000000001</v>
      </c>
      <c r="N2352" s="72">
        <v>2825.6930000000002</v>
      </c>
      <c r="O2352" s="72">
        <v>2922.7579999999998</v>
      </c>
      <c r="P2352" s="72">
        <v>3019.8409999999999</v>
      </c>
      <c r="Q2352" s="72">
        <v>3084.4319999999998</v>
      </c>
      <c r="R2352" s="72">
        <v>3046.9189999999999</v>
      </c>
      <c r="S2352" s="72">
        <v>3021.346</v>
      </c>
      <c r="T2352" s="72">
        <v>2930.0450000000001</v>
      </c>
      <c r="U2352" s="72">
        <v>2611.5859999999998</v>
      </c>
      <c r="V2352" s="72">
        <v>2300.5500000000002</v>
      </c>
      <c r="W2352" s="72">
        <v>1807.9280000000001</v>
      </c>
      <c r="X2352" s="72">
        <v>1080.2570000000001</v>
      </c>
      <c r="Y2352" s="72">
        <v>426.86599999999999</v>
      </c>
      <c r="Z2352" s="72">
        <v>92.498999999999995</v>
      </c>
      <c r="AA2352" s="72">
        <v>8.8849999999999998</v>
      </c>
      <c r="AB2352" s="4">
        <v>2.4E-2</v>
      </c>
      <c r="AD2352" s="1">
        <f t="shared" si="36"/>
        <v>3416.4590000000003</v>
      </c>
    </row>
    <row r="2353" spans="1:30" x14ac:dyDescent="0.3">
      <c r="A2353" s="65">
        <v>2352</v>
      </c>
      <c r="B2353" s="66" t="s">
        <v>323</v>
      </c>
      <c r="C2353" s="69" t="s">
        <v>175</v>
      </c>
      <c r="D2353" s="71"/>
      <c r="E2353" s="71">
        <v>792</v>
      </c>
      <c r="F2353" s="71">
        <v>2070</v>
      </c>
      <c r="G2353" s="72">
        <v>2322.9009999999998</v>
      </c>
      <c r="H2353" s="72">
        <v>2386.4839999999999</v>
      </c>
      <c r="I2353" s="72">
        <v>2458.4059999999999</v>
      </c>
      <c r="J2353" s="72">
        <v>2524.482</v>
      </c>
      <c r="K2353" s="72">
        <v>2581.5949999999998</v>
      </c>
      <c r="L2353" s="72">
        <v>2638.1970000000001</v>
      </c>
      <c r="M2353" s="72">
        <v>2688.6239999999998</v>
      </c>
      <c r="N2353" s="72">
        <v>2748.837</v>
      </c>
      <c r="O2353" s="72">
        <v>2808.913</v>
      </c>
      <c r="P2353" s="72">
        <v>2903.402</v>
      </c>
      <c r="Q2353" s="72">
        <v>2994.83</v>
      </c>
      <c r="R2353" s="72">
        <v>3048.5360000000001</v>
      </c>
      <c r="S2353" s="72">
        <v>2992.44</v>
      </c>
      <c r="T2353" s="72">
        <v>2933.7069999999999</v>
      </c>
      <c r="U2353" s="72">
        <v>2779.2429999999999</v>
      </c>
      <c r="V2353" s="72">
        <v>2360.9929999999999</v>
      </c>
      <c r="W2353" s="72">
        <v>1889.146</v>
      </c>
      <c r="X2353" s="72">
        <v>1234.941</v>
      </c>
      <c r="Y2353" s="72">
        <v>534.97400000000005</v>
      </c>
      <c r="Z2353" s="72">
        <v>127.791</v>
      </c>
      <c r="AA2353" s="72">
        <v>13.595000000000001</v>
      </c>
      <c r="AB2353" s="4">
        <v>3.5999999999999997E-2</v>
      </c>
      <c r="AD2353" s="1">
        <f t="shared" si="36"/>
        <v>3800.4830000000002</v>
      </c>
    </row>
    <row r="2354" spans="1:30" x14ac:dyDescent="0.3">
      <c r="A2354" s="65">
        <v>2353</v>
      </c>
      <c r="B2354" s="66" t="s">
        <v>323</v>
      </c>
      <c r="C2354" s="69" t="s">
        <v>175</v>
      </c>
      <c r="D2354" s="71"/>
      <c r="E2354" s="71">
        <v>792</v>
      </c>
      <c r="F2354" s="71">
        <v>2075</v>
      </c>
      <c r="G2354" s="72">
        <v>2265.5010000000002</v>
      </c>
      <c r="H2354" s="72">
        <v>2318.63</v>
      </c>
      <c r="I2354" s="72">
        <v>2381.759</v>
      </c>
      <c r="J2354" s="72">
        <v>2432.6149999999998</v>
      </c>
      <c r="K2354" s="72">
        <v>2488.9009999999998</v>
      </c>
      <c r="L2354" s="72">
        <v>2556.4789999999998</v>
      </c>
      <c r="M2354" s="72">
        <v>2620.348</v>
      </c>
      <c r="N2354" s="72">
        <v>2673.54</v>
      </c>
      <c r="O2354" s="72">
        <v>2733.7689999999998</v>
      </c>
      <c r="P2354" s="72">
        <v>2791.7739999999999</v>
      </c>
      <c r="Q2354" s="72">
        <v>2881.2350000000001</v>
      </c>
      <c r="R2354" s="72">
        <v>2962.6619999999998</v>
      </c>
      <c r="S2354" s="72">
        <v>2998.2020000000002</v>
      </c>
      <c r="T2354" s="72">
        <v>2911.971</v>
      </c>
      <c r="U2354" s="72">
        <v>2793.0749999999998</v>
      </c>
      <c r="V2354" s="72">
        <v>2529.8009999999999</v>
      </c>
      <c r="W2354" s="72">
        <v>1963.117</v>
      </c>
      <c r="X2354" s="72">
        <v>1318.7180000000001</v>
      </c>
      <c r="Y2354" s="72">
        <v>633.40099999999995</v>
      </c>
      <c r="Z2354" s="72">
        <v>168.619</v>
      </c>
      <c r="AA2354" s="72">
        <v>20.087</v>
      </c>
      <c r="AB2354" s="4" t="s">
        <v>291</v>
      </c>
      <c r="AD2354" s="1">
        <f t="shared" si="36"/>
        <v>4103.942</v>
      </c>
    </row>
    <row r="2355" spans="1:30" x14ac:dyDescent="0.3">
      <c r="A2355" s="65">
        <v>2354</v>
      </c>
      <c r="B2355" s="66" t="s">
        <v>323</v>
      </c>
      <c r="C2355" s="69" t="s">
        <v>175</v>
      </c>
      <c r="D2355" s="71"/>
      <c r="E2355" s="71">
        <v>792</v>
      </c>
      <c r="F2355" s="71">
        <v>2080</v>
      </c>
      <c r="G2355" s="72">
        <v>2202.7600000000002</v>
      </c>
      <c r="H2355" s="72">
        <v>2261.634</v>
      </c>
      <c r="I2355" s="72">
        <v>2314.3449999999998</v>
      </c>
      <c r="J2355" s="72">
        <v>2357.8310000000001</v>
      </c>
      <c r="K2355" s="72">
        <v>2399.625</v>
      </c>
      <c r="L2355" s="72">
        <v>2465.797</v>
      </c>
      <c r="M2355" s="72">
        <v>2540.1950000000002</v>
      </c>
      <c r="N2355" s="72">
        <v>2606.7089999999998</v>
      </c>
      <c r="O2355" s="72">
        <v>2660.04</v>
      </c>
      <c r="P2355" s="72">
        <v>2718.4409999999998</v>
      </c>
      <c r="Q2355" s="72">
        <v>2772.1379999999999</v>
      </c>
      <c r="R2355" s="72">
        <v>2852.6559999999999</v>
      </c>
      <c r="S2355" s="72">
        <v>2917.46</v>
      </c>
      <c r="T2355" s="72">
        <v>2923.5169999999998</v>
      </c>
      <c r="U2355" s="72">
        <v>2781.9839999999999</v>
      </c>
      <c r="V2355" s="72">
        <v>2558.652</v>
      </c>
      <c r="W2355" s="72">
        <v>2128.3319999999999</v>
      </c>
      <c r="X2355" s="72">
        <v>1398.9179999999999</v>
      </c>
      <c r="Y2355" s="72">
        <v>699.66</v>
      </c>
      <c r="Z2355" s="72">
        <v>209.99100000000001</v>
      </c>
      <c r="AA2355" s="72">
        <v>28.414999999999999</v>
      </c>
      <c r="AB2355" s="4" t="s">
        <v>291</v>
      </c>
      <c r="AD2355" s="1">
        <f t="shared" si="36"/>
        <v>4465.3159999999998</v>
      </c>
    </row>
    <row r="2356" spans="1:30" x14ac:dyDescent="0.3">
      <c r="A2356" s="65">
        <v>2355</v>
      </c>
      <c r="B2356" s="66" t="s">
        <v>323</v>
      </c>
      <c r="C2356" s="69" t="s">
        <v>175</v>
      </c>
      <c r="D2356" s="71"/>
      <c r="E2356" s="71">
        <v>792</v>
      </c>
      <c r="F2356" s="71">
        <v>2085</v>
      </c>
      <c r="G2356" s="72">
        <v>2138.6990000000001</v>
      </c>
      <c r="H2356" s="72">
        <v>2199.2890000000002</v>
      </c>
      <c r="I2356" s="72">
        <v>2257.7510000000002</v>
      </c>
      <c r="J2356" s="72">
        <v>2292.239</v>
      </c>
      <c r="K2356" s="72">
        <v>2327.346</v>
      </c>
      <c r="L2356" s="72">
        <v>2378.422</v>
      </c>
      <c r="M2356" s="72">
        <v>2450.9810000000002</v>
      </c>
      <c r="N2356" s="72">
        <v>2527.8820000000001</v>
      </c>
      <c r="O2356" s="72">
        <v>2594.5729999999999</v>
      </c>
      <c r="P2356" s="72">
        <v>2646.3240000000001</v>
      </c>
      <c r="Q2356" s="72">
        <v>2700.8150000000001</v>
      </c>
      <c r="R2356" s="72">
        <v>2746.6529999999998</v>
      </c>
      <c r="S2356" s="72">
        <v>2812.2719999999999</v>
      </c>
      <c r="T2356" s="72">
        <v>2849.8890000000001</v>
      </c>
      <c r="U2356" s="72">
        <v>2801.7620000000002</v>
      </c>
      <c r="V2356" s="72">
        <v>2563.402</v>
      </c>
      <c r="W2356" s="72">
        <v>2176.2539999999999</v>
      </c>
      <c r="X2356" s="72">
        <v>1546.7429999999999</v>
      </c>
      <c r="Y2356" s="72">
        <v>767.09699999999998</v>
      </c>
      <c r="Z2356" s="72">
        <v>243.94300000000001</v>
      </c>
      <c r="AA2356" s="72">
        <v>38.131</v>
      </c>
      <c r="AB2356" s="4" t="s">
        <v>291</v>
      </c>
      <c r="AD2356" s="1">
        <f t="shared" si="36"/>
        <v>4772.1680000000006</v>
      </c>
    </row>
    <row r="2357" spans="1:30" x14ac:dyDescent="0.3">
      <c r="A2357" s="65">
        <v>2356</v>
      </c>
      <c r="B2357" s="66" t="s">
        <v>323</v>
      </c>
      <c r="C2357" s="69" t="s">
        <v>175</v>
      </c>
      <c r="D2357" s="71"/>
      <c r="E2357" s="71">
        <v>792</v>
      </c>
      <c r="F2357" s="71">
        <v>2090</v>
      </c>
      <c r="G2357" s="72">
        <v>2074.232</v>
      </c>
      <c r="H2357" s="72">
        <v>2135.5700000000002</v>
      </c>
      <c r="I2357" s="72">
        <v>2195.7779999999998</v>
      </c>
      <c r="J2357" s="72">
        <v>2237.4059999999999</v>
      </c>
      <c r="K2357" s="72">
        <v>2264.2109999999998</v>
      </c>
      <c r="L2357" s="72">
        <v>2307.9470000000001</v>
      </c>
      <c r="M2357" s="72">
        <v>2365.0120000000002</v>
      </c>
      <c r="N2357" s="72">
        <v>2439.9250000000002</v>
      </c>
      <c r="O2357" s="72">
        <v>2517.0279999999998</v>
      </c>
      <c r="P2357" s="72">
        <v>2582.2829999999999</v>
      </c>
      <c r="Q2357" s="72">
        <v>2630.5189999999998</v>
      </c>
      <c r="R2357" s="72">
        <v>2677.8679999999999</v>
      </c>
      <c r="S2357" s="72">
        <v>2710.66</v>
      </c>
      <c r="T2357" s="72">
        <v>2751.7959999999998</v>
      </c>
      <c r="U2357" s="72">
        <v>2739.2489999999998</v>
      </c>
      <c r="V2357" s="72">
        <v>2595.864</v>
      </c>
      <c r="W2357" s="72">
        <v>2202.9630000000002</v>
      </c>
      <c r="X2357" s="72">
        <v>1611.538</v>
      </c>
      <c r="Y2357" s="72">
        <v>875.65800000000002</v>
      </c>
      <c r="Z2357" s="72">
        <v>281.02699999999999</v>
      </c>
      <c r="AA2357" s="72">
        <v>47.927</v>
      </c>
      <c r="AB2357" s="4" t="s">
        <v>291</v>
      </c>
      <c r="AD2357" s="1">
        <f t="shared" si="36"/>
        <v>5019.1130000000003</v>
      </c>
    </row>
    <row r="2358" spans="1:30" x14ac:dyDescent="0.3">
      <c r="A2358" s="65">
        <v>2357</v>
      </c>
      <c r="B2358" s="66" t="s">
        <v>323</v>
      </c>
      <c r="C2358" s="69" t="s">
        <v>175</v>
      </c>
      <c r="D2358" s="71"/>
      <c r="E2358" s="71">
        <v>792</v>
      </c>
      <c r="F2358" s="71">
        <v>2095</v>
      </c>
      <c r="G2358" s="72">
        <v>2017.16</v>
      </c>
      <c r="H2358" s="72">
        <v>2071.4189999999999</v>
      </c>
      <c r="I2358" s="72">
        <v>2132.4290000000001</v>
      </c>
      <c r="J2358" s="72">
        <v>2177.192</v>
      </c>
      <c r="K2358" s="72">
        <v>2211.79</v>
      </c>
      <c r="L2358" s="72">
        <v>2246.54</v>
      </c>
      <c r="M2358" s="72">
        <v>2295.8220000000001</v>
      </c>
      <c r="N2358" s="72">
        <v>2355.1239999999998</v>
      </c>
      <c r="O2358" s="72">
        <v>2430.2800000000002</v>
      </c>
      <c r="P2358" s="72">
        <v>2506.0749999999998</v>
      </c>
      <c r="Q2358" s="72">
        <v>2568.0940000000001</v>
      </c>
      <c r="R2358" s="72">
        <v>2609.8490000000002</v>
      </c>
      <c r="S2358" s="72">
        <v>2645.35</v>
      </c>
      <c r="T2358" s="72">
        <v>2656.4870000000001</v>
      </c>
      <c r="U2358" s="72">
        <v>2652.0450000000001</v>
      </c>
      <c r="V2358" s="72">
        <v>2550.6790000000001</v>
      </c>
      <c r="W2358" s="72">
        <v>2252.1010000000001</v>
      </c>
      <c r="X2358" s="72">
        <v>1659.8889999999999</v>
      </c>
      <c r="Y2358" s="72">
        <v>940.04200000000003</v>
      </c>
      <c r="Z2358" s="72">
        <v>336.26</v>
      </c>
      <c r="AA2358" s="72">
        <v>59.261000000000003</v>
      </c>
      <c r="AB2358" s="4" t="s">
        <v>291</v>
      </c>
      <c r="AD2358" s="1">
        <f t="shared" si="36"/>
        <v>5247.5530000000008</v>
      </c>
    </row>
    <row r="2359" spans="1:30" x14ac:dyDescent="0.3">
      <c r="A2359" s="65">
        <v>2358</v>
      </c>
      <c r="B2359" s="66" t="s">
        <v>323</v>
      </c>
      <c r="C2359" s="69" t="s">
        <v>175</v>
      </c>
      <c r="D2359" s="71"/>
      <c r="E2359" s="71">
        <v>792</v>
      </c>
      <c r="F2359" s="71">
        <v>2100</v>
      </c>
      <c r="G2359" s="72">
        <v>1969.008</v>
      </c>
      <c r="H2359" s="72">
        <v>2014.652</v>
      </c>
      <c r="I2359" s="72">
        <v>2068.5949999999998</v>
      </c>
      <c r="J2359" s="72">
        <v>2115.5909999999999</v>
      </c>
      <c r="K2359" s="72">
        <v>2153.98</v>
      </c>
      <c r="L2359" s="72">
        <v>2195.8209999999999</v>
      </c>
      <c r="M2359" s="72">
        <v>2235.645</v>
      </c>
      <c r="N2359" s="72">
        <v>2287.0010000000002</v>
      </c>
      <c r="O2359" s="72">
        <v>2346.59</v>
      </c>
      <c r="P2359" s="72">
        <v>2420.6219999999998</v>
      </c>
      <c r="Q2359" s="72">
        <v>2493.4760000000001</v>
      </c>
      <c r="R2359" s="72">
        <v>2549.5419999999999</v>
      </c>
      <c r="S2359" s="72">
        <v>2580.6729999999998</v>
      </c>
      <c r="T2359" s="72">
        <v>2596.4630000000002</v>
      </c>
      <c r="U2359" s="72">
        <v>2566.9740000000002</v>
      </c>
      <c r="V2359" s="72">
        <v>2481.6959999999999</v>
      </c>
      <c r="W2359" s="72">
        <v>2233.7359999999999</v>
      </c>
      <c r="X2359" s="72">
        <v>1726.5050000000001</v>
      </c>
      <c r="Y2359" s="72">
        <v>997.76</v>
      </c>
      <c r="Z2359" s="72">
        <v>378.63</v>
      </c>
      <c r="AA2359" s="72">
        <v>75.644000000000005</v>
      </c>
      <c r="AB2359" s="4" t="s">
        <v>291</v>
      </c>
      <c r="AD2359" s="1">
        <f t="shared" si="36"/>
        <v>5412.2750000000005</v>
      </c>
    </row>
    <row r="2360" spans="1:30" x14ac:dyDescent="0.3">
      <c r="A2360" s="65">
        <v>2359</v>
      </c>
      <c r="B2360" s="66" t="s">
        <v>323</v>
      </c>
      <c r="C2360" s="69" t="s">
        <v>176</v>
      </c>
      <c r="D2360" s="71"/>
      <c r="E2360" s="71">
        <v>784</v>
      </c>
      <c r="F2360" s="71">
        <v>2015</v>
      </c>
      <c r="G2360" s="72">
        <v>240.28399999999999</v>
      </c>
      <c r="H2360" s="72">
        <v>223.279</v>
      </c>
      <c r="I2360" s="72">
        <v>180.25700000000001</v>
      </c>
      <c r="J2360" s="72">
        <v>169.02600000000001</v>
      </c>
      <c r="K2360" s="72">
        <v>420.47399999999999</v>
      </c>
      <c r="L2360" s="72">
        <v>1043.7239999999999</v>
      </c>
      <c r="M2360" s="72">
        <v>1208.135</v>
      </c>
      <c r="N2360" s="72">
        <v>1068.212</v>
      </c>
      <c r="O2360" s="72">
        <v>901.971</v>
      </c>
      <c r="P2360" s="72">
        <v>565.69100000000003</v>
      </c>
      <c r="Q2360" s="72">
        <v>364.774</v>
      </c>
      <c r="R2360" s="72">
        <v>183.018</v>
      </c>
      <c r="S2360" s="72">
        <v>61.445999999999998</v>
      </c>
      <c r="T2360" s="72">
        <v>31.064</v>
      </c>
      <c r="U2360" s="72">
        <v>19.962</v>
      </c>
      <c r="V2360" s="72">
        <v>7.1289999999999996</v>
      </c>
      <c r="W2360" s="72">
        <v>4.4820000000000002</v>
      </c>
      <c r="X2360" s="72">
        <v>1.325</v>
      </c>
      <c r="Y2360" s="72">
        <v>0.41799999999999998</v>
      </c>
      <c r="Z2360" s="72">
        <v>4.1000000000000002E-2</v>
      </c>
      <c r="AA2360" s="72">
        <v>1.0999999999999999E-2</v>
      </c>
      <c r="AB2360" s="4" t="s">
        <v>291</v>
      </c>
      <c r="AD2360" s="1">
        <f t="shared" si="36"/>
        <v>6.277000000000001</v>
      </c>
    </row>
    <row r="2361" spans="1:30" x14ac:dyDescent="0.3">
      <c r="A2361" s="65">
        <v>2360</v>
      </c>
      <c r="B2361" s="66" t="s">
        <v>323</v>
      </c>
      <c r="C2361" s="69" t="s">
        <v>176</v>
      </c>
      <c r="D2361" s="71"/>
      <c r="E2361" s="71">
        <v>784</v>
      </c>
      <c r="F2361" s="71">
        <v>2020</v>
      </c>
      <c r="G2361" s="72">
        <v>224.315</v>
      </c>
      <c r="H2361" s="72">
        <v>243.78399999999999</v>
      </c>
      <c r="I2361" s="72">
        <v>226.05199999999999</v>
      </c>
      <c r="J2361" s="72">
        <v>199.03200000000001</v>
      </c>
      <c r="K2361" s="72">
        <v>485.70299999999997</v>
      </c>
      <c r="L2361" s="72">
        <v>993.24900000000002</v>
      </c>
      <c r="M2361" s="72">
        <v>1202.598</v>
      </c>
      <c r="N2361" s="72">
        <v>979.65099999999995</v>
      </c>
      <c r="O2361" s="72">
        <v>821.41200000000003</v>
      </c>
      <c r="P2361" s="72">
        <v>691.07100000000003</v>
      </c>
      <c r="Q2361" s="72">
        <v>434.18900000000002</v>
      </c>
      <c r="R2361" s="72">
        <v>282.66500000000002</v>
      </c>
      <c r="S2361" s="72">
        <v>132.554</v>
      </c>
      <c r="T2361" s="72">
        <v>40.146999999999998</v>
      </c>
      <c r="U2361" s="72">
        <v>27.157</v>
      </c>
      <c r="V2361" s="72">
        <v>15.907</v>
      </c>
      <c r="W2361" s="72">
        <v>4.891</v>
      </c>
      <c r="X2361" s="72">
        <v>2.4340000000000002</v>
      </c>
      <c r="Y2361" s="72">
        <v>0.50800000000000001</v>
      </c>
      <c r="Z2361" s="72">
        <v>0.105</v>
      </c>
      <c r="AA2361" s="72">
        <v>8.0000000000000002E-3</v>
      </c>
      <c r="AB2361" s="4" t="s">
        <v>291</v>
      </c>
      <c r="AD2361" s="1">
        <f t="shared" si="36"/>
        <v>7.9460000000000006</v>
      </c>
    </row>
    <row r="2362" spans="1:30" x14ac:dyDescent="0.3">
      <c r="A2362" s="65">
        <v>2361</v>
      </c>
      <c r="B2362" s="66" t="s">
        <v>323</v>
      </c>
      <c r="C2362" s="69" t="s">
        <v>176</v>
      </c>
      <c r="D2362" s="71"/>
      <c r="E2362" s="71">
        <v>784</v>
      </c>
      <c r="F2362" s="71">
        <v>2025</v>
      </c>
      <c r="G2362" s="72">
        <v>220.35499999999999</v>
      </c>
      <c r="H2362" s="72">
        <v>225.86199999999999</v>
      </c>
      <c r="I2362" s="72">
        <v>244.81399999999999</v>
      </c>
      <c r="J2362" s="72">
        <v>243.78</v>
      </c>
      <c r="K2362" s="72">
        <v>503.18200000000002</v>
      </c>
      <c r="L2362" s="72">
        <v>1021.038</v>
      </c>
      <c r="M2362" s="72">
        <v>1152.616</v>
      </c>
      <c r="N2362" s="72">
        <v>999.34100000000001</v>
      </c>
      <c r="O2362" s="72">
        <v>776.053</v>
      </c>
      <c r="P2362" s="72">
        <v>641.23199999999997</v>
      </c>
      <c r="Q2362" s="72">
        <v>523.66</v>
      </c>
      <c r="R2362" s="72">
        <v>334.1</v>
      </c>
      <c r="S2362" s="72">
        <v>235.46100000000001</v>
      </c>
      <c r="T2362" s="72">
        <v>108.173</v>
      </c>
      <c r="U2362" s="72">
        <v>35.438000000000002</v>
      </c>
      <c r="V2362" s="72">
        <v>21.963999999999999</v>
      </c>
      <c r="W2362" s="72">
        <v>11.148999999999999</v>
      </c>
      <c r="X2362" s="72">
        <v>2.7290000000000001</v>
      </c>
      <c r="Y2362" s="72">
        <v>0.96099999999999997</v>
      </c>
      <c r="Z2362" s="72">
        <v>0.13100000000000001</v>
      </c>
      <c r="AA2362" s="72">
        <v>1.7000000000000001E-2</v>
      </c>
      <c r="AB2362" s="4">
        <v>0.38400000000000001</v>
      </c>
      <c r="AD2362" s="1">
        <f t="shared" si="36"/>
        <v>15.371</v>
      </c>
    </row>
    <row r="2363" spans="1:30" x14ac:dyDescent="0.3">
      <c r="A2363" s="65">
        <v>2362</v>
      </c>
      <c r="B2363" s="66" t="s">
        <v>323</v>
      </c>
      <c r="C2363" s="69" t="s">
        <v>176</v>
      </c>
      <c r="D2363" s="71"/>
      <c r="E2363" s="71">
        <v>784</v>
      </c>
      <c r="F2363" s="71">
        <v>2030</v>
      </c>
      <c r="G2363" s="72">
        <v>233.398</v>
      </c>
      <c r="H2363" s="72">
        <v>221.92500000000001</v>
      </c>
      <c r="I2363" s="72">
        <v>226.93299999999999</v>
      </c>
      <c r="J2363" s="72">
        <v>257.56900000000002</v>
      </c>
      <c r="K2363" s="72">
        <v>505.39400000000001</v>
      </c>
      <c r="L2363" s="72">
        <v>976.27</v>
      </c>
      <c r="M2363" s="72">
        <v>1168.173</v>
      </c>
      <c r="N2363" s="72">
        <v>994.72799999999995</v>
      </c>
      <c r="O2363" s="72">
        <v>828.32899999999995</v>
      </c>
      <c r="P2363" s="72">
        <v>609.077</v>
      </c>
      <c r="Q2363" s="72">
        <v>497.31700000000001</v>
      </c>
      <c r="R2363" s="72">
        <v>432.21800000000002</v>
      </c>
      <c r="S2363" s="72">
        <v>285.70800000000003</v>
      </c>
      <c r="T2363" s="72">
        <v>204.27600000000001</v>
      </c>
      <c r="U2363" s="72">
        <v>96.382999999999996</v>
      </c>
      <c r="V2363" s="72">
        <v>29.082000000000001</v>
      </c>
      <c r="W2363" s="72">
        <v>15.721</v>
      </c>
      <c r="X2363" s="72">
        <v>6.3940000000000001</v>
      </c>
      <c r="Y2363" s="72">
        <v>1.115</v>
      </c>
      <c r="Z2363" s="72">
        <v>0.25800000000000001</v>
      </c>
      <c r="AA2363" s="72">
        <v>2.3E-2</v>
      </c>
      <c r="AB2363" s="4">
        <v>0.49199999999999999</v>
      </c>
      <c r="AD2363" s="1">
        <f t="shared" si="36"/>
        <v>24.003</v>
      </c>
    </row>
    <row r="2364" spans="1:30" x14ac:dyDescent="0.3">
      <c r="A2364" s="65">
        <v>2363</v>
      </c>
      <c r="B2364" s="66" t="s">
        <v>323</v>
      </c>
      <c r="C2364" s="69" t="s">
        <v>176</v>
      </c>
      <c r="D2364" s="71"/>
      <c r="E2364" s="71">
        <v>784</v>
      </c>
      <c r="F2364" s="71">
        <v>2035</v>
      </c>
      <c r="G2364" s="72">
        <v>252.124</v>
      </c>
      <c r="H2364" s="72">
        <v>234.98099999999999</v>
      </c>
      <c r="I2364" s="72">
        <v>223.01900000000001</v>
      </c>
      <c r="J2364" s="72">
        <v>237.27799999999999</v>
      </c>
      <c r="K2364" s="72">
        <v>491.75</v>
      </c>
      <c r="L2364" s="72">
        <v>916.22</v>
      </c>
      <c r="M2364" s="72">
        <v>1116.3389999999999</v>
      </c>
      <c r="N2364" s="72">
        <v>1057.921</v>
      </c>
      <c r="O2364" s="72">
        <v>866.46400000000006</v>
      </c>
      <c r="P2364" s="72">
        <v>673.75699999999995</v>
      </c>
      <c r="Q2364" s="72">
        <v>453.63600000000002</v>
      </c>
      <c r="R2364" s="72">
        <v>407.03800000000001</v>
      </c>
      <c r="S2364" s="72">
        <v>381.12</v>
      </c>
      <c r="T2364" s="72">
        <v>252.46799999999999</v>
      </c>
      <c r="U2364" s="72">
        <v>183.62899999999999</v>
      </c>
      <c r="V2364" s="72">
        <v>80.198999999999998</v>
      </c>
      <c r="W2364" s="72">
        <v>21.244</v>
      </c>
      <c r="X2364" s="72">
        <v>9.266</v>
      </c>
      <c r="Y2364" s="72">
        <v>2.702</v>
      </c>
      <c r="Z2364" s="72">
        <v>0.309</v>
      </c>
      <c r="AA2364" s="72">
        <v>4.3999999999999997E-2</v>
      </c>
      <c r="AB2364" s="4">
        <v>0.67800000000000005</v>
      </c>
      <c r="AD2364" s="1">
        <f t="shared" si="36"/>
        <v>34.242999999999988</v>
      </c>
    </row>
    <row r="2365" spans="1:30" x14ac:dyDescent="0.3">
      <c r="A2365" s="65">
        <v>2364</v>
      </c>
      <c r="B2365" s="66" t="s">
        <v>323</v>
      </c>
      <c r="C2365" s="69" t="s">
        <v>176</v>
      </c>
      <c r="D2365" s="71"/>
      <c r="E2365" s="71">
        <v>784</v>
      </c>
      <c r="F2365" s="71">
        <v>2040</v>
      </c>
      <c r="G2365" s="72">
        <v>265.07600000000002</v>
      </c>
      <c r="H2365" s="72">
        <v>253.71299999999999</v>
      </c>
      <c r="I2365" s="72">
        <v>236.084</v>
      </c>
      <c r="J2365" s="72">
        <v>233.423</v>
      </c>
      <c r="K2365" s="72">
        <v>434.113</v>
      </c>
      <c r="L2365" s="72">
        <v>840.35699999999997</v>
      </c>
      <c r="M2365" s="72">
        <v>1056.681</v>
      </c>
      <c r="N2365" s="72">
        <v>1051.404</v>
      </c>
      <c r="O2365" s="72">
        <v>949.69200000000001</v>
      </c>
      <c r="P2365" s="72">
        <v>737.08299999999997</v>
      </c>
      <c r="Q2365" s="72">
        <v>542.93200000000002</v>
      </c>
      <c r="R2365" s="72">
        <v>359.72899999999998</v>
      </c>
      <c r="S2365" s="72">
        <v>350.971</v>
      </c>
      <c r="T2365" s="72">
        <v>341.291</v>
      </c>
      <c r="U2365" s="72">
        <v>228.953</v>
      </c>
      <c r="V2365" s="72">
        <v>154.94200000000001</v>
      </c>
      <c r="W2365" s="72">
        <v>59.808</v>
      </c>
      <c r="X2365" s="72">
        <v>12.882999999999999</v>
      </c>
      <c r="Y2365" s="72">
        <v>4.056</v>
      </c>
      <c r="Z2365" s="72">
        <v>0.77600000000000002</v>
      </c>
      <c r="AA2365" s="72">
        <v>5.6000000000000001E-2</v>
      </c>
      <c r="AB2365" s="4">
        <v>1.0209999999999999</v>
      </c>
      <c r="AD2365" s="1">
        <f t="shared" si="36"/>
        <v>78.599999999999994</v>
      </c>
    </row>
    <row r="2366" spans="1:30" x14ac:dyDescent="0.3">
      <c r="A2366" s="65">
        <v>2365</v>
      </c>
      <c r="B2366" s="66" t="s">
        <v>323</v>
      </c>
      <c r="C2366" s="69" t="s">
        <v>176</v>
      </c>
      <c r="D2366" s="71"/>
      <c r="E2366" s="71">
        <v>784</v>
      </c>
      <c r="F2366" s="71">
        <v>2045</v>
      </c>
      <c r="G2366" s="72">
        <v>268.88600000000002</v>
      </c>
      <c r="H2366" s="72">
        <v>266.67200000000003</v>
      </c>
      <c r="I2366" s="72">
        <v>254.82300000000001</v>
      </c>
      <c r="J2366" s="72">
        <v>246.512</v>
      </c>
      <c r="K2366" s="72">
        <v>405.34500000000003</v>
      </c>
      <c r="L2366" s="72">
        <v>733.01</v>
      </c>
      <c r="M2366" s="72">
        <v>993.67499999999995</v>
      </c>
      <c r="N2366" s="72">
        <v>1042.0119999999999</v>
      </c>
      <c r="O2366" s="72">
        <v>955.93200000000002</v>
      </c>
      <c r="P2366" s="72">
        <v>820.26400000000001</v>
      </c>
      <c r="Q2366" s="72">
        <v>606.19399999999996</v>
      </c>
      <c r="R2366" s="72">
        <v>448.21699999999998</v>
      </c>
      <c r="S2366" s="72">
        <v>306.43099999999998</v>
      </c>
      <c r="T2366" s="72">
        <v>314.84699999999998</v>
      </c>
      <c r="U2366" s="72">
        <v>312.10399999999998</v>
      </c>
      <c r="V2366" s="72">
        <v>195.82499999999999</v>
      </c>
      <c r="W2366" s="72">
        <v>117.98099999999999</v>
      </c>
      <c r="X2366" s="72">
        <v>37.363</v>
      </c>
      <c r="Y2366" s="72">
        <v>5.8639999999999999</v>
      </c>
      <c r="Z2366" s="72">
        <v>1.218</v>
      </c>
      <c r="AA2366" s="72">
        <v>0.13500000000000001</v>
      </c>
      <c r="AB2366" s="4">
        <v>1.4350000000000001</v>
      </c>
      <c r="AD2366" s="1">
        <f t="shared" si="36"/>
        <v>163.99599999999998</v>
      </c>
    </row>
    <row r="2367" spans="1:30" x14ac:dyDescent="0.3">
      <c r="A2367" s="65">
        <v>2366</v>
      </c>
      <c r="B2367" s="66" t="s">
        <v>323</v>
      </c>
      <c r="C2367" s="69" t="s">
        <v>176</v>
      </c>
      <c r="D2367" s="71"/>
      <c r="E2367" s="71">
        <v>784</v>
      </c>
      <c r="F2367" s="71">
        <v>2050</v>
      </c>
      <c r="G2367" s="72">
        <v>270.31900000000002</v>
      </c>
      <c r="H2367" s="72">
        <v>270.49299999999999</v>
      </c>
      <c r="I2367" s="72">
        <v>267.79199999999997</v>
      </c>
      <c r="J2367" s="72">
        <v>265.26799999999997</v>
      </c>
      <c r="K2367" s="72">
        <v>418.47300000000001</v>
      </c>
      <c r="L2367" s="72">
        <v>704.39599999999996</v>
      </c>
      <c r="M2367" s="72">
        <v>886.66200000000003</v>
      </c>
      <c r="N2367" s="72">
        <v>989.31299999999999</v>
      </c>
      <c r="O2367" s="72">
        <v>956.80499999999995</v>
      </c>
      <c r="P2367" s="72">
        <v>826.86699999999996</v>
      </c>
      <c r="Q2367" s="72">
        <v>689.226</v>
      </c>
      <c r="R2367" s="72">
        <v>506.22899999999998</v>
      </c>
      <c r="S2367" s="72">
        <v>380.99900000000002</v>
      </c>
      <c r="T2367" s="72">
        <v>267.18200000000002</v>
      </c>
      <c r="U2367" s="72">
        <v>290.19400000000002</v>
      </c>
      <c r="V2367" s="72">
        <v>270.39299999999997</v>
      </c>
      <c r="W2367" s="72">
        <v>152.11699999999999</v>
      </c>
      <c r="X2367" s="72">
        <v>75.872</v>
      </c>
      <c r="Y2367" s="72">
        <v>17.687000000000001</v>
      </c>
      <c r="Z2367" s="72">
        <v>1.8440000000000001</v>
      </c>
      <c r="AA2367" s="72">
        <v>0.22700000000000001</v>
      </c>
      <c r="AB2367" s="4">
        <v>2.0489999999999999</v>
      </c>
      <c r="AD2367" s="1">
        <f t="shared" si="36"/>
        <v>249.79599999999999</v>
      </c>
    </row>
    <row r="2368" spans="1:30" x14ac:dyDescent="0.3">
      <c r="A2368" s="65">
        <v>2367</v>
      </c>
      <c r="B2368" s="66" t="s">
        <v>323</v>
      </c>
      <c r="C2368" s="69" t="s">
        <v>176</v>
      </c>
      <c r="D2368" s="71"/>
      <c r="E2368" s="71">
        <v>784</v>
      </c>
      <c r="F2368" s="71">
        <v>2055</v>
      </c>
      <c r="G2368" s="72">
        <v>275.81700000000001</v>
      </c>
      <c r="H2368" s="72">
        <v>271.84800000000001</v>
      </c>
      <c r="I2368" s="72">
        <v>271.565</v>
      </c>
      <c r="J2368" s="72">
        <v>277.72500000000002</v>
      </c>
      <c r="K2368" s="72">
        <v>428.637</v>
      </c>
      <c r="L2368" s="72">
        <v>702.61500000000001</v>
      </c>
      <c r="M2368" s="72">
        <v>850.47</v>
      </c>
      <c r="N2368" s="72">
        <v>882.77800000000002</v>
      </c>
      <c r="O2368" s="72">
        <v>908.601</v>
      </c>
      <c r="P2368" s="72">
        <v>834.33900000000006</v>
      </c>
      <c r="Q2368" s="72">
        <v>702.54499999999996</v>
      </c>
      <c r="R2368" s="72">
        <v>593.471</v>
      </c>
      <c r="S2368" s="72">
        <v>441.37700000000001</v>
      </c>
      <c r="T2368" s="72">
        <v>340.89499999999998</v>
      </c>
      <c r="U2368" s="72">
        <v>248.07300000000001</v>
      </c>
      <c r="V2368" s="72">
        <v>254.46</v>
      </c>
      <c r="W2368" s="72">
        <v>214.05</v>
      </c>
      <c r="X2368" s="72">
        <v>100.601</v>
      </c>
      <c r="Y2368" s="72">
        <v>37.332999999999998</v>
      </c>
      <c r="Z2368" s="72">
        <v>5.8170000000000002</v>
      </c>
      <c r="AA2368" s="72">
        <v>0.35899999999999999</v>
      </c>
      <c r="AB2368" s="4" t="s">
        <v>291</v>
      </c>
      <c r="AD2368" s="1">
        <f t="shared" si="36"/>
        <v>358.16</v>
      </c>
    </row>
    <row r="2369" spans="1:30" x14ac:dyDescent="0.3">
      <c r="A2369" s="65">
        <v>2368</v>
      </c>
      <c r="B2369" s="66" t="s">
        <v>323</v>
      </c>
      <c r="C2369" s="69" t="s">
        <v>176</v>
      </c>
      <c r="D2369" s="71"/>
      <c r="E2369" s="71">
        <v>784</v>
      </c>
      <c r="F2369" s="71">
        <v>2060</v>
      </c>
      <c r="G2369" s="72">
        <v>284.654</v>
      </c>
      <c r="H2369" s="72">
        <v>277.26900000000001</v>
      </c>
      <c r="I2369" s="72">
        <v>272.86700000000002</v>
      </c>
      <c r="J2369" s="72">
        <v>280.99</v>
      </c>
      <c r="K2369" s="72">
        <v>432.51</v>
      </c>
      <c r="L2369" s="72">
        <v>697.86</v>
      </c>
      <c r="M2369" s="72">
        <v>841.06500000000005</v>
      </c>
      <c r="N2369" s="72">
        <v>846.91200000000003</v>
      </c>
      <c r="O2369" s="72">
        <v>806.63499999999999</v>
      </c>
      <c r="P2369" s="72">
        <v>792.88800000000003</v>
      </c>
      <c r="Q2369" s="72">
        <v>716.69600000000003</v>
      </c>
      <c r="R2369" s="72">
        <v>611.93499999999995</v>
      </c>
      <c r="S2369" s="72">
        <v>530.48299999999995</v>
      </c>
      <c r="T2369" s="72">
        <v>401.54</v>
      </c>
      <c r="U2369" s="72">
        <v>318.62099999999998</v>
      </c>
      <c r="V2369" s="72">
        <v>219.92099999999999</v>
      </c>
      <c r="W2369" s="72">
        <v>204.97399999999999</v>
      </c>
      <c r="X2369" s="72">
        <v>145.31700000000001</v>
      </c>
      <c r="Y2369" s="72">
        <v>51.360999999999997</v>
      </c>
      <c r="Z2369" s="72">
        <v>12.842000000000001</v>
      </c>
      <c r="AA2369" s="72">
        <v>1.1100000000000001</v>
      </c>
      <c r="AB2369" s="4" t="s">
        <v>291</v>
      </c>
      <c r="AD2369" s="1">
        <f t="shared" si="36"/>
        <v>415.60399999999998</v>
      </c>
    </row>
    <row r="2370" spans="1:30" x14ac:dyDescent="0.3">
      <c r="A2370" s="65">
        <v>2369</v>
      </c>
      <c r="B2370" s="66" t="s">
        <v>323</v>
      </c>
      <c r="C2370" s="69" t="s">
        <v>176</v>
      </c>
      <c r="D2370" s="71"/>
      <c r="E2370" s="71">
        <v>784</v>
      </c>
      <c r="F2370" s="71">
        <v>2065</v>
      </c>
      <c r="G2370" s="72">
        <v>294.30900000000003</v>
      </c>
      <c r="H2370" s="72">
        <v>286.02499999999998</v>
      </c>
      <c r="I2370" s="72">
        <v>278.23399999999998</v>
      </c>
      <c r="J2370" s="72">
        <v>281.786</v>
      </c>
      <c r="K2370" s="72">
        <v>427.20100000000002</v>
      </c>
      <c r="L2370" s="72">
        <v>686.82</v>
      </c>
      <c r="M2370" s="72">
        <v>828.67399999999998</v>
      </c>
      <c r="N2370" s="72">
        <v>837.76800000000003</v>
      </c>
      <c r="O2370" s="72">
        <v>775.13499999999999</v>
      </c>
      <c r="P2370" s="72">
        <v>697.80600000000004</v>
      </c>
      <c r="Q2370" s="72">
        <v>682.19299999999998</v>
      </c>
      <c r="R2370" s="72">
        <v>631.18299999999999</v>
      </c>
      <c r="S2370" s="72">
        <v>552.57600000000002</v>
      </c>
      <c r="T2370" s="72">
        <v>490.17200000000003</v>
      </c>
      <c r="U2370" s="72">
        <v>377.56</v>
      </c>
      <c r="V2370" s="72">
        <v>285.28899999999999</v>
      </c>
      <c r="W2370" s="72">
        <v>180.012</v>
      </c>
      <c r="X2370" s="72">
        <v>142.61199999999999</v>
      </c>
      <c r="Y2370" s="72">
        <v>76.855000000000004</v>
      </c>
      <c r="Z2370" s="72">
        <v>18.459</v>
      </c>
      <c r="AA2370" s="72">
        <v>2.6</v>
      </c>
      <c r="AB2370" s="4" t="s">
        <v>291</v>
      </c>
      <c r="AD2370" s="1">
        <f t="shared" si="36"/>
        <v>420.53800000000007</v>
      </c>
    </row>
    <row r="2371" spans="1:30" x14ac:dyDescent="0.3">
      <c r="A2371" s="65">
        <v>2370</v>
      </c>
      <c r="B2371" s="66" t="s">
        <v>323</v>
      </c>
      <c r="C2371" s="69" t="s">
        <v>176</v>
      </c>
      <c r="D2371" s="71"/>
      <c r="E2371" s="71">
        <v>784</v>
      </c>
      <c r="F2371" s="71">
        <v>2070</v>
      </c>
      <c r="G2371" s="72">
        <v>301.36799999999999</v>
      </c>
      <c r="H2371" s="72">
        <v>295.59899999999999</v>
      </c>
      <c r="I2371" s="72">
        <v>286.93599999999998</v>
      </c>
      <c r="J2371" s="72">
        <v>286.63499999999999</v>
      </c>
      <c r="K2371" s="72">
        <v>419.41899999999998</v>
      </c>
      <c r="L2371" s="72">
        <v>666.59500000000003</v>
      </c>
      <c r="M2371" s="72">
        <v>809.99099999999999</v>
      </c>
      <c r="N2371" s="72">
        <v>825.62099999999998</v>
      </c>
      <c r="O2371" s="72">
        <v>770.27099999999996</v>
      </c>
      <c r="P2371" s="72">
        <v>672.85799999999995</v>
      </c>
      <c r="Q2371" s="72">
        <v>594.23800000000006</v>
      </c>
      <c r="R2371" s="72">
        <v>602.16600000000005</v>
      </c>
      <c r="S2371" s="72">
        <v>575.29399999999998</v>
      </c>
      <c r="T2371" s="72">
        <v>514.39400000000001</v>
      </c>
      <c r="U2371" s="72">
        <v>463.19799999999998</v>
      </c>
      <c r="V2371" s="72">
        <v>340.88799999999998</v>
      </c>
      <c r="W2371" s="72">
        <v>236.691</v>
      </c>
      <c r="X2371" s="72">
        <v>127.90300000000001</v>
      </c>
      <c r="Y2371" s="72">
        <v>77.786000000000001</v>
      </c>
      <c r="Z2371" s="72">
        <v>28.722999999999999</v>
      </c>
      <c r="AA2371" s="72">
        <v>4.0609999999999999</v>
      </c>
      <c r="AB2371" s="4" t="s">
        <v>291</v>
      </c>
      <c r="AD2371" s="1">
        <f t="shared" ref="AD2371:AD2434" si="37">SUM(W2371:AB2371)</f>
        <v>475.16399999999999</v>
      </c>
    </row>
    <row r="2372" spans="1:30" x14ac:dyDescent="0.3">
      <c r="A2372" s="65">
        <v>2371</v>
      </c>
      <c r="B2372" s="66" t="s">
        <v>323</v>
      </c>
      <c r="C2372" s="69" t="s">
        <v>176</v>
      </c>
      <c r="D2372" s="71"/>
      <c r="E2372" s="71">
        <v>784</v>
      </c>
      <c r="F2372" s="71">
        <v>2075</v>
      </c>
      <c r="G2372" s="72">
        <v>306.10300000000001</v>
      </c>
      <c r="H2372" s="72">
        <v>302.57100000000003</v>
      </c>
      <c r="I2372" s="72">
        <v>296.45100000000002</v>
      </c>
      <c r="J2372" s="72">
        <v>294.81400000000002</v>
      </c>
      <c r="K2372" s="72">
        <v>415.67200000000003</v>
      </c>
      <c r="L2372" s="72">
        <v>643.87099999999998</v>
      </c>
      <c r="M2372" s="72">
        <v>782.10599999999999</v>
      </c>
      <c r="N2372" s="72">
        <v>807.16099999999994</v>
      </c>
      <c r="O2372" s="72">
        <v>762.38400000000001</v>
      </c>
      <c r="P2372" s="72">
        <v>674.41600000000005</v>
      </c>
      <c r="Q2372" s="72">
        <v>575.90800000000002</v>
      </c>
      <c r="R2372" s="72">
        <v>520.02300000000002</v>
      </c>
      <c r="S2372" s="72">
        <v>550.48900000000003</v>
      </c>
      <c r="T2372" s="72">
        <v>539.07500000000005</v>
      </c>
      <c r="U2372" s="72">
        <v>488.13</v>
      </c>
      <c r="V2372" s="72">
        <v>421.19099999999997</v>
      </c>
      <c r="W2372" s="72">
        <v>286.17599999999999</v>
      </c>
      <c r="X2372" s="72">
        <v>171.375</v>
      </c>
      <c r="Y2372" s="72">
        <v>71.777000000000001</v>
      </c>
      <c r="Z2372" s="72">
        <v>30.175000000000001</v>
      </c>
      <c r="AA2372" s="72">
        <v>6.5469999999999997</v>
      </c>
      <c r="AB2372" s="4" t="s">
        <v>291</v>
      </c>
      <c r="AD2372" s="1">
        <f t="shared" si="37"/>
        <v>566.04999999999995</v>
      </c>
    </row>
    <row r="2373" spans="1:30" x14ac:dyDescent="0.3">
      <c r="A2373" s="65">
        <v>2372</v>
      </c>
      <c r="B2373" s="66" t="s">
        <v>323</v>
      </c>
      <c r="C2373" s="69" t="s">
        <v>176</v>
      </c>
      <c r="D2373" s="71"/>
      <c r="E2373" s="71">
        <v>784</v>
      </c>
      <c r="F2373" s="71">
        <v>2080</v>
      </c>
      <c r="G2373" s="72">
        <v>308.78199999999998</v>
      </c>
      <c r="H2373" s="72">
        <v>307.22300000000001</v>
      </c>
      <c r="I2373" s="72">
        <v>303.36399999999998</v>
      </c>
      <c r="J2373" s="72">
        <v>303.80200000000002</v>
      </c>
      <c r="K2373" s="72">
        <v>415.25</v>
      </c>
      <c r="L2373" s="72">
        <v>625.18399999999997</v>
      </c>
      <c r="M2373" s="72">
        <v>751.71199999999999</v>
      </c>
      <c r="N2373" s="72">
        <v>779.505</v>
      </c>
      <c r="O2373" s="72">
        <v>748.17399999999998</v>
      </c>
      <c r="P2373" s="72">
        <v>672.94399999999996</v>
      </c>
      <c r="Q2373" s="72">
        <v>583.92700000000002</v>
      </c>
      <c r="R2373" s="72">
        <v>506.79</v>
      </c>
      <c r="S2373" s="72">
        <v>473.26400000000001</v>
      </c>
      <c r="T2373" s="72">
        <v>517.57500000000005</v>
      </c>
      <c r="U2373" s="72">
        <v>513.47900000000004</v>
      </c>
      <c r="V2373" s="72">
        <v>446.71100000000001</v>
      </c>
      <c r="W2373" s="72">
        <v>357.39600000000002</v>
      </c>
      <c r="X2373" s="72">
        <v>210.81800000000001</v>
      </c>
      <c r="Y2373" s="72">
        <v>98.76</v>
      </c>
      <c r="Z2373" s="72">
        <v>28.847999999999999</v>
      </c>
      <c r="AA2373" s="72">
        <v>7.5919999999999996</v>
      </c>
      <c r="AB2373" s="4" t="s">
        <v>291</v>
      </c>
      <c r="AD2373" s="1">
        <f t="shared" si="37"/>
        <v>703.41399999999999</v>
      </c>
    </row>
    <row r="2374" spans="1:30" x14ac:dyDescent="0.3">
      <c r="A2374" s="65">
        <v>2373</v>
      </c>
      <c r="B2374" s="66" t="s">
        <v>323</v>
      </c>
      <c r="C2374" s="69" t="s">
        <v>176</v>
      </c>
      <c r="D2374" s="71"/>
      <c r="E2374" s="71">
        <v>784</v>
      </c>
      <c r="F2374" s="71">
        <v>2085</v>
      </c>
      <c r="G2374" s="72">
        <v>312.37599999999998</v>
      </c>
      <c r="H2374" s="72">
        <v>309.81799999999998</v>
      </c>
      <c r="I2374" s="72">
        <v>307.95999999999998</v>
      </c>
      <c r="J2374" s="72">
        <v>310.18900000000002</v>
      </c>
      <c r="K2374" s="72">
        <v>415.63299999999998</v>
      </c>
      <c r="L2374" s="72">
        <v>609.80700000000002</v>
      </c>
      <c r="M2374" s="72">
        <v>725.34799999999996</v>
      </c>
      <c r="N2374" s="72">
        <v>749.33100000000002</v>
      </c>
      <c r="O2374" s="72">
        <v>724.77</v>
      </c>
      <c r="P2374" s="72">
        <v>665.14800000000002</v>
      </c>
      <c r="Q2374" s="72">
        <v>588.899</v>
      </c>
      <c r="R2374" s="72">
        <v>519.64</v>
      </c>
      <c r="S2374" s="72">
        <v>463.58300000000003</v>
      </c>
      <c r="T2374" s="72">
        <v>444.78100000000001</v>
      </c>
      <c r="U2374" s="72">
        <v>494.61599999999999</v>
      </c>
      <c r="V2374" s="72">
        <v>472.54399999999998</v>
      </c>
      <c r="W2374" s="72">
        <v>382.63900000000001</v>
      </c>
      <c r="X2374" s="72">
        <v>267.36599999999999</v>
      </c>
      <c r="Y2374" s="72">
        <v>124.43600000000001</v>
      </c>
      <c r="Z2374" s="72">
        <v>41.002000000000002</v>
      </c>
      <c r="AA2374" s="72">
        <v>7.7850000000000001</v>
      </c>
      <c r="AB2374" s="4" t="s">
        <v>291</v>
      </c>
      <c r="AD2374" s="1">
        <f t="shared" si="37"/>
        <v>823.22799999999995</v>
      </c>
    </row>
    <row r="2375" spans="1:30" x14ac:dyDescent="0.3">
      <c r="A2375" s="65">
        <v>2374</v>
      </c>
      <c r="B2375" s="66" t="s">
        <v>323</v>
      </c>
      <c r="C2375" s="69" t="s">
        <v>176</v>
      </c>
      <c r="D2375" s="71"/>
      <c r="E2375" s="71">
        <v>784</v>
      </c>
      <c r="F2375" s="71">
        <v>2090</v>
      </c>
      <c r="G2375" s="72">
        <v>316.54599999999999</v>
      </c>
      <c r="H2375" s="72">
        <v>313.32900000000001</v>
      </c>
      <c r="I2375" s="72">
        <v>310.49400000000003</v>
      </c>
      <c r="J2375" s="72">
        <v>314.25900000000001</v>
      </c>
      <c r="K2375" s="72">
        <v>413.41899999999998</v>
      </c>
      <c r="L2375" s="72">
        <v>595.22799999999995</v>
      </c>
      <c r="M2375" s="72">
        <v>702.28200000000004</v>
      </c>
      <c r="N2375" s="72">
        <v>723.17100000000005</v>
      </c>
      <c r="O2375" s="72">
        <v>698.84400000000005</v>
      </c>
      <c r="P2375" s="72">
        <v>648.16899999999998</v>
      </c>
      <c r="Q2375" s="72">
        <v>587.57500000000005</v>
      </c>
      <c r="R2375" s="72">
        <v>529.47299999999996</v>
      </c>
      <c r="S2375" s="72">
        <v>479.56700000000001</v>
      </c>
      <c r="T2375" s="72">
        <v>437.50200000000001</v>
      </c>
      <c r="U2375" s="72">
        <v>426.39499999999998</v>
      </c>
      <c r="V2375" s="72">
        <v>457.64600000000002</v>
      </c>
      <c r="W2375" s="72">
        <v>408.49</v>
      </c>
      <c r="X2375" s="72">
        <v>290.60700000000003</v>
      </c>
      <c r="Y2375" s="72">
        <v>161.62299999999999</v>
      </c>
      <c r="Z2375" s="72">
        <v>53.387999999999998</v>
      </c>
      <c r="AA2375" s="72">
        <v>10.784000000000001</v>
      </c>
      <c r="AB2375" s="4" t="s">
        <v>291</v>
      </c>
      <c r="AD2375" s="1">
        <f t="shared" si="37"/>
        <v>924.89200000000005</v>
      </c>
    </row>
    <row r="2376" spans="1:30" x14ac:dyDescent="0.3">
      <c r="A2376" s="65">
        <v>2375</v>
      </c>
      <c r="B2376" s="66" t="s">
        <v>323</v>
      </c>
      <c r="C2376" s="69" t="s">
        <v>176</v>
      </c>
      <c r="D2376" s="71"/>
      <c r="E2376" s="71">
        <v>784</v>
      </c>
      <c r="F2376" s="71">
        <v>2095</v>
      </c>
      <c r="G2376" s="72">
        <v>320.60000000000002</v>
      </c>
      <c r="H2376" s="72">
        <v>317.41300000000001</v>
      </c>
      <c r="I2376" s="72">
        <v>313.94799999999998</v>
      </c>
      <c r="J2376" s="72">
        <v>316.27</v>
      </c>
      <c r="K2376" s="72">
        <v>408.88400000000001</v>
      </c>
      <c r="L2376" s="72">
        <v>578.05600000000004</v>
      </c>
      <c r="M2376" s="72">
        <v>680.00699999999995</v>
      </c>
      <c r="N2376" s="72">
        <v>700.30200000000002</v>
      </c>
      <c r="O2376" s="72">
        <v>676.91499999999996</v>
      </c>
      <c r="P2376" s="72">
        <v>628.66499999999996</v>
      </c>
      <c r="Q2376" s="72">
        <v>577.09400000000005</v>
      </c>
      <c r="R2376" s="72">
        <v>533.053</v>
      </c>
      <c r="S2376" s="72">
        <v>492.59</v>
      </c>
      <c r="T2376" s="72">
        <v>455.24799999999999</v>
      </c>
      <c r="U2376" s="72">
        <v>420.71600000000001</v>
      </c>
      <c r="V2376" s="72">
        <v>396.62700000000001</v>
      </c>
      <c r="W2376" s="72">
        <v>399.21899999999999</v>
      </c>
      <c r="X2376" s="72">
        <v>314.97899999999998</v>
      </c>
      <c r="Y2376" s="72">
        <v>179.977</v>
      </c>
      <c r="Z2376" s="72">
        <v>71.728999999999999</v>
      </c>
      <c r="AA2376" s="72">
        <v>14.705</v>
      </c>
      <c r="AB2376" s="4">
        <v>6.0000000000000001E-3</v>
      </c>
      <c r="AD2376" s="1">
        <f t="shared" si="37"/>
        <v>980.61500000000001</v>
      </c>
    </row>
    <row r="2377" spans="1:30" x14ac:dyDescent="0.3">
      <c r="A2377" s="65">
        <v>2376</v>
      </c>
      <c r="B2377" s="66" t="s">
        <v>323</v>
      </c>
      <c r="C2377" s="69" t="s">
        <v>176</v>
      </c>
      <c r="D2377" s="71"/>
      <c r="E2377" s="71">
        <v>784</v>
      </c>
      <c r="F2377" s="71">
        <v>2100</v>
      </c>
      <c r="G2377" s="72">
        <v>323.54899999999998</v>
      </c>
      <c r="H2377" s="72">
        <v>321.38499999999999</v>
      </c>
      <c r="I2377" s="72">
        <v>317.97000000000003</v>
      </c>
      <c r="J2377" s="72">
        <v>319.19600000000003</v>
      </c>
      <c r="K2377" s="72">
        <v>402.29500000000002</v>
      </c>
      <c r="L2377" s="72">
        <v>558.56100000000004</v>
      </c>
      <c r="M2377" s="72">
        <v>655.14200000000005</v>
      </c>
      <c r="N2377" s="72">
        <v>678.221</v>
      </c>
      <c r="O2377" s="72">
        <v>658.26599999999996</v>
      </c>
      <c r="P2377" s="72">
        <v>613.13699999999994</v>
      </c>
      <c r="Q2377" s="72">
        <v>564.07399999999996</v>
      </c>
      <c r="R2377" s="72">
        <v>527.51900000000001</v>
      </c>
      <c r="S2377" s="72">
        <v>499.42</v>
      </c>
      <c r="T2377" s="72">
        <v>470.08499999999998</v>
      </c>
      <c r="U2377" s="72">
        <v>439.041</v>
      </c>
      <c r="V2377" s="72">
        <v>393.28899999999999</v>
      </c>
      <c r="W2377" s="72">
        <v>348.95</v>
      </c>
      <c r="X2377" s="72">
        <v>312.28899999999999</v>
      </c>
      <c r="Y2377" s="72">
        <v>199.66200000000001</v>
      </c>
      <c r="Z2377" s="72">
        <v>82.567999999999998</v>
      </c>
      <c r="AA2377" s="72">
        <v>20.542000000000002</v>
      </c>
      <c r="AB2377" s="4">
        <v>6.0000000000000001E-3</v>
      </c>
      <c r="AD2377" s="1">
        <f t="shared" si="37"/>
        <v>964.01700000000005</v>
      </c>
    </row>
    <row r="2378" spans="1:30" x14ac:dyDescent="0.3">
      <c r="A2378" s="65">
        <v>2377</v>
      </c>
      <c r="B2378" s="66" t="s">
        <v>323</v>
      </c>
      <c r="C2378" s="69" t="s">
        <v>177</v>
      </c>
      <c r="D2378" s="71"/>
      <c r="E2378" s="71">
        <v>887</v>
      </c>
      <c r="F2378" s="71">
        <v>2015</v>
      </c>
      <c r="G2378" s="72">
        <v>2051.9050000000002</v>
      </c>
      <c r="H2378" s="72">
        <v>1850.7750000000001</v>
      </c>
      <c r="I2378" s="72">
        <v>1670.8820000000001</v>
      </c>
      <c r="J2378" s="72">
        <v>1538.634</v>
      </c>
      <c r="K2378" s="72">
        <v>1472.703</v>
      </c>
      <c r="L2378" s="72">
        <v>1224.857</v>
      </c>
      <c r="M2378" s="72">
        <v>959.65300000000002</v>
      </c>
      <c r="N2378" s="72">
        <v>747.95799999999997</v>
      </c>
      <c r="O2378" s="72">
        <v>519.11900000000003</v>
      </c>
      <c r="P2378" s="72">
        <v>389.322</v>
      </c>
      <c r="Q2378" s="72">
        <v>325.65100000000001</v>
      </c>
      <c r="R2378" s="72">
        <v>276.108</v>
      </c>
      <c r="S2378" s="72">
        <v>216.11500000000001</v>
      </c>
      <c r="T2378" s="72">
        <v>163.70099999999999</v>
      </c>
      <c r="U2378" s="72">
        <v>100.303</v>
      </c>
      <c r="V2378" s="72">
        <v>55.656999999999996</v>
      </c>
      <c r="W2378" s="72">
        <v>25.507999999999999</v>
      </c>
      <c r="X2378" s="72">
        <v>9.2279999999999998</v>
      </c>
      <c r="Y2378" s="72">
        <v>2.1659999999999999</v>
      </c>
      <c r="Z2378" s="72">
        <v>0.26400000000000001</v>
      </c>
      <c r="AA2378" s="72">
        <v>1.7999999999999999E-2</v>
      </c>
      <c r="AB2378" s="4">
        <v>7.0000000000000001E-3</v>
      </c>
      <c r="AD2378" s="1">
        <f t="shared" si="37"/>
        <v>37.190999999999995</v>
      </c>
    </row>
    <row r="2379" spans="1:30" x14ac:dyDescent="0.3">
      <c r="A2379" s="65">
        <v>2378</v>
      </c>
      <c r="B2379" s="66" t="s">
        <v>323</v>
      </c>
      <c r="C2379" s="69" t="s">
        <v>177</v>
      </c>
      <c r="D2379" s="71"/>
      <c r="E2379" s="71">
        <v>887</v>
      </c>
      <c r="F2379" s="71">
        <v>2020</v>
      </c>
      <c r="G2379" s="72">
        <v>2132.761</v>
      </c>
      <c r="H2379" s="72">
        <v>2025.4</v>
      </c>
      <c r="I2379" s="72">
        <v>1834.124</v>
      </c>
      <c r="J2379" s="72">
        <v>1645.0360000000001</v>
      </c>
      <c r="K2379" s="72">
        <v>1502.999</v>
      </c>
      <c r="L2379" s="72">
        <v>1437.1020000000001</v>
      </c>
      <c r="M2379" s="72">
        <v>1195.1030000000001</v>
      </c>
      <c r="N2379" s="72">
        <v>935.08699999999999</v>
      </c>
      <c r="O2379" s="72">
        <v>726.39400000000001</v>
      </c>
      <c r="P2379" s="72">
        <v>500.00400000000002</v>
      </c>
      <c r="Q2379" s="72">
        <v>369.78</v>
      </c>
      <c r="R2379" s="72">
        <v>302.23700000000002</v>
      </c>
      <c r="S2379" s="72">
        <v>247.11699999999999</v>
      </c>
      <c r="T2379" s="72">
        <v>182.78299999999999</v>
      </c>
      <c r="U2379" s="72">
        <v>126.68</v>
      </c>
      <c r="V2379" s="72">
        <v>67.236000000000004</v>
      </c>
      <c r="W2379" s="72">
        <v>29.818000000000001</v>
      </c>
      <c r="X2379" s="72">
        <v>9.7390000000000008</v>
      </c>
      <c r="Y2379" s="72">
        <v>2.1859999999999999</v>
      </c>
      <c r="Z2379" s="72">
        <v>0.29899999999999999</v>
      </c>
      <c r="AA2379" s="72">
        <v>2.4E-2</v>
      </c>
      <c r="AB2379" s="4">
        <v>8.9999999999999993E-3</v>
      </c>
      <c r="AD2379" s="1">
        <f t="shared" si="37"/>
        <v>42.075000000000003</v>
      </c>
    </row>
    <row r="2380" spans="1:30" x14ac:dyDescent="0.3">
      <c r="A2380" s="65">
        <v>2379</v>
      </c>
      <c r="B2380" s="66" t="s">
        <v>323</v>
      </c>
      <c r="C2380" s="69" t="s">
        <v>177</v>
      </c>
      <c r="D2380" s="71"/>
      <c r="E2380" s="71">
        <v>887</v>
      </c>
      <c r="F2380" s="71">
        <v>2025</v>
      </c>
      <c r="G2380" s="72">
        <v>2163.3139999999999</v>
      </c>
      <c r="H2380" s="72">
        <v>2107.873</v>
      </c>
      <c r="I2380" s="72">
        <v>2008.8620000000001</v>
      </c>
      <c r="J2380" s="72">
        <v>1808.277</v>
      </c>
      <c r="K2380" s="72">
        <v>1609.761</v>
      </c>
      <c r="L2380" s="72">
        <v>1468.6389999999999</v>
      </c>
      <c r="M2380" s="72">
        <v>1405.999</v>
      </c>
      <c r="N2380" s="72">
        <v>1168.0170000000001</v>
      </c>
      <c r="O2380" s="72">
        <v>910.75800000000004</v>
      </c>
      <c r="P2380" s="72">
        <v>702.16200000000003</v>
      </c>
      <c r="Q2380" s="72">
        <v>476.45499999999998</v>
      </c>
      <c r="R2380" s="72">
        <v>344.2</v>
      </c>
      <c r="S2380" s="72">
        <v>271.327</v>
      </c>
      <c r="T2380" s="72">
        <v>209.751</v>
      </c>
      <c r="U2380" s="72">
        <v>142.03</v>
      </c>
      <c r="V2380" s="72">
        <v>85.376999999999995</v>
      </c>
      <c r="W2380" s="72">
        <v>36.26</v>
      </c>
      <c r="X2380" s="72">
        <v>11.474</v>
      </c>
      <c r="Y2380" s="72">
        <v>2.3290000000000002</v>
      </c>
      <c r="Z2380" s="72">
        <v>0.30499999999999999</v>
      </c>
      <c r="AA2380" s="72">
        <v>2.8000000000000001E-2</v>
      </c>
      <c r="AB2380" s="4">
        <v>1.2E-2</v>
      </c>
      <c r="AD2380" s="1">
        <f t="shared" si="37"/>
        <v>50.407999999999994</v>
      </c>
    </row>
    <row r="2381" spans="1:30" x14ac:dyDescent="0.3">
      <c r="A2381" s="65">
        <v>2380</v>
      </c>
      <c r="B2381" s="66" t="s">
        <v>323</v>
      </c>
      <c r="C2381" s="69" t="s">
        <v>177</v>
      </c>
      <c r="D2381" s="71"/>
      <c r="E2381" s="71">
        <v>887</v>
      </c>
      <c r="F2381" s="71">
        <v>2030</v>
      </c>
      <c r="G2381" s="72">
        <v>2172.5709999999999</v>
      </c>
      <c r="H2381" s="72">
        <v>2140.855</v>
      </c>
      <c r="I2381" s="72">
        <v>2092.4569999999999</v>
      </c>
      <c r="J2381" s="72">
        <v>1984.318</v>
      </c>
      <c r="K2381" s="72">
        <v>1774.4590000000001</v>
      </c>
      <c r="L2381" s="72">
        <v>1576.8589999999999</v>
      </c>
      <c r="M2381" s="72">
        <v>1439.3420000000001</v>
      </c>
      <c r="N2381" s="72">
        <v>1377.3989999999999</v>
      </c>
      <c r="O2381" s="72">
        <v>1140.4069999999999</v>
      </c>
      <c r="P2381" s="72">
        <v>882.43899999999996</v>
      </c>
      <c r="Q2381" s="72">
        <v>670.96500000000003</v>
      </c>
      <c r="R2381" s="72">
        <v>444.73399999999998</v>
      </c>
      <c r="S2381" s="72">
        <v>309.80700000000002</v>
      </c>
      <c r="T2381" s="72">
        <v>230.97900000000001</v>
      </c>
      <c r="U2381" s="72">
        <v>163.608</v>
      </c>
      <c r="V2381" s="72">
        <v>96.236999999999995</v>
      </c>
      <c r="W2381" s="72">
        <v>46.414000000000001</v>
      </c>
      <c r="X2381" s="72">
        <v>14.118</v>
      </c>
      <c r="Y2381" s="72">
        <v>2.7919999999999998</v>
      </c>
      <c r="Z2381" s="72">
        <v>0.33</v>
      </c>
      <c r="AA2381" s="72">
        <v>2.9000000000000001E-2</v>
      </c>
      <c r="AB2381" s="4">
        <v>0.01</v>
      </c>
      <c r="AD2381" s="1">
        <f t="shared" si="37"/>
        <v>63.693000000000005</v>
      </c>
    </row>
    <row r="2382" spans="1:30" x14ac:dyDescent="0.3">
      <c r="A2382" s="65">
        <v>2381</v>
      </c>
      <c r="B2382" s="66" t="s">
        <v>323</v>
      </c>
      <c r="C2382" s="69" t="s">
        <v>177</v>
      </c>
      <c r="D2382" s="71"/>
      <c r="E2382" s="71">
        <v>887</v>
      </c>
      <c r="F2382" s="71">
        <v>2035</v>
      </c>
      <c r="G2382" s="72">
        <v>2173.2510000000002</v>
      </c>
      <c r="H2382" s="72">
        <v>2152.3229999999999</v>
      </c>
      <c r="I2382" s="72">
        <v>2126.1970000000001</v>
      </c>
      <c r="J2382" s="72">
        <v>2068.2660000000001</v>
      </c>
      <c r="K2382" s="72">
        <v>1950.01</v>
      </c>
      <c r="L2382" s="72">
        <v>1740.867</v>
      </c>
      <c r="M2382" s="72">
        <v>1547.2909999999999</v>
      </c>
      <c r="N2382" s="72">
        <v>1411.366</v>
      </c>
      <c r="O2382" s="72">
        <v>1346.855</v>
      </c>
      <c r="P2382" s="72">
        <v>1106.8320000000001</v>
      </c>
      <c r="Q2382" s="72">
        <v>844.76300000000003</v>
      </c>
      <c r="R2382" s="72">
        <v>627.78800000000001</v>
      </c>
      <c r="S2382" s="72">
        <v>401.30500000000001</v>
      </c>
      <c r="T2382" s="72">
        <v>264.46100000000001</v>
      </c>
      <c r="U2382" s="72">
        <v>180.8</v>
      </c>
      <c r="V2382" s="72">
        <v>111.435</v>
      </c>
      <c r="W2382" s="72">
        <v>52.723999999999997</v>
      </c>
      <c r="X2382" s="72">
        <v>18.277999999999999</v>
      </c>
      <c r="Y2382" s="72">
        <v>3.492</v>
      </c>
      <c r="Z2382" s="72">
        <v>0.40400000000000003</v>
      </c>
      <c r="AA2382" s="72">
        <v>3.2000000000000001E-2</v>
      </c>
      <c r="AB2382" s="4" t="s">
        <v>291</v>
      </c>
      <c r="AD2382" s="1">
        <f t="shared" si="37"/>
        <v>74.929999999999993</v>
      </c>
    </row>
    <row r="2383" spans="1:30" x14ac:dyDescent="0.3">
      <c r="A2383" s="65">
        <v>2382</v>
      </c>
      <c r="B2383" s="66" t="s">
        <v>323</v>
      </c>
      <c r="C2383" s="69" t="s">
        <v>177</v>
      </c>
      <c r="D2383" s="71"/>
      <c r="E2383" s="71">
        <v>887</v>
      </c>
      <c r="F2383" s="71">
        <v>2040</v>
      </c>
      <c r="G2383" s="72">
        <v>2158.703</v>
      </c>
      <c r="H2383" s="72">
        <v>2155.3470000000002</v>
      </c>
      <c r="I2383" s="72">
        <v>2139.7730000000001</v>
      </c>
      <c r="J2383" s="72">
        <v>2106.1129999999998</v>
      </c>
      <c r="K2383" s="72">
        <v>2038.9580000000001</v>
      </c>
      <c r="L2383" s="72">
        <v>1919.693</v>
      </c>
      <c r="M2383" s="72">
        <v>1713.3009999999999</v>
      </c>
      <c r="N2383" s="72">
        <v>1520.7349999999999</v>
      </c>
      <c r="O2383" s="72">
        <v>1382.558</v>
      </c>
      <c r="P2383" s="72">
        <v>1309.8109999999999</v>
      </c>
      <c r="Q2383" s="72">
        <v>1061.82</v>
      </c>
      <c r="R2383" s="72">
        <v>792.27700000000004</v>
      </c>
      <c r="S2383" s="72">
        <v>568.11900000000003</v>
      </c>
      <c r="T2383" s="72">
        <v>343.68900000000002</v>
      </c>
      <c r="U2383" s="72">
        <v>207.81100000000001</v>
      </c>
      <c r="V2383" s="72">
        <v>123.79900000000001</v>
      </c>
      <c r="W2383" s="72">
        <v>61.511000000000003</v>
      </c>
      <c r="X2383" s="72">
        <v>20.984999999999999</v>
      </c>
      <c r="Y2383" s="72">
        <v>4.59</v>
      </c>
      <c r="Z2383" s="72">
        <v>0.51200000000000001</v>
      </c>
      <c r="AA2383" s="72">
        <v>3.9E-2</v>
      </c>
      <c r="AB2383" s="4" t="s">
        <v>291</v>
      </c>
      <c r="AD2383" s="1">
        <f t="shared" si="37"/>
        <v>87.637000000000015</v>
      </c>
    </row>
    <row r="2384" spans="1:30" x14ac:dyDescent="0.3">
      <c r="A2384" s="65">
        <v>2383</v>
      </c>
      <c r="B2384" s="66" t="s">
        <v>323</v>
      </c>
      <c r="C2384" s="69" t="s">
        <v>177</v>
      </c>
      <c r="D2384" s="71"/>
      <c r="E2384" s="71">
        <v>887</v>
      </c>
      <c r="F2384" s="71">
        <v>2045</v>
      </c>
      <c r="G2384" s="72">
        <v>2126.0230000000001</v>
      </c>
      <c r="H2384" s="72">
        <v>2142.703</v>
      </c>
      <c r="I2384" s="72">
        <v>2143.5590000000002</v>
      </c>
      <c r="J2384" s="72">
        <v>2120.3510000000001</v>
      </c>
      <c r="K2384" s="72">
        <v>2077.5169999999998</v>
      </c>
      <c r="L2384" s="72">
        <v>2008.9269999999999</v>
      </c>
      <c r="M2384" s="72">
        <v>1891.338</v>
      </c>
      <c r="N2384" s="72">
        <v>1685.702</v>
      </c>
      <c r="O2384" s="72">
        <v>1491.2170000000001</v>
      </c>
      <c r="P2384" s="72">
        <v>1345.9280000000001</v>
      </c>
      <c r="Q2384" s="72">
        <v>1258.3399999999999</v>
      </c>
      <c r="R2384" s="72">
        <v>997.61500000000001</v>
      </c>
      <c r="S2384" s="72">
        <v>718.52099999999996</v>
      </c>
      <c r="T2384" s="72">
        <v>487.93400000000003</v>
      </c>
      <c r="U2384" s="72">
        <v>271.04000000000002</v>
      </c>
      <c r="V2384" s="72">
        <v>143.00700000000001</v>
      </c>
      <c r="W2384" s="72">
        <v>68.834999999999994</v>
      </c>
      <c r="X2384" s="72">
        <v>24.736999999999998</v>
      </c>
      <c r="Y2384" s="72">
        <v>5.3449999999999998</v>
      </c>
      <c r="Z2384" s="72">
        <v>0.68500000000000005</v>
      </c>
      <c r="AA2384" s="72">
        <v>0.05</v>
      </c>
      <c r="AB2384" s="4" t="s">
        <v>291</v>
      </c>
      <c r="AD2384" s="1">
        <f t="shared" si="37"/>
        <v>99.651999999999987</v>
      </c>
    </row>
    <row r="2385" spans="1:30" x14ac:dyDescent="0.3">
      <c r="A2385" s="65">
        <v>2384</v>
      </c>
      <c r="B2385" s="66" t="s">
        <v>323</v>
      </c>
      <c r="C2385" s="69" t="s">
        <v>177</v>
      </c>
      <c r="D2385" s="71"/>
      <c r="E2385" s="71">
        <v>887</v>
      </c>
      <c r="F2385" s="71">
        <v>2050</v>
      </c>
      <c r="G2385" s="72">
        <v>2072.89</v>
      </c>
      <c r="H2385" s="72">
        <v>2111.8249999999998</v>
      </c>
      <c r="I2385" s="72">
        <v>2131.67</v>
      </c>
      <c r="J2385" s="72">
        <v>2124.8049999999998</v>
      </c>
      <c r="K2385" s="72">
        <v>2092.623</v>
      </c>
      <c r="L2385" s="72">
        <v>2048.2910000000002</v>
      </c>
      <c r="M2385" s="72">
        <v>1980.905</v>
      </c>
      <c r="N2385" s="72">
        <v>1862.79</v>
      </c>
      <c r="O2385" s="72">
        <v>1654.748</v>
      </c>
      <c r="P2385" s="72">
        <v>1453.356</v>
      </c>
      <c r="Q2385" s="72">
        <v>1294.704</v>
      </c>
      <c r="R2385" s="72">
        <v>1184.278</v>
      </c>
      <c r="S2385" s="72">
        <v>906.70799999999997</v>
      </c>
      <c r="T2385" s="72">
        <v>618.80499999999995</v>
      </c>
      <c r="U2385" s="72">
        <v>386.221</v>
      </c>
      <c r="V2385" s="72">
        <v>187.482</v>
      </c>
      <c r="W2385" s="72">
        <v>80.096000000000004</v>
      </c>
      <c r="X2385" s="72">
        <v>27.966000000000001</v>
      </c>
      <c r="Y2385" s="72">
        <v>6.3869999999999996</v>
      </c>
      <c r="Z2385" s="72">
        <v>0.81</v>
      </c>
      <c r="AA2385" s="72">
        <v>6.7000000000000004E-2</v>
      </c>
      <c r="AB2385" s="4" t="s">
        <v>291</v>
      </c>
      <c r="AD2385" s="1">
        <f t="shared" si="37"/>
        <v>115.32600000000001</v>
      </c>
    </row>
    <row r="2386" spans="1:30" x14ac:dyDescent="0.3">
      <c r="A2386" s="65">
        <v>2385</v>
      </c>
      <c r="B2386" s="66" t="s">
        <v>323</v>
      </c>
      <c r="C2386" s="69" t="s">
        <v>177</v>
      </c>
      <c r="D2386" s="71"/>
      <c r="E2386" s="71">
        <v>887</v>
      </c>
      <c r="F2386" s="71">
        <v>2055</v>
      </c>
      <c r="G2386" s="72">
        <v>1992.136</v>
      </c>
      <c r="H2386" s="72">
        <v>2060.3960000000002</v>
      </c>
      <c r="I2386" s="72">
        <v>2101.6950000000002</v>
      </c>
      <c r="J2386" s="72">
        <v>2114.0610000000001</v>
      </c>
      <c r="K2386" s="72">
        <v>2098.5970000000002</v>
      </c>
      <c r="L2386" s="72">
        <v>2064.9110000000001</v>
      </c>
      <c r="M2386" s="72">
        <v>2021.4580000000001</v>
      </c>
      <c r="N2386" s="72">
        <v>1952.857</v>
      </c>
      <c r="O2386" s="72">
        <v>1830.5609999999999</v>
      </c>
      <c r="P2386" s="72">
        <v>1614.6220000000001</v>
      </c>
      <c r="Q2386" s="72">
        <v>1399.9090000000001</v>
      </c>
      <c r="R2386" s="72">
        <v>1220.414</v>
      </c>
      <c r="S2386" s="72">
        <v>1078.566</v>
      </c>
      <c r="T2386" s="72">
        <v>782.96600000000001</v>
      </c>
      <c r="U2386" s="72">
        <v>491.51900000000001</v>
      </c>
      <c r="V2386" s="72">
        <v>268.47199999999998</v>
      </c>
      <c r="W2386" s="72">
        <v>105.732</v>
      </c>
      <c r="X2386" s="72">
        <v>32.844999999999999</v>
      </c>
      <c r="Y2386" s="72">
        <v>7.31</v>
      </c>
      <c r="Z2386" s="72">
        <v>0.98</v>
      </c>
      <c r="AA2386" s="72">
        <v>0.08</v>
      </c>
      <c r="AB2386" s="4" t="s">
        <v>291</v>
      </c>
      <c r="AD2386" s="1">
        <f t="shared" si="37"/>
        <v>146.947</v>
      </c>
    </row>
    <row r="2387" spans="1:30" x14ac:dyDescent="0.3">
      <c r="A2387" s="65">
        <v>2386</v>
      </c>
      <c r="B2387" s="66" t="s">
        <v>323</v>
      </c>
      <c r="C2387" s="69" t="s">
        <v>177</v>
      </c>
      <c r="D2387" s="71"/>
      <c r="E2387" s="71">
        <v>887</v>
      </c>
      <c r="F2387" s="71">
        <v>2060</v>
      </c>
      <c r="G2387" s="72">
        <v>1903.499</v>
      </c>
      <c r="H2387" s="72">
        <v>1981.318</v>
      </c>
      <c r="I2387" s="72">
        <v>2051.172</v>
      </c>
      <c r="J2387" s="72">
        <v>2085.2660000000001</v>
      </c>
      <c r="K2387" s="72">
        <v>2089.4450000000002</v>
      </c>
      <c r="L2387" s="72">
        <v>2072.4609999999998</v>
      </c>
      <c r="M2387" s="72">
        <v>2039.5340000000001</v>
      </c>
      <c r="N2387" s="72">
        <v>1994.5909999999999</v>
      </c>
      <c r="O2387" s="72">
        <v>1920.9570000000001</v>
      </c>
      <c r="P2387" s="72">
        <v>1788.259</v>
      </c>
      <c r="Q2387" s="72">
        <v>1557.3920000000001</v>
      </c>
      <c r="R2387" s="72">
        <v>1321.7760000000001</v>
      </c>
      <c r="S2387" s="72">
        <v>1113.771</v>
      </c>
      <c r="T2387" s="72">
        <v>933.91300000000001</v>
      </c>
      <c r="U2387" s="72">
        <v>624.15499999999997</v>
      </c>
      <c r="V2387" s="72">
        <v>343.4</v>
      </c>
      <c r="W2387" s="72">
        <v>152.483</v>
      </c>
      <c r="X2387" s="72">
        <v>43.768000000000001</v>
      </c>
      <c r="Y2387" s="72">
        <v>8.6910000000000007</v>
      </c>
      <c r="Z2387" s="72">
        <v>1.135</v>
      </c>
      <c r="AA2387" s="72">
        <v>9.8000000000000004E-2</v>
      </c>
      <c r="AB2387" s="4" t="s">
        <v>291</v>
      </c>
      <c r="AD2387" s="1">
        <f t="shared" si="37"/>
        <v>206.17500000000001</v>
      </c>
    </row>
    <row r="2388" spans="1:30" x14ac:dyDescent="0.3">
      <c r="A2388" s="65">
        <v>2387</v>
      </c>
      <c r="B2388" s="66" t="s">
        <v>323</v>
      </c>
      <c r="C2388" s="69" t="s">
        <v>177</v>
      </c>
      <c r="D2388" s="71"/>
      <c r="E2388" s="71">
        <v>887</v>
      </c>
      <c r="F2388" s="71">
        <v>2065</v>
      </c>
      <c r="G2388" s="72">
        <v>1820.498</v>
      </c>
      <c r="H2388" s="72">
        <v>1894.2370000000001</v>
      </c>
      <c r="I2388" s="72">
        <v>1973.0409999999999</v>
      </c>
      <c r="J2388" s="72">
        <v>2035.9929999999999</v>
      </c>
      <c r="K2388" s="72">
        <v>2062.3359999999998</v>
      </c>
      <c r="L2388" s="72">
        <v>2065.0030000000002</v>
      </c>
      <c r="M2388" s="72">
        <v>2048.6390000000001</v>
      </c>
      <c r="N2388" s="72">
        <v>2014.1559999999999</v>
      </c>
      <c r="O2388" s="72">
        <v>1963.8989999999999</v>
      </c>
      <c r="P2388" s="72">
        <v>1878.713</v>
      </c>
      <c r="Q2388" s="72">
        <v>1727.328</v>
      </c>
      <c r="R2388" s="72">
        <v>1473.0609999999999</v>
      </c>
      <c r="S2388" s="72">
        <v>1208.941</v>
      </c>
      <c r="T2388" s="72">
        <v>967.16399999999999</v>
      </c>
      <c r="U2388" s="72">
        <v>747.32799999999997</v>
      </c>
      <c r="V2388" s="72">
        <v>438.39299999999997</v>
      </c>
      <c r="W2388" s="72">
        <v>196.48599999999999</v>
      </c>
      <c r="X2388" s="72">
        <v>63.746000000000002</v>
      </c>
      <c r="Y2388" s="72">
        <v>11.728</v>
      </c>
      <c r="Z2388" s="72">
        <v>1.367</v>
      </c>
      <c r="AA2388" s="72">
        <v>0.114</v>
      </c>
      <c r="AB2388" s="4" t="s">
        <v>291</v>
      </c>
      <c r="AD2388" s="1">
        <f t="shared" si="37"/>
        <v>273.44099999999997</v>
      </c>
    </row>
    <row r="2389" spans="1:30" x14ac:dyDescent="0.3">
      <c r="A2389" s="65">
        <v>2388</v>
      </c>
      <c r="B2389" s="66" t="s">
        <v>323</v>
      </c>
      <c r="C2389" s="69" t="s">
        <v>177</v>
      </c>
      <c r="D2389" s="71"/>
      <c r="E2389" s="71">
        <v>887</v>
      </c>
      <c r="F2389" s="71">
        <v>2070</v>
      </c>
      <c r="G2389" s="72">
        <v>1743.4390000000001</v>
      </c>
      <c r="H2389" s="72">
        <v>1812.325</v>
      </c>
      <c r="I2389" s="72">
        <v>1886.692</v>
      </c>
      <c r="J2389" s="72">
        <v>1958.951</v>
      </c>
      <c r="K2389" s="72">
        <v>2014.53</v>
      </c>
      <c r="L2389" s="72">
        <v>2039.348</v>
      </c>
      <c r="M2389" s="72">
        <v>2042.4649999999999</v>
      </c>
      <c r="N2389" s="72">
        <v>2024.4280000000001</v>
      </c>
      <c r="O2389" s="72">
        <v>1984.6279999999999</v>
      </c>
      <c r="P2389" s="72">
        <v>1922.5889999999999</v>
      </c>
      <c r="Q2389" s="72">
        <v>1817.306</v>
      </c>
      <c r="R2389" s="72">
        <v>1637.3879999999999</v>
      </c>
      <c r="S2389" s="72">
        <v>1351.836</v>
      </c>
      <c r="T2389" s="72">
        <v>1055.087</v>
      </c>
      <c r="U2389" s="72">
        <v>779.53300000000002</v>
      </c>
      <c r="V2389" s="72">
        <v>530.25900000000001</v>
      </c>
      <c r="W2389" s="72">
        <v>254.197</v>
      </c>
      <c r="X2389" s="72">
        <v>83.447000000000003</v>
      </c>
      <c r="Y2389" s="72">
        <v>17.367000000000001</v>
      </c>
      <c r="Z2389" s="72">
        <v>1.865</v>
      </c>
      <c r="AA2389" s="72">
        <v>0.13700000000000001</v>
      </c>
      <c r="AB2389" s="4" t="s">
        <v>291</v>
      </c>
      <c r="AD2389" s="1">
        <f t="shared" si="37"/>
        <v>357.01300000000003</v>
      </c>
    </row>
    <row r="2390" spans="1:30" x14ac:dyDescent="0.3">
      <c r="A2390" s="65">
        <v>2389</v>
      </c>
      <c r="B2390" s="66" t="s">
        <v>323</v>
      </c>
      <c r="C2390" s="69" t="s">
        <v>177</v>
      </c>
      <c r="D2390" s="71"/>
      <c r="E2390" s="71">
        <v>887</v>
      </c>
      <c r="F2390" s="71">
        <v>2075</v>
      </c>
      <c r="G2390" s="72">
        <v>1676.0640000000001</v>
      </c>
      <c r="H2390" s="72">
        <v>1736.2940000000001</v>
      </c>
      <c r="I2390" s="72">
        <v>1805.492</v>
      </c>
      <c r="J2390" s="72">
        <v>1873.7470000000001</v>
      </c>
      <c r="K2390" s="72">
        <v>1939.1469999999999</v>
      </c>
      <c r="L2390" s="72">
        <v>1993.17</v>
      </c>
      <c r="M2390" s="72">
        <v>2018.3030000000001</v>
      </c>
      <c r="N2390" s="72">
        <v>2019.6969999999999</v>
      </c>
      <c r="O2390" s="72">
        <v>1996.37</v>
      </c>
      <c r="P2390" s="72">
        <v>1944.954</v>
      </c>
      <c r="Q2390" s="72">
        <v>1862.6479999999999</v>
      </c>
      <c r="R2390" s="72">
        <v>1726.7850000000001</v>
      </c>
      <c r="S2390" s="72">
        <v>1508.16</v>
      </c>
      <c r="T2390" s="72">
        <v>1186.298</v>
      </c>
      <c r="U2390" s="72">
        <v>857.14200000000005</v>
      </c>
      <c r="V2390" s="72">
        <v>559.29899999999998</v>
      </c>
      <c r="W2390" s="72">
        <v>312.041</v>
      </c>
      <c r="X2390" s="72">
        <v>109.89700000000001</v>
      </c>
      <c r="Y2390" s="72">
        <v>23.178000000000001</v>
      </c>
      <c r="Z2390" s="72">
        <v>2.8039999999999998</v>
      </c>
      <c r="AA2390" s="72">
        <v>0.185</v>
      </c>
      <c r="AB2390" s="4">
        <v>1.448</v>
      </c>
      <c r="AD2390" s="1">
        <f t="shared" si="37"/>
        <v>449.55299999999994</v>
      </c>
    </row>
    <row r="2391" spans="1:30" x14ac:dyDescent="0.3">
      <c r="A2391" s="65">
        <v>2390</v>
      </c>
      <c r="B2391" s="66" t="s">
        <v>323</v>
      </c>
      <c r="C2391" s="69" t="s">
        <v>177</v>
      </c>
      <c r="D2391" s="71"/>
      <c r="E2391" s="71">
        <v>887</v>
      </c>
      <c r="F2391" s="71">
        <v>2080</v>
      </c>
      <c r="G2391" s="72">
        <v>1616.06</v>
      </c>
      <c r="H2391" s="72">
        <v>1669.8679999999999</v>
      </c>
      <c r="I2391" s="72">
        <v>1730.1610000000001</v>
      </c>
      <c r="J2391" s="72">
        <v>1793.6590000000001</v>
      </c>
      <c r="K2391" s="72">
        <v>1855.6320000000001</v>
      </c>
      <c r="L2391" s="72">
        <v>1919.624</v>
      </c>
      <c r="M2391" s="72">
        <v>1973.8409999999999</v>
      </c>
      <c r="N2391" s="72">
        <v>1997.23</v>
      </c>
      <c r="O2391" s="72">
        <v>1993.423</v>
      </c>
      <c r="P2391" s="72">
        <v>1958.7159999999999</v>
      </c>
      <c r="Q2391" s="72">
        <v>1887.47</v>
      </c>
      <c r="R2391" s="72">
        <v>1774.3130000000001</v>
      </c>
      <c r="S2391" s="72">
        <v>1596.5820000000001</v>
      </c>
      <c r="T2391" s="72">
        <v>1331.069</v>
      </c>
      <c r="U2391" s="72">
        <v>971.67600000000004</v>
      </c>
      <c r="V2391" s="72">
        <v>622.16099999999994</v>
      </c>
      <c r="W2391" s="72">
        <v>334.26</v>
      </c>
      <c r="X2391" s="72">
        <v>137.459</v>
      </c>
      <c r="Y2391" s="72">
        <v>31.154</v>
      </c>
      <c r="Z2391" s="72">
        <v>3.8050000000000002</v>
      </c>
      <c r="AA2391" s="72">
        <v>0.27600000000000002</v>
      </c>
      <c r="AB2391" s="4">
        <v>1.631</v>
      </c>
      <c r="AD2391" s="1">
        <f t="shared" si="37"/>
        <v>508.58499999999998</v>
      </c>
    </row>
    <row r="2392" spans="1:30" x14ac:dyDescent="0.3">
      <c r="A2392" s="65">
        <v>2391</v>
      </c>
      <c r="B2392" s="66" t="s">
        <v>323</v>
      </c>
      <c r="C2392" s="69" t="s">
        <v>177</v>
      </c>
      <c r="D2392" s="71"/>
      <c r="E2392" s="71">
        <v>887</v>
      </c>
      <c r="F2392" s="71">
        <v>2085</v>
      </c>
      <c r="G2392" s="72">
        <v>1559.606</v>
      </c>
      <c r="H2392" s="72">
        <v>1610.692</v>
      </c>
      <c r="I2392" s="72">
        <v>1664.3589999999999</v>
      </c>
      <c r="J2392" s="72">
        <v>1719.375</v>
      </c>
      <c r="K2392" s="72">
        <v>1777.155</v>
      </c>
      <c r="L2392" s="72">
        <v>1837.934</v>
      </c>
      <c r="M2392" s="72">
        <v>1902.1210000000001</v>
      </c>
      <c r="N2392" s="72">
        <v>1954.596</v>
      </c>
      <c r="O2392" s="72">
        <v>1972.9480000000001</v>
      </c>
      <c r="P2392" s="72">
        <v>1958.0440000000001</v>
      </c>
      <c r="Q2392" s="72">
        <v>1903.9359999999999</v>
      </c>
      <c r="R2392" s="72">
        <v>1802.354</v>
      </c>
      <c r="S2392" s="72">
        <v>1646.5830000000001</v>
      </c>
      <c r="T2392" s="72">
        <v>1416.8530000000001</v>
      </c>
      <c r="U2392" s="72">
        <v>1098.854</v>
      </c>
      <c r="V2392" s="72">
        <v>713.18</v>
      </c>
      <c r="W2392" s="72">
        <v>377.38299999999998</v>
      </c>
      <c r="X2392" s="72">
        <v>149.923</v>
      </c>
      <c r="Y2392" s="72">
        <v>39.741</v>
      </c>
      <c r="Z2392" s="72">
        <v>5.1959999999999997</v>
      </c>
      <c r="AA2392" s="72">
        <v>0.377</v>
      </c>
      <c r="AB2392" s="4">
        <v>2.1779999999999999</v>
      </c>
      <c r="AD2392" s="1">
        <f t="shared" si="37"/>
        <v>574.798</v>
      </c>
    </row>
    <row r="2393" spans="1:30" x14ac:dyDescent="0.3">
      <c r="A2393" s="65">
        <v>2392</v>
      </c>
      <c r="B2393" s="66" t="s">
        <v>323</v>
      </c>
      <c r="C2393" s="69" t="s">
        <v>177</v>
      </c>
      <c r="D2393" s="71"/>
      <c r="E2393" s="71">
        <v>887</v>
      </c>
      <c r="F2393" s="71">
        <v>2090</v>
      </c>
      <c r="G2393" s="72">
        <v>1506.252</v>
      </c>
      <c r="H2393" s="72">
        <v>1555.0129999999999</v>
      </c>
      <c r="I2393" s="72">
        <v>1605.7860000000001</v>
      </c>
      <c r="J2393" s="72">
        <v>1654.5840000000001</v>
      </c>
      <c r="K2393" s="72">
        <v>1704.444</v>
      </c>
      <c r="L2393" s="72">
        <v>1761.2370000000001</v>
      </c>
      <c r="M2393" s="72">
        <v>1822.306</v>
      </c>
      <c r="N2393" s="72">
        <v>1884.9490000000001</v>
      </c>
      <c r="O2393" s="72">
        <v>1932.577</v>
      </c>
      <c r="P2393" s="72">
        <v>1940.316</v>
      </c>
      <c r="Q2393" s="72">
        <v>1906.64</v>
      </c>
      <c r="R2393" s="72">
        <v>1822.8530000000001</v>
      </c>
      <c r="S2393" s="72">
        <v>1679.1849999999999</v>
      </c>
      <c r="T2393" s="72">
        <v>1469.7639999999999</v>
      </c>
      <c r="U2393" s="72">
        <v>1179.4960000000001</v>
      </c>
      <c r="V2393" s="72">
        <v>816.17600000000004</v>
      </c>
      <c r="W2393" s="72">
        <v>439.57900000000001</v>
      </c>
      <c r="X2393" s="72">
        <v>172.62899999999999</v>
      </c>
      <c r="Y2393" s="72">
        <v>44.304000000000002</v>
      </c>
      <c r="Z2393" s="72">
        <v>6.7510000000000003</v>
      </c>
      <c r="AA2393" s="72">
        <v>0.51500000000000001</v>
      </c>
      <c r="AB2393" s="4">
        <v>3.2269999999999999</v>
      </c>
      <c r="AD2393" s="1">
        <f t="shared" si="37"/>
        <v>667.00499999999988</v>
      </c>
    </row>
    <row r="2394" spans="1:30" x14ac:dyDescent="0.3">
      <c r="A2394" s="65">
        <v>2393</v>
      </c>
      <c r="B2394" s="66" t="s">
        <v>323</v>
      </c>
      <c r="C2394" s="69" t="s">
        <v>177</v>
      </c>
      <c r="D2394" s="71"/>
      <c r="E2394" s="71">
        <v>887</v>
      </c>
      <c r="F2394" s="71">
        <v>2095</v>
      </c>
      <c r="G2394" s="72">
        <v>1456.2329999999999</v>
      </c>
      <c r="H2394" s="72">
        <v>1502.3140000000001</v>
      </c>
      <c r="I2394" s="72">
        <v>1550.6479999999999</v>
      </c>
      <c r="J2394" s="72">
        <v>1596.9649999999999</v>
      </c>
      <c r="K2394" s="72">
        <v>1641.123</v>
      </c>
      <c r="L2394" s="72">
        <v>1690.1780000000001</v>
      </c>
      <c r="M2394" s="72">
        <v>1747.34</v>
      </c>
      <c r="N2394" s="72">
        <v>1807.1130000000001</v>
      </c>
      <c r="O2394" s="72">
        <v>1865.356</v>
      </c>
      <c r="P2394" s="72">
        <v>1902.9359999999999</v>
      </c>
      <c r="Q2394" s="72">
        <v>1892.873</v>
      </c>
      <c r="R2394" s="72">
        <v>1830.5619999999999</v>
      </c>
      <c r="S2394" s="72">
        <v>1705.6089999999999</v>
      </c>
      <c r="T2394" s="72">
        <v>1508.61</v>
      </c>
      <c r="U2394" s="72">
        <v>1235.1669999999999</v>
      </c>
      <c r="V2394" s="72">
        <v>888.17200000000003</v>
      </c>
      <c r="W2394" s="72">
        <v>512.74400000000003</v>
      </c>
      <c r="X2394" s="72">
        <v>206.101</v>
      </c>
      <c r="Y2394" s="72">
        <v>52.534999999999997</v>
      </c>
      <c r="Z2394" s="72">
        <v>7.742</v>
      </c>
      <c r="AA2394" s="72">
        <v>0.67900000000000005</v>
      </c>
      <c r="AB2394" s="4">
        <v>4.351</v>
      </c>
      <c r="AD2394" s="1">
        <f t="shared" si="37"/>
        <v>784.15199999999993</v>
      </c>
    </row>
    <row r="2395" spans="1:30" x14ac:dyDescent="0.3">
      <c r="A2395" s="65">
        <v>2394</v>
      </c>
      <c r="B2395" s="66" t="s">
        <v>323</v>
      </c>
      <c r="C2395" s="69" t="s">
        <v>177</v>
      </c>
      <c r="D2395" s="71"/>
      <c r="E2395" s="71">
        <v>887</v>
      </c>
      <c r="F2395" s="71">
        <v>2100</v>
      </c>
      <c r="G2395" s="72">
        <v>1410.1669999999999</v>
      </c>
      <c r="H2395" s="72">
        <v>1452.894</v>
      </c>
      <c r="I2395" s="72">
        <v>1498.4559999999999</v>
      </c>
      <c r="J2395" s="72">
        <v>1542.7529999999999</v>
      </c>
      <c r="K2395" s="72">
        <v>1584.9069999999999</v>
      </c>
      <c r="L2395" s="72">
        <v>1628.421</v>
      </c>
      <c r="M2395" s="72">
        <v>1677.924</v>
      </c>
      <c r="N2395" s="72">
        <v>1733.9949999999999</v>
      </c>
      <c r="O2395" s="72">
        <v>1789.922</v>
      </c>
      <c r="P2395" s="72">
        <v>1839.0340000000001</v>
      </c>
      <c r="Q2395" s="72">
        <v>1859.847</v>
      </c>
      <c r="R2395" s="72">
        <v>1822.479</v>
      </c>
      <c r="S2395" s="72">
        <v>1720.25</v>
      </c>
      <c r="T2395" s="72">
        <v>1542.35</v>
      </c>
      <c r="U2395" s="72">
        <v>1279.9090000000001</v>
      </c>
      <c r="V2395" s="72">
        <v>943.08399999999995</v>
      </c>
      <c r="W2395" s="72">
        <v>568.947</v>
      </c>
      <c r="X2395" s="72">
        <v>246.61</v>
      </c>
      <c r="Y2395" s="72">
        <v>64.683000000000007</v>
      </c>
      <c r="Z2395" s="72">
        <v>9.4670000000000005</v>
      </c>
      <c r="AA2395" s="72">
        <v>0.79800000000000004</v>
      </c>
      <c r="AB2395" s="4">
        <v>5.9530000000000003</v>
      </c>
      <c r="AD2395" s="1">
        <f t="shared" si="37"/>
        <v>896.45799999999997</v>
      </c>
    </row>
    <row r="2396" spans="1:30" x14ac:dyDescent="0.3">
      <c r="A2396" s="65">
        <v>2395</v>
      </c>
      <c r="B2396" s="66" t="s">
        <v>323</v>
      </c>
      <c r="C2396" s="67" t="s">
        <v>178</v>
      </c>
      <c r="D2396" s="71"/>
      <c r="E2396" s="71">
        <v>908</v>
      </c>
      <c r="F2396" s="71">
        <v>2015</v>
      </c>
      <c r="G2396" s="72">
        <v>20581.04</v>
      </c>
      <c r="H2396" s="72">
        <v>20279.429</v>
      </c>
      <c r="I2396" s="72">
        <v>19065.651999999998</v>
      </c>
      <c r="J2396" s="72">
        <v>19368.522000000001</v>
      </c>
      <c r="K2396" s="72">
        <v>22494.57</v>
      </c>
      <c r="L2396" s="72">
        <v>26072.838</v>
      </c>
      <c r="M2396" s="72">
        <v>26287.098000000002</v>
      </c>
      <c r="N2396" s="72">
        <v>25976.738000000001</v>
      </c>
      <c r="O2396" s="72">
        <v>26110.999</v>
      </c>
      <c r="P2396" s="72">
        <v>25832.829000000002</v>
      </c>
      <c r="Q2396" s="72">
        <v>26510.491999999998</v>
      </c>
      <c r="R2396" s="72">
        <v>24493.991999999998</v>
      </c>
      <c r="S2396" s="72">
        <v>21424.845000000001</v>
      </c>
      <c r="T2396" s="72">
        <v>17593.953000000001</v>
      </c>
      <c r="U2396" s="72">
        <v>12741.529</v>
      </c>
      <c r="V2396" s="72">
        <v>11066.2</v>
      </c>
      <c r="W2396" s="72">
        <v>6885.4769999999999</v>
      </c>
      <c r="X2396" s="72">
        <v>3610.364</v>
      </c>
      <c r="Y2396" s="72">
        <v>1119.7460000000001</v>
      </c>
      <c r="Z2396" s="72">
        <v>158.084</v>
      </c>
      <c r="AA2396" s="72">
        <v>18.565000000000001</v>
      </c>
      <c r="AB2396" s="4" t="s">
        <v>291</v>
      </c>
      <c r="AD2396" s="1">
        <f t="shared" si="37"/>
        <v>11792.236000000001</v>
      </c>
    </row>
    <row r="2397" spans="1:30" x14ac:dyDescent="0.3">
      <c r="A2397" s="65">
        <v>2396</v>
      </c>
      <c r="B2397" s="66" t="s">
        <v>323</v>
      </c>
      <c r="C2397" s="67" t="s">
        <v>178</v>
      </c>
      <c r="D2397" s="71"/>
      <c r="E2397" s="71">
        <v>908</v>
      </c>
      <c r="F2397" s="71">
        <v>2020</v>
      </c>
      <c r="G2397" s="72">
        <v>19976.8</v>
      </c>
      <c r="H2397" s="72">
        <v>20667.37</v>
      </c>
      <c r="I2397" s="72">
        <v>20332.781999999999</v>
      </c>
      <c r="J2397" s="72">
        <v>19264.076000000001</v>
      </c>
      <c r="K2397" s="72">
        <v>19729.508999999998</v>
      </c>
      <c r="L2397" s="72">
        <v>22848.088</v>
      </c>
      <c r="M2397" s="72">
        <v>26234.101999999999</v>
      </c>
      <c r="N2397" s="72">
        <v>26253.277999999998</v>
      </c>
      <c r="O2397" s="72">
        <v>25788.38</v>
      </c>
      <c r="P2397" s="72">
        <v>25719.201000000001</v>
      </c>
      <c r="Q2397" s="72">
        <v>25186.337</v>
      </c>
      <c r="R2397" s="72">
        <v>25368.341</v>
      </c>
      <c r="S2397" s="72">
        <v>22856.32</v>
      </c>
      <c r="T2397" s="72">
        <v>19410.504000000001</v>
      </c>
      <c r="U2397" s="72">
        <v>15441.893</v>
      </c>
      <c r="V2397" s="72">
        <v>10506.14</v>
      </c>
      <c r="W2397" s="72">
        <v>8017.4549999999999</v>
      </c>
      <c r="X2397" s="72">
        <v>4102.9880000000003</v>
      </c>
      <c r="Y2397" s="72">
        <v>1522.9110000000001</v>
      </c>
      <c r="Z2397" s="72">
        <v>288.48500000000001</v>
      </c>
      <c r="AA2397" s="72">
        <v>20.96</v>
      </c>
      <c r="AB2397" s="4" t="s">
        <v>291</v>
      </c>
      <c r="AD2397" s="1">
        <f t="shared" si="37"/>
        <v>13952.798999999999</v>
      </c>
    </row>
    <row r="2398" spans="1:30" x14ac:dyDescent="0.3">
      <c r="A2398" s="65">
        <v>2397</v>
      </c>
      <c r="B2398" s="66" t="s">
        <v>323</v>
      </c>
      <c r="C2398" s="67" t="s">
        <v>178</v>
      </c>
      <c r="D2398" s="71"/>
      <c r="E2398" s="71">
        <v>908</v>
      </c>
      <c r="F2398" s="71">
        <v>2025</v>
      </c>
      <c r="G2398" s="72">
        <v>19127.144</v>
      </c>
      <c r="H2398" s="72">
        <v>20040.172999999999</v>
      </c>
      <c r="I2398" s="72">
        <v>20705.564999999999</v>
      </c>
      <c r="J2398" s="72">
        <v>20486.938999999998</v>
      </c>
      <c r="K2398" s="72">
        <v>19549.595000000001</v>
      </c>
      <c r="L2398" s="72">
        <v>20021.877</v>
      </c>
      <c r="M2398" s="72">
        <v>22997.984</v>
      </c>
      <c r="N2398" s="72">
        <v>26167.85</v>
      </c>
      <c r="O2398" s="72">
        <v>26037.142</v>
      </c>
      <c r="P2398" s="72">
        <v>25403.571</v>
      </c>
      <c r="Q2398" s="72">
        <v>25078.337</v>
      </c>
      <c r="R2398" s="72">
        <v>24236.287</v>
      </c>
      <c r="S2398" s="72">
        <v>23834.848999999998</v>
      </c>
      <c r="T2398" s="72">
        <v>20864.679</v>
      </c>
      <c r="U2398" s="72">
        <v>17050.050999999999</v>
      </c>
      <c r="V2398" s="72">
        <v>12874.001</v>
      </c>
      <c r="W2398" s="72">
        <v>7901.4350000000004</v>
      </c>
      <c r="X2398" s="72">
        <v>4895.6459999999997</v>
      </c>
      <c r="Y2398" s="72">
        <v>1814.211</v>
      </c>
      <c r="Z2398" s="72">
        <v>407.22199999999998</v>
      </c>
      <c r="AA2398" s="72">
        <v>38.228000000000002</v>
      </c>
      <c r="AB2398" s="4" t="s">
        <v>291</v>
      </c>
      <c r="AD2398" s="1">
        <f t="shared" si="37"/>
        <v>15056.741999999998</v>
      </c>
    </row>
    <row r="2399" spans="1:30" x14ac:dyDescent="0.3">
      <c r="A2399" s="65">
        <v>2398</v>
      </c>
      <c r="B2399" s="66" t="s">
        <v>323</v>
      </c>
      <c r="C2399" s="67" t="s">
        <v>178</v>
      </c>
      <c r="D2399" s="71"/>
      <c r="E2399" s="71">
        <v>908</v>
      </c>
      <c r="F2399" s="71">
        <v>2030</v>
      </c>
      <c r="G2399" s="72">
        <v>18212.259999999998</v>
      </c>
      <c r="H2399" s="72">
        <v>19198.845000000001</v>
      </c>
      <c r="I2399" s="72">
        <v>20083.448</v>
      </c>
      <c r="J2399" s="72">
        <v>20869.896000000001</v>
      </c>
      <c r="K2399" s="72">
        <v>20793.107</v>
      </c>
      <c r="L2399" s="72">
        <v>19873.223000000002</v>
      </c>
      <c r="M2399" s="72">
        <v>20240.009999999998</v>
      </c>
      <c r="N2399" s="72">
        <v>23034.745999999999</v>
      </c>
      <c r="O2399" s="72">
        <v>25992.205000000002</v>
      </c>
      <c r="P2399" s="72">
        <v>25677.062000000002</v>
      </c>
      <c r="Q2399" s="72">
        <v>24810.085999999999</v>
      </c>
      <c r="R2399" s="72">
        <v>24160.377</v>
      </c>
      <c r="S2399" s="72">
        <v>22956.435000000001</v>
      </c>
      <c r="T2399" s="72">
        <v>21955.316999999999</v>
      </c>
      <c r="U2399" s="72">
        <v>18513.017</v>
      </c>
      <c r="V2399" s="72">
        <v>14246.48</v>
      </c>
      <c r="W2399" s="72">
        <v>9842.634</v>
      </c>
      <c r="X2399" s="72">
        <v>5044.683</v>
      </c>
      <c r="Y2399" s="72">
        <v>2234.2939999999999</v>
      </c>
      <c r="Z2399" s="72">
        <v>508.74799999999999</v>
      </c>
      <c r="AA2399" s="72">
        <v>57.192999999999998</v>
      </c>
      <c r="AB2399" s="4" t="s">
        <v>291</v>
      </c>
      <c r="AD2399" s="1">
        <f t="shared" si="37"/>
        <v>17687.551999999996</v>
      </c>
    </row>
    <row r="2400" spans="1:30" x14ac:dyDescent="0.3">
      <c r="A2400" s="65">
        <v>2399</v>
      </c>
      <c r="B2400" s="66" t="s">
        <v>323</v>
      </c>
      <c r="C2400" s="67" t="s">
        <v>178</v>
      </c>
      <c r="D2400" s="71"/>
      <c r="E2400" s="71">
        <v>908</v>
      </c>
      <c r="F2400" s="71">
        <v>2035</v>
      </c>
      <c r="G2400" s="72">
        <v>17793.379000000001</v>
      </c>
      <c r="H2400" s="72">
        <v>18286.453000000001</v>
      </c>
      <c r="I2400" s="72">
        <v>19244.191999999999</v>
      </c>
      <c r="J2400" s="72">
        <v>20251.594000000001</v>
      </c>
      <c r="K2400" s="72">
        <v>21179.644</v>
      </c>
      <c r="L2400" s="72">
        <v>21119.115000000002</v>
      </c>
      <c r="M2400" s="72">
        <v>20102.222000000002</v>
      </c>
      <c r="N2400" s="72">
        <v>20337.473000000002</v>
      </c>
      <c r="O2400" s="72">
        <v>22956.817999999999</v>
      </c>
      <c r="P2400" s="72">
        <v>25667.165000000001</v>
      </c>
      <c r="Q2400" s="72">
        <v>25106.81</v>
      </c>
      <c r="R2400" s="72">
        <v>23944.637999999999</v>
      </c>
      <c r="S2400" s="72">
        <v>22911.621999999999</v>
      </c>
      <c r="T2400" s="72">
        <v>21361.594000000001</v>
      </c>
      <c r="U2400" s="72">
        <v>19705.905999999999</v>
      </c>
      <c r="V2400" s="72">
        <v>15683.267</v>
      </c>
      <c r="W2400" s="72">
        <v>10950.995000000001</v>
      </c>
      <c r="X2400" s="72">
        <v>6433.2610000000004</v>
      </c>
      <c r="Y2400" s="72">
        <v>2418.9409999999998</v>
      </c>
      <c r="Z2400" s="72">
        <v>648.48800000000006</v>
      </c>
      <c r="AA2400" s="72">
        <v>74.978999999999999</v>
      </c>
      <c r="AB2400" s="4" t="s">
        <v>291</v>
      </c>
      <c r="AD2400" s="1">
        <f t="shared" si="37"/>
        <v>20526.664000000001</v>
      </c>
    </row>
    <row r="2401" spans="1:30" x14ac:dyDescent="0.3">
      <c r="A2401" s="65">
        <v>2400</v>
      </c>
      <c r="B2401" s="66" t="s">
        <v>323</v>
      </c>
      <c r="C2401" s="67" t="s">
        <v>178</v>
      </c>
      <c r="D2401" s="71"/>
      <c r="E2401" s="71">
        <v>908</v>
      </c>
      <c r="F2401" s="71">
        <v>2040</v>
      </c>
      <c r="G2401" s="72">
        <v>18037.778999999999</v>
      </c>
      <c r="H2401" s="72">
        <v>17869.081999999999</v>
      </c>
      <c r="I2401" s="72">
        <v>18333.611000000001</v>
      </c>
      <c r="J2401" s="72">
        <v>19415.744999999999</v>
      </c>
      <c r="K2401" s="72">
        <v>20569.013999999999</v>
      </c>
      <c r="L2401" s="72">
        <v>21509.055</v>
      </c>
      <c r="M2401" s="72">
        <v>21349.813999999998</v>
      </c>
      <c r="N2401" s="72">
        <v>20212.150000000001</v>
      </c>
      <c r="O2401" s="72">
        <v>20326.884999999998</v>
      </c>
      <c r="P2401" s="72">
        <v>22746.866000000002</v>
      </c>
      <c r="Q2401" s="72">
        <v>25139.052</v>
      </c>
      <c r="R2401" s="72">
        <v>24269.02</v>
      </c>
      <c r="S2401" s="72">
        <v>22758.75</v>
      </c>
      <c r="T2401" s="72">
        <v>21351.991000000002</v>
      </c>
      <c r="U2401" s="72">
        <v>19419.207999999999</v>
      </c>
      <c r="V2401" s="72">
        <v>16954.335999999999</v>
      </c>
      <c r="W2401" s="72">
        <v>12280.106</v>
      </c>
      <c r="X2401" s="72">
        <v>7234.2160000000003</v>
      </c>
      <c r="Y2401" s="72">
        <v>3180.78</v>
      </c>
      <c r="Z2401" s="72">
        <v>734.90700000000004</v>
      </c>
      <c r="AA2401" s="72">
        <v>98.554000000000002</v>
      </c>
      <c r="AB2401" s="4" t="s">
        <v>291</v>
      </c>
      <c r="AD2401" s="1">
        <f t="shared" si="37"/>
        <v>23528.562999999998</v>
      </c>
    </row>
    <row r="2402" spans="1:30" x14ac:dyDescent="0.3">
      <c r="A2402" s="65">
        <v>2401</v>
      </c>
      <c r="B2402" s="66" t="s">
        <v>323</v>
      </c>
      <c r="C2402" s="67" t="s">
        <v>178</v>
      </c>
      <c r="D2402" s="71"/>
      <c r="E2402" s="71">
        <v>908</v>
      </c>
      <c r="F2402" s="71">
        <v>2045</v>
      </c>
      <c r="G2402" s="72">
        <v>18408.769</v>
      </c>
      <c r="H2402" s="72">
        <v>18114.052</v>
      </c>
      <c r="I2402" s="72">
        <v>17917.188999999998</v>
      </c>
      <c r="J2402" s="72">
        <v>18507.651999999998</v>
      </c>
      <c r="K2402" s="72">
        <v>19739.100999999999</v>
      </c>
      <c r="L2402" s="72">
        <v>20907.235000000001</v>
      </c>
      <c r="M2402" s="72">
        <v>21739.891</v>
      </c>
      <c r="N2402" s="72">
        <v>21457.506000000001</v>
      </c>
      <c r="O2402" s="72">
        <v>20213.189999999999</v>
      </c>
      <c r="P2402" s="72">
        <v>20197.175999999999</v>
      </c>
      <c r="Q2402" s="72">
        <v>22368.297999999999</v>
      </c>
      <c r="R2402" s="72">
        <v>24356.224999999999</v>
      </c>
      <c r="S2402" s="72">
        <v>23121.328000000001</v>
      </c>
      <c r="T2402" s="72">
        <v>21280.484</v>
      </c>
      <c r="U2402" s="72">
        <v>19460.774000000001</v>
      </c>
      <c r="V2402" s="72">
        <v>16991.906999999999</v>
      </c>
      <c r="W2402" s="72">
        <v>13553.725</v>
      </c>
      <c r="X2402" s="72">
        <v>8311.5550000000003</v>
      </c>
      <c r="Y2402" s="72">
        <v>3638.761</v>
      </c>
      <c r="Z2402" s="72">
        <v>1002.48</v>
      </c>
      <c r="AA2402" s="72">
        <v>116.434</v>
      </c>
      <c r="AB2402" s="4" t="s">
        <v>291</v>
      </c>
      <c r="AD2402" s="1">
        <f t="shared" si="37"/>
        <v>26622.954999999998</v>
      </c>
    </row>
    <row r="2403" spans="1:30" x14ac:dyDescent="0.3">
      <c r="A2403" s="65">
        <v>2402</v>
      </c>
      <c r="B2403" s="66" t="s">
        <v>323</v>
      </c>
      <c r="C2403" s="67" t="s">
        <v>178</v>
      </c>
      <c r="D2403" s="71"/>
      <c r="E2403" s="71">
        <v>908</v>
      </c>
      <c r="F2403" s="71">
        <v>2050</v>
      </c>
      <c r="G2403" s="72">
        <v>18414.262999999999</v>
      </c>
      <c r="H2403" s="72">
        <v>18485.374</v>
      </c>
      <c r="I2403" s="72">
        <v>18162.526000000002</v>
      </c>
      <c r="J2403" s="72">
        <v>18092.919000000002</v>
      </c>
      <c r="K2403" s="72">
        <v>18836.674999999999</v>
      </c>
      <c r="L2403" s="72">
        <v>20086.59</v>
      </c>
      <c r="M2403" s="72">
        <v>21150.784</v>
      </c>
      <c r="N2403" s="72">
        <v>21848.485000000001</v>
      </c>
      <c r="O2403" s="72">
        <v>21456.936000000002</v>
      </c>
      <c r="P2403" s="72">
        <v>20100.237000000001</v>
      </c>
      <c r="Q2403" s="72">
        <v>19928.71</v>
      </c>
      <c r="R2403" s="72">
        <v>21786.992999999999</v>
      </c>
      <c r="S2403" s="72">
        <v>23277.03</v>
      </c>
      <c r="T2403" s="72">
        <v>21682.087</v>
      </c>
      <c r="U2403" s="72">
        <v>19471.600999999999</v>
      </c>
      <c r="V2403" s="72">
        <v>17086.146000000001</v>
      </c>
      <c r="W2403" s="72">
        <v>13859.432000000001</v>
      </c>
      <c r="X2403" s="72">
        <v>9412.7890000000007</v>
      </c>
      <c r="Y2403" s="72">
        <v>4305.2579999999998</v>
      </c>
      <c r="Z2403" s="72">
        <v>1174.17</v>
      </c>
      <c r="AA2403" s="72">
        <v>161.56700000000001</v>
      </c>
      <c r="AB2403" s="4" t="s">
        <v>291</v>
      </c>
      <c r="AD2403" s="1">
        <f t="shared" si="37"/>
        <v>28913.215999999997</v>
      </c>
    </row>
    <row r="2404" spans="1:30" x14ac:dyDescent="0.3">
      <c r="A2404" s="65">
        <v>2403</v>
      </c>
      <c r="B2404" s="66" t="s">
        <v>323</v>
      </c>
      <c r="C2404" s="67" t="s">
        <v>178</v>
      </c>
      <c r="D2404" s="71"/>
      <c r="E2404" s="71">
        <v>908</v>
      </c>
      <c r="F2404" s="71">
        <v>2055</v>
      </c>
      <c r="G2404" s="72">
        <v>18035.183000000001</v>
      </c>
      <c r="H2404" s="72">
        <v>18487.293000000001</v>
      </c>
      <c r="I2404" s="72">
        <v>18531.602999999999</v>
      </c>
      <c r="J2404" s="72">
        <v>18329.983</v>
      </c>
      <c r="K2404" s="72">
        <v>18408.02</v>
      </c>
      <c r="L2404" s="72">
        <v>19173.129000000001</v>
      </c>
      <c r="M2404" s="72">
        <v>20327.165000000001</v>
      </c>
      <c r="N2404" s="72">
        <v>21264.755000000001</v>
      </c>
      <c r="O2404" s="72">
        <v>21842.414000000001</v>
      </c>
      <c r="P2404" s="72">
        <v>21337.42</v>
      </c>
      <c r="Q2404" s="72">
        <v>19852.323</v>
      </c>
      <c r="R2404" s="72">
        <v>19494.006000000001</v>
      </c>
      <c r="S2404" s="72">
        <v>20968.63</v>
      </c>
      <c r="T2404" s="72">
        <v>21910.370999999999</v>
      </c>
      <c r="U2404" s="72">
        <v>19905.983</v>
      </c>
      <c r="V2404" s="72">
        <v>17177.825000000001</v>
      </c>
      <c r="W2404" s="72">
        <v>14011.918</v>
      </c>
      <c r="X2404" s="72">
        <v>9862.1990000000005</v>
      </c>
      <c r="Y2404" s="72">
        <v>5029.625</v>
      </c>
      <c r="Z2404" s="72">
        <v>1434.875</v>
      </c>
      <c r="AA2404" s="72">
        <v>197.86799999999999</v>
      </c>
      <c r="AB2404" s="4">
        <v>3.9E-2</v>
      </c>
      <c r="AD2404" s="1">
        <f t="shared" si="37"/>
        <v>30536.523999999998</v>
      </c>
    </row>
    <row r="2405" spans="1:30" x14ac:dyDescent="0.3">
      <c r="A2405" s="65">
        <v>2404</v>
      </c>
      <c r="B2405" s="66" t="s">
        <v>323</v>
      </c>
      <c r="C2405" s="67" t="s">
        <v>178</v>
      </c>
      <c r="D2405" s="71"/>
      <c r="E2405" s="71">
        <v>908</v>
      </c>
      <c r="F2405" s="71">
        <v>2060</v>
      </c>
      <c r="G2405" s="72">
        <v>17548.471000000001</v>
      </c>
      <c r="H2405" s="72">
        <v>18104.686000000002</v>
      </c>
      <c r="I2405" s="72">
        <v>18531.187000000002</v>
      </c>
      <c r="J2405" s="72">
        <v>18690.246999999999</v>
      </c>
      <c r="K2405" s="72">
        <v>18628.862000000001</v>
      </c>
      <c r="L2405" s="72">
        <v>18729.994999999999</v>
      </c>
      <c r="M2405" s="72">
        <v>19409.577000000001</v>
      </c>
      <c r="N2405" s="72">
        <v>20447.001</v>
      </c>
      <c r="O2405" s="72">
        <v>21271.712</v>
      </c>
      <c r="P2405" s="72">
        <v>21722.749</v>
      </c>
      <c r="Q2405" s="72">
        <v>21085.419000000002</v>
      </c>
      <c r="R2405" s="72">
        <v>19448.785</v>
      </c>
      <c r="S2405" s="72">
        <v>18871.125</v>
      </c>
      <c r="T2405" s="72">
        <v>19913.169999999998</v>
      </c>
      <c r="U2405" s="72">
        <v>20207.071</v>
      </c>
      <c r="V2405" s="72">
        <v>17639.723999999998</v>
      </c>
      <c r="W2405" s="72">
        <v>14182.630999999999</v>
      </c>
      <c r="X2405" s="72">
        <v>10069.048000000001</v>
      </c>
      <c r="Y2405" s="72">
        <v>5429.4740000000002</v>
      </c>
      <c r="Z2405" s="72">
        <v>1734.337</v>
      </c>
      <c r="AA2405" s="72">
        <v>248.28299999999999</v>
      </c>
      <c r="AB2405" s="4">
        <v>4.5999999999999999E-2</v>
      </c>
      <c r="AD2405" s="1">
        <f t="shared" si="37"/>
        <v>31663.818999999996</v>
      </c>
    </row>
    <row r="2406" spans="1:30" x14ac:dyDescent="0.3">
      <c r="A2406" s="65">
        <v>2405</v>
      </c>
      <c r="B2406" s="66" t="s">
        <v>323</v>
      </c>
      <c r="C2406" s="67" t="s">
        <v>178</v>
      </c>
      <c r="D2406" s="71"/>
      <c r="E2406" s="71">
        <v>908</v>
      </c>
      <c r="F2406" s="71">
        <v>2065</v>
      </c>
      <c r="G2406" s="72">
        <v>17223.098999999998</v>
      </c>
      <c r="H2406" s="72">
        <v>17614.486000000001</v>
      </c>
      <c r="I2406" s="72">
        <v>18146.448</v>
      </c>
      <c r="J2406" s="72">
        <v>18681.337</v>
      </c>
      <c r="K2406" s="72">
        <v>18972.498</v>
      </c>
      <c r="L2406" s="72">
        <v>18933.449000000001</v>
      </c>
      <c r="M2406" s="72">
        <v>18958.019</v>
      </c>
      <c r="N2406" s="72">
        <v>19533.983</v>
      </c>
      <c r="O2406" s="72">
        <v>20467.574000000001</v>
      </c>
      <c r="P2406" s="72">
        <v>21174.432000000001</v>
      </c>
      <c r="Q2406" s="72">
        <v>21476.179</v>
      </c>
      <c r="R2406" s="72">
        <v>20679.028999999999</v>
      </c>
      <c r="S2406" s="72">
        <v>18868.491999999998</v>
      </c>
      <c r="T2406" s="72">
        <v>18054.585999999999</v>
      </c>
      <c r="U2406" s="72">
        <v>18570.203000000001</v>
      </c>
      <c r="V2406" s="72">
        <v>18012.026000000002</v>
      </c>
      <c r="W2406" s="72">
        <v>14664.868</v>
      </c>
      <c r="X2406" s="72">
        <v>10302.648999999999</v>
      </c>
      <c r="Y2406" s="72">
        <v>5640.6589999999997</v>
      </c>
      <c r="Z2406" s="72">
        <v>1938.2190000000001</v>
      </c>
      <c r="AA2406" s="72">
        <v>309.94600000000003</v>
      </c>
      <c r="AB2406" s="4">
        <v>6.6000000000000003E-2</v>
      </c>
      <c r="AD2406" s="1">
        <f t="shared" si="37"/>
        <v>32856.406999999999</v>
      </c>
    </row>
    <row r="2407" spans="1:30" x14ac:dyDescent="0.3">
      <c r="A2407" s="65">
        <v>2406</v>
      </c>
      <c r="B2407" s="66" t="s">
        <v>323</v>
      </c>
      <c r="C2407" s="67" t="s">
        <v>178</v>
      </c>
      <c r="D2407" s="71"/>
      <c r="E2407" s="71">
        <v>908</v>
      </c>
      <c r="F2407" s="71">
        <v>2070</v>
      </c>
      <c r="G2407" s="72">
        <v>17162.129000000001</v>
      </c>
      <c r="H2407" s="72">
        <v>17285.427</v>
      </c>
      <c r="I2407" s="72">
        <v>17654.147000000001</v>
      </c>
      <c r="J2407" s="72">
        <v>18288.337</v>
      </c>
      <c r="K2407" s="72">
        <v>18947.755000000001</v>
      </c>
      <c r="L2407" s="72">
        <v>19259.308000000001</v>
      </c>
      <c r="M2407" s="72">
        <v>19149.091</v>
      </c>
      <c r="N2407" s="72">
        <v>19081.485000000001</v>
      </c>
      <c r="O2407" s="72">
        <v>19566.696</v>
      </c>
      <c r="P2407" s="72">
        <v>20393.524000000001</v>
      </c>
      <c r="Q2407" s="72">
        <v>20963.112000000001</v>
      </c>
      <c r="R2407" s="72">
        <v>21081.003000000001</v>
      </c>
      <c r="S2407" s="72">
        <v>20095.087</v>
      </c>
      <c r="T2407" s="72">
        <v>18104.48</v>
      </c>
      <c r="U2407" s="72">
        <v>16996.816999999999</v>
      </c>
      <c r="V2407" s="72">
        <v>16794.992999999999</v>
      </c>
      <c r="W2407" s="72">
        <v>15098.656999999999</v>
      </c>
      <c r="X2407" s="72">
        <v>10774.591</v>
      </c>
      <c r="Y2407" s="72">
        <v>5871.76</v>
      </c>
      <c r="Z2407" s="72">
        <v>2068.5120000000002</v>
      </c>
      <c r="AA2407" s="72">
        <v>362.03199999999998</v>
      </c>
      <c r="AB2407" s="4">
        <v>0.108</v>
      </c>
      <c r="AD2407" s="1">
        <f t="shared" si="37"/>
        <v>34175.660000000003</v>
      </c>
    </row>
    <row r="2408" spans="1:30" x14ac:dyDescent="0.3">
      <c r="A2408" s="65">
        <v>2407</v>
      </c>
      <c r="B2408" s="66" t="s">
        <v>323</v>
      </c>
      <c r="C2408" s="67" t="s">
        <v>178</v>
      </c>
      <c r="D2408" s="71"/>
      <c r="E2408" s="71">
        <v>908</v>
      </c>
      <c r="F2408" s="71">
        <v>2075</v>
      </c>
      <c r="G2408" s="72">
        <v>17239.313999999998</v>
      </c>
      <c r="H2408" s="72">
        <v>17220.566999999999</v>
      </c>
      <c r="I2408" s="72">
        <v>17322.797999999999</v>
      </c>
      <c r="J2408" s="72">
        <v>17787.681</v>
      </c>
      <c r="K2408" s="72">
        <v>18539.401999999998</v>
      </c>
      <c r="L2408" s="72">
        <v>19217.929</v>
      </c>
      <c r="M2408" s="72">
        <v>19462.079000000002</v>
      </c>
      <c r="N2408" s="72">
        <v>19266.580000000002</v>
      </c>
      <c r="O2408" s="72">
        <v>19119.754000000001</v>
      </c>
      <c r="P2408" s="72">
        <v>19513.759999999998</v>
      </c>
      <c r="Q2408" s="72">
        <v>20218.009999999998</v>
      </c>
      <c r="R2408" s="72">
        <v>20618.189999999999</v>
      </c>
      <c r="S2408" s="72">
        <v>20511.463</v>
      </c>
      <c r="T2408" s="72">
        <v>19321.78</v>
      </c>
      <c r="U2408" s="72">
        <v>17106.740000000002</v>
      </c>
      <c r="V2408" s="72">
        <v>15564.611000000001</v>
      </c>
      <c r="W2408" s="72">
        <v>14342.672</v>
      </c>
      <c r="X2408" s="72">
        <v>11232.3</v>
      </c>
      <c r="Y2408" s="72">
        <v>6252.3990000000003</v>
      </c>
      <c r="Z2408" s="72">
        <v>2207.018</v>
      </c>
      <c r="AA2408" s="72">
        <v>403.59199999999998</v>
      </c>
      <c r="AB2408" s="4">
        <v>0.16700000000000001</v>
      </c>
      <c r="AD2408" s="1">
        <f t="shared" si="37"/>
        <v>34438.148000000001</v>
      </c>
    </row>
    <row r="2409" spans="1:30" x14ac:dyDescent="0.3">
      <c r="A2409" s="65">
        <v>2408</v>
      </c>
      <c r="B2409" s="66" t="s">
        <v>323</v>
      </c>
      <c r="C2409" s="67" t="s">
        <v>178</v>
      </c>
      <c r="D2409" s="71"/>
      <c r="E2409" s="71">
        <v>908</v>
      </c>
      <c r="F2409" s="71">
        <v>2080</v>
      </c>
      <c r="G2409" s="72">
        <v>17235.252</v>
      </c>
      <c r="H2409" s="72">
        <v>17293.698</v>
      </c>
      <c r="I2409" s="72">
        <v>17255.425999999999</v>
      </c>
      <c r="J2409" s="72">
        <v>17447.785</v>
      </c>
      <c r="K2409" s="72">
        <v>18023.293000000001</v>
      </c>
      <c r="L2409" s="72">
        <v>18793.661</v>
      </c>
      <c r="M2409" s="72">
        <v>19409.164000000001</v>
      </c>
      <c r="N2409" s="72">
        <v>19572.626</v>
      </c>
      <c r="O2409" s="72">
        <v>19304.008000000002</v>
      </c>
      <c r="P2409" s="72">
        <v>19079.208999999999</v>
      </c>
      <c r="Q2409" s="72">
        <v>19370.898000000001</v>
      </c>
      <c r="R2409" s="72">
        <v>19924.381000000001</v>
      </c>
      <c r="S2409" s="72">
        <v>20116.574000000001</v>
      </c>
      <c r="T2409" s="72">
        <v>19753.626</v>
      </c>
      <c r="U2409" s="72">
        <v>18304.308000000001</v>
      </c>
      <c r="V2409" s="72">
        <v>15745.751</v>
      </c>
      <c r="W2409" s="72">
        <v>13514.499</v>
      </c>
      <c r="X2409" s="72">
        <v>10932.921</v>
      </c>
      <c r="Y2409" s="72">
        <v>6646.4949999999999</v>
      </c>
      <c r="Z2409" s="72">
        <v>2411.5219999999999</v>
      </c>
      <c r="AA2409" s="72">
        <v>445.76799999999997</v>
      </c>
      <c r="AB2409" s="4">
        <v>0.223</v>
      </c>
      <c r="AD2409" s="1">
        <f t="shared" si="37"/>
        <v>33951.427999999993</v>
      </c>
    </row>
    <row r="2410" spans="1:30" x14ac:dyDescent="0.3">
      <c r="A2410" s="65">
        <v>2409</v>
      </c>
      <c r="B2410" s="66" t="s">
        <v>323</v>
      </c>
      <c r="C2410" s="67" t="s">
        <v>178</v>
      </c>
      <c r="D2410" s="71"/>
      <c r="E2410" s="71">
        <v>908</v>
      </c>
      <c r="F2410" s="71">
        <v>2085</v>
      </c>
      <c r="G2410" s="72">
        <v>17043.788</v>
      </c>
      <c r="H2410" s="72">
        <v>17285.636999999999</v>
      </c>
      <c r="I2410" s="72">
        <v>17326.043000000001</v>
      </c>
      <c r="J2410" s="72">
        <v>17371.599999999999</v>
      </c>
      <c r="K2410" s="72">
        <v>17667.331999999999</v>
      </c>
      <c r="L2410" s="72">
        <v>18261.387999999999</v>
      </c>
      <c r="M2410" s="72">
        <v>18974.147000000001</v>
      </c>
      <c r="N2410" s="72">
        <v>19514.032999999999</v>
      </c>
      <c r="O2410" s="72">
        <v>19607.852999999999</v>
      </c>
      <c r="P2410" s="72">
        <v>19267.600999999999</v>
      </c>
      <c r="Q2410" s="72">
        <v>18957.108</v>
      </c>
      <c r="R2410" s="72">
        <v>19124.36</v>
      </c>
      <c r="S2410" s="72">
        <v>19492.348999999998</v>
      </c>
      <c r="T2410" s="72">
        <v>19441.78</v>
      </c>
      <c r="U2410" s="72">
        <v>18748.528999999999</v>
      </c>
      <c r="V2410" s="72">
        <v>16905.28</v>
      </c>
      <c r="W2410" s="72">
        <v>13776.805</v>
      </c>
      <c r="X2410" s="72">
        <v>10535.072</v>
      </c>
      <c r="Y2410" s="72">
        <v>6674.598</v>
      </c>
      <c r="Z2410" s="72">
        <v>2632.8539999999998</v>
      </c>
      <c r="AA2410" s="72">
        <v>501.44499999999999</v>
      </c>
      <c r="AB2410" s="4" t="s">
        <v>291</v>
      </c>
      <c r="AD2410" s="1">
        <f t="shared" si="37"/>
        <v>34120.773999999998</v>
      </c>
    </row>
    <row r="2411" spans="1:30" x14ac:dyDescent="0.3">
      <c r="A2411" s="65">
        <v>2410</v>
      </c>
      <c r="B2411" s="66" t="s">
        <v>323</v>
      </c>
      <c r="C2411" s="67" t="s">
        <v>178</v>
      </c>
      <c r="D2411" s="71"/>
      <c r="E2411" s="71">
        <v>908</v>
      </c>
      <c r="F2411" s="71">
        <v>2090</v>
      </c>
      <c r="G2411" s="72">
        <v>16728.528999999999</v>
      </c>
      <c r="H2411" s="72">
        <v>17090.236000000001</v>
      </c>
      <c r="I2411" s="72">
        <v>17315.432000000001</v>
      </c>
      <c r="J2411" s="72">
        <v>17433.221000000001</v>
      </c>
      <c r="K2411" s="72">
        <v>17574.506000000001</v>
      </c>
      <c r="L2411" s="72">
        <v>17888.258999999998</v>
      </c>
      <c r="M2411" s="72">
        <v>18430.371999999999</v>
      </c>
      <c r="N2411" s="72">
        <v>19074.09</v>
      </c>
      <c r="O2411" s="72">
        <v>19548.303</v>
      </c>
      <c r="P2411" s="72">
        <v>19573.310000000001</v>
      </c>
      <c r="Q2411" s="72">
        <v>19154.472000000002</v>
      </c>
      <c r="R2411" s="72">
        <v>18740.922999999999</v>
      </c>
      <c r="S2411" s="72">
        <v>18756.235000000001</v>
      </c>
      <c r="T2411" s="72">
        <v>18903.326000000001</v>
      </c>
      <c r="U2411" s="72">
        <v>18534.091</v>
      </c>
      <c r="V2411" s="72">
        <v>17355.929</v>
      </c>
      <c r="W2411" s="72">
        <v>14866.967000000001</v>
      </c>
      <c r="X2411" s="72">
        <v>10872.544</v>
      </c>
      <c r="Y2411" s="72">
        <v>6627.5339999999997</v>
      </c>
      <c r="Z2411" s="72">
        <v>2743.3670000000002</v>
      </c>
      <c r="AA2411" s="72">
        <v>565.55499999999995</v>
      </c>
      <c r="AB2411" s="4" t="s">
        <v>291</v>
      </c>
      <c r="AD2411" s="1">
        <f t="shared" si="37"/>
        <v>35675.966999999997</v>
      </c>
    </row>
    <row r="2412" spans="1:30" x14ac:dyDescent="0.3">
      <c r="A2412" s="65">
        <v>2411</v>
      </c>
      <c r="B2412" s="66" t="s">
        <v>323</v>
      </c>
      <c r="C2412" s="67" t="s">
        <v>178</v>
      </c>
      <c r="D2412" s="71"/>
      <c r="E2412" s="71">
        <v>908</v>
      </c>
      <c r="F2412" s="71">
        <v>2095</v>
      </c>
      <c r="G2412" s="72">
        <v>16431.892</v>
      </c>
      <c r="H2412" s="72">
        <v>16771.048999999999</v>
      </c>
      <c r="I2412" s="72">
        <v>17117.466</v>
      </c>
      <c r="J2412" s="72">
        <v>17413.601999999999</v>
      </c>
      <c r="K2412" s="72">
        <v>17619.083999999999</v>
      </c>
      <c r="L2412" s="72">
        <v>17777.266</v>
      </c>
      <c r="M2412" s="72">
        <v>18044.626</v>
      </c>
      <c r="N2412" s="72">
        <v>18524.846000000001</v>
      </c>
      <c r="O2412" s="72">
        <v>19108.79</v>
      </c>
      <c r="P2412" s="72">
        <v>19518.055</v>
      </c>
      <c r="Q2412" s="72">
        <v>19466.881000000001</v>
      </c>
      <c r="R2412" s="72">
        <v>18953.280999999999</v>
      </c>
      <c r="S2412" s="72">
        <v>18415.545999999998</v>
      </c>
      <c r="T2412" s="72">
        <v>18249.105</v>
      </c>
      <c r="U2412" s="72">
        <v>18101.789000000001</v>
      </c>
      <c r="V2412" s="72">
        <v>17260.876</v>
      </c>
      <c r="W2412" s="72">
        <v>15322.299000000001</v>
      </c>
      <c r="X2412" s="72">
        <v>11840.459000000001</v>
      </c>
      <c r="Y2412" s="72">
        <v>6976.7879999999996</v>
      </c>
      <c r="Z2412" s="72">
        <v>2827.6190000000001</v>
      </c>
      <c r="AA2412" s="72">
        <v>616.90099999999995</v>
      </c>
      <c r="AB2412" s="4" t="s">
        <v>291</v>
      </c>
      <c r="AD2412" s="1">
        <f t="shared" si="37"/>
        <v>37584.065999999999</v>
      </c>
    </row>
    <row r="2413" spans="1:30" x14ac:dyDescent="0.3">
      <c r="A2413" s="65">
        <v>2412</v>
      </c>
      <c r="B2413" s="66" t="s">
        <v>323</v>
      </c>
      <c r="C2413" s="67" t="s">
        <v>178</v>
      </c>
      <c r="D2413" s="71"/>
      <c r="E2413" s="71">
        <v>908</v>
      </c>
      <c r="F2413" s="71">
        <v>2100</v>
      </c>
      <c r="G2413" s="72">
        <v>16252.508</v>
      </c>
      <c r="H2413" s="72">
        <v>16470.465</v>
      </c>
      <c r="I2413" s="72">
        <v>16795.776999999998</v>
      </c>
      <c r="J2413" s="72">
        <v>17206.679</v>
      </c>
      <c r="K2413" s="72">
        <v>17582.43</v>
      </c>
      <c r="L2413" s="72">
        <v>17803.224999999999</v>
      </c>
      <c r="M2413" s="72">
        <v>17919.704000000002</v>
      </c>
      <c r="N2413" s="72">
        <v>18132.008000000002</v>
      </c>
      <c r="O2413" s="72">
        <v>18559.177</v>
      </c>
      <c r="P2413" s="72">
        <v>19084.456999999999</v>
      </c>
      <c r="Q2413" s="72">
        <v>19421.366999999998</v>
      </c>
      <c r="R2413" s="72">
        <v>19276.776000000002</v>
      </c>
      <c r="S2413" s="72">
        <v>18648.21</v>
      </c>
      <c r="T2413" s="72">
        <v>17962.023000000001</v>
      </c>
      <c r="U2413" s="72">
        <v>17549.099999999999</v>
      </c>
      <c r="V2413" s="72">
        <v>16959.719000000001</v>
      </c>
      <c r="W2413" s="72">
        <v>15366.822</v>
      </c>
      <c r="X2413" s="72">
        <v>12290.635</v>
      </c>
      <c r="Y2413" s="72">
        <v>7722.59</v>
      </c>
      <c r="Z2413" s="72">
        <v>3063.4960000000001</v>
      </c>
      <c r="AA2413" s="72">
        <v>665.08600000000001</v>
      </c>
      <c r="AB2413" s="4" t="s">
        <v>291</v>
      </c>
      <c r="AD2413" s="1">
        <f t="shared" si="37"/>
        <v>39108.629000000008</v>
      </c>
    </row>
    <row r="2414" spans="1:30" x14ac:dyDescent="0.3">
      <c r="A2414" s="65">
        <v>2413</v>
      </c>
      <c r="B2414" s="66" t="s">
        <v>323</v>
      </c>
      <c r="C2414" s="70" t="s">
        <v>179</v>
      </c>
      <c r="D2414" s="71"/>
      <c r="E2414" s="71">
        <v>923</v>
      </c>
      <c r="F2414" s="71">
        <v>2015</v>
      </c>
      <c r="G2414" s="72">
        <v>8766.5229999999992</v>
      </c>
      <c r="H2414" s="72">
        <v>8089.9390000000003</v>
      </c>
      <c r="I2414" s="72">
        <v>7127.777</v>
      </c>
      <c r="J2414" s="72">
        <v>7088.2150000000001</v>
      </c>
      <c r="K2414" s="72">
        <v>9349.4349999999995</v>
      </c>
      <c r="L2414" s="72">
        <v>12126.056</v>
      </c>
      <c r="M2414" s="72">
        <v>11878.013000000001</v>
      </c>
      <c r="N2414" s="72">
        <v>11088.164000000001</v>
      </c>
      <c r="O2414" s="72">
        <v>10243.105</v>
      </c>
      <c r="P2414" s="72">
        <v>8888.0290000000005</v>
      </c>
      <c r="Q2414" s="72">
        <v>9855.5190000000002</v>
      </c>
      <c r="R2414" s="72">
        <v>9732.8790000000008</v>
      </c>
      <c r="S2414" s="72">
        <v>8470.8089999999993</v>
      </c>
      <c r="T2414" s="72">
        <v>5634.5110000000004</v>
      </c>
      <c r="U2414" s="72">
        <v>3468.5770000000002</v>
      </c>
      <c r="V2414" s="72">
        <v>3344.5569999999998</v>
      </c>
      <c r="W2414" s="72">
        <v>1718.65</v>
      </c>
      <c r="X2414" s="72">
        <v>879.01599999999996</v>
      </c>
      <c r="Y2414" s="72">
        <v>188.42</v>
      </c>
      <c r="Z2414" s="72">
        <v>21.503</v>
      </c>
      <c r="AA2414" s="72">
        <v>2.8809999999999998</v>
      </c>
      <c r="AB2414" s="4" t="s">
        <v>291</v>
      </c>
      <c r="AD2414" s="1">
        <f t="shared" si="37"/>
        <v>2810.4700000000003</v>
      </c>
    </row>
    <row r="2415" spans="1:30" x14ac:dyDescent="0.3">
      <c r="A2415" s="65">
        <v>2414</v>
      </c>
      <c r="B2415" s="66" t="s">
        <v>323</v>
      </c>
      <c r="C2415" s="70" t="s">
        <v>179</v>
      </c>
      <c r="D2415" s="71"/>
      <c r="E2415" s="71">
        <v>923</v>
      </c>
      <c r="F2415" s="71">
        <v>2020</v>
      </c>
      <c r="G2415" s="72">
        <v>8281.5750000000007</v>
      </c>
      <c r="H2415" s="72">
        <v>8756.8700000000008</v>
      </c>
      <c r="I2415" s="72">
        <v>8082.4489999999996</v>
      </c>
      <c r="J2415" s="72">
        <v>7154.4120000000003</v>
      </c>
      <c r="K2415" s="72">
        <v>7103.2160000000003</v>
      </c>
      <c r="L2415" s="72">
        <v>9310.6740000000009</v>
      </c>
      <c r="M2415" s="72">
        <v>11976.455</v>
      </c>
      <c r="N2415" s="72">
        <v>11649.208000000001</v>
      </c>
      <c r="O2415" s="72">
        <v>10817.555</v>
      </c>
      <c r="P2415" s="72">
        <v>9893.6299999999992</v>
      </c>
      <c r="Q2415" s="72">
        <v>8443.3349999999991</v>
      </c>
      <c r="R2415" s="72">
        <v>9101.607</v>
      </c>
      <c r="S2415" s="72">
        <v>8657.3490000000002</v>
      </c>
      <c r="T2415" s="72">
        <v>7213.8059999999996</v>
      </c>
      <c r="U2415" s="72">
        <v>4534.5010000000002</v>
      </c>
      <c r="V2415" s="72">
        <v>2531.0149999999999</v>
      </c>
      <c r="W2415" s="72">
        <v>2089.0149999999999</v>
      </c>
      <c r="X2415" s="72">
        <v>865.37699999999995</v>
      </c>
      <c r="Y2415" s="72">
        <v>311.10500000000002</v>
      </c>
      <c r="Z2415" s="72">
        <v>42.679000000000002</v>
      </c>
      <c r="AA2415" s="72">
        <v>3.081</v>
      </c>
      <c r="AB2415" s="4" t="s">
        <v>291</v>
      </c>
      <c r="AD2415" s="1">
        <f t="shared" si="37"/>
        <v>3311.2570000000001</v>
      </c>
    </row>
    <row r="2416" spans="1:30" x14ac:dyDescent="0.3">
      <c r="A2416" s="65">
        <v>2415</v>
      </c>
      <c r="B2416" s="66" t="s">
        <v>323</v>
      </c>
      <c r="C2416" s="70" t="s">
        <v>179</v>
      </c>
      <c r="D2416" s="71"/>
      <c r="E2416" s="71">
        <v>923</v>
      </c>
      <c r="F2416" s="71">
        <v>2025</v>
      </c>
      <c r="G2416" s="72">
        <v>7603.0450000000001</v>
      </c>
      <c r="H2416" s="72">
        <v>8273.9320000000007</v>
      </c>
      <c r="I2416" s="72">
        <v>8749.77</v>
      </c>
      <c r="J2416" s="72">
        <v>8093.8050000000003</v>
      </c>
      <c r="K2416" s="72">
        <v>7153.7209999999995</v>
      </c>
      <c r="L2416" s="72">
        <v>7077.78</v>
      </c>
      <c r="M2416" s="72">
        <v>9213.4599999999991</v>
      </c>
      <c r="N2416" s="72">
        <v>11759.772999999999</v>
      </c>
      <c r="O2416" s="72">
        <v>11375.953</v>
      </c>
      <c r="P2416" s="72">
        <v>10476.433999999999</v>
      </c>
      <c r="Q2416" s="72">
        <v>9429.3629999999994</v>
      </c>
      <c r="R2416" s="72">
        <v>7852.8810000000003</v>
      </c>
      <c r="S2416" s="72">
        <v>8134.5510000000004</v>
      </c>
      <c r="T2416" s="72">
        <v>7420.3969999999999</v>
      </c>
      <c r="U2416" s="72">
        <v>5838.6809999999996</v>
      </c>
      <c r="V2416" s="72">
        <v>3355.1489999999999</v>
      </c>
      <c r="W2416" s="72">
        <v>1625.9780000000001</v>
      </c>
      <c r="X2416" s="72">
        <v>1064.203</v>
      </c>
      <c r="Y2416" s="72">
        <v>315.99299999999999</v>
      </c>
      <c r="Z2416" s="72">
        <v>72.396000000000001</v>
      </c>
      <c r="AA2416" s="72">
        <v>5.9119999999999999</v>
      </c>
      <c r="AB2416" s="4" t="s">
        <v>291</v>
      </c>
      <c r="AD2416" s="1">
        <f t="shared" si="37"/>
        <v>3084.482</v>
      </c>
    </row>
    <row r="2417" spans="1:30" x14ac:dyDescent="0.3">
      <c r="A2417" s="65">
        <v>2416</v>
      </c>
      <c r="B2417" s="66" t="s">
        <v>323</v>
      </c>
      <c r="C2417" s="70" t="s">
        <v>179</v>
      </c>
      <c r="D2417" s="71"/>
      <c r="E2417" s="71">
        <v>923</v>
      </c>
      <c r="F2417" s="71">
        <v>2030</v>
      </c>
      <c r="G2417" s="72">
        <v>6877.4160000000002</v>
      </c>
      <c r="H2417" s="72">
        <v>7598.2079999999996</v>
      </c>
      <c r="I2417" s="72">
        <v>8268.86</v>
      </c>
      <c r="J2417" s="72">
        <v>8762.6689999999999</v>
      </c>
      <c r="K2417" s="72">
        <v>8095.5420000000004</v>
      </c>
      <c r="L2417" s="72">
        <v>7136.3130000000001</v>
      </c>
      <c r="M2417" s="72">
        <v>7026.7479999999996</v>
      </c>
      <c r="N2417" s="72">
        <v>9080.9380000000001</v>
      </c>
      <c r="O2417" s="72">
        <v>11510.921</v>
      </c>
      <c r="P2417" s="72">
        <v>11040.393</v>
      </c>
      <c r="Q2417" s="72">
        <v>10023.544</v>
      </c>
      <c r="R2417" s="72">
        <v>8810.4959999999992</v>
      </c>
      <c r="S2417" s="72">
        <v>7085.2209999999995</v>
      </c>
      <c r="T2417" s="72">
        <v>7007.2190000000001</v>
      </c>
      <c r="U2417" s="72">
        <v>6050.1530000000002</v>
      </c>
      <c r="V2417" s="72">
        <v>4348.1719999999996</v>
      </c>
      <c r="W2417" s="72">
        <v>2195.4009999999998</v>
      </c>
      <c r="X2417" s="72">
        <v>855.178</v>
      </c>
      <c r="Y2417" s="72">
        <v>394.91399999999999</v>
      </c>
      <c r="Z2417" s="72">
        <v>75.867000000000004</v>
      </c>
      <c r="AA2417" s="72">
        <v>10.462999999999999</v>
      </c>
      <c r="AB2417" s="4" t="s">
        <v>291</v>
      </c>
      <c r="AD2417" s="1">
        <f t="shared" si="37"/>
        <v>3531.8229999999999</v>
      </c>
    </row>
    <row r="2418" spans="1:30" x14ac:dyDescent="0.3">
      <c r="A2418" s="65">
        <v>2417</v>
      </c>
      <c r="B2418" s="66" t="s">
        <v>323</v>
      </c>
      <c r="C2418" s="70" t="s">
        <v>179</v>
      </c>
      <c r="D2418" s="71"/>
      <c r="E2418" s="71">
        <v>923</v>
      </c>
      <c r="F2418" s="71">
        <v>2035</v>
      </c>
      <c r="G2418" s="72">
        <v>6552.7749999999996</v>
      </c>
      <c r="H2418" s="72">
        <v>6874.29</v>
      </c>
      <c r="I2418" s="72">
        <v>7594.6909999999998</v>
      </c>
      <c r="J2418" s="72">
        <v>8284.4339999999993</v>
      </c>
      <c r="K2418" s="72">
        <v>8765.24</v>
      </c>
      <c r="L2418" s="72">
        <v>8078.1350000000002</v>
      </c>
      <c r="M2418" s="72">
        <v>7092.16</v>
      </c>
      <c r="N2418" s="72">
        <v>6948.5119999999997</v>
      </c>
      <c r="O2418" s="72">
        <v>8920.8410000000003</v>
      </c>
      <c r="P2418" s="72">
        <v>11198.759</v>
      </c>
      <c r="Q2418" s="72">
        <v>10590.56</v>
      </c>
      <c r="R2418" s="72">
        <v>9411.99</v>
      </c>
      <c r="S2418" s="72">
        <v>7997.5079999999998</v>
      </c>
      <c r="T2418" s="72">
        <v>6178.8649999999998</v>
      </c>
      <c r="U2418" s="72">
        <v>5746.7470000000003</v>
      </c>
      <c r="V2418" s="72">
        <v>4552.0540000000001</v>
      </c>
      <c r="W2418" s="72">
        <v>2873.0160000000001</v>
      </c>
      <c r="X2418" s="72">
        <v>1184.9259999999999</v>
      </c>
      <c r="Y2418" s="72">
        <v>329.5</v>
      </c>
      <c r="Z2418" s="72">
        <v>96.902000000000001</v>
      </c>
      <c r="AA2418" s="72">
        <v>11.734</v>
      </c>
      <c r="AB2418" s="4">
        <v>9.7000000000000003E-2</v>
      </c>
      <c r="AD2418" s="1">
        <f t="shared" si="37"/>
        <v>4496.1750000000002</v>
      </c>
    </row>
    <row r="2419" spans="1:30" x14ac:dyDescent="0.3">
      <c r="A2419" s="65">
        <v>2418</v>
      </c>
      <c r="B2419" s="66" t="s">
        <v>323</v>
      </c>
      <c r="C2419" s="70" t="s">
        <v>179</v>
      </c>
      <c r="D2419" s="71"/>
      <c r="E2419" s="71">
        <v>923</v>
      </c>
      <c r="F2419" s="71">
        <v>2040</v>
      </c>
      <c r="G2419" s="72">
        <v>6763.6279999999997</v>
      </c>
      <c r="H2419" s="72">
        <v>6550.6459999999997</v>
      </c>
      <c r="I2419" s="72">
        <v>6872.1790000000001</v>
      </c>
      <c r="J2419" s="72">
        <v>7612.8280000000004</v>
      </c>
      <c r="K2419" s="72">
        <v>8292.8310000000001</v>
      </c>
      <c r="L2419" s="72">
        <v>8748.6329999999998</v>
      </c>
      <c r="M2419" s="72">
        <v>8033.973</v>
      </c>
      <c r="N2419" s="72">
        <v>7022.2380000000003</v>
      </c>
      <c r="O2419" s="72">
        <v>6847.7259999999997</v>
      </c>
      <c r="P2419" s="72">
        <v>8711.1270000000004</v>
      </c>
      <c r="Q2419" s="72">
        <v>10774.528</v>
      </c>
      <c r="R2419" s="72">
        <v>9978.9740000000002</v>
      </c>
      <c r="S2419" s="72">
        <v>8602.8209999999999</v>
      </c>
      <c r="T2419" s="72">
        <v>7031.2219999999998</v>
      </c>
      <c r="U2419" s="72">
        <v>5153.2730000000001</v>
      </c>
      <c r="V2419" s="72">
        <v>4362.1329999999998</v>
      </c>
      <c r="W2419" s="72">
        <v>3054.9279999999999</v>
      </c>
      <c r="X2419" s="72">
        <v>1576.2439999999999</v>
      </c>
      <c r="Y2419" s="72">
        <v>472.72</v>
      </c>
      <c r="Z2419" s="72">
        <v>83.591999999999999</v>
      </c>
      <c r="AA2419" s="72">
        <v>15.087999999999999</v>
      </c>
      <c r="AB2419" s="4">
        <v>0.108</v>
      </c>
      <c r="AD2419" s="1">
        <f t="shared" si="37"/>
        <v>5202.6799999999994</v>
      </c>
    </row>
    <row r="2420" spans="1:30" x14ac:dyDescent="0.3">
      <c r="A2420" s="65">
        <v>2419</v>
      </c>
      <c r="B2420" s="66" t="s">
        <v>323</v>
      </c>
      <c r="C2420" s="70" t="s">
        <v>179</v>
      </c>
      <c r="D2420" s="71"/>
      <c r="E2420" s="71">
        <v>923</v>
      </c>
      <c r="F2420" s="71">
        <v>2045</v>
      </c>
      <c r="G2420" s="72">
        <v>7087.0730000000003</v>
      </c>
      <c r="H2420" s="72">
        <v>6761.7169999999996</v>
      </c>
      <c r="I2420" s="72">
        <v>6549.2209999999995</v>
      </c>
      <c r="J2420" s="72">
        <v>6892.1090000000004</v>
      </c>
      <c r="K2420" s="72">
        <v>7625.6040000000003</v>
      </c>
      <c r="L2420" s="72">
        <v>8282.9359999999997</v>
      </c>
      <c r="M2420" s="72">
        <v>8701.9840000000004</v>
      </c>
      <c r="N2420" s="72">
        <v>7959.86</v>
      </c>
      <c r="O2420" s="72">
        <v>6927.5680000000002</v>
      </c>
      <c r="P2420" s="72">
        <v>6706.7839999999997</v>
      </c>
      <c r="Q2420" s="72">
        <v>8417.9470000000001</v>
      </c>
      <c r="R2420" s="72">
        <v>10194.790000000001</v>
      </c>
      <c r="S2420" s="72">
        <v>9171.1630000000005</v>
      </c>
      <c r="T2420" s="72">
        <v>7643.1139999999996</v>
      </c>
      <c r="U2420" s="72">
        <v>5937.9139999999998</v>
      </c>
      <c r="V2420" s="72">
        <v>4013.0309999999999</v>
      </c>
      <c r="W2420" s="72">
        <v>2972.3440000000001</v>
      </c>
      <c r="X2420" s="72">
        <v>1716.1030000000001</v>
      </c>
      <c r="Y2420" s="72">
        <v>644.63800000000003</v>
      </c>
      <c r="Z2420" s="72">
        <v>124.587</v>
      </c>
      <c r="AA2420" s="72">
        <v>13.673</v>
      </c>
      <c r="AB2420" s="4">
        <v>0.129</v>
      </c>
      <c r="AD2420" s="1">
        <f t="shared" si="37"/>
        <v>5471.4740000000002</v>
      </c>
    </row>
    <row r="2421" spans="1:30" x14ac:dyDescent="0.3">
      <c r="A2421" s="65">
        <v>2420</v>
      </c>
      <c r="B2421" s="66" t="s">
        <v>323</v>
      </c>
      <c r="C2421" s="70" t="s">
        <v>179</v>
      </c>
      <c r="D2421" s="71"/>
      <c r="E2421" s="71">
        <v>923</v>
      </c>
      <c r="F2421" s="71">
        <v>2050</v>
      </c>
      <c r="G2421" s="72">
        <v>7110.8</v>
      </c>
      <c r="H2421" s="72">
        <v>7085.2389999999996</v>
      </c>
      <c r="I2421" s="72">
        <v>6760.4650000000001</v>
      </c>
      <c r="J2421" s="72">
        <v>6570.2280000000001</v>
      </c>
      <c r="K2421" s="72">
        <v>6909.1040000000003</v>
      </c>
      <c r="L2421" s="72">
        <v>7623.0940000000001</v>
      </c>
      <c r="M2421" s="72">
        <v>8246.7710000000006</v>
      </c>
      <c r="N2421" s="72">
        <v>8625.6059999999998</v>
      </c>
      <c r="O2421" s="72">
        <v>7860.7629999999999</v>
      </c>
      <c r="P2421" s="72">
        <v>6795.37</v>
      </c>
      <c r="Q2421" s="72">
        <v>6506.7629999999999</v>
      </c>
      <c r="R2421" s="72">
        <v>8013.44</v>
      </c>
      <c r="S2421" s="72">
        <v>9424.8369999999995</v>
      </c>
      <c r="T2421" s="72">
        <v>8203.2459999999992</v>
      </c>
      <c r="U2421" s="72">
        <v>6536.9449999999997</v>
      </c>
      <c r="V2421" s="72">
        <v>4696.6940000000004</v>
      </c>
      <c r="W2421" s="72">
        <v>2818.4569999999999</v>
      </c>
      <c r="X2421" s="72">
        <v>1699.9680000000001</v>
      </c>
      <c r="Y2421" s="72">
        <v>722.82500000000005</v>
      </c>
      <c r="Z2421" s="72">
        <v>175.13399999999999</v>
      </c>
      <c r="AA2421" s="72">
        <v>19.562000000000001</v>
      </c>
      <c r="AB2421" s="4">
        <v>0.14399999999999999</v>
      </c>
      <c r="AD2421" s="1">
        <f t="shared" si="37"/>
        <v>5436.09</v>
      </c>
    </row>
    <row r="2422" spans="1:30" x14ac:dyDescent="0.3">
      <c r="A2422" s="65">
        <v>2421</v>
      </c>
      <c r="B2422" s="66" t="s">
        <v>323</v>
      </c>
      <c r="C2422" s="70" t="s">
        <v>179</v>
      </c>
      <c r="D2422" s="71"/>
      <c r="E2422" s="71">
        <v>923</v>
      </c>
      <c r="F2422" s="71">
        <v>2055</v>
      </c>
      <c r="G2422" s="72">
        <v>6806.3109999999997</v>
      </c>
      <c r="H2422" s="72">
        <v>7109.1030000000001</v>
      </c>
      <c r="I2422" s="72">
        <v>7083.9759999999997</v>
      </c>
      <c r="J2422" s="72">
        <v>6780.433</v>
      </c>
      <c r="K2422" s="72">
        <v>6587.91</v>
      </c>
      <c r="L2422" s="72">
        <v>6911.7780000000002</v>
      </c>
      <c r="M2422" s="72">
        <v>7596.683</v>
      </c>
      <c r="N2422" s="72">
        <v>8183.6540000000005</v>
      </c>
      <c r="O2422" s="72">
        <v>8523.7150000000001</v>
      </c>
      <c r="P2422" s="72">
        <v>7722.3450000000003</v>
      </c>
      <c r="Q2422" s="72">
        <v>6607.0460000000003</v>
      </c>
      <c r="R2422" s="72">
        <v>6226.3159999999998</v>
      </c>
      <c r="S2422" s="72">
        <v>7469.6840000000002</v>
      </c>
      <c r="T2422" s="72">
        <v>8490.7289999999994</v>
      </c>
      <c r="U2422" s="72">
        <v>7068.7539999999999</v>
      </c>
      <c r="V2422" s="72">
        <v>5250.4830000000002</v>
      </c>
      <c r="W2422" s="72">
        <v>3359.29</v>
      </c>
      <c r="X2422" s="72">
        <v>1667.403</v>
      </c>
      <c r="Y2422" s="72">
        <v>730.10400000000004</v>
      </c>
      <c r="Z2422" s="72">
        <v>202.739</v>
      </c>
      <c r="AA2422" s="72">
        <v>28.186</v>
      </c>
      <c r="AB2422" s="4">
        <v>0.186</v>
      </c>
      <c r="AD2422" s="1">
        <f t="shared" si="37"/>
        <v>5987.9079999999994</v>
      </c>
    </row>
    <row r="2423" spans="1:30" x14ac:dyDescent="0.3">
      <c r="A2423" s="65">
        <v>2422</v>
      </c>
      <c r="B2423" s="66" t="s">
        <v>323</v>
      </c>
      <c r="C2423" s="70" t="s">
        <v>179</v>
      </c>
      <c r="D2423" s="71"/>
      <c r="E2423" s="71">
        <v>923</v>
      </c>
      <c r="F2423" s="71">
        <v>2060</v>
      </c>
      <c r="G2423" s="72">
        <v>6413.4880000000003</v>
      </c>
      <c r="H2423" s="72">
        <v>6804.9610000000002</v>
      </c>
      <c r="I2423" s="72">
        <v>7107.9549999999999</v>
      </c>
      <c r="J2423" s="72">
        <v>7102.7960000000003</v>
      </c>
      <c r="K2423" s="72">
        <v>6797.1980000000003</v>
      </c>
      <c r="L2423" s="72">
        <v>6593.0910000000003</v>
      </c>
      <c r="M2423" s="72">
        <v>6894.4</v>
      </c>
      <c r="N2423" s="72">
        <v>7547.634</v>
      </c>
      <c r="O2423" s="72">
        <v>8098.2629999999999</v>
      </c>
      <c r="P2423" s="72">
        <v>8382.9689999999991</v>
      </c>
      <c r="Q2423" s="72">
        <v>7526.0360000000001</v>
      </c>
      <c r="R2423" s="72">
        <v>6342.4080000000004</v>
      </c>
      <c r="S2423" s="72">
        <v>5845.2089999999998</v>
      </c>
      <c r="T2423" s="72">
        <v>6800.6980000000003</v>
      </c>
      <c r="U2423" s="72">
        <v>7378.1369999999997</v>
      </c>
      <c r="V2423" s="72">
        <v>5728.2479999999996</v>
      </c>
      <c r="W2423" s="72">
        <v>3825.64</v>
      </c>
      <c r="X2423" s="72">
        <v>2031.114</v>
      </c>
      <c r="Y2423" s="72">
        <v>745.58900000000006</v>
      </c>
      <c r="Z2423" s="72">
        <v>209.14099999999999</v>
      </c>
      <c r="AA2423" s="72">
        <v>34.235999999999997</v>
      </c>
      <c r="AB2423" s="4">
        <v>0.27200000000000002</v>
      </c>
      <c r="AD2423" s="1">
        <f t="shared" si="37"/>
        <v>6845.9919999999993</v>
      </c>
    </row>
    <row r="2424" spans="1:30" x14ac:dyDescent="0.3">
      <c r="A2424" s="65">
        <v>2423</v>
      </c>
      <c r="B2424" s="66" t="s">
        <v>323</v>
      </c>
      <c r="C2424" s="70" t="s">
        <v>179</v>
      </c>
      <c r="D2424" s="71"/>
      <c r="E2424" s="71">
        <v>923</v>
      </c>
      <c r="F2424" s="71">
        <v>2065</v>
      </c>
      <c r="G2424" s="72">
        <v>6166.893</v>
      </c>
      <c r="H2424" s="72">
        <v>6412.509</v>
      </c>
      <c r="I2424" s="72">
        <v>6804.125</v>
      </c>
      <c r="J2424" s="72">
        <v>7125.9040000000005</v>
      </c>
      <c r="K2424" s="72">
        <v>7118.3429999999998</v>
      </c>
      <c r="L2424" s="72">
        <v>6802.2259999999997</v>
      </c>
      <c r="M2424" s="72">
        <v>6580.7669999999998</v>
      </c>
      <c r="N2424" s="72">
        <v>6858.2389999999996</v>
      </c>
      <c r="O2424" s="72">
        <v>7479.4949999999999</v>
      </c>
      <c r="P2424" s="72">
        <v>7978.6970000000001</v>
      </c>
      <c r="Q2424" s="72">
        <v>8184.192</v>
      </c>
      <c r="R2424" s="72">
        <v>7249.8879999999999</v>
      </c>
      <c r="S2424" s="72">
        <v>5980.6139999999996</v>
      </c>
      <c r="T2424" s="72">
        <v>5369.7939999999999</v>
      </c>
      <c r="U2424" s="72">
        <v>5986.72</v>
      </c>
      <c r="V2424" s="72">
        <v>6039.1229999999996</v>
      </c>
      <c r="W2424" s="72">
        <v>4218.0950000000003</v>
      </c>
      <c r="X2424" s="72">
        <v>2365.71</v>
      </c>
      <c r="Y2424" s="72">
        <v>932.42</v>
      </c>
      <c r="Z2424" s="72">
        <v>223.33199999999999</v>
      </c>
      <c r="AA2424" s="72">
        <v>36.771999999999998</v>
      </c>
      <c r="AB2424" s="4" t="s">
        <v>291</v>
      </c>
      <c r="AD2424" s="1">
        <f t="shared" si="37"/>
        <v>7776.3290000000006</v>
      </c>
    </row>
    <row r="2425" spans="1:30" x14ac:dyDescent="0.3">
      <c r="A2425" s="65">
        <v>2424</v>
      </c>
      <c r="B2425" s="66" t="s">
        <v>323</v>
      </c>
      <c r="C2425" s="70" t="s">
        <v>179</v>
      </c>
      <c r="D2425" s="71"/>
      <c r="E2425" s="71">
        <v>923</v>
      </c>
      <c r="F2425" s="71">
        <v>2070</v>
      </c>
      <c r="G2425" s="72">
        <v>6151.6270000000004</v>
      </c>
      <c r="H2425" s="72">
        <v>6166.1260000000002</v>
      </c>
      <c r="I2425" s="72">
        <v>6412.03</v>
      </c>
      <c r="J2425" s="72">
        <v>6821.4880000000003</v>
      </c>
      <c r="K2425" s="72">
        <v>7141.0540000000001</v>
      </c>
      <c r="L2425" s="72">
        <v>7122.9</v>
      </c>
      <c r="M2425" s="72">
        <v>6791.3059999999996</v>
      </c>
      <c r="N2425" s="72">
        <v>6552.33</v>
      </c>
      <c r="O2425" s="72">
        <v>6806.0410000000002</v>
      </c>
      <c r="P2425" s="72">
        <v>7382.3040000000001</v>
      </c>
      <c r="Q2425" s="72">
        <v>7808.9380000000001</v>
      </c>
      <c r="R2425" s="72">
        <v>7904.8879999999999</v>
      </c>
      <c r="S2425" s="72">
        <v>6871.0439999999999</v>
      </c>
      <c r="T2425" s="72">
        <v>5525.5219999999999</v>
      </c>
      <c r="U2425" s="72">
        <v>4780.3100000000004</v>
      </c>
      <c r="V2425" s="72">
        <v>4983.7539999999999</v>
      </c>
      <c r="W2425" s="72">
        <v>4500.7960000000003</v>
      </c>
      <c r="X2425" s="72">
        <v>2643.5</v>
      </c>
      <c r="Y2425" s="72">
        <v>1116.933</v>
      </c>
      <c r="Z2425" s="72">
        <v>287.846</v>
      </c>
      <c r="AA2425" s="72">
        <v>40.399000000000001</v>
      </c>
      <c r="AB2425" s="4" t="s">
        <v>291</v>
      </c>
      <c r="AD2425" s="1">
        <f t="shared" si="37"/>
        <v>8589.4739999999983</v>
      </c>
    </row>
    <row r="2426" spans="1:30" x14ac:dyDescent="0.3">
      <c r="A2426" s="65">
        <v>2425</v>
      </c>
      <c r="B2426" s="66" t="s">
        <v>323</v>
      </c>
      <c r="C2426" s="70" t="s">
        <v>179</v>
      </c>
      <c r="D2426" s="71"/>
      <c r="E2426" s="71">
        <v>923</v>
      </c>
      <c r="F2426" s="71">
        <v>2075</v>
      </c>
      <c r="G2426" s="72">
        <v>6254.3909999999996</v>
      </c>
      <c r="H2426" s="72">
        <v>6150.8779999999997</v>
      </c>
      <c r="I2426" s="72">
        <v>6165.8209999999999</v>
      </c>
      <c r="J2426" s="72">
        <v>6428.723</v>
      </c>
      <c r="K2426" s="72">
        <v>6836.7470000000003</v>
      </c>
      <c r="L2426" s="72">
        <v>7146.3149999999996</v>
      </c>
      <c r="M2426" s="72">
        <v>7112.9849999999997</v>
      </c>
      <c r="N2426" s="72">
        <v>6765.9620000000004</v>
      </c>
      <c r="O2426" s="72">
        <v>6509.9650000000001</v>
      </c>
      <c r="P2426" s="72">
        <v>6729.3760000000002</v>
      </c>
      <c r="Q2426" s="72">
        <v>7242.6689999999999</v>
      </c>
      <c r="R2426" s="72">
        <v>7568.0969999999998</v>
      </c>
      <c r="S2426" s="72">
        <v>7519.1559999999999</v>
      </c>
      <c r="T2426" s="72">
        <v>6387.8639999999996</v>
      </c>
      <c r="U2426" s="72">
        <v>4951.6629999999996</v>
      </c>
      <c r="V2426" s="72">
        <v>4035.788</v>
      </c>
      <c r="W2426" s="72">
        <v>3791.95</v>
      </c>
      <c r="X2426" s="72">
        <v>2860.3850000000002</v>
      </c>
      <c r="Y2426" s="72">
        <v>1268.8699999999999</v>
      </c>
      <c r="Z2426" s="72">
        <v>356.267</v>
      </c>
      <c r="AA2426" s="72">
        <v>52.32</v>
      </c>
      <c r="AB2426" s="4" t="s">
        <v>291</v>
      </c>
      <c r="AD2426" s="1">
        <f t="shared" si="37"/>
        <v>8329.7919999999995</v>
      </c>
    </row>
    <row r="2427" spans="1:30" x14ac:dyDescent="0.3">
      <c r="A2427" s="65">
        <v>2426</v>
      </c>
      <c r="B2427" s="66" t="s">
        <v>323</v>
      </c>
      <c r="C2427" s="70" t="s">
        <v>179</v>
      </c>
      <c r="D2427" s="71"/>
      <c r="E2427" s="71">
        <v>923</v>
      </c>
      <c r="F2427" s="71">
        <v>2080</v>
      </c>
      <c r="G2427" s="72">
        <v>6286.893</v>
      </c>
      <c r="H2427" s="72">
        <v>6253.5370000000003</v>
      </c>
      <c r="I2427" s="72">
        <v>6150.56</v>
      </c>
      <c r="J2427" s="72">
        <v>6181.665</v>
      </c>
      <c r="K2427" s="72">
        <v>6444.0249999999996</v>
      </c>
      <c r="L2427" s="72">
        <v>6843.4639999999999</v>
      </c>
      <c r="M2427" s="72">
        <v>7138.6989999999996</v>
      </c>
      <c r="N2427" s="72">
        <v>7089.8289999999997</v>
      </c>
      <c r="O2427" s="72">
        <v>6727.5150000000003</v>
      </c>
      <c r="P2427" s="72">
        <v>6445.73</v>
      </c>
      <c r="Q2427" s="72">
        <v>6616.9880000000003</v>
      </c>
      <c r="R2427" s="72">
        <v>7041.8509999999997</v>
      </c>
      <c r="S2427" s="72">
        <v>7232.1869999999999</v>
      </c>
      <c r="T2427" s="72">
        <v>7021.8519999999999</v>
      </c>
      <c r="U2427" s="72">
        <v>5767.8819999999996</v>
      </c>
      <c r="V2427" s="72">
        <v>4214.7309999999998</v>
      </c>
      <c r="W2427" s="72">
        <v>3124.7559999999999</v>
      </c>
      <c r="X2427" s="72">
        <v>2472.002</v>
      </c>
      <c r="Y2427" s="72">
        <v>1397.385</v>
      </c>
      <c r="Z2427" s="72">
        <v>413.58100000000002</v>
      </c>
      <c r="AA2427" s="72">
        <v>67.088999999999999</v>
      </c>
      <c r="AB2427" s="4" t="s">
        <v>291</v>
      </c>
      <c r="AD2427" s="1">
        <f t="shared" si="37"/>
        <v>7474.8130000000001</v>
      </c>
    </row>
    <row r="2428" spans="1:30" x14ac:dyDescent="0.3">
      <c r="A2428" s="65">
        <v>2427</v>
      </c>
      <c r="B2428" s="66" t="s">
        <v>323</v>
      </c>
      <c r="C2428" s="70" t="s">
        <v>179</v>
      </c>
      <c r="D2428" s="71"/>
      <c r="E2428" s="71">
        <v>923</v>
      </c>
      <c r="F2428" s="71">
        <v>2085</v>
      </c>
      <c r="G2428" s="72">
        <v>6169.0749999999998</v>
      </c>
      <c r="H2428" s="72">
        <v>6285.9759999999997</v>
      </c>
      <c r="I2428" s="72">
        <v>6253.1959999999999</v>
      </c>
      <c r="J2428" s="72">
        <v>6165.3419999999996</v>
      </c>
      <c r="K2428" s="72">
        <v>6196.4719999999998</v>
      </c>
      <c r="L2428" s="72">
        <v>6451.9690000000001</v>
      </c>
      <c r="M2428" s="72">
        <v>6838.9579999999996</v>
      </c>
      <c r="N2428" s="72">
        <v>7119.0829999999996</v>
      </c>
      <c r="O2428" s="72">
        <v>7054.1260000000002</v>
      </c>
      <c r="P2428" s="72">
        <v>6668.2309999999998</v>
      </c>
      <c r="Q2428" s="72">
        <v>6349.8509999999997</v>
      </c>
      <c r="R2428" s="72">
        <v>6452.7330000000002</v>
      </c>
      <c r="S2428" s="72">
        <v>6758.5529999999999</v>
      </c>
      <c r="T2428" s="72">
        <v>6793.1229999999996</v>
      </c>
      <c r="U2428" s="72">
        <v>6374.0020000000004</v>
      </c>
      <c r="V2428" s="72">
        <v>4956.6289999999999</v>
      </c>
      <c r="W2428" s="72">
        <v>3296.018</v>
      </c>
      <c r="X2428" s="72">
        <v>2081.6559999999999</v>
      </c>
      <c r="Y2428" s="72">
        <v>1247.0170000000001</v>
      </c>
      <c r="Z2428" s="72">
        <v>465.733</v>
      </c>
      <c r="AA2428" s="72">
        <v>81.072999999999993</v>
      </c>
      <c r="AB2428" s="4" t="s">
        <v>291</v>
      </c>
      <c r="AD2428" s="1">
        <f t="shared" si="37"/>
        <v>7171.4970000000003</v>
      </c>
    </row>
    <row r="2429" spans="1:30" x14ac:dyDescent="0.3">
      <c r="A2429" s="65">
        <v>2428</v>
      </c>
      <c r="B2429" s="66" t="s">
        <v>323</v>
      </c>
      <c r="C2429" s="70" t="s">
        <v>179</v>
      </c>
      <c r="D2429" s="71"/>
      <c r="E2429" s="71">
        <v>923</v>
      </c>
      <c r="F2429" s="71">
        <v>2090</v>
      </c>
      <c r="G2429" s="72">
        <v>5952.0969999999998</v>
      </c>
      <c r="H2429" s="72">
        <v>6168.16</v>
      </c>
      <c r="I2429" s="72">
        <v>6285.5969999999998</v>
      </c>
      <c r="J2429" s="72">
        <v>6266.7340000000004</v>
      </c>
      <c r="K2429" s="72">
        <v>6179.1189999999997</v>
      </c>
      <c r="L2429" s="72">
        <v>6204.7349999999997</v>
      </c>
      <c r="M2429" s="72">
        <v>6449.9430000000002</v>
      </c>
      <c r="N2429" s="72">
        <v>6823.6059999999998</v>
      </c>
      <c r="O2429" s="72">
        <v>7087.4089999999997</v>
      </c>
      <c r="P2429" s="72">
        <v>6997.8339999999998</v>
      </c>
      <c r="Q2429" s="72">
        <v>6578.1440000000002</v>
      </c>
      <c r="R2429" s="72">
        <v>6206.9719999999998</v>
      </c>
      <c r="S2429" s="72">
        <v>6217.1729999999998</v>
      </c>
      <c r="T2429" s="72">
        <v>6381.5360000000001</v>
      </c>
      <c r="U2429" s="72">
        <v>6208.4769999999999</v>
      </c>
      <c r="V2429" s="72">
        <v>5511.1239999999998</v>
      </c>
      <c r="W2429" s="72">
        <v>3921.4560000000001</v>
      </c>
      <c r="X2429" s="72">
        <v>2222.645</v>
      </c>
      <c r="Y2429" s="72">
        <v>1079.93</v>
      </c>
      <c r="Z2429" s="72">
        <v>432.19499999999999</v>
      </c>
      <c r="AA2429" s="72">
        <v>94.658000000000001</v>
      </c>
      <c r="AB2429" s="4" t="s">
        <v>291</v>
      </c>
      <c r="AD2429" s="1">
        <f t="shared" si="37"/>
        <v>7750.8840000000009</v>
      </c>
    </row>
    <row r="2430" spans="1:30" x14ac:dyDescent="0.3">
      <c r="A2430" s="65">
        <v>2429</v>
      </c>
      <c r="B2430" s="66" t="s">
        <v>323</v>
      </c>
      <c r="C2430" s="70" t="s">
        <v>179</v>
      </c>
      <c r="D2430" s="71"/>
      <c r="E2430" s="71">
        <v>923</v>
      </c>
      <c r="F2430" s="71">
        <v>2095</v>
      </c>
      <c r="G2430" s="72">
        <v>5763.6189999999997</v>
      </c>
      <c r="H2430" s="72">
        <v>5951.2269999999999</v>
      </c>
      <c r="I2430" s="72">
        <v>6167.7690000000002</v>
      </c>
      <c r="J2430" s="72">
        <v>6297.9160000000002</v>
      </c>
      <c r="K2430" s="72">
        <v>6279.1890000000003</v>
      </c>
      <c r="L2430" s="72">
        <v>6186.857</v>
      </c>
      <c r="M2430" s="72">
        <v>6204.125</v>
      </c>
      <c r="N2430" s="72">
        <v>6438.442</v>
      </c>
      <c r="O2430" s="72">
        <v>6797.4</v>
      </c>
      <c r="P2430" s="72">
        <v>7036.5780000000004</v>
      </c>
      <c r="Q2430" s="72">
        <v>6911.69</v>
      </c>
      <c r="R2430" s="72">
        <v>6442.7830000000004</v>
      </c>
      <c r="S2430" s="72">
        <v>6000.0029999999997</v>
      </c>
      <c r="T2430" s="72">
        <v>5899.1350000000002</v>
      </c>
      <c r="U2430" s="72">
        <v>5870.0320000000002</v>
      </c>
      <c r="V2430" s="72">
        <v>5414.768</v>
      </c>
      <c r="W2430" s="72">
        <v>4392.4840000000004</v>
      </c>
      <c r="X2430" s="72">
        <v>2683.6790000000001</v>
      </c>
      <c r="Y2430" s="72">
        <v>1171.4490000000001</v>
      </c>
      <c r="Z2430" s="72">
        <v>387.76400000000001</v>
      </c>
      <c r="AA2430" s="72">
        <v>94.569000000000003</v>
      </c>
      <c r="AB2430" s="4" t="s">
        <v>291</v>
      </c>
      <c r="AD2430" s="1">
        <f t="shared" si="37"/>
        <v>8729.9449999999997</v>
      </c>
    </row>
    <row r="2431" spans="1:30" x14ac:dyDescent="0.3">
      <c r="A2431" s="65">
        <v>2430</v>
      </c>
      <c r="B2431" s="66" t="s">
        <v>323</v>
      </c>
      <c r="C2431" s="70" t="s">
        <v>179</v>
      </c>
      <c r="D2431" s="71"/>
      <c r="E2431" s="71">
        <v>923</v>
      </c>
      <c r="F2431" s="71">
        <v>2100</v>
      </c>
      <c r="G2431" s="72">
        <v>5682.2690000000002</v>
      </c>
      <c r="H2431" s="72">
        <v>5762.759</v>
      </c>
      <c r="I2431" s="72">
        <v>5950.848</v>
      </c>
      <c r="J2431" s="72">
        <v>6178.933</v>
      </c>
      <c r="K2431" s="72">
        <v>6309.0309999999999</v>
      </c>
      <c r="L2431" s="72">
        <v>6285.9780000000001</v>
      </c>
      <c r="M2431" s="72">
        <v>6186.4859999999999</v>
      </c>
      <c r="N2431" s="72">
        <v>6194.9390000000003</v>
      </c>
      <c r="O2431" s="72">
        <v>6417.0349999999999</v>
      </c>
      <c r="P2431" s="72">
        <v>6753.7349999999997</v>
      </c>
      <c r="Q2431" s="72">
        <v>6957.5060000000003</v>
      </c>
      <c r="R2431" s="72">
        <v>6780.5990000000002</v>
      </c>
      <c r="S2431" s="72">
        <v>6244.1719999999996</v>
      </c>
      <c r="T2431" s="72">
        <v>5715.3789999999999</v>
      </c>
      <c r="U2431" s="72">
        <v>5457.366</v>
      </c>
      <c r="V2431" s="72">
        <v>5159.3329999999996</v>
      </c>
      <c r="W2431" s="72">
        <v>4359.741</v>
      </c>
      <c r="X2431" s="72">
        <v>3030.4470000000001</v>
      </c>
      <c r="Y2431" s="72">
        <v>1440.2639999999999</v>
      </c>
      <c r="Z2431" s="72">
        <v>429.21300000000002</v>
      </c>
      <c r="AA2431" s="72">
        <v>90.042000000000002</v>
      </c>
      <c r="AB2431" s="4" t="s">
        <v>291</v>
      </c>
      <c r="AD2431" s="1">
        <f t="shared" si="37"/>
        <v>9349.7069999999985</v>
      </c>
    </row>
    <row r="2432" spans="1:30" x14ac:dyDescent="0.3">
      <c r="A2432" s="65">
        <v>2431</v>
      </c>
      <c r="B2432" s="66" t="s">
        <v>323</v>
      </c>
      <c r="C2432" s="69" t="s">
        <v>180</v>
      </c>
      <c r="D2432" s="71"/>
      <c r="E2432" s="71">
        <v>112</v>
      </c>
      <c r="F2432" s="71">
        <v>2015</v>
      </c>
      <c r="G2432" s="72">
        <v>296.56400000000002</v>
      </c>
      <c r="H2432" s="72">
        <v>263.33</v>
      </c>
      <c r="I2432" s="72">
        <v>227.357</v>
      </c>
      <c r="J2432" s="72">
        <v>237.221</v>
      </c>
      <c r="K2432" s="72">
        <v>314.61900000000003</v>
      </c>
      <c r="L2432" s="72">
        <v>393.89299999999997</v>
      </c>
      <c r="M2432" s="72">
        <v>379.24599999999998</v>
      </c>
      <c r="N2432" s="72">
        <v>335.72</v>
      </c>
      <c r="O2432" s="72">
        <v>315.89499999999998</v>
      </c>
      <c r="P2432" s="72">
        <v>303.87400000000002</v>
      </c>
      <c r="Q2432" s="72">
        <v>339.93700000000001</v>
      </c>
      <c r="R2432" s="72">
        <v>325.94</v>
      </c>
      <c r="S2432" s="72">
        <v>242.02500000000001</v>
      </c>
      <c r="T2432" s="72">
        <v>169.77199999999999</v>
      </c>
      <c r="U2432" s="72">
        <v>93.331000000000003</v>
      </c>
      <c r="V2432" s="72">
        <v>94.954999999999998</v>
      </c>
      <c r="W2432" s="72">
        <v>48.600999999999999</v>
      </c>
      <c r="X2432" s="72">
        <v>26.218</v>
      </c>
      <c r="Y2432" s="72">
        <v>4.2469999999999999</v>
      </c>
      <c r="Z2432" s="72">
        <v>0.38300000000000001</v>
      </c>
      <c r="AA2432" s="72">
        <v>3.4000000000000002E-2</v>
      </c>
      <c r="AB2432" s="4">
        <v>0.54200000000000004</v>
      </c>
      <c r="AD2432" s="1">
        <f t="shared" si="37"/>
        <v>80.025000000000006</v>
      </c>
    </row>
    <row r="2433" spans="1:30" x14ac:dyDescent="0.3">
      <c r="A2433" s="65">
        <v>2432</v>
      </c>
      <c r="B2433" s="66" t="s">
        <v>323</v>
      </c>
      <c r="C2433" s="69" t="s">
        <v>180</v>
      </c>
      <c r="D2433" s="71"/>
      <c r="E2433" s="71">
        <v>112</v>
      </c>
      <c r="F2433" s="71">
        <v>2020</v>
      </c>
      <c r="G2433" s="72">
        <v>284.98599999999999</v>
      </c>
      <c r="H2433" s="72">
        <v>296.358</v>
      </c>
      <c r="I2433" s="72">
        <v>263.13299999999998</v>
      </c>
      <c r="J2433" s="72">
        <v>227.46600000000001</v>
      </c>
      <c r="K2433" s="72">
        <v>237.09800000000001</v>
      </c>
      <c r="L2433" s="72">
        <v>313.07499999999999</v>
      </c>
      <c r="M2433" s="72">
        <v>389.69900000000001</v>
      </c>
      <c r="N2433" s="72">
        <v>372.512</v>
      </c>
      <c r="O2433" s="72">
        <v>326.91300000000001</v>
      </c>
      <c r="P2433" s="72">
        <v>303.91199999999998</v>
      </c>
      <c r="Q2433" s="72">
        <v>286.80399999999997</v>
      </c>
      <c r="R2433" s="72">
        <v>311.65100000000001</v>
      </c>
      <c r="S2433" s="72">
        <v>284.93700000000001</v>
      </c>
      <c r="T2433" s="72">
        <v>199.63499999999999</v>
      </c>
      <c r="U2433" s="72">
        <v>130.93</v>
      </c>
      <c r="V2433" s="72">
        <v>64.347999999999999</v>
      </c>
      <c r="W2433" s="72">
        <v>55.548000000000002</v>
      </c>
      <c r="X2433" s="72">
        <v>22.439</v>
      </c>
      <c r="Y2433" s="72">
        <v>8.6159999999999997</v>
      </c>
      <c r="Z2433" s="72">
        <v>0.91800000000000004</v>
      </c>
      <c r="AA2433" s="72">
        <v>5.2999999999999999E-2</v>
      </c>
      <c r="AB2433" s="4">
        <v>0.64700000000000002</v>
      </c>
      <c r="AD2433" s="1">
        <f t="shared" si="37"/>
        <v>88.221000000000004</v>
      </c>
    </row>
    <row r="2434" spans="1:30" x14ac:dyDescent="0.3">
      <c r="A2434" s="65">
        <v>2433</v>
      </c>
      <c r="B2434" s="66" t="s">
        <v>323</v>
      </c>
      <c r="C2434" s="69" t="s">
        <v>180</v>
      </c>
      <c r="D2434" s="71"/>
      <c r="E2434" s="71">
        <v>112</v>
      </c>
      <c r="F2434" s="71">
        <v>2025</v>
      </c>
      <c r="G2434" s="72">
        <v>263.113</v>
      </c>
      <c r="H2434" s="72">
        <v>284.839</v>
      </c>
      <c r="I2434" s="72">
        <v>296.16199999999998</v>
      </c>
      <c r="J2434" s="72">
        <v>263.25400000000002</v>
      </c>
      <c r="K2434" s="72">
        <v>227.566</v>
      </c>
      <c r="L2434" s="72">
        <v>236.44900000000001</v>
      </c>
      <c r="M2434" s="72">
        <v>310.43900000000002</v>
      </c>
      <c r="N2434" s="72">
        <v>383.72899999999998</v>
      </c>
      <c r="O2434" s="72">
        <v>363.858</v>
      </c>
      <c r="P2434" s="72">
        <v>315.726</v>
      </c>
      <c r="Q2434" s="72">
        <v>288.19200000000001</v>
      </c>
      <c r="R2434" s="72">
        <v>264.45299999999997</v>
      </c>
      <c r="S2434" s="72">
        <v>274.38</v>
      </c>
      <c r="T2434" s="72">
        <v>237.04400000000001</v>
      </c>
      <c r="U2434" s="72">
        <v>155.566</v>
      </c>
      <c r="V2434" s="72">
        <v>91.578999999999994</v>
      </c>
      <c r="W2434" s="72">
        <v>38.451000000000001</v>
      </c>
      <c r="X2434" s="72">
        <v>26.457000000000001</v>
      </c>
      <c r="Y2434" s="72">
        <v>7.7119999999999997</v>
      </c>
      <c r="Z2434" s="72">
        <v>1.9790000000000001</v>
      </c>
      <c r="AA2434" s="72">
        <v>0.13300000000000001</v>
      </c>
      <c r="AB2434" s="4">
        <v>0.96199999999999997</v>
      </c>
      <c r="AD2434" s="1">
        <f t="shared" si="37"/>
        <v>75.694000000000003</v>
      </c>
    </row>
    <row r="2435" spans="1:30" x14ac:dyDescent="0.3">
      <c r="A2435" s="65">
        <v>2434</v>
      </c>
      <c r="B2435" s="66" t="s">
        <v>323</v>
      </c>
      <c r="C2435" s="69" t="s">
        <v>180</v>
      </c>
      <c r="D2435" s="71"/>
      <c r="E2435" s="71">
        <v>112</v>
      </c>
      <c r="F2435" s="71">
        <v>2030</v>
      </c>
      <c r="G2435" s="72">
        <v>236.994</v>
      </c>
      <c r="H2435" s="72">
        <v>263.02199999999999</v>
      </c>
      <c r="I2435" s="72">
        <v>284.685</v>
      </c>
      <c r="J2435" s="72">
        <v>296.31</v>
      </c>
      <c r="K2435" s="72">
        <v>263.40600000000001</v>
      </c>
      <c r="L2435" s="72">
        <v>227.22900000000001</v>
      </c>
      <c r="M2435" s="72">
        <v>235.01</v>
      </c>
      <c r="N2435" s="72">
        <v>306.488</v>
      </c>
      <c r="O2435" s="72">
        <v>375.923</v>
      </c>
      <c r="P2435" s="72">
        <v>352.68200000000002</v>
      </c>
      <c r="Q2435" s="72">
        <v>300.76299999999998</v>
      </c>
      <c r="R2435" s="72">
        <v>267.22199999999998</v>
      </c>
      <c r="S2435" s="72">
        <v>234.48099999999999</v>
      </c>
      <c r="T2435" s="72">
        <v>230.22900000000001</v>
      </c>
      <c r="U2435" s="72">
        <v>186.649</v>
      </c>
      <c r="V2435" s="72">
        <v>110.396</v>
      </c>
      <c r="W2435" s="72">
        <v>55.890999999999998</v>
      </c>
      <c r="X2435" s="72">
        <v>18.895</v>
      </c>
      <c r="Y2435" s="72">
        <v>9.5150000000000006</v>
      </c>
      <c r="Z2435" s="72">
        <v>1.8819999999999999</v>
      </c>
      <c r="AA2435" s="72">
        <v>0.309</v>
      </c>
      <c r="AB2435" s="4">
        <v>1.5269999999999999</v>
      </c>
      <c r="AD2435" s="1">
        <f t="shared" ref="AD2435:AD2498" si="38">SUM(W2435:AB2435)</f>
        <v>88.019000000000005</v>
      </c>
    </row>
    <row r="2436" spans="1:30" x14ac:dyDescent="0.3">
      <c r="A2436" s="65">
        <v>2435</v>
      </c>
      <c r="B2436" s="66" t="s">
        <v>323</v>
      </c>
      <c r="C2436" s="69" t="s">
        <v>180</v>
      </c>
      <c r="D2436" s="71"/>
      <c r="E2436" s="71">
        <v>112</v>
      </c>
      <c r="F2436" s="71">
        <v>2035</v>
      </c>
      <c r="G2436" s="72">
        <v>225.14500000000001</v>
      </c>
      <c r="H2436" s="72">
        <v>236.946</v>
      </c>
      <c r="I2436" s="72">
        <v>262.911</v>
      </c>
      <c r="J2436" s="72">
        <v>284.88499999999999</v>
      </c>
      <c r="K2436" s="72">
        <v>296.44400000000002</v>
      </c>
      <c r="L2436" s="72">
        <v>262.983</v>
      </c>
      <c r="M2436" s="72">
        <v>226.00200000000001</v>
      </c>
      <c r="N2436" s="72">
        <v>232.33500000000001</v>
      </c>
      <c r="O2436" s="72">
        <v>300.72399999999999</v>
      </c>
      <c r="P2436" s="72">
        <v>365.16800000000001</v>
      </c>
      <c r="Q2436" s="72">
        <v>337.20299999999997</v>
      </c>
      <c r="R2436" s="72">
        <v>280.60399999999998</v>
      </c>
      <c r="S2436" s="72">
        <v>239.35900000000001</v>
      </c>
      <c r="T2436" s="72">
        <v>199.69900000000001</v>
      </c>
      <c r="U2436" s="72">
        <v>184.84299999999999</v>
      </c>
      <c r="V2436" s="72">
        <v>135.90199999999999</v>
      </c>
      <c r="W2436" s="72">
        <v>69.611000000000004</v>
      </c>
      <c r="X2436" s="72">
        <v>28.564</v>
      </c>
      <c r="Y2436" s="72">
        <v>7.1040000000000001</v>
      </c>
      <c r="Z2436" s="72">
        <v>2.4279999999999999</v>
      </c>
      <c r="AA2436" s="72">
        <v>0.32900000000000001</v>
      </c>
      <c r="AB2436" s="4">
        <v>1.9370000000000001</v>
      </c>
      <c r="AD2436" s="1">
        <f t="shared" si="38"/>
        <v>109.973</v>
      </c>
    </row>
    <row r="2437" spans="1:30" x14ac:dyDescent="0.3">
      <c r="A2437" s="65">
        <v>2436</v>
      </c>
      <c r="B2437" s="66" t="s">
        <v>323</v>
      </c>
      <c r="C2437" s="69" t="s">
        <v>180</v>
      </c>
      <c r="D2437" s="71"/>
      <c r="E2437" s="71">
        <v>112</v>
      </c>
      <c r="F2437" s="71">
        <v>2040</v>
      </c>
      <c r="G2437" s="72">
        <v>233.262</v>
      </c>
      <c r="H2437" s="72">
        <v>225.124</v>
      </c>
      <c r="I2437" s="72">
        <v>236.875</v>
      </c>
      <c r="J2437" s="72">
        <v>263.16899999999998</v>
      </c>
      <c r="K2437" s="72">
        <v>285.12400000000002</v>
      </c>
      <c r="L2437" s="72">
        <v>295.96499999999997</v>
      </c>
      <c r="M2437" s="72">
        <v>261.59800000000001</v>
      </c>
      <c r="N2437" s="72">
        <v>223.637</v>
      </c>
      <c r="O2437" s="72">
        <v>228.34299999999999</v>
      </c>
      <c r="P2437" s="72">
        <v>292.77699999999999</v>
      </c>
      <c r="Q2437" s="72">
        <v>350.36799999999999</v>
      </c>
      <c r="R2437" s="72">
        <v>316.42599999999999</v>
      </c>
      <c r="S2437" s="72">
        <v>253.75299999999999</v>
      </c>
      <c r="T2437" s="72">
        <v>206.71</v>
      </c>
      <c r="U2437" s="72">
        <v>163.29300000000001</v>
      </c>
      <c r="V2437" s="72">
        <v>137.90899999999999</v>
      </c>
      <c r="W2437" s="72">
        <v>88.414000000000001</v>
      </c>
      <c r="X2437" s="72">
        <v>36.954999999999998</v>
      </c>
      <c r="Y2437" s="72">
        <v>11.22</v>
      </c>
      <c r="Z2437" s="72">
        <v>1.8959999999999999</v>
      </c>
      <c r="AA2437" s="72">
        <v>0.42599999999999999</v>
      </c>
      <c r="AB2437" s="4">
        <v>2.7639999999999998</v>
      </c>
      <c r="AD2437" s="1">
        <f t="shared" si="38"/>
        <v>141.67499999999998</v>
      </c>
    </row>
    <row r="2438" spans="1:30" x14ac:dyDescent="0.3">
      <c r="A2438" s="65">
        <v>2437</v>
      </c>
      <c r="B2438" s="66" t="s">
        <v>323</v>
      </c>
      <c r="C2438" s="69" t="s">
        <v>180</v>
      </c>
      <c r="D2438" s="71"/>
      <c r="E2438" s="71">
        <v>112</v>
      </c>
      <c r="F2438" s="71">
        <v>2045</v>
      </c>
      <c r="G2438" s="72">
        <v>246.85</v>
      </c>
      <c r="H2438" s="72">
        <v>233.251</v>
      </c>
      <c r="I2438" s="72">
        <v>225.07900000000001</v>
      </c>
      <c r="J2438" s="72">
        <v>237.184</v>
      </c>
      <c r="K2438" s="72">
        <v>263.52199999999999</v>
      </c>
      <c r="L2438" s="72">
        <v>284.8</v>
      </c>
      <c r="M2438" s="72">
        <v>294.47800000000001</v>
      </c>
      <c r="N2438" s="72">
        <v>258.99099999999999</v>
      </c>
      <c r="O2438" s="72">
        <v>220.07599999999999</v>
      </c>
      <c r="P2438" s="72">
        <v>222.797</v>
      </c>
      <c r="Q2438" s="72">
        <v>281.86200000000002</v>
      </c>
      <c r="R2438" s="72">
        <v>330.55</v>
      </c>
      <c r="S2438" s="72">
        <v>288.66800000000001</v>
      </c>
      <c r="T2438" s="72">
        <v>221.965</v>
      </c>
      <c r="U2438" s="72">
        <v>171.91200000000001</v>
      </c>
      <c r="V2438" s="72">
        <v>124.634</v>
      </c>
      <c r="W2438" s="72">
        <v>92.4</v>
      </c>
      <c r="X2438" s="72">
        <v>48.667000000000002</v>
      </c>
      <c r="Y2438" s="72">
        <v>15.143000000000001</v>
      </c>
      <c r="Z2438" s="72">
        <v>3.1309999999999998</v>
      </c>
      <c r="AA2438" s="72">
        <v>0.37</v>
      </c>
      <c r="AB2438" s="4" t="s">
        <v>291</v>
      </c>
      <c r="AD2438" s="1">
        <f t="shared" si="38"/>
        <v>159.71100000000001</v>
      </c>
    </row>
    <row r="2439" spans="1:30" x14ac:dyDescent="0.3">
      <c r="A2439" s="65">
        <v>2438</v>
      </c>
      <c r="B2439" s="66" t="s">
        <v>323</v>
      </c>
      <c r="C2439" s="69" t="s">
        <v>180</v>
      </c>
      <c r="D2439" s="71"/>
      <c r="E2439" s="71">
        <v>112</v>
      </c>
      <c r="F2439" s="71">
        <v>2050</v>
      </c>
      <c r="G2439" s="72">
        <v>250.03100000000001</v>
      </c>
      <c r="H2439" s="72">
        <v>246.846</v>
      </c>
      <c r="I2439" s="72">
        <v>233.21299999999999</v>
      </c>
      <c r="J2439" s="72">
        <v>225.41800000000001</v>
      </c>
      <c r="K2439" s="72">
        <v>237.64599999999999</v>
      </c>
      <c r="L2439" s="72">
        <v>263.37900000000002</v>
      </c>
      <c r="M2439" s="72">
        <v>283.53100000000001</v>
      </c>
      <c r="N2439" s="72">
        <v>291.702</v>
      </c>
      <c r="O2439" s="72">
        <v>255.11099999999999</v>
      </c>
      <c r="P2439" s="72">
        <v>215.136</v>
      </c>
      <c r="Q2439" s="72">
        <v>215.18100000000001</v>
      </c>
      <c r="R2439" s="72">
        <v>267.26299999999998</v>
      </c>
      <c r="S2439" s="72">
        <v>304.01299999999998</v>
      </c>
      <c r="T2439" s="72">
        <v>255.511</v>
      </c>
      <c r="U2439" s="72">
        <v>187.51300000000001</v>
      </c>
      <c r="V2439" s="72">
        <v>134.02000000000001</v>
      </c>
      <c r="W2439" s="72">
        <v>85.85</v>
      </c>
      <c r="X2439" s="72">
        <v>52.646000000000001</v>
      </c>
      <c r="Y2439" s="72">
        <v>20.77</v>
      </c>
      <c r="Z2439" s="72">
        <v>4.4109999999999996</v>
      </c>
      <c r="AA2439" s="72">
        <v>0.57299999999999995</v>
      </c>
      <c r="AB2439" s="4" t="s">
        <v>291</v>
      </c>
      <c r="AD2439" s="1">
        <f t="shared" si="38"/>
        <v>164.25</v>
      </c>
    </row>
    <row r="2440" spans="1:30" x14ac:dyDescent="0.3">
      <c r="A2440" s="65">
        <v>2439</v>
      </c>
      <c r="B2440" s="66" t="s">
        <v>323</v>
      </c>
      <c r="C2440" s="69" t="s">
        <v>180</v>
      </c>
      <c r="D2440" s="71"/>
      <c r="E2440" s="71">
        <v>112</v>
      </c>
      <c r="F2440" s="71">
        <v>2055</v>
      </c>
      <c r="G2440" s="72">
        <v>239.95400000000001</v>
      </c>
      <c r="H2440" s="72">
        <v>250.03299999999999</v>
      </c>
      <c r="I2440" s="72">
        <v>246.80799999999999</v>
      </c>
      <c r="J2440" s="72">
        <v>233.541</v>
      </c>
      <c r="K2440" s="72">
        <v>225.90100000000001</v>
      </c>
      <c r="L2440" s="72">
        <v>237.637</v>
      </c>
      <c r="M2440" s="72">
        <v>262.34699999999998</v>
      </c>
      <c r="N2440" s="72">
        <v>281.06099999999998</v>
      </c>
      <c r="O2440" s="72">
        <v>287.59699999999998</v>
      </c>
      <c r="P2440" s="72">
        <v>249.785</v>
      </c>
      <c r="Q2440" s="72">
        <v>208.38900000000001</v>
      </c>
      <c r="R2440" s="72">
        <v>205.024</v>
      </c>
      <c r="S2440" s="72">
        <v>247.71899999999999</v>
      </c>
      <c r="T2440" s="72">
        <v>272.13499999999999</v>
      </c>
      <c r="U2440" s="72">
        <v>219.1</v>
      </c>
      <c r="V2440" s="72">
        <v>149.19200000000001</v>
      </c>
      <c r="W2440" s="72">
        <v>94.831000000000003</v>
      </c>
      <c r="X2440" s="72">
        <v>50.601999999999997</v>
      </c>
      <c r="Y2440" s="72">
        <v>23.396999999999998</v>
      </c>
      <c r="Z2440" s="72">
        <v>6.319</v>
      </c>
      <c r="AA2440" s="72">
        <v>0.83899999999999997</v>
      </c>
      <c r="AB2440" s="4" t="s">
        <v>291</v>
      </c>
      <c r="AD2440" s="1">
        <f t="shared" si="38"/>
        <v>175.98799999999997</v>
      </c>
    </row>
    <row r="2441" spans="1:30" x14ac:dyDescent="0.3">
      <c r="A2441" s="65">
        <v>2440</v>
      </c>
      <c r="B2441" s="66" t="s">
        <v>323</v>
      </c>
      <c r="C2441" s="69" t="s">
        <v>180</v>
      </c>
      <c r="D2441" s="71"/>
      <c r="E2441" s="71">
        <v>112</v>
      </c>
      <c r="F2441" s="71">
        <v>2060</v>
      </c>
      <c r="G2441" s="72">
        <v>225.58500000000001</v>
      </c>
      <c r="H2441" s="72">
        <v>239.96700000000001</v>
      </c>
      <c r="I2441" s="72">
        <v>250.00399999999999</v>
      </c>
      <c r="J2441" s="72">
        <v>247.12</v>
      </c>
      <c r="K2441" s="72">
        <v>234.00899999999999</v>
      </c>
      <c r="L2441" s="72">
        <v>225.97399999999999</v>
      </c>
      <c r="M2441" s="72">
        <v>236.88399999999999</v>
      </c>
      <c r="N2441" s="72">
        <v>260.327</v>
      </c>
      <c r="O2441" s="72">
        <v>277.49599999999998</v>
      </c>
      <c r="P2441" s="72">
        <v>282.12700000000001</v>
      </c>
      <c r="Q2441" s="72">
        <v>242.64599999999999</v>
      </c>
      <c r="R2441" s="72">
        <v>199.447</v>
      </c>
      <c r="S2441" s="72">
        <v>191.381</v>
      </c>
      <c r="T2441" s="72">
        <v>223.99700000000001</v>
      </c>
      <c r="U2441" s="72">
        <v>236.49199999999999</v>
      </c>
      <c r="V2441" s="72">
        <v>177.523</v>
      </c>
      <c r="W2441" s="72">
        <v>108.126</v>
      </c>
      <c r="X2441" s="72">
        <v>57.6</v>
      </c>
      <c r="Y2441" s="72">
        <v>23.297999999999998</v>
      </c>
      <c r="Z2441" s="72">
        <v>7.3869999999999996</v>
      </c>
      <c r="AA2441" s="72">
        <v>1.232</v>
      </c>
      <c r="AB2441" s="4" t="s">
        <v>291</v>
      </c>
      <c r="AD2441" s="1">
        <f t="shared" si="38"/>
        <v>197.643</v>
      </c>
    </row>
    <row r="2442" spans="1:30" x14ac:dyDescent="0.3">
      <c r="A2442" s="65">
        <v>2441</v>
      </c>
      <c r="B2442" s="66" t="s">
        <v>323</v>
      </c>
      <c r="C2442" s="69" t="s">
        <v>180</v>
      </c>
      <c r="D2442" s="71"/>
      <c r="E2442" s="71">
        <v>112</v>
      </c>
      <c r="F2442" s="71">
        <v>2065</v>
      </c>
      <c r="G2442" s="72">
        <v>216.77799999999999</v>
      </c>
      <c r="H2442" s="72">
        <v>225.61</v>
      </c>
      <c r="I2442" s="72">
        <v>239.947</v>
      </c>
      <c r="J2442" s="72">
        <v>250.303</v>
      </c>
      <c r="K2442" s="72">
        <v>247.565</v>
      </c>
      <c r="L2442" s="72">
        <v>234.09100000000001</v>
      </c>
      <c r="M2442" s="72">
        <v>225.38300000000001</v>
      </c>
      <c r="N2442" s="72">
        <v>235.28899999999999</v>
      </c>
      <c r="O2442" s="72">
        <v>257.36599999999999</v>
      </c>
      <c r="P2442" s="72">
        <v>272.72000000000003</v>
      </c>
      <c r="Q2442" s="72">
        <v>274.79599999999999</v>
      </c>
      <c r="R2442" s="72">
        <v>233.18199999999999</v>
      </c>
      <c r="S2442" s="72">
        <v>187.39</v>
      </c>
      <c r="T2442" s="72">
        <v>174.68700000000001</v>
      </c>
      <c r="U2442" s="72">
        <v>197.10300000000001</v>
      </c>
      <c r="V2442" s="72">
        <v>194.916</v>
      </c>
      <c r="W2442" s="72">
        <v>131.625</v>
      </c>
      <c r="X2442" s="72">
        <v>67.605000000000004</v>
      </c>
      <c r="Y2442" s="72">
        <v>27.456</v>
      </c>
      <c r="Z2442" s="72">
        <v>7.6289999999999996</v>
      </c>
      <c r="AA2442" s="72">
        <v>1.5169999999999999</v>
      </c>
      <c r="AB2442" s="4" t="s">
        <v>291</v>
      </c>
      <c r="AD2442" s="1">
        <f t="shared" si="38"/>
        <v>235.83199999999999</v>
      </c>
    </row>
    <row r="2443" spans="1:30" x14ac:dyDescent="0.3">
      <c r="A2443" s="65">
        <v>2442</v>
      </c>
      <c r="B2443" s="66" t="s">
        <v>323</v>
      </c>
      <c r="C2443" s="69" t="s">
        <v>180</v>
      </c>
      <c r="D2443" s="71"/>
      <c r="E2443" s="71">
        <v>112</v>
      </c>
      <c r="F2443" s="71">
        <v>2070</v>
      </c>
      <c r="G2443" s="72">
        <v>216.69200000000001</v>
      </c>
      <c r="H2443" s="72">
        <v>216.80699999999999</v>
      </c>
      <c r="I2443" s="72">
        <v>225.59800000000001</v>
      </c>
      <c r="J2443" s="72">
        <v>240.24100000000001</v>
      </c>
      <c r="K2443" s="72">
        <v>250.73599999999999</v>
      </c>
      <c r="L2443" s="72">
        <v>247.63300000000001</v>
      </c>
      <c r="M2443" s="72">
        <v>233.541</v>
      </c>
      <c r="N2443" s="72">
        <v>224.041</v>
      </c>
      <c r="O2443" s="72">
        <v>232.892</v>
      </c>
      <c r="P2443" s="72">
        <v>253.358</v>
      </c>
      <c r="Q2443" s="72">
        <v>266.28300000000002</v>
      </c>
      <c r="R2443" s="72">
        <v>265.041</v>
      </c>
      <c r="S2443" s="72">
        <v>220.34</v>
      </c>
      <c r="T2443" s="72">
        <v>172.46799999999999</v>
      </c>
      <c r="U2443" s="72">
        <v>155.43299999999999</v>
      </c>
      <c r="V2443" s="72">
        <v>164.971</v>
      </c>
      <c r="W2443" s="72">
        <v>147.54400000000001</v>
      </c>
      <c r="X2443" s="72">
        <v>84.519000000000005</v>
      </c>
      <c r="Y2443" s="72">
        <v>33.281999999999996</v>
      </c>
      <c r="Z2443" s="72">
        <v>9.3079999999999998</v>
      </c>
      <c r="AA2443" s="72">
        <v>1.645</v>
      </c>
      <c r="AB2443" s="4" t="s">
        <v>291</v>
      </c>
      <c r="AD2443" s="1">
        <f t="shared" si="38"/>
        <v>276.298</v>
      </c>
    </row>
    <row r="2444" spans="1:30" x14ac:dyDescent="0.3">
      <c r="A2444" s="65">
        <v>2443</v>
      </c>
      <c r="B2444" s="66" t="s">
        <v>323</v>
      </c>
      <c r="C2444" s="69" t="s">
        <v>180</v>
      </c>
      <c r="D2444" s="71"/>
      <c r="E2444" s="71">
        <v>112</v>
      </c>
      <c r="F2444" s="71">
        <v>2075</v>
      </c>
      <c r="G2444" s="72">
        <v>221.46199999999999</v>
      </c>
      <c r="H2444" s="72">
        <v>216.72</v>
      </c>
      <c r="I2444" s="72">
        <v>216.804</v>
      </c>
      <c r="J2444" s="72">
        <v>225.886</v>
      </c>
      <c r="K2444" s="72">
        <v>240.66800000000001</v>
      </c>
      <c r="L2444" s="72">
        <v>250.81299999999999</v>
      </c>
      <c r="M2444" s="72">
        <v>247.09100000000001</v>
      </c>
      <c r="N2444" s="72">
        <v>232.26900000000001</v>
      </c>
      <c r="O2444" s="72">
        <v>221.96799999999999</v>
      </c>
      <c r="P2444" s="72">
        <v>229.59</v>
      </c>
      <c r="Q2444" s="72">
        <v>247.88399999999999</v>
      </c>
      <c r="R2444" s="72">
        <v>257.61900000000003</v>
      </c>
      <c r="S2444" s="72">
        <v>251.64099999999999</v>
      </c>
      <c r="T2444" s="72">
        <v>204.19900000000001</v>
      </c>
      <c r="U2444" s="72">
        <v>154.89400000000001</v>
      </c>
      <c r="V2444" s="72">
        <v>131.79599999999999</v>
      </c>
      <c r="W2444" s="72">
        <v>127.105</v>
      </c>
      <c r="X2444" s="72">
        <v>96.948999999999998</v>
      </c>
      <c r="Y2444" s="72">
        <v>42.802999999999997</v>
      </c>
      <c r="Z2444" s="72">
        <v>11.635999999999999</v>
      </c>
      <c r="AA2444" s="72">
        <v>2.008</v>
      </c>
      <c r="AB2444" s="4" t="s">
        <v>291</v>
      </c>
      <c r="AD2444" s="1">
        <f t="shared" si="38"/>
        <v>280.50099999999998</v>
      </c>
    </row>
    <row r="2445" spans="1:30" x14ac:dyDescent="0.3">
      <c r="A2445" s="65">
        <v>2444</v>
      </c>
      <c r="B2445" s="66" t="s">
        <v>323</v>
      </c>
      <c r="C2445" s="69" t="s">
        <v>180</v>
      </c>
      <c r="D2445" s="71"/>
      <c r="E2445" s="71">
        <v>112</v>
      </c>
      <c r="F2445" s="71">
        <v>2080</v>
      </c>
      <c r="G2445" s="72">
        <v>223.476</v>
      </c>
      <c r="H2445" s="72">
        <v>221.49</v>
      </c>
      <c r="I2445" s="72">
        <v>216.71899999999999</v>
      </c>
      <c r="J2445" s="72">
        <v>217.078</v>
      </c>
      <c r="K2445" s="72">
        <v>226.30799999999999</v>
      </c>
      <c r="L2445" s="72">
        <v>240.77699999999999</v>
      </c>
      <c r="M2445" s="72">
        <v>250.31100000000001</v>
      </c>
      <c r="N2445" s="72">
        <v>245.83799999999999</v>
      </c>
      <c r="O2445" s="72">
        <v>230.28299999999999</v>
      </c>
      <c r="P2445" s="72">
        <v>219.072</v>
      </c>
      <c r="Q2445" s="72">
        <v>225.02199999999999</v>
      </c>
      <c r="R2445" s="72">
        <v>240.44200000000001</v>
      </c>
      <c r="S2445" s="72">
        <v>245.59</v>
      </c>
      <c r="T2445" s="72">
        <v>234.57300000000001</v>
      </c>
      <c r="U2445" s="72">
        <v>184.84200000000001</v>
      </c>
      <c r="V2445" s="72">
        <v>132.80500000000001</v>
      </c>
      <c r="W2445" s="72">
        <v>103.10899999999999</v>
      </c>
      <c r="X2445" s="72">
        <v>85.218000000000004</v>
      </c>
      <c r="Y2445" s="72">
        <v>50.341999999999999</v>
      </c>
      <c r="Z2445" s="72">
        <v>15.384</v>
      </c>
      <c r="AA2445" s="72">
        <v>2.5449999999999999</v>
      </c>
      <c r="AB2445" s="4" t="s">
        <v>291</v>
      </c>
      <c r="AD2445" s="1">
        <f t="shared" si="38"/>
        <v>256.59800000000001</v>
      </c>
    </row>
    <row r="2446" spans="1:30" x14ac:dyDescent="0.3">
      <c r="A2446" s="65">
        <v>2445</v>
      </c>
      <c r="B2446" s="66" t="s">
        <v>323</v>
      </c>
      <c r="C2446" s="69" t="s">
        <v>180</v>
      </c>
      <c r="D2446" s="71"/>
      <c r="E2446" s="71">
        <v>112</v>
      </c>
      <c r="F2446" s="71">
        <v>2085</v>
      </c>
      <c r="G2446" s="72">
        <v>219.46100000000001</v>
      </c>
      <c r="H2446" s="72">
        <v>223.50299999999999</v>
      </c>
      <c r="I2446" s="72">
        <v>221.488</v>
      </c>
      <c r="J2446" s="72">
        <v>216.97499999999999</v>
      </c>
      <c r="K2446" s="72">
        <v>217.47900000000001</v>
      </c>
      <c r="L2446" s="72">
        <v>226.43700000000001</v>
      </c>
      <c r="M2446" s="72">
        <v>240.34299999999999</v>
      </c>
      <c r="N2446" s="72">
        <v>249.12100000000001</v>
      </c>
      <c r="O2446" s="72">
        <v>243.86500000000001</v>
      </c>
      <c r="P2446" s="72">
        <v>227.47300000000001</v>
      </c>
      <c r="Q2446" s="72">
        <v>215.00899999999999</v>
      </c>
      <c r="R2446" s="72">
        <v>218.73400000000001</v>
      </c>
      <c r="S2446" s="72">
        <v>229.994</v>
      </c>
      <c r="T2446" s="72">
        <v>230.08</v>
      </c>
      <c r="U2446" s="72">
        <v>213.80699999999999</v>
      </c>
      <c r="V2446" s="72">
        <v>160.06800000000001</v>
      </c>
      <c r="W2446" s="72">
        <v>105.379</v>
      </c>
      <c r="X2446" s="72">
        <v>70.478999999999999</v>
      </c>
      <c r="Y2446" s="72">
        <v>45.371000000000002</v>
      </c>
      <c r="Z2446" s="72">
        <v>18.623999999999999</v>
      </c>
      <c r="AA2446" s="72">
        <v>3.4159999999999999</v>
      </c>
      <c r="AB2446" s="4">
        <v>0.48299999999999998</v>
      </c>
      <c r="AD2446" s="1">
        <f t="shared" si="38"/>
        <v>243.75200000000001</v>
      </c>
    </row>
    <row r="2447" spans="1:30" x14ac:dyDescent="0.3">
      <c r="A2447" s="65">
        <v>2446</v>
      </c>
      <c r="B2447" s="66" t="s">
        <v>323</v>
      </c>
      <c r="C2447" s="69" t="s">
        <v>180</v>
      </c>
      <c r="D2447" s="71"/>
      <c r="E2447" s="71">
        <v>112</v>
      </c>
      <c r="F2447" s="71">
        <v>2090</v>
      </c>
      <c r="G2447" s="72">
        <v>211.74600000000001</v>
      </c>
      <c r="H2447" s="72">
        <v>219.48500000000001</v>
      </c>
      <c r="I2447" s="72">
        <v>223.501</v>
      </c>
      <c r="J2447" s="72">
        <v>221.72200000000001</v>
      </c>
      <c r="K2447" s="72">
        <v>217.346</v>
      </c>
      <c r="L2447" s="72">
        <v>217.61199999999999</v>
      </c>
      <c r="M2447" s="72">
        <v>226.07499999999999</v>
      </c>
      <c r="N2447" s="72">
        <v>239.28200000000001</v>
      </c>
      <c r="O2447" s="72">
        <v>247.238</v>
      </c>
      <c r="P2447" s="72">
        <v>241.06</v>
      </c>
      <c r="Q2447" s="72">
        <v>223.512</v>
      </c>
      <c r="R2447" s="72">
        <v>209.38200000000001</v>
      </c>
      <c r="S2447" s="72">
        <v>209.84399999999999</v>
      </c>
      <c r="T2447" s="72">
        <v>216.4</v>
      </c>
      <c r="U2447" s="72">
        <v>210.96700000000001</v>
      </c>
      <c r="V2447" s="72">
        <v>186.76</v>
      </c>
      <c r="W2447" s="72">
        <v>128.59299999999999</v>
      </c>
      <c r="X2447" s="72">
        <v>73.268000000000001</v>
      </c>
      <c r="Y2447" s="72">
        <v>38.369</v>
      </c>
      <c r="Z2447" s="72">
        <v>17.225999999999999</v>
      </c>
      <c r="AA2447" s="72">
        <v>4.28</v>
      </c>
      <c r="AB2447" s="4">
        <v>0.53800000000000003</v>
      </c>
      <c r="AD2447" s="1">
        <f t="shared" si="38"/>
        <v>262.274</v>
      </c>
    </row>
    <row r="2448" spans="1:30" x14ac:dyDescent="0.3">
      <c r="A2448" s="65">
        <v>2447</v>
      </c>
      <c r="B2448" s="66" t="s">
        <v>323</v>
      </c>
      <c r="C2448" s="69" t="s">
        <v>180</v>
      </c>
      <c r="D2448" s="71"/>
      <c r="E2448" s="71">
        <v>112</v>
      </c>
      <c r="F2448" s="71">
        <v>2095</v>
      </c>
      <c r="G2448" s="72">
        <v>204.78100000000001</v>
      </c>
      <c r="H2448" s="72">
        <v>211.77</v>
      </c>
      <c r="I2448" s="72">
        <v>219.48599999999999</v>
      </c>
      <c r="J2448" s="72">
        <v>223.71299999999999</v>
      </c>
      <c r="K2448" s="72">
        <v>222.05500000000001</v>
      </c>
      <c r="L2448" s="72">
        <v>217.45699999999999</v>
      </c>
      <c r="M2448" s="72">
        <v>217.29</v>
      </c>
      <c r="N2448" s="72">
        <v>225.143</v>
      </c>
      <c r="O2448" s="72">
        <v>237.58199999999999</v>
      </c>
      <c r="P2448" s="72">
        <v>244.55600000000001</v>
      </c>
      <c r="Q2448" s="72">
        <v>237.10400000000001</v>
      </c>
      <c r="R2448" s="72">
        <v>218.011</v>
      </c>
      <c r="S2448" s="72">
        <v>201.39</v>
      </c>
      <c r="T2448" s="72">
        <v>198.19399999999999</v>
      </c>
      <c r="U2448" s="72">
        <v>199.47300000000001</v>
      </c>
      <c r="V2448" s="72">
        <v>185.69900000000001</v>
      </c>
      <c r="W2448" s="72">
        <v>151.69900000000001</v>
      </c>
      <c r="X2448" s="72">
        <v>90.792000000000002</v>
      </c>
      <c r="Y2448" s="72">
        <v>40.704000000000001</v>
      </c>
      <c r="Z2448" s="72">
        <v>14.919</v>
      </c>
      <c r="AA2448" s="72">
        <v>4.2510000000000003</v>
      </c>
      <c r="AB2448" s="4">
        <v>0.69499999999999995</v>
      </c>
      <c r="AD2448" s="1">
        <f t="shared" si="38"/>
        <v>303.05999999999995</v>
      </c>
    </row>
    <row r="2449" spans="1:30" x14ac:dyDescent="0.3">
      <c r="A2449" s="65">
        <v>2448</v>
      </c>
      <c r="B2449" s="66" t="s">
        <v>323</v>
      </c>
      <c r="C2449" s="69" t="s">
        <v>180</v>
      </c>
      <c r="D2449" s="71"/>
      <c r="E2449" s="71">
        <v>112</v>
      </c>
      <c r="F2449" s="71">
        <v>2100</v>
      </c>
      <c r="G2449" s="72">
        <v>202.38399999999999</v>
      </c>
      <c r="H2449" s="72">
        <v>204.80699999999999</v>
      </c>
      <c r="I2449" s="72">
        <v>211.77199999999999</v>
      </c>
      <c r="J2449" s="72">
        <v>219.68</v>
      </c>
      <c r="K2449" s="72">
        <v>224.00700000000001</v>
      </c>
      <c r="L2449" s="72">
        <v>222.137</v>
      </c>
      <c r="M2449" s="72">
        <v>217.143</v>
      </c>
      <c r="N2449" s="72">
        <v>216.446</v>
      </c>
      <c r="O2449" s="72">
        <v>223.63900000000001</v>
      </c>
      <c r="P2449" s="72">
        <v>235.15100000000001</v>
      </c>
      <c r="Q2449" s="72">
        <v>240.76900000000001</v>
      </c>
      <c r="R2449" s="72">
        <v>231.602</v>
      </c>
      <c r="S2449" s="72">
        <v>210.18100000000001</v>
      </c>
      <c r="T2449" s="72">
        <v>190.87200000000001</v>
      </c>
      <c r="U2449" s="72">
        <v>183.57599999999999</v>
      </c>
      <c r="V2449" s="72">
        <v>176.82599999999999</v>
      </c>
      <c r="W2449" s="72">
        <v>152.38800000000001</v>
      </c>
      <c r="X2449" s="72">
        <v>108.65300000000001</v>
      </c>
      <c r="Y2449" s="72">
        <v>51.41</v>
      </c>
      <c r="Z2449" s="72">
        <v>16.190999999999999</v>
      </c>
      <c r="AA2449" s="72">
        <v>3.8540000000000001</v>
      </c>
      <c r="AB2449" s="4">
        <v>1.08</v>
      </c>
      <c r="AD2449" s="1">
        <f t="shared" si="38"/>
        <v>333.57599999999996</v>
      </c>
    </row>
    <row r="2450" spans="1:30" x14ac:dyDescent="0.3">
      <c r="A2450" s="65">
        <v>2449</v>
      </c>
      <c r="B2450" s="66" t="s">
        <v>323</v>
      </c>
      <c r="C2450" s="69" t="s">
        <v>181</v>
      </c>
      <c r="D2450" s="71"/>
      <c r="E2450" s="71">
        <v>100</v>
      </c>
      <c r="F2450" s="71">
        <v>2015</v>
      </c>
      <c r="G2450" s="72">
        <v>172.47200000000001</v>
      </c>
      <c r="H2450" s="72">
        <v>182.00899999999999</v>
      </c>
      <c r="I2450" s="72">
        <v>162.393</v>
      </c>
      <c r="J2450" s="72">
        <v>157.01</v>
      </c>
      <c r="K2450" s="72">
        <v>204.16300000000001</v>
      </c>
      <c r="L2450" s="72">
        <v>250.386</v>
      </c>
      <c r="M2450" s="72">
        <v>251.078</v>
      </c>
      <c r="N2450" s="72">
        <v>279.37900000000002</v>
      </c>
      <c r="O2450" s="72">
        <v>276.976</v>
      </c>
      <c r="P2450" s="72">
        <v>250.25299999999999</v>
      </c>
      <c r="Q2450" s="72">
        <v>245.69300000000001</v>
      </c>
      <c r="R2450" s="72">
        <v>242.55500000000001</v>
      </c>
      <c r="S2450" s="72">
        <v>232.44300000000001</v>
      </c>
      <c r="T2450" s="72">
        <v>214.32</v>
      </c>
      <c r="U2450" s="72">
        <v>146.71700000000001</v>
      </c>
      <c r="V2450" s="72">
        <v>106.325</v>
      </c>
      <c r="W2450" s="72">
        <v>75.456999999999994</v>
      </c>
      <c r="X2450" s="72">
        <v>31.928000000000001</v>
      </c>
      <c r="Y2450" s="72">
        <v>7.8179999999999996</v>
      </c>
      <c r="Z2450" s="72">
        <v>0.65300000000000002</v>
      </c>
      <c r="AA2450" s="72">
        <v>7.1999999999999995E-2</v>
      </c>
      <c r="AB2450" s="4">
        <v>1.5680000000000001</v>
      </c>
      <c r="AD2450" s="1">
        <f t="shared" si="38"/>
        <v>117.496</v>
      </c>
    </row>
    <row r="2451" spans="1:30" x14ac:dyDescent="0.3">
      <c r="A2451" s="65">
        <v>2450</v>
      </c>
      <c r="B2451" s="66" t="s">
        <v>323</v>
      </c>
      <c r="C2451" s="69" t="s">
        <v>181</v>
      </c>
      <c r="D2451" s="71"/>
      <c r="E2451" s="71">
        <v>100</v>
      </c>
      <c r="F2451" s="71">
        <v>2020</v>
      </c>
      <c r="G2451" s="72">
        <v>165.62100000000001</v>
      </c>
      <c r="H2451" s="72">
        <v>171.822</v>
      </c>
      <c r="I2451" s="72">
        <v>181.56399999999999</v>
      </c>
      <c r="J2451" s="72">
        <v>161.22200000000001</v>
      </c>
      <c r="K2451" s="72">
        <v>154.929</v>
      </c>
      <c r="L2451" s="72">
        <v>201.815</v>
      </c>
      <c r="M2451" s="72">
        <v>247.89</v>
      </c>
      <c r="N2451" s="72">
        <v>248.328</v>
      </c>
      <c r="O2451" s="72">
        <v>275.50400000000002</v>
      </c>
      <c r="P2451" s="72">
        <v>270.66199999999998</v>
      </c>
      <c r="Q2451" s="72">
        <v>240.523</v>
      </c>
      <c r="R2451" s="72">
        <v>230.58</v>
      </c>
      <c r="S2451" s="72">
        <v>220.36600000000001</v>
      </c>
      <c r="T2451" s="72">
        <v>203.12</v>
      </c>
      <c r="U2451" s="72">
        <v>177.12100000000001</v>
      </c>
      <c r="V2451" s="72">
        <v>109.399</v>
      </c>
      <c r="W2451" s="72">
        <v>67.501999999999995</v>
      </c>
      <c r="X2451" s="72">
        <v>35.432000000000002</v>
      </c>
      <c r="Y2451" s="72">
        <v>8.891</v>
      </c>
      <c r="Z2451" s="72">
        <v>1.085</v>
      </c>
      <c r="AA2451" s="72">
        <v>0.05</v>
      </c>
      <c r="AB2451" s="4">
        <v>2.048</v>
      </c>
      <c r="AD2451" s="1">
        <f t="shared" si="38"/>
        <v>115.008</v>
      </c>
    </row>
    <row r="2452" spans="1:30" x14ac:dyDescent="0.3">
      <c r="A2452" s="65">
        <v>2451</v>
      </c>
      <c r="B2452" s="66" t="s">
        <v>323</v>
      </c>
      <c r="C2452" s="69" t="s">
        <v>181</v>
      </c>
      <c r="D2452" s="71"/>
      <c r="E2452" s="71">
        <v>100</v>
      </c>
      <c r="F2452" s="71">
        <v>2025</v>
      </c>
      <c r="G2452" s="72">
        <v>155.494</v>
      </c>
      <c r="H2452" s="72">
        <v>165.00200000000001</v>
      </c>
      <c r="I2452" s="72">
        <v>171.40299999999999</v>
      </c>
      <c r="J2452" s="72">
        <v>180.381</v>
      </c>
      <c r="K2452" s="72">
        <v>159.16499999999999</v>
      </c>
      <c r="L2452" s="72">
        <v>152.84700000000001</v>
      </c>
      <c r="M2452" s="72">
        <v>199.655</v>
      </c>
      <c r="N2452" s="72">
        <v>245.26499999999999</v>
      </c>
      <c r="O2452" s="72">
        <v>244.99</v>
      </c>
      <c r="P2452" s="72">
        <v>269.57400000000001</v>
      </c>
      <c r="Q2452" s="72">
        <v>260.81599999999997</v>
      </c>
      <c r="R2452" s="72">
        <v>226.67599999999999</v>
      </c>
      <c r="S2452" s="72">
        <v>210.80500000000001</v>
      </c>
      <c r="T2452" s="72">
        <v>194.16900000000001</v>
      </c>
      <c r="U2452" s="72">
        <v>169.625</v>
      </c>
      <c r="V2452" s="72">
        <v>133.96600000000001</v>
      </c>
      <c r="W2452" s="72">
        <v>70.745999999999995</v>
      </c>
      <c r="X2452" s="72">
        <v>32.502000000000002</v>
      </c>
      <c r="Y2452" s="72">
        <v>10.223000000000001</v>
      </c>
      <c r="Z2452" s="72">
        <v>1.286</v>
      </c>
      <c r="AA2452" s="72">
        <v>7.9000000000000001E-2</v>
      </c>
      <c r="AB2452" s="4" t="s">
        <v>291</v>
      </c>
      <c r="AD2452" s="1">
        <f t="shared" si="38"/>
        <v>114.83599999999998</v>
      </c>
    </row>
    <row r="2453" spans="1:30" x14ac:dyDescent="0.3">
      <c r="A2453" s="65">
        <v>2452</v>
      </c>
      <c r="B2453" s="66" t="s">
        <v>323</v>
      </c>
      <c r="C2453" s="69" t="s">
        <v>181</v>
      </c>
      <c r="D2453" s="71"/>
      <c r="E2453" s="71">
        <v>100</v>
      </c>
      <c r="F2453" s="71">
        <v>2030</v>
      </c>
      <c r="G2453" s="72">
        <v>142.78700000000001</v>
      </c>
      <c r="H2453" s="72">
        <v>154.91200000000001</v>
      </c>
      <c r="I2453" s="72">
        <v>164.60499999999999</v>
      </c>
      <c r="J2453" s="72">
        <v>170.26300000000001</v>
      </c>
      <c r="K2453" s="72">
        <v>178.29599999999999</v>
      </c>
      <c r="L2453" s="72">
        <v>157.10300000000001</v>
      </c>
      <c r="M2453" s="72">
        <v>151.001</v>
      </c>
      <c r="N2453" s="72">
        <v>197.48400000000001</v>
      </c>
      <c r="O2453" s="72">
        <v>242.124</v>
      </c>
      <c r="P2453" s="72">
        <v>239.995</v>
      </c>
      <c r="Q2453" s="72">
        <v>260.40699999999998</v>
      </c>
      <c r="R2453" s="72">
        <v>246.80799999999999</v>
      </c>
      <c r="S2453" s="72">
        <v>208.49</v>
      </c>
      <c r="T2453" s="72">
        <v>187.22399999999999</v>
      </c>
      <c r="U2453" s="72">
        <v>163.78700000000001</v>
      </c>
      <c r="V2453" s="72">
        <v>130.07599999999999</v>
      </c>
      <c r="W2453" s="72">
        <v>88.206000000000003</v>
      </c>
      <c r="X2453" s="72">
        <v>34.911999999999999</v>
      </c>
      <c r="Y2453" s="72">
        <v>9.7129999999999992</v>
      </c>
      <c r="Z2453" s="72">
        <v>1.5389999999999999</v>
      </c>
      <c r="AA2453" s="72">
        <v>9.7000000000000003E-2</v>
      </c>
      <c r="AB2453" s="4" t="s">
        <v>291</v>
      </c>
      <c r="AD2453" s="1">
        <f t="shared" si="38"/>
        <v>134.46699999999998</v>
      </c>
    </row>
    <row r="2454" spans="1:30" x14ac:dyDescent="0.3">
      <c r="A2454" s="65">
        <v>2453</v>
      </c>
      <c r="B2454" s="66" t="s">
        <v>323</v>
      </c>
      <c r="C2454" s="69" t="s">
        <v>181</v>
      </c>
      <c r="D2454" s="71"/>
      <c r="E2454" s="71">
        <v>100</v>
      </c>
      <c r="F2454" s="71">
        <v>2035</v>
      </c>
      <c r="G2454" s="72">
        <v>134.41999999999999</v>
      </c>
      <c r="H2454" s="72">
        <v>142.23099999999999</v>
      </c>
      <c r="I2454" s="72">
        <v>154.53700000000001</v>
      </c>
      <c r="J2454" s="72">
        <v>163.50200000000001</v>
      </c>
      <c r="K2454" s="72">
        <v>168.255</v>
      </c>
      <c r="L2454" s="72">
        <v>176.202</v>
      </c>
      <c r="M2454" s="72">
        <v>155.28299999999999</v>
      </c>
      <c r="N2454" s="72">
        <v>149.249</v>
      </c>
      <c r="O2454" s="72">
        <v>194.99700000000001</v>
      </c>
      <c r="P2454" s="72">
        <v>237.49700000000001</v>
      </c>
      <c r="Q2454" s="72">
        <v>232.37799999999999</v>
      </c>
      <c r="R2454" s="72">
        <v>247.40799999999999</v>
      </c>
      <c r="S2454" s="72">
        <v>228.36699999999999</v>
      </c>
      <c r="T2454" s="72">
        <v>186.626</v>
      </c>
      <c r="U2454" s="72">
        <v>159.511</v>
      </c>
      <c r="V2454" s="72">
        <v>127.342</v>
      </c>
      <c r="W2454" s="72">
        <v>87.221000000000004</v>
      </c>
      <c r="X2454" s="72">
        <v>44.649000000000001</v>
      </c>
      <c r="Y2454" s="72">
        <v>10.821999999999999</v>
      </c>
      <c r="Z2454" s="72">
        <v>1.5289999999999999</v>
      </c>
      <c r="AA2454" s="72">
        <v>0.12</v>
      </c>
      <c r="AB2454" s="4" t="s">
        <v>291</v>
      </c>
      <c r="AD2454" s="1">
        <f t="shared" si="38"/>
        <v>144.34100000000001</v>
      </c>
    </row>
    <row r="2455" spans="1:30" x14ac:dyDescent="0.3">
      <c r="A2455" s="65">
        <v>2454</v>
      </c>
      <c r="B2455" s="66" t="s">
        <v>323</v>
      </c>
      <c r="C2455" s="69" t="s">
        <v>181</v>
      </c>
      <c r="D2455" s="71"/>
      <c r="E2455" s="71">
        <v>100</v>
      </c>
      <c r="F2455" s="71">
        <v>2040</v>
      </c>
      <c r="G2455" s="72">
        <v>134.495</v>
      </c>
      <c r="H2455" s="72">
        <v>133.88399999999999</v>
      </c>
      <c r="I2455" s="72">
        <v>141.88</v>
      </c>
      <c r="J2455" s="72">
        <v>153.47</v>
      </c>
      <c r="K2455" s="72">
        <v>161.55799999999999</v>
      </c>
      <c r="L2455" s="72">
        <v>166.245</v>
      </c>
      <c r="M2455" s="72">
        <v>174.34700000000001</v>
      </c>
      <c r="N2455" s="72">
        <v>153.57599999999999</v>
      </c>
      <c r="O2455" s="72">
        <v>147.35900000000001</v>
      </c>
      <c r="P2455" s="72">
        <v>191.46700000000001</v>
      </c>
      <c r="Q2455" s="72">
        <v>230.524</v>
      </c>
      <c r="R2455" s="72">
        <v>221.642</v>
      </c>
      <c r="S2455" s="72">
        <v>230.26499999999999</v>
      </c>
      <c r="T2455" s="72">
        <v>206.01900000000001</v>
      </c>
      <c r="U2455" s="72">
        <v>160.59800000000001</v>
      </c>
      <c r="V2455" s="72">
        <v>125.76</v>
      </c>
      <c r="W2455" s="72">
        <v>87.004999999999995</v>
      </c>
      <c r="X2455" s="72">
        <v>45.335000000000001</v>
      </c>
      <c r="Y2455" s="72">
        <v>14.385999999999999</v>
      </c>
      <c r="Z2455" s="72">
        <v>1.786</v>
      </c>
      <c r="AA2455" s="72">
        <v>0.124</v>
      </c>
      <c r="AB2455" s="4" t="s">
        <v>291</v>
      </c>
      <c r="AD2455" s="1">
        <f t="shared" si="38"/>
        <v>148.636</v>
      </c>
    </row>
    <row r="2456" spans="1:30" x14ac:dyDescent="0.3">
      <c r="A2456" s="65">
        <v>2455</v>
      </c>
      <c r="B2456" s="66" t="s">
        <v>323</v>
      </c>
      <c r="C2456" s="69" t="s">
        <v>181</v>
      </c>
      <c r="D2456" s="71"/>
      <c r="E2456" s="71">
        <v>100</v>
      </c>
      <c r="F2456" s="71">
        <v>2045</v>
      </c>
      <c r="G2456" s="72">
        <v>135.61099999999999</v>
      </c>
      <c r="H2456" s="72">
        <v>133.96700000000001</v>
      </c>
      <c r="I2456" s="72">
        <v>133.547</v>
      </c>
      <c r="J2456" s="72">
        <v>140.851</v>
      </c>
      <c r="K2456" s="72">
        <v>151.59399999999999</v>
      </c>
      <c r="L2456" s="72">
        <v>159.62299999999999</v>
      </c>
      <c r="M2456" s="72">
        <v>164.50399999999999</v>
      </c>
      <c r="N2456" s="72">
        <v>172.619</v>
      </c>
      <c r="O2456" s="72">
        <v>151.77199999999999</v>
      </c>
      <c r="P2456" s="72">
        <v>144.82400000000001</v>
      </c>
      <c r="Q2456" s="72">
        <v>186.26499999999999</v>
      </c>
      <c r="R2456" s="72">
        <v>220.714</v>
      </c>
      <c r="S2456" s="72">
        <v>207.41399999999999</v>
      </c>
      <c r="T2456" s="72">
        <v>209.23699999999999</v>
      </c>
      <c r="U2456" s="72">
        <v>178.94300000000001</v>
      </c>
      <c r="V2456" s="72">
        <v>128.26599999999999</v>
      </c>
      <c r="W2456" s="72">
        <v>87.423000000000002</v>
      </c>
      <c r="X2456" s="72">
        <v>46.331000000000003</v>
      </c>
      <c r="Y2456" s="72">
        <v>15.125</v>
      </c>
      <c r="Z2456" s="72">
        <v>2.4780000000000002</v>
      </c>
      <c r="AA2456" s="72">
        <v>0.14799999999999999</v>
      </c>
      <c r="AB2456" s="4" t="s">
        <v>291</v>
      </c>
      <c r="AD2456" s="1">
        <f t="shared" si="38"/>
        <v>151.50500000000002</v>
      </c>
    </row>
    <row r="2457" spans="1:30" x14ac:dyDescent="0.3">
      <c r="A2457" s="65">
        <v>2456</v>
      </c>
      <c r="B2457" s="66" t="s">
        <v>323</v>
      </c>
      <c r="C2457" s="69" t="s">
        <v>181</v>
      </c>
      <c r="D2457" s="71"/>
      <c r="E2457" s="71">
        <v>100</v>
      </c>
      <c r="F2457" s="71">
        <v>2050</v>
      </c>
      <c r="G2457" s="72">
        <v>132.24600000000001</v>
      </c>
      <c r="H2457" s="72">
        <v>135.09100000000001</v>
      </c>
      <c r="I2457" s="72">
        <v>133.637</v>
      </c>
      <c r="J2457" s="72">
        <v>132.54499999999999</v>
      </c>
      <c r="K2457" s="72">
        <v>139.04400000000001</v>
      </c>
      <c r="L2457" s="72">
        <v>149.738</v>
      </c>
      <c r="M2457" s="72">
        <v>157.97</v>
      </c>
      <c r="N2457" s="72">
        <v>162.923</v>
      </c>
      <c r="O2457" s="72">
        <v>170.79300000000001</v>
      </c>
      <c r="P2457" s="72">
        <v>149.38300000000001</v>
      </c>
      <c r="Q2457" s="72">
        <v>141.17599999999999</v>
      </c>
      <c r="R2457" s="72">
        <v>178.97499999999999</v>
      </c>
      <c r="S2457" s="72">
        <v>207.66499999999999</v>
      </c>
      <c r="T2457" s="72">
        <v>189.827</v>
      </c>
      <c r="U2457" s="72">
        <v>183.447</v>
      </c>
      <c r="V2457" s="72">
        <v>144.82499999999999</v>
      </c>
      <c r="W2457" s="72">
        <v>90.79</v>
      </c>
      <c r="X2457" s="72">
        <v>47.77</v>
      </c>
      <c r="Y2457" s="72">
        <v>16.05</v>
      </c>
      <c r="Z2457" s="72">
        <v>2.7320000000000002</v>
      </c>
      <c r="AA2457" s="72">
        <v>0.21099999999999999</v>
      </c>
      <c r="AB2457" s="4" t="s">
        <v>291</v>
      </c>
      <c r="AD2457" s="1">
        <f t="shared" si="38"/>
        <v>157.55300000000003</v>
      </c>
    </row>
    <row r="2458" spans="1:30" x14ac:dyDescent="0.3">
      <c r="A2458" s="65">
        <v>2457</v>
      </c>
      <c r="B2458" s="66" t="s">
        <v>323</v>
      </c>
      <c r="C2458" s="69" t="s">
        <v>181</v>
      </c>
      <c r="D2458" s="71"/>
      <c r="E2458" s="71">
        <v>100</v>
      </c>
      <c r="F2458" s="71">
        <v>2055</v>
      </c>
      <c r="G2458" s="72">
        <v>125.798</v>
      </c>
      <c r="H2458" s="72">
        <v>131.75399999999999</v>
      </c>
      <c r="I2458" s="72">
        <v>134.78100000000001</v>
      </c>
      <c r="J2458" s="72">
        <v>132.69300000000001</v>
      </c>
      <c r="K2458" s="72">
        <v>130.86199999999999</v>
      </c>
      <c r="L2458" s="72">
        <v>137.33600000000001</v>
      </c>
      <c r="M2458" s="72">
        <v>148.23099999999999</v>
      </c>
      <c r="N2458" s="72">
        <v>156.54300000000001</v>
      </c>
      <c r="O2458" s="72">
        <v>161.321</v>
      </c>
      <c r="P2458" s="72">
        <v>168.38900000000001</v>
      </c>
      <c r="Q2458" s="72">
        <v>145.97800000000001</v>
      </c>
      <c r="R2458" s="72">
        <v>136.114</v>
      </c>
      <c r="S2458" s="72">
        <v>169.26900000000001</v>
      </c>
      <c r="T2458" s="72">
        <v>191.40899999999999</v>
      </c>
      <c r="U2458" s="72">
        <v>167.98099999999999</v>
      </c>
      <c r="V2458" s="72">
        <v>150.458</v>
      </c>
      <c r="W2458" s="72">
        <v>104.419</v>
      </c>
      <c r="X2458" s="72">
        <v>50.953000000000003</v>
      </c>
      <c r="Y2458" s="72">
        <v>17.219000000000001</v>
      </c>
      <c r="Z2458" s="72">
        <v>3.0489999999999999</v>
      </c>
      <c r="AA2458" s="72">
        <v>0.245</v>
      </c>
      <c r="AB2458" s="4" t="s">
        <v>291</v>
      </c>
      <c r="AD2458" s="1">
        <f t="shared" si="38"/>
        <v>175.88500000000002</v>
      </c>
    </row>
    <row r="2459" spans="1:30" x14ac:dyDescent="0.3">
      <c r="A2459" s="65">
        <v>2458</v>
      </c>
      <c r="B2459" s="66" t="s">
        <v>323</v>
      </c>
      <c r="C2459" s="69" t="s">
        <v>181</v>
      </c>
      <c r="D2459" s="71"/>
      <c r="E2459" s="71">
        <v>100</v>
      </c>
      <c r="F2459" s="71">
        <v>2060</v>
      </c>
      <c r="G2459" s="72">
        <v>118.684</v>
      </c>
      <c r="H2459" s="72">
        <v>125.339</v>
      </c>
      <c r="I2459" s="72">
        <v>131.464</v>
      </c>
      <c r="J2459" s="72">
        <v>133.892</v>
      </c>
      <c r="K2459" s="72">
        <v>131.114</v>
      </c>
      <c r="L2459" s="72">
        <v>129.28299999999999</v>
      </c>
      <c r="M2459" s="72">
        <v>135.971</v>
      </c>
      <c r="N2459" s="72">
        <v>146.959</v>
      </c>
      <c r="O2459" s="72">
        <v>155.12700000000001</v>
      </c>
      <c r="P2459" s="72">
        <v>159.255</v>
      </c>
      <c r="Q2459" s="72">
        <v>164.952</v>
      </c>
      <c r="R2459" s="72">
        <v>141.24199999999999</v>
      </c>
      <c r="S2459" s="72">
        <v>129.375</v>
      </c>
      <c r="T2459" s="72">
        <v>157.09399999999999</v>
      </c>
      <c r="U2459" s="72">
        <v>170.947</v>
      </c>
      <c r="V2459" s="72">
        <v>139.62</v>
      </c>
      <c r="W2459" s="72">
        <v>110.539</v>
      </c>
      <c r="X2459" s="72">
        <v>60.256</v>
      </c>
      <c r="Y2459" s="72">
        <v>19.151</v>
      </c>
      <c r="Z2459" s="72">
        <v>3.4550000000000001</v>
      </c>
      <c r="AA2459" s="72">
        <v>0.28799999999999998</v>
      </c>
      <c r="AB2459" s="4" t="s">
        <v>291</v>
      </c>
      <c r="AD2459" s="1">
        <f t="shared" si="38"/>
        <v>193.68900000000005</v>
      </c>
    </row>
    <row r="2460" spans="1:30" x14ac:dyDescent="0.3">
      <c r="A2460" s="65">
        <v>2459</v>
      </c>
      <c r="B2460" s="66" t="s">
        <v>323</v>
      </c>
      <c r="C2460" s="69" t="s">
        <v>181</v>
      </c>
      <c r="D2460" s="71"/>
      <c r="E2460" s="71">
        <v>100</v>
      </c>
      <c r="F2460" s="71">
        <v>2065</v>
      </c>
      <c r="G2460" s="72">
        <v>113.157</v>
      </c>
      <c r="H2460" s="72">
        <v>118.254</v>
      </c>
      <c r="I2460" s="72">
        <v>125.072</v>
      </c>
      <c r="J2460" s="72">
        <v>130.63300000000001</v>
      </c>
      <c r="K2460" s="72">
        <v>132.411</v>
      </c>
      <c r="L2460" s="72">
        <v>129.63499999999999</v>
      </c>
      <c r="M2460" s="72">
        <v>128.03700000000001</v>
      </c>
      <c r="N2460" s="72">
        <v>134.84899999999999</v>
      </c>
      <c r="O2460" s="72">
        <v>145.726</v>
      </c>
      <c r="P2460" s="72">
        <v>153.32900000000001</v>
      </c>
      <c r="Q2460" s="72">
        <v>156.328</v>
      </c>
      <c r="R2460" s="72">
        <v>160.154</v>
      </c>
      <c r="S2460" s="72">
        <v>134.92400000000001</v>
      </c>
      <c r="T2460" s="72">
        <v>120.874</v>
      </c>
      <c r="U2460" s="72">
        <v>141.59</v>
      </c>
      <c r="V2460" s="72">
        <v>144.01400000000001</v>
      </c>
      <c r="W2460" s="72">
        <v>104.58499999999999</v>
      </c>
      <c r="X2460" s="72">
        <v>65.69</v>
      </c>
      <c r="Y2460" s="72">
        <v>23.690999999999999</v>
      </c>
      <c r="Z2460" s="72">
        <v>4.085</v>
      </c>
      <c r="AA2460" s="72">
        <v>0.34599999999999997</v>
      </c>
      <c r="AB2460" s="4">
        <v>2E-3</v>
      </c>
      <c r="AD2460" s="1">
        <f t="shared" si="38"/>
        <v>198.399</v>
      </c>
    </row>
    <row r="2461" spans="1:30" x14ac:dyDescent="0.3">
      <c r="A2461" s="65">
        <v>2460</v>
      </c>
      <c r="B2461" s="66" t="s">
        <v>323</v>
      </c>
      <c r="C2461" s="69" t="s">
        <v>181</v>
      </c>
      <c r="D2461" s="71"/>
      <c r="E2461" s="71">
        <v>100</v>
      </c>
      <c r="F2461" s="71">
        <v>2070</v>
      </c>
      <c r="G2461" s="72">
        <v>110.461</v>
      </c>
      <c r="H2461" s="72">
        <v>112.75700000000001</v>
      </c>
      <c r="I2461" s="72">
        <v>118.00700000000001</v>
      </c>
      <c r="J2461" s="72">
        <v>124.301</v>
      </c>
      <c r="K2461" s="72">
        <v>129.256</v>
      </c>
      <c r="L2461" s="72">
        <v>131.03200000000001</v>
      </c>
      <c r="M2461" s="72">
        <v>128.48099999999999</v>
      </c>
      <c r="N2461" s="72">
        <v>127.033</v>
      </c>
      <c r="O2461" s="72">
        <v>133.792</v>
      </c>
      <c r="P2461" s="72">
        <v>144.19300000000001</v>
      </c>
      <c r="Q2461" s="72">
        <v>150.798</v>
      </c>
      <c r="R2461" s="72">
        <v>152.239</v>
      </c>
      <c r="S2461" s="72">
        <v>153.697</v>
      </c>
      <c r="T2461" s="72">
        <v>126.85599999999999</v>
      </c>
      <c r="U2461" s="72">
        <v>109.879</v>
      </c>
      <c r="V2461" s="72">
        <v>120.806</v>
      </c>
      <c r="W2461" s="72">
        <v>109.901</v>
      </c>
      <c r="X2461" s="72">
        <v>63.956000000000003</v>
      </c>
      <c r="Y2461" s="72">
        <v>27.004999999999999</v>
      </c>
      <c r="Z2461" s="72">
        <v>5.3730000000000002</v>
      </c>
      <c r="AA2461" s="72">
        <v>0.435</v>
      </c>
      <c r="AB2461" s="4">
        <v>3.0000000000000001E-3</v>
      </c>
      <c r="AD2461" s="1">
        <f t="shared" si="38"/>
        <v>206.67299999999997</v>
      </c>
    </row>
    <row r="2462" spans="1:30" x14ac:dyDescent="0.3">
      <c r="A2462" s="65">
        <v>2461</v>
      </c>
      <c r="B2462" s="66" t="s">
        <v>323</v>
      </c>
      <c r="C2462" s="69" t="s">
        <v>181</v>
      </c>
      <c r="D2462" s="71"/>
      <c r="E2462" s="71">
        <v>100</v>
      </c>
      <c r="F2462" s="71">
        <v>2075</v>
      </c>
      <c r="G2462" s="72">
        <v>109.443</v>
      </c>
      <c r="H2462" s="72">
        <v>110.08799999999999</v>
      </c>
      <c r="I2462" s="72">
        <v>112.527</v>
      </c>
      <c r="J2462" s="72">
        <v>117.291</v>
      </c>
      <c r="K2462" s="72">
        <v>123.02500000000001</v>
      </c>
      <c r="L2462" s="72">
        <v>127.977</v>
      </c>
      <c r="M2462" s="72">
        <v>129.958</v>
      </c>
      <c r="N2462" s="72">
        <v>127.556</v>
      </c>
      <c r="O2462" s="72">
        <v>126.105</v>
      </c>
      <c r="P2462" s="72">
        <v>132.50200000000001</v>
      </c>
      <c r="Q2462" s="72">
        <v>142.048</v>
      </c>
      <c r="R2462" s="72">
        <v>147.25</v>
      </c>
      <c r="S2462" s="72">
        <v>146.70099999999999</v>
      </c>
      <c r="T2462" s="72">
        <v>145.35300000000001</v>
      </c>
      <c r="U2462" s="72">
        <v>116.255</v>
      </c>
      <c r="V2462" s="72">
        <v>94.903000000000006</v>
      </c>
      <c r="W2462" s="72">
        <v>93.91</v>
      </c>
      <c r="X2462" s="72">
        <v>69.212000000000003</v>
      </c>
      <c r="Y2462" s="72">
        <v>27.556000000000001</v>
      </c>
      <c r="Z2462" s="72">
        <v>6.5449999999999999</v>
      </c>
      <c r="AA2462" s="72">
        <v>0.61099999999999999</v>
      </c>
      <c r="AB2462" s="4">
        <v>4.0000000000000001E-3</v>
      </c>
      <c r="AD2462" s="1">
        <f t="shared" si="38"/>
        <v>197.83799999999999</v>
      </c>
    </row>
    <row r="2463" spans="1:30" x14ac:dyDescent="0.3">
      <c r="A2463" s="65">
        <v>2462</v>
      </c>
      <c r="B2463" s="66" t="s">
        <v>323</v>
      </c>
      <c r="C2463" s="69" t="s">
        <v>181</v>
      </c>
      <c r="D2463" s="71"/>
      <c r="E2463" s="71">
        <v>100</v>
      </c>
      <c r="F2463" s="71">
        <v>2080</v>
      </c>
      <c r="G2463" s="72">
        <v>107.827</v>
      </c>
      <c r="H2463" s="72">
        <v>109.092</v>
      </c>
      <c r="I2463" s="72">
        <v>109.874</v>
      </c>
      <c r="J2463" s="72">
        <v>111.867</v>
      </c>
      <c r="K2463" s="72">
        <v>116.11499999999999</v>
      </c>
      <c r="L2463" s="72">
        <v>121.85</v>
      </c>
      <c r="M2463" s="72">
        <v>126.99299999999999</v>
      </c>
      <c r="N2463" s="72">
        <v>129.107</v>
      </c>
      <c r="O2463" s="72">
        <v>126.71</v>
      </c>
      <c r="P2463" s="72">
        <v>124.997</v>
      </c>
      <c r="Q2463" s="72">
        <v>130.72200000000001</v>
      </c>
      <c r="R2463" s="72">
        <v>139.03700000000001</v>
      </c>
      <c r="S2463" s="72">
        <v>142.41800000000001</v>
      </c>
      <c r="T2463" s="72">
        <v>139.464</v>
      </c>
      <c r="U2463" s="72">
        <v>134.19999999999999</v>
      </c>
      <c r="V2463" s="72">
        <v>101.554</v>
      </c>
      <c r="W2463" s="72">
        <v>75.05</v>
      </c>
      <c r="X2463" s="72">
        <v>60.805</v>
      </c>
      <c r="Y2463" s="72">
        <v>31.193000000000001</v>
      </c>
      <c r="Z2463" s="72">
        <v>7.1310000000000002</v>
      </c>
      <c r="AA2463" s="72">
        <v>0.80800000000000005</v>
      </c>
      <c r="AB2463" s="4">
        <v>6.0000000000000001E-3</v>
      </c>
      <c r="AD2463" s="1">
        <f t="shared" si="38"/>
        <v>174.99299999999999</v>
      </c>
    </row>
    <row r="2464" spans="1:30" x14ac:dyDescent="0.3">
      <c r="A2464" s="65">
        <v>2463</v>
      </c>
      <c r="B2464" s="66" t="s">
        <v>323</v>
      </c>
      <c r="C2464" s="69" t="s">
        <v>181</v>
      </c>
      <c r="D2464" s="71"/>
      <c r="E2464" s="71">
        <v>100</v>
      </c>
      <c r="F2464" s="71">
        <v>2085</v>
      </c>
      <c r="G2464" s="72">
        <v>104.48099999999999</v>
      </c>
      <c r="H2464" s="72">
        <v>107.5</v>
      </c>
      <c r="I2464" s="72">
        <v>108.896</v>
      </c>
      <c r="J2464" s="72">
        <v>109.262</v>
      </c>
      <c r="K2464" s="72">
        <v>110.78400000000001</v>
      </c>
      <c r="L2464" s="72">
        <v>115.039</v>
      </c>
      <c r="M2464" s="72">
        <v>120.952</v>
      </c>
      <c r="N2464" s="72">
        <v>126.22</v>
      </c>
      <c r="O2464" s="72">
        <v>128.33099999999999</v>
      </c>
      <c r="P2464" s="72">
        <v>125.708</v>
      </c>
      <c r="Q2464" s="72">
        <v>123.476</v>
      </c>
      <c r="R2464" s="72">
        <v>128.21600000000001</v>
      </c>
      <c r="S2464" s="72">
        <v>134.904</v>
      </c>
      <c r="T2464" s="72">
        <v>136.00700000000001</v>
      </c>
      <c r="U2464" s="72">
        <v>129.589</v>
      </c>
      <c r="V2464" s="72">
        <v>118.393</v>
      </c>
      <c r="W2464" s="72">
        <v>81.531000000000006</v>
      </c>
      <c r="X2464" s="72">
        <v>49.811</v>
      </c>
      <c r="Y2464" s="72">
        <v>28.542999999999999</v>
      </c>
      <c r="Z2464" s="72">
        <v>8.5760000000000005</v>
      </c>
      <c r="AA2464" s="72">
        <v>0.96</v>
      </c>
      <c r="AB2464" s="4">
        <v>0.01</v>
      </c>
      <c r="AD2464" s="1">
        <f t="shared" si="38"/>
        <v>169.43100000000001</v>
      </c>
    </row>
    <row r="2465" spans="1:30" x14ac:dyDescent="0.3">
      <c r="A2465" s="65">
        <v>2464</v>
      </c>
      <c r="B2465" s="66" t="s">
        <v>323</v>
      </c>
      <c r="C2465" s="69" t="s">
        <v>181</v>
      </c>
      <c r="D2465" s="71"/>
      <c r="E2465" s="71">
        <v>100</v>
      </c>
      <c r="F2465" s="71">
        <v>2090</v>
      </c>
      <c r="G2465" s="72">
        <v>100.191</v>
      </c>
      <c r="H2465" s="72">
        <v>104.181</v>
      </c>
      <c r="I2465" s="72">
        <v>107.32</v>
      </c>
      <c r="J2465" s="72">
        <v>108.334</v>
      </c>
      <c r="K2465" s="72">
        <v>108.267</v>
      </c>
      <c r="L2465" s="72">
        <v>109.79900000000001</v>
      </c>
      <c r="M2465" s="72">
        <v>114.22499999999999</v>
      </c>
      <c r="N2465" s="72">
        <v>120.258</v>
      </c>
      <c r="O2465" s="72">
        <v>125.523</v>
      </c>
      <c r="P2465" s="72">
        <v>127.411</v>
      </c>
      <c r="Q2465" s="72">
        <v>124.324</v>
      </c>
      <c r="R2465" s="72">
        <v>121.32299999999999</v>
      </c>
      <c r="S2465" s="72">
        <v>124.739</v>
      </c>
      <c r="T2465" s="72">
        <v>129.32400000000001</v>
      </c>
      <c r="U2465" s="72">
        <v>127.065</v>
      </c>
      <c r="V2465" s="72">
        <v>115.288</v>
      </c>
      <c r="W2465" s="72">
        <v>96.295000000000002</v>
      </c>
      <c r="X2465" s="72">
        <v>55.296999999999997</v>
      </c>
      <c r="Y2465" s="72">
        <v>24.25</v>
      </c>
      <c r="Z2465" s="72">
        <v>8.2899999999999991</v>
      </c>
      <c r="AA2465" s="72">
        <v>1.2290000000000001</v>
      </c>
      <c r="AB2465" s="4">
        <v>1.0999999999999999E-2</v>
      </c>
      <c r="AD2465" s="1">
        <f t="shared" si="38"/>
        <v>185.37199999999999</v>
      </c>
    </row>
    <row r="2466" spans="1:30" x14ac:dyDescent="0.3">
      <c r="A2466" s="65">
        <v>2465</v>
      </c>
      <c r="B2466" s="66" t="s">
        <v>323</v>
      </c>
      <c r="C2466" s="69" t="s">
        <v>181</v>
      </c>
      <c r="D2466" s="71"/>
      <c r="E2466" s="71">
        <v>100</v>
      </c>
      <c r="F2466" s="71">
        <v>2095</v>
      </c>
      <c r="G2466" s="72">
        <v>96.308999999999997</v>
      </c>
      <c r="H2466" s="72">
        <v>99.915999999999997</v>
      </c>
      <c r="I2466" s="72">
        <v>104.014</v>
      </c>
      <c r="J2466" s="72">
        <v>106.804</v>
      </c>
      <c r="K2466" s="72">
        <v>107.423</v>
      </c>
      <c r="L2466" s="72">
        <v>107.367</v>
      </c>
      <c r="M2466" s="72">
        <v>109.062</v>
      </c>
      <c r="N2466" s="72">
        <v>113.604</v>
      </c>
      <c r="O2466" s="72">
        <v>119.639</v>
      </c>
      <c r="P2466" s="72">
        <v>124.70099999999999</v>
      </c>
      <c r="Q2466" s="72">
        <v>126.136</v>
      </c>
      <c r="R2466" s="72">
        <v>122.346</v>
      </c>
      <c r="S2466" s="72">
        <v>118.309</v>
      </c>
      <c r="T2466" s="72">
        <v>119.97</v>
      </c>
      <c r="U2466" s="72">
        <v>121.381</v>
      </c>
      <c r="V2466" s="72">
        <v>113.85599999999999</v>
      </c>
      <c r="W2466" s="72">
        <v>94.822000000000003</v>
      </c>
      <c r="X2466" s="72">
        <v>66.552999999999997</v>
      </c>
      <c r="Y2466" s="72">
        <v>27.800999999999998</v>
      </c>
      <c r="Z2466" s="72">
        <v>7.4009999999999998</v>
      </c>
      <c r="AA2466" s="72">
        <v>1.3029999999999999</v>
      </c>
      <c r="AB2466" s="4" t="s">
        <v>291</v>
      </c>
      <c r="AD2466" s="1">
        <f t="shared" si="38"/>
        <v>197.88</v>
      </c>
    </row>
    <row r="2467" spans="1:30" x14ac:dyDescent="0.3">
      <c r="A2467" s="65">
        <v>2466</v>
      </c>
      <c r="B2467" s="66" t="s">
        <v>323</v>
      </c>
      <c r="C2467" s="69" t="s">
        <v>181</v>
      </c>
      <c r="D2467" s="71"/>
      <c r="E2467" s="71">
        <v>100</v>
      </c>
      <c r="F2467" s="71">
        <v>2100</v>
      </c>
      <c r="G2467" s="72">
        <v>93.704999999999998</v>
      </c>
      <c r="H2467" s="72">
        <v>96.058999999999997</v>
      </c>
      <c r="I2467" s="72">
        <v>99.765000000000001</v>
      </c>
      <c r="J2467" s="72">
        <v>103.545</v>
      </c>
      <c r="K2467" s="72">
        <v>105.974</v>
      </c>
      <c r="L2467" s="72">
        <v>106.60299999999999</v>
      </c>
      <c r="M2467" s="72">
        <v>106.699</v>
      </c>
      <c r="N2467" s="72">
        <v>108.505</v>
      </c>
      <c r="O2467" s="72">
        <v>113.05800000000001</v>
      </c>
      <c r="P2467" s="72">
        <v>118.91800000000001</v>
      </c>
      <c r="Q2467" s="72">
        <v>123.563</v>
      </c>
      <c r="R2467" s="72">
        <v>124.301</v>
      </c>
      <c r="S2467" s="72">
        <v>119.55</v>
      </c>
      <c r="T2467" s="72">
        <v>114.11</v>
      </c>
      <c r="U2467" s="72">
        <v>113.059</v>
      </c>
      <c r="V2467" s="72">
        <v>109.45399999999999</v>
      </c>
      <c r="W2467" s="72">
        <v>94.578999999999994</v>
      </c>
      <c r="X2467" s="72">
        <v>66.658000000000001</v>
      </c>
      <c r="Y2467" s="72">
        <v>34.459000000000003</v>
      </c>
      <c r="Z2467" s="72">
        <v>8.8870000000000005</v>
      </c>
      <c r="AA2467" s="72">
        <v>1.262</v>
      </c>
      <c r="AB2467" s="4" t="s">
        <v>291</v>
      </c>
      <c r="AD2467" s="1">
        <f t="shared" si="38"/>
        <v>205.845</v>
      </c>
    </row>
    <row r="2468" spans="1:30" x14ac:dyDescent="0.3">
      <c r="A2468" s="65">
        <v>2467</v>
      </c>
      <c r="B2468" s="66" t="s">
        <v>323</v>
      </c>
      <c r="C2468" s="69" t="s">
        <v>182</v>
      </c>
      <c r="D2468" s="71"/>
      <c r="E2468" s="71">
        <v>203</v>
      </c>
      <c r="F2468" s="71">
        <v>2015</v>
      </c>
      <c r="G2468" s="72">
        <v>283.83699999999999</v>
      </c>
      <c r="H2468" s="72">
        <v>293.16399999999999</v>
      </c>
      <c r="I2468" s="72">
        <v>246.75</v>
      </c>
      <c r="J2468" s="72">
        <v>233.79599999999999</v>
      </c>
      <c r="K2468" s="72">
        <v>314.428</v>
      </c>
      <c r="L2468" s="72">
        <v>360.50599999999997</v>
      </c>
      <c r="M2468" s="72">
        <v>387.76</v>
      </c>
      <c r="N2468" s="72">
        <v>476.279</v>
      </c>
      <c r="O2468" s="72">
        <v>446.61799999999999</v>
      </c>
      <c r="P2468" s="72">
        <v>358.29500000000002</v>
      </c>
      <c r="Q2468" s="72">
        <v>339.12299999999999</v>
      </c>
      <c r="R2468" s="72">
        <v>331.19</v>
      </c>
      <c r="S2468" s="72">
        <v>348.69600000000003</v>
      </c>
      <c r="T2468" s="72">
        <v>312.178</v>
      </c>
      <c r="U2468" s="72">
        <v>213.464</v>
      </c>
      <c r="V2468" s="72">
        <v>123.965</v>
      </c>
      <c r="W2468" s="72">
        <v>85.972999999999999</v>
      </c>
      <c r="X2468" s="72">
        <v>41.151000000000003</v>
      </c>
      <c r="Y2468" s="72">
        <v>12.144</v>
      </c>
      <c r="Z2468" s="72">
        <v>0.97399999999999998</v>
      </c>
      <c r="AA2468" s="72">
        <v>0.111</v>
      </c>
      <c r="AB2468" s="4" t="s">
        <v>291</v>
      </c>
      <c r="AD2468" s="1">
        <f t="shared" si="38"/>
        <v>140.35299999999998</v>
      </c>
    </row>
    <row r="2469" spans="1:30" x14ac:dyDescent="0.3">
      <c r="A2469" s="65">
        <v>2468</v>
      </c>
      <c r="B2469" s="66" t="s">
        <v>323</v>
      </c>
      <c r="C2469" s="69" t="s">
        <v>182</v>
      </c>
      <c r="D2469" s="71"/>
      <c r="E2469" s="71">
        <v>203</v>
      </c>
      <c r="F2469" s="71">
        <v>2020</v>
      </c>
      <c r="G2469" s="72">
        <v>275.90199999999999</v>
      </c>
      <c r="H2469" s="72">
        <v>284.98599999999999</v>
      </c>
      <c r="I2469" s="72">
        <v>293.71300000000002</v>
      </c>
      <c r="J2469" s="72">
        <v>248.33</v>
      </c>
      <c r="K2469" s="72">
        <v>237.523</v>
      </c>
      <c r="L2469" s="72">
        <v>318.88499999999999</v>
      </c>
      <c r="M2469" s="72">
        <v>363.90899999999999</v>
      </c>
      <c r="N2469" s="72">
        <v>389.35</v>
      </c>
      <c r="O2469" s="72">
        <v>475.11700000000002</v>
      </c>
      <c r="P2469" s="72">
        <v>442.64100000000002</v>
      </c>
      <c r="Q2469" s="72">
        <v>351.75799999999998</v>
      </c>
      <c r="R2469" s="72">
        <v>327.55700000000002</v>
      </c>
      <c r="S2469" s="72">
        <v>311.80500000000001</v>
      </c>
      <c r="T2469" s="72">
        <v>316.48399999999998</v>
      </c>
      <c r="U2469" s="72">
        <v>270.44499999999999</v>
      </c>
      <c r="V2469" s="72">
        <v>171.65700000000001</v>
      </c>
      <c r="W2469" s="72">
        <v>86.694999999999993</v>
      </c>
      <c r="X2469" s="72">
        <v>46.52</v>
      </c>
      <c r="Y2469" s="72">
        <v>14.61</v>
      </c>
      <c r="Z2469" s="72">
        <v>2.3980000000000001</v>
      </c>
      <c r="AA2469" s="72">
        <v>0.1</v>
      </c>
      <c r="AB2469" s="4" t="s">
        <v>291</v>
      </c>
      <c r="AD2469" s="1">
        <f t="shared" si="38"/>
        <v>150.32299999999998</v>
      </c>
    </row>
    <row r="2470" spans="1:30" x14ac:dyDescent="0.3">
      <c r="A2470" s="65">
        <v>2469</v>
      </c>
      <c r="B2470" s="66" t="s">
        <v>323</v>
      </c>
      <c r="C2470" s="69" t="s">
        <v>182</v>
      </c>
      <c r="D2470" s="71"/>
      <c r="E2470" s="71">
        <v>203</v>
      </c>
      <c r="F2470" s="71">
        <v>2025</v>
      </c>
      <c r="G2470" s="72">
        <v>260.16800000000001</v>
      </c>
      <c r="H2470" s="72">
        <v>277.06900000000002</v>
      </c>
      <c r="I2470" s="72">
        <v>285.55099999999999</v>
      </c>
      <c r="J2470" s="72">
        <v>295.27699999999999</v>
      </c>
      <c r="K2470" s="72">
        <v>252.09800000000001</v>
      </c>
      <c r="L2470" s="72">
        <v>242.33600000000001</v>
      </c>
      <c r="M2470" s="72">
        <v>322.57600000000002</v>
      </c>
      <c r="N2470" s="72">
        <v>365.803</v>
      </c>
      <c r="O2470" s="72">
        <v>389.13299999999998</v>
      </c>
      <c r="P2470" s="72">
        <v>471.38799999999998</v>
      </c>
      <c r="Q2470" s="72">
        <v>435.245</v>
      </c>
      <c r="R2470" s="72">
        <v>340.97</v>
      </c>
      <c r="S2470" s="72">
        <v>310.26100000000002</v>
      </c>
      <c r="T2470" s="72">
        <v>285.66399999999999</v>
      </c>
      <c r="U2470" s="72">
        <v>277.625</v>
      </c>
      <c r="V2470" s="72">
        <v>221.113</v>
      </c>
      <c r="W2470" s="72">
        <v>122.864</v>
      </c>
      <c r="X2470" s="72">
        <v>48.469000000000001</v>
      </c>
      <c r="Y2470" s="72">
        <v>17.242999999999999</v>
      </c>
      <c r="Z2470" s="72">
        <v>3.0270000000000001</v>
      </c>
      <c r="AA2470" s="72">
        <v>0.23599999999999999</v>
      </c>
      <c r="AB2470" s="4" t="s">
        <v>291</v>
      </c>
      <c r="AD2470" s="1">
        <f t="shared" si="38"/>
        <v>191.83899999999997</v>
      </c>
    </row>
    <row r="2471" spans="1:30" x14ac:dyDescent="0.3">
      <c r="A2471" s="65">
        <v>2470</v>
      </c>
      <c r="B2471" s="66" t="s">
        <v>323</v>
      </c>
      <c r="C2471" s="69" t="s">
        <v>182</v>
      </c>
      <c r="D2471" s="71"/>
      <c r="E2471" s="71">
        <v>203</v>
      </c>
      <c r="F2471" s="71">
        <v>2030</v>
      </c>
      <c r="G2471" s="72">
        <v>241.089</v>
      </c>
      <c r="H2471" s="72">
        <v>261.35599999999999</v>
      </c>
      <c r="I2471" s="72">
        <v>277.654</v>
      </c>
      <c r="J2471" s="72">
        <v>287.16199999999998</v>
      </c>
      <c r="K2471" s="72">
        <v>299.01400000000001</v>
      </c>
      <c r="L2471" s="72">
        <v>256.95400000000001</v>
      </c>
      <c r="M2471" s="72">
        <v>246.37700000000001</v>
      </c>
      <c r="N2471" s="72">
        <v>324.80399999999997</v>
      </c>
      <c r="O2471" s="72">
        <v>366.00799999999998</v>
      </c>
      <c r="P2471" s="72">
        <v>386.82299999999998</v>
      </c>
      <c r="Q2471" s="72">
        <v>464.36799999999999</v>
      </c>
      <c r="R2471" s="72">
        <v>423.161</v>
      </c>
      <c r="S2471" s="72">
        <v>324.76100000000002</v>
      </c>
      <c r="T2471" s="72">
        <v>286.709</v>
      </c>
      <c r="U2471" s="72">
        <v>253.56100000000001</v>
      </c>
      <c r="V2471" s="72">
        <v>230.61699999999999</v>
      </c>
      <c r="W2471" s="72">
        <v>161.85900000000001</v>
      </c>
      <c r="X2471" s="72">
        <v>70.927999999999997</v>
      </c>
      <c r="Y2471" s="72">
        <v>18.762</v>
      </c>
      <c r="Z2471" s="72">
        <v>3.76</v>
      </c>
      <c r="AA2471" s="72">
        <v>0.31900000000000001</v>
      </c>
      <c r="AB2471" s="4" t="s">
        <v>291</v>
      </c>
      <c r="AD2471" s="1">
        <f t="shared" si="38"/>
        <v>255.62799999999999</v>
      </c>
    </row>
    <row r="2472" spans="1:30" x14ac:dyDescent="0.3">
      <c r="A2472" s="65">
        <v>2471</v>
      </c>
      <c r="B2472" s="66" t="s">
        <v>323</v>
      </c>
      <c r="C2472" s="69" t="s">
        <v>182</v>
      </c>
      <c r="D2472" s="71"/>
      <c r="E2472" s="71">
        <v>203</v>
      </c>
      <c r="F2472" s="71">
        <v>2035</v>
      </c>
      <c r="G2472" s="72">
        <v>232.68299999999999</v>
      </c>
      <c r="H2472" s="72">
        <v>242.29599999999999</v>
      </c>
      <c r="I2472" s="72">
        <v>261.96199999999999</v>
      </c>
      <c r="J2472" s="72">
        <v>279.30200000000002</v>
      </c>
      <c r="K2472" s="72">
        <v>290.995</v>
      </c>
      <c r="L2472" s="72">
        <v>303.83699999999999</v>
      </c>
      <c r="M2472" s="72">
        <v>261.04199999999997</v>
      </c>
      <c r="N2472" s="72">
        <v>249.011</v>
      </c>
      <c r="O2472" s="72">
        <v>325.471</v>
      </c>
      <c r="P2472" s="72">
        <v>364.33499999999998</v>
      </c>
      <c r="Q2472" s="72">
        <v>381.96600000000001</v>
      </c>
      <c r="R2472" s="72">
        <v>452.88400000000001</v>
      </c>
      <c r="S2472" s="72">
        <v>405.09399999999999</v>
      </c>
      <c r="T2472" s="72">
        <v>302.58499999999998</v>
      </c>
      <c r="U2472" s="72">
        <v>257.39100000000002</v>
      </c>
      <c r="V2472" s="72">
        <v>213.95099999999999</v>
      </c>
      <c r="W2472" s="72">
        <v>172.66800000000001</v>
      </c>
      <c r="X2472" s="72">
        <v>96.554000000000002</v>
      </c>
      <c r="Y2472" s="72">
        <v>28.728999999999999</v>
      </c>
      <c r="Z2472" s="72">
        <v>4.32</v>
      </c>
      <c r="AA2472" s="72">
        <v>0.41499999999999998</v>
      </c>
      <c r="AB2472" s="4" t="s">
        <v>291</v>
      </c>
      <c r="AD2472" s="1">
        <f t="shared" si="38"/>
        <v>302.68599999999998</v>
      </c>
    </row>
    <row r="2473" spans="1:30" x14ac:dyDescent="0.3">
      <c r="A2473" s="65">
        <v>2472</v>
      </c>
      <c r="B2473" s="66" t="s">
        <v>323</v>
      </c>
      <c r="C2473" s="69" t="s">
        <v>182</v>
      </c>
      <c r="D2473" s="71"/>
      <c r="E2473" s="71">
        <v>203</v>
      </c>
      <c r="F2473" s="71">
        <v>2040</v>
      </c>
      <c r="G2473" s="72">
        <v>243.071</v>
      </c>
      <c r="H2473" s="72">
        <v>233.90700000000001</v>
      </c>
      <c r="I2473" s="72">
        <v>242.91900000000001</v>
      </c>
      <c r="J2473" s="72">
        <v>263.65300000000002</v>
      </c>
      <c r="K2473" s="72">
        <v>283.221</v>
      </c>
      <c r="L2473" s="72">
        <v>295.923</v>
      </c>
      <c r="M2473" s="72">
        <v>307.89800000000002</v>
      </c>
      <c r="N2473" s="72">
        <v>263.733</v>
      </c>
      <c r="O2473" s="72">
        <v>250.23599999999999</v>
      </c>
      <c r="P2473" s="72">
        <v>324.49599999999998</v>
      </c>
      <c r="Q2473" s="72">
        <v>360.45299999999997</v>
      </c>
      <c r="R2473" s="72">
        <v>373.75799999999998</v>
      </c>
      <c r="S2473" s="72">
        <v>435.68900000000002</v>
      </c>
      <c r="T2473" s="72">
        <v>380.28699999999998</v>
      </c>
      <c r="U2473" s="72">
        <v>274.56700000000001</v>
      </c>
      <c r="V2473" s="72">
        <v>220.46</v>
      </c>
      <c r="W2473" s="72">
        <v>163.77199999999999</v>
      </c>
      <c r="X2473" s="72">
        <v>106.43300000000001</v>
      </c>
      <c r="Y2473" s="72">
        <v>40.960999999999999</v>
      </c>
      <c r="Z2473" s="72">
        <v>7.0060000000000002</v>
      </c>
      <c r="AA2473" s="72">
        <v>0.505</v>
      </c>
      <c r="AB2473" s="4" t="s">
        <v>291</v>
      </c>
      <c r="AD2473" s="1">
        <f t="shared" si="38"/>
        <v>318.67700000000002</v>
      </c>
    </row>
    <row r="2474" spans="1:30" x14ac:dyDescent="0.3">
      <c r="A2474" s="65">
        <v>2473</v>
      </c>
      <c r="B2474" s="66" t="s">
        <v>323</v>
      </c>
      <c r="C2474" s="69" t="s">
        <v>182</v>
      </c>
      <c r="D2474" s="71"/>
      <c r="E2474" s="71">
        <v>203</v>
      </c>
      <c r="F2474" s="71">
        <v>2045</v>
      </c>
      <c r="G2474" s="72">
        <v>255.09399999999999</v>
      </c>
      <c r="H2474" s="72">
        <v>244.29599999999999</v>
      </c>
      <c r="I2474" s="72">
        <v>234.53899999999999</v>
      </c>
      <c r="J2474" s="72">
        <v>244.643</v>
      </c>
      <c r="K2474" s="72">
        <v>267.65100000000001</v>
      </c>
      <c r="L2474" s="72">
        <v>288.23399999999998</v>
      </c>
      <c r="M2474" s="72">
        <v>300.08100000000002</v>
      </c>
      <c r="N2474" s="72">
        <v>310.55200000000002</v>
      </c>
      <c r="O2474" s="72">
        <v>265.02800000000002</v>
      </c>
      <c r="P2474" s="72">
        <v>250.07499999999999</v>
      </c>
      <c r="Q2474" s="72">
        <v>321.64499999999998</v>
      </c>
      <c r="R2474" s="72">
        <v>353.68299999999999</v>
      </c>
      <c r="S2474" s="72">
        <v>361.267</v>
      </c>
      <c r="T2474" s="72">
        <v>411.89699999999999</v>
      </c>
      <c r="U2474" s="72">
        <v>348.53300000000002</v>
      </c>
      <c r="V2474" s="72">
        <v>238.619</v>
      </c>
      <c r="W2474" s="72">
        <v>172.54599999999999</v>
      </c>
      <c r="X2474" s="72">
        <v>104.486</v>
      </c>
      <c r="Y2474" s="72">
        <v>47.5</v>
      </c>
      <c r="Z2474" s="72">
        <v>10.673999999999999</v>
      </c>
      <c r="AA2474" s="72">
        <v>0.85</v>
      </c>
      <c r="AB2474" s="4">
        <v>0.218</v>
      </c>
      <c r="AD2474" s="1">
        <f t="shared" si="38"/>
        <v>336.274</v>
      </c>
    </row>
    <row r="2475" spans="1:30" x14ac:dyDescent="0.3">
      <c r="A2475" s="65">
        <v>2474</v>
      </c>
      <c r="B2475" s="66" t="s">
        <v>323</v>
      </c>
      <c r="C2475" s="69" t="s">
        <v>182</v>
      </c>
      <c r="D2475" s="71"/>
      <c r="E2475" s="71">
        <v>203</v>
      </c>
      <c r="F2475" s="71">
        <v>2050</v>
      </c>
      <c r="G2475" s="72">
        <v>255.762</v>
      </c>
      <c r="H2475" s="72">
        <v>256.32</v>
      </c>
      <c r="I2475" s="72">
        <v>244.93299999999999</v>
      </c>
      <c r="J2475" s="72">
        <v>236.28399999999999</v>
      </c>
      <c r="K2475" s="72">
        <v>248.71100000000001</v>
      </c>
      <c r="L2475" s="72">
        <v>272.75</v>
      </c>
      <c r="M2475" s="72">
        <v>292.47500000000002</v>
      </c>
      <c r="N2475" s="72">
        <v>302.84800000000001</v>
      </c>
      <c r="O2475" s="72">
        <v>311.79599999999999</v>
      </c>
      <c r="P2475" s="72">
        <v>264.96499999999997</v>
      </c>
      <c r="Q2475" s="72">
        <v>248.44300000000001</v>
      </c>
      <c r="R2475" s="72">
        <v>316.39</v>
      </c>
      <c r="S2475" s="72">
        <v>343.20299999999997</v>
      </c>
      <c r="T2475" s="72">
        <v>343.66699999999997</v>
      </c>
      <c r="U2475" s="72">
        <v>380.78</v>
      </c>
      <c r="V2475" s="72">
        <v>306.71300000000002</v>
      </c>
      <c r="W2475" s="72">
        <v>190.43</v>
      </c>
      <c r="X2475" s="72">
        <v>113.517</v>
      </c>
      <c r="Y2475" s="72">
        <v>48.835000000000001</v>
      </c>
      <c r="Z2475" s="72">
        <v>13.169</v>
      </c>
      <c r="AA2475" s="72">
        <v>1.385</v>
      </c>
      <c r="AB2475" s="4">
        <v>0.20300000000000001</v>
      </c>
      <c r="AD2475" s="1">
        <f t="shared" si="38"/>
        <v>367.53899999999993</v>
      </c>
    </row>
    <row r="2476" spans="1:30" x14ac:dyDescent="0.3">
      <c r="A2476" s="65">
        <v>2475</v>
      </c>
      <c r="B2476" s="66" t="s">
        <v>323</v>
      </c>
      <c r="C2476" s="69" t="s">
        <v>182</v>
      </c>
      <c r="D2476" s="71"/>
      <c r="E2476" s="71">
        <v>203</v>
      </c>
      <c r="F2476" s="71">
        <v>2055</v>
      </c>
      <c r="G2476" s="72">
        <v>248.184</v>
      </c>
      <c r="H2476" s="72">
        <v>256.928</v>
      </c>
      <c r="I2476" s="72">
        <v>256.92200000000003</v>
      </c>
      <c r="J2476" s="72">
        <v>246.59200000000001</v>
      </c>
      <c r="K2476" s="72">
        <v>240.179</v>
      </c>
      <c r="L2476" s="72">
        <v>253.60599999999999</v>
      </c>
      <c r="M2476" s="72">
        <v>276.83100000000002</v>
      </c>
      <c r="N2476" s="72">
        <v>295.154</v>
      </c>
      <c r="O2476" s="72">
        <v>304.11200000000002</v>
      </c>
      <c r="P2476" s="72">
        <v>311.55700000000002</v>
      </c>
      <c r="Q2476" s="72">
        <v>263.399</v>
      </c>
      <c r="R2476" s="72">
        <v>244.953</v>
      </c>
      <c r="S2476" s="72">
        <v>307.98</v>
      </c>
      <c r="T2476" s="72">
        <v>328.05900000000003</v>
      </c>
      <c r="U2476" s="72">
        <v>319.92500000000001</v>
      </c>
      <c r="V2476" s="72">
        <v>338.46</v>
      </c>
      <c r="W2476" s="72">
        <v>248.626</v>
      </c>
      <c r="X2476" s="72">
        <v>128.47300000000001</v>
      </c>
      <c r="Y2476" s="72">
        <v>55.151000000000003</v>
      </c>
      <c r="Z2476" s="72">
        <v>14.28</v>
      </c>
      <c r="AA2476" s="72">
        <v>1.8460000000000001</v>
      </c>
      <c r="AB2476" s="4">
        <v>0.216</v>
      </c>
      <c r="AD2476" s="1">
        <f t="shared" si="38"/>
        <v>448.59200000000004</v>
      </c>
    </row>
    <row r="2477" spans="1:30" x14ac:dyDescent="0.3">
      <c r="A2477" s="65">
        <v>2476</v>
      </c>
      <c r="B2477" s="66" t="s">
        <v>323</v>
      </c>
      <c r="C2477" s="69" t="s">
        <v>182</v>
      </c>
      <c r="D2477" s="71"/>
      <c r="E2477" s="71">
        <v>203</v>
      </c>
      <c r="F2477" s="71">
        <v>2060</v>
      </c>
      <c r="G2477" s="72">
        <v>238.01400000000001</v>
      </c>
      <c r="H2477" s="72">
        <v>249.291</v>
      </c>
      <c r="I2477" s="72">
        <v>257.50200000000001</v>
      </c>
      <c r="J2477" s="72">
        <v>258.49299999999999</v>
      </c>
      <c r="K2477" s="72">
        <v>250.28200000000001</v>
      </c>
      <c r="L2477" s="72">
        <v>244.84100000000001</v>
      </c>
      <c r="M2477" s="72">
        <v>257.51900000000001</v>
      </c>
      <c r="N2477" s="72">
        <v>279.42399999999998</v>
      </c>
      <c r="O2477" s="72">
        <v>296.416</v>
      </c>
      <c r="P2477" s="72">
        <v>303.99099999999999</v>
      </c>
      <c r="Q2477" s="72">
        <v>309.75799999999998</v>
      </c>
      <c r="R2477" s="72">
        <v>260.017</v>
      </c>
      <c r="S2477" s="72">
        <v>239.124</v>
      </c>
      <c r="T2477" s="72">
        <v>295.58600000000001</v>
      </c>
      <c r="U2477" s="72">
        <v>307.14100000000002</v>
      </c>
      <c r="V2477" s="72">
        <v>286.77600000000001</v>
      </c>
      <c r="W2477" s="72">
        <v>277.99400000000003</v>
      </c>
      <c r="X2477" s="72">
        <v>171.37100000000001</v>
      </c>
      <c r="Y2477" s="72">
        <v>64.557000000000002</v>
      </c>
      <c r="Z2477" s="72">
        <v>16.911999999999999</v>
      </c>
      <c r="AA2477" s="72">
        <v>2.153</v>
      </c>
      <c r="AB2477" s="4">
        <v>0.215</v>
      </c>
      <c r="AD2477" s="1">
        <f t="shared" si="38"/>
        <v>533.20200000000011</v>
      </c>
    </row>
    <row r="2478" spans="1:30" x14ac:dyDescent="0.3">
      <c r="A2478" s="65">
        <v>2477</v>
      </c>
      <c r="B2478" s="66" t="s">
        <v>323</v>
      </c>
      <c r="C2478" s="69" t="s">
        <v>182</v>
      </c>
      <c r="D2478" s="71"/>
      <c r="E2478" s="71">
        <v>203</v>
      </c>
      <c r="F2478" s="71">
        <v>2065</v>
      </c>
      <c r="G2478" s="72">
        <v>230.80500000000001</v>
      </c>
      <c r="H2478" s="72">
        <v>239.06200000000001</v>
      </c>
      <c r="I2478" s="72">
        <v>249.83500000000001</v>
      </c>
      <c r="J2478" s="72">
        <v>258.98899999999998</v>
      </c>
      <c r="K2478" s="72">
        <v>261.976</v>
      </c>
      <c r="L2478" s="72">
        <v>254.685</v>
      </c>
      <c r="M2478" s="72">
        <v>248.56200000000001</v>
      </c>
      <c r="N2478" s="72">
        <v>260.02300000000002</v>
      </c>
      <c r="O2478" s="72">
        <v>280.68900000000002</v>
      </c>
      <c r="P2478" s="72">
        <v>296.38499999999999</v>
      </c>
      <c r="Q2478" s="72">
        <v>302.43799999999999</v>
      </c>
      <c r="R2478" s="72">
        <v>306.03300000000002</v>
      </c>
      <c r="S2478" s="72">
        <v>254.34200000000001</v>
      </c>
      <c r="T2478" s="72">
        <v>230.33699999999999</v>
      </c>
      <c r="U2478" s="72">
        <v>278.11500000000001</v>
      </c>
      <c r="V2478" s="72">
        <v>277.32499999999999</v>
      </c>
      <c r="W2478" s="72">
        <v>238.29400000000001</v>
      </c>
      <c r="X2478" s="72">
        <v>195.30699999999999</v>
      </c>
      <c r="Y2478" s="72">
        <v>88.78</v>
      </c>
      <c r="Z2478" s="72">
        <v>20.686</v>
      </c>
      <c r="AA2478" s="72">
        <v>2.6749999999999998</v>
      </c>
      <c r="AB2478" s="4">
        <v>0.252</v>
      </c>
      <c r="AD2478" s="1">
        <f t="shared" si="38"/>
        <v>545.99399999999991</v>
      </c>
    </row>
    <row r="2479" spans="1:30" x14ac:dyDescent="0.3">
      <c r="A2479" s="65">
        <v>2478</v>
      </c>
      <c r="B2479" s="66" t="s">
        <v>323</v>
      </c>
      <c r="C2479" s="69" t="s">
        <v>182</v>
      </c>
      <c r="D2479" s="71"/>
      <c r="E2479" s="71">
        <v>203</v>
      </c>
      <c r="F2479" s="71">
        <v>2070</v>
      </c>
      <c r="G2479" s="72">
        <v>230.60900000000001</v>
      </c>
      <c r="H2479" s="72">
        <v>231.79300000000001</v>
      </c>
      <c r="I2479" s="72">
        <v>239.577</v>
      </c>
      <c r="J2479" s="72">
        <v>251.24100000000001</v>
      </c>
      <c r="K2479" s="72">
        <v>262.27199999999999</v>
      </c>
      <c r="L2479" s="72">
        <v>266.113</v>
      </c>
      <c r="M2479" s="72">
        <v>258.18400000000003</v>
      </c>
      <c r="N2479" s="72">
        <v>250.94499999999999</v>
      </c>
      <c r="O2479" s="72">
        <v>261.28399999999999</v>
      </c>
      <c r="P2479" s="72">
        <v>280.77</v>
      </c>
      <c r="Q2479" s="72">
        <v>295.04500000000002</v>
      </c>
      <c r="R2479" s="72">
        <v>299.13799999999998</v>
      </c>
      <c r="S2479" s="72">
        <v>299.86</v>
      </c>
      <c r="T2479" s="72">
        <v>245.73599999999999</v>
      </c>
      <c r="U2479" s="72">
        <v>217.733</v>
      </c>
      <c r="V2479" s="72">
        <v>252.81100000000001</v>
      </c>
      <c r="W2479" s="72">
        <v>232.941</v>
      </c>
      <c r="X2479" s="72">
        <v>170.464</v>
      </c>
      <c r="Y2479" s="72">
        <v>104.184</v>
      </c>
      <c r="Z2479" s="72">
        <v>29.692</v>
      </c>
      <c r="AA2479" s="72">
        <v>3.4430000000000001</v>
      </c>
      <c r="AB2479" s="4">
        <v>0.33500000000000002</v>
      </c>
      <c r="AD2479" s="1">
        <f t="shared" si="38"/>
        <v>541.05899999999997</v>
      </c>
    </row>
    <row r="2480" spans="1:30" x14ac:dyDescent="0.3">
      <c r="A2480" s="65">
        <v>2479</v>
      </c>
      <c r="B2480" s="66" t="s">
        <v>323</v>
      </c>
      <c r="C2480" s="69" t="s">
        <v>182</v>
      </c>
      <c r="D2480" s="71"/>
      <c r="E2480" s="71">
        <v>203</v>
      </c>
      <c r="F2480" s="71">
        <v>2075</v>
      </c>
      <c r="G2480" s="72">
        <v>235.38200000000001</v>
      </c>
      <c r="H2480" s="72">
        <v>231.53399999999999</v>
      </c>
      <c r="I2480" s="72">
        <v>232.27699999999999</v>
      </c>
      <c r="J2480" s="72">
        <v>240.90100000000001</v>
      </c>
      <c r="K2480" s="72">
        <v>254.33</v>
      </c>
      <c r="L2480" s="72">
        <v>266.15800000000002</v>
      </c>
      <c r="M2480" s="72">
        <v>269.387</v>
      </c>
      <c r="N2480" s="72">
        <v>260.41399999999999</v>
      </c>
      <c r="O2480" s="72">
        <v>252.16200000000001</v>
      </c>
      <c r="P2480" s="72">
        <v>261.46100000000001</v>
      </c>
      <c r="Q2480" s="72">
        <v>279.65899999999999</v>
      </c>
      <c r="R2480" s="72">
        <v>292.113</v>
      </c>
      <c r="S2480" s="72">
        <v>293.608</v>
      </c>
      <c r="T2480" s="72">
        <v>290.459</v>
      </c>
      <c r="U2480" s="72">
        <v>233.19399999999999</v>
      </c>
      <c r="V2480" s="72">
        <v>199.119</v>
      </c>
      <c r="W2480" s="72">
        <v>214.405</v>
      </c>
      <c r="X2480" s="72">
        <v>169.374</v>
      </c>
      <c r="Y2480" s="72">
        <v>93.406000000000006</v>
      </c>
      <c r="Z2480" s="72">
        <v>36.267000000000003</v>
      </c>
      <c r="AA2480" s="72">
        <v>5.1230000000000002</v>
      </c>
      <c r="AB2480" s="4" t="s">
        <v>291</v>
      </c>
      <c r="AD2480" s="1">
        <f t="shared" si="38"/>
        <v>518.57500000000005</v>
      </c>
    </row>
    <row r="2481" spans="1:30" x14ac:dyDescent="0.3">
      <c r="A2481" s="65">
        <v>2480</v>
      </c>
      <c r="B2481" s="66" t="s">
        <v>323</v>
      </c>
      <c r="C2481" s="69" t="s">
        <v>182</v>
      </c>
      <c r="D2481" s="71"/>
      <c r="E2481" s="71">
        <v>203</v>
      </c>
      <c r="F2481" s="71">
        <v>2080</v>
      </c>
      <c r="G2481" s="72">
        <v>238.292</v>
      </c>
      <c r="H2481" s="72">
        <v>236.24600000000001</v>
      </c>
      <c r="I2481" s="72">
        <v>231.988</v>
      </c>
      <c r="J2481" s="72">
        <v>233.51400000000001</v>
      </c>
      <c r="K2481" s="72">
        <v>243.79400000000001</v>
      </c>
      <c r="L2481" s="72">
        <v>257.96699999999998</v>
      </c>
      <c r="M2481" s="72">
        <v>269.21699999999998</v>
      </c>
      <c r="N2481" s="72">
        <v>271.459</v>
      </c>
      <c r="O2481" s="72">
        <v>261.53800000000001</v>
      </c>
      <c r="P2481" s="72">
        <v>252.37</v>
      </c>
      <c r="Q2481" s="72">
        <v>260.56900000000002</v>
      </c>
      <c r="R2481" s="72">
        <v>277.12400000000002</v>
      </c>
      <c r="S2481" s="72">
        <v>287.13900000000001</v>
      </c>
      <c r="T2481" s="72">
        <v>285.08699999999999</v>
      </c>
      <c r="U2481" s="72">
        <v>276.58699999999999</v>
      </c>
      <c r="V2481" s="72">
        <v>214.404</v>
      </c>
      <c r="W2481" s="72">
        <v>170.40600000000001</v>
      </c>
      <c r="X2481" s="72">
        <v>158.34800000000001</v>
      </c>
      <c r="Y2481" s="72">
        <v>95.290999999999997</v>
      </c>
      <c r="Z2481" s="72">
        <v>33.857999999999997</v>
      </c>
      <c r="AA2481" s="72">
        <v>6.7279999999999998</v>
      </c>
      <c r="AB2481" s="4" t="s">
        <v>291</v>
      </c>
      <c r="AD2481" s="1">
        <f t="shared" si="38"/>
        <v>464.63100000000003</v>
      </c>
    </row>
    <row r="2482" spans="1:30" x14ac:dyDescent="0.3">
      <c r="A2482" s="65">
        <v>2481</v>
      </c>
      <c r="B2482" s="66" t="s">
        <v>323</v>
      </c>
      <c r="C2482" s="69" t="s">
        <v>182</v>
      </c>
      <c r="D2482" s="71"/>
      <c r="E2482" s="71">
        <v>203</v>
      </c>
      <c r="F2482" s="71">
        <v>2085</v>
      </c>
      <c r="G2482" s="72">
        <v>235.83600000000001</v>
      </c>
      <c r="H2482" s="72">
        <v>239.09</v>
      </c>
      <c r="I2482" s="72">
        <v>236.66499999999999</v>
      </c>
      <c r="J2482" s="72">
        <v>233.137</v>
      </c>
      <c r="K2482" s="72">
        <v>236.20599999999999</v>
      </c>
      <c r="L2482" s="72">
        <v>247.18100000000001</v>
      </c>
      <c r="M2482" s="72">
        <v>260.81900000000002</v>
      </c>
      <c r="N2482" s="72">
        <v>271.14499999999998</v>
      </c>
      <c r="O2482" s="72">
        <v>272.48599999999999</v>
      </c>
      <c r="P2482" s="72">
        <v>261.71199999999999</v>
      </c>
      <c r="Q2482" s="72">
        <v>251.608</v>
      </c>
      <c r="R2482" s="72">
        <v>258.42899999999997</v>
      </c>
      <c r="S2482" s="72">
        <v>272.798</v>
      </c>
      <c r="T2482" s="72">
        <v>279.44499999999999</v>
      </c>
      <c r="U2482" s="72">
        <v>272.39699999999999</v>
      </c>
      <c r="V2482" s="72">
        <v>255.619</v>
      </c>
      <c r="W2482" s="72">
        <v>185.095</v>
      </c>
      <c r="X2482" s="72">
        <v>127.804</v>
      </c>
      <c r="Y2482" s="72">
        <v>91.453999999999994</v>
      </c>
      <c r="Z2482" s="72">
        <v>35.972000000000001</v>
      </c>
      <c r="AA2482" s="72">
        <v>6.944</v>
      </c>
      <c r="AB2482" s="4" t="s">
        <v>291</v>
      </c>
      <c r="AD2482" s="1">
        <f t="shared" si="38"/>
        <v>447.26900000000001</v>
      </c>
    </row>
    <row r="2483" spans="1:30" x14ac:dyDescent="0.3">
      <c r="A2483" s="65">
        <v>2482</v>
      </c>
      <c r="B2483" s="66" t="s">
        <v>323</v>
      </c>
      <c r="C2483" s="69" t="s">
        <v>182</v>
      </c>
      <c r="D2483" s="71"/>
      <c r="E2483" s="71">
        <v>203</v>
      </c>
      <c r="F2483" s="71">
        <v>2090</v>
      </c>
      <c r="G2483" s="72">
        <v>229.55099999999999</v>
      </c>
      <c r="H2483" s="72">
        <v>236.57300000000001</v>
      </c>
      <c r="I2483" s="72">
        <v>239.47499999999999</v>
      </c>
      <c r="J2483" s="72">
        <v>237.72300000000001</v>
      </c>
      <c r="K2483" s="72">
        <v>235.62</v>
      </c>
      <c r="L2483" s="72">
        <v>239.34</v>
      </c>
      <c r="M2483" s="72">
        <v>249.82400000000001</v>
      </c>
      <c r="N2483" s="72">
        <v>262.61</v>
      </c>
      <c r="O2483" s="72">
        <v>272.101</v>
      </c>
      <c r="P2483" s="72">
        <v>272.62200000000001</v>
      </c>
      <c r="Q2483" s="72">
        <v>260.97000000000003</v>
      </c>
      <c r="R2483" s="72">
        <v>249.73400000000001</v>
      </c>
      <c r="S2483" s="72">
        <v>254.751</v>
      </c>
      <c r="T2483" s="72">
        <v>266.08100000000002</v>
      </c>
      <c r="U2483" s="72">
        <v>267.89100000000002</v>
      </c>
      <c r="V2483" s="72">
        <v>253.042</v>
      </c>
      <c r="W2483" s="72">
        <v>222.58500000000001</v>
      </c>
      <c r="X2483" s="72">
        <v>140.96</v>
      </c>
      <c r="Y2483" s="72">
        <v>75.78</v>
      </c>
      <c r="Z2483" s="72">
        <v>35.973999999999997</v>
      </c>
      <c r="AA2483" s="72">
        <v>7.7370000000000001</v>
      </c>
      <c r="AB2483" s="4" t="s">
        <v>291</v>
      </c>
      <c r="AD2483" s="1">
        <f t="shared" si="38"/>
        <v>483.03600000000006</v>
      </c>
    </row>
    <row r="2484" spans="1:30" x14ac:dyDescent="0.3">
      <c r="A2484" s="65">
        <v>2483</v>
      </c>
      <c r="B2484" s="66" t="s">
        <v>323</v>
      </c>
      <c r="C2484" s="69" t="s">
        <v>182</v>
      </c>
      <c r="D2484" s="71"/>
      <c r="E2484" s="71">
        <v>203</v>
      </c>
      <c r="F2484" s="71">
        <v>2095</v>
      </c>
      <c r="G2484" s="72">
        <v>223.17599999999999</v>
      </c>
      <c r="H2484" s="72">
        <v>230.22499999999999</v>
      </c>
      <c r="I2484" s="72">
        <v>236.92599999999999</v>
      </c>
      <c r="J2484" s="72">
        <v>240.44399999999999</v>
      </c>
      <c r="K2484" s="72">
        <v>239.999</v>
      </c>
      <c r="L2484" s="72">
        <v>238.49700000000001</v>
      </c>
      <c r="M2484" s="72">
        <v>241.77099999999999</v>
      </c>
      <c r="N2484" s="72">
        <v>251.477</v>
      </c>
      <c r="O2484" s="72">
        <v>263.50099999999998</v>
      </c>
      <c r="P2484" s="72">
        <v>272.22500000000002</v>
      </c>
      <c r="Q2484" s="72">
        <v>271.89</v>
      </c>
      <c r="R2484" s="72">
        <v>259.17099999999999</v>
      </c>
      <c r="S2484" s="72">
        <v>246.483</v>
      </c>
      <c r="T2484" s="72">
        <v>248.98599999999999</v>
      </c>
      <c r="U2484" s="72">
        <v>255.85400000000001</v>
      </c>
      <c r="V2484" s="72">
        <v>250.03399999999999</v>
      </c>
      <c r="W2484" s="72">
        <v>222.114</v>
      </c>
      <c r="X2484" s="72">
        <v>171.953</v>
      </c>
      <c r="Y2484" s="72">
        <v>85.694000000000003</v>
      </c>
      <c r="Z2484" s="72">
        <v>31.012</v>
      </c>
      <c r="AA2484" s="72">
        <v>8.2949999999999999</v>
      </c>
      <c r="AB2484" s="4" t="s">
        <v>291</v>
      </c>
      <c r="AD2484" s="1">
        <f t="shared" si="38"/>
        <v>519.06799999999998</v>
      </c>
    </row>
    <row r="2485" spans="1:30" x14ac:dyDescent="0.3">
      <c r="A2485" s="65">
        <v>2484</v>
      </c>
      <c r="B2485" s="66" t="s">
        <v>323</v>
      </c>
      <c r="C2485" s="69" t="s">
        <v>182</v>
      </c>
      <c r="D2485" s="71"/>
      <c r="E2485" s="71">
        <v>203</v>
      </c>
      <c r="F2485" s="71">
        <v>2100</v>
      </c>
      <c r="G2485" s="72">
        <v>219.86699999999999</v>
      </c>
      <c r="H2485" s="72">
        <v>223.78700000000001</v>
      </c>
      <c r="I2485" s="72">
        <v>230.54400000000001</v>
      </c>
      <c r="J2485" s="72">
        <v>237.80699999999999</v>
      </c>
      <c r="K2485" s="72">
        <v>242.511</v>
      </c>
      <c r="L2485" s="72">
        <v>242.61099999999999</v>
      </c>
      <c r="M2485" s="72">
        <v>240.709</v>
      </c>
      <c r="N2485" s="72">
        <v>243.28700000000001</v>
      </c>
      <c r="O2485" s="72">
        <v>252.31200000000001</v>
      </c>
      <c r="P2485" s="72">
        <v>263.64600000000002</v>
      </c>
      <c r="Q2485" s="72">
        <v>271.577</v>
      </c>
      <c r="R2485" s="72">
        <v>270.19</v>
      </c>
      <c r="S2485" s="72">
        <v>256.11700000000002</v>
      </c>
      <c r="T2485" s="72">
        <v>241.404</v>
      </c>
      <c r="U2485" s="72">
        <v>240.12299999999999</v>
      </c>
      <c r="V2485" s="72">
        <v>239.852</v>
      </c>
      <c r="W2485" s="72">
        <v>221.126</v>
      </c>
      <c r="X2485" s="72">
        <v>174.01499999999999</v>
      </c>
      <c r="Y2485" s="72">
        <v>107.336</v>
      </c>
      <c r="Z2485" s="72">
        <v>36.698999999999998</v>
      </c>
      <c r="AA2485" s="72">
        <v>7.9690000000000003</v>
      </c>
      <c r="AB2485" s="4" t="s">
        <v>291</v>
      </c>
      <c r="AD2485" s="1">
        <f t="shared" si="38"/>
        <v>547.14499999999998</v>
      </c>
    </row>
    <row r="2486" spans="1:30" x14ac:dyDescent="0.3">
      <c r="A2486" s="65">
        <v>2485</v>
      </c>
      <c r="B2486" s="66" t="s">
        <v>323</v>
      </c>
      <c r="C2486" s="69" t="s">
        <v>183</v>
      </c>
      <c r="D2486" s="71"/>
      <c r="E2486" s="71">
        <v>348</v>
      </c>
      <c r="F2486" s="71">
        <v>2015</v>
      </c>
      <c r="G2486" s="72">
        <v>229.78399999999999</v>
      </c>
      <c r="H2486" s="72">
        <v>247.559</v>
      </c>
      <c r="I2486" s="72">
        <v>248.47499999999999</v>
      </c>
      <c r="J2486" s="72">
        <v>263.358</v>
      </c>
      <c r="K2486" s="72">
        <v>322.13299999999998</v>
      </c>
      <c r="L2486" s="72">
        <v>311.988</v>
      </c>
      <c r="M2486" s="72">
        <v>325.30099999999999</v>
      </c>
      <c r="N2486" s="72">
        <v>412.08800000000002</v>
      </c>
      <c r="O2486" s="72">
        <v>394.637</v>
      </c>
      <c r="P2486" s="72">
        <v>330.01100000000002</v>
      </c>
      <c r="Q2486" s="72">
        <v>281.67500000000001</v>
      </c>
      <c r="R2486" s="72">
        <v>317.798</v>
      </c>
      <c r="S2486" s="72">
        <v>331.26</v>
      </c>
      <c r="T2486" s="72">
        <v>229.17599999999999</v>
      </c>
      <c r="U2486" s="72">
        <v>177.40299999999999</v>
      </c>
      <c r="V2486" s="72">
        <v>112.914</v>
      </c>
      <c r="W2486" s="72">
        <v>71.688000000000002</v>
      </c>
      <c r="X2486" s="72">
        <v>29.422999999999998</v>
      </c>
      <c r="Y2486" s="72">
        <v>12.162000000000001</v>
      </c>
      <c r="Z2486" s="72">
        <v>1.304</v>
      </c>
      <c r="AA2486" s="72">
        <v>0.19500000000000001</v>
      </c>
      <c r="AB2486" s="4" t="s">
        <v>291</v>
      </c>
      <c r="AD2486" s="1">
        <f t="shared" si="38"/>
        <v>114.77200000000001</v>
      </c>
    </row>
    <row r="2487" spans="1:30" x14ac:dyDescent="0.3">
      <c r="A2487" s="65">
        <v>2486</v>
      </c>
      <c r="B2487" s="66" t="s">
        <v>323</v>
      </c>
      <c r="C2487" s="69" t="s">
        <v>183</v>
      </c>
      <c r="D2487" s="71"/>
      <c r="E2487" s="71">
        <v>348</v>
      </c>
      <c r="F2487" s="71">
        <v>2020</v>
      </c>
      <c r="G2487" s="72">
        <v>224.38</v>
      </c>
      <c r="H2487" s="72">
        <v>230.01400000000001</v>
      </c>
      <c r="I2487" s="72">
        <v>247.71100000000001</v>
      </c>
      <c r="J2487" s="72">
        <v>249.75399999999999</v>
      </c>
      <c r="K2487" s="72">
        <v>265.56299999999999</v>
      </c>
      <c r="L2487" s="72">
        <v>323.84300000000002</v>
      </c>
      <c r="M2487" s="72">
        <v>312.85000000000002</v>
      </c>
      <c r="N2487" s="72">
        <v>324.89699999999999</v>
      </c>
      <c r="O2487" s="72">
        <v>408.85300000000001</v>
      </c>
      <c r="P2487" s="72">
        <v>387.15100000000001</v>
      </c>
      <c r="Q2487" s="72">
        <v>317.27300000000002</v>
      </c>
      <c r="R2487" s="72">
        <v>263.36799999999999</v>
      </c>
      <c r="S2487" s="72">
        <v>287.72000000000003</v>
      </c>
      <c r="T2487" s="72">
        <v>289.45100000000002</v>
      </c>
      <c r="U2487" s="72">
        <v>190.34</v>
      </c>
      <c r="V2487" s="72">
        <v>134.88200000000001</v>
      </c>
      <c r="W2487" s="72">
        <v>74.010999999999996</v>
      </c>
      <c r="X2487" s="72">
        <v>36.909999999999997</v>
      </c>
      <c r="Y2487" s="72">
        <v>10.631</v>
      </c>
      <c r="Z2487" s="72">
        <v>2.7410000000000001</v>
      </c>
      <c r="AA2487" s="72">
        <v>0.18</v>
      </c>
      <c r="AB2487" s="4" t="s">
        <v>291</v>
      </c>
      <c r="AD2487" s="1">
        <f t="shared" si="38"/>
        <v>124.473</v>
      </c>
    </row>
    <row r="2488" spans="1:30" x14ac:dyDescent="0.3">
      <c r="A2488" s="65">
        <v>2487</v>
      </c>
      <c r="B2488" s="66" t="s">
        <v>323</v>
      </c>
      <c r="C2488" s="69" t="s">
        <v>183</v>
      </c>
      <c r="D2488" s="71"/>
      <c r="E2488" s="71">
        <v>348</v>
      </c>
      <c r="F2488" s="71">
        <v>2025</v>
      </c>
      <c r="G2488" s="72">
        <v>218.381</v>
      </c>
      <c r="H2488" s="72">
        <v>224.624</v>
      </c>
      <c r="I2488" s="72">
        <v>230.18899999999999</v>
      </c>
      <c r="J2488" s="72">
        <v>249.012</v>
      </c>
      <c r="K2488" s="72">
        <v>252.029</v>
      </c>
      <c r="L2488" s="72">
        <v>267.49200000000002</v>
      </c>
      <c r="M2488" s="72">
        <v>324.72199999999998</v>
      </c>
      <c r="N2488" s="72">
        <v>312.60700000000003</v>
      </c>
      <c r="O2488" s="72">
        <v>322.74299999999999</v>
      </c>
      <c r="P2488" s="72">
        <v>401.649</v>
      </c>
      <c r="Q2488" s="72">
        <v>373.30799999999999</v>
      </c>
      <c r="R2488" s="72">
        <v>298.24400000000003</v>
      </c>
      <c r="S2488" s="72">
        <v>240.351</v>
      </c>
      <c r="T2488" s="72">
        <v>253.911</v>
      </c>
      <c r="U2488" s="72">
        <v>243.28399999999999</v>
      </c>
      <c r="V2488" s="72">
        <v>146.96199999999999</v>
      </c>
      <c r="W2488" s="72">
        <v>90.168999999999997</v>
      </c>
      <c r="X2488" s="72">
        <v>39.045999999999999</v>
      </c>
      <c r="Y2488" s="72">
        <v>13.702999999999999</v>
      </c>
      <c r="Z2488" s="72">
        <v>2.4569999999999999</v>
      </c>
      <c r="AA2488" s="72">
        <v>0.35299999999999998</v>
      </c>
      <c r="AB2488" s="4">
        <v>6.7000000000000004E-2</v>
      </c>
      <c r="AD2488" s="1">
        <f t="shared" si="38"/>
        <v>145.79500000000002</v>
      </c>
    </row>
    <row r="2489" spans="1:30" x14ac:dyDescent="0.3">
      <c r="A2489" s="65">
        <v>2488</v>
      </c>
      <c r="B2489" s="66" t="s">
        <v>323</v>
      </c>
      <c r="C2489" s="69" t="s">
        <v>183</v>
      </c>
      <c r="D2489" s="71"/>
      <c r="E2489" s="71">
        <v>348</v>
      </c>
      <c r="F2489" s="71">
        <v>2030</v>
      </c>
      <c r="G2489" s="72">
        <v>211.71299999999999</v>
      </c>
      <c r="H2489" s="72">
        <v>218.64</v>
      </c>
      <c r="I2489" s="72">
        <v>224.81299999999999</v>
      </c>
      <c r="J2489" s="72">
        <v>231.53</v>
      </c>
      <c r="K2489" s="72">
        <v>251.32499999999999</v>
      </c>
      <c r="L2489" s="72">
        <v>254.04400000000001</v>
      </c>
      <c r="M2489" s="72">
        <v>268.62900000000002</v>
      </c>
      <c r="N2489" s="72">
        <v>324.51600000000002</v>
      </c>
      <c r="O2489" s="72">
        <v>310.77199999999999</v>
      </c>
      <c r="P2489" s="72">
        <v>317.65899999999999</v>
      </c>
      <c r="Q2489" s="72">
        <v>388.49099999999999</v>
      </c>
      <c r="R2489" s="72">
        <v>352.76900000000001</v>
      </c>
      <c r="S2489" s="72">
        <v>274.26299999999998</v>
      </c>
      <c r="T2489" s="72">
        <v>214.20400000000001</v>
      </c>
      <c r="U2489" s="72">
        <v>216.005</v>
      </c>
      <c r="V2489" s="72">
        <v>190.78299999999999</v>
      </c>
      <c r="W2489" s="72">
        <v>100.26300000000001</v>
      </c>
      <c r="X2489" s="72">
        <v>48.798999999999999</v>
      </c>
      <c r="Y2489" s="72">
        <v>14.925000000000001</v>
      </c>
      <c r="Z2489" s="72">
        <v>3.2589999999999999</v>
      </c>
      <c r="AA2489" s="72">
        <v>0.34499999999999997</v>
      </c>
      <c r="AB2489" s="4">
        <v>8.5000000000000006E-2</v>
      </c>
      <c r="AD2489" s="1">
        <f t="shared" si="38"/>
        <v>167.67600000000002</v>
      </c>
    </row>
    <row r="2490" spans="1:30" x14ac:dyDescent="0.3">
      <c r="A2490" s="65">
        <v>2489</v>
      </c>
      <c r="B2490" s="66" t="s">
        <v>323</v>
      </c>
      <c r="C2490" s="69" t="s">
        <v>183</v>
      </c>
      <c r="D2490" s="71"/>
      <c r="E2490" s="71">
        <v>348</v>
      </c>
      <c r="F2490" s="71">
        <v>2035</v>
      </c>
      <c r="G2490" s="72">
        <v>202.17</v>
      </c>
      <c r="H2490" s="72">
        <v>211.98400000000001</v>
      </c>
      <c r="I2490" s="72">
        <v>218.84</v>
      </c>
      <c r="J2490" s="72">
        <v>226.179</v>
      </c>
      <c r="K2490" s="72">
        <v>233.916</v>
      </c>
      <c r="L2490" s="72">
        <v>253.387</v>
      </c>
      <c r="M2490" s="72">
        <v>255.28299999999999</v>
      </c>
      <c r="N2490" s="72">
        <v>268.79599999999999</v>
      </c>
      <c r="O2490" s="72">
        <v>322.78899999999999</v>
      </c>
      <c r="P2490" s="72">
        <v>306.346</v>
      </c>
      <c r="Q2490" s="72">
        <v>308.27100000000002</v>
      </c>
      <c r="R2490" s="72">
        <v>368.99700000000001</v>
      </c>
      <c r="S2490" s="72">
        <v>326.75400000000002</v>
      </c>
      <c r="T2490" s="72">
        <v>246.68899999999999</v>
      </c>
      <c r="U2490" s="72">
        <v>184.34899999999999</v>
      </c>
      <c r="V2490" s="72">
        <v>171.97900000000001</v>
      </c>
      <c r="W2490" s="72">
        <v>132.773</v>
      </c>
      <c r="X2490" s="72">
        <v>55.655000000000001</v>
      </c>
      <c r="Y2490" s="72">
        <v>19.207999999999998</v>
      </c>
      <c r="Z2490" s="72">
        <v>3.653</v>
      </c>
      <c r="AA2490" s="72">
        <v>0.44900000000000001</v>
      </c>
      <c r="AB2490" s="4">
        <v>0.105</v>
      </c>
      <c r="AD2490" s="1">
        <f t="shared" si="38"/>
        <v>211.84299999999999</v>
      </c>
    </row>
    <row r="2491" spans="1:30" x14ac:dyDescent="0.3">
      <c r="A2491" s="65">
        <v>2490</v>
      </c>
      <c r="B2491" s="66" t="s">
        <v>323</v>
      </c>
      <c r="C2491" s="69" t="s">
        <v>183</v>
      </c>
      <c r="D2491" s="71"/>
      <c r="E2491" s="71">
        <v>348</v>
      </c>
      <c r="F2491" s="71">
        <v>2040</v>
      </c>
      <c r="G2491" s="72">
        <v>195.41900000000001</v>
      </c>
      <c r="H2491" s="72">
        <v>202.45400000000001</v>
      </c>
      <c r="I2491" s="72">
        <v>212.19800000000001</v>
      </c>
      <c r="J2491" s="72">
        <v>220.227</v>
      </c>
      <c r="K2491" s="72">
        <v>228.61</v>
      </c>
      <c r="L2491" s="72">
        <v>236.07499999999999</v>
      </c>
      <c r="M2491" s="72">
        <v>254.7</v>
      </c>
      <c r="N2491" s="72">
        <v>255.62100000000001</v>
      </c>
      <c r="O2491" s="72">
        <v>267.73500000000001</v>
      </c>
      <c r="P2491" s="72">
        <v>318.66699999999997</v>
      </c>
      <c r="Q2491" s="72">
        <v>298.21199999999999</v>
      </c>
      <c r="R2491" s="72">
        <v>294.30500000000001</v>
      </c>
      <c r="S2491" s="72">
        <v>344.13200000000001</v>
      </c>
      <c r="T2491" s="72">
        <v>296.43299999999999</v>
      </c>
      <c r="U2491" s="72">
        <v>214.59200000000001</v>
      </c>
      <c r="V2491" s="72">
        <v>148.88</v>
      </c>
      <c r="W2491" s="72">
        <v>121.952</v>
      </c>
      <c r="X2491" s="72">
        <v>75.465000000000003</v>
      </c>
      <c r="Y2491" s="72">
        <v>22.509</v>
      </c>
      <c r="Z2491" s="72">
        <v>4.827</v>
      </c>
      <c r="AA2491" s="72">
        <v>0.51700000000000002</v>
      </c>
      <c r="AB2491" s="4">
        <v>0.14599999999999999</v>
      </c>
      <c r="AD2491" s="1">
        <f t="shared" si="38"/>
        <v>225.41599999999997</v>
      </c>
    </row>
    <row r="2492" spans="1:30" x14ac:dyDescent="0.3">
      <c r="A2492" s="65">
        <v>2491</v>
      </c>
      <c r="B2492" s="66" t="s">
        <v>323</v>
      </c>
      <c r="C2492" s="69" t="s">
        <v>183</v>
      </c>
      <c r="D2492" s="71"/>
      <c r="E2492" s="71">
        <v>348</v>
      </c>
      <c r="F2492" s="71">
        <v>2045</v>
      </c>
      <c r="G2492" s="72">
        <v>191.53700000000001</v>
      </c>
      <c r="H2492" s="72">
        <v>195.71299999999999</v>
      </c>
      <c r="I2492" s="72">
        <v>202.67699999999999</v>
      </c>
      <c r="J2492" s="72">
        <v>213.60599999999999</v>
      </c>
      <c r="K2492" s="72">
        <v>222.70400000000001</v>
      </c>
      <c r="L2492" s="72">
        <v>230.82900000000001</v>
      </c>
      <c r="M2492" s="72">
        <v>237.505</v>
      </c>
      <c r="N2492" s="72">
        <v>255.14599999999999</v>
      </c>
      <c r="O2492" s="72">
        <v>254.85499999999999</v>
      </c>
      <c r="P2492" s="72">
        <v>264.82799999999997</v>
      </c>
      <c r="Q2492" s="72">
        <v>311.09800000000001</v>
      </c>
      <c r="R2492" s="72">
        <v>286.065</v>
      </c>
      <c r="S2492" s="72">
        <v>276.34199999999998</v>
      </c>
      <c r="T2492" s="72">
        <v>314.84800000000001</v>
      </c>
      <c r="U2492" s="72">
        <v>260.61700000000002</v>
      </c>
      <c r="V2492" s="72">
        <v>175.785</v>
      </c>
      <c r="W2492" s="72">
        <v>107.626</v>
      </c>
      <c r="X2492" s="72">
        <v>71.061999999999998</v>
      </c>
      <c r="Y2492" s="72">
        <v>31.437999999999999</v>
      </c>
      <c r="Z2492" s="72">
        <v>5.83</v>
      </c>
      <c r="AA2492" s="72">
        <v>0.68400000000000005</v>
      </c>
      <c r="AB2492" s="4">
        <v>0.22900000000000001</v>
      </c>
      <c r="AD2492" s="1">
        <f t="shared" si="38"/>
        <v>216.869</v>
      </c>
    </row>
    <row r="2493" spans="1:30" x14ac:dyDescent="0.3">
      <c r="A2493" s="65">
        <v>2492</v>
      </c>
      <c r="B2493" s="66" t="s">
        <v>323</v>
      </c>
      <c r="C2493" s="69" t="s">
        <v>183</v>
      </c>
      <c r="D2493" s="71"/>
      <c r="E2493" s="71">
        <v>348</v>
      </c>
      <c r="F2493" s="71">
        <v>2050</v>
      </c>
      <c r="G2493" s="72">
        <v>187.38499999999999</v>
      </c>
      <c r="H2493" s="72">
        <v>191.839</v>
      </c>
      <c r="I2493" s="72">
        <v>195.94300000000001</v>
      </c>
      <c r="J2493" s="72">
        <v>204.107</v>
      </c>
      <c r="K2493" s="72">
        <v>216.124</v>
      </c>
      <c r="L2493" s="72">
        <v>224.98599999999999</v>
      </c>
      <c r="M2493" s="72">
        <v>232.33600000000001</v>
      </c>
      <c r="N2493" s="72">
        <v>238.11</v>
      </c>
      <c r="O2493" s="72">
        <v>254.56800000000001</v>
      </c>
      <c r="P2493" s="72">
        <v>252.48699999999999</v>
      </c>
      <c r="Q2493" s="72">
        <v>259.339</v>
      </c>
      <c r="R2493" s="72">
        <v>299.77999999999997</v>
      </c>
      <c r="S2493" s="72">
        <v>270.351</v>
      </c>
      <c r="T2493" s="72">
        <v>254.964</v>
      </c>
      <c r="U2493" s="72">
        <v>279.767</v>
      </c>
      <c r="V2493" s="72">
        <v>216.59</v>
      </c>
      <c r="W2493" s="72">
        <v>129.62299999999999</v>
      </c>
      <c r="X2493" s="72">
        <v>64.397999999999996</v>
      </c>
      <c r="Y2493" s="72">
        <v>30.581</v>
      </c>
      <c r="Z2493" s="72">
        <v>8.4320000000000004</v>
      </c>
      <c r="AA2493" s="72">
        <v>0.85199999999999998</v>
      </c>
      <c r="AB2493" s="4">
        <v>0.29499999999999998</v>
      </c>
      <c r="AD2493" s="1">
        <f t="shared" si="38"/>
        <v>234.18099999999995</v>
      </c>
    </row>
    <row r="2494" spans="1:30" x14ac:dyDescent="0.3">
      <c r="A2494" s="65">
        <v>2493</v>
      </c>
      <c r="B2494" s="66" t="s">
        <v>323</v>
      </c>
      <c r="C2494" s="69" t="s">
        <v>183</v>
      </c>
      <c r="D2494" s="71"/>
      <c r="E2494" s="71">
        <v>348</v>
      </c>
      <c r="F2494" s="71">
        <v>2055</v>
      </c>
      <c r="G2494" s="72">
        <v>183.416</v>
      </c>
      <c r="H2494" s="72">
        <v>187.67400000000001</v>
      </c>
      <c r="I2494" s="72">
        <v>192.06100000000001</v>
      </c>
      <c r="J2494" s="72">
        <v>197.31100000000001</v>
      </c>
      <c r="K2494" s="72">
        <v>206.52600000000001</v>
      </c>
      <c r="L2494" s="72">
        <v>218.32499999999999</v>
      </c>
      <c r="M2494" s="72">
        <v>226.45699999999999</v>
      </c>
      <c r="N2494" s="72">
        <v>232.97200000000001</v>
      </c>
      <c r="O2494" s="72">
        <v>237.74299999999999</v>
      </c>
      <c r="P2494" s="72">
        <v>252.50399999999999</v>
      </c>
      <c r="Q2494" s="72">
        <v>247.881</v>
      </c>
      <c r="R2494" s="72">
        <v>250.97800000000001</v>
      </c>
      <c r="S2494" s="72">
        <v>284.99299999999999</v>
      </c>
      <c r="T2494" s="72">
        <v>251.38499999999999</v>
      </c>
      <c r="U2494" s="72">
        <v>228.876</v>
      </c>
      <c r="V2494" s="72">
        <v>235.768</v>
      </c>
      <c r="W2494" s="72">
        <v>162.86199999999999</v>
      </c>
      <c r="X2494" s="72">
        <v>79.662999999999997</v>
      </c>
      <c r="Y2494" s="72">
        <v>28.670999999999999</v>
      </c>
      <c r="Z2494" s="72">
        <v>8.5250000000000004</v>
      </c>
      <c r="AA2494" s="72">
        <v>1.2490000000000001</v>
      </c>
      <c r="AB2494" s="4" t="s">
        <v>291</v>
      </c>
      <c r="AD2494" s="1">
        <f t="shared" si="38"/>
        <v>280.96999999999997</v>
      </c>
    </row>
    <row r="2495" spans="1:30" x14ac:dyDescent="0.3">
      <c r="A2495" s="65">
        <v>2494</v>
      </c>
      <c r="B2495" s="66" t="s">
        <v>323</v>
      </c>
      <c r="C2495" s="69" t="s">
        <v>183</v>
      </c>
      <c r="D2495" s="71"/>
      <c r="E2495" s="71">
        <v>348</v>
      </c>
      <c r="F2495" s="71">
        <v>2060</v>
      </c>
      <c r="G2495" s="72">
        <v>179.62200000000001</v>
      </c>
      <c r="H2495" s="72">
        <v>183.69200000000001</v>
      </c>
      <c r="I2495" s="72">
        <v>187.886</v>
      </c>
      <c r="J2495" s="72">
        <v>193.36199999999999</v>
      </c>
      <c r="K2495" s="72">
        <v>199.624</v>
      </c>
      <c r="L2495" s="72">
        <v>208.64400000000001</v>
      </c>
      <c r="M2495" s="72">
        <v>219.756</v>
      </c>
      <c r="N2495" s="72">
        <v>227.11699999999999</v>
      </c>
      <c r="O2495" s="72">
        <v>232.72399999999999</v>
      </c>
      <c r="P2495" s="72">
        <v>236.10900000000001</v>
      </c>
      <c r="Q2495" s="72">
        <v>248.44800000000001</v>
      </c>
      <c r="R2495" s="72">
        <v>240.809</v>
      </c>
      <c r="S2495" s="72">
        <v>239.93600000000001</v>
      </c>
      <c r="T2495" s="72">
        <v>266.91899999999998</v>
      </c>
      <c r="U2495" s="72">
        <v>227.82499999999999</v>
      </c>
      <c r="V2495" s="72">
        <v>195.48</v>
      </c>
      <c r="W2495" s="72">
        <v>180.68899999999999</v>
      </c>
      <c r="X2495" s="72">
        <v>102.798</v>
      </c>
      <c r="Y2495" s="72">
        <v>36.728000000000002</v>
      </c>
      <c r="Z2495" s="72">
        <v>8.327</v>
      </c>
      <c r="AA2495" s="72">
        <v>1.357</v>
      </c>
      <c r="AB2495" s="4" t="s">
        <v>291</v>
      </c>
      <c r="AD2495" s="1">
        <f t="shared" si="38"/>
        <v>329.899</v>
      </c>
    </row>
    <row r="2496" spans="1:30" x14ac:dyDescent="0.3">
      <c r="A2496" s="65">
        <v>2495</v>
      </c>
      <c r="B2496" s="66" t="s">
        <v>323</v>
      </c>
      <c r="C2496" s="69" t="s">
        <v>183</v>
      </c>
      <c r="D2496" s="71"/>
      <c r="E2496" s="71">
        <v>348</v>
      </c>
      <c r="F2496" s="71">
        <v>2065</v>
      </c>
      <c r="G2496" s="72">
        <v>175.28800000000001</v>
      </c>
      <c r="H2496" s="72">
        <v>179.88300000000001</v>
      </c>
      <c r="I2496" s="72">
        <v>183.893</v>
      </c>
      <c r="J2496" s="72">
        <v>189.119</v>
      </c>
      <c r="K2496" s="72">
        <v>195.559</v>
      </c>
      <c r="L2496" s="72">
        <v>201.64599999999999</v>
      </c>
      <c r="M2496" s="72">
        <v>210.03200000000001</v>
      </c>
      <c r="N2496" s="72">
        <v>220.42400000000001</v>
      </c>
      <c r="O2496" s="72">
        <v>226.96700000000001</v>
      </c>
      <c r="P2496" s="72">
        <v>231.346</v>
      </c>
      <c r="Q2496" s="72">
        <v>232.79300000000001</v>
      </c>
      <c r="R2496" s="72">
        <v>242.16200000000001</v>
      </c>
      <c r="S2496" s="72">
        <v>231.36199999999999</v>
      </c>
      <c r="T2496" s="72">
        <v>226.24700000000001</v>
      </c>
      <c r="U2496" s="72">
        <v>244.101</v>
      </c>
      <c r="V2496" s="72">
        <v>197.14099999999999</v>
      </c>
      <c r="W2496" s="72">
        <v>152.73500000000001</v>
      </c>
      <c r="X2496" s="72">
        <v>117.301</v>
      </c>
      <c r="Y2496" s="72">
        <v>49.252000000000002</v>
      </c>
      <c r="Z2496" s="72">
        <v>11.189</v>
      </c>
      <c r="AA2496" s="72">
        <v>1.403</v>
      </c>
      <c r="AB2496" s="4" t="s">
        <v>291</v>
      </c>
      <c r="AD2496" s="1">
        <f t="shared" si="38"/>
        <v>331.88000000000005</v>
      </c>
    </row>
    <row r="2497" spans="1:30" x14ac:dyDescent="0.3">
      <c r="A2497" s="65">
        <v>2496</v>
      </c>
      <c r="B2497" s="66" t="s">
        <v>323</v>
      </c>
      <c r="C2497" s="69" t="s">
        <v>183</v>
      </c>
      <c r="D2497" s="71"/>
      <c r="E2497" s="71">
        <v>348</v>
      </c>
      <c r="F2497" s="71">
        <v>2070</v>
      </c>
      <c r="G2497" s="72">
        <v>170.77199999999999</v>
      </c>
      <c r="H2497" s="72">
        <v>175.53399999999999</v>
      </c>
      <c r="I2497" s="72">
        <v>180.07300000000001</v>
      </c>
      <c r="J2497" s="72">
        <v>185.05799999999999</v>
      </c>
      <c r="K2497" s="72">
        <v>191.19900000000001</v>
      </c>
      <c r="L2497" s="72">
        <v>197.477</v>
      </c>
      <c r="M2497" s="72">
        <v>202.976</v>
      </c>
      <c r="N2497" s="72">
        <v>210.70599999999999</v>
      </c>
      <c r="O2497" s="72">
        <v>220.352</v>
      </c>
      <c r="P2497" s="72">
        <v>225.80600000000001</v>
      </c>
      <c r="Q2497" s="72">
        <v>228.47399999999999</v>
      </c>
      <c r="R2497" s="72">
        <v>227.55500000000001</v>
      </c>
      <c r="S2497" s="72">
        <v>233.636</v>
      </c>
      <c r="T2497" s="72">
        <v>219.40700000000001</v>
      </c>
      <c r="U2497" s="72">
        <v>208.52199999999999</v>
      </c>
      <c r="V2497" s="72">
        <v>213.596</v>
      </c>
      <c r="W2497" s="72">
        <v>156.626</v>
      </c>
      <c r="X2497" s="72">
        <v>101.63800000000001</v>
      </c>
      <c r="Y2497" s="72">
        <v>58.18</v>
      </c>
      <c r="Z2497" s="72">
        <v>15.685</v>
      </c>
      <c r="AA2497" s="72">
        <v>1.903</v>
      </c>
      <c r="AB2497" s="4" t="s">
        <v>291</v>
      </c>
      <c r="AD2497" s="1">
        <f t="shared" si="38"/>
        <v>334.03200000000004</v>
      </c>
    </row>
    <row r="2498" spans="1:30" x14ac:dyDescent="0.3">
      <c r="A2498" s="65">
        <v>2497</v>
      </c>
      <c r="B2498" s="66" t="s">
        <v>323</v>
      </c>
      <c r="C2498" s="69" t="s">
        <v>183</v>
      </c>
      <c r="D2498" s="71"/>
      <c r="E2498" s="71">
        <v>348</v>
      </c>
      <c r="F2498" s="71">
        <v>2075</v>
      </c>
      <c r="G2498" s="72">
        <v>166.785</v>
      </c>
      <c r="H2498" s="72">
        <v>171.00299999999999</v>
      </c>
      <c r="I2498" s="72">
        <v>175.71299999999999</v>
      </c>
      <c r="J2498" s="72">
        <v>181.16499999999999</v>
      </c>
      <c r="K2498" s="72">
        <v>187.012</v>
      </c>
      <c r="L2498" s="72">
        <v>193.00800000000001</v>
      </c>
      <c r="M2498" s="72">
        <v>198.74</v>
      </c>
      <c r="N2498" s="72">
        <v>203.637</v>
      </c>
      <c r="O2498" s="72">
        <v>210.69900000000001</v>
      </c>
      <c r="P2498" s="72">
        <v>219.37100000000001</v>
      </c>
      <c r="Q2498" s="72">
        <v>223.315</v>
      </c>
      <c r="R2498" s="72">
        <v>223.87299999999999</v>
      </c>
      <c r="S2498" s="72">
        <v>220.34399999999999</v>
      </c>
      <c r="T2498" s="72">
        <v>222.64400000000001</v>
      </c>
      <c r="U2498" s="72">
        <v>203.57</v>
      </c>
      <c r="V2498" s="72">
        <v>184.251</v>
      </c>
      <c r="W2498" s="72">
        <v>172.203</v>
      </c>
      <c r="X2498" s="72">
        <v>106.55200000000001</v>
      </c>
      <c r="Y2498" s="72">
        <v>52.018000000000001</v>
      </c>
      <c r="Z2498" s="72">
        <v>19.303999999999998</v>
      </c>
      <c r="AA2498" s="72">
        <v>2.7679999999999998</v>
      </c>
      <c r="AB2498" s="4" t="s">
        <v>291</v>
      </c>
      <c r="AD2498" s="1">
        <f t="shared" si="38"/>
        <v>352.84499999999997</v>
      </c>
    </row>
    <row r="2499" spans="1:30" x14ac:dyDescent="0.3">
      <c r="A2499" s="65">
        <v>2498</v>
      </c>
      <c r="B2499" s="66" t="s">
        <v>323</v>
      </c>
      <c r="C2499" s="69" t="s">
        <v>183</v>
      </c>
      <c r="D2499" s="71"/>
      <c r="E2499" s="71">
        <v>348</v>
      </c>
      <c r="F2499" s="71">
        <v>2080</v>
      </c>
      <c r="G2499" s="72">
        <v>163.48099999999999</v>
      </c>
      <c r="H2499" s="72">
        <v>167</v>
      </c>
      <c r="I2499" s="72">
        <v>171.16900000000001</v>
      </c>
      <c r="J2499" s="72">
        <v>176.73599999999999</v>
      </c>
      <c r="K2499" s="72">
        <v>182.994</v>
      </c>
      <c r="L2499" s="72">
        <v>188.70500000000001</v>
      </c>
      <c r="M2499" s="72">
        <v>194.196</v>
      </c>
      <c r="N2499" s="72">
        <v>199.37299999999999</v>
      </c>
      <c r="O2499" s="72">
        <v>203.67500000000001</v>
      </c>
      <c r="P2499" s="72">
        <v>209.88800000000001</v>
      </c>
      <c r="Q2499" s="72">
        <v>217.209</v>
      </c>
      <c r="R2499" s="72">
        <v>219.26599999999999</v>
      </c>
      <c r="S2499" s="72">
        <v>217.43299999999999</v>
      </c>
      <c r="T2499" s="72">
        <v>210.84899999999999</v>
      </c>
      <c r="U2499" s="72">
        <v>207.73599999999999</v>
      </c>
      <c r="V2499" s="72">
        <v>181.363</v>
      </c>
      <c r="W2499" s="72">
        <v>150.42400000000001</v>
      </c>
      <c r="X2499" s="72">
        <v>119.41</v>
      </c>
      <c r="Y2499" s="72">
        <v>56.066000000000003</v>
      </c>
      <c r="Z2499" s="72">
        <v>17.911999999999999</v>
      </c>
      <c r="AA2499" s="72">
        <v>3.61</v>
      </c>
      <c r="AB2499" s="4" t="s">
        <v>291</v>
      </c>
      <c r="AD2499" s="1">
        <f t="shared" ref="AD2499:AD2562" si="39">SUM(W2499:AB2499)</f>
        <v>347.42199999999997</v>
      </c>
    </row>
    <row r="2500" spans="1:30" x14ac:dyDescent="0.3">
      <c r="A2500" s="65">
        <v>2499</v>
      </c>
      <c r="B2500" s="66" t="s">
        <v>323</v>
      </c>
      <c r="C2500" s="69" t="s">
        <v>183</v>
      </c>
      <c r="D2500" s="71"/>
      <c r="E2500" s="71">
        <v>348</v>
      </c>
      <c r="F2500" s="71">
        <v>2085</v>
      </c>
      <c r="G2500" s="72">
        <v>160.50399999999999</v>
      </c>
      <c r="H2500" s="72">
        <v>163.68100000000001</v>
      </c>
      <c r="I2500" s="72">
        <v>167.154</v>
      </c>
      <c r="J2500" s="72">
        <v>172.12100000000001</v>
      </c>
      <c r="K2500" s="72">
        <v>178.43700000000001</v>
      </c>
      <c r="L2500" s="72">
        <v>184.572</v>
      </c>
      <c r="M2500" s="72">
        <v>189.816</v>
      </c>
      <c r="N2500" s="72">
        <v>194.797</v>
      </c>
      <c r="O2500" s="72">
        <v>199.429</v>
      </c>
      <c r="P2500" s="72">
        <v>202.98500000000001</v>
      </c>
      <c r="Q2500" s="72">
        <v>208.03100000000001</v>
      </c>
      <c r="R2500" s="72">
        <v>213.63200000000001</v>
      </c>
      <c r="S2500" s="72">
        <v>213.499</v>
      </c>
      <c r="T2500" s="72">
        <v>208.78100000000001</v>
      </c>
      <c r="U2500" s="72">
        <v>197.66</v>
      </c>
      <c r="V2500" s="72">
        <v>186.35400000000001</v>
      </c>
      <c r="W2500" s="72">
        <v>149.636</v>
      </c>
      <c r="X2500" s="72">
        <v>106.017</v>
      </c>
      <c r="Y2500" s="72">
        <v>64.355000000000004</v>
      </c>
      <c r="Z2500" s="72">
        <v>19.95</v>
      </c>
      <c r="AA2500" s="72">
        <v>3.6480000000000001</v>
      </c>
      <c r="AB2500" s="4" t="s">
        <v>291</v>
      </c>
      <c r="AD2500" s="1">
        <f t="shared" si="39"/>
        <v>343.60599999999999</v>
      </c>
    </row>
    <row r="2501" spans="1:30" x14ac:dyDescent="0.3">
      <c r="A2501" s="65">
        <v>2500</v>
      </c>
      <c r="B2501" s="66" t="s">
        <v>323</v>
      </c>
      <c r="C2501" s="69" t="s">
        <v>183</v>
      </c>
      <c r="D2501" s="71"/>
      <c r="E2501" s="71">
        <v>348</v>
      </c>
      <c r="F2501" s="71">
        <v>2090</v>
      </c>
      <c r="G2501" s="72">
        <v>157.46100000000001</v>
      </c>
      <c r="H2501" s="72">
        <v>160.68700000000001</v>
      </c>
      <c r="I2501" s="72">
        <v>163.82300000000001</v>
      </c>
      <c r="J2501" s="72">
        <v>168.03299999999999</v>
      </c>
      <c r="K2501" s="72">
        <v>173.69399999999999</v>
      </c>
      <c r="L2501" s="72">
        <v>179.898</v>
      </c>
      <c r="M2501" s="72">
        <v>185.601</v>
      </c>
      <c r="N2501" s="72">
        <v>190.38</v>
      </c>
      <c r="O2501" s="72">
        <v>194.86600000000001</v>
      </c>
      <c r="P2501" s="72">
        <v>198.828</v>
      </c>
      <c r="Q2501" s="72">
        <v>201.36799999999999</v>
      </c>
      <c r="R2501" s="72">
        <v>204.92</v>
      </c>
      <c r="S2501" s="72">
        <v>208.49299999999999</v>
      </c>
      <c r="T2501" s="72">
        <v>205.64699999999999</v>
      </c>
      <c r="U2501" s="72">
        <v>196.56700000000001</v>
      </c>
      <c r="V2501" s="72">
        <v>178.45</v>
      </c>
      <c r="W2501" s="72">
        <v>155.279</v>
      </c>
      <c r="X2501" s="72">
        <v>107.098</v>
      </c>
      <c r="Y2501" s="72">
        <v>58.475000000000001</v>
      </c>
      <c r="Z2501" s="72">
        <v>23.65</v>
      </c>
      <c r="AA2501" s="72">
        <v>4.1479999999999997</v>
      </c>
      <c r="AB2501" s="4" t="s">
        <v>291</v>
      </c>
      <c r="AD2501" s="1">
        <f t="shared" si="39"/>
        <v>348.65000000000003</v>
      </c>
    </row>
    <row r="2502" spans="1:30" x14ac:dyDescent="0.3">
      <c r="A2502" s="65">
        <v>2501</v>
      </c>
      <c r="B2502" s="66" t="s">
        <v>323</v>
      </c>
      <c r="C2502" s="69" t="s">
        <v>183</v>
      </c>
      <c r="D2502" s="71"/>
      <c r="E2502" s="71">
        <v>348</v>
      </c>
      <c r="F2502" s="71">
        <v>2095</v>
      </c>
      <c r="G2502" s="72">
        <v>154.16399999999999</v>
      </c>
      <c r="H2502" s="72">
        <v>157.625</v>
      </c>
      <c r="I2502" s="72">
        <v>160.815</v>
      </c>
      <c r="J2502" s="72">
        <v>164.625</v>
      </c>
      <c r="K2502" s="72">
        <v>169.47300000000001</v>
      </c>
      <c r="L2502" s="72">
        <v>175.03399999999999</v>
      </c>
      <c r="M2502" s="72">
        <v>180.84700000000001</v>
      </c>
      <c r="N2502" s="72">
        <v>186.12100000000001</v>
      </c>
      <c r="O2502" s="72">
        <v>190.45599999999999</v>
      </c>
      <c r="P2502" s="72">
        <v>194.34299999999999</v>
      </c>
      <c r="Q2502" s="72">
        <v>197.39400000000001</v>
      </c>
      <c r="R2502" s="72">
        <v>198.63</v>
      </c>
      <c r="S2502" s="72">
        <v>200.40799999999999</v>
      </c>
      <c r="T2502" s="72">
        <v>201.399</v>
      </c>
      <c r="U2502" s="72">
        <v>194.381</v>
      </c>
      <c r="V2502" s="72">
        <v>178.50700000000001</v>
      </c>
      <c r="W2502" s="72">
        <v>150.059</v>
      </c>
      <c r="X2502" s="72">
        <v>112.75700000000001</v>
      </c>
      <c r="Y2502" s="72">
        <v>60.386000000000003</v>
      </c>
      <c r="Z2502" s="72">
        <v>22.17</v>
      </c>
      <c r="AA2502" s="72">
        <v>5.0670000000000002</v>
      </c>
      <c r="AB2502" s="4">
        <v>2.5760000000000001</v>
      </c>
      <c r="AD2502" s="1">
        <f t="shared" si="39"/>
        <v>353.0150000000001</v>
      </c>
    </row>
    <row r="2503" spans="1:30" x14ac:dyDescent="0.3">
      <c r="A2503" s="65">
        <v>2502</v>
      </c>
      <c r="B2503" s="66" t="s">
        <v>323</v>
      </c>
      <c r="C2503" s="69" t="s">
        <v>183</v>
      </c>
      <c r="D2503" s="71"/>
      <c r="E2503" s="71">
        <v>348</v>
      </c>
      <c r="F2503" s="71">
        <v>2100</v>
      </c>
      <c r="G2503" s="72">
        <v>150.833</v>
      </c>
      <c r="H2503" s="72">
        <v>154.31200000000001</v>
      </c>
      <c r="I2503" s="72">
        <v>157.74299999999999</v>
      </c>
      <c r="J2503" s="72">
        <v>161.54400000000001</v>
      </c>
      <c r="K2503" s="72">
        <v>165.935</v>
      </c>
      <c r="L2503" s="72">
        <v>170.69200000000001</v>
      </c>
      <c r="M2503" s="72">
        <v>175.89500000000001</v>
      </c>
      <c r="N2503" s="72">
        <v>181.321</v>
      </c>
      <c r="O2503" s="72">
        <v>186.197</v>
      </c>
      <c r="P2503" s="72">
        <v>189.99199999999999</v>
      </c>
      <c r="Q2503" s="72">
        <v>193.071</v>
      </c>
      <c r="R2503" s="72">
        <v>194.94200000000001</v>
      </c>
      <c r="S2503" s="72">
        <v>194.607</v>
      </c>
      <c r="T2503" s="72">
        <v>194.084</v>
      </c>
      <c r="U2503" s="72">
        <v>191.047</v>
      </c>
      <c r="V2503" s="72">
        <v>177.476</v>
      </c>
      <c r="W2503" s="72">
        <v>151.40199999999999</v>
      </c>
      <c r="X2503" s="72">
        <v>110.491</v>
      </c>
      <c r="Y2503" s="72">
        <v>64.968999999999994</v>
      </c>
      <c r="Z2503" s="72">
        <v>23.626999999999999</v>
      </c>
      <c r="AA2503" s="72">
        <v>5.1559999999999997</v>
      </c>
      <c r="AB2503" s="4">
        <v>3.4649999999999999</v>
      </c>
      <c r="AD2503" s="1">
        <f t="shared" si="39"/>
        <v>359.10999999999996</v>
      </c>
    </row>
    <row r="2504" spans="1:30" x14ac:dyDescent="0.3">
      <c r="A2504" s="65">
        <v>2503</v>
      </c>
      <c r="B2504" s="66" t="s">
        <v>323</v>
      </c>
      <c r="C2504" s="69" t="s">
        <v>184</v>
      </c>
      <c r="D2504" s="71"/>
      <c r="E2504" s="71">
        <v>616</v>
      </c>
      <c r="F2504" s="71">
        <v>2015</v>
      </c>
      <c r="G2504" s="72">
        <v>976.85500000000002</v>
      </c>
      <c r="H2504" s="72">
        <v>1027.692</v>
      </c>
      <c r="I2504" s="72">
        <v>918.66700000000003</v>
      </c>
      <c r="J2504" s="72">
        <v>1037.925</v>
      </c>
      <c r="K2504" s="72">
        <v>1277.5809999999999</v>
      </c>
      <c r="L2504" s="72">
        <v>1452.508</v>
      </c>
      <c r="M2504" s="72">
        <v>1642.547</v>
      </c>
      <c r="N2504" s="72">
        <v>1531.17</v>
      </c>
      <c r="O2504" s="72">
        <v>1329.0830000000001</v>
      </c>
      <c r="P2504" s="72">
        <v>1156.905</v>
      </c>
      <c r="Q2504" s="72">
        <v>1199.2819999999999</v>
      </c>
      <c r="R2504" s="72">
        <v>1394.4749999999999</v>
      </c>
      <c r="S2504" s="72">
        <v>1231.4929999999999</v>
      </c>
      <c r="T2504" s="72">
        <v>914.12599999999998</v>
      </c>
      <c r="U2504" s="72">
        <v>502.80599999999998</v>
      </c>
      <c r="V2504" s="72">
        <v>426.05599999999998</v>
      </c>
      <c r="W2504" s="72">
        <v>284.29899999999998</v>
      </c>
      <c r="X2504" s="72">
        <v>135.77199999999999</v>
      </c>
      <c r="Y2504" s="72">
        <v>39.084000000000003</v>
      </c>
      <c r="Z2504" s="72">
        <v>4.76</v>
      </c>
      <c r="AA2504" s="72">
        <v>0.67200000000000004</v>
      </c>
      <c r="AB2504" s="4">
        <v>5.2249999999999996</v>
      </c>
      <c r="AD2504" s="1">
        <f t="shared" si="39"/>
        <v>469.81200000000001</v>
      </c>
    </row>
    <row r="2505" spans="1:30" x14ac:dyDescent="0.3">
      <c r="A2505" s="65">
        <v>2504</v>
      </c>
      <c r="B2505" s="66" t="s">
        <v>323</v>
      </c>
      <c r="C2505" s="69" t="s">
        <v>184</v>
      </c>
      <c r="D2505" s="71"/>
      <c r="E2505" s="71">
        <v>616</v>
      </c>
      <c r="F2505" s="71">
        <v>2020</v>
      </c>
      <c r="G2505" s="72">
        <v>881.26</v>
      </c>
      <c r="H2505" s="72">
        <v>974.99699999999996</v>
      </c>
      <c r="I2505" s="72">
        <v>1026.3389999999999</v>
      </c>
      <c r="J2505" s="72">
        <v>915.64</v>
      </c>
      <c r="K2505" s="72">
        <v>1030.3599999999999</v>
      </c>
      <c r="L2505" s="72">
        <v>1266.7860000000001</v>
      </c>
      <c r="M2505" s="72">
        <v>1440.348</v>
      </c>
      <c r="N2505" s="72">
        <v>1626.498</v>
      </c>
      <c r="O2505" s="72">
        <v>1509.7349999999999</v>
      </c>
      <c r="P2505" s="72">
        <v>1300.856</v>
      </c>
      <c r="Q2505" s="72">
        <v>1118.3630000000001</v>
      </c>
      <c r="R2505" s="72">
        <v>1137.425</v>
      </c>
      <c r="S2505" s="72">
        <v>1289.0920000000001</v>
      </c>
      <c r="T2505" s="72">
        <v>1100.028</v>
      </c>
      <c r="U2505" s="72">
        <v>779.52499999999998</v>
      </c>
      <c r="V2505" s="72">
        <v>398.38299999999998</v>
      </c>
      <c r="W2505" s="72">
        <v>297.51499999999999</v>
      </c>
      <c r="X2505" s="72">
        <v>160.303</v>
      </c>
      <c r="Y2505" s="72">
        <v>54.545999999999999</v>
      </c>
      <c r="Z2505" s="72">
        <v>9.8559999999999999</v>
      </c>
      <c r="AA2505" s="72">
        <v>0.71699999999999997</v>
      </c>
      <c r="AB2505" s="4">
        <v>7.476</v>
      </c>
      <c r="AD2505" s="1">
        <f t="shared" si="39"/>
        <v>530.41300000000001</v>
      </c>
    </row>
    <row r="2506" spans="1:30" x14ac:dyDescent="0.3">
      <c r="A2506" s="65">
        <v>2505</v>
      </c>
      <c r="B2506" s="66" t="s">
        <v>323</v>
      </c>
      <c r="C2506" s="69" t="s">
        <v>184</v>
      </c>
      <c r="D2506" s="71"/>
      <c r="E2506" s="71">
        <v>616</v>
      </c>
      <c r="F2506" s="71">
        <v>2025</v>
      </c>
      <c r="G2506" s="72">
        <v>791.79499999999996</v>
      </c>
      <c r="H2506" s="72">
        <v>879.53</v>
      </c>
      <c r="I2506" s="72">
        <v>973.74400000000003</v>
      </c>
      <c r="J2506" s="72">
        <v>1023.316</v>
      </c>
      <c r="K2506" s="72">
        <v>908.88499999999999</v>
      </c>
      <c r="L2506" s="72">
        <v>1021.197</v>
      </c>
      <c r="M2506" s="72">
        <v>1256.2560000000001</v>
      </c>
      <c r="N2506" s="72">
        <v>1426.8689999999999</v>
      </c>
      <c r="O2506" s="72">
        <v>1605.623</v>
      </c>
      <c r="P2506" s="72">
        <v>1480.567</v>
      </c>
      <c r="Q2506" s="72">
        <v>1261.5239999999999</v>
      </c>
      <c r="R2506" s="72">
        <v>1065.961</v>
      </c>
      <c r="S2506" s="72">
        <v>1059.2</v>
      </c>
      <c r="T2506" s="72">
        <v>1163.27</v>
      </c>
      <c r="U2506" s="72">
        <v>950.44600000000003</v>
      </c>
      <c r="V2506" s="72">
        <v>628.15300000000002</v>
      </c>
      <c r="W2506" s="72">
        <v>284.33</v>
      </c>
      <c r="X2506" s="72">
        <v>172.476</v>
      </c>
      <c r="Y2506" s="72">
        <v>66.59</v>
      </c>
      <c r="Z2506" s="72">
        <v>14.244999999999999</v>
      </c>
      <c r="AA2506" s="72">
        <v>1.4219999999999999</v>
      </c>
      <c r="AB2506" s="4">
        <v>9.2989999999999995</v>
      </c>
      <c r="AD2506" s="1">
        <f t="shared" si="39"/>
        <v>548.36199999999997</v>
      </c>
    </row>
    <row r="2507" spans="1:30" x14ac:dyDescent="0.3">
      <c r="A2507" s="65">
        <v>2506</v>
      </c>
      <c r="B2507" s="66" t="s">
        <v>323</v>
      </c>
      <c r="C2507" s="69" t="s">
        <v>184</v>
      </c>
      <c r="D2507" s="71"/>
      <c r="E2507" s="71">
        <v>616</v>
      </c>
      <c r="F2507" s="71">
        <v>2030</v>
      </c>
      <c r="G2507" s="72">
        <v>729.61300000000006</v>
      </c>
      <c r="H2507" s="72">
        <v>790.17399999999998</v>
      </c>
      <c r="I2507" s="72">
        <v>878.39200000000005</v>
      </c>
      <c r="J2507" s="72">
        <v>970.94100000000003</v>
      </c>
      <c r="K2507" s="72">
        <v>1016.572</v>
      </c>
      <c r="L2507" s="72">
        <v>900.69</v>
      </c>
      <c r="M2507" s="72">
        <v>1012.508</v>
      </c>
      <c r="N2507" s="72">
        <v>1245.1469999999999</v>
      </c>
      <c r="O2507" s="72">
        <v>1410.1379999999999</v>
      </c>
      <c r="P2507" s="72">
        <v>1577.8130000000001</v>
      </c>
      <c r="Q2507" s="72">
        <v>1440.3779999999999</v>
      </c>
      <c r="R2507" s="72">
        <v>1208.201</v>
      </c>
      <c r="S2507" s="72">
        <v>999.38499999999999</v>
      </c>
      <c r="T2507" s="72">
        <v>964.63800000000003</v>
      </c>
      <c r="U2507" s="72">
        <v>1017.079</v>
      </c>
      <c r="V2507" s="72">
        <v>777.66300000000001</v>
      </c>
      <c r="W2507" s="72">
        <v>457.286</v>
      </c>
      <c r="X2507" s="72">
        <v>168.96899999999999</v>
      </c>
      <c r="Y2507" s="72">
        <v>73.766999999999996</v>
      </c>
      <c r="Z2507" s="72">
        <v>17.898</v>
      </c>
      <c r="AA2507" s="72">
        <v>2.133</v>
      </c>
      <c r="AB2507" s="4">
        <v>13.315</v>
      </c>
      <c r="AD2507" s="1">
        <f t="shared" si="39"/>
        <v>733.36800000000005</v>
      </c>
    </row>
    <row r="2508" spans="1:30" x14ac:dyDescent="0.3">
      <c r="A2508" s="65">
        <v>2507</v>
      </c>
      <c r="B2508" s="66" t="s">
        <v>323</v>
      </c>
      <c r="C2508" s="69" t="s">
        <v>184</v>
      </c>
      <c r="D2508" s="71"/>
      <c r="E2508" s="71">
        <v>616</v>
      </c>
      <c r="F2508" s="71">
        <v>2035</v>
      </c>
      <c r="G2508" s="72">
        <v>690.08900000000006</v>
      </c>
      <c r="H2508" s="72">
        <v>728.06899999999996</v>
      </c>
      <c r="I2508" s="72">
        <v>789.14099999999996</v>
      </c>
      <c r="J2508" s="72">
        <v>875.82399999999996</v>
      </c>
      <c r="K2508" s="72">
        <v>964.70500000000004</v>
      </c>
      <c r="L2508" s="72">
        <v>1008.422</v>
      </c>
      <c r="M2508" s="72">
        <v>893.04499999999996</v>
      </c>
      <c r="N2508" s="72">
        <v>1003.772</v>
      </c>
      <c r="O2508" s="72">
        <v>1231.788</v>
      </c>
      <c r="P2508" s="72">
        <v>1388.1769999999999</v>
      </c>
      <c r="Q2508" s="72">
        <v>1539.568</v>
      </c>
      <c r="R2508" s="72">
        <v>1385.7950000000001</v>
      </c>
      <c r="S2508" s="72">
        <v>1140.136</v>
      </c>
      <c r="T2508" s="72">
        <v>918.23400000000004</v>
      </c>
      <c r="U2508" s="72">
        <v>853.11699999999996</v>
      </c>
      <c r="V2508" s="72">
        <v>844.72900000000004</v>
      </c>
      <c r="W2508" s="72">
        <v>577.43899999999996</v>
      </c>
      <c r="X2508" s="72">
        <v>278.762</v>
      </c>
      <c r="Y2508" s="72">
        <v>74.53</v>
      </c>
      <c r="Z2508" s="72">
        <v>20.47</v>
      </c>
      <c r="AA2508" s="72">
        <v>2.7719999999999998</v>
      </c>
      <c r="AB2508" s="4" t="s">
        <v>291</v>
      </c>
      <c r="AD2508" s="1">
        <f t="shared" si="39"/>
        <v>953.97300000000007</v>
      </c>
    </row>
    <row r="2509" spans="1:30" x14ac:dyDescent="0.3">
      <c r="A2509" s="65">
        <v>2508</v>
      </c>
      <c r="B2509" s="66" t="s">
        <v>323</v>
      </c>
      <c r="C2509" s="69" t="s">
        <v>184</v>
      </c>
      <c r="D2509" s="71"/>
      <c r="E2509" s="71">
        <v>616</v>
      </c>
      <c r="F2509" s="71">
        <v>2040</v>
      </c>
      <c r="G2509" s="72">
        <v>685.52599999999995</v>
      </c>
      <c r="H2509" s="72">
        <v>688.59699999999998</v>
      </c>
      <c r="I2509" s="72">
        <v>727.101</v>
      </c>
      <c r="J2509" s="72">
        <v>786.77599999999995</v>
      </c>
      <c r="K2509" s="72">
        <v>870.12</v>
      </c>
      <c r="L2509" s="72">
        <v>957.13800000000003</v>
      </c>
      <c r="M2509" s="72">
        <v>1000.829</v>
      </c>
      <c r="N2509" s="72">
        <v>885.62099999999998</v>
      </c>
      <c r="O2509" s="72">
        <v>993.74300000000005</v>
      </c>
      <c r="P2509" s="72">
        <v>1214.5550000000001</v>
      </c>
      <c r="Q2509" s="72">
        <v>1358.1559999999999</v>
      </c>
      <c r="R2509" s="72">
        <v>1487.5609999999999</v>
      </c>
      <c r="S2509" s="72">
        <v>1315.827</v>
      </c>
      <c r="T2509" s="72">
        <v>1056.492</v>
      </c>
      <c r="U2509" s="72">
        <v>821.14</v>
      </c>
      <c r="V2509" s="72">
        <v>719.053</v>
      </c>
      <c r="W2509" s="72">
        <v>639.846</v>
      </c>
      <c r="X2509" s="72">
        <v>361.4</v>
      </c>
      <c r="Y2509" s="72">
        <v>127.07299999999999</v>
      </c>
      <c r="Z2509" s="72">
        <v>21.437999999999999</v>
      </c>
      <c r="AA2509" s="72">
        <v>3.286</v>
      </c>
      <c r="AB2509" s="4" t="s">
        <v>291</v>
      </c>
      <c r="AD2509" s="1">
        <f t="shared" si="39"/>
        <v>1153.0430000000001</v>
      </c>
    </row>
    <row r="2510" spans="1:30" x14ac:dyDescent="0.3">
      <c r="A2510" s="65">
        <v>2509</v>
      </c>
      <c r="B2510" s="66" t="s">
        <v>323</v>
      </c>
      <c r="C2510" s="69" t="s">
        <v>184</v>
      </c>
      <c r="D2510" s="71"/>
      <c r="E2510" s="71">
        <v>616</v>
      </c>
      <c r="F2510" s="71">
        <v>2045</v>
      </c>
      <c r="G2510" s="72">
        <v>685.57899999999995</v>
      </c>
      <c r="H2510" s="72">
        <v>684.06399999999996</v>
      </c>
      <c r="I2510" s="72">
        <v>687.68200000000002</v>
      </c>
      <c r="J2510" s="72">
        <v>724.87900000000002</v>
      </c>
      <c r="K2510" s="72">
        <v>781.51</v>
      </c>
      <c r="L2510" s="72">
        <v>863.16499999999996</v>
      </c>
      <c r="M2510" s="72">
        <v>950.15</v>
      </c>
      <c r="N2510" s="72">
        <v>993.47699999999998</v>
      </c>
      <c r="O2510" s="72">
        <v>877.40700000000004</v>
      </c>
      <c r="P2510" s="72">
        <v>981.11300000000006</v>
      </c>
      <c r="Q2510" s="72">
        <v>1191.107</v>
      </c>
      <c r="R2510" s="72">
        <v>1317.2329999999999</v>
      </c>
      <c r="S2510" s="72">
        <v>1420.3820000000001</v>
      </c>
      <c r="T2510" s="72">
        <v>1228.806</v>
      </c>
      <c r="U2510" s="72">
        <v>954.54200000000003</v>
      </c>
      <c r="V2510" s="72">
        <v>701.70399999999995</v>
      </c>
      <c r="W2510" s="72">
        <v>555.08199999999999</v>
      </c>
      <c r="X2510" s="72">
        <v>410.90300000000002</v>
      </c>
      <c r="Y2510" s="72">
        <v>170.322</v>
      </c>
      <c r="Z2510" s="72">
        <v>37.963999999999999</v>
      </c>
      <c r="AA2510" s="72">
        <v>3.585</v>
      </c>
      <c r="AB2510" s="4" t="s">
        <v>291</v>
      </c>
      <c r="AD2510" s="1">
        <f t="shared" si="39"/>
        <v>1177.856</v>
      </c>
    </row>
    <row r="2511" spans="1:30" x14ac:dyDescent="0.3">
      <c r="A2511" s="65">
        <v>2510</v>
      </c>
      <c r="B2511" s="66" t="s">
        <v>323</v>
      </c>
      <c r="C2511" s="69" t="s">
        <v>184</v>
      </c>
      <c r="D2511" s="71"/>
      <c r="E2511" s="71">
        <v>616</v>
      </c>
      <c r="F2511" s="71">
        <v>2050</v>
      </c>
      <c r="G2511" s="72">
        <v>662.36300000000006</v>
      </c>
      <c r="H2511" s="72">
        <v>684.13800000000003</v>
      </c>
      <c r="I2511" s="72">
        <v>683.17</v>
      </c>
      <c r="J2511" s="72">
        <v>685.56</v>
      </c>
      <c r="K2511" s="72">
        <v>719.89599999999996</v>
      </c>
      <c r="L2511" s="72">
        <v>775.01900000000001</v>
      </c>
      <c r="M2511" s="72">
        <v>856.76499999999999</v>
      </c>
      <c r="N2511" s="72">
        <v>943.49900000000002</v>
      </c>
      <c r="O2511" s="72">
        <v>985.298</v>
      </c>
      <c r="P2511" s="72">
        <v>867.19799999999998</v>
      </c>
      <c r="Q2511" s="72">
        <v>963.96600000000001</v>
      </c>
      <c r="R2511" s="72">
        <v>1158.838</v>
      </c>
      <c r="S2511" s="72">
        <v>1263.6569999999999</v>
      </c>
      <c r="T2511" s="72">
        <v>1335.37</v>
      </c>
      <c r="U2511" s="72">
        <v>1120.3779999999999</v>
      </c>
      <c r="V2511" s="72">
        <v>826.05499999999995</v>
      </c>
      <c r="W2511" s="72">
        <v>551.50400000000002</v>
      </c>
      <c r="X2511" s="72">
        <v>365.65800000000002</v>
      </c>
      <c r="Y2511" s="72">
        <v>200.459</v>
      </c>
      <c r="Z2511" s="72">
        <v>53.064999999999998</v>
      </c>
      <c r="AA2511" s="72">
        <v>6.23</v>
      </c>
      <c r="AB2511" s="4" t="s">
        <v>291</v>
      </c>
      <c r="AD2511" s="1">
        <f t="shared" si="39"/>
        <v>1176.9160000000002</v>
      </c>
    </row>
    <row r="2512" spans="1:30" x14ac:dyDescent="0.3">
      <c r="A2512" s="65">
        <v>2511</v>
      </c>
      <c r="B2512" s="66" t="s">
        <v>323</v>
      </c>
      <c r="C2512" s="69" t="s">
        <v>184</v>
      </c>
      <c r="D2512" s="71"/>
      <c r="E2512" s="71">
        <v>616</v>
      </c>
      <c r="F2512" s="71">
        <v>2055</v>
      </c>
      <c r="G2512" s="72">
        <v>621.29600000000005</v>
      </c>
      <c r="H2512" s="72">
        <v>661.00800000000004</v>
      </c>
      <c r="I2512" s="72">
        <v>683.29600000000005</v>
      </c>
      <c r="J2512" s="72">
        <v>681.178</v>
      </c>
      <c r="K2512" s="72">
        <v>680.94600000000003</v>
      </c>
      <c r="L2512" s="72">
        <v>713.94899999999996</v>
      </c>
      <c r="M2512" s="72">
        <v>769.28200000000004</v>
      </c>
      <c r="N2512" s="72">
        <v>850.97900000000004</v>
      </c>
      <c r="O2512" s="72">
        <v>936.33299999999997</v>
      </c>
      <c r="P2512" s="72">
        <v>975.05700000000002</v>
      </c>
      <c r="Q2512" s="72">
        <v>853.37699999999995</v>
      </c>
      <c r="R2512" s="72">
        <v>940.17100000000005</v>
      </c>
      <c r="S2512" s="72">
        <v>1115.894</v>
      </c>
      <c r="T2512" s="72">
        <v>1194.366</v>
      </c>
      <c r="U2512" s="72">
        <v>1226.4000000000001</v>
      </c>
      <c r="V2512" s="72">
        <v>979.37099999999998</v>
      </c>
      <c r="W2512" s="72">
        <v>658.67</v>
      </c>
      <c r="X2512" s="72">
        <v>370.88400000000001</v>
      </c>
      <c r="Y2512" s="72">
        <v>183.553</v>
      </c>
      <c r="Z2512" s="72">
        <v>64.710999999999999</v>
      </c>
      <c r="AA2512" s="72">
        <v>9.1639999999999997</v>
      </c>
      <c r="AB2512" s="4" t="s">
        <v>291</v>
      </c>
      <c r="AD2512" s="1">
        <f t="shared" si="39"/>
        <v>1286.982</v>
      </c>
    </row>
    <row r="2513" spans="1:30" x14ac:dyDescent="0.3">
      <c r="A2513" s="65">
        <v>2512</v>
      </c>
      <c r="B2513" s="66" t="s">
        <v>323</v>
      </c>
      <c r="C2513" s="69" t="s">
        <v>184</v>
      </c>
      <c r="D2513" s="71"/>
      <c r="E2513" s="71">
        <v>616</v>
      </c>
      <c r="F2513" s="71">
        <v>2060</v>
      </c>
      <c r="G2513" s="72">
        <v>584.10799999999995</v>
      </c>
      <c r="H2513" s="72">
        <v>620.03200000000004</v>
      </c>
      <c r="I2513" s="72">
        <v>660.22299999999996</v>
      </c>
      <c r="J2513" s="72">
        <v>681.42200000000003</v>
      </c>
      <c r="K2513" s="72">
        <v>676.85799999999995</v>
      </c>
      <c r="L2513" s="72">
        <v>675.45</v>
      </c>
      <c r="M2513" s="72">
        <v>708.72799999999995</v>
      </c>
      <c r="N2513" s="72">
        <v>764.20299999999997</v>
      </c>
      <c r="O2513" s="72">
        <v>844.88599999999997</v>
      </c>
      <c r="P2513" s="72">
        <v>927.41</v>
      </c>
      <c r="Q2513" s="72">
        <v>960.98099999999999</v>
      </c>
      <c r="R2513" s="72">
        <v>834.07799999999997</v>
      </c>
      <c r="S2513" s="72">
        <v>908.16700000000003</v>
      </c>
      <c r="T2513" s="72">
        <v>1059.433</v>
      </c>
      <c r="U2513" s="72">
        <v>1103.5709999999999</v>
      </c>
      <c r="V2513" s="72">
        <v>1081.1389999999999</v>
      </c>
      <c r="W2513" s="72">
        <v>790.51</v>
      </c>
      <c r="X2513" s="72">
        <v>450.87400000000002</v>
      </c>
      <c r="Y2513" s="72">
        <v>190.88</v>
      </c>
      <c r="Z2513" s="72">
        <v>61.161000000000001</v>
      </c>
      <c r="AA2513" s="72">
        <v>11.747</v>
      </c>
      <c r="AB2513" s="4" t="s">
        <v>291</v>
      </c>
      <c r="AD2513" s="1">
        <f t="shared" si="39"/>
        <v>1505.1720000000003</v>
      </c>
    </row>
    <row r="2514" spans="1:30" x14ac:dyDescent="0.3">
      <c r="A2514" s="65">
        <v>2513</v>
      </c>
      <c r="B2514" s="66" t="s">
        <v>323</v>
      </c>
      <c r="C2514" s="69" t="s">
        <v>184</v>
      </c>
      <c r="D2514" s="71"/>
      <c r="E2514" s="71">
        <v>616</v>
      </c>
      <c r="F2514" s="71">
        <v>2065</v>
      </c>
      <c r="G2514" s="72">
        <v>559.60599999999999</v>
      </c>
      <c r="H2514" s="72">
        <v>582.93299999999999</v>
      </c>
      <c r="I2514" s="72">
        <v>619.31299999999999</v>
      </c>
      <c r="J2514" s="72">
        <v>658.47699999999998</v>
      </c>
      <c r="K2514" s="72">
        <v>677.36800000000005</v>
      </c>
      <c r="L2514" s="72">
        <v>671.71100000000001</v>
      </c>
      <c r="M2514" s="72">
        <v>670.65200000000004</v>
      </c>
      <c r="N2514" s="72">
        <v>704.202</v>
      </c>
      <c r="O2514" s="72">
        <v>759.01</v>
      </c>
      <c r="P2514" s="72">
        <v>837.40899999999999</v>
      </c>
      <c r="Q2514" s="72">
        <v>915.12</v>
      </c>
      <c r="R2514" s="72">
        <v>941.1</v>
      </c>
      <c r="S2514" s="72">
        <v>807.90300000000002</v>
      </c>
      <c r="T2514" s="72">
        <v>865.54700000000003</v>
      </c>
      <c r="U2514" s="72">
        <v>984.04600000000005</v>
      </c>
      <c r="V2514" s="72">
        <v>980.02599999999995</v>
      </c>
      <c r="W2514" s="72">
        <v>882.05700000000002</v>
      </c>
      <c r="X2514" s="72">
        <v>549.72699999999998</v>
      </c>
      <c r="Y2514" s="72">
        <v>237.345</v>
      </c>
      <c r="Z2514" s="72">
        <v>65.494</v>
      </c>
      <c r="AA2514" s="72">
        <v>11.919</v>
      </c>
      <c r="AB2514" s="4" t="s">
        <v>291</v>
      </c>
      <c r="AD2514" s="1">
        <f t="shared" si="39"/>
        <v>1746.5420000000001</v>
      </c>
    </row>
    <row r="2515" spans="1:30" x14ac:dyDescent="0.3">
      <c r="A2515" s="65">
        <v>2514</v>
      </c>
      <c r="B2515" s="66" t="s">
        <v>323</v>
      </c>
      <c r="C2515" s="69" t="s">
        <v>184</v>
      </c>
      <c r="D2515" s="71"/>
      <c r="E2515" s="71">
        <v>616</v>
      </c>
      <c r="F2515" s="71">
        <v>2070</v>
      </c>
      <c r="G2515" s="72">
        <v>549.59</v>
      </c>
      <c r="H2515" s="72">
        <v>558.50900000000001</v>
      </c>
      <c r="I2515" s="72">
        <v>582.26800000000003</v>
      </c>
      <c r="J2515" s="72">
        <v>617.70100000000002</v>
      </c>
      <c r="K2515" s="72">
        <v>654.71100000000001</v>
      </c>
      <c r="L2515" s="72">
        <v>672.54899999999998</v>
      </c>
      <c r="M2515" s="72">
        <v>667.24699999999996</v>
      </c>
      <c r="N2515" s="72">
        <v>666.55600000000004</v>
      </c>
      <c r="O2515" s="72">
        <v>699.678</v>
      </c>
      <c r="P2515" s="72">
        <v>752.75199999999995</v>
      </c>
      <c r="Q2515" s="72">
        <v>827.18100000000004</v>
      </c>
      <c r="R2515" s="72">
        <v>897.70299999999997</v>
      </c>
      <c r="S2515" s="72">
        <v>913.90200000000004</v>
      </c>
      <c r="T2515" s="72">
        <v>772.68200000000002</v>
      </c>
      <c r="U2515" s="72">
        <v>807.79200000000003</v>
      </c>
      <c r="V2515" s="72">
        <v>879.76199999999994</v>
      </c>
      <c r="W2515" s="72">
        <v>807.49</v>
      </c>
      <c r="X2515" s="72">
        <v>622.47799999999995</v>
      </c>
      <c r="Y2515" s="72">
        <v>295.649</v>
      </c>
      <c r="Z2515" s="72">
        <v>83.787000000000006</v>
      </c>
      <c r="AA2515" s="72">
        <v>13.019</v>
      </c>
      <c r="AB2515" s="4" t="s">
        <v>291</v>
      </c>
      <c r="AD2515" s="1">
        <f t="shared" si="39"/>
        <v>1822.4229999999998</v>
      </c>
    </row>
    <row r="2516" spans="1:30" x14ac:dyDescent="0.3">
      <c r="A2516" s="65">
        <v>2515</v>
      </c>
      <c r="B2516" s="66" t="s">
        <v>323</v>
      </c>
      <c r="C2516" s="69" t="s">
        <v>184</v>
      </c>
      <c r="D2516" s="71"/>
      <c r="E2516" s="71">
        <v>616</v>
      </c>
      <c r="F2516" s="71">
        <v>2075</v>
      </c>
      <c r="G2516" s="72">
        <v>545.42700000000002</v>
      </c>
      <c r="H2516" s="72">
        <v>548.56200000000001</v>
      </c>
      <c r="I2516" s="72">
        <v>557.89800000000002</v>
      </c>
      <c r="J2516" s="72">
        <v>580.779</v>
      </c>
      <c r="K2516" s="72">
        <v>614.23099999999999</v>
      </c>
      <c r="L2516" s="72">
        <v>650.25199999999995</v>
      </c>
      <c r="M2516" s="72">
        <v>668.39</v>
      </c>
      <c r="N2516" s="72">
        <v>663.46199999999999</v>
      </c>
      <c r="O2516" s="72">
        <v>662.54100000000005</v>
      </c>
      <c r="P2516" s="72">
        <v>694.31200000000001</v>
      </c>
      <c r="Q2516" s="72">
        <v>744.25300000000004</v>
      </c>
      <c r="R2516" s="72">
        <v>812.66099999999994</v>
      </c>
      <c r="S2516" s="72">
        <v>873.72900000000004</v>
      </c>
      <c r="T2516" s="72">
        <v>876.88599999999997</v>
      </c>
      <c r="U2516" s="72">
        <v>724.24599999999998</v>
      </c>
      <c r="V2516" s="72">
        <v>726.61199999999997</v>
      </c>
      <c r="W2516" s="72">
        <v>731.49</v>
      </c>
      <c r="X2516" s="72">
        <v>577.72699999999998</v>
      </c>
      <c r="Y2516" s="72">
        <v>341.65899999999999</v>
      </c>
      <c r="Z2516" s="72">
        <v>107.298</v>
      </c>
      <c r="AA2516" s="72">
        <v>16.757999999999999</v>
      </c>
      <c r="AB2516" s="4">
        <v>0.51600000000000001</v>
      </c>
      <c r="AD2516" s="1">
        <f t="shared" si="39"/>
        <v>1775.4480000000003</v>
      </c>
    </row>
    <row r="2517" spans="1:30" x14ac:dyDescent="0.3">
      <c r="A2517" s="65">
        <v>2516</v>
      </c>
      <c r="B2517" s="66" t="s">
        <v>323</v>
      </c>
      <c r="C2517" s="69" t="s">
        <v>184</v>
      </c>
      <c r="D2517" s="71"/>
      <c r="E2517" s="71">
        <v>616</v>
      </c>
      <c r="F2517" s="71">
        <v>2080</v>
      </c>
      <c r="G2517" s="72">
        <v>535.64099999999996</v>
      </c>
      <c r="H2517" s="72">
        <v>544.46699999999998</v>
      </c>
      <c r="I2517" s="72">
        <v>547.995</v>
      </c>
      <c r="J2517" s="72">
        <v>556.52300000000002</v>
      </c>
      <c r="K2517" s="72">
        <v>577.59299999999996</v>
      </c>
      <c r="L2517" s="72">
        <v>610.14499999999998</v>
      </c>
      <c r="M2517" s="72">
        <v>646.428</v>
      </c>
      <c r="N2517" s="72">
        <v>664.88900000000001</v>
      </c>
      <c r="O2517" s="72">
        <v>659.79200000000003</v>
      </c>
      <c r="P2517" s="72">
        <v>657.83799999999997</v>
      </c>
      <c r="Q2517" s="72">
        <v>687.08299999999997</v>
      </c>
      <c r="R2517" s="72">
        <v>732.20899999999995</v>
      </c>
      <c r="S2517" s="72">
        <v>792.61699999999996</v>
      </c>
      <c r="T2517" s="72">
        <v>840.86099999999999</v>
      </c>
      <c r="U2517" s="72">
        <v>825.32600000000002</v>
      </c>
      <c r="V2517" s="72">
        <v>655.28899999999999</v>
      </c>
      <c r="W2517" s="72">
        <v>609.48699999999997</v>
      </c>
      <c r="X2517" s="72">
        <v>530.44799999999998</v>
      </c>
      <c r="Y2517" s="72">
        <v>323.596</v>
      </c>
      <c r="Z2517" s="72">
        <v>127.53</v>
      </c>
      <c r="AA2517" s="72">
        <v>22.138999999999999</v>
      </c>
      <c r="AB2517" s="4">
        <v>0.61399999999999999</v>
      </c>
      <c r="AD2517" s="1">
        <f t="shared" si="39"/>
        <v>1613.8139999999999</v>
      </c>
    </row>
    <row r="2518" spans="1:30" x14ac:dyDescent="0.3">
      <c r="A2518" s="65">
        <v>2517</v>
      </c>
      <c r="B2518" s="66" t="s">
        <v>323</v>
      </c>
      <c r="C2518" s="69" t="s">
        <v>184</v>
      </c>
      <c r="D2518" s="71"/>
      <c r="E2518" s="71">
        <v>616</v>
      </c>
      <c r="F2518" s="71">
        <v>2085</v>
      </c>
      <c r="G2518" s="72">
        <v>517.28099999999995</v>
      </c>
      <c r="H2518" s="72">
        <v>534.75</v>
      </c>
      <c r="I2518" s="72">
        <v>543.94299999999998</v>
      </c>
      <c r="J2518" s="72">
        <v>546.726</v>
      </c>
      <c r="K2518" s="72">
        <v>553.59</v>
      </c>
      <c r="L2518" s="72">
        <v>573.85199999999998</v>
      </c>
      <c r="M2518" s="72">
        <v>606.66700000000003</v>
      </c>
      <c r="N2518" s="72">
        <v>643.24900000000002</v>
      </c>
      <c r="O2518" s="72">
        <v>661.51700000000005</v>
      </c>
      <c r="P2518" s="72">
        <v>655.505</v>
      </c>
      <c r="Q2518" s="72">
        <v>651.54</v>
      </c>
      <c r="R2518" s="72">
        <v>676.84799999999996</v>
      </c>
      <c r="S2518" s="72">
        <v>715.53399999999999</v>
      </c>
      <c r="T2518" s="72">
        <v>764.91200000000003</v>
      </c>
      <c r="U2518" s="72">
        <v>794.45799999999997</v>
      </c>
      <c r="V2518" s="72">
        <v>750.88099999999997</v>
      </c>
      <c r="W2518" s="72">
        <v>554.25400000000002</v>
      </c>
      <c r="X2518" s="72">
        <v>447.721</v>
      </c>
      <c r="Y2518" s="72">
        <v>303.05599999999998</v>
      </c>
      <c r="Z2518" s="72">
        <v>124.208</v>
      </c>
      <c r="AA2518" s="72">
        <v>27.553999999999998</v>
      </c>
      <c r="AB2518" s="4">
        <v>1.1879999999999999</v>
      </c>
      <c r="AD2518" s="1">
        <f t="shared" si="39"/>
        <v>1457.9810000000002</v>
      </c>
    </row>
    <row r="2519" spans="1:30" x14ac:dyDescent="0.3">
      <c r="A2519" s="65">
        <v>2518</v>
      </c>
      <c r="B2519" s="66" t="s">
        <v>323</v>
      </c>
      <c r="C2519" s="69" t="s">
        <v>184</v>
      </c>
      <c r="D2519" s="71"/>
      <c r="E2519" s="71">
        <v>616</v>
      </c>
      <c r="F2519" s="71">
        <v>2090</v>
      </c>
      <c r="G2519" s="72">
        <v>494.82100000000003</v>
      </c>
      <c r="H2519" s="72">
        <v>516.46100000000001</v>
      </c>
      <c r="I2519" s="72">
        <v>534.26800000000003</v>
      </c>
      <c r="J2519" s="72">
        <v>542.76800000000003</v>
      </c>
      <c r="K2519" s="72">
        <v>544.02800000000002</v>
      </c>
      <c r="L2519" s="72">
        <v>550.16499999999996</v>
      </c>
      <c r="M2519" s="72">
        <v>570.69799999999998</v>
      </c>
      <c r="N2519" s="72">
        <v>603.822</v>
      </c>
      <c r="O2519" s="72">
        <v>640.22299999999996</v>
      </c>
      <c r="P2519" s="72">
        <v>657.59400000000005</v>
      </c>
      <c r="Q2519" s="72">
        <v>649.755</v>
      </c>
      <c r="R2519" s="72">
        <v>642.60599999999999</v>
      </c>
      <c r="S2519" s="72">
        <v>662.61800000000005</v>
      </c>
      <c r="T2519" s="72">
        <v>692.30700000000002</v>
      </c>
      <c r="U2519" s="72">
        <v>725.33699999999999</v>
      </c>
      <c r="V2519" s="72">
        <v>726.67499999999995</v>
      </c>
      <c r="W2519" s="72">
        <v>640.41700000000003</v>
      </c>
      <c r="X2519" s="72">
        <v>412.56700000000001</v>
      </c>
      <c r="Y2519" s="72">
        <v>261.161</v>
      </c>
      <c r="Z2519" s="72">
        <v>119.88</v>
      </c>
      <c r="AA2519" s="72">
        <v>28.931999999999999</v>
      </c>
      <c r="AB2519" s="4">
        <v>1.8839999999999999</v>
      </c>
      <c r="AD2519" s="1">
        <f t="shared" si="39"/>
        <v>1464.8410000000001</v>
      </c>
    </row>
    <row r="2520" spans="1:30" x14ac:dyDescent="0.3">
      <c r="A2520" s="65">
        <v>2519</v>
      </c>
      <c r="B2520" s="66" t="s">
        <v>323</v>
      </c>
      <c r="C2520" s="69" t="s">
        <v>184</v>
      </c>
      <c r="D2520" s="71"/>
      <c r="E2520" s="71">
        <v>616</v>
      </c>
      <c r="F2520" s="71">
        <v>2095</v>
      </c>
      <c r="G2520" s="72">
        <v>476.81700000000001</v>
      </c>
      <c r="H2520" s="72">
        <v>494.07</v>
      </c>
      <c r="I2520" s="72">
        <v>516.02200000000005</v>
      </c>
      <c r="J2520" s="72">
        <v>533.19399999999996</v>
      </c>
      <c r="K2520" s="72">
        <v>540.29899999999998</v>
      </c>
      <c r="L2520" s="72">
        <v>540.90200000000004</v>
      </c>
      <c r="M2520" s="72">
        <v>547.30600000000004</v>
      </c>
      <c r="N2520" s="72">
        <v>568.16</v>
      </c>
      <c r="O2520" s="72">
        <v>601.173</v>
      </c>
      <c r="P2520" s="72">
        <v>636.74300000000005</v>
      </c>
      <c r="Q2520" s="72">
        <v>652.32899999999995</v>
      </c>
      <c r="R2520" s="72">
        <v>641.59400000000005</v>
      </c>
      <c r="S2520" s="72">
        <v>630.18200000000002</v>
      </c>
      <c r="T2520" s="72">
        <v>642.71500000000003</v>
      </c>
      <c r="U2520" s="72">
        <v>658.83</v>
      </c>
      <c r="V2520" s="72">
        <v>666.94799999999998</v>
      </c>
      <c r="W2520" s="72">
        <v>624.89700000000005</v>
      </c>
      <c r="X2520" s="72">
        <v>483.07900000000001</v>
      </c>
      <c r="Y2520" s="72">
        <v>245.79300000000001</v>
      </c>
      <c r="Z2520" s="72">
        <v>106.57299999999999</v>
      </c>
      <c r="AA2520" s="72">
        <v>29.443999999999999</v>
      </c>
      <c r="AB2520" s="4">
        <v>2.4260000000000002</v>
      </c>
      <c r="AD2520" s="1">
        <f t="shared" si="39"/>
        <v>1492.2120000000002</v>
      </c>
    </row>
    <row r="2521" spans="1:30" x14ac:dyDescent="0.3">
      <c r="A2521" s="65">
        <v>2520</v>
      </c>
      <c r="B2521" s="66" t="s">
        <v>323</v>
      </c>
      <c r="C2521" s="69" t="s">
        <v>184</v>
      </c>
      <c r="D2521" s="71"/>
      <c r="E2521" s="71">
        <v>616</v>
      </c>
      <c r="F2521" s="71">
        <v>2100</v>
      </c>
      <c r="G2521" s="72">
        <v>465.822</v>
      </c>
      <c r="H2521" s="72">
        <v>476.13</v>
      </c>
      <c r="I2521" s="72">
        <v>493.67200000000003</v>
      </c>
      <c r="J2521" s="72">
        <v>515.048</v>
      </c>
      <c r="K2521" s="72">
        <v>530.95500000000004</v>
      </c>
      <c r="L2521" s="72">
        <v>537.46400000000006</v>
      </c>
      <c r="M2521" s="72">
        <v>538.32299999999998</v>
      </c>
      <c r="N2521" s="72">
        <v>545.05600000000004</v>
      </c>
      <c r="O2521" s="72">
        <v>565.88099999999997</v>
      </c>
      <c r="P2521" s="72">
        <v>598.22699999999998</v>
      </c>
      <c r="Q2521" s="72">
        <v>632.18399999999997</v>
      </c>
      <c r="R2521" s="72">
        <v>644.97500000000002</v>
      </c>
      <c r="S2521" s="72">
        <v>630.351</v>
      </c>
      <c r="T2521" s="72">
        <v>612.78399999999999</v>
      </c>
      <c r="U2521" s="72">
        <v>613.64</v>
      </c>
      <c r="V2521" s="72">
        <v>608.56200000000001</v>
      </c>
      <c r="W2521" s="72">
        <v>577.51800000000003</v>
      </c>
      <c r="X2521" s="72">
        <v>476.685</v>
      </c>
      <c r="Y2521" s="72">
        <v>293.28100000000001</v>
      </c>
      <c r="Z2521" s="72">
        <v>103.33499999999999</v>
      </c>
      <c r="AA2521" s="72">
        <v>28.03</v>
      </c>
      <c r="AB2521" s="4">
        <v>3.113</v>
      </c>
      <c r="AD2521" s="1">
        <f t="shared" si="39"/>
        <v>1481.962</v>
      </c>
    </row>
    <row r="2522" spans="1:30" x14ac:dyDescent="0.3">
      <c r="A2522" s="65">
        <v>2521</v>
      </c>
      <c r="B2522" s="66" t="s">
        <v>323</v>
      </c>
      <c r="C2522" s="69" t="s">
        <v>185</v>
      </c>
      <c r="D2522" s="71">
        <v>13</v>
      </c>
      <c r="E2522" s="71">
        <v>498</v>
      </c>
      <c r="F2522" s="71">
        <v>2015</v>
      </c>
      <c r="G2522" s="72">
        <v>114.696</v>
      </c>
      <c r="H2522" s="72">
        <v>110.878</v>
      </c>
      <c r="I2522" s="72">
        <v>103.95699999999999</v>
      </c>
      <c r="J2522" s="72">
        <v>123.44</v>
      </c>
      <c r="K2522" s="72">
        <v>169.167</v>
      </c>
      <c r="L2522" s="72">
        <v>216.863</v>
      </c>
      <c r="M2522" s="72">
        <v>183.46100000000001</v>
      </c>
      <c r="N2522" s="72">
        <v>151.86600000000001</v>
      </c>
      <c r="O2522" s="72">
        <v>129.33500000000001</v>
      </c>
      <c r="P2522" s="72">
        <v>114.908</v>
      </c>
      <c r="Q2522" s="72">
        <v>142.18700000000001</v>
      </c>
      <c r="R2522" s="72">
        <v>126.054</v>
      </c>
      <c r="S2522" s="72">
        <v>115.73699999999999</v>
      </c>
      <c r="T2522" s="72">
        <v>51.506</v>
      </c>
      <c r="U2522" s="72">
        <v>41.048999999999999</v>
      </c>
      <c r="V2522" s="72">
        <v>29.803000000000001</v>
      </c>
      <c r="W2522" s="72">
        <v>20.024000000000001</v>
      </c>
      <c r="X2522" s="72">
        <v>7.0289999999999999</v>
      </c>
      <c r="Y2522" s="72">
        <v>1.3260000000000001</v>
      </c>
      <c r="Z2522" s="72">
        <v>0.107</v>
      </c>
      <c r="AA2522" s="72">
        <v>1.2999999999999999E-2</v>
      </c>
      <c r="AB2522" s="4" t="s">
        <v>291</v>
      </c>
      <c r="AD2522" s="1">
        <f t="shared" si="39"/>
        <v>28.499000000000002</v>
      </c>
    </row>
    <row r="2523" spans="1:30" x14ac:dyDescent="0.3">
      <c r="A2523" s="65">
        <v>2522</v>
      </c>
      <c r="B2523" s="66" t="s">
        <v>323</v>
      </c>
      <c r="C2523" s="69" t="s">
        <v>185</v>
      </c>
      <c r="D2523" s="71">
        <v>13</v>
      </c>
      <c r="E2523" s="71">
        <v>498</v>
      </c>
      <c r="F2523" s="71">
        <v>2020</v>
      </c>
      <c r="G2523" s="72">
        <v>101.553</v>
      </c>
      <c r="H2523" s="72">
        <v>114.092</v>
      </c>
      <c r="I2523" s="72">
        <v>110.178</v>
      </c>
      <c r="J2523" s="72">
        <v>102.727</v>
      </c>
      <c r="K2523" s="72">
        <v>121.819</v>
      </c>
      <c r="L2523" s="72">
        <v>167.245</v>
      </c>
      <c r="M2523" s="72">
        <v>214.52699999999999</v>
      </c>
      <c r="N2523" s="72">
        <v>180.5</v>
      </c>
      <c r="O2523" s="72">
        <v>148.309</v>
      </c>
      <c r="P2523" s="72">
        <v>124.849</v>
      </c>
      <c r="Q2523" s="72">
        <v>108.622</v>
      </c>
      <c r="R2523" s="72">
        <v>130.994</v>
      </c>
      <c r="S2523" s="72">
        <v>110.80500000000001</v>
      </c>
      <c r="T2523" s="72">
        <v>95.817999999999998</v>
      </c>
      <c r="U2523" s="72">
        <v>39.280999999999999</v>
      </c>
      <c r="V2523" s="72">
        <v>26.902000000000001</v>
      </c>
      <c r="W2523" s="72">
        <v>15.53</v>
      </c>
      <c r="X2523" s="72">
        <v>7.4619999999999997</v>
      </c>
      <c r="Y2523" s="72">
        <v>1.6819999999999999</v>
      </c>
      <c r="Z2523" s="72">
        <v>0.17699999999999999</v>
      </c>
      <c r="AA2523" s="72">
        <v>8.9999999999999993E-3</v>
      </c>
      <c r="AB2523" s="4" t="s">
        <v>291</v>
      </c>
      <c r="AD2523" s="1">
        <f t="shared" si="39"/>
        <v>24.859999999999996</v>
      </c>
    </row>
    <row r="2524" spans="1:30" x14ac:dyDescent="0.3">
      <c r="A2524" s="65">
        <v>2523</v>
      </c>
      <c r="B2524" s="66" t="s">
        <v>323</v>
      </c>
      <c r="C2524" s="69" t="s">
        <v>185</v>
      </c>
      <c r="D2524" s="71">
        <v>13</v>
      </c>
      <c r="E2524" s="71">
        <v>498</v>
      </c>
      <c r="F2524" s="71">
        <v>2025</v>
      </c>
      <c r="G2524" s="72">
        <v>89.513000000000005</v>
      </c>
      <c r="H2524" s="72">
        <v>101.005</v>
      </c>
      <c r="I2524" s="72">
        <v>113.407</v>
      </c>
      <c r="J2524" s="72">
        <v>108.959</v>
      </c>
      <c r="K2524" s="72">
        <v>101.208</v>
      </c>
      <c r="L2524" s="72">
        <v>120.18899999999999</v>
      </c>
      <c r="M2524" s="72">
        <v>165.38900000000001</v>
      </c>
      <c r="N2524" s="72">
        <v>211.40199999999999</v>
      </c>
      <c r="O2524" s="72">
        <v>176.655</v>
      </c>
      <c r="P2524" s="72">
        <v>143.55000000000001</v>
      </c>
      <c r="Q2524" s="72">
        <v>118.437</v>
      </c>
      <c r="R2524" s="72">
        <v>100.45399999999999</v>
      </c>
      <c r="S2524" s="72">
        <v>115.77500000000001</v>
      </c>
      <c r="T2524" s="72">
        <v>92.344999999999999</v>
      </c>
      <c r="U2524" s="72">
        <v>73.655000000000001</v>
      </c>
      <c r="V2524" s="72">
        <v>26.047999999999998</v>
      </c>
      <c r="W2524" s="72">
        <v>14.266</v>
      </c>
      <c r="X2524" s="72">
        <v>5.9370000000000003</v>
      </c>
      <c r="Y2524" s="72">
        <v>1.849</v>
      </c>
      <c r="Z2524" s="72">
        <v>0.23599999999999999</v>
      </c>
      <c r="AA2524" s="72">
        <v>1.4E-2</v>
      </c>
      <c r="AB2524" s="4" t="s">
        <v>291</v>
      </c>
      <c r="AD2524" s="1">
        <f t="shared" si="39"/>
        <v>22.302</v>
      </c>
    </row>
    <row r="2525" spans="1:30" x14ac:dyDescent="0.3">
      <c r="A2525" s="65">
        <v>2524</v>
      </c>
      <c r="B2525" s="66" t="s">
        <v>323</v>
      </c>
      <c r="C2525" s="69" t="s">
        <v>185</v>
      </c>
      <c r="D2525" s="71">
        <v>13</v>
      </c>
      <c r="E2525" s="71">
        <v>498</v>
      </c>
      <c r="F2525" s="71">
        <v>2030</v>
      </c>
      <c r="G2525" s="72">
        <v>80.793999999999997</v>
      </c>
      <c r="H2525" s="72">
        <v>89.01</v>
      </c>
      <c r="I2525" s="72">
        <v>100.346</v>
      </c>
      <c r="J2525" s="72">
        <v>112.197</v>
      </c>
      <c r="K2525" s="72">
        <v>107.45099999999999</v>
      </c>
      <c r="L2525" s="72">
        <v>99.716999999999999</v>
      </c>
      <c r="M2525" s="72">
        <v>118.732</v>
      </c>
      <c r="N2525" s="72">
        <v>163.04900000000001</v>
      </c>
      <c r="O2525" s="72">
        <v>207.327</v>
      </c>
      <c r="P2525" s="72">
        <v>171.44900000000001</v>
      </c>
      <c r="Q2525" s="72">
        <v>136.67400000000001</v>
      </c>
      <c r="R2525" s="72">
        <v>109.998</v>
      </c>
      <c r="S2525" s="72">
        <v>89.26</v>
      </c>
      <c r="T2525" s="72">
        <v>97.152000000000001</v>
      </c>
      <c r="U2525" s="72">
        <v>71.575000000000003</v>
      </c>
      <c r="V2525" s="72">
        <v>49.442</v>
      </c>
      <c r="W2525" s="72">
        <v>14.067</v>
      </c>
      <c r="X2525" s="72">
        <v>5.5990000000000002</v>
      </c>
      <c r="Y2525" s="72">
        <v>1.5249999999999999</v>
      </c>
      <c r="Z2525" s="72">
        <v>0.27200000000000002</v>
      </c>
      <c r="AA2525" s="72">
        <v>0.02</v>
      </c>
      <c r="AB2525" s="4" t="s">
        <v>291</v>
      </c>
      <c r="AD2525" s="1">
        <f t="shared" si="39"/>
        <v>21.482999999999997</v>
      </c>
    </row>
    <row r="2526" spans="1:30" x14ac:dyDescent="0.3">
      <c r="A2526" s="65">
        <v>2525</v>
      </c>
      <c r="B2526" s="66" t="s">
        <v>323</v>
      </c>
      <c r="C2526" s="69" t="s">
        <v>185</v>
      </c>
      <c r="D2526" s="71">
        <v>13</v>
      </c>
      <c r="E2526" s="71">
        <v>498</v>
      </c>
      <c r="F2526" s="71">
        <v>2035</v>
      </c>
      <c r="G2526" s="72">
        <v>74.673000000000002</v>
      </c>
      <c r="H2526" s="72">
        <v>80.320999999999998</v>
      </c>
      <c r="I2526" s="72">
        <v>88.375</v>
      </c>
      <c r="J2526" s="72">
        <v>99.171000000000006</v>
      </c>
      <c r="K2526" s="72">
        <v>110.71599999999999</v>
      </c>
      <c r="L2526" s="72">
        <v>105.98099999999999</v>
      </c>
      <c r="M2526" s="72">
        <v>98.454999999999998</v>
      </c>
      <c r="N2526" s="72">
        <v>117.04300000000001</v>
      </c>
      <c r="O2526" s="72">
        <v>160.096</v>
      </c>
      <c r="P2526" s="72">
        <v>201.762</v>
      </c>
      <c r="Q2526" s="72">
        <v>163.85499999999999</v>
      </c>
      <c r="R2526" s="72">
        <v>127.51300000000001</v>
      </c>
      <c r="S2526" s="72">
        <v>98.326999999999998</v>
      </c>
      <c r="T2526" s="72">
        <v>75.448999999999998</v>
      </c>
      <c r="U2526" s="72">
        <v>75.977000000000004</v>
      </c>
      <c r="V2526" s="72">
        <v>48.680999999999997</v>
      </c>
      <c r="W2526" s="72">
        <v>27.222999999999999</v>
      </c>
      <c r="X2526" s="72">
        <v>5.6779999999999999</v>
      </c>
      <c r="Y2526" s="72">
        <v>1.494</v>
      </c>
      <c r="Z2526" s="72">
        <v>0.23499999999999999</v>
      </c>
      <c r="AA2526" s="72">
        <v>2.4E-2</v>
      </c>
      <c r="AB2526" s="4" t="s">
        <v>291</v>
      </c>
      <c r="AD2526" s="1">
        <f t="shared" si="39"/>
        <v>34.653999999999996</v>
      </c>
    </row>
    <row r="2527" spans="1:30" x14ac:dyDescent="0.3">
      <c r="A2527" s="65">
        <v>2526</v>
      </c>
      <c r="B2527" s="66" t="s">
        <v>323</v>
      </c>
      <c r="C2527" s="69" t="s">
        <v>185</v>
      </c>
      <c r="D2527" s="71">
        <v>13</v>
      </c>
      <c r="E2527" s="71">
        <v>498</v>
      </c>
      <c r="F2527" s="71">
        <v>2040</v>
      </c>
      <c r="G2527" s="72">
        <v>72.64</v>
      </c>
      <c r="H2527" s="72">
        <v>74.218999999999994</v>
      </c>
      <c r="I2527" s="72">
        <v>79.7</v>
      </c>
      <c r="J2527" s="72">
        <v>87.216999999999999</v>
      </c>
      <c r="K2527" s="72">
        <v>97.731999999999999</v>
      </c>
      <c r="L2527" s="72">
        <v>109.252</v>
      </c>
      <c r="M2527" s="72">
        <v>104.712</v>
      </c>
      <c r="N2527" s="72">
        <v>97.016999999999996</v>
      </c>
      <c r="O2527" s="72">
        <v>114.919</v>
      </c>
      <c r="P2527" s="72">
        <v>155.994</v>
      </c>
      <c r="Q2527" s="72">
        <v>193.44300000000001</v>
      </c>
      <c r="R2527" s="72">
        <v>153.62</v>
      </c>
      <c r="S2527" s="72">
        <v>114.88500000000001</v>
      </c>
      <c r="T2527" s="72">
        <v>84.055999999999997</v>
      </c>
      <c r="U2527" s="72">
        <v>59.895000000000003</v>
      </c>
      <c r="V2527" s="72">
        <v>52.784999999999997</v>
      </c>
      <c r="W2527" s="72">
        <v>27.564</v>
      </c>
      <c r="X2527" s="72">
        <v>11.363</v>
      </c>
      <c r="Y2527" s="72">
        <v>1.569</v>
      </c>
      <c r="Z2527" s="72">
        <v>0.23699999999999999</v>
      </c>
      <c r="AA2527" s="72">
        <v>2.1000000000000001E-2</v>
      </c>
      <c r="AB2527" s="4" t="s">
        <v>291</v>
      </c>
      <c r="AD2527" s="1">
        <f t="shared" si="39"/>
        <v>40.754000000000005</v>
      </c>
    </row>
    <row r="2528" spans="1:30" x14ac:dyDescent="0.3">
      <c r="A2528" s="65">
        <v>2527</v>
      </c>
      <c r="B2528" s="66" t="s">
        <v>323</v>
      </c>
      <c r="C2528" s="69" t="s">
        <v>185</v>
      </c>
      <c r="D2528" s="71">
        <v>13</v>
      </c>
      <c r="E2528" s="71">
        <v>498</v>
      </c>
      <c r="F2528" s="71">
        <v>2045</v>
      </c>
      <c r="G2528" s="72">
        <v>72.018000000000001</v>
      </c>
      <c r="H2528" s="72">
        <v>72.194999999999993</v>
      </c>
      <c r="I2528" s="72">
        <v>73.603999999999999</v>
      </c>
      <c r="J2528" s="72">
        <v>78.555000000000007</v>
      </c>
      <c r="K2528" s="72">
        <v>85.816999999999993</v>
      </c>
      <c r="L2528" s="72">
        <v>96.334000000000003</v>
      </c>
      <c r="M2528" s="72">
        <v>107.996</v>
      </c>
      <c r="N2528" s="72">
        <v>103.276</v>
      </c>
      <c r="O2528" s="72">
        <v>95.284000000000006</v>
      </c>
      <c r="P2528" s="72">
        <v>112.08799999999999</v>
      </c>
      <c r="Q2528" s="72">
        <v>149.97800000000001</v>
      </c>
      <c r="R2528" s="72">
        <v>182.22399999999999</v>
      </c>
      <c r="S2528" s="72">
        <v>139.47999999999999</v>
      </c>
      <c r="T2528" s="72">
        <v>99.31</v>
      </c>
      <c r="U2528" s="72">
        <v>67.721000000000004</v>
      </c>
      <c r="V2528" s="72">
        <v>42.497999999999998</v>
      </c>
      <c r="W2528" s="72">
        <v>30.736999999999998</v>
      </c>
      <c r="X2528" s="72">
        <v>11.901999999999999</v>
      </c>
      <c r="Y2528" s="72">
        <v>3.2509999999999999</v>
      </c>
      <c r="Z2528" s="72">
        <v>0.25700000000000001</v>
      </c>
      <c r="AA2528" s="72">
        <v>2.1999999999999999E-2</v>
      </c>
      <c r="AB2528" s="4" t="s">
        <v>291</v>
      </c>
      <c r="AD2528" s="1">
        <f t="shared" si="39"/>
        <v>46.16899999999999</v>
      </c>
    </row>
    <row r="2529" spans="1:30" x14ac:dyDescent="0.3">
      <c r="A2529" s="65">
        <v>2528</v>
      </c>
      <c r="B2529" s="66" t="s">
        <v>323</v>
      </c>
      <c r="C2529" s="69" t="s">
        <v>185</v>
      </c>
      <c r="D2529" s="71">
        <v>13</v>
      </c>
      <c r="E2529" s="71">
        <v>498</v>
      </c>
      <c r="F2529" s="71">
        <v>2050</v>
      </c>
      <c r="G2529" s="72">
        <v>69.620999999999995</v>
      </c>
      <c r="H2529" s="72">
        <v>71.582999999999998</v>
      </c>
      <c r="I2529" s="72">
        <v>71.584999999999994</v>
      </c>
      <c r="J2529" s="72">
        <v>72.471999999999994</v>
      </c>
      <c r="K2529" s="72">
        <v>77.185000000000002</v>
      </c>
      <c r="L2529" s="72">
        <v>84.474000000000004</v>
      </c>
      <c r="M2529" s="72">
        <v>95.173000000000002</v>
      </c>
      <c r="N2529" s="72">
        <v>106.601</v>
      </c>
      <c r="O2529" s="72">
        <v>101.56699999999999</v>
      </c>
      <c r="P2529" s="72">
        <v>93.05</v>
      </c>
      <c r="Q2529" s="72">
        <v>108.04</v>
      </c>
      <c r="R2529" s="72">
        <v>141.90100000000001</v>
      </c>
      <c r="S2529" s="72">
        <v>166.69</v>
      </c>
      <c r="T2529" s="72">
        <v>121.866</v>
      </c>
      <c r="U2529" s="72">
        <v>81.161000000000001</v>
      </c>
      <c r="V2529" s="72">
        <v>49.045000000000002</v>
      </c>
      <c r="W2529" s="72">
        <v>25.437000000000001</v>
      </c>
      <c r="X2529" s="72">
        <v>13.73</v>
      </c>
      <c r="Y2529" s="72">
        <v>3.5339999999999998</v>
      </c>
      <c r="Z2529" s="72">
        <v>0.55200000000000005</v>
      </c>
      <c r="AA2529" s="72">
        <v>2.4E-2</v>
      </c>
      <c r="AB2529" s="4" t="s">
        <v>291</v>
      </c>
      <c r="AD2529" s="1">
        <f t="shared" si="39"/>
        <v>43.277000000000001</v>
      </c>
    </row>
    <row r="2530" spans="1:30" x14ac:dyDescent="0.3">
      <c r="A2530" s="65">
        <v>2529</v>
      </c>
      <c r="B2530" s="66" t="s">
        <v>323</v>
      </c>
      <c r="C2530" s="69" t="s">
        <v>185</v>
      </c>
      <c r="D2530" s="71">
        <v>13</v>
      </c>
      <c r="E2530" s="71">
        <v>498</v>
      </c>
      <c r="F2530" s="71">
        <v>2055</v>
      </c>
      <c r="G2530" s="72">
        <v>65.11</v>
      </c>
      <c r="H2530" s="72">
        <v>69.210999999999999</v>
      </c>
      <c r="I2530" s="72">
        <v>71.006</v>
      </c>
      <c r="J2530" s="72">
        <v>70.513999999999996</v>
      </c>
      <c r="K2530" s="72">
        <v>71.183000000000007</v>
      </c>
      <c r="L2530" s="72">
        <v>75.94</v>
      </c>
      <c r="M2530" s="72">
        <v>83.433000000000007</v>
      </c>
      <c r="N2530" s="72">
        <v>93.966999999999999</v>
      </c>
      <c r="O2530" s="72">
        <v>104.98099999999999</v>
      </c>
      <c r="P2530" s="72">
        <v>99.39</v>
      </c>
      <c r="Q2530" s="72">
        <v>89.936000000000007</v>
      </c>
      <c r="R2530" s="72">
        <v>102.65600000000001</v>
      </c>
      <c r="S2530" s="72">
        <v>130.733</v>
      </c>
      <c r="T2530" s="72">
        <v>147.172</v>
      </c>
      <c r="U2530" s="72">
        <v>101.009</v>
      </c>
      <c r="V2530" s="72">
        <v>59.991999999999997</v>
      </c>
      <c r="W2530" s="72">
        <v>30.186</v>
      </c>
      <c r="X2530" s="72">
        <v>11.769</v>
      </c>
      <c r="Y2530" s="72">
        <v>4.242</v>
      </c>
      <c r="Z2530" s="72">
        <v>0.625</v>
      </c>
      <c r="AA2530" s="72">
        <v>0.05</v>
      </c>
      <c r="AB2530" s="4">
        <v>0</v>
      </c>
      <c r="AD2530" s="1">
        <f t="shared" si="39"/>
        <v>46.871999999999993</v>
      </c>
    </row>
    <row r="2531" spans="1:30" x14ac:dyDescent="0.3">
      <c r="A2531" s="65">
        <v>2530</v>
      </c>
      <c r="B2531" s="66" t="s">
        <v>323</v>
      </c>
      <c r="C2531" s="69" t="s">
        <v>185</v>
      </c>
      <c r="D2531" s="71">
        <v>13</v>
      </c>
      <c r="E2531" s="71">
        <v>498</v>
      </c>
      <c r="F2531" s="71">
        <v>2060</v>
      </c>
      <c r="G2531" s="72">
        <v>60.405000000000001</v>
      </c>
      <c r="H2531" s="72">
        <v>64.727000000000004</v>
      </c>
      <c r="I2531" s="72">
        <v>68.665999999999997</v>
      </c>
      <c r="J2531" s="72">
        <v>69.991</v>
      </c>
      <c r="K2531" s="72">
        <v>69.299000000000007</v>
      </c>
      <c r="L2531" s="72">
        <v>70.024000000000001</v>
      </c>
      <c r="M2531" s="72">
        <v>74.995999999999995</v>
      </c>
      <c r="N2531" s="72">
        <v>82.393000000000001</v>
      </c>
      <c r="O2531" s="72">
        <v>92.611000000000004</v>
      </c>
      <c r="P2531" s="72">
        <v>102.93</v>
      </c>
      <c r="Q2531" s="72">
        <v>96.366</v>
      </c>
      <c r="R2531" s="72">
        <v>85.82</v>
      </c>
      <c r="S2531" s="72">
        <v>95.233000000000004</v>
      </c>
      <c r="T2531" s="72">
        <v>116.613</v>
      </c>
      <c r="U2531" s="72">
        <v>123.708</v>
      </c>
      <c r="V2531" s="72">
        <v>76.212000000000003</v>
      </c>
      <c r="W2531" s="72">
        <v>37.99</v>
      </c>
      <c r="X2531" s="72">
        <v>14.489000000000001</v>
      </c>
      <c r="Y2531" s="72">
        <v>3.7959999999999998</v>
      </c>
      <c r="Z2531" s="72">
        <v>0.78500000000000003</v>
      </c>
      <c r="AA2531" s="72">
        <v>0.06</v>
      </c>
      <c r="AB2531" s="4">
        <v>0</v>
      </c>
      <c r="AD2531" s="1">
        <f t="shared" si="39"/>
        <v>57.12</v>
      </c>
    </row>
    <row r="2532" spans="1:30" x14ac:dyDescent="0.3">
      <c r="A2532" s="65">
        <v>2531</v>
      </c>
      <c r="B2532" s="66" t="s">
        <v>323</v>
      </c>
      <c r="C2532" s="69" t="s">
        <v>185</v>
      </c>
      <c r="D2532" s="71">
        <v>13</v>
      </c>
      <c r="E2532" s="71">
        <v>498</v>
      </c>
      <c r="F2532" s="71">
        <v>2065</v>
      </c>
      <c r="G2532" s="72">
        <v>57.030999999999999</v>
      </c>
      <c r="H2532" s="72">
        <v>60.046999999999997</v>
      </c>
      <c r="I2532" s="72">
        <v>64.213999999999999</v>
      </c>
      <c r="J2532" s="72">
        <v>67.710999999999999</v>
      </c>
      <c r="K2532" s="72">
        <v>68.849000000000004</v>
      </c>
      <c r="L2532" s="72">
        <v>68.213999999999999</v>
      </c>
      <c r="M2532" s="72">
        <v>69.164000000000001</v>
      </c>
      <c r="N2532" s="72">
        <v>74.088999999999999</v>
      </c>
      <c r="O2532" s="72">
        <v>81.263999999999996</v>
      </c>
      <c r="P2532" s="72">
        <v>90.938999999999993</v>
      </c>
      <c r="Q2532" s="72">
        <v>100.099</v>
      </c>
      <c r="R2532" s="72">
        <v>92.361999999999995</v>
      </c>
      <c r="S2532" s="72">
        <v>80.150999999999996</v>
      </c>
      <c r="T2532" s="72">
        <v>85.783000000000001</v>
      </c>
      <c r="U2532" s="72">
        <v>99.358999999999995</v>
      </c>
      <c r="V2532" s="72">
        <v>95.221000000000004</v>
      </c>
      <c r="W2532" s="72">
        <v>49.634</v>
      </c>
      <c r="X2532" s="72">
        <v>18.917000000000002</v>
      </c>
      <c r="Y2532" s="72">
        <v>4.8810000000000002</v>
      </c>
      <c r="Z2532" s="72">
        <v>0.73699999999999999</v>
      </c>
      <c r="AA2532" s="72">
        <v>7.8E-2</v>
      </c>
      <c r="AB2532" s="4">
        <v>0</v>
      </c>
      <c r="AD2532" s="1">
        <f t="shared" si="39"/>
        <v>74.247</v>
      </c>
    </row>
    <row r="2533" spans="1:30" x14ac:dyDescent="0.3">
      <c r="A2533" s="65">
        <v>2532</v>
      </c>
      <c r="B2533" s="66" t="s">
        <v>323</v>
      </c>
      <c r="C2533" s="69" t="s">
        <v>185</v>
      </c>
      <c r="D2533" s="71">
        <v>13</v>
      </c>
      <c r="E2533" s="71">
        <v>498</v>
      </c>
      <c r="F2533" s="71">
        <v>2070</v>
      </c>
      <c r="G2533" s="72">
        <v>55.249000000000002</v>
      </c>
      <c r="H2533" s="72">
        <v>56.697000000000003</v>
      </c>
      <c r="I2533" s="72">
        <v>59.567</v>
      </c>
      <c r="J2533" s="72">
        <v>63.32</v>
      </c>
      <c r="K2533" s="72">
        <v>66.644000000000005</v>
      </c>
      <c r="L2533" s="72">
        <v>67.837000000000003</v>
      </c>
      <c r="M2533" s="72">
        <v>67.424000000000007</v>
      </c>
      <c r="N2533" s="72">
        <v>68.369</v>
      </c>
      <c r="O2533" s="72">
        <v>73.141999999999996</v>
      </c>
      <c r="P2533" s="72">
        <v>79.926000000000002</v>
      </c>
      <c r="Q2533" s="72">
        <v>88.683000000000007</v>
      </c>
      <c r="R2533" s="72">
        <v>96.350999999999999</v>
      </c>
      <c r="S2533" s="72">
        <v>86.834999999999994</v>
      </c>
      <c r="T2533" s="72">
        <v>72.882999999999996</v>
      </c>
      <c r="U2533" s="72">
        <v>74.057000000000002</v>
      </c>
      <c r="V2533" s="72">
        <v>77.977000000000004</v>
      </c>
      <c r="W2533" s="72">
        <v>63.741</v>
      </c>
      <c r="X2533" s="72">
        <v>25.626999999999999</v>
      </c>
      <c r="Y2533" s="72">
        <v>6.6550000000000002</v>
      </c>
      <c r="Z2533" s="72">
        <v>0.99199999999999999</v>
      </c>
      <c r="AA2533" s="72">
        <v>7.8E-2</v>
      </c>
      <c r="AB2533" s="4">
        <v>0</v>
      </c>
      <c r="AD2533" s="1">
        <f t="shared" si="39"/>
        <v>97.093000000000004</v>
      </c>
    </row>
    <row r="2534" spans="1:30" x14ac:dyDescent="0.3">
      <c r="A2534" s="65">
        <v>2533</v>
      </c>
      <c r="B2534" s="66" t="s">
        <v>323</v>
      </c>
      <c r="C2534" s="69" t="s">
        <v>185</v>
      </c>
      <c r="D2534" s="71">
        <v>13</v>
      </c>
      <c r="E2534" s="71">
        <v>498</v>
      </c>
      <c r="F2534" s="71">
        <v>2075</v>
      </c>
      <c r="G2534" s="72">
        <v>54.265000000000001</v>
      </c>
      <c r="H2534" s="72">
        <v>54.936</v>
      </c>
      <c r="I2534" s="72">
        <v>56.25</v>
      </c>
      <c r="J2534" s="72">
        <v>58.731999999999999</v>
      </c>
      <c r="K2534" s="72">
        <v>62.326000000000001</v>
      </c>
      <c r="L2534" s="72">
        <v>65.703999999999994</v>
      </c>
      <c r="M2534" s="72">
        <v>67.105000000000004</v>
      </c>
      <c r="N2534" s="72">
        <v>66.706000000000003</v>
      </c>
      <c r="O2534" s="72">
        <v>67.558000000000007</v>
      </c>
      <c r="P2534" s="72">
        <v>72.039000000000001</v>
      </c>
      <c r="Q2534" s="72">
        <v>78.13</v>
      </c>
      <c r="R2534" s="72">
        <v>85.676000000000002</v>
      </c>
      <c r="S2534" s="72">
        <v>91.123999999999995</v>
      </c>
      <c r="T2534" s="72">
        <v>79.638999999999996</v>
      </c>
      <c r="U2534" s="72">
        <v>63.67</v>
      </c>
      <c r="V2534" s="72">
        <v>59.16</v>
      </c>
      <c r="W2534" s="72">
        <v>53.546999999999997</v>
      </c>
      <c r="X2534" s="72">
        <v>34.063000000000002</v>
      </c>
      <c r="Y2534" s="72">
        <v>9.4049999999999994</v>
      </c>
      <c r="Z2534" s="72">
        <v>1.419</v>
      </c>
      <c r="AA2534" s="72">
        <v>0.106</v>
      </c>
      <c r="AB2534" s="4">
        <v>0</v>
      </c>
      <c r="AD2534" s="1">
        <f t="shared" si="39"/>
        <v>98.539999999999992</v>
      </c>
    </row>
    <row r="2535" spans="1:30" x14ac:dyDescent="0.3">
      <c r="A2535" s="65">
        <v>2534</v>
      </c>
      <c r="B2535" s="66" t="s">
        <v>323</v>
      </c>
      <c r="C2535" s="69" t="s">
        <v>185</v>
      </c>
      <c r="D2535" s="71">
        <v>13</v>
      </c>
      <c r="E2535" s="71">
        <v>498</v>
      </c>
      <c r="F2535" s="71">
        <v>2080</v>
      </c>
      <c r="G2535" s="72">
        <v>52.988999999999997</v>
      </c>
      <c r="H2535" s="72">
        <v>53.972999999999999</v>
      </c>
      <c r="I2535" s="72">
        <v>54.518000000000001</v>
      </c>
      <c r="J2535" s="72">
        <v>55.472999999999999</v>
      </c>
      <c r="K2535" s="72">
        <v>57.814</v>
      </c>
      <c r="L2535" s="72">
        <v>61.463999999999999</v>
      </c>
      <c r="M2535" s="72">
        <v>65.037999999999997</v>
      </c>
      <c r="N2535" s="72">
        <v>66.456000000000003</v>
      </c>
      <c r="O2535" s="72">
        <v>65.991</v>
      </c>
      <c r="P2535" s="72">
        <v>66.635999999999996</v>
      </c>
      <c r="Q2535" s="72">
        <v>70.59</v>
      </c>
      <c r="R2535" s="72">
        <v>75.756</v>
      </c>
      <c r="S2535" s="72">
        <v>81.498000000000005</v>
      </c>
      <c r="T2535" s="72">
        <v>84.292000000000002</v>
      </c>
      <c r="U2535" s="72">
        <v>70.417000000000002</v>
      </c>
      <c r="V2535" s="72">
        <v>51.798999999999999</v>
      </c>
      <c r="W2535" s="72">
        <v>41.722000000000001</v>
      </c>
      <c r="X2535" s="72">
        <v>29.687999999999999</v>
      </c>
      <c r="Y2535" s="72">
        <v>13.099</v>
      </c>
      <c r="Z2535" s="72">
        <v>2.1190000000000002</v>
      </c>
      <c r="AA2535" s="72">
        <v>0.158</v>
      </c>
      <c r="AB2535" s="4">
        <v>1E-3</v>
      </c>
      <c r="AD2535" s="1">
        <f t="shared" si="39"/>
        <v>86.787000000000006</v>
      </c>
    </row>
    <row r="2536" spans="1:30" x14ac:dyDescent="0.3">
      <c r="A2536" s="65">
        <v>2535</v>
      </c>
      <c r="B2536" s="66" t="s">
        <v>323</v>
      </c>
      <c r="C2536" s="69" t="s">
        <v>185</v>
      </c>
      <c r="D2536" s="71">
        <v>13</v>
      </c>
      <c r="E2536" s="71">
        <v>498</v>
      </c>
      <c r="F2536" s="71">
        <v>2085</v>
      </c>
      <c r="G2536" s="72">
        <v>50.825000000000003</v>
      </c>
      <c r="H2536" s="72">
        <v>52.719000000000001</v>
      </c>
      <c r="I2536" s="72">
        <v>53.585000000000001</v>
      </c>
      <c r="J2536" s="72">
        <v>53.798999999999999</v>
      </c>
      <c r="K2536" s="72">
        <v>54.622999999999998</v>
      </c>
      <c r="L2536" s="72">
        <v>57.021999999999998</v>
      </c>
      <c r="M2536" s="72">
        <v>60.860999999999997</v>
      </c>
      <c r="N2536" s="72">
        <v>64.457999999999998</v>
      </c>
      <c r="O2536" s="72">
        <v>65.816000000000003</v>
      </c>
      <c r="P2536" s="72">
        <v>65.185000000000002</v>
      </c>
      <c r="Q2536" s="72">
        <v>65.438999999999993</v>
      </c>
      <c r="R2536" s="72">
        <v>68.671000000000006</v>
      </c>
      <c r="S2536" s="72">
        <v>72.448999999999998</v>
      </c>
      <c r="T2536" s="72">
        <v>75.992999999999995</v>
      </c>
      <c r="U2536" s="72">
        <v>75.388000000000005</v>
      </c>
      <c r="V2536" s="72">
        <v>58.302</v>
      </c>
      <c r="W2536" s="72">
        <v>37.500999999999998</v>
      </c>
      <c r="X2536" s="72">
        <v>24.01</v>
      </c>
      <c r="Y2536" s="72">
        <v>11.991</v>
      </c>
      <c r="Z2536" s="72">
        <v>3.1339999999999999</v>
      </c>
      <c r="AA2536" s="72">
        <v>0.249</v>
      </c>
      <c r="AB2536" s="4" t="s">
        <v>291</v>
      </c>
      <c r="AD2536" s="1">
        <f t="shared" si="39"/>
        <v>76.884999999999991</v>
      </c>
    </row>
    <row r="2537" spans="1:30" x14ac:dyDescent="0.3">
      <c r="A2537" s="65">
        <v>2536</v>
      </c>
      <c r="B2537" s="66" t="s">
        <v>323</v>
      </c>
      <c r="C2537" s="69" t="s">
        <v>185</v>
      </c>
      <c r="D2537" s="71">
        <v>13</v>
      </c>
      <c r="E2537" s="71">
        <v>498</v>
      </c>
      <c r="F2537" s="71">
        <v>2090</v>
      </c>
      <c r="G2537" s="72">
        <v>48.231999999999999</v>
      </c>
      <c r="H2537" s="72">
        <v>50.576999999999998</v>
      </c>
      <c r="I2537" s="72">
        <v>52.36</v>
      </c>
      <c r="J2537" s="72">
        <v>52.920999999999999</v>
      </c>
      <c r="K2537" s="72">
        <v>53.018999999999998</v>
      </c>
      <c r="L2537" s="72">
        <v>53.9</v>
      </c>
      <c r="M2537" s="72">
        <v>56.48</v>
      </c>
      <c r="N2537" s="72">
        <v>60.345999999999997</v>
      </c>
      <c r="O2537" s="72">
        <v>63.893000000000001</v>
      </c>
      <c r="P2537" s="72">
        <v>65.099000000000004</v>
      </c>
      <c r="Q2537" s="72">
        <v>64.144000000000005</v>
      </c>
      <c r="R2537" s="72">
        <v>63.85</v>
      </c>
      <c r="S2537" s="72">
        <v>65.988</v>
      </c>
      <c r="T2537" s="72">
        <v>68.039000000000001</v>
      </c>
      <c r="U2537" s="72">
        <v>68.671999999999997</v>
      </c>
      <c r="V2537" s="72">
        <v>63.427</v>
      </c>
      <c r="W2537" s="72">
        <v>43.244</v>
      </c>
      <c r="X2537" s="72">
        <v>22.353000000000002</v>
      </c>
      <c r="Y2537" s="72">
        <v>10.167999999999999</v>
      </c>
      <c r="Z2537" s="72">
        <v>3.048</v>
      </c>
      <c r="AA2537" s="72">
        <v>0.39200000000000002</v>
      </c>
      <c r="AB2537" s="4" t="s">
        <v>291</v>
      </c>
      <c r="AD2537" s="1">
        <f t="shared" si="39"/>
        <v>79.205000000000013</v>
      </c>
    </row>
    <row r="2538" spans="1:30" x14ac:dyDescent="0.3">
      <c r="A2538" s="65">
        <v>2537</v>
      </c>
      <c r="B2538" s="66" t="s">
        <v>323</v>
      </c>
      <c r="C2538" s="69" t="s">
        <v>185</v>
      </c>
      <c r="D2538" s="71">
        <v>13</v>
      </c>
      <c r="E2538" s="71">
        <v>498</v>
      </c>
      <c r="F2538" s="71">
        <v>2095</v>
      </c>
      <c r="G2538" s="72">
        <v>46.036999999999999</v>
      </c>
      <c r="H2538" s="72">
        <v>48.005000000000003</v>
      </c>
      <c r="I2538" s="72">
        <v>50.247</v>
      </c>
      <c r="J2538" s="72">
        <v>51.750999999999998</v>
      </c>
      <c r="K2538" s="72">
        <v>52.206000000000003</v>
      </c>
      <c r="L2538" s="72">
        <v>52.357999999999997</v>
      </c>
      <c r="M2538" s="72">
        <v>53.411999999999999</v>
      </c>
      <c r="N2538" s="72">
        <v>56.029000000000003</v>
      </c>
      <c r="O2538" s="72">
        <v>59.857999999999997</v>
      </c>
      <c r="P2538" s="72">
        <v>63.267000000000003</v>
      </c>
      <c r="Q2538" s="72">
        <v>64.171000000000006</v>
      </c>
      <c r="R2538" s="72">
        <v>62.744999999999997</v>
      </c>
      <c r="S2538" s="72">
        <v>61.606000000000002</v>
      </c>
      <c r="T2538" s="72">
        <v>62.353999999999999</v>
      </c>
      <c r="U2538" s="72">
        <v>62.045999999999999</v>
      </c>
      <c r="V2538" s="72">
        <v>58.610999999999997</v>
      </c>
      <c r="W2538" s="72">
        <v>48.103000000000002</v>
      </c>
      <c r="X2538" s="72">
        <v>26.646999999999998</v>
      </c>
      <c r="Y2538" s="72">
        <v>9.9139999999999997</v>
      </c>
      <c r="Z2538" s="72">
        <v>2.7469999999999999</v>
      </c>
      <c r="AA2538" s="72">
        <v>0.42399999999999999</v>
      </c>
      <c r="AB2538" s="4" t="s">
        <v>291</v>
      </c>
      <c r="AD2538" s="1">
        <f t="shared" si="39"/>
        <v>87.835000000000008</v>
      </c>
    </row>
    <row r="2539" spans="1:30" x14ac:dyDescent="0.3">
      <c r="A2539" s="65">
        <v>2538</v>
      </c>
      <c r="B2539" s="66" t="s">
        <v>323</v>
      </c>
      <c r="C2539" s="69" t="s">
        <v>185</v>
      </c>
      <c r="D2539" s="71">
        <v>13</v>
      </c>
      <c r="E2539" s="71">
        <v>498</v>
      </c>
      <c r="F2539" s="71">
        <v>2100</v>
      </c>
      <c r="G2539" s="72">
        <v>44.58</v>
      </c>
      <c r="H2539" s="72">
        <v>45.831000000000003</v>
      </c>
      <c r="I2539" s="72">
        <v>47.706000000000003</v>
      </c>
      <c r="J2539" s="72">
        <v>49.694000000000003</v>
      </c>
      <c r="K2539" s="72">
        <v>51.101999999999997</v>
      </c>
      <c r="L2539" s="72">
        <v>51.606000000000002</v>
      </c>
      <c r="M2539" s="72">
        <v>51.915999999999997</v>
      </c>
      <c r="N2539" s="72">
        <v>53.011000000000003</v>
      </c>
      <c r="O2539" s="72">
        <v>55.606000000000002</v>
      </c>
      <c r="P2539" s="72">
        <v>59.323</v>
      </c>
      <c r="Q2539" s="72">
        <v>62.453000000000003</v>
      </c>
      <c r="R2539" s="72">
        <v>62.908999999999999</v>
      </c>
      <c r="S2539" s="72">
        <v>60.753</v>
      </c>
      <c r="T2539" s="72">
        <v>58.518000000000001</v>
      </c>
      <c r="U2539" s="72">
        <v>57.308</v>
      </c>
      <c r="V2539" s="72">
        <v>53.613</v>
      </c>
      <c r="W2539" s="72">
        <v>45.316000000000003</v>
      </c>
      <c r="X2539" s="72">
        <v>30.524000000000001</v>
      </c>
      <c r="Y2539" s="72">
        <v>12.321999999999999</v>
      </c>
      <c r="Z2539" s="72">
        <v>2.8319999999999999</v>
      </c>
      <c r="AA2539" s="72">
        <v>0.41499999999999998</v>
      </c>
      <c r="AB2539" s="4" t="s">
        <v>291</v>
      </c>
      <c r="AD2539" s="1">
        <f t="shared" si="39"/>
        <v>91.409000000000006</v>
      </c>
    </row>
    <row r="2540" spans="1:30" x14ac:dyDescent="0.3">
      <c r="A2540" s="65">
        <v>2539</v>
      </c>
      <c r="B2540" s="66" t="s">
        <v>323</v>
      </c>
      <c r="C2540" s="69" t="s">
        <v>186</v>
      </c>
      <c r="D2540" s="71"/>
      <c r="E2540" s="71">
        <v>642</v>
      </c>
      <c r="F2540" s="71">
        <v>2015</v>
      </c>
      <c r="G2540" s="72">
        <v>498.75599999999997</v>
      </c>
      <c r="H2540" s="72">
        <v>538.57299999999998</v>
      </c>
      <c r="I2540" s="72">
        <v>535.93799999999999</v>
      </c>
      <c r="J2540" s="72">
        <v>558.23500000000001</v>
      </c>
      <c r="K2540" s="72">
        <v>591.21799999999996</v>
      </c>
      <c r="L2540" s="72">
        <v>736.02300000000002</v>
      </c>
      <c r="M2540" s="72">
        <v>647.39499999999998</v>
      </c>
      <c r="N2540" s="72">
        <v>786.32899999999995</v>
      </c>
      <c r="O2540" s="72">
        <v>779.53099999999995</v>
      </c>
      <c r="P2540" s="72">
        <v>788.57899999999995</v>
      </c>
      <c r="Q2540" s="72">
        <v>539.06100000000004</v>
      </c>
      <c r="R2540" s="72">
        <v>659.00400000000002</v>
      </c>
      <c r="S2540" s="72">
        <v>627.255</v>
      </c>
      <c r="T2540" s="72">
        <v>462.84</v>
      </c>
      <c r="U2540" s="72">
        <v>305.49299999999999</v>
      </c>
      <c r="V2540" s="72">
        <v>281.56599999999997</v>
      </c>
      <c r="W2540" s="72">
        <v>181.42099999999999</v>
      </c>
      <c r="X2540" s="72">
        <v>87.295000000000002</v>
      </c>
      <c r="Y2540" s="72">
        <v>25.219000000000001</v>
      </c>
      <c r="Z2540" s="72">
        <v>2.9670000000000001</v>
      </c>
      <c r="AA2540" s="72">
        <v>0.50800000000000001</v>
      </c>
      <c r="AB2540" s="4" t="s">
        <v>291</v>
      </c>
      <c r="AD2540" s="1">
        <f t="shared" si="39"/>
        <v>297.40999999999997</v>
      </c>
    </row>
    <row r="2541" spans="1:30" x14ac:dyDescent="0.3">
      <c r="A2541" s="65">
        <v>2540</v>
      </c>
      <c r="B2541" s="66" t="s">
        <v>323</v>
      </c>
      <c r="C2541" s="69" t="s">
        <v>186</v>
      </c>
      <c r="D2541" s="71"/>
      <c r="E2541" s="71">
        <v>642</v>
      </c>
      <c r="F2541" s="71">
        <v>2020</v>
      </c>
      <c r="G2541" s="72">
        <v>475.05399999999997</v>
      </c>
      <c r="H2541" s="72">
        <v>494.73500000000001</v>
      </c>
      <c r="I2541" s="72">
        <v>536.20699999999999</v>
      </c>
      <c r="J2541" s="72">
        <v>530.27599999999995</v>
      </c>
      <c r="K2541" s="72">
        <v>545.39499999999998</v>
      </c>
      <c r="L2541" s="72">
        <v>574.74400000000003</v>
      </c>
      <c r="M2541" s="72">
        <v>720.09299999999996</v>
      </c>
      <c r="N2541" s="72">
        <v>633.84400000000005</v>
      </c>
      <c r="O2541" s="72">
        <v>770.51599999999996</v>
      </c>
      <c r="P2541" s="72">
        <v>758.13699999999994</v>
      </c>
      <c r="Q2541" s="72">
        <v>756.07799999999997</v>
      </c>
      <c r="R2541" s="72">
        <v>504.32600000000002</v>
      </c>
      <c r="S2541" s="72">
        <v>599.25599999999997</v>
      </c>
      <c r="T2541" s="72">
        <v>551.93899999999996</v>
      </c>
      <c r="U2541" s="72">
        <v>386.37799999999999</v>
      </c>
      <c r="V2541" s="72">
        <v>232.42599999999999</v>
      </c>
      <c r="W2541" s="72">
        <v>184.85300000000001</v>
      </c>
      <c r="X2541" s="72">
        <v>95.861000000000004</v>
      </c>
      <c r="Y2541" s="72">
        <v>34.286999999999999</v>
      </c>
      <c r="Z2541" s="72">
        <v>6.4909999999999997</v>
      </c>
      <c r="AA2541" s="72">
        <v>0.45700000000000002</v>
      </c>
      <c r="AB2541" s="4" t="s">
        <v>291</v>
      </c>
      <c r="AD2541" s="1">
        <f t="shared" si="39"/>
        <v>321.94899999999996</v>
      </c>
    </row>
    <row r="2542" spans="1:30" x14ac:dyDescent="0.3">
      <c r="A2542" s="65">
        <v>2541</v>
      </c>
      <c r="B2542" s="66" t="s">
        <v>323</v>
      </c>
      <c r="C2542" s="69" t="s">
        <v>186</v>
      </c>
      <c r="D2542" s="71"/>
      <c r="E2542" s="71">
        <v>642</v>
      </c>
      <c r="F2542" s="71">
        <v>2025</v>
      </c>
      <c r="G2542" s="72">
        <v>452.87200000000001</v>
      </c>
      <c r="H2542" s="72">
        <v>472.79899999999998</v>
      </c>
      <c r="I2542" s="72">
        <v>493.35899999999998</v>
      </c>
      <c r="J2542" s="72">
        <v>532.97400000000005</v>
      </c>
      <c r="K2542" s="72">
        <v>523.14</v>
      </c>
      <c r="L2542" s="72">
        <v>536.18200000000002</v>
      </c>
      <c r="M2542" s="72">
        <v>565.82000000000005</v>
      </c>
      <c r="N2542" s="72">
        <v>710.63300000000004</v>
      </c>
      <c r="O2542" s="72">
        <v>623.39599999999996</v>
      </c>
      <c r="P2542" s="72">
        <v>752.43399999999997</v>
      </c>
      <c r="Q2542" s="72">
        <v>730.09699999999998</v>
      </c>
      <c r="R2542" s="72">
        <v>712.19200000000001</v>
      </c>
      <c r="S2542" s="72">
        <v>461.995</v>
      </c>
      <c r="T2542" s="72">
        <v>532.12199999999996</v>
      </c>
      <c r="U2542" s="72">
        <v>466.06900000000002</v>
      </c>
      <c r="V2542" s="72">
        <v>298.44499999999999</v>
      </c>
      <c r="W2542" s="72">
        <v>155.49799999999999</v>
      </c>
      <c r="X2542" s="72">
        <v>99.805000000000007</v>
      </c>
      <c r="Y2542" s="72">
        <v>38.451999999999998</v>
      </c>
      <c r="Z2542" s="72">
        <v>9.0719999999999992</v>
      </c>
      <c r="AA2542" s="72">
        <v>0.95099999999999996</v>
      </c>
      <c r="AB2542" s="4" t="s">
        <v>291</v>
      </c>
      <c r="AD2542" s="1">
        <f t="shared" si="39"/>
        <v>303.77800000000002</v>
      </c>
    </row>
    <row r="2543" spans="1:30" x14ac:dyDescent="0.3">
      <c r="A2543" s="65">
        <v>2542</v>
      </c>
      <c r="B2543" s="66" t="s">
        <v>323</v>
      </c>
      <c r="C2543" s="69" t="s">
        <v>186</v>
      </c>
      <c r="D2543" s="71"/>
      <c r="E2543" s="71">
        <v>642</v>
      </c>
      <c r="F2543" s="71">
        <v>2030</v>
      </c>
      <c r="G2543" s="72">
        <v>432.10500000000002</v>
      </c>
      <c r="H2543" s="72">
        <v>451.47699999999998</v>
      </c>
      <c r="I2543" s="72">
        <v>471.904</v>
      </c>
      <c r="J2543" s="72">
        <v>491.36</v>
      </c>
      <c r="K2543" s="72">
        <v>528.51</v>
      </c>
      <c r="L2543" s="72">
        <v>517.38800000000003</v>
      </c>
      <c r="M2543" s="72">
        <v>530.4</v>
      </c>
      <c r="N2543" s="72">
        <v>559.73099999999999</v>
      </c>
      <c r="O2543" s="72">
        <v>701.22199999999998</v>
      </c>
      <c r="P2543" s="72">
        <v>610.245</v>
      </c>
      <c r="Q2543" s="72">
        <v>727.178</v>
      </c>
      <c r="R2543" s="72">
        <v>691.21400000000006</v>
      </c>
      <c r="S2543" s="72">
        <v>657.16600000000005</v>
      </c>
      <c r="T2543" s="72">
        <v>413.72</v>
      </c>
      <c r="U2543" s="72">
        <v>454.2</v>
      </c>
      <c r="V2543" s="72">
        <v>365.25599999999997</v>
      </c>
      <c r="W2543" s="72">
        <v>203.465</v>
      </c>
      <c r="X2543" s="72">
        <v>85.804000000000002</v>
      </c>
      <c r="Y2543" s="72">
        <v>40.926000000000002</v>
      </c>
      <c r="Z2543" s="72">
        <v>10.369</v>
      </c>
      <c r="AA2543" s="72">
        <v>1.3819999999999999</v>
      </c>
      <c r="AB2543" s="4" t="s">
        <v>291</v>
      </c>
      <c r="AD2543" s="1">
        <f t="shared" si="39"/>
        <v>341.94599999999997</v>
      </c>
    </row>
    <row r="2544" spans="1:30" x14ac:dyDescent="0.3">
      <c r="A2544" s="65">
        <v>2543</v>
      </c>
      <c r="B2544" s="66" t="s">
        <v>323</v>
      </c>
      <c r="C2544" s="69" t="s">
        <v>186</v>
      </c>
      <c r="D2544" s="71"/>
      <c r="E2544" s="71">
        <v>642</v>
      </c>
      <c r="F2544" s="71">
        <v>2035</v>
      </c>
      <c r="G2544" s="72">
        <v>418.46</v>
      </c>
      <c r="H2544" s="72">
        <v>430.78100000000001</v>
      </c>
      <c r="I2544" s="72">
        <v>450.64699999999999</v>
      </c>
      <c r="J2544" s="72">
        <v>470.01</v>
      </c>
      <c r="K2544" s="72">
        <v>487.12799999999999</v>
      </c>
      <c r="L2544" s="72">
        <v>522.88599999999997</v>
      </c>
      <c r="M2544" s="72">
        <v>511.87299999999999</v>
      </c>
      <c r="N2544" s="72">
        <v>524.79700000000003</v>
      </c>
      <c r="O2544" s="72">
        <v>552.44000000000005</v>
      </c>
      <c r="P2544" s="72">
        <v>687.62599999999998</v>
      </c>
      <c r="Q2544" s="72">
        <v>591.23900000000003</v>
      </c>
      <c r="R2544" s="72">
        <v>691.553</v>
      </c>
      <c r="S2544" s="72">
        <v>641.93399999999997</v>
      </c>
      <c r="T2544" s="72">
        <v>593.43600000000004</v>
      </c>
      <c r="U2544" s="72">
        <v>356.86900000000003</v>
      </c>
      <c r="V2544" s="72">
        <v>361.11599999999999</v>
      </c>
      <c r="W2544" s="72">
        <v>253.797</v>
      </c>
      <c r="X2544" s="72">
        <v>114.855</v>
      </c>
      <c r="Y2544" s="72">
        <v>36.029000000000003</v>
      </c>
      <c r="Z2544" s="72">
        <v>11.275</v>
      </c>
      <c r="AA2544" s="72">
        <v>1.637</v>
      </c>
      <c r="AB2544" s="4">
        <v>0</v>
      </c>
      <c r="AD2544" s="1">
        <f t="shared" si="39"/>
        <v>417.59299999999996</v>
      </c>
    </row>
    <row r="2545" spans="1:30" x14ac:dyDescent="0.3">
      <c r="A2545" s="65">
        <v>2544</v>
      </c>
      <c r="B2545" s="66" t="s">
        <v>323</v>
      </c>
      <c r="C2545" s="69" t="s">
        <v>186</v>
      </c>
      <c r="D2545" s="71"/>
      <c r="E2545" s="71">
        <v>642</v>
      </c>
      <c r="F2545" s="71">
        <v>2040</v>
      </c>
      <c r="G2545" s="72">
        <v>411.03199999999998</v>
      </c>
      <c r="H2545" s="72">
        <v>417.18700000000001</v>
      </c>
      <c r="I2545" s="72">
        <v>430.00299999999999</v>
      </c>
      <c r="J2545" s="72">
        <v>448.84100000000001</v>
      </c>
      <c r="K2545" s="72">
        <v>465.94600000000003</v>
      </c>
      <c r="L2545" s="72">
        <v>481.82</v>
      </c>
      <c r="M2545" s="72">
        <v>517.57100000000003</v>
      </c>
      <c r="N2545" s="72">
        <v>506.685</v>
      </c>
      <c r="O2545" s="72">
        <v>518.38099999999997</v>
      </c>
      <c r="P2545" s="72">
        <v>542.44399999999996</v>
      </c>
      <c r="Q2545" s="72">
        <v>668.18899999999996</v>
      </c>
      <c r="R2545" s="72">
        <v>564.68499999999995</v>
      </c>
      <c r="S2545" s="72">
        <v>646.23599999999999</v>
      </c>
      <c r="T2545" s="72">
        <v>584.23199999999997</v>
      </c>
      <c r="U2545" s="72">
        <v>517.14</v>
      </c>
      <c r="V2545" s="72">
        <v>287.65899999999999</v>
      </c>
      <c r="W2545" s="72">
        <v>255.53899999999999</v>
      </c>
      <c r="X2545" s="72">
        <v>146.423</v>
      </c>
      <c r="Y2545" s="72">
        <v>49.325000000000003</v>
      </c>
      <c r="Z2545" s="72">
        <v>10.125</v>
      </c>
      <c r="AA2545" s="72">
        <v>1.8120000000000001</v>
      </c>
      <c r="AB2545" s="4">
        <v>0</v>
      </c>
      <c r="AD2545" s="1">
        <f t="shared" si="39"/>
        <v>463.22399999999999</v>
      </c>
    </row>
    <row r="2546" spans="1:30" x14ac:dyDescent="0.3">
      <c r="A2546" s="65">
        <v>2545</v>
      </c>
      <c r="B2546" s="66" t="s">
        <v>323</v>
      </c>
      <c r="C2546" s="69" t="s">
        <v>186</v>
      </c>
      <c r="D2546" s="71"/>
      <c r="E2546" s="71">
        <v>642</v>
      </c>
      <c r="F2546" s="71">
        <v>2045</v>
      </c>
      <c r="G2546" s="72">
        <v>400.11900000000003</v>
      </c>
      <c r="H2546" s="72">
        <v>409.79899999999998</v>
      </c>
      <c r="I2546" s="72">
        <v>416.44600000000003</v>
      </c>
      <c r="J2546" s="72">
        <v>428.27100000000002</v>
      </c>
      <c r="K2546" s="72">
        <v>444.93099999999998</v>
      </c>
      <c r="L2546" s="72">
        <v>460.858</v>
      </c>
      <c r="M2546" s="72">
        <v>476.86399999999998</v>
      </c>
      <c r="N2546" s="72">
        <v>512.63800000000003</v>
      </c>
      <c r="O2546" s="72">
        <v>500.90600000000001</v>
      </c>
      <c r="P2546" s="72">
        <v>509.77</v>
      </c>
      <c r="Q2546" s="72">
        <v>528.38300000000004</v>
      </c>
      <c r="R2546" s="72">
        <v>640.94799999999998</v>
      </c>
      <c r="S2546" s="72">
        <v>530.78800000000001</v>
      </c>
      <c r="T2546" s="72">
        <v>592.64700000000005</v>
      </c>
      <c r="U2546" s="72">
        <v>514.19899999999996</v>
      </c>
      <c r="V2546" s="72">
        <v>422.64</v>
      </c>
      <c r="W2546" s="72">
        <v>207.346</v>
      </c>
      <c r="X2546" s="72">
        <v>150.80699999999999</v>
      </c>
      <c r="Y2546" s="72">
        <v>64.435000000000002</v>
      </c>
      <c r="Z2546" s="72">
        <v>14.178000000000001</v>
      </c>
      <c r="AA2546" s="72">
        <v>1.694</v>
      </c>
      <c r="AB2546" s="4">
        <v>0</v>
      </c>
      <c r="AD2546" s="1">
        <f t="shared" si="39"/>
        <v>438.46000000000004</v>
      </c>
    </row>
    <row r="2547" spans="1:30" x14ac:dyDescent="0.3">
      <c r="A2547" s="65">
        <v>2546</v>
      </c>
      <c r="B2547" s="66" t="s">
        <v>323</v>
      </c>
      <c r="C2547" s="69" t="s">
        <v>186</v>
      </c>
      <c r="D2547" s="71"/>
      <c r="E2547" s="71">
        <v>642</v>
      </c>
      <c r="F2547" s="71">
        <v>2050</v>
      </c>
      <c r="G2547" s="72">
        <v>385.142</v>
      </c>
      <c r="H2547" s="72">
        <v>398.92200000000003</v>
      </c>
      <c r="I2547" s="72">
        <v>409.09100000000001</v>
      </c>
      <c r="J2547" s="72">
        <v>414.77699999999999</v>
      </c>
      <c r="K2547" s="72">
        <v>424.50200000000001</v>
      </c>
      <c r="L2547" s="72">
        <v>440.041</v>
      </c>
      <c r="M2547" s="72">
        <v>456.15699999999998</v>
      </c>
      <c r="N2547" s="72">
        <v>472.39600000000002</v>
      </c>
      <c r="O2547" s="72">
        <v>507.27199999999999</v>
      </c>
      <c r="P2547" s="72">
        <v>493.32600000000002</v>
      </c>
      <c r="Q2547" s="72">
        <v>497.80799999999999</v>
      </c>
      <c r="R2547" s="72">
        <v>508.82799999999997</v>
      </c>
      <c r="S2547" s="72">
        <v>606.02800000000002</v>
      </c>
      <c r="T2547" s="72">
        <v>490.39299999999997</v>
      </c>
      <c r="U2547" s="72">
        <v>526.78099999999995</v>
      </c>
      <c r="V2547" s="72">
        <v>426.08800000000002</v>
      </c>
      <c r="W2547" s="72">
        <v>310.48599999999999</v>
      </c>
      <c r="X2547" s="72">
        <v>125.312</v>
      </c>
      <c r="Y2547" s="72">
        <v>68.152000000000001</v>
      </c>
      <c r="Z2547" s="72">
        <v>19.010000000000002</v>
      </c>
      <c r="AA2547" s="72">
        <v>2.2869999999999999</v>
      </c>
      <c r="AB2547" s="4">
        <v>0</v>
      </c>
      <c r="AD2547" s="1">
        <f t="shared" si="39"/>
        <v>525.24700000000007</v>
      </c>
    </row>
    <row r="2548" spans="1:30" x14ac:dyDescent="0.3">
      <c r="A2548" s="65">
        <v>2547</v>
      </c>
      <c r="B2548" s="66" t="s">
        <v>323</v>
      </c>
      <c r="C2548" s="69" t="s">
        <v>186</v>
      </c>
      <c r="D2548" s="71"/>
      <c r="E2548" s="71">
        <v>642</v>
      </c>
      <c r="F2548" s="71">
        <v>2055</v>
      </c>
      <c r="G2548" s="72">
        <v>370.59199999999998</v>
      </c>
      <c r="H2548" s="72">
        <v>384.02800000000002</v>
      </c>
      <c r="I2548" s="72">
        <v>398.27</v>
      </c>
      <c r="J2548" s="72">
        <v>407.53699999999998</v>
      </c>
      <c r="K2548" s="72">
        <v>411.26400000000001</v>
      </c>
      <c r="L2548" s="72">
        <v>419.97</v>
      </c>
      <c r="M2548" s="72">
        <v>435.73</v>
      </c>
      <c r="N2548" s="72">
        <v>452.12200000000001</v>
      </c>
      <c r="O2548" s="72">
        <v>467.78699999999998</v>
      </c>
      <c r="P2548" s="72">
        <v>500.38499999999999</v>
      </c>
      <c r="Q2548" s="72">
        <v>482.91699999999997</v>
      </c>
      <c r="R2548" s="72">
        <v>481.221</v>
      </c>
      <c r="S2548" s="72">
        <v>483.714</v>
      </c>
      <c r="T2548" s="72">
        <v>563.99</v>
      </c>
      <c r="U2548" s="72">
        <v>440.09800000000001</v>
      </c>
      <c r="V2548" s="72">
        <v>442.541</v>
      </c>
      <c r="W2548" s="72">
        <v>319.089</v>
      </c>
      <c r="X2548" s="72">
        <v>192.40199999999999</v>
      </c>
      <c r="Y2548" s="72">
        <v>58.317999999999998</v>
      </c>
      <c r="Z2548" s="72">
        <v>20.748999999999999</v>
      </c>
      <c r="AA2548" s="72">
        <v>3.1360000000000001</v>
      </c>
      <c r="AB2548" s="4">
        <v>0</v>
      </c>
      <c r="AD2548" s="1">
        <f t="shared" si="39"/>
        <v>593.69399999999996</v>
      </c>
    </row>
    <row r="2549" spans="1:30" x14ac:dyDescent="0.3">
      <c r="A2549" s="65">
        <v>2548</v>
      </c>
      <c r="B2549" s="66" t="s">
        <v>323</v>
      </c>
      <c r="C2549" s="69" t="s">
        <v>186</v>
      </c>
      <c r="D2549" s="71"/>
      <c r="E2549" s="71">
        <v>642</v>
      </c>
      <c r="F2549" s="71">
        <v>2060</v>
      </c>
      <c r="G2549" s="72">
        <v>357.65</v>
      </c>
      <c r="H2549" s="72">
        <v>369.55599999999998</v>
      </c>
      <c r="I2549" s="72">
        <v>383.42899999999997</v>
      </c>
      <c r="J2549" s="72">
        <v>396.827</v>
      </c>
      <c r="K2549" s="72">
        <v>404.26100000000002</v>
      </c>
      <c r="L2549" s="72">
        <v>407.05599999999998</v>
      </c>
      <c r="M2549" s="72">
        <v>416.01400000000001</v>
      </c>
      <c r="N2549" s="72">
        <v>432.09199999999998</v>
      </c>
      <c r="O2549" s="72">
        <v>448.06900000000002</v>
      </c>
      <c r="P2549" s="72">
        <v>462.02800000000002</v>
      </c>
      <c r="Q2549" s="72">
        <v>490.97699999999998</v>
      </c>
      <c r="R2549" s="72">
        <v>468.524</v>
      </c>
      <c r="S2549" s="72">
        <v>459.87</v>
      </c>
      <c r="T2549" s="72">
        <v>453.25700000000001</v>
      </c>
      <c r="U2549" s="72">
        <v>510.93400000000003</v>
      </c>
      <c r="V2549" s="72">
        <v>374.738</v>
      </c>
      <c r="W2549" s="72">
        <v>337.85700000000003</v>
      </c>
      <c r="X2549" s="72">
        <v>202.886</v>
      </c>
      <c r="Y2549" s="72">
        <v>92.38</v>
      </c>
      <c r="Z2549" s="72">
        <v>18.381</v>
      </c>
      <c r="AA2549" s="72">
        <v>3.6120000000000001</v>
      </c>
      <c r="AB2549" s="4">
        <v>0</v>
      </c>
      <c r="AD2549" s="1">
        <f t="shared" si="39"/>
        <v>655.11599999999999</v>
      </c>
    </row>
    <row r="2550" spans="1:30" x14ac:dyDescent="0.3">
      <c r="A2550" s="65">
        <v>2549</v>
      </c>
      <c r="B2550" s="66" t="s">
        <v>323</v>
      </c>
      <c r="C2550" s="69" t="s">
        <v>186</v>
      </c>
      <c r="D2550" s="71"/>
      <c r="E2550" s="71">
        <v>642</v>
      </c>
      <c r="F2550" s="71">
        <v>2065</v>
      </c>
      <c r="G2550" s="72">
        <v>347.59199999999998</v>
      </c>
      <c r="H2550" s="72">
        <v>356.68400000000003</v>
      </c>
      <c r="I2550" s="72">
        <v>369.00200000000001</v>
      </c>
      <c r="J2550" s="72">
        <v>382.09399999999999</v>
      </c>
      <c r="K2550" s="72">
        <v>393.77499999999998</v>
      </c>
      <c r="L2550" s="72">
        <v>400.34100000000001</v>
      </c>
      <c r="M2550" s="72">
        <v>403.40100000000001</v>
      </c>
      <c r="N2550" s="72">
        <v>412.71899999999999</v>
      </c>
      <c r="O2550" s="72">
        <v>428.51</v>
      </c>
      <c r="P2550" s="72">
        <v>443.07100000000003</v>
      </c>
      <c r="Q2550" s="72">
        <v>454.20299999999997</v>
      </c>
      <c r="R2550" s="72">
        <v>477.87700000000001</v>
      </c>
      <c r="S2550" s="72">
        <v>449.83</v>
      </c>
      <c r="T2550" s="72">
        <v>433.625</v>
      </c>
      <c r="U2550" s="72">
        <v>414.197</v>
      </c>
      <c r="V2550" s="72">
        <v>440.70499999999998</v>
      </c>
      <c r="W2550" s="72">
        <v>291.56799999999998</v>
      </c>
      <c r="X2550" s="72">
        <v>220.55799999999999</v>
      </c>
      <c r="Y2550" s="72">
        <v>100.747</v>
      </c>
      <c r="Z2550" s="72">
        <v>30.300999999999998</v>
      </c>
      <c r="AA2550" s="72">
        <v>3.444</v>
      </c>
      <c r="AB2550" s="4" t="s">
        <v>291</v>
      </c>
      <c r="AD2550" s="1">
        <f t="shared" si="39"/>
        <v>646.61799999999994</v>
      </c>
    </row>
    <row r="2551" spans="1:30" x14ac:dyDescent="0.3">
      <c r="A2551" s="65">
        <v>2550</v>
      </c>
      <c r="B2551" s="66" t="s">
        <v>323</v>
      </c>
      <c r="C2551" s="69" t="s">
        <v>186</v>
      </c>
      <c r="D2551" s="71"/>
      <c r="E2551" s="71">
        <v>642</v>
      </c>
      <c r="F2551" s="71">
        <v>2070</v>
      </c>
      <c r="G2551" s="72">
        <v>339.55399999999997</v>
      </c>
      <c r="H2551" s="72">
        <v>346.69099999999997</v>
      </c>
      <c r="I2551" s="72">
        <v>356.17200000000003</v>
      </c>
      <c r="J2551" s="72">
        <v>367.76299999999998</v>
      </c>
      <c r="K2551" s="72">
        <v>379.262</v>
      </c>
      <c r="L2551" s="72">
        <v>390.13600000000002</v>
      </c>
      <c r="M2551" s="72">
        <v>396.96</v>
      </c>
      <c r="N2551" s="72">
        <v>400.39800000000002</v>
      </c>
      <c r="O2551" s="72">
        <v>409.54700000000003</v>
      </c>
      <c r="P2551" s="72">
        <v>424.17</v>
      </c>
      <c r="Q2551" s="72">
        <v>436.322</v>
      </c>
      <c r="R2551" s="72">
        <v>443.303</v>
      </c>
      <c r="S2551" s="72">
        <v>460.714</v>
      </c>
      <c r="T2551" s="72">
        <v>426.52800000000002</v>
      </c>
      <c r="U2551" s="72">
        <v>399.34</v>
      </c>
      <c r="V2551" s="72">
        <v>361.40499999999997</v>
      </c>
      <c r="W2551" s="72">
        <v>348.84300000000002</v>
      </c>
      <c r="X2551" s="72">
        <v>195.02699999999999</v>
      </c>
      <c r="Y2551" s="72">
        <v>113.051</v>
      </c>
      <c r="Z2551" s="72">
        <v>34.347999999999999</v>
      </c>
      <c r="AA2551" s="72">
        <v>5.48</v>
      </c>
      <c r="AB2551" s="4" t="s">
        <v>291</v>
      </c>
      <c r="AD2551" s="1">
        <f t="shared" si="39"/>
        <v>696.74900000000002</v>
      </c>
    </row>
    <row r="2552" spans="1:30" x14ac:dyDescent="0.3">
      <c r="A2552" s="65">
        <v>2551</v>
      </c>
      <c r="B2552" s="66" t="s">
        <v>323</v>
      </c>
      <c r="C2552" s="69" t="s">
        <v>186</v>
      </c>
      <c r="D2552" s="71"/>
      <c r="E2552" s="71">
        <v>642</v>
      </c>
      <c r="F2552" s="71">
        <v>2075</v>
      </c>
      <c r="G2552" s="72">
        <v>331.86599999999999</v>
      </c>
      <c r="H2552" s="72">
        <v>338.71100000000001</v>
      </c>
      <c r="I2552" s="72">
        <v>346.21899999999999</v>
      </c>
      <c r="J2552" s="72">
        <v>355.02600000000001</v>
      </c>
      <c r="K2552" s="72">
        <v>365.13799999999998</v>
      </c>
      <c r="L2552" s="72">
        <v>375.89699999999999</v>
      </c>
      <c r="M2552" s="72">
        <v>387.01799999999997</v>
      </c>
      <c r="N2552" s="72">
        <v>394.20699999999999</v>
      </c>
      <c r="O2552" s="72">
        <v>397.55900000000003</v>
      </c>
      <c r="P2552" s="72">
        <v>405.76600000000002</v>
      </c>
      <c r="Q2552" s="72">
        <v>418.33499999999998</v>
      </c>
      <c r="R2552" s="72">
        <v>426.88200000000001</v>
      </c>
      <c r="S2552" s="72">
        <v>428.90100000000001</v>
      </c>
      <c r="T2552" s="72">
        <v>438.97300000000001</v>
      </c>
      <c r="U2552" s="72">
        <v>395.476</v>
      </c>
      <c r="V2552" s="72">
        <v>351.98899999999998</v>
      </c>
      <c r="W2552" s="72">
        <v>290.46600000000001</v>
      </c>
      <c r="X2552" s="72">
        <v>238.51300000000001</v>
      </c>
      <c r="Y2552" s="72">
        <v>102.91800000000001</v>
      </c>
      <c r="Z2552" s="72">
        <v>39.969000000000001</v>
      </c>
      <c r="AA2552" s="72">
        <v>6.702</v>
      </c>
      <c r="AB2552" s="4" t="s">
        <v>291</v>
      </c>
      <c r="AD2552" s="1">
        <f t="shared" si="39"/>
        <v>678.5680000000001</v>
      </c>
    </row>
    <row r="2553" spans="1:30" x14ac:dyDescent="0.3">
      <c r="A2553" s="65">
        <v>2552</v>
      </c>
      <c r="B2553" s="66" t="s">
        <v>323</v>
      </c>
      <c r="C2553" s="69" t="s">
        <v>186</v>
      </c>
      <c r="D2553" s="71"/>
      <c r="E2553" s="71">
        <v>642</v>
      </c>
      <c r="F2553" s="71">
        <v>2080</v>
      </c>
      <c r="G2553" s="72">
        <v>322.63799999999998</v>
      </c>
      <c r="H2553" s="72">
        <v>331.08</v>
      </c>
      <c r="I2553" s="72">
        <v>338.27499999999998</v>
      </c>
      <c r="J2553" s="72">
        <v>345.15499999999997</v>
      </c>
      <c r="K2553" s="72">
        <v>352.59899999999999</v>
      </c>
      <c r="L2553" s="72">
        <v>362.03</v>
      </c>
      <c r="M2553" s="72">
        <v>373.02800000000002</v>
      </c>
      <c r="N2553" s="72">
        <v>384.50299999999999</v>
      </c>
      <c r="O2553" s="72">
        <v>391.63</v>
      </c>
      <c r="P2553" s="72">
        <v>394.20600000000002</v>
      </c>
      <c r="Q2553" s="72">
        <v>400.685</v>
      </c>
      <c r="R2553" s="72">
        <v>410.11200000000002</v>
      </c>
      <c r="S2553" s="72">
        <v>414.24</v>
      </c>
      <c r="T2553" s="72">
        <v>410.298</v>
      </c>
      <c r="U2553" s="72">
        <v>409.31</v>
      </c>
      <c r="V2553" s="72">
        <v>351.53699999999998</v>
      </c>
      <c r="W2553" s="72">
        <v>286.53899999999999</v>
      </c>
      <c r="X2553" s="72">
        <v>202.32499999999999</v>
      </c>
      <c r="Y2553" s="72">
        <v>129.059</v>
      </c>
      <c r="Z2553" s="72">
        <v>37.564</v>
      </c>
      <c r="AA2553" s="72">
        <v>8.1140000000000008</v>
      </c>
      <c r="AB2553" s="4" t="s">
        <v>291</v>
      </c>
      <c r="AD2553" s="1">
        <f t="shared" si="39"/>
        <v>663.601</v>
      </c>
    </row>
    <row r="2554" spans="1:30" x14ac:dyDescent="0.3">
      <c r="A2554" s="65">
        <v>2553</v>
      </c>
      <c r="B2554" s="66" t="s">
        <v>323</v>
      </c>
      <c r="C2554" s="69" t="s">
        <v>186</v>
      </c>
      <c r="D2554" s="71"/>
      <c r="E2554" s="71">
        <v>642</v>
      </c>
      <c r="F2554" s="71">
        <v>2085</v>
      </c>
      <c r="G2554" s="72">
        <v>312.83199999999999</v>
      </c>
      <c r="H2554" s="72">
        <v>321.91199999999998</v>
      </c>
      <c r="I2554" s="72">
        <v>330.678</v>
      </c>
      <c r="J2554" s="72">
        <v>337.29500000000002</v>
      </c>
      <c r="K2554" s="72">
        <v>342.91199999999998</v>
      </c>
      <c r="L2554" s="72">
        <v>349.73500000000001</v>
      </c>
      <c r="M2554" s="72">
        <v>359.40199999999999</v>
      </c>
      <c r="N2554" s="72">
        <v>370.73899999999998</v>
      </c>
      <c r="O2554" s="72">
        <v>382.17899999999997</v>
      </c>
      <c r="P2554" s="72">
        <v>388.61</v>
      </c>
      <c r="Q2554" s="72">
        <v>389.70600000000002</v>
      </c>
      <c r="R2554" s="72">
        <v>393.49299999999999</v>
      </c>
      <c r="S2554" s="72">
        <v>398.99400000000003</v>
      </c>
      <c r="T2554" s="72">
        <v>397.65899999999999</v>
      </c>
      <c r="U2554" s="72">
        <v>384.44400000000002</v>
      </c>
      <c r="V2554" s="72">
        <v>366.524</v>
      </c>
      <c r="W2554" s="72">
        <v>289.40800000000002</v>
      </c>
      <c r="X2554" s="72">
        <v>202.911</v>
      </c>
      <c r="Y2554" s="72">
        <v>111.98099999999999</v>
      </c>
      <c r="Z2554" s="72">
        <v>48.509</v>
      </c>
      <c r="AA2554" s="72">
        <v>8.1980000000000004</v>
      </c>
      <c r="AB2554" s="4" t="s">
        <v>291</v>
      </c>
      <c r="AD2554" s="1">
        <f t="shared" si="39"/>
        <v>661.00699999999995</v>
      </c>
    </row>
    <row r="2555" spans="1:30" x14ac:dyDescent="0.3">
      <c r="A2555" s="65">
        <v>2554</v>
      </c>
      <c r="B2555" s="66" t="s">
        <v>323</v>
      </c>
      <c r="C2555" s="69" t="s">
        <v>186</v>
      </c>
      <c r="D2555" s="71"/>
      <c r="E2555" s="71">
        <v>642</v>
      </c>
      <c r="F2555" s="71">
        <v>2090</v>
      </c>
      <c r="G2555" s="72">
        <v>303.31200000000001</v>
      </c>
      <c r="H2555" s="72">
        <v>312.16300000000001</v>
      </c>
      <c r="I2555" s="72">
        <v>321.54199999999997</v>
      </c>
      <c r="J2555" s="72">
        <v>329.77199999999999</v>
      </c>
      <c r="K2555" s="72">
        <v>335.233</v>
      </c>
      <c r="L2555" s="72">
        <v>340.28500000000003</v>
      </c>
      <c r="M2555" s="72">
        <v>347.32900000000001</v>
      </c>
      <c r="N2555" s="72">
        <v>357.32499999999999</v>
      </c>
      <c r="O2555" s="72">
        <v>368.654</v>
      </c>
      <c r="P2555" s="72">
        <v>379.47800000000001</v>
      </c>
      <c r="Q2555" s="72">
        <v>384.56099999999998</v>
      </c>
      <c r="R2555" s="72">
        <v>383.31</v>
      </c>
      <c r="S2555" s="72">
        <v>383.69900000000001</v>
      </c>
      <c r="T2555" s="72">
        <v>384.21</v>
      </c>
      <c r="U2555" s="72">
        <v>374.21800000000002</v>
      </c>
      <c r="V2555" s="72">
        <v>346.529</v>
      </c>
      <c r="W2555" s="72">
        <v>304.82299999999998</v>
      </c>
      <c r="X2555" s="72">
        <v>208.05699999999999</v>
      </c>
      <c r="Y2555" s="72">
        <v>114.685</v>
      </c>
      <c r="Z2555" s="72">
        <v>43.277999999999999</v>
      </c>
      <c r="AA2555" s="72">
        <v>10.499000000000001</v>
      </c>
      <c r="AB2555" s="4" t="s">
        <v>291</v>
      </c>
      <c r="AD2555" s="1">
        <f t="shared" si="39"/>
        <v>681.3420000000001</v>
      </c>
    </row>
    <row r="2556" spans="1:30" x14ac:dyDescent="0.3">
      <c r="A2556" s="65">
        <v>2555</v>
      </c>
      <c r="B2556" s="66" t="s">
        <v>323</v>
      </c>
      <c r="C2556" s="69" t="s">
        <v>186</v>
      </c>
      <c r="D2556" s="71"/>
      <c r="E2556" s="71">
        <v>642</v>
      </c>
      <c r="F2556" s="71">
        <v>2095</v>
      </c>
      <c r="G2556" s="72">
        <v>295.45</v>
      </c>
      <c r="H2556" s="72">
        <v>302.69799999999998</v>
      </c>
      <c r="I2556" s="72">
        <v>311.82400000000001</v>
      </c>
      <c r="J2556" s="72">
        <v>320.71699999999998</v>
      </c>
      <c r="K2556" s="72">
        <v>327.887</v>
      </c>
      <c r="L2556" s="72">
        <v>332.83100000000002</v>
      </c>
      <c r="M2556" s="72">
        <v>338.09199999999998</v>
      </c>
      <c r="N2556" s="72">
        <v>345.45100000000002</v>
      </c>
      <c r="O2556" s="72">
        <v>355.46199999999999</v>
      </c>
      <c r="P2556" s="72">
        <v>366.26400000000001</v>
      </c>
      <c r="Q2556" s="72">
        <v>375.87200000000001</v>
      </c>
      <c r="R2556" s="72">
        <v>378.80099999999999</v>
      </c>
      <c r="S2556" s="72">
        <v>374.55900000000003</v>
      </c>
      <c r="T2556" s="72">
        <v>370.54500000000002</v>
      </c>
      <c r="U2556" s="72">
        <v>363.03399999999999</v>
      </c>
      <c r="V2556" s="72">
        <v>339.41199999999998</v>
      </c>
      <c r="W2556" s="72">
        <v>290.98700000000002</v>
      </c>
      <c r="X2556" s="72">
        <v>222.35300000000001</v>
      </c>
      <c r="Y2556" s="72">
        <v>120.044</v>
      </c>
      <c r="Z2556" s="72">
        <v>45.576000000000001</v>
      </c>
      <c r="AA2556" s="72">
        <v>10.282</v>
      </c>
      <c r="AB2556" s="4" t="s">
        <v>291</v>
      </c>
      <c r="AD2556" s="1">
        <f t="shared" si="39"/>
        <v>689.24200000000008</v>
      </c>
    </row>
    <row r="2557" spans="1:30" x14ac:dyDescent="0.3">
      <c r="A2557" s="65">
        <v>2556</v>
      </c>
      <c r="B2557" s="66" t="s">
        <v>323</v>
      </c>
      <c r="C2557" s="69" t="s">
        <v>186</v>
      </c>
      <c r="D2557" s="71"/>
      <c r="E2557" s="71">
        <v>642</v>
      </c>
      <c r="F2557" s="71">
        <v>2100</v>
      </c>
      <c r="G2557" s="72">
        <v>288.65499999999997</v>
      </c>
      <c r="H2557" s="72">
        <v>294.88600000000002</v>
      </c>
      <c r="I2557" s="72">
        <v>302.39</v>
      </c>
      <c r="J2557" s="72">
        <v>311.072</v>
      </c>
      <c r="K2557" s="72">
        <v>319.00400000000002</v>
      </c>
      <c r="L2557" s="72">
        <v>325.70800000000003</v>
      </c>
      <c r="M2557" s="72">
        <v>330.85199999999998</v>
      </c>
      <c r="N2557" s="72">
        <v>336.40899999999999</v>
      </c>
      <c r="O2557" s="72">
        <v>343.80700000000002</v>
      </c>
      <c r="P2557" s="72">
        <v>353.38600000000002</v>
      </c>
      <c r="Q2557" s="72">
        <v>363.13799999999998</v>
      </c>
      <c r="R2557" s="72">
        <v>370.8</v>
      </c>
      <c r="S2557" s="72">
        <v>370.93799999999999</v>
      </c>
      <c r="T2557" s="72">
        <v>362.69499999999999</v>
      </c>
      <c r="U2557" s="72">
        <v>351.36399999999998</v>
      </c>
      <c r="V2557" s="72">
        <v>330.99</v>
      </c>
      <c r="W2557" s="72">
        <v>287.30900000000003</v>
      </c>
      <c r="X2557" s="72">
        <v>214.821</v>
      </c>
      <c r="Y2557" s="72">
        <v>130.494</v>
      </c>
      <c r="Z2557" s="72">
        <v>48.868000000000002</v>
      </c>
      <c r="AA2557" s="72">
        <v>11.041</v>
      </c>
      <c r="AB2557" s="4" t="s">
        <v>291</v>
      </c>
      <c r="AD2557" s="1">
        <f t="shared" si="39"/>
        <v>692.53300000000013</v>
      </c>
    </row>
    <row r="2558" spans="1:30" x14ac:dyDescent="0.3">
      <c r="A2558" s="65">
        <v>2557</v>
      </c>
      <c r="B2558" s="66" t="s">
        <v>323</v>
      </c>
      <c r="C2558" s="69" t="s">
        <v>187</v>
      </c>
      <c r="D2558" s="71"/>
      <c r="E2558" s="71">
        <v>643</v>
      </c>
      <c r="F2558" s="71">
        <v>2015</v>
      </c>
      <c r="G2558" s="72">
        <v>4805.8119999999999</v>
      </c>
      <c r="H2558" s="72">
        <v>4062.3389999999999</v>
      </c>
      <c r="I2558" s="72">
        <v>3548.5659999999998</v>
      </c>
      <c r="J2558" s="72">
        <v>3247.8809999999999</v>
      </c>
      <c r="K2558" s="72">
        <v>4577.9430000000002</v>
      </c>
      <c r="L2558" s="72">
        <v>6372.1750000000002</v>
      </c>
      <c r="M2558" s="72">
        <v>5990.5820000000003</v>
      </c>
      <c r="N2558" s="72">
        <v>5221.5450000000001</v>
      </c>
      <c r="O2558" s="72">
        <v>4843.9960000000001</v>
      </c>
      <c r="P2558" s="72">
        <v>4046.0859999999998</v>
      </c>
      <c r="Q2558" s="72">
        <v>5090.3339999999998</v>
      </c>
      <c r="R2558" s="72">
        <v>4760.9589999999998</v>
      </c>
      <c r="S2558" s="72">
        <v>3964.489</v>
      </c>
      <c r="T2558" s="72">
        <v>2327.0529999999999</v>
      </c>
      <c r="U2558" s="72">
        <v>1341.45</v>
      </c>
      <c r="V2558" s="72">
        <v>1533.4829999999999</v>
      </c>
      <c r="W2558" s="72">
        <v>684.38</v>
      </c>
      <c r="X2558" s="72">
        <v>366.11</v>
      </c>
      <c r="Y2558" s="72">
        <v>54.685000000000002</v>
      </c>
      <c r="Z2558" s="72">
        <v>6.843</v>
      </c>
      <c r="AA2558" s="72">
        <v>0.86399999999999999</v>
      </c>
      <c r="AB2558" s="4">
        <v>1E-3</v>
      </c>
      <c r="AD2558" s="1">
        <f t="shared" si="39"/>
        <v>1112.883</v>
      </c>
    </row>
    <row r="2559" spans="1:30" x14ac:dyDescent="0.3">
      <c r="A2559" s="65">
        <v>2558</v>
      </c>
      <c r="B2559" s="66" t="s">
        <v>323</v>
      </c>
      <c r="C2559" s="69" t="s">
        <v>187</v>
      </c>
      <c r="D2559" s="71"/>
      <c r="E2559" s="71">
        <v>643</v>
      </c>
      <c r="F2559" s="71">
        <v>2020</v>
      </c>
      <c r="G2559" s="72">
        <v>4554.0649999999996</v>
      </c>
      <c r="H2559" s="72">
        <v>4806.45</v>
      </c>
      <c r="I2559" s="72">
        <v>4063.567</v>
      </c>
      <c r="J2559" s="72">
        <v>3588.91</v>
      </c>
      <c r="K2559" s="72">
        <v>3290.973</v>
      </c>
      <c r="L2559" s="72">
        <v>4582.8879999999999</v>
      </c>
      <c r="M2559" s="72">
        <v>6286.616</v>
      </c>
      <c r="N2559" s="72">
        <v>5848.95</v>
      </c>
      <c r="O2559" s="72">
        <v>5063.6779999999999</v>
      </c>
      <c r="P2559" s="72">
        <v>4646.375</v>
      </c>
      <c r="Q2559" s="72">
        <v>3811.18</v>
      </c>
      <c r="R2559" s="72">
        <v>4652.3389999999999</v>
      </c>
      <c r="S2559" s="72">
        <v>4161.6450000000004</v>
      </c>
      <c r="T2559" s="72">
        <v>3301.3470000000002</v>
      </c>
      <c r="U2559" s="72">
        <v>1815.4179999999999</v>
      </c>
      <c r="V2559" s="72">
        <v>939.15099999999995</v>
      </c>
      <c r="W2559" s="72">
        <v>926.21299999999997</v>
      </c>
      <c r="X2559" s="72">
        <v>333.416</v>
      </c>
      <c r="Y2559" s="72">
        <v>127.05200000000001</v>
      </c>
      <c r="Z2559" s="72">
        <v>12.412000000000001</v>
      </c>
      <c r="AA2559" s="72">
        <v>1.0580000000000001</v>
      </c>
      <c r="AB2559" s="4">
        <v>1E-3</v>
      </c>
      <c r="AD2559" s="1">
        <f t="shared" si="39"/>
        <v>1400.1519999999998</v>
      </c>
    </row>
    <row r="2560" spans="1:30" x14ac:dyDescent="0.3">
      <c r="A2560" s="65">
        <v>2559</v>
      </c>
      <c r="B2560" s="66" t="s">
        <v>323</v>
      </c>
      <c r="C2560" s="69" t="s">
        <v>187</v>
      </c>
      <c r="D2560" s="71"/>
      <c r="E2560" s="71">
        <v>643</v>
      </c>
      <c r="F2560" s="71">
        <v>2025</v>
      </c>
      <c r="G2560" s="72">
        <v>4159.0069999999996</v>
      </c>
      <c r="H2560" s="72">
        <v>4552.4470000000001</v>
      </c>
      <c r="I2560" s="72">
        <v>4804.5469999999996</v>
      </c>
      <c r="J2560" s="72">
        <v>4085.0659999999998</v>
      </c>
      <c r="K2560" s="72">
        <v>3607.5770000000002</v>
      </c>
      <c r="L2560" s="72">
        <v>3293.317</v>
      </c>
      <c r="M2560" s="72">
        <v>4527.8289999999997</v>
      </c>
      <c r="N2560" s="72">
        <v>6141.0479999999998</v>
      </c>
      <c r="O2560" s="72">
        <v>5676.0230000000001</v>
      </c>
      <c r="P2560" s="72">
        <v>4865.3019999999997</v>
      </c>
      <c r="Q2560" s="72">
        <v>4385.3950000000004</v>
      </c>
      <c r="R2560" s="72">
        <v>3498.1660000000002</v>
      </c>
      <c r="S2560" s="72">
        <v>4087.3429999999998</v>
      </c>
      <c r="T2560" s="72">
        <v>3483.4949999999999</v>
      </c>
      <c r="U2560" s="72">
        <v>2588.444</v>
      </c>
      <c r="V2560" s="72">
        <v>1278.6369999999999</v>
      </c>
      <c r="W2560" s="72">
        <v>571.68700000000001</v>
      </c>
      <c r="X2560" s="72">
        <v>455.38200000000001</v>
      </c>
      <c r="Y2560" s="72">
        <v>117.15300000000001</v>
      </c>
      <c r="Z2560" s="72">
        <v>29.260999999999999</v>
      </c>
      <c r="AA2560" s="72">
        <v>1.879</v>
      </c>
      <c r="AB2560" s="4">
        <v>1E-3</v>
      </c>
      <c r="AD2560" s="1">
        <f t="shared" si="39"/>
        <v>1175.3629999999998</v>
      </c>
    </row>
    <row r="2561" spans="1:30" x14ac:dyDescent="0.3">
      <c r="A2561" s="65">
        <v>2560</v>
      </c>
      <c r="B2561" s="66" t="s">
        <v>323</v>
      </c>
      <c r="C2561" s="69" t="s">
        <v>187</v>
      </c>
      <c r="D2561" s="71"/>
      <c r="E2561" s="71">
        <v>643</v>
      </c>
      <c r="F2561" s="71">
        <v>2030</v>
      </c>
      <c r="G2561" s="72">
        <v>3702.1640000000002</v>
      </c>
      <c r="H2561" s="72">
        <v>4158.7560000000003</v>
      </c>
      <c r="I2561" s="72">
        <v>4551.6220000000003</v>
      </c>
      <c r="J2561" s="72">
        <v>4825.701</v>
      </c>
      <c r="K2561" s="72">
        <v>4103.6360000000004</v>
      </c>
      <c r="L2561" s="72">
        <v>3611.203</v>
      </c>
      <c r="M2561" s="72">
        <v>3270.8969999999999</v>
      </c>
      <c r="N2561" s="72">
        <v>4444.7659999999996</v>
      </c>
      <c r="O2561" s="72">
        <v>5978.8879999999999</v>
      </c>
      <c r="P2561" s="72">
        <v>5471.53</v>
      </c>
      <c r="Q2561" s="72">
        <v>4610.2790000000005</v>
      </c>
      <c r="R2561" s="72">
        <v>4043.06</v>
      </c>
      <c r="S2561" s="72">
        <v>3090.9920000000002</v>
      </c>
      <c r="T2561" s="72">
        <v>3441.2429999999999</v>
      </c>
      <c r="U2561" s="72">
        <v>2747.5639999999999</v>
      </c>
      <c r="V2561" s="72">
        <v>1835.877</v>
      </c>
      <c r="W2561" s="72">
        <v>784.63599999999997</v>
      </c>
      <c r="X2561" s="72">
        <v>283.84300000000002</v>
      </c>
      <c r="Y2561" s="72">
        <v>162.13</v>
      </c>
      <c r="Z2561" s="72">
        <v>27.402000000000001</v>
      </c>
      <c r="AA2561" s="72">
        <v>4.4160000000000004</v>
      </c>
      <c r="AB2561" s="4">
        <v>1E-3</v>
      </c>
      <c r="AD2561" s="1">
        <f t="shared" si="39"/>
        <v>1262.4279999999999</v>
      </c>
    </row>
    <row r="2562" spans="1:30" x14ac:dyDescent="0.3">
      <c r="A2562" s="65">
        <v>2561</v>
      </c>
      <c r="B2562" s="66" t="s">
        <v>323</v>
      </c>
      <c r="C2562" s="69" t="s">
        <v>187</v>
      </c>
      <c r="D2562" s="71"/>
      <c r="E2562" s="71">
        <v>643</v>
      </c>
      <c r="F2562" s="71">
        <v>2035</v>
      </c>
      <c r="G2562" s="72">
        <v>3536.6750000000002</v>
      </c>
      <c r="H2562" s="72">
        <v>3703.0790000000002</v>
      </c>
      <c r="I2562" s="72">
        <v>4158.951</v>
      </c>
      <c r="J2562" s="72">
        <v>4574.5389999999998</v>
      </c>
      <c r="K2562" s="72">
        <v>4843.4870000000001</v>
      </c>
      <c r="L2562" s="72">
        <v>4107.4380000000001</v>
      </c>
      <c r="M2562" s="72">
        <v>3591.2049999999999</v>
      </c>
      <c r="N2562" s="72">
        <v>3228.0349999999999</v>
      </c>
      <c r="O2562" s="72">
        <v>4347.308</v>
      </c>
      <c r="P2562" s="72">
        <v>5782.9750000000004</v>
      </c>
      <c r="Q2562" s="72">
        <v>5204.4610000000002</v>
      </c>
      <c r="R2562" s="72">
        <v>4270.2669999999998</v>
      </c>
      <c r="S2562" s="72">
        <v>3592.4920000000002</v>
      </c>
      <c r="T2562" s="72">
        <v>2618.8330000000001</v>
      </c>
      <c r="U2562" s="72">
        <v>2731.7689999999998</v>
      </c>
      <c r="V2562" s="72">
        <v>1963.8810000000001</v>
      </c>
      <c r="W2562" s="72">
        <v>1136.6479999999999</v>
      </c>
      <c r="X2562" s="72">
        <v>393.79300000000001</v>
      </c>
      <c r="Y2562" s="72">
        <v>102.518</v>
      </c>
      <c r="Z2562" s="72">
        <v>38.572000000000003</v>
      </c>
      <c r="AA2562" s="72">
        <v>4.5970000000000004</v>
      </c>
      <c r="AB2562" s="4">
        <v>2E-3</v>
      </c>
      <c r="AD2562" s="1">
        <f t="shared" si="39"/>
        <v>1676.1299999999999</v>
      </c>
    </row>
    <row r="2563" spans="1:30" x14ac:dyDescent="0.3">
      <c r="A2563" s="65">
        <v>2562</v>
      </c>
      <c r="B2563" s="66" t="s">
        <v>323</v>
      </c>
      <c r="C2563" s="69" t="s">
        <v>187</v>
      </c>
      <c r="D2563" s="71"/>
      <c r="E2563" s="71">
        <v>643</v>
      </c>
      <c r="F2563" s="71">
        <v>2040</v>
      </c>
      <c r="G2563" s="72">
        <v>3737.6190000000001</v>
      </c>
      <c r="H2563" s="72">
        <v>3538.24</v>
      </c>
      <c r="I2563" s="72">
        <v>3704.2530000000002</v>
      </c>
      <c r="J2563" s="72">
        <v>4183.6729999999998</v>
      </c>
      <c r="K2563" s="72">
        <v>4596.6260000000002</v>
      </c>
      <c r="L2563" s="72">
        <v>4846.5619999999999</v>
      </c>
      <c r="M2563" s="72">
        <v>4088.4870000000001</v>
      </c>
      <c r="N2563" s="72">
        <v>3551.6439999999998</v>
      </c>
      <c r="O2563" s="72">
        <v>3172.953</v>
      </c>
      <c r="P2563" s="72">
        <v>4223.491</v>
      </c>
      <c r="Q2563" s="72">
        <v>5522.7380000000003</v>
      </c>
      <c r="R2563" s="72">
        <v>4843.5029999999997</v>
      </c>
      <c r="S2563" s="72">
        <v>3817.0390000000002</v>
      </c>
      <c r="T2563" s="72">
        <v>3063.442</v>
      </c>
      <c r="U2563" s="72">
        <v>2093.9540000000002</v>
      </c>
      <c r="V2563" s="72">
        <v>1969.587</v>
      </c>
      <c r="W2563" s="72">
        <v>1228.502</v>
      </c>
      <c r="X2563" s="72">
        <v>577.53200000000004</v>
      </c>
      <c r="Y2563" s="72">
        <v>144.577</v>
      </c>
      <c r="Z2563" s="72">
        <v>24.876999999999999</v>
      </c>
      <c r="AA2563" s="72">
        <v>6.3730000000000002</v>
      </c>
      <c r="AB2563" s="4">
        <v>3.0000000000000001E-3</v>
      </c>
      <c r="AD2563" s="1">
        <f t="shared" ref="AD2563:AD2626" si="40">SUM(W2563:AB2563)</f>
        <v>1981.864</v>
      </c>
    </row>
    <row r="2564" spans="1:30" x14ac:dyDescent="0.3">
      <c r="A2564" s="65">
        <v>2563</v>
      </c>
      <c r="B2564" s="66" t="s">
        <v>323</v>
      </c>
      <c r="C2564" s="69" t="s">
        <v>187</v>
      </c>
      <c r="D2564" s="71"/>
      <c r="E2564" s="71">
        <v>643</v>
      </c>
      <c r="F2564" s="71">
        <v>2045</v>
      </c>
      <c r="G2564" s="72">
        <v>4017.4879999999998</v>
      </c>
      <c r="H2564" s="72">
        <v>3739.2339999999999</v>
      </c>
      <c r="I2564" s="72">
        <v>3539.8209999999999</v>
      </c>
      <c r="J2564" s="72">
        <v>3730.136</v>
      </c>
      <c r="K2564" s="72">
        <v>4208.6329999999998</v>
      </c>
      <c r="L2564" s="72">
        <v>4604.3059999999996</v>
      </c>
      <c r="M2564" s="72">
        <v>4823.183</v>
      </c>
      <c r="N2564" s="72">
        <v>4046.0610000000001</v>
      </c>
      <c r="O2564" s="72">
        <v>3495.7280000000001</v>
      </c>
      <c r="P2564" s="72">
        <v>3094.3339999999998</v>
      </c>
      <c r="Q2564" s="72">
        <v>4051.4769999999999</v>
      </c>
      <c r="R2564" s="72">
        <v>5168.268</v>
      </c>
      <c r="S2564" s="72">
        <v>4366.25</v>
      </c>
      <c r="T2564" s="72">
        <v>3291.9369999999999</v>
      </c>
      <c r="U2564" s="72">
        <v>2483.982</v>
      </c>
      <c r="V2564" s="72">
        <v>1536.8720000000001</v>
      </c>
      <c r="W2564" s="72">
        <v>1256.9059999999999</v>
      </c>
      <c r="X2564" s="72">
        <v>636.91800000000001</v>
      </c>
      <c r="Y2564" s="72">
        <v>216.095</v>
      </c>
      <c r="Z2564" s="72">
        <v>35.51</v>
      </c>
      <c r="AA2564" s="72">
        <v>4.5960000000000001</v>
      </c>
      <c r="AB2564" s="4" t="s">
        <v>291</v>
      </c>
      <c r="AD2564" s="1">
        <f t="shared" si="40"/>
        <v>2150.0250000000001</v>
      </c>
    </row>
    <row r="2565" spans="1:30" x14ac:dyDescent="0.3">
      <c r="A2565" s="65">
        <v>2564</v>
      </c>
      <c r="B2565" s="66" t="s">
        <v>323</v>
      </c>
      <c r="C2565" s="69" t="s">
        <v>187</v>
      </c>
      <c r="D2565" s="71"/>
      <c r="E2565" s="71">
        <v>643</v>
      </c>
      <c r="F2565" s="71">
        <v>2050</v>
      </c>
      <c r="G2565" s="72">
        <v>4092.1779999999999</v>
      </c>
      <c r="H2565" s="72">
        <v>4019.056</v>
      </c>
      <c r="I2565" s="72">
        <v>3740.8580000000002</v>
      </c>
      <c r="J2565" s="72">
        <v>3566.3330000000001</v>
      </c>
      <c r="K2565" s="72">
        <v>3758.05</v>
      </c>
      <c r="L2565" s="72">
        <v>4221.6229999999996</v>
      </c>
      <c r="M2565" s="72">
        <v>4588.6149999999998</v>
      </c>
      <c r="N2565" s="72">
        <v>4775.8289999999997</v>
      </c>
      <c r="O2565" s="72">
        <v>3987.1790000000001</v>
      </c>
      <c r="P2565" s="72">
        <v>3416.1889999999999</v>
      </c>
      <c r="Q2565" s="72">
        <v>2982.12</v>
      </c>
      <c r="R2565" s="72">
        <v>3814.0590000000002</v>
      </c>
      <c r="S2565" s="72">
        <v>4697.3490000000002</v>
      </c>
      <c r="T2565" s="72">
        <v>3806.6060000000002</v>
      </c>
      <c r="U2565" s="72">
        <v>2705.8</v>
      </c>
      <c r="V2565" s="72">
        <v>1854.867</v>
      </c>
      <c r="W2565" s="72">
        <v>1000.614</v>
      </c>
      <c r="X2565" s="72">
        <v>665.15499999999997</v>
      </c>
      <c r="Y2565" s="72">
        <v>243.11699999999999</v>
      </c>
      <c r="Z2565" s="72">
        <v>53.826000000000001</v>
      </c>
      <c r="AA2565" s="72">
        <v>5.8869999999999996</v>
      </c>
      <c r="AB2565" s="4" t="s">
        <v>291</v>
      </c>
      <c r="AD2565" s="1">
        <f t="shared" si="40"/>
        <v>1968.5989999999999</v>
      </c>
    </row>
    <row r="2566" spans="1:30" x14ac:dyDescent="0.3">
      <c r="A2566" s="65">
        <v>2565</v>
      </c>
      <c r="B2566" s="66" t="s">
        <v>323</v>
      </c>
      <c r="C2566" s="69" t="s">
        <v>187</v>
      </c>
      <c r="D2566" s="71"/>
      <c r="E2566" s="71">
        <v>643</v>
      </c>
      <c r="F2566" s="71">
        <v>2055</v>
      </c>
      <c r="G2566" s="72">
        <v>3926.116</v>
      </c>
      <c r="H2566" s="72">
        <v>4093.6509999999998</v>
      </c>
      <c r="I2566" s="72">
        <v>4020.4949999999999</v>
      </c>
      <c r="J2566" s="72">
        <v>3765.9470000000001</v>
      </c>
      <c r="K2566" s="72">
        <v>3593.835</v>
      </c>
      <c r="L2566" s="72">
        <v>3774.2130000000002</v>
      </c>
      <c r="M2566" s="72">
        <v>4212.7389999999996</v>
      </c>
      <c r="N2566" s="72">
        <v>4550.5450000000001</v>
      </c>
      <c r="O2566" s="72">
        <v>4710.4880000000003</v>
      </c>
      <c r="P2566" s="72">
        <v>3903.2060000000001</v>
      </c>
      <c r="Q2566" s="72">
        <v>3302.098</v>
      </c>
      <c r="R2566" s="72">
        <v>2823.3679999999999</v>
      </c>
      <c r="S2566" s="72">
        <v>3493.7620000000002</v>
      </c>
      <c r="T2566" s="72">
        <v>4136.96</v>
      </c>
      <c r="U2566" s="72">
        <v>3168.7359999999999</v>
      </c>
      <c r="V2566" s="72">
        <v>2053.627</v>
      </c>
      <c r="W2566" s="72">
        <v>1230.501</v>
      </c>
      <c r="X2566" s="72">
        <v>540.05999999999995</v>
      </c>
      <c r="Y2566" s="72">
        <v>258.858</v>
      </c>
      <c r="Z2566" s="72">
        <v>61.408999999999999</v>
      </c>
      <c r="AA2566" s="72">
        <v>8.7509999999999994</v>
      </c>
      <c r="AB2566" s="4" t="s">
        <v>291</v>
      </c>
      <c r="AD2566" s="1">
        <f t="shared" si="40"/>
        <v>2099.5790000000002</v>
      </c>
    </row>
    <row r="2567" spans="1:30" x14ac:dyDescent="0.3">
      <c r="A2567" s="65">
        <v>2566</v>
      </c>
      <c r="B2567" s="66" t="s">
        <v>323</v>
      </c>
      <c r="C2567" s="69" t="s">
        <v>187</v>
      </c>
      <c r="D2567" s="71"/>
      <c r="E2567" s="71">
        <v>643</v>
      </c>
      <c r="F2567" s="71">
        <v>2060</v>
      </c>
      <c r="G2567" s="72">
        <v>3685.1190000000001</v>
      </c>
      <c r="H2567" s="72">
        <v>3927.6570000000002</v>
      </c>
      <c r="I2567" s="72">
        <v>4095</v>
      </c>
      <c r="J2567" s="72">
        <v>4044.114</v>
      </c>
      <c r="K2567" s="72">
        <v>3791.7979999999998</v>
      </c>
      <c r="L2567" s="72">
        <v>3610.9940000000001</v>
      </c>
      <c r="M2567" s="72">
        <v>3771.7139999999999</v>
      </c>
      <c r="N2567" s="72">
        <v>4184.6869999999999</v>
      </c>
      <c r="O2567" s="72">
        <v>4496.326</v>
      </c>
      <c r="P2567" s="72">
        <v>4618.8220000000001</v>
      </c>
      <c r="Q2567" s="72">
        <v>3783.3879999999999</v>
      </c>
      <c r="R2567" s="72">
        <v>3140.596</v>
      </c>
      <c r="S2567" s="72">
        <v>2605.759</v>
      </c>
      <c r="T2567" s="72">
        <v>3107.4670000000001</v>
      </c>
      <c r="U2567" s="72">
        <v>3486.2179999999998</v>
      </c>
      <c r="V2567" s="72">
        <v>2443.4499999999998</v>
      </c>
      <c r="W2567" s="72">
        <v>1388.172</v>
      </c>
      <c r="X2567" s="72">
        <v>677.70899999999995</v>
      </c>
      <c r="Y2567" s="72">
        <v>214.56100000000001</v>
      </c>
      <c r="Z2567" s="72">
        <v>66.457999999999998</v>
      </c>
      <c r="AA2567" s="72">
        <v>10.289</v>
      </c>
      <c r="AB2567" s="4" t="s">
        <v>291</v>
      </c>
      <c r="AD2567" s="1">
        <f t="shared" si="40"/>
        <v>2357.1890000000003</v>
      </c>
    </row>
    <row r="2568" spans="1:30" x14ac:dyDescent="0.3">
      <c r="A2568" s="65">
        <v>2567</v>
      </c>
      <c r="B2568" s="66" t="s">
        <v>323</v>
      </c>
      <c r="C2568" s="69" t="s">
        <v>187</v>
      </c>
      <c r="D2568" s="71"/>
      <c r="E2568" s="71">
        <v>643</v>
      </c>
      <c r="F2568" s="71">
        <v>2065</v>
      </c>
      <c r="G2568" s="72">
        <v>3545.5210000000002</v>
      </c>
      <c r="H2568" s="72">
        <v>3686.7809999999999</v>
      </c>
      <c r="I2568" s="72">
        <v>3929.0830000000001</v>
      </c>
      <c r="J2568" s="72">
        <v>4117.3819999999996</v>
      </c>
      <c r="K2568" s="72">
        <v>4068.1280000000002</v>
      </c>
      <c r="L2568" s="72">
        <v>3807.85</v>
      </c>
      <c r="M2568" s="72">
        <v>3611.5880000000002</v>
      </c>
      <c r="N2568" s="72">
        <v>3752.9169999999999</v>
      </c>
      <c r="O2568" s="72">
        <v>4142.3230000000003</v>
      </c>
      <c r="P2568" s="72">
        <v>4418.451</v>
      </c>
      <c r="Q2568" s="72">
        <v>4488.8630000000003</v>
      </c>
      <c r="R2568" s="72">
        <v>3613.942</v>
      </c>
      <c r="S2568" s="72">
        <v>2918.4470000000001</v>
      </c>
      <c r="T2568" s="72">
        <v>2339.7429999999999</v>
      </c>
      <c r="U2568" s="72">
        <v>2650.2979999999998</v>
      </c>
      <c r="V2568" s="72">
        <v>2730.623</v>
      </c>
      <c r="W2568" s="72">
        <v>1683.126</v>
      </c>
      <c r="X2568" s="72">
        <v>780.79</v>
      </c>
      <c r="Y2568" s="72">
        <v>275.36599999999999</v>
      </c>
      <c r="Z2568" s="72">
        <v>56.154000000000003</v>
      </c>
      <c r="AA2568" s="72">
        <v>11.295</v>
      </c>
      <c r="AB2568" s="4" t="s">
        <v>291</v>
      </c>
      <c r="AD2568" s="1">
        <f t="shared" si="40"/>
        <v>2806.7310000000002</v>
      </c>
    </row>
    <row r="2569" spans="1:30" x14ac:dyDescent="0.3">
      <c r="A2569" s="65">
        <v>2568</v>
      </c>
      <c r="B2569" s="66" t="s">
        <v>323</v>
      </c>
      <c r="C2569" s="69" t="s">
        <v>187</v>
      </c>
      <c r="D2569" s="71"/>
      <c r="E2569" s="71">
        <v>643</v>
      </c>
      <c r="F2569" s="71">
        <v>2070</v>
      </c>
      <c r="G2569" s="72">
        <v>3571.1419999999998</v>
      </c>
      <c r="H2569" s="72">
        <v>3547.19</v>
      </c>
      <c r="I2569" s="72">
        <v>3688.3530000000001</v>
      </c>
      <c r="J2569" s="72">
        <v>3950.4630000000002</v>
      </c>
      <c r="K2569" s="72">
        <v>4140.2690000000002</v>
      </c>
      <c r="L2569" s="72">
        <v>4082.9009999999998</v>
      </c>
      <c r="M2569" s="72">
        <v>3808.6610000000001</v>
      </c>
      <c r="N2569" s="72">
        <v>3597.9810000000002</v>
      </c>
      <c r="O2569" s="72">
        <v>3721.9050000000002</v>
      </c>
      <c r="P2569" s="72">
        <v>4079.6489999999999</v>
      </c>
      <c r="Q2569" s="72">
        <v>4307.2839999999997</v>
      </c>
      <c r="R2569" s="72">
        <v>4305.8810000000003</v>
      </c>
      <c r="S2569" s="72">
        <v>3380.6709999999998</v>
      </c>
      <c r="T2569" s="72">
        <v>2644.2179999999998</v>
      </c>
      <c r="U2569" s="72">
        <v>2019.329</v>
      </c>
      <c r="V2569" s="72">
        <v>2108.723</v>
      </c>
      <c r="W2569" s="72">
        <v>1917.4829999999999</v>
      </c>
      <c r="X2569" s="72">
        <v>967.74699999999996</v>
      </c>
      <c r="Y2569" s="72">
        <v>325.02800000000002</v>
      </c>
      <c r="Z2569" s="72">
        <v>73.674000000000007</v>
      </c>
      <c r="AA2569" s="72">
        <v>9.9909999999999997</v>
      </c>
      <c r="AB2569" s="4" t="s">
        <v>291</v>
      </c>
      <c r="AD2569" s="1">
        <f t="shared" si="40"/>
        <v>3293.9229999999998</v>
      </c>
    </row>
    <row r="2570" spans="1:30" x14ac:dyDescent="0.3">
      <c r="A2570" s="65">
        <v>2569</v>
      </c>
      <c r="B2570" s="66" t="s">
        <v>323</v>
      </c>
      <c r="C2570" s="69" t="s">
        <v>187</v>
      </c>
      <c r="D2570" s="71"/>
      <c r="E2570" s="71">
        <v>643</v>
      </c>
      <c r="F2570" s="71">
        <v>2075</v>
      </c>
      <c r="G2570" s="72">
        <v>3678.4340000000002</v>
      </c>
      <c r="H2570" s="72">
        <v>3572.6689999999999</v>
      </c>
      <c r="I2570" s="72">
        <v>3548.7510000000002</v>
      </c>
      <c r="J2570" s="72">
        <v>3708.6869999999999</v>
      </c>
      <c r="K2570" s="72">
        <v>3972.6819999999998</v>
      </c>
      <c r="L2570" s="72">
        <v>4154.7740000000003</v>
      </c>
      <c r="M2570" s="72">
        <v>4083.7330000000002</v>
      </c>
      <c r="N2570" s="72">
        <v>3796.6709999999998</v>
      </c>
      <c r="O2570" s="72">
        <v>3573.614</v>
      </c>
      <c r="P2570" s="72">
        <v>3673.6770000000001</v>
      </c>
      <c r="Q2570" s="72">
        <v>3988.761</v>
      </c>
      <c r="R2570" s="72">
        <v>4148.9799999999996</v>
      </c>
      <c r="S2570" s="72">
        <v>4052.5430000000001</v>
      </c>
      <c r="T2570" s="72">
        <v>3088.346</v>
      </c>
      <c r="U2570" s="72">
        <v>2306.8519999999999</v>
      </c>
      <c r="V2570" s="72">
        <v>1630.461</v>
      </c>
      <c r="W2570" s="72">
        <v>1508.32</v>
      </c>
      <c r="X2570" s="72">
        <v>1126.4059999999999</v>
      </c>
      <c r="Y2570" s="72">
        <v>412.803</v>
      </c>
      <c r="Z2570" s="72">
        <v>89.013999999999996</v>
      </c>
      <c r="AA2570" s="72">
        <v>12.489000000000001</v>
      </c>
      <c r="AB2570" s="4" t="s">
        <v>291</v>
      </c>
      <c r="AD2570" s="1">
        <f t="shared" si="40"/>
        <v>3149.0319999999997</v>
      </c>
    </row>
    <row r="2571" spans="1:30" x14ac:dyDescent="0.3">
      <c r="A2571" s="65">
        <v>2570</v>
      </c>
      <c r="B2571" s="66" t="s">
        <v>323</v>
      </c>
      <c r="C2571" s="69" t="s">
        <v>187</v>
      </c>
      <c r="D2571" s="71"/>
      <c r="E2571" s="71">
        <v>643</v>
      </c>
      <c r="F2571" s="71">
        <v>2080</v>
      </c>
      <c r="G2571" s="72">
        <v>3734.9259999999999</v>
      </c>
      <c r="H2571" s="72">
        <v>3679.72</v>
      </c>
      <c r="I2571" s="72">
        <v>3574.0839999999998</v>
      </c>
      <c r="J2571" s="72">
        <v>3567.9209999999998</v>
      </c>
      <c r="K2571" s="72">
        <v>3730.2269999999999</v>
      </c>
      <c r="L2571" s="72">
        <v>3987.6170000000002</v>
      </c>
      <c r="M2571" s="72">
        <v>4156.817</v>
      </c>
      <c r="N2571" s="72">
        <v>4072.8139999999999</v>
      </c>
      <c r="O2571" s="72">
        <v>3774.5140000000001</v>
      </c>
      <c r="P2571" s="72">
        <v>3533.7330000000002</v>
      </c>
      <c r="Q2571" s="72">
        <v>3601.8440000000001</v>
      </c>
      <c r="R2571" s="72">
        <v>3857.36</v>
      </c>
      <c r="S2571" s="72">
        <v>3927.76</v>
      </c>
      <c r="T2571" s="72">
        <v>3731.3009999999999</v>
      </c>
      <c r="U2571" s="72">
        <v>2722.5070000000001</v>
      </c>
      <c r="V2571" s="72">
        <v>1889.3489999999999</v>
      </c>
      <c r="W2571" s="72">
        <v>1187.93</v>
      </c>
      <c r="X2571" s="72">
        <v>905.89800000000002</v>
      </c>
      <c r="Y2571" s="72">
        <v>493.19600000000003</v>
      </c>
      <c r="Z2571" s="72">
        <v>116.096</v>
      </c>
      <c r="AA2571" s="72">
        <v>15.327999999999999</v>
      </c>
      <c r="AB2571" s="4" t="s">
        <v>291</v>
      </c>
      <c r="AD2571" s="1">
        <f t="shared" si="40"/>
        <v>2718.4479999999999</v>
      </c>
    </row>
    <row r="2572" spans="1:30" x14ac:dyDescent="0.3">
      <c r="A2572" s="65">
        <v>2571</v>
      </c>
      <c r="B2572" s="66" t="s">
        <v>323</v>
      </c>
      <c r="C2572" s="69" t="s">
        <v>187</v>
      </c>
      <c r="D2572" s="71"/>
      <c r="E2572" s="71">
        <v>643</v>
      </c>
      <c r="F2572" s="71">
        <v>2085</v>
      </c>
      <c r="G2572" s="72">
        <v>3682.797</v>
      </c>
      <c r="H2572" s="72">
        <v>3736.0160000000001</v>
      </c>
      <c r="I2572" s="72">
        <v>3680.991</v>
      </c>
      <c r="J2572" s="72">
        <v>3591.924</v>
      </c>
      <c r="K2572" s="72">
        <v>3588.386</v>
      </c>
      <c r="L2572" s="72">
        <v>3745.48</v>
      </c>
      <c r="M2572" s="72">
        <v>3991.5940000000001</v>
      </c>
      <c r="N2572" s="72">
        <v>4148.1369999999997</v>
      </c>
      <c r="O2572" s="72">
        <v>4052.1109999999999</v>
      </c>
      <c r="P2572" s="72">
        <v>3737.4279999999999</v>
      </c>
      <c r="Q2572" s="72">
        <v>3472.857</v>
      </c>
      <c r="R2572" s="72">
        <v>3495.9209999999998</v>
      </c>
      <c r="S2572" s="72">
        <v>3671.5129999999999</v>
      </c>
      <c r="T2572" s="72">
        <v>3643.415</v>
      </c>
      <c r="U2572" s="72">
        <v>3321.9290000000001</v>
      </c>
      <c r="V2572" s="72">
        <v>2260.5479999999998</v>
      </c>
      <c r="W2572" s="72">
        <v>1401.5350000000001</v>
      </c>
      <c r="X2572" s="72">
        <v>729.697</v>
      </c>
      <c r="Y2572" s="72">
        <v>407.75299999999999</v>
      </c>
      <c r="Z2572" s="72">
        <v>142.90899999999999</v>
      </c>
      <c r="AA2572" s="72">
        <v>20.173999999999999</v>
      </c>
      <c r="AB2572" s="4">
        <v>0</v>
      </c>
      <c r="AD2572" s="1">
        <f t="shared" si="40"/>
        <v>2702.0680000000002</v>
      </c>
    </row>
    <row r="2573" spans="1:30" x14ac:dyDescent="0.3">
      <c r="A2573" s="65">
        <v>2572</v>
      </c>
      <c r="B2573" s="66" t="s">
        <v>323</v>
      </c>
      <c r="C2573" s="69" t="s">
        <v>187</v>
      </c>
      <c r="D2573" s="71"/>
      <c r="E2573" s="71">
        <v>643</v>
      </c>
      <c r="F2573" s="71">
        <v>2090</v>
      </c>
      <c r="G2573" s="72">
        <v>3556.962</v>
      </c>
      <c r="H2573" s="72">
        <v>3683.7370000000001</v>
      </c>
      <c r="I2573" s="72">
        <v>3737.1329999999998</v>
      </c>
      <c r="J2573" s="72">
        <v>3697.373</v>
      </c>
      <c r="K2573" s="72">
        <v>3610.877</v>
      </c>
      <c r="L2573" s="72">
        <v>3603.2049999999999</v>
      </c>
      <c r="M2573" s="72">
        <v>3750.8850000000002</v>
      </c>
      <c r="N2573" s="72">
        <v>3985.7649999999999</v>
      </c>
      <c r="O2573" s="72">
        <v>4129.902</v>
      </c>
      <c r="P2573" s="72">
        <v>4016.38</v>
      </c>
      <c r="Q2573" s="72">
        <v>3679.4659999999999</v>
      </c>
      <c r="R2573" s="72">
        <v>3380.748</v>
      </c>
      <c r="S2573" s="72">
        <v>3342.9319999999998</v>
      </c>
      <c r="T2573" s="72">
        <v>3427.5839999999998</v>
      </c>
      <c r="U2573" s="72">
        <v>3271.8049999999998</v>
      </c>
      <c r="V2573" s="72">
        <v>2791.665</v>
      </c>
      <c r="W2573" s="72">
        <v>1704.06</v>
      </c>
      <c r="X2573" s="72">
        <v>878.83299999999997</v>
      </c>
      <c r="Y2573" s="72">
        <v>337.202</v>
      </c>
      <c r="Z2573" s="72">
        <v>121.752</v>
      </c>
      <c r="AA2573" s="72">
        <v>25.526</v>
      </c>
      <c r="AB2573" s="4">
        <v>1E-3</v>
      </c>
      <c r="AD2573" s="1">
        <f t="shared" si="40"/>
        <v>3067.3740000000003</v>
      </c>
    </row>
    <row r="2574" spans="1:30" x14ac:dyDescent="0.3">
      <c r="A2574" s="65">
        <v>2573</v>
      </c>
      <c r="B2574" s="66" t="s">
        <v>323</v>
      </c>
      <c r="C2574" s="69" t="s">
        <v>187</v>
      </c>
      <c r="D2574" s="71"/>
      <c r="E2574" s="71">
        <v>643</v>
      </c>
      <c r="F2574" s="71">
        <v>2095</v>
      </c>
      <c r="G2574" s="72">
        <v>3448.1990000000001</v>
      </c>
      <c r="H2574" s="72">
        <v>3557.8020000000001</v>
      </c>
      <c r="I2574" s="72">
        <v>3684.7170000000001</v>
      </c>
      <c r="J2574" s="72">
        <v>3752.0659999999998</v>
      </c>
      <c r="K2574" s="72">
        <v>3714.5929999999998</v>
      </c>
      <c r="L2574" s="72">
        <v>3624.5880000000002</v>
      </c>
      <c r="M2574" s="72">
        <v>3609.1819999999998</v>
      </c>
      <c r="N2574" s="72">
        <v>3747.6239999999998</v>
      </c>
      <c r="O2574" s="72">
        <v>3971.2379999999998</v>
      </c>
      <c r="P2574" s="72">
        <v>4097.5839999999998</v>
      </c>
      <c r="Q2574" s="72">
        <v>3960.1819999999998</v>
      </c>
      <c r="R2574" s="72">
        <v>3591.0619999999999</v>
      </c>
      <c r="S2574" s="72">
        <v>3246.2489999999998</v>
      </c>
      <c r="T2574" s="72">
        <v>3139.0949999999998</v>
      </c>
      <c r="U2574" s="72">
        <v>3102.5450000000001</v>
      </c>
      <c r="V2574" s="72">
        <v>2780.5619999999999</v>
      </c>
      <c r="W2574" s="72">
        <v>2136.6309999999999</v>
      </c>
      <c r="X2574" s="72">
        <v>1090.002</v>
      </c>
      <c r="Y2574" s="72">
        <v>416.81299999999999</v>
      </c>
      <c r="Z2574" s="72">
        <v>103.81399999999999</v>
      </c>
      <c r="AA2574" s="72">
        <v>23.553000000000001</v>
      </c>
      <c r="AB2574" s="4">
        <v>1E-3</v>
      </c>
      <c r="AD2574" s="1">
        <f t="shared" si="40"/>
        <v>3770.8139999999999</v>
      </c>
    </row>
    <row r="2575" spans="1:30" x14ac:dyDescent="0.3">
      <c r="A2575" s="65">
        <v>2574</v>
      </c>
      <c r="B2575" s="66" t="s">
        <v>323</v>
      </c>
      <c r="C2575" s="69" t="s">
        <v>187</v>
      </c>
      <c r="D2575" s="71"/>
      <c r="E2575" s="71">
        <v>643</v>
      </c>
      <c r="F2575" s="71">
        <v>2100</v>
      </c>
      <c r="G2575" s="72">
        <v>3415.0039999999999</v>
      </c>
      <c r="H2575" s="72">
        <v>3448.9169999999999</v>
      </c>
      <c r="I2575" s="72">
        <v>3558.67</v>
      </c>
      <c r="J2575" s="72">
        <v>3698.2629999999999</v>
      </c>
      <c r="K2575" s="72">
        <v>3767.54</v>
      </c>
      <c r="L2575" s="72">
        <v>3726.8440000000001</v>
      </c>
      <c r="M2575" s="72">
        <v>3630.1480000000001</v>
      </c>
      <c r="N2575" s="72">
        <v>3607.2080000000001</v>
      </c>
      <c r="O2575" s="72">
        <v>3736.2269999999999</v>
      </c>
      <c r="P2575" s="72">
        <v>3943.5909999999999</v>
      </c>
      <c r="Q2575" s="72">
        <v>4045.3890000000001</v>
      </c>
      <c r="R2575" s="72">
        <v>3872.8609999999999</v>
      </c>
      <c r="S2575" s="72">
        <v>3459.654</v>
      </c>
      <c r="T2575" s="72">
        <v>3062.748</v>
      </c>
      <c r="U2575" s="72">
        <v>2859.9929999999999</v>
      </c>
      <c r="V2575" s="72">
        <v>2661.4580000000001</v>
      </c>
      <c r="W2575" s="72">
        <v>2155.6570000000002</v>
      </c>
      <c r="X2575" s="72">
        <v>1390.2829999999999</v>
      </c>
      <c r="Y2575" s="72">
        <v>528.97699999999998</v>
      </c>
      <c r="Z2575" s="72">
        <v>131.95099999999999</v>
      </c>
      <c r="AA2575" s="72">
        <v>20.815999999999999</v>
      </c>
      <c r="AB2575" s="4">
        <v>1E-3</v>
      </c>
      <c r="AD2575" s="1">
        <f t="shared" si="40"/>
        <v>4227.6849999999995</v>
      </c>
    </row>
    <row r="2576" spans="1:30" x14ac:dyDescent="0.3">
      <c r="A2576" s="65">
        <v>2575</v>
      </c>
      <c r="B2576" s="66" t="s">
        <v>323</v>
      </c>
      <c r="C2576" s="69" t="s">
        <v>188</v>
      </c>
      <c r="D2576" s="71"/>
      <c r="E2576" s="71">
        <v>703</v>
      </c>
      <c r="F2576" s="71">
        <v>2015</v>
      </c>
      <c r="G2576" s="72">
        <v>145.93199999999999</v>
      </c>
      <c r="H2576" s="72">
        <v>144.82599999999999</v>
      </c>
      <c r="I2576" s="72">
        <v>134.887</v>
      </c>
      <c r="J2576" s="72">
        <v>148.673</v>
      </c>
      <c r="K2576" s="72">
        <v>186.09299999999999</v>
      </c>
      <c r="L2576" s="72">
        <v>209.10300000000001</v>
      </c>
      <c r="M2576" s="72">
        <v>224.77699999999999</v>
      </c>
      <c r="N2576" s="72">
        <v>236.47</v>
      </c>
      <c r="O2576" s="72">
        <v>207.387</v>
      </c>
      <c r="P2576" s="72">
        <v>176.369</v>
      </c>
      <c r="Q2576" s="72">
        <v>183.99</v>
      </c>
      <c r="R2576" s="72">
        <v>183.20699999999999</v>
      </c>
      <c r="S2576" s="72">
        <v>167.49199999999999</v>
      </c>
      <c r="T2576" s="72">
        <v>116.91500000000001</v>
      </c>
      <c r="U2576" s="72">
        <v>77.489999999999995</v>
      </c>
      <c r="V2576" s="72">
        <v>48.956000000000003</v>
      </c>
      <c r="W2576" s="72">
        <v>31.85</v>
      </c>
      <c r="X2576" s="72">
        <v>13.977</v>
      </c>
      <c r="Y2576" s="72">
        <v>4.7080000000000002</v>
      </c>
      <c r="Z2576" s="72">
        <v>0.5</v>
      </c>
      <c r="AA2576" s="72">
        <v>6.7000000000000004E-2</v>
      </c>
      <c r="AB2576" s="4">
        <v>2E-3</v>
      </c>
      <c r="AD2576" s="1">
        <f t="shared" si="40"/>
        <v>51.103999999999999</v>
      </c>
    </row>
    <row r="2577" spans="1:30" x14ac:dyDescent="0.3">
      <c r="A2577" s="65">
        <v>2576</v>
      </c>
      <c r="B2577" s="66" t="s">
        <v>323</v>
      </c>
      <c r="C2577" s="69" t="s">
        <v>188</v>
      </c>
      <c r="D2577" s="71"/>
      <c r="E2577" s="71">
        <v>703</v>
      </c>
      <c r="F2577" s="71">
        <v>2020</v>
      </c>
      <c r="G2577" s="72">
        <v>143.42400000000001</v>
      </c>
      <c r="H2577" s="72">
        <v>145.89599999999999</v>
      </c>
      <c r="I2577" s="72">
        <v>144.768</v>
      </c>
      <c r="J2577" s="72">
        <v>134.852</v>
      </c>
      <c r="K2577" s="72">
        <v>148.596</v>
      </c>
      <c r="L2577" s="72">
        <v>185.81200000000001</v>
      </c>
      <c r="M2577" s="72">
        <v>208.52600000000001</v>
      </c>
      <c r="N2577" s="72">
        <v>223.61799999999999</v>
      </c>
      <c r="O2577" s="72">
        <v>234.17500000000001</v>
      </c>
      <c r="P2577" s="72">
        <v>203.78800000000001</v>
      </c>
      <c r="Q2577" s="72">
        <v>171</v>
      </c>
      <c r="R2577" s="72">
        <v>174.86699999999999</v>
      </c>
      <c r="S2577" s="72">
        <v>169.13399999999999</v>
      </c>
      <c r="T2577" s="72">
        <v>148.79499999999999</v>
      </c>
      <c r="U2577" s="72">
        <v>98.42</v>
      </c>
      <c r="V2577" s="72">
        <v>59.543999999999997</v>
      </c>
      <c r="W2577" s="72">
        <v>32.121000000000002</v>
      </c>
      <c r="X2577" s="72">
        <v>16.273</v>
      </c>
      <c r="Y2577" s="72">
        <v>5.0540000000000003</v>
      </c>
      <c r="Z2577" s="72">
        <v>1.0620000000000001</v>
      </c>
      <c r="AA2577" s="72">
        <v>6.6000000000000003E-2</v>
      </c>
      <c r="AB2577" s="4">
        <v>2E-3</v>
      </c>
      <c r="AD2577" s="1">
        <f t="shared" si="40"/>
        <v>54.57800000000001</v>
      </c>
    </row>
    <row r="2578" spans="1:30" x14ac:dyDescent="0.3">
      <c r="A2578" s="65">
        <v>2577</v>
      </c>
      <c r="B2578" s="66" t="s">
        <v>323</v>
      </c>
      <c r="C2578" s="69" t="s">
        <v>188</v>
      </c>
      <c r="D2578" s="71"/>
      <c r="E2578" s="71">
        <v>703</v>
      </c>
      <c r="F2578" s="71">
        <v>2025</v>
      </c>
      <c r="G2578" s="72">
        <v>136.667</v>
      </c>
      <c r="H2578" s="72">
        <v>143.399</v>
      </c>
      <c r="I2578" s="72">
        <v>145.846</v>
      </c>
      <c r="J2578" s="72">
        <v>144.73599999999999</v>
      </c>
      <c r="K2578" s="72">
        <v>134.84899999999999</v>
      </c>
      <c r="L2578" s="72">
        <v>148.51</v>
      </c>
      <c r="M2578" s="72">
        <v>185.40799999999999</v>
      </c>
      <c r="N2578" s="72">
        <v>207.57499999999999</v>
      </c>
      <c r="O2578" s="72">
        <v>221.65600000000001</v>
      </c>
      <c r="P2578" s="72">
        <v>230.46199999999999</v>
      </c>
      <c r="Q2578" s="72">
        <v>198.13900000000001</v>
      </c>
      <c r="R2578" s="72">
        <v>163.28800000000001</v>
      </c>
      <c r="S2578" s="72">
        <v>162.59200000000001</v>
      </c>
      <c r="T2578" s="72">
        <v>151.73400000000001</v>
      </c>
      <c r="U2578" s="72">
        <v>126.815</v>
      </c>
      <c r="V2578" s="72">
        <v>76.864000000000004</v>
      </c>
      <c r="W2578" s="72">
        <v>39.92</v>
      </c>
      <c r="X2578" s="72">
        <v>16.850000000000001</v>
      </c>
      <c r="Y2578" s="72">
        <v>6.0469999999999997</v>
      </c>
      <c r="Z2578" s="72">
        <v>1.1659999999999999</v>
      </c>
      <c r="AA2578" s="72">
        <v>0.13200000000000001</v>
      </c>
      <c r="AB2578" s="4" t="s">
        <v>291</v>
      </c>
      <c r="AD2578" s="1">
        <f t="shared" si="40"/>
        <v>64.114999999999995</v>
      </c>
    </row>
    <row r="2579" spans="1:30" x14ac:dyDescent="0.3">
      <c r="A2579" s="65">
        <v>2578</v>
      </c>
      <c r="B2579" s="66" t="s">
        <v>323</v>
      </c>
      <c r="C2579" s="69" t="s">
        <v>188</v>
      </c>
      <c r="D2579" s="71"/>
      <c r="E2579" s="71">
        <v>703</v>
      </c>
      <c r="F2579" s="71">
        <v>2030</v>
      </c>
      <c r="G2579" s="72">
        <v>126.083</v>
      </c>
      <c r="H2579" s="72">
        <v>136.654</v>
      </c>
      <c r="I2579" s="72">
        <v>143.358</v>
      </c>
      <c r="J2579" s="72">
        <v>145.827</v>
      </c>
      <c r="K2579" s="72">
        <v>144.74</v>
      </c>
      <c r="L2579" s="72">
        <v>134.85900000000001</v>
      </c>
      <c r="M2579" s="72">
        <v>148.32900000000001</v>
      </c>
      <c r="N2579" s="72">
        <v>184.708</v>
      </c>
      <c r="O2579" s="72">
        <v>205.982</v>
      </c>
      <c r="P2579" s="72">
        <v>218.52500000000001</v>
      </c>
      <c r="Q2579" s="72">
        <v>224.709</v>
      </c>
      <c r="R2579" s="72">
        <v>190.03299999999999</v>
      </c>
      <c r="S2579" s="72">
        <v>152.82</v>
      </c>
      <c r="T2579" s="72">
        <v>147.15799999999999</v>
      </c>
      <c r="U2579" s="72">
        <v>130.762</v>
      </c>
      <c r="V2579" s="72">
        <v>100.489</v>
      </c>
      <c r="W2579" s="72">
        <v>52.530999999999999</v>
      </c>
      <c r="X2579" s="72">
        <v>21.431000000000001</v>
      </c>
      <c r="Y2579" s="72">
        <v>6.4039999999999999</v>
      </c>
      <c r="Z2579" s="72">
        <v>1.419</v>
      </c>
      <c r="AA2579" s="72">
        <v>0.152</v>
      </c>
      <c r="AB2579" s="4" t="s">
        <v>291</v>
      </c>
      <c r="AD2579" s="1">
        <f t="shared" si="40"/>
        <v>81.936999999999998</v>
      </c>
    </row>
    <row r="2580" spans="1:30" x14ac:dyDescent="0.3">
      <c r="A2580" s="65">
        <v>2579</v>
      </c>
      <c r="B2580" s="66" t="s">
        <v>323</v>
      </c>
      <c r="C2580" s="69" t="s">
        <v>188</v>
      </c>
      <c r="D2580" s="71"/>
      <c r="E2580" s="71">
        <v>703</v>
      </c>
      <c r="F2580" s="71">
        <v>2035</v>
      </c>
      <c r="G2580" s="72">
        <v>117.09099999999999</v>
      </c>
      <c r="H2580" s="72">
        <v>126.087</v>
      </c>
      <c r="I2580" s="72">
        <v>136.62700000000001</v>
      </c>
      <c r="J2580" s="72">
        <v>143.358</v>
      </c>
      <c r="K2580" s="72">
        <v>145.864</v>
      </c>
      <c r="L2580" s="72">
        <v>144.76499999999999</v>
      </c>
      <c r="M2580" s="72">
        <v>134.78700000000001</v>
      </c>
      <c r="N2580" s="72">
        <v>147.91300000000001</v>
      </c>
      <c r="O2580" s="72">
        <v>183.49100000000001</v>
      </c>
      <c r="P2580" s="72">
        <v>203.41399999999999</v>
      </c>
      <c r="Q2580" s="72">
        <v>213.65700000000001</v>
      </c>
      <c r="R2580" s="72">
        <v>216.41800000000001</v>
      </c>
      <c r="S2580" s="72">
        <v>178.96</v>
      </c>
      <c r="T2580" s="72">
        <v>139.501</v>
      </c>
      <c r="U2580" s="72">
        <v>128.209</v>
      </c>
      <c r="V2580" s="72">
        <v>105.134</v>
      </c>
      <c r="W2580" s="72">
        <v>70.040999999999997</v>
      </c>
      <c r="X2580" s="72">
        <v>28.904</v>
      </c>
      <c r="Y2580" s="72">
        <v>8.3569999999999993</v>
      </c>
      <c r="Z2580" s="72">
        <v>1.536</v>
      </c>
      <c r="AA2580" s="72">
        <v>0.186</v>
      </c>
      <c r="AB2580" s="4" t="s">
        <v>291</v>
      </c>
      <c r="AD2580" s="1">
        <f t="shared" si="40"/>
        <v>109.024</v>
      </c>
    </row>
    <row r="2581" spans="1:30" x14ac:dyDescent="0.3">
      <c r="A2581" s="65">
        <v>2580</v>
      </c>
      <c r="B2581" s="66" t="s">
        <v>323</v>
      </c>
      <c r="C2581" s="69" t="s">
        <v>188</v>
      </c>
      <c r="D2581" s="71"/>
      <c r="E2581" s="71">
        <v>703</v>
      </c>
      <c r="F2581" s="71">
        <v>2040</v>
      </c>
      <c r="G2581" s="72">
        <v>114.813</v>
      </c>
      <c r="H2581" s="72">
        <v>117.105</v>
      </c>
      <c r="I2581" s="72">
        <v>126.07</v>
      </c>
      <c r="J2581" s="72">
        <v>136.64500000000001</v>
      </c>
      <c r="K2581" s="72">
        <v>143.43299999999999</v>
      </c>
      <c r="L2581" s="72">
        <v>145.93299999999999</v>
      </c>
      <c r="M2581" s="72">
        <v>144.714</v>
      </c>
      <c r="N2581" s="72">
        <v>134.511</v>
      </c>
      <c r="O2581" s="72">
        <v>147.114</v>
      </c>
      <c r="P2581" s="72">
        <v>181.495</v>
      </c>
      <c r="Q2581" s="72">
        <v>199.40100000000001</v>
      </c>
      <c r="R2581" s="72">
        <v>206.6</v>
      </c>
      <c r="S2581" s="72">
        <v>205.01499999999999</v>
      </c>
      <c r="T2581" s="72">
        <v>164.69800000000001</v>
      </c>
      <c r="U2581" s="72">
        <v>122.82899999999999</v>
      </c>
      <c r="V2581" s="72">
        <v>104.571</v>
      </c>
      <c r="W2581" s="72">
        <v>74.75</v>
      </c>
      <c r="X2581" s="72">
        <v>39.539000000000001</v>
      </c>
      <c r="Y2581" s="72">
        <v>11.598000000000001</v>
      </c>
      <c r="Z2581" s="72">
        <v>2.06</v>
      </c>
      <c r="AA2581" s="72">
        <v>0.20599999999999999</v>
      </c>
      <c r="AB2581" s="4" t="s">
        <v>291</v>
      </c>
      <c r="AD2581" s="1">
        <f t="shared" si="40"/>
        <v>128.15299999999999</v>
      </c>
    </row>
    <row r="2582" spans="1:30" x14ac:dyDescent="0.3">
      <c r="A2582" s="65">
        <v>2581</v>
      </c>
      <c r="B2582" s="66" t="s">
        <v>323</v>
      </c>
      <c r="C2582" s="69" t="s">
        <v>188</v>
      </c>
      <c r="D2582" s="71"/>
      <c r="E2582" s="71">
        <v>703</v>
      </c>
      <c r="F2582" s="71">
        <v>2045</v>
      </c>
      <c r="G2582" s="72">
        <v>116.70699999999999</v>
      </c>
      <c r="H2582" s="72">
        <v>114.83499999999999</v>
      </c>
      <c r="I2582" s="72">
        <v>117.09699999999999</v>
      </c>
      <c r="J2582" s="72">
        <v>126.11199999999999</v>
      </c>
      <c r="K2582" s="72">
        <v>136.76300000000001</v>
      </c>
      <c r="L2582" s="72">
        <v>143.554</v>
      </c>
      <c r="M2582" s="72">
        <v>145.93299999999999</v>
      </c>
      <c r="N2582" s="72">
        <v>144.47300000000001</v>
      </c>
      <c r="O2582" s="72">
        <v>133.91999999999999</v>
      </c>
      <c r="P2582" s="72">
        <v>145.75299999999999</v>
      </c>
      <c r="Q2582" s="72">
        <v>178.36600000000001</v>
      </c>
      <c r="R2582" s="72">
        <v>193.56899999999999</v>
      </c>
      <c r="S2582" s="72">
        <v>196.86600000000001</v>
      </c>
      <c r="T2582" s="72">
        <v>190.226</v>
      </c>
      <c r="U2582" s="72">
        <v>146.59200000000001</v>
      </c>
      <c r="V2582" s="72">
        <v>101.703</v>
      </c>
      <c r="W2582" s="72">
        <v>75.959999999999994</v>
      </c>
      <c r="X2582" s="72">
        <v>43.427</v>
      </c>
      <c r="Y2582" s="72">
        <v>16.413</v>
      </c>
      <c r="Z2582" s="72">
        <v>2.9649999999999999</v>
      </c>
      <c r="AA2582" s="72">
        <v>0.27800000000000002</v>
      </c>
      <c r="AB2582" s="4" t="s">
        <v>291</v>
      </c>
      <c r="AD2582" s="1">
        <f t="shared" si="40"/>
        <v>139.04300000000001</v>
      </c>
    </row>
    <row r="2583" spans="1:30" x14ac:dyDescent="0.3">
      <c r="A2583" s="65">
        <v>2582</v>
      </c>
      <c r="B2583" s="66" t="s">
        <v>323</v>
      </c>
      <c r="C2583" s="69" t="s">
        <v>188</v>
      </c>
      <c r="D2583" s="71"/>
      <c r="E2583" s="71">
        <v>703</v>
      </c>
      <c r="F2583" s="71">
        <v>2050</v>
      </c>
      <c r="G2583" s="72">
        <v>117.292</v>
      </c>
      <c r="H2583" s="72">
        <v>116.73099999999999</v>
      </c>
      <c r="I2583" s="72">
        <v>114.83</v>
      </c>
      <c r="J2583" s="72">
        <v>117.15600000000001</v>
      </c>
      <c r="K2583" s="72">
        <v>126.273</v>
      </c>
      <c r="L2583" s="72">
        <v>136.935</v>
      </c>
      <c r="M2583" s="72">
        <v>143.607</v>
      </c>
      <c r="N2583" s="72">
        <v>145.75399999999999</v>
      </c>
      <c r="O2583" s="72">
        <v>143.93199999999999</v>
      </c>
      <c r="P2583" s="72">
        <v>132.86600000000001</v>
      </c>
      <c r="Q2583" s="72">
        <v>143.578</v>
      </c>
      <c r="R2583" s="72">
        <v>173.774</v>
      </c>
      <c r="S2583" s="72">
        <v>185.464</v>
      </c>
      <c r="T2583" s="72">
        <v>184.08199999999999</v>
      </c>
      <c r="U2583" s="72">
        <v>171.084</v>
      </c>
      <c r="V2583" s="72">
        <v>123.17400000000001</v>
      </c>
      <c r="W2583" s="72">
        <v>75.478999999999999</v>
      </c>
      <c r="X2583" s="72">
        <v>45.468000000000004</v>
      </c>
      <c r="Y2583" s="72">
        <v>18.713000000000001</v>
      </c>
      <c r="Z2583" s="72">
        <v>4.3789999999999996</v>
      </c>
      <c r="AA2583" s="72">
        <v>0.41199999999999998</v>
      </c>
      <c r="AB2583" s="4" t="s">
        <v>291</v>
      </c>
      <c r="AD2583" s="1">
        <f t="shared" si="40"/>
        <v>144.45099999999999</v>
      </c>
    </row>
    <row r="2584" spans="1:30" x14ac:dyDescent="0.3">
      <c r="A2584" s="65">
        <v>2583</v>
      </c>
      <c r="B2584" s="66" t="s">
        <v>323</v>
      </c>
      <c r="C2584" s="69" t="s">
        <v>188</v>
      </c>
      <c r="D2584" s="71"/>
      <c r="E2584" s="71">
        <v>703</v>
      </c>
      <c r="F2584" s="71">
        <v>2055</v>
      </c>
      <c r="G2584" s="72">
        <v>114.673</v>
      </c>
      <c r="H2584" s="72">
        <v>117.31100000000001</v>
      </c>
      <c r="I2584" s="72">
        <v>116.727</v>
      </c>
      <c r="J2584" s="72">
        <v>114.89400000000001</v>
      </c>
      <c r="K2584" s="72">
        <v>117.33499999999999</v>
      </c>
      <c r="L2584" s="72">
        <v>126.476</v>
      </c>
      <c r="M2584" s="72">
        <v>137.02699999999999</v>
      </c>
      <c r="N2584" s="72">
        <v>143.482</v>
      </c>
      <c r="O2584" s="72">
        <v>145.298</v>
      </c>
      <c r="P2584" s="72">
        <v>142.953</v>
      </c>
      <c r="Q2584" s="72">
        <v>131.15100000000001</v>
      </c>
      <c r="R2584" s="72">
        <v>140.34100000000001</v>
      </c>
      <c r="S2584" s="72">
        <v>167.32400000000001</v>
      </c>
      <c r="T2584" s="72">
        <v>174.65299999999999</v>
      </c>
      <c r="U2584" s="72">
        <v>167.16800000000001</v>
      </c>
      <c r="V2584" s="72">
        <v>145.76400000000001</v>
      </c>
      <c r="W2584" s="72">
        <v>93.328000000000003</v>
      </c>
      <c r="X2584" s="72">
        <v>46.540999999999997</v>
      </c>
      <c r="Y2584" s="72">
        <v>20.361999999999998</v>
      </c>
      <c r="Z2584" s="72">
        <v>5.2309999999999999</v>
      </c>
      <c r="AA2584" s="72">
        <v>0.63500000000000001</v>
      </c>
      <c r="AB2584" s="4" t="s">
        <v>291</v>
      </c>
      <c r="AD2584" s="1">
        <f t="shared" si="40"/>
        <v>166.09699999999998</v>
      </c>
    </row>
    <row r="2585" spans="1:30" x14ac:dyDescent="0.3">
      <c r="A2585" s="65">
        <v>2584</v>
      </c>
      <c r="B2585" s="66" t="s">
        <v>323</v>
      </c>
      <c r="C2585" s="69" t="s">
        <v>188</v>
      </c>
      <c r="D2585" s="71"/>
      <c r="E2585" s="71">
        <v>703</v>
      </c>
      <c r="F2585" s="71">
        <v>2060</v>
      </c>
      <c r="G2585" s="72">
        <v>109.73699999999999</v>
      </c>
      <c r="H2585" s="72">
        <v>114.69199999999999</v>
      </c>
      <c r="I2585" s="72">
        <v>117.307</v>
      </c>
      <c r="J2585" s="72">
        <v>116.786</v>
      </c>
      <c r="K2585" s="72">
        <v>115.07299999999999</v>
      </c>
      <c r="L2585" s="72">
        <v>117.55500000000001</v>
      </c>
      <c r="M2585" s="72">
        <v>126.6</v>
      </c>
      <c r="N2585" s="72">
        <v>136.95099999999999</v>
      </c>
      <c r="O2585" s="72">
        <v>143.10499999999999</v>
      </c>
      <c r="P2585" s="72">
        <v>144.43899999999999</v>
      </c>
      <c r="Q2585" s="72">
        <v>141.33099999999999</v>
      </c>
      <c r="R2585" s="72">
        <v>128.54599999999999</v>
      </c>
      <c r="S2585" s="72">
        <v>135.71899999999999</v>
      </c>
      <c r="T2585" s="72">
        <v>158.56100000000001</v>
      </c>
      <c r="U2585" s="72">
        <v>159.99600000000001</v>
      </c>
      <c r="V2585" s="72">
        <v>144.268</v>
      </c>
      <c r="W2585" s="72">
        <v>112.636</v>
      </c>
      <c r="X2585" s="72">
        <v>59.256999999999998</v>
      </c>
      <c r="Y2585" s="72">
        <v>21.693000000000001</v>
      </c>
      <c r="Z2585" s="72">
        <v>5.9909999999999997</v>
      </c>
      <c r="AA2585" s="72">
        <v>0.81899999999999995</v>
      </c>
      <c r="AB2585" s="4" t="s">
        <v>291</v>
      </c>
      <c r="AD2585" s="1">
        <f t="shared" si="40"/>
        <v>200.39599999999999</v>
      </c>
    </row>
    <row r="2586" spans="1:30" x14ac:dyDescent="0.3">
      <c r="A2586" s="65">
        <v>2585</v>
      </c>
      <c r="B2586" s="66" t="s">
        <v>323</v>
      </c>
      <c r="C2586" s="69" t="s">
        <v>188</v>
      </c>
      <c r="D2586" s="71"/>
      <c r="E2586" s="71">
        <v>703</v>
      </c>
      <c r="F2586" s="71">
        <v>2065</v>
      </c>
      <c r="G2586" s="72">
        <v>104.50700000000001</v>
      </c>
      <c r="H2586" s="72">
        <v>109.754</v>
      </c>
      <c r="I2586" s="72">
        <v>114.68899999999999</v>
      </c>
      <c r="J2586" s="72">
        <v>117.364</v>
      </c>
      <c r="K2586" s="72">
        <v>116.962</v>
      </c>
      <c r="L2586" s="72">
        <v>115.29600000000001</v>
      </c>
      <c r="M2586" s="72">
        <v>117.699</v>
      </c>
      <c r="N2586" s="72">
        <v>126.574</v>
      </c>
      <c r="O2586" s="72">
        <v>136.655</v>
      </c>
      <c r="P2586" s="72">
        <v>142.37299999999999</v>
      </c>
      <c r="Q2586" s="72">
        <v>143.00200000000001</v>
      </c>
      <c r="R2586" s="72">
        <v>138.84100000000001</v>
      </c>
      <c r="S2586" s="72">
        <v>124.771</v>
      </c>
      <c r="T2586" s="72">
        <v>129.303</v>
      </c>
      <c r="U2586" s="72">
        <v>146.34800000000001</v>
      </c>
      <c r="V2586" s="72">
        <v>139.61699999999999</v>
      </c>
      <c r="W2586" s="72">
        <v>113.416</v>
      </c>
      <c r="X2586" s="72">
        <v>73.412000000000006</v>
      </c>
      <c r="Y2586" s="72">
        <v>28.651</v>
      </c>
      <c r="Z2586" s="72">
        <v>6.7030000000000003</v>
      </c>
      <c r="AA2586" s="72">
        <v>1.0029999999999999</v>
      </c>
      <c r="AB2586" s="4">
        <v>0.254</v>
      </c>
      <c r="AD2586" s="1">
        <f t="shared" si="40"/>
        <v>223.43899999999999</v>
      </c>
    </row>
    <row r="2587" spans="1:30" x14ac:dyDescent="0.3">
      <c r="A2587" s="65">
        <v>2586</v>
      </c>
      <c r="B2587" s="66" t="s">
        <v>323</v>
      </c>
      <c r="C2587" s="69" t="s">
        <v>188</v>
      </c>
      <c r="D2587" s="71"/>
      <c r="E2587" s="71">
        <v>703</v>
      </c>
      <c r="F2587" s="71">
        <v>2070</v>
      </c>
      <c r="G2587" s="72">
        <v>101.226</v>
      </c>
      <c r="H2587" s="72">
        <v>104.523</v>
      </c>
      <c r="I2587" s="72">
        <v>109.753</v>
      </c>
      <c r="J2587" s="72">
        <v>114.74299999999999</v>
      </c>
      <c r="K2587" s="72">
        <v>117.529</v>
      </c>
      <c r="L2587" s="72">
        <v>117.17100000000001</v>
      </c>
      <c r="M2587" s="72">
        <v>115.44199999999999</v>
      </c>
      <c r="N2587" s="72">
        <v>117.705</v>
      </c>
      <c r="O2587" s="72">
        <v>126.35299999999999</v>
      </c>
      <c r="P2587" s="72">
        <v>136.047</v>
      </c>
      <c r="Q2587" s="72">
        <v>141.11799999999999</v>
      </c>
      <c r="R2587" s="72">
        <v>140.74799999999999</v>
      </c>
      <c r="S2587" s="72">
        <v>135.167</v>
      </c>
      <c r="T2587" s="72">
        <v>119.398</v>
      </c>
      <c r="U2587" s="72">
        <v>120.086</v>
      </c>
      <c r="V2587" s="72">
        <v>128.887</v>
      </c>
      <c r="W2587" s="72">
        <v>111.354</v>
      </c>
      <c r="X2587" s="72">
        <v>75.588999999999999</v>
      </c>
      <c r="Y2587" s="72">
        <v>36.651000000000003</v>
      </c>
      <c r="Z2587" s="72">
        <v>9.2490000000000006</v>
      </c>
      <c r="AA2587" s="72">
        <v>1.1930000000000001</v>
      </c>
      <c r="AB2587" s="4">
        <v>0.35299999999999998</v>
      </c>
      <c r="AD2587" s="1">
        <f t="shared" si="40"/>
        <v>234.38900000000001</v>
      </c>
    </row>
    <row r="2588" spans="1:30" x14ac:dyDescent="0.3">
      <c r="A2588" s="65">
        <v>2587</v>
      </c>
      <c r="B2588" s="66" t="s">
        <v>323</v>
      </c>
      <c r="C2588" s="69" t="s">
        <v>188</v>
      </c>
      <c r="D2588" s="71"/>
      <c r="E2588" s="71">
        <v>703</v>
      </c>
      <c r="F2588" s="71">
        <v>2075</v>
      </c>
      <c r="G2588" s="72">
        <v>100.36799999999999</v>
      </c>
      <c r="H2588" s="72">
        <v>101.24</v>
      </c>
      <c r="I2588" s="72">
        <v>104.52200000000001</v>
      </c>
      <c r="J2588" s="72">
        <v>109.80500000000001</v>
      </c>
      <c r="K2588" s="72">
        <v>114.90300000000001</v>
      </c>
      <c r="L2588" s="72">
        <v>117.73099999999999</v>
      </c>
      <c r="M2588" s="72">
        <v>117.31399999999999</v>
      </c>
      <c r="N2588" s="72">
        <v>115.461</v>
      </c>
      <c r="O2588" s="72">
        <v>117.541</v>
      </c>
      <c r="P2588" s="72">
        <v>125.864</v>
      </c>
      <c r="Q2588" s="72">
        <v>134.98400000000001</v>
      </c>
      <c r="R2588" s="72">
        <v>139.12</v>
      </c>
      <c r="S2588" s="72">
        <v>137.375</v>
      </c>
      <c r="T2588" s="72">
        <v>129.833</v>
      </c>
      <c r="U2588" s="72">
        <v>111.47199999999999</v>
      </c>
      <c r="V2588" s="72">
        <v>106.589</v>
      </c>
      <c r="W2588" s="72">
        <v>104.07599999999999</v>
      </c>
      <c r="X2588" s="72">
        <v>75.671999999999997</v>
      </c>
      <c r="Y2588" s="72">
        <v>38.83</v>
      </c>
      <c r="Z2588" s="72">
        <v>12.321</v>
      </c>
      <c r="AA2588" s="72">
        <v>1.6990000000000001</v>
      </c>
      <c r="AB2588" s="4">
        <v>0.54600000000000004</v>
      </c>
      <c r="AD2588" s="1">
        <f t="shared" si="40"/>
        <v>233.14399999999998</v>
      </c>
    </row>
    <row r="2589" spans="1:30" x14ac:dyDescent="0.3">
      <c r="A2589" s="65">
        <v>2588</v>
      </c>
      <c r="B2589" s="66" t="s">
        <v>323</v>
      </c>
      <c r="C2589" s="69" t="s">
        <v>188</v>
      </c>
      <c r="D2589" s="71"/>
      <c r="E2589" s="71">
        <v>703</v>
      </c>
      <c r="F2589" s="71">
        <v>2080</v>
      </c>
      <c r="G2589" s="72">
        <v>100.274</v>
      </c>
      <c r="H2589" s="72">
        <v>100.379</v>
      </c>
      <c r="I2589" s="72">
        <v>101.238</v>
      </c>
      <c r="J2589" s="72">
        <v>104.57299999999999</v>
      </c>
      <c r="K2589" s="72">
        <v>109.96</v>
      </c>
      <c r="L2589" s="72">
        <v>115.098</v>
      </c>
      <c r="M2589" s="72">
        <v>117.869</v>
      </c>
      <c r="N2589" s="72">
        <v>117.337</v>
      </c>
      <c r="O2589" s="72">
        <v>115.327</v>
      </c>
      <c r="P2589" s="72">
        <v>117.145</v>
      </c>
      <c r="Q2589" s="72">
        <v>124.99</v>
      </c>
      <c r="R2589" s="72">
        <v>133.26</v>
      </c>
      <c r="S2589" s="72">
        <v>136.09</v>
      </c>
      <c r="T2589" s="72">
        <v>132.38399999999999</v>
      </c>
      <c r="U2589" s="72">
        <v>121.76600000000001</v>
      </c>
      <c r="V2589" s="72">
        <v>99.62</v>
      </c>
      <c r="W2589" s="72">
        <v>87.013000000000005</v>
      </c>
      <c r="X2589" s="72">
        <v>71.962000000000003</v>
      </c>
      <c r="Y2589" s="72">
        <v>39.9</v>
      </c>
      <c r="Z2589" s="72">
        <v>13.557</v>
      </c>
      <c r="AA2589" s="72">
        <v>2.3940000000000001</v>
      </c>
      <c r="AB2589" s="4">
        <v>0.83299999999999996</v>
      </c>
      <c r="AD2589" s="1">
        <f t="shared" si="40"/>
        <v>215.65900000000002</v>
      </c>
    </row>
    <row r="2590" spans="1:30" x14ac:dyDescent="0.3">
      <c r="A2590" s="65">
        <v>2589</v>
      </c>
      <c r="B2590" s="66" t="s">
        <v>323</v>
      </c>
      <c r="C2590" s="69" t="s">
        <v>188</v>
      </c>
      <c r="D2590" s="71"/>
      <c r="E2590" s="71">
        <v>703</v>
      </c>
      <c r="F2590" s="71">
        <v>2085</v>
      </c>
      <c r="G2590" s="72">
        <v>99.296000000000006</v>
      </c>
      <c r="H2590" s="72">
        <v>100.27800000000001</v>
      </c>
      <c r="I2590" s="72">
        <v>100.377</v>
      </c>
      <c r="J2590" s="72">
        <v>101.288</v>
      </c>
      <c r="K2590" s="72">
        <v>104.721</v>
      </c>
      <c r="L2590" s="72">
        <v>110.146</v>
      </c>
      <c r="M2590" s="72">
        <v>115.232</v>
      </c>
      <c r="N2590" s="72">
        <v>117.89400000000001</v>
      </c>
      <c r="O2590" s="72">
        <v>117.21899999999999</v>
      </c>
      <c r="P2590" s="72">
        <v>114.985</v>
      </c>
      <c r="Q2590" s="72">
        <v>116.422</v>
      </c>
      <c r="R2590" s="72">
        <v>123.553</v>
      </c>
      <c r="S2590" s="72">
        <v>130.626</v>
      </c>
      <c r="T2590" s="72">
        <v>131.542</v>
      </c>
      <c r="U2590" s="72">
        <v>124.69199999999999</v>
      </c>
      <c r="V2590" s="72">
        <v>109.526</v>
      </c>
      <c r="W2590" s="72">
        <v>82.177999999999997</v>
      </c>
      <c r="X2590" s="72">
        <v>61.195</v>
      </c>
      <c r="Y2590" s="72">
        <v>38.945999999999998</v>
      </c>
      <c r="Z2590" s="72">
        <v>14.483000000000001</v>
      </c>
      <c r="AA2590" s="72">
        <v>2.8660000000000001</v>
      </c>
      <c r="AB2590" s="4">
        <v>0.90800000000000003</v>
      </c>
      <c r="AD2590" s="1">
        <f t="shared" si="40"/>
        <v>200.57599999999999</v>
      </c>
    </row>
    <row r="2591" spans="1:30" x14ac:dyDescent="0.3">
      <c r="A2591" s="65">
        <v>2590</v>
      </c>
      <c r="B2591" s="66" t="s">
        <v>323</v>
      </c>
      <c r="C2591" s="69" t="s">
        <v>188</v>
      </c>
      <c r="D2591" s="71"/>
      <c r="E2591" s="71">
        <v>703</v>
      </c>
      <c r="F2591" s="71">
        <v>2090</v>
      </c>
      <c r="G2591" s="72">
        <v>96.638999999999996</v>
      </c>
      <c r="H2591" s="72">
        <v>99.296999999999997</v>
      </c>
      <c r="I2591" s="72">
        <v>100.274</v>
      </c>
      <c r="J2591" s="72">
        <v>100.42</v>
      </c>
      <c r="K2591" s="72">
        <v>101.428</v>
      </c>
      <c r="L2591" s="72">
        <v>104.901</v>
      </c>
      <c r="M2591" s="72">
        <v>110.277</v>
      </c>
      <c r="N2591" s="72">
        <v>115.262</v>
      </c>
      <c r="O2591" s="72">
        <v>117.792</v>
      </c>
      <c r="P2591" s="72">
        <v>116.911</v>
      </c>
      <c r="Q2591" s="72">
        <v>114.351</v>
      </c>
      <c r="R2591" s="72">
        <v>115.21599999999999</v>
      </c>
      <c r="S2591" s="72">
        <v>121.331</v>
      </c>
      <c r="T2591" s="72">
        <v>126.598</v>
      </c>
      <c r="U2591" s="72">
        <v>124.375</v>
      </c>
      <c r="V2591" s="72">
        <v>112.807</v>
      </c>
      <c r="W2591" s="72">
        <v>91.207999999999998</v>
      </c>
      <c r="X2591" s="72">
        <v>58.704000000000001</v>
      </c>
      <c r="Y2591" s="72">
        <v>33.939</v>
      </c>
      <c r="Z2591" s="72">
        <v>14.673999999999999</v>
      </c>
      <c r="AA2591" s="72">
        <v>3.2759999999999998</v>
      </c>
      <c r="AB2591" s="4">
        <v>1.119</v>
      </c>
      <c r="AD2591" s="1">
        <f t="shared" si="40"/>
        <v>202.92000000000002</v>
      </c>
    </row>
    <row r="2592" spans="1:30" x14ac:dyDescent="0.3">
      <c r="A2592" s="65">
        <v>2591</v>
      </c>
      <c r="B2592" s="66" t="s">
        <v>323</v>
      </c>
      <c r="C2592" s="69" t="s">
        <v>188</v>
      </c>
      <c r="D2592" s="71"/>
      <c r="E2592" s="71">
        <v>703</v>
      </c>
      <c r="F2592" s="71">
        <v>2095</v>
      </c>
      <c r="G2592" s="72">
        <v>93.378</v>
      </c>
      <c r="H2592" s="72">
        <v>96.635000000000005</v>
      </c>
      <c r="I2592" s="72">
        <v>99.29</v>
      </c>
      <c r="J2592" s="72">
        <v>100.313</v>
      </c>
      <c r="K2592" s="72">
        <v>100.547</v>
      </c>
      <c r="L2592" s="72">
        <v>101.59399999999999</v>
      </c>
      <c r="M2592" s="72">
        <v>105.026</v>
      </c>
      <c r="N2592" s="72">
        <v>110.316</v>
      </c>
      <c r="O2592" s="72">
        <v>115.179</v>
      </c>
      <c r="P2592" s="72">
        <v>117.51600000000001</v>
      </c>
      <c r="Q2592" s="72">
        <v>116.333</v>
      </c>
      <c r="R2592" s="72">
        <v>113.28</v>
      </c>
      <c r="S2592" s="72">
        <v>113.32899999999999</v>
      </c>
      <c r="T2592" s="72">
        <v>117.881</v>
      </c>
      <c r="U2592" s="72">
        <v>120.123</v>
      </c>
      <c r="V2592" s="72">
        <v>113.127</v>
      </c>
      <c r="W2592" s="72">
        <v>94.78</v>
      </c>
      <c r="X2592" s="72">
        <v>66.131</v>
      </c>
      <c r="Y2592" s="72">
        <v>33.344000000000001</v>
      </c>
      <c r="Z2592" s="72">
        <v>13.271000000000001</v>
      </c>
      <c r="AA2592" s="72">
        <v>3.5659999999999998</v>
      </c>
      <c r="AB2592" s="4" t="s">
        <v>291</v>
      </c>
      <c r="AD2592" s="1">
        <f t="shared" si="40"/>
        <v>211.09200000000001</v>
      </c>
    </row>
    <row r="2593" spans="1:30" x14ac:dyDescent="0.3">
      <c r="A2593" s="65">
        <v>2592</v>
      </c>
      <c r="B2593" s="66" t="s">
        <v>323</v>
      </c>
      <c r="C2593" s="69" t="s">
        <v>188</v>
      </c>
      <c r="D2593" s="71"/>
      <c r="E2593" s="71">
        <v>703</v>
      </c>
      <c r="F2593" s="71">
        <v>2100</v>
      </c>
      <c r="G2593" s="72">
        <v>90.521000000000001</v>
      </c>
      <c r="H2593" s="72">
        <v>93.367000000000004</v>
      </c>
      <c r="I2593" s="72">
        <v>96.626999999999995</v>
      </c>
      <c r="J2593" s="72">
        <v>99.322999999999993</v>
      </c>
      <c r="K2593" s="72">
        <v>100.426</v>
      </c>
      <c r="L2593" s="72">
        <v>100.699</v>
      </c>
      <c r="M2593" s="72">
        <v>101.71299999999999</v>
      </c>
      <c r="N2593" s="72">
        <v>105.071</v>
      </c>
      <c r="O2593" s="72">
        <v>110.258</v>
      </c>
      <c r="P2593" s="72">
        <v>114.955</v>
      </c>
      <c r="Q2593" s="72">
        <v>117.021</v>
      </c>
      <c r="R2593" s="72">
        <v>115.384</v>
      </c>
      <c r="S2593" s="72">
        <v>111.639</v>
      </c>
      <c r="T2593" s="72">
        <v>110.40300000000001</v>
      </c>
      <c r="U2593" s="72">
        <v>112.24299999999999</v>
      </c>
      <c r="V2593" s="72">
        <v>109.80500000000001</v>
      </c>
      <c r="W2593" s="72">
        <v>95.837999999999994</v>
      </c>
      <c r="X2593" s="72">
        <v>69.72</v>
      </c>
      <c r="Y2593" s="72">
        <v>38.500999999999998</v>
      </c>
      <c r="Z2593" s="72">
        <v>13.602</v>
      </c>
      <c r="AA2593" s="72">
        <v>3.5710000000000002</v>
      </c>
      <c r="AB2593" s="4" t="s">
        <v>291</v>
      </c>
      <c r="AD2593" s="1">
        <f t="shared" si="40"/>
        <v>221.232</v>
      </c>
    </row>
    <row r="2594" spans="1:30" x14ac:dyDescent="0.3">
      <c r="A2594" s="65">
        <v>2593</v>
      </c>
      <c r="B2594" s="66" t="s">
        <v>323</v>
      </c>
      <c r="C2594" s="69" t="s">
        <v>189</v>
      </c>
      <c r="D2594" s="71">
        <v>14</v>
      </c>
      <c r="E2594" s="71">
        <v>804</v>
      </c>
      <c r="F2594" s="71">
        <v>2015</v>
      </c>
      <c r="G2594" s="72">
        <v>1241.8150000000001</v>
      </c>
      <c r="H2594" s="72">
        <v>1219.569</v>
      </c>
      <c r="I2594" s="72">
        <v>1000.787</v>
      </c>
      <c r="J2594" s="72">
        <v>1080.6759999999999</v>
      </c>
      <c r="K2594" s="72">
        <v>1392.09</v>
      </c>
      <c r="L2594" s="72">
        <v>1822.6110000000001</v>
      </c>
      <c r="M2594" s="72">
        <v>1845.866</v>
      </c>
      <c r="N2594" s="72">
        <v>1657.318</v>
      </c>
      <c r="O2594" s="72">
        <v>1519.6469999999999</v>
      </c>
      <c r="P2594" s="72">
        <v>1362.749</v>
      </c>
      <c r="Q2594" s="72">
        <v>1494.2370000000001</v>
      </c>
      <c r="R2594" s="72">
        <v>1391.6969999999999</v>
      </c>
      <c r="S2594" s="72">
        <v>1209.9190000000001</v>
      </c>
      <c r="T2594" s="72">
        <v>836.625</v>
      </c>
      <c r="U2594" s="72">
        <v>569.37400000000002</v>
      </c>
      <c r="V2594" s="72">
        <v>586.53399999999999</v>
      </c>
      <c r="W2594" s="72">
        <v>234.95699999999999</v>
      </c>
      <c r="X2594" s="72">
        <v>140.113</v>
      </c>
      <c r="Y2594" s="72">
        <v>27.027000000000001</v>
      </c>
      <c r="Z2594" s="72">
        <v>3.012</v>
      </c>
      <c r="AA2594" s="72">
        <v>0.34499999999999997</v>
      </c>
      <c r="AB2594" s="4" t="s">
        <v>291</v>
      </c>
      <c r="AD2594" s="1">
        <f t="shared" si="40"/>
        <v>405.45400000000001</v>
      </c>
    </row>
    <row r="2595" spans="1:30" x14ac:dyDescent="0.3">
      <c r="A2595" s="65">
        <v>2594</v>
      </c>
      <c r="B2595" s="66" t="s">
        <v>323</v>
      </c>
      <c r="C2595" s="69" t="s">
        <v>189</v>
      </c>
      <c r="D2595" s="71">
        <v>14</v>
      </c>
      <c r="E2595" s="71">
        <v>804</v>
      </c>
      <c r="F2595" s="71">
        <v>2020</v>
      </c>
      <c r="G2595" s="72">
        <v>1175.33</v>
      </c>
      <c r="H2595" s="72">
        <v>1237.52</v>
      </c>
      <c r="I2595" s="72">
        <v>1215.269</v>
      </c>
      <c r="J2595" s="72">
        <v>995.23500000000001</v>
      </c>
      <c r="K2595" s="72">
        <v>1070.96</v>
      </c>
      <c r="L2595" s="72">
        <v>1375.5809999999999</v>
      </c>
      <c r="M2595" s="72">
        <v>1791.9970000000001</v>
      </c>
      <c r="N2595" s="72">
        <v>1800.711</v>
      </c>
      <c r="O2595" s="72">
        <v>1604.7550000000001</v>
      </c>
      <c r="P2595" s="72">
        <v>1455.259</v>
      </c>
      <c r="Q2595" s="72">
        <v>1281.7339999999999</v>
      </c>
      <c r="R2595" s="72">
        <v>1368.5</v>
      </c>
      <c r="S2595" s="72">
        <v>1222.5889999999999</v>
      </c>
      <c r="T2595" s="72">
        <v>1007.189</v>
      </c>
      <c r="U2595" s="72">
        <v>646.64300000000003</v>
      </c>
      <c r="V2595" s="72">
        <v>394.32299999999998</v>
      </c>
      <c r="W2595" s="72">
        <v>349.02699999999999</v>
      </c>
      <c r="X2595" s="72">
        <v>110.761</v>
      </c>
      <c r="Y2595" s="72">
        <v>45.735999999999997</v>
      </c>
      <c r="Z2595" s="72">
        <v>5.5389999999999997</v>
      </c>
      <c r="AA2595" s="72">
        <v>0.39100000000000001</v>
      </c>
      <c r="AB2595" s="4" t="s">
        <v>291</v>
      </c>
      <c r="AD2595" s="1">
        <f t="shared" si="40"/>
        <v>511.45400000000001</v>
      </c>
    </row>
    <row r="2596" spans="1:30" x14ac:dyDescent="0.3">
      <c r="A2596" s="65">
        <v>2595</v>
      </c>
      <c r="B2596" s="66" t="s">
        <v>323</v>
      </c>
      <c r="C2596" s="69" t="s">
        <v>189</v>
      </c>
      <c r="D2596" s="71">
        <v>14</v>
      </c>
      <c r="E2596" s="71">
        <v>804</v>
      </c>
      <c r="F2596" s="71">
        <v>2025</v>
      </c>
      <c r="G2596" s="72">
        <v>1076.0350000000001</v>
      </c>
      <c r="H2596" s="72">
        <v>1173.2180000000001</v>
      </c>
      <c r="I2596" s="72">
        <v>1235.5619999999999</v>
      </c>
      <c r="J2596" s="72">
        <v>1210.83</v>
      </c>
      <c r="K2596" s="72">
        <v>987.20399999999995</v>
      </c>
      <c r="L2596" s="72">
        <v>1059.261</v>
      </c>
      <c r="M2596" s="72">
        <v>1355.366</v>
      </c>
      <c r="N2596" s="72">
        <v>1754.8420000000001</v>
      </c>
      <c r="O2596" s="72">
        <v>1751.876</v>
      </c>
      <c r="P2596" s="72">
        <v>1545.7819999999999</v>
      </c>
      <c r="Q2596" s="72">
        <v>1378.21</v>
      </c>
      <c r="R2596" s="72">
        <v>1182.4770000000001</v>
      </c>
      <c r="S2596" s="72">
        <v>1211.8489999999999</v>
      </c>
      <c r="T2596" s="72">
        <v>1026.643</v>
      </c>
      <c r="U2596" s="72">
        <v>787.15200000000004</v>
      </c>
      <c r="V2596" s="72">
        <v>453.38200000000001</v>
      </c>
      <c r="W2596" s="72">
        <v>238.047</v>
      </c>
      <c r="X2596" s="72">
        <v>167.279</v>
      </c>
      <c r="Y2596" s="72">
        <v>37.021000000000001</v>
      </c>
      <c r="Z2596" s="72">
        <v>9.6669999999999998</v>
      </c>
      <c r="AA2596" s="72">
        <v>0.71299999999999997</v>
      </c>
      <c r="AB2596" s="4" t="s">
        <v>291</v>
      </c>
      <c r="AD2596" s="1">
        <f t="shared" si="40"/>
        <v>452.72700000000003</v>
      </c>
    </row>
    <row r="2597" spans="1:30" x14ac:dyDescent="0.3">
      <c r="A2597" s="65">
        <v>2596</v>
      </c>
      <c r="B2597" s="66" t="s">
        <v>323</v>
      </c>
      <c r="C2597" s="69" t="s">
        <v>189</v>
      </c>
      <c r="D2597" s="71">
        <v>14</v>
      </c>
      <c r="E2597" s="71">
        <v>804</v>
      </c>
      <c r="F2597" s="71">
        <v>2030</v>
      </c>
      <c r="G2597" s="72">
        <v>974.07399999999996</v>
      </c>
      <c r="H2597" s="72">
        <v>1074.2070000000001</v>
      </c>
      <c r="I2597" s="72">
        <v>1171.481</v>
      </c>
      <c r="J2597" s="72">
        <v>1231.3779999999999</v>
      </c>
      <c r="K2597" s="72">
        <v>1202.5920000000001</v>
      </c>
      <c r="L2597" s="72">
        <v>977.12599999999998</v>
      </c>
      <c r="M2597" s="72">
        <v>1044.865</v>
      </c>
      <c r="N2597" s="72">
        <v>1330.2449999999999</v>
      </c>
      <c r="O2597" s="72">
        <v>1712.537</v>
      </c>
      <c r="P2597" s="72">
        <v>1693.672</v>
      </c>
      <c r="Q2597" s="72">
        <v>1470.297</v>
      </c>
      <c r="R2597" s="72">
        <v>1278.03</v>
      </c>
      <c r="S2597" s="72">
        <v>1053.6030000000001</v>
      </c>
      <c r="T2597" s="72">
        <v>1024.942</v>
      </c>
      <c r="U2597" s="72">
        <v>808.971</v>
      </c>
      <c r="V2597" s="72">
        <v>557.57299999999998</v>
      </c>
      <c r="W2597" s="72">
        <v>277.197</v>
      </c>
      <c r="X2597" s="72">
        <v>115.998</v>
      </c>
      <c r="Y2597" s="72">
        <v>57.247</v>
      </c>
      <c r="Z2597" s="72">
        <v>8.0670000000000002</v>
      </c>
      <c r="AA2597" s="72">
        <v>1.29</v>
      </c>
      <c r="AB2597" s="4" t="s">
        <v>291</v>
      </c>
      <c r="AD2597" s="1">
        <f t="shared" si="40"/>
        <v>459.79900000000004</v>
      </c>
    </row>
    <row r="2598" spans="1:30" x14ac:dyDescent="0.3">
      <c r="A2598" s="65">
        <v>2597</v>
      </c>
      <c r="B2598" s="66" t="s">
        <v>323</v>
      </c>
      <c r="C2598" s="69" t="s">
        <v>189</v>
      </c>
      <c r="D2598" s="71">
        <v>14</v>
      </c>
      <c r="E2598" s="71">
        <v>804</v>
      </c>
      <c r="F2598" s="71">
        <v>2035</v>
      </c>
      <c r="G2598" s="72">
        <v>921.36900000000003</v>
      </c>
      <c r="H2598" s="72">
        <v>972.49599999999998</v>
      </c>
      <c r="I2598" s="72">
        <v>1072.7</v>
      </c>
      <c r="J2598" s="72">
        <v>1167.664</v>
      </c>
      <c r="K2598" s="72">
        <v>1223.73</v>
      </c>
      <c r="L2598" s="72">
        <v>1192.2339999999999</v>
      </c>
      <c r="M2598" s="72">
        <v>965.18499999999995</v>
      </c>
      <c r="N2598" s="72">
        <v>1027.5609999999999</v>
      </c>
      <c r="O2598" s="72">
        <v>1301.7370000000001</v>
      </c>
      <c r="P2598" s="72">
        <v>1661.4590000000001</v>
      </c>
      <c r="Q2598" s="72">
        <v>1617.962</v>
      </c>
      <c r="R2598" s="72">
        <v>1370.5509999999999</v>
      </c>
      <c r="S2598" s="72">
        <v>1146.085</v>
      </c>
      <c r="T2598" s="72">
        <v>897.81299999999999</v>
      </c>
      <c r="U2598" s="72">
        <v>814.71199999999999</v>
      </c>
      <c r="V2598" s="72">
        <v>579.33900000000006</v>
      </c>
      <c r="W2598" s="72">
        <v>345.59500000000003</v>
      </c>
      <c r="X2598" s="72">
        <v>137.512</v>
      </c>
      <c r="Y2598" s="72">
        <v>40.709000000000003</v>
      </c>
      <c r="Z2598" s="72">
        <v>12.884</v>
      </c>
      <c r="AA2598" s="72">
        <v>1.2050000000000001</v>
      </c>
      <c r="AB2598" s="4" t="s">
        <v>291</v>
      </c>
      <c r="AD2598" s="1">
        <f t="shared" si="40"/>
        <v>537.90500000000009</v>
      </c>
    </row>
    <row r="2599" spans="1:30" x14ac:dyDescent="0.3">
      <c r="A2599" s="65">
        <v>2598</v>
      </c>
      <c r="B2599" s="66" t="s">
        <v>323</v>
      </c>
      <c r="C2599" s="69" t="s">
        <v>189</v>
      </c>
      <c r="D2599" s="71">
        <v>14</v>
      </c>
      <c r="E2599" s="71">
        <v>804</v>
      </c>
      <c r="F2599" s="71">
        <v>2040</v>
      </c>
      <c r="G2599" s="72">
        <v>935.75099999999998</v>
      </c>
      <c r="H2599" s="72">
        <v>919.92899999999997</v>
      </c>
      <c r="I2599" s="72">
        <v>971.18</v>
      </c>
      <c r="J2599" s="72">
        <v>1069.1569999999999</v>
      </c>
      <c r="K2599" s="72">
        <v>1160.461</v>
      </c>
      <c r="L2599" s="72">
        <v>1213.72</v>
      </c>
      <c r="M2599" s="72">
        <v>1179.117</v>
      </c>
      <c r="N2599" s="72">
        <v>950.19299999999998</v>
      </c>
      <c r="O2599" s="72">
        <v>1006.943</v>
      </c>
      <c r="P2599" s="72">
        <v>1265.741</v>
      </c>
      <c r="Q2599" s="72">
        <v>1593.0440000000001</v>
      </c>
      <c r="R2599" s="72">
        <v>1516.874</v>
      </c>
      <c r="S2599" s="72">
        <v>1239.98</v>
      </c>
      <c r="T2599" s="72">
        <v>988.85299999999995</v>
      </c>
      <c r="U2599" s="72">
        <v>725.26499999999999</v>
      </c>
      <c r="V2599" s="72">
        <v>595.46900000000005</v>
      </c>
      <c r="W2599" s="72">
        <v>367.584</v>
      </c>
      <c r="X2599" s="72">
        <v>175.79900000000001</v>
      </c>
      <c r="Y2599" s="72">
        <v>49.502000000000002</v>
      </c>
      <c r="Z2599" s="72">
        <v>9.34</v>
      </c>
      <c r="AA2599" s="72">
        <v>1.8180000000000001</v>
      </c>
      <c r="AB2599" s="4" t="s">
        <v>291</v>
      </c>
      <c r="AD2599" s="1">
        <f t="shared" si="40"/>
        <v>604.04300000000001</v>
      </c>
    </row>
    <row r="2600" spans="1:30" x14ac:dyDescent="0.3">
      <c r="A2600" s="65">
        <v>2599</v>
      </c>
      <c r="B2600" s="66" t="s">
        <v>323</v>
      </c>
      <c r="C2600" s="69" t="s">
        <v>189</v>
      </c>
      <c r="D2600" s="71">
        <v>14</v>
      </c>
      <c r="E2600" s="71">
        <v>804</v>
      </c>
      <c r="F2600" s="71">
        <v>2045</v>
      </c>
      <c r="G2600" s="72">
        <v>966.07</v>
      </c>
      <c r="H2600" s="72">
        <v>934.36300000000006</v>
      </c>
      <c r="I2600" s="72">
        <v>918.72900000000004</v>
      </c>
      <c r="J2600" s="72">
        <v>967.87199999999996</v>
      </c>
      <c r="K2600" s="72">
        <v>1062.479</v>
      </c>
      <c r="L2600" s="72">
        <v>1151.2329999999999</v>
      </c>
      <c r="M2600" s="72">
        <v>1201.29</v>
      </c>
      <c r="N2600" s="72">
        <v>1162.627</v>
      </c>
      <c r="O2600" s="72">
        <v>932.59199999999998</v>
      </c>
      <c r="P2600" s="72">
        <v>981.202</v>
      </c>
      <c r="Q2600" s="72">
        <v>1217.7660000000001</v>
      </c>
      <c r="R2600" s="72">
        <v>1501.5360000000001</v>
      </c>
      <c r="S2600" s="72">
        <v>1383.7059999999999</v>
      </c>
      <c r="T2600" s="72">
        <v>1082.241</v>
      </c>
      <c r="U2600" s="72">
        <v>810.87300000000005</v>
      </c>
      <c r="V2600" s="72">
        <v>540.30999999999995</v>
      </c>
      <c r="W2600" s="72">
        <v>386.31799999999998</v>
      </c>
      <c r="X2600" s="72">
        <v>191.6</v>
      </c>
      <c r="Y2600" s="72">
        <v>64.915999999999997</v>
      </c>
      <c r="Z2600" s="72">
        <v>11.6</v>
      </c>
      <c r="AA2600" s="72">
        <v>1.446</v>
      </c>
      <c r="AB2600" s="4">
        <v>3.0000000000000001E-3</v>
      </c>
      <c r="AD2600" s="1">
        <f t="shared" si="40"/>
        <v>655.88300000000015</v>
      </c>
    </row>
    <row r="2601" spans="1:30" x14ac:dyDescent="0.3">
      <c r="A2601" s="65">
        <v>2600</v>
      </c>
      <c r="B2601" s="66" t="s">
        <v>323</v>
      </c>
      <c r="C2601" s="69" t="s">
        <v>189</v>
      </c>
      <c r="D2601" s="71">
        <v>14</v>
      </c>
      <c r="E2601" s="71">
        <v>804</v>
      </c>
      <c r="F2601" s="71">
        <v>2050</v>
      </c>
      <c r="G2601" s="72">
        <v>958.78</v>
      </c>
      <c r="H2601" s="72">
        <v>964.71299999999997</v>
      </c>
      <c r="I2601" s="72">
        <v>933.20500000000004</v>
      </c>
      <c r="J2601" s="72">
        <v>915.57600000000002</v>
      </c>
      <c r="K2601" s="72">
        <v>961.673</v>
      </c>
      <c r="L2601" s="72">
        <v>1054.1489999999999</v>
      </c>
      <c r="M2601" s="72">
        <v>1140.1420000000001</v>
      </c>
      <c r="N2601" s="72">
        <v>1185.944</v>
      </c>
      <c r="O2601" s="72">
        <v>1143.2470000000001</v>
      </c>
      <c r="P2601" s="72">
        <v>910.77</v>
      </c>
      <c r="Q2601" s="72">
        <v>947.11199999999997</v>
      </c>
      <c r="R2601" s="72">
        <v>1153.6320000000001</v>
      </c>
      <c r="S2601" s="72">
        <v>1380.4169999999999</v>
      </c>
      <c r="T2601" s="72">
        <v>1220.96</v>
      </c>
      <c r="U2601" s="72">
        <v>900.23400000000004</v>
      </c>
      <c r="V2601" s="72">
        <v>615.31700000000001</v>
      </c>
      <c r="W2601" s="72">
        <v>358.24400000000003</v>
      </c>
      <c r="X2601" s="72">
        <v>206.31399999999999</v>
      </c>
      <c r="Y2601" s="72">
        <v>72.614000000000004</v>
      </c>
      <c r="Z2601" s="72">
        <v>15.558</v>
      </c>
      <c r="AA2601" s="72">
        <v>1.7010000000000001</v>
      </c>
      <c r="AB2601" s="4">
        <v>4.0000000000000001E-3</v>
      </c>
      <c r="AD2601" s="1">
        <f t="shared" si="40"/>
        <v>654.43500000000006</v>
      </c>
    </row>
    <row r="2602" spans="1:30" x14ac:dyDescent="0.3">
      <c r="A2602" s="65">
        <v>2601</v>
      </c>
      <c r="B2602" s="66" t="s">
        <v>323</v>
      </c>
      <c r="C2602" s="69" t="s">
        <v>189</v>
      </c>
      <c r="D2602" s="71">
        <v>14</v>
      </c>
      <c r="E2602" s="71">
        <v>804</v>
      </c>
      <c r="F2602" s="71">
        <v>2055</v>
      </c>
      <c r="G2602" s="72">
        <v>911.17200000000003</v>
      </c>
      <c r="H2602" s="72">
        <v>957.505</v>
      </c>
      <c r="I2602" s="72">
        <v>963.61</v>
      </c>
      <c r="J2602" s="72">
        <v>930.226</v>
      </c>
      <c r="K2602" s="72">
        <v>909.87900000000002</v>
      </c>
      <c r="L2602" s="72">
        <v>954.32600000000002</v>
      </c>
      <c r="M2602" s="72">
        <v>1044.606</v>
      </c>
      <c r="N2602" s="72">
        <v>1126.829</v>
      </c>
      <c r="O2602" s="72">
        <v>1168.0550000000001</v>
      </c>
      <c r="P2602" s="72">
        <v>1119.1189999999999</v>
      </c>
      <c r="Q2602" s="72">
        <v>881.92</v>
      </c>
      <c r="R2602" s="72">
        <v>901.49</v>
      </c>
      <c r="S2602" s="72">
        <v>1068.296</v>
      </c>
      <c r="T2602" s="72">
        <v>1230.5999999999999</v>
      </c>
      <c r="U2602" s="72">
        <v>1029.461</v>
      </c>
      <c r="V2602" s="72">
        <v>695.31</v>
      </c>
      <c r="W2602" s="72">
        <v>416.77800000000002</v>
      </c>
      <c r="X2602" s="72">
        <v>196.05600000000001</v>
      </c>
      <c r="Y2602" s="72">
        <v>80.332999999999998</v>
      </c>
      <c r="Z2602" s="72">
        <v>17.841000000000001</v>
      </c>
      <c r="AA2602" s="72">
        <v>2.2709999999999999</v>
      </c>
      <c r="AB2602" s="4">
        <v>4.0000000000000001E-3</v>
      </c>
      <c r="AD2602" s="1">
        <f t="shared" si="40"/>
        <v>713.28300000000002</v>
      </c>
    </row>
    <row r="2603" spans="1:30" x14ac:dyDescent="0.3">
      <c r="A2603" s="65">
        <v>2602</v>
      </c>
      <c r="B2603" s="66" t="s">
        <v>323</v>
      </c>
      <c r="C2603" s="69" t="s">
        <v>189</v>
      </c>
      <c r="D2603" s="71">
        <v>14</v>
      </c>
      <c r="E2603" s="71">
        <v>804</v>
      </c>
      <c r="F2603" s="71">
        <v>2060</v>
      </c>
      <c r="G2603" s="72">
        <v>854.56399999999996</v>
      </c>
      <c r="H2603" s="72">
        <v>910.00800000000004</v>
      </c>
      <c r="I2603" s="72">
        <v>956.47400000000005</v>
      </c>
      <c r="J2603" s="72">
        <v>960.78899999999999</v>
      </c>
      <c r="K2603" s="72">
        <v>924.88</v>
      </c>
      <c r="L2603" s="72">
        <v>903.27</v>
      </c>
      <c r="M2603" s="72">
        <v>946.21799999999996</v>
      </c>
      <c r="N2603" s="72">
        <v>1033.481</v>
      </c>
      <c r="O2603" s="72">
        <v>1111.5029999999999</v>
      </c>
      <c r="P2603" s="72">
        <v>1145.8579999999999</v>
      </c>
      <c r="Q2603" s="72">
        <v>1087.1890000000001</v>
      </c>
      <c r="R2603" s="72">
        <v>843.32899999999995</v>
      </c>
      <c r="S2603" s="72">
        <v>840.64499999999998</v>
      </c>
      <c r="T2603" s="72">
        <v>961.77099999999996</v>
      </c>
      <c r="U2603" s="72">
        <v>1051.3050000000001</v>
      </c>
      <c r="V2603" s="72">
        <v>809.04200000000003</v>
      </c>
      <c r="W2603" s="72">
        <v>481.12700000000001</v>
      </c>
      <c r="X2603" s="72">
        <v>233.874</v>
      </c>
      <c r="Y2603" s="72">
        <v>78.545000000000002</v>
      </c>
      <c r="Z2603" s="72">
        <v>20.283999999999999</v>
      </c>
      <c r="AA2603" s="72">
        <v>2.6789999999999998</v>
      </c>
      <c r="AB2603" s="4">
        <v>5.0000000000000001E-3</v>
      </c>
      <c r="AD2603" s="1">
        <f t="shared" si="40"/>
        <v>816.5139999999999</v>
      </c>
    </row>
    <row r="2604" spans="1:30" x14ac:dyDescent="0.3">
      <c r="A2604" s="65">
        <v>2603</v>
      </c>
      <c r="B2604" s="66" t="s">
        <v>323</v>
      </c>
      <c r="C2604" s="69" t="s">
        <v>189</v>
      </c>
      <c r="D2604" s="71">
        <v>14</v>
      </c>
      <c r="E2604" s="71">
        <v>804</v>
      </c>
      <c r="F2604" s="71">
        <v>2065</v>
      </c>
      <c r="G2604" s="72">
        <v>816.60799999999995</v>
      </c>
      <c r="H2604" s="72">
        <v>853.50099999999998</v>
      </c>
      <c r="I2604" s="72">
        <v>909.077</v>
      </c>
      <c r="J2604" s="72">
        <v>953.83199999999999</v>
      </c>
      <c r="K2604" s="72">
        <v>955.75</v>
      </c>
      <c r="L2604" s="72">
        <v>918.75699999999995</v>
      </c>
      <c r="M2604" s="72">
        <v>896.24900000000002</v>
      </c>
      <c r="N2604" s="72">
        <v>937.15300000000002</v>
      </c>
      <c r="O2604" s="72">
        <v>1020.985</v>
      </c>
      <c r="P2604" s="72">
        <v>1092.674</v>
      </c>
      <c r="Q2604" s="72">
        <v>1116.55</v>
      </c>
      <c r="R2604" s="72">
        <v>1044.2349999999999</v>
      </c>
      <c r="S2604" s="72">
        <v>791.49400000000003</v>
      </c>
      <c r="T2604" s="72">
        <v>763.64800000000002</v>
      </c>
      <c r="U2604" s="72">
        <v>831.56299999999999</v>
      </c>
      <c r="V2604" s="72">
        <v>839.53499999999997</v>
      </c>
      <c r="W2604" s="72">
        <v>571.05499999999995</v>
      </c>
      <c r="X2604" s="72">
        <v>276.40300000000002</v>
      </c>
      <c r="Y2604" s="72">
        <v>96.251000000000005</v>
      </c>
      <c r="Z2604" s="72">
        <v>20.353999999999999</v>
      </c>
      <c r="AA2604" s="72">
        <v>3.0920000000000001</v>
      </c>
      <c r="AB2604" s="4">
        <v>8.0000000000000002E-3</v>
      </c>
      <c r="AD2604" s="1">
        <f t="shared" si="40"/>
        <v>967.16300000000001</v>
      </c>
    </row>
    <row r="2605" spans="1:30" x14ac:dyDescent="0.3">
      <c r="A2605" s="65">
        <v>2604</v>
      </c>
      <c r="B2605" s="66" t="s">
        <v>323</v>
      </c>
      <c r="C2605" s="69" t="s">
        <v>189</v>
      </c>
      <c r="D2605" s="71">
        <v>14</v>
      </c>
      <c r="E2605" s="71">
        <v>804</v>
      </c>
      <c r="F2605" s="71">
        <v>2070</v>
      </c>
      <c r="G2605" s="72">
        <v>806.33199999999999</v>
      </c>
      <c r="H2605" s="72">
        <v>815.625</v>
      </c>
      <c r="I2605" s="72">
        <v>852.66200000000003</v>
      </c>
      <c r="J2605" s="72">
        <v>906.65700000000004</v>
      </c>
      <c r="K2605" s="72">
        <v>949.17600000000004</v>
      </c>
      <c r="L2605" s="72">
        <v>950.05100000000004</v>
      </c>
      <c r="M2605" s="72">
        <v>912.39</v>
      </c>
      <c r="N2605" s="72">
        <v>888.596</v>
      </c>
      <c r="O2605" s="72">
        <v>927.096</v>
      </c>
      <c r="P2605" s="72">
        <v>1005.633</v>
      </c>
      <c r="Q2605" s="72">
        <v>1067.75</v>
      </c>
      <c r="R2605" s="72">
        <v>1076.9290000000001</v>
      </c>
      <c r="S2605" s="72">
        <v>986.22199999999998</v>
      </c>
      <c r="T2605" s="72">
        <v>725.346</v>
      </c>
      <c r="U2605" s="72">
        <v>668.13900000000001</v>
      </c>
      <c r="V2605" s="72">
        <v>674.81600000000003</v>
      </c>
      <c r="W2605" s="72">
        <v>604.87300000000005</v>
      </c>
      <c r="X2605" s="72">
        <v>336.45499999999998</v>
      </c>
      <c r="Y2605" s="72">
        <v>117.248</v>
      </c>
      <c r="Z2605" s="72">
        <v>25.738</v>
      </c>
      <c r="AA2605" s="72">
        <v>3.2120000000000002</v>
      </c>
      <c r="AB2605" s="4">
        <v>8.9999999999999993E-3</v>
      </c>
      <c r="AD2605" s="1">
        <f t="shared" si="40"/>
        <v>1087.5350000000001</v>
      </c>
    </row>
    <row r="2606" spans="1:30" x14ac:dyDescent="0.3">
      <c r="A2606" s="65">
        <v>2605</v>
      </c>
      <c r="B2606" s="66" t="s">
        <v>323</v>
      </c>
      <c r="C2606" s="69" t="s">
        <v>189</v>
      </c>
      <c r="D2606" s="71">
        <v>14</v>
      </c>
      <c r="E2606" s="71">
        <v>804</v>
      </c>
      <c r="F2606" s="71">
        <v>2075</v>
      </c>
      <c r="G2606" s="72">
        <v>810.95899999999995</v>
      </c>
      <c r="H2606" s="72">
        <v>805.41499999999996</v>
      </c>
      <c r="I2606" s="72">
        <v>814.86</v>
      </c>
      <c r="J2606" s="72">
        <v>850.45100000000002</v>
      </c>
      <c r="K2606" s="72">
        <v>902.43200000000002</v>
      </c>
      <c r="L2606" s="72">
        <v>944.00099999999998</v>
      </c>
      <c r="M2606" s="72">
        <v>944.24900000000002</v>
      </c>
      <c r="N2606" s="72">
        <v>905.57899999999995</v>
      </c>
      <c r="O2606" s="72">
        <v>880.21799999999996</v>
      </c>
      <c r="P2606" s="72">
        <v>914.79399999999998</v>
      </c>
      <c r="Q2606" s="72">
        <v>985.3</v>
      </c>
      <c r="R2606" s="72">
        <v>1033.923</v>
      </c>
      <c r="S2606" s="72">
        <v>1023.19</v>
      </c>
      <c r="T2606" s="72">
        <v>911.53200000000004</v>
      </c>
      <c r="U2606" s="72">
        <v>642.03399999999999</v>
      </c>
      <c r="V2606" s="72">
        <v>550.90800000000002</v>
      </c>
      <c r="W2606" s="72">
        <v>496.428</v>
      </c>
      <c r="X2606" s="72">
        <v>365.91699999999997</v>
      </c>
      <c r="Y2606" s="72">
        <v>147.47200000000001</v>
      </c>
      <c r="Z2606" s="72">
        <v>32.494</v>
      </c>
      <c r="AA2606" s="72">
        <v>4.056</v>
      </c>
      <c r="AB2606" s="4" t="s">
        <v>291</v>
      </c>
      <c r="AD2606" s="1">
        <f t="shared" si="40"/>
        <v>1046.367</v>
      </c>
    </row>
    <row r="2607" spans="1:30" x14ac:dyDescent="0.3">
      <c r="A2607" s="65">
        <v>2606</v>
      </c>
      <c r="B2607" s="66" t="s">
        <v>323</v>
      </c>
      <c r="C2607" s="69" t="s">
        <v>189</v>
      </c>
      <c r="D2607" s="71">
        <v>14</v>
      </c>
      <c r="E2607" s="71">
        <v>804</v>
      </c>
      <c r="F2607" s="71">
        <v>2080</v>
      </c>
      <c r="G2607" s="72">
        <v>807.34900000000005</v>
      </c>
      <c r="H2607" s="72">
        <v>810.09</v>
      </c>
      <c r="I2607" s="72">
        <v>804.7</v>
      </c>
      <c r="J2607" s="72">
        <v>812.82500000000005</v>
      </c>
      <c r="K2607" s="72">
        <v>846.62099999999998</v>
      </c>
      <c r="L2607" s="72">
        <v>897.81100000000004</v>
      </c>
      <c r="M2607" s="72">
        <v>938.80200000000002</v>
      </c>
      <c r="N2607" s="72">
        <v>938.053</v>
      </c>
      <c r="O2607" s="72">
        <v>898.05499999999995</v>
      </c>
      <c r="P2607" s="72">
        <v>869.84500000000003</v>
      </c>
      <c r="Q2607" s="72">
        <v>898.274</v>
      </c>
      <c r="R2607" s="72">
        <v>957.28499999999997</v>
      </c>
      <c r="S2607" s="72">
        <v>987.40200000000004</v>
      </c>
      <c r="T2607" s="72">
        <v>952.74300000000005</v>
      </c>
      <c r="U2607" s="72">
        <v>815.19100000000003</v>
      </c>
      <c r="V2607" s="72">
        <v>537.01099999999997</v>
      </c>
      <c r="W2607" s="72">
        <v>413.07600000000002</v>
      </c>
      <c r="X2607" s="72">
        <v>307.89999999999998</v>
      </c>
      <c r="Y2607" s="72">
        <v>165.643</v>
      </c>
      <c r="Z2607" s="72">
        <v>42.43</v>
      </c>
      <c r="AA2607" s="72">
        <v>5.2649999999999997</v>
      </c>
      <c r="AB2607" s="4" t="s">
        <v>291</v>
      </c>
      <c r="AD2607" s="1">
        <f t="shared" si="40"/>
        <v>934.31399999999996</v>
      </c>
    </row>
    <row r="2608" spans="1:30" x14ac:dyDescent="0.3">
      <c r="A2608" s="65">
        <v>2607</v>
      </c>
      <c r="B2608" s="66" t="s">
        <v>323</v>
      </c>
      <c r="C2608" s="69" t="s">
        <v>189</v>
      </c>
      <c r="D2608" s="71">
        <v>14</v>
      </c>
      <c r="E2608" s="71">
        <v>804</v>
      </c>
      <c r="F2608" s="71">
        <v>2085</v>
      </c>
      <c r="G2608" s="72">
        <v>785.76199999999994</v>
      </c>
      <c r="H2608" s="72">
        <v>806.52700000000004</v>
      </c>
      <c r="I2608" s="72">
        <v>809.41899999999998</v>
      </c>
      <c r="J2608" s="72">
        <v>802.81500000000005</v>
      </c>
      <c r="K2608" s="72">
        <v>809.33399999999995</v>
      </c>
      <c r="L2608" s="72">
        <v>842.505</v>
      </c>
      <c r="M2608" s="72">
        <v>893.27200000000005</v>
      </c>
      <c r="N2608" s="72">
        <v>933.32299999999998</v>
      </c>
      <c r="O2608" s="72">
        <v>931.173</v>
      </c>
      <c r="P2608" s="72">
        <v>888.64</v>
      </c>
      <c r="Q2608" s="72">
        <v>855.76300000000003</v>
      </c>
      <c r="R2608" s="72">
        <v>875.23599999999999</v>
      </c>
      <c r="S2608" s="72">
        <v>918.24199999999996</v>
      </c>
      <c r="T2608" s="72">
        <v>925.28899999999999</v>
      </c>
      <c r="U2608" s="72">
        <v>859.63800000000003</v>
      </c>
      <c r="V2608" s="72">
        <v>690.41399999999999</v>
      </c>
      <c r="W2608" s="72">
        <v>409.50099999999998</v>
      </c>
      <c r="X2608" s="72">
        <v>262.01100000000002</v>
      </c>
      <c r="Y2608" s="72">
        <v>143.56700000000001</v>
      </c>
      <c r="Z2608" s="72">
        <v>49.368000000000002</v>
      </c>
      <c r="AA2608" s="72">
        <v>7.0640000000000001</v>
      </c>
      <c r="AB2608" s="4" t="s">
        <v>291</v>
      </c>
      <c r="AD2608" s="1">
        <f t="shared" si="40"/>
        <v>871.51099999999997</v>
      </c>
    </row>
    <row r="2609" spans="1:30" x14ac:dyDescent="0.3">
      <c r="A2609" s="65">
        <v>2608</v>
      </c>
      <c r="B2609" s="66" t="s">
        <v>323</v>
      </c>
      <c r="C2609" s="69" t="s">
        <v>189</v>
      </c>
      <c r="D2609" s="71">
        <v>14</v>
      </c>
      <c r="E2609" s="71">
        <v>804</v>
      </c>
      <c r="F2609" s="71">
        <v>2090</v>
      </c>
      <c r="G2609" s="72">
        <v>753.18200000000002</v>
      </c>
      <c r="H2609" s="72">
        <v>784.99900000000002</v>
      </c>
      <c r="I2609" s="72">
        <v>805.90099999999995</v>
      </c>
      <c r="J2609" s="72">
        <v>807.66800000000001</v>
      </c>
      <c r="K2609" s="72">
        <v>799.60699999999997</v>
      </c>
      <c r="L2609" s="72">
        <v>805.63</v>
      </c>
      <c r="M2609" s="72">
        <v>838.54899999999998</v>
      </c>
      <c r="N2609" s="72">
        <v>888.55600000000004</v>
      </c>
      <c r="O2609" s="72">
        <v>927.21699999999998</v>
      </c>
      <c r="P2609" s="72">
        <v>922.45100000000002</v>
      </c>
      <c r="Q2609" s="72">
        <v>875.69299999999998</v>
      </c>
      <c r="R2609" s="72">
        <v>835.88300000000004</v>
      </c>
      <c r="S2609" s="72">
        <v>842.77800000000002</v>
      </c>
      <c r="T2609" s="72">
        <v>865.346</v>
      </c>
      <c r="U2609" s="72">
        <v>841.58</v>
      </c>
      <c r="V2609" s="72">
        <v>736.48099999999999</v>
      </c>
      <c r="W2609" s="72">
        <v>534.952</v>
      </c>
      <c r="X2609" s="72">
        <v>265.50799999999998</v>
      </c>
      <c r="Y2609" s="72">
        <v>125.901</v>
      </c>
      <c r="Z2609" s="72">
        <v>44.423000000000002</v>
      </c>
      <c r="AA2609" s="72">
        <v>8.6389999999999993</v>
      </c>
      <c r="AB2609" s="4" t="s">
        <v>291</v>
      </c>
      <c r="AD2609" s="1">
        <f t="shared" si="40"/>
        <v>979.423</v>
      </c>
    </row>
    <row r="2610" spans="1:30" x14ac:dyDescent="0.3">
      <c r="A2610" s="65">
        <v>2609</v>
      </c>
      <c r="B2610" s="66" t="s">
        <v>323</v>
      </c>
      <c r="C2610" s="69" t="s">
        <v>189</v>
      </c>
      <c r="D2610" s="71">
        <v>14</v>
      </c>
      <c r="E2610" s="71">
        <v>804</v>
      </c>
      <c r="F2610" s="71">
        <v>2095</v>
      </c>
      <c r="G2610" s="72">
        <v>725.30799999999999</v>
      </c>
      <c r="H2610" s="72">
        <v>752.48099999999999</v>
      </c>
      <c r="I2610" s="72">
        <v>784.428</v>
      </c>
      <c r="J2610" s="72">
        <v>804.28899999999999</v>
      </c>
      <c r="K2610" s="72">
        <v>804.70699999999999</v>
      </c>
      <c r="L2610" s="72">
        <v>796.22900000000004</v>
      </c>
      <c r="M2610" s="72">
        <v>802.13699999999994</v>
      </c>
      <c r="N2610" s="72">
        <v>834.51700000000005</v>
      </c>
      <c r="O2610" s="72">
        <v>883.31200000000001</v>
      </c>
      <c r="P2610" s="72">
        <v>919.37900000000002</v>
      </c>
      <c r="Q2610" s="72">
        <v>910.279</v>
      </c>
      <c r="R2610" s="72">
        <v>857.14300000000003</v>
      </c>
      <c r="S2610" s="72">
        <v>807.48800000000006</v>
      </c>
      <c r="T2610" s="72">
        <v>797.99599999999998</v>
      </c>
      <c r="U2610" s="72">
        <v>792.36500000000001</v>
      </c>
      <c r="V2610" s="72">
        <v>728.01199999999994</v>
      </c>
      <c r="W2610" s="72">
        <v>578.39200000000005</v>
      </c>
      <c r="X2610" s="72">
        <v>353.41199999999998</v>
      </c>
      <c r="Y2610" s="72">
        <v>130.95599999999999</v>
      </c>
      <c r="Z2610" s="72">
        <v>40.280999999999999</v>
      </c>
      <c r="AA2610" s="72">
        <v>8.3840000000000003</v>
      </c>
      <c r="AB2610" s="4" t="s">
        <v>291</v>
      </c>
      <c r="AD2610" s="1">
        <f t="shared" si="40"/>
        <v>1111.425</v>
      </c>
    </row>
    <row r="2611" spans="1:30" x14ac:dyDescent="0.3">
      <c r="A2611" s="65">
        <v>2610</v>
      </c>
      <c r="B2611" s="66" t="s">
        <v>323</v>
      </c>
      <c r="C2611" s="69" t="s">
        <v>189</v>
      </c>
      <c r="D2611" s="71">
        <v>14</v>
      </c>
      <c r="E2611" s="71">
        <v>804</v>
      </c>
      <c r="F2611" s="71">
        <v>2100</v>
      </c>
      <c r="G2611" s="72">
        <v>710.89800000000002</v>
      </c>
      <c r="H2611" s="72">
        <v>724.66300000000001</v>
      </c>
      <c r="I2611" s="72">
        <v>751.95899999999995</v>
      </c>
      <c r="J2611" s="72">
        <v>782.95699999999999</v>
      </c>
      <c r="K2611" s="72">
        <v>801.577</v>
      </c>
      <c r="L2611" s="72">
        <v>801.61400000000003</v>
      </c>
      <c r="M2611" s="72">
        <v>793.08799999999997</v>
      </c>
      <c r="N2611" s="72">
        <v>798.625</v>
      </c>
      <c r="O2611" s="72">
        <v>830.05</v>
      </c>
      <c r="P2611" s="72">
        <v>876.54600000000005</v>
      </c>
      <c r="Q2611" s="72">
        <v>908.34100000000001</v>
      </c>
      <c r="R2611" s="72">
        <v>892.63499999999999</v>
      </c>
      <c r="S2611" s="72">
        <v>830.38199999999995</v>
      </c>
      <c r="T2611" s="72">
        <v>767.76099999999997</v>
      </c>
      <c r="U2611" s="72">
        <v>735.01300000000003</v>
      </c>
      <c r="V2611" s="72">
        <v>691.29700000000003</v>
      </c>
      <c r="W2611" s="72">
        <v>578.60799999999995</v>
      </c>
      <c r="X2611" s="72">
        <v>388.59699999999998</v>
      </c>
      <c r="Y2611" s="72">
        <v>178.51499999999999</v>
      </c>
      <c r="Z2611" s="72">
        <v>43.220999999999997</v>
      </c>
      <c r="AA2611" s="72">
        <v>7.9279999999999999</v>
      </c>
      <c r="AB2611" s="4" t="s">
        <v>291</v>
      </c>
      <c r="AD2611" s="1">
        <f t="shared" si="40"/>
        <v>1196.8689999999999</v>
      </c>
    </row>
    <row r="2612" spans="1:30" x14ac:dyDescent="0.3">
      <c r="A2612" s="65">
        <v>2611</v>
      </c>
      <c r="B2612" s="66" t="s">
        <v>323</v>
      </c>
      <c r="C2612" s="70" t="s">
        <v>190</v>
      </c>
      <c r="D2612" s="71">
        <v>15</v>
      </c>
      <c r="E2612" s="71">
        <v>924</v>
      </c>
      <c r="F2612" s="71">
        <v>2015</v>
      </c>
      <c r="G2612" s="72">
        <v>3201.4259999999999</v>
      </c>
      <c r="H2612" s="72">
        <v>3167.05</v>
      </c>
      <c r="I2612" s="72">
        <v>2878.3029999999999</v>
      </c>
      <c r="J2612" s="72">
        <v>3024.7060000000001</v>
      </c>
      <c r="K2612" s="72">
        <v>3401.9740000000002</v>
      </c>
      <c r="L2612" s="72">
        <v>3507.9160000000002</v>
      </c>
      <c r="M2612" s="72">
        <v>3432.8470000000002</v>
      </c>
      <c r="N2612" s="72">
        <v>3336.4229999999998</v>
      </c>
      <c r="O2612" s="72">
        <v>3398.2869999999998</v>
      </c>
      <c r="P2612" s="72">
        <v>3612.002</v>
      </c>
      <c r="Q2612" s="72">
        <v>3540.377</v>
      </c>
      <c r="R2612" s="72">
        <v>3142.0729999999999</v>
      </c>
      <c r="S2612" s="72">
        <v>2790.8429999999998</v>
      </c>
      <c r="T2612" s="72">
        <v>2841.7719999999999</v>
      </c>
      <c r="U2612" s="72">
        <v>2095.7280000000001</v>
      </c>
      <c r="V2612" s="72">
        <v>1541.885</v>
      </c>
      <c r="W2612" s="72">
        <v>1046.7739999999999</v>
      </c>
      <c r="X2612" s="72">
        <v>576.19100000000003</v>
      </c>
      <c r="Y2612" s="72">
        <v>204.76</v>
      </c>
      <c r="Z2612" s="72">
        <v>35.646999999999998</v>
      </c>
      <c r="AA2612" s="72">
        <v>3.3839999999999999</v>
      </c>
      <c r="AB2612" s="4" t="s">
        <v>291</v>
      </c>
      <c r="AD2612" s="1">
        <f t="shared" si="40"/>
        <v>1866.7559999999999</v>
      </c>
    </row>
    <row r="2613" spans="1:30" x14ac:dyDescent="0.3">
      <c r="A2613" s="65">
        <v>2612</v>
      </c>
      <c r="B2613" s="66" t="s">
        <v>323</v>
      </c>
      <c r="C2613" s="70" t="s">
        <v>190</v>
      </c>
      <c r="D2613" s="71">
        <v>15</v>
      </c>
      <c r="E2613" s="71">
        <v>924</v>
      </c>
      <c r="F2613" s="71">
        <v>2020</v>
      </c>
      <c r="G2613" s="72">
        <v>3232.4340000000002</v>
      </c>
      <c r="H2613" s="72">
        <v>3218.9270000000001</v>
      </c>
      <c r="I2613" s="72">
        <v>3182.18</v>
      </c>
      <c r="J2613" s="72">
        <v>2945.5320000000002</v>
      </c>
      <c r="K2613" s="72">
        <v>3143.797</v>
      </c>
      <c r="L2613" s="72">
        <v>3514.3879999999999</v>
      </c>
      <c r="M2613" s="72">
        <v>3586.8220000000001</v>
      </c>
      <c r="N2613" s="72">
        <v>3479.1860000000001</v>
      </c>
      <c r="O2613" s="72">
        <v>3355.8449999999998</v>
      </c>
      <c r="P2613" s="72">
        <v>3390.6219999999998</v>
      </c>
      <c r="Q2613" s="72">
        <v>3572.5050000000001</v>
      </c>
      <c r="R2613" s="72">
        <v>3464.462</v>
      </c>
      <c r="S2613" s="72">
        <v>3029.058</v>
      </c>
      <c r="T2613" s="72">
        <v>2631.9839999999999</v>
      </c>
      <c r="U2613" s="72">
        <v>2591.194</v>
      </c>
      <c r="V2613" s="72">
        <v>1798.1880000000001</v>
      </c>
      <c r="W2613" s="72">
        <v>1181.498</v>
      </c>
      <c r="X2613" s="72">
        <v>655.10599999999999</v>
      </c>
      <c r="Y2613" s="72">
        <v>256.98500000000001</v>
      </c>
      <c r="Z2613" s="72">
        <v>53.628999999999998</v>
      </c>
      <c r="AA2613" s="72">
        <v>4.5709999999999997</v>
      </c>
      <c r="AB2613" s="4" t="s">
        <v>291</v>
      </c>
      <c r="AD2613" s="1">
        <f t="shared" si="40"/>
        <v>2151.7889999999998</v>
      </c>
    </row>
    <row r="2614" spans="1:30" x14ac:dyDescent="0.3">
      <c r="A2614" s="65">
        <v>2613</v>
      </c>
      <c r="B2614" s="66" t="s">
        <v>323</v>
      </c>
      <c r="C2614" s="70" t="s">
        <v>190</v>
      </c>
      <c r="D2614" s="71">
        <v>15</v>
      </c>
      <c r="E2614" s="71">
        <v>924</v>
      </c>
      <c r="F2614" s="71">
        <v>2025</v>
      </c>
      <c r="G2614" s="72">
        <v>3213.0920000000001</v>
      </c>
      <c r="H2614" s="72">
        <v>3250.0039999999999</v>
      </c>
      <c r="I2614" s="72">
        <v>3233.9180000000001</v>
      </c>
      <c r="J2614" s="72">
        <v>3247.1669999999999</v>
      </c>
      <c r="K2614" s="72">
        <v>3061.6959999999999</v>
      </c>
      <c r="L2614" s="72">
        <v>3255.002</v>
      </c>
      <c r="M2614" s="72">
        <v>3592.52</v>
      </c>
      <c r="N2614" s="72">
        <v>3632.5079999999998</v>
      </c>
      <c r="O2614" s="72">
        <v>3498.83</v>
      </c>
      <c r="P2614" s="72">
        <v>3351.4760000000001</v>
      </c>
      <c r="Q2614" s="72">
        <v>3359.3040000000001</v>
      </c>
      <c r="R2614" s="72">
        <v>3505.4189999999999</v>
      </c>
      <c r="S2614" s="72">
        <v>3353.2330000000002</v>
      </c>
      <c r="T2614" s="72">
        <v>2873.44</v>
      </c>
      <c r="U2614" s="72">
        <v>2421.672</v>
      </c>
      <c r="V2614" s="72">
        <v>2259.585</v>
      </c>
      <c r="W2614" s="72">
        <v>1413.3589999999999</v>
      </c>
      <c r="X2614" s="72">
        <v>765.12</v>
      </c>
      <c r="Y2614" s="72">
        <v>305.98099999999999</v>
      </c>
      <c r="Z2614" s="72">
        <v>71.046000000000006</v>
      </c>
      <c r="AA2614" s="72">
        <v>7.1360000000000001</v>
      </c>
      <c r="AB2614" s="4">
        <v>2.8000000000000001E-2</v>
      </c>
      <c r="AD2614" s="1">
        <f t="shared" si="40"/>
        <v>2562.6699999999996</v>
      </c>
    </row>
    <row r="2615" spans="1:30" x14ac:dyDescent="0.3">
      <c r="A2615" s="65">
        <v>2614</v>
      </c>
      <c r="B2615" s="66" t="s">
        <v>323</v>
      </c>
      <c r="C2615" s="70" t="s">
        <v>190</v>
      </c>
      <c r="D2615" s="71">
        <v>15</v>
      </c>
      <c r="E2615" s="71">
        <v>924</v>
      </c>
      <c r="F2615" s="71">
        <v>2030</v>
      </c>
      <c r="G2615" s="72">
        <v>3138.558</v>
      </c>
      <c r="H2615" s="72">
        <v>3231.1970000000001</v>
      </c>
      <c r="I2615" s="72">
        <v>3265.3449999999998</v>
      </c>
      <c r="J2615" s="72">
        <v>3300.2179999999998</v>
      </c>
      <c r="K2615" s="72">
        <v>3365.3359999999998</v>
      </c>
      <c r="L2615" s="72">
        <v>3175.7269999999999</v>
      </c>
      <c r="M2615" s="72">
        <v>3336.5740000000001</v>
      </c>
      <c r="N2615" s="72">
        <v>3640.77</v>
      </c>
      <c r="O2615" s="72">
        <v>3653.8249999999998</v>
      </c>
      <c r="P2615" s="72">
        <v>3496.6619999999998</v>
      </c>
      <c r="Q2615" s="72">
        <v>3326.058</v>
      </c>
      <c r="R2615" s="72">
        <v>3304.4279999999999</v>
      </c>
      <c r="S2615" s="72">
        <v>3406.674</v>
      </c>
      <c r="T2615" s="72">
        <v>3199.8310000000001</v>
      </c>
      <c r="U2615" s="72">
        <v>2666.5729999999999</v>
      </c>
      <c r="V2615" s="72">
        <v>2139.9079999999999</v>
      </c>
      <c r="W2615" s="72">
        <v>1816.546</v>
      </c>
      <c r="X2615" s="72">
        <v>947.37099999999998</v>
      </c>
      <c r="Y2615" s="72">
        <v>373.12799999999999</v>
      </c>
      <c r="Z2615" s="72">
        <v>89.097999999999999</v>
      </c>
      <c r="AA2615" s="72">
        <v>10.044</v>
      </c>
      <c r="AB2615" s="4">
        <v>0.112</v>
      </c>
      <c r="AD2615" s="1">
        <f t="shared" si="40"/>
        <v>3236.299</v>
      </c>
    </row>
    <row r="2616" spans="1:30" x14ac:dyDescent="0.3">
      <c r="A2616" s="65">
        <v>2615</v>
      </c>
      <c r="B2616" s="66" t="s">
        <v>323</v>
      </c>
      <c r="C2616" s="70" t="s">
        <v>190</v>
      </c>
      <c r="D2616" s="71">
        <v>15</v>
      </c>
      <c r="E2616" s="71">
        <v>924</v>
      </c>
      <c r="F2616" s="71">
        <v>2035</v>
      </c>
      <c r="G2616" s="72">
        <v>3112.2069999999999</v>
      </c>
      <c r="H2616" s="72">
        <v>3156.92</v>
      </c>
      <c r="I2616" s="72">
        <v>3246.6709999999998</v>
      </c>
      <c r="J2616" s="72">
        <v>3331.8710000000001</v>
      </c>
      <c r="K2616" s="72">
        <v>3418.848</v>
      </c>
      <c r="L2616" s="72">
        <v>3479.4270000000001</v>
      </c>
      <c r="M2616" s="72">
        <v>3258.5070000000001</v>
      </c>
      <c r="N2616" s="72">
        <v>3387.3719999999998</v>
      </c>
      <c r="O2616" s="72">
        <v>3664.2139999999999</v>
      </c>
      <c r="P2616" s="72">
        <v>3653.2080000000001</v>
      </c>
      <c r="Q2616" s="72">
        <v>3473.8380000000002</v>
      </c>
      <c r="R2616" s="72">
        <v>3278.76</v>
      </c>
      <c r="S2616" s="72">
        <v>3221.6869999999999</v>
      </c>
      <c r="T2616" s="72">
        <v>3268.5309999999999</v>
      </c>
      <c r="U2616" s="72">
        <v>2993.2710000000002</v>
      </c>
      <c r="V2616" s="72">
        <v>2384.4270000000001</v>
      </c>
      <c r="W2616" s="72">
        <v>1752.1079999999999</v>
      </c>
      <c r="X2616" s="72">
        <v>1254.8979999999999</v>
      </c>
      <c r="Y2616" s="72">
        <v>481.38200000000001</v>
      </c>
      <c r="Z2616" s="72">
        <v>113.843</v>
      </c>
      <c r="AA2616" s="72">
        <v>13.298999999999999</v>
      </c>
      <c r="AB2616" s="4">
        <v>0.31900000000000001</v>
      </c>
      <c r="AD2616" s="1">
        <f t="shared" si="40"/>
        <v>3615.8489999999997</v>
      </c>
    </row>
    <row r="2617" spans="1:30" x14ac:dyDescent="0.3">
      <c r="A2617" s="65">
        <v>2616</v>
      </c>
      <c r="B2617" s="66" t="s">
        <v>323</v>
      </c>
      <c r="C2617" s="70" t="s">
        <v>190</v>
      </c>
      <c r="D2617" s="71">
        <v>15</v>
      </c>
      <c r="E2617" s="71">
        <v>924</v>
      </c>
      <c r="F2617" s="71">
        <v>2040</v>
      </c>
      <c r="G2617" s="72">
        <v>3175.5349999999999</v>
      </c>
      <c r="H2617" s="72">
        <v>3130.748</v>
      </c>
      <c r="I2617" s="72">
        <v>3172.5160000000001</v>
      </c>
      <c r="J2617" s="72">
        <v>3313.4059999999999</v>
      </c>
      <c r="K2617" s="72">
        <v>3450.92</v>
      </c>
      <c r="L2617" s="72">
        <v>3533.4430000000002</v>
      </c>
      <c r="M2617" s="72">
        <v>3562.1660000000002</v>
      </c>
      <c r="N2617" s="72">
        <v>3310.7579999999998</v>
      </c>
      <c r="O2617" s="72">
        <v>3414.0210000000002</v>
      </c>
      <c r="P2617" s="72">
        <v>3666.29</v>
      </c>
      <c r="Q2617" s="72">
        <v>3632.2220000000002</v>
      </c>
      <c r="R2617" s="72">
        <v>3429.694</v>
      </c>
      <c r="S2617" s="72">
        <v>3205.5239999999999</v>
      </c>
      <c r="T2617" s="72">
        <v>3103.2449999999999</v>
      </c>
      <c r="U2617" s="72">
        <v>3078.3780000000002</v>
      </c>
      <c r="V2617" s="72">
        <v>2704.0149999999999</v>
      </c>
      <c r="W2617" s="72">
        <v>1982.6</v>
      </c>
      <c r="X2617" s="72">
        <v>1238.7629999999999</v>
      </c>
      <c r="Y2617" s="72">
        <v>660.30799999999999</v>
      </c>
      <c r="Z2617" s="72">
        <v>152.93100000000001</v>
      </c>
      <c r="AA2617" s="72">
        <v>17.678000000000001</v>
      </c>
      <c r="AB2617" s="4">
        <v>0.621</v>
      </c>
      <c r="AD2617" s="1">
        <f t="shared" si="40"/>
        <v>4052.9009999999998</v>
      </c>
    </row>
    <row r="2618" spans="1:30" x14ac:dyDescent="0.3">
      <c r="A2618" s="65">
        <v>2617</v>
      </c>
      <c r="B2618" s="66" t="s">
        <v>323</v>
      </c>
      <c r="C2618" s="70" t="s">
        <v>190</v>
      </c>
      <c r="D2618" s="71">
        <v>15</v>
      </c>
      <c r="E2618" s="71">
        <v>924</v>
      </c>
      <c r="F2618" s="71">
        <v>2045</v>
      </c>
      <c r="G2618" s="72">
        <v>3260.8649999999998</v>
      </c>
      <c r="H2618" s="72">
        <v>3194.16</v>
      </c>
      <c r="I2618" s="72">
        <v>3146.4259999999999</v>
      </c>
      <c r="J2618" s="72">
        <v>3239.433</v>
      </c>
      <c r="K2618" s="72">
        <v>3432.83</v>
      </c>
      <c r="L2618" s="72">
        <v>3566.0189999999998</v>
      </c>
      <c r="M2618" s="72">
        <v>3616.6959999999999</v>
      </c>
      <c r="N2618" s="72">
        <v>3614.2919999999999</v>
      </c>
      <c r="O2618" s="72">
        <v>3339.1790000000001</v>
      </c>
      <c r="P2618" s="72">
        <v>3420.2190000000001</v>
      </c>
      <c r="Q2618" s="72">
        <v>3648.6469999999999</v>
      </c>
      <c r="R2618" s="72">
        <v>3590.123</v>
      </c>
      <c r="S2618" s="72">
        <v>3359.94</v>
      </c>
      <c r="T2618" s="72">
        <v>3098.3939999999998</v>
      </c>
      <c r="U2618" s="72">
        <v>2937.0430000000001</v>
      </c>
      <c r="V2618" s="72">
        <v>2804.9229999999998</v>
      </c>
      <c r="W2618" s="72">
        <v>2277.98</v>
      </c>
      <c r="X2618" s="72">
        <v>1429.8979999999999</v>
      </c>
      <c r="Y2618" s="72">
        <v>669.91499999999996</v>
      </c>
      <c r="Z2618" s="72">
        <v>217.39599999999999</v>
      </c>
      <c r="AA2618" s="72">
        <v>24.423999999999999</v>
      </c>
      <c r="AB2618" s="4">
        <v>0.93799999999999994</v>
      </c>
      <c r="AD2618" s="1">
        <f t="shared" si="40"/>
        <v>4620.5509999999995</v>
      </c>
    </row>
    <row r="2619" spans="1:30" x14ac:dyDescent="0.3">
      <c r="A2619" s="65">
        <v>2618</v>
      </c>
      <c r="B2619" s="66" t="s">
        <v>323</v>
      </c>
      <c r="C2619" s="70" t="s">
        <v>190</v>
      </c>
      <c r="D2619" s="71">
        <v>15</v>
      </c>
      <c r="E2619" s="71">
        <v>924</v>
      </c>
      <c r="F2619" s="71">
        <v>2050</v>
      </c>
      <c r="G2619" s="72">
        <v>3302.68</v>
      </c>
      <c r="H2619" s="72">
        <v>3279.556</v>
      </c>
      <c r="I2619" s="72">
        <v>3209.8780000000002</v>
      </c>
      <c r="J2619" s="72">
        <v>3213.5059999999999</v>
      </c>
      <c r="K2619" s="72">
        <v>3359.252</v>
      </c>
      <c r="L2619" s="72">
        <v>3548.4520000000002</v>
      </c>
      <c r="M2619" s="72">
        <v>3649.8850000000002</v>
      </c>
      <c r="N2619" s="72">
        <v>3669.4720000000002</v>
      </c>
      <c r="O2619" s="72">
        <v>3642.6109999999999</v>
      </c>
      <c r="P2619" s="72">
        <v>3347.7289999999998</v>
      </c>
      <c r="Q2619" s="72">
        <v>3408.2060000000001</v>
      </c>
      <c r="R2619" s="72">
        <v>3610.8470000000002</v>
      </c>
      <c r="S2619" s="72">
        <v>3522.8649999999998</v>
      </c>
      <c r="T2619" s="72">
        <v>3256.759</v>
      </c>
      <c r="U2619" s="72">
        <v>2945.884</v>
      </c>
      <c r="V2619" s="72">
        <v>2694.279</v>
      </c>
      <c r="W2619" s="72">
        <v>2391.3490000000002</v>
      </c>
      <c r="X2619" s="72">
        <v>1673.2460000000001</v>
      </c>
      <c r="Y2619" s="72">
        <v>793.69399999999996</v>
      </c>
      <c r="Z2619" s="72">
        <v>227.458</v>
      </c>
      <c r="AA2619" s="72">
        <v>35.670999999999999</v>
      </c>
      <c r="AB2619" s="4">
        <v>1.224</v>
      </c>
      <c r="AD2619" s="1">
        <f t="shared" si="40"/>
        <v>5122.6420000000007</v>
      </c>
    </row>
    <row r="2620" spans="1:30" x14ac:dyDescent="0.3">
      <c r="A2620" s="65">
        <v>2619</v>
      </c>
      <c r="B2620" s="66" t="s">
        <v>323</v>
      </c>
      <c r="C2620" s="70" t="s">
        <v>190</v>
      </c>
      <c r="D2620" s="71">
        <v>15</v>
      </c>
      <c r="E2620" s="71">
        <v>924</v>
      </c>
      <c r="F2620" s="71">
        <v>2055</v>
      </c>
      <c r="G2620" s="72">
        <v>3296.373</v>
      </c>
      <c r="H2620" s="72">
        <v>3320.56</v>
      </c>
      <c r="I2620" s="72">
        <v>3294.672</v>
      </c>
      <c r="J2620" s="72">
        <v>3273.9679999999998</v>
      </c>
      <c r="K2620" s="72">
        <v>3328</v>
      </c>
      <c r="L2620" s="72">
        <v>3469.89</v>
      </c>
      <c r="M2620" s="72">
        <v>3628.7649999999999</v>
      </c>
      <c r="N2620" s="72">
        <v>3700.4830000000002</v>
      </c>
      <c r="O2620" s="72">
        <v>3696.7060000000001</v>
      </c>
      <c r="P2620" s="72">
        <v>3649.7550000000001</v>
      </c>
      <c r="Q2620" s="72">
        <v>3338.027</v>
      </c>
      <c r="R2620" s="72">
        <v>3377.616</v>
      </c>
      <c r="S2620" s="72">
        <v>3549.1750000000002</v>
      </c>
      <c r="T2620" s="72">
        <v>3422.7339999999999</v>
      </c>
      <c r="U2620" s="72">
        <v>3108.7849999999999</v>
      </c>
      <c r="V2620" s="72">
        <v>2720.2289999999998</v>
      </c>
      <c r="W2620" s="72">
        <v>2320.3200000000002</v>
      </c>
      <c r="X2620" s="72">
        <v>1787.4</v>
      </c>
      <c r="Y2620" s="72">
        <v>952.69</v>
      </c>
      <c r="Z2620" s="72">
        <v>278.14699999999999</v>
      </c>
      <c r="AA2620" s="72">
        <v>39.923000000000002</v>
      </c>
      <c r="AB2620" s="4" t="s">
        <v>291</v>
      </c>
      <c r="AD2620" s="1">
        <f t="shared" si="40"/>
        <v>5378.48</v>
      </c>
    </row>
    <row r="2621" spans="1:30" x14ac:dyDescent="0.3">
      <c r="A2621" s="65">
        <v>2620</v>
      </c>
      <c r="B2621" s="66" t="s">
        <v>323</v>
      </c>
      <c r="C2621" s="70" t="s">
        <v>190</v>
      </c>
      <c r="D2621" s="71">
        <v>15</v>
      </c>
      <c r="E2621" s="71">
        <v>924</v>
      </c>
      <c r="F2621" s="71">
        <v>2060</v>
      </c>
      <c r="G2621" s="72">
        <v>3265.752</v>
      </c>
      <c r="H2621" s="72">
        <v>3313.3319999999999</v>
      </c>
      <c r="I2621" s="72">
        <v>3334.9</v>
      </c>
      <c r="J2621" s="72">
        <v>3355.3719999999998</v>
      </c>
      <c r="K2621" s="72">
        <v>3382.4690000000001</v>
      </c>
      <c r="L2621" s="72">
        <v>3433.0140000000001</v>
      </c>
      <c r="M2621" s="72">
        <v>3546.3380000000002</v>
      </c>
      <c r="N2621" s="72">
        <v>3677.0419999999999</v>
      </c>
      <c r="O2621" s="72">
        <v>3726.5569999999998</v>
      </c>
      <c r="P2621" s="72">
        <v>3703.6619999999998</v>
      </c>
      <c r="Q2621" s="72">
        <v>3639.027</v>
      </c>
      <c r="R2621" s="72">
        <v>3311.17</v>
      </c>
      <c r="S2621" s="72">
        <v>3326.125</v>
      </c>
      <c r="T2621" s="72">
        <v>3456.5050000000001</v>
      </c>
      <c r="U2621" s="72">
        <v>3278.3609999999999</v>
      </c>
      <c r="V2621" s="72">
        <v>2887.415</v>
      </c>
      <c r="W2621" s="72">
        <v>2365.424</v>
      </c>
      <c r="X2621" s="72">
        <v>1759.9390000000001</v>
      </c>
      <c r="Y2621" s="72">
        <v>1041.2139999999999</v>
      </c>
      <c r="Z2621" s="72">
        <v>344.08100000000002</v>
      </c>
      <c r="AA2621" s="72">
        <v>49.628</v>
      </c>
      <c r="AB2621" s="4" t="s">
        <v>291</v>
      </c>
      <c r="AD2621" s="1">
        <f t="shared" si="40"/>
        <v>5560.2860000000001</v>
      </c>
    </row>
    <row r="2622" spans="1:30" x14ac:dyDescent="0.3">
      <c r="A2622" s="65">
        <v>2621</v>
      </c>
      <c r="B2622" s="66" t="s">
        <v>323</v>
      </c>
      <c r="C2622" s="70" t="s">
        <v>190</v>
      </c>
      <c r="D2622" s="71">
        <v>15</v>
      </c>
      <c r="E2622" s="71">
        <v>924</v>
      </c>
      <c r="F2622" s="71">
        <v>2065</v>
      </c>
      <c r="G2622" s="72">
        <v>3244.15</v>
      </c>
      <c r="H2622" s="72">
        <v>3281.8069999999998</v>
      </c>
      <c r="I2622" s="72">
        <v>3326.8910000000001</v>
      </c>
      <c r="J2622" s="72">
        <v>3392.2550000000001</v>
      </c>
      <c r="K2622" s="72">
        <v>3457.8760000000002</v>
      </c>
      <c r="L2622" s="72">
        <v>3481.7330000000002</v>
      </c>
      <c r="M2622" s="72">
        <v>3505.482</v>
      </c>
      <c r="N2622" s="72">
        <v>3592.3939999999998</v>
      </c>
      <c r="O2622" s="72">
        <v>3702.0940000000001</v>
      </c>
      <c r="P2622" s="72">
        <v>3733.52</v>
      </c>
      <c r="Q2622" s="72">
        <v>3693.8829999999998</v>
      </c>
      <c r="R2622" s="72">
        <v>3611.5639999999999</v>
      </c>
      <c r="S2622" s="72">
        <v>3265.4960000000001</v>
      </c>
      <c r="T2622" s="72">
        <v>3248.0030000000002</v>
      </c>
      <c r="U2622" s="72">
        <v>3322.9470000000001</v>
      </c>
      <c r="V2622" s="72">
        <v>3061.9290000000001</v>
      </c>
      <c r="W2622" s="72">
        <v>2535.3180000000002</v>
      </c>
      <c r="X2622" s="72">
        <v>1822.769</v>
      </c>
      <c r="Y2622" s="72">
        <v>1048.01</v>
      </c>
      <c r="Z2622" s="72">
        <v>387.23899999999998</v>
      </c>
      <c r="AA2622" s="72">
        <v>63.271999999999998</v>
      </c>
      <c r="AB2622" s="4" t="s">
        <v>291</v>
      </c>
      <c r="AD2622" s="1">
        <f t="shared" si="40"/>
        <v>5856.6080000000002</v>
      </c>
    </row>
    <row r="2623" spans="1:30" x14ac:dyDescent="0.3">
      <c r="A2623" s="65">
        <v>2622</v>
      </c>
      <c r="B2623" s="66" t="s">
        <v>323</v>
      </c>
      <c r="C2623" s="70" t="s">
        <v>190</v>
      </c>
      <c r="D2623" s="71">
        <v>15</v>
      </c>
      <c r="E2623" s="71">
        <v>924</v>
      </c>
      <c r="F2623" s="71">
        <v>2070</v>
      </c>
      <c r="G2623" s="72">
        <v>3252.933</v>
      </c>
      <c r="H2623" s="72">
        <v>3259.2930000000001</v>
      </c>
      <c r="I2623" s="72">
        <v>3294.57</v>
      </c>
      <c r="J2623" s="72">
        <v>3380.895</v>
      </c>
      <c r="K2623" s="72">
        <v>3488.7640000000001</v>
      </c>
      <c r="L2623" s="72">
        <v>3551.328</v>
      </c>
      <c r="M2623" s="72">
        <v>3550.0050000000001</v>
      </c>
      <c r="N2623" s="72">
        <v>3549.1750000000002</v>
      </c>
      <c r="O2623" s="72">
        <v>3616.5839999999998</v>
      </c>
      <c r="P2623" s="72">
        <v>3709.2220000000002</v>
      </c>
      <c r="Q2623" s="72">
        <v>3724.7930000000001</v>
      </c>
      <c r="R2623" s="72">
        <v>3668.48</v>
      </c>
      <c r="S2623" s="72">
        <v>3565.4079999999999</v>
      </c>
      <c r="T2623" s="72">
        <v>3195.578</v>
      </c>
      <c r="U2623" s="72">
        <v>3134.2579999999998</v>
      </c>
      <c r="V2623" s="72">
        <v>3120.9690000000001</v>
      </c>
      <c r="W2623" s="72">
        <v>2712.5509999999999</v>
      </c>
      <c r="X2623" s="72">
        <v>1983.838</v>
      </c>
      <c r="Y2623" s="72">
        <v>1110.818</v>
      </c>
      <c r="Z2623" s="72">
        <v>400.51600000000002</v>
      </c>
      <c r="AA2623" s="72">
        <v>74.397999999999996</v>
      </c>
      <c r="AB2623" s="4" t="s">
        <v>291</v>
      </c>
      <c r="AD2623" s="1">
        <f t="shared" si="40"/>
        <v>6282.1210000000001</v>
      </c>
    </row>
    <row r="2624" spans="1:30" x14ac:dyDescent="0.3">
      <c r="A2624" s="65">
        <v>2623</v>
      </c>
      <c r="B2624" s="66" t="s">
        <v>323</v>
      </c>
      <c r="C2624" s="70" t="s">
        <v>190</v>
      </c>
      <c r="D2624" s="71">
        <v>15</v>
      </c>
      <c r="E2624" s="71">
        <v>924</v>
      </c>
      <c r="F2624" s="71">
        <v>2075</v>
      </c>
      <c r="G2624" s="72">
        <v>3278.7840000000001</v>
      </c>
      <c r="H2624" s="72">
        <v>3267.1410000000001</v>
      </c>
      <c r="I2624" s="72">
        <v>3271.2820000000002</v>
      </c>
      <c r="J2624" s="72">
        <v>3345.232</v>
      </c>
      <c r="K2624" s="72">
        <v>3471.4369999999999</v>
      </c>
      <c r="L2624" s="72">
        <v>3576.4290000000001</v>
      </c>
      <c r="M2624" s="72">
        <v>3615.3580000000002</v>
      </c>
      <c r="N2624" s="72">
        <v>3591.0450000000001</v>
      </c>
      <c r="O2624" s="72">
        <v>3572.2469999999998</v>
      </c>
      <c r="P2624" s="72">
        <v>3623.9929999999999</v>
      </c>
      <c r="Q2624" s="72">
        <v>3701.701</v>
      </c>
      <c r="R2624" s="72">
        <v>3701.4839999999999</v>
      </c>
      <c r="S2624" s="72">
        <v>3625.5880000000002</v>
      </c>
      <c r="T2624" s="72">
        <v>3494.9989999999998</v>
      </c>
      <c r="U2624" s="72">
        <v>3093.2170000000001</v>
      </c>
      <c r="V2624" s="72">
        <v>2959.9119999999998</v>
      </c>
      <c r="W2624" s="72">
        <v>2789.2150000000001</v>
      </c>
      <c r="X2624" s="72">
        <v>2153.058</v>
      </c>
      <c r="Y2624" s="72">
        <v>1236.6020000000001</v>
      </c>
      <c r="Z2624" s="72">
        <v>437.399</v>
      </c>
      <c r="AA2624" s="72">
        <v>80.436000000000007</v>
      </c>
      <c r="AB2624" s="4" t="s">
        <v>291</v>
      </c>
      <c r="AD2624" s="1">
        <f t="shared" si="40"/>
        <v>6696.71</v>
      </c>
    </row>
    <row r="2625" spans="1:30" x14ac:dyDescent="0.3">
      <c r="A2625" s="65">
        <v>2624</v>
      </c>
      <c r="B2625" s="66" t="s">
        <v>323</v>
      </c>
      <c r="C2625" s="70" t="s">
        <v>190</v>
      </c>
      <c r="D2625" s="71">
        <v>15</v>
      </c>
      <c r="E2625" s="71">
        <v>924</v>
      </c>
      <c r="F2625" s="71">
        <v>2080</v>
      </c>
      <c r="G2625" s="72">
        <v>3294.9569999999999</v>
      </c>
      <c r="H2625" s="72">
        <v>3292.0439999999999</v>
      </c>
      <c r="I2625" s="72">
        <v>3278.3330000000001</v>
      </c>
      <c r="J2625" s="72">
        <v>3318.5949999999998</v>
      </c>
      <c r="K2625" s="72">
        <v>3429.8240000000001</v>
      </c>
      <c r="L2625" s="72">
        <v>3553.3620000000001</v>
      </c>
      <c r="M2625" s="72">
        <v>3636.2689999999998</v>
      </c>
      <c r="N2625" s="72">
        <v>3653.6990000000001</v>
      </c>
      <c r="O2625" s="72">
        <v>3612.7089999999998</v>
      </c>
      <c r="P2625" s="72">
        <v>3579.6979999999999</v>
      </c>
      <c r="Q2625" s="72">
        <v>3617.9589999999998</v>
      </c>
      <c r="R2625" s="72">
        <v>3680.819</v>
      </c>
      <c r="S2625" s="72">
        <v>3662.127</v>
      </c>
      <c r="T2625" s="72">
        <v>3560.248</v>
      </c>
      <c r="U2625" s="72">
        <v>3392.33</v>
      </c>
      <c r="V2625" s="72">
        <v>2935.6120000000001</v>
      </c>
      <c r="W2625" s="72">
        <v>2668.7890000000002</v>
      </c>
      <c r="X2625" s="72">
        <v>2246.366</v>
      </c>
      <c r="Y2625" s="72">
        <v>1372.4090000000001</v>
      </c>
      <c r="Z2625" s="72">
        <v>502.10399999999998</v>
      </c>
      <c r="AA2625" s="72">
        <v>90.340999999999994</v>
      </c>
      <c r="AB2625" s="4" t="s">
        <v>291</v>
      </c>
      <c r="AD2625" s="1">
        <f t="shared" si="40"/>
        <v>6880.0090000000009</v>
      </c>
    </row>
    <row r="2626" spans="1:30" x14ac:dyDescent="0.3">
      <c r="A2626" s="65">
        <v>2625</v>
      </c>
      <c r="B2626" s="66" t="s">
        <v>323</v>
      </c>
      <c r="C2626" s="70" t="s">
        <v>190</v>
      </c>
      <c r="D2626" s="71">
        <v>15</v>
      </c>
      <c r="E2626" s="71">
        <v>924</v>
      </c>
      <c r="F2626" s="71">
        <v>2085</v>
      </c>
      <c r="G2626" s="72">
        <v>3286.3119999999999</v>
      </c>
      <c r="H2626" s="72">
        <v>3307.28</v>
      </c>
      <c r="I2626" s="72">
        <v>3302.4450000000002</v>
      </c>
      <c r="J2626" s="72">
        <v>3322.28</v>
      </c>
      <c r="K2626" s="72">
        <v>3397.1959999999999</v>
      </c>
      <c r="L2626" s="72">
        <v>3506.0210000000002</v>
      </c>
      <c r="M2626" s="72">
        <v>3609.08</v>
      </c>
      <c r="N2626" s="72">
        <v>3671.9780000000001</v>
      </c>
      <c r="O2626" s="72">
        <v>3673.8580000000002</v>
      </c>
      <c r="P2626" s="72">
        <v>3619.7849999999999</v>
      </c>
      <c r="Q2626" s="72">
        <v>3574.7910000000002</v>
      </c>
      <c r="R2626" s="72">
        <v>3599.86</v>
      </c>
      <c r="S2626" s="72">
        <v>3645.384</v>
      </c>
      <c r="T2626" s="72">
        <v>3602.1460000000002</v>
      </c>
      <c r="U2626" s="72">
        <v>3464.9319999999998</v>
      </c>
      <c r="V2626" s="72">
        <v>3233.7220000000002</v>
      </c>
      <c r="W2626" s="72">
        <v>2668.46</v>
      </c>
      <c r="X2626" s="72">
        <v>2180.8629999999998</v>
      </c>
      <c r="Y2626" s="72">
        <v>1463.796</v>
      </c>
      <c r="Z2626" s="72">
        <v>574.29899999999998</v>
      </c>
      <c r="AA2626" s="72">
        <v>106.50700000000001</v>
      </c>
      <c r="AB2626" s="4" t="s">
        <v>291</v>
      </c>
      <c r="AD2626" s="1">
        <f t="shared" si="40"/>
        <v>6993.9250000000002</v>
      </c>
    </row>
    <row r="2627" spans="1:30" x14ac:dyDescent="0.3">
      <c r="A2627" s="65">
        <v>2626</v>
      </c>
      <c r="B2627" s="66" t="s">
        <v>323</v>
      </c>
      <c r="C2627" s="70" t="s">
        <v>190</v>
      </c>
      <c r="D2627" s="71">
        <v>15</v>
      </c>
      <c r="E2627" s="71">
        <v>924</v>
      </c>
      <c r="F2627" s="71">
        <v>2090</v>
      </c>
      <c r="G2627" s="72">
        <v>3258.078</v>
      </c>
      <c r="H2627" s="72">
        <v>3297.6979999999999</v>
      </c>
      <c r="I2627" s="72">
        <v>3316.8820000000001</v>
      </c>
      <c r="J2627" s="72">
        <v>3343.018</v>
      </c>
      <c r="K2627" s="72">
        <v>3394.8820000000001</v>
      </c>
      <c r="L2627" s="72">
        <v>3467.6260000000002</v>
      </c>
      <c r="M2627" s="72">
        <v>3557.5859999999998</v>
      </c>
      <c r="N2627" s="72">
        <v>3642.1889999999999</v>
      </c>
      <c r="O2627" s="72">
        <v>3690.692</v>
      </c>
      <c r="P2627" s="72">
        <v>3680.4110000000001</v>
      </c>
      <c r="Q2627" s="72">
        <v>3615.384</v>
      </c>
      <c r="R2627" s="72">
        <v>3558.8820000000001</v>
      </c>
      <c r="S2627" s="72">
        <v>3568.7109999999998</v>
      </c>
      <c r="T2627" s="72">
        <v>3591.143</v>
      </c>
      <c r="U2627" s="72">
        <v>3514.3879999999999</v>
      </c>
      <c r="V2627" s="72">
        <v>3316.5970000000002</v>
      </c>
      <c r="W2627" s="72">
        <v>2960.788</v>
      </c>
      <c r="X2627" s="72">
        <v>2209.3229999999999</v>
      </c>
      <c r="Y2627" s="72">
        <v>1453.0119999999999</v>
      </c>
      <c r="Z2627" s="72">
        <v>630.35400000000004</v>
      </c>
      <c r="AA2627" s="72">
        <v>126.017</v>
      </c>
      <c r="AB2627" s="4" t="s">
        <v>291</v>
      </c>
      <c r="AD2627" s="1">
        <f t="shared" ref="AD2627:AD2690" si="41">SUM(W2627:AB2627)</f>
        <v>7379.4939999999997</v>
      </c>
    </row>
    <row r="2628" spans="1:30" x14ac:dyDescent="0.3">
      <c r="A2628" s="65">
        <v>2627</v>
      </c>
      <c r="B2628" s="66" t="s">
        <v>323</v>
      </c>
      <c r="C2628" s="70" t="s">
        <v>190</v>
      </c>
      <c r="D2628" s="71">
        <v>15</v>
      </c>
      <c r="E2628" s="71">
        <v>924</v>
      </c>
      <c r="F2628" s="71">
        <v>2095</v>
      </c>
      <c r="G2628" s="72">
        <v>3227.3209999999999</v>
      </c>
      <c r="H2628" s="72">
        <v>3268.5149999999999</v>
      </c>
      <c r="I2628" s="72">
        <v>3306.4960000000001</v>
      </c>
      <c r="J2628" s="72">
        <v>3354.0810000000001</v>
      </c>
      <c r="K2628" s="72">
        <v>3409.57</v>
      </c>
      <c r="L2628" s="72">
        <v>3459.4769999999999</v>
      </c>
      <c r="M2628" s="72">
        <v>3514.99</v>
      </c>
      <c r="N2628" s="72">
        <v>3588.107</v>
      </c>
      <c r="O2628" s="72">
        <v>3659.529</v>
      </c>
      <c r="P2628" s="72">
        <v>3696.8069999999998</v>
      </c>
      <c r="Q2628" s="72">
        <v>3676.3690000000001</v>
      </c>
      <c r="R2628" s="72">
        <v>3600.962</v>
      </c>
      <c r="S2628" s="72">
        <v>3531.3490000000002</v>
      </c>
      <c r="T2628" s="72">
        <v>3520.971</v>
      </c>
      <c r="U2628" s="72">
        <v>3512.01</v>
      </c>
      <c r="V2628" s="72">
        <v>3377.6550000000002</v>
      </c>
      <c r="W2628" s="72">
        <v>3058.759</v>
      </c>
      <c r="X2628" s="72">
        <v>2483.1860000000001</v>
      </c>
      <c r="Y2628" s="72">
        <v>1503.143</v>
      </c>
      <c r="Z2628" s="72">
        <v>645.68200000000002</v>
      </c>
      <c r="AA2628" s="72">
        <v>144.16499999999999</v>
      </c>
      <c r="AB2628" s="4">
        <v>0</v>
      </c>
      <c r="AD2628" s="1">
        <f t="shared" si="41"/>
        <v>7834.9349999999995</v>
      </c>
    </row>
    <row r="2629" spans="1:30" x14ac:dyDescent="0.3">
      <c r="A2629" s="65">
        <v>2628</v>
      </c>
      <c r="B2629" s="66" t="s">
        <v>323</v>
      </c>
      <c r="C2629" s="70" t="s">
        <v>190</v>
      </c>
      <c r="D2629" s="71">
        <v>15</v>
      </c>
      <c r="E2629" s="71">
        <v>924</v>
      </c>
      <c r="F2629" s="71">
        <v>2100</v>
      </c>
      <c r="G2629" s="72">
        <v>3207.674</v>
      </c>
      <c r="H2629" s="72">
        <v>3236.82</v>
      </c>
      <c r="I2629" s="72">
        <v>3276.5140000000001</v>
      </c>
      <c r="J2629" s="72">
        <v>3340.3130000000001</v>
      </c>
      <c r="K2629" s="72">
        <v>3414.5990000000002</v>
      </c>
      <c r="L2629" s="72">
        <v>3468.308</v>
      </c>
      <c r="M2629" s="72">
        <v>3502.6010000000001</v>
      </c>
      <c r="N2629" s="72">
        <v>3542.8519999999999</v>
      </c>
      <c r="O2629" s="72">
        <v>3604.0619999999999</v>
      </c>
      <c r="P2629" s="72">
        <v>3665.2860000000001</v>
      </c>
      <c r="Q2629" s="72">
        <v>3693.2109999999998</v>
      </c>
      <c r="R2629" s="72">
        <v>3663.1089999999999</v>
      </c>
      <c r="S2629" s="72">
        <v>3575.8939999999998</v>
      </c>
      <c r="T2629" s="72">
        <v>3488.962</v>
      </c>
      <c r="U2629" s="72">
        <v>3451.1410000000001</v>
      </c>
      <c r="V2629" s="72">
        <v>3387.92</v>
      </c>
      <c r="W2629" s="72">
        <v>3136.2890000000002</v>
      </c>
      <c r="X2629" s="72">
        <v>2597.2139999999999</v>
      </c>
      <c r="Y2629" s="72">
        <v>1724.6569999999999</v>
      </c>
      <c r="Z2629" s="72">
        <v>686.97500000000002</v>
      </c>
      <c r="AA2629" s="72">
        <v>155.345</v>
      </c>
      <c r="AB2629" s="4">
        <v>0</v>
      </c>
      <c r="AD2629" s="1">
        <f t="shared" si="41"/>
        <v>8300.4800000000014</v>
      </c>
    </row>
    <row r="2630" spans="1:30" x14ac:dyDescent="0.3">
      <c r="A2630" s="65">
        <v>2629</v>
      </c>
      <c r="B2630" s="66" t="s">
        <v>323</v>
      </c>
      <c r="C2630" s="69" t="s">
        <v>191</v>
      </c>
      <c r="D2630" s="71">
        <v>16</v>
      </c>
      <c r="E2630" s="71">
        <v>830</v>
      </c>
      <c r="F2630" s="71">
        <v>2015</v>
      </c>
      <c r="G2630" s="72">
        <v>4.05</v>
      </c>
      <c r="H2630" s="72">
        <v>4.1550000000000002</v>
      </c>
      <c r="I2630" s="72">
        <v>4.008</v>
      </c>
      <c r="J2630" s="72">
        <v>4.5590000000000002</v>
      </c>
      <c r="K2630" s="72">
        <v>4.9909999999999997</v>
      </c>
      <c r="L2630" s="72">
        <v>5.4249999999999998</v>
      </c>
      <c r="M2630" s="72">
        <v>5.6950000000000003</v>
      </c>
      <c r="N2630" s="72">
        <v>5.74</v>
      </c>
      <c r="O2630" s="72">
        <v>5.7789999999999999</v>
      </c>
      <c r="P2630" s="72">
        <v>6.6420000000000003</v>
      </c>
      <c r="Q2630" s="72">
        <v>6.6790000000000003</v>
      </c>
      <c r="R2630" s="72">
        <v>5.6719999999999997</v>
      </c>
      <c r="S2630" s="72">
        <v>4.819</v>
      </c>
      <c r="T2630" s="72">
        <v>4.6210000000000004</v>
      </c>
      <c r="U2630" s="72">
        <v>2.9990000000000001</v>
      </c>
      <c r="V2630" s="72">
        <v>2.492</v>
      </c>
      <c r="W2630" s="72">
        <v>1.675</v>
      </c>
      <c r="X2630" s="72">
        <v>0.872</v>
      </c>
      <c r="Y2630" s="72">
        <v>0.26700000000000002</v>
      </c>
      <c r="Z2630" s="72">
        <v>4.2999999999999997E-2</v>
      </c>
      <c r="AA2630" s="72">
        <v>4.0000000000000001E-3</v>
      </c>
      <c r="AB2630" s="4">
        <v>0</v>
      </c>
      <c r="AD2630" s="1">
        <f t="shared" si="41"/>
        <v>2.8610000000000002</v>
      </c>
    </row>
    <row r="2631" spans="1:30" x14ac:dyDescent="0.3">
      <c r="A2631" s="65">
        <v>2630</v>
      </c>
      <c r="B2631" s="66" t="s">
        <v>323</v>
      </c>
      <c r="C2631" s="69" t="s">
        <v>191</v>
      </c>
      <c r="D2631" s="71">
        <v>16</v>
      </c>
      <c r="E2631" s="71">
        <v>830</v>
      </c>
      <c r="F2631" s="71">
        <v>2020</v>
      </c>
      <c r="G2631" s="72">
        <v>4.024</v>
      </c>
      <c r="H2631" s="72">
        <v>4.0949999999999998</v>
      </c>
      <c r="I2631" s="72">
        <v>4.1890000000000001</v>
      </c>
      <c r="J2631" s="72">
        <v>4.1950000000000003</v>
      </c>
      <c r="K2631" s="72">
        <v>4.8959999999999999</v>
      </c>
      <c r="L2631" s="72">
        <v>5.3129999999999997</v>
      </c>
      <c r="M2631" s="72">
        <v>5.6680000000000001</v>
      </c>
      <c r="N2631" s="72">
        <v>5.8579999999999997</v>
      </c>
      <c r="O2631" s="72">
        <v>5.8380000000000001</v>
      </c>
      <c r="P2631" s="72">
        <v>5.8259999999999996</v>
      </c>
      <c r="Q2631" s="72">
        <v>6.6239999999999997</v>
      </c>
      <c r="R2631" s="72">
        <v>6.5880000000000001</v>
      </c>
      <c r="S2631" s="72">
        <v>5.51</v>
      </c>
      <c r="T2631" s="72">
        <v>4.5679999999999996</v>
      </c>
      <c r="U2631" s="72">
        <v>4.1900000000000004</v>
      </c>
      <c r="V2631" s="72">
        <v>2.524</v>
      </c>
      <c r="W2631" s="72">
        <v>1.8460000000000001</v>
      </c>
      <c r="X2631" s="72">
        <v>0.98599999999999999</v>
      </c>
      <c r="Y2631" s="72">
        <v>0.36099999999999999</v>
      </c>
      <c r="Z2631" s="72">
        <v>6.6000000000000003E-2</v>
      </c>
      <c r="AA2631" s="72">
        <v>6.0000000000000001E-3</v>
      </c>
      <c r="AB2631" s="4">
        <v>0</v>
      </c>
      <c r="AD2631" s="1">
        <f t="shared" si="41"/>
        <v>3.2649999999999992</v>
      </c>
    </row>
    <row r="2632" spans="1:30" x14ac:dyDescent="0.3">
      <c r="A2632" s="65">
        <v>2631</v>
      </c>
      <c r="B2632" s="66" t="s">
        <v>323</v>
      </c>
      <c r="C2632" s="69" t="s">
        <v>191</v>
      </c>
      <c r="D2632" s="71">
        <v>16</v>
      </c>
      <c r="E2632" s="71">
        <v>830</v>
      </c>
      <c r="F2632" s="71">
        <v>2025</v>
      </c>
      <c r="G2632" s="72">
        <v>4.0430000000000001</v>
      </c>
      <c r="H2632" s="72">
        <v>4.07</v>
      </c>
      <c r="I2632" s="72">
        <v>4.1310000000000002</v>
      </c>
      <c r="J2632" s="72">
        <v>4.3780000000000001</v>
      </c>
      <c r="K2632" s="72">
        <v>4.532</v>
      </c>
      <c r="L2632" s="72">
        <v>5.2190000000000003</v>
      </c>
      <c r="M2632" s="72">
        <v>5.5540000000000003</v>
      </c>
      <c r="N2632" s="72">
        <v>5.8289999999999997</v>
      </c>
      <c r="O2632" s="72">
        <v>5.9569999999999999</v>
      </c>
      <c r="P2632" s="72">
        <v>5.8869999999999996</v>
      </c>
      <c r="Q2632" s="72">
        <v>5.8239999999999998</v>
      </c>
      <c r="R2632" s="72">
        <v>6.5490000000000004</v>
      </c>
      <c r="S2632" s="72">
        <v>6.4189999999999996</v>
      </c>
      <c r="T2632" s="72">
        <v>5.2510000000000003</v>
      </c>
      <c r="U2632" s="72">
        <v>4.18</v>
      </c>
      <c r="V2632" s="72">
        <v>3.5819999999999999</v>
      </c>
      <c r="W2632" s="72">
        <v>1.9159999999999999</v>
      </c>
      <c r="X2632" s="72">
        <v>1.1279999999999999</v>
      </c>
      <c r="Y2632" s="72">
        <v>0.43099999999999999</v>
      </c>
      <c r="Z2632" s="72">
        <v>9.6000000000000002E-2</v>
      </c>
      <c r="AA2632" s="72">
        <v>0.01</v>
      </c>
      <c r="AB2632" s="4">
        <v>1E-3</v>
      </c>
      <c r="AD2632" s="1">
        <f t="shared" si="41"/>
        <v>3.5819999999999994</v>
      </c>
    </row>
    <row r="2633" spans="1:30" x14ac:dyDescent="0.3">
      <c r="A2633" s="65">
        <v>2632</v>
      </c>
      <c r="B2633" s="66" t="s">
        <v>323</v>
      </c>
      <c r="C2633" s="69" t="s">
        <v>191</v>
      </c>
      <c r="D2633" s="71">
        <v>16</v>
      </c>
      <c r="E2633" s="71">
        <v>830</v>
      </c>
      <c r="F2633" s="71">
        <v>2030</v>
      </c>
      <c r="G2633" s="72">
        <v>4.077</v>
      </c>
      <c r="H2633" s="72">
        <v>4.09</v>
      </c>
      <c r="I2633" s="72">
        <v>4.1059999999999999</v>
      </c>
      <c r="J2633" s="72">
        <v>4.319</v>
      </c>
      <c r="K2633" s="72">
        <v>4.7160000000000002</v>
      </c>
      <c r="L2633" s="72">
        <v>4.8559999999999999</v>
      </c>
      <c r="M2633" s="72">
        <v>5.4630000000000001</v>
      </c>
      <c r="N2633" s="72">
        <v>5.7190000000000003</v>
      </c>
      <c r="O2633" s="72">
        <v>5.9320000000000004</v>
      </c>
      <c r="P2633" s="72">
        <v>6.008</v>
      </c>
      <c r="Q2633" s="72">
        <v>5.891</v>
      </c>
      <c r="R2633" s="72">
        <v>5.7709999999999999</v>
      </c>
      <c r="S2633" s="72">
        <v>6.4</v>
      </c>
      <c r="T2633" s="72">
        <v>6.1479999999999997</v>
      </c>
      <c r="U2633" s="72">
        <v>4.8479999999999999</v>
      </c>
      <c r="V2633" s="72">
        <v>3.6259999999999999</v>
      </c>
      <c r="W2633" s="72">
        <v>2.7789999999999999</v>
      </c>
      <c r="X2633" s="72">
        <v>1.218</v>
      </c>
      <c r="Y2633" s="72">
        <v>0.52300000000000002</v>
      </c>
      <c r="Z2633" s="72">
        <v>0.126</v>
      </c>
      <c r="AA2633" s="72">
        <v>1.6E-2</v>
      </c>
      <c r="AB2633" s="4">
        <v>1E-3</v>
      </c>
      <c r="AD2633" s="1">
        <f t="shared" si="41"/>
        <v>4.6630000000000003</v>
      </c>
    </row>
    <row r="2634" spans="1:30" x14ac:dyDescent="0.3">
      <c r="A2634" s="65">
        <v>2633</v>
      </c>
      <c r="B2634" s="66" t="s">
        <v>323</v>
      </c>
      <c r="C2634" s="69" t="s">
        <v>191</v>
      </c>
      <c r="D2634" s="71">
        <v>16</v>
      </c>
      <c r="E2634" s="71">
        <v>830</v>
      </c>
      <c r="F2634" s="71">
        <v>2035</v>
      </c>
      <c r="G2634" s="72">
        <v>4.0970000000000004</v>
      </c>
      <c r="H2634" s="72">
        <v>4.1230000000000002</v>
      </c>
      <c r="I2634" s="72">
        <v>4.1269999999999998</v>
      </c>
      <c r="J2634" s="72">
        <v>4.2939999999999996</v>
      </c>
      <c r="K2634" s="72">
        <v>4.657</v>
      </c>
      <c r="L2634" s="72">
        <v>5.0410000000000004</v>
      </c>
      <c r="M2634" s="72">
        <v>5.0999999999999996</v>
      </c>
      <c r="N2634" s="72">
        <v>5.6280000000000001</v>
      </c>
      <c r="O2634" s="72">
        <v>5.8230000000000004</v>
      </c>
      <c r="P2634" s="72">
        <v>5.9880000000000004</v>
      </c>
      <c r="Q2634" s="72">
        <v>6.016</v>
      </c>
      <c r="R2634" s="72">
        <v>5.8470000000000004</v>
      </c>
      <c r="S2634" s="72">
        <v>5.6619999999999999</v>
      </c>
      <c r="T2634" s="72">
        <v>6.1619999999999999</v>
      </c>
      <c r="U2634" s="72">
        <v>5.7220000000000004</v>
      </c>
      <c r="V2634" s="72">
        <v>4.2610000000000001</v>
      </c>
      <c r="W2634" s="72">
        <v>2.879</v>
      </c>
      <c r="X2634" s="72">
        <v>1.831</v>
      </c>
      <c r="Y2634" s="72">
        <v>0.59599999999999997</v>
      </c>
      <c r="Z2634" s="72">
        <v>0.16600000000000001</v>
      </c>
      <c r="AA2634" s="72">
        <v>2.3E-2</v>
      </c>
      <c r="AB2634" s="4" t="s">
        <v>291</v>
      </c>
      <c r="AD2634" s="1">
        <f t="shared" si="41"/>
        <v>5.4950000000000001</v>
      </c>
    </row>
    <row r="2635" spans="1:30" x14ac:dyDescent="0.3">
      <c r="A2635" s="65">
        <v>2634</v>
      </c>
      <c r="B2635" s="66" t="s">
        <v>323</v>
      </c>
      <c r="C2635" s="69" t="s">
        <v>191</v>
      </c>
      <c r="D2635" s="71">
        <v>16</v>
      </c>
      <c r="E2635" s="71">
        <v>830</v>
      </c>
      <c r="F2635" s="71">
        <v>2040</v>
      </c>
      <c r="G2635" s="72">
        <v>4.1050000000000004</v>
      </c>
      <c r="H2635" s="72">
        <v>4.1429999999999998</v>
      </c>
      <c r="I2635" s="72">
        <v>4.1580000000000004</v>
      </c>
      <c r="J2635" s="72">
        <v>4.3150000000000004</v>
      </c>
      <c r="K2635" s="72">
        <v>4.633</v>
      </c>
      <c r="L2635" s="72">
        <v>4.9829999999999997</v>
      </c>
      <c r="M2635" s="72">
        <v>5.2859999999999996</v>
      </c>
      <c r="N2635" s="72">
        <v>5.2679999999999998</v>
      </c>
      <c r="O2635" s="72">
        <v>5.7350000000000003</v>
      </c>
      <c r="P2635" s="72">
        <v>5.8819999999999997</v>
      </c>
      <c r="Q2635" s="72">
        <v>5.9989999999999997</v>
      </c>
      <c r="R2635" s="72">
        <v>5.98</v>
      </c>
      <c r="S2635" s="72">
        <v>5.75</v>
      </c>
      <c r="T2635" s="72">
        <v>5.4749999999999996</v>
      </c>
      <c r="U2635" s="72">
        <v>5.7779999999999996</v>
      </c>
      <c r="V2635" s="72">
        <v>5.0919999999999996</v>
      </c>
      <c r="W2635" s="72">
        <v>3.45</v>
      </c>
      <c r="X2635" s="72">
        <v>1.958</v>
      </c>
      <c r="Y2635" s="72">
        <v>0.94199999999999995</v>
      </c>
      <c r="Z2635" s="72">
        <v>0.20300000000000001</v>
      </c>
      <c r="AA2635" s="72">
        <v>3.3000000000000002E-2</v>
      </c>
      <c r="AB2635" s="4" t="s">
        <v>291</v>
      </c>
      <c r="AD2635" s="1">
        <f t="shared" si="41"/>
        <v>6.5860000000000012</v>
      </c>
    </row>
    <row r="2636" spans="1:30" x14ac:dyDescent="0.3">
      <c r="A2636" s="65">
        <v>2635</v>
      </c>
      <c r="B2636" s="66" t="s">
        <v>323</v>
      </c>
      <c r="C2636" s="69" t="s">
        <v>191</v>
      </c>
      <c r="D2636" s="71">
        <v>16</v>
      </c>
      <c r="E2636" s="71">
        <v>830</v>
      </c>
      <c r="F2636" s="71">
        <v>2045</v>
      </c>
      <c r="G2636" s="72">
        <v>4.1109999999999998</v>
      </c>
      <c r="H2636" s="72">
        <v>4.1509999999999998</v>
      </c>
      <c r="I2636" s="72">
        <v>4.18</v>
      </c>
      <c r="J2636" s="72">
        <v>4.3460000000000001</v>
      </c>
      <c r="K2636" s="72">
        <v>4.6539999999999999</v>
      </c>
      <c r="L2636" s="72">
        <v>4.9589999999999996</v>
      </c>
      <c r="M2636" s="72">
        <v>5.2270000000000003</v>
      </c>
      <c r="N2636" s="72">
        <v>5.4530000000000003</v>
      </c>
      <c r="O2636" s="72">
        <v>5.375</v>
      </c>
      <c r="P2636" s="72">
        <v>5.7949999999999999</v>
      </c>
      <c r="Q2636" s="72">
        <v>5.899</v>
      </c>
      <c r="R2636" s="72">
        <v>5.9720000000000004</v>
      </c>
      <c r="S2636" s="72">
        <v>5.8920000000000003</v>
      </c>
      <c r="T2636" s="72">
        <v>5.5789999999999997</v>
      </c>
      <c r="U2636" s="72">
        <v>5.1660000000000004</v>
      </c>
      <c r="V2636" s="72">
        <v>5.1879999999999997</v>
      </c>
      <c r="W2636" s="72">
        <v>4.1849999999999996</v>
      </c>
      <c r="X2636" s="72">
        <v>2.4079999999999999</v>
      </c>
      <c r="Y2636" s="72">
        <v>1.0489999999999999</v>
      </c>
      <c r="Z2636" s="72">
        <v>0.34100000000000003</v>
      </c>
      <c r="AA2636" s="72">
        <v>4.2999999999999997E-2</v>
      </c>
      <c r="AB2636" s="4" t="s">
        <v>291</v>
      </c>
      <c r="AD2636" s="1">
        <f t="shared" si="41"/>
        <v>8.0259999999999998</v>
      </c>
    </row>
    <row r="2637" spans="1:30" x14ac:dyDescent="0.3">
      <c r="A2637" s="65">
        <v>2636</v>
      </c>
      <c r="B2637" s="66" t="s">
        <v>323</v>
      </c>
      <c r="C2637" s="69" t="s">
        <v>191</v>
      </c>
      <c r="D2637" s="71">
        <v>16</v>
      </c>
      <c r="E2637" s="71">
        <v>830</v>
      </c>
      <c r="F2637" s="71">
        <v>2050</v>
      </c>
      <c r="G2637" s="72">
        <v>4.133</v>
      </c>
      <c r="H2637" s="72">
        <v>4.1589999999999998</v>
      </c>
      <c r="I2637" s="72">
        <v>4.1870000000000003</v>
      </c>
      <c r="J2637" s="72">
        <v>4.3680000000000003</v>
      </c>
      <c r="K2637" s="72">
        <v>4.6870000000000003</v>
      </c>
      <c r="L2637" s="72">
        <v>4.9800000000000004</v>
      </c>
      <c r="M2637" s="72">
        <v>5.2050000000000001</v>
      </c>
      <c r="N2637" s="72">
        <v>5.3959999999999999</v>
      </c>
      <c r="O2637" s="72">
        <v>5.5609999999999999</v>
      </c>
      <c r="P2637" s="72">
        <v>5.4379999999999997</v>
      </c>
      <c r="Q2637" s="72">
        <v>5.8159999999999998</v>
      </c>
      <c r="R2637" s="72">
        <v>5.875</v>
      </c>
      <c r="S2637" s="72">
        <v>5.8920000000000003</v>
      </c>
      <c r="T2637" s="72">
        <v>5.7320000000000002</v>
      </c>
      <c r="U2637" s="72">
        <v>5.2869999999999999</v>
      </c>
      <c r="V2637" s="72">
        <v>4.6740000000000004</v>
      </c>
      <c r="W2637" s="72">
        <v>4.32</v>
      </c>
      <c r="X2637" s="72">
        <v>2.9820000000000002</v>
      </c>
      <c r="Y2637" s="72">
        <v>1.331</v>
      </c>
      <c r="Z2637" s="72">
        <v>0.39700000000000002</v>
      </c>
      <c r="AA2637" s="72">
        <v>7.4999999999999997E-2</v>
      </c>
      <c r="AB2637" s="4" t="s">
        <v>291</v>
      </c>
      <c r="AD2637" s="1">
        <f t="shared" si="41"/>
        <v>9.1050000000000004</v>
      </c>
    </row>
    <row r="2638" spans="1:30" x14ac:dyDescent="0.3">
      <c r="A2638" s="65">
        <v>2637</v>
      </c>
      <c r="B2638" s="66" t="s">
        <v>323</v>
      </c>
      <c r="C2638" s="69" t="s">
        <v>191</v>
      </c>
      <c r="D2638" s="71">
        <v>16</v>
      </c>
      <c r="E2638" s="71">
        <v>830</v>
      </c>
      <c r="F2638" s="71">
        <v>2055</v>
      </c>
      <c r="G2638" s="72">
        <v>4.157</v>
      </c>
      <c r="H2638" s="72">
        <v>4.1760000000000002</v>
      </c>
      <c r="I2638" s="72">
        <v>4.1920000000000002</v>
      </c>
      <c r="J2638" s="72">
        <v>4.367</v>
      </c>
      <c r="K2638" s="72">
        <v>4.6920000000000002</v>
      </c>
      <c r="L2638" s="72">
        <v>4.9969999999999999</v>
      </c>
      <c r="M2638" s="72">
        <v>5.2130000000000001</v>
      </c>
      <c r="N2638" s="72">
        <v>5.3659999999999997</v>
      </c>
      <c r="O2638" s="72">
        <v>5.4980000000000002</v>
      </c>
      <c r="P2638" s="72">
        <v>5.6210000000000004</v>
      </c>
      <c r="Q2638" s="72">
        <v>5.4610000000000003</v>
      </c>
      <c r="R2638" s="72">
        <v>5.7949999999999999</v>
      </c>
      <c r="S2638" s="72">
        <v>5.8049999999999997</v>
      </c>
      <c r="T2638" s="72">
        <v>5.7450000000000001</v>
      </c>
      <c r="U2638" s="72">
        <v>5.4509999999999996</v>
      </c>
      <c r="V2638" s="72">
        <v>4.8170000000000002</v>
      </c>
      <c r="W2638" s="72">
        <v>3.9340000000000002</v>
      </c>
      <c r="X2638" s="72">
        <v>3.1339999999999999</v>
      </c>
      <c r="Y2638" s="72">
        <v>1.6990000000000001</v>
      </c>
      <c r="Z2638" s="72">
        <v>0.52500000000000002</v>
      </c>
      <c r="AA2638" s="72">
        <v>9.6000000000000002E-2</v>
      </c>
      <c r="AB2638" s="4" t="s">
        <v>291</v>
      </c>
      <c r="AD2638" s="1">
        <f t="shared" si="41"/>
        <v>9.3879999999999999</v>
      </c>
    </row>
    <row r="2639" spans="1:30" x14ac:dyDescent="0.3">
      <c r="A2639" s="65">
        <v>2638</v>
      </c>
      <c r="B2639" s="66" t="s">
        <v>323</v>
      </c>
      <c r="C2639" s="69" t="s">
        <v>191</v>
      </c>
      <c r="D2639" s="71">
        <v>16</v>
      </c>
      <c r="E2639" s="71">
        <v>830</v>
      </c>
      <c r="F2639" s="71">
        <v>2060</v>
      </c>
      <c r="G2639" s="72">
        <v>4.1879999999999997</v>
      </c>
      <c r="H2639" s="72">
        <v>4.2</v>
      </c>
      <c r="I2639" s="72">
        <v>4.2110000000000003</v>
      </c>
      <c r="J2639" s="72">
        <v>4.3620000000000001</v>
      </c>
      <c r="K2639" s="72">
        <v>4.6760000000000002</v>
      </c>
      <c r="L2639" s="72">
        <v>4.9859999999999998</v>
      </c>
      <c r="M2639" s="72">
        <v>5.22</v>
      </c>
      <c r="N2639" s="72">
        <v>5.3650000000000002</v>
      </c>
      <c r="O2639" s="72">
        <v>5.4640000000000004</v>
      </c>
      <c r="P2639" s="72">
        <v>5.5549999999999997</v>
      </c>
      <c r="Q2639" s="72">
        <v>5.641</v>
      </c>
      <c r="R2639" s="72">
        <v>5.4459999999999997</v>
      </c>
      <c r="S2639" s="72">
        <v>5.7309999999999999</v>
      </c>
      <c r="T2639" s="72">
        <v>5.6719999999999997</v>
      </c>
      <c r="U2639" s="72">
        <v>5.4829999999999997</v>
      </c>
      <c r="V2639" s="72">
        <v>4.9969999999999999</v>
      </c>
      <c r="W2639" s="72">
        <v>4.0919999999999996</v>
      </c>
      <c r="X2639" s="72">
        <v>2.9039999999999999</v>
      </c>
      <c r="Y2639" s="72">
        <v>1.833</v>
      </c>
      <c r="Z2639" s="72">
        <v>0.69799999999999995</v>
      </c>
      <c r="AA2639" s="72">
        <v>0.13300000000000001</v>
      </c>
      <c r="AB2639" s="4" t="s">
        <v>291</v>
      </c>
      <c r="AD2639" s="1">
        <f t="shared" si="41"/>
        <v>9.66</v>
      </c>
    </row>
    <row r="2640" spans="1:30" x14ac:dyDescent="0.3">
      <c r="A2640" s="65">
        <v>2639</v>
      </c>
      <c r="B2640" s="66" t="s">
        <v>323</v>
      </c>
      <c r="C2640" s="69" t="s">
        <v>191</v>
      </c>
      <c r="D2640" s="71">
        <v>16</v>
      </c>
      <c r="E2640" s="71">
        <v>830</v>
      </c>
      <c r="F2640" s="71">
        <v>2065</v>
      </c>
      <c r="G2640" s="72">
        <v>4.2110000000000003</v>
      </c>
      <c r="H2640" s="72">
        <v>4.2279999999999998</v>
      </c>
      <c r="I2640" s="72">
        <v>4.2320000000000002</v>
      </c>
      <c r="J2640" s="72">
        <v>4.37</v>
      </c>
      <c r="K2640" s="72">
        <v>4.6529999999999996</v>
      </c>
      <c r="L2640" s="72">
        <v>4.952</v>
      </c>
      <c r="M2640" s="72">
        <v>5.1959999999999997</v>
      </c>
      <c r="N2640" s="72">
        <v>5.3630000000000004</v>
      </c>
      <c r="O2640" s="72">
        <v>5.4569999999999999</v>
      </c>
      <c r="P2640" s="72">
        <v>5.5170000000000003</v>
      </c>
      <c r="Q2640" s="72">
        <v>5.5750000000000002</v>
      </c>
      <c r="R2640" s="72">
        <v>5.6280000000000001</v>
      </c>
      <c r="S2640" s="72">
        <v>5.3929999999999998</v>
      </c>
      <c r="T2640" s="72">
        <v>5.61</v>
      </c>
      <c r="U2640" s="72">
        <v>5.43</v>
      </c>
      <c r="V2640" s="72">
        <v>5.0529999999999999</v>
      </c>
      <c r="W2640" s="72">
        <v>4.2880000000000003</v>
      </c>
      <c r="X2640" s="72">
        <v>3.0710000000000002</v>
      </c>
      <c r="Y2640" s="72">
        <v>1.744</v>
      </c>
      <c r="Z2640" s="72">
        <v>0.78100000000000003</v>
      </c>
      <c r="AA2640" s="72">
        <v>0.186</v>
      </c>
      <c r="AB2640" s="4" t="s">
        <v>291</v>
      </c>
      <c r="AD2640" s="1">
        <f t="shared" si="41"/>
        <v>10.07</v>
      </c>
    </row>
    <row r="2641" spans="1:30" x14ac:dyDescent="0.3">
      <c r="A2641" s="65">
        <v>2640</v>
      </c>
      <c r="B2641" s="66" t="s">
        <v>323</v>
      </c>
      <c r="C2641" s="69" t="s">
        <v>191</v>
      </c>
      <c r="D2641" s="71">
        <v>16</v>
      </c>
      <c r="E2641" s="71">
        <v>830</v>
      </c>
      <c r="F2641" s="71">
        <v>2070</v>
      </c>
      <c r="G2641" s="72">
        <v>4.2119999999999997</v>
      </c>
      <c r="H2641" s="72">
        <v>4.2469999999999999</v>
      </c>
      <c r="I2641" s="72">
        <v>4.258</v>
      </c>
      <c r="J2641" s="72">
        <v>4.3840000000000003</v>
      </c>
      <c r="K2641" s="72">
        <v>4.6440000000000001</v>
      </c>
      <c r="L2641" s="72">
        <v>4.915</v>
      </c>
      <c r="M2641" s="72">
        <v>5.1509999999999998</v>
      </c>
      <c r="N2641" s="72">
        <v>5.3310000000000004</v>
      </c>
      <c r="O2641" s="72">
        <v>5.45</v>
      </c>
      <c r="P2641" s="72">
        <v>5.508</v>
      </c>
      <c r="Q2641" s="72">
        <v>5.5380000000000003</v>
      </c>
      <c r="R2641" s="72">
        <v>5.5640000000000001</v>
      </c>
      <c r="S2641" s="72">
        <v>5.5780000000000003</v>
      </c>
      <c r="T2641" s="72">
        <v>5.2880000000000003</v>
      </c>
      <c r="U2641" s="72">
        <v>5.3890000000000002</v>
      </c>
      <c r="V2641" s="72">
        <v>5.032</v>
      </c>
      <c r="W2641" s="72">
        <v>4.375</v>
      </c>
      <c r="X2641" s="72">
        <v>3.2679999999999998</v>
      </c>
      <c r="Y2641" s="72">
        <v>1.89</v>
      </c>
      <c r="Z2641" s="72">
        <v>0.77100000000000002</v>
      </c>
      <c r="AA2641" s="72">
        <v>0.22700000000000001</v>
      </c>
      <c r="AB2641" s="4" t="s">
        <v>291</v>
      </c>
      <c r="AD2641" s="1">
        <f t="shared" si="41"/>
        <v>10.531000000000001</v>
      </c>
    </row>
    <row r="2642" spans="1:30" x14ac:dyDescent="0.3">
      <c r="A2642" s="65">
        <v>2641</v>
      </c>
      <c r="B2642" s="66" t="s">
        <v>323</v>
      </c>
      <c r="C2642" s="69" t="s">
        <v>191</v>
      </c>
      <c r="D2642" s="71">
        <v>16</v>
      </c>
      <c r="E2642" s="71">
        <v>830</v>
      </c>
      <c r="F2642" s="71">
        <v>2075</v>
      </c>
      <c r="G2642" s="72">
        <v>4.2039999999999997</v>
      </c>
      <c r="H2642" s="72">
        <v>4.2469999999999999</v>
      </c>
      <c r="I2642" s="72">
        <v>4.274</v>
      </c>
      <c r="J2642" s="72">
        <v>4.4000000000000004</v>
      </c>
      <c r="K2642" s="72">
        <v>4.6379999999999999</v>
      </c>
      <c r="L2642" s="72">
        <v>4.891</v>
      </c>
      <c r="M2642" s="72">
        <v>5.0990000000000002</v>
      </c>
      <c r="N2642" s="72">
        <v>5.2770000000000001</v>
      </c>
      <c r="O2642" s="72">
        <v>5.4119999999999999</v>
      </c>
      <c r="P2642" s="72">
        <v>5.4980000000000002</v>
      </c>
      <c r="Q2642" s="72">
        <v>5.5270000000000001</v>
      </c>
      <c r="R2642" s="72">
        <v>5.5259999999999998</v>
      </c>
      <c r="S2642" s="72">
        <v>5.5190000000000001</v>
      </c>
      <c r="T2642" s="72">
        <v>5.4770000000000003</v>
      </c>
      <c r="U2642" s="72">
        <v>5.0960000000000001</v>
      </c>
      <c r="V2642" s="72">
        <v>5.0199999999999996</v>
      </c>
      <c r="W2642" s="72">
        <v>4.3970000000000002</v>
      </c>
      <c r="X2642" s="72">
        <v>3.3849999999999998</v>
      </c>
      <c r="Y2642" s="72">
        <v>2.06</v>
      </c>
      <c r="Z2642" s="72">
        <v>0.86699999999999999</v>
      </c>
      <c r="AA2642" s="72">
        <v>0.24399999999999999</v>
      </c>
      <c r="AB2642" s="4">
        <v>4.0000000000000001E-3</v>
      </c>
      <c r="AD2642" s="1">
        <f t="shared" si="41"/>
        <v>10.956999999999999</v>
      </c>
    </row>
    <row r="2643" spans="1:30" x14ac:dyDescent="0.3">
      <c r="A2643" s="65">
        <v>2642</v>
      </c>
      <c r="B2643" s="66" t="s">
        <v>323</v>
      </c>
      <c r="C2643" s="69" t="s">
        <v>191</v>
      </c>
      <c r="D2643" s="71">
        <v>16</v>
      </c>
      <c r="E2643" s="71">
        <v>830</v>
      </c>
      <c r="F2643" s="71">
        <v>2080</v>
      </c>
      <c r="G2643" s="72">
        <v>4.1909999999999998</v>
      </c>
      <c r="H2643" s="72">
        <v>4.2350000000000003</v>
      </c>
      <c r="I2643" s="72">
        <v>4.2729999999999997</v>
      </c>
      <c r="J2643" s="72">
        <v>4.407</v>
      </c>
      <c r="K2643" s="72">
        <v>4.6390000000000002</v>
      </c>
      <c r="L2643" s="72">
        <v>4.867</v>
      </c>
      <c r="M2643" s="72">
        <v>5.0629999999999997</v>
      </c>
      <c r="N2643" s="72">
        <v>5.2190000000000003</v>
      </c>
      <c r="O2643" s="72">
        <v>5.3540000000000001</v>
      </c>
      <c r="P2643" s="72">
        <v>5.4569999999999999</v>
      </c>
      <c r="Q2643" s="72">
        <v>5.516</v>
      </c>
      <c r="R2643" s="72">
        <v>5.5179999999999998</v>
      </c>
      <c r="S2643" s="72">
        <v>5.4870000000000001</v>
      </c>
      <c r="T2643" s="72">
        <v>5.4269999999999996</v>
      </c>
      <c r="U2643" s="72">
        <v>5.2919999999999998</v>
      </c>
      <c r="V2643" s="72">
        <v>4.7679999999999998</v>
      </c>
      <c r="W2643" s="72">
        <v>4.4219999999999997</v>
      </c>
      <c r="X2643" s="72">
        <v>3.4510000000000001</v>
      </c>
      <c r="Y2643" s="72">
        <v>2.1850000000000001</v>
      </c>
      <c r="Z2643" s="72">
        <v>0.97899999999999998</v>
      </c>
      <c r="AA2643" s="72">
        <v>0.28299999999999997</v>
      </c>
      <c r="AB2643" s="4">
        <v>8.9999999999999993E-3</v>
      </c>
      <c r="AD2643" s="1">
        <f t="shared" si="41"/>
        <v>11.328999999999999</v>
      </c>
    </row>
    <row r="2644" spans="1:30" x14ac:dyDescent="0.3">
      <c r="A2644" s="65">
        <v>2643</v>
      </c>
      <c r="B2644" s="66" t="s">
        <v>323</v>
      </c>
      <c r="C2644" s="69" t="s">
        <v>191</v>
      </c>
      <c r="D2644" s="71">
        <v>16</v>
      </c>
      <c r="E2644" s="71">
        <v>830</v>
      </c>
      <c r="F2644" s="71">
        <v>2085</v>
      </c>
      <c r="G2644" s="72">
        <v>4.1749999999999998</v>
      </c>
      <c r="H2644" s="72">
        <v>4.2220000000000004</v>
      </c>
      <c r="I2644" s="72">
        <v>4.258</v>
      </c>
      <c r="J2644" s="72">
        <v>4.3959999999999999</v>
      </c>
      <c r="K2644" s="72">
        <v>4.6289999999999996</v>
      </c>
      <c r="L2644" s="72">
        <v>4.8529999999999998</v>
      </c>
      <c r="M2644" s="72">
        <v>5.0289999999999999</v>
      </c>
      <c r="N2644" s="72">
        <v>5.1719999999999997</v>
      </c>
      <c r="O2644" s="72">
        <v>5.29</v>
      </c>
      <c r="P2644" s="72">
        <v>5.3940000000000001</v>
      </c>
      <c r="Q2644" s="72">
        <v>5.4740000000000002</v>
      </c>
      <c r="R2644" s="72">
        <v>5.508</v>
      </c>
      <c r="S2644" s="72">
        <v>5.48</v>
      </c>
      <c r="T2644" s="72">
        <v>5.4039999999999999</v>
      </c>
      <c r="U2644" s="72">
        <v>5.2560000000000002</v>
      </c>
      <c r="V2644" s="72">
        <v>4.976</v>
      </c>
      <c r="W2644" s="72">
        <v>4.2350000000000003</v>
      </c>
      <c r="X2644" s="72">
        <v>3.5209999999999999</v>
      </c>
      <c r="Y2644" s="72">
        <v>2.2789999999999999</v>
      </c>
      <c r="Z2644" s="72">
        <v>1.073</v>
      </c>
      <c r="AA2644" s="72">
        <v>0.33500000000000002</v>
      </c>
      <c r="AB2644" s="4">
        <v>1.2E-2</v>
      </c>
      <c r="AD2644" s="1">
        <f t="shared" si="41"/>
        <v>11.455000000000002</v>
      </c>
    </row>
    <row r="2645" spans="1:30" x14ac:dyDescent="0.3">
      <c r="A2645" s="65">
        <v>2644</v>
      </c>
      <c r="B2645" s="66" t="s">
        <v>323</v>
      </c>
      <c r="C2645" s="69" t="s">
        <v>191</v>
      </c>
      <c r="D2645" s="71">
        <v>16</v>
      </c>
      <c r="E2645" s="71">
        <v>830</v>
      </c>
      <c r="F2645" s="71">
        <v>2090</v>
      </c>
      <c r="G2645" s="72">
        <v>4.1580000000000004</v>
      </c>
      <c r="H2645" s="72">
        <v>4.2039999999999997</v>
      </c>
      <c r="I2645" s="72">
        <v>4.2439999999999998</v>
      </c>
      <c r="J2645" s="72">
        <v>4.3719999999999999</v>
      </c>
      <c r="K2645" s="72">
        <v>4.5999999999999996</v>
      </c>
      <c r="L2645" s="72">
        <v>4.8259999999999996</v>
      </c>
      <c r="M2645" s="72">
        <v>5</v>
      </c>
      <c r="N2645" s="72">
        <v>5.13</v>
      </c>
      <c r="O2645" s="72">
        <v>5.2389999999999999</v>
      </c>
      <c r="P2645" s="72">
        <v>5.3280000000000003</v>
      </c>
      <c r="Q2645" s="72">
        <v>5.4119999999999999</v>
      </c>
      <c r="R2645" s="72">
        <v>5.4669999999999996</v>
      </c>
      <c r="S2645" s="72">
        <v>5.4740000000000002</v>
      </c>
      <c r="T2645" s="72">
        <v>5.4039999999999999</v>
      </c>
      <c r="U2645" s="72">
        <v>5.2469999999999999</v>
      </c>
      <c r="V2645" s="72">
        <v>4.9649999999999999</v>
      </c>
      <c r="W2645" s="72">
        <v>4.4550000000000001</v>
      </c>
      <c r="X2645" s="72">
        <v>3.4180000000000001</v>
      </c>
      <c r="Y2645" s="72">
        <v>2.3780000000000001</v>
      </c>
      <c r="Z2645" s="72">
        <v>1.1579999999999999</v>
      </c>
      <c r="AA2645" s="72">
        <v>0.39</v>
      </c>
      <c r="AB2645" s="4">
        <v>2.1000000000000001E-2</v>
      </c>
      <c r="AD2645" s="1">
        <f t="shared" si="41"/>
        <v>11.820000000000002</v>
      </c>
    </row>
    <row r="2646" spans="1:30" x14ac:dyDescent="0.3">
      <c r="A2646" s="65">
        <v>2645</v>
      </c>
      <c r="B2646" s="66" t="s">
        <v>323</v>
      </c>
      <c r="C2646" s="69" t="s">
        <v>191</v>
      </c>
      <c r="D2646" s="71">
        <v>16</v>
      </c>
      <c r="E2646" s="71">
        <v>830</v>
      </c>
      <c r="F2646" s="71">
        <v>2095</v>
      </c>
      <c r="G2646" s="72">
        <v>4.1349999999999998</v>
      </c>
      <c r="H2646" s="72">
        <v>4.1849999999999996</v>
      </c>
      <c r="I2646" s="72">
        <v>4.2229999999999999</v>
      </c>
      <c r="J2646" s="72">
        <v>4.3479999999999999</v>
      </c>
      <c r="K2646" s="72">
        <v>4.5599999999999996</v>
      </c>
      <c r="L2646" s="72">
        <v>4.7809999999999997</v>
      </c>
      <c r="M2646" s="72">
        <v>4.9610000000000003</v>
      </c>
      <c r="N2646" s="72">
        <v>5.0919999999999996</v>
      </c>
      <c r="O2646" s="72">
        <v>5.19</v>
      </c>
      <c r="P2646" s="72">
        <v>5.2750000000000004</v>
      </c>
      <c r="Q2646" s="72">
        <v>5.3419999999999996</v>
      </c>
      <c r="R2646" s="72">
        <v>5.407</v>
      </c>
      <c r="S2646" s="72">
        <v>5.4359999999999999</v>
      </c>
      <c r="T2646" s="72">
        <v>5.4039999999999999</v>
      </c>
      <c r="U2646" s="72">
        <v>5.2590000000000003</v>
      </c>
      <c r="V2646" s="72">
        <v>4.9770000000000003</v>
      </c>
      <c r="W2646" s="72">
        <v>4.4770000000000003</v>
      </c>
      <c r="X2646" s="72">
        <v>3.6419999999999999</v>
      </c>
      <c r="Y2646" s="72">
        <v>2.3570000000000002</v>
      </c>
      <c r="Z2646" s="72">
        <v>1.25</v>
      </c>
      <c r="AA2646" s="72">
        <v>0.44600000000000001</v>
      </c>
      <c r="AB2646" s="4">
        <v>0.03</v>
      </c>
      <c r="AD2646" s="1">
        <f t="shared" si="41"/>
        <v>12.201999999999998</v>
      </c>
    </row>
    <row r="2647" spans="1:30" x14ac:dyDescent="0.3">
      <c r="A2647" s="65">
        <v>2646</v>
      </c>
      <c r="B2647" s="66" t="s">
        <v>323</v>
      </c>
      <c r="C2647" s="69" t="s">
        <v>191</v>
      </c>
      <c r="D2647" s="71">
        <v>16</v>
      </c>
      <c r="E2647" s="71">
        <v>830</v>
      </c>
      <c r="F2647" s="71">
        <v>2100</v>
      </c>
      <c r="G2647" s="72">
        <v>4.0949999999999998</v>
      </c>
      <c r="H2647" s="72">
        <v>4.157</v>
      </c>
      <c r="I2647" s="72">
        <v>4.202</v>
      </c>
      <c r="J2647" s="72">
        <v>4.3179999999999996</v>
      </c>
      <c r="K2647" s="72">
        <v>4.5190000000000001</v>
      </c>
      <c r="L2647" s="72">
        <v>4.7240000000000002</v>
      </c>
      <c r="M2647" s="72">
        <v>4.9020000000000001</v>
      </c>
      <c r="N2647" s="72">
        <v>5.0469999999999997</v>
      </c>
      <c r="O2647" s="72">
        <v>5.1470000000000002</v>
      </c>
      <c r="P2647" s="72">
        <v>5.2229999999999999</v>
      </c>
      <c r="Q2647" s="72">
        <v>5.2880000000000003</v>
      </c>
      <c r="R2647" s="72">
        <v>5.3380000000000001</v>
      </c>
      <c r="S2647" s="72">
        <v>5.38</v>
      </c>
      <c r="T2647" s="72">
        <v>5.3710000000000004</v>
      </c>
      <c r="U2647" s="72">
        <v>5.2720000000000002</v>
      </c>
      <c r="V2647" s="72">
        <v>5.0069999999999997</v>
      </c>
      <c r="W2647" s="72">
        <v>4.5190000000000001</v>
      </c>
      <c r="X2647" s="72">
        <v>3.706</v>
      </c>
      <c r="Y2647" s="72">
        <v>2.5630000000000002</v>
      </c>
      <c r="Z2647" s="72">
        <v>1.2769999999999999</v>
      </c>
      <c r="AA2647" s="72">
        <v>0.50700000000000001</v>
      </c>
      <c r="AB2647" s="4">
        <v>4.9000000000000002E-2</v>
      </c>
      <c r="AD2647" s="1">
        <f t="shared" si="41"/>
        <v>12.620999999999999</v>
      </c>
    </row>
    <row r="2648" spans="1:30" x14ac:dyDescent="0.3">
      <c r="A2648" s="65">
        <v>2647</v>
      </c>
      <c r="B2648" s="66" t="s">
        <v>323</v>
      </c>
      <c r="C2648" s="69" t="s">
        <v>192</v>
      </c>
      <c r="D2648" s="71"/>
      <c r="E2648" s="71">
        <v>208</v>
      </c>
      <c r="F2648" s="71">
        <v>2015</v>
      </c>
      <c r="G2648" s="72">
        <v>151.399</v>
      </c>
      <c r="H2648" s="72">
        <v>171.31399999999999</v>
      </c>
      <c r="I2648" s="72">
        <v>168.661</v>
      </c>
      <c r="J2648" s="72">
        <v>185.79300000000001</v>
      </c>
      <c r="K2648" s="72">
        <v>199.50200000000001</v>
      </c>
      <c r="L2648" s="72">
        <v>176.929</v>
      </c>
      <c r="M2648" s="72">
        <v>157.12899999999999</v>
      </c>
      <c r="N2648" s="72">
        <v>179.52099999999999</v>
      </c>
      <c r="O2648" s="72">
        <v>188.505</v>
      </c>
      <c r="P2648" s="72">
        <v>217.30199999999999</v>
      </c>
      <c r="Q2648" s="72">
        <v>198.74600000000001</v>
      </c>
      <c r="R2648" s="72">
        <v>177.03399999999999</v>
      </c>
      <c r="S2648" s="72">
        <v>159.47300000000001</v>
      </c>
      <c r="T2648" s="72">
        <v>190.34399999999999</v>
      </c>
      <c r="U2648" s="72">
        <v>129.518</v>
      </c>
      <c r="V2648" s="72">
        <v>86.581999999999994</v>
      </c>
      <c r="W2648" s="72">
        <v>51.216000000000001</v>
      </c>
      <c r="X2648" s="72">
        <v>28.11</v>
      </c>
      <c r="Y2648" s="72">
        <v>9.7799999999999994</v>
      </c>
      <c r="Z2648" s="72">
        <v>1.784</v>
      </c>
      <c r="AA2648" s="72">
        <v>0.16600000000000001</v>
      </c>
      <c r="AB2648" s="4" t="s">
        <v>291</v>
      </c>
      <c r="AD2648" s="1">
        <f t="shared" si="41"/>
        <v>91.055999999999997</v>
      </c>
    </row>
    <row r="2649" spans="1:30" x14ac:dyDescent="0.3">
      <c r="A2649" s="65">
        <v>2648</v>
      </c>
      <c r="B2649" s="66" t="s">
        <v>323</v>
      </c>
      <c r="C2649" s="69" t="s">
        <v>192</v>
      </c>
      <c r="D2649" s="71"/>
      <c r="E2649" s="71">
        <v>208</v>
      </c>
      <c r="F2649" s="71">
        <v>2020</v>
      </c>
      <c r="G2649" s="72">
        <v>158.41300000000001</v>
      </c>
      <c r="H2649" s="72">
        <v>152.601</v>
      </c>
      <c r="I2649" s="72">
        <v>173.34299999999999</v>
      </c>
      <c r="J2649" s="72">
        <v>172.74100000000001</v>
      </c>
      <c r="K2649" s="72">
        <v>191.78899999999999</v>
      </c>
      <c r="L2649" s="72">
        <v>205.15100000000001</v>
      </c>
      <c r="M2649" s="72">
        <v>180.84700000000001</v>
      </c>
      <c r="N2649" s="72">
        <v>159.321</v>
      </c>
      <c r="O2649" s="72">
        <v>180.67500000000001</v>
      </c>
      <c r="P2649" s="72">
        <v>187.79</v>
      </c>
      <c r="Q2649" s="72">
        <v>214.01400000000001</v>
      </c>
      <c r="R2649" s="72">
        <v>193.71899999999999</v>
      </c>
      <c r="S2649" s="72">
        <v>170.83099999999999</v>
      </c>
      <c r="T2649" s="72">
        <v>150.13</v>
      </c>
      <c r="U2649" s="72">
        <v>172.322</v>
      </c>
      <c r="V2649" s="72">
        <v>109.654</v>
      </c>
      <c r="W2649" s="72">
        <v>64.616</v>
      </c>
      <c r="X2649" s="72">
        <v>30.613</v>
      </c>
      <c r="Y2649" s="72">
        <v>11.65</v>
      </c>
      <c r="Z2649" s="72">
        <v>2.3370000000000002</v>
      </c>
      <c r="AA2649" s="72">
        <v>0.21299999999999999</v>
      </c>
      <c r="AB2649" s="4" t="s">
        <v>291</v>
      </c>
      <c r="AD2649" s="1">
        <f t="shared" si="41"/>
        <v>109.429</v>
      </c>
    </row>
    <row r="2650" spans="1:30" x14ac:dyDescent="0.3">
      <c r="A2650" s="65">
        <v>2649</v>
      </c>
      <c r="B2650" s="66" t="s">
        <v>323</v>
      </c>
      <c r="C2650" s="69" t="s">
        <v>192</v>
      </c>
      <c r="D2650" s="71"/>
      <c r="E2650" s="71">
        <v>208</v>
      </c>
      <c r="F2650" s="71">
        <v>2025</v>
      </c>
      <c r="G2650" s="72">
        <v>169.887</v>
      </c>
      <c r="H2650" s="72">
        <v>159.626</v>
      </c>
      <c r="I2650" s="72">
        <v>154.64099999999999</v>
      </c>
      <c r="J2650" s="72">
        <v>177.43700000000001</v>
      </c>
      <c r="K2650" s="72">
        <v>178.791</v>
      </c>
      <c r="L2650" s="72">
        <v>197.50299999999999</v>
      </c>
      <c r="M2650" s="72">
        <v>209.06200000000001</v>
      </c>
      <c r="N2650" s="72">
        <v>183.029</v>
      </c>
      <c r="O2650" s="72">
        <v>160.68700000000001</v>
      </c>
      <c r="P2650" s="72">
        <v>180.19900000000001</v>
      </c>
      <c r="Q2650" s="72">
        <v>185.25399999999999</v>
      </c>
      <c r="R2650" s="72">
        <v>209.048</v>
      </c>
      <c r="S2650" s="72">
        <v>187.49100000000001</v>
      </c>
      <c r="T2650" s="72">
        <v>161.72399999999999</v>
      </c>
      <c r="U2650" s="72">
        <v>137.286</v>
      </c>
      <c r="V2650" s="72">
        <v>148.08600000000001</v>
      </c>
      <c r="W2650" s="72">
        <v>83.736000000000004</v>
      </c>
      <c r="X2650" s="72">
        <v>40.008000000000003</v>
      </c>
      <c r="Y2650" s="72">
        <v>13.321</v>
      </c>
      <c r="Z2650" s="72">
        <v>2.9470000000000001</v>
      </c>
      <c r="AA2650" s="72">
        <v>0.29299999999999998</v>
      </c>
      <c r="AB2650" s="4" t="s">
        <v>291</v>
      </c>
      <c r="AD2650" s="1">
        <f t="shared" si="41"/>
        <v>140.30500000000001</v>
      </c>
    </row>
    <row r="2651" spans="1:30" x14ac:dyDescent="0.3">
      <c r="A2651" s="65">
        <v>2650</v>
      </c>
      <c r="B2651" s="66" t="s">
        <v>323</v>
      </c>
      <c r="C2651" s="69" t="s">
        <v>192</v>
      </c>
      <c r="D2651" s="71"/>
      <c r="E2651" s="71">
        <v>208</v>
      </c>
      <c r="F2651" s="71">
        <v>2030</v>
      </c>
      <c r="G2651" s="72">
        <v>176.41499999999999</v>
      </c>
      <c r="H2651" s="72">
        <v>171.10599999999999</v>
      </c>
      <c r="I2651" s="72">
        <v>161.67400000000001</v>
      </c>
      <c r="J2651" s="72">
        <v>158.761</v>
      </c>
      <c r="K2651" s="72">
        <v>183.512</v>
      </c>
      <c r="L2651" s="72">
        <v>184.56899999999999</v>
      </c>
      <c r="M2651" s="72">
        <v>201.48400000000001</v>
      </c>
      <c r="N2651" s="72">
        <v>211.23699999999999</v>
      </c>
      <c r="O2651" s="72">
        <v>184.38399999999999</v>
      </c>
      <c r="P2651" s="72">
        <v>160.51499999999999</v>
      </c>
      <c r="Q2651" s="72">
        <v>178.03100000000001</v>
      </c>
      <c r="R2651" s="72">
        <v>181.44300000000001</v>
      </c>
      <c r="S2651" s="72">
        <v>202.95599999999999</v>
      </c>
      <c r="T2651" s="72">
        <v>178.44399999999999</v>
      </c>
      <c r="U2651" s="72">
        <v>149.239</v>
      </c>
      <c r="V2651" s="72">
        <v>119.748</v>
      </c>
      <c r="W2651" s="72">
        <v>115.65300000000001</v>
      </c>
      <c r="X2651" s="72">
        <v>53.683999999999997</v>
      </c>
      <c r="Y2651" s="72">
        <v>18.279</v>
      </c>
      <c r="Z2651" s="72">
        <v>3.5720000000000001</v>
      </c>
      <c r="AA2651" s="72">
        <v>0.39300000000000002</v>
      </c>
      <c r="AB2651" s="4" t="s">
        <v>291</v>
      </c>
      <c r="AD2651" s="1">
        <f t="shared" si="41"/>
        <v>191.58099999999999</v>
      </c>
    </row>
    <row r="2652" spans="1:30" x14ac:dyDescent="0.3">
      <c r="A2652" s="65">
        <v>2651</v>
      </c>
      <c r="B2652" s="66" t="s">
        <v>323</v>
      </c>
      <c r="C2652" s="69" t="s">
        <v>192</v>
      </c>
      <c r="D2652" s="71"/>
      <c r="E2652" s="71">
        <v>208</v>
      </c>
      <c r="F2652" s="71">
        <v>2035</v>
      </c>
      <c r="G2652" s="72">
        <v>176.17699999999999</v>
      </c>
      <c r="H2652" s="72">
        <v>177.642</v>
      </c>
      <c r="I2652" s="72">
        <v>173.15600000000001</v>
      </c>
      <c r="J2652" s="72">
        <v>165.80099999999999</v>
      </c>
      <c r="K2652" s="72">
        <v>164.88499999999999</v>
      </c>
      <c r="L2652" s="72">
        <v>189.32</v>
      </c>
      <c r="M2652" s="72">
        <v>188.619</v>
      </c>
      <c r="N2652" s="72">
        <v>203.74700000000001</v>
      </c>
      <c r="O2652" s="72">
        <v>212.57900000000001</v>
      </c>
      <c r="P2652" s="72">
        <v>184.18799999999999</v>
      </c>
      <c r="Q2652" s="72">
        <v>158.82599999999999</v>
      </c>
      <c r="R2652" s="72">
        <v>174.77699999999999</v>
      </c>
      <c r="S2652" s="72">
        <v>176.94900000000001</v>
      </c>
      <c r="T2652" s="72">
        <v>194.15299999999999</v>
      </c>
      <c r="U2652" s="72">
        <v>166.07300000000001</v>
      </c>
      <c r="V2652" s="72">
        <v>131.977</v>
      </c>
      <c r="W2652" s="72">
        <v>95.581000000000003</v>
      </c>
      <c r="X2652" s="72">
        <v>76.691000000000003</v>
      </c>
      <c r="Y2652" s="72">
        <v>25.731000000000002</v>
      </c>
      <c r="Z2652" s="72">
        <v>5.194</v>
      </c>
      <c r="AA2652" s="72">
        <v>0.50700000000000001</v>
      </c>
      <c r="AB2652" s="4" t="s">
        <v>291</v>
      </c>
      <c r="AD2652" s="1">
        <f t="shared" si="41"/>
        <v>203.70399999999998</v>
      </c>
    </row>
    <row r="2653" spans="1:30" x14ac:dyDescent="0.3">
      <c r="A2653" s="65">
        <v>2652</v>
      </c>
      <c r="B2653" s="66" t="s">
        <v>323</v>
      </c>
      <c r="C2653" s="69" t="s">
        <v>192</v>
      </c>
      <c r="D2653" s="71"/>
      <c r="E2653" s="71">
        <v>208</v>
      </c>
      <c r="F2653" s="71">
        <v>2040</v>
      </c>
      <c r="G2653" s="72">
        <v>172.89500000000001</v>
      </c>
      <c r="H2653" s="72">
        <v>177.41200000000001</v>
      </c>
      <c r="I2653" s="72">
        <v>179.696</v>
      </c>
      <c r="J2653" s="72">
        <v>177.291</v>
      </c>
      <c r="K2653" s="72">
        <v>171.93799999999999</v>
      </c>
      <c r="L2653" s="72">
        <v>170.74600000000001</v>
      </c>
      <c r="M2653" s="72">
        <v>193.40299999999999</v>
      </c>
      <c r="N2653" s="72">
        <v>190.97</v>
      </c>
      <c r="O2653" s="72">
        <v>205.21</v>
      </c>
      <c r="P2653" s="72">
        <v>212.35300000000001</v>
      </c>
      <c r="Q2653" s="72">
        <v>182.44399999999999</v>
      </c>
      <c r="R2653" s="72">
        <v>156.30199999999999</v>
      </c>
      <c r="S2653" s="72">
        <v>171.05600000000001</v>
      </c>
      <c r="T2653" s="72">
        <v>170.21600000000001</v>
      </c>
      <c r="U2653" s="72">
        <v>182.10400000000001</v>
      </c>
      <c r="V2653" s="72">
        <v>148.72300000000001</v>
      </c>
      <c r="W2653" s="72">
        <v>107.48</v>
      </c>
      <c r="X2653" s="72">
        <v>65.430000000000007</v>
      </c>
      <c r="Y2653" s="72">
        <v>38.481999999999999</v>
      </c>
      <c r="Z2653" s="72">
        <v>7.7389999999999999</v>
      </c>
      <c r="AA2653" s="72">
        <v>0.77</v>
      </c>
      <c r="AB2653" s="4" t="s">
        <v>291</v>
      </c>
      <c r="AD2653" s="1">
        <f t="shared" si="41"/>
        <v>219.90100000000004</v>
      </c>
    </row>
    <row r="2654" spans="1:30" x14ac:dyDescent="0.3">
      <c r="A2654" s="65">
        <v>2653</v>
      </c>
      <c r="B2654" s="66" t="s">
        <v>323</v>
      </c>
      <c r="C2654" s="69" t="s">
        <v>192</v>
      </c>
      <c r="D2654" s="71"/>
      <c r="E2654" s="71">
        <v>208</v>
      </c>
      <c r="F2654" s="71">
        <v>2045</v>
      </c>
      <c r="G2654" s="72">
        <v>169.84800000000001</v>
      </c>
      <c r="H2654" s="72">
        <v>174.13499999999999</v>
      </c>
      <c r="I2654" s="72">
        <v>179.46799999999999</v>
      </c>
      <c r="J2654" s="72">
        <v>183.83600000000001</v>
      </c>
      <c r="K2654" s="72">
        <v>183.43600000000001</v>
      </c>
      <c r="L2654" s="72">
        <v>177.81299999999999</v>
      </c>
      <c r="M2654" s="72">
        <v>174.881</v>
      </c>
      <c r="N2654" s="72">
        <v>195.786</v>
      </c>
      <c r="O2654" s="72">
        <v>192.53800000000001</v>
      </c>
      <c r="P2654" s="72">
        <v>205.142</v>
      </c>
      <c r="Q2654" s="72">
        <v>210.518</v>
      </c>
      <c r="R2654" s="72">
        <v>179.78200000000001</v>
      </c>
      <c r="S2654" s="72">
        <v>153.52600000000001</v>
      </c>
      <c r="T2654" s="72">
        <v>165.232</v>
      </c>
      <c r="U2654" s="72">
        <v>160.69399999999999</v>
      </c>
      <c r="V2654" s="72">
        <v>164.73599999999999</v>
      </c>
      <c r="W2654" s="72">
        <v>123.114</v>
      </c>
      <c r="X2654" s="72">
        <v>75.531000000000006</v>
      </c>
      <c r="Y2654" s="72">
        <v>34.113</v>
      </c>
      <c r="Z2654" s="72">
        <v>12.141999999999999</v>
      </c>
      <c r="AA2654" s="72">
        <v>1.2030000000000001</v>
      </c>
      <c r="AB2654" s="4" t="s">
        <v>291</v>
      </c>
      <c r="AD2654" s="1">
        <f t="shared" si="41"/>
        <v>246.10300000000001</v>
      </c>
    </row>
    <row r="2655" spans="1:30" x14ac:dyDescent="0.3">
      <c r="A2655" s="65">
        <v>2654</v>
      </c>
      <c r="B2655" s="66" t="s">
        <v>323</v>
      </c>
      <c r="C2655" s="69" t="s">
        <v>192</v>
      </c>
      <c r="D2655" s="71"/>
      <c r="E2655" s="71">
        <v>208</v>
      </c>
      <c r="F2655" s="71">
        <v>2050</v>
      </c>
      <c r="G2655" s="72">
        <v>170.55199999999999</v>
      </c>
      <c r="H2655" s="72">
        <v>171.09200000000001</v>
      </c>
      <c r="I2655" s="72">
        <v>176.19399999999999</v>
      </c>
      <c r="J2655" s="72">
        <v>183.613</v>
      </c>
      <c r="K2655" s="72">
        <v>189.99</v>
      </c>
      <c r="L2655" s="72">
        <v>189.315</v>
      </c>
      <c r="M2655" s="72">
        <v>181.96100000000001</v>
      </c>
      <c r="N2655" s="72">
        <v>177.327</v>
      </c>
      <c r="O2655" s="72">
        <v>197.392</v>
      </c>
      <c r="P2655" s="72">
        <v>192.62299999999999</v>
      </c>
      <c r="Q2655" s="72">
        <v>203.54</v>
      </c>
      <c r="R2655" s="72">
        <v>207.65700000000001</v>
      </c>
      <c r="S2655" s="72">
        <v>176.75899999999999</v>
      </c>
      <c r="T2655" s="72">
        <v>148.84299999999999</v>
      </c>
      <c r="U2655" s="72">
        <v>156.77199999999999</v>
      </c>
      <c r="V2655" s="72">
        <v>146.559</v>
      </c>
      <c r="W2655" s="72">
        <v>138.16499999999999</v>
      </c>
      <c r="X2655" s="72">
        <v>88.370999999999995</v>
      </c>
      <c r="Y2655" s="72">
        <v>40.633000000000003</v>
      </c>
      <c r="Z2655" s="72">
        <v>11.202</v>
      </c>
      <c r="AA2655" s="72">
        <v>1.962</v>
      </c>
      <c r="AB2655" s="4" t="s">
        <v>291</v>
      </c>
      <c r="AD2655" s="1">
        <f t="shared" si="41"/>
        <v>280.33299999999997</v>
      </c>
    </row>
    <row r="2656" spans="1:30" x14ac:dyDescent="0.3">
      <c r="A2656" s="65">
        <v>2655</v>
      </c>
      <c r="B2656" s="66" t="s">
        <v>323</v>
      </c>
      <c r="C2656" s="69" t="s">
        <v>192</v>
      </c>
      <c r="D2656" s="71"/>
      <c r="E2656" s="71">
        <v>208</v>
      </c>
      <c r="F2656" s="71">
        <v>2055</v>
      </c>
      <c r="G2656" s="72">
        <v>175.268</v>
      </c>
      <c r="H2656" s="72">
        <v>171.84</v>
      </c>
      <c r="I2656" s="72">
        <v>173.21899999999999</v>
      </c>
      <c r="J2656" s="72">
        <v>180.48099999999999</v>
      </c>
      <c r="K2656" s="72">
        <v>189.98400000000001</v>
      </c>
      <c r="L2656" s="72">
        <v>196.07599999999999</v>
      </c>
      <c r="M2656" s="72">
        <v>193.61</v>
      </c>
      <c r="N2656" s="72">
        <v>184.512</v>
      </c>
      <c r="O2656" s="72">
        <v>179.09399999999999</v>
      </c>
      <c r="P2656" s="72">
        <v>197.56100000000001</v>
      </c>
      <c r="Q2656" s="72">
        <v>191.273</v>
      </c>
      <c r="R2656" s="72">
        <v>201.05</v>
      </c>
      <c r="S2656" s="72">
        <v>204.38</v>
      </c>
      <c r="T2656" s="72">
        <v>171.756</v>
      </c>
      <c r="U2656" s="72">
        <v>141.864</v>
      </c>
      <c r="V2656" s="72">
        <v>143.989</v>
      </c>
      <c r="W2656" s="72">
        <v>124.354</v>
      </c>
      <c r="X2656" s="72">
        <v>101.054</v>
      </c>
      <c r="Y2656" s="72">
        <v>48.896000000000001</v>
      </c>
      <c r="Z2656" s="72">
        <v>13.836</v>
      </c>
      <c r="AA2656" s="72">
        <v>2.0059999999999998</v>
      </c>
      <c r="AB2656" s="4">
        <v>1.0999999999999999E-2</v>
      </c>
      <c r="AD2656" s="1">
        <f t="shared" si="41"/>
        <v>290.15700000000004</v>
      </c>
    </row>
    <row r="2657" spans="1:30" x14ac:dyDescent="0.3">
      <c r="A2657" s="65">
        <v>2656</v>
      </c>
      <c r="B2657" s="66" t="s">
        <v>323</v>
      </c>
      <c r="C2657" s="69" t="s">
        <v>192</v>
      </c>
      <c r="D2657" s="71"/>
      <c r="E2657" s="71">
        <v>208</v>
      </c>
      <c r="F2657" s="71">
        <v>2060</v>
      </c>
      <c r="G2657" s="72">
        <v>179.666</v>
      </c>
      <c r="H2657" s="72">
        <v>176.488</v>
      </c>
      <c r="I2657" s="72">
        <v>173.857</v>
      </c>
      <c r="J2657" s="72">
        <v>177.28100000000001</v>
      </c>
      <c r="K2657" s="72">
        <v>186.51900000000001</v>
      </c>
      <c r="L2657" s="72">
        <v>195.75200000000001</v>
      </c>
      <c r="M2657" s="72">
        <v>200.14099999999999</v>
      </c>
      <c r="N2657" s="72">
        <v>196.01499999999999</v>
      </c>
      <c r="O2657" s="72">
        <v>186.178</v>
      </c>
      <c r="P2657" s="72">
        <v>179.346</v>
      </c>
      <c r="Q2657" s="72">
        <v>196.27799999999999</v>
      </c>
      <c r="R2657" s="72">
        <v>189.13900000000001</v>
      </c>
      <c r="S2657" s="72">
        <v>198.17699999999999</v>
      </c>
      <c r="T2657" s="72">
        <v>198.92400000000001</v>
      </c>
      <c r="U2657" s="72">
        <v>164.268</v>
      </c>
      <c r="V2657" s="72">
        <v>131.11500000000001</v>
      </c>
      <c r="W2657" s="72">
        <v>123.44</v>
      </c>
      <c r="X2657" s="72">
        <v>92.515000000000001</v>
      </c>
      <c r="Y2657" s="72">
        <v>57.372</v>
      </c>
      <c r="Z2657" s="72">
        <v>17.222000000000001</v>
      </c>
      <c r="AA2657" s="72">
        <v>2.4969999999999999</v>
      </c>
      <c r="AB2657" s="4">
        <v>1.4E-2</v>
      </c>
      <c r="AD2657" s="1">
        <f t="shared" si="41"/>
        <v>293.06</v>
      </c>
    </row>
    <row r="2658" spans="1:30" x14ac:dyDescent="0.3">
      <c r="A2658" s="65">
        <v>2657</v>
      </c>
      <c r="B2658" s="66" t="s">
        <v>323</v>
      </c>
      <c r="C2658" s="69" t="s">
        <v>192</v>
      </c>
      <c r="D2658" s="71"/>
      <c r="E2658" s="71">
        <v>208</v>
      </c>
      <c r="F2658" s="71">
        <v>2065</v>
      </c>
      <c r="G2658" s="72">
        <v>180.92500000000001</v>
      </c>
      <c r="H2658" s="72">
        <v>180.81800000000001</v>
      </c>
      <c r="I2658" s="72">
        <v>178.39500000000001</v>
      </c>
      <c r="J2658" s="72">
        <v>177.69499999999999</v>
      </c>
      <c r="K2658" s="72">
        <v>182.99100000000001</v>
      </c>
      <c r="L2658" s="72">
        <v>191.976</v>
      </c>
      <c r="M2658" s="72">
        <v>199.59800000000001</v>
      </c>
      <c r="N2658" s="72">
        <v>202.41</v>
      </c>
      <c r="O2658" s="72">
        <v>197.57300000000001</v>
      </c>
      <c r="P2658" s="72">
        <v>186.40700000000001</v>
      </c>
      <c r="Q2658" s="72">
        <v>178.29300000000001</v>
      </c>
      <c r="R2658" s="72">
        <v>194.25200000000001</v>
      </c>
      <c r="S2658" s="72">
        <v>186.739</v>
      </c>
      <c r="T2658" s="72">
        <v>193.31399999999999</v>
      </c>
      <c r="U2658" s="72">
        <v>190.87299999999999</v>
      </c>
      <c r="V2658" s="72">
        <v>152.68299999999999</v>
      </c>
      <c r="W2658" s="72">
        <v>113.51900000000001</v>
      </c>
      <c r="X2658" s="72">
        <v>93.353999999999999</v>
      </c>
      <c r="Y2658" s="72">
        <v>53.856000000000002</v>
      </c>
      <c r="Z2658" s="72">
        <v>20.888999999999999</v>
      </c>
      <c r="AA2658" s="72">
        <v>3.2120000000000002</v>
      </c>
      <c r="AB2658" s="4">
        <v>1.9E-2</v>
      </c>
      <c r="AD2658" s="1">
        <f t="shared" si="41"/>
        <v>284.84899999999999</v>
      </c>
    </row>
    <row r="2659" spans="1:30" x14ac:dyDescent="0.3">
      <c r="A2659" s="65">
        <v>2658</v>
      </c>
      <c r="B2659" s="66" t="s">
        <v>323</v>
      </c>
      <c r="C2659" s="69" t="s">
        <v>192</v>
      </c>
      <c r="D2659" s="71"/>
      <c r="E2659" s="71">
        <v>208</v>
      </c>
      <c r="F2659" s="71">
        <v>2070</v>
      </c>
      <c r="G2659" s="72">
        <v>179.19</v>
      </c>
      <c r="H2659" s="72">
        <v>182.00899999999999</v>
      </c>
      <c r="I2659" s="72">
        <v>182.61099999999999</v>
      </c>
      <c r="J2659" s="72">
        <v>182.00800000000001</v>
      </c>
      <c r="K2659" s="72">
        <v>183.06899999999999</v>
      </c>
      <c r="L2659" s="72">
        <v>188.13</v>
      </c>
      <c r="M2659" s="72">
        <v>195.601</v>
      </c>
      <c r="N2659" s="72">
        <v>201.74</v>
      </c>
      <c r="O2659" s="72">
        <v>203.869</v>
      </c>
      <c r="P2659" s="72">
        <v>197.76</v>
      </c>
      <c r="Q2659" s="72">
        <v>185.39099999999999</v>
      </c>
      <c r="R2659" s="72">
        <v>176.636</v>
      </c>
      <c r="S2659" s="72">
        <v>191.96</v>
      </c>
      <c r="T2659" s="72">
        <v>182.54499999999999</v>
      </c>
      <c r="U2659" s="72">
        <v>186.095</v>
      </c>
      <c r="V2659" s="72">
        <v>178.35499999999999</v>
      </c>
      <c r="W2659" s="72">
        <v>133.40799999999999</v>
      </c>
      <c r="X2659" s="72">
        <v>87.186000000000007</v>
      </c>
      <c r="Y2659" s="72">
        <v>55.658000000000001</v>
      </c>
      <c r="Z2659" s="72">
        <v>20.245999999999999</v>
      </c>
      <c r="AA2659" s="72">
        <v>4.056</v>
      </c>
      <c r="AB2659" s="4">
        <v>2.7E-2</v>
      </c>
      <c r="AD2659" s="1">
        <f t="shared" si="41"/>
        <v>300.58099999999996</v>
      </c>
    </row>
    <row r="2660" spans="1:30" x14ac:dyDescent="0.3">
      <c r="A2660" s="65">
        <v>2659</v>
      </c>
      <c r="B2660" s="66" t="s">
        <v>323</v>
      </c>
      <c r="C2660" s="69" t="s">
        <v>192</v>
      </c>
      <c r="D2660" s="71"/>
      <c r="E2660" s="71">
        <v>208</v>
      </c>
      <c r="F2660" s="71">
        <v>2075</v>
      </c>
      <c r="G2660" s="72">
        <v>176.679</v>
      </c>
      <c r="H2660" s="72">
        <v>180.209</v>
      </c>
      <c r="I2660" s="72">
        <v>183.691</v>
      </c>
      <c r="J2660" s="72">
        <v>185.99600000000001</v>
      </c>
      <c r="K2660" s="72">
        <v>187.04499999999999</v>
      </c>
      <c r="L2660" s="72">
        <v>187.89</v>
      </c>
      <c r="M2660" s="72">
        <v>191.535</v>
      </c>
      <c r="N2660" s="72">
        <v>197.61699999999999</v>
      </c>
      <c r="O2660" s="72">
        <v>203.119</v>
      </c>
      <c r="P2660" s="72">
        <v>204.03700000000001</v>
      </c>
      <c r="Q2660" s="72">
        <v>196.75700000000001</v>
      </c>
      <c r="R2660" s="72">
        <v>183.79599999999999</v>
      </c>
      <c r="S2660" s="72">
        <v>174.82900000000001</v>
      </c>
      <c r="T2660" s="72">
        <v>187.97200000000001</v>
      </c>
      <c r="U2660" s="72">
        <v>176.27199999999999</v>
      </c>
      <c r="V2660" s="72">
        <v>174.786</v>
      </c>
      <c r="W2660" s="72">
        <v>157.21299999999999</v>
      </c>
      <c r="X2660" s="72">
        <v>104.01600000000001</v>
      </c>
      <c r="Y2660" s="72">
        <v>53.216999999999999</v>
      </c>
      <c r="Z2660" s="72">
        <v>21.600999999999999</v>
      </c>
      <c r="AA2660" s="72">
        <v>4.2249999999999996</v>
      </c>
      <c r="AB2660" s="4">
        <v>3.6999999999999998E-2</v>
      </c>
      <c r="AD2660" s="1">
        <f t="shared" si="41"/>
        <v>340.30899999999997</v>
      </c>
    </row>
    <row r="2661" spans="1:30" x14ac:dyDescent="0.3">
      <c r="A2661" s="65">
        <v>2660</v>
      </c>
      <c r="B2661" s="66" t="s">
        <v>323</v>
      </c>
      <c r="C2661" s="69" t="s">
        <v>192</v>
      </c>
      <c r="D2661" s="71"/>
      <c r="E2661" s="71">
        <v>208</v>
      </c>
      <c r="F2661" s="71">
        <v>2080</v>
      </c>
      <c r="G2661" s="72">
        <v>175.65600000000001</v>
      </c>
      <c r="H2661" s="72">
        <v>177.62700000000001</v>
      </c>
      <c r="I2661" s="72">
        <v>181.779</v>
      </c>
      <c r="J2661" s="72">
        <v>186.851</v>
      </c>
      <c r="K2661" s="72">
        <v>190.696</v>
      </c>
      <c r="L2661" s="72">
        <v>191.54300000000001</v>
      </c>
      <c r="M2661" s="72">
        <v>191.07</v>
      </c>
      <c r="N2661" s="72">
        <v>193.42099999999999</v>
      </c>
      <c r="O2661" s="72">
        <v>198.91300000000001</v>
      </c>
      <c r="P2661" s="72">
        <v>203.28399999999999</v>
      </c>
      <c r="Q2661" s="72">
        <v>203.08199999999999</v>
      </c>
      <c r="R2661" s="72">
        <v>195.18100000000001</v>
      </c>
      <c r="S2661" s="72">
        <v>182.03800000000001</v>
      </c>
      <c r="T2661" s="72">
        <v>171.541</v>
      </c>
      <c r="U2661" s="72">
        <v>182.02799999999999</v>
      </c>
      <c r="V2661" s="72">
        <v>166.37</v>
      </c>
      <c r="W2661" s="72">
        <v>155.37799999999999</v>
      </c>
      <c r="X2661" s="72">
        <v>124.366</v>
      </c>
      <c r="Y2661" s="72">
        <v>64.959999999999994</v>
      </c>
      <c r="Z2661" s="72">
        <v>21.315000000000001</v>
      </c>
      <c r="AA2661" s="72">
        <v>4.6390000000000002</v>
      </c>
      <c r="AB2661" s="4">
        <v>5.7000000000000002E-2</v>
      </c>
      <c r="AD2661" s="1">
        <f t="shared" si="41"/>
        <v>370.71499999999997</v>
      </c>
    </row>
    <row r="2662" spans="1:30" x14ac:dyDescent="0.3">
      <c r="A2662" s="65">
        <v>2661</v>
      </c>
      <c r="B2662" s="66" t="s">
        <v>323</v>
      </c>
      <c r="C2662" s="69" t="s">
        <v>192</v>
      </c>
      <c r="D2662" s="71"/>
      <c r="E2662" s="71">
        <v>208</v>
      </c>
      <c r="F2662" s="71">
        <v>2085</v>
      </c>
      <c r="G2662" s="72">
        <v>176.45599999999999</v>
      </c>
      <c r="H2662" s="72">
        <v>176.53800000000001</v>
      </c>
      <c r="I2662" s="72">
        <v>179.08600000000001</v>
      </c>
      <c r="J2662" s="72">
        <v>184.71299999999999</v>
      </c>
      <c r="K2662" s="72">
        <v>191.21799999999999</v>
      </c>
      <c r="L2662" s="72">
        <v>194.87</v>
      </c>
      <c r="M2662" s="72">
        <v>194.494</v>
      </c>
      <c r="N2662" s="72">
        <v>192.82599999999999</v>
      </c>
      <c r="O2662" s="72">
        <v>194.63499999999999</v>
      </c>
      <c r="P2662" s="72">
        <v>199.084</v>
      </c>
      <c r="Q2662" s="72">
        <v>202.41300000000001</v>
      </c>
      <c r="R2662" s="72">
        <v>201.58500000000001</v>
      </c>
      <c r="S2662" s="72">
        <v>193.42500000000001</v>
      </c>
      <c r="T2662" s="72">
        <v>178.881</v>
      </c>
      <c r="U2662" s="72">
        <v>166.58799999999999</v>
      </c>
      <c r="V2662" s="72">
        <v>172.602</v>
      </c>
      <c r="W2662" s="72">
        <v>149.12299999999999</v>
      </c>
      <c r="X2662" s="72">
        <v>124.68</v>
      </c>
      <c r="Y2662" s="72">
        <v>79.463999999999999</v>
      </c>
      <c r="Z2662" s="72">
        <v>26.859000000000002</v>
      </c>
      <c r="AA2662" s="72">
        <v>4.8179999999999996</v>
      </c>
      <c r="AB2662" s="4" t="s">
        <v>291</v>
      </c>
      <c r="AD2662" s="1">
        <f t="shared" si="41"/>
        <v>384.94399999999996</v>
      </c>
    </row>
    <row r="2663" spans="1:30" x14ac:dyDescent="0.3">
      <c r="A2663" s="65">
        <v>2662</v>
      </c>
      <c r="B2663" s="66" t="s">
        <v>323</v>
      </c>
      <c r="C2663" s="69" t="s">
        <v>192</v>
      </c>
      <c r="D2663" s="71"/>
      <c r="E2663" s="71">
        <v>208</v>
      </c>
      <c r="F2663" s="71">
        <v>2090</v>
      </c>
      <c r="G2663" s="72">
        <v>177.809</v>
      </c>
      <c r="H2663" s="72">
        <v>177.27</v>
      </c>
      <c r="I2663" s="72">
        <v>177.88200000000001</v>
      </c>
      <c r="J2663" s="72">
        <v>181.79599999999999</v>
      </c>
      <c r="K2663" s="72">
        <v>188.744</v>
      </c>
      <c r="L2663" s="72">
        <v>195.071</v>
      </c>
      <c r="M2663" s="72">
        <v>197.59299999999999</v>
      </c>
      <c r="N2663" s="72">
        <v>196.114</v>
      </c>
      <c r="O2663" s="72">
        <v>193.947</v>
      </c>
      <c r="P2663" s="72">
        <v>194.80500000000001</v>
      </c>
      <c r="Q2663" s="72">
        <v>198.30600000000001</v>
      </c>
      <c r="R2663" s="72">
        <v>201.05</v>
      </c>
      <c r="S2663" s="72">
        <v>199.9</v>
      </c>
      <c r="T2663" s="72">
        <v>190.31899999999999</v>
      </c>
      <c r="U2663" s="72">
        <v>174.13800000000001</v>
      </c>
      <c r="V2663" s="72">
        <v>158.642</v>
      </c>
      <c r="W2663" s="72">
        <v>155.88900000000001</v>
      </c>
      <c r="X2663" s="72">
        <v>121.264</v>
      </c>
      <c r="Y2663" s="72">
        <v>81.402000000000001</v>
      </c>
      <c r="Z2663" s="72">
        <v>33.874000000000002</v>
      </c>
      <c r="AA2663" s="72">
        <v>6.0720000000000001</v>
      </c>
      <c r="AB2663" s="4" t="s">
        <v>291</v>
      </c>
      <c r="AD2663" s="1">
        <f t="shared" si="41"/>
        <v>398.50100000000003</v>
      </c>
    </row>
    <row r="2664" spans="1:30" x14ac:dyDescent="0.3">
      <c r="A2664" s="65">
        <v>2663</v>
      </c>
      <c r="B2664" s="66" t="s">
        <v>323</v>
      </c>
      <c r="C2664" s="69" t="s">
        <v>192</v>
      </c>
      <c r="D2664" s="71"/>
      <c r="E2664" s="71">
        <v>208</v>
      </c>
      <c r="F2664" s="71">
        <v>2095</v>
      </c>
      <c r="G2664" s="72">
        <v>178.27</v>
      </c>
      <c r="H2664" s="72">
        <v>178.55500000000001</v>
      </c>
      <c r="I2664" s="72">
        <v>178.50299999999999</v>
      </c>
      <c r="J2664" s="72">
        <v>180.36799999999999</v>
      </c>
      <c r="K2664" s="72">
        <v>185.49</v>
      </c>
      <c r="L2664" s="72">
        <v>192.27699999999999</v>
      </c>
      <c r="M2664" s="72">
        <v>197.565</v>
      </c>
      <c r="N2664" s="72">
        <v>199.072</v>
      </c>
      <c r="O2664" s="72">
        <v>197.13800000000001</v>
      </c>
      <c r="P2664" s="72">
        <v>194.10599999999999</v>
      </c>
      <c r="Q2664" s="72">
        <v>194.11699999999999</v>
      </c>
      <c r="R2664" s="72">
        <v>197.09899999999999</v>
      </c>
      <c r="S2664" s="72">
        <v>199.52600000000001</v>
      </c>
      <c r="T2664" s="72">
        <v>196.96100000000001</v>
      </c>
      <c r="U2664" s="72">
        <v>185.71600000000001</v>
      </c>
      <c r="V2664" s="72">
        <v>166.53</v>
      </c>
      <c r="W2664" s="72">
        <v>144.38399999999999</v>
      </c>
      <c r="X2664" s="72">
        <v>128.48599999999999</v>
      </c>
      <c r="Y2664" s="72">
        <v>80.944999999999993</v>
      </c>
      <c r="Z2664" s="72">
        <v>35.819000000000003</v>
      </c>
      <c r="AA2664" s="72">
        <v>7.9169999999999998</v>
      </c>
      <c r="AB2664" s="4" t="s">
        <v>291</v>
      </c>
      <c r="AD2664" s="1">
        <f t="shared" si="41"/>
        <v>397.55099999999999</v>
      </c>
    </row>
    <row r="2665" spans="1:30" x14ac:dyDescent="0.3">
      <c r="A2665" s="65">
        <v>2664</v>
      </c>
      <c r="B2665" s="66" t="s">
        <v>323</v>
      </c>
      <c r="C2665" s="69" t="s">
        <v>192</v>
      </c>
      <c r="D2665" s="71"/>
      <c r="E2665" s="71">
        <v>208</v>
      </c>
      <c r="F2665" s="71">
        <v>2100</v>
      </c>
      <c r="G2665" s="72">
        <v>176.87100000000001</v>
      </c>
      <c r="H2665" s="72">
        <v>178.95</v>
      </c>
      <c r="I2665" s="72">
        <v>179.67599999999999</v>
      </c>
      <c r="J2665" s="72">
        <v>180.761</v>
      </c>
      <c r="K2665" s="72">
        <v>183.727</v>
      </c>
      <c r="L2665" s="72">
        <v>188.703</v>
      </c>
      <c r="M2665" s="72">
        <v>194.54599999999999</v>
      </c>
      <c r="N2665" s="72">
        <v>198.911</v>
      </c>
      <c r="O2665" s="72">
        <v>199.99799999999999</v>
      </c>
      <c r="P2665" s="72">
        <v>197.273</v>
      </c>
      <c r="Q2665" s="72">
        <v>193.47900000000001</v>
      </c>
      <c r="R2665" s="72">
        <v>193.04300000000001</v>
      </c>
      <c r="S2665" s="72">
        <v>195.749</v>
      </c>
      <c r="T2665" s="72">
        <v>196.84100000000001</v>
      </c>
      <c r="U2665" s="72">
        <v>192.60499999999999</v>
      </c>
      <c r="V2665" s="72">
        <v>178.26</v>
      </c>
      <c r="W2665" s="72">
        <v>152.596</v>
      </c>
      <c r="X2665" s="72">
        <v>120.462</v>
      </c>
      <c r="Y2665" s="72">
        <v>87.52</v>
      </c>
      <c r="Z2665" s="72">
        <v>36.683</v>
      </c>
      <c r="AA2665" s="72">
        <v>8.9450000000000003</v>
      </c>
      <c r="AB2665" s="4" t="s">
        <v>291</v>
      </c>
      <c r="AD2665" s="1">
        <f t="shared" si="41"/>
        <v>406.20599999999996</v>
      </c>
    </row>
    <row r="2666" spans="1:30" x14ac:dyDescent="0.3">
      <c r="A2666" s="65">
        <v>2665</v>
      </c>
      <c r="B2666" s="66" t="s">
        <v>323</v>
      </c>
      <c r="C2666" s="69" t="s">
        <v>193</v>
      </c>
      <c r="D2666" s="71"/>
      <c r="E2666" s="71">
        <v>233</v>
      </c>
      <c r="F2666" s="71">
        <v>2015</v>
      </c>
      <c r="G2666" s="72">
        <v>36.417999999999999</v>
      </c>
      <c r="H2666" s="72">
        <v>39.682000000000002</v>
      </c>
      <c r="I2666" s="72">
        <v>32.899000000000001</v>
      </c>
      <c r="J2666" s="72">
        <v>29.92</v>
      </c>
      <c r="K2666" s="72">
        <v>39.387999999999998</v>
      </c>
      <c r="L2666" s="72">
        <v>51.128999999999998</v>
      </c>
      <c r="M2666" s="72">
        <v>47.774999999999999</v>
      </c>
      <c r="N2666" s="72">
        <v>45.930999999999997</v>
      </c>
      <c r="O2666" s="72">
        <v>46.750999999999998</v>
      </c>
      <c r="P2666" s="72">
        <v>41.374000000000002</v>
      </c>
      <c r="Q2666" s="72">
        <v>43.438000000000002</v>
      </c>
      <c r="R2666" s="72">
        <v>41.210999999999999</v>
      </c>
      <c r="S2666" s="72">
        <v>35.770000000000003</v>
      </c>
      <c r="T2666" s="72">
        <v>28.364999999999998</v>
      </c>
      <c r="U2666" s="72">
        <v>20.760999999999999</v>
      </c>
      <c r="V2666" s="72">
        <v>17.853999999999999</v>
      </c>
      <c r="W2666" s="72">
        <v>10.227</v>
      </c>
      <c r="X2666" s="72">
        <v>4.9740000000000002</v>
      </c>
      <c r="Y2666" s="72">
        <v>1.165</v>
      </c>
      <c r="Z2666" s="72">
        <v>0.14099999999999999</v>
      </c>
      <c r="AA2666" s="72">
        <v>1.6E-2</v>
      </c>
      <c r="AB2666" s="4" t="s">
        <v>291</v>
      </c>
      <c r="AD2666" s="1">
        <f t="shared" si="41"/>
        <v>16.522999999999996</v>
      </c>
    </row>
    <row r="2667" spans="1:30" x14ac:dyDescent="0.3">
      <c r="A2667" s="65">
        <v>2666</v>
      </c>
      <c r="B2667" s="66" t="s">
        <v>323</v>
      </c>
      <c r="C2667" s="69" t="s">
        <v>193</v>
      </c>
      <c r="D2667" s="71"/>
      <c r="E2667" s="71">
        <v>233</v>
      </c>
      <c r="F2667" s="71">
        <v>2020</v>
      </c>
      <c r="G2667" s="72">
        <v>35.622</v>
      </c>
      <c r="H2667" s="72">
        <v>36.314999999999998</v>
      </c>
      <c r="I2667" s="72">
        <v>39.6</v>
      </c>
      <c r="J2667" s="72">
        <v>32.591000000000001</v>
      </c>
      <c r="K2667" s="72">
        <v>29.334</v>
      </c>
      <c r="L2667" s="72">
        <v>38.664999999999999</v>
      </c>
      <c r="M2667" s="72">
        <v>50.271999999999998</v>
      </c>
      <c r="N2667" s="72">
        <v>46.975000000000001</v>
      </c>
      <c r="O2667" s="72">
        <v>45.125</v>
      </c>
      <c r="P2667" s="72">
        <v>45.646000000000001</v>
      </c>
      <c r="Q2667" s="72">
        <v>39.950000000000003</v>
      </c>
      <c r="R2667" s="72">
        <v>41.198</v>
      </c>
      <c r="S2667" s="72">
        <v>37.92</v>
      </c>
      <c r="T2667" s="72">
        <v>31.64</v>
      </c>
      <c r="U2667" s="72">
        <v>23.879000000000001</v>
      </c>
      <c r="V2667" s="72">
        <v>16.219000000000001</v>
      </c>
      <c r="W2667" s="72">
        <v>12.227</v>
      </c>
      <c r="X2667" s="72">
        <v>5.649</v>
      </c>
      <c r="Y2667" s="72">
        <v>1.9470000000000001</v>
      </c>
      <c r="Z2667" s="72">
        <v>0.249</v>
      </c>
      <c r="AA2667" s="72">
        <v>1.4999999999999999E-2</v>
      </c>
      <c r="AB2667" s="4" t="s">
        <v>291</v>
      </c>
      <c r="AD2667" s="1">
        <f t="shared" si="41"/>
        <v>20.087</v>
      </c>
    </row>
    <row r="2668" spans="1:30" x14ac:dyDescent="0.3">
      <c r="A2668" s="65">
        <v>2667</v>
      </c>
      <c r="B2668" s="66" t="s">
        <v>323</v>
      </c>
      <c r="C2668" s="69" t="s">
        <v>193</v>
      </c>
      <c r="D2668" s="71"/>
      <c r="E2668" s="71">
        <v>233</v>
      </c>
      <c r="F2668" s="71">
        <v>2025</v>
      </c>
      <c r="G2668" s="72">
        <v>33.091999999999999</v>
      </c>
      <c r="H2668" s="72">
        <v>35.524999999999999</v>
      </c>
      <c r="I2668" s="72">
        <v>36.241</v>
      </c>
      <c r="J2668" s="72">
        <v>39.287999999999997</v>
      </c>
      <c r="K2668" s="72">
        <v>32.008000000000003</v>
      </c>
      <c r="L2668" s="72">
        <v>28.701000000000001</v>
      </c>
      <c r="M2668" s="72">
        <v>37.972999999999999</v>
      </c>
      <c r="N2668" s="72">
        <v>49.502000000000002</v>
      </c>
      <c r="O2668" s="72">
        <v>46.216000000000001</v>
      </c>
      <c r="P2668" s="72">
        <v>44.149000000000001</v>
      </c>
      <c r="Q2668" s="72">
        <v>44.228999999999999</v>
      </c>
      <c r="R2668" s="72">
        <v>38.090000000000003</v>
      </c>
      <c r="S2668" s="72">
        <v>38.234999999999999</v>
      </c>
      <c r="T2668" s="72">
        <v>33.959000000000003</v>
      </c>
      <c r="U2668" s="72">
        <v>27.062000000000001</v>
      </c>
      <c r="V2668" s="72">
        <v>19.032</v>
      </c>
      <c r="W2668" s="72">
        <v>11.396000000000001</v>
      </c>
      <c r="X2668" s="72">
        <v>6.9740000000000002</v>
      </c>
      <c r="Y2668" s="72">
        <v>2.2970000000000002</v>
      </c>
      <c r="Z2668" s="72">
        <v>0.437</v>
      </c>
      <c r="AA2668" s="72">
        <v>2.5999999999999999E-2</v>
      </c>
      <c r="AB2668" s="4" t="s">
        <v>291</v>
      </c>
      <c r="AD2668" s="1">
        <f t="shared" si="41"/>
        <v>21.130000000000003</v>
      </c>
    </row>
    <row r="2669" spans="1:30" x14ac:dyDescent="0.3">
      <c r="A2669" s="65">
        <v>2668</v>
      </c>
      <c r="B2669" s="66" t="s">
        <v>323</v>
      </c>
      <c r="C2669" s="69" t="s">
        <v>193</v>
      </c>
      <c r="D2669" s="71"/>
      <c r="E2669" s="71">
        <v>233</v>
      </c>
      <c r="F2669" s="71">
        <v>2030</v>
      </c>
      <c r="G2669" s="72">
        <v>29.806999999999999</v>
      </c>
      <c r="H2669" s="72">
        <v>33.000999999999998</v>
      </c>
      <c r="I2669" s="72">
        <v>35.451999999999998</v>
      </c>
      <c r="J2669" s="72">
        <v>35.938000000000002</v>
      </c>
      <c r="K2669" s="72">
        <v>38.698999999999998</v>
      </c>
      <c r="L2669" s="72">
        <v>31.382999999999999</v>
      </c>
      <c r="M2669" s="72">
        <v>28.132999999999999</v>
      </c>
      <c r="N2669" s="72">
        <v>37.384999999999998</v>
      </c>
      <c r="O2669" s="72">
        <v>48.786999999999999</v>
      </c>
      <c r="P2669" s="72">
        <v>45.322000000000003</v>
      </c>
      <c r="Q2669" s="72">
        <v>42.920999999999999</v>
      </c>
      <c r="R2669" s="72">
        <v>42.387</v>
      </c>
      <c r="S2669" s="72">
        <v>35.621000000000002</v>
      </c>
      <c r="T2669" s="72">
        <v>34.616999999999997</v>
      </c>
      <c r="U2669" s="72">
        <v>29.454000000000001</v>
      </c>
      <c r="V2669" s="72">
        <v>21.954000000000001</v>
      </c>
      <c r="W2669" s="72">
        <v>13.679</v>
      </c>
      <c r="X2669" s="72">
        <v>6.6849999999999996</v>
      </c>
      <c r="Y2669" s="72">
        <v>2.9289999999999998</v>
      </c>
      <c r="Z2669" s="72">
        <v>0.53600000000000003</v>
      </c>
      <c r="AA2669" s="72">
        <v>4.7E-2</v>
      </c>
      <c r="AB2669" s="4" t="s">
        <v>291</v>
      </c>
      <c r="AD2669" s="1">
        <f t="shared" si="41"/>
        <v>23.876000000000001</v>
      </c>
    </row>
    <row r="2670" spans="1:30" x14ac:dyDescent="0.3">
      <c r="A2670" s="65">
        <v>2669</v>
      </c>
      <c r="B2670" s="66" t="s">
        <v>323</v>
      </c>
      <c r="C2670" s="69" t="s">
        <v>193</v>
      </c>
      <c r="D2670" s="71"/>
      <c r="E2670" s="71">
        <v>233</v>
      </c>
      <c r="F2670" s="71">
        <v>2035</v>
      </c>
      <c r="G2670" s="72">
        <v>28.472999999999999</v>
      </c>
      <c r="H2670" s="72">
        <v>29.719000000000001</v>
      </c>
      <c r="I2670" s="72">
        <v>32.933</v>
      </c>
      <c r="J2670" s="72">
        <v>35.155000000000001</v>
      </c>
      <c r="K2670" s="72">
        <v>35.374000000000002</v>
      </c>
      <c r="L2670" s="72">
        <v>38.067</v>
      </c>
      <c r="M2670" s="72">
        <v>30.829000000000001</v>
      </c>
      <c r="N2670" s="72">
        <v>27.672000000000001</v>
      </c>
      <c r="O2670" s="72">
        <v>36.860999999999997</v>
      </c>
      <c r="P2670" s="72">
        <v>47.948</v>
      </c>
      <c r="Q2670" s="72">
        <v>44.201000000000001</v>
      </c>
      <c r="R2670" s="72">
        <v>41.322000000000003</v>
      </c>
      <c r="S2670" s="72">
        <v>39.933999999999997</v>
      </c>
      <c r="T2670" s="72">
        <v>32.584000000000003</v>
      </c>
      <c r="U2670" s="72">
        <v>30.43</v>
      </c>
      <c r="V2670" s="72">
        <v>24.309000000000001</v>
      </c>
      <c r="W2670" s="72">
        <v>16.143000000000001</v>
      </c>
      <c r="X2670" s="72">
        <v>8.2590000000000003</v>
      </c>
      <c r="Y2670" s="72">
        <v>2.907</v>
      </c>
      <c r="Z2670" s="72">
        <v>0.71299999999999997</v>
      </c>
      <c r="AA2670" s="72">
        <v>6.0999999999999999E-2</v>
      </c>
      <c r="AB2670" s="4">
        <v>1.7000000000000001E-2</v>
      </c>
      <c r="AD2670" s="1">
        <f t="shared" si="41"/>
        <v>28.1</v>
      </c>
    </row>
    <row r="2671" spans="1:30" x14ac:dyDescent="0.3">
      <c r="A2671" s="65">
        <v>2670</v>
      </c>
      <c r="B2671" s="66" t="s">
        <v>323</v>
      </c>
      <c r="C2671" s="69" t="s">
        <v>193</v>
      </c>
      <c r="D2671" s="71"/>
      <c r="E2671" s="71">
        <v>233</v>
      </c>
      <c r="F2671" s="71">
        <v>2040</v>
      </c>
      <c r="G2671" s="72">
        <v>29.234999999999999</v>
      </c>
      <c r="H2671" s="72">
        <v>28.388999999999999</v>
      </c>
      <c r="I2671" s="72">
        <v>29.655000000000001</v>
      </c>
      <c r="J2671" s="72">
        <v>32.640999999999998</v>
      </c>
      <c r="K2671" s="72">
        <v>34.604999999999997</v>
      </c>
      <c r="L2671" s="72">
        <v>34.779000000000003</v>
      </c>
      <c r="M2671" s="72">
        <v>37.503</v>
      </c>
      <c r="N2671" s="72">
        <v>30.38</v>
      </c>
      <c r="O2671" s="72">
        <v>27.277000000000001</v>
      </c>
      <c r="P2671" s="72">
        <v>36.270000000000003</v>
      </c>
      <c r="Q2671" s="72">
        <v>46.899000000000001</v>
      </c>
      <c r="R2671" s="72">
        <v>42.738999999999997</v>
      </c>
      <c r="S2671" s="72">
        <v>39.186999999999998</v>
      </c>
      <c r="T2671" s="72">
        <v>36.875</v>
      </c>
      <c r="U2671" s="72">
        <v>28.998999999999999</v>
      </c>
      <c r="V2671" s="72">
        <v>25.521999999999998</v>
      </c>
      <c r="W2671" s="72">
        <v>18.266999999999999</v>
      </c>
      <c r="X2671" s="72">
        <v>10.025</v>
      </c>
      <c r="Y2671" s="72">
        <v>3.718</v>
      </c>
      <c r="Z2671" s="72">
        <v>0.74099999999999999</v>
      </c>
      <c r="AA2671" s="72">
        <v>8.4000000000000005E-2</v>
      </c>
      <c r="AB2671" s="4">
        <v>0.03</v>
      </c>
      <c r="AD2671" s="1">
        <f t="shared" si="41"/>
        <v>32.865000000000009</v>
      </c>
    </row>
    <row r="2672" spans="1:30" x14ac:dyDescent="0.3">
      <c r="A2672" s="65">
        <v>2671</v>
      </c>
      <c r="B2672" s="66" t="s">
        <v>323</v>
      </c>
      <c r="C2672" s="69" t="s">
        <v>193</v>
      </c>
      <c r="D2672" s="71"/>
      <c r="E2672" s="71">
        <v>233</v>
      </c>
      <c r="F2672" s="71">
        <v>2045</v>
      </c>
      <c r="G2672" s="72">
        <v>29.942</v>
      </c>
      <c r="H2672" s="72">
        <v>29.151</v>
      </c>
      <c r="I2672" s="72">
        <v>28.324999999999999</v>
      </c>
      <c r="J2672" s="72">
        <v>29.369</v>
      </c>
      <c r="K2672" s="72">
        <v>32.104999999999997</v>
      </c>
      <c r="L2672" s="72">
        <v>34.031999999999996</v>
      </c>
      <c r="M2672" s="72">
        <v>34.262999999999998</v>
      </c>
      <c r="N2672" s="72">
        <v>37.042000000000002</v>
      </c>
      <c r="O2672" s="72">
        <v>29.994</v>
      </c>
      <c r="P2672" s="72">
        <v>26.855</v>
      </c>
      <c r="Q2672" s="72">
        <v>35.542999999999999</v>
      </c>
      <c r="R2672" s="72">
        <v>45.514000000000003</v>
      </c>
      <c r="S2672" s="72">
        <v>40.762</v>
      </c>
      <c r="T2672" s="72">
        <v>36.479999999999997</v>
      </c>
      <c r="U2672" s="72">
        <v>33.17</v>
      </c>
      <c r="V2672" s="72">
        <v>24.664999999999999</v>
      </c>
      <c r="W2672" s="72">
        <v>19.552</v>
      </c>
      <c r="X2672" s="72">
        <v>11.635999999999999</v>
      </c>
      <c r="Y2672" s="72">
        <v>4.6619999999999999</v>
      </c>
      <c r="Z2672" s="72">
        <v>0.98899999999999999</v>
      </c>
      <c r="AA2672" s="72">
        <v>9.2999999999999999E-2</v>
      </c>
      <c r="AB2672" s="4">
        <v>6.9000000000000006E-2</v>
      </c>
      <c r="AD2672" s="1">
        <f t="shared" si="41"/>
        <v>37.001000000000005</v>
      </c>
    </row>
    <row r="2673" spans="1:30" x14ac:dyDescent="0.3">
      <c r="A2673" s="65">
        <v>2672</v>
      </c>
      <c r="B2673" s="66" t="s">
        <v>323</v>
      </c>
      <c r="C2673" s="69" t="s">
        <v>193</v>
      </c>
      <c r="D2673" s="71"/>
      <c r="E2673" s="71">
        <v>233</v>
      </c>
      <c r="F2673" s="71">
        <v>2050</v>
      </c>
      <c r="G2673" s="72">
        <v>29.356000000000002</v>
      </c>
      <c r="H2673" s="72">
        <v>29.858000000000001</v>
      </c>
      <c r="I2673" s="72">
        <v>29.088000000000001</v>
      </c>
      <c r="J2673" s="72">
        <v>28.045000000000002</v>
      </c>
      <c r="K2673" s="72">
        <v>28.844000000000001</v>
      </c>
      <c r="L2673" s="72">
        <v>31.553000000000001</v>
      </c>
      <c r="M2673" s="72">
        <v>33.539000000000001</v>
      </c>
      <c r="N2673" s="72">
        <v>33.844999999999999</v>
      </c>
      <c r="O2673" s="72">
        <v>36.639000000000003</v>
      </c>
      <c r="P2673" s="72">
        <v>29.577999999999999</v>
      </c>
      <c r="Q2673" s="72">
        <v>26.349</v>
      </c>
      <c r="R2673" s="72">
        <v>34.58</v>
      </c>
      <c r="S2673" s="72">
        <v>43.601999999999997</v>
      </c>
      <c r="T2673" s="72">
        <v>38.186999999999998</v>
      </c>
      <c r="U2673" s="72">
        <v>33.088999999999999</v>
      </c>
      <c r="V2673" s="72">
        <v>28.527999999999999</v>
      </c>
      <c r="W2673" s="72">
        <v>19.184999999999999</v>
      </c>
      <c r="X2673" s="72">
        <v>12.715</v>
      </c>
      <c r="Y2673" s="72">
        <v>5.5620000000000003</v>
      </c>
      <c r="Z2673" s="72">
        <v>1.2869999999999999</v>
      </c>
      <c r="AA2673" s="72">
        <v>0.126</v>
      </c>
      <c r="AB2673" s="4">
        <v>8.5999999999999993E-2</v>
      </c>
      <c r="AD2673" s="1">
        <f t="shared" si="41"/>
        <v>38.960999999999991</v>
      </c>
    </row>
    <row r="2674" spans="1:30" x14ac:dyDescent="0.3">
      <c r="A2674" s="65">
        <v>2673</v>
      </c>
      <c r="B2674" s="66" t="s">
        <v>323</v>
      </c>
      <c r="C2674" s="69" t="s">
        <v>193</v>
      </c>
      <c r="D2674" s="71"/>
      <c r="E2674" s="71">
        <v>233</v>
      </c>
      <c r="F2674" s="71">
        <v>2055</v>
      </c>
      <c r="G2674" s="72">
        <v>27.792999999999999</v>
      </c>
      <c r="H2674" s="72">
        <v>29.277999999999999</v>
      </c>
      <c r="I2674" s="72">
        <v>29.798999999999999</v>
      </c>
      <c r="J2674" s="72">
        <v>28.821000000000002</v>
      </c>
      <c r="K2674" s="72">
        <v>27.55</v>
      </c>
      <c r="L2674" s="72">
        <v>28.335000000000001</v>
      </c>
      <c r="M2674" s="72">
        <v>31.103000000000002</v>
      </c>
      <c r="N2674" s="72">
        <v>33.155999999999999</v>
      </c>
      <c r="O2674" s="72">
        <v>33.491999999999997</v>
      </c>
      <c r="P2674" s="72">
        <v>36.195</v>
      </c>
      <c r="Q2674" s="72">
        <v>29.073</v>
      </c>
      <c r="R2674" s="72">
        <v>25.681000000000001</v>
      </c>
      <c r="S2674" s="72">
        <v>33.24</v>
      </c>
      <c r="T2674" s="72">
        <v>41.06</v>
      </c>
      <c r="U2674" s="72">
        <v>34.878</v>
      </c>
      <c r="V2674" s="72">
        <v>28.725000000000001</v>
      </c>
      <c r="W2674" s="72">
        <v>22.489000000000001</v>
      </c>
      <c r="X2674" s="72">
        <v>12.711</v>
      </c>
      <c r="Y2674" s="72">
        <v>6.2329999999999997</v>
      </c>
      <c r="Z2674" s="72">
        <v>1.5940000000000001</v>
      </c>
      <c r="AA2674" s="72">
        <v>0.17100000000000001</v>
      </c>
      <c r="AB2674" s="4">
        <v>0.105</v>
      </c>
      <c r="AD2674" s="1">
        <f t="shared" si="41"/>
        <v>43.302999999999997</v>
      </c>
    </row>
    <row r="2675" spans="1:30" x14ac:dyDescent="0.3">
      <c r="A2675" s="65">
        <v>2674</v>
      </c>
      <c r="B2675" s="66" t="s">
        <v>323</v>
      </c>
      <c r="C2675" s="69" t="s">
        <v>193</v>
      </c>
      <c r="D2675" s="71"/>
      <c r="E2675" s="71">
        <v>233</v>
      </c>
      <c r="F2675" s="71">
        <v>2060</v>
      </c>
      <c r="G2675" s="72">
        <v>26.076000000000001</v>
      </c>
      <c r="H2675" s="72">
        <v>27.72</v>
      </c>
      <c r="I2675" s="72">
        <v>29.222000000000001</v>
      </c>
      <c r="J2675" s="72">
        <v>29.542999999999999</v>
      </c>
      <c r="K2675" s="72">
        <v>28.353000000000002</v>
      </c>
      <c r="L2675" s="72">
        <v>27.071999999999999</v>
      </c>
      <c r="M2675" s="72">
        <v>27.925999999999998</v>
      </c>
      <c r="N2675" s="72">
        <v>30.757999999999999</v>
      </c>
      <c r="O2675" s="72">
        <v>32.832999999999998</v>
      </c>
      <c r="P2675" s="72">
        <v>33.113</v>
      </c>
      <c r="Q2675" s="72">
        <v>35.642000000000003</v>
      </c>
      <c r="R2675" s="72">
        <v>28.399000000000001</v>
      </c>
      <c r="S2675" s="72">
        <v>24.756</v>
      </c>
      <c r="T2675" s="72">
        <v>31.437000000000001</v>
      </c>
      <c r="U2675" s="72">
        <v>37.731000000000002</v>
      </c>
      <c r="V2675" s="72">
        <v>30.524999999999999</v>
      </c>
      <c r="W2675" s="72">
        <v>22.91</v>
      </c>
      <c r="X2675" s="72">
        <v>15.148999999999999</v>
      </c>
      <c r="Y2675" s="72">
        <v>6.3780000000000001</v>
      </c>
      <c r="Z2675" s="72">
        <v>1.849</v>
      </c>
      <c r="AA2675" s="72">
        <v>0.222</v>
      </c>
      <c r="AB2675" s="4">
        <v>0.13200000000000001</v>
      </c>
      <c r="AD2675" s="1">
        <f t="shared" si="41"/>
        <v>46.639999999999993</v>
      </c>
    </row>
    <row r="2676" spans="1:30" x14ac:dyDescent="0.3">
      <c r="A2676" s="65">
        <v>2675</v>
      </c>
      <c r="B2676" s="66" t="s">
        <v>323</v>
      </c>
      <c r="C2676" s="69" t="s">
        <v>193</v>
      </c>
      <c r="D2676" s="71"/>
      <c r="E2676" s="71">
        <v>233</v>
      </c>
      <c r="F2676" s="71">
        <v>2065</v>
      </c>
      <c r="G2676" s="72">
        <v>24.89</v>
      </c>
      <c r="H2676" s="72">
        <v>26.007999999999999</v>
      </c>
      <c r="I2676" s="72">
        <v>27.666</v>
      </c>
      <c r="J2676" s="72">
        <v>28.983000000000001</v>
      </c>
      <c r="K2676" s="72">
        <v>29.102</v>
      </c>
      <c r="L2676" s="72">
        <v>27.904</v>
      </c>
      <c r="M2676" s="72">
        <v>26.693999999999999</v>
      </c>
      <c r="N2676" s="72">
        <v>27.617999999999999</v>
      </c>
      <c r="O2676" s="72">
        <v>30.471</v>
      </c>
      <c r="P2676" s="72">
        <v>32.487000000000002</v>
      </c>
      <c r="Q2676" s="72">
        <v>32.640999999999998</v>
      </c>
      <c r="R2676" s="72">
        <v>34.887999999999998</v>
      </c>
      <c r="S2676" s="72">
        <v>27.454999999999998</v>
      </c>
      <c r="T2676" s="72">
        <v>23.506</v>
      </c>
      <c r="U2676" s="72">
        <v>29.042999999999999</v>
      </c>
      <c r="V2676" s="72">
        <v>33.267000000000003</v>
      </c>
      <c r="W2676" s="72">
        <v>24.605</v>
      </c>
      <c r="X2676" s="72">
        <v>15.669</v>
      </c>
      <c r="Y2676" s="72">
        <v>7.766</v>
      </c>
      <c r="Z2676" s="72">
        <v>1.9550000000000001</v>
      </c>
      <c r="AA2676" s="72">
        <v>0.27100000000000002</v>
      </c>
      <c r="AB2676" s="4" t="s">
        <v>291</v>
      </c>
      <c r="AD2676" s="1">
        <f t="shared" si="41"/>
        <v>50.265999999999998</v>
      </c>
    </row>
    <row r="2677" spans="1:30" x14ac:dyDescent="0.3">
      <c r="A2677" s="65">
        <v>2676</v>
      </c>
      <c r="B2677" s="66" t="s">
        <v>323</v>
      </c>
      <c r="C2677" s="69" t="s">
        <v>193</v>
      </c>
      <c r="D2677" s="71"/>
      <c r="E2677" s="71">
        <v>233</v>
      </c>
      <c r="F2677" s="71">
        <v>2070</v>
      </c>
      <c r="G2677" s="72">
        <v>24.555</v>
      </c>
      <c r="H2677" s="72">
        <v>24.827000000000002</v>
      </c>
      <c r="I2677" s="72">
        <v>25.957000000000001</v>
      </c>
      <c r="J2677" s="72">
        <v>27.443000000000001</v>
      </c>
      <c r="K2677" s="72">
        <v>28.568999999999999</v>
      </c>
      <c r="L2677" s="72">
        <v>28.68</v>
      </c>
      <c r="M2677" s="72">
        <v>27.548999999999999</v>
      </c>
      <c r="N2677" s="72">
        <v>26.411999999999999</v>
      </c>
      <c r="O2677" s="72">
        <v>27.367000000000001</v>
      </c>
      <c r="P2677" s="72">
        <v>30.17</v>
      </c>
      <c r="Q2677" s="72">
        <v>32.06</v>
      </c>
      <c r="R2677" s="72">
        <v>32.002000000000002</v>
      </c>
      <c r="S2677" s="72">
        <v>33.823</v>
      </c>
      <c r="T2677" s="72">
        <v>26.167000000000002</v>
      </c>
      <c r="U2677" s="72">
        <v>21.818999999999999</v>
      </c>
      <c r="V2677" s="72">
        <v>25.780999999999999</v>
      </c>
      <c r="W2677" s="72">
        <v>27.085999999999999</v>
      </c>
      <c r="X2677" s="72">
        <v>17.081</v>
      </c>
      <c r="Y2677" s="72">
        <v>8.2080000000000002</v>
      </c>
      <c r="Z2677" s="72">
        <v>2.4630000000000001</v>
      </c>
      <c r="AA2677" s="72">
        <v>0.30299999999999999</v>
      </c>
      <c r="AB2677" s="4" t="s">
        <v>291</v>
      </c>
      <c r="AD2677" s="1">
        <f t="shared" si="41"/>
        <v>55.140999999999998</v>
      </c>
    </row>
    <row r="2678" spans="1:30" x14ac:dyDescent="0.3">
      <c r="A2678" s="65">
        <v>2677</v>
      </c>
      <c r="B2678" s="66" t="s">
        <v>323</v>
      </c>
      <c r="C2678" s="69" t="s">
        <v>193</v>
      </c>
      <c r="D2678" s="71"/>
      <c r="E2678" s="71">
        <v>233</v>
      </c>
      <c r="F2678" s="71">
        <v>2075</v>
      </c>
      <c r="G2678" s="72">
        <v>24.645</v>
      </c>
      <c r="H2678" s="72">
        <v>24.497</v>
      </c>
      <c r="I2678" s="72">
        <v>24.78</v>
      </c>
      <c r="J2678" s="72">
        <v>25.748999999999999</v>
      </c>
      <c r="K2678" s="72">
        <v>27.056999999999999</v>
      </c>
      <c r="L2678" s="72">
        <v>28.175000000000001</v>
      </c>
      <c r="M2678" s="72">
        <v>28.349</v>
      </c>
      <c r="N2678" s="72">
        <v>27.286000000000001</v>
      </c>
      <c r="O2678" s="72">
        <v>26.184999999999999</v>
      </c>
      <c r="P2678" s="72">
        <v>27.11</v>
      </c>
      <c r="Q2678" s="72">
        <v>29.800999999999998</v>
      </c>
      <c r="R2678" s="72">
        <v>31.481000000000002</v>
      </c>
      <c r="S2678" s="72">
        <v>31.094999999999999</v>
      </c>
      <c r="T2678" s="72">
        <v>32.351999999999997</v>
      </c>
      <c r="U2678" s="72">
        <v>24.407</v>
      </c>
      <c r="V2678" s="72">
        <v>19.494</v>
      </c>
      <c r="W2678" s="72">
        <v>21.193000000000001</v>
      </c>
      <c r="X2678" s="72">
        <v>19.071999999999999</v>
      </c>
      <c r="Y2678" s="72">
        <v>9.1359999999999992</v>
      </c>
      <c r="Z2678" s="72">
        <v>2.6890000000000001</v>
      </c>
      <c r="AA2678" s="72">
        <v>0.39300000000000002</v>
      </c>
      <c r="AB2678" s="4" t="s">
        <v>291</v>
      </c>
      <c r="AD2678" s="1">
        <f t="shared" si="41"/>
        <v>52.482999999999997</v>
      </c>
    </row>
    <row r="2679" spans="1:30" x14ac:dyDescent="0.3">
      <c r="A2679" s="65">
        <v>2678</v>
      </c>
      <c r="B2679" s="66" t="s">
        <v>323</v>
      </c>
      <c r="C2679" s="69" t="s">
        <v>193</v>
      </c>
      <c r="D2679" s="71"/>
      <c r="E2679" s="71">
        <v>233</v>
      </c>
      <c r="F2679" s="71">
        <v>2080</v>
      </c>
      <c r="G2679" s="72">
        <v>24.48</v>
      </c>
      <c r="H2679" s="72">
        <v>24.588999999999999</v>
      </c>
      <c r="I2679" s="72">
        <v>24.454000000000001</v>
      </c>
      <c r="J2679" s="72">
        <v>24.585999999999999</v>
      </c>
      <c r="K2679" s="72">
        <v>25.393000000000001</v>
      </c>
      <c r="L2679" s="72">
        <v>26.693999999999999</v>
      </c>
      <c r="M2679" s="72">
        <v>27.867999999999999</v>
      </c>
      <c r="N2679" s="72">
        <v>28.103000000000002</v>
      </c>
      <c r="O2679" s="72">
        <v>27.073</v>
      </c>
      <c r="P2679" s="72">
        <v>25.957000000000001</v>
      </c>
      <c r="Q2679" s="72">
        <v>26.800999999999998</v>
      </c>
      <c r="R2679" s="72">
        <v>29.303999999999998</v>
      </c>
      <c r="S2679" s="72">
        <v>30.658000000000001</v>
      </c>
      <c r="T2679" s="72">
        <v>29.838999999999999</v>
      </c>
      <c r="U2679" s="72">
        <v>30.314</v>
      </c>
      <c r="V2679" s="72">
        <v>21.943000000000001</v>
      </c>
      <c r="W2679" s="72">
        <v>16.172999999999998</v>
      </c>
      <c r="X2679" s="72">
        <v>15.13</v>
      </c>
      <c r="Y2679" s="72">
        <v>10.414999999999999</v>
      </c>
      <c r="Z2679" s="72">
        <v>3.0950000000000002</v>
      </c>
      <c r="AA2679" s="72">
        <v>0.45800000000000002</v>
      </c>
      <c r="AB2679" s="4" t="s">
        <v>291</v>
      </c>
      <c r="AD2679" s="1">
        <f t="shared" si="41"/>
        <v>45.270999999999994</v>
      </c>
    </row>
    <row r="2680" spans="1:30" x14ac:dyDescent="0.3">
      <c r="A2680" s="65">
        <v>2679</v>
      </c>
      <c r="B2680" s="66" t="s">
        <v>323</v>
      </c>
      <c r="C2680" s="69" t="s">
        <v>193</v>
      </c>
      <c r="D2680" s="71"/>
      <c r="E2680" s="71">
        <v>233</v>
      </c>
      <c r="F2680" s="71">
        <v>2085</v>
      </c>
      <c r="G2680" s="72">
        <v>23.757000000000001</v>
      </c>
      <c r="H2680" s="72">
        <v>24.428000000000001</v>
      </c>
      <c r="I2680" s="72">
        <v>24.55</v>
      </c>
      <c r="J2680" s="72">
        <v>24.274999999999999</v>
      </c>
      <c r="K2680" s="72">
        <v>24.254000000000001</v>
      </c>
      <c r="L2680" s="72">
        <v>25.056999999999999</v>
      </c>
      <c r="M2680" s="72">
        <v>26.416</v>
      </c>
      <c r="N2680" s="72">
        <v>27.646000000000001</v>
      </c>
      <c r="O2680" s="72">
        <v>27.905999999999999</v>
      </c>
      <c r="P2680" s="72">
        <v>26.859000000000002</v>
      </c>
      <c r="Q2680" s="72">
        <v>25.684999999999999</v>
      </c>
      <c r="R2680" s="72">
        <v>26.388999999999999</v>
      </c>
      <c r="S2680" s="72">
        <v>28.597999999999999</v>
      </c>
      <c r="T2680" s="72">
        <v>29.513000000000002</v>
      </c>
      <c r="U2680" s="72">
        <v>28.077999999999999</v>
      </c>
      <c r="V2680" s="72">
        <v>27.419</v>
      </c>
      <c r="W2680" s="72">
        <v>18.373999999999999</v>
      </c>
      <c r="X2680" s="72">
        <v>11.71</v>
      </c>
      <c r="Y2680" s="72">
        <v>8.4450000000000003</v>
      </c>
      <c r="Z2680" s="72">
        <v>3.6549999999999998</v>
      </c>
      <c r="AA2680" s="72">
        <v>0.55300000000000005</v>
      </c>
      <c r="AB2680" s="4" t="s">
        <v>291</v>
      </c>
      <c r="AD2680" s="1">
        <f t="shared" si="41"/>
        <v>42.736999999999995</v>
      </c>
    </row>
    <row r="2681" spans="1:30" x14ac:dyDescent="0.3">
      <c r="A2681" s="65">
        <v>2680</v>
      </c>
      <c r="B2681" s="66" t="s">
        <v>323</v>
      </c>
      <c r="C2681" s="69" t="s">
        <v>193</v>
      </c>
      <c r="D2681" s="71"/>
      <c r="E2681" s="71">
        <v>233</v>
      </c>
      <c r="F2681" s="71">
        <v>2090</v>
      </c>
      <c r="G2681" s="72">
        <v>22.718</v>
      </c>
      <c r="H2681" s="72">
        <v>23.71</v>
      </c>
      <c r="I2681" s="72">
        <v>24.393000000000001</v>
      </c>
      <c r="J2681" s="72">
        <v>24.382999999999999</v>
      </c>
      <c r="K2681" s="72">
        <v>23.969000000000001</v>
      </c>
      <c r="L2681" s="72">
        <v>23.949000000000002</v>
      </c>
      <c r="M2681" s="72">
        <v>24.806999999999999</v>
      </c>
      <c r="N2681" s="72">
        <v>26.215</v>
      </c>
      <c r="O2681" s="72">
        <v>27.466999999999999</v>
      </c>
      <c r="P2681" s="72">
        <v>27.707999999999998</v>
      </c>
      <c r="Q2681" s="72">
        <v>26.603999999999999</v>
      </c>
      <c r="R2681" s="72">
        <v>25.318000000000001</v>
      </c>
      <c r="S2681" s="72">
        <v>25.803999999999998</v>
      </c>
      <c r="T2681" s="72">
        <v>27.61</v>
      </c>
      <c r="U2681" s="72">
        <v>27.884</v>
      </c>
      <c r="V2681" s="72">
        <v>25.547000000000001</v>
      </c>
      <c r="W2681" s="72">
        <v>23.167999999999999</v>
      </c>
      <c r="X2681" s="72">
        <v>13.49</v>
      </c>
      <c r="Y2681" s="72">
        <v>6.6779999999999999</v>
      </c>
      <c r="Z2681" s="72">
        <v>3.07</v>
      </c>
      <c r="AA2681" s="72">
        <v>0.68600000000000005</v>
      </c>
      <c r="AB2681" s="4" t="s">
        <v>291</v>
      </c>
      <c r="AD2681" s="1">
        <f t="shared" si="41"/>
        <v>47.091999999999999</v>
      </c>
    </row>
    <row r="2682" spans="1:30" x14ac:dyDescent="0.3">
      <c r="A2682" s="65">
        <v>2681</v>
      </c>
      <c r="B2682" s="66" t="s">
        <v>323</v>
      </c>
      <c r="C2682" s="69" t="s">
        <v>193</v>
      </c>
      <c r="D2682" s="71"/>
      <c r="E2682" s="71">
        <v>233</v>
      </c>
      <c r="F2682" s="71">
        <v>2095</v>
      </c>
      <c r="G2682" s="72">
        <v>21.832000000000001</v>
      </c>
      <c r="H2682" s="72">
        <v>22.675000000000001</v>
      </c>
      <c r="I2682" s="72">
        <v>23.677</v>
      </c>
      <c r="J2682" s="72">
        <v>24.239000000000001</v>
      </c>
      <c r="K2682" s="72">
        <v>24.103999999999999</v>
      </c>
      <c r="L2682" s="72">
        <v>23.690999999999999</v>
      </c>
      <c r="M2682" s="72">
        <v>23.72</v>
      </c>
      <c r="N2682" s="72">
        <v>24.623999999999999</v>
      </c>
      <c r="O2682" s="72">
        <v>26.055</v>
      </c>
      <c r="P2682" s="72">
        <v>27.286999999999999</v>
      </c>
      <c r="Q2682" s="72">
        <v>27.466999999999999</v>
      </c>
      <c r="R2682" s="72">
        <v>26.259</v>
      </c>
      <c r="S2682" s="72">
        <v>24.803000000000001</v>
      </c>
      <c r="T2682" s="72">
        <v>24.975999999999999</v>
      </c>
      <c r="U2682" s="72">
        <v>26.186</v>
      </c>
      <c r="V2682" s="72">
        <v>25.510999999999999</v>
      </c>
      <c r="W2682" s="72">
        <v>21.771999999999998</v>
      </c>
      <c r="X2682" s="72">
        <v>17.242999999999999</v>
      </c>
      <c r="Y2682" s="72">
        <v>7.8620000000000001</v>
      </c>
      <c r="Z2682" s="72">
        <v>2.5179999999999998</v>
      </c>
      <c r="AA2682" s="72">
        <v>0.64300000000000002</v>
      </c>
      <c r="AB2682" s="4" t="s">
        <v>291</v>
      </c>
      <c r="AD2682" s="1">
        <f t="shared" si="41"/>
        <v>50.038000000000004</v>
      </c>
    </row>
    <row r="2683" spans="1:30" x14ac:dyDescent="0.3">
      <c r="A2683" s="65">
        <v>2682</v>
      </c>
      <c r="B2683" s="66" t="s">
        <v>323</v>
      </c>
      <c r="C2683" s="69" t="s">
        <v>193</v>
      </c>
      <c r="D2683" s="71"/>
      <c r="E2683" s="71">
        <v>233</v>
      </c>
      <c r="F2683" s="71">
        <v>2100</v>
      </c>
      <c r="G2683" s="72">
        <v>21.312999999999999</v>
      </c>
      <c r="H2683" s="72">
        <v>21.794</v>
      </c>
      <c r="I2683" s="72">
        <v>22.643000000000001</v>
      </c>
      <c r="J2683" s="72">
        <v>23.538</v>
      </c>
      <c r="K2683" s="72">
        <v>23.984999999999999</v>
      </c>
      <c r="L2683" s="72">
        <v>23.85</v>
      </c>
      <c r="M2683" s="72">
        <v>23.481999999999999</v>
      </c>
      <c r="N2683" s="72">
        <v>23.559000000000001</v>
      </c>
      <c r="O2683" s="72">
        <v>24.484999999999999</v>
      </c>
      <c r="P2683" s="72">
        <v>25.898</v>
      </c>
      <c r="Q2683" s="72">
        <v>27.073</v>
      </c>
      <c r="R2683" s="72">
        <v>27.140999999999998</v>
      </c>
      <c r="S2683" s="72">
        <v>25.771000000000001</v>
      </c>
      <c r="T2683" s="72">
        <v>24.071000000000002</v>
      </c>
      <c r="U2683" s="72">
        <v>23.774999999999999</v>
      </c>
      <c r="V2683" s="72">
        <v>24.087</v>
      </c>
      <c r="W2683" s="72">
        <v>21.927</v>
      </c>
      <c r="X2683" s="72">
        <v>16.427</v>
      </c>
      <c r="Y2683" s="72">
        <v>10.273</v>
      </c>
      <c r="Z2683" s="72">
        <v>3.0760000000000001</v>
      </c>
      <c r="AA2683" s="72">
        <v>0.56999999999999995</v>
      </c>
      <c r="AB2683" s="4" t="s">
        <v>291</v>
      </c>
      <c r="AD2683" s="1">
        <f t="shared" si="41"/>
        <v>52.272999999999996</v>
      </c>
    </row>
    <row r="2684" spans="1:30" x14ac:dyDescent="0.3">
      <c r="A2684" s="65">
        <v>2683</v>
      </c>
      <c r="B2684" s="66" t="s">
        <v>323</v>
      </c>
      <c r="C2684" s="69" t="s">
        <v>194</v>
      </c>
      <c r="D2684" s="71">
        <v>17</v>
      </c>
      <c r="E2684" s="71">
        <v>246</v>
      </c>
      <c r="F2684" s="71">
        <v>2015</v>
      </c>
      <c r="G2684" s="72">
        <v>153.63499999999999</v>
      </c>
      <c r="H2684" s="72">
        <v>156.73500000000001</v>
      </c>
      <c r="I2684" s="72">
        <v>149.01300000000001</v>
      </c>
      <c r="J2684" s="72">
        <v>155.13999999999999</v>
      </c>
      <c r="K2684" s="72">
        <v>176.94200000000001</v>
      </c>
      <c r="L2684" s="72">
        <v>174.80500000000001</v>
      </c>
      <c r="M2684" s="72">
        <v>182.529</v>
      </c>
      <c r="N2684" s="72">
        <v>176.05799999999999</v>
      </c>
      <c r="O2684" s="72">
        <v>160.72200000000001</v>
      </c>
      <c r="P2684" s="72">
        <v>178.625</v>
      </c>
      <c r="Q2684" s="72">
        <v>188.815</v>
      </c>
      <c r="R2684" s="72">
        <v>182.43</v>
      </c>
      <c r="S2684" s="72">
        <v>182.09800000000001</v>
      </c>
      <c r="T2684" s="72">
        <v>184.53</v>
      </c>
      <c r="U2684" s="72">
        <v>116.827</v>
      </c>
      <c r="V2684" s="72">
        <v>83.88</v>
      </c>
      <c r="W2684" s="72">
        <v>55.158000000000001</v>
      </c>
      <c r="X2684" s="72">
        <v>29.484000000000002</v>
      </c>
      <c r="Y2684" s="72">
        <v>8.968</v>
      </c>
      <c r="Z2684" s="72">
        <v>1.319</v>
      </c>
      <c r="AA2684" s="72">
        <v>0.127</v>
      </c>
      <c r="AB2684" s="4">
        <v>2E-3</v>
      </c>
      <c r="AD2684" s="1">
        <f t="shared" si="41"/>
        <v>95.057999999999993</v>
      </c>
    </row>
    <row r="2685" spans="1:30" x14ac:dyDescent="0.3">
      <c r="A2685" s="65">
        <v>2684</v>
      </c>
      <c r="B2685" s="66" t="s">
        <v>323</v>
      </c>
      <c r="C2685" s="69" t="s">
        <v>194</v>
      </c>
      <c r="D2685" s="71">
        <v>17</v>
      </c>
      <c r="E2685" s="71">
        <v>246</v>
      </c>
      <c r="F2685" s="71">
        <v>2020</v>
      </c>
      <c r="G2685" s="72">
        <v>156.9</v>
      </c>
      <c r="H2685" s="72">
        <v>155.82300000000001</v>
      </c>
      <c r="I2685" s="72">
        <v>158.619</v>
      </c>
      <c r="J2685" s="72">
        <v>151.815</v>
      </c>
      <c r="K2685" s="72">
        <v>160.614</v>
      </c>
      <c r="L2685" s="72">
        <v>183.75899999999999</v>
      </c>
      <c r="M2685" s="72">
        <v>179.083</v>
      </c>
      <c r="N2685" s="72">
        <v>184.82900000000001</v>
      </c>
      <c r="O2685" s="72">
        <v>176.80799999999999</v>
      </c>
      <c r="P2685" s="72">
        <v>159.89099999999999</v>
      </c>
      <c r="Q2685" s="72">
        <v>175.86600000000001</v>
      </c>
      <c r="R2685" s="72">
        <v>183.72499999999999</v>
      </c>
      <c r="S2685" s="72">
        <v>174.78100000000001</v>
      </c>
      <c r="T2685" s="72">
        <v>170.911</v>
      </c>
      <c r="U2685" s="72">
        <v>167.76599999999999</v>
      </c>
      <c r="V2685" s="72">
        <v>100.205</v>
      </c>
      <c r="W2685" s="72">
        <v>64.203000000000003</v>
      </c>
      <c r="X2685" s="72">
        <v>34.281999999999996</v>
      </c>
      <c r="Y2685" s="72">
        <v>12.925000000000001</v>
      </c>
      <c r="Z2685" s="72">
        <v>2.3319999999999999</v>
      </c>
      <c r="AA2685" s="72">
        <v>0.17</v>
      </c>
      <c r="AB2685" s="4">
        <v>3.0000000000000001E-3</v>
      </c>
      <c r="AD2685" s="1">
        <f t="shared" si="41"/>
        <v>113.91499999999999</v>
      </c>
    </row>
    <row r="2686" spans="1:30" x14ac:dyDescent="0.3">
      <c r="A2686" s="65">
        <v>2685</v>
      </c>
      <c r="B2686" s="66" t="s">
        <v>323</v>
      </c>
      <c r="C2686" s="69" t="s">
        <v>194</v>
      </c>
      <c r="D2686" s="71">
        <v>17</v>
      </c>
      <c r="E2686" s="71">
        <v>246</v>
      </c>
      <c r="F2686" s="71">
        <v>2025</v>
      </c>
      <c r="G2686" s="72">
        <v>157.09700000000001</v>
      </c>
      <c r="H2686" s="72">
        <v>159.09700000000001</v>
      </c>
      <c r="I2686" s="72">
        <v>157.71700000000001</v>
      </c>
      <c r="J2686" s="72">
        <v>161.43299999999999</v>
      </c>
      <c r="K2686" s="72">
        <v>157.34800000000001</v>
      </c>
      <c r="L2686" s="72">
        <v>167.55799999999999</v>
      </c>
      <c r="M2686" s="72">
        <v>188.08699999999999</v>
      </c>
      <c r="N2686" s="72">
        <v>181.506</v>
      </c>
      <c r="O2686" s="72">
        <v>185.67</v>
      </c>
      <c r="P2686" s="72">
        <v>176.01</v>
      </c>
      <c r="Q2686" s="72">
        <v>157.827</v>
      </c>
      <c r="R2686" s="72">
        <v>171.71</v>
      </c>
      <c r="S2686" s="72">
        <v>176.88</v>
      </c>
      <c r="T2686" s="72">
        <v>165.249</v>
      </c>
      <c r="U2686" s="72">
        <v>157.12299999999999</v>
      </c>
      <c r="V2686" s="72">
        <v>146.31200000000001</v>
      </c>
      <c r="W2686" s="72">
        <v>78.682000000000002</v>
      </c>
      <c r="X2686" s="72">
        <v>41.417999999999999</v>
      </c>
      <c r="Y2686" s="72">
        <v>15.792999999999999</v>
      </c>
      <c r="Z2686" s="72">
        <v>3.5640000000000001</v>
      </c>
      <c r="AA2686" s="72">
        <v>0.31</v>
      </c>
      <c r="AB2686" s="4">
        <v>6.0000000000000001E-3</v>
      </c>
      <c r="AD2686" s="1">
        <f t="shared" si="41"/>
        <v>139.773</v>
      </c>
    </row>
    <row r="2687" spans="1:30" x14ac:dyDescent="0.3">
      <c r="A2687" s="65">
        <v>2686</v>
      </c>
      <c r="B2687" s="66" t="s">
        <v>323</v>
      </c>
      <c r="C2687" s="69" t="s">
        <v>194</v>
      </c>
      <c r="D2687" s="71">
        <v>17</v>
      </c>
      <c r="E2687" s="71">
        <v>246</v>
      </c>
      <c r="F2687" s="71">
        <v>2030</v>
      </c>
      <c r="G2687" s="72">
        <v>154.73699999999999</v>
      </c>
      <c r="H2687" s="72">
        <v>159.304</v>
      </c>
      <c r="I2687" s="72">
        <v>160.99799999999999</v>
      </c>
      <c r="J2687" s="72">
        <v>160.548</v>
      </c>
      <c r="K2687" s="72">
        <v>166.98099999999999</v>
      </c>
      <c r="L2687" s="72">
        <v>164.35499999999999</v>
      </c>
      <c r="M2687" s="72">
        <v>172.00299999999999</v>
      </c>
      <c r="N2687" s="72">
        <v>190.55600000000001</v>
      </c>
      <c r="O2687" s="72">
        <v>182.50299999999999</v>
      </c>
      <c r="P2687" s="72">
        <v>184.98</v>
      </c>
      <c r="Q2687" s="72">
        <v>173.97399999999999</v>
      </c>
      <c r="R2687" s="72">
        <v>154.55699999999999</v>
      </c>
      <c r="S2687" s="72">
        <v>165.989</v>
      </c>
      <c r="T2687" s="72">
        <v>168.22399999999999</v>
      </c>
      <c r="U2687" s="72">
        <v>153.28899999999999</v>
      </c>
      <c r="V2687" s="72">
        <v>138.947</v>
      </c>
      <c r="W2687" s="72">
        <v>117.31399999999999</v>
      </c>
      <c r="X2687" s="72">
        <v>52.372</v>
      </c>
      <c r="Y2687" s="72">
        <v>19.908999999999999</v>
      </c>
      <c r="Z2687" s="72">
        <v>4.5810000000000004</v>
      </c>
      <c r="AA2687" s="72">
        <v>0.502</v>
      </c>
      <c r="AB2687" s="4">
        <v>0.01</v>
      </c>
      <c r="AD2687" s="1">
        <f t="shared" si="41"/>
        <v>194.68799999999996</v>
      </c>
    </row>
    <row r="2688" spans="1:30" x14ac:dyDescent="0.3">
      <c r="A2688" s="65">
        <v>2687</v>
      </c>
      <c r="B2688" s="66" t="s">
        <v>323</v>
      </c>
      <c r="C2688" s="69" t="s">
        <v>194</v>
      </c>
      <c r="D2688" s="71">
        <v>17</v>
      </c>
      <c r="E2688" s="71">
        <v>246</v>
      </c>
      <c r="F2688" s="71">
        <v>2035</v>
      </c>
      <c r="G2688" s="72">
        <v>152.94900000000001</v>
      </c>
      <c r="H2688" s="72">
        <v>156.94800000000001</v>
      </c>
      <c r="I2688" s="72">
        <v>161.209</v>
      </c>
      <c r="J2688" s="72">
        <v>163.839</v>
      </c>
      <c r="K2688" s="72">
        <v>166.131</v>
      </c>
      <c r="L2688" s="72">
        <v>174</v>
      </c>
      <c r="M2688" s="72">
        <v>168.85599999999999</v>
      </c>
      <c r="N2688" s="72">
        <v>174.60300000000001</v>
      </c>
      <c r="O2688" s="72">
        <v>191.59700000000001</v>
      </c>
      <c r="P2688" s="72">
        <v>182</v>
      </c>
      <c r="Q2688" s="72">
        <v>183.04400000000001</v>
      </c>
      <c r="R2688" s="72">
        <v>170.666</v>
      </c>
      <c r="S2688" s="72">
        <v>149.88</v>
      </c>
      <c r="T2688" s="72">
        <v>158.57</v>
      </c>
      <c r="U2688" s="72">
        <v>157.07300000000001</v>
      </c>
      <c r="V2688" s="72">
        <v>136.95599999999999</v>
      </c>
      <c r="W2688" s="72">
        <v>113.20399999999999</v>
      </c>
      <c r="X2688" s="72">
        <v>79.971999999999994</v>
      </c>
      <c r="Y2688" s="72">
        <v>26.013999999999999</v>
      </c>
      <c r="Z2688" s="72">
        <v>6.01</v>
      </c>
      <c r="AA2688" s="72">
        <v>0.68300000000000005</v>
      </c>
      <c r="AB2688" s="4">
        <v>1.6E-2</v>
      </c>
      <c r="AD2688" s="1">
        <f t="shared" si="41"/>
        <v>225.89899999999997</v>
      </c>
    </row>
    <row r="2689" spans="1:30" x14ac:dyDescent="0.3">
      <c r="A2689" s="65">
        <v>2688</v>
      </c>
      <c r="B2689" s="66" t="s">
        <v>323</v>
      </c>
      <c r="C2689" s="69" t="s">
        <v>194</v>
      </c>
      <c r="D2689" s="71">
        <v>17</v>
      </c>
      <c r="E2689" s="71">
        <v>246</v>
      </c>
      <c r="F2689" s="71">
        <v>2040</v>
      </c>
      <c r="G2689" s="72">
        <v>153.81299999999999</v>
      </c>
      <c r="H2689" s="72">
        <v>155.16499999999999</v>
      </c>
      <c r="I2689" s="72">
        <v>158.85900000000001</v>
      </c>
      <c r="J2689" s="72">
        <v>164.06200000000001</v>
      </c>
      <c r="K2689" s="72">
        <v>169.446</v>
      </c>
      <c r="L2689" s="72">
        <v>173.191</v>
      </c>
      <c r="M2689" s="72">
        <v>178.51300000000001</v>
      </c>
      <c r="N2689" s="72">
        <v>171.52</v>
      </c>
      <c r="O2689" s="72">
        <v>175.81700000000001</v>
      </c>
      <c r="P2689" s="72">
        <v>191.149</v>
      </c>
      <c r="Q2689" s="72">
        <v>180.30699999999999</v>
      </c>
      <c r="R2689" s="72">
        <v>179.84100000000001</v>
      </c>
      <c r="S2689" s="72">
        <v>165.887</v>
      </c>
      <c r="T2689" s="72">
        <v>143.714</v>
      </c>
      <c r="U2689" s="72">
        <v>148.875</v>
      </c>
      <c r="V2689" s="72">
        <v>141.52799999999999</v>
      </c>
      <c r="W2689" s="72">
        <v>113.081</v>
      </c>
      <c r="X2689" s="72">
        <v>78.744</v>
      </c>
      <c r="Y2689" s="72">
        <v>40.857999999999997</v>
      </c>
      <c r="Z2689" s="72">
        <v>8.1310000000000002</v>
      </c>
      <c r="AA2689" s="72">
        <v>0.92900000000000005</v>
      </c>
      <c r="AB2689" s="4">
        <v>2.5999999999999999E-2</v>
      </c>
      <c r="AD2689" s="1">
        <f t="shared" si="41"/>
        <v>241.76900000000001</v>
      </c>
    </row>
    <row r="2690" spans="1:30" x14ac:dyDescent="0.3">
      <c r="A2690" s="65">
        <v>2689</v>
      </c>
      <c r="B2690" s="66" t="s">
        <v>323</v>
      </c>
      <c r="C2690" s="69" t="s">
        <v>194</v>
      </c>
      <c r="D2690" s="71">
        <v>17</v>
      </c>
      <c r="E2690" s="71">
        <v>246</v>
      </c>
      <c r="F2690" s="71">
        <v>2045</v>
      </c>
      <c r="G2690" s="72">
        <v>156.09700000000001</v>
      </c>
      <c r="H2690" s="72">
        <v>156.03299999999999</v>
      </c>
      <c r="I2690" s="72">
        <v>157.07900000000001</v>
      </c>
      <c r="J2690" s="72">
        <v>161.72200000000001</v>
      </c>
      <c r="K2690" s="72">
        <v>169.69300000000001</v>
      </c>
      <c r="L2690" s="72">
        <v>176.52699999999999</v>
      </c>
      <c r="M2690" s="72">
        <v>177.74</v>
      </c>
      <c r="N2690" s="72">
        <v>181.19</v>
      </c>
      <c r="O2690" s="72">
        <v>172.81800000000001</v>
      </c>
      <c r="P2690" s="72">
        <v>175.614</v>
      </c>
      <c r="Q2690" s="72">
        <v>189.52099999999999</v>
      </c>
      <c r="R2690" s="72">
        <v>177.42500000000001</v>
      </c>
      <c r="S2690" s="72">
        <v>175.178</v>
      </c>
      <c r="T2690" s="72">
        <v>159.55099999999999</v>
      </c>
      <c r="U2690" s="72">
        <v>135.59</v>
      </c>
      <c r="V2690" s="72">
        <v>135.148</v>
      </c>
      <c r="W2690" s="72">
        <v>118.23699999999999</v>
      </c>
      <c r="X2690" s="72">
        <v>80.094999999999999</v>
      </c>
      <c r="Y2690" s="72">
        <v>41.274000000000001</v>
      </c>
      <c r="Z2690" s="72">
        <v>13.186</v>
      </c>
      <c r="AA2690" s="72">
        <v>1.2949999999999999</v>
      </c>
      <c r="AB2690" s="4" t="s">
        <v>291</v>
      </c>
      <c r="AD2690" s="1">
        <f t="shared" si="41"/>
        <v>254.08699999999999</v>
      </c>
    </row>
    <row r="2691" spans="1:30" x14ac:dyDescent="0.3">
      <c r="A2691" s="65">
        <v>2690</v>
      </c>
      <c r="B2691" s="66" t="s">
        <v>323</v>
      </c>
      <c r="C2691" s="69" t="s">
        <v>194</v>
      </c>
      <c r="D2691" s="71">
        <v>17</v>
      </c>
      <c r="E2691" s="71">
        <v>246</v>
      </c>
      <c r="F2691" s="71">
        <v>2050</v>
      </c>
      <c r="G2691" s="72">
        <v>157.67500000000001</v>
      </c>
      <c r="H2691" s="72">
        <v>158.316</v>
      </c>
      <c r="I2691" s="72">
        <v>157.946</v>
      </c>
      <c r="J2691" s="72">
        <v>159.953</v>
      </c>
      <c r="K2691" s="72">
        <v>167.38200000000001</v>
      </c>
      <c r="L2691" s="72">
        <v>176.80500000000001</v>
      </c>
      <c r="M2691" s="72">
        <v>181.101</v>
      </c>
      <c r="N2691" s="72">
        <v>180.464</v>
      </c>
      <c r="O2691" s="72">
        <v>182.50899999999999</v>
      </c>
      <c r="P2691" s="72">
        <v>172.74100000000001</v>
      </c>
      <c r="Q2691" s="72">
        <v>174.34</v>
      </c>
      <c r="R2691" s="72">
        <v>186.726</v>
      </c>
      <c r="S2691" s="72">
        <v>173.179</v>
      </c>
      <c r="T2691" s="72">
        <v>168.97</v>
      </c>
      <c r="U2691" s="72">
        <v>151.167</v>
      </c>
      <c r="V2691" s="72">
        <v>123.95</v>
      </c>
      <c r="W2691" s="72">
        <v>114.167</v>
      </c>
      <c r="X2691" s="72">
        <v>85.203000000000003</v>
      </c>
      <c r="Y2691" s="72">
        <v>43.027000000000001</v>
      </c>
      <c r="Z2691" s="72">
        <v>13.738</v>
      </c>
      <c r="AA2691" s="72">
        <v>2.1309999999999998</v>
      </c>
      <c r="AB2691" s="4" t="s">
        <v>291</v>
      </c>
      <c r="AD2691" s="1">
        <f t="shared" ref="AD2691:AD2754" si="42">SUM(W2691:AB2691)</f>
        <v>258.26599999999996</v>
      </c>
    </row>
    <row r="2692" spans="1:30" x14ac:dyDescent="0.3">
      <c r="A2692" s="65">
        <v>2691</v>
      </c>
      <c r="B2692" s="66" t="s">
        <v>323</v>
      </c>
      <c r="C2692" s="69" t="s">
        <v>194</v>
      </c>
      <c r="D2692" s="71">
        <v>17</v>
      </c>
      <c r="E2692" s="71">
        <v>246</v>
      </c>
      <c r="F2692" s="71">
        <v>2055</v>
      </c>
      <c r="G2692" s="72">
        <v>157.82300000000001</v>
      </c>
      <c r="H2692" s="72">
        <v>159.786</v>
      </c>
      <c r="I2692" s="72">
        <v>160.13499999999999</v>
      </c>
      <c r="J2692" s="72">
        <v>160.679</v>
      </c>
      <c r="K2692" s="72">
        <v>165.34</v>
      </c>
      <c r="L2692" s="72">
        <v>174.15100000000001</v>
      </c>
      <c r="M2692" s="72">
        <v>181.16</v>
      </c>
      <c r="N2692" s="72">
        <v>183.69</v>
      </c>
      <c r="O2692" s="72">
        <v>181.739</v>
      </c>
      <c r="P2692" s="72">
        <v>182.40100000000001</v>
      </c>
      <c r="Q2692" s="72">
        <v>171.61</v>
      </c>
      <c r="R2692" s="72">
        <v>172.00299999999999</v>
      </c>
      <c r="S2692" s="72">
        <v>182.57599999999999</v>
      </c>
      <c r="T2692" s="72">
        <v>167.48699999999999</v>
      </c>
      <c r="U2692" s="72">
        <v>160.715</v>
      </c>
      <c r="V2692" s="72">
        <v>139.05199999999999</v>
      </c>
      <c r="W2692" s="72">
        <v>105.795</v>
      </c>
      <c r="X2692" s="72">
        <v>83.611000000000004</v>
      </c>
      <c r="Y2692" s="72">
        <v>46.857999999999997</v>
      </c>
      <c r="Z2692" s="72">
        <v>14.755000000000001</v>
      </c>
      <c r="AA2692" s="72">
        <v>2.4020000000000001</v>
      </c>
      <c r="AB2692" s="4" t="s">
        <v>291</v>
      </c>
      <c r="AD2692" s="1">
        <f t="shared" si="42"/>
        <v>253.42099999999999</v>
      </c>
    </row>
    <row r="2693" spans="1:30" x14ac:dyDescent="0.3">
      <c r="A2693" s="65">
        <v>2692</v>
      </c>
      <c r="B2693" s="66" t="s">
        <v>323</v>
      </c>
      <c r="C2693" s="69" t="s">
        <v>194</v>
      </c>
      <c r="D2693" s="71">
        <v>17</v>
      </c>
      <c r="E2693" s="71">
        <v>246</v>
      </c>
      <c r="F2693" s="71">
        <v>2060</v>
      </c>
      <c r="G2693" s="72">
        <v>157.143</v>
      </c>
      <c r="H2693" s="72">
        <v>159.82</v>
      </c>
      <c r="I2693" s="72">
        <v>161.50899999999999</v>
      </c>
      <c r="J2693" s="72">
        <v>162.726</v>
      </c>
      <c r="K2693" s="72">
        <v>165.78800000000001</v>
      </c>
      <c r="L2693" s="72">
        <v>171.767</v>
      </c>
      <c r="M2693" s="72">
        <v>178.292</v>
      </c>
      <c r="N2693" s="72">
        <v>183.62700000000001</v>
      </c>
      <c r="O2693" s="72">
        <v>184.904</v>
      </c>
      <c r="P2693" s="72">
        <v>181.67</v>
      </c>
      <c r="Q2693" s="72">
        <v>181.27799999999999</v>
      </c>
      <c r="R2693" s="72">
        <v>169.499</v>
      </c>
      <c r="S2693" s="72">
        <v>168.48599999999999</v>
      </c>
      <c r="T2693" s="72">
        <v>177.011</v>
      </c>
      <c r="U2693" s="72">
        <v>159.904</v>
      </c>
      <c r="V2693" s="72">
        <v>148.71600000000001</v>
      </c>
      <c r="W2693" s="72">
        <v>119.851</v>
      </c>
      <c r="X2693" s="72">
        <v>78.710999999999999</v>
      </c>
      <c r="Y2693" s="72">
        <v>47.052999999999997</v>
      </c>
      <c r="Z2693" s="72">
        <v>16.550999999999998</v>
      </c>
      <c r="AA2693" s="72">
        <v>2.6709999999999998</v>
      </c>
      <c r="AB2693" s="4" t="s">
        <v>291</v>
      </c>
      <c r="AD2693" s="1">
        <f t="shared" si="42"/>
        <v>264.83699999999999</v>
      </c>
    </row>
    <row r="2694" spans="1:30" x14ac:dyDescent="0.3">
      <c r="A2694" s="65">
        <v>2693</v>
      </c>
      <c r="B2694" s="66" t="s">
        <v>323</v>
      </c>
      <c r="C2694" s="69" t="s">
        <v>194</v>
      </c>
      <c r="D2694" s="71">
        <v>17</v>
      </c>
      <c r="E2694" s="71">
        <v>246</v>
      </c>
      <c r="F2694" s="71">
        <v>2065</v>
      </c>
      <c r="G2694" s="72">
        <v>156.09200000000001</v>
      </c>
      <c r="H2694" s="72">
        <v>159.03299999999999</v>
      </c>
      <c r="I2694" s="72">
        <v>161.45099999999999</v>
      </c>
      <c r="J2694" s="72">
        <v>163.95699999999999</v>
      </c>
      <c r="K2694" s="72">
        <v>167.55600000000001</v>
      </c>
      <c r="L2694" s="72">
        <v>171.86600000000001</v>
      </c>
      <c r="M2694" s="72">
        <v>175.69</v>
      </c>
      <c r="N2694" s="72">
        <v>180.637</v>
      </c>
      <c r="O2694" s="72">
        <v>184.79</v>
      </c>
      <c r="P2694" s="72">
        <v>184.85</v>
      </c>
      <c r="Q2694" s="72">
        <v>180.661</v>
      </c>
      <c r="R2694" s="72">
        <v>179.21700000000001</v>
      </c>
      <c r="S2694" s="72">
        <v>166.31399999999999</v>
      </c>
      <c r="T2694" s="72">
        <v>163.762</v>
      </c>
      <c r="U2694" s="72">
        <v>169.60499999999999</v>
      </c>
      <c r="V2694" s="72">
        <v>148.83500000000001</v>
      </c>
      <c r="W2694" s="72">
        <v>129.42599999999999</v>
      </c>
      <c r="X2694" s="72">
        <v>90.581000000000003</v>
      </c>
      <c r="Y2694" s="72">
        <v>45.341000000000001</v>
      </c>
      <c r="Z2694" s="72">
        <v>17.134</v>
      </c>
      <c r="AA2694" s="72">
        <v>3.081</v>
      </c>
      <c r="AB2694" s="4" t="s">
        <v>291</v>
      </c>
      <c r="AD2694" s="1">
        <f t="shared" si="42"/>
        <v>285.56300000000005</v>
      </c>
    </row>
    <row r="2695" spans="1:30" x14ac:dyDescent="0.3">
      <c r="A2695" s="65">
        <v>2694</v>
      </c>
      <c r="B2695" s="66" t="s">
        <v>323</v>
      </c>
      <c r="C2695" s="69" t="s">
        <v>194</v>
      </c>
      <c r="D2695" s="71">
        <v>17</v>
      </c>
      <c r="E2695" s="71">
        <v>246</v>
      </c>
      <c r="F2695" s="71">
        <v>2070</v>
      </c>
      <c r="G2695" s="72">
        <v>155.703</v>
      </c>
      <c r="H2695" s="72">
        <v>157.869</v>
      </c>
      <c r="I2695" s="72">
        <v>160.565</v>
      </c>
      <c r="J2695" s="72">
        <v>163.755</v>
      </c>
      <c r="K2695" s="72">
        <v>168.506</v>
      </c>
      <c r="L2695" s="72">
        <v>173.27799999999999</v>
      </c>
      <c r="M2695" s="72">
        <v>175.56299999999999</v>
      </c>
      <c r="N2695" s="72">
        <v>177.91300000000001</v>
      </c>
      <c r="O2695" s="72">
        <v>181.75700000000001</v>
      </c>
      <c r="P2695" s="72">
        <v>184.761</v>
      </c>
      <c r="Q2695" s="72">
        <v>183.905</v>
      </c>
      <c r="R2695" s="72">
        <v>178.77500000000001</v>
      </c>
      <c r="S2695" s="72">
        <v>176.09899999999999</v>
      </c>
      <c r="T2695" s="72">
        <v>162.00399999999999</v>
      </c>
      <c r="U2695" s="72">
        <v>157.43199999999999</v>
      </c>
      <c r="V2695" s="72">
        <v>158.685</v>
      </c>
      <c r="W2695" s="72">
        <v>130.672</v>
      </c>
      <c r="X2695" s="72">
        <v>99.236000000000004</v>
      </c>
      <c r="Y2695" s="72">
        <v>53.317999999999998</v>
      </c>
      <c r="Z2695" s="72">
        <v>16.984000000000002</v>
      </c>
      <c r="AA2695" s="72">
        <v>3.33</v>
      </c>
      <c r="AB2695" s="4" t="s">
        <v>291</v>
      </c>
      <c r="AD2695" s="1">
        <f t="shared" si="42"/>
        <v>303.53999999999996</v>
      </c>
    </row>
    <row r="2696" spans="1:30" x14ac:dyDescent="0.3">
      <c r="A2696" s="65">
        <v>2695</v>
      </c>
      <c r="B2696" s="66" t="s">
        <v>323</v>
      </c>
      <c r="C2696" s="69" t="s">
        <v>194</v>
      </c>
      <c r="D2696" s="71">
        <v>17</v>
      </c>
      <c r="E2696" s="71">
        <v>246</v>
      </c>
      <c r="F2696" s="71">
        <v>2075</v>
      </c>
      <c r="G2696" s="72">
        <v>155.83699999999999</v>
      </c>
      <c r="H2696" s="72">
        <v>157.37</v>
      </c>
      <c r="I2696" s="72">
        <v>159.30600000000001</v>
      </c>
      <c r="J2696" s="72">
        <v>162.727</v>
      </c>
      <c r="K2696" s="72">
        <v>168.024</v>
      </c>
      <c r="L2696" s="72">
        <v>173.874</v>
      </c>
      <c r="M2696" s="72">
        <v>176.74799999999999</v>
      </c>
      <c r="N2696" s="72">
        <v>177.655</v>
      </c>
      <c r="O2696" s="72">
        <v>178.98400000000001</v>
      </c>
      <c r="P2696" s="72">
        <v>181.76599999999999</v>
      </c>
      <c r="Q2696" s="72">
        <v>183.90899999999999</v>
      </c>
      <c r="R2696" s="72">
        <v>182.14699999999999</v>
      </c>
      <c r="S2696" s="72">
        <v>175.92400000000001</v>
      </c>
      <c r="T2696" s="72">
        <v>171.89699999999999</v>
      </c>
      <c r="U2696" s="72">
        <v>156.24799999999999</v>
      </c>
      <c r="V2696" s="72">
        <v>148.07400000000001</v>
      </c>
      <c r="W2696" s="72">
        <v>140.554</v>
      </c>
      <c r="X2696" s="72">
        <v>101.675</v>
      </c>
      <c r="Y2696" s="72">
        <v>59.731999999999999</v>
      </c>
      <c r="Z2696" s="72">
        <v>20.576000000000001</v>
      </c>
      <c r="AA2696" s="72">
        <v>3.444</v>
      </c>
      <c r="AB2696" s="4" t="s">
        <v>291</v>
      </c>
      <c r="AD2696" s="1">
        <f t="shared" si="42"/>
        <v>325.98100000000005</v>
      </c>
    </row>
    <row r="2697" spans="1:30" x14ac:dyDescent="0.3">
      <c r="A2697" s="65">
        <v>2696</v>
      </c>
      <c r="B2697" s="66" t="s">
        <v>323</v>
      </c>
      <c r="C2697" s="69" t="s">
        <v>194</v>
      </c>
      <c r="D2697" s="71">
        <v>17</v>
      </c>
      <c r="E2697" s="71">
        <v>246</v>
      </c>
      <c r="F2697" s="71">
        <v>2080</v>
      </c>
      <c r="G2697" s="72">
        <v>155.95599999999999</v>
      </c>
      <c r="H2697" s="72">
        <v>157.392</v>
      </c>
      <c r="I2697" s="72">
        <v>158.71100000000001</v>
      </c>
      <c r="J2697" s="72">
        <v>161.327</v>
      </c>
      <c r="K2697" s="72">
        <v>166.71700000000001</v>
      </c>
      <c r="L2697" s="72">
        <v>173.041</v>
      </c>
      <c r="M2697" s="72">
        <v>177.11799999999999</v>
      </c>
      <c r="N2697" s="72">
        <v>178.70500000000001</v>
      </c>
      <c r="O2697" s="72">
        <v>178.66499999999999</v>
      </c>
      <c r="P2697" s="72">
        <v>179.023</v>
      </c>
      <c r="Q2697" s="72">
        <v>181.024</v>
      </c>
      <c r="R2697" s="72">
        <v>182.31</v>
      </c>
      <c r="S2697" s="72">
        <v>179.489</v>
      </c>
      <c r="T2697" s="72">
        <v>172.07900000000001</v>
      </c>
      <c r="U2697" s="72">
        <v>166.28800000000001</v>
      </c>
      <c r="V2697" s="72">
        <v>147.69300000000001</v>
      </c>
      <c r="W2697" s="72">
        <v>132.28</v>
      </c>
      <c r="X2697" s="72">
        <v>110.94199999999999</v>
      </c>
      <c r="Y2697" s="72">
        <v>62.567999999999998</v>
      </c>
      <c r="Z2697" s="72">
        <v>23.745999999999999</v>
      </c>
      <c r="AA2697" s="72">
        <v>4.1929999999999996</v>
      </c>
      <c r="AB2697" s="4" t="s">
        <v>291</v>
      </c>
      <c r="AD2697" s="1">
        <f t="shared" si="42"/>
        <v>333.72899999999993</v>
      </c>
    </row>
    <row r="2698" spans="1:30" x14ac:dyDescent="0.3">
      <c r="A2698" s="65">
        <v>2697</v>
      </c>
      <c r="B2698" s="66" t="s">
        <v>323</v>
      </c>
      <c r="C2698" s="69" t="s">
        <v>194</v>
      </c>
      <c r="D2698" s="71">
        <v>17</v>
      </c>
      <c r="E2698" s="71">
        <v>246</v>
      </c>
      <c r="F2698" s="71">
        <v>2085</v>
      </c>
      <c r="G2698" s="72">
        <v>155.59700000000001</v>
      </c>
      <c r="H2698" s="72">
        <v>157.399</v>
      </c>
      <c r="I2698" s="72">
        <v>158.63900000000001</v>
      </c>
      <c r="J2698" s="72">
        <v>160.58799999999999</v>
      </c>
      <c r="K2698" s="72">
        <v>165.036</v>
      </c>
      <c r="L2698" s="72">
        <v>171.381</v>
      </c>
      <c r="M2698" s="72">
        <v>176.05699999999999</v>
      </c>
      <c r="N2698" s="72">
        <v>178.93899999999999</v>
      </c>
      <c r="O2698" s="72">
        <v>179.65</v>
      </c>
      <c r="P2698" s="72">
        <v>178.71799999999999</v>
      </c>
      <c r="Q2698" s="72">
        <v>178.374</v>
      </c>
      <c r="R2698" s="72">
        <v>179.59800000000001</v>
      </c>
      <c r="S2698" s="72">
        <v>179.88399999999999</v>
      </c>
      <c r="T2698" s="72">
        <v>175.90100000000001</v>
      </c>
      <c r="U2698" s="72">
        <v>166.94200000000001</v>
      </c>
      <c r="V2698" s="72">
        <v>157.91300000000001</v>
      </c>
      <c r="W2698" s="72">
        <v>133.012</v>
      </c>
      <c r="X2698" s="72">
        <v>105.867</v>
      </c>
      <c r="Y2698" s="72">
        <v>69.765000000000001</v>
      </c>
      <c r="Z2698" s="72">
        <v>25.617000000000001</v>
      </c>
      <c r="AA2698" s="72">
        <v>5.0220000000000002</v>
      </c>
      <c r="AB2698" s="4">
        <v>0.189</v>
      </c>
      <c r="AD2698" s="1">
        <f t="shared" si="42"/>
        <v>339.47200000000004</v>
      </c>
    </row>
    <row r="2699" spans="1:30" x14ac:dyDescent="0.3">
      <c r="A2699" s="65">
        <v>2698</v>
      </c>
      <c r="B2699" s="66" t="s">
        <v>323</v>
      </c>
      <c r="C2699" s="69" t="s">
        <v>194</v>
      </c>
      <c r="D2699" s="71">
        <v>17</v>
      </c>
      <c r="E2699" s="71">
        <v>246</v>
      </c>
      <c r="F2699" s="71">
        <v>2090</v>
      </c>
      <c r="G2699" s="72">
        <v>154.49700000000001</v>
      </c>
      <c r="H2699" s="72">
        <v>156.929</v>
      </c>
      <c r="I2699" s="72">
        <v>158.54900000000001</v>
      </c>
      <c r="J2699" s="72">
        <v>160.37299999999999</v>
      </c>
      <c r="K2699" s="72">
        <v>164.01599999999999</v>
      </c>
      <c r="L2699" s="72">
        <v>169.34800000000001</v>
      </c>
      <c r="M2699" s="72">
        <v>174.17400000000001</v>
      </c>
      <c r="N2699" s="72">
        <v>177.744</v>
      </c>
      <c r="O2699" s="72">
        <v>179.81800000000001</v>
      </c>
      <c r="P2699" s="72">
        <v>179.70699999999999</v>
      </c>
      <c r="Q2699" s="72">
        <v>178.137</v>
      </c>
      <c r="R2699" s="72">
        <v>177.107</v>
      </c>
      <c r="S2699" s="72">
        <v>177.429</v>
      </c>
      <c r="T2699" s="72">
        <v>176.60599999999999</v>
      </c>
      <c r="U2699" s="72">
        <v>171.107</v>
      </c>
      <c r="V2699" s="72">
        <v>159.23599999999999</v>
      </c>
      <c r="W2699" s="72">
        <v>143.31899999999999</v>
      </c>
      <c r="X2699" s="72">
        <v>107.89400000000001</v>
      </c>
      <c r="Y2699" s="72">
        <v>68.007000000000005</v>
      </c>
      <c r="Z2699" s="72">
        <v>29.419</v>
      </c>
      <c r="AA2699" s="72">
        <v>5.6719999999999997</v>
      </c>
      <c r="AB2699" s="4">
        <v>7.8E-2</v>
      </c>
      <c r="AD2699" s="1">
        <f t="shared" si="42"/>
        <v>354.38900000000001</v>
      </c>
    </row>
    <row r="2700" spans="1:30" x14ac:dyDescent="0.3">
      <c r="A2700" s="65">
        <v>2699</v>
      </c>
      <c r="B2700" s="66" t="s">
        <v>323</v>
      </c>
      <c r="C2700" s="69" t="s">
        <v>194</v>
      </c>
      <c r="D2700" s="71">
        <v>17</v>
      </c>
      <c r="E2700" s="71">
        <v>246</v>
      </c>
      <c r="F2700" s="71">
        <v>2095</v>
      </c>
      <c r="G2700" s="72">
        <v>153.05500000000001</v>
      </c>
      <c r="H2700" s="72">
        <v>155.71700000000001</v>
      </c>
      <c r="I2700" s="72">
        <v>157.98400000000001</v>
      </c>
      <c r="J2700" s="72">
        <v>160.13800000000001</v>
      </c>
      <c r="K2700" s="72">
        <v>163.51900000000001</v>
      </c>
      <c r="L2700" s="72">
        <v>167.971</v>
      </c>
      <c r="M2700" s="72">
        <v>171.90799999999999</v>
      </c>
      <c r="N2700" s="72">
        <v>175.72399999999999</v>
      </c>
      <c r="O2700" s="72">
        <v>178.55799999999999</v>
      </c>
      <c r="P2700" s="72">
        <v>179.87700000000001</v>
      </c>
      <c r="Q2700" s="72">
        <v>179.18</v>
      </c>
      <c r="R2700" s="72">
        <v>176.994</v>
      </c>
      <c r="S2700" s="72">
        <v>175.16499999999999</v>
      </c>
      <c r="T2700" s="72">
        <v>174.488</v>
      </c>
      <c r="U2700" s="72">
        <v>172.21899999999999</v>
      </c>
      <c r="V2700" s="72">
        <v>163.87899999999999</v>
      </c>
      <c r="W2700" s="72">
        <v>145.578</v>
      </c>
      <c r="X2700" s="72">
        <v>117.755</v>
      </c>
      <c r="Y2700" s="72">
        <v>70.756</v>
      </c>
      <c r="Z2700" s="72">
        <v>29.518999999999998</v>
      </c>
      <c r="AA2700" s="72">
        <v>6.6879999999999997</v>
      </c>
      <c r="AB2700" s="4">
        <v>0.19800000000000001</v>
      </c>
      <c r="AD2700" s="1">
        <f t="shared" si="42"/>
        <v>370.49399999999991</v>
      </c>
    </row>
    <row r="2701" spans="1:30" x14ac:dyDescent="0.3">
      <c r="A2701" s="65">
        <v>2700</v>
      </c>
      <c r="B2701" s="66" t="s">
        <v>323</v>
      </c>
      <c r="C2701" s="69" t="s">
        <v>194</v>
      </c>
      <c r="D2701" s="71">
        <v>17</v>
      </c>
      <c r="E2701" s="71">
        <v>246</v>
      </c>
      <c r="F2701" s="71">
        <v>2100</v>
      </c>
      <c r="G2701" s="72">
        <v>151.71</v>
      </c>
      <c r="H2701" s="72">
        <v>154.16300000000001</v>
      </c>
      <c r="I2701" s="72">
        <v>156.67599999999999</v>
      </c>
      <c r="J2701" s="72">
        <v>159.429</v>
      </c>
      <c r="K2701" s="72">
        <v>163</v>
      </c>
      <c r="L2701" s="72">
        <v>167.11500000000001</v>
      </c>
      <c r="M2701" s="72">
        <v>170.303</v>
      </c>
      <c r="N2701" s="72">
        <v>173.32300000000001</v>
      </c>
      <c r="O2701" s="72">
        <v>176.46899999999999</v>
      </c>
      <c r="P2701" s="72">
        <v>178.61600000000001</v>
      </c>
      <c r="Q2701" s="72">
        <v>179.40299999999999</v>
      </c>
      <c r="R2701" s="72">
        <v>178.14</v>
      </c>
      <c r="S2701" s="72">
        <v>175.238</v>
      </c>
      <c r="T2701" s="72">
        <v>172.53</v>
      </c>
      <c r="U2701" s="72">
        <v>170.55199999999999</v>
      </c>
      <c r="V2701" s="72">
        <v>165.58</v>
      </c>
      <c r="W2701" s="72">
        <v>150.86600000000001</v>
      </c>
      <c r="X2701" s="72">
        <v>121.107</v>
      </c>
      <c r="Y2701" s="72">
        <v>78.811000000000007</v>
      </c>
      <c r="Z2701" s="72">
        <v>31.611000000000001</v>
      </c>
      <c r="AA2701" s="72">
        <v>7.1050000000000004</v>
      </c>
      <c r="AB2701" s="4">
        <v>0.26200000000000001</v>
      </c>
      <c r="AD2701" s="1">
        <f t="shared" si="42"/>
        <v>389.762</v>
      </c>
    </row>
    <row r="2702" spans="1:30" x14ac:dyDescent="0.3">
      <c r="A2702" s="65">
        <v>2701</v>
      </c>
      <c r="B2702" s="66" t="s">
        <v>323</v>
      </c>
      <c r="C2702" s="69" t="s">
        <v>195</v>
      </c>
      <c r="D2702" s="71"/>
      <c r="E2702" s="71">
        <v>352</v>
      </c>
      <c r="F2702" s="71">
        <v>2015</v>
      </c>
      <c r="G2702" s="72">
        <v>11.473000000000001</v>
      </c>
      <c r="H2702" s="72">
        <v>11.968999999999999</v>
      </c>
      <c r="I2702" s="72">
        <v>10.795</v>
      </c>
      <c r="J2702" s="72">
        <v>11.183</v>
      </c>
      <c r="K2702" s="72">
        <v>13.016</v>
      </c>
      <c r="L2702" s="72">
        <v>11.762</v>
      </c>
      <c r="M2702" s="72">
        <v>11.997999999999999</v>
      </c>
      <c r="N2702" s="72">
        <v>10.972</v>
      </c>
      <c r="O2702" s="72">
        <v>10.747999999999999</v>
      </c>
      <c r="P2702" s="72">
        <v>10.346</v>
      </c>
      <c r="Q2702" s="72">
        <v>10.656000000000001</v>
      </c>
      <c r="R2702" s="72">
        <v>10.438000000000001</v>
      </c>
      <c r="S2702" s="72">
        <v>9.0109999999999992</v>
      </c>
      <c r="T2702" s="72">
        <v>7.5780000000000003</v>
      </c>
      <c r="U2702" s="72">
        <v>5.1130000000000004</v>
      </c>
      <c r="V2702" s="72">
        <v>3.6070000000000002</v>
      </c>
      <c r="W2702" s="72">
        <v>2.806</v>
      </c>
      <c r="X2702" s="72">
        <v>1.554</v>
      </c>
      <c r="Y2702" s="72">
        <v>0.55800000000000005</v>
      </c>
      <c r="Z2702" s="72">
        <v>9.4E-2</v>
      </c>
      <c r="AA2702" s="72">
        <v>8.0000000000000002E-3</v>
      </c>
      <c r="AB2702" s="4">
        <v>0.35399999999999998</v>
      </c>
      <c r="AD2702" s="1">
        <f t="shared" si="42"/>
        <v>5.3740000000000006</v>
      </c>
    </row>
    <row r="2703" spans="1:30" x14ac:dyDescent="0.3">
      <c r="A2703" s="65">
        <v>2702</v>
      </c>
      <c r="B2703" s="66" t="s">
        <v>323</v>
      </c>
      <c r="C2703" s="69" t="s">
        <v>195</v>
      </c>
      <c r="D2703" s="71"/>
      <c r="E2703" s="71">
        <v>352</v>
      </c>
      <c r="F2703" s="71">
        <v>2020</v>
      </c>
      <c r="G2703" s="72">
        <v>11.37</v>
      </c>
      <c r="H2703" s="72">
        <v>11.493</v>
      </c>
      <c r="I2703" s="72">
        <v>11.983000000000001</v>
      </c>
      <c r="J2703" s="72">
        <v>10.884</v>
      </c>
      <c r="K2703" s="72">
        <v>11.337999999999999</v>
      </c>
      <c r="L2703" s="72">
        <v>13.159000000000001</v>
      </c>
      <c r="M2703" s="72">
        <v>11.866</v>
      </c>
      <c r="N2703" s="72">
        <v>12.058</v>
      </c>
      <c r="O2703" s="72">
        <v>10.993</v>
      </c>
      <c r="P2703" s="72">
        <v>10.724</v>
      </c>
      <c r="Q2703" s="72">
        <v>10.273999999999999</v>
      </c>
      <c r="R2703" s="72">
        <v>10.497</v>
      </c>
      <c r="S2703" s="72">
        <v>10.154</v>
      </c>
      <c r="T2703" s="72">
        <v>8.6020000000000003</v>
      </c>
      <c r="U2703" s="72">
        <v>7.016</v>
      </c>
      <c r="V2703" s="72">
        <v>4.4720000000000004</v>
      </c>
      <c r="W2703" s="72">
        <v>2.855</v>
      </c>
      <c r="X2703" s="72">
        <v>1.8380000000000001</v>
      </c>
      <c r="Y2703" s="72">
        <v>0.72299999999999998</v>
      </c>
      <c r="Z2703" s="72">
        <v>0.154</v>
      </c>
      <c r="AA2703" s="72">
        <v>1.2999999999999999E-2</v>
      </c>
      <c r="AB2703" s="4">
        <v>0.45500000000000002</v>
      </c>
      <c r="AD2703" s="1">
        <f t="shared" si="42"/>
        <v>6.0379999999999994</v>
      </c>
    </row>
    <row r="2704" spans="1:30" x14ac:dyDescent="0.3">
      <c r="A2704" s="65">
        <v>2703</v>
      </c>
      <c r="B2704" s="66" t="s">
        <v>323</v>
      </c>
      <c r="C2704" s="69" t="s">
        <v>195</v>
      </c>
      <c r="D2704" s="71"/>
      <c r="E2704" s="71">
        <v>352</v>
      </c>
      <c r="F2704" s="71">
        <v>2025</v>
      </c>
      <c r="G2704" s="72">
        <v>11.218999999999999</v>
      </c>
      <c r="H2704" s="72">
        <v>11.391</v>
      </c>
      <c r="I2704" s="72">
        <v>11.509</v>
      </c>
      <c r="J2704" s="72">
        <v>12.074</v>
      </c>
      <c r="K2704" s="72">
        <v>11.042999999999999</v>
      </c>
      <c r="L2704" s="72">
        <v>11.489000000000001</v>
      </c>
      <c r="M2704" s="72">
        <v>13.263</v>
      </c>
      <c r="N2704" s="72">
        <v>11.930999999999999</v>
      </c>
      <c r="O2704" s="72">
        <v>12.081</v>
      </c>
      <c r="P2704" s="72">
        <v>10.974</v>
      </c>
      <c r="Q2704" s="72">
        <v>10.659000000000001</v>
      </c>
      <c r="R2704" s="72">
        <v>10.14</v>
      </c>
      <c r="S2704" s="72">
        <v>10.244999999999999</v>
      </c>
      <c r="T2704" s="72">
        <v>9.7420000000000009</v>
      </c>
      <c r="U2704" s="72">
        <v>8.0310000000000006</v>
      </c>
      <c r="V2704" s="72">
        <v>6.218</v>
      </c>
      <c r="W2704" s="72">
        <v>3.6190000000000002</v>
      </c>
      <c r="X2704" s="72">
        <v>1.9350000000000001</v>
      </c>
      <c r="Y2704" s="72">
        <v>0.89100000000000001</v>
      </c>
      <c r="Z2704" s="72">
        <v>0.21</v>
      </c>
      <c r="AA2704" s="72">
        <v>2.1000000000000001E-2</v>
      </c>
      <c r="AB2704" s="4" t="s">
        <v>291</v>
      </c>
      <c r="AD2704" s="1">
        <f t="shared" si="42"/>
        <v>6.6760000000000002</v>
      </c>
    </row>
    <row r="2705" spans="1:30" x14ac:dyDescent="0.3">
      <c r="A2705" s="65">
        <v>2704</v>
      </c>
      <c r="B2705" s="66" t="s">
        <v>323</v>
      </c>
      <c r="C2705" s="69" t="s">
        <v>195</v>
      </c>
      <c r="D2705" s="71"/>
      <c r="E2705" s="71">
        <v>352</v>
      </c>
      <c r="F2705" s="71">
        <v>2030</v>
      </c>
      <c r="G2705" s="72">
        <v>10.936999999999999</v>
      </c>
      <c r="H2705" s="72">
        <v>11.242000000000001</v>
      </c>
      <c r="I2705" s="72">
        <v>11.407999999999999</v>
      </c>
      <c r="J2705" s="72">
        <v>11.602</v>
      </c>
      <c r="K2705" s="72">
        <v>12.234</v>
      </c>
      <c r="L2705" s="72">
        <v>11.196</v>
      </c>
      <c r="M2705" s="72">
        <v>11.601000000000001</v>
      </c>
      <c r="N2705" s="72">
        <v>13.327999999999999</v>
      </c>
      <c r="O2705" s="72">
        <v>11.957000000000001</v>
      </c>
      <c r="P2705" s="72">
        <v>12.064</v>
      </c>
      <c r="Q2705" s="72">
        <v>10.919</v>
      </c>
      <c r="R2705" s="72">
        <v>10.538</v>
      </c>
      <c r="S2705" s="72">
        <v>9.923</v>
      </c>
      <c r="T2705" s="72">
        <v>9.8729999999999993</v>
      </c>
      <c r="U2705" s="72">
        <v>9.1590000000000007</v>
      </c>
      <c r="V2705" s="72">
        <v>7.1989999999999998</v>
      </c>
      <c r="W2705" s="72">
        <v>5.1260000000000003</v>
      </c>
      <c r="X2705" s="72">
        <v>2.5249999999999999</v>
      </c>
      <c r="Y2705" s="72">
        <v>0.97499999999999998</v>
      </c>
      <c r="Z2705" s="72">
        <v>0.27100000000000002</v>
      </c>
      <c r="AA2705" s="72">
        <v>3.1E-2</v>
      </c>
      <c r="AB2705" s="4" t="s">
        <v>291</v>
      </c>
      <c r="AD2705" s="1">
        <f t="shared" si="42"/>
        <v>8.9280000000000008</v>
      </c>
    </row>
    <row r="2706" spans="1:30" x14ac:dyDescent="0.3">
      <c r="A2706" s="65">
        <v>2705</v>
      </c>
      <c r="B2706" s="66" t="s">
        <v>323</v>
      </c>
      <c r="C2706" s="69" t="s">
        <v>195</v>
      </c>
      <c r="D2706" s="71"/>
      <c r="E2706" s="71">
        <v>352</v>
      </c>
      <c r="F2706" s="71">
        <v>2035</v>
      </c>
      <c r="G2706" s="72">
        <v>10.695</v>
      </c>
      <c r="H2706" s="72">
        <v>10.96</v>
      </c>
      <c r="I2706" s="72">
        <v>11.257999999999999</v>
      </c>
      <c r="J2706" s="72">
        <v>11.500999999999999</v>
      </c>
      <c r="K2706" s="72">
        <v>11.763999999999999</v>
      </c>
      <c r="L2706" s="72">
        <v>12.385999999999999</v>
      </c>
      <c r="M2706" s="72">
        <v>11.31</v>
      </c>
      <c r="N2706" s="72">
        <v>11.670999999999999</v>
      </c>
      <c r="O2706" s="72">
        <v>13.355</v>
      </c>
      <c r="P2706" s="72">
        <v>11.946999999999999</v>
      </c>
      <c r="Q2706" s="72">
        <v>12.007999999999999</v>
      </c>
      <c r="R2706" s="72">
        <v>10.808</v>
      </c>
      <c r="S2706" s="72">
        <v>10.335000000000001</v>
      </c>
      <c r="T2706" s="72">
        <v>9.5980000000000008</v>
      </c>
      <c r="U2706" s="72">
        <v>9.3369999999999997</v>
      </c>
      <c r="V2706" s="72">
        <v>8.2840000000000007</v>
      </c>
      <c r="W2706" s="72">
        <v>6.024</v>
      </c>
      <c r="X2706" s="72">
        <v>3.6640000000000001</v>
      </c>
      <c r="Y2706" s="72">
        <v>1.3149999999999999</v>
      </c>
      <c r="Z2706" s="72">
        <v>0.30599999999999999</v>
      </c>
      <c r="AA2706" s="72">
        <v>4.1000000000000002E-2</v>
      </c>
      <c r="AB2706" s="4" t="s">
        <v>291</v>
      </c>
      <c r="AD2706" s="1">
        <f t="shared" si="42"/>
        <v>11.35</v>
      </c>
    </row>
    <row r="2707" spans="1:30" x14ac:dyDescent="0.3">
      <c r="A2707" s="65">
        <v>2706</v>
      </c>
      <c r="B2707" s="66" t="s">
        <v>323</v>
      </c>
      <c r="C2707" s="69" t="s">
        <v>195</v>
      </c>
      <c r="D2707" s="71"/>
      <c r="E2707" s="71">
        <v>352</v>
      </c>
      <c r="F2707" s="71">
        <v>2040</v>
      </c>
      <c r="G2707" s="72">
        <v>10.61</v>
      </c>
      <c r="H2707" s="72">
        <v>10.718</v>
      </c>
      <c r="I2707" s="72">
        <v>10.977</v>
      </c>
      <c r="J2707" s="72">
        <v>11.353</v>
      </c>
      <c r="K2707" s="72">
        <v>11.664</v>
      </c>
      <c r="L2707" s="72">
        <v>11.92</v>
      </c>
      <c r="M2707" s="72">
        <v>12.5</v>
      </c>
      <c r="N2707" s="72">
        <v>11.382999999999999</v>
      </c>
      <c r="O2707" s="72">
        <v>11.704000000000001</v>
      </c>
      <c r="P2707" s="72">
        <v>13.343</v>
      </c>
      <c r="Q2707" s="72">
        <v>11.9</v>
      </c>
      <c r="R2707" s="72">
        <v>11.897</v>
      </c>
      <c r="S2707" s="72">
        <v>10.616</v>
      </c>
      <c r="T2707" s="72">
        <v>10.022</v>
      </c>
      <c r="U2707" s="72">
        <v>9.1159999999999997</v>
      </c>
      <c r="V2707" s="72">
        <v>8.5090000000000003</v>
      </c>
      <c r="W2707" s="72">
        <v>7.0190000000000001</v>
      </c>
      <c r="X2707" s="72">
        <v>4.3890000000000002</v>
      </c>
      <c r="Y2707" s="72">
        <v>1.96</v>
      </c>
      <c r="Z2707" s="72">
        <v>0.42599999999999999</v>
      </c>
      <c r="AA2707" s="72">
        <v>4.9000000000000002E-2</v>
      </c>
      <c r="AB2707" s="4" t="s">
        <v>291</v>
      </c>
      <c r="AD2707" s="1">
        <f t="shared" si="42"/>
        <v>13.843000000000002</v>
      </c>
    </row>
    <row r="2708" spans="1:30" x14ac:dyDescent="0.3">
      <c r="A2708" s="65">
        <v>2707</v>
      </c>
      <c r="B2708" s="66" t="s">
        <v>323</v>
      </c>
      <c r="C2708" s="69" t="s">
        <v>195</v>
      </c>
      <c r="D2708" s="71"/>
      <c r="E2708" s="71">
        <v>352</v>
      </c>
      <c r="F2708" s="71">
        <v>2045</v>
      </c>
      <c r="G2708" s="72">
        <v>10.586</v>
      </c>
      <c r="H2708" s="72">
        <v>10.634</v>
      </c>
      <c r="I2708" s="72">
        <v>10.736000000000001</v>
      </c>
      <c r="J2708" s="72">
        <v>11.071</v>
      </c>
      <c r="K2708" s="72">
        <v>11.518000000000001</v>
      </c>
      <c r="L2708" s="72">
        <v>11.821999999999999</v>
      </c>
      <c r="M2708" s="72">
        <v>12.036</v>
      </c>
      <c r="N2708" s="72">
        <v>12.573</v>
      </c>
      <c r="O2708" s="72">
        <v>11.419</v>
      </c>
      <c r="P2708" s="72">
        <v>11.702</v>
      </c>
      <c r="Q2708" s="72">
        <v>13.294</v>
      </c>
      <c r="R2708" s="72">
        <v>11.798999999999999</v>
      </c>
      <c r="S2708" s="72">
        <v>11.702</v>
      </c>
      <c r="T2708" s="72">
        <v>10.321</v>
      </c>
      <c r="U2708" s="72">
        <v>9.56</v>
      </c>
      <c r="V2708" s="72">
        <v>8.3640000000000008</v>
      </c>
      <c r="W2708" s="72">
        <v>7.29</v>
      </c>
      <c r="X2708" s="72">
        <v>5.2089999999999996</v>
      </c>
      <c r="Y2708" s="72">
        <v>2.4089999999999998</v>
      </c>
      <c r="Z2708" s="72">
        <v>0.65800000000000003</v>
      </c>
      <c r="AA2708" s="72">
        <v>6.8000000000000005E-2</v>
      </c>
      <c r="AB2708" s="4" t="s">
        <v>291</v>
      </c>
      <c r="AD2708" s="1">
        <f t="shared" si="42"/>
        <v>15.633999999999997</v>
      </c>
    </row>
    <row r="2709" spans="1:30" x14ac:dyDescent="0.3">
      <c r="A2709" s="65">
        <v>2708</v>
      </c>
      <c r="B2709" s="66" t="s">
        <v>323</v>
      </c>
      <c r="C2709" s="69" t="s">
        <v>195</v>
      </c>
      <c r="D2709" s="71"/>
      <c r="E2709" s="71">
        <v>352</v>
      </c>
      <c r="F2709" s="71">
        <v>2050</v>
      </c>
      <c r="G2709" s="72">
        <v>10.483000000000001</v>
      </c>
      <c r="H2709" s="72">
        <v>10.61</v>
      </c>
      <c r="I2709" s="72">
        <v>10.651</v>
      </c>
      <c r="J2709" s="72">
        <v>10.831</v>
      </c>
      <c r="K2709" s="72">
        <v>11.239000000000001</v>
      </c>
      <c r="L2709" s="72">
        <v>11.676</v>
      </c>
      <c r="M2709" s="72">
        <v>11.941000000000001</v>
      </c>
      <c r="N2709" s="72">
        <v>12.111000000000001</v>
      </c>
      <c r="O2709" s="72">
        <v>12.609</v>
      </c>
      <c r="P2709" s="72">
        <v>11.420999999999999</v>
      </c>
      <c r="Q2709" s="72">
        <v>11.669</v>
      </c>
      <c r="R2709" s="72">
        <v>13.188000000000001</v>
      </c>
      <c r="S2709" s="72">
        <v>11.622</v>
      </c>
      <c r="T2709" s="72">
        <v>11.403</v>
      </c>
      <c r="U2709" s="72">
        <v>9.8789999999999996</v>
      </c>
      <c r="V2709" s="72">
        <v>8.8239999999999998</v>
      </c>
      <c r="W2709" s="72">
        <v>7.24</v>
      </c>
      <c r="X2709" s="72">
        <v>5.4989999999999997</v>
      </c>
      <c r="Y2709" s="72">
        <v>2.927</v>
      </c>
      <c r="Z2709" s="72">
        <v>0.83099999999999996</v>
      </c>
      <c r="AA2709" s="72">
        <v>0.106</v>
      </c>
      <c r="AB2709" s="4" t="s">
        <v>291</v>
      </c>
      <c r="AD2709" s="1">
        <f t="shared" si="42"/>
        <v>16.603000000000002</v>
      </c>
    </row>
    <row r="2710" spans="1:30" x14ac:dyDescent="0.3">
      <c r="A2710" s="65">
        <v>2709</v>
      </c>
      <c r="B2710" s="66" t="s">
        <v>323</v>
      </c>
      <c r="C2710" s="69" t="s">
        <v>195</v>
      </c>
      <c r="D2710" s="71"/>
      <c r="E2710" s="71">
        <v>352</v>
      </c>
      <c r="F2710" s="71">
        <v>2055</v>
      </c>
      <c r="G2710" s="72">
        <v>10.291</v>
      </c>
      <c r="H2710" s="72">
        <v>10.507999999999999</v>
      </c>
      <c r="I2710" s="72">
        <v>10.625999999999999</v>
      </c>
      <c r="J2710" s="72">
        <v>10.743</v>
      </c>
      <c r="K2710" s="72">
        <v>10.991</v>
      </c>
      <c r="L2710" s="72">
        <v>11.391</v>
      </c>
      <c r="M2710" s="72">
        <v>11.788</v>
      </c>
      <c r="N2710" s="72">
        <v>12.013</v>
      </c>
      <c r="O2710" s="72">
        <v>12.147</v>
      </c>
      <c r="P2710" s="72">
        <v>12.609</v>
      </c>
      <c r="Q2710" s="72">
        <v>11.391999999999999</v>
      </c>
      <c r="R2710" s="72">
        <v>11.586</v>
      </c>
      <c r="S2710" s="72">
        <v>13.005000000000001</v>
      </c>
      <c r="T2710" s="72">
        <v>11.349</v>
      </c>
      <c r="U2710" s="72">
        <v>10.952999999999999</v>
      </c>
      <c r="V2710" s="72">
        <v>9.1739999999999995</v>
      </c>
      <c r="W2710" s="72">
        <v>7.7149999999999999</v>
      </c>
      <c r="X2710" s="72">
        <v>5.5529999999999999</v>
      </c>
      <c r="Y2710" s="72">
        <v>3.165</v>
      </c>
      <c r="Z2710" s="72">
        <v>1.0389999999999999</v>
      </c>
      <c r="AA2710" s="72">
        <v>0.14000000000000001</v>
      </c>
      <c r="AB2710" s="4" t="s">
        <v>291</v>
      </c>
      <c r="AD2710" s="1">
        <f t="shared" si="42"/>
        <v>17.612000000000002</v>
      </c>
    </row>
    <row r="2711" spans="1:30" x14ac:dyDescent="0.3">
      <c r="A2711" s="65">
        <v>2710</v>
      </c>
      <c r="B2711" s="66" t="s">
        <v>323</v>
      </c>
      <c r="C2711" s="69" t="s">
        <v>195</v>
      </c>
      <c r="D2711" s="71"/>
      <c r="E2711" s="71">
        <v>352</v>
      </c>
      <c r="F2711" s="71">
        <v>2060</v>
      </c>
      <c r="G2711" s="72">
        <v>10.085000000000001</v>
      </c>
      <c r="H2711" s="72">
        <v>10.31</v>
      </c>
      <c r="I2711" s="72">
        <v>10.523</v>
      </c>
      <c r="J2711" s="72">
        <v>10.711</v>
      </c>
      <c r="K2711" s="72">
        <v>10.894</v>
      </c>
      <c r="L2711" s="72">
        <v>11.135</v>
      </c>
      <c r="M2711" s="72">
        <v>11.497999999999999</v>
      </c>
      <c r="N2711" s="72">
        <v>11.858000000000001</v>
      </c>
      <c r="O2711" s="72">
        <v>12.048</v>
      </c>
      <c r="P2711" s="72">
        <v>12.15</v>
      </c>
      <c r="Q2711" s="72">
        <v>12.577</v>
      </c>
      <c r="R2711" s="72">
        <v>11.319000000000001</v>
      </c>
      <c r="S2711" s="72">
        <v>11.441000000000001</v>
      </c>
      <c r="T2711" s="72">
        <v>12.724</v>
      </c>
      <c r="U2711" s="72">
        <v>10.936999999999999</v>
      </c>
      <c r="V2711" s="72">
        <v>10.227</v>
      </c>
      <c r="W2711" s="72">
        <v>8.0980000000000008</v>
      </c>
      <c r="X2711" s="72">
        <v>6.0090000000000003</v>
      </c>
      <c r="Y2711" s="72">
        <v>3.2709999999999999</v>
      </c>
      <c r="Z2711" s="72">
        <v>1.157</v>
      </c>
      <c r="AA2711" s="72">
        <v>0.18099999999999999</v>
      </c>
      <c r="AB2711" s="4" t="s">
        <v>291</v>
      </c>
      <c r="AD2711" s="1">
        <f t="shared" si="42"/>
        <v>18.716000000000001</v>
      </c>
    </row>
    <row r="2712" spans="1:30" x14ac:dyDescent="0.3">
      <c r="A2712" s="65">
        <v>2711</v>
      </c>
      <c r="B2712" s="66" t="s">
        <v>323</v>
      </c>
      <c r="C2712" s="69" t="s">
        <v>195</v>
      </c>
      <c r="D2712" s="71"/>
      <c r="E2712" s="71">
        <v>352</v>
      </c>
      <c r="F2712" s="71">
        <v>2065</v>
      </c>
      <c r="G2712" s="72">
        <v>9.9009999999999998</v>
      </c>
      <c r="H2712" s="72">
        <v>10.106</v>
      </c>
      <c r="I2712" s="72">
        <v>10.327</v>
      </c>
      <c r="J2712" s="72">
        <v>10.603</v>
      </c>
      <c r="K2712" s="72">
        <v>10.855</v>
      </c>
      <c r="L2712" s="72">
        <v>11.031000000000001</v>
      </c>
      <c r="M2712" s="72">
        <v>11.236000000000001</v>
      </c>
      <c r="N2712" s="72">
        <v>11.563000000000001</v>
      </c>
      <c r="O2712" s="72">
        <v>11.891999999999999</v>
      </c>
      <c r="P2712" s="72">
        <v>12.051</v>
      </c>
      <c r="Q2712" s="72">
        <v>12.122999999999999</v>
      </c>
      <c r="R2712" s="72">
        <v>12.500999999999999</v>
      </c>
      <c r="S2712" s="72">
        <v>11.189</v>
      </c>
      <c r="T2712" s="72">
        <v>11.215</v>
      </c>
      <c r="U2712" s="72">
        <v>12.3</v>
      </c>
      <c r="V2712" s="72">
        <v>10.269</v>
      </c>
      <c r="W2712" s="72">
        <v>9.1110000000000007</v>
      </c>
      <c r="X2712" s="72">
        <v>6.407</v>
      </c>
      <c r="Y2712" s="72">
        <v>3.6230000000000002</v>
      </c>
      <c r="Z2712" s="72">
        <v>1.2310000000000001</v>
      </c>
      <c r="AA2712" s="72">
        <v>0.21099999999999999</v>
      </c>
      <c r="AB2712" s="4">
        <v>1E-3</v>
      </c>
      <c r="AD2712" s="1">
        <f t="shared" si="42"/>
        <v>20.584000000000003</v>
      </c>
    </row>
    <row r="2713" spans="1:30" x14ac:dyDescent="0.3">
      <c r="A2713" s="65">
        <v>2712</v>
      </c>
      <c r="B2713" s="66" t="s">
        <v>323</v>
      </c>
      <c r="C2713" s="69" t="s">
        <v>195</v>
      </c>
      <c r="D2713" s="71"/>
      <c r="E2713" s="71">
        <v>352</v>
      </c>
      <c r="F2713" s="71">
        <v>2070</v>
      </c>
      <c r="G2713" s="72">
        <v>9.7629999999999999</v>
      </c>
      <c r="H2713" s="72">
        <v>9.9209999999999994</v>
      </c>
      <c r="I2713" s="72">
        <v>10.119999999999999</v>
      </c>
      <c r="J2713" s="72">
        <v>10.401999999999999</v>
      </c>
      <c r="K2713" s="72">
        <v>10.74</v>
      </c>
      <c r="L2713" s="72">
        <v>10.986000000000001</v>
      </c>
      <c r="M2713" s="72">
        <v>11.127000000000001</v>
      </c>
      <c r="N2713" s="72">
        <v>11.298</v>
      </c>
      <c r="O2713" s="72">
        <v>11.596</v>
      </c>
      <c r="P2713" s="72">
        <v>11.896000000000001</v>
      </c>
      <c r="Q2713" s="72">
        <v>12.028</v>
      </c>
      <c r="R2713" s="72">
        <v>12.057</v>
      </c>
      <c r="S2713" s="72">
        <v>12.369</v>
      </c>
      <c r="T2713" s="72">
        <v>10.987</v>
      </c>
      <c r="U2713" s="72">
        <v>10.874000000000001</v>
      </c>
      <c r="V2713" s="72">
        <v>11.603999999999999</v>
      </c>
      <c r="W2713" s="72">
        <v>9.2230000000000008</v>
      </c>
      <c r="X2713" s="72">
        <v>7.3090000000000002</v>
      </c>
      <c r="Y2713" s="72">
        <v>3.9449999999999998</v>
      </c>
      <c r="Z2713" s="72">
        <v>1.403</v>
      </c>
      <c r="AA2713" s="72">
        <v>0.23200000000000001</v>
      </c>
      <c r="AB2713" s="4">
        <v>2E-3</v>
      </c>
      <c r="AD2713" s="1">
        <f t="shared" si="42"/>
        <v>22.113999999999997</v>
      </c>
    </row>
    <row r="2714" spans="1:30" x14ac:dyDescent="0.3">
      <c r="A2714" s="65">
        <v>2713</v>
      </c>
      <c r="B2714" s="66" t="s">
        <v>323</v>
      </c>
      <c r="C2714" s="69" t="s">
        <v>195</v>
      </c>
      <c r="D2714" s="71"/>
      <c r="E2714" s="71">
        <v>352</v>
      </c>
      <c r="F2714" s="71">
        <v>2075</v>
      </c>
      <c r="G2714" s="72">
        <v>9.6669999999999998</v>
      </c>
      <c r="H2714" s="72">
        <v>9.7810000000000006</v>
      </c>
      <c r="I2714" s="72">
        <v>9.9329999999999998</v>
      </c>
      <c r="J2714" s="72">
        <v>10.192</v>
      </c>
      <c r="K2714" s="72">
        <v>10.53</v>
      </c>
      <c r="L2714" s="72">
        <v>10.861000000000001</v>
      </c>
      <c r="M2714" s="72">
        <v>11.076000000000001</v>
      </c>
      <c r="N2714" s="72">
        <v>11.185</v>
      </c>
      <c r="O2714" s="72">
        <v>11.327999999999999</v>
      </c>
      <c r="P2714" s="72">
        <v>11.601000000000001</v>
      </c>
      <c r="Q2714" s="72">
        <v>11.875</v>
      </c>
      <c r="R2714" s="72">
        <v>11.97</v>
      </c>
      <c r="S2714" s="72">
        <v>11.94</v>
      </c>
      <c r="T2714" s="72">
        <v>12.164999999999999</v>
      </c>
      <c r="U2714" s="72">
        <v>10.685</v>
      </c>
      <c r="V2714" s="72">
        <v>10.311</v>
      </c>
      <c r="W2714" s="72">
        <v>10.515000000000001</v>
      </c>
      <c r="X2714" s="72">
        <v>7.5110000000000001</v>
      </c>
      <c r="Y2714" s="72">
        <v>4.6070000000000002</v>
      </c>
      <c r="Z2714" s="72">
        <v>1.5740000000000001</v>
      </c>
      <c r="AA2714" s="72">
        <v>0.27</v>
      </c>
      <c r="AB2714" s="4">
        <v>2E-3</v>
      </c>
      <c r="AD2714" s="1">
        <f t="shared" si="42"/>
        <v>24.478999999999999</v>
      </c>
    </row>
    <row r="2715" spans="1:30" x14ac:dyDescent="0.3">
      <c r="A2715" s="65">
        <v>2714</v>
      </c>
      <c r="B2715" s="66" t="s">
        <v>323</v>
      </c>
      <c r="C2715" s="69" t="s">
        <v>195</v>
      </c>
      <c r="D2715" s="71"/>
      <c r="E2715" s="71">
        <v>352</v>
      </c>
      <c r="F2715" s="71">
        <v>2080</v>
      </c>
      <c r="G2715" s="72">
        <v>9.5579999999999998</v>
      </c>
      <c r="H2715" s="72">
        <v>9.6829999999999998</v>
      </c>
      <c r="I2715" s="72">
        <v>9.7929999999999993</v>
      </c>
      <c r="J2715" s="72">
        <v>10.000999999999999</v>
      </c>
      <c r="K2715" s="72">
        <v>10.311999999999999</v>
      </c>
      <c r="L2715" s="72">
        <v>10.644</v>
      </c>
      <c r="M2715" s="72">
        <v>10.946999999999999</v>
      </c>
      <c r="N2715" s="72">
        <v>11.13</v>
      </c>
      <c r="O2715" s="72">
        <v>11.214</v>
      </c>
      <c r="P2715" s="72">
        <v>11.335000000000001</v>
      </c>
      <c r="Q2715" s="72">
        <v>11.583</v>
      </c>
      <c r="R2715" s="72">
        <v>11.823</v>
      </c>
      <c r="S2715" s="72">
        <v>11.865</v>
      </c>
      <c r="T2715" s="72">
        <v>11.762</v>
      </c>
      <c r="U2715" s="72">
        <v>11.861000000000001</v>
      </c>
      <c r="V2715" s="72">
        <v>10.173999999999999</v>
      </c>
      <c r="W2715" s="72">
        <v>9.4149999999999991</v>
      </c>
      <c r="X2715" s="72">
        <v>8.6780000000000008</v>
      </c>
      <c r="Y2715" s="72">
        <v>4.8369999999999997</v>
      </c>
      <c r="Z2715" s="72">
        <v>1.8919999999999999</v>
      </c>
      <c r="AA2715" s="72">
        <v>0.312</v>
      </c>
      <c r="AB2715" s="4">
        <v>3.0000000000000001E-3</v>
      </c>
      <c r="AD2715" s="1">
        <f t="shared" si="42"/>
        <v>25.137</v>
      </c>
    </row>
    <row r="2716" spans="1:30" x14ac:dyDescent="0.3">
      <c r="A2716" s="65">
        <v>2715</v>
      </c>
      <c r="B2716" s="66" t="s">
        <v>323</v>
      </c>
      <c r="C2716" s="69" t="s">
        <v>195</v>
      </c>
      <c r="D2716" s="71"/>
      <c r="E2716" s="71">
        <v>352</v>
      </c>
      <c r="F2716" s="71">
        <v>2085</v>
      </c>
      <c r="G2716" s="72">
        <v>9.4190000000000005</v>
      </c>
      <c r="H2716" s="72">
        <v>9.5749999999999993</v>
      </c>
      <c r="I2716" s="72">
        <v>9.6959999999999997</v>
      </c>
      <c r="J2716" s="72">
        <v>9.8559999999999999</v>
      </c>
      <c r="K2716" s="72">
        <v>10.113</v>
      </c>
      <c r="L2716" s="72">
        <v>10.417</v>
      </c>
      <c r="M2716" s="72">
        <v>10.725</v>
      </c>
      <c r="N2716" s="72">
        <v>10.997</v>
      </c>
      <c r="O2716" s="72">
        <v>11.157</v>
      </c>
      <c r="P2716" s="72">
        <v>11.22</v>
      </c>
      <c r="Q2716" s="72">
        <v>11.32</v>
      </c>
      <c r="R2716" s="72">
        <v>11.537000000000001</v>
      </c>
      <c r="S2716" s="72">
        <v>11.731</v>
      </c>
      <c r="T2716" s="72">
        <v>11.706</v>
      </c>
      <c r="U2716" s="72">
        <v>11.494999999999999</v>
      </c>
      <c r="V2716" s="72">
        <v>11.343999999999999</v>
      </c>
      <c r="W2716" s="72">
        <v>9.3620000000000001</v>
      </c>
      <c r="X2716" s="72">
        <v>7.8760000000000003</v>
      </c>
      <c r="Y2716" s="72">
        <v>5.7130000000000001</v>
      </c>
      <c r="Z2716" s="72">
        <v>2.0459999999999998</v>
      </c>
      <c r="AA2716" s="72">
        <v>0.38300000000000001</v>
      </c>
      <c r="AB2716" s="4">
        <v>7.0000000000000001E-3</v>
      </c>
      <c r="AD2716" s="1">
        <f t="shared" si="42"/>
        <v>25.387</v>
      </c>
    </row>
    <row r="2717" spans="1:30" x14ac:dyDescent="0.3">
      <c r="A2717" s="65">
        <v>2716</v>
      </c>
      <c r="B2717" s="66" t="s">
        <v>323</v>
      </c>
      <c r="C2717" s="69" t="s">
        <v>195</v>
      </c>
      <c r="D2717" s="71"/>
      <c r="E2717" s="71">
        <v>352</v>
      </c>
      <c r="F2717" s="71">
        <v>2090</v>
      </c>
      <c r="G2717" s="72">
        <v>9.2530000000000001</v>
      </c>
      <c r="H2717" s="72">
        <v>9.4339999999999993</v>
      </c>
      <c r="I2717" s="72">
        <v>9.5860000000000003</v>
      </c>
      <c r="J2717" s="72">
        <v>9.7530000000000001</v>
      </c>
      <c r="K2717" s="72">
        <v>9.9589999999999996</v>
      </c>
      <c r="L2717" s="72">
        <v>10.211</v>
      </c>
      <c r="M2717" s="72">
        <v>10.491</v>
      </c>
      <c r="N2717" s="72">
        <v>10.77</v>
      </c>
      <c r="O2717" s="72">
        <v>11.022</v>
      </c>
      <c r="P2717" s="72">
        <v>11.163</v>
      </c>
      <c r="Q2717" s="72">
        <v>11.208</v>
      </c>
      <c r="R2717" s="72">
        <v>11.281000000000001</v>
      </c>
      <c r="S2717" s="72">
        <v>11.456</v>
      </c>
      <c r="T2717" s="72">
        <v>11.59</v>
      </c>
      <c r="U2717" s="72">
        <v>11.467000000000001</v>
      </c>
      <c r="V2717" s="72">
        <v>11.04</v>
      </c>
      <c r="W2717" s="72">
        <v>10.513</v>
      </c>
      <c r="X2717" s="72">
        <v>7.9329999999999998</v>
      </c>
      <c r="Y2717" s="72">
        <v>5.2990000000000004</v>
      </c>
      <c r="Z2717" s="72">
        <v>2.4889999999999999</v>
      </c>
      <c r="AA2717" s="72">
        <v>0.433</v>
      </c>
      <c r="AB2717" s="4">
        <v>1.0999999999999999E-2</v>
      </c>
      <c r="AD2717" s="1">
        <f t="shared" si="42"/>
        <v>26.677999999999997</v>
      </c>
    </row>
    <row r="2718" spans="1:30" x14ac:dyDescent="0.3">
      <c r="A2718" s="65">
        <v>2717</v>
      </c>
      <c r="B2718" s="66" t="s">
        <v>323</v>
      </c>
      <c r="C2718" s="69" t="s">
        <v>195</v>
      </c>
      <c r="D2718" s="71"/>
      <c r="E2718" s="71">
        <v>352</v>
      </c>
      <c r="F2718" s="71">
        <v>2095</v>
      </c>
      <c r="G2718" s="72">
        <v>9.0969999999999995</v>
      </c>
      <c r="H2718" s="72">
        <v>9.2650000000000006</v>
      </c>
      <c r="I2718" s="72">
        <v>9.4440000000000008</v>
      </c>
      <c r="J2718" s="72">
        <v>9.6379999999999999</v>
      </c>
      <c r="K2718" s="72">
        <v>9.8490000000000002</v>
      </c>
      <c r="L2718" s="72">
        <v>10.048999999999999</v>
      </c>
      <c r="M2718" s="72">
        <v>10.276</v>
      </c>
      <c r="N2718" s="72">
        <v>10.535</v>
      </c>
      <c r="O2718" s="72">
        <v>10.792999999999999</v>
      </c>
      <c r="P2718" s="72">
        <v>11.028</v>
      </c>
      <c r="Q2718" s="72">
        <v>11.151999999999999</v>
      </c>
      <c r="R2718" s="72">
        <v>11.172000000000001</v>
      </c>
      <c r="S2718" s="72">
        <v>11.21</v>
      </c>
      <c r="T2718" s="72">
        <v>11.332000000000001</v>
      </c>
      <c r="U2718" s="72">
        <v>11.378</v>
      </c>
      <c r="V2718" s="72">
        <v>11.054</v>
      </c>
      <c r="W2718" s="72">
        <v>10.298999999999999</v>
      </c>
      <c r="X2718" s="72">
        <v>9.0169999999999995</v>
      </c>
      <c r="Y2718" s="72">
        <v>5.4480000000000004</v>
      </c>
      <c r="Z2718" s="72">
        <v>2.3740000000000001</v>
      </c>
      <c r="AA2718" s="72">
        <v>0.53500000000000003</v>
      </c>
      <c r="AB2718" s="4" t="s">
        <v>291</v>
      </c>
      <c r="AD2718" s="1">
        <f t="shared" si="42"/>
        <v>27.672999999999998</v>
      </c>
    </row>
    <row r="2719" spans="1:30" x14ac:dyDescent="0.3">
      <c r="A2719" s="65">
        <v>2718</v>
      </c>
      <c r="B2719" s="66" t="s">
        <v>323</v>
      </c>
      <c r="C2719" s="69" t="s">
        <v>195</v>
      </c>
      <c r="D2719" s="71"/>
      <c r="E2719" s="71">
        <v>352</v>
      </c>
      <c r="F2719" s="71">
        <v>2100</v>
      </c>
      <c r="G2719" s="72">
        <v>8.9559999999999995</v>
      </c>
      <c r="H2719" s="72">
        <v>9.11</v>
      </c>
      <c r="I2719" s="72">
        <v>9.2739999999999991</v>
      </c>
      <c r="J2719" s="72">
        <v>9.4930000000000003</v>
      </c>
      <c r="K2719" s="72">
        <v>9.7240000000000002</v>
      </c>
      <c r="L2719" s="72">
        <v>9.9309999999999992</v>
      </c>
      <c r="M2719" s="72">
        <v>10.112</v>
      </c>
      <c r="N2719" s="72">
        <v>10.317</v>
      </c>
      <c r="O2719" s="72">
        <v>10.557</v>
      </c>
      <c r="P2719" s="72">
        <v>10.801</v>
      </c>
      <c r="Q2719" s="72">
        <v>11.019</v>
      </c>
      <c r="R2719" s="72">
        <v>11.12</v>
      </c>
      <c r="S2719" s="72">
        <v>11.106999999999999</v>
      </c>
      <c r="T2719" s="72">
        <v>11.101000000000001</v>
      </c>
      <c r="U2719" s="72">
        <v>11.146000000000001</v>
      </c>
      <c r="V2719" s="72">
        <v>11.007999999999999</v>
      </c>
      <c r="W2719" s="72">
        <v>10.381</v>
      </c>
      <c r="X2719" s="72">
        <v>8.94</v>
      </c>
      <c r="Y2719" s="72">
        <v>6.3230000000000004</v>
      </c>
      <c r="Z2719" s="72">
        <v>2.516</v>
      </c>
      <c r="AA2719" s="72">
        <v>0.54700000000000004</v>
      </c>
      <c r="AB2719" s="4" t="s">
        <v>291</v>
      </c>
      <c r="AD2719" s="1">
        <f t="shared" si="42"/>
        <v>28.706999999999997</v>
      </c>
    </row>
    <row r="2720" spans="1:30" x14ac:dyDescent="0.3">
      <c r="A2720" s="65">
        <v>2719</v>
      </c>
      <c r="B2720" s="66" t="s">
        <v>323</v>
      </c>
      <c r="C2720" s="69" t="s">
        <v>196</v>
      </c>
      <c r="D2720" s="71"/>
      <c r="E2720" s="71">
        <v>372</v>
      </c>
      <c r="F2720" s="71">
        <v>2015</v>
      </c>
      <c r="G2720" s="72">
        <v>181.16499999999999</v>
      </c>
      <c r="H2720" s="72">
        <v>182.303</v>
      </c>
      <c r="I2720" s="72">
        <v>160.524</v>
      </c>
      <c r="J2720" s="72">
        <v>137.65299999999999</v>
      </c>
      <c r="K2720" s="72">
        <v>128.23400000000001</v>
      </c>
      <c r="L2720" s="72">
        <v>144.79400000000001</v>
      </c>
      <c r="M2720" s="72">
        <v>177.01400000000001</v>
      </c>
      <c r="N2720" s="72">
        <v>189.14699999999999</v>
      </c>
      <c r="O2720" s="72">
        <v>184.57400000000001</v>
      </c>
      <c r="P2720" s="72">
        <v>155.27799999999999</v>
      </c>
      <c r="Q2720" s="72">
        <v>151.66499999999999</v>
      </c>
      <c r="R2720" s="72">
        <v>129.131</v>
      </c>
      <c r="S2720" s="72">
        <v>121.57599999999999</v>
      </c>
      <c r="T2720" s="72">
        <v>105.47199999999999</v>
      </c>
      <c r="U2720" s="72">
        <v>75.349000000000004</v>
      </c>
      <c r="V2720" s="72">
        <v>53.613999999999997</v>
      </c>
      <c r="W2720" s="72">
        <v>32.771999999999998</v>
      </c>
      <c r="X2720" s="72">
        <v>14.618</v>
      </c>
      <c r="Y2720" s="72">
        <v>5.2549999999999999</v>
      </c>
      <c r="Z2720" s="72">
        <v>0.91100000000000003</v>
      </c>
      <c r="AA2720" s="72">
        <v>7.4999999999999997E-2</v>
      </c>
      <c r="AB2720" s="4" t="s">
        <v>291</v>
      </c>
      <c r="AD2720" s="1">
        <f t="shared" si="42"/>
        <v>53.631000000000007</v>
      </c>
    </row>
    <row r="2721" spans="1:30" x14ac:dyDescent="0.3">
      <c r="A2721" s="65">
        <v>2720</v>
      </c>
      <c r="B2721" s="66" t="s">
        <v>323</v>
      </c>
      <c r="C2721" s="69" t="s">
        <v>196</v>
      </c>
      <c r="D2721" s="71"/>
      <c r="E2721" s="71">
        <v>372</v>
      </c>
      <c r="F2721" s="71">
        <v>2020</v>
      </c>
      <c r="G2721" s="72">
        <v>165.965</v>
      </c>
      <c r="H2721" s="72">
        <v>181.607</v>
      </c>
      <c r="I2721" s="72">
        <v>182.51300000000001</v>
      </c>
      <c r="J2721" s="72">
        <v>161.08199999999999</v>
      </c>
      <c r="K2721" s="72">
        <v>139.012</v>
      </c>
      <c r="L2721" s="72">
        <v>130.023</v>
      </c>
      <c r="M2721" s="72">
        <v>146.256</v>
      </c>
      <c r="N2721" s="72">
        <v>177.815</v>
      </c>
      <c r="O2721" s="72">
        <v>189.24600000000001</v>
      </c>
      <c r="P2721" s="72">
        <v>183.88499999999999</v>
      </c>
      <c r="Q2721" s="72">
        <v>153.875</v>
      </c>
      <c r="R2721" s="72">
        <v>148.91300000000001</v>
      </c>
      <c r="S2721" s="72">
        <v>124.986</v>
      </c>
      <c r="T2721" s="72">
        <v>114.902</v>
      </c>
      <c r="U2721" s="72">
        <v>95.953999999999994</v>
      </c>
      <c r="V2721" s="72">
        <v>64.037000000000006</v>
      </c>
      <c r="W2721" s="72">
        <v>39.966000000000001</v>
      </c>
      <c r="X2721" s="72">
        <v>19.402000000000001</v>
      </c>
      <c r="Y2721" s="72">
        <v>5.9580000000000002</v>
      </c>
      <c r="Z2721" s="72">
        <v>1.2270000000000001</v>
      </c>
      <c r="AA2721" s="72">
        <v>0.10299999999999999</v>
      </c>
      <c r="AB2721" s="4" t="s">
        <v>291</v>
      </c>
      <c r="AD2721" s="1">
        <f t="shared" si="42"/>
        <v>66.656000000000006</v>
      </c>
    </row>
    <row r="2722" spans="1:30" x14ac:dyDescent="0.3">
      <c r="A2722" s="65">
        <v>2721</v>
      </c>
      <c r="B2722" s="66" t="s">
        <v>323</v>
      </c>
      <c r="C2722" s="69" t="s">
        <v>196</v>
      </c>
      <c r="D2722" s="71"/>
      <c r="E2722" s="71">
        <v>372</v>
      </c>
      <c r="F2722" s="71">
        <v>2025</v>
      </c>
      <c r="G2722" s="72">
        <v>152.10400000000001</v>
      </c>
      <c r="H2722" s="72">
        <v>167.01300000000001</v>
      </c>
      <c r="I2722" s="72">
        <v>182.143</v>
      </c>
      <c r="J2722" s="72">
        <v>183.9</v>
      </c>
      <c r="K2722" s="72">
        <v>164.36699999999999</v>
      </c>
      <c r="L2722" s="72">
        <v>143.26300000000001</v>
      </c>
      <c r="M2722" s="72">
        <v>133.67599999999999</v>
      </c>
      <c r="N2722" s="72">
        <v>148.75</v>
      </c>
      <c r="O2722" s="72">
        <v>179.114</v>
      </c>
      <c r="P2722" s="72">
        <v>189.392</v>
      </c>
      <c r="Q2722" s="72">
        <v>182.874</v>
      </c>
      <c r="R2722" s="72">
        <v>151.75700000000001</v>
      </c>
      <c r="S2722" s="72">
        <v>144.90299999999999</v>
      </c>
      <c r="T2722" s="72">
        <v>119.069</v>
      </c>
      <c r="U2722" s="72">
        <v>105.81100000000001</v>
      </c>
      <c r="V2722" s="72">
        <v>83.085999999999999</v>
      </c>
      <c r="W2722" s="72">
        <v>49.088999999999999</v>
      </c>
      <c r="X2722" s="72">
        <v>24.611999999999998</v>
      </c>
      <c r="Y2722" s="72">
        <v>8.3079999999999998</v>
      </c>
      <c r="Z2722" s="72">
        <v>1.464</v>
      </c>
      <c r="AA2722" s="72">
        <v>0.14399999999999999</v>
      </c>
      <c r="AB2722" s="4" t="s">
        <v>291</v>
      </c>
      <c r="AD2722" s="1">
        <f t="shared" si="42"/>
        <v>83.61699999999999</v>
      </c>
    </row>
    <row r="2723" spans="1:30" x14ac:dyDescent="0.3">
      <c r="A2723" s="65">
        <v>2722</v>
      </c>
      <c r="B2723" s="66" t="s">
        <v>323</v>
      </c>
      <c r="C2723" s="69" t="s">
        <v>196</v>
      </c>
      <c r="D2723" s="71"/>
      <c r="E2723" s="71">
        <v>372</v>
      </c>
      <c r="F2723" s="71">
        <v>2030</v>
      </c>
      <c r="G2723" s="72">
        <v>149.739</v>
      </c>
      <c r="H2723" s="72">
        <v>153.16399999999999</v>
      </c>
      <c r="I2723" s="72">
        <v>167.559</v>
      </c>
      <c r="J2723" s="72">
        <v>183.553</v>
      </c>
      <c r="K2723" s="72">
        <v>187.184</v>
      </c>
      <c r="L2723" s="72">
        <v>168.602</v>
      </c>
      <c r="M2723" s="72">
        <v>146.929</v>
      </c>
      <c r="N2723" s="72">
        <v>136.25299999999999</v>
      </c>
      <c r="O2723" s="72">
        <v>150.23599999999999</v>
      </c>
      <c r="P2723" s="72">
        <v>179.46600000000001</v>
      </c>
      <c r="Q2723" s="72">
        <v>188.58099999999999</v>
      </c>
      <c r="R2723" s="72">
        <v>180.66399999999999</v>
      </c>
      <c r="S2723" s="72">
        <v>148.23599999999999</v>
      </c>
      <c r="T2723" s="72">
        <v>138.89500000000001</v>
      </c>
      <c r="U2723" s="72">
        <v>110.827</v>
      </c>
      <c r="V2723" s="72">
        <v>93.21</v>
      </c>
      <c r="W2723" s="72">
        <v>65.39</v>
      </c>
      <c r="X2723" s="72">
        <v>31.42</v>
      </c>
      <c r="Y2723" s="72">
        <v>11.081</v>
      </c>
      <c r="Z2723" s="72">
        <v>2.1560000000000001</v>
      </c>
      <c r="AA2723" s="72">
        <v>0.18099999999999999</v>
      </c>
      <c r="AB2723" s="4" t="s">
        <v>291</v>
      </c>
      <c r="AD2723" s="1">
        <f t="shared" si="42"/>
        <v>110.22800000000001</v>
      </c>
    </row>
    <row r="2724" spans="1:30" x14ac:dyDescent="0.3">
      <c r="A2724" s="65">
        <v>2723</v>
      </c>
      <c r="B2724" s="66" t="s">
        <v>323</v>
      </c>
      <c r="C2724" s="69" t="s">
        <v>196</v>
      </c>
      <c r="D2724" s="71"/>
      <c r="E2724" s="71">
        <v>372</v>
      </c>
      <c r="F2724" s="71">
        <v>2035</v>
      </c>
      <c r="G2724" s="72">
        <v>158.56899999999999</v>
      </c>
      <c r="H2724" s="72">
        <v>150.80699999999999</v>
      </c>
      <c r="I2724" s="72">
        <v>153.72200000000001</v>
      </c>
      <c r="J2724" s="72">
        <v>168.99700000000001</v>
      </c>
      <c r="K2724" s="72">
        <v>186.87899999999999</v>
      </c>
      <c r="L2724" s="72">
        <v>191.417</v>
      </c>
      <c r="M2724" s="72">
        <v>172.256</v>
      </c>
      <c r="N2724" s="72">
        <v>149.51599999999999</v>
      </c>
      <c r="O2724" s="72">
        <v>137.83500000000001</v>
      </c>
      <c r="P2724" s="72">
        <v>150.84299999999999</v>
      </c>
      <c r="Q2724" s="72">
        <v>178.93199999999999</v>
      </c>
      <c r="R2724" s="72">
        <v>186.62</v>
      </c>
      <c r="S2724" s="72">
        <v>176.94300000000001</v>
      </c>
      <c r="T2724" s="72">
        <v>142.822</v>
      </c>
      <c r="U2724" s="72">
        <v>130.374</v>
      </c>
      <c r="V2724" s="72">
        <v>99.001000000000005</v>
      </c>
      <c r="W2724" s="72">
        <v>74.983000000000004</v>
      </c>
      <c r="X2724" s="72">
        <v>43.241</v>
      </c>
      <c r="Y2724" s="72">
        <v>14.772</v>
      </c>
      <c r="Z2724" s="72">
        <v>3.0150000000000001</v>
      </c>
      <c r="AA2724" s="72">
        <v>0.27200000000000002</v>
      </c>
      <c r="AB2724" s="4" t="s">
        <v>291</v>
      </c>
      <c r="AD2724" s="1">
        <f t="shared" si="42"/>
        <v>136.28299999999999</v>
      </c>
    </row>
    <row r="2725" spans="1:30" x14ac:dyDescent="0.3">
      <c r="A2725" s="65">
        <v>2724</v>
      </c>
      <c r="B2725" s="66" t="s">
        <v>323</v>
      </c>
      <c r="C2725" s="69" t="s">
        <v>196</v>
      </c>
      <c r="D2725" s="71"/>
      <c r="E2725" s="71">
        <v>372</v>
      </c>
      <c r="F2725" s="71">
        <v>2040</v>
      </c>
      <c r="G2725" s="72">
        <v>170.15600000000001</v>
      </c>
      <c r="H2725" s="72">
        <v>159.63900000000001</v>
      </c>
      <c r="I2725" s="72">
        <v>151.36799999999999</v>
      </c>
      <c r="J2725" s="72">
        <v>155.184</v>
      </c>
      <c r="K2725" s="72">
        <v>172.38200000000001</v>
      </c>
      <c r="L2725" s="72">
        <v>191.15</v>
      </c>
      <c r="M2725" s="72">
        <v>195.06399999999999</v>
      </c>
      <c r="N2725" s="72">
        <v>174.827</v>
      </c>
      <c r="O2725" s="72">
        <v>151.102</v>
      </c>
      <c r="P2725" s="72">
        <v>138.56800000000001</v>
      </c>
      <c r="Q2725" s="72">
        <v>150.65299999999999</v>
      </c>
      <c r="R2725" s="72">
        <v>177.345</v>
      </c>
      <c r="S2725" s="72">
        <v>183.18600000000001</v>
      </c>
      <c r="T2725" s="72">
        <v>171.096</v>
      </c>
      <c r="U2725" s="72">
        <v>134.935</v>
      </c>
      <c r="V2725" s="72">
        <v>117.703</v>
      </c>
      <c r="W2725" s="72">
        <v>81.015000000000001</v>
      </c>
      <c r="X2725" s="72">
        <v>50.886000000000003</v>
      </c>
      <c r="Y2725" s="72">
        <v>21.053999999999998</v>
      </c>
      <c r="Z2725" s="72">
        <v>4.1779999999999999</v>
      </c>
      <c r="AA2725" s="72">
        <v>0.39400000000000002</v>
      </c>
      <c r="AB2725" s="4" t="s">
        <v>291</v>
      </c>
      <c r="AD2725" s="1">
        <f t="shared" si="42"/>
        <v>157.52700000000002</v>
      </c>
    </row>
    <row r="2726" spans="1:30" x14ac:dyDescent="0.3">
      <c r="A2726" s="65">
        <v>2725</v>
      </c>
      <c r="B2726" s="66" t="s">
        <v>323</v>
      </c>
      <c r="C2726" s="69" t="s">
        <v>196</v>
      </c>
      <c r="D2726" s="71"/>
      <c r="E2726" s="71">
        <v>372</v>
      </c>
      <c r="F2726" s="71">
        <v>2045</v>
      </c>
      <c r="G2726" s="72">
        <v>175.55699999999999</v>
      </c>
      <c r="H2726" s="72">
        <v>171.227</v>
      </c>
      <c r="I2726" s="72">
        <v>160.19999999999999</v>
      </c>
      <c r="J2726" s="72">
        <v>152.839</v>
      </c>
      <c r="K2726" s="72">
        <v>158.61500000000001</v>
      </c>
      <c r="L2726" s="72">
        <v>176.71199999999999</v>
      </c>
      <c r="M2726" s="72">
        <v>194.82900000000001</v>
      </c>
      <c r="N2726" s="72">
        <v>197.626</v>
      </c>
      <c r="O2726" s="72">
        <v>176.39099999999999</v>
      </c>
      <c r="P2726" s="72">
        <v>151.84</v>
      </c>
      <c r="Q2726" s="72">
        <v>138.55600000000001</v>
      </c>
      <c r="R2726" s="72">
        <v>149.57599999999999</v>
      </c>
      <c r="S2726" s="72">
        <v>174.43299999999999</v>
      </c>
      <c r="T2726" s="72">
        <v>177.70500000000001</v>
      </c>
      <c r="U2726" s="72">
        <v>162.50800000000001</v>
      </c>
      <c r="V2726" s="72">
        <v>122.923</v>
      </c>
      <c r="W2726" s="72">
        <v>97.734999999999999</v>
      </c>
      <c r="X2726" s="72">
        <v>56.241</v>
      </c>
      <c r="Y2726" s="72">
        <v>25.555</v>
      </c>
      <c r="Z2726" s="72">
        <v>6.1660000000000004</v>
      </c>
      <c r="AA2726" s="72">
        <v>0.56299999999999994</v>
      </c>
      <c r="AB2726" s="4">
        <v>0</v>
      </c>
      <c r="AD2726" s="1">
        <f t="shared" si="42"/>
        <v>186.26</v>
      </c>
    </row>
    <row r="2727" spans="1:30" x14ac:dyDescent="0.3">
      <c r="A2727" s="65">
        <v>2726</v>
      </c>
      <c r="B2727" s="66" t="s">
        <v>323</v>
      </c>
      <c r="C2727" s="69" t="s">
        <v>196</v>
      </c>
      <c r="D2727" s="71"/>
      <c r="E2727" s="71">
        <v>372</v>
      </c>
      <c r="F2727" s="71">
        <v>2050</v>
      </c>
      <c r="G2727" s="72">
        <v>172.56700000000001</v>
      </c>
      <c r="H2727" s="72">
        <v>176.62899999999999</v>
      </c>
      <c r="I2727" s="72">
        <v>171.79</v>
      </c>
      <c r="J2727" s="72">
        <v>161.679</v>
      </c>
      <c r="K2727" s="72">
        <v>156.29499999999999</v>
      </c>
      <c r="L2727" s="72">
        <v>162.99299999999999</v>
      </c>
      <c r="M2727" s="72">
        <v>180.44</v>
      </c>
      <c r="N2727" s="72">
        <v>197.42</v>
      </c>
      <c r="O2727" s="72">
        <v>199.18</v>
      </c>
      <c r="P2727" s="72">
        <v>177.09100000000001</v>
      </c>
      <c r="Q2727" s="72">
        <v>151.83099999999999</v>
      </c>
      <c r="R2727" s="72">
        <v>137.75</v>
      </c>
      <c r="S2727" s="72">
        <v>147.428</v>
      </c>
      <c r="T2727" s="72">
        <v>169.71100000000001</v>
      </c>
      <c r="U2727" s="72">
        <v>169.596</v>
      </c>
      <c r="V2727" s="72">
        <v>149.21100000000001</v>
      </c>
      <c r="W2727" s="72">
        <v>103.429</v>
      </c>
      <c r="X2727" s="72">
        <v>69.263000000000005</v>
      </c>
      <c r="Y2727" s="72">
        <v>29.067</v>
      </c>
      <c r="Z2727" s="72">
        <v>7.7370000000000001</v>
      </c>
      <c r="AA2727" s="72">
        <v>0.85</v>
      </c>
      <c r="AB2727" s="4">
        <v>0</v>
      </c>
      <c r="AD2727" s="1">
        <f t="shared" si="42"/>
        <v>210.346</v>
      </c>
    </row>
    <row r="2728" spans="1:30" x14ac:dyDescent="0.3">
      <c r="A2728" s="65">
        <v>2727</v>
      </c>
      <c r="B2728" s="66" t="s">
        <v>323</v>
      </c>
      <c r="C2728" s="69" t="s">
        <v>196</v>
      </c>
      <c r="D2728" s="71"/>
      <c r="E2728" s="71">
        <v>372</v>
      </c>
      <c r="F2728" s="71">
        <v>2055</v>
      </c>
      <c r="G2728" s="72">
        <v>165.834</v>
      </c>
      <c r="H2728" s="72">
        <v>173.589</v>
      </c>
      <c r="I2728" s="72">
        <v>177.16300000000001</v>
      </c>
      <c r="J2728" s="72">
        <v>173.19</v>
      </c>
      <c r="K2728" s="72">
        <v>164.958</v>
      </c>
      <c r="L2728" s="72">
        <v>160.46700000000001</v>
      </c>
      <c r="M2728" s="72">
        <v>166.559</v>
      </c>
      <c r="N2728" s="72">
        <v>182.93700000000001</v>
      </c>
      <c r="O2728" s="72">
        <v>198.91300000000001</v>
      </c>
      <c r="P2728" s="72">
        <v>199.79400000000001</v>
      </c>
      <c r="Q2728" s="72">
        <v>176.982</v>
      </c>
      <c r="R2728" s="72">
        <v>150.99700000000001</v>
      </c>
      <c r="S2728" s="72">
        <v>135.989</v>
      </c>
      <c r="T2728" s="72">
        <v>143.83699999999999</v>
      </c>
      <c r="U2728" s="72">
        <v>162.67599999999999</v>
      </c>
      <c r="V2728" s="72">
        <v>156.85499999999999</v>
      </c>
      <c r="W2728" s="72">
        <v>127.087</v>
      </c>
      <c r="X2728" s="72">
        <v>74.742000000000004</v>
      </c>
      <c r="Y2728" s="72">
        <v>36.796999999999997</v>
      </c>
      <c r="Z2728" s="72">
        <v>9.0860000000000003</v>
      </c>
      <c r="AA2728" s="72">
        <v>1.113</v>
      </c>
      <c r="AB2728" s="4">
        <v>1E-3</v>
      </c>
      <c r="AD2728" s="1">
        <f t="shared" si="42"/>
        <v>248.82600000000002</v>
      </c>
    </row>
    <row r="2729" spans="1:30" x14ac:dyDescent="0.3">
      <c r="A2729" s="65">
        <v>2728</v>
      </c>
      <c r="B2729" s="66" t="s">
        <v>323</v>
      </c>
      <c r="C2729" s="69" t="s">
        <v>196</v>
      </c>
      <c r="D2729" s="71"/>
      <c r="E2729" s="71">
        <v>372</v>
      </c>
      <c r="F2729" s="71">
        <v>2060</v>
      </c>
      <c r="G2729" s="72">
        <v>161.822</v>
      </c>
      <c r="H2729" s="72">
        <v>166.803</v>
      </c>
      <c r="I2729" s="72">
        <v>174.096</v>
      </c>
      <c r="J2729" s="72">
        <v>178.49100000000001</v>
      </c>
      <c r="K2729" s="72">
        <v>176.29599999999999</v>
      </c>
      <c r="L2729" s="72">
        <v>168.90899999999999</v>
      </c>
      <c r="M2729" s="72">
        <v>163.85900000000001</v>
      </c>
      <c r="N2729" s="72">
        <v>168.95500000000001</v>
      </c>
      <c r="O2729" s="72">
        <v>184.39099999999999</v>
      </c>
      <c r="P2729" s="72">
        <v>199.52199999999999</v>
      </c>
      <c r="Q2729" s="72">
        <v>199.61799999999999</v>
      </c>
      <c r="R2729" s="72">
        <v>176.036</v>
      </c>
      <c r="S2729" s="72">
        <v>149.22499999999999</v>
      </c>
      <c r="T2729" s="72">
        <v>133.00200000000001</v>
      </c>
      <c r="U2729" s="72">
        <v>138.45099999999999</v>
      </c>
      <c r="V2729" s="72">
        <v>151.483</v>
      </c>
      <c r="W2729" s="72">
        <v>135.15100000000001</v>
      </c>
      <c r="X2729" s="72">
        <v>93.569000000000003</v>
      </c>
      <c r="Y2729" s="72">
        <v>40.783000000000001</v>
      </c>
      <c r="Z2729" s="72">
        <v>11.871</v>
      </c>
      <c r="AA2729" s="72">
        <v>1.355</v>
      </c>
      <c r="AB2729" s="4">
        <v>2E-3</v>
      </c>
      <c r="AD2729" s="1">
        <f t="shared" si="42"/>
        <v>282.73100000000005</v>
      </c>
    </row>
    <row r="2730" spans="1:30" x14ac:dyDescent="0.3">
      <c r="A2730" s="65">
        <v>2729</v>
      </c>
      <c r="B2730" s="66" t="s">
        <v>323</v>
      </c>
      <c r="C2730" s="69" t="s">
        <v>196</v>
      </c>
      <c r="D2730" s="71"/>
      <c r="E2730" s="71">
        <v>372</v>
      </c>
      <c r="F2730" s="71">
        <v>2065</v>
      </c>
      <c r="G2730" s="72">
        <v>163.262</v>
      </c>
      <c r="H2730" s="72">
        <v>162.73699999999999</v>
      </c>
      <c r="I2730" s="72">
        <v>167.285</v>
      </c>
      <c r="J2730" s="72">
        <v>175.35400000000001</v>
      </c>
      <c r="K2730" s="72">
        <v>181.42500000000001</v>
      </c>
      <c r="L2730" s="72">
        <v>180.02099999999999</v>
      </c>
      <c r="M2730" s="72">
        <v>172.113</v>
      </c>
      <c r="N2730" s="72">
        <v>166.131</v>
      </c>
      <c r="O2730" s="72">
        <v>170.36500000000001</v>
      </c>
      <c r="P2730" s="72">
        <v>185.029</v>
      </c>
      <c r="Q2730" s="72">
        <v>199.393</v>
      </c>
      <c r="R2730" s="72">
        <v>198.61199999999999</v>
      </c>
      <c r="S2730" s="72">
        <v>174.131</v>
      </c>
      <c r="T2730" s="72">
        <v>146.251</v>
      </c>
      <c r="U2730" s="72">
        <v>128.52099999999999</v>
      </c>
      <c r="V2730" s="72">
        <v>129.78899999999999</v>
      </c>
      <c r="W2730" s="72">
        <v>132.02199999999999</v>
      </c>
      <c r="X2730" s="72">
        <v>101.387</v>
      </c>
      <c r="Y2730" s="72">
        <v>52.465000000000003</v>
      </c>
      <c r="Z2730" s="72">
        <v>13.596</v>
      </c>
      <c r="AA2730" s="72">
        <v>1.8049999999999999</v>
      </c>
      <c r="AB2730" s="4">
        <v>3.0000000000000001E-3</v>
      </c>
      <c r="AD2730" s="1">
        <f t="shared" si="42"/>
        <v>301.27800000000002</v>
      </c>
    </row>
    <row r="2731" spans="1:30" x14ac:dyDescent="0.3">
      <c r="A2731" s="65">
        <v>2730</v>
      </c>
      <c r="B2731" s="66" t="s">
        <v>323</v>
      </c>
      <c r="C2731" s="69" t="s">
        <v>196</v>
      </c>
      <c r="D2731" s="71"/>
      <c r="E2731" s="71">
        <v>372</v>
      </c>
      <c r="F2731" s="71">
        <v>2070</v>
      </c>
      <c r="G2731" s="72">
        <v>167.73</v>
      </c>
      <c r="H2731" s="72">
        <v>164.124</v>
      </c>
      <c r="I2731" s="72">
        <v>163.191</v>
      </c>
      <c r="J2731" s="72">
        <v>168.47200000000001</v>
      </c>
      <c r="K2731" s="72">
        <v>178.12799999999999</v>
      </c>
      <c r="L2731" s="72">
        <v>184.93799999999999</v>
      </c>
      <c r="M2731" s="72">
        <v>183.035</v>
      </c>
      <c r="N2731" s="72">
        <v>174.25200000000001</v>
      </c>
      <c r="O2731" s="72">
        <v>167.47200000000001</v>
      </c>
      <c r="P2731" s="72">
        <v>171.01900000000001</v>
      </c>
      <c r="Q2731" s="72">
        <v>184.999</v>
      </c>
      <c r="R2731" s="72">
        <v>198.50700000000001</v>
      </c>
      <c r="S2731" s="72">
        <v>196.64599999999999</v>
      </c>
      <c r="T2731" s="72">
        <v>170.97499999999999</v>
      </c>
      <c r="U2731" s="72">
        <v>141.80500000000001</v>
      </c>
      <c r="V2731" s="72">
        <v>121.21299999999999</v>
      </c>
      <c r="W2731" s="72">
        <v>114.333</v>
      </c>
      <c r="X2731" s="72">
        <v>100.816</v>
      </c>
      <c r="Y2731" s="72">
        <v>58.363</v>
      </c>
      <c r="Z2731" s="72">
        <v>18.058</v>
      </c>
      <c r="AA2731" s="72">
        <v>2.157</v>
      </c>
      <c r="AB2731" s="4">
        <v>4.0000000000000001E-3</v>
      </c>
      <c r="AD2731" s="1">
        <f t="shared" si="42"/>
        <v>293.73099999999999</v>
      </c>
    </row>
    <row r="2732" spans="1:30" x14ac:dyDescent="0.3">
      <c r="A2732" s="65">
        <v>2731</v>
      </c>
      <c r="B2732" s="66" t="s">
        <v>323</v>
      </c>
      <c r="C2732" s="69" t="s">
        <v>196</v>
      </c>
      <c r="D2732" s="71"/>
      <c r="E2732" s="71">
        <v>372</v>
      </c>
      <c r="F2732" s="71">
        <v>2075</v>
      </c>
      <c r="G2732" s="72">
        <v>171.53800000000001</v>
      </c>
      <c r="H2732" s="72">
        <v>168.53800000000001</v>
      </c>
      <c r="I2732" s="72">
        <v>164.54900000000001</v>
      </c>
      <c r="J2732" s="72">
        <v>164.309</v>
      </c>
      <c r="K2732" s="72">
        <v>171.084</v>
      </c>
      <c r="L2732" s="72">
        <v>181.43199999999999</v>
      </c>
      <c r="M2732" s="72">
        <v>187.76400000000001</v>
      </c>
      <c r="N2732" s="72">
        <v>185.036</v>
      </c>
      <c r="O2732" s="72">
        <v>175.511</v>
      </c>
      <c r="P2732" s="72">
        <v>168.10499999999999</v>
      </c>
      <c r="Q2732" s="72">
        <v>171.06899999999999</v>
      </c>
      <c r="R2732" s="72">
        <v>184.30699999999999</v>
      </c>
      <c r="S2732" s="72">
        <v>196.75800000000001</v>
      </c>
      <c r="T2732" s="72">
        <v>193.434</v>
      </c>
      <c r="U2732" s="72">
        <v>166.30600000000001</v>
      </c>
      <c r="V2732" s="72">
        <v>134.511</v>
      </c>
      <c r="W2732" s="72">
        <v>107.904</v>
      </c>
      <c r="X2732" s="72">
        <v>88.876000000000005</v>
      </c>
      <c r="Y2732" s="72">
        <v>59.603000000000002</v>
      </c>
      <c r="Z2732" s="72">
        <v>20.762</v>
      </c>
      <c r="AA2732" s="72">
        <v>2.911</v>
      </c>
      <c r="AB2732" s="4" t="s">
        <v>291</v>
      </c>
      <c r="AD2732" s="1">
        <f t="shared" si="42"/>
        <v>280.05599999999998</v>
      </c>
    </row>
    <row r="2733" spans="1:30" x14ac:dyDescent="0.3">
      <c r="A2733" s="65">
        <v>2732</v>
      </c>
      <c r="B2733" s="66" t="s">
        <v>323</v>
      </c>
      <c r="C2733" s="69" t="s">
        <v>196</v>
      </c>
      <c r="D2733" s="71"/>
      <c r="E2733" s="71">
        <v>372</v>
      </c>
      <c r="F2733" s="71">
        <v>2080</v>
      </c>
      <c r="G2733" s="72">
        <v>171.726</v>
      </c>
      <c r="H2733" s="72">
        <v>172.28899999999999</v>
      </c>
      <c r="I2733" s="72">
        <v>168.935</v>
      </c>
      <c r="J2733" s="72">
        <v>165.596</v>
      </c>
      <c r="K2733" s="72">
        <v>166.75800000000001</v>
      </c>
      <c r="L2733" s="72">
        <v>174.18100000000001</v>
      </c>
      <c r="M2733" s="72">
        <v>184.078</v>
      </c>
      <c r="N2733" s="72">
        <v>189.63399999999999</v>
      </c>
      <c r="O2733" s="72">
        <v>186.20500000000001</v>
      </c>
      <c r="P2733" s="72">
        <v>176.101</v>
      </c>
      <c r="Q2733" s="72">
        <v>168.18299999999999</v>
      </c>
      <c r="R2733" s="72">
        <v>170.542</v>
      </c>
      <c r="S2733" s="72">
        <v>182.881</v>
      </c>
      <c r="T2733" s="72">
        <v>193.88800000000001</v>
      </c>
      <c r="U2733" s="72">
        <v>188.71</v>
      </c>
      <c r="V2733" s="72">
        <v>158.584</v>
      </c>
      <c r="W2733" s="72">
        <v>120.91200000000001</v>
      </c>
      <c r="X2733" s="72">
        <v>85.308000000000007</v>
      </c>
      <c r="Y2733" s="72">
        <v>53.921999999999997</v>
      </c>
      <c r="Z2733" s="72">
        <v>21.908000000000001</v>
      </c>
      <c r="AA2733" s="72">
        <v>3.504</v>
      </c>
      <c r="AB2733" s="4" t="s">
        <v>291</v>
      </c>
      <c r="AD2733" s="1">
        <f t="shared" si="42"/>
        <v>285.55400000000009</v>
      </c>
    </row>
    <row r="2734" spans="1:30" x14ac:dyDescent="0.3">
      <c r="A2734" s="65">
        <v>2733</v>
      </c>
      <c r="B2734" s="66" t="s">
        <v>323</v>
      </c>
      <c r="C2734" s="69" t="s">
        <v>196</v>
      </c>
      <c r="D2734" s="71"/>
      <c r="E2734" s="71">
        <v>372</v>
      </c>
      <c r="F2734" s="71">
        <v>2085</v>
      </c>
      <c r="G2734" s="72">
        <v>168.71899999999999</v>
      </c>
      <c r="H2734" s="72">
        <v>172.42599999999999</v>
      </c>
      <c r="I2734" s="72">
        <v>172.65899999999999</v>
      </c>
      <c r="J2734" s="72">
        <v>169.90700000000001</v>
      </c>
      <c r="K2734" s="72">
        <v>167.874</v>
      </c>
      <c r="L2734" s="72">
        <v>169.643</v>
      </c>
      <c r="M2734" s="72">
        <v>176.65</v>
      </c>
      <c r="N2734" s="72">
        <v>185.82499999999999</v>
      </c>
      <c r="O2734" s="72">
        <v>190.72499999999999</v>
      </c>
      <c r="P2734" s="72">
        <v>186.74799999999999</v>
      </c>
      <c r="Q2734" s="72">
        <v>176.17</v>
      </c>
      <c r="R2734" s="72">
        <v>167.74299999999999</v>
      </c>
      <c r="S2734" s="72">
        <v>169.39099999999999</v>
      </c>
      <c r="T2734" s="72">
        <v>180.52199999999999</v>
      </c>
      <c r="U2734" s="72">
        <v>189.684</v>
      </c>
      <c r="V2734" s="72">
        <v>180.833</v>
      </c>
      <c r="W2734" s="72">
        <v>143.86699999999999</v>
      </c>
      <c r="X2734" s="72">
        <v>97.162999999999997</v>
      </c>
      <c r="Y2734" s="72">
        <v>53.088999999999999</v>
      </c>
      <c r="Z2734" s="72">
        <v>20.475999999999999</v>
      </c>
      <c r="AA2734" s="72">
        <v>3.8679999999999999</v>
      </c>
      <c r="AB2734" s="4" t="s">
        <v>291</v>
      </c>
      <c r="AD2734" s="1">
        <f t="shared" si="42"/>
        <v>318.46299999999997</v>
      </c>
    </row>
    <row r="2735" spans="1:30" x14ac:dyDescent="0.3">
      <c r="A2735" s="65">
        <v>2734</v>
      </c>
      <c r="B2735" s="66" t="s">
        <v>323</v>
      </c>
      <c r="C2735" s="69" t="s">
        <v>196</v>
      </c>
      <c r="D2735" s="71"/>
      <c r="E2735" s="71">
        <v>372</v>
      </c>
      <c r="F2735" s="71">
        <v>2090</v>
      </c>
      <c r="G2735" s="72">
        <v>165.42699999999999</v>
      </c>
      <c r="H2735" s="72">
        <v>169.36699999999999</v>
      </c>
      <c r="I2735" s="72">
        <v>172.76599999999999</v>
      </c>
      <c r="J2735" s="72">
        <v>173.55699999999999</v>
      </c>
      <c r="K2735" s="72">
        <v>172.012</v>
      </c>
      <c r="L2735" s="72">
        <v>170.54</v>
      </c>
      <c r="M2735" s="72">
        <v>171.92699999999999</v>
      </c>
      <c r="N2735" s="72">
        <v>178.27199999999999</v>
      </c>
      <c r="O2735" s="72">
        <v>186.84</v>
      </c>
      <c r="P2735" s="72">
        <v>191.22800000000001</v>
      </c>
      <c r="Q2735" s="72">
        <v>186.80099999999999</v>
      </c>
      <c r="R2735" s="72">
        <v>175.75399999999999</v>
      </c>
      <c r="S2735" s="72">
        <v>166.74700000000001</v>
      </c>
      <c r="T2735" s="72">
        <v>167.46100000000001</v>
      </c>
      <c r="U2735" s="72">
        <v>177.05799999999999</v>
      </c>
      <c r="V2735" s="72">
        <v>182.58099999999999</v>
      </c>
      <c r="W2735" s="72">
        <v>165.45</v>
      </c>
      <c r="X2735" s="72">
        <v>117.39</v>
      </c>
      <c r="Y2735" s="72">
        <v>61.957000000000001</v>
      </c>
      <c r="Z2735" s="72">
        <v>20.812999999999999</v>
      </c>
      <c r="AA2735" s="72">
        <v>3.8090000000000002</v>
      </c>
      <c r="AB2735" s="4" t="s">
        <v>291</v>
      </c>
      <c r="AD2735" s="1">
        <f t="shared" si="42"/>
        <v>369.41899999999998</v>
      </c>
    </row>
    <row r="2736" spans="1:30" x14ac:dyDescent="0.3">
      <c r="A2736" s="65">
        <v>2735</v>
      </c>
      <c r="B2736" s="66" t="s">
        <v>323</v>
      </c>
      <c r="C2736" s="69" t="s">
        <v>196</v>
      </c>
      <c r="D2736" s="71"/>
      <c r="E2736" s="71">
        <v>372</v>
      </c>
      <c r="F2736" s="71">
        <v>2095</v>
      </c>
      <c r="G2736" s="72">
        <v>164.08099999999999</v>
      </c>
      <c r="H2736" s="72">
        <v>166.02</v>
      </c>
      <c r="I2736" s="72">
        <v>169.68</v>
      </c>
      <c r="J2736" s="72">
        <v>173.59200000000001</v>
      </c>
      <c r="K2736" s="72">
        <v>175.488</v>
      </c>
      <c r="L2736" s="72">
        <v>174.45699999999999</v>
      </c>
      <c r="M2736" s="72">
        <v>172.63900000000001</v>
      </c>
      <c r="N2736" s="72">
        <v>173.42099999999999</v>
      </c>
      <c r="O2736" s="72">
        <v>179.21600000000001</v>
      </c>
      <c r="P2736" s="72">
        <v>187.31899999999999</v>
      </c>
      <c r="Q2736" s="72">
        <v>191.285</v>
      </c>
      <c r="R2736" s="72">
        <v>186.40799999999999</v>
      </c>
      <c r="S2736" s="72">
        <v>174.83500000000001</v>
      </c>
      <c r="T2736" s="72">
        <v>165.089</v>
      </c>
      <c r="U2736" s="72">
        <v>164.661</v>
      </c>
      <c r="V2736" s="72">
        <v>171.196</v>
      </c>
      <c r="W2736" s="72">
        <v>168.512</v>
      </c>
      <c r="X2736" s="72">
        <v>137.16800000000001</v>
      </c>
      <c r="Y2736" s="72">
        <v>76.817999999999998</v>
      </c>
      <c r="Z2736" s="72">
        <v>25.14</v>
      </c>
      <c r="AA2736" s="72">
        <v>3.9710000000000001</v>
      </c>
      <c r="AB2736" s="4" t="s">
        <v>291</v>
      </c>
      <c r="AD2736" s="1">
        <f t="shared" si="42"/>
        <v>411.60899999999998</v>
      </c>
    </row>
    <row r="2737" spans="1:30" x14ac:dyDescent="0.3">
      <c r="A2737" s="65">
        <v>2736</v>
      </c>
      <c r="B2737" s="66" t="s">
        <v>323</v>
      </c>
      <c r="C2737" s="69" t="s">
        <v>196</v>
      </c>
      <c r="D2737" s="71"/>
      <c r="E2737" s="71">
        <v>372</v>
      </c>
      <c r="F2737" s="71">
        <v>2100</v>
      </c>
      <c r="G2737" s="72">
        <v>164.69300000000001</v>
      </c>
      <c r="H2737" s="72">
        <v>164.62200000000001</v>
      </c>
      <c r="I2737" s="72">
        <v>166.303</v>
      </c>
      <c r="J2737" s="72">
        <v>170.43100000000001</v>
      </c>
      <c r="K2737" s="72">
        <v>175.352</v>
      </c>
      <c r="L2737" s="72">
        <v>177.714</v>
      </c>
      <c r="M2737" s="72">
        <v>176.36600000000001</v>
      </c>
      <c r="N2737" s="72">
        <v>173.999</v>
      </c>
      <c r="O2737" s="72">
        <v>174.28700000000001</v>
      </c>
      <c r="P2737" s="72">
        <v>179.67</v>
      </c>
      <c r="Q2737" s="72">
        <v>187.392</v>
      </c>
      <c r="R2737" s="72">
        <v>190.93700000000001</v>
      </c>
      <c r="S2737" s="72">
        <v>185.55500000000001</v>
      </c>
      <c r="T2737" s="72">
        <v>173.321</v>
      </c>
      <c r="U2737" s="72">
        <v>162.69499999999999</v>
      </c>
      <c r="V2737" s="72">
        <v>159.87700000000001</v>
      </c>
      <c r="W2737" s="72">
        <v>159.31200000000001</v>
      </c>
      <c r="X2737" s="72">
        <v>141.87700000000001</v>
      </c>
      <c r="Y2737" s="72">
        <v>92.087000000000003</v>
      </c>
      <c r="Z2737" s="72">
        <v>32.274999999999999</v>
      </c>
      <c r="AA2737" s="72">
        <v>4.843</v>
      </c>
      <c r="AB2737" s="4" t="s">
        <v>291</v>
      </c>
      <c r="AD2737" s="1">
        <f t="shared" si="42"/>
        <v>430.39400000000001</v>
      </c>
    </row>
    <row r="2738" spans="1:30" x14ac:dyDescent="0.3">
      <c r="A2738" s="65">
        <v>2737</v>
      </c>
      <c r="B2738" s="66" t="s">
        <v>323</v>
      </c>
      <c r="C2738" s="69" t="s">
        <v>197</v>
      </c>
      <c r="D2738" s="71"/>
      <c r="E2738" s="71">
        <v>428</v>
      </c>
      <c r="F2738" s="71">
        <v>2015</v>
      </c>
      <c r="G2738" s="72">
        <v>51.848999999999997</v>
      </c>
      <c r="H2738" s="72">
        <v>54.526000000000003</v>
      </c>
      <c r="I2738" s="72">
        <v>48.085999999999999</v>
      </c>
      <c r="J2738" s="72">
        <v>44.96</v>
      </c>
      <c r="K2738" s="72">
        <v>63.86</v>
      </c>
      <c r="L2738" s="72">
        <v>75.057000000000002</v>
      </c>
      <c r="M2738" s="72">
        <v>70.194999999999993</v>
      </c>
      <c r="N2738" s="72">
        <v>64.825999999999993</v>
      </c>
      <c r="O2738" s="72">
        <v>67.734999999999999</v>
      </c>
      <c r="P2738" s="72">
        <v>64.111999999999995</v>
      </c>
      <c r="Q2738" s="72">
        <v>68.346999999999994</v>
      </c>
      <c r="R2738" s="72">
        <v>64.028000000000006</v>
      </c>
      <c r="S2738" s="72">
        <v>51.604999999999997</v>
      </c>
      <c r="T2738" s="72">
        <v>40.027999999999999</v>
      </c>
      <c r="U2738" s="72">
        <v>34.015999999999998</v>
      </c>
      <c r="V2738" s="72">
        <v>27.736999999999998</v>
      </c>
      <c r="W2738" s="72">
        <v>15.145</v>
      </c>
      <c r="X2738" s="72">
        <v>6.7850000000000001</v>
      </c>
      <c r="Y2738" s="72">
        <v>1.4610000000000001</v>
      </c>
      <c r="Z2738" s="72">
        <v>0.182</v>
      </c>
      <c r="AA2738" s="72">
        <v>2.8000000000000001E-2</v>
      </c>
      <c r="AB2738" s="4" t="s">
        <v>291</v>
      </c>
      <c r="AD2738" s="1">
        <f t="shared" si="42"/>
        <v>23.600999999999996</v>
      </c>
    </row>
    <row r="2739" spans="1:30" x14ac:dyDescent="0.3">
      <c r="A2739" s="65">
        <v>2738</v>
      </c>
      <c r="B2739" s="66" t="s">
        <v>323</v>
      </c>
      <c r="C2739" s="69" t="s">
        <v>197</v>
      </c>
      <c r="D2739" s="71"/>
      <c r="E2739" s="71">
        <v>428</v>
      </c>
      <c r="F2739" s="71">
        <v>2020</v>
      </c>
      <c r="G2739" s="72">
        <v>48.04</v>
      </c>
      <c r="H2739" s="72">
        <v>51.118000000000002</v>
      </c>
      <c r="I2739" s="72">
        <v>53.975000000000001</v>
      </c>
      <c r="J2739" s="72">
        <v>45.396999999999998</v>
      </c>
      <c r="K2739" s="72">
        <v>40.076000000000001</v>
      </c>
      <c r="L2739" s="72">
        <v>58.941000000000003</v>
      </c>
      <c r="M2739" s="72">
        <v>70.917000000000002</v>
      </c>
      <c r="N2739" s="72">
        <v>66.828999999999994</v>
      </c>
      <c r="O2739" s="72">
        <v>61.902000000000001</v>
      </c>
      <c r="P2739" s="72">
        <v>64.558999999999997</v>
      </c>
      <c r="Q2739" s="72">
        <v>60.293999999999997</v>
      </c>
      <c r="R2739" s="72">
        <v>63.064999999999998</v>
      </c>
      <c r="S2739" s="72">
        <v>56.938000000000002</v>
      </c>
      <c r="T2739" s="72">
        <v>43.625</v>
      </c>
      <c r="U2739" s="72">
        <v>31.93</v>
      </c>
      <c r="V2739" s="72">
        <v>24.893000000000001</v>
      </c>
      <c r="W2739" s="72">
        <v>17.524000000000001</v>
      </c>
      <c r="X2739" s="72">
        <v>7.5439999999999996</v>
      </c>
      <c r="Y2739" s="72">
        <v>2.3029999999999999</v>
      </c>
      <c r="Z2739" s="72">
        <v>0.27900000000000003</v>
      </c>
      <c r="AA2739" s="72">
        <v>2.1000000000000001E-2</v>
      </c>
      <c r="AB2739" s="4" t="s">
        <v>291</v>
      </c>
      <c r="AD2739" s="1">
        <f t="shared" si="42"/>
        <v>27.671000000000003</v>
      </c>
    </row>
    <row r="2740" spans="1:30" x14ac:dyDescent="0.3">
      <c r="A2740" s="65">
        <v>2739</v>
      </c>
      <c r="B2740" s="66" t="s">
        <v>323</v>
      </c>
      <c r="C2740" s="69" t="s">
        <v>197</v>
      </c>
      <c r="D2740" s="71"/>
      <c r="E2740" s="71">
        <v>428</v>
      </c>
      <c r="F2740" s="71">
        <v>2025</v>
      </c>
      <c r="G2740" s="72">
        <v>44.064</v>
      </c>
      <c r="H2740" s="72">
        <v>47.652999999999999</v>
      </c>
      <c r="I2740" s="72">
        <v>50.83</v>
      </c>
      <c r="J2740" s="72">
        <v>52.591999999999999</v>
      </c>
      <c r="K2740" s="72">
        <v>42.878999999999998</v>
      </c>
      <c r="L2740" s="72">
        <v>37.584000000000003</v>
      </c>
      <c r="M2740" s="72">
        <v>56.704000000000001</v>
      </c>
      <c r="N2740" s="72">
        <v>68.8</v>
      </c>
      <c r="O2740" s="72">
        <v>64.762</v>
      </c>
      <c r="P2740" s="72">
        <v>59.585000000000001</v>
      </c>
      <c r="Q2740" s="72">
        <v>61.313000000000002</v>
      </c>
      <c r="R2740" s="72">
        <v>56.142000000000003</v>
      </c>
      <c r="S2740" s="72">
        <v>56.743000000000002</v>
      </c>
      <c r="T2740" s="72">
        <v>48.875999999999998</v>
      </c>
      <c r="U2740" s="72">
        <v>35.424999999999997</v>
      </c>
      <c r="V2740" s="72">
        <v>23.841999999999999</v>
      </c>
      <c r="W2740" s="72">
        <v>16.108000000000001</v>
      </c>
      <c r="X2740" s="72">
        <v>8.9659999999999993</v>
      </c>
      <c r="Y2740" s="72">
        <v>2.6389999999999998</v>
      </c>
      <c r="Z2740" s="72">
        <v>0.45300000000000001</v>
      </c>
      <c r="AA2740" s="72">
        <v>3.1E-2</v>
      </c>
      <c r="AB2740" s="4">
        <v>5.0000000000000001E-3</v>
      </c>
      <c r="AD2740" s="1">
        <f t="shared" si="42"/>
        <v>28.201999999999995</v>
      </c>
    </row>
    <row r="2741" spans="1:30" x14ac:dyDescent="0.3">
      <c r="A2741" s="65">
        <v>2740</v>
      </c>
      <c r="B2741" s="66" t="s">
        <v>323</v>
      </c>
      <c r="C2741" s="69" t="s">
        <v>197</v>
      </c>
      <c r="D2741" s="71"/>
      <c r="E2741" s="71">
        <v>428</v>
      </c>
      <c r="F2741" s="71">
        <v>2030</v>
      </c>
      <c r="G2741" s="72">
        <v>39.479999999999997</v>
      </c>
      <c r="H2741" s="72">
        <v>43.954999999999998</v>
      </c>
      <c r="I2741" s="72">
        <v>47.576000000000001</v>
      </c>
      <c r="J2741" s="72">
        <v>50.506</v>
      </c>
      <c r="K2741" s="72">
        <v>51.95</v>
      </c>
      <c r="L2741" s="72">
        <v>42.2</v>
      </c>
      <c r="M2741" s="72">
        <v>36.933999999999997</v>
      </c>
      <c r="N2741" s="72">
        <v>55.783000000000001</v>
      </c>
      <c r="O2741" s="72">
        <v>67.436000000000007</v>
      </c>
      <c r="P2741" s="72">
        <v>62.935000000000002</v>
      </c>
      <c r="Q2741" s="72">
        <v>57.061999999999998</v>
      </c>
      <c r="R2741" s="72">
        <v>57.601999999999997</v>
      </c>
      <c r="S2741" s="72">
        <v>51.055</v>
      </c>
      <c r="T2741" s="72">
        <v>49.381999999999998</v>
      </c>
      <c r="U2741" s="72">
        <v>40.344000000000001</v>
      </c>
      <c r="V2741" s="72">
        <v>26.97</v>
      </c>
      <c r="W2741" s="72">
        <v>15.794</v>
      </c>
      <c r="X2741" s="72">
        <v>8.4610000000000003</v>
      </c>
      <c r="Y2741" s="72">
        <v>3.234</v>
      </c>
      <c r="Z2741" s="72">
        <v>0.53700000000000003</v>
      </c>
      <c r="AA2741" s="72">
        <v>5.0999999999999997E-2</v>
      </c>
      <c r="AB2741" s="4">
        <v>5.0000000000000001E-3</v>
      </c>
      <c r="AD2741" s="1">
        <f t="shared" si="42"/>
        <v>28.082000000000001</v>
      </c>
    </row>
    <row r="2742" spans="1:30" x14ac:dyDescent="0.3">
      <c r="A2742" s="65">
        <v>2741</v>
      </c>
      <c r="B2742" s="66" t="s">
        <v>323</v>
      </c>
      <c r="C2742" s="69" t="s">
        <v>197</v>
      </c>
      <c r="D2742" s="71"/>
      <c r="E2742" s="71">
        <v>428</v>
      </c>
      <c r="F2742" s="71">
        <v>2035</v>
      </c>
      <c r="G2742" s="72">
        <v>37.204999999999998</v>
      </c>
      <c r="H2742" s="72">
        <v>39.377000000000002</v>
      </c>
      <c r="I2742" s="72">
        <v>43.881</v>
      </c>
      <c r="J2742" s="72">
        <v>47.259</v>
      </c>
      <c r="K2742" s="72">
        <v>49.881999999999998</v>
      </c>
      <c r="L2742" s="72">
        <v>51.241999999999997</v>
      </c>
      <c r="M2742" s="72">
        <v>41.539000000000001</v>
      </c>
      <c r="N2742" s="72">
        <v>36.286999999999999</v>
      </c>
      <c r="O2742" s="72">
        <v>54.728999999999999</v>
      </c>
      <c r="P2742" s="72">
        <v>65.69</v>
      </c>
      <c r="Q2742" s="72">
        <v>60.491999999999997</v>
      </c>
      <c r="R2742" s="72">
        <v>53.884</v>
      </c>
      <c r="S2742" s="72">
        <v>52.798999999999999</v>
      </c>
      <c r="T2742" s="72">
        <v>44.92</v>
      </c>
      <c r="U2742" s="72">
        <v>41.313000000000002</v>
      </c>
      <c r="V2742" s="72">
        <v>31.222000000000001</v>
      </c>
      <c r="W2742" s="72">
        <v>18.231000000000002</v>
      </c>
      <c r="X2742" s="72">
        <v>8.5020000000000007</v>
      </c>
      <c r="Y2742" s="72">
        <v>3.141</v>
      </c>
      <c r="Z2742" s="72">
        <v>0.68</v>
      </c>
      <c r="AA2742" s="72">
        <v>6.3E-2</v>
      </c>
      <c r="AB2742" s="4">
        <v>7.0000000000000001E-3</v>
      </c>
      <c r="AD2742" s="1">
        <f t="shared" si="42"/>
        <v>30.624000000000002</v>
      </c>
    </row>
    <row r="2743" spans="1:30" x14ac:dyDescent="0.3">
      <c r="A2743" s="65">
        <v>2742</v>
      </c>
      <c r="B2743" s="66" t="s">
        <v>323</v>
      </c>
      <c r="C2743" s="69" t="s">
        <v>197</v>
      </c>
      <c r="D2743" s="71"/>
      <c r="E2743" s="71">
        <v>428</v>
      </c>
      <c r="F2743" s="71">
        <v>2040</v>
      </c>
      <c r="G2743" s="72">
        <v>38.408000000000001</v>
      </c>
      <c r="H2743" s="72">
        <v>37.106999999999999</v>
      </c>
      <c r="I2743" s="72">
        <v>39.308999999999997</v>
      </c>
      <c r="J2743" s="72">
        <v>43.573</v>
      </c>
      <c r="K2743" s="72">
        <v>46.658999999999999</v>
      </c>
      <c r="L2743" s="72">
        <v>49.206000000000003</v>
      </c>
      <c r="M2743" s="72">
        <v>50.548000000000002</v>
      </c>
      <c r="N2743" s="72">
        <v>40.880000000000003</v>
      </c>
      <c r="O2743" s="72">
        <v>35.597000000000001</v>
      </c>
      <c r="P2743" s="72">
        <v>53.411000000000001</v>
      </c>
      <c r="Q2743" s="72">
        <v>63.365000000000002</v>
      </c>
      <c r="R2743" s="72">
        <v>57.417000000000002</v>
      </c>
      <c r="S2743" s="72">
        <v>49.762999999999998</v>
      </c>
      <c r="T2743" s="72">
        <v>46.954000000000001</v>
      </c>
      <c r="U2743" s="72">
        <v>38.082999999999998</v>
      </c>
      <c r="V2743" s="72">
        <v>32.503</v>
      </c>
      <c r="W2743" s="72">
        <v>21.547000000000001</v>
      </c>
      <c r="X2743" s="72">
        <v>10.066000000000001</v>
      </c>
      <c r="Y2743" s="72">
        <v>3.2549999999999999</v>
      </c>
      <c r="Z2743" s="72">
        <v>0.68200000000000005</v>
      </c>
      <c r="AA2743" s="72">
        <v>8.1000000000000003E-2</v>
      </c>
      <c r="AB2743" s="4">
        <v>8.9999999999999993E-3</v>
      </c>
      <c r="AD2743" s="1">
        <f t="shared" si="42"/>
        <v>35.640000000000008</v>
      </c>
    </row>
    <row r="2744" spans="1:30" x14ac:dyDescent="0.3">
      <c r="A2744" s="65">
        <v>2743</v>
      </c>
      <c r="B2744" s="66" t="s">
        <v>323</v>
      </c>
      <c r="C2744" s="69" t="s">
        <v>197</v>
      </c>
      <c r="D2744" s="71"/>
      <c r="E2744" s="71">
        <v>428</v>
      </c>
      <c r="F2744" s="71">
        <v>2045</v>
      </c>
      <c r="G2744" s="72">
        <v>39.880000000000003</v>
      </c>
      <c r="H2744" s="72">
        <v>38.313000000000002</v>
      </c>
      <c r="I2744" s="72">
        <v>37.040999999999997</v>
      </c>
      <c r="J2744" s="72">
        <v>39.008000000000003</v>
      </c>
      <c r="K2744" s="72">
        <v>42.994</v>
      </c>
      <c r="L2744" s="72">
        <v>46.017000000000003</v>
      </c>
      <c r="M2744" s="72">
        <v>48.555999999999997</v>
      </c>
      <c r="N2744" s="72">
        <v>49.848999999999997</v>
      </c>
      <c r="O2744" s="72">
        <v>40.183999999999997</v>
      </c>
      <c r="P2744" s="72">
        <v>34.777999999999999</v>
      </c>
      <c r="Q2744" s="72">
        <v>51.682000000000002</v>
      </c>
      <c r="R2744" s="72">
        <v>60.432000000000002</v>
      </c>
      <c r="S2744" s="72">
        <v>53.408999999999999</v>
      </c>
      <c r="T2744" s="72">
        <v>44.701999999999998</v>
      </c>
      <c r="U2744" s="72">
        <v>40.311</v>
      </c>
      <c r="V2744" s="72">
        <v>30.433</v>
      </c>
      <c r="W2744" s="72">
        <v>22.885000000000002</v>
      </c>
      <c r="X2744" s="72">
        <v>12.202</v>
      </c>
      <c r="Y2744" s="72">
        <v>3.9729999999999999</v>
      </c>
      <c r="Z2744" s="72">
        <v>0.73299999999999998</v>
      </c>
      <c r="AA2744" s="72">
        <v>8.5000000000000006E-2</v>
      </c>
      <c r="AB2744" s="4">
        <v>1.0999999999999999E-2</v>
      </c>
      <c r="AD2744" s="1">
        <f t="shared" si="42"/>
        <v>39.889000000000003</v>
      </c>
    </row>
    <row r="2745" spans="1:30" x14ac:dyDescent="0.3">
      <c r="A2745" s="65">
        <v>2744</v>
      </c>
      <c r="B2745" s="66" t="s">
        <v>323</v>
      </c>
      <c r="C2745" s="69" t="s">
        <v>197</v>
      </c>
      <c r="D2745" s="71"/>
      <c r="E2745" s="71">
        <v>428</v>
      </c>
      <c r="F2745" s="71">
        <v>2050</v>
      </c>
      <c r="G2745" s="72">
        <v>39.222000000000001</v>
      </c>
      <c r="H2745" s="72">
        <v>39.784999999999997</v>
      </c>
      <c r="I2745" s="72">
        <v>38.247999999999998</v>
      </c>
      <c r="J2745" s="72">
        <v>36.749000000000002</v>
      </c>
      <c r="K2745" s="72">
        <v>38.450000000000003</v>
      </c>
      <c r="L2745" s="72">
        <v>42.384999999999998</v>
      </c>
      <c r="M2745" s="72">
        <v>45.420999999999999</v>
      </c>
      <c r="N2745" s="72">
        <v>47.929000000000002</v>
      </c>
      <c r="O2745" s="72">
        <v>49.11</v>
      </c>
      <c r="P2745" s="72">
        <v>39.363999999999997</v>
      </c>
      <c r="Q2745" s="72">
        <v>33.74</v>
      </c>
      <c r="R2745" s="72">
        <v>49.51</v>
      </c>
      <c r="S2745" s="72">
        <v>56.595999999999997</v>
      </c>
      <c r="T2745" s="72">
        <v>48.426000000000002</v>
      </c>
      <c r="U2745" s="72">
        <v>38.828000000000003</v>
      </c>
      <c r="V2745" s="72">
        <v>32.692</v>
      </c>
      <c r="W2745" s="72">
        <v>21.837</v>
      </c>
      <c r="X2745" s="72">
        <v>13.272</v>
      </c>
      <c r="Y2745" s="72">
        <v>4.9550000000000001</v>
      </c>
      <c r="Z2745" s="72">
        <v>0.92500000000000004</v>
      </c>
      <c r="AA2745" s="72">
        <v>9.1999999999999998E-2</v>
      </c>
      <c r="AB2745" s="4">
        <v>1.4999999999999999E-2</v>
      </c>
      <c r="AD2745" s="1">
        <f t="shared" si="42"/>
        <v>41.095999999999997</v>
      </c>
    </row>
    <row r="2746" spans="1:30" x14ac:dyDescent="0.3">
      <c r="A2746" s="65">
        <v>2745</v>
      </c>
      <c r="B2746" s="66" t="s">
        <v>323</v>
      </c>
      <c r="C2746" s="69" t="s">
        <v>197</v>
      </c>
      <c r="D2746" s="71"/>
      <c r="E2746" s="71">
        <v>428</v>
      </c>
      <c r="F2746" s="71">
        <v>2055</v>
      </c>
      <c r="G2746" s="72">
        <v>36.973999999999997</v>
      </c>
      <c r="H2746" s="72">
        <v>39.133000000000003</v>
      </c>
      <c r="I2746" s="72">
        <v>39.723999999999997</v>
      </c>
      <c r="J2746" s="72">
        <v>37.97</v>
      </c>
      <c r="K2746" s="72">
        <v>36.225999999999999</v>
      </c>
      <c r="L2746" s="72">
        <v>37.896000000000001</v>
      </c>
      <c r="M2746" s="72">
        <v>41.854999999999997</v>
      </c>
      <c r="N2746" s="72">
        <v>44.875999999999998</v>
      </c>
      <c r="O2746" s="72">
        <v>47.29</v>
      </c>
      <c r="P2746" s="72">
        <v>48.238</v>
      </c>
      <c r="Q2746" s="72">
        <v>38.32</v>
      </c>
      <c r="R2746" s="72">
        <v>32.448999999999998</v>
      </c>
      <c r="S2746" s="72">
        <v>46.658999999999999</v>
      </c>
      <c r="T2746" s="72">
        <v>51.781999999999996</v>
      </c>
      <c r="U2746" s="72">
        <v>42.55</v>
      </c>
      <c r="V2746" s="72">
        <v>31.952999999999999</v>
      </c>
      <c r="W2746" s="72">
        <v>23.914999999999999</v>
      </c>
      <c r="X2746" s="72">
        <v>12.981999999999999</v>
      </c>
      <c r="Y2746" s="72">
        <v>5.5609999999999999</v>
      </c>
      <c r="Z2746" s="72">
        <v>1.198</v>
      </c>
      <c r="AA2746" s="72">
        <v>0.11700000000000001</v>
      </c>
      <c r="AB2746" s="4" t="s">
        <v>291</v>
      </c>
      <c r="AD2746" s="1">
        <f t="shared" si="42"/>
        <v>43.772999999999996</v>
      </c>
    </row>
    <row r="2747" spans="1:30" x14ac:dyDescent="0.3">
      <c r="A2747" s="65">
        <v>2746</v>
      </c>
      <c r="B2747" s="66" t="s">
        <v>323</v>
      </c>
      <c r="C2747" s="69" t="s">
        <v>197</v>
      </c>
      <c r="D2747" s="71"/>
      <c r="E2747" s="71">
        <v>428</v>
      </c>
      <c r="F2747" s="71">
        <v>2060</v>
      </c>
      <c r="G2747" s="72">
        <v>34.465000000000003</v>
      </c>
      <c r="H2747" s="72">
        <v>36.890999999999998</v>
      </c>
      <c r="I2747" s="72">
        <v>39.075000000000003</v>
      </c>
      <c r="J2747" s="72">
        <v>39.46</v>
      </c>
      <c r="K2747" s="72">
        <v>37.478999999999999</v>
      </c>
      <c r="L2747" s="72">
        <v>35.716000000000001</v>
      </c>
      <c r="M2747" s="72">
        <v>37.427</v>
      </c>
      <c r="N2747" s="72">
        <v>41.387</v>
      </c>
      <c r="O2747" s="72">
        <v>44.334000000000003</v>
      </c>
      <c r="P2747" s="72">
        <v>46.542000000000002</v>
      </c>
      <c r="Q2747" s="72">
        <v>47.116999999999997</v>
      </c>
      <c r="R2747" s="72">
        <v>37.014000000000003</v>
      </c>
      <c r="S2747" s="72">
        <v>30.757000000000001</v>
      </c>
      <c r="T2747" s="72">
        <v>43.052</v>
      </c>
      <c r="U2747" s="72">
        <v>45.997999999999998</v>
      </c>
      <c r="V2747" s="72">
        <v>35.521999999999998</v>
      </c>
      <c r="W2747" s="72">
        <v>23.826000000000001</v>
      </c>
      <c r="X2747" s="72">
        <v>14.582000000000001</v>
      </c>
      <c r="Y2747" s="72">
        <v>5.6210000000000004</v>
      </c>
      <c r="Z2747" s="72">
        <v>1.399</v>
      </c>
      <c r="AA2747" s="72">
        <v>0.156</v>
      </c>
      <c r="AB2747" s="4" t="s">
        <v>291</v>
      </c>
      <c r="AD2747" s="1">
        <f t="shared" si="42"/>
        <v>45.584000000000003</v>
      </c>
    </row>
    <row r="2748" spans="1:30" x14ac:dyDescent="0.3">
      <c r="A2748" s="65">
        <v>2747</v>
      </c>
      <c r="B2748" s="66" t="s">
        <v>323</v>
      </c>
      <c r="C2748" s="69" t="s">
        <v>197</v>
      </c>
      <c r="D2748" s="71"/>
      <c r="E2748" s="71">
        <v>428</v>
      </c>
      <c r="F2748" s="71">
        <v>2065</v>
      </c>
      <c r="G2748" s="72">
        <v>32.737000000000002</v>
      </c>
      <c r="H2748" s="72">
        <v>34.387</v>
      </c>
      <c r="I2748" s="72">
        <v>36.838000000000001</v>
      </c>
      <c r="J2748" s="72">
        <v>38.828000000000003</v>
      </c>
      <c r="K2748" s="72">
        <v>38.997999999999998</v>
      </c>
      <c r="L2748" s="72">
        <v>37</v>
      </c>
      <c r="M2748" s="72">
        <v>35.292000000000002</v>
      </c>
      <c r="N2748" s="72">
        <v>37.027000000000001</v>
      </c>
      <c r="O2748" s="72">
        <v>40.929000000000002</v>
      </c>
      <c r="P2748" s="72">
        <v>43.703000000000003</v>
      </c>
      <c r="Q2748" s="72">
        <v>45.576000000000001</v>
      </c>
      <c r="R2748" s="72">
        <v>45.683999999999997</v>
      </c>
      <c r="S2748" s="72">
        <v>35.279000000000003</v>
      </c>
      <c r="T2748" s="72">
        <v>28.591999999999999</v>
      </c>
      <c r="U2748" s="72">
        <v>38.628999999999998</v>
      </c>
      <c r="V2748" s="72">
        <v>38.914000000000001</v>
      </c>
      <c r="W2748" s="72">
        <v>26.972000000000001</v>
      </c>
      <c r="X2748" s="72">
        <v>14.894</v>
      </c>
      <c r="Y2748" s="72">
        <v>6.5270000000000001</v>
      </c>
      <c r="Z2748" s="72">
        <v>1.4770000000000001</v>
      </c>
      <c r="AA2748" s="72">
        <v>0.191</v>
      </c>
      <c r="AB2748" s="4" t="s">
        <v>291</v>
      </c>
      <c r="AD2748" s="1">
        <f t="shared" si="42"/>
        <v>50.061</v>
      </c>
    </row>
    <row r="2749" spans="1:30" x14ac:dyDescent="0.3">
      <c r="A2749" s="65">
        <v>2748</v>
      </c>
      <c r="B2749" s="66" t="s">
        <v>323</v>
      </c>
      <c r="C2749" s="69" t="s">
        <v>197</v>
      </c>
      <c r="D2749" s="71"/>
      <c r="E2749" s="71">
        <v>428</v>
      </c>
      <c r="F2749" s="71">
        <v>2070</v>
      </c>
      <c r="G2749" s="72">
        <v>32.307000000000002</v>
      </c>
      <c r="H2749" s="72">
        <v>32.664000000000001</v>
      </c>
      <c r="I2749" s="72">
        <v>34.338000000000001</v>
      </c>
      <c r="J2749" s="72">
        <v>36.606999999999999</v>
      </c>
      <c r="K2749" s="72">
        <v>38.393999999999998</v>
      </c>
      <c r="L2749" s="72">
        <v>38.545999999999999</v>
      </c>
      <c r="M2749" s="72">
        <v>36.603000000000002</v>
      </c>
      <c r="N2749" s="72">
        <v>34.936</v>
      </c>
      <c r="O2749" s="72">
        <v>36.643999999999998</v>
      </c>
      <c r="P2749" s="72">
        <v>40.4</v>
      </c>
      <c r="Q2749" s="72">
        <v>42.887999999999998</v>
      </c>
      <c r="R2749" s="72">
        <v>44.323999999999998</v>
      </c>
      <c r="S2749" s="72">
        <v>43.749000000000002</v>
      </c>
      <c r="T2749" s="72">
        <v>33.012</v>
      </c>
      <c r="U2749" s="72">
        <v>25.870999999999999</v>
      </c>
      <c r="V2749" s="72">
        <v>33.051000000000002</v>
      </c>
      <c r="W2749" s="72">
        <v>30.018999999999998</v>
      </c>
      <c r="X2749" s="72">
        <v>17.234000000000002</v>
      </c>
      <c r="Y2749" s="72">
        <v>6.8719999999999999</v>
      </c>
      <c r="Z2749" s="72">
        <v>1.786</v>
      </c>
      <c r="AA2749" s="72">
        <v>0.21299999999999999</v>
      </c>
      <c r="AB2749" s="4" t="s">
        <v>291</v>
      </c>
      <c r="AD2749" s="1">
        <f t="shared" si="42"/>
        <v>56.124000000000002</v>
      </c>
    </row>
    <row r="2750" spans="1:30" x14ac:dyDescent="0.3">
      <c r="A2750" s="65">
        <v>2749</v>
      </c>
      <c r="B2750" s="66" t="s">
        <v>323</v>
      </c>
      <c r="C2750" s="69" t="s">
        <v>197</v>
      </c>
      <c r="D2750" s="71"/>
      <c r="E2750" s="71">
        <v>428</v>
      </c>
      <c r="F2750" s="71">
        <v>2075</v>
      </c>
      <c r="G2750" s="72">
        <v>32.564999999999998</v>
      </c>
      <c r="H2750" s="72">
        <v>32.241999999999997</v>
      </c>
      <c r="I2750" s="72">
        <v>32.619</v>
      </c>
      <c r="J2750" s="72">
        <v>34.122999999999998</v>
      </c>
      <c r="K2750" s="72">
        <v>36.204999999999998</v>
      </c>
      <c r="L2750" s="72">
        <v>37.975000000000001</v>
      </c>
      <c r="M2750" s="72">
        <v>38.174999999999997</v>
      </c>
      <c r="N2750" s="72">
        <v>36.271999999999998</v>
      </c>
      <c r="O2750" s="72">
        <v>34.603000000000002</v>
      </c>
      <c r="P2750" s="72">
        <v>36.207000000000001</v>
      </c>
      <c r="Q2750" s="72">
        <v>39.715000000000003</v>
      </c>
      <c r="R2750" s="72">
        <v>41.814</v>
      </c>
      <c r="S2750" s="72">
        <v>42.607999999999997</v>
      </c>
      <c r="T2750" s="72">
        <v>41.168999999999997</v>
      </c>
      <c r="U2750" s="72">
        <v>30.091999999999999</v>
      </c>
      <c r="V2750" s="72">
        <v>22.355</v>
      </c>
      <c r="W2750" s="72">
        <v>25.86</v>
      </c>
      <c r="X2750" s="72">
        <v>19.577000000000002</v>
      </c>
      <c r="Y2750" s="72">
        <v>8.1869999999999994</v>
      </c>
      <c r="Z2750" s="72">
        <v>1.9590000000000001</v>
      </c>
      <c r="AA2750" s="72">
        <v>0.26500000000000001</v>
      </c>
      <c r="AB2750" s="4" t="s">
        <v>291</v>
      </c>
      <c r="AD2750" s="1">
        <f t="shared" si="42"/>
        <v>55.847999999999999</v>
      </c>
    </row>
    <row r="2751" spans="1:30" x14ac:dyDescent="0.3">
      <c r="A2751" s="65">
        <v>2750</v>
      </c>
      <c r="B2751" s="66" t="s">
        <v>323</v>
      </c>
      <c r="C2751" s="69" t="s">
        <v>197</v>
      </c>
      <c r="D2751" s="71"/>
      <c r="E2751" s="71">
        <v>428</v>
      </c>
      <c r="F2751" s="71">
        <v>2080</v>
      </c>
      <c r="G2751" s="72">
        <v>32.514000000000003</v>
      </c>
      <c r="H2751" s="72">
        <v>32.502000000000002</v>
      </c>
      <c r="I2751" s="72">
        <v>32.198</v>
      </c>
      <c r="J2751" s="72">
        <v>32.42</v>
      </c>
      <c r="K2751" s="72">
        <v>33.75</v>
      </c>
      <c r="L2751" s="72">
        <v>35.82</v>
      </c>
      <c r="M2751" s="72">
        <v>37.633000000000003</v>
      </c>
      <c r="N2751" s="72">
        <v>37.866999999999997</v>
      </c>
      <c r="O2751" s="72">
        <v>35.96</v>
      </c>
      <c r="P2751" s="72">
        <v>34.225000000000001</v>
      </c>
      <c r="Q2751" s="72">
        <v>35.643000000000001</v>
      </c>
      <c r="R2751" s="72">
        <v>38.802</v>
      </c>
      <c r="S2751" s="72">
        <v>40.328000000000003</v>
      </c>
      <c r="T2751" s="72">
        <v>40.286000000000001</v>
      </c>
      <c r="U2751" s="72">
        <v>37.768999999999998</v>
      </c>
      <c r="V2751" s="72">
        <v>26.231000000000002</v>
      </c>
      <c r="W2751" s="72">
        <v>17.710999999999999</v>
      </c>
      <c r="X2751" s="72">
        <v>17.173999999999999</v>
      </c>
      <c r="Y2751" s="72">
        <v>9.5510000000000002</v>
      </c>
      <c r="Z2751" s="72">
        <v>2.4239999999999999</v>
      </c>
      <c r="AA2751" s="72">
        <v>0.307</v>
      </c>
      <c r="AB2751" s="4" t="s">
        <v>291</v>
      </c>
      <c r="AD2751" s="1">
        <f t="shared" si="42"/>
        <v>47.167000000000002</v>
      </c>
    </row>
    <row r="2752" spans="1:30" x14ac:dyDescent="0.3">
      <c r="A2752" s="65">
        <v>2751</v>
      </c>
      <c r="B2752" s="66" t="s">
        <v>323</v>
      </c>
      <c r="C2752" s="69" t="s">
        <v>197</v>
      </c>
      <c r="D2752" s="71"/>
      <c r="E2752" s="71">
        <v>428</v>
      </c>
      <c r="F2752" s="71">
        <v>2085</v>
      </c>
      <c r="G2752" s="72">
        <v>31.603999999999999</v>
      </c>
      <c r="H2752" s="72">
        <v>32.454999999999998</v>
      </c>
      <c r="I2752" s="72">
        <v>32.460999999999999</v>
      </c>
      <c r="J2752" s="72">
        <v>32.012999999999998</v>
      </c>
      <c r="K2752" s="72">
        <v>32.076000000000001</v>
      </c>
      <c r="L2752" s="72">
        <v>33.398000000000003</v>
      </c>
      <c r="M2752" s="72">
        <v>35.511000000000003</v>
      </c>
      <c r="N2752" s="72">
        <v>37.351999999999997</v>
      </c>
      <c r="O2752" s="72">
        <v>37.573999999999998</v>
      </c>
      <c r="P2752" s="72">
        <v>35.606000000000002</v>
      </c>
      <c r="Q2752" s="72">
        <v>33.734999999999999</v>
      </c>
      <c r="R2752" s="72">
        <v>34.889000000000003</v>
      </c>
      <c r="S2752" s="72">
        <v>37.53</v>
      </c>
      <c r="T2752" s="72">
        <v>38.29</v>
      </c>
      <c r="U2752" s="72">
        <v>37.164000000000001</v>
      </c>
      <c r="V2752" s="72">
        <v>33.173000000000002</v>
      </c>
      <c r="W2752" s="72">
        <v>21.007999999999999</v>
      </c>
      <c r="X2752" s="72">
        <v>11.951000000000001</v>
      </c>
      <c r="Y2752" s="72">
        <v>8.58</v>
      </c>
      <c r="Z2752" s="72">
        <v>2.9289999999999998</v>
      </c>
      <c r="AA2752" s="72">
        <v>0.39100000000000001</v>
      </c>
      <c r="AB2752" s="4" t="s">
        <v>291</v>
      </c>
      <c r="AD2752" s="1">
        <f t="shared" si="42"/>
        <v>44.859000000000002</v>
      </c>
    </row>
    <row r="2753" spans="1:30" x14ac:dyDescent="0.3">
      <c r="A2753" s="65">
        <v>2752</v>
      </c>
      <c r="B2753" s="66" t="s">
        <v>323</v>
      </c>
      <c r="C2753" s="69" t="s">
        <v>197</v>
      </c>
      <c r="D2753" s="71"/>
      <c r="E2753" s="71">
        <v>428</v>
      </c>
      <c r="F2753" s="71">
        <v>2090</v>
      </c>
      <c r="G2753" s="72">
        <v>30.152999999999999</v>
      </c>
      <c r="H2753" s="72">
        <v>31.548999999999999</v>
      </c>
      <c r="I2753" s="72">
        <v>32.417000000000002</v>
      </c>
      <c r="J2753" s="72">
        <v>32.29</v>
      </c>
      <c r="K2753" s="72">
        <v>31.695</v>
      </c>
      <c r="L2753" s="72">
        <v>31.754000000000001</v>
      </c>
      <c r="M2753" s="72">
        <v>33.119</v>
      </c>
      <c r="N2753" s="72">
        <v>35.261000000000003</v>
      </c>
      <c r="O2753" s="72">
        <v>37.088999999999999</v>
      </c>
      <c r="P2753" s="72">
        <v>37.238999999999997</v>
      </c>
      <c r="Q2753" s="72">
        <v>35.143000000000001</v>
      </c>
      <c r="R2753" s="72">
        <v>33.076999999999998</v>
      </c>
      <c r="S2753" s="72">
        <v>33.832000000000001</v>
      </c>
      <c r="T2753" s="72">
        <v>35.765000000000001</v>
      </c>
      <c r="U2753" s="72">
        <v>35.497999999999998</v>
      </c>
      <c r="V2753" s="72">
        <v>32.866999999999997</v>
      </c>
      <c r="W2753" s="72">
        <v>26.838999999999999</v>
      </c>
      <c r="X2753" s="72">
        <v>14.391999999999999</v>
      </c>
      <c r="Y2753" s="72">
        <v>6.109</v>
      </c>
      <c r="Z2753" s="72">
        <v>2.7240000000000002</v>
      </c>
      <c r="AA2753" s="72">
        <v>0.49399999999999999</v>
      </c>
      <c r="AB2753" s="4" t="s">
        <v>291</v>
      </c>
      <c r="AD2753" s="1">
        <f t="shared" si="42"/>
        <v>50.557999999999993</v>
      </c>
    </row>
    <row r="2754" spans="1:30" x14ac:dyDescent="0.3">
      <c r="A2754" s="65">
        <v>2753</v>
      </c>
      <c r="B2754" s="66" t="s">
        <v>323</v>
      </c>
      <c r="C2754" s="69" t="s">
        <v>197</v>
      </c>
      <c r="D2754" s="71"/>
      <c r="E2754" s="71">
        <v>428</v>
      </c>
      <c r="F2754" s="71">
        <v>2095</v>
      </c>
      <c r="G2754" s="72">
        <v>28.867000000000001</v>
      </c>
      <c r="H2754" s="72">
        <v>30.102</v>
      </c>
      <c r="I2754" s="72">
        <v>31.513999999999999</v>
      </c>
      <c r="J2754" s="72">
        <v>32.259</v>
      </c>
      <c r="K2754" s="72">
        <v>31.998999999999999</v>
      </c>
      <c r="L2754" s="72">
        <v>31.398</v>
      </c>
      <c r="M2754" s="72">
        <v>31.501000000000001</v>
      </c>
      <c r="N2754" s="72">
        <v>32.896000000000001</v>
      </c>
      <c r="O2754" s="72">
        <v>35.03</v>
      </c>
      <c r="P2754" s="72">
        <v>36.789000000000001</v>
      </c>
      <c r="Q2754" s="72">
        <v>36.798999999999999</v>
      </c>
      <c r="R2754" s="72">
        <v>34.515000000000001</v>
      </c>
      <c r="S2754" s="72">
        <v>32.15</v>
      </c>
      <c r="T2754" s="72">
        <v>32.351999999999997</v>
      </c>
      <c r="U2754" s="72">
        <v>33.314</v>
      </c>
      <c r="V2754" s="72">
        <v>31.6</v>
      </c>
      <c r="W2754" s="72">
        <v>26.85</v>
      </c>
      <c r="X2754" s="72">
        <v>18.657</v>
      </c>
      <c r="Y2754" s="72">
        <v>7.5220000000000002</v>
      </c>
      <c r="Z2754" s="72">
        <v>2.004</v>
      </c>
      <c r="AA2754" s="72">
        <v>0.497</v>
      </c>
      <c r="AB2754" s="4">
        <v>0</v>
      </c>
      <c r="AD2754" s="1">
        <f t="shared" si="42"/>
        <v>55.53</v>
      </c>
    </row>
    <row r="2755" spans="1:30" x14ac:dyDescent="0.3">
      <c r="A2755" s="65">
        <v>2754</v>
      </c>
      <c r="B2755" s="66" t="s">
        <v>323</v>
      </c>
      <c r="C2755" s="69" t="s">
        <v>197</v>
      </c>
      <c r="D2755" s="71"/>
      <c r="E2755" s="71">
        <v>428</v>
      </c>
      <c r="F2755" s="71">
        <v>2100</v>
      </c>
      <c r="G2755" s="72">
        <v>28.128</v>
      </c>
      <c r="H2755" s="72">
        <v>28.821999999999999</v>
      </c>
      <c r="I2755" s="72">
        <v>30.068999999999999</v>
      </c>
      <c r="J2755" s="72">
        <v>31.37</v>
      </c>
      <c r="K2755" s="72">
        <v>31.992999999999999</v>
      </c>
      <c r="L2755" s="72">
        <v>31.727</v>
      </c>
      <c r="M2755" s="72">
        <v>31.170999999999999</v>
      </c>
      <c r="N2755" s="72">
        <v>31.303000000000001</v>
      </c>
      <c r="O2755" s="72">
        <v>32.695999999999998</v>
      </c>
      <c r="P2755" s="72">
        <v>34.768999999999998</v>
      </c>
      <c r="Q2755" s="72">
        <v>36.39</v>
      </c>
      <c r="R2755" s="72">
        <v>36.194000000000003</v>
      </c>
      <c r="S2755" s="72">
        <v>33.619999999999997</v>
      </c>
      <c r="T2755" s="72">
        <v>30.84</v>
      </c>
      <c r="U2755" s="72">
        <v>30.260999999999999</v>
      </c>
      <c r="V2755" s="72">
        <v>29.827999999999999</v>
      </c>
      <c r="W2755" s="72">
        <v>26.036000000000001</v>
      </c>
      <c r="X2755" s="72">
        <v>18.911999999999999</v>
      </c>
      <c r="Y2755" s="72">
        <v>9.9550000000000001</v>
      </c>
      <c r="Z2755" s="72">
        <v>2.5510000000000002</v>
      </c>
      <c r="AA2755" s="72">
        <v>0.40200000000000002</v>
      </c>
      <c r="AB2755" s="4">
        <v>0</v>
      </c>
      <c r="AD2755" s="1">
        <f t="shared" ref="AD2755:AD2818" si="43">SUM(W2755:AB2755)</f>
        <v>57.856000000000002</v>
      </c>
    </row>
    <row r="2756" spans="1:30" x14ac:dyDescent="0.3">
      <c r="A2756" s="65">
        <v>2755</v>
      </c>
      <c r="B2756" s="66" t="s">
        <v>323</v>
      </c>
      <c r="C2756" s="69" t="s">
        <v>198</v>
      </c>
      <c r="D2756" s="71"/>
      <c r="E2756" s="71">
        <v>440</v>
      </c>
      <c r="F2756" s="71">
        <v>2015</v>
      </c>
      <c r="G2756" s="72">
        <v>77.608000000000004</v>
      </c>
      <c r="H2756" s="72">
        <v>70.942999999999998</v>
      </c>
      <c r="I2756" s="72">
        <v>70.590999999999994</v>
      </c>
      <c r="J2756" s="72">
        <v>87.144999999999996</v>
      </c>
      <c r="K2756" s="72">
        <v>106.64700000000001</v>
      </c>
      <c r="L2756" s="72">
        <v>100.40900000000001</v>
      </c>
      <c r="M2756" s="72">
        <v>90.441000000000003</v>
      </c>
      <c r="N2756" s="72">
        <v>88.472999999999999</v>
      </c>
      <c r="O2756" s="72">
        <v>96.694000000000003</v>
      </c>
      <c r="P2756" s="72">
        <v>99.629000000000005</v>
      </c>
      <c r="Q2756" s="72">
        <v>108.367</v>
      </c>
      <c r="R2756" s="72">
        <v>96.694000000000003</v>
      </c>
      <c r="S2756" s="72">
        <v>73.400999999999996</v>
      </c>
      <c r="T2756" s="72">
        <v>56.85</v>
      </c>
      <c r="U2756" s="72">
        <v>48.110999999999997</v>
      </c>
      <c r="V2756" s="72">
        <v>40.537999999999997</v>
      </c>
      <c r="W2756" s="72">
        <v>24.347000000000001</v>
      </c>
      <c r="X2756" s="72">
        <v>10.359</v>
      </c>
      <c r="Y2756" s="72">
        <v>2.5830000000000002</v>
      </c>
      <c r="Z2756" s="72">
        <v>0.30199999999999999</v>
      </c>
      <c r="AA2756" s="72">
        <v>2.8000000000000001E-2</v>
      </c>
      <c r="AB2756" s="4">
        <v>0</v>
      </c>
      <c r="AD2756" s="1">
        <f t="shared" si="43"/>
        <v>37.619</v>
      </c>
    </row>
    <row r="2757" spans="1:30" x14ac:dyDescent="0.3">
      <c r="A2757" s="65">
        <v>2756</v>
      </c>
      <c r="B2757" s="66" t="s">
        <v>323</v>
      </c>
      <c r="C2757" s="69" t="s">
        <v>198</v>
      </c>
      <c r="D2757" s="71"/>
      <c r="E2757" s="71">
        <v>440</v>
      </c>
      <c r="F2757" s="71">
        <v>2020</v>
      </c>
      <c r="G2757" s="72">
        <v>77.352000000000004</v>
      </c>
      <c r="H2757" s="72">
        <v>77.162999999999997</v>
      </c>
      <c r="I2757" s="72">
        <v>70.596000000000004</v>
      </c>
      <c r="J2757" s="72">
        <v>69.138000000000005</v>
      </c>
      <c r="K2757" s="72">
        <v>84.313000000000002</v>
      </c>
      <c r="L2757" s="72">
        <v>103.488</v>
      </c>
      <c r="M2757" s="72">
        <v>97.531999999999996</v>
      </c>
      <c r="N2757" s="72">
        <v>87.718999999999994</v>
      </c>
      <c r="O2757" s="72">
        <v>85.513000000000005</v>
      </c>
      <c r="P2757" s="72">
        <v>92.745000000000005</v>
      </c>
      <c r="Q2757" s="72">
        <v>94.17</v>
      </c>
      <c r="R2757" s="72">
        <v>100.15</v>
      </c>
      <c r="S2757" s="72">
        <v>86.156000000000006</v>
      </c>
      <c r="T2757" s="72">
        <v>62.415999999999997</v>
      </c>
      <c r="U2757" s="72">
        <v>46.113</v>
      </c>
      <c r="V2757" s="72">
        <v>36.374000000000002</v>
      </c>
      <c r="W2757" s="72">
        <v>26.681999999999999</v>
      </c>
      <c r="X2757" s="72">
        <v>12.811</v>
      </c>
      <c r="Y2757" s="72">
        <v>3.9620000000000002</v>
      </c>
      <c r="Z2757" s="72">
        <v>0.59199999999999997</v>
      </c>
      <c r="AA2757" s="72">
        <v>3.6999999999999998E-2</v>
      </c>
      <c r="AB2757" s="4">
        <v>0</v>
      </c>
      <c r="AD2757" s="1">
        <f t="shared" si="43"/>
        <v>44.083999999999996</v>
      </c>
    </row>
    <row r="2758" spans="1:30" x14ac:dyDescent="0.3">
      <c r="A2758" s="65">
        <v>2757</v>
      </c>
      <c r="B2758" s="66" t="s">
        <v>323</v>
      </c>
      <c r="C2758" s="69" t="s">
        <v>198</v>
      </c>
      <c r="D2758" s="71"/>
      <c r="E2758" s="71">
        <v>440</v>
      </c>
      <c r="F2758" s="71">
        <v>2025</v>
      </c>
      <c r="G2758" s="72">
        <v>76.873999999999995</v>
      </c>
      <c r="H2758" s="72">
        <v>77.117999999999995</v>
      </c>
      <c r="I2758" s="72">
        <v>76.971999999999994</v>
      </c>
      <c r="J2758" s="72">
        <v>69.94</v>
      </c>
      <c r="K2758" s="72">
        <v>67.844999999999999</v>
      </c>
      <c r="L2758" s="72">
        <v>82.751000000000005</v>
      </c>
      <c r="M2758" s="72">
        <v>101.687</v>
      </c>
      <c r="N2758" s="72">
        <v>95.519000000000005</v>
      </c>
      <c r="O2758" s="72">
        <v>85.412999999999997</v>
      </c>
      <c r="P2758" s="72">
        <v>82.504000000000005</v>
      </c>
      <c r="Q2758" s="72">
        <v>88.212000000000003</v>
      </c>
      <c r="R2758" s="72">
        <v>87.665999999999997</v>
      </c>
      <c r="S2758" s="72">
        <v>90.129000000000005</v>
      </c>
      <c r="T2758" s="72">
        <v>74.221999999999994</v>
      </c>
      <c r="U2758" s="72">
        <v>51.37</v>
      </c>
      <c r="V2758" s="72">
        <v>35.420999999999999</v>
      </c>
      <c r="W2758" s="72">
        <v>24.401</v>
      </c>
      <c r="X2758" s="72">
        <v>14.342000000000001</v>
      </c>
      <c r="Y2758" s="72">
        <v>5.008</v>
      </c>
      <c r="Z2758" s="72">
        <v>0.92600000000000005</v>
      </c>
      <c r="AA2758" s="72">
        <v>7.0999999999999994E-2</v>
      </c>
      <c r="AB2758" s="4">
        <v>0</v>
      </c>
      <c r="AD2758" s="1">
        <f t="shared" si="43"/>
        <v>44.748000000000005</v>
      </c>
    </row>
    <row r="2759" spans="1:30" x14ac:dyDescent="0.3">
      <c r="A2759" s="65">
        <v>2758</v>
      </c>
      <c r="B2759" s="66" t="s">
        <v>323</v>
      </c>
      <c r="C2759" s="69" t="s">
        <v>198</v>
      </c>
      <c r="D2759" s="71"/>
      <c r="E2759" s="71">
        <v>440</v>
      </c>
      <c r="F2759" s="71">
        <v>2030</v>
      </c>
      <c r="G2759" s="72">
        <v>71.212999999999994</v>
      </c>
      <c r="H2759" s="72">
        <v>76.644999999999996</v>
      </c>
      <c r="I2759" s="72">
        <v>76.930999999999997</v>
      </c>
      <c r="J2759" s="72">
        <v>76.314999999999998</v>
      </c>
      <c r="K2759" s="72">
        <v>68.671000000000006</v>
      </c>
      <c r="L2759" s="72">
        <v>66.451999999999998</v>
      </c>
      <c r="M2759" s="72">
        <v>81.241</v>
      </c>
      <c r="N2759" s="72">
        <v>99.734999999999999</v>
      </c>
      <c r="O2759" s="72">
        <v>93.21</v>
      </c>
      <c r="P2759" s="72">
        <v>82.632000000000005</v>
      </c>
      <c r="Q2759" s="72">
        <v>78.769000000000005</v>
      </c>
      <c r="R2759" s="72">
        <v>82.585999999999999</v>
      </c>
      <c r="S2759" s="72">
        <v>79.554000000000002</v>
      </c>
      <c r="T2759" s="72">
        <v>78.533000000000001</v>
      </c>
      <c r="U2759" s="72">
        <v>61.889000000000003</v>
      </c>
      <c r="V2759" s="72">
        <v>40.04</v>
      </c>
      <c r="W2759" s="72">
        <v>24.190999999999999</v>
      </c>
      <c r="X2759" s="72">
        <v>13.397</v>
      </c>
      <c r="Y2759" s="72">
        <v>5.7290000000000001</v>
      </c>
      <c r="Z2759" s="72">
        <v>1.196</v>
      </c>
      <c r="AA2759" s="72">
        <v>0.114</v>
      </c>
      <c r="AB2759" s="4">
        <v>1E-3</v>
      </c>
      <c r="AD2759" s="1">
        <f t="shared" si="43"/>
        <v>44.627999999999993</v>
      </c>
    </row>
    <row r="2760" spans="1:30" x14ac:dyDescent="0.3">
      <c r="A2760" s="65">
        <v>2759</v>
      </c>
      <c r="B2760" s="66" t="s">
        <v>323</v>
      </c>
      <c r="C2760" s="69" t="s">
        <v>198</v>
      </c>
      <c r="D2760" s="71"/>
      <c r="E2760" s="71">
        <v>440</v>
      </c>
      <c r="F2760" s="71">
        <v>2035</v>
      </c>
      <c r="G2760" s="72">
        <v>64.185000000000002</v>
      </c>
      <c r="H2760" s="72">
        <v>70.998999999999995</v>
      </c>
      <c r="I2760" s="72">
        <v>76.468000000000004</v>
      </c>
      <c r="J2760" s="72">
        <v>76.284999999999997</v>
      </c>
      <c r="K2760" s="72">
        <v>75.046999999999997</v>
      </c>
      <c r="L2760" s="72">
        <v>67.311000000000007</v>
      </c>
      <c r="M2760" s="72">
        <v>65.16</v>
      </c>
      <c r="N2760" s="72">
        <v>79.686000000000007</v>
      </c>
      <c r="O2760" s="72">
        <v>97.515000000000001</v>
      </c>
      <c r="P2760" s="72">
        <v>90.427999999999997</v>
      </c>
      <c r="Q2760" s="72">
        <v>79.186999999999998</v>
      </c>
      <c r="R2760" s="72">
        <v>74.128</v>
      </c>
      <c r="S2760" s="72">
        <v>75.522999999999996</v>
      </c>
      <c r="T2760" s="72">
        <v>70.034000000000006</v>
      </c>
      <c r="U2760" s="72">
        <v>66.269000000000005</v>
      </c>
      <c r="V2760" s="72">
        <v>48.893999999999998</v>
      </c>
      <c r="W2760" s="72">
        <v>27.806000000000001</v>
      </c>
      <c r="X2760" s="72">
        <v>13.545999999999999</v>
      </c>
      <c r="Y2760" s="72">
        <v>5.4610000000000003</v>
      </c>
      <c r="Z2760" s="72">
        <v>1.395</v>
      </c>
      <c r="AA2760" s="72">
        <v>0.151</v>
      </c>
      <c r="AB2760" s="4" t="s">
        <v>291</v>
      </c>
      <c r="AD2760" s="1">
        <f t="shared" si="43"/>
        <v>48.359000000000009</v>
      </c>
    </row>
    <row r="2761" spans="1:30" x14ac:dyDescent="0.3">
      <c r="A2761" s="65">
        <v>2760</v>
      </c>
      <c r="B2761" s="66" t="s">
        <v>323</v>
      </c>
      <c r="C2761" s="69" t="s">
        <v>198</v>
      </c>
      <c r="D2761" s="71"/>
      <c r="E2761" s="71">
        <v>440</v>
      </c>
      <c r="F2761" s="71">
        <v>2040</v>
      </c>
      <c r="G2761" s="72">
        <v>61.317999999999998</v>
      </c>
      <c r="H2761" s="72">
        <v>63.985999999999997</v>
      </c>
      <c r="I2761" s="72">
        <v>70.832999999999998</v>
      </c>
      <c r="J2761" s="72">
        <v>75.834999999999994</v>
      </c>
      <c r="K2761" s="72">
        <v>75.049000000000007</v>
      </c>
      <c r="L2761" s="72">
        <v>73.688000000000002</v>
      </c>
      <c r="M2761" s="72">
        <v>66.063999999999993</v>
      </c>
      <c r="N2761" s="72">
        <v>63.896000000000001</v>
      </c>
      <c r="O2761" s="72">
        <v>77.986999999999995</v>
      </c>
      <c r="P2761" s="72">
        <v>94.855000000000004</v>
      </c>
      <c r="Q2761" s="72">
        <v>86.988</v>
      </c>
      <c r="R2761" s="72">
        <v>74.908000000000001</v>
      </c>
      <c r="S2761" s="72">
        <v>68.290000000000006</v>
      </c>
      <c r="T2761" s="72">
        <v>67.152000000000001</v>
      </c>
      <c r="U2761" s="72">
        <v>59.783999999999999</v>
      </c>
      <c r="V2761" s="72">
        <v>53.061</v>
      </c>
      <c r="W2761" s="72">
        <v>34.536000000000001</v>
      </c>
      <c r="X2761" s="72">
        <v>15.891</v>
      </c>
      <c r="Y2761" s="72">
        <v>5.6429999999999998</v>
      </c>
      <c r="Z2761" s="72">
        <v>1.36</v>
      </c>
      <c r="AA2761" s="72">
        <v>0.18</v>
      </c>
      <c r="AB2761" s="4" t="s">
        <v>291</v>
      </c>
      <c r="AD2761" s="1">
        <f t="shared" si="43"/>
        <v>57.61</v>
      </c>
    </row>
    <row r="2762" spans="1:30" x14ac:dyDescent="0.3">
      <c r="A2762" s="65">
        <v>2761</v>
      </c>
      <c r="B2762" s="66" t="s">
        <v>323</v>
      </c>
      <c r="C2762" s="69" t="s">
        <v>198</v>
      </c>
      <c r="D2762" s="71"/>
      <c r="E2762" s="71">
        <v>440</v>
      </c>
      <c r="F2762" s="71">
        <v>2045</v>
      </c>
      <c r="G2762" s="72">
        <v>62.468000000000004</v>
      </c>
      <c r="H2762" s="72">
        <v>61.122999999999998</v>
      </c>
      <c r="I2762" s="72">
        <v>63.831000000000003</v>
      </c>
      <c r="J2762" s="72">
        <v>70.216999999999999</v>
      </c>
      <c r="K2762" s="72">
        <v>74.626000000000005</v>
      </c>
      <c r="L2762" s="72">
        <v>73.730999999999995</v>
      </c>
      <c r="M2762" s="72">
        <v>72.444000000000003</v>
      </c>
      <c r="N2762" s="72">
        <v>64.867000000000004</v>
      </c>
      <c r="O2762" s="72">
        <v>62.576000000000001</v>
      </c>
      <c r="P2762" s="72">
        <v>76.001000000000005</v>
      </c>
      <c r="Q2762" s="72">
        <v>91.57</v>
      </c>
      <c r="R2762" s="72">
        <v>82.698999999999998</v>
      </c>
      <c r="S2762" s="72">
        <v>69.492999999999995</v>
      </c>
      <c r="T2762" s="72">
        <v>61.292000000000002</v>
      </c>
      <c r="U2762" s="72">
        <v>57.957999999999998</v>
      </c>
      <c r="V2762" s="72">
        <v>48.491999999999997</v>
      </c>
      <c r="W2762" s="72">
        <v>38.106000000000002</v>
      </c>
      <c r="X2762" s="72">
        <v>20.145</v>
      </c>
      <c r="Y2762" s="72">
        <v>6.7679999999999998</v>
      </c>
      <c r="Z2762" s="72">
        <v>1.4379999999999999</v>
      </c>
      <c r="AA2762" s="72">
        <v>0.182</v>
      </c>
      <c r="AB2762" s="4" t="s">
        <v>291</v>
      </c>
      <c r="AD2762" s="1">
        <f t="shared" si="43"/>
        <v>66.63900000000001</v>
      </c>
    </row>
    <row r="2763" spans="1:30" x14ac:dyDescent="0.3">
      <c r="A2763" s="65">
        <v>2762</v>
      </c>
      <c r="B2763" s="66" t="s">
        <v>323</v>
      </c>
      <c r="C2763" s="69" t="s">
        <v>198</v>
      </c>
      <c r="D2763" s="71"/>
      <c r="E2763" s="71">
        <v>440</v>
      </c>
      <c r="F2763" s="71">
        <v>2050</v>
      </c>
      <c r="G2763" s="72">
        <v>63.860999999999997</v>
      </c>
      <c r="H2763" s="72">
        <v>62.276000000000003</v>
      </c>
      <c r="I2763" s="72">
        <v>60.975000000000001</v>
      </c>
      <c r="J2763" s="72">
        <v>63.232999999999997</v>
      </c>
      <c r="K2763" s="72">
        <v>69.055999999999997</v>
      </c>
      <c r="L2763" s="72">
        <v>73.356999999999999</v>
      </c>
      <c r="M2763" s="72">
        <v>72.555000000000007</v>
      </c>
      <c r="N2763" s="72">
        <v>71.277000000000001</v>
      </c>
      <c r="O2763" s="72">
        <v>63.652999999999999</v>
      </c>
      <c r="P2763" s="72">
        <v>61.097999999999999</v>
      </c>
      <c r="Q2763" s="72">
        <v>73.593000000000004</v>
      </c>
      <c r="R2763" s="72">
        <v>87.462999999999994</v>
      </c>
      <c r="S2763" s="72">
        <v>77.227000000000004</v>
      </c>
      <c r="T2763" s="72">
        <v>62.914999999999999</v>
      </c>
      <c r="U2763" s="72">
        <v>53.438000000000002</v>
      </c>
      <c r="V2763" s="72">
        <v>47.570999999999998</v>
      </c>
      <c r="W2763" s="72">
        <v>35.353999999999999</v>
      </c>
      <c r="X2763" s="72">
        <v>22.643000000000001</v>
      </c>
      <c r="Y2763" s="72">
        <v>8.7520000000000007</v>
      </c>
      <c r="Z2763" s="72">
        <v>1.7609999999999999</v>
      </c>
      <c r="AA2763" s="72">
        <v>0.193</v>
      </c>
      <c r="AB2763" s="4" t="s">
        <v>291</v>
      </c>
      <c r="AD2763" s="1">
        <f t="shared" si="43"/>
        <v>68.702999999999989</v>
      </c>
    </row>
    <row r="2764" spans="1:30" x14ac:dyDescent="0.3">
      <c r="A2764" s="65">
        <v>2763</v>
      </c>
      <c r="B2764" s="66" t="s">
        <v>323</v>
      </c>
      <c r="C2764" s="69" t="s">
        <v>198</v>
      </c>
      <c r="D2764" s="71"/>
      <c r="E2764" s="71">
        <v>440</v>
      </c>
      <c r="F2764" s="71">
        <v>2055</v>
      </c>
      <c r="G2764" s="72">
        <v>63.271000000000001</v>
      </c>
      <c r="H2764" s="72">
        <v>63.679000000000002</v>
      </c>
      <c r="I2764" s="72">
        <v>62.134</v>
      </c>
      <c r="J2764" s="72">
        <v>60.414000000000001</v>
      </c>
      <c r="K2764" s="72">
        <v>62.16</v>
      </c>
      <c r="L2764" s="72">
        <v>67.896000000000001</v>
      </c>
      <c r="M2764" s="72">
        <v>72.277000000000001</v>
      </c>
      <c r="N2764" s="72">
        <v>71.495999999999995</v>
      </c>
      <c r="O2764" s="72">
        <v>70.11</v>
      </c>
      <c r="P2764" s="72">
        <v>62.311</v>
      </c>
      <c r="Q2764" s="72">
        <v>59.335999999999999</v>
      </c>
      <c r="R2764" s="72">
        <v>70.596000000000004</v>
      </c>
      <c r="S2764" s="72">
        <v>82.206000000000003</v>
      </c>
      <c r="T2764" s="72">
        <v>70.528999999999996</v>
      </c>
      <c r="U2764" s="72">
        <v>55.420999999999999</v>
      </c>
      <c r="V2764" s="72">
        <v>44.408000000000001</v>
      </c>
      <c r="W2764" s="72">
        <v>35.255000000000003</v>
      </c>
      <c r="X2764" s="72">
        <v>21.45</v>
      </c>
      <c r="Y2764" s="72">
        <v>10.074</v>
      </c>
      <c r="Z2764" s="72">
        <v>2.3380000000000001</v>
      </c>
      <c r="AA2764" s="72">
        <v>0.23699999999999999</v>
      </c>
      <c r="AB2764" s="4" t="s">
        <v>291</v>
      </c>
      <c r="AD2764" s="1">
        <f t="shared" si="43"/>
        <v>69.353999999999985</v>
      </c>
    </row>
    <row r="2765" spans="1:30" x14ac:dyDescent="0.3">
      <c r="A2765" s="65">
        <v>2764</v>
      </c>
      <c r="B2765" s="66" t="s">
        <v>323</v>
      </c>
      <c r="C2765" s="69" t="s">
        <v>198</v>
      </c>
      <c r="D2765" s="71"/>
      <c r="E2765" s="71">
        <v>440</v>
      </c>
      <c r="F2765" s="71">
        <v>2060</v>
      </c>
      <c r="G2765" s="72">
        <v>60.433999999999997</v>
      </c>
      <c r="H2765" s="72">
        <v>63.097999999999999</v>
      </c>
      <c r="I2765" s="72">
        <v>63.545000000000002</v>
      </c>
      <c r="J2765" s="72">
        <v>61.603000000000002</v>
      </c>
      <c r="K2765" s="72">
        <v>59.415999999999997</v>
      </c>
      <c r="L2765" s="72">
        <v>61.109000000000002</v>
      </c>
      <c r="M2765" s="72">
        <v>66.933999999999997</v>
      </c>
      <c r="N2765" s="72">
        <v>71.322999999999993</v>
      </c>
      <c r="O2765" s="72">
        <v>70.453999999999994</v>
      </c>
      <c r="P2765" s="72">
        <v>68.811999999999998</v>
      </c>
      <c r="Q2765" s="72">
        <v>60.704999999999998</v>
      </c>
      <c r="R2765" s="72">
        <v>57.143000000000001</v>
      </c>
      <c r="S2765" s="72">
        <v>66.736999999999995</v>
      </c>
      <c r="T2765" s="72">
        <v>75.680999999999997</v>
      </c>
      <c r="U2765" s="72">
        <v>62.734000000000002</v>
      </c>
      <c r="V2765" s="72">
        <v>46.604999999999997</v>
      </c>
      <c r="W2765" s="72">
        <v>33.436</v>
      </c>
      <c r="X2765" s="72">
        <v>21.838999999999999</v>
      </c>
      <c r="Y2765" s="72">
        <v>9.7789999999999999</v>
      </c>
      <c r="Z2765" s="72">
        <v>2.7690000000000001</v>
      </c>
      <c r="AA2765" s="72">
        <v>0.32</v>
      </c>
      <c r="AB2765" s="4" t="s">
        <v>291</v>
      </c>
      <c r="AD2765" s="1">
        <f t="shared" si="43"/>
        <v>68.143000000000001</v>
      </c>
    </row>
    <row r="2766" spans="1:30" x14ac:dyDescent="0.3">
      <c r="A2766" s="65">
        <v>2765</v>
      </c>
      <c r="B2766" s="66" t="s">
        <v>323</v>
      </c>
      <c r="C2766" s="69" t="s">
        <v>198</v>
      </c>
      <c r="D2766" s="71"/>
      <c r="E2766" s="71">
        <v>440</v>
      </c>
      <c r="F2766" s="71">
        <v>2065</v>
      </c>
      <c r="G2766" s="72">
        <v>56.683999999999997</v>
      </c>
      <c r="H2766" s="72">
        <v>60.274000000000001</v>
      </c>
      <c r="I2766" s="72">
        <v>62.972999999999999</v>
      </c>
      <c r="J2766" s="72">
        <v>63.043999999999997</v>
      </c>
      <c r="K2766" s="72">
        <v>60.662999999999997</v>
      </c>
      <c r="L2766" s="72">
        <v>58.444000000000003</v>
      </c>
      <c r="M2766" s="72">
        <v>60.252000000000002</v>
      </c>
      <c r="N2766" s="72">
        <v>66.099999999999994</v>
      </c>
      <c r="O2766" s="72">
        <v>70.385999999999996</v>
      </c>
      <c r="P2766" s="72">
        <v>69.286000000000001</v>
      </c>
      <c r="Q2766" s="72">
        <v>67.230999999999995</v>
      </c>
      <c r="R2766" s="72">
        <v>58.676000000000002</v>
      </c>
      <c r="S2766" s="72">
        <v>54.287999999999997</v>
      </c>
      <c r="T2766" s="72">
        <v>61.866999999999997</v>
      </c>
      <c r="U2766" s="72">
        <v>67.900999999999996</v>
      </c>
      <c r="V2766" s="72">
        <v>53.322000000000003</v>
      </c>
      <c r="W2766" s="72">
        <v>35.604999999999997</v>
      </c>
      <c r="X2766" s="72">
        <v>21.117999999999999</v>
      </c>
      <c r="Y2766" s="72">
        <v>10.196999999999999</v>
      </c>
      <c r="Z2766" s="72">
        <v>2.7679999999999998</v>
      </c>
      <c r="AA2766" s="72">
        <v>0.39300000000000002</v>
      </c>
      <c r="AB2766" s="4" t="s">
        <v>291</v>
      </c>
      <c r="AD2766" s="1">
        <f t="shared" si="43"/>
        <v>70.081000000000003</v>
      </c>
    </row>
    <row r="2767" spans="1:30" x14ac:dyDescent="0.3">
      <c r="A2767" s="65">
        <v>2766</v>
      </c>
      <c r="B2767" s="66" t="s">
        <v>323</v>
      </c>
      <c r="C2767" s="69" t="s">
        <v>198</v>
      </c>
      <c r="D2767" s="71"/>
      <c r="E2767" s="71">
        <v>440</v>
      </c>
      <c r="F2767" s="71">
        <v>2070</v>
      </c>
      <c r="G2767" s="72">
        <v>54.142000000000003</v>
      </c>
      <c r="H2767" s="72">
        <v>56.536999999999999</v>
      </c>
      <c r="I2767" s="72">
        <v>60.16</v>
      </c>
      <c r="J2767" s="72">
        <v>62.503</v>
      </c>
      <c r="K2767" s="72">
        <v>62.164000000000001</v>
      </c>
      <c r="L2767" s="72">
        <v>59.756</v>
      </c>
      <c r="M2767" s="72">
        <v>57.662999999999997</v>
      </c>
      <c r="N2767" s="72">
        <v>59.530999999999999</v>
      </c>
      <c r="O2767" s="72">
        <v>65.302000000000007</v>
      </c>
      <c r="P2767" s="72">
        <v>69.338999999999999</v>
      </c>
      <c r="Q2767" s="72">
        <v>67.850999999999999</v>
      </c>
      <c r="R2767" s="72">
        <v>65.2</v>
      </c>
      <c r="S2767" s="72">
        <v>56.005000000000003</v>
      </c>
      <c r="T2767" s="72">
        <v>50.640999999999998</v>
      </c>
      <c r="U2767" s="72">
        <v>55.936</v>
      </c>
      <c r="V2767" s="72">
        <v>58.277999999999999</v>
      </c>
      <c r="W2767" s="72">
        <v>41.29</v>
      </c>
      <c r="X2767" s="72">
        <v>22.908000000000001</v>
      </c>
      <c r="Y2767" s="72">
        <v>10.093999999999999</v>
      </c>
      <c r="Z2767" s="72">
        <v>2.9740000000000002</v>
      </c>
      <c r="AA2767" s="72">
        <v>0.41399999999999998</v>
      </c>
      <c r="AB2767" s="4" t="s">
        <v>291</v>
      </c>
      <c r="AD2767" s="1">
        <f t="shared" si="43"/>
        <v>77.680000000000007</v>
      </c>
    </row>
    <row r="2768" spans="1:30" x14ac:dyDescent="0.3">
      <c r="A2768" s="65">
        <v>2767</v>
      </c>
      <c r="B2768" s="66" t="s">
        <v>323</v>
      </c>
      <c r="C2768" s="69" t="s">
        <v>198</v>
      </c>
      <c r="D2768" s="71"/>
      <c r="E2768" s="71">
        <v>440</v>
      </c>
      <c r="F2768" s="71">
        <v>2075</v>
      </c>
      <c r="G2768" s="72">
        <v>53.628</v>
      </c>
      <c r="H2768" s="72">
        <v>54.003</v>
      </c>
      <c r="I2768" s="72">
        <v>56.430999999999997</v>
      </c>
      <c r="J2768" s="72">
        <v>59.722000000000001</v>
      </c>
      <c r="K2768" s="72">
        <v>61.682000000000002</v>
      </c>
      <c r="L2768" s="72">
        <v>61.314999999999998</v>
      </c>
      <c r="M2768" s="72">
        <v>59.029000000000003</v>
      </c>
      <c r="N2768" s="72">
        <v>57.017000000000003</v>
      </c>
      <c r="O2768" s="72">
        <v>58.854999999999997</v>
      </c>
      <c r="P2768" s="72">
        <v>64.411000000000001</v>
      </c>
      <c r="Q2768" s="72">
        <v>68.037999999999997</v>
      </c>
      <c r="R2768" s="72">
        <v>65.981999999999999</v>
      </c>
      <c r="S2768" s="72">
        <v>62.476999999999997</v>
      </c>
      <c r="T2768" s="72">
        <v>52.521000000000001</v>
      </c>
      <c r="U2768" s="72">
        <v>46.08</v>
      </c>
      <c r="V2768" s="72">
        <v>48.398000000000003</v>
      </c>
      <c r="W2768" s="72">
        <v>45.646999999999998</v>
      </c>
      <c r="X2768" s="72">
        <v>26.989000000000001</v>
      </c>
      <c r="Y2768" s="72">
        <v>11.173999999999999</v>
      </c>
      <c r="Z2768" s="72">
        <v>3.0259999999999998</v>
      </c>
      <c r="AA2768" s="72">
        <v>0.45600000000000002</v>
      </c>
      <c r="AB2768" s="4">
        <v>1.3360000000000001</v>
      </c>
      <c r="AD2768" s="1">
        <f t="shared" si="43"/>
        <v>88.628</v>
      </c>
    </row>
    <row r="2769" spans="1:30" x14ac:dyDescent="0.3">
      <c r="A2769" s="65">
        <v>2768</v>
      </c>
      <c r="B2769" s="66" t="s">
        <v>323</v>
      </c>
      <c r="C2769" s="69" t="s">
        <v>198</v>
      </c>
      <c r="D2769" s="71"/>
      <c r="E2769" s="71">
        <v>440</v>
      </c>
      <c r="F2769" s="71">
        <v>2080</v>
      </c>
      <c r="G2769" s="72">
        <v>54.031999999999996</v>
      </c>
      <c r="H2769" s="72">
        <v>53.499000000000002</v>
      </c>
      <c r="I2769" s="72">
        <v>53.905000000000001</v>
      </c>
      <c r="J2769" s="72">
        <v>56.023000000000003</v>
      </c>
      <c r="K2769" s="72">
        <v>58.96</v>
      </c>
      <c r="L2769" s="72">
        <v>60.893000000000001</v>
      </c>
      <c r="M2769" s="72">
        <v>60.637</v>
      </c>
      <c r="N2769" s="72">
        <v>58.427999999999997</v>
      </c>
      <c r="O2769" s="72">
        <v>56.417000000000002</v>
      </c>
      <c r="P2769" s="72">
        <v>58.112000000000002</v>
      </c>
      <c r="Q2769" s="72">
        <v>63.3</v>
      </c>
      <c r="R2769" s="72">
        <v>66.313999999999993</v>
      </c>
      <c r="S2769" s="72">
        <v>63.436999999999998</v>
      </c>
      <c r="T2769" s="72">
        <v>58.863999999999997</v>
      </c>
      <c r="U2769" s="72">
        <v>48.064999999999998</v>
      </c>
      <c r="V2769" s="72">
        <v>40.159999999999997</v>
      </c>
      <c r="W2769" s="72">
        <v>38.305</v>
      </c>
      <c r="X2769" s="72">
        <v>30.285</v>
      </c>
      <c r="Y2769" s="72">
        <v>13.433999999999999</v>
      </c>
      <c r="Z2769" s="72">
        <v>3.4430000000000001</v>
      </c>
      <c r="AA2769" s="72">
        <v>0.48299999999999998</v>
      </c>
      <c r="AB2769" s="4">
        <v>1.7370000000000001</v>
      </c>
      <c r="AD2769" s="1">
        <f t="shared" si="43"/>
        <v>87.686999999999998</v>
      </c>
    </row>
    <row r="2770" spans="1:30" x14ac:dyDescent="0.3">
      <c r="A2770" s="65">
        <v>2769</v>
      </c>
      <c r="B2770" s="66" t="s">
        <v>323</v>
      </c>
      <c r="C2770" s="69" t="s">
        <v>198</v>
      </c>
      <c r="D2770" s="71"/>
      <c r="E2770" s="71">
        <v>440</v>
      </c>
      <c r="F2770" s="71">
        <v>2085</v>
      </c>
      <c r="G2770" s="72">
        <v>53.805</v>
      </c>
      <c r="H2770" s="72">
        <v>53.911999999999999</v>
      </c>
      <c r="I2770" s="72">
        <v>53.406999999999996</v>
      </c>
      <c r="J2770" s="72">
        <v>53.529000000000003</v>
      </c>
      <c r="K2770" s="72">
        <v>55.322000000000003</v>
      </c>
      <c r="L2770" s="72">
        <v>58.238</v>
      </c>
      <c r="M2770" s="72">
        <v>60.271000000000001</v>
      </c>
      <c r="N2770" s="72">
        <v>60.082000000000001</v>
      </c>
      <c r="O2770" s="72">
        <v>57.874000000000002</v>
      </c>
      <c r="P2770" s="72">
        <v>55.762</v>
      </c>
      <c r="Q2770" s="72">
        <v>57.183999999999997</v>
      </c>
      <c r="R2770" s="72">
        <v>61.816000000000003</v>
      </c>
      <c r="S2770" s="72">
        <v>63.945</v>
      </c>
      <c r="T2770" s="72">
        <v>60.011000000000003</v>
      </c>
      <c r="U2770" s="72">
        <v>54.146000000000001</v>
      </c>
      <c r="V2770" s="72">
        <v>42.165999999999997</v>
      </c>
      <c r="W2770" s="72">
        <v>32.084000000000003</v>
      </c>
      <c r="X2770" s="72">
        <v>25.762</v>
      </c>
      <c r="Y2770" s="72">
        <v>15.355</v>
      </c>
      <c r="Z2770" s="72">
        <v>4.25</v>
      </c>
      <c r="AA2770" s="72">
        <v>0.56200000000000006</v>
      </c>
      <c r="AB2770" s="4">
        <v>2.1459999999999999</v>
      </c>
      <c r="AD2770" s="1">
        <f t="shared" si="43"/>
        <v>80.159000000000006</v>
      </c>
    </row>
    <row r="2771" spans="1:30" x14ac:dyDescent="0.3">
      <c r="A2771" s="65">
        <v>2770</v>
      </c>
      <c r="B2771" s="66" t="s">
        <v>323</v>
      </c>
      <c r="C2771" s="69" t="s">
        <v>198</v>
      </c>
      <c r="D2771" s="71"/>
      <c r="E2771" s="71">
        <v>440</v>
      </c>
      <c r="F2771" s="71">
        <v>2090</v>
      </c>
      <c r="G2771" s="72">
        <v>52.277000000000001</v>
      </c>
      <c r="H2771" s="72">
        <v>53.692999999999998</v>
      </c>
      <c r="I2771" s="72">
        <v>53.826999999999998</v>
      </c>
      <c r="J2771" s="72">
        <v>53.06</v>
      </c>
      <c r="K2771" s="72">
        <v>52.886000000000003</v>
      </c>
      <c r="L2771" s="72">
        <v>54.664999999999999</v>
      </c>
      <c r="M2771" s="72">
        <v>57.671999999999997</v>
      </c>
      <c r="N2771" s="72">
        <v>59.765000000000001</v>
      </c>
      <c r="O2771" s="72">
        <v>59.57</v>
      </c>
      <c r="P2771" s="72">
        <v>57.264000000000003</v>
      </c>
      <c r="Q2771" s="72">
        <v>54.942</v>
      </c>
      <c r="R2771" s="72">
        <v>55.942999999999998</v>
      </c>
      <c r="S2771" s="72">
        <v>59.765000000000001</v>
      </c>
      <c r="T2771" s="72">
        <v>60.716000000000001</v>
      </c>
      <c r="U2771" s="72">
        <v>55.457999999999998</v>
      </c>
      <c r="V2771" s="72">
        <v>47.786999999999999</v>
      </c>
      <c r="W2771" s="72">
        <v>33.978000000000002</v>
      </c>
      <c r="X2771" s="72">
        <v>21.853999999999999</v>
      </c>
      <c r="Y2771" s="72">
        <v>13.294</v>
      </c>
      <c r="Z2771" s="72">
        <v>4.9859999999999998</v>
      </c>
      <c r="AA2771" s="72">
        <v>0.71099999999999997</v>
      </c>
      <c r="AB2771" s="4">
        <v>2.5720000000000001</v>
      </c>
      <c r="AD2771" s="1">
        <f t="shared" si="43"/>
        <v>77.39500000000001</v>
      </c>
    </row>
    <row r="2772" spans="1:30" x14ac:dyDescent="0.3">
      <c r="A2772" s="65">
        <v>2771</v>
      </c>
      <c r="B2772" s="66" t="s">
        <v>323</v>
      </c>
      <c r="C2772" s="69" t="s">
        <v>198</v>
      </c>
      <c r="D2772" s="71"/>
      <c r="E2772" s="71">
        <v>440</v>
      </c>
      <c r="F2772" s="71">
        <v>2095</v>
      </c>
      <c r="G2772" s="72">
        <v>50.095999999999997</v>
      </c>
      <c r="H2772" s="72">
        <v>52.173999999999999</v>
      </c>
      <c r="I2772" s="72">
        <v>53.613</v>
      </c>
      <c r="J2772" s="72">
        <v>53.505000000000003</v>
      </c>
      <c r="K2772" s="72">
        <v>52.47</v>
      </c>
      <c r="L2772" s="72">
        <v>52.286999999999999</v>
      </c>
      <c r="M2772" s="72">
        <v>54.155000000000001</v>
      </c>
      <c r="N2772" s="72">
        <v>57.22</v>
      </c>
      <c r="O2772" s="72">
        <v>59.3</v>
      </c>
      <c r="P2772" s="72">
        <v>59</v>
      </c>
      <c r="Q2772" s="72">
        <v>56.494</v>
      </c>
      <c r="R2772" s="72">
        <v>53.837000000000003</v>
      </c>
      <c r="S2772" s="72">
        <v>54.213999999999999</v>
      </c>
      <c r="T2772" s="72">
        <v>56.935000000000002</v>
      </c>
      <c r="U2772" s="72">
        <v>56.347000000000001</v>
      </c>
      <c r="V2772" s="72">
        <v>49.213999999999999</v>
      </c>
      <c r="W2772" s="72">
        <v>38.82</v>
      </c>
      <c r="X2772" s="72">
        <v>23.422999999999998</v>
      </c>
      <c r="Y2772" s="72">
        <v>11.468999999999999</v>
      </c>
      <c r="Z2772" s="72">
        <v>4.4260000000000002</v>
      </c>
      <c r="AA2772" s="72">
        <v>0.86799999999999999</v>
      </c>
      <c r="AB2772" s="4">
        <v>2.9609999999999999</v>
      </c>
      <c r="AD2772" s="1">
        <f t="shared" si="43"/>
        <v>81.966999999999985</v>
      </c>
    </row>
    <row r="2773" spans="1:30" x14ac:dyDescent="0.3">
      <c r="A2773" s="65">
        <v>2772</v>
      </c>
      <c r="B2773" s="66" t="s">
        <v>323</v>
      </c>
      <c r="C2773" s="69" t="s">
        <v>198</v>
      </c>
      <c r="D2773" s="71"/>
      <c r="E2773" s="71">
        <v>440</v>
      </c>
      <c r="F2773" s="71">
        <v>2100</v>
      </c>
      <c r="G2773" s="72">
        <v>48.249000000000002</v>
      </c>
      <c r="H2773" s="72">
        <v>50.000999999999998</v>
      </c>
      <c r="I2773" s="72">
        <v>52.100999999999999</v>
      </c>
      <c r="J2773" s="72">
        <v>53.322000000000003</v>
      </c>
      <c r="K2773" s="72">
        <v>52.968000000000004</v>
      </c>
      <c r="L2773" s="72">
        <v>51.924999999999997</v>
      </c>
      <c r="M2773" s="72">
        <v>51.829000000000001</v>
      </c>
      <c r="N2773" s="72">
        <v>53.756999999999998</v>
      </c>
      <c r="O2773" s="72">
        <v>56.81</v>
      </c>
      <c r="P2773" s="72">
        <v>58.784999999999997</v>
      </c>
      <c r="Q2773" s="72">
        <v>58.274999999999999</v>
      </c>
      <c r="R2773" s="72">
        <v>55.448999999999998</v>
      </c>
      <c r="S2773" s="72">
        <v>52.292999999999999</v>
      </c>
      <c r="T2773" s="72">
        <v>51.813000000000002</v>
      </c>
      <c r="U2773" s="72">
        <v>53.055999999999997</v>
      </c>
      <c r="V2773" s="72">
        <v>50.273000000000003</v>
      </c>
      <c r="W2773" s="72">
        <v>40.299999999999997</v>
      </c>
      <c r="X2773" s="72">
        <v>27.085999999999999</v>
      </c>
      <c r="Y2773" s="72">
        <v>12.507999999999999</v>
      </c>
      <c r="Z2773" s="72">
        <v>3.9209999999999998</v>
      </c>
      <c r="AA2773" s="72">
        <v>0.83499999999999996</v>
      </c>
      <c r="AB2773" s="4">
        <v>4.2759999999999998</v>
      </c>
      <c r="AD2773" s="1">
        <f t="shared" si="43"/>
        <v>88.925999999999988</v>
      </c>
    </row>
    <row r="2774" spans="1:30" x14ac:dyDescent="0.3">
      <c r="A2774" s="65">
        <v>2773</v>
      </c>
      <c r="B2774" s="66" t="s">
        <v>323</v>
      </c>
      <c r="C2774" s="69" t="s">
        <v>199</v>
      </c>
      <c r="D2774" s="71">
        <v>18</v>
      </c>
      <c r="E2774" s="71">
        <v>578</v>
      </c>
      <c r="F2774" s="71">
        <v>2015</v>
      </c>
      <c r="G2774" s="72">
        <v>158.46100000000001</v>
      </c>
      <c r="H2774" s="72">
        <v>163.285</v>
      </c>
      <c r="I2774" s="72">
        <v>156.46100000000001</v>
      </c>
      <c r="J2774" s="72">
        <v>168.31200000000001</v>
      </c>
      <c r="K2774" s="72">
        <v>179.10499999999999</v>
      </c>
      <c r="L2774" s="72">
        <v>182.51</v>
      </c>
      <c r="M2774" s="72">
        <v>180.494</v>
      </c>
      <c r="N2774" s="72">
        <v>176.03700000000001</v>
      </c>
      <c r="O2774" s="72">
        <v>192.77199999999999</v>
      </c>
      <c r="P2774" s="72">
        <v>194.78800000000001</v>
      </c>
      <c r="Q2774" s="72">
        <v>174.00200000000001</v>
      </c>
      <c r="R2774" s="72">
        <v>161.74</v>
      </c>
      <c r="S2774" s="72">
        <v>144.07499999999999</v>
      </c>
      <c r="T2774" s="72">
        <v>142.43700000000001</v>
      </c>
      <c r="U2774" s="72">
        <v>97.759</v>
      </c>
      <c r="V2774" s="72">
        <v>63.698999999999998</v>
      </c>
      <c r="W2774" s="72">
        <v>44.194000000000003</v>
      </c>
      <c r="X2774" s="72">
        <v>25.623000000000001</v>
      </c>
      <c r="Y2774" s="72">
        <v>10.243</v>
      </c>
      <c r="Z2774" s="72">
        <v>1.7370000000000001</v>
      </c>
      <c r="AA2774" s="72">
        <v>0.13400000000000001</v>
      </c>
      <c r="AB2774" s="4" t="s">
        <v>291</v>
      </c>
      <c r="AD2774" s="1">
        <f t="shared" si="43"/>
        <v>81.930999999999997</v>
      </c>
    </row>
    <row r="2775" spans="1:30" x14ac:dyDescent="0.3">
      <c r="A2775" s="65">
        <v>2774</v>
      </c>
      <c r="B2775" s="66" t="s">
        <v>323</v>
      </c>
      <c r="C2775" s="69" t="s">
        <v>199</v>
      </c>
      <c r="D2775" s="71">
        <v>18</v>
      </c>
      <c r="E2775" s="71">
        <v>578</v>
      </c>
      <c r="F2775" s="71">
        <v>2020</v>
      </c>
      <c r="G2775" s="72">
        <v>168.67</v>
      </c>
      <c r="H2775" s="72">
        <v>160.46199999999999</v>
      </c>
      <c r="I2775" s="72">
        <v>164.81200000000001</v>
      </c>
      <c r="J2775" s="72">
        <v>164.35400000000001</v>
      </c>
      <c r="K2775" s="72">
        <v>182.36</v>
      </c>
      <c r="L2775" s="72">
        <v>192.47800000000001</v>
      </c>
      <c r="M2775" s="72">
        <v>192.49299999999999</v>
      </c>
      <c r="N2775" s="72">
        <v>187.16399999999999</v>
      </c>
      <c r="O2775" s="72">
        <v>180.11099999999999</v>
      </c>
      <c r="P2775" s="72">
        <v>194.61199999999999</v>
      </c>
      <c r="Q2775" s="72">
        <v>194.52099999999999</v>
      </c>
      <c r="R2775" s="72">
        <v>171.886</v>
      </c>
      <c r="S2775" s="72">
        <v>157.381</v>
      </c>
      <c r="T2775" s="72">
        <v>137.167</v>
      </c>
      <c r="U2775" s="72">
        <v>131.34899999999999</v>
      </c>
      <c r="V2775" s="72">
        <v>85.319000000000003</v>
      </c>
      <c r="W2775" s="72">
        <v>49.771000000000001</v>
      </c>
      <c r="X2775" s="72">
        <v>27.934999999999999</v>
      </c>
      <c r="Y2775" s="72">
        <v>11.148999999999999</v>
      </c>
      <c r="Z2775" s="72">
        <v>2.5150000000000001</v>
      </c>
      <c r="AA2775" s="72">
        <v>0.20499999999999999</v>
      </c>
      <c r="AB2775" s="4" t="s">
        <v>291</v>
      </c>
      <c r="AD2775" s="1">
        <f t="shared" si="43"/>
        <v>91.575000000000003</v>
      </c>
    </row>
    <row r="2776" spans="1:30" x14ac:dyDescent="0.3">
      <c r="A2776" s="65">
        <v>2775</v>
      </c>
      <c r="B2776" s="66" t="s">
        <v>323</v>
      </c>
      <c r="C2776" s="69" t="s">
        <v>199</v>
      </c>
      <c r="D2776" s="71">
        <v>18</v>
      </c>
      <c r="E2776" s="71">
        <v>578</v>
      </c>
      <c r="F2776" s="71">
        <v>2025</v>
      </c>
      <c r="G2776" s="72">
        <v>175.45599999999999</v>
      </c>
      <c r="H2776" s="72">
        <v>170.679</v>
      </c>
      <c r="I2776" s="72">
        <v>161.999</v>
      </c>
      <c r="J2776" s="72">
        <v>172.71899999999999</v>
      </c>
      <c r="K2776" s="72">
        <v>178.46199999999999</v>
      </c>
      <c r="L2776" s="72">
        <v>195.78299999999999</v>
      </c>
      <c r="M2776" s="72">
        <v>202.494</v>
      </c>
      <c r="N2776" s="72">
        <v>199.19499999999999</v>
      </c>
      <c r="O2776" s="72">
        <v>191.28700000000001</v>
      </c>
      <c r="P2776" s="72">
        <v>182.19399999999999</v>
      </c>
      <c r="Q2776" s="72">
        <v>194.61199999999999</v>
      </c>
      <c r="R2776" s="72">
        <v>192.41300000000001</v>
      </c>
      <c r="S2776" s="72">
        <v>167.804</v>
      </c>
      <c r="T2776" s="72">
        <v>150.66399999999999</v>
      </c>
      <c r="U2776" s="72">
        <v>127.736</v>
      </c>
      <c r="V2776" s="72">
        <v>116.364</v>
      </c>
      <c r="W2776" s="72">
        <v>68.263999999999996</v>
      </c>
      <c r="X2776" s="72">
        <v>32.606999999999999</v>
      </c>
      <c r="Y2776" s="72">
        <v>12.715</v>
      </c>
      <c r="Z2776" s="72">
        <v>2.87</v>
      </c>
      <c r="AA2776" s="72">
        <v>0.31</v>
      </c>
      <c r="AB2776" s="4" t="s">
        <v>291</v>
      </c>
      <c r="AD2776" s="1">
        <f t="shared" si="43"/>
        <v>116.76600000000001</v>
      </c>
    </row>
    <row r="2777" spans="1:30" x14ac:dyDescent="0.3">
      <c r="A2777" s="65">
        <v>2776</v>
      </c>
      <c r="B2777" s="66" t="s">
        <v>323</v>
      </c>
      <c r="C2777" s="69" t="s">
        <v>199</v>
      </c>
      <c r="D2777" s="71">
        <v>18</v>
      </c>
      <c r="E2777" s="71">
        <v>578</v>
      </c>
      <c r="F2777" s="71">
        <v>2030</v>
      </c>
      <c r="G2777" s="72">
        <v>179.429</v>
      </c>
      <c r="H2777" s="72">
        <v>177.471</v>
      </c>
      <c r="I2777" s="72">
        <v>172.21899999999999</v>
      </c>
      <c r="J2777" s="72">
        <v>169.92699999999999</v>
      </c>
      <c r="K2777" s="72">
        <v>186.84899999999999</v>
      </c>
      <c r="L2777" s="72">
        <v>191.946</v>
      </c>
      <c r="M2777" s="72">
        <v>205.84800000000001</v>
      </c>
      <c r="N2777" s="72">
        <v>209.233</v>
      </c>
      <c r="O2777" s="72">
        <v>203.35900000000001</v>
      </c>
      <c r="P2777" s="72">
        <v>193.43</v>
      </c>
      <c r="Q2777" s="72">
        <v>182.54499999999999</v>
      </c>
      <c r="R2777" s="72">
        <v>192.874</v>
      </c>
      <c r="S2777" s="72">
        <v>188.32</v>
      </c>
      <c r="T2777" s="72">
        <v>161.41499999999999</v>
      </c>
      <c r="U2777" s="72">
        <v>141.42699999999999</v>
      </c>
      <c r="V2777" s="72">
        <v>114.702</v>
      </c>
      <c r="W2777" s="72">
        <v>95.046000000000006</v>
      </c>
      <c r="X2777" s="72">
        <v>46.162999999999997</v>
      </c>
      <c r="Y2777" s="72">
        <v>15.462999999999999</v>
      </c>
      <c r="Z2777" s="72">
        <v>3.4220000000000002</v>
      </c>
      <c r="AA2777" s="72">
        <v>0.375</v>
      </c>
      <c r="AB2777" s="4" t="s">
        <v>291</v>
      </c>
      <c r="AD2777" s="1">
        <f t="shared" si="43"/>
        <v>160.46899999999999</v>
      </c>
    </row>
    <row r="2778" spans="1:30" x14ac:dyDescent="0.3">
      <c r="A2778" s="65">
        <v>2777</v>
      </c>
      <c r="B2778" s="66" t="s">
        <v>323</v>
      </c>
      <c r="C2778" s="69" t="s">
        <v>199</v>
      </c>
      <c r="D2778" s="71">
        <v>18</v>
      </c>
      <c r="E2778" s="71">
        <v>578</v>
      </c>
      <c r="F2778" s="71">
        <v>2035</v>
      </c>
      <c r="G2778" s="72">
        <v>181.886</v>
      </c>
      <c r="H2778" s="72">
        <v>181.45</v>
      </c>
      <c r="I2778" s="72">
        <v>179.01300000000001</v>
      </c>
      <c r="J2778" s="72">
        <v>180.15299999999999</v>
      </c>
      <c r="K2778" s="72">
        <v>184.096</v>
      </c>
      <c r="L2778" s="72">
        <v>200.358</v>
      </c>
      <c r="M2778" s="72">
        <v>202.065</v>
      </c>
      <c r="N2778" s="72">
        <v>212.63399999999999</v>
      </c>
      <c r="O2778" s="72">
        <v>213.434</v>
      </c>
      <c r="P2778" s="72">
        <v>205.54599999999999</v>
      </c>
      <c r="Q2778" s="72">
        <v>193.84800000000001</v>
      </c>
      <c r="R2778" s="72">
        <v>181.27600000000001</v>
      </c>
      <c r="S2778" s="72">
        <v>189.233</v>
      </c>
      <c r="T2778" s="72">
        <v>181.79599999999999</v>
      </c>
      <c r="U2778" s="72">
        <v>152.471</v>
      </c>
      <c r="V2778" s="72">
        <v>128.31100000000001</v>
      </c>
      <c r="W2778" s="72">
        <v>95.295000000000002</v>
      </c>
      <c r="X2778" s="72">
        <v>65.942999999999998</v>
      </c>
      <c r="Y2778" s="72">
        <v>22.645</v>
      </c>
      <c r="Z2778" s="72">
        <v>4.319</v>
      </c>
      <c r="AA2778" s="72">
        <v>0.46200000000000002</v>
      </c>
      <c r="AB2778" s="4" t="s">
        <v>291</v>
      </c>
      <c r="AD2778" s="1">
        <f t="shared" si="43"/>
        <v>188.66399999999999</v>
      </c>
    </row>
    <row r="2779" spans="1:30" x14ac:dyDescent="0.3">
      <c r="A2779" s="65">
        <v>2778</v>
      </c>
      <c r="B2779" s="66" t="s">
        <v>323</v>
      </c>
      <c r="C2779" s="69" t="s">
        <v>199</v>
      </c>
      <c r="D2779" s="71">
        <v>18</v>
      </c>
      <c r="E2779" s="71">
        <v>578</v>
      </c>
      <c r="F2779" s="71">
        <v>2040</v>
      </c>
      <c r="G2779" s="72">
        <v>184.209</v>
      </c>
      <c r="H2779" s="72">
        <v>183.90799999999999</v>
      </c>
      <c r="I2779" s="72">
        <v>182.99600000000001</v>
      </c>
      <c r="J2779" s="72">
        <v>186.95400000000001</v>
      </c>
      <c r="K2779" s="72">
        <v>194.333</v>
      </c>
      <c r="L2779" s="72">
        <v>197.64699999999999</v>
      </c>
      <c r="M2779" s="72">
        <v>210.49600000000001</v>
      </c>
      <c r="N2779" s="72">
        <v>208.904</v>
      </c>
      <c r="O2779" s="72">
        <v>216.88200000000001</v>
      </c>
      <c r="P2779" s="72">
        <v>215.661</v>
      </c>
      <c r="Q2779" s="72">
        <v>206.006</v>
      </c>
      <c r="R2779" s="72">
        <v>192.64599999999999</v>
      </c>
      <c r="S2779" s="72">
        <v>178.261</v>
      </c>
      <c r="T2779" s="72">
        <v>183.25</v>
      </c>
      <c r="U2779" s="72">
        <v>172.542</v>
      </c>
      <c r="V2779" s="72">
        <v>139.458</v>
      </c>
      <c r="W2779" s="72">
        <v>108.02800000000001</v>
      </c>
      <c r="X2779" s="72">
        <v>67.506</v>
      </c>
      <c r="Y2779" s="72">
        <v>33.267000000000003</v>
      </c>
      <c r="Z2779" s="72">
        <v>6.5259999999999998</v>
      </c>
      <c r="AA2779" s="72">
        <v>0.59699999999999998</v>
      </c>
      <c r="AB2779" s="4" t="s">
        <v>291</v>
      </c>
      <c r="AD2779" s="1">
        <f t="shared" si="43"/>
        <v>215.92400000000001</v>
      </c>
    </row>
    <row r="2780" spans="1:30" x14ac:dyDescent="0.3">
      <c r="A2780" s="65">
        <v>2779</v>
      </c>
      <c r="B2780" s="66" t="s">
        <v>323</v>
      </c>
      <c r="C2780" s="69" t="s">
        <v>199</v>
      </c>
      <c r="D2780" s="71">
        <v>18</v>
      </c>
      <c r="E2780" s="71">
        <v>578</v>
      </c>
      <c r="F2780" s="71">
        <v>2045</v>
      </c>
      <c r="G2780" s="72">
        <v>187.31800000000001</v>
      </c>
      <c r="H2780" s="72">
        <v>186.23599999999999</v>
      </c>
      <c r="I2780" s="72">
        <v>185.458</v>
      </c>
      <c r="J2780" s="72">
        <v>190.94200000000001</v>
      </c>
      <c r="K2780" s="72">
        <v>201.148</v>
      </c>
      <c r="L2780" s="72">
        <v>207.893</v>
      </c>
      <c r="M2780" s="72">
        <v>207.82499999999999</v>
      </c>
      <c r="N2780" s="72">
        <v>217.35300000000001</v>
      </c>
      <c r="O2780" s="72">
        <v>213.21799999999999</v>
      </c>
      <c r="P2780" s="72">
        <v>219.17500000000001</v>
      </c>
      <c r="Q2780" s="72">
        <v>216.17599999999999</v>
      </c>
      <c r="R2780" s="72">
        <v>204.858</v>
      </c>
      <c r="S2780" s="72">
        <v>189.708</v>
      </c>
      <c r="T2780" s="72">
        <v>173.14099999999999</v>
      </c>
      <c r="U2780" s="72">
        <v>174.69399999999999</v>
      </c>
      <c r="V2780" s="72">
        <v>158.935</v>
      </c>
      <c r="W2780" s="72">
        <v>118.821</v>
      </c>
      <c r="X2780" s="72">
        <v>77.986000000000004</v>
      </c>
      <c r="Y2780" s="72">
        <v>34.945999999999998</v>
      </c>
      <c r="Z2780" s="72">
        <v>9.8719999999999999</v>
      </c>
      <c r="AA2780" s="72">
        <v>0.91200000000000003</v>
      </c>
      <c r="AB2780" s="4" t="s">
        <v>291</v>
      </c>
      <c r="AD2780" s="1">
        <f t="shared" si="43"/>
        <v>242.53700000000001</v>
      </c>
    </row>
    <row r="2781" spans="1:30" x14ac:dyDescent="0.3">
      <c r="A2781" s="65">
        <v>2780</v>
      </c>
      <c r="B2781" s="66" t="s">
        <v>323</v>
      </c>
      <c r="C2781" s="69" t="s">
        <v>199</v>
      </c>
      <c r="D2781" s="71">
        <v>18</v>
      </c>
      <c r="E2781" s="71">
        <v>578</v>
      </c>
      <c r="F2781" s="71">
        <v>2050</v>
      </c>
      <c r="G2781" s="72">
        <v>191.739</v>
      </c>
      <c r="H2781" s="72">
        <v>189.34700000000001</v>
      </c>
      <c r="I2781" s="72">
        <v>187.786</v>
      </c>
      <c r="J2781" s="72">
        <v>193.41399999999999</v>
      </c>
      <c r="K2781" s="72">
        <v>205.15799999999999</v>
      </c>
      <c r="L2781" s="72">
        <v>214.727</v>
      </c>
      <c r="M2781" s="72">
        <v>218.084</v>
      </c>
      <c r="N2781" s="72">
        <v>214.726</v>
      </c>
      <c r="O2781" s="72">
        <v>221.69499999999999</v>
      </c>
      <c r="P2781" s="72">
        <v>215.60400000000001</v>
      </c>
      <c r="Q2781" s="72">
        <v>219.80199999999999</v>
      </c>
      <c r="R2781" s="72">
        <v>215.12</v>
      </c>
      <c r="S2781" s="72">
        <v>202.01</v>
      </c>
      <c r="T2781" s="72">
        <v>184.71199999999999</v>
      </c>
      <c r="U2781" s="72">
        <v>165.78399999999999</v>
      </c>
      <c r="V2781" s="72">
        <v>162.04400000000001</v>
      </c>
      <c r="W2781" s="72">
        <v>136.983</v>
      </c>
      <c r="X2781" s="72">
        <v>87.382000000000005</v>
      </c>
      <c r="Y2781" s="72">
        <v>41.427</v>
      </c>
      <c r="Z2781" s="72">
        <v>10.682</v>
      </c>
      <c r="AA2781" s="72">
        <v>1.4159999999999999</v>
      </c>
      <c r="AB2781" s="4" t="s">
        <v>291</v>
      </c>
      <c r="AD2781" s="1">
        <f t="shared" si="43"/>
        <v>277.89000000000004</v>
      </c>
    </row>
    <row r="2782" spans="1:30" x14ac:dyDescent="0.3">
      <c r="A2782" s="65">
        <v>2781</v>
      </c>
      <c r="B2782" s="66" t="s">
        <v>323</v>
      </c>
      <c r="C2782" s="69" t="s">
        <v>199</v>
      </c>
      <c r="D2782" s="71">
        <v>18</v>
      </c>
      <c r="E2782" s="71">
        <v>578</v>
      </c>
      <c r="F2782" s="71">
        <v>2055</v>
      </c>
      <c r="G2782" s="72">
        <v>196.42699999999999</v>
      </c>
      <c r="H2782" s="72">
        <v>193.666</v>
      </c>
      <c r="I2782" s="72">
        <v>190.82400000000001</v>
      </c>
      <c r="J2782" s="72">
        <v>195.34399999999999</v>
      </c>
      <c r="K2782" s="72">
        <v>206.92400000000001</v>
      </c>
      <c r="L2782" s="72">
        <v>218.06200000000001</v>
      </c>
      <c r="M2782" s="72">
        <v>224.40600000000001</v>
      </c>
      <c r="N2782" s="72">
        <v>224.63300000000001</v>
      </c>
      <c r="O2782" s="72">
        <v>218.87100000000001</v>
      </c>
      <c r="P2782" s="72">
        <v>223.95599999999999</v>
      </c>
      <c r="Q2782" s="72">
        <v>216.26499999999999</v>
      </c>
      <c r="R2782" s="72">
        <v>218.828</v>
      </c>
      <c r="S2782" s="72">
        <v>212.34399999999999</v>
      </c>
      <c r="T2782" s="72">
        <v>197.07599999999999</v>
      </c>
      <c r="U2782" s="72">
        <v>177.46899999999999</v>
      </c>
      <c r="V2782" s="72">
        <v>154.71600000000001</v>
      </c>
      <c r="W2782" s="72">
        <v>141.09</v>
      </c>
      <c r="X2782" s="72">
        <v>102.42100000000001</v>
      </c>
      <c r="Y2782" s="72">
        <v>47.521000000000001</v>
      </c>
      <c r="Z2782" s="72">
        <v>13.016</v>
      </c>
      <c r="AA2782" s="72">
        <v>1.627</v>
      </c>
      <c r="AB2782" s="4">
        <v>2E-3</v>
      </c>
      <c r="AD2782" s="1">
        <f t="shared" si="43"/>
        <v>305.67700000000008</v>
      </c>
    </row>
    <row r="2783" spans="1:30" x14ac:dyDescent="0.3">
      <c r="A2783" s="65">
        <v>2782</v>
      </c>
      <c r="B2783" s="66" t="s">
        <v>323</v>
      </c>
      <c r="C2783" s="69" t="s">
        <v>199</v>
      </c>
      <c r="D2783" s="71">
        <v>18</v>
      </c>
      <c r="E2783" s="71">
        <v>578</v>
      </c>
      <c r="F2783" s="71">
        <v>2060</v>
      </c>
      <c r="G2783" s="72">
        <v>199.87799999999999</v>
      </c>
      <c r="H2783" s="72">
        <v>198.25299999999999</v>
      </c>
      <c r="I2783" s="72">
        <v>195.06399999999999</v>
      </c>
      <c r="J2783" s="72">
        <v>197.98500000000001</v>
      </c>
      <c r="K2783" s="72">
        <v>208.15</v>
      </c>
      <c r="L2783" s="72">
        <v>219.15700000000001</v>
      </c>
      <c r="M2783" s="72">
        <v>227.238</v>
      </c>
      <c r="N2783" s="72">
        <v>230.61199999999999</v>
      </c>
      <c r="O2783" s="72">
        <v>228.55</v>
      </c>
      <c r="P2783" s="72">
        <v>221.042</v>
      </c>
      <c r="Q2783" s="72">
        <v>224.56700000000001</v>
      </c>
      <c r="R2783" s="72">
        <v>215.43600000000001</v>
      </c>
      <c r="S2783" s="72">
        <v>216.233</v>
      </c>
      <c r="T2783" s="72">
        <v>207.54900000000001</v>
      </c>
      <c r="U2783" s="72">
        <v>189.95099999999999</v>
      </c>
      <c r="V2783" s="72">
        <v>166.52600000000001</v>
      </c>
      <c r="W2783" s="72">
        <v>136.01499999999999</v>
      </c>
      <c r="X2783" s="72">
        <v>107.17400000000001</v>
      </c>
      <c r="Y2783" s="72">
        <v>56.984999999999999</v>
      </c>
      <c r="Z2783" s="72">
        <v>15.339</v>
      </c>
      <c r="AA2783" s="72">
        <v>2.0169999999999999</v>
      </c>
      <c r="AB2783" s="4">
        <v>2E-3</v>
      </c>
      <c r="AD2783" s="1">
        <f t="shared" si="43"/>
        <v>317.53199999999998</v>
      </c>
    </row>
    <row r="2784" spans="1:30" x14ac:dyDescent="0.3">
      <c r="A2784" s="65">
        <v>2783</v>
      </c>
      <c r="B2784" s="66" t="s">
        <v>323</v>
      </c>
      <c r="C2784" s="69" t="s">
        <v>199</v>
      </c>
      <c r="D2784" s="71">
        <v>18</v>
      </c>
      <c r="E2784" s="71">
        <v>578</v>
      </c>
      <c r="F2784" s="71">
        <v>2065</v>
      </c>
      <c r="G2784" s="72">
        <v>201.77699999999999</v>
      </c>
      <c r="H2784" s="72">
        <v>201.602</v>
      </c>
      <c r="I2784" s="72">
        <v>199.57300000000001</v>
      </c>
      <c r="J2784" s="72">
        <v>201.827</v>
      </c>
      <c r="K2784" s="72">
        <v>210.08199999999999</v>
      </c>
      <c r="L2784" s="72">
        <v>219.71100000000001</v>
      </c>
      <c r="M2784" s="72">
        <v>227.83199999999999</v>
      </c>
      <c r="N2784" s="72">
        <v>233.10499999999999</v>
      </c>
      <c r="O2784" s="72">
        <v>234.315</v>
      </c>
      <c r="P2784" s="72">
        <v>230.59100000000001</v>
      </c>
      <c r="Q2784" s="72">
        <v>221.67500000000001</v>
      </c>
      <c r="R2784" s="72">
        <v>223.77600000000001</v>
      </c>
      <c r="S2784" s="72">
        <v>213.137</v>
      </c>
      <c r="T2784" s="72">
        <v>211.768</v>
      </c>
      <c r="U2784" s="72">
        <v>200.69300000000001</v>
      </c>
      <c r="V2784" s="72">
        <v>179.22300000000001</v>
      </c>
      <c r="W2784" s="72">
        <v>147.821</v>
      </c>
      <c r="X2784" s="72">
        <v>105.02500000000001</v>
      </c>
      <c r="Y2784" s="72">
        <v>61.078000000000003</v>
      </c>
      <c r="Z2784" s="72">
        <v>18.933</v>
      </c>
      <c r="AA2784" s="72">
        <v>2.4529999999999998</v>
      </c>
      <c r="AB2784" s="4">
        <v>2E-3</v>
      </c>
      <c r="AD2784" s="1">
        <f t="shared" si="43"/>
        <v>335.31199999999995</v>
      </c>
    </row>
    <row r="2785" spans="1:30" x14ac:dyDescent="0.3">
      <c r="A2785" s="65">
        <v>2784</v>
      </c>
      <c r="B2785" s="66" t="s">
        <v>323</v>
      </c>
      <c r="C2785" s="69" t="s">
        <v>199</v>
      </c>
      <c r="D2785" s="71">
        <v>18</v>
      </c>
      <c r="E2785" s="71">
        <v>578</v>
      </c>
      <c r="F2785" s="71">
        <v>2070</v>
      </c>
      <c r="G2785" s="72">
        <v>202.857</v>
      </c>
      <c r="H2785" s="72">
        <v>203.4</v>
      </c>
      <c r="I2785" s="72">
        <v>202.84200000000001</v>
      </c>
      <c r="J2785" s="72">
        <v>205.93899999999999</v>
      </c>
      <c r="K2785" s="72">
        <v>213.21600000000001</v>
      </c>
      <c r="L2785" s="72">
        <v>220.97</v>
      </c>
      <c r="M2785" s="72">
        <v>227.88300000000001</v>
      </c>
      <c r="N2785" s="72">
        <v>233.363</v>
      </c>
      <c r="O2785" s="72">
        <v>236.6</v>
      </c>
      <c r="P2785" s="72">
        <v>236.24</v>
      </c>
      <c r="Q2785" s="72">
        <v>231.173</v>
      </c>
      <c r="R2785" s="72">
        <v>221.01400000000001</v>
      </c>
      <c r="S2785" s="72">
        <v>221.589</v>
      </c>
      <c r="T2785" s="72">
        <v>209.136</v>
      </c>
      <c r="U2785" s="72">
        <v>205.39500000000001</v>
      </c>
      <c r="V2785" s="72">
        <v>190.322</v>
      </c>
      <c r="W2785" s="72">
        <v>160.53700000000001</v>
      </c>
      <c r="X2785" s="72">
        <v>115.929</v>
      </c>
      <c r="Y2785" s="72">
        <v>61.259</v>
      </c>
      <c r="Z2785" s="72">
        <v>20.878</v>
      </c>
      <c r="AA2785" s="72">
        <v>3.1</v>
      </c>
      <c r="AB2785" s="4">
        <v>1E-3</v>
      </c>
      <c r="AD2785" s="1">
        <f t="shared" si="43"/>
        <v>361.70400000000001</v>
      </c>
    </row>
    <row r="2786" spans="1:30" x14ac:dyDescent="0.3">
      <c r="A2786" s="65">
        <v>2785</v>
      </c>
      <c r="B2786" s="66" t="s">
        <v>323</v>
      </c>
      <c r="C2786" s="69" t="s">
        <v>199</v>
      </c>
      <c r="D2786" s="71">
        <v>18</v>
      </c>
      <c r="E2786" s="71">
        <v>578</v>
      </c>
      <c r="F2786" s="71">
        <v>2075</v>
      </c>
      <c r="G2786" s="72">
        <v>203.994</v>
      </c>
      <c r="H2786" s="72">
        <v>204.37799999999999</v>
      </c>
      <c r="I2786" s="72">
        <v>204.56100000000001</v>
      </c>
      <c r="J2786" s="72">
        <v>208.81200000000001</v>
      </c>
      <c r="K2786" s="72">
        <v>216.61799999999999</v>
      </c>
      <c r="L2786" s="72">
        <v>223.42699999999999</v>
      </c>
      <c r="M2786" s="72">
        <v>228.64</v>
      </c>
      <c r="N2786" s="72">
        <v>233.078</v>
      </c>
      <c r="O2786" s="72">
        <v>236.649</v>
      </c>
      <c r="P2786" s="72">
        <v>238.417</v>
      </c>
      <c r="Q2786" s="72">
        <v>236.791</v>
      </c>
      <c r="R2786" s="72">
        <v>230.52799999999999</v>
      </c>
      <c r="S2786" s="72">
        <v>219.071</v>
      </c>
      <c r="T2786" s="72">
        <v>217.785</v>
      </c>
      <c r="U2786" s="72">
        <v>203.42099999999999</v>
      </c>
      <c r="V2786" s="72">
        <v>195.71100000000001</v>
      </c>
      <c r="W2786" s="72">
        <v>171.93899999999999</v>
      </c>
      <c r="X2786" s="72">
        <v>127.78700000000001</v>
      </c>
      <c r="Y2786" s="72">
        <v>69.168999999999997</v>
      </c>
      <c r="Z2786" s="72">
        <v>21.536000000000001</v>
      </c>
      <c r="AA2786" s="72">
        <v>3.5659999999999998</v>
      </c>
      <c r="AB2786" s="4">
        <v>1E-3</v>
      </c>
      <c r="AD2786" s="1">
        <f t="shared" si="43"/>
        <v>393.99799999999993</v>
      </c>
    </row>
    <row r="2787" spans="1:30" x14ac:dyDescent="0.3">
      <c r="A2787" s="65">
        <v>2786</v>
      </c>
      <c r="B2787" s="66" t="s">
        <v>323</v>
      </c>
      <c r="C2787" s="69" t="s">
        <v>199</v>
      </c>
      <c r="D2787" s="71">
        <v>18</v>
      </c>
      <c r="E2787" s="71">
        <v>578</v>
      </c>
      <c r="F2787" s="71">
        <v>2080</v>
      </c>
      <c r="G2787" s="72">
        <v>205.56899999999999</v>
      </c>
      <c r="H2787" s="72">
        <v>205.41200000000001</v>
      </c>
      <c r="I2787" s="72">
        <v>205.46299999999999</v>
      </c>
      <c r="J2787" s="72">
        <v>210.13399999999999</v>
      </c>
      <c r="K2787" s="72">
        <v>218.785</v>
      </c>
      <c r="L2787" s="72">
        <v>226.154</v>
      </c>
      <c r="M2787" s="72">
        <v>230.58799999999999</v>
      </c>
      <c r="N2787" s="72">
        <v>233.49299999999999</v>
      </c>
      <c r="O2787" s="72">
        <v>236.155</v>
      </c>
      <c r="P2787" s="72">
        <v>238.36099999999999</v>
      </c>
      <c r="Q2787" s="72">
        <v>238.94900000000001</v>
      </c>
      <c r="R2787" s="72">
        <v>236.19300000000001</v>
      </c>
      <c r="S2787" s="72">
        <v>228.68</v>
      </c>
      <c r="T2787" s="72">
        <v>215.667</v>
      </c>
      <c r="U2787" s="72">
        <v>212.38900000000001</v>
      </c>
      <c r="V2787" s="72">
        <v>194.714</v>
      </c>
      <c r="W2787" s="72">
        <v>178.26300000000001</v>
      </c>
      <c r="X2787" s="72">
        <v>138.86600000000001</v>
      </c>
      <c r="Y2787" s="72">
        <v>77.984999999999999</v>
      </c>
      <c r="Z2787" s="72">
        <v>25.018000000000001</v>
      </c>
      <c r="AA2787" s="72">
        <v>3.8319999999999999</v>
      </c>
      <c r="AB2787" s="4">
        <v>1E-3</v>
      </c>
      <c r="AD2787" s="1">
        <f t="shared" si="43"/>
        <v>423.96500000000003</v>
      </c>
    </row>
    <row r="2788" spans="1:30" x14ac:dyDescent="0.3">
      <c r="A2788" s="65">
        <v>2787</v>
      </c>
      <c r="B2788" s="66" t="s">
        <v>323</v>
      </c>
      <c r="C2788" s="69" t="s">
        <v>199</v>
      </c>
      <c r="D2788" s="71">
        <v>18</v>
      </c>
      <c r="E2788" s="71">
        <v>578</v>
      </c>
      <c r="F2788" s="71">
        <v>2085</v>
      </c>
      <c r="G2788" s="72">
        <v>207.00399999999999</v>
      </c>
      <c r="H2788" s="72">
        <v>206.886</v>
      </c>
      <c r="I2788" s="72">
        <v>206.41800000000001</v>
      </c>
      <c r="J2788" s="72">
        <v>210.63800000000001</v>
      </c>
      <c r="K2788" s="72">
        <v>219.398</v>
      </c>
      <c r="L2788" s="72">
        <v>227.643</v>
      </c>
      <c r="M2788" s="72">
        <v>232.80799999999999</v>
      </c>
      <c r="N2788" s="72">
        <v>235.10300000000001</v>
      </c>
      <c r="O2788" s="72">
        <v>236.36199999999999</v>
      </c>
      <c r="P2788" s="72">
        <v>237.761</v>
      </c>
      <c r="Q2788" s="72">
        <v>238.88300000000001</v>
      </c>
      <c r="R2788" s="72">
        <v>238.42599999999999</v>
      </c>
      <c r="S2788" s="72">
        <v>234.49</v>
      </c>
      <c r="T2788" s="72">
        <v>225.46899999999999</v>
      </c>
      <c r="U2788" s="72">
        <v>210.874</v>
      </c>
      <c r="V2788" s="72">
        <v>204.19</v>
      </c>
      <c r="W2788" s="72">
        <v>178.79900000000001</v>
      </c>
      <c r="X2788" s="72">
        <v>146.095</v>
      </c>
      <c r="Y2788" s="72">
        <v>86.736000000000004</v>
      </c>
      <c r="Z2788" s="72">
        <v>29.06</v>
      </c>
      <c r="AA2788" s="72">
        <v>4.5279999999999996</v>
      </c>
      <c r="AB2788" s="4" t="s">
        <v>291</v>
      </c>
      <c r="AD2788" s="1">
        <f t="shared" si="43"/>
        <v>445.21800000000002</v>
      </c>
    </row>
    <row r="2789" spans="1:30" x14ac:dyDescent="0.3">
      <c r="A2789" s="65">
        <v>2788</v>
      </c>
      <c r="B2789" s="66" t="s">
        <v>323</v>
      </c>
      <c r="C2789" s="69" t="s">
        <v>199</v>
      </c>
      <c r="D2789" s="71">
        <v>18</v>
      </c>
      <c r="E2789" s="71">
        <v>578</v>
      </c>
      <c r="F2789" s="71">
        <v>2090</v>
      </c>
      <c r="G2789" s="72">
        <v>208.167</v>
      </c>
      <c r="H2789" s="72">
        <v>208.21899999999999</v>
      </c>
      <c r="I2789" s="72">
        <v>207.816</v>
      </c>
      <c r="J2789" s="72">
        <v>211.197</v>
      </c>
      <c r="K2789" s="72">
        <v>219.19300000000001</v>
      </c>
      <c r="L2789" s="72">
        <v>227.583</v>
      </c>
      <c r="M2789" s="72">
        <v>233.78800000000001</v>
      </c>
      <c r="N2789" s="72">
        <v>236.97800000000001</v>
      </c>
      <c r="O2789" s="72">
        <v>237.755</v>
      </c>
      <c r="P2789" s="72">
        <v>237.85599999999999</v>
      </c>
      <c r="Q2789" s="72">
        <v>238.26599999999999</v>
      </c>
      <c r="R2789" s="72">
        <v>238.43700000000001</v>
      </c>
      <c r="S2789" s="72">
        <v>236.89</v>
      </c>
      <c r="T2789" s="72">
        <v>231.53</v>
      </c>
      <c r="U2789" s="72">
        <v>220.97300000000001</v>
      </c>
      <c r="V2789" s="72">
        <v>203.55600000000001</v>
      </c>
      <c r="W2789" s="72">
        <v>188.92599999999999</v>
      </c>
      <c r="X2789" s="72">
        <v>148.59399999999999</v>
      </c>
      <c r="Y2789" s="72">
        <v>93.343000000000004</v>
      </c>
      <c r="Z2789" s="72">
        <v>33.292000000000002</v>
      </c>
      <c r="AA2789" s="72">
        <v>5.4210000000000003</v>
      </c>
      <c r="AB2789" s="4" t="s">
        <v>291</v>
      </c>
      <c r="AD2789" s="1">
        <f t="shared" si="43"/>
        <v>469.57599999999996</v>
      </c>
    </row>
    <row r="2790" spans="1:30" x14ac:dyDescent="0.3">
      <c r="A2790" s="65">
        <v>2789</v>
      </c>
      <c r="B2790" s="66" t="s">
        <v>323</v>
      </c>
      <c r="C2790" s="69" t="s">
        <v>199</v>
      </c>
      <c r="D2790" s="71">
        <v>18</v>
      </c>
      <c r="E2790" s="71">
        <v>578</v>
      </c>
      <c r="F2790" s="71">
        <v>2095</v>
      </c>
      <c r="G2790" s="72">
        <v>208.29400000000001</v>
      </c>
      <c r="H2790" s="72">
        <v>209.28100000000001</v>
      </c>
      <c r="I2790" s="72">
        <v>209.07</v>
      </c>
      <c r="J2790" s="72">
        <v>212.19800000000001</v>
      </c>
      <c r="K2790" s="72">
        <v>219.04599999999999</v>
      </c>
      <c r="L2790" s="72">
        <v>226.69900000000001</v>
      </c>
      <c r="M2790" s="72">
        <v>233.22300000000001</v>
      </c>
      <c r="N2790" s="72">
        <v>237.619</v>
      </c>
      <c r="O2790" s="72">
        <v>239.416</v>
      </c>
      <c r="P2790" s="72">
        <v>239.13300000000001</v>
      </c>
      <c r="Q2790" s="72">
        <v>238.339</v>
      </c>
      <c r="R2790" s="72">
        <v>237.89699999999999</v>
      </c>
      <c r="S2790" s="72">
        <v>237.08500000000001</v>
      </c>
      <c r="T2790" s="72">
        <v>234.227</v>
      </c>
      <c r="U2790" s="72">
        <v>227.42699999999999</v>
      </c>
      <c r="V2790" s="72">
        <v>214.137</v>
      </c>
      <c r="W2790" s="72">
        <v>189.749</v>
      </c>
      <c r="X2790" s="72">
        <v>159.22</v>
      </c>
      <c r="Y2790" s="72">
        <v>97.171000000000006</v>
      </c>
      <c r="Z2790" s="72">
        <v>36.954000000000001</v>
      </c>
      <c r="AA2790" s="72">
        <v>6.4349999999999996</v>
      </c>
      <c r="AB2790" s="4" t="s">
        <v>291</v>
      </c>
      <c r="AD2790" s="1">
        <f t="shared" si="43"/>
        <v>489.529</v>
      </c>
    </row>
    <row r="2791" spans="1:30" x14ac:dyDescent="0.3">
      <c r="A2791" s="65">
        <v>2790</v>
      </c>
      <c r="B2791" s="66" t="s">
        <v>323</v>
      </c>
      <c r="C2791" s="69" t="s">
        <v>199</v>
      </c>
      <c r="D2791" s="71">
        <v>18</v>
      </c>
      <c r="E2791" s="71">
        <v>578</v>
      </c>
      <c r="F2791" s="71">
        <v>2100</v>
      </c>
      <c r="G2791" s="72">
        <v>207.73500000000001</v>
      </c>
      <c r="H2791" s="72">
        <v>209.30500000000001</v>
      </c>
      <c r="I2791" s="72">
        <v>210.054</v>
      </c>
      <c r="J2791" s="72">
        <v>213.05199999999999</v>
      </c>
      <c r="K2791" s="72">
        <v>219.333</v>
      </c>
      <c r="L2791" s="72">
        <v>225.875</v>
      </c>
      <c r="M2791" s="72">
        <v>231.83</v>
      </c>
      <c r="N2791" s="72">
        <v>236.708</v>
      </c>
      <c r="O2791" s="72">
        <v>239.83799999999999</v>
      </c>
      <c r="P2791" s="72">
        <v>240.673</v>
      </c>
      <c r="Q2791" s="72">
        <v>239.583</v>
      </c>
      <c r="R2791" s="72">
        <v>238.023</v>
      </c>
      <c r="S2791" s="72">
        <v>236.703</v>
      </c>
      <c r="T2791" s="72">
        <v>234.71199999999999</v>
      </c>
      <c r="U2791" s="72">
        <v>230.53899999999999</v>
      </c>
      <c r="V2791" s="72">
        <v>221.15199999999999</v>
      </c>
      <c r="W2791" s="72">
        <v>200.947</v>
      </c>
      <c r="X2791" s="72">
        <v>161.983</v>
      </c>
      <c r="Y2791" s="72">
        <v>106.423</v>
      </c>
      <c r="Z2791" s="72">
        <v>39.630000000000003</v>
      </c>
      <c r="AA2791" s="72">
        <v>7.4210000000000003</v>
      </c>
      <c r="AB2791" s="4" t="s">
        <v>291</v>
      </c>
      <c r="AD2791" s="1">
        <f t="shared" si="43"/>
        <v>516.404</v>
      </c>
    </row>
    <row r="2792" spans="1:30" x14ac:dyDescent="0.3">
      <c r="A2792" s="65">
        <v>2791</v>
      </c>
      <c r="B2792" s="66" t="s">
        <v>323</v>
      </c>
      <c r="C2792" s="69" t="s">
        <v>200</v>
      </c>
      <c r="D2792" s="71"/>
      <c r="E2792" s="71">
        <v>752</v>
      </c>
      <c r="F2792" s="71">
        <v>2015</v>
      </c>
      <c r="G2792" s="72">
        <v>301.49799999999999</v>
      </c>
      <c r="H2792" s="72">
        <v>299.19299999999998</v>
      </c>
      <c r="I2792" s="72">
        <v>266.70999999999998</v>
      </c>
      <c r="J2792" s="72">
        <v>261.78699999999998</v>
      </c>
      <c r="K2792" s="72">
        <v>357.48200000000003</v>
      </c>
      <c r="L2792" s="72">
        <v>340.411</v>
      </c>
      <c r="M2792" s="72">
        <v>312.49200000000002</v>
      </c>
      <c r="N2792" s="72">
        <v>305.20100000000002</v>
      </c>
      <c r="O2792" s="72">
        <v>329.76</v>
      </c>
      <c r="P2792" s="72">
        <v>345.97300000000001</v>
      </c>
      <c r="Q2792" s="72">
        <v>316.37900000000002</v>
      </c>
      <c r="R2792" s="72">
        <v>291.31400000000002</v>
      </c>
      <c r="S2792" s="72">
        <v>272.98399999999998</v>
      </c>
      <c r="T2792" s="72">
        <v>297.37</v>
      </c>
      <c r="U2792" s="72">
        <v>236.32300000000001</v>
      </c>
      <c r="V2792" s="72">
        <v>154.36500000000001</v>
      </c>
      <c r="W2792" s="72">
        <v>101.783</v>
      </c>
      <c r="X2792" s="72">
        <v>60.555</v>
      </c>
      <c r="Y2792" s="72">
        <v>23.974</v>
      </c>
      <c r="Z2792" s="72">
        <v>4.1310000000000002</v>
      </c>
      <c r="AA2792" s="72">
        <v>0.32</v>
      </c>
      <c r="AB2792" s="4" t="s">
        <v>291</v>
      </c>
      <c r="AD2792" s="1">
        <f t="shared" si="43"/>
        <v>190.76299999999998</v>
      </c>
    </row>
    <row r="2793" spans="1:30" x14ac:dyDescent="0.3">
      <c r="A2793" s="65">
        <v>2792</v>
      </c>
      <c r="B2793" s="66" t="s">
        <v>323</v>
      </c>
      <c r="C2793" s="69" t="s">
        <v>200</v>
      </c>
      <c r="D2793" s="71"/>
      <c r="E2793" s="71">
        <v>752</v>
      </c>
      <c r="F2793" s="71">
        <v>2020</v>
      </c>
      <c r="G2793" s="72">
        <v>319.04500000000002</v>
      </c>
      <c r="H2793" s="72">
        <v>304.05399999999997</v>
      </c>
      <c r="I2793" s="72">
        <v>301.149</v>
      </c>
      <c r="J2793" s="72">
        <v>276.95499999999998</v>
      </c>
      <c r="K2793" s="72">
        <v>280.09699999999998</v>
      </c>
      <c r="L2793" s="72">
        <v>374.67399999999998</v>
      </c>
      <c r="M2793" s="72">
        <v>353.24599999999998</v>
      </c>
      <c r="N2793" s="72">
        <v>321.05200000000002</v>
      </c>
      <c r="O2793" s="72">
        <v>310.27699999999999</v>
      </c>
      <c r="P2793" s="72">
        <v>331.745</v>
      </c>
      <c r="Q2793" s="72">
        <v>344.82799999999997</v>
      </c>
      <c r="R2793" s="72">
        <v>312.267</v>
      </c>
      <c r="S2793" s="72">
        <v>283.60199999999998</v>
      </c>
      <c r="T2793" s="72">
        <v>260.27300000000002</v>
      </c>
      <c r="U2793" s="72">
        <v>274.71100000000001</v>
      </c>
      <c r="V2793" s="72">
        <v>206.87799999999999</v>
      </c>
      <c r="W2793" s="72">
        <v>121.461</v>
      </c>
      <c r="X2793" s="72">
        <v>64.807000000000002</v>
      </c>
      <c r="Y2793" s="72">
        <v>26.370999999999999</v>
      </c>
      <c r="Z2793" s="72">
        <v>5.8140000000000001</v>
      </c>
      <c r="AA2793" s="72">
        <v>0.45700000000000002</v>
      </c>
      <c r="AB2793" s="4" t="s">
        <v>291</v>
      </c>
      <c r="AD2793" s="1">
        <f t="shared" si="43"/>
        <v>218.91</v>
      </c>
    </row>
    <row r="2794" spans="1:30" x14ac:dyDescent="0.3">
      <c r="A2794" s="65">
        <v>2793</v>
      </c>
      <c r="B2794" s="66" t="s">
        <v>323</v>
      </c>
      <c r="C2794" s="69" t="s">
        <v>200</v>
      </c>
      <c r="D2794" s="71"/>
      <c r="E2794" s="71">
        <v>752</v>
      </c>
      <c r="F2794" s="71">
        <v>2025</v>
      </c>
      <c r="G2794" s="72">
        <v>324.97300000000001</v>
      </c>
      <c r="H2794" s="72">
        <v>320.947</v>
      </c>
      <c r="I2794" s="72">
        <v>305.51100000000002</v>
      </c>
      <c r="J2794" s="72">
        <v>308.77800000000002</v>
      </c>
      <c r="K2794" s="72">
        <v>290.58699999999999</v>
      </c>
      <c r="L2794" s="72">
        <v>293.03899999999999</v>
      </c>
      <c r="M2794" s="72">
        <v>384.09699999999998</v>
      </c>
      <c r="N2794" s="72">
        <v>359.42599999999999</v>
      </c>
      <c r="O2794" s="72">
        <v>324.61700000000002</v>
      </c>
      <c r="P2794" s="72">
        <v>311.57600000000002</v>
      </c>
      <c r="Q2794" s="72">
        <v>330.47300000000001</v>
      </c>
      <c r="R2794" s="72">
        <v>340.411</v>
      </c>
      <c r="S2794" s="72">
        <v>304.62799999999999</v>
      </c>
      <c r="T2794" s="72">
        <v>271.66399999999999</v>
      </c>
      <c r="U2794" s="72">
        <v>242.59800000000001</v>
      </c>
      <c r="V2794" s="72">
        <v>244.07400000000001</v>
      </c>
      <c r="W2794" s="72">
        <v>166.76900000000001</v>
      </c>
      <c r="X2794" s="72">
        <v>80.311999999999998</v>
      </c>
      <c r="Y2794" s="72">
        <v>29.664999999999999</v>
      </c>
      <c r="Z2794" s="72">
        <v>6.7590000000000003</v>
      </c>
      <c r="AA2794" s="72">
        <v>0.67100000000000004</v>
      </c>
      <c r="AB2794" s="4" t="s">
        <v>291</v>
      </c>
      <c r="AD2794" s="1">
        <f t="shared" si="43"/>
        <v>284.17600000000004</v>
      </c>
    </row>
    <row r="2795" spans="1:30" x14ac:dyDescent="0.3">
      <c r="A2795" s="65">
        <v>2794</v>
      </c>
      <c r="B2795" s="66" t="s">
        <v>323</v>
      </c>
      <c r="C2795" s="69" t="s">
        <v>200</v>
      </c>
      <c r="D2795" s="71"/>
      <c r="E2795" s="71">
        <v>752</v>
      </c>
      <c r="F2795" s="71">
        <v>2030</v>
      </c>
      <c r="G2795" s="72">
        <v>317.47000000000003</v>
      </c>
      <c r="H2795" s="72">
        <v>326.88799999999998</v>
      </c>
      <c r="I2795" s="72">
        <v>322.41000000000003</v>
      </c>
      <c r="J2795" s="72">
        <v>313.161</v>
      </c>
      <c r="K2795" s="72">
        <v>322.411</v>
      </c>
      <c r="L2795" s="72">
        <v>303.57600000000002</v>
      </c>
      <c r="M2795" s="72">
        <v>302.72399999999999</v>
      </c>
      <c r="N2795" s="72">
        <v>390.30900000000003</v>
      </c>
      <c r="O2795" s="72">
        <v>363.00200000000001</v>
      </c>
      <c r="P2795" s="72">
        <v>326.04300000000001</v>
      </c>
      <c r="Q2795" s="72">
        <v>310.84500000000003</v>
      </c>
      <c r="R2795" s="72">
        <v>326.88400000000001</v>
      </c>
      <c r="S2795" s="72">
        <v>332.97899999999998</v>
      </c>
      <c r="T2795" s="72">
        <v>293.166</v>
      </c>
      <c r="U2795" s="72">
        <v>255.21799999999999</v>
      </c>
      <c r="V2795" s="72">
        <v>218.45400000000001</v>
      </c>
      <c r="W2795" s="72">
        <v>201.065</v>
      </c>
      <c r="X2795" s="72">
        <v>114.044</v>
      </c>
      <c r="Y2795" s="72">
        <v>38.470999999999997</v>
      </c>
      <c r="Z2795" s="72">
        <v>8.0060000000000002</v>
      </c>
      <c r="AA2795" s="72">
        <v>0.82799999999999996</v>
      </c>
      <c r="AB2795" s="4" t="s">
        <v>291</v>
      </c>
      <c r="AD2795" s="1">
        <f t="shared" si="43"/>
        <v>362.41399999999999</v>
      </c>
    </row>
    <row r="2796" spans="1:30" x14ac:dyDescent="0.3">
      <c r="A2796" s="65">
        <v>2795</v>
      </c>
      <c r="B2796" s="66" t="s">
        <v>323</v>
      </c>
      <c r="C2796" s="69" t="s">
        <v>200</v>
      </c>
      <c r="D2796" s="71"/>
      <c r="E2796" s="71">
        <v>752</v>
      </c>
      <c r="F2796" s="71">
        <v>2035</v>
      </c>
      <c r="G2796" s="72">
        <v>311.37400000000002</v>
      </c>
      <c r="H2796" s="72">
        <v>319.39800000000002</v>
      </c>
      <c r="I2796" s="72">
        <v>328.35599999999999</v>
      </c>
      <c r="J2796" s="72">
        <v>330.07400000000001</v>
      </c>
      <c r="K2796" s="72">
        <v>326.83300000000003</v>
      </c>
      <c r="L2796" s="72">
        <v>335.39600000000002</v>
      </c>
      <c r="M2796" s="72">
        <v>313.29399999999998</v>
      </c>
      <c r="N2796" s="72">
        <v>309.19600000000003</v>
      </c>
      <c r="O2796" s="72">
        <v>393.89699999999999</v>
      </c>
      <c r="P2796" s="72">
        <v>364.38900000000001</v>
      </c>
      <c r="Q2796" s="72">
        <v>325.43599999999998</v>
      </c>
      <c r="R2796" s="72">
        <v>307.952</v>
      </c>
      <c r="S2796" s="72">
        <v>320.46600000000001</v>
      </c>
      <c r="T2796" s="72">
        <v>321.51100000000002</v>
      </c>
      <c r="U2796" s="72">
        <v>276.96800000000002</v>
      </c>
      <c r="V2796" s="72">
        <v>232.018</v>
      </c>
      <c r="W2796" s="72">
        <v>182.86699999999999</v>
      </c>
      <c r="X2796" s="72">
        <v>140.976</v>
      </c>
      <c r="Y2796" s="72">
        <v>56.545999999999999</v>
      </c>
      <c r="Z2796" s="72">
        <v>10.805</v>
      </c>
      <c r="AA2796" s="72">
        <v>1.0149999999999999</v>
      </c>
      <c r="AB2796" s="4">
        <v>8.0000000000000002E-3</v>
      </c>
      <c r="AD2796" s="1">
        <f t="shared" si="43"/>
        <v>392.21699999999993</v>
      </c>
    </row>
    <row r="2797" spans="1:30" x14ac:dyDescent="0.3">
      <c r="A2797" s="65">
        <v>2796</v>
      </c>
      <c r="B2797" s="66" t="s">
        <v>323</v>
      </c>
      <c r="C2797" s="69" t="s">
        <v>200</v>
      </c>
      <c r="D2797" s="71"/>
      <c r="E2797" s="71">
        <v>752</v>
      </c>
      <c r="F2797" s="71">
        <v>2040</v>
      </c>
      <c r="G2797" s="72">
        <v>318.56099999999998</v>
      </c>
      <c r="H2797" s="72">
        <v>313.30900000000003</v>
      </c>
      <c r="I2797" s="72">
        <v>320.87299999999999</v>
      </c>
      <c r="J2797" s="72">
        <v>336.03100000000001</v>
      </c>
      <c r="K2797" s="72">
        <v>343.762</v>
      </c>
      <c r="L2797" s="72">
        <v>339.85599999999999</v>
      </c>
      <c r="M2797" s="72">
        <v>345.108</v>
      </c>
      <c r="N2797" s="72">
        <v>319.80099999999999</v>
      </c>
      <c r="O2797" s="72">
        <v>313.11099999999999</v>
      </c>
      <c r="P2797" s="72">
        <v>395.29300000000001</v>
      </c>
      <c r="Q2797" s="72">
        <v>363.71</v>
      </c>
      <c r="R2797" s="72">
        <v>322.70499999999998</v>
      </c>
      <c r="S2797" s="72">
        <v>302.52199999999999</v>
      </c>
      <c r="T2797" s="72">
        <v>310.39</v>
      </c>
      <c r="U2797" s="72">
        <v>305.221</v>
      </c>
      <c r="V2797" s="72">
        <v>253.86600000000001</v>
      </c>
      <c r="W2797" s="72">
        <v>196.92699999999999</v>
      </c>
      <c r="X2797" s="72">
        <v>131.08799999999999</v>
      </c>
      <c r="Y2797" s="72">
        <v>72.114000000000004</v>
      </c>
      <c r="Z2797" s="72">
        <v>16.477</v>
      </c>
      <c r="AA2797" s="72">
        <v>1.399</v>
      </c>
      <c r="AB2797" s="4">
        <v>1.4E-2</v>
      </c>
      <c r="AD2797" s="1">
        <f t="shared" si="43"/>
        <v>418.01900000000001</v>
      </c>
    </row>
    <row r="2798" spans="1:30" x14ac:dyDescent="0.3">
      <c r="A2798" s="65">
        <v>2797</v>
      </c>
      <c r="B2798" s="66" t="s">
        <v>323</v>
      </c>
      <c r="C2798" s="69" t="s">
        <v>200</v>
      </c>
      <c r="D2798" s="71"/>
      <c r="E2798" s="71">
        <v>752</v>
      </c>
      <c r="F2798" s="71">
        <v>2045</v>
      </c>
      <c r="G2798" s="72">
        <v>331.64600000000002</v>
      </c>
      <c r="H2798" s="72">
        <v>320.5</v>
      </c>
      <c r="I2798" s="72">
        <v>314.79399999999998</v>
      </c>
      <c r="J2798" s="72">
        <v>328.565</v>
      </c>
      <c r="K2798" s="72">
        <v>349.74799999999999</v>
      </c>
      <c r="L2798" s="72">
        <v>356.8</v>
      </c>
      <c r="M2798" s="72">
        <v>349.60599999999999</v>
      </c>
      <c r="N2798" s="72">
        <v>351.60300000000001</v>
      </c>
      <c r="O2798" s="72">
        <v>323.75799999999998</v>
      </c>
      <c r="P2798" s="72">
        <v>314.98099999999999</v>
      </c>
      <c r="Q2798" s="72">
        <v>394.608</v>
      </c>
      <c r="R2798" s="72">
        <v>360.84699999999998</v>
      </c>
      <c r="S2798" s="72">
        <v>317.471</v>
      </c>
      <c r="T2798" s="72">
        <v>293.79899999999998</v>
      </c>
      <c r="U2798" s="72">
        <v>295.91000000000003</v>
      </c>
      <c r="V2798" s="72">
        <v>281.69200000000001</v>
      </c>
      <c r="W2798" s="72">
        <v>218.00700000000001</v>
      </c>
      <c r="X2798" s="72">
        <v>143.893</v>
      </c>
      <c r="Y2798" s="72">
        <v>68.915999999999997</v>
      </c>
      <c r="Z2798" s="72">
        <v>21.710999999999999</v>
      </c>
      <c r="AA2798" s="72">
        <v>2.1720000000000002</v>
      </c>
      <c r="AB2798" s="4">
        <v>2.5999999999999999E-2</v>
      </c>
      <c r="AD2798" s="1">
        <f t="shared" si="43"/>
        <v>454.72500000000002</v>
      </c>
    </row>
    <row r="2799" spans="1:30" x14ac:dyDescent="0.3">
      <c r="A2799" s="65">
        <v>2798</v>
      </c>
      <c r="B2799" s="66" t="s">
        <v>323</v>
      </c>
      <c r="C2799" s="69" t="s">
        <v>200</v>
      </c>
      <c r="D2799" s="71"/>
      <c r="E2799" s="71">
        <v>752</v>
      </c>
      <c r="F2799" s="71">
        <v>2050</v>
      </c>
      <c r="G2799" s="72">
        <v>342.22399999999999</v>
      </c>
      <c r="H2799" s="72">
        <v>333.589</v>
      </c>
      <c r="I2799" s="72">
        <v>321.98700000000002</v>
      </c>
      <c r="J2799" s="72">
        <v>322.50299999999999</v>
      </c>
      <c r="K2799" s="72">
        <v>342.32400000000001</v>
      </c>
      <c r="L2799" s="72">
        <v>362.82299999999998</v>
      </c>
      <c r="M2799" s="72">
        <v>366.56900000000002</v>
      </c>
      <c r="N2799" s="72">
        <v>356.14499999999998</v>
      </c>
      <c r="O2799" s="72">
        <v>355.54899999999998</v>
      </c>
      <c r="P2799" s="72">
        <v>325.69299999999998</v>
      </c>
      <c r="Q2799" s="72">
        <v>315.03899999999999</v>
      </c>
      <c r="R2799" s="72">
        <v>391.74799999999999</v>
      </c>
      <c r="S2799" s="72">
        <v>355.435</v>
      </c>
      <c r="T2799" s="72">
        <v>309.06</v>
      </c>
      <c r="U2799" s="72">
        <v>281.25299999999999</v>
      </c>
      <c r="V2799" s="72">
        <v>274.95800000000003</v>
      </c>
      <c r="W2799" s="72">
        <v>244.68700000000001</v>
      </c>
      <c r="X2799" s="72">
        <v>162.346</v>
      </c>
      <c r="Y2799" s="72">
        <v>77.766000000000005</v>
      </c>
      <c r="Z2799" s="72">
        <v>21.456</v>
      </c>
      <c r="AA2799" s="72">
        <v>2.984</v>
      </c>
      <c r="AB2799" s="4">
        <v>4.7E-2</v>
      </c>
      <c r="AD2799" s="1">
        <f t="shared" si="43"/>
        <v>509.28600000000006</v>
      </c>
    </row>
    <row r="2800" spans="1:30" x14ac:dyDescent="0.3">
      <c r="A2800" s="65">
        <v>2799</v>
      </c>
      <c r="B2800" s="66" t="s">
        <v>323</v>
      </c>
      <c r="C2800" s="69" t="s">
        <v>200</v>
      </c>
      <c r="D2800" s="71"/>
      <c r="E2800" s="71">
        <v>752</v>
      </c>
      <c r="F2800" s="71">
        <v>2055</v>
      </c>
      <c r="G2800" s="72">
        <v>347.40800000000002</v>
      </c>
      <c r="H2800" s="72">
        <v>344.07</v>
      </c>
      <c r="I2800" s="72">
        <v>335.00099999999998</v>
      </c>
      <c r="J2800" s="72">
        <v>329.30799999999999</v>
      </c>
      <c r="K2800" s="72">
        <v>335.58800000000002</v>
      </c>
      <c r="L2800" s="72">
        <v>354.767</v>
      </c>
      <c r="M2800" s="72">
        <v>372.10700000000003</v>
      </c>
      <c r="N2800" s="72">
        <v>372.76900000000001</v>
      </c>
      <c r="O2800" s="72">
        <v>359.90600000000001</v>
      </c>
      <c r="P2800" s="72">
        <v>357.30599999999998</v>
      </c>
      <c r="Q2800" s="72">
        <v>325.74099999999999</v>
      </c>
      <c r="R2800" s="72">
        <v>313.23</v>
      </c>
      <c r="S2800" s="72">
        <v>386.28</v>
      </c>
      <c r="T2800" s="72">
        <v>346.685</v>
      </c>
      <c r="U2800" s="72">
        <v>296.892</v>
      </c>
      <c r="V2800" s="72">
        <v>262.91699999999997</v>
      </c>
      <c r="W2800" s="72">
        <v>241.31899999999999</v>
      </c>
      <c r="X2800" s="72">
        <v>185.39099999999999</v>
      </c>
      <c r="Y2800" s="72">
        <v>90.016000000000005</v>
      </c>
      <c r="Z2800" s="72">
        <v>24.986999999999998</v>
      </c>
      <c r="AA2800" s="72">
        <v>3.1349999999999998</v>
      </c>
      <c r="AB2800" s="4">
        <v>8.1000000000000003E-2</v>
      </c>
      <c r="AD2800" s="1">
        <f t="shared" si="43"/>
        <v>544.92899999999997</v>
      </c>
    </row>
    <row r="2801" spans="1:30" x14ac:dyDescent="0.3">
      <c r="A2801" s="65">
        <v>2800</v>
      </c>
      <c r="B2801" s="66" t="s">
        <v>323</v>
      </c>
      <c r="C2801" s="69" t="s">
        <v>200</v>
      </c>
      <c r="D2801" s="71"/>
      <c r="E2801" s="71">
        <v>752</v>
      </c>
      <c r="F2801" s="71">
        <v>2060</v>
      </c>
      <c r="G2801" s="72">
        <v>347.262</v>
      </c>
      <c r="H2801" s="72">
        <v>349.154</v>
      </c>
      <c r="I2801" s="72">
        <v>345.404</v>
      </c>
      <c r="J2801" s="72">
        <v>341.93599999999998</v>
      </c>
      <c r="K2801" s="72">
        <v>341.70600000000002</v>
      </c>
      <c r="L2801" s="72">
        <v>347.4</v>
      </c>
      <c r="M2801" s="72">
        <v>363.58800000000002</v>
      </c>
      <c r="N2801" s="72">
        <v>377.98899999999998</v>
      </c>
      <c r="O2801" s="72">
        <v>376.32</v>
      </c>
      <c r="P2801" s="72">
        <v>361.58699999999999</v>
      </c>
      <c r="Q2801" s="72">
        <v>357.22800000000001</v>
      </c>
      <c r="R2801" s="72">
        <v>324.01499999999999</v>
      </c>
      <c r="S2801" s="72">
        <v>309.38499999999999</v>
      </c>
      <c r="T2801" s="72">
        <v>377.48700000000002</v>
      </c>
      <c r="U2801" s="72">
        <v>334.09899999999999</v>
      </c>
      <c r="V2801" s="72">
        <v>279.08</v>
      </c>
      <c r="W2801" s="72">
        <v>233.017</v>
      </c>
      <c r="X2801" s="72">
        <v>185.905</v>
      </c>
      <c r="Y2801" s="72">
        <v>105.402</v>
      </c>
      <c r="Z2801" s="72">
        <v>29.844999999999999</v>
      </c>
      <c r="AA2801" s="72">
        <v>3.7040000000000002</v>
      </c>
      <c r="AB2801" s="4">
        <v>0.13200000000000001</v>
      </c>
      <c r="AD2801" s="1">
        <f t="shared" si="43"/>
        <v>558.005</v>
      </c>
    </row>
    <row r="2802" spans="1:30" x14ac:dyDescent="0.3">
      <c r="A2802" s="65">
        <v>2801</v>
      </c>
      <c r="B2802" s="66" t="s">
        <v>323</v>
      </c>
      <c r="C2802" s="69" t="s">
        <v>200</v>
      </c>
      <c r="D2802" s="71"/>
      <c r="E2802" s="71">
        <v>752</v>
      </c>
      <c r="F2802" s="71">
        <v>2065</v>
      </c>
      <c r="G2802" s="72">
        <v>345.274</v>
      </c>
      <c r="H2802" s="72">
        <v>348.911</v>
      </c>
      <c r="I2802" s="72">
        <v>350.416</v>
      </c>
      <c r="J2802" s="72">
        <v>351.95299999999997</v>
      </c>
      <c r="K2802" s="72">
        <v>353.64400000000001</v>
      </c>
      <c r="L2802" s="72">
        <v>352.86700000000002</v>
      </c>
      <c r="M2802" s="72">
        <v>355.75200000000001</v>
      </c>
      <c r="N2802" s="72">
        <v>369.16699999999997</v>
      </c>
      <c r="O2802" s="72">
        <v>381.351</v>
      </c>
      <c r="P2802" s="72">
        <v>377.89499999999998</v>
      </c>
      <c r="Q2802" s="72">
        <v>361.55099999999999</v>
      </c>
      <c r="R2802" s="72">
        <v>355.42399999999998</v>
      </c>
      <c r="S2802" s="72">
        <v>320.38</v>
      </c>
      <c r="T2802" s="72">
        <v>303.05200000000002</v>
      </c>
      <c r="U2802" s="72">
        <v>364.95299999999997</v>
      </c>
      <c r="V2802" s="72">
        <v>315.77</v>
      </c>
      <c r="W2802" s="72">
        <v>249.75299999999999</v>
      </c>
      <c r="X2802" s="72">
        <v>182.55699999999999</v>
      </c>
      <c r="Y2802" s="72">
        <v>108.461</v>
      </c>
      <c r="Z2802" s="72">
        <v>36.112000000000002</v>
      </c>
      <c r="AA2802" s="72">
        <v>4.5439999999999996</v>
      </c>
      <c r="AB2802" s="4" t="s">
        <v>291</v>
      </c>
      <c r="AD2802" s="1">
        <f t="shared" si="43"/>
        <v>581.42699999999991</v>
      </c>
    </row>
    <row r="2803" spans="1:30" x14ac:dyDescent="0.3">
      <c r="A2803" s="65">
        <v>2802</v>
      </c>
      <c r="B2803" s="66" t="s">
        <v>323</v>
      </c>
      <c r="C2803" s="69" t="s">
        <v>200</v>
      </c>
      <c r="D2803" s="71"/>
      <c r="E2803" s="71">
        <v>752</v>
      </c>
      <c r="F2803" s="71">
        <v>2070</v>
      </c>
      <c r="G2803" s="72">
        <v>346.31400000000002</v>
      </c>
      <c r="H2803" s="72">
        <v>346.83</v>
      </c>
      <c r="I2803" s="72">
        <v>350.09899999999999</v>
      </c>
      <c r="J2803" s="72">
        <v>356.58</v>
      </c>
      <c r="K2803" s="72">
        <v>362.97199999999998</v>
      </c>
      <c r="L2803" s="72">
        <v>364.14800000000002</v>
      </c>
      <c r="M2803" s="72">
        <v>360.73099999999999</v>
      </c>
      <c r="N2803" s="72">
        <v>361.02600000000001</v>
      </c>
      <c r="O2803" s="72">
        <v>372.36799999999999</v>
      </c>
      <c r="P2803" s="72">
        <v>382.84699999999998</v>
      </c>
      <c r="Q2803" s="72">
        <v>377.83499999999998</v>
      </c>
      <c r="R2803" s="72">
        <v>359.899</v>
      </c>
      <c r="S2803" s="72">
        <v>351.726</v>
      </c>
      <c r="T2803" s="72">
        <v>314.36700000000002</v>
      </c>
      <c r="U2803" s="72">
        <v>293.92899999999997</v>
      </c>
      <c r="V2803" s="72">
        <v>346.642</v>
      </c>
      <c r="W2803" s="72">
        <v>285.089</v>
      </c>
      <c r="X2803" s="72">
        <v>198.75399999999999</v>
      </c>
      <c r="Y2803" s="72">
        <v>109.151</v>
      </c>
      <c r="Z2803" s="72">
        <v>38.354999999999997</v>
      </c>
      <c r="AA2803" s="72">
        <v>5.6589999999999998</v>
      </c>
      <c r="AB2803" s="4" t="s">
        <v>291</v>
      </c>
      <c r="AD2803" s="1">
        <f t="shared" si="43"/>
        <v>637.00799999999992</v>
      </c>
    </row>
    <row r="2804" spans="1:30" x14ac:dyDescent="0.3">
      <c r="A2804" s="65">
        <v>2803</v>
      </c>
      <c r="B2804" s="66" t="s">
        <v>323</v>
      </c>
      <c r="C2804" s="69" t="s">
        <v>200</v>
      </c>
      <c r="D2804" s="71"/>
      <c r="E2804" s="71">
        <v>752</v>
      </c>
      <c r="F2804" s="71">
        <v>2075</v>
      </c>
      <c r="G2804" s="72">
        <v>351.20800000000003</v>
      </c>
      <c r="H2804" s="72">
        <v>347.774</v>
      </c>
      <c r="I2804" s="72">
        <v>347.94299999999998</v>
      </c>
      <c r="J2804" s="72">
        <v>355.88200000000001</v>
      </c>
      <c r="K2804" s="72">
        <v>366.91399999999999</v>
      </c>
      <c r="L2804" s="72">
        <v>372.81900000000002</v>
      </c>
      <c r="M2804" s="72">
        <v>371.51499999999999</v>
      </c>
      <c r="N2804" s="72">
        <v>365.68</v>
      </c>
      <c r="O2804" s="72">
        <v>364.05</v>
      </c>
      <c r="P2804" s="72">
        <v>373.81799999999998</v>
      </c>
      <c r="Q2804" s="72">
        <v>382.81599999999997</v>
      </c>
      <c r="R2804" s="72">
        <v>376.24299999999999</v>
      </c>
      <c r="S2804" s="72">
        <v>356.49700000000001</v>
      </c>
      <c r="T2804" s="72">
        <v>345.67500000000001</v>
      </c>
      <c r="U2804" s="72">
        <v>305.75299999999999</v>
      </c>
      <c r="V2804" s="72">
        <v>280.55200000000002</v>
      </c>
      <c r="W2804" s="72">
        <v>315.62400000000002</v>
      </c>
      <c r="X2804" s="72">
        <v>230.35900000000001</v>
      </c>
      <c r="Y2804" s="72">
        <v>121.761</v>
      </c>
      <c r="Z2804" s="72">
        <v>39.851999999999997</v>
      </c>
      <c r="AA2804" s="72">
        <v>6.3</v>
      </c>
      <c r="AB2804" s="4" t="s">
        <v>291</v>
      </c>
      <c r="AD2804" s="1">
        <f t="shared" si="43"/>
        <v>713.89599999999996</v>
      </c>
    </row>
    <row r="2805" spans="1:30" x14ac:dyDescent="0.3">
      <c r="A2805" s="65">
        <v>2804</v>
      </c>
      <c r="B2805" s="66" t="s">
        <v>323</v>
      </c>
      <c r="C2805" s="69" t="s">
        <v>200</v>
      </c>
      <c r="D2805" s="71"/>
      <c r="E2805" s="71">
        <v>752</v>
      </c>
      <c r="F2805" s="71">
        <v>2080</v>
      </c>
      <c r="G2805" s="72">
        <v>356.81900000000002</v>
      </c>
      <c r="H2805" s="72">
        <v>352.56799999999998</v>
      </c>
      <c r="I2805" s="72">
        <v>348.81200000000001</v>
      </c>
      <c r="J2805" s="72">
        <v>353.34199999999998</v>
      </c>
      <c r="K2805" s="72">
        <v>365.53399999999999</v>
      </c>
      <c r="L2805" s="72">
        <v>376.10899999999998</v>
      </c>
      <c r="M2805" s="72">
        <v>379.69799999999998</v>
      </c>
      <c r="N2805" s="72">
        <v>376.13400000000001</v>
      </c>
      <c r="O2805" s="72">
        <v>368.50700000000001</v>
      </c>
      <c r="P2805" s="72">
        <v>365.447</v>
      </c>
      <c r="Q2805" s="72">
        <v>373.86099999999999</v>
      </c>
      <c r="R2805" s="72">
        <v>381.36700000000002</v>
      </c>
      <c r="S2805" s="72">
        <v>373.00099999999998</v>
      </c>
      <c r="T2805" s="72">
        <v>350.92</v>
      </c>
      <c r="U2805" s="72">
        <v>337.05900000000003</v>
      </c>
      <c r="V2805" s="72">
        <v>293.12200000000001</v>
      </c>
      <c r="W2805" s="72">
        <v>257.52800000000002</v>
      </c>
      <c r="X2805" s="72">
        <v>258.78899999999999</v>
      </c>
      <c r="Y2805" s="72">
        <v>144.52199999999999</v>
      </c>
      <c r="Z2805" s="72">
        <v>45.889000000000003</v>
      </c>
      <c r="AA2805" s="72">
        <v>6.7960000000000003</v>
      </c>
      <c r="AB2805" s="4" t="s">
        <v>291</v>
      </c>
      <c r="AD2805" s="1">
        <f t="shared" si="43"/>
        <v>713.524</v>
      </c>
    </row>
    <row r="2806" spans="1:30" x14ac:dyDescent="0.3">
      <c r="A2806" s="65">
        <v>2805</v>
      </c>
      <c r="B2806" s="66" t="s">
        <v>323</v>
      </c>
      <c r="C2806" s="69" t="s">
        <v>200</v>
      </c>
      <c r="D2806" s="71"/>
      <c r="E2806" s="71">
        <v>752</v>
      </c>
      <c r="F2806" s="71">
        <v>2085</v>
      </c>
      <c r="G2806" s="72">
        <v>359.91500000000002</v>
      </c>
      <c r="H2806" s="72">
        <v>358.08199999999999</v>
      </c>
      <c r="I2806" s="72">
        <v>353.53500000000003</v>
      </c>
      <c r="J2806" s="72">
        <v>353.82799999999997</v>
      </c>
      <c r="K2806" s="72">
        <v>362.31400000000002</v>
      </c>
      <c r="L2806" s="72">
        <v>374.08100000000002</v>
      </c>
      <c r="M2806" s="72">
        <v>382.50599999999997</v>
      </c>
      <c r="N2806" s="72">
        <v>383.99</v>
      </c>
      <c r="O2806" s="72">
        <v>378.76100000000002</v>
      </c>
      <c r="P2806" s="72">
        <v>369.81700000000001</v>
      </c>
      <c r="Q2806" s="72">
        <v>365.56099999999998</v>
      </c>
      <c r="R2806" s="72">
        <v>372.63799999999998</v>
      </c>
      <c r="S2806" s="72">
        <v>378.41899999999998</v>
      </c>
      <c r="T2806" s="72">
        <v>367.73899999999998</v>
      </c>
      <c r="U2806" s="72">
        <v>343.06799999999998</v>
      </c>
      <c r="V2806" s="72">
        <v>324.54599999999999</v>
      </c>
      <c r="W2806" s="72">
        <v>271.23700000000002</v>
      </c>
      <c r="X2806" s="72">
        <v>214.345</v>
      </c>
      <c r="Y2806" s="72">
        <v>166.46299999999999</v>
      </c>
      <c r="Z2806" s="72">
        <v>56.344999999999999</v>
      </c>
      <c r="AA2806" s="72">
        <v>7.9980000000000002</v>
      </c>
      <c r="AB2806" s="4" t="s">
        <v>291</v>
      </c>
      <c r="AD2806" s="1">
        <f t="shared" si="43"/>
        <v>716.38800000000003</v>
      </c>
    </row>
    <row r="2807" spans="1:30" x14ac:dyDescent="0.3">
      <c r="A2807" s="65">
        <v>2806</v>
      </c>
      <c r="B2807" s="66" t="s">
        <v>323</v>
      </c>
      <c r="C2807" s="69" t="s">
        <v>200</v>
      </c>
      <c r="D2807" s="71"/>
      <c r="E2807" s="71">
        <v>752</v>
      </c>
      <c r="F2807" s="71">
        <v>2090</v>
      </c>
      <c r="G2807" s="72">
        <v>359.78699999999998</v>
      </c>
      <c r="H2807" s="72">
        <v>361.08100000000002</v>
      </c>
      <c r="I2807" s="72">
        <v>358.976</v>
      </c>
      <c r="J2807" s="72">
        <v>358.16199999999998</v>
      </c>
      <c r="K2807" s="72">
        <v>362.11399999999998</v>
      </c>
      <c r="L2807" s="72">
        <v>370.21300000000002</v>
      </c>
      <c r="M2807" s="72">
        <v>379.988</v>
      </c>
      <c r="N2807" s="72">
        <v>386.47300000000001</v>
      </c>
      <c r="O2807" s="72">
        <v>386.41699999999997</v>
      </c>
      <c r="P2807" s="72">
        <v>379.96800000000002</v>
      </c>
      <c r="Q2807" s="72">
        <v>369.935</v>
      </c>
      <c r="R2807" s="72">
        <v>364.524</v>
      </c>
      <c r="S2807" s="72">
        <v>370.072</v>
      </c>
      <c r="T2807" s="72">
        <v>373.61</v>
      </c>
      <c r="U2807" s="72">
        <v>360.33699999999999</v>
      </c>
      <c r="V2807" s="72">
        <v>331.62400000000002</v>
      </c>
      <c r="W2807" s="72">
        <v>302.48899999999998</v>
      </c>
      <c r="X2807" s="72">
        <v>228.88300000000001</v>
      </c>
      <c r="Y2807" s="72">
        <v>141.14599999999999</v>
      </c>
      <c r="Z2807" s="72">
        <v>67.040999999999997</v>
      </c>
      <c r="AA2807" s="72">
        <v>10.06</v>
      </c>
      <c r="AB2807" s="4" t="s">
        <v>291</v>
      </c>
      <c r="AD2807" s="1">
        <f t="shared" si="43"/>
        <v>749.61899999999991</v>
      </c>
    </row>
    <row r="2808" spans="1:30" x14ac:dyDescent="0.3">
      <c r="A2808" s="65">
        <v>2807</v>
      </c>
      <c r="B2808" s="66" t="s">
        <v>323</v>
      </c>
      <c r="C2808" s="69" t="s">
        <v>200</v>
      </c>
      <c r="D2808" s="71"/>
      <c r="E2808" s="71">
        <v>752</v>
      </c>
      <c r="F2808" s="71">
        <v>2095</v>
      </c>
      <c r="G2808" s="72">
        <v>357.92500000000001</v>
      </c>
      <c r="H2808" s="72">
        <v>360.85300000000001</v>
      </c>
      <c r="I2808" s="72">
        <v>361.899</v>
      </c>
      <c r="J2808" s="72">
        <v>363.22</v>
      </c>
      <c r="K2808" s="72">
        <v>365.76100000000002</v>
      </c>
      <c r="L2808" s="72">
        <v>369.36399999999998</v>
      </c>
      <c r="M2808" s="72">
        <v>375.64</v>
      </c>
      <c r="N2808" s="72">
        <v>383.63099999999997</v>
      </c>
      <c r="O2808" s="72">
        <v>388.70299999999997</v>
      </c>
      <c r="P2808" s="72">
        <v>387.52499999999998</v>
      </c>
      <c r="Q2808" s="72">
        <v>380.07400000000001</v>
      </c>
      <c r="R2808" s="72">
        <v>369.01100000000002</v>
      </c>
      <c r="S2808" s="72">
        <v>362.31</v>
      </c>
      <c r="T2808" s="72">
        <v>365.89</v>
      </c>
      <c r="U2808" s="72">
        <v>366.92500000000001</v>
      </c>
      <c r="V2808" s="72">
        <v>349.64800000000002</v>
      </c>
      <c r="W2808" s="72">
        <v>311.30200000000002</v>
      </c>
      <c r="X2808" s="72">
        <v>258.81</v>
      </c>
      <c r="Y2808" s="72">
        <v>154.4</v>
      </c>
      <c r="Z2808" s="72">
        <v>58.811</v>
      </c>
      <c r="AA2808" s="72">
        <v>12.439</v>
      </c>
      <c r="AB2808" s="4" t="s">
        <v>291</v>
      </c>
      <c r="AD2808" s="1">
        <f t="shared" si="43"/>
        <v>795.76200000000006</v>
      </c>
    </row>
    <row r="2809" spans="1:30" x14ac:dyDescent="0.3">
      <c r="A2809" s="65">
        <v>2808</v>
      </c>
      <c r="B2809" s="66" t="s">
        <v>323</v>
      </c>
      <c r="C2809" s="69" t="s">
        <v>200</v>
      </c>
      <c r="D2809" s="71"/>
      <c r="E2809" s="71">
        <v>752</v>
      </c>
      <c r="F2809" s="71">
        <v>2100</v>
      </c>
      <c r="G2809" s="72">
        <v>356.64499999999998</v>
      </c>
      <c r="H2809" s="72">
        <v>358.89400000000001</v>
      </c>
      <c r="I2809" s="72">
        <v>361.59500000000003</v>
      </c>
      <c r="J2809" s="72">
        <v>365.75799999999998</v>
      </c>
      <c r="K2809" s="72">
        <v>370.12700000000001</v>
      </c>
      <c r="L2809" s="72">
        <v>372.35</v>
      </c>
      <c r="M2809" s="72">
        <v>374.298</v>
      </c>
      <c r="N2809" s="72">
        <v>378.95800000000003</v>
      </c>
      <c r="O2809" s="72">
        <v>385.66699999999997</v>
      </c>
      <c r="P2809" s="72">
        <v>389.71699999999998</v>
      </c>
      <c r="Q2809" s="72">
        <v>387.62400000000002</v>
      </c>
      <c r="R2809" s="72">
        <v>379.221</v>
      </c>
      <c r="S2809" s="72">
        <v>367.01499999999999</v>
      </c>
      <c r="T2809" s="72">
        <v>358.66199999999998</v>
      </c>
      <c r="U2809" s="72">
        <v>360.06599999999997</v>
      </c>
      <c r="V2809" s="72">
        <v>357.23399999999998</v>
      </c>
      <c r="W2809" s="72">
        <v>330.31400000000002</v>
      </c>
      <c r="X2809" s="72">
        <v>269.733</v>
      </c>
      <c r="Y2809" s="72">
        <v>178.57400000000001</v>
      </c>
      <c r="Z2809" s="72">
        <v>66.459999999999994</v>
      </c>
      <c r="AA2809" s="72">
        <v>11.85</v>
      </c>
      <c r="AB2809" s="4" t="s">
        <v>291</v>
      </c>
      <c r="AD2809" s="1">
        <f t="shared" si="43"/>
        <v>856.93100000000015</v>
      </c>
    </row>
    <row r="2810" spans="1:30" x14ac:dyDescent="0.3">
      <c r="A2810" s="65">
        <v>2809</v>
      </c>
      <c r="B2810" s="66" t="s">
        <v>323</v>
      </c>
      <c r="C2810" s="69" t="s">
        <v>201</v>
      </c>
      <c r="D2810" s="71"/>
      <c r="E2810" s="71">
        <v>826</v>
      </c>
      <c r="F2810" s="71">
        <v>2015</v>
      </c>
      <c r="G2810" s="72">
        <v>2069.9810000000002</v>
      </c>
      <c r="H2810" s="72">
        <v>2008.885</v>
      </c>
      <c r="I2810" s="72">
        <v>1806.4870000000001</v>
      </c>
      <c r="J2810" s="72">
        <v>1933.866</v>
      </c>
      <c r="K2810" s="72">
        <v>2128.614</v>
      </c>
      <c r="L2810" s="72">
        <v>2240.8969999999999</v>
      </c>
      <c r="M2810" s="72">
        <v>2193.288</v>
      </c>
      <c r="N2810" s="72">
        <v>2090.0700000000002</v>
      </c>
      <c r="O2810" s="72">
        <v>2109.4490000000001</v>
      </c>
      <c r="P2810" s="72">
        <v>2293.1</v>
      </c>
      <c r="Q2810" s="72">
        <v>2268.71</v>
      </c>
      <c r="R2810" s="72">
        <v>1978.2429999999999</v>
      </c>
      <c r="S2810" s="72">
        <v>1732.182</v>
      </c>
      <c r="T2810" s="72">
        <v>1780.1790000000001</v>
      </c>
      <c r="U2810" s="72">
        <v>1325.971</v>
      </c>
      <c r="V2810" s="72">
        <v>1005.496</v>
      </c>
      <c r="W2810" s="72">
        <v>706.01800000000003</v>
      </c>
      <c r="X2810" s="72">
        <v>392.51100000000002</v>
      </c>
      <c r="Y2810" s="72">
        <v>140.18700000000001</v>
      </c>
      <c r="Z2810" s="72">
        <v>24.939</v>
      </c>
      <c r="AA2810" s="72">
        <v>2.4689999999999999</v>
      </c>
      <c r="AB2810" s="4">
        <v>4.0000000000000001E-3</v>
      </c>
      <c r="AD2810" s="1">
        <f t="shared" si="43"/>
        <v>1266.1279999999999</v>
      </c>
    </row>
    <row r="2811" spans="1:30" x14ac:dyDescent="0.3">
      <c r="A2811" s="65">
        <v>2810</v>
      </c>
      <c r="B2811" s="66" t="s">
        <v>323</v>
      </c>
      <c r="C2811" s="69" t="s">
        <v>201</v>
      </c>
      <c r="D2811" s="71"/>
      <c r="E2811" s="71">
        <v>826</v>
      </c>
      <c r="F2811" s="71">
        <v>2020</v>
      </c>
      <c r="G2811" s="72">
        <v>2083.0949999999998</v>
      </c>
      <c r="H2811" s="72">
        <v>2080.2629999999999</v>
      </c>
      <c r="I2811" s="72">
        <v>2017.3209999999999</v>
      </c>
      <c r="J2811" s="72">
        <v>1852.251</v>
      </c>
      <c r="K2811" s="72">
        <v>2015.43</v>
      </c>
      <c r="L2811" s="72">
        <v>2204.357</v>
      </c>
      <c r="M2811" s="72">
        <v>2294.6970000000001</v>
      </c>
      <c r="N2811" s="72">
        <v>2225.6579999999999</v>
      </c>
      <c r="O2811" s="72">
        <v>2104.846</v>
      </c>
      <c r="P2811" s="72">
        <v>2108.377</v>
      </c>
      <c r="Q2811" s="72">
        <v>2273.2739999999999</v>
      </c>
      <c r="R2811" s="72">
        <v>2227.9470000000001</v>
      </c>
      <c r="S2811" s="72">
        <v>1916.778</v>
      </c>
      <c r="T2811" s="72">
        <v>1644.098</v>
      </c>
      <c r="U2811" s="72">
        <v>1632.3130000000001</v>
      </c>
      <c r="V2811" s="72">
        <v>1145.07</v>
      </c>
      <c r="W2811" s="72">
        <v>778.80799999999999</v>
      </c>
      <c r="X2811" s="72">
        <v>448.34899999999999</v>
      </c>
      <c r="Y2811" s="72">
        <v>179.29599999999999</v>
      </c>
      <c r="Z2811" s="72">
        <v>37.970999999999997</v>
      </c>
      <c r="AA2811" s="72">
        <v>3.32</v>
      </c>
      <c r="AB2811" s="4">
        <v>5.0000000000000001E-3</v>
      </c>
      <c r="AD2811" s="1">
        <f t="shared" si="43"/>
        <v>1447.749</v>
      </c>
    </row>
    <row r="2812" spans="1:30" x14ac:dyDescent="0.3">
      <c r="A2812" s="65">
        <v>2811</v>
      </c>
      <c r="B2812" s="66" t="s">
        <v>323</v>
      </c>
      <c r="C2812" s="69" t="s">
        <v>201</v>
      </c>
      <c r="D2812" s="71"/>
      <c r="E2812" s="71">
        <v>826</v>
      </c>
      <c r="F2812" s="71">
        <v>2025</v>
      </c>
      <c r="G2812" s="72">
        <v>2060.1550000000002</v>
      </c>
      <c r="H2812" s="72">
        <v>2092.9090000000001</v>
      </c>
      <c r="I2812" s="72">
        <v>2088.2750000000001</v>
      </c>
      <c r="J2812" s="72">
        <v>2060.4929999999999</v>
      </c>
      <c r="K2812" s="72">
        <v>1929.575</v>
      </c>
      <c r="L2812" s="72">
        <v>2087.415</v>
      </c>
      <c r="M2812" s="72">
        <v>2255.4059999999999</v>
      </c>
      <c r="N2812" s="72">
        <v>2324.9810000000002</v>
      </c>
      <c r="O2812" s="72">
        <v>2239.06</v>
      </c>
      <c r="P2812" s="72">
        <v>2104.4760000000001</v>
      </c>
      <c r="Q2812" s="72">
        <v>2093.2269999999999</v>
      </c>
      <c r="R2812" s="72">
        <v>2236.7440000000001</v>
      </c>
      <c r="S2812" s="72">
        <v>2165.3609999999999</v>
      </c>
      <c r="T2812" s="72">
        <v>1829.1869999999999</v>
      </c>
      <c r="U2812" s="72">
        <v>1521.694</v>
      </c>
      <c r="V2812" s="72">
        <v>1430.4090000000001</v>
      </c>
      <c r="W2812" s="72">
        <v>907.40800000000002</v>
      </c>
      <c r="X2812" s="72">
        <v>511.82499999999999</v>
      </c>
      <c r="Y2812" s="72">
        <v>214.48699999999999</v>
      </c>
      <c r="Z2812" s="72">
        <v>51.213000000000001</v>
      </c>
      <c r="AA2812" s="72">
        <v>5.2329999999999997</v>
      </c>
      <c r="AB2812" s="4">
        <v>7.0000000000000001E-3</v>
      </c>
      <c r="AD2812" s="1">
        <f t="shared" si="43"/>
        <v>1690.173</v>
      </c>
    </row>
    <row r="2813" spans="1:30" x14ac:dyDescent="0.3">
      <c r="A2813" s="65">
        <v>2812</v>
      </c>
      <c r="B2813" s="66" t="s">
        <v>323</v>
      </c>
      <c r="C2813" s="69" t="s">
        <v>201</v>
      </c>
      <c r="D2813" s="71"/>
      <c r="E2813" s="71">
        <v>826</v>
      </c>
      <c r="F2813" s="71">
        <v>2030</v>
      </c>
      <c r="G2813" s="72">
        <v>2000.9290000000001</v>
      </c>
      <c r="H2813" s="72">
        <v>2070.1709999999998</v>
      </c>
      <c r="I2813" s="72">
        <v>2101.0210000000002</v>
      </c>
      <c r="J2813" s="72">
        <v>2131.59</v>
      </c>
      <c r="K2813" s="72">
        <v>2137.8789999999999</v>
      </c>
      <c r="L2813" s="72">
        <v>2002.19</v>
      </c>
      <c r="M2813" s="72">
        <v>2139.3960000000002</v>
      </c>
      <c r="N2813" s="72">
        <v>2286.6320000000001</v>
      </c>
      <c r="O2813" s="72">
        <v>2338.9290000000001</v>
      </c>
      <c r="P2813" s="72">
        <v>2239.2809999999999</v>
      </c>
      <c r="Q2813" s="72">
        <v>2092.0070000000001</v>
      </c>
      <c r="R2813" s="72">
        <v>2064.3809999999999</v>
      </c>
      <c r="S2813" s="72">
        <v>2181.0039999999999</v>
      </c>
      <c r="T2813" s="72">
        <v>2076.9279999999999</v>
      </c>
      <c r="U2813" s="72">
        <v>1707.327</v>
      </c>
      <c r="V2813" s="72">
        <v>1352.117</v>
      </c>
      <c r="W2813" s="72">
        <v>1158.0039999999999</v>
      </c>
      <c r="X2813" s="72">
        <v>616.09400000000005</v>
      </c>
      <c r="Y2813" s="72">
        <v>256.03500000000003</v>
      </c>
      <c r="Z2813" s="72">
        <v>64.552000000000007</v>
      </c>
      <c r="AA2813" s="72">
        <v>7.4859999999999998</v>
      </c>
      <c r="AB2813" s="4">
        <v>1.2E-2</v>
      </c>
      <c r="AD2813" s="1">
        <f t="shared" si="43"/>
        <v>2102.183</v>
      </c>
    </row>
    <row r="2814" spans="1:30" x14ac:dyDescent="0.3">
      <c r="A2814" s="65">
        <v>2813</v>
      </c>
      <c r="B2814" s="66" t="s">
        <v>323</v>
      </c>
      <c r="C2814" s="69" t="s">
        <v>201</v>
      </c>
      <c r="D2814" s="71"/>
      <c r="E2814" s="71">
        <v>826</v>
      </c>
      <c r="F2814" s="71">
        <v>2035</v>
      </c>
      <c r="G2814" s="72">
        <v>1982.2159999999999</v>
      </c>
      <c r="H2814" s="72">
        <v>2011.1410000000001</v>
      </c>
      <c r="I2814" s="72">
        <v>2078.3739999999998</v>
      </c>
      <c r="J2814" s="72">
        <v>2144.4749999999999</v>
      </c>
      <c r="K2814" s="72">
        <v>2209.1880000000001</v>
      </c>
      <c r="L2814" s="72">
        <v>2210.4929999999999</v>
      </c>
      <c r="M2814" s="72">
        <v>2054.951</v>
      </c>
      <c r="N2814" s="72">
        <v>2171.8270000000002</v>
      </c>
      <c r="O2814" s="72">
        <v>2301.9409999999998</v>
      </c>
      <c r="P2814" s="72">
        <v>2340.1280000000002</v>
      </c>
      <c r="Q2814" s="72">
        <v>2227.8690000000001</v>
      </c>
      <c r="R2814" s="72">
        <v>2067.0120000000002</v>
      </c>
      <c r="S2814" s="72">
        <v>2019.318</v>
      </c>
      <c r="T2814" s="72">
        <v>2101.9180000000001</v>
      </c>
      <c r="U2814" s="72">
        <v>1953.3130000000001</v>
      </c>
      <c r="V2814" s="72">
        <v>1536.048</v>
      </c>
      <c r="W2814" s="72">
        <v>1116.7239999999999</v>
      </c>
      <c r="X2814" s="72">
        <v>810.55499999999995</v>
      </c>
      <c r="Y2814" s="72">
        <v>321.57</v>
      </c>
      <c r="Z2814" s="72">
        <v>81.061999999999998</v>
      </c>
      <c r="AA2814" s="72">
        <v>9.9920000000000009</v>
      </c>
      <c r="AB2814" s="4">
        <v>2.3E-2</v>
      </c>
      <c r="AD2814" s="1">
        <f t="shared" si="43"/>
        <v>2339.9260000000004</v>
      </c>
    </row>
    <row r="2815" spans="1:30" x14ac:dyDescent="0.3">
      <c r="A2815" s="65">
        <v>2814</v>
      </c>
      <c r="B2815" s="66" t="s">
        <v>323</v>
      </c>
      <c r="C2815" s="69" t="s">
        <v>201</v>
      </c>
      <c r="D2815" s="71"/>
      <c r="E2815" s="71">
        <v>826</v>
      </c>
      <c r="F2815" s="71">
        <v>2040</v>
      </c>
      <c r="G2815" s="72">
        <v>2027.92</v>
      </c>
      <c r="H2815" s="72">
        <v>1992.558</v>
      </c>
      <c r="I2815" s="72">
        <v>2019.421</v>
      </c>
      <c r="J2815" s="72">
        <v>2121.9430000000002</v>
      </c>
      <c r="K2815" s="72">
        <v>2222.2939999999999</v>
      </c>
      <c r="L2815" s="72">
        <v>2282.018</v>
      </c>
      <c r="M2815" s="72">
        <v>2263.1579999999999</v>
      </c>
      <c r="N2815" s="72">
        <v>2088.317</v>
      </c>
      <c r="O2815" s="72">
        <v>2188.6460000000002</v>
      </c>
      <c r="P2815" s="72">
        <v>2304.8339999999998</v>
      </c>
      <c r="Q2815" s="72">
        <v>2329.8429999999998</v>
      </c>
      <c r="R2815" s="72">
        <v>2203.9659999999999</v>
      </c>
      <c r="S2815" s="72">
        <v>2026.6179999999999</v>
      </c>
      <c r="T2815" s="72">
        <v>1953.616</v>
      </c>
      <c r="U2815" s="72">
        <v>1988.748</v>
      </c>
      <c r="V2815" s="72">
        <v>1774.537</v>
      </c>
      <c r="W2815" s="72">
        <v>1288.671</v>
      </c>
      <c r="X2815" s="72">
        <v>801.11500000000001</v>
      </c>
      <c r="Y2815" s="72">
        <v>438.072</v>
      </c>
      <c r="Z2815" s="72">
        <v>106.212</v>
      </c>
      <c r="AA2815" s="72">
        <v>13.121</v>
      </c>
      <c r="AB2815" s="4">
        <v>4.7E-2</v>
      </c>
      <c r="AD2815" s="1">
        <f t="shared" si="43"/>
        <v>2647.2380000000003</v>
      </c>
    </row>
    <row r="2816" spans="1:30" x14ac:dyDescent="0.3">
      <c r="A2816" s="65">
        <v>2815</v>
      </c>
      <c r="B2816" s="66" t="s">
        <v>323</v>
      </c>
      <c r="C2816" s="69" t="s">
        <v>201</v>
      </c>
      <c r="D2816" s="71"/>
      <c r="E2816" s="71">
        <v>826</v>
      </c>
      <c r="F2816" s="71">
        <v>2045</v>
      </c>
      <c r="G2816" s="72">
        <v>2089.1979999999999</v>
      </c>
      <c r="H2816" s="72">
        <v>2038.32</v>
      </c>
      <c r="I2816" s="72">
        <v>2000.883</v>
      </c>
      <c r="J2816" s="72">
        <v>2063.096</v>
      </c>
      <c r="K2816" s="72">
        <v>2199.9540000000002</v>
      </c>
      <c r="L2816" s="72">
        <v>2295.41</v>
      </c>
      <c r="M2816" s="72">
        <v>2334.9059999999999</v>
      </c>
      <c r="N2816" s="72">
        <v>2296.3409999999999</v>
      </c>
      <c r="O2816" s="72">
        <v>2106.2440000000001</v>
      </c>
      <c r="P2816" s="72">
        <v>2193.3620000000001</v>
      </c>
      <c r="Q2816" s="72">
        <v>2296.614</v>
      </c>
      <c r="R2816" s="72">
        <v>2307.14</v>
      </c>
      <c r="S2816" s="72">
        <v>2164.4810000000002</v>
      </c>
      <c r="T2816" s="72">
        <v>1966.3409999999999</v>
      </c>
      <c r="U2816" s="72">
        <v>1857.2460000000001</v>
      </c>
      <c r="V2816" s="72">
        <v>1820.5650000000001</v>
      </c>
      <c r="W2816" s="72">
        <v>1507.1289999999999</v>
      </c>
      <c r="X2816" s="72">
        <v>942.702</v>
      </c>
      <c r="Y2816" s="72">
        <v>445.31400000000002</v>
      </c>
      <c r="Z2816" s="72">
        <v>149.791</v>
      </c>
      <c r="AA2816" s="72">
        <v>17.748000000000001</v>
      </c>
      <c r="AB2816" s="4" t="s">
        <v>291</v>
      </c>
      <c r="AD2816" s="1">
        <f t="shared" si="43"/>
        <v>3062.6840000000002</v>
      </c>
    </row>
    <row r="2817" spans="1:30" x14ac:dyDescent="0.3">
      <c r="A2817" s="65">
        <v>2816</v>
      </c>
      <c r="B2817" s="66" t="s">
        <v>323</v>
      </c>
      <c r="C2817" s="69" t="s">
        <v>201</v>
      </c>
      <c r="D2817" s="71"/>
      <c r="E2817" s="71">
        <v>826</v>
      </c>
      <c r="F2817" s="71">
        <v>2050</v>
      </c>
      <c r="G2817" s="72">
        <v>2116.6909999999998</v>
      </c>
      <c r="H2817" s="72">
        <v>2099.6529999999998</v>
      </c>
      <c r="I2817" s="72">
        <v>2046.6759999999999</v>
      </c>
      <c r="J2817" s="72">
        <v>2044.645</v>
      </c>
      <c r="K2817" s="72">
        <v>2141.3029999999999</v>
      </c>
      <c r="L2817" s="72">
        <v>2273.37</v>
      </c>
      <c r="M2817" s="72">
        <v>2348.6579999999999</v>
      </c>
      <c r="N2817" s="72">
        <v>2368.373</v>
      </c>
      <c r="O2817" s="72">
        <v>2314.058</v>
      </c>
      <c r="P2817" s="72">
        <v>2112.3939999999998</v>
      </c>
      <c r="Q2817" s="72">
        <v>2187.5189999999998</v>
      </c>
      <c r="R2817" s="72">
        <v>2276.598</v>
      </c>
      <c r="S2817" s="72">
        <v>2269.0949999999998</v>
      </c>
      <c r="T2817" s="72">
        <v>2105.0250000000001</v>
      </c>
      <c r="U2817" s="72">
        <v>1876.76</v>
      </c>
      <c r="V2817" s="72">
        <v>1711.421</v>
      </c>
      <c r="W2817" s="72">
        <v>1562.806</v>
      </c>
      <c r="X2817" s="72">
        <v>1121.44</v>
      </c>
      <c r="Y2817" s="72">
        <v>537.178</v>
      </c>
      <c r="Z2817" s="72">
        <v>157.06299999999999</v>
      </c>
      <c r="AA2817" s="72">
        <v>25.643000000000001</v>
      </c>
      <c r="AB2817" s="4" t="s">
        <v>291</v>
      </c>
      <c r="AD2817" s="1">
        <f t="shared" si="43"/>
        <v>3404.13</v>
      </c>
    </row>
    <row r="2818" spans="1:30" x14ac:dyDescent="0.3">
      <c r="A2818" s="65">
        <v>2817</v>
      </c>
      <c r="B2818" s="66" t="s">
        <v>323</v>
      </c>
      <c r="C2818" s="69" t="s">
        <v>201</v>
      </c>
      <c r="D2818" s="71"/>
      <c r="E2818" s="71">
        <v>826</v>
      </c>
      <c r="F2818" s="71">
        <v>2055</v>
      </c>
      <c r="G2818" s="72">
        <v>2106.9119999999998</v>
      </c>
      <c r="H2818" s="72">
        <v>2126.6309999999999</v>
      </c>
      <c r="I2818" s="72">
        <v>2107.6</v>
      </c>
      <c r="J2818" s="72">
        <v>2088.259</v>
      </c>
      <c r="K2818" s="72">
        <v>2119.0169999999998</v>
      </c>
      <c r="L2818" s="72">
        <v>2211.2060000000001</v>
      </c>
      <c r="M2818" s="72">
        <v>2324.114</v>
      </c>
      <c r="N2818" s="72">
        <v>2380.549</v>
      </c>
      <c r="O2818" s="72">
        <v>2385.1410000000001</v>
      </c>
      <c r="P2818" s="72">
        <v>2319.0889999999999</v>
      </c>
      <c r="Q2818" s="72">
        <v>2107.8960000000002</v>
      </c>
      <c r="R2818" s="72">
        <v>2170.4670000000001</v>
      </c>
      <c r="S2818" s="72">
        <v>2242.1239999999998</v>
      </c>
      <c r="T2818" s="72">
        <v>2211.5140000000001</v>
      </c>
      <c r="U2818" s="72">
        <v>2016.3240000000001</v>
      </c>
      <c r="V2818" s="72">
        <v>1739.9390000000001</v>
      </c>
      <c r="W2818" s="72">
        <v>1484.104</v>
      </c>
      <c r="X2818" s="72">
        <v>1181.9970000000001</v>
      </c>
      <c r="Y2818" s="72">
        <v>654.60699999999997</v>
      </c>
      <c r="Z2818" s="72">
        <v>195.32300000000001</v>
      </c>
      <c r="AA2818" s="72">
        <v>28.773</v>
      </c>
      <c r="AB2818" s="4" t="s">
        <v>291</v>
      </c>
      <c r="AD2818" s="1">
        <f t="shared" si="43"/>
        <v>3544.8040000000001</v>
      </c>
    </row>
    <row r="2819" spans="1:30" x14ac:dyDescent="0.3">
      <c r="A2819" s="65">
        <v>2818</v>
      </c>
      <c r="B2819" s="66" t="s">
        <v>323</v>
      </c>
      <c r="C2819" s="69" t="s">
        <v>201</v>
      </c>
      <c r="D2819" s="71"/>
      <c r="E2819" s="71">
        <v>826</v>
      </c>
      <c r="F2819" s="71">
        <v>2060</v>
      </c>
      <c r="G2819" s="72">
        <v>2080.4659999999999</v>
      </c>
      <c r="H2819" s="72">
        <v>2116.3539999999998</v>
      </c>
      <c r="I2819" s="72">
        <v>2134.1759999999999</v>
      </c>
      <c r="J2819" s="72">
        <v>2146.98</v>
      </c>
      <c r="K2819" s="72">
        <v>2158.7060000000001</v>
      </c>
      <c r="L2819" s="72">
        <v>2185.326</v>
      </c>
      <c r="M2819" s="72">
        <v>2259.4699999999998</v>
      </c>
      <c r="N2819" s="72">
        <v>2354.511</v>
      </c>
      <c r="O2819" s="72">
        <v>2396.5549999999998</v>
      </c>
      <c r="P2819" s="72">
        <v>2389.8000000000002</v>
      </c>
      <c r="Q2819" s="72">
        <v>2313.7049999999999</v>
      </c>
      <c r="R2819" s="72">
        <v>2093.0729999999999</v>
      </c>
      <c r="S2819" s="72">
        <v>2140.33</v>
      </c>
      <c r="T2819" s="72">
        <v>2189.5129999999999</v>
      </c>
      <c r="U2819" s="72">
        <v>2125.0700000000002</v>
      </c>
      <c r="V2819" s="72">
        <v>1879.32</v>
      </c>
      <c r="W2819" s="72">
        <v>1522.434</v>
      </c>
      <c r="X2819" s="72">
        <v>1139.124</v>
      </c>
      <c r="Y2819" s="72">
        <v>705.30899999999997</v>
      </c>
      <c r="Z2819" s="72">
        <v>244.83099999999999</v>
      </c>
      <c r="AA2819" s="72">
        <v>36.243000000000002</v>
      </c>
      <c r="AB2819" s="4" t="s">
        <v>291</v>
      </c>
      <c r="AD2819" s="1">
        <f t="shared" ref="AD2819:AD2882" si="44">SUM(W2819:AB2819)</f>
        <v>3647.9410000000003</v>
      </c>
    </row>
    <row r="2820" spans="1:30" x14ac:dyDescent="0.3">
      <c r="A2820" s="65">
        <v>2819</v>
      </c>
      <c r="B2820" s="66" t="s">
        <v>323</v>
      </c>
      <c r="C2820" s="69" t="s">
        <v>201</v>
      </c>
      <c r="D2820" s="71"/>
      <c r="E2820" s="71">
        <v>826</v>
      </c>
      <c r="F2820" s="71">
        <v>2065</v>
      </c>
      <c r="G2820" s="72">
        <v>2064.1120000000001</v>
      </c>
      <c r="H2820" s="72">
        <v>2089.4119999999998</v>
      </c>
      <c r="I2820" s="72">
        <v>2123.48</v>
      </c>
      <c r="J2820" s="72">
        <v>2171.3890000000001</v>
      </c>
      <c r="K2820" s="72">
        <v>2213.5230000000001</v>
      </c>
      <c r="L2820" s="72">
        <v>2221.3620000000001</v>
      </c>
      <c r="M2820" s="72">
        <v>2231.0479999999998</v>
      </c>
      <c r="N2820" s="72">
        <v>2288.4630000000002</v>
      </c>
      <c r="O2820" s="72">
        <v>2369.886</v>
      </c>
      <c r="P2820" s="72">
        <v>2401.1590000000001</v>
      </c>
      <c r="Q2820" s="72">
        <v>2384.6419999999998</v>
      </c>
      <c r="R2820" s="72">
        <v>2298.2600000000002</v>
      </c>
      <c r="S2820" s="72">
        <v>2066.5970000000002</v>
      </c>
      <c r="T2820" s="72">
        <v>2094.3130000000001</v>
      </c>
      <c r="U2820" s="72">
        <v>2110.7359999999999</v>
      </c>
      <c r="V2820" s="72">
        <v>1991.355</v>
      </c>
      <c r="W2820" s="72">
        <v>1659.347</v>
      </c>
      <c r="X2820" s="72">
        <v>1186.296</v>
      </c>
      <c r="Y2820" s="72">
        <v>695.42499999999995</v>
      </c>
      <c r="Z2820" s="72">
        <v>271.726</v>
      </c>
      <c r="AA2820" s="72">
        <v>46.762</v>
      </c>
      <c r="AB2820" s="4" t="s">
        <v>291</v>
      </c>
      <c r="AD2820" s="1">
        <f t="shared" si="44"/>
        <v>3859.5560000000005</v>
      </c>
    </row>
    <row r="2821" spans="1:30" x14ac:dyDescent="0.3">
      <c r="A2821" s="65">
        <v>2820</v>
      </c>
      <c r="B2821" s="66" t="s">
        <v>323</v>
      </c>
      <c r="C2821" s="69" t="s">
        <v>201</v>
      </c>
      <c r="D2821" s="71"/>
      <c r="E2821" s="71">
        <v>826</v>
      </c>
      <c r="F2821" s="71">
        <v>2070</v>
      </c>
      <c r="G2821" s="72">
        <v>2071.9160000000002</v>
      </c>
      <c r="H2821" s="72">
        <v>2072.56</v>
      </c>
      <c r="I2821" s="72">
        <v>2096.1260000000002</v>
      </c>
      <c r="J2821" s="72">
        <v>2158.5140000000001</v>
      </c>
      <c r="K2821" s="72">
        <v>2234.027</v>
      </c>
      <c r="L2821" s="72">
        <v>2272.4929999999999</v>
      </c>
      <c r="M2821" s="72">
        <v>2264.4119999999998</v>
      </c>
      <c r="N2821" s="72">
        <v>2258.5300000000002</v>
      </c>
      <c r="O2821" s="72">
        <v>2303.3119999999999</v>
      </c>
      <c r="P2821" s="72">
        <v>2374.5830000000001</v>
      </c>
      <c r="Q2821" s="72">
        <v>2396.5839999999998</v>
      </c>
      <c r="R2821" s="72">
        <v>2370.0050000000001</v>
      </c>
      <c r="S2821" s="72">
        <v>2271.2689999999998</v>
      </c>
      <c r="T2821" s="72">
        <v>2025.96</v>
      </c>
      <c r="U2821" s="72">
        <v>2025.15</v>
      </c>
      <c r="V2821" s="72">
        <v>1988.0519999999999</v>
      </c>
      <c r="W2821" s="72">
        <v>1773.518</v>
      </c>
      <c r="X2821" s="72">
        <v>1311.914</v>
      </c>
      <c r="Y2821" s="72">
        <v>740.53200000000004</v>
      </c>
      <c r="Z2821" s="72">
        <v>275.88900000000001</v>
      </c>
      <c r="AA2821" s="72">
        <v>54.506</v>
      </c>
      <c r="AB2821" s="4" t="s">
        <v>291</v>
      </c>
      <c r="AD2821" s="1">
        <f t="shared" si="44"/>
        <v>4156.3590000000004</v>
      </c>
    </row>
    <row r="2822" spans="1:30" x14ac:dyDescent="0.3">
      <c r="A2822" s="65">
        <v>2821</v>
      </c>
      <c r="B2822" s="66" t="s">
        <v>323</v>
      </c>
      <c r="C2822" s="69" t="s">
        <v>201</v>
      </c>
      <c r="D2822" s="71"/>
      <c r="E2822" s="71">
        <v>826</v>
      </c>
      <c r="F2822" s="71">
        <v>2075</v>
      </c>
      <c r="G2822" s="72">
        <v>2090.643</v>
      </c>
      <c r="H2822" s="72">
        <v>2079.837</v>
      </c>
      <c r="I2822" s="72">
        <v>2078.8780000000002</v>
      </c>
      <c r="J2822" s="72">
        <v>2128.9859999999999</v>
      </c>
      <c r="K2822" s="72">
        <v>2217.2750000000001</v>
      </c>
      <c r="L2822" s="72">
        <v>2289.3359999999998</v>
      </c>
      <c r="M2822" s="72">
        <v>2312.857</v>
      </c>
      <c r="N2822" s="72">
        <v>2290.201</v>
      </c>
      <c r="O2822" s="72">
        <v>2272.674</v>
      </c>
      <c r="P2822" s="72">
        <v>2308.16</v>
      </c>
      <c r="Q2822" s="72">
        <v>2370.7080000000001</v>
      </c>
      <c r="R2822" s="72">
        <v>2383.17</v>
      </c>
      <c r="S2822" s="72">
        <v>2344.4180000000001</v>
      </c>
      <c r="T2822" s="72">
        <v>2230.0509999999999</v>
      </c>
      <c r="U2822" s="72">
        <v>1964.5319999999999</v>
      </c>
      <c r="V2822" s="72">
        <v>1916.45</v>
      </c>
      <c r="W2822" s="72">
        <v>1784.902</v>
      </c>
      <c r="X2822" s="72">
        <v>1421.4570000000001</v>
      </c>
      <c r="Y2822" s="72">
        <v>836.529</v>
      </c>
      <c r="Z2822" s="72">
        <v>302.226</v>
      </c>
      <c r="AA2822" s="72">
        <v>58.125999999999998</v>
      </c>
      <c r="AB2822" s="4" t="s">
        <v>291</v>
      </c>
      <c r="AD2822" s="1">
        <f t="shared" si="44"/>
        <v>4403.2400000000007</v>
      </c>
    </row>
    <row r="2823" spans="1:30" x14ac:dyDescent="0.3">
      <c r="A2823" s="65">
        <v>2822</v>
      </c>
      <c r="B2823" s="66" t="s">
        <v>323</v>
      </c>
      <c r="C2823" s="69" t="s">
        <v>201</v>
      </c>
      <c r="D2823" s="71"/>
      <c r="E2823" s="71">
        <v>826</v>
      </c>
      <c r="F2823" s="71">
        <v>2080</v>
      </c>
      <c r="G2823" s="72">
        <v>2100.3339999999998</v>
      </c>
      <c r="H2823" s="72">
        <v>2098.0520000000001</v>
      </c>
      <c r="I2823" s="72">
        <v>2085.7350000000001</v>
      </c>
      <c r="J2823" s="72">
        <v>2109.56</v>
      </c>
      <c r="K2823" s="72">
        <v>2183.873</v>
      </c>
      <c r="L2823" s="72">
        <v>2268.96</v>
      </c>
      <c r="M2823" s="72">
        <v>2327.058</v>
      </c>
      <c r="N2823" s="72">
        <v>2336.94</v>
      </c>
      <c r="O2823" s="72">
        <v>2303.4699999999998</v>
      </c>
      <c r="P2823" s="72">
        <v>2277.5039999999999</v>
      </c>
      <c r="Q2823" s="72">
        <v>2305.1559999999999</v>
      </c>
      <c r="R2823" s="72">
        <v>2358.7890000000002</v>
      </c>
      <c r="S2823" s="72">
        <v>2359.7849999999999</v>
      </c>
      <c r="T2823" s="72">
        <v>2305.607</v>
      </c>
      <c r="U2823" s="72">
        <v>2168.2150000000001</v>
      </c>
      <c r="V2823" s="72">
        <v>1867.809</v>
      </c>
      <c r="W2823" s="72">
        <v>1734.6510000000001</v>
      </c>
      <c r="X2823" s="72">
        <v>1450.626</v>
      </c>
      <c r="Y2823" s="72">
        <v>926.47799999999995</v>
      </c>
      <c r="Z2823" s="72">
        <v>351.69200000000001</v>
      </c>
      <c r="AA2823" s="72">
        <v>65.274000000000001</v>
      </c>
      <c r="AB2823" s="4" t="s">
        <v>291</v>
      </c>
      <c r="AD2823" s="1">
        <f t="shared" si="44"/>
        <v>4528.7210000000005</v>
      </c>
    </row>
    <row r="2824" spans="1:30" x14ac:dyDescent="0.3">
      <c r="A2824" s="65">
        <v>2823</v>
      </c>
      <c r="B2824" s="66" t="s">
        <v>323</v>
      </c>
      <c r="C2824" s="69" t="s">
        <v>201</v>
      </c>
      <c r="D2824" s="71"/>
      <c r="E2824" s="71">
        <v>826</v>
      </c>
      <c r="F2824" s="71">
        <v>2085</v>
      </c>
      <c r="G2824" s="72">
        <v>2091.7640000000001</v>
      </c>
      <c r="H2824" s="72">
        <v>2107.2179999999998</v>
      </c>
      <c r="I2824" s="72">
        <v>2103.5309999999999</v>
      </c>
      <c r="J2824" s="72">
        <v>2114.232</v>
      </c>
      <c r="K2824" s="72">
        <v>2160.5459999999998</v>
      </c>
      <c r="L2824" s="72">
        <v>2231.9479999999999</v>
      </c>
      <c r="M2824" s="72">
        <v>2304.0839999999998</v>
      </c>
      <c r="N2824" s="72">
        <v>2349.4839999999999</v>
      </c>
      <c r="O2824" s="72">
        <v>2349.2689999999998</v>
      </c>
      <c r="P2824" s="72">
        <v>2308.0259999999998</v>
      </c>
      <c r="Q2824" s="72">
        <v>2275.1039999999998</v>
      </c>
      <c r="R2824" s="72">
        <v>2294.8910000000001</v>
      </c>
      <c r="S2824" s="72">
        <v>2337.8560000000002</v>
      </c>
      <c r="T2824" s="72">
        <v>2324.3110000000001</v>
      </c>
      <c r="U2824" s="72">
        <v>2247.4110000000001</v>
      </c>
      <c r="V2824" s="72">
        <v>2070.482</v>
      </c>
      <c r="W2824" s="72">
        <v>1703.7639999999999</v>
      </c>
      <c r="X2824" s="72">
        <v>1428.885</v>
      </c>
      <c r="Y2824" s="72">
        <v>966.05899999999997</v>
      </c>
      <c r="Z2824" s="72">
        <v>401.202</v>
      </c>
      <c r="AA2824" s="72">
        <v>77.781000000000006</v>
      </c>
      <c r="AB2824" s="4">
        <v>7.0000000000000001E-3</v>
      </c>
      <c r="AD2824" s="1">
        <f t="shared" si="44"/>
        <v>4577.6979999999994</v>
      </c>
    </row>
    <row r="2825" spans="1:30" x14ac:dyDescent="0.3">
      <c r="A2825" s="65">
        <v>2824</v>
      </c>
      <c r="B2825" s="66" t="s">
        <v>323</v>
      </c>
      <c r="C2825" s="69" t="s">
        <v>201</v>
      </c>
      <c r="D2825" s="71"/>
      <c r="E2825" s="71">
        <v>826</v>
      </c>
      <c r="F2825" s="71">
        <v>2090</v>
      </c>
      <c r="G2825" s="72">
        <v>2069.7399999999998</v>
      </c>
      <c r="H2825" s="72">
        <v>2098.1260000000002</v>
      </c>
      <c r="I2825" s="72">
        <v>2112.279</v>
      </c>
      <c r="J2825" s="72">
        <v>2129.8420000000001</v>
      </c>
      <c r="K2825" s="72">
        <v>2161.3270000000002</v>
      </c>
      <c r="L2825" s="72">
        <v>2204.9740000000002</v>
      </c>
      <c r="M2825" s="72">
        <v>2264.4690000000001</v>
      </c>
      <c r="N2825" s="72">
        <v>2324.8919999999998</v>
      </c>
      <c r="O2825" s="72">
        <v>2360.94</v>
      </c>
      <c r="P2825" s="72">
        <v>2353.4780000000001</v>
      </c>
      <c r="Q2825" s="72">
        <v>2305.8409999999999</v>
      </c>
      <c r="R2825" s="72">
        <v>2266.0540000000001</v>
      </c>
      <c r="S2825" s="72">
        <v>2276.5410000000002</v>
      </c>
      <c r="T2825" s="72">
        <v>2305.973</v>
      </c>
      <c r="U2825" s="72">
        <v>2270.9560000000001</v>
      </c>
      <c r="V2825" s="72">
        <v>2154.768</v>
      </c>
      <c r="W2825" s="72">
        <v>1902.1120000000001</v>
      </c>
      <c r="X2825" s="72">
        <v>1421.298</v>
      </c>
      <c r="Y2825" s="72">
        <v>971.34100000000001</v>
      </c>
      <c r="Z2825" s="72">
        <v>430.524</v>
      </c>
      <c r="AA2825" s="72">
        <v>91.965000000000003</v>
      </c>
      <c r="AB2825" s="4">
        <v>8.9999999999999993E-3</v>
      </c>
      <c r="AD2825" s="1">
        <f t="shared" si="44"/>
        <v>4817.2490000000007</v>
      </c>
    </row>
    <row r="2826" spans="1:30" x14ac:dyDescent="0.3">
      <c r="A2826" s="65">
        <v>2825</v>
      </c>
      <c r="B2826" s="66" t="s">
        <v>323</v>
      </c>
      <c r="C2826" s="69" t="s">
        <v>201</v>
      </c>
      <c r="D2826" s="71"/>
      <c r="E2826" s="71">
        <v>826</v>
      </c>
      <c r="F2826" s="71">
        <v>2095</v>
      </c>
      <c r="G2826" s="72">
        <v>2047.595</v>
      </c>
      <c r="H2826" s="72">
        <v>2075.58</v>
      </c>
      <c r="I2826" s="72">
        <v>2102.7660000000001</v>
      </c>
      <c r="J2826" s="72">
        <v>2136.4059999999999</v>
      </c>
      <c r="K2826" s="72">
        <v>2172.9989999999998</v>
      </c>
      <c r="L2826" s="72">
        <v>2202.0659999999998</v>
      </c>
      <c r="M2826" s="72">
        <v>2234.8490000000002</v>
      </c>
      <c r="N2826" s="72">
        <v>2283.672</v>
      </c>
      <c r="O2826" s="72">
        <v>2335.5279999999998</v>
      </c>
      <c r="P2826" s="72">
        <v>2364.8690000000001</v>
      </c>
      <c r="Q2826" s="72">
        <v>2351.4549999999999</v>
      </c>
      <c r="R2826" s="72">
        <v>2297.5920000000001</v>
      </c>
      <c r="S2826" s="72">
        <v>2249.7800000000002</v>
      </c>
      <c r="T2826" s="72">
        <v>2248.5889999999999</v>
      </c>
      <c r="U2826" s="72">
        <v>2258.1489999999999</v>
      </c>
      <c r="V2826" s="72">
        <v>2185.8710000000001</v>
      </c>
      <c r="W2826" s="72">
        <v>1993.424</v>
      </c>
      <c r="X2826" s="72">
        <v>1606.771</v>
      </c>
      <c r="Y2826" s="72">
        <v>986.36699999999996</v>
      </c>
      <c r="Z2826" s="72">
        <v>445.76799999999997</v>
      </c>
      <c r="AA2826" s="72">
        <v>103.348</v>
      </c>
      <c r="AB2826" s="4">
        <v>1.2999999999999999E-2</v>
      </c>
      <c r="AD2826" s="1">
        <f t="shared" si="44"/>
        <v>5135.6909999999998</v>
      </c>
    </row>
    <row r="2827" spans="1:30" x14ac:dyDescent="0.3">
      <c r="A2827" s="65">
        <v>2826</v>
      </c>
      <c r="B2827" s="66" t="s">
        <v>323</v>
      </c>
      <c r="C2827" s="69" t="s">
        <v>201</v>
      </c>
      <c r="D2827" s="71"/>
      <c r="E2827" s="71">
        <v>826</v>
      </c>
      <c r="F2827" s="71">
        <v>2100</v>
      </c>
      <c r="G2827" s="72">
        <v>2035.2439999999999</v>
      </c>
      <c r="H2827" s="72">
        <v>2052.9140000000002</v>
      </c>
      <c r="I2827" s="72">
        <v>2079.806</v>
      </c>
      <c r="J2827" s="72">
        <v>2124.6950000000002</v>
      </c>
      <c r="K2827" s="72">
        <v>2175.65</v>
      </c>
      <c r="L2827" s="72">
        <v>2210.0430000000001</v>
      </c>
      <c r="M2827" s="72">
        <v>2229.268</v>
      </c>
      <c r="N2827" s="72">
        <v>2252.3789999999999</v>
      </c>
      <c r="O2827" s="72">
        <v>2293.482</v>
      </c>
      <c r="P2827" s="72">
        <v>2339.2469999999998</v>
      </c>
      <c r="Q2827" s="72">
        <v>2363.087</v>
      </c>
      <c r="R2827" s="72">
        <v>2343.8530000000001</v>
      </c>
      <c r="S2827" s="72">
        <v>2282.7240000000002</v>
      </c>
      <c r="T2827" s="72">
        <v>2224.933</v>
      </c>
      <c r="U2827" s="72">
        <v>2206.5709999999999</v>
      </c>
      <c r="V2827" s="72">
        <v>2181.4029999999998</v>
      </c>
      <c r="W2827" s="72">
        <v>2035.4259999999999</v>
      </c>
      <c r="X2827" s="72">
        <v>1703.998</v>
      </c>
      <c r="Y2827" s="72">
        <v>1137.4970000000001</v>
      </c>
      <c r="Z2827" s="72">
        <v>465.86099999999999</v>
      </c>
      <c r="AA2827" s="72">
        <v>111.866</v>
      </c>
      <c r="AB2827" s="4">
        <v>0.02</v>
      </c>
      <c r="AD2827" s="1">
        <f t="shared" si="44"/>
        <v>5454.6680000000006</v>
      </c>
    </row>
    <row r="2828" spans="1:30" x14ac:dyDescent="0.3">
      <c r="A2828" s="65">
        <v>2827</v>
      </c>
      <c r="B2828" s="66" t="s">
        <v>323</v>
      </c>
      <c r="C2828" s="70" t="s">
        <v>202</v>
      </c>
      <c r="D2828" s="71">
        <v>19</v>
      </c>
      <c r="E2828" s="71">
        <v>925</v>
      </c>
      <c r="F2828" s="71">
        <v>2015</v>
      </c>
      <c r="G2828" s="72">
        <v>3587.9229999999998</v>
      </c>
      <c r="H2828" s="72">
        <v>3939.8229999999999</v>
      </c>
      <c r="I2828" s="72">
        <v>3882.759</v>
      </c>
      <c r="J2828" s="72">
        <v>3872.741</v>
      </c>
      <c r="K2828" s="72">
        <v>4029.1509999999998</v>
      </c>
      <c r="L2828" s="72">
        <v>4291.1930000000002</v>
      </c>
      <c r="M2828" s="72">
        <v>4852.6319999999996</v>
      </c>
      <c r="N2828" s="72">
        <v>5669.1440000000002</v>
      </c>
      <c r="O2828" s="72">
        <v>6059.2610000000004</v>
      </c>
      <c r="P2828" s="72">
        <v>5918.2120000000004</v>
      </c>
      <c r="Q2828" s="72">
        <v>5696.3010000000004</v>
      </c>
      <c r="R2828" s="72">
        <v>5089.4219999999996</v>
      </c>
      <c r="S2828" s="72">
        <v>4470.366</v>
      </c>
      <c r="T2828" s="72">
        <v>4025.2730000000001</v>
      </c>
      <c r="U2828" s="72">
        <v>3104.8989999999999</v>
      </c>
      <c r="V2828" s="72">
        <v>2660.85</v>
      </c>
      <c r="W2828" s="72">
        <v>1905.4259999999999</v>
      </c>
      <c r="X2828" s="72">
        <v>990.17</v>
      </c>
      <c r="Y2828" s="72">
        <v>329.48599999999999</v>
      </c>
      <c r="Z2828" s="72">
        <v>52.484999999999999</v>
      </c>
      <c r="AA2828" s="72">
        <v>6.3470000000000004</v>
      </c>
      <c r="AB2828" s="4">
        <v>0.03</v>
      </c>
      <c r="AD2828" s="1">
        <f t="shared" si="44"/>
        <v>3283.9440000000004</v>
      </c>
    </row>
    <row r="2829" spans="1:30" x14ac:dyDescent="0.3">
      <c r="A2829" s="65">
        <v>2828</v>
      </c>
      <c r="B2829" s="66" t="s">
        <v>323</v>
      </c>
      <c r="C2829" s="70" t="s">
        <v>202</v>
      </c>
      <c r="D2829" s="71">
        <v>19</v>
      </c>
      <c r="E2829" s="71">
        <v>925</v>
      </c>
      <c r="F2829" s="71">
        <v>2020</v>
      </c>
      <c r="G2829" s="72">
        <v>3341.1019999999999</v>
      </c>
      <c r="H2829" s="72">
        <v>3595.3330000000001</v>
      </c>
      <c r="I2829" s="72">
        <v>3942.7959999999998</v>
      </c>
      <c r="J2829" s="72">
        <v>3890.02</v>
      </c>
      <c r="K2829" s="72">
        <v>3891.36</v>
      </c>
      <c r="L2829" s="72">
        <v>4053.3989999999999</v>
      </c>
      <c r="M2829" s="72">
        <v>4308.8270000000002</v>
      </c>
      <c r="N2829" s="72">
        <v>4856.6880000000001</v>
      </c>
      <c r="O2829" s="72">
        <v>5653.14</v>
      </c>
      <c r="P2829" s="72">
        <v>6013.63</v>
      </c>
      <c r="Q2829" s="72">
        <v>5834.1170000000002</v>
      </c>
      <c r="R2829" s="72">
        <v>5558.5460000000003</v>
      </c>
      <c r="S2829" s="72">
        <v>4890.66</v>
      </c>
      <c r="T2829" s="72">
        <v>4197.8729999999996</v>
      </c>
      <c r="U2829" s="72">
        <v>3657.3229999999999</v>
      </c>
      <c r="V2829" s="72">
        <v>2659.7159999999999</v>
      </c>
      <c r="W2829" s="72">
        <v>2028.57</v>
      </c>
      <c r="X2829" s="72">
        <v>1186.942</v>
      </c>
      <c r="Y2829" s="72">
        <v>442.32600000000002</v>
      </c>
      <c r="Z2829" s="72">
        <v>89.722999999999999</v>
      </c>
      <c r="AA2829" s="72">
        <v>7.274</v>
      </c>
      <c r="AB2829" s="4">
        <v>5.8000000000000003E-2</v>
      </c>
      <c r="AD2829" s="1">
        <f t="shared" si="44"/>
        <v>3754.8929999999996</v>
      </c>
    </row>
    <row r="2830" spans="1:30" x14ac:dyDescent="0.3">
      <c r="A2830" s="65">
        <v>2829</v>
      </c>
      <c r="B2830" s="66" t="s">
        <v>323</v>
      </c>
      <c r="C2830" s="70" t="s">
        <v>202</v>
      </c>
      <c r="D2830" s="71">
        <v>19</v>
      </c>
      <c r="E2830" s="71">
        <v>925</v>
      </c>
      <c r="F2830" s="71">
        <v>2025</v>
      </c>
      <c r="G2830" s="72">
        <v>3168.8539999999998</v>
      </c>
      <c r="H2830" s="72">
        <v>3351.998</v>
      </c>
      <c r="I2830" s="72">
        <v>3600.65</v>
      </c>
      <c r="J2830" s="72">
        <v>3958.4580000000001</v>
      </c>
      <c r="K2830" s="72">
        <v>3925.9079999999999</v>
      </c>
      <c r="L2830" s="72">
        <v>3935.0210000000002</v>
      </c>
      <c r="M2830" s="72">
        <v>4087.5859999999998</v>
      </c>
      <c r="N2830" s="72">
        <v>4326.6980000000003</v>
      </c>
      <c r="O2830" s="72">
        <v>4854.402</v>
      </c>
      <c r="P2830" s="72">
        <v>5619.9849999999997</v>
      </c>
      <c r="Q2830" s="72">
        <v>5938.6750000000002</v>
      </c>
      <c r="R2830" s="72">
        <v>5708.5870000000004</v>
      </c>
      <c r="S2830" s="72">
        <v>5364.9009999999998</v>
      </c>
      <c r="T2830" s="72">
        <v>4624.6080000000002</v>
      </c>
      <c r="U2830" s="72">
        <v>3841.8620000000001</v>
      </c>
      <c r="V2830" s="72">
        <v>3169.605</v>
      </c>
      <c r="W2830" s="72">
        <v>2077.9340000000002</v>
      </c>
      <c r="X2830" s="72">
        <v>1303.7080000000001</v>
      </c>
      <c r="Y2830" s="72">
        <v>551.28899999999999</v>
      </c>
      <c r="Z2830" s="72">
        <v>125.84</v>
      </c>
      <c r="AA2830" s="72">
        <v>12.486000000000001</v>
      </c>
      <c r="AB2830" s="4" t="s">
        <v>291</v>
      </c>
      <c r="AD2830" s="1">
        <f t="shared" si="44"/>
        <v>4071.2570000000005</v>
      </c>
    </row>
    <row r="2831" spans="1:30" x14ac:dyDescent="0.3">
      <c r="A2831" s="65">
        <v>2830</v>
      </c>
      <c r="B2831" s="66" t="s">
        <v>323</v>
      </c>
      <c r="C2831" s="70" t="s">
        <v>202</v>
      </c>
      <c r="D2831" s="71">
        <v>19</v>
      </c>
      <c r="E2831" s="71">
        <v>925</v>
      </c>
      <c r="F2831" s="71">
        <v>2030</v>
      </c>
      <c r="G2831" s="72">
        <v>3106.8809999999999</v>
      </c>
      <c r="H2831" s="72">
        <v>3184.5909999999999</v>
      </c>
      <c r="I2831" s="72">
        <v>3360.02</v>
      </c>
      <c r="J2831" s="72">
        <v>3623.4989999999998</v>
      </c>
      <c r="K2831" s="72">
        <v>4009.8829999999998</v>
      </c>
      <c r="L2831" s="72">
        <v>3988.864</v>
      </c>
      <c r="M2831" s="72">
        <v>3986.2759999999998</v>
      </c>
      <c r="N2831" s="72">
        <v>4119.0550000000003</v>
      </c>
      <c r="O2831" s="72">
        <v>4336.5249999999996</v>
      </c>
      <c r="P2831" s="72">
        <v>4836.2030000000004</v>
      </c>
      <c r="Q2831" s="72">
        <v>5559.5159999999996</v>
      </c>
      <c r="R2831" s="72">
        <v>5823.2820000000002</v>
      </c>
      <c r="S2831" s="72">
        <v>5529.2759999999998</v>
      </c>
      <c r="T2831" s="72">
        <v>5102.2950000000001</v>
      </c>
      <c r="U2831" s="72">
        <v>4271.0330000000004</v>
      </c>
      <c r="V2831" s="72">
        <v>3360.9540000000002</v>
      </c>
      <c r="W2831" s="72">
        <v>2514.0459999999998</v>
      </c>
      <c r="X2831" s="72">
        <v>1374.78</v>
      </c>
      <c r="Y2831" s="72">
        <v>627.27599999999995</v>
      </c>
      <c r="Z2831" s="72">
        <v>163.077</v>
      </c>
      <c r="AA2831" s="72">
        <v>18.440999999999999</v>
      </c>
      <c r="AB2831" s="4" t="s">
        <v>291</v>
      </c>
      <c r="AD2831" s="1">
        <f t="shared" si="44"/>
        <v>4697.62</v>
      </c>
    </row>
    <row r="2832" spans="1:30" x14ac:dyDescent="0.3">
      <c r="A2832" s="65">
        <v>2831</v>
      </c>
      <c r="B2832" s="66" t="s">
        <v>323</v>
      </c>
      <c r="C2832" s="70" t="s">
        <v>202</v>
      </c>
      <c r="D2832" s="71">
        <v>19</v>
      </c>
      <c r="E2832" s="71">
        <v>925</v>
      </c>
      <c r="F2832" s="71">
        <v>2035</v>
      </c>
      <c r="G2832" s="72">
        <v>3111.9380000000001</v>
      </c>
      <c r="H2832" s="72">
        <v>3122.904</v>
      </c>
      <c r="I2832" s="72">
        <v>3192.8420000000001</v>
      </c>
      <c r="J2832" s="72">
        <v>3383.4380000000001</v>
      </c>
      <c r="K2832" s="72">
        <v>3676.3440000000001</v>
      </c>
      <c r="L2832" s="72">
        <v>4073.9580000000001</v>
      </c>
      <c r="M2832" s="72">
        <v>4041.386</v>
      </c>
      <c r="N2832" s="72">
        <v>4019.4430000000002</v>
      </c>
      <c r="O2832" s="72">
        <v>4131.7910000000002</v>
      </c>
      <c r="P2832" s="72">
        <v>4325.1350000000002</v>
      </c>
      <c r="Q2832" s="72">
        <v>4790.7259999999997</v>
      </c>
      <c r="R2832" s="72">
        <v>5459.8059999999996</v>
      </c>
      <c r="S2832" s="72">
        <v>5654.3969999999999</v>
      </c>
      <c r="T2832" s="72">
        <v>5282.4179999999997</v>
      </c>
      <c r="U2832" s="72">
        <v>4748.1139999999996</v>
      </c>
      <c r="V2832" s="72">
        <v>3783.07</v>
      </c>
      <c r="W2832" s="72">
        <v>2699.692</v>
      </c>
      <c r="X2832" s="72">
        <v>1697.307</v>
      </c>
      <c r="Y2832" s="72">
        <v>683.31</v>
      </c>
      <c r="Z2832" s="72">
        <v>192.797</v>
      </c>
      <c r="AA2832" s="72">
        <v>24.997</v>
      </c>
      <c r="AB2832" s="4" t="s">
        <v>291</v>
      </c>
      <c r="AD2832" s="1">
        <f t="shared" si="44"/>
        <v>5298.1029999999992</v>
      </c>
    </row>
    <row r="2833" spans="1:30" x14ac:dyDescent="0.3">
      <c r="A2833" s="65">
        <v>2832</v>
      </c>
      <c r="B2833" s="66" t="s">
        <v>323</v>
      </c>
      <c r="C2833" s="70" t="s">
        <v>202</v>
      </c>
      <c r="D2833" s="71">
        <v>19</v>
      </c>
      <c r="E2833" s="71">
        <v>925</v>
      </c>
      <c r="F2833" s="71">
        <v>2040</v>
      </c>
      <c r="G2833" s="72">
        <v>3133.683</v>
      </c>
      <c r="H2833" s="72">
        <v>3128.1210000000001</v>
      </c>
      <c r="I2833" s="72">
        <v>3131.299</v>
      </c>
      <c r="J2833" s="72">
        <v>3216.5990000000002</v>
      </c>
      <c r="K2833" s="72">
        <v>3437.107</v>
      </c>
      <c r="L2833" s="72">
        <v>3741.6120000000001</v>
      </c>
      <c r="M2833" s="72">
        <v>4127.1559999999999</v>
      </c>
      <c r="N2833" s="72">
        <v>4075.5630000000001</v>
      </c>
      <c r="O2833" s="72">
        <v>4034.1260000000002</v>
      </c>
      <c r="P2833" s="72">
        <v>4124.6049999999996</v>
      </c>
      <c r="Q2833" s="72">
        <v>4289.91</v>
      </c>
      <c r="R2833" s="72">
        <v>4712.768</v>
      </c>
      <c r="S2833" s="72">
        <v>5312.8069999999998</v>
      </c>
      <c r="T2833" s="72">
        <v>5421.06</v>
      </c>
      <c r="U2833" s="72">
        <v>4947.1750000000002</v>
      </c>
      <c r="V2833" s="72">
        <v>4251.9830000000002</v>
      </c>
      <c r="W2833" s="72">
        <v>3091.5749999999998</v>
      </c>
      <c r="X2833" s="72">
        <v>1855.127</v>
      </c>
      <c r="Y2833" s="72">
        <v>866.46600000000001</v>
      </c>
      <c r="Z2833" s="72">
        <v>217.22</v>
      </c>
      <c r="AA2833" s="72">
        <v>31.074999999999999</v>
      </c>
      <c r="AB2833" s="4" t="s">
        <v>291</v>
      </c>
      <c r="AD2833" s="1">
        <f t="shared" si="44"/>
        <v>6061.4629999999997</v>
      </c>
    </row>
    <row r="2834" spans="1:30" x14ac:dyDescent="0.3">
      <c r="A2834" s="65">
        <v>2833</v>
      </c>
      <c r="B2834" s="66" t="s">
        <v>323</v>
      </c>
      <c r="C2834" s="70" t="s">
        <v>202</v>
      </c>
      <c r="D2834" s="71">
        <v>19</v>
      </c>
      <c r="E2834" s="71">
        <v>925</v>
      </c>
      <c r="F2834" s="71">
        <v>2045</v>
      </c>
      <c r="G2834" s="72">
        <v>3113.1019999999999</v>
      </c>
      <c r="H2834" s="72">
        <v>3149.9740000000002</v>
      </c>
      <c r="I2834" s="72">
        <v>3136.605</v>
      </c>
      <c r="J2834" s="72">
        <v>3155.2779999999998</v>
      </c>
      <c r="K2834" s="72">
        <v>3270.8629999999998</v>
      </c>
      <c r="L2834" s="72">
        <v>3503.2979999999998</v>
      </c>
      <c r="M2834" s="72">
        <v>3796.0520000000001</v>
      </c>
      <c r="N2834" s="72">
        <v>4162.1490000000003</v>
      </c>
      <c r="O2834" s="72">
        <v>4091.5990000000002</v>
      </c>
      <c r="P2834" s="72">
        <v>4029.96</v>
      </c>
      <c r="Q2834" s="72">
        <v>4095.8</v>
      </c>
      <c r="R2834" s="72">
        <v>4226.9740000000002</v>
      </c>
      <c r="S2834" s="72">
        <v>4596.17</v>
      </c>
      <c r="T2834" s="72">
        <v>5109.1940000000004</v>
      </c>
      <c r="U2834" s="72">
        <v>5103.1859999999997</v>
      </c>
      <c r="V2834" s="72">
        <v>4472.1450000000004</v>
      </c>
      <c r="W2834" s="72">
        <v>3530.6869999999999</v>
      </c>
      <c r="X2834" s="72">
        <v>2174.652</v>
      </c>
      <c r="Y2834" s="72">
        <v>969.83299999999997</v>
      </c>
      <c r="Z2834" s="72">
        <v>284.69400000000002</v>
      </c>
      <c r="AA2834" s="72">
        <v>36.387</v>
      </c>
      <c r="AB2834" s="4" t="s">
        <v>291</v>
      </c>
      <c r="AD2834" s="1">
        <f t="shared" si="44"/>
        <v>6996.2529999999997</v>
      </c>
    </row>
    <row r="2835" spans="1:30" x14ac:dyDescent="0.3">
      <c r="A2835" s="65">
        <v>2834</v>
      </c>
      <c r="B2835" s="66" t="s">
        <v>323</v>
      </c>
      <c r="C2835" s="70" t="s">
        <v>202</v>
      </c>
      <c r="D2835" s="71">
        <v>19</v>
      </c>
      <c r="E2835" s="71">
        <v>925</v>
      </c>
      <c r="F2835" s="71">
        <v>2050</v>
      </c>
      <c r="G2835" s="72">
        <v>3029.011</v>
      </c>
      <c r="H2835" s="72">
        <v>3129.4789999999998</v>
      </c>
      <c r="I2835" s="72">
        <v>3158.5250000000001</v>
      </c>
      <c r="J2835" s="72">
        <v>3160.7570000000001</v>
      </c>
      <c r="K2835" s="72">
        <v>3209.9850000000001</v>
      </c>
      <c r="L2835" s="72">
        <v>3337.7570000000001</v>
      </c>
      <c r="M2835" s="72">
        <v>3558.663</v>
      </c>
      <c r="N2835" s="72">
        <v>3832.5120000000002</v>
      </c>
      <c r="O2835" s="72">
        <v>4179.3180000000002</v>
      </c>
      <c r="P2835" s="72">
        <v>4089.4209999999998</v>
      </c>
      <c r="Q2835" s="72">
        <v>4005.8139999999999</v>
      </c>
      <c r="R2835" s="72">
        <v>4042.2750000000001</v>
      </c>
      <c r="S2835" s="72">
        <v>4131.1750000000002</v>
      </c>
      <c r="T2835" s="72">
        <v>4433.0789999999997</v>
      </c>
      <c r="U2835" s="72">
        <v>4830.6350000000002</v>
      </c>
      <c r="V2835" s="72">
        <v>4648.6719999999996</v>
      </c>
      <c r="W2835" s="72">
        <v>3764.991</v>
      </c>
      <c r="X2835" s="72">
        <v>2539.3580000000002</v>
      </c>
      <c r="Y2835" s="72">
        <v>1170.4739999999999</v>
      </c>
      <c r="Z2835" s="72">
        <v>328.00700000000001</v>
      </c>
      <c r="AA2835" s="72">
        <v>48.56</v>
      </c>
      <c r="AB2835" s="4" t="s">
        <v>291</v>
      </c>
      <c r="AD2835" s="1">
        <f t="shared" si="44"/>
        <v>7851.39</v>
      </c>
    </row>
    <row r="2836" spans="1:30" x14ac:dyDescent="0.3">
      <c r="A2836" s="65">
        <v>2835</v>
      </c>
      <c r="B2836" s="66" t="s">
        <v>323</v>
      </c>
      <c r="C2836" s="70" t="s">
        <v>202</v>
      </c>
      <c r="D2836" s="71">
        <v>19</v>
      </c>
      <c r="E2836" s="71">
        <v>925</v>
      </c>
      <c r="F2836" s="71">
        <v>2055</v>
      </c>
      <c r="G2836" s="72">
        <v>2927.4920000000002</v>
      </c>
      <c r="H2836" s="72">
        <v>3044.62</v>
      </c>
      <c r="I2836" s="72">
        <v>3137.6410000000001</v>
      </c>
      <c r="J2836" s="72">
        <v>3181.5219999999999</v>
      </c>
      <c r="K2836" s="72">
        <v>3212.8470000000002</v>
      </c>
      <c r="L2836" s="72">
        <v>3273.7869999999998</v>
      </c>
      <c r="M2836" s="72">
        <v>3390.7930000000001</v>
      </c>
      <c r="N2836" s="72">
        <v>3594.029</v>
      </c>
      <c r="O2836" s="72">
        <v>3850.2150000000001</v>
      </c>
      <c r="P2836" s="72">
        <v>4177.7619999999997</v>
      </c>
      <c r="Q2836" s="72">
        <v>4067.5160000000001</v>
      </c>
      <c r="R2836" s="72">
        <v>3958.732</v>
      </c>
      <c r="S2836" s="72">
        <v>3959.3969999999999</v>
      </c>
      <c r="T2836" s="72">
        <v>3995.5920000000001</v>
      </c>
      <c r="U2836" s="72">
        <v>4207.9530000000004</v>
      </c>
      <c r="V2836" s="72">
        <v>4428.8670000000002</v>
      </c>
      <c r="W2836" s="72">
        <v>3959.0520000000001</v>
      </c>
      <c r="X2836" s="72">
        <v>2761.9270000000001</v>
      </c>
      <c r="Y2836" s="72">
        <v>1406.557</v>
      </c>
      <c r="Z2836" s="72">
        <v>409.30399999999997</v>
      </c>
      <c r="AA2836" s="72">
        <v>58.585000000000001</v>
      </c>
      <c r="AB2836" s="4" t="s">
        <v>291</v>
      </c>
      <c r="AD2836" s="1">
        <f t="shared" si="44"/>
        <v>8595.4249999999993</v>
      </c>
    </row>
    <row r="2837" spans="1:30" x14ac:dyDescent="0.3">
      <c r="A2837" s="65">
        <v>2836</v>
      </c>
      <c r="B2837" s="66" t="s">
        <v>323</v>
      </c>
      <c r="C2837" s="70" t="s">
        <v>202</v>
      </c>
      <c r="D2837" s="71">
        <v>19</v>
      </c>
      <c r="E2837" s="71">
        <v>925</v>
      </c>
      <c r="F2837" s="71">
        <v>2060</v>
      </c>
      <c r="G2837" s="72">
        <v>2858.701</v>
      </c>
      <c r="H2837" s="72">
        <v>2942.3139999999999</v>
      </c>
      <c r="I2837" s="72">
        <v>3052.3829999999998</v>
      </c>
      <c r="J2837" s="72">
        <v>3159.4949999999999</v>
      </c>
      <c r="K2837" s="72">
        <v>3230.9859999999999</v>
      </c>
      <c r="L2837" s="72">
        <v>3273.4479999999999</v>
      </c>
      <c r="M2837" s="72">
        <v>3324.3029999999999</v>
      </c>
      <c r="N2837" s="72">
        <v>3424.828</v>
      </c>
      <c r="O2837" s="72">
        <v>3611.8220000000001</v>
      </c>
      <c r="P2837" s="72">
        <v>3850.9549999999999</v>
      </c>
      <c r="Q2837" s="72">
        <v>4157.6549999999997</v>
      </c>
      <c r="R2837" s="72">
        <v>4024.2570000000001</v>
      </c>
      <c r="S2837" s="72">
        <v>3885.3110000000001</v>
      </c>
      <c r="T2837" s="72">
        <v>3841.29</v>
      </c>
      <c r="U2837" s="72">
        <v>3806.8910000000001</v>
      </c>
      <c r="V2837" s="72">
        <v>3879.837</v>
      </c>
      <c r="W2837" s="72">
        <v>3808.819</v>
      </c>
      <c r="X2837" s="72">
        <v>2954.0859999999998</v>
      </c>
      <c r="Y2837" s="72">
        <v>1570.567</v>
      </c>
      <c r="Z2837" s="72">
        <v>508.65800000000002</v>
      </c>
      <c r="AA2837" s="72">
        <v>74.936000000000007</v>
      </c>
      <c r="AB2837" s="4" t="s">
        <v>291</v>
      </c>
      <c r="AD2837" s="1">
        <f t="shared" si="44"/>
        <v>8917.0659999999989</v>
      </c>
    </row>
    <row r="2838" spans="1:30" x14ac:dyDescent="0.3">
      <c r="A2838" s="65">
        <v>2837</v>
      </c>
      <c r="B2838" s="66" t="s">
        <v>323</v>
      </c>
      <c r="C2838" s="70" t="s">
        <v>202</v>
      </c>
      <c r="D2838" s="71">
        <v>19</v>
      </c>
      <c r="E2838" s="71">
        <v>925</v>
      </c>
      <c r="F2838" s="71">
        <v>2065</v>
      </c>
      <c r="G2838" s="72">
        <v>2830.5070000000001</v>
      </c>
      <c r="H2838" s="72">
        <v>2872.7310000000002</v>
      </c>
      <c r="I2838" s="72">
        <v>2949.683</v>
      </c>
      <c r="J2838" s="72">
        <v>3073.1030000000001</v>
      </c>
      <c r="K2838" s="72">
        <v>3206.3380000000002</v>
      </c>
      <c r="L2838" s="72">
        <v>3288.3380000000002</v>
      </c>
      <c r="M2838" s="72">
        <v>3321.3069999999998</v>
      </c>
      <c r="N2838" s="72">
        <v>3356.7570000000001</v>
      </c>
      <c r="O2838" s="72">
        <v>3442.3710000000001</v>
      </c>
      <c r="P2838" s="72">
        <v>3614.1019999999999</v>
      </c>
      <c r="Q2838" s="72">
        <v>3835.2719999999999</v>
      </c>
      <c r="R2838" s="72">
        <v>4117.5519999999997</v>
      </c>
      <c r="S2838" s="72">
        <v>3956.6970000000001</v>
      </c>
      <c r="T2838" s="72">
        <v>3780.1550000000002</v>
      </c>
      <c r="U2838" s="72">
        <v>3675.8939999999998</v>
      </c>
      <c r="V2838" s="72">
        <v>3529.4720000000002</v>
      </c>
      <c r="W2838" s="72">
        <v>3365.9029999999998</v>
      </c>
      <c r="X2838" s="72">
        <v>2884.6060000000002</v>
      </c>
      <c r="Y2838" s="72">
        <v>1719.289</v>
      </c>
      <c r="Z2838" s="72">
        <v>586.59199999999998</v>
      </c>
      <c r="AA2838" s="72">
        <v>96.364999999999995</v>
      </c>
      <c r="AB2838" s="4">
        <v>1.4999999999999999E-2</v>
      </c>
      <c r="AD2838" s="1">
        <f t="shared" si="44"/>
        <v>8652.7699999999986</v>
      </c>
    </row>
    <row r="2839" spans="1:30" x14ac:dyDescent="0.3">
      <c r="A2839" s="65">
        <v>2838</v>
      </c>
      <c r="B2839" s="66" t="s">
        <v>323</v>
      </c>
      <c r="C2839" s="70" t="s">
        <v>202</v>
      </c>
      <c r="D2839" s="71">
        <v>19</v>
      </c>
      <c r="E2839" s="71">
        <v>925</v>
      </c>
      <c r="F2839" s="71">
        <v>2070</v>
      </c>
      <c r="G2839" s="72">
        <v>2824.12</v>
      </c>
      <c r="H2839" s="72">
        <v>2843.7179999999998</v>
      </c>
      <c r="I2839" s="72">
        <v>2879.6840000000002</v>
      </c>
      <c r="J2839" s="72">
        <v>2969.2539999999999</v>
      </c>
      <c r="K2839" s="72">
        <v>3117.3490000000002</v>
      </c>
      <c r="L2839" s="72">
        <v>3260.4569999999999</v>
      </c>
      <c r="M2839" s="72">
        <v>3333.51</v>
      </c>
      <c r="N2839" s="72">
        <v>3352.0369999999998</v>
      </c>
      <c r="O2839" s="72">
        <v>3373.6990000000001</v>
      </c>
      <c r="P2839" s="72">
        <v>3445.6729999999998</v>
      </c>
      <c r="Q2839" s="72">
        <v>3601.75</v>
      </c>
      <c r="R2839" s="72">
        <v>3802.32</v>
      </c>
      <c r="S2839" s="72">
        <v>4054.9380000000001</v>
      </c>
      <c r="T2839" s="72">
        <v>3860.058</v>
      </c>
      <c r="U2839" s="72">
        <v>3632.2330000000002</v>
      </c>
      <c r="V2839" s="72">
        <v>3430.53</v>
      </c>
      <c r="W2839" s="72">
        <v>3089.4520000000002</v>
      </c>
      <c r="X2839" s="72">
        <v>2585.5569999999998</v>
      </c>
      <c r="Y2839" s="72">
        <v>1715.0630000000001</v>
      </c>
      <c r="Z2839" s="72">
        <v>660.73900000000003</v>
      </c>
      <c r="AA2839" s="72">
        <v>116.29300000000001</v>
      </c>
      <c r="AB2839" s="4">
        <v>2.3E-2</v>
      </c>
      <c r="AD2839" s="1">
        <f t="shared" si="44"/>
        <v>8167.1269999999995</v>
      </c>
    </row>
    <row r="2840" spans="1:30" x14ac:dyDescent="0.3">
      <c r="A2840" s="65">
        <v>2839</v>
      </c>
      <c r="B2840" s="66" t="s">
        <v>323</v>
      </c>
      <c r="C2840" s="70" t="s">
        <v>202</v>
      </c>
      <c r="D2840" s="71">
        <v>19</v>
      </c>
      <c r="E2840" s="71">
        <v>925</v>
      </c>
      <c r="F2840" s="71">
        <v>2075</v>
      </c>
      <c r="G2840" s="72">
        <v>2814.73</v>
      </c>
      <c r="H2840" s="72">
        <v>2836.51</v>
      </c>
      <c r="I2840" s="72">
        <v>2850.2530000000002</v>
      </c>
      <c r="J2840" s="72">
        <v>2898.0729999999999</v>
      </c>
      <c r="K2840" s="72">
        <v>3010.8809999999999</v>
      </c>
      <c r="L2840" s="72">
        <v>3168.2660000000001</v>
      </c>
      <c r="M2840" s="72">
        <v>3302.9369999999999</v>
      </c>
      <c r="N2840" s="72">
        <v>3362.4549999999999</v>
      </c>
      <c r="O2840" s="72">
        <v>3368.1669999999999</v>
      </c>
      <c r="P2840" s="72">
        <v>3377.451</v>
      </c>
      <c r="Q2840" s="72">
        <v>3435.8119999999999</v>
      </c>
      <c r="R2840" s="72">
        <v>3574.2249999999999</v>
      </c>
      <c r="S2840" s="72">
        <v>3750.038</v>
      </c>
      <c r="T2840" s="72">
        <v>3965.2919999999999</v>
      </c>
      <c r="U2840" s="72">
        <v>3724.134</v>
      </c>
      <c r="V2840" s="72">
        <v>3410.6219999999998</v>
      </c>
      <c r="W2840" s="72">
        <v>3033.69</v>
      </c>
      <c r="X2840" s="72">
        <v>2407.6419999999998</v>
      </c>
      <c r="Y2840" s="72">
        <v>1571.403</v>
      </c>
      <c r="Z2840" s="72">
        <v>677.13400000000001</v>
      </c>
      <c r="AA2840" s="72">
        <v>135.916</v>
      </c>
      <c r="AB2840" s="4">
        <v>0.04</v>
      </c>
      <c r="AD2840" s="1">
        <f t="shared" si="44"/>
        <v>7825.8250000000007</v>
      </c>
    </row>
    <row r="2841" spans="1:30" x14ac:dyDescent="0.3">
      <c r="A2841" s="65">
        <v>2840</v>
      </c>
      <c r="B2841" s="66" t="s">
        <v>323</v>
      </c>
      <c r="C2841" s="70" t="s">
        <v>202</v>
      </c>
      <c r="D2841" s="71">
        <v>19</v>
      </c>
      <c r="E2841" s="71">
        <v>925</v>
      </c>
      <c r="F2841" s="71">
        <v>2080</v>
      </c>
      <c r="G2841" s="72">
        <v>2782.4490000000001</v>
      </c>
      <c r="H2841" s="72">
        <v>2826.2950000000001</v>
      </c>
      <c r="I2841" s="72">
        <v>2842.6129999999998</v>
      </c>
      <c r="J2841" s="72">
        <v>2867.4450000000002</v>
      </c>
      <c r="K2841" s="72">
        <v>2937.0149999999999</v>
      </c>
      <c r="L2841" s="72">
        <v>3058.55</v>
      </c>
      <c r="M2841" s="72">
        <v>3208.09</v>
      </c>
      <c r="N2841" s="72">
        <v>3330.1280000000002</v>
      </c>
      <c r="O2841" s="72">
        <v>3377.6840000000002</v>
      </c>
      <c r="P2841" s="72">
        <v>3372.029</v>
      </c>
      <c r="Q2841" s="72">
        <v>3369.2179999999998</v>
      </c>
      <c r="R2841" s="72">
        <v>3412.5059999999999</v>
      </c>
      <c r="S2841" s="72">
        <v>3529.9110000000001</v>
      </c>
      <c r="T2841" s="72">
        <v>3674.5610000000001</v>
      </c>
      <c r="U2841" s="72">
        <v>3839.1129999999998</v>
      </c>
      <c r="V2841" s="72">
        <v>3519.373</v>
      </c>
      <c r="W2841" s="72">
        <v>3045.2959999999998</v>
      </c>
      <c r="X2841" s="72">
        <v>2402.3829999999998</v>
      </c>
      <c r="Y2841" s="72">
        <v>1496.884</v>
      </c>
      <c r="Z2841" s="72">
        <v>640.47699999999998</v>
      </c>
      <c r="AA2841" s="72">
        <v>146.08500000000001</v>
      </c>
      <c r="AB2841" s="4">
        <v>6.2E-2</v>
      </c>
      <c r="AD2841" s="1">
        <f t="shared" si="44"/>
        <v>7731.1869999999999</v>
      </c>
    </row>
    <row r="2842" spans="1:30" x14ac:dyDescent="0.3">
      <c r="A2842" s="65">
        <v>2841</v>
      </c>
      <c r="B2842" s="66" t="s">
        <v>323</v>
      </c>
      <c r="C2842" s="70" t="s">
        <v>202</v>
      </c>
      <c r="D2842" s="71">
        <v>19</v>
      </c>
      <c r="E2842" s="71">
        <v>925</v>
      </c>
      <c r="F2842" s="71">
        <v>2085</v>
      </c>
      <c r="G2842" s="72">
        <v>2726.97</v>
      </c>
      <c r="H2842" s="72">
        <v>2793.1860000000001</v>
      </c>
      <c r="I2842" s="72">
        <v>2831.9609999999998</v>
      </c>
      <c r="J2842" s="72">
        <v>2858.5920000000001</v>
      </c>
      <c r="K2842" s="72">
        <v>2903.6660000000002</v>
      </c>
      <c r="L2842" s="72">
        <v>2981.3739999999998</v>
      </c>
      <c r="M2842" s="72">
        <v>3095.6759999999999</v>
      </c>
      <c r="N2842" s="72">
        <v>3233.4870000000001</v>
      </c>
      <c r="O2842" s="72">
        <v>3344.4769999999999</v>
      </c>
      <c r="P2842" s="72">
        <v>3381.5070000000001</v>
      </c>
      <c r="Q2842" s="72">
        <v>3364.8470000000002</v>
      </c>
      <c r="R2842" s="72">
        <v>3348.8420000000001</v>
      </c>
      <c r="S2842" s="72">
        <v>3374.4</v>
      </c>
      <c r="T2842" s="72">
        <v>3465.3150000000001</v>
      </c>
      <c r="U2842" s="72">
        <v>3567.527</v>
      </c>
      <c r="V2842" s="72">
        <v>3647.6289999999999</v>
      </c>
      <c r="W2842" s="72">
        <v>3174.576</v>
      </c>
      <c r="X2842" s="72">
        <v>2448.174</v>
      </c>
      <c r="Y2842" s="72">
        <v>1529.163</v>
      </c>
      <c r="Z2842" s="72">
        <v>629.89700000000005</v>
      </c>
      <c r="AA2842" s="72">
        <v>146.416</v>
      </c>
      <c r="AB2842" s="4">
        <v>8.1000000000000003E-2</v>
      </c>
      <c r="AD2842" s="1">
        <f t="shared" si="44"/>
        <v>7928.3070000000007</v>
      </c>
    </row>
    <row r="2843" spans="1:30" x14ac:dyDescent="0.3">
      <c r="A2843" s="65">
        <v>2842</v>
      </c>
      <c r="B2843" s="66" t="s">
        <v>323</v>
      </c>
      <c r="C2843" s="70" t="s">
        <v>202</v>
      </c>
      <c r="D2843" s="71">
        <v>19</v>
      </c>
      <c r="E2843" s="71">
        <v>925</v>
      </c>
      <c r="F2843" s="71">
        <v>2090</v>
      </c>
      <c r="G2843" s="72">
        <v>2667.4630000000002</v>
      </c>
      <c r="H2843" s="72">
        <v>2736.89</v>
      </c>
      <c r="I2843" s="72">
        <v>2798.415</v>
      </c>
      <c r="J2843" s="72">
        <v>2846.721</v>
      </c>
      <c r="K2843" s="72">
        <v>2892.05</v>
      </c>
      <c r="L2843" s="72">
        <v>2944.6729999999998</v>
      </c>
      <c r="M2843" s="72">
        <v>3015.7289999999998</v>
      </c>
      <c r="N2843" s="72">
        <v>3119.2919999999999</v>
      </c>
      <c r="O2843" s="72">
        <v>3246.9679999999998</v>
      </c>
      <c r="P2843" s="72">
        <v>3348.2930000000001</v>
      </c>
      <c r="Q2843" s="72">
        <v>3375.1959999999999</v>
      </c>
      <c r="R2843" s="72">
        <v>3346.6729999999998</v>
      </c>
      <c r="S2843" s="72">
        <v>3315.27</v>
      </c>
      <c r="T2843" s="72">
        <v>3318.5250000000001</v>
      </c>
      <c r="U2843" s="72">
        <v>3373.2910000000002</v>
      </c>
      <c r="V2843" s="72">
        <v>3404.0430000000001</v>
      </c>
      <c r="W2843" s="72">
        <v>3319.79</v>
      </c>
      <c r="X2843" s="72">
        <v>2594.0529999999999</v>
      </c>
      <c r="Y2843" s="72">
        <v>1594.577</v>
      </c>
      <c r="Z2843" s="72">
        <v>664.572</v>
      </c>
      <c r="AA2843" s="72">
        <v>149.82599999999999</v>
      </c>
      <c r="AB2843" s="4">
        <v>0.11600000000000001</v>
      </c>
      <c r="AD2843" s="1">
        <f t="shared" si="44"/>
        <v>8322.9339999999993</v>
      </c>
    </row>
    <row r="2844" spans="1:30" x14ac:dyDescent="0.3">
      <c r="A2844" s="65">
        <v>2843</v>
      </c>
      <c r="B2844" s="66" t="s">
        <v>323</v>
      </c>
      <c r="C2844" s="70" t="s">
        <v>202</v>
      </c>
      <c r="D2844" s="71">
        <v>19</v>
      </c>
      <c r="E2844" s="71">
        <v>925</v>
      </c>
      <c r="F2844" s="71">
        <v>2095</v>
      </c>
      <c r="G2844" s="72">
        <v>2620.9319999999998</v>
      </c>
      <c r="H2844" s="72">
        <v>2676.549</v>
      </c>
      <c r="I2844" s="72">
        <v>2741.6860000000001</v>
      </c>
      <c r="J2844" s="72">
        <v>2811.9630000000002</v>
      </c>
      <c r="K2844" s="72">
        <v>2877.424</v>
      </c>
      <c r="L2844" s="72">
        <v>2929.6669999999999</v>
      </c>
      <c r="M2844" s="72">
        <v>2976.22</v>
      </c>
      <c r="N2844" s="72">
        <v>3037.4830000000002</v>
      </c>
      <c r="O2844" s="72">
        <v>3131.8710000000001</v>
      </c>
      <c r="P2844" s="72">
        <v>3250.837</v>
      </c>
      <c r="Q2844" s="72">
        <v>3342.9050000000002</v>
      </c>
      <c r="R2844" s="72">
        <v>3358.9279999999999</v>
      </c>
      <c r="S2844" s="72">
        <v>3316.6610000000001</v>
      </c>
      <c r="T2844" s="72">
        <v>3265.9450000000002</v>
      </c>
      <c r="U2844" s="72">
        <v>3238.64</v>
      </c>
      <c r="V2844" s="72">
        <v>3232.049</v>
      </c>
      <c r="W2844" s="72">
        <v>3120.7139999999999</v>
      </c>
      <c r="X2844" s="72">
        <v>2753.6439999999998</v>
      </c>
      <c r="Y2844" s="72">
        <v>1730.3119999999999</v>
      </c>
      <c r="Z2844" s="72">
        <v>715.75</v>
      </c>
      <c r="AA2844" s="72">
        <v>162.78299999999999</v>
      </c>
      <c r="AB2844" s="4" t="s">
        <v>291</v>
      </c>
      <c r="AD2844" s="1">
        <f t="shared" si="44"/>
        <v>8483.2029999999995</v>
      </c>
    </row>
    <row r="2845" spans="1:30" x14ac:dyDescent="0.3">
      <c r="A2845" s="65">
        <v>2844</v>
      </c>
      <c r="B2845" s="66" t="s">
        <v>323</v>
      </c>
      <c r="C2845" s="70" t="s">
        <v>202</v>
      </c>
      <c r="D2845" s="71">
        <v>19</v>
      </c>
      <c r="E2845" s="71">
        <v>925</v>
      </c>
      <c r="F2845" s="71">
        <v>2100</v>
      </c>
      <c r="G2845" s="72">
        <v>2589.694</v>
      </c>
      <c r="H2845" s="72">
        <v>2629.1729999999998</v>
      </c>
      <c r="I2845" s="72">
        <v>2680.9029999999998</v>
      </c>
      <c r="J2845" s="72">
        <v>2754.0050000000001</v>
      </c>
      <c r="K2845" s="72">
        <v>2839.91</v>
      </c>
      <c r="L2845" s="72">
        <v>2911.65</v>
      </c>
      <c r="M2845" s="72">
        <v>2958.3710000000001</v>
      </c>
      <c r="N2845" s="72">
        <v>2996.06</v>
      </c>
      <c r="O2845" s="72">
        <v>3049.0650000000001</v>
      </c>
      <c r="P2845" s="72">
        <v>3135.748</v>
      </c>
      <c r="Q2845" s="72">
        <v>3246.5010000000002</v>
      </c>
      <c r="R2845" s="72">
        <v>3328.6280000000002</v>
      </c>
      <c r="S2845" s="72">
        <v>3332.0790000000002</v>
      </c>
      <c r="T2845" s="72">
        <v>3272.5540000000001</v>
      </c>
      <c r="U2845" s="72">
        <v>3195.1489999999999</v>
      </c>
      <c r="V2845" s="72">
        <v>3115.107</v>
      </c>
      <c r="W2845" s="72">
        <v>2984.0390000000002</v>
      </c>
      <c r="X2845" s="72">
        <v>2621.3220000000001</v>
      </c>
      <c r="Y2845" s="72">
        <v>1878.7550000000001</v>
      </c>
      <c r="Z2845" s="72">
        <v>800.49699999999996</v>
      </c>
      <c r="AA2845" s="72">
        <v>181.80699999999999</v>
      </c>
      <c r="AB2845" s="4" t="s">
        <v>291</v>
      </c>
      <c r="AD2845" s="1">
        <f t="shared" si="44"/>
        <v>8466.4200000000019</v>
      </c>
    </row>
    <row r="2846" spans="1:30" x14ac:dyDescent="0.3">
      <c r="A2846" s="65">
        <v>2845</v>
      </c>
      <c r="B2846" s="66" t="s">
        <v>323</v>
      </c>
      <c r="C2846" s="69" t="s">
        <v>203</v>
      </c>
      <c r="D2846" s="71"/>
      <c r="E2846" s="71">
        <v>8</v>
      </c>
      <c r="F2846" s="71">
        <v>2015</v>
      </c>
      <c r="G2846" s="72">
        <v>88.888000000000005</v>
      </c>
      <c r="H2846" s="72">
        <v>83.045000000000002</v>
      </c>
      <c r="I2846" s="72">
        <v>101.36</v>
      </c>
      <c r="J2846" s="72">
        <v>127.569</v>
      </c>
      <c r="K2846" s="72">
        <v>124.30200000000001</v>
      </c>
      <c r="L2846" s="72">
        <v>114.792</v>
      </c>
      <c r="M2846" s="72">
        <v>103.25</v>
      </c>
      <c r="N2846" s="72">
        <v>90.781999999999996</v>
      </c>
      <c r="O2846" s="72">
        <v>89.358999999999995</v>
      </c>
      <c r="P2846" s="72">
        <v>93.015000000000001</v>
      </c>
      <c r="Q2846" s="72">
        <v>105.449</v>
      </c>
      <c r="R2846" s="72">
        <v>99.953999999999994</v>
      </c>
      <c r="S2846" s="72">
        <v>77.131</v>
      </c>
      <c r="T2846" s="72">
        <v>57.69</v>
      </c>
      <c r="U2846" s="72">
        <v>51.131</v>
      </c>
      <c r="V2846" s="72">
        <v>39.168999999999997</v>
      </c>
      <c r="W2846" s="72">
        <v>20.138000000000002</v>
      </c>
      <c r="X2846" s="72">
        <v>7.3369999999999997</v>
      </c>
      <c r="Y2846" s="72">
        <v>1.3</v>
      </c>
      <c r="Z2846" s="72">
        <v>0.193</v>
      </c>
      <c r="AA2846" s="72">
        <v>1.2999999999999999E-2</v>
      </c>
      <c r="AB2846" s="4" t="s">
        <v>291</v>
      </c>
      <c r="AD2846" s="1">
        <f t="shared" si="44"/>
        <v>28.981000000000005</v>
      </c>
    </row>
    <row r="2847" spans="1:30" x14ac:dyDescent="0.3">
      <c r="A2847" s="65">
        <v>2846</v>
      </c>
      <c r="B2847" s="66" t="s">
        <v>323</v>
      </c>
      <c r="C2847" s="69" t="s">
        <v>203</v>
      </c>
      <c r="D2847" s="71"/>
      <c r="E2847" s="71">
        <v>8</v>
      </c>
      <c r="F2847" s="71">
        <v>2020</v>
      </c>
      <c r="G2847" s="72">
        <v>86.891000000000005</v>
      </c>
      <c r="H2847" s="72">
        <v>87.811000000000007</v>
      </c>
      <c r="I2847" s="72">
        <v>82.444000000000003</v>
      </c>
      <c r="J2847" s="72">
        <v>99.974000000000004</v>
      </c>
      <c r="K2847" s="72">
        <v>124.337</v>
      </c>
      <c r="L2847" s="72">
        <v>120.2</v>
      </c>
      <c r="M2847" s="72">
        <v>111.17400000000001</v>
      </c>
      <c r="N2847" s="72">
        <v>100.47499999999999</v>
      </c>
      <c r="O2847" s="72">
        <v>88.697000000000003</v>
      </c>
      <c r="P2847" s="72">
        <v>87.594999999999999</v>
      </c>
      <c r="Q2847" s="72">
        <v>91.128</v>
      </c>
      <c r="R2847" s="72">
        <v>102.614</v>
      </c>
      <c r="S2847" s="72">
        <v>95.677000000000007</v>
      </c>
      <c r="T2847" s="72">
        <v>71.682000000000002</v>
      </c>
      <c r="U2847" s="72">
        <v>50.863999999999997</v>
      </c>
      <c r="V2847" s="72">
        <v>40.951000000000001</v>
      </c>
      <c r="W2847" s="72">
        <v>26.478000000000002</v>
      </c>
      <c r="X2847" s="72">
        <v>10.335000000000001</v>
      </c>
      <c r="Y2847" s="72">
        <v>2.4950000000000001</v>
      </c>
      <c r="Z2847" s="72">
        <v>0.254</v>
      </c>
      <c r="AA2847" s="72">
        <v>2.1999999999999999E-2</v>
      </c>
      <c r="AB2847" s="4" t="s">
        <v>291</v>
      </c>
      <c r="AD2847" s="1">
        <f t="shared" si="44"/>
        <v>39.583999999999996</v>
      </c>
    </row>
    <row r="2848" spans="1:30" x14ac:dyDescent="0.3">
      <c r="A2848" s="65">
        <v>2847</v>
      </c>
      <c r="B2848" s="66" t="s">
        <v>323</v>
      </c>
      <c r="C2848" s="69" t="s">
        <v>203</v>
      </c>
      <c r="D2848" s="71"/>
      <c r="E2848" s="71">
        <v>8</v>
      </c>
      <c r="F2848" s="71">
        <v>2025</v>
      </c>
      <c r="G2848" s="72">
        <v>85.319000000000003</v>
      </c>
      <c r="H2848" s="72">
        <v>85.843000000000004</v>
      </c>
      <c r="I2848" s="72">
        <v>87.218000000000004</v>
      </c>
      <c r="J2848" s="72">
        <v>81.091999999999999</v>
      </c>
      <c r="K2848" s="72">
        <v>96.834000000000003</v>
      </c>
      <c r="L2848" s="72">
        <v>120.27800000000001</v>
      </c>
      <c r="M2848" s="72">
        <v>116.605</v>
      </c>
      <c r="N2848" s="72">
        <v>108.399</v>
      </c>
      <c r="O2848" s="72">
        <v>98.373999999999995</v>
      </c>
      <c r="P2848" s="72">
        <v>86.984999999999999</v>
      </c>
      <c r="Q2848" s="72">
        <v>85.867000000000004</v>
      </c>
      <c r="R2848" s="72">
        <v>88.798000000000002</v>
      </c>
      <c r="S2848" s="72">
        <v>98.590999999999994</v>
      </c>
      <c r="T2848" s="72">
        <v>89.524000000000001</v>
      </c>
      <c r="U2848" s="72">
        <v>63.902000000000001</v>
      </c>
      <c r="V2848" s="72">
        <v>41.457000000000001</v>
      </c>
      <c r="W2848" s="72">
        <v>28.454999999999998</v>
      </c>
      <c r="X2848" s="72">
        <v>14.13</v>
      </c>
      <c r="Y2848" s="72">
        <v>3.6920000000000002</v>
      </c>
      <c r="Z2848" s="72">
        <v>0.51700000000000002</v>
      </c>
      <c r="AA2848" s="72">
        <v>0.03</v>
      </c>
      <c r="AB2848" s="4" t="s">
        <v>291</v>
      </c>
      <c r="AD2848" s="1">
        <f t="shared" si="44"/>
        <v>46.824000000000005</v>
      </c>
    </row>
    <row r="2849" spans="1:30" x14ac:dyDescent="0.3">
      <c r="A2849" s="65">
        <v>2848</v>
      </c>
      <c r="B2849" s="66" t="s">
        <v>323</v>
      </c>
      <c r="C2849" s="69" t="s">
        <v>203</v>
      </c>
      <c r="D2849" s="71"/>
      <c r="E2849" s="71">
        <v>8</v>
      </c>
      <c r="F2849" s="71">
        <v>2030</v>
      </c>
      <c r="G2849" s="72">
        <v>80.709000000000003</v>
      </c>
      <c r="H2849" s="72">
        <v>84.292000000000002</v>
      </c>
      <c r="I2849" s="72">
        <v>85.266999999999996</v>
      </c>
      <c r="J2849" s="72">
        <v>85.873000000000005</v>
      </c>
      <c r="K2849" s="72">
        <v>78.013000000000005</v>
      </c>
      <c r="L2849" s="72">
        <v>92.891000000000005</v>
      </c>
      <c r="M2849" s="72">
        <v>116.72499999999999</v>
      </c>
      <c r="N2849" s="72">
        <v>113.84399999999999</v>
      </c>
      <c r="O2849" s="72">
        <v>106.29600000000001</v>
      </c>
      <c r="P2849" s="72">
        <v>96.638999999999996</v>
      </c>
      <c r="Q2849" s="72">
        <v>85.349000000000004</v>
      </c>
      <c r="R2849" s="72">
        <v>83.813000000000002</v>
      </c>
      <c r="S2849" s="72">
        <v>85.578999999999994</v>
      </c>
      <c r="T2849" s="72">
        <v>92.822000000000003</v>
      </c>
      <c r="U2849" s="72">
        <v>80.664000000000001</v>
      </c>
      <c r="V2849" s="72">
        <v>53.006</v>
      </c>
      <c r="W2849" s="72">
        <v>29.609000000000002</v>
      </c>
      <c r="X2849" s="72">
        <v>15.803000000000001</v>
      </c>
      <c r="Y2849" s="72">
        <v>5.319</v>
      </c>
      <c r="Z2849" s="72">
        <v>0.81</v>
      </c>
      <c r="AA2849" s="72">
        <v>6.0999999999999999E-2</v>
      </c>
      <c r="AB2849" s="4" t="s">
        <v>291</v>
      </c>
      <c r="AD2849" s="1">
        <f t="shared" si="44"/>
        <v>51.602000000000011</v>
      </c>
    </row>
    <row r="2850" spans="1:30" x14ac:dyDescent="0.3">
      <c r="A2850" s="65">
        <v>2849</v>
      </c>
      <c r="B2850" s="66" t="s">
        <v>323</v>
      </c>
      <c r="C2850" s="69" t="s">
        <v>203</v>
      </c>
      <c r="D2850" s="71"/>
      <c r="E2850" s="71">
        <v>8</v>
      </c>
      <c r="F2850" s="71">
        <v>2035</v>
      </c>
      <c r="G2850" s="72">
        <v>72.802999999999997</v>
      </c>
      <c r="H2850" s="72">
        <v>79.704999999999998</v>
      </c>
      <c r="I2850" s="72">
        <v>83.727999999999994</v>
      </c>
      <c r="J2850" s="72">
        <v>83.930999999999997</v>
      </c>
      <c r="K2850" s="72">
        <v>82.805999999999997</v>
      </c>
      <c r="L2850" s="72">
        <v>74.143000000000001</v>
      </c>
      <c r="M2850" s="72">
        <v>89.45</v>
      </c>
      <c r="N2850" s="72">
        <v>113.995</v>
      </c>
      <c r="O2850" s="72">
        <v>111.753</v>
      </c>
      <c r="P2850" s="72">
        <v>104.559</v>
      </c>
      <c r="Q2850" s="72">
        <v>94.991</v>
      </c>
      <c r="R2850" s="72">
        <v>83.466999999999999</v>
      </c>
      <c r="S2850" s="72">
        <v>81.040999999999997</v>
      </c>
      <c r="T2850" s="72">
        <v>81.034999999999997</v>
      </c>
      <c r="U2850" s="72">
        <v>84.497</v>
      </c>
      <c r="V2850" s="72">
        <v>68.09</v>
      </c>
      <c r="W2850" s="72">
        <v>38.935000000000002</v>
      </c>
      <c r="X2850" s="72">
        <v>17.131</v>
      </c>
      <c r="Y2850" s="72">
        <v>6.282</v>
      </c>
      <c r="Z2850" s="72">
        <v>1.244</v>
      </c>
      <c r="AA2850" s="72">
        <v>0.10199999999999999</v>
      </c>
      <c r="AB2850" s="4" t="s">
        <v>291</v>
      </c>
      <c r="AD2850" s="1">
        <f t="shared" si="44"/>
        <v>63.693999999999996</v>
      </c>
    </row>
    <row r="2851" spans="1:30" x14ac:dyDescent="0.3">
      <c r="A2851" s="65">
        <v>2850</v>
      </c>
      <c r="B2851" s="66" t="s">
        <v>323</v>
      </c>
      <c r="C2851" s="69" t="s">
        <v>203</v>
      </c>
      <c r="D2851" s="71"/>
      <c r="E2851" s="71">
        <v>8</v>
      </c>
      <c r="F2851" s="71">
        <v>2040</v>
      </c>
      <c r="G2851" s="72">
        <v>65.072999999999993</v>
      </c>
      <c r="H2851" s="72">
        <v>71.822999999999993</v>
      </c>
      <c r="I2851" s="72">
        <v>79.155000000000001</v>
      </c>
      <c r="J2851" s="72">
        <v>82.403999999999996</v>
      </c>
      <c r="K2851" s="72">
        <v>80.881</v>
      </c>
      <c r="L2851" s="72">
        <v>78.947999999999993</v>
      </c>
      <c r="M2851" s="72">
        <v>70.775999999999996</v>
      </c>
      <c r="N2851" s="72">
        <v>86.838999999999999</v>
      </c>
      <c r="O2851" s="72">
        <v>111.94199999999999</v>
      </c>
      <c r="P2851" s="72">
        <v>110.03</v>
      </c>
      <c r="Q2851" s="72">
        <v>102.92100000000001</v>
      </c>
      <c r="R2851" s="72">
        <v>93.106999999999999</v>
      </c>
      <c r="S2851" s="72">
        <v>80.960999999999999</v>
      </c>
      <c r="T2851" s="72">
        <v>77.150999999999996</v>
      </c>
      <c r="U2851" s="72">
        <v>74.459000000000003</v>
      </c>
      <c r="V2851" s="72">
        <v>72.515000000000001</v>
      </c>
      <c r="W2851" s="72">
        <v>51.414999999999999</v>
      </c>
      <c r="X2851" s="72">
        <v>23.492000000000001</v>
      </c>
      <c r="Y2851" s="72">
        <v>7.2169999999999996</v>
      </c>
      <c r="Z2851" s="72">
        <v>1.577</v>
      </c>
      <c r="AA2851" s="72">
        <v>0.16600000000000001</v>
      </c>
      <c r="AB2851" s="4" t="s">
        <v>291</v>
      </c>
      <c r="AD2851" s="1">
        <f t="shared" si="44"/>
        <v>83.86699999999999</v>
      </c>
    </row>
    <row r="2852" spans="1:30" x14ac:dyDescent="0.3">
      <c r="A2852" s="65">
        <v>2851</v>
      </c>
      <c r="B2852" s="66" t="s">
        <v>323</v>
      </c>
      <c r="C2852" s="69" t="s">
        <v>203</v>
      </c>
      <c r="D2852" s="71"/>
      <c r="E2852" s="71">
        <v>8</v>
      </c>
      <c r="F2852" s="71">
        <v>2045</v>
      </c>
      <c r="G2852" s="72">
        <v>60.921999999999997</v>
      </c>
      <c r="H2852" s="72">
        <v>64.114000000000004</v>
      </c>
      <c r="I2852" s="72">
        <v>71.284999999999997</v>
      </c>
      <c r="J2852" s="72">
        <v>77.841999999999999</v>
      </c>
      <c r="K2852" s="72">
        <v>79.369</v>
      </c>
      <c r="L2852" s="72">
        <v>77.046999999999997</v>
      </c>
      <c r="M2852" s="72">
        <v>75.585999999999999</v>
      </c>
      <c r="N2852" s="72">
        <v>68.245000000000005</v>
      </c>
      <c r="O2852" s="72">
        <v>84.923000000000002</v>
      </c>
      <c r="P2852" s="72">
        <v>110.26600000000001</v>
      </c>
      <c r="Q2852" s="72">
        <v>108.43600000000001</v>
      </c>
      <c r="R2852" s="72">
        <v>101.09099999999999</v>
      </c>
      <c r="S2852" s="72">
        <v>90.626000000000005</v>
      </c>
      <c r="T2852" s="72">
        <v>77.486000000000004</v>
      </c>
      <c r="U2852" s="72">
        <v>71.536000000000001</v>
      </c>
      <c r="V2852" s="72">
        <v>64.912999999999997</v>
      </c>
      <c r="W2852" s="72">
        <v>56.238</v>
      </c>
      <c r="X2852" s="72">
        <v>32.340000000000003</v>
      </c>
      <c r="Y2852" s="72">
        <v>10.496</v>
      </c>
      <c r="Z2852" s="72">
        <v>1.9510000000000001</v>
      </c>
      <c r="AA2852" s="72">
        <v>0.22800000000000001</v>
      </c>
      <c r="AB2852" s="4">
        <v>1.27</v>
      </c>
      <c r="AD2852" s="1">
        <f t="shared" si="44"/>
        <v>102.52299999999998</v>
      </c>
    </row>
    <row r="2853" spans="1:30" x14ac:dyDescent="0.3">
      <c r="A2853" s="65">
        <v>2852</v>
      </c>
      <c r="B2853" s="66" t="s">
        <v>323</v>
      </c>
      <c r="C2853" s="69" t="s">
        <v>203</v>
      </c>
      <c r="D2853" s="71"/>
      <c r="E2853" s="71">
        <v>8</v>
      </c>
      <c r="F2853" s="71">
        <v>2050</v>
      </c>
      <c r="G2853" s="72">
        <v>59.412999999999997</v>
      </c>
      <c r="H2853" s="72">
        <v>59.972999999999999</v>
      </c>
      <c r="I2853" s="72">
        <v>63.587000000000003</v>
      </c>
      <c r="J2853" s="72">
        <v>69.984999999999999</v>
      </c>
      <c r="K2853" s="72">
        <v>74.825999999999993</v>
      </c>
      <c r="L2853" s="72">
        <v>75.555000000000007</v>
      </c>
      <c r="M2853" s="72">
        <v>73.707999999999998</v>
      </c>
      <c r="N2853" s="72">
        <v>73.058000000000007</v>
      </c>
      <c r="O2853" s="72">
        <v>66.418000000000006</v>
      </c>
      <c r="P2853" s="72">
        <v>83.43</v>
      </c>
      <c r="Q2853" s="72">
        <v>108.755</v>
      </c>
      <c r="R2853" s="72">
        <v>106.694</v>
      </c>
      <c r="S2853" s="72">
        <v>98.692999999999998</v>
      </c>
      <c r="T2853" s="72">
        <v>87.176000000000002</v>
      </c>
      <c r="U2853" s="72">
        <v>72.444000000000003</v>
      </c>
      <c r="V2853" s="72">
        <v>63.268999999999998</v>
      </c>
      <c r="W2853" s="72">
        <v>51.585000000000001</v>
      </c>
      <c r="X2853" s="72">
        <v>36.776000000000003</v>
      </c>
      <c r="Y2853" s="72">
        <v>15.282999999999999</v>
      </c>
      <c r="Z2853" s="72">
        <v>3.0510000000000002</v>
      </c>
      <c r="AA2853" s="72">
        <v>0.30299999999999999</v>
      </c>
      <c r="AB2853" s="4">
        <v>1.6419999999999999</v>
      </c>
      <c r="AD2853" s="1">
        <f t="shared" si="44"/>
        <v>108.64</v>
      </c>
    </row>
    <row r="2854" spans="1:30" x14ac:dyDescent="0.3">
      <c r="A2854" s="65">
        <v>2853</v>
      </c>
      <c r="B2854" s="66" t="s">
        <v>323</v>
      </c>
      <c r="C2854" s="69" t="s">
        <v>203</v>
      </c>
      <c r="D2854" s="71"/>
      <c r="E2854" s="71">
        <v>8</v>
      </c>
      <c r="F2854" s="71">
        <v>2055</v>
      </c>
      <c r="G2854" s="72">
        <v>57.677</v>
      </c>
      <c r="H2854" s="72">
        <v>58.515000000000001</v>
      </c>
      <c r="I2854" s="72">
        <v>59.478999999999999</v>
      </c>
      <c r="J2854" s="72">
        <v>62.359000000000002</v>
      </c>
      <c r="K2854" s="72">
        <v>67.134</v>
      </c>
      <c r="L2854" s="72">
        <v>71.216999999999999</v>
      </c>
      <c r="M2854" s="72">
        <v>72.391999999999996</v>
      </c>
      <c r="N2854" s="72">
        <v>71.316000000000003</v>
      </c>
      <c r="O2854" s="72">
        <v>71.311999999999998</v>
      </c>
      <c r="P2854" s="72">
        <v>65.094999999999999</v>
      </c>
      <c r="Q2854" s="72">
        <v>82.206000000000003</v>
      </c>
      <c r="R2854" s="72">
        <v>107.17100000000001</v>
      </c>
      <c r="S2854" s="72">
        <v>104.44</v>
      </c>
      <c r="T2854" s="72">
        <v>95.353999999999999</v>
      </c>
      <c r="U2854" s="72">
        <v>82.105999999999995</v>
      </c>
      <c r="V2854" s="72">
        <v>64.881</v>
      </c>
      <c r="W2854" s="72">
        <v>51.368000000000002</v>
      </c>
      <c r="X2854" s="72">
        <v>34.917000000000002</v>
      </c>
      <c r="Y2854" s="72">
        <v>18.289000000000001</v>
      </c>
      <c r="Z2854" s="72">
        <v>4.7539999999999996</v>
      </c>
      <c r="AA2854" s="72">
        <v>0.495</v>
      </c>
      <c r="AB2854" s="4">
        <v>1.9890000000000001</v>
      </c>
      <c r="AD2854" s="1">
        <f t="shared" si="44"/>
        <v>111.81200000000001</v>
      </c>
    </row>
    <row r="2855" spans="1:30" x14ac:dyDescent="0.3">
      <c r="A2855" s="65">
        <v>2854</v>
      </c>
      <c r="B2855" s="66" t="s">
        <v>323</v>
      </c>
      <c r="C2855" s="69" t="s">
        <v>203</v>
      </c>
      <c r="D2855" s="71"/>
      <c r="E2855" s="71">
        <v>8</v>
      </c>
      <c r="F2855" s="71">
        <v>2060</v>
      </c>
      <c r="G2855" s="72">
        <v>54.701000000000001</v>
      </c>
      <c r="H2855" s="72">
        <v>56.829000000000001</v>
      </c>
      <c r="I2855" s="72">
        <v>58.051000000000002</v>
      </c>
      <c r="J2855" s="72">
        <v>58.317999999999998</v>
      </c>
      <c r="K2855" s="72">
        <v>59.667999999999999</v>
      </c>
      <c r="L2855" s="72">
        <v>63.73</v>
      </c>
      <c r="M2855" s="72">
        <v>68.233000000000004</v>
      </c>
      <c r="N2855" s="72">
        <v>70.132000000000005</v>
      </c>
      <c r="O2855" s="72">
        <v>69.671000000000006</v>
      </c>
      <c r="P2855" s="72">
        <v>70.043999999999997</v>
      </c>
      <c r="Q2855" s="72">
        <v>64.066999999999993</v>
      </c>
      <c r="R2855" s="72">
        <v>81.007999999999996</v>
      </c>
      <c r="S2855" s="72">
        <v>105.111</v>
      </c>
      <c r="T2855" s="72">
        <v>101.24</v>
      </c>
      <c r="U2855" s="72">
        <v>90.305000000000007</v>
      </c>
      <c r="V2855" s="72">
        <v>74.241</v>
      </c>
      <c r="W2855" s="72">
        <v>53.542999999999999</v>
      </c>
      <c r="X2855" s="72">
        <v>35.71</v>
      </c>
      <c r="Y2855" s="72">
        <v>18.071999999999999</v>
      </c>
      <c r="Z2855" s="72">
        <v>6.0039999999999996</v>
      </c>
      <c r="AA2855" s="72">
        <v>0.81499999999999995</v>
      </c>
      <c r="AB2855" s="4">
        <v>2.3050000000000002</v>
      </c>
      <c r="AD2855" s="1">
        <f t="shared" si="44"/>
        <v>116.44900000000001</v>
      </c>
    </row>
    <row r="2856" spans="1:30" x14ac:dyDescent="0.3">
      <c r="A2856" s="65">
        <v>2855</v>
      </c>
      <c r="B2856" s="66" t="s">
        <v>323</v>
      </c>
      <c r="C2856" s="69" t="s">
        <v>203</v>
      </c>
      <c r="D2856" s="71"/>
      <c r="E2856" s="71">
        <v>8</v>
      </c>
      <c r="F2856" s="71">
        <v>2065</v>
      </c>
      <c r="G2856" s="72">
        <v>50.74</v>
      </c>
      <c r="H2856" s="72">
        <v>53.905000000000001</v>
      </c>
      <c r="I2856" s="72">
        <v>56.392000000000003</v>
      </c>
      <c r="J2856" s="72">
        <v>56.956000000000003</v>
      </c>
      <c r="K2856" s="72">
        <v>55.781999999999996</v>
      </c>
      <c r="L2856" s="72">
        <v>56.463999999999999</v>
      </c>
      <c r="M2856" s="72">
        <v>60.927999999999997</v>
      </c>
      <c r="N2856" s="72">
        <v>66.113</v>
      </c>
      <c r="O2856" s="72">
        <v>68.587000000000003</v>
      </c>
      <c r="P2856" s="72">
        <v>68.486999999999995</v>
      </c>
      <c r="Q2856" s="72">
        <v>69.052999999999997</v>
      </c>
      <c r="R2856" s="72">
        <v>63.115000000000002</v>
      </c>
      <c r="S2856" s="72">
        <v>79.513000000000005</v>
      </c>
      <c r="T2856" s="72">
        <v>102.158</v>
      </c>
      <c r="U2856" s="72">
        <v>96.307000000000002</v>
      </c>
      <c r="V2856" s="72">
        <v>82.292000000000002</v>
      </c>
      <c r="W2856" s="72">
        <v>62.107999999999997</v>
      </c>
      <c r="X2856" s="72">
        <v>38.063000000000002</v>
      </c>
      <c r="Y2856" s="72">
        <v>19.126000000000001</v>
      </c>
      <c r="Z2856" s="72">
        <v>6.2190000000000003</v>
      </c>
      <c r="AA2856" s="72">
        <v>1.1080000000000001</v>
      </c>
      <c r="AB2856" s="4">
        <v>2.5249999999999999</v>
      </c>
      <c r="AD2856" s="1">
        <f t="shared" si="44"/>
        <v>129.149</v>
      </c>
    </row>
    <row r="2857" spans="1:30" x14ac:dyDescent="0.3">
      <c r="A2857" s="65">
        <v>2856</v>
      </c>
      <c r="B2857" s="66" t="s">
        <v>323</v>
      </c>
      <c r="C2857" s="69" t="s">
        <v>203</v>
      </c>
      <c r="D2857" s="71"/>
      <c r="E2857" s="71">
        <v>8</v>
      </c>
      <c r="F2857" s="71">
        <v>2070</v>
      </c>
      <c r="G2857" s="72">
        <v>46.817999999999998</v>
      </c>
      <c r="H2857" s="72">
        <v>49.994</v>
      </c>
      <c r="I2857" s="72">
        <v>53.496000000000002</v>
      </c>
      <c r="J2857" s="72">
        <v>55.363999999999997</v>
      </c>
      <c r="K2857" s="72">
        <v>54.570999999999998</v>
      </c>
      <c r="L2857" s="72">
        <v>52.771000000000001</v>
      </c>
      <c r="M2857" s="72">
        <v>53.838999999999999</v>
      </c>
      <c r="N2857" s="72">
        <v>58.95</v>
      </c>
      <c r="O2857" s="72">
        <v>64.673000000000002</v>
      </c>
      <c r="P2857" s="72">
        <v>67.483000000000004</v>
      </c>
      <c r="Q2857" s="72">
        <v>67.567999999999998</v>
      </c>
      <c r="R2857" s="72">
        <v>68.125</v>
      </c>
      <c r="S2857" s="72">
        <v>61.981999999999999</v>
      </c>
      <c r="T2857" s="72">
        <v>77.405000000000001</v>
      </c>
      <c r="U2857" s="72">
        <v>97.534000000000006</v>
      </c>
      <c r="V2857" s="72">
        <v>88.34</v>
      </c>
      <c r="W2857" s="72">
        <v>69.650999999999996</v>
      </c>
      <c r="X2857" s="72">
        <v>45.033000000000001</v>
      </c>
      <c r="Y2857" s="72">
        <v>21.029</v>
      </c>
      <c r="Z2857" s="72">
        <v>6.875</v>
      </c>
      <c r="AA2857" s="72">
        <v>1.246</v>
      </c>
      <c r="AB2857" s="4">
        <v>3.55</v>
      </c>
      <c r="AD2857" s="1">
        <f t="shared" si="44"/>
        <v>147.38400000000001</v>
      </c>
    </row>
    <row r="2858" spans="1:30" x14ac:dyDescent="0.3">
      <c r="A2858" s="65">
        <v>2857</v>
      </c>
      <c r="B2858" s="66" t="s">
        <v>323</v>
      </c>
      <c r="C2858" s="69" t="s">
        <v>203</v>
      </c>
      <c r="D2858" s="71"/>
      <c r="E2858" s="71">
        <v>8</v>
      </c>
      <c r="F2858" s="71">
        <v>2075</v>
      </c>
      <c r="G2858" s="72">
        <v>43.966999999999999</v>
      </c>
      <c r="H2858" s="72">
        <v>46.122999999999998</v>
      </c>
      <c r="I2858" s="72">
        <v>49.616</v>
      </c>
      <c r="J2858" s="72">
        <v>52.533999999999999</v>
      </c>
      <c r="K2858" s="72">
        <v>53.13</v>
      </c>
      <c r="L2858" s="72">
        <v>51.752000000000002</v>
      </c>
      <c r="M2858" s="72">
        <v>50.316000000000003</v>
      </c>
      <c r="N2858" s="72">
        <v>52</v>
      </c>
      <c r="O2858" s="72">
        <v>57.618000000000002</v>
      </c>
      <c r="P2858" s="72">
        <v>63.654000000000003</v>
      </c>
      <c r="Q2858" s="72">
        <v>66.631</v>
      </c>
      <c r="R2858" s="72">
        <v>66.713999999999999</v>
      </c>
      <c r="S2858" s="72">
        <v>67.006</v>
      </c>
      <c r="T2858" s="72">
        <v>60.42</v>
      </c>
      <c r="U2858" s="72">
        <v>74.117999999999995</v>
      </c>
      <c r="V2858" s="72">
        <v>89.983999999999995</v>
      </c>
      <c r="W2858" s="72">
        <v>75.554000000000002</v>
      </c>
      <c r="X2858" s="72">
        <v>51.415999999999997</v>
      </c>
      <c r="Y2858" s="72">
        <v>25.6</v>
      </c>
      <c r="Z2858" s="72">
        <v>7.8769999999999998</v>
      </c>
      <c r="AA2858" s="72">
        <v>1.4450000000000001</v>
      </c>
      <c r="AB2858" s="4" t="s">
        <v>291</v>
      </c>
      <c r="AD2858" s="1">
        <f t="shared" si="44"/>
        <v>161.892</v>
      </c>
    </row>
    <row r="2859" spans="1:30" x14ac:dyDescent="0.3">
      <c r="A2859" s="65">
        <v>2858</v>
      </c>
      <c r="B2859" s="66" t="s">
        <v>323</v>
      </c>
      <c r="C2859" s="69" t="s">
        <v>203</v>
      </c>
      <c r="D2859" s="71"/>
      <c r="E2859" s="71">
        <v>8</v>
      </c>
      <c r="F2859" s="71">
        <v>2080</v>
      </c>
      <c r="G2859" s="72">
        <v>42.284999999999997</v>
      </c>
      <c r="H2859" s="72">
        <v>43.322000000000003</v>
      </c>
      <c r="I2859" s="72">
        <v>45.771000000000001</v>
      </c>
      <c r="J2859" s="72">
        <v>48.718000000000004</v>
      </c>
      <c r="K2859" s="72">
        <v>50.448999999999998</v>
      </c>
      <c r="L2859" s="72">
        <v>50.497999999999998</v>
      </c>
      <c r="M2859" s="72">
        <v>49.462000000000003</v>
      </c>
      <c r="N2859" s="72">
        <v>48.606999999999999</v>
      </c>
      <c r="O2859" s="72">
        <v>50.776000000000003</v>
      </c>
      <c r="P2859" s="72">
        <v>56.692999999999998</v>
      </c>
      <c r="Q2859" s="72">
        <v>62.878</v>
      </c>
      <c r="R2859" s="72">
        <v>65.841999999999999</v>
      </c>
      <c r="S2859" s="72">
        <v>65.694999999999993</v>
      </c>
      <c r="T2859" s="72">
        <v>65.457999999999998</v>
      </c>
      <c r="U2859" s="72">
        <v>58.017000000000003</v>
      </c>
      <c r="V2859" s="72">
        <v>68.751999999999995</v>
      </c>
      <c r="W2859" s="72">
        <v>77.745999999999995</v>
      </c>
      <c r="X2859" s="72">
        <v>56.768000000000001</v>
      </c>
      <c r="Y2859" s="72">
        <v>30.074000000000002</v>
      </c>
      <c r="Z2859" s="72">
        <v>9.9969999999999999</v>
      </c>
      <c r="AA2859" s="72">
        <v>1.7370000000000001</v>
      </c>
      <c r="AB2859" s="4" t="s">
        <v>291</v>
      </c>
      <c r="AD2859" s="1">
        <f t="shared" si="44"/>
        <v>176.32200000000003</v>
      </c>
    </row>
    <row r="2860" spans="1:30" x14ac:dyDescent="0.3">
      <c r="A2860" s="65">
        <v>2859</v>
      </c>
      <c r="B2860" s="66" t="s">
        <v>323</v>
      </c>
      <c r="C2860" s="69" t="s">
        <v>203</v>
      </c>
      <c r="D2860" s="71"/>
      <c r="E2860" s="71">
        <v>8</v>
      </c>
      <c r="F2860" s="71">
        <v>2085</v>
      </c>
      <c r="G2860" s="72">
        <v>40.954999999999998</v>
      </c>
      <c r="H2860" s="72">
        <v>41.686999999999998</v>
      </c>
      <c r="I2860" s="72">
        <v>42.994999999999997</v>
      </c>
      <c r="J2860" s="72">
        <v>44.94</v>
      </c>
      <c r="K2860" s="72">
        <v>46.786000000000001</v>
      </c>
      <c r="L2860" s="72">
        <v>48.01</v>
      </c>
      <c r="M2860" s="72">
        <v>48.375</v>
      </c>
      <c r="N2860" s="72">
        <v>47.878</v>
      </c>
      <c r="O2860" s="72">
        <v>47.478999999999999</v>
      </c>
      <c r="P2860" s="72">
        <v>49.94</v>
      </c>
      <c r="Q2860" s="72">
        <v>56.003999999999998</v>
      </c>
      <c r="R2860" s="72">
        <v>62.173000000000002</v>
      </c>
      <c r="S2860" s="72">
        <v>64.911000000000001</v>
      </c>
      <c r="T2860" s="72">
        <v>64.289000000000001</v>
      </c>
      <c r="U2860" s="72">
        <v>63.05</v>
      </c>
      <c r="V2860" s="72">
        <v>54.09</v>
      </c>
      <c r="W2860" s="72">
        <v>59.962000000000003</v>
      </c>
      <c r="X2860" s="72">
        <v>59.401000000000003</v>
      </c>
      <c r="Y2860" s="72">
        <v>34.131</v>
      </c>
      <c r="Z2860" s="72">
        <v>12.237</v>
      </c>
      <c r="AA2860" s="72">
        <v>2.2909999999999999</v>
      </c>
      <c r="AB2860" s="4" t="s">
        <v>291</v>
      </c>
      <c r="AD2860" s="1">
        <f t="shared" si="44"/>
        <v>168.02199999999999</v>
      </c>
    </row>
    <row r="2861" spans="1:30" x14ac:dyDescent="0.3">
      <c r="A2861" s="65">
        <v>2860</v>
      </c>
      <c r="B2861" s="66" t="s">
        <v>323</v>
      </c>
      <c r="C2861" s="69" t="s">
        <v>203</v>
      </c>
      <c r="D2861" s="71"/>
      <c r="E2861" s="71">
        <v>8</v>
      </c>
      <c r="F2861" s="71">
        <v>2090</v>
      </c>
      <c r="G2861" s="72">
        <v>39.270000000000003</v>
      </c>
      <c r="H2861" s="72">
        <v>40.402999999999999</v>
      </c>
      <c r="I2861" s="72">
        <v>41.384</v>
      </c>
      <c r="J2861" s="72">
        <v>42.228999999999999</v>
      </c>
      <c r="K2861" s="72">
        <v>43.156999999999996</v>
      </c>
      <c r="L2861" s="72">
        <v>44.536000000000001</v>
      </c>
      <c r="M2861" s="72">
        <v>46.055</v>
      </c>
      <c r="N2861" s="72">
        <v>46.914999999999999</v>
      </c>
      <c r="O2861" s="72">
        <v>46.838000000000001</v>
      </c>
      <c r="P2861" s="72">
        <v>46.716000000000001</v>
      </c>
      <c r="Q2861" s="72">
        <v>49.33</v>
      </c>
      <c r="R2861" s="72">
        <v>55.393999999999998</v>
      </c>
      <c r="S2861" s="72">
        <v>61.353000000000002</v>
      </c>
      <c r="T2861" s="72">
        <v>63.628999999999998</v>
      </c>
      <c r="U2861" s="72">
        <v>62.095999999999997</v>
      </c>
      <c r="V2861" s="72">
        <v>59.079000000000001</v>
      </c>
      <c r="W2861" s="72">
        <v>47.597000000000001</v>
      </c>
      <c r="X2861" s="72">
        <v>46.552999999999997</v>
      </c>
      <c r="Y2861" s="72">
        <v>36.683</v>
      </c>
      <c r="Z2861" s="72">
        <v>14.461</v>
      </c>
      <c r="AA2861" s="72">
        <v>2.9740000000000002</v>
      </c>
      <c r="AB2861" s="4" t="s">
        <v>291</v>
      </c>
      <c r="AD2861" s="1">
        <f t="shared" si="44"/>
        <v>148.268</v>
      </c>
    </row>
    <row r="2862" spans="1:30" x14ac:dyDescent="0.3">
      <c r="A2862" s="65">
        <v>2861</v>
      </c>
      <c r="B2862" s="66" t="s">
        <v>323</v>
      </c>
      <c r="C2862" s="69" t="s">
        <v>203</v>
      </c>
      <c r="D2862" s="71"/>
      <c r="E2862" s="71">
        <v>8</v>
      </c>
      <c r="F2862" s="71">
        <v>2095</v>
      </c>
      <c r="G2862" s="72">
        <v>37.088000000000001</v>
      </c>
      <c r="H2862" s="72">
        <v>38.765999999999998</v>
      </c>
      <c r="I2862" s="72">
        <v>40.128</v>
      </c>
      <c r="J2862" s="72">
        <v>40.683999999999997</v>
      </c>
      <c r="K2862" s="72">
        <v>40.595999999999997</v>
      </c>
      <c r="L2862" s="72">
        <v>41.097000000000001</v>
      </c>
      <c r="M2862" s="72">
        <v>42.744999999999997</v>
      </c>
      <c r="N2862" s="72">
        <v>44.716999999999999</v>
      </c>
      <c r="O2862" s="72">
        <v>45.963000000000001</v>
      </c>
      <c r="P2862" s="72">
        <v>46.142000000000003</v>
      </c>
      <c r="Q2862" s="72">
        <v>46.170999999999999</v>
      </c>
      <c r="R2862" s="72">
        <v>48.804000000000002</v>
      </c>
      <c r="S2862" s="72">
        <v>54.704000000000001</v>
      </c>
      <c r="T2862" s="72">
        <v>60.234000000000002</v>
      </c>
      <c r="U2862" s="72">
        <v>61.625999999999998</v>
      </c>
      <c r="V2862" s="72">
        <v>58.465000000000003</v>
      </c>
      <c r="W2862" s="72">
        <v>52.453000000000003</v>
      </c>
      <c r="X2862" s="72">
        <v>37.539000000000001</v>
      </c>
      <c r="Y2862" s="72">
        <v>29.526</v>
      </c>
      <c r="Z2862" s="72">
        <v>16.196000000000002</v>
      </c>
      <c r="AA2862" s="72">
        <v>3.7490000000000001</v>
      </c>
      <c r="AB2862" s="4" t="s">
        <v>291</v>
      </c>
      <c r="AD2862" s="1">
        <f t="shared" si="44"/>
        <v>139.46299999999999</v>
      </c>
    </row>
    <row r="2863" spans="1:30" x14ac:dyDescent="0.3">
      <c r="A2863" s="65">
        <v>2862</v>
      </c>
      <c r="B2863" s="66" t="s">
        <v>323</v>
      </c>
      <c r="C2863" s="69" t="s">
        <v>203</v>
      </c>
      <c r="D2863" s="71"/>
      <c r="E2863" s="71">
        <v>8</v>
      </c>
      <c r="F2863" s="71">
        <v>2100</v>
      </c>
      <c r="G2863" s="72">
        <v>34.822000000000003</v>
      </c>
      <c r="H2863" s="72">
        <v>36.630000000000003</v>
      </c>
      <c r="I2863" s="72">
        <v>38.515000000000001</v>
      </c>
      <c r="J2863" s="72">
        <v>39.49</v>
      </c>
      <c r="K2863" s="72">
        <v>39.200000000000003</v>
      </c>
      <c r="L2863" s="72">
        <v>38.725999999999999</v>
      </c>
      <c r="M2863" s="72">
        <v>39.473999999999997</v>
      </c>
      <c r="N2863" s="72">
        <v>41.536000000000001</v>
      </c>
      <c r="O2863" s="72">
        <v>43.856000000000002</v>
      </c>
      <c r="P2863" s="72">
        <v>45.332000000000001</v>
      </c>
      <c r="Q2863" s="72">
        <v>45.645000000000003</v>
      </c>
      <c r="R2863" s="72">
        <v>45.707000000000001</v>
      </c>
      <c r="S2863" s="72">
        <v>48.23</v>
      </c>
      <c r="T2863" s="72">
        <v>53.771999999999998</v>
      </c>
      <c r="U2863" s="72">
        <v>58.465000000000003</v>
      </c>
      <c r="V2863" s="72">
        <v>58.256</v>
      </c>
      <c r="W2863" s="72">
        <v>52.308</v>
      </c>
      <c r="X2863" s="72">
        <v>41.975000000000001</v>
      </c>
      <c r="Y2863" s="72">
        <v>24.440999999999999</v>
      </c>
      <c r="Z2863" s="72">
        <v>13.618</v>
      </c>
      <c r="AA2863" s="72">
        <v>4.5469999999999997</v>
      </c>
      <c r="AB2863" s="4" t="s">
        <v>291</v>
      </c>
      <c r="AD2863" s="1">
        <f t="shared" si="44"/>
        <v>136.88900000000001</v>
      </c>
    </row>
    <row r="2864" spans="1:30" x14ac:dyDescent="0.3">
      <c r="A2864" s="65">
        <v>2863</v>
      </c>
      <c r="B2864" s="66" t="s">
        <v>323</v>
      </c>
      <c r="C2864" s="69" t="s">
        <v>204</v>
      </c>
      <c r="D2864" s="71"/>
      <c r="E2864" s="71">
        <v>70</v>
      </c>
      <c r="F2864" s="71">
        <v>2015</v>
      </c>
      <c r="G2864" s="72">
        <v>83.69</v>
      </c>
      <c r="H2864" s="72">
        <v>88.977000000000004</v>
      </c>
      <c r="I2864" s="72">
        <v>91.156000000000006</v>
      </c>
      <c r="J2864" s="72">
        <v>120.301</v>
      </c>
      <c r="K2864" s="72">
        <v>121.602</v>
      </c>
      <c r="L2864" s="72">
        <v>126.64</v>
      </c>
      <c r="M2864" s="72">
        <v>125.59699999999999</v>
      </c>
      <c r="N2864" s="72">
        <v>124.958</v>
      </c>
      <c r="O2864" s="72">
        <v>125.274</v>
      </c>
      <c r="P2864" s="72">
        <v>119.749</v>
      </c>
      <c r="Q2864" s="72">
        <v>138.88499999999999</v>
      </c>
      <c r="R2864" s="72">
        <v>129.155</v>
      </c>
      <c r="S2864" s="72">
        <v>111.32</v>
      </c>
      <c r="T2864" s="72">
        <v>77.853999999999999</v>
      </c>
      <c r="U2864" s="72">
        <v>49.241999999999997</v>
      </c>
      <c r="V2864" s="72">
        <v>56.414000000000001</v>
      </c>
      <c r="W2864" s="72">
        <v>29.704999999999998</v>
      </c>
      <c r="X2864" s="72">
        <v>12.445</v>
      </c>
      <c r="Y2864" s="72">
        <v>2.2530000000000001</v>
      </c>
      <c r="Z2864" s="72">
        <v>0.22900000000000001</v>
      </c>
      <c r="AA2864" s="72">
        <v>5.0999999999999997E-2</v>
      </c>
      <c r="AB2864" s="4" t="s">
        <v>291</v>
      </c>
      <c r="AD2864" s="1">
        <f t="shared" si="44"/>
        <v>44.683</v>
      </c>
    </row>
    <row r="2865" spans="1:30" x14ac:dyDescent="0.3">
      <c r="A2865" s="65">
        <v>2864</v>
      </c>
      <c r="B2865" s="66" t="s">
        <v>323</v>
      </c>
      <c r="C2865" s="69" t="s">
        <v>204</v>
      </c>
      <c r="D2865" s="71"/>
      <c r="E2865" s="71">
        <v>70</v>
      </c>
      <c r="F2865" s="71">
        <v>2020</v>
      </c>
      <c r="G2865" s="72">
        <v>82.822999999999993</v>
      </c>
      <c r="H2865" s="72">
        <v>83.534999999999997</v>
      </c>
      <c r="I2865" s="72">
        <v>88.853999999999999</v>
      </c>
      <c r="J2865" s="72">
        <v>90.944000000000003</v>
      </c>
      <c r="K2865" s="72">
        <v>119.809</v>
      </c>
      <c r="L2865" s="72">
        <v>120.953</v>
      </c>
      <c r="M2865" s="72">
        <v>125.907</v>
      </c>
      <c r="N2865" s="72">
        <v>124.73</v>
      </c>
      <c r="O2865" s="72">
        <v>123.755</v>
      </c>
      <c r="P2865" s="72">
        <v>123.39400000000001</v>
      </c>
      <c r="Q2865" s="72">
        <v>116.821</v>
      </c>
      <c r="R2865" s="72">
        <v>133.41499999999999</v>
      </c>
      <c r="S2865" s="72">
        <v>121.166</v>
      </c>
      <c r="T2865" s="72">
        <v>100.65600000000001</v>
      </c>
      <c r="U2865" s="72">
        <v>66.259</v>
      </c>
      <c r="V2865" s="72">
        <v>37.929000000000002</v>
      </c>
      <c r="W2865" s="72">
        <v>37.119999999999997</v>
      </c>
      <c r="X2865" s="72">
        <v>15.401</v>
      </c>
      <c r="Y2865" s="72">
        <v>4.5789999999999997</v>
      </c>
      <c r="Z2865" s="72">
        <v>0.54</v>
      </c>
      <c r="AA2865" s="72">
        <v>3.7999999999999999E-2</v>
      </c>
      <c r="AB2865" s="4" t="s">
        <v>291</v>
      </c>
      <c r="AD2865" s="1">
        <f t="shared" si="44"/>
        <v>57.677999999999997</v>
      </c>
    </row>
    <row r="2866" spans="1:30" x14ac:dyDescent="0.3">
      <c r="A2866" s="65">
        <v>2865</v>
      </c>
      <c r="B2866" s="66" t="s">
        <v>323</v>
      </c>
      <c r="C2866" s="69" t="s">
        <v>204</v>
      </c>
      <c r="D2866" s="71"/>
      <c r="E2866" s="71">
        <v>70</v>
      </c>
      <c r="F2866" s="71">
        <v>2025</v>
      </c>
      <c r="G2866" s="72">
        <v>83.138000000000005</v>
      </c>
      <c r="H2866" s="72">
        <v>82.68</v>
      </c>
      <c r="I2866" s="72">
        <v>83.427999999999997</v>
      </c>
      <c r="J2866" s="72">
        <v>88.656999999999996</v>
      </c>
      <c r="K2866" s="72">
        <v>90.549000000000007</v>
      </c>
      <c r="L2866" s="72">
        <v>119.20699999999999</v>
      </c>
      <c r="M2866" s="72">
        <v>120.295</v>
      </c>
      <c r="N2866" s="72">
        <v>125.11</v>
      </c>
      <c r="O2866" s="72">
        <v>123.637</v>
      </c>
      <c r="P2866" s="72">
        <v>122.065</v>
      </c>
      <c r="Q2866" s="72">
        <v>120.652</v>
      </c>
      <c r="R2866" s="72">
        <v>112.624</v>
      </c>
      <c r="S2866" s="72">
        <v>125.871</v>
      </c>
      <c r="T2866" s="72">
        <v>110.50700000000001</v>
      </c>
      <c r="U2866" s="72">
        <v>86.783000000000001</v>
      </c>
      <c r="V2866" s="72">
        <v>52.017000000000003</v>
      </c>
      <c r="W2866" s="72">
        <v>25.613</v>
      </c>
      <c r="X2866" s="72">
        <v>19.873999999999999</v>
      </c>
      <c r="Y2866" s="72">
        <v>5.8719999999999999</v>
      </c>
      <c r="Z2866" s="72">
        <v>1.1359999999999999</v>
      </c>
      <c r="AA2866" s="72">
        <v>0.08</v>
      </c>
      <c r="AB2866" s="4">
        <v>0.01</v>
      </c>
      <c r="AD2866" s="1">
        <f t="shared" si="44"/>
        <v>52.584999999999994</v>
      </c>
    </row>
    <row r="2867" spans="1:30" x14ac:dyDescent="0.3">
      <c r="A2867" s="65">
        <v>2866</v>
      </c>
      <c r="B2867" s="66" t="s">
        <v>323</v>
      </c>
      <c r="C2867" s="69" t="s">
        <v>204</v>
      </c>
      <c r="D2867" s="71"/>
      <c r="E2867" s="71">
        <v>70</v>
      </c>
      <c r="F2867" s="71">
        <v>2030</v>
      </c>
      <c r="G2867" s="72">
        <v>80.067999999999998</v>
      </c>
      <c r="H2867" s="72">
        <v>83.004000000000005</v>
      </c>
      <c r="I2867" s="72">
        <v>82.58</v>
      </c>
      <c r="J2867" s="72">
        <v>83.248000000000005</v>
      </c>
      <c r="K2867" s="72">
        <v>88.292000000000002</v>
      </c>
      <c r="L2867" s="72">
        <v>90.064999999999998</v>
      </c>
      <c r="M2867" s="72">
        <v>118.6</v>
      </c>
      <c r="N2867" s="72">
        <v>119.592</v>
      </c>
      <c r="O2867" s="72">
        <v>124.11499999999999</v>
      </c>
      <c r="P2867" s="72">
        <v>122.111</v>
      </c>
      <c r="Q2867" s="72">
        <v>119.613</v>
      </c>
      <c r="R2867" s="72">
        <v>116.72199999999999</v>
      </c>
      <c r="S2867" s="72">
        <v>106.828</v>
      </c>
      <c r="T2867" s="72">
        <v>115.75</v>
      </c>
      <c r="U2867" s="72">
        <v>96.468999999999994</v>
      </c>
      <c r="V2867" s="72">
        <v>69.402000000000001</v>
      </c>
      <c r="W2867" s="72">
        <v>36.042000000000002</v>
      </c>
      <c r="X2867" s="72">
        <v>14.166</v>
      </c>
      <c r="Y2867" s="72">
        <v>7.8659999999999997</v>
      </c>
      <c r="Z2867" s="72">
        <v>1.508</v>
      </c>
      <c r="AA2867" s="72">
        <v>0.17</v>
      </c>
      <c r="AB2867" s="4">
        <v>1.2E-2</v>
      </c>
      <c r="AD2867" s="1">
        <f t="shared" si="44"/>
        <v>59.764000000000003</v>
      </c>
    </row>
    <row r="2868" spans="1:30" x14ac:dyDescent="0.3">
      <c r="A2868" s="65">
        <v>2867</v>
      </c>
      <c r="B2868" s="66" t="s">
        <v>323</v>
      </c>
      <c r="C2868" s="69" t="s">
        <v>204</v>
      </c>
      <c r="D2868" s="71"/>
      <c r="E2868" s="71">
        <v>70</v>
      </c>
      <c r="F2868" s="71">
        <v>2035</v>
      </c>
      <c r="G2868" s="72">
        <v>73.796999999999997</v>
      </c>
      <c r="H2868" s="72">
        <v>79.942999999999998</v>
      </c>
      <c r="I2868" s="72">
        <v>82.912000000000006</v>
      </c>
      <c r="J2868" s="72">
        <v>82.414000000000001</v>
      </c>
      <c r="K2868" s="72">
        <v>82.911000000000001</v>
      </c>
      <c r="L2868" s="72">
        <v>87.840999999999994</v>
      </c>
      <c r="M2868" s="72">
        <v>89.593000000000004</v>
      </c>
      <c r="N2868" s="72">
        <v>117.964</v>
      </c>
      <c r="O2868" s="72">
        <v>118.73</v>
      </c>
      <c r="P2868" s="72">
        <v>122.739</v>
      </c>
      <c r="Q2868" s="72">
        <v>119.9</v>
      </c>
      <c r="R2868" s="72">
        <v>116.095</v>
      </c>
      <c r="S2868" s="72">
        <v>111.28100000000001</v>
      </c>
      <c r="T2868" s="72">
        <v>99.004999999999995</v>
      </c>
      <c r="U2868" s="72">
        <v>102.25</v>
      </c>
      <c r="V2868" s="72">
        <v>78.525000000000006</v>
      </c>
      <c r="W2868" s="72">
        <v>49.302999999999997</v>
      </c>
      <c r="X2868" s="72">
        <v>20.591000000000001</v>
      </c>
      <c r="Y2868" s="72">
        <v>5.8230000000000004</v>
      </c>
      <c r="Z2868" s="72">
        <v>2.0990000000000002</v>
      </c>
      <c r="AA2868" s="72">
        <v>0.23899999999999999</v>
      </c>
      <c r="AB2868" s="4">
        <v>1.9E-2</v>
      </c>
      <c r="AD2868" s="1">
        <f t="shared" si="44"/>
        <v>78.074000000000026</v>
      </c>
    </row>
    <row r="2869" spans="1:30" x14ac:dyDescent="0.3">
      <c r="A2869" s="65">
        <v>2868</v>
      </c>
      <c r="B2869" s="66" t="s">
        <v>323</v>
      </c>
      <c r="C2869" s="69" t="s">
        <v>204</v>
      </c>
      <c r="D2869" s="71"/>
      <c r="E2869" s="71">
        <v>70</v>
      </c>
      <c r="F2869" s="71">
        <v>2040</v>
      </c>
      <c r="G2869" s="72">
        <v>68.504999999999995</v>
      </c>
      <c r="H2869" s="72">
        <v>73.685000000000002</v>
      </c>
      <c r="I2869" s="72">
        <v>79.86</v>
      </c>
      <c r="J2869" s="72">
        <v>82.754000000000005</v>
      </c>
      <c r="K2869" s="72">
        <v>82.094999999999999</v>
      </c>
      <c r="L2869" s="72">
        <v>82.497</v>
      </c>
      <c r="M2869" s="72">
        <v>87.403999999999996</v>
      </c>
      <c r="N2869" s="72">
        <v>89.120999999999995</v>
      </c>
      <c r="O2869" s="72">
        <v>117.197</v>
      </c>
      <c r="P2869" s="72">
        <v>117.545</v>
      </c>
      <c r="Q2869" s="72">
        <v>120.746</v>
      </c>
      <c r="R2869" s="72">
        <v>116.729</v>
      </c>
      <c r="S2869" s="72">
        <v>111.21299999999999</v>
      </c>
      <c r="T2869" s="72">
        <v>103.89400000000001</v>
      </c>
      <c r="U2869" s="72">
        <v>88.445999999999998</v>
      </c>
      <c r="V2869" s="72">
        <v>84.656000000000006</v>
      </c>
      <c r="W2869" s="72">
        <v>57.164999999999999</v>
      </c>
      <c r="X2869" s="72">
        <v>29.094999999999999</v>
      </c>
      <c r="Y2869" s="72">
        <v>8.8040000000000003</v>
      </c>
      <c r="Z2869" s="72">
        <v>1.6180000000000001</v>
      </c>
      <c r="AA2869" s="72">
        <v>0.34100000000000003</v>
      </c>
      <c r="AB2869" s="4">
        <v>3.6999999999999998E-2</v>
      </c>
      <c r="AD2869" s="1">
        <f t="shared" si="44"/>
        <v>97.059999999999988</v>
      </c>
    </row>
    <row r="2870" spans="1:30" x14ac:dyDescent="0.3">
      <c r="A2870" s="65">
        <v>2869</v>
      </c>
      <c r="B2870" s="66" t="s">
        <v>323</v>
      </c>
      <c r="C2870" s="69" t="s">
        <v>204</v>
      </c>
      <c r="D2870" s="71"/>
      <c r="E2870" s="71">
        <v>70</v>
      </c>
      <c r="F2870" s="71">
        <v>2045</v>
      </c>
      <c r="G2870" s="72">
        <v>66.031000000000006</v>
      </c>
      <c r="H2870" s="72">
        <v>68.402000000000001</v>
      </c>
      <c r="I2870" s="72">
        <v>73.608000000000004</v>
      </c>
      <c r="J2870" s="72">
        <v>79.712000000000003</v>
      </c>
      <c r="K2870" s="72">
        <v>82.451999999999998</v>
      </c>
      <c r="L2870" s="72">
        <v>81.701999999999998</v>
      </c>
      <c r="M2870" s="72">
        <v>82.1</v>
      </c>
      <c r="N2870" s="72">
        <v>86.974999999999994</v>
      </c>
      <c r="O2870" s="72">
        <v>88.572999999999993</v>
      </c>
      <c r="P2870" s="72">
        <v>116.15</v>
      </c>
      <c r="Q2870" s="72">
        <v>115.837</v>
      </c>
      <c r="R2870" s="72">
        <v>117.88800000000001</v>
      </c>
      <c r="S2870" s="72">
        <v>112.32599999999999</v>
      </c>
      <c r="T2870" s="72">
        <v>104.553</v>
      </c>
      <c r="U2870" s="72">
        <v>93.808000000000007</v>
      </c>
      <c r="V2870" s="72">
        <v>74.427999999999997</v>
      </c>
      <c r="W2870" s="72">
        <v>63.112000000000002</v>
      </c>
      <c r="X2870" s="72">
        <v>34.841999999999999</v>
      </c>
      <c r="Y2870" s="72">
        <v>12.95</v>
      </c>
      <c r="Z2870" s="72">
        <v>2.5550000000000002</v>
      </c>
      <c r="AA2870" s="72">
        <v>0.29399999999999998</v>
      </c>
      <c r="AB2870" s="4">
        <v>6.9000000000000006E-2</v>
      </c>
      <c r="AD2870" s="1">
        <f t="shared" si="44"/>
        <v>113.82200000000002</v>
      </c>
    </row>
    <row r="2871" spans="1:30" x14ac:dyDescent="0.3">
      <c r="A2871" s="65">
        <v>2870</v>
      </c>
      <c r="B2871" s="66" t="s">
        <v>323</v>
      </c>
      <c r="C2871" s="69" t="s">
        <v>204</v>
      </c>
      <c r="D2871" s="71"/>
      <c r="E2871" s="71">
        <v>70</v>
      </c>
      <c r="F2871" s="71">
        <v>2050</v>
      </c>
      <c r="G2871" s="72">
        <v>65.561999999999998</v>
      </c>
      <c r="H2871" s="72">
        <v>65.932000000000002</v>
      </c>
      <c r="I2871" s="72">
        <v>68.332999999999998</v>
      </c>
      <c r="J2871" s="72">
        <v>73.472999999999999</v>
      </c>
      <c r="K2871" s="72">
        <v>79.426000000000002</v>
      </c>
      <c r="L2871" s="72">
        <v>82.075000000000003</v>
      </c>
      <c r="M2871" s="72">
        <v>81.33</v>
      </c>
      <c r="N2871" s="72">
        <v>81.718000000000004</v>
      </c>
      <c r="O2871" s="72">
        <v>86.49</v>
      </c>
      <c r="P2871" s="72">
        <v>87.849000000000004</v>
      </c>
      <c r="Q2871" s="72">
        <v>114.643</v>
      </c>
      <c r="R2871" s="72">
        <v>113.39</v>
      </c>
      <c r="S2871" s="72">
        <v>113.917</v>
      </c>
      <c r="T2871" s="72">
        <v>106.29600000000001</v>
      </c>
      <c r="U2871" s="72">
        <v>95.382999999999996</v>
      </c>
      <c r="V2871" s="72">
        <v>80.227999999999994</v>
      </c>
      <c r="W2871" s="72">
        <v>56.860999999999997</v>
      </c>
      <c r="X2871" s="72">
        <v>39.822000000000003</v>
      </c>
      <c r="Y2871" s="72">
        <v>16.225999999999999</v>
      </c>
      <c r="Z2871" s="72">
        <v>3.9590000000000001</v>
      </c>
      <c r="AA2871" s="72">
        <v>0.44400000000000001</v>
      </c>
      <c r="AB2871" s="4">
        <v>0.13</v>
      </c>
      <c r="AD2871" s="1">
        <f t="shared" si="44"/>
        <v>117.44199999999999</v>
      </c>
    </row>
    <row r="2872" spans="1:30" x14ac:dyDescent="0.3">
      <c r="A2872" s="65">
        <v>2871</v>
      </c>
      <c r="B2872" s="66" t="s">
        <v>323</v>
      </c>
      <c r="C2872" s="69" t="s">
        <v>204</v>
      </c>
      <c r="D2872" s="71"/>
      <c r="E2872" s="71">
        <v>70</v>
      </c>
      <c r="F2872" s="71">
        <v>2055</v>
      </c>
      <c r="G2872" s="72">
        <v>65.552000000000007</v>
      </c>
      <c r="H2872" s="72">
        <v>65.471000000000004</v>
      </c>
      <c r="I2872" s="72">
        <v>65.869</v>
      </c>
      <c r="J2872" s="72">
        <v>68.210999999999999</v>
      </c>
      <c r="K2872" s="72">
        <v>73.213999999999999</v>
      </c>
      <c r="L2872" s="72">
        <v>79.084999999999994</v>
      </c>
      <c r="M2872" s="72">
        <v>81.731999999999999</v>
      </c>
      <c r="N2872" s="72">
        <v>80.986000000000004</v>
      </c>
      <c r="O2872" s="72">
        <v>81.302000000000007</v>
      </c>
      <c r="P2872" s="72">
        <v>85.856999999999999</v>
      </c>
      <c r="Q2872" s="72">
        <v>86.826999999999998</v>
      </c>
      <c r="R2872" s="72">
        <v>112.495</v>
      </c>
      <c r="S2872" s="72">
        <v>109.992</v>
      </c>
      <c r="T2872" s="72">
        <v>108.459</v>
      </c>
      <c r="U2872" s="72">
        <v>97.909000000000006</v>
      </c>
      <c r="V2872" s="72">
        <v>82.825000000000003</v>
      </c>
      <c r="W2872" s="72">
        <v>62.734000000000002</v>
      </c>
      <c r="X2872" s="72">
        <v>37.100999999999999</v>
      </c>
      <c r="Y2872" s="72">
        <v>19.399000000000001</v>
      </c>
      <c r="Z2872" s="72">
        <v>5.2320000000000002</v>
      </c>
      <c r="AA2872" s="72">
        <v>0.71499999999999997</v>
      </c>
      <c r="AB2872" s="4" t="s">
        <v>291</v>
      </c>
      <c r="AD2872" s="1">
        <f t="shared" si="44"/>
        <v>125.18100000000001</v>
      </c>
    </row>
    <row r="2873" spans="1:30" x14ac:dyDescent="0.3">
      <c r="A2873" s="65">
        <v>2872</v>
      </c>
      <c r="B2873" s="66" t="s">
        <v>323</v>
      </c>
      <c r="C2873" s="69" t="s">
        <v>204</v>
      </c>
      <c r="D2873" s="71"/>
      <c r="E2873" s="71">
        <v>70</v>
      </c>
      <c r="F2873" s="71">
        <v>2060</v>
      </c>
      <c r="G2873" s="72">
        <v>64.36</v>
      </c>
      <c r="H2873" s="72">
        <v>65.466999999999999</v>
      </c>
      <c r="I2873" s="72">
        <v>65.412000000000006</v>
      </c>
      <c r="J2873" s="72">
        <v>65.759</v>
      </c>
      <c r="K2873" s="72">
        <v>67.975999999999999</v>
      </c>
      <c r="L2873" s="72">
        <v>72.905000000000001</v>
      </c>
      <c r="M2873" s="72">
        <v>78.774000000000001</v>
      </c>
      <c r="N2873" s="72">
        <v>81.42</v>
      </c>
      <c r="O2873" s="72">
        <v>80.614999999999995</v>
      </c>
      <c r="P2873" s="72">
        <v>80.771000000000001</v>
      </c>
      <c r="Q2873" s="72">
        <v>84.968000000000004</v>
      </c>
      <c r="R2873" s="72">
        <v>85.370999999999995</v>
      </c>
      <c r="S2873" s="72">
        <v>109.49</v>
      </c>
      <c r="T2873" s="72">
        <v>105.27500000000001</v>
      </c>
      <c r="U2873" s="72">
        <v>100.738</v>
      </c>
      <c r="V2873" s="72">
        <v>86.152000000000001</v>
      </c>
      <c r="W2873" s="72">
        <v>66.11</v>
      </c>
      <c r="X2873" s="72">
        <v>42.191000000000003</v>
      </c>
      <c r="Y2873" s="72">
        <v>18.838000000000001</v>
      </c>
      <c r="Z2873" s="72">
        <v>6.5789999999999997</v>
      </c>
      <c r="AA2873" s="72">
        <v>1.008</v>
      </c>
      <c r="AB2873" s="4" t="s">
        <v>291</v>
      </c>
      <c r="AD2873" s="1">
        <f t="shared" si="44"/>
        <v>134.72600000000003</v>
      </c>
    </row>
    <row r="2874" spans="1:30" x14ac:dyDescent="0.3">
      <c r="A2874" s="65">
        <v>2873</v>
      </c>
      <c r="B2874" s="66" t="s">
        <v>323</v>
      </c>
      <c r="C2874" s="69" t="s">
        <v>204</v>
      </c>
      <c r="D2874" s="71"/>
      <c r="E2874" s="71">
        <v>70</v>
      </c>
      <c r="F2874" s="71">
        <v>2065</v>
      </c>
      <c r="G2874" s="72">
        <v>61.564999999999998</v>
      </c>
      <c r="H2874" s="72">
        <v>64.278000000000006</v>
      </c>
      <c r="I2874" s="72">
        <v>65.412000000000006</v>
      </c>
      <c r="J2874" s="72">
        <v>65.308999999999997</v>
      </c>
      <c r="K2874" s="72">
        <v>65.542000000000002</v>
      </c>
      <c r="L2874" s="72">
        <v>67.694999999999993</v>
      </c>
      <c r="M2874" s="72">
        <v>72.629000000000005</v>
      </c>
      <c r="N2874" s="72">
        <v>78.492999999999995</v>
      </c>
      <c r="O2874" s="72">
        <v>81.081999999999994</v>
      </c>
      <c r="P2874" s="72">
        <v>80.141000000000005</v>
      </c>
      <c r="Q2874" s="72">
        <v>80.016000000000005</v>
      </c>
      <c r="R2874" s="72">
        <v>83.685000000000002</v>
      </c>
      <c r="S2874" s="72">
        <v>83.313999999999993</v>
      </c>
      <c r="T2874" s="72">
        <v>105.248</v>
      </c>
      <c r="U2874" s="72">
        <v>98.453000000000003</v>
      </c>
      <c r="V2874" s="72">
        <v>89.619</v>
      </c>
      <c r="W2874" s="72">
        <v>69.959000000000003</v>
      </c>
      <c r="X2874" s="72">
        <v>45.618000000000002</v>
      </c>
      <c r="Y2874" s="72">
        <v>22.206</v>
      </c>
      <c r="Z2874" s="72">
        <v>6.6790000000000003</v>
      </c>
      <c r="AA2874" s="72">
        <v>1.337</v>
      </c>
      <c r="AB2874" s="4" t="s">
        <v>291</v>
      </c>
      <c r="AD2874" s="1">
        <f t="shared" si="44"/>
        <v>145.79899999999998</v>
      </c>
    </row>
    <row r="2875" spans="1:30" x14ac:dyDescent="0.3">
      <c r="A2875" s="65">
        <v>2874</v>
      </c>
      <c r="B2875" s="66" t="s">
        <v>323</v>
      </c>
      <c r="C2875" s="69" t="s">
        <v>204</v>
      </c>
      <c r="D2875" s="71"/>
      <c r="E2875" s="71">
        <v>70</v>
      </c>
      <c r="F2875" s="71">
        <v>2070</v>
      </c>
      <c r="G2875" s="72">
        <v>58.472000000000001</v>
      </c>
      <c r="H2875" s="72">
        <v>61.49</v>
      </c>
      <c r="I2875" s="72">
        <v>64.228999999999999</v>
      </c>
      <c r="J2875" s="72">
        <v>65.316000000000003</v>
      </c>
      <c r="K2875" s="72">
        <v>65.108000000000004</v>
      </c>
      <c r="L2875" s="72">
        <v>65.284000000000006</v>
      </c>
      <c r="M2875" s="72">
        <v>67.444999999999993</v>
      </c>
      <c r="N2875" s="72">
        <v>72.382000000000005</v>
      </c>
      <c r="O2875" s="72">
        <v>78.194999999999993</v>
      </c>
      <c r="P2875" s="72">
        <v>80.647999999999996</v>
      </c>
      <c r="Q2875" s="72">
        <v>79.460999999999999</v>
      </c>
      <c r="R2875" s="72">
        <v>78.918999999999997</v>
      </c>
      <c r="S2875" s="72">
        <v>81.855000000000004</v>
      </c>
      <c r="T2875" s="72">
        <v>80.366</v>
      </c>
      <c r="U2875" s="72">
        <v>98.974000000000004</v>
      </c>
      <c r="V2875" s="72">
        <v>88.37</v>
      </c>
      <c r="W2875" s="72">
        <v>73.81</v>
      </c>
      <c r="X2875" s="72">
        <v>49.314999999999998</v>
      </c>
      <c r="Y2875" s="72">
        <v>24.748999999999999</v>
      </c>
      <c r="Z2875" s="72">
        <v>8.1829999999999998</v>
      </c>
      <c r="AA2875" s="72">
        <v>1.464</v>
      </c>
      <c r="AB2875" s="4" t="s">
        <v>291</v>
      </c>
      <c r="AD2875" s="1">
        <f t="shared" si="44"/>
        <v>157.52099999999999</v>
      </c>
    </row>
    <row r="2876" spans="1:30" x14ac:dyDescent="0.3">
      <c r="A2876" s="65">
        <v>2875</v>
      </c>
      <c r="B2876" s="66" t="s">
        <v>323</v>
      </c>
      <c r="C2876" s="69" t="s">
        <v>204</v>
      </c>
      <c r="D2876" s="71"/>
      <c r="E2876" s="71">
        <v>70</v>
      </c>
      <c r="F2876" s="71">
        <v>2075</v>
      </c>
      <c r="G2876" s="72">
        <v>56.387</v>
      </c>
      <c r="H2876" s="72">
        <v>58.402999999999999</v>
      </c>
      <c r="I2876" s="72">
        <v>61.445</v>
      </c>
      <c r="J2876" s="72">
        <v>64.138999999999996</v>
      </c>
      <c r="K2876" s="72">
        <v>65.129000000000005</v>
      </c>
      <c r="L2876" s="72">
        <v>64.867999999999995</v>
      </c>
      <c r="M2876" s="72">
        <v>65.054000000000002</v>
      </c>
      <c r="N2876" s="72">
        <v>67.224999999999994</v>
      </c>
      <c r="O2876" s="72">
        <v>72.125</v>
      </c>
      <c r="P2876" s="72">
        <v>77.81</v>
      </c>
      <c r="Q2876" s="72">
        <v>80.027000000000001</v>
      </c>
      <c r="R2876" s="72">
        <v>78.466999999999999</v>
      </c>
      <c r="S2876" s="72">
        <v>77.337000000000003</v>
      </c>
      <c r="T2876" s="72">
        <v>79.191999999999993</v>
      </c>
      <c r="U2876" s="72">
        <v>75.930999999999997</v>
      </c>
      <c r="V2876" s="72">
        <v>89.516999999999996</v>
      </c>
      <c r="W2876" s="72">
        <v>73.671999999999997</v>
      </c>
      <c r="X2876" s="72">
        <v>53.01</v>
      </c>
      <c r="Y2876" s="72">
        <v>27.489000000000001</v>
      </c>
      <c r="Z2876" s="72">
        <v>9.4440000000000008</v>
      </c>
      <c r="AA2876" s="72">
        <v>1.821</v>
      </c>
      <c r="AB2876" s="4" t="s">
        <v>291</v>
      </c>
      <c r="AD2876" s="1">
        <f t="shared" si="44"/>
        <v>165.43599999999998</v>
      </c>
    </row>
    <row r="2877" spans="1:30" x14ac:dyDescent="0.3">
      <c r="A2877" s="65">
        <v>2876</v>
      </c>
      <c r="B2877" s="66" t="s">
        <v>323</v>
      </c>
      <c r="C2877" s="69" t="s">
        <v>204</v>
      </c>
      <c r="D2877" s="71"/>
      <c r="E2877" s="71">
        <v>70</v>
      </c>
      <c r="F2877" s="71">
        <v>2080</v>
      </c>
      <c r="G2877" s="72">
        <v>55.515999999999998</v>
      </c>
      <c r="H2877" s="72">
        <v>56.323999999999998</v>
      </c>
      <c r="I2877" s="72">
        <v>58.36</v>
      </c>
      <c r="J2877" s="72">
        <v>61.363</v>
      </c>
      <c r="K2877" s="72">
        <v>63.966000000000001</v>
      </c>
      <c r="L2877" s="72">
        <v>64.905000000000001</v>
      </c>
      <c r="M2877" s="72">
        <v>64.656999999999996</v>
      </c>
      <c r="N2877" s="72">
        <v>64.855999999999995</v>
      </c>
      <c r="O2877" s="72">
        <v>67.001000000000005</v>
      </c>
      <c r="P2877" s="72">
        <v>71.796000000000006</v>
      </c>
      <c r="Q2877" s="72">
        <v>77.257999999999996</v>
      </c>
      <c r="R2877" s="72">
        <v>79.102999999999994</v>
      </c>
      <c r="S2877" s="72">
        <v>77.018000000000001</v>
      </c>
      <c r="T2877" s="72">
        <v>75.010999999999996</v>
      </c>
      <c r="U2877" s="72">
        <v>75.125</v>
      </c>
      <c r="V2877" s="72">
        <v>69.134</v>
      </c>
      <c r="W2877" s="72">
        <v>75.442999999999998</v>
      </c>
      <c r="X2877" s="72">
        <v>53.825000000000003</v>
      </c>
      <c r="Y2877" s="72">
        <v>30.31</v>
      </c>
      <c r="Z2877" s="72">
        <v>10.851000000000001</v>
      </c>
      <c r="AA2877" s="72">
        <v>2.202</v>
      </c>
      <c r="AB2877" s="4" t="s">
        <v>291</v>
      </c>
      <c r="AD2877" s="1">
        <f t="shared" si="44"/>
        <v>172.631</v>
      </c>
    </row>
    <row r="2878" spans="1:30" x14ac:dyDescent="0.3">
      <c r="A2878" s="65">
        <v>2877</v>
      </c>
      <c r="B2878" s="66" t="s">
        <v>323</v>
      </c>
      <c r="C2878" s="69" t="s">
        <v>204</v>
      </c>
      <c r="D2878" s="71"/>
      <c r="E2878" s="71">
        <v>70</v>
      </c>
      <c r="F2878" s="71">
        <v>2085</v>
      </c>
      <c r="G2878" s="72">
        <v>55.134999999999998</v>
      </c>
      <c r="H2878" s="72">
        <v>55.457999999999998</v>
      </c>
      <c r="I2878" s="72">
        <v>56.286999999999999</v>
      </c>
      <c r="J2878" s="72">
        <v>58.286999999999999</v>
      </c>
      <c r="K2878" s="72">
        <v>61.204999999999998</v>
      </c>
      <c r="L2878" s="72">
        <v>63.761000000000003</v>
      </c>
      <c r="M2878" s="72">
        <v>64.709999999999994</v>
      </c>
      <c r="N2878" s="72">
        <v>64.471999999999994</v>
      </c>
      <c r="O2878" s="72">
        <v>64.655000000000001</v>
      </c>
      <c r="P2878" s="72">
        <v>66.715999999999994</v>
      </c>
      <c r="Q2878" s="72">
        <v>71.325000000000003</v>
      </c>
      <c r="R2878" s="72">
        <v>76.435000000000002</v>
      </c>
      <c r="S2878" s="72">
        <v>77.754000000000005</v>
      </c>
      <c r="T2878" s="72">
        <v>74.87</v>
      </c>
      <c r="U2878" s="72">
        <v>71.415000000000006</v>
      </c>
      <c r="V2878" s="72">
        <v>68.808000000000007</v>
      </c>
      <c r="W2878" s="72">
        <v>58.832999999999998</v>
      </c>
      <c r="X2878" s="72">
        <v>55.978000000000002</v>
      </c>
      <c r="Y2878" s="72">
        <v>31.503</v>
      </c>
      <c r="Z2878" s="72">
        <v>12.351000000000001</v>
      </c>
      <c r="AA2878" s="72">
        <v>2.64</v>
      </c>
      <c r="AB2878" s="4" t="s">
        <v>291</v>
      </c>
      <c r="AD2878" s="1">
        <f t="shared" si="44"/>
        <v>161.30500000000001</v>
      </c>
    </row>
    <row r="2879" spans="1:30" x14ac:dyDescent="0.3">
      <c r="A2879" s="65">
        <v>2878</v>
      </c>
      <c r="B2879" s="66" t="s">
        <v>323</v>
      </c>
      <c r="C2879" s="69" t="s">
        <v>204</v>
      </c>
      <c r="D2879" s="71"/>
      <c r="E2879" s="71">
        <v>70</v>
      </c>
      <c r="F2879" s="71">
        <v>2090</v>
      </c>
      <c r="G2879" s="72">
        <v>54.350999999999999</v>
      </c>
      <c r="H2879" s="72">
        <v>55.082999999999998</v>
      </c>
      <c r="I2879" s="72">
        <v>55.423999999999999</v>
      </c>
      <c r="J2879" s="72">
        <v>56.216999999999999</v>
      </c>
      <c r="K2879" s="72">
        <v>58.139000000000003</v>
      </c>
      <c r="L2879" s="72">
        <v>61.015000000000001</v>
      </c>
      <c r="M2879" s="72">
        <v>63.58</v>
      </c>
      <c r="N2879" s="72">
        <v>64.542000000000002</v>
      </c>
      <c r="O2879" s="72">
        <v>64.289000000000001</v>
      </c>
      <c r="P2879" s="72">
        <v>64.400999999999996</v>
      </c>
      <c r="Q2879" s="72">
        <v>66.311999999999998</v>
      </c>
      <c r="R2879" s="72">
        <v>70.623999999999995</v>
      </c>
      <c r="S2879" s="72">
        <v>75.23</v>
      </c>
      <c r="T2879" s="72">
        <v>75.742999999999995</v>
      </c>
      <c r="U2879" s="72">
        <v>71.521000000000001</v>
      </c>
      <c r="V2879" s="72">
        <v>65.772999999999996</v>
      </c>
      <c r="W2879" s="72">
        <v>59.097000000000001</v>
      </c>
      <c r="X2879" s="72">
        <v>44.308</v>
      </c>
      <c r="Y2879" s="72">
        <v>33.518999999999998</v>
      </c>
      <c r="Z2879" s="72">
        <v>13.247</v>
      </c>
      <c r="AA2879" s="72">
        <v>3.1389999999999998</v>
      </c>
      <c r="AB2879" s="4" t="s">
        <v>291</v>
      </c>
      <c r="AD2879" s="1">
        <f t="shared" si="44"/>
        <v>153.31</v>
      </c>
    </row>
    <row r="2880" spans="1:30" x14ac:dyDescent="0.3">
      <c r="A2880" s="65">
        <v>2879</v>
      </c>
      <c r="B2880" s="66" t="s">
        <v>323</v>
      </c>
      <c r="C2880" s="69" t="s">
        <v>204</v>
      </c>
      <c r="D2880" s="71"/>
      <c r="E2880" s="71">
        <v>70</v>
      </c>
      <c r="F2880" s="71">
        <v>2095</v>
      </c>
      <c r="G2880" s="72">
        <v>52.832999999999998</v>
      </c>
      <c r="H2880" s="72">
        <v>54.301000000000002</v>
      </c>
      <c r="I2880" s="72">
        <v>55.051000000000002</v>
      </c>
      <c r="J2880" s="72">
        <v>55.36</v>
      </c>
      <c r="K2880" s="72">
        <v>56.084000000000003</v>
      </c>
      <c r="L2880" s="72">
        <v>57.968000000000004</v>
      </c>
      <c r="M2880" s="72">
        <v>60.851999999999997</v>
      </c>
      <c r="N2880" s="72">
        <v>63.427</v>
      </c>
      <c r="O2880" s="72">
        <v>64.370999999999995</v>
      </c>
      <c r="P2880" s="72">
        <v>64.058000000000007</v>
      </c>
      <c r="Q2880" s="72">
        <v>64.042000000000002</v>
      </c>
      <c r="R2880" s="72">
        <v>65.712999999999994</v>
      </c>
      <c r="S2880" s="72">
        <v>69.599999999999994</v>
      </c>
      <c r="T2880" s="72">
        <v>73.436000000000007</v>
      </c>
      <c r="U2880" s="72">
        <v>72.594999999999999</v>
      </c>
      <c r="V2880" s="72">
        <v>66.231999999999999</v>
      </c>
      <c r="W2880" s="72">
        <v>57.01</v>
      </c>
      <c r="X2880" s="72">
        <v>45.171999999999997</v>
      </c>
      <c r="Y2880" s="72">
        <v>27.149000000000001</v>
      </c>
      <c r="Z2880" s="72">
        <v>14.558999999999999</v>
      </c>
      <c r="AA2880" s="72">
        <v>3.5579999999999998</v>
      </c>
      <c r="AB2880" s="4">
        <v>0.02</v>
      </c>
      <c r="AD2880" s="1">
        <f t="shared" si="44"/>
        <v>147.46799999999999</v>
      </c>
    </row>
    <row r="2881" spans="1:30" x14ac:dyDescent="0.3">
      <c r="A2881" s="65">
        <v>2880</v>
      </c>
      <c r="B2881" s="66" t="s">
        <v>323</v>
      </c>
      <c r="C2881" s="69" t="s">
        <v>204</v>
      </c>
      <c r="D2881" s="71"/>
      <c r="E2881" s="71">
        <v>70</v>
      </c>
      <c r="F2881" s="71">
        <v>2100</v>
      </c>
      <c r="G2881" s="72">
        <v>50.929000000000002</v>
      </c>
      <c r="H2881" s="72">
        <v>52.787999999999997</v>
      </c>
      <c r="I2881" s="72">
        <v>54.273000000000003</v>
      </c>
      <c r="J2881" s="72">
        <v>54.993000000000002</v>
      </c>
      <c r="K2881" s="72">
        <v>55.24</v>
      </c>
      <c r="L2881" s="72">
        <v>55.932000000000002</v>
      </c>
      <c r="M2881" s="72">
        <v>57.825000000000003</v>
      </c>
      <c r="N2881" s="72">
        <v>60.716000000000001</v>
      </c>
      <c r="O2881" s="72">
        <v>63.277999999999999</v>
      </c>
      <c r="P2881" s="72">
        <v>64.165000000000006</v>
      </c>
      <c r="Q2881" s="72">
        <v>63.734999999999999</v>
      </c>
      <c r="R2881" s="72">
        <v>63.518000000000001</v>
      </c>
      <c r="S2881" s="72">
        <v>64.843999999999994</v>
      </c>
      <c r="T2881" s="72">
        <v>68.073999999999998</v>
      </c>
      <c r="U2881" s="72">
        <v>70.600999999999999</v>
      </c>
      <c r="V2881" s="72">
        <v>67.569999999999993</v>
      </c>
      <c r="W2881" s="72">
        <v>57.898000000000003</v>
      </c>
      <c r="X2881" s="72">
        <v>44.191000000000003</v>
      </c>
      <c r="Y2881" s="72">
        <v>28.315000000000001</v>
      </c>
      <c r="Z2881" s="72">
        <v>12.186999999999999</v>
      </c>
      <c r="AA2881" s="72">
        <v>4.0979999999999999</v>
      </c>
      <c r="AB2881" s="4">
        <v>0.03</v>
      </c>
      <c r="AD2881" s="1">
        <f t="shared" si="44"/>
        <v>146.71900000000002</v>
      </c>
    </row>
    <row r="2882" spans="1:30" x14ac:dyDescent="0.3">
      <c r="A2882" s="65">
        <v>2881</v>
      </c>
      <c r="B2882" s="66" t="s">
        <v>323</v>
      </c>
      <c r="C2882" s="69" t="s">
        <v>205</v>
      </c>
      <c r="D2882" s="71"/>
      <c r="E2882" s="71">
        <v>191</v>
      </c>
      <c r="F2882" s="71">
        <v>2015</v>
      </c>
      <c r="G2882" s="72">
        <v>105.357</v>
      </c>
      <c r="H2882" s="72">
        <v>111.79900000000001</v>
      </c>
      <c r="I2882" s="72">
        <v>105.687</v>
      </c>
      <c r="J2882" s="72">
        <v>123.809</v>
      </c>
      <c r="K2882" s="72">
        <v>123.496</v>
      </c>
      <c r="L2882" s="72">
        <v>139.69900000000001</v>
      </c>
      <c r="M2882" s="72">
        <v>146.90600000000001</v>
      </c>
      <c r="N2882" s="72">
        <v>147.63499999999999</v>
      </c>
      <c r="O2882" s="72">
        <v>145.53200000000001</v>
      </c>
      <c r="P2882" s="72">
        <v>136.631</v>
      </c>
      <c r="Q2882" s="72">
        <v>148.93100000000001</v>
      </c>
      <c r="R2882" s="72">
        <v>149.18100000000001</v>
      </c>
      <c r="S2882" s="72">
        <v>141.672</v>
      </c>
      <c r="T2882" s="72">
        <v>111.85599999999999</v>
      </c>
      <c r="U2882" s="72">
        <v>70.855000000000004</v>
      </c>
      <c r="V2882" s="72">
        <v>68.293000000000006</v>
      </c>
      <c r="W2882" s="72">
        <v>41.883000000000003</v>
      </c>
      <c r="X2882" s="72">
        <v>17.036999999999999</v>
      </c>
      <c r="Y2882" s="72">
        <v>4.0999999999999996</v>
      </c>
      <c r="Z2882" s="72">
        <v>0.56399999999999995</v>
      </c>
      <c r="AA2882" s="72">
        <v>0.109</v>
      </c>
      <c r="AB2882" s="4">
        <v>0.05</v>
      </c>
      <c r="AD2882" s="1">
        <f t="shared" si="44"/>
        <v>63.743000000000002</v>
      </c>
    </row>
    <row r="2883" spans="1:30" x14ac:dyDescent="0.3">
      <c r="A2883" s="65">
        <v>2882</v>
      </c>
      <c r="B2883" s="66" t="s">
        <v>323</v>
      </c>
      <c r="C2883" s="69" t="s">
        <v>205</v>
      </c>
      <c r="D2883" s="71"/>
      <c r="E2883" s="71">
        <v>191</v>
      </c>
      <c r="F2883" s="71">
        <v>2020</v>
      </c>
      <c r="G2883" s="72">
        <v>95.771000000000001</v>
      </c>
      <c r="H2883" s="72">
        <v>104.374</v>
      </c>
      <c r="I2883" s="72">
        <v>111.23699999999999</v>
      </c>
      <c r="J2883" s="72">
        <v>104.28400000000001</v>
      </c>
      <c r="K2883" s="72">
        <v>120.508</v>
      </c>
      <c r="L2883" s="72">
        <v>119.33799999999999</v>
      </c>
      <c r="M2883" s="72">
        <v>135.97</v>
      </c>
      <c r="N2883" s="72">
        <v>143.82900000000001</v>
      </c>
      <c r="O2883" s="72">
        <v>144.773</v>
      </c>
      <c r="P2883" s="72">
        <v>142.249</v>
      </c>
      <c r="Q2883" s="72">
        <v>132.43899999999999</v>
      </c>
      <c r="R2883" s="72">
        <v>142.40299999999999</v>
      </c>
      <c r="S2883" s="72">
        <v>139.33199999999999</v>
      </c>
      <c r="T2883" s="72">
        <v>127.316</v>
      </c>
      <c r="U2883" s="72">
        <v>94.463999999999999</v>
      </c>
      <c r="V2883" s="72">
        <v>54.073</v>
      </c>
      <c r="W2883" s="72">
        <v>44.402999999999999</v>
      </c>
      <c r="X2883" s="72">
        <v>21.53</v>
      </c>
      <c r="Y2883" s="72">
        <v>6.3819999999999997</v>
      </c>
      <c r="Z2883" s="72">
        <v>1.032</v>
      </c>
      <c r="AA2883" s="72">
        <v>9.6000000000000002E-2</v>
      </c>
      <c r="AB2883" s="4">
        <v>8.7999999999999995E-2</v>
      </c>
      <c r="AD2883" s="1">
        <f t="shared" ref="AD2883:AD2946" si="45">SUM(W2883:AB2883)</f>
        <v>73.530999999999992</v>
      </c>
    </row>
    <row r="2884" spans="1:30" x14ac:dyDescent="0.3">
      <c r="A2884" s="65">
        <v>2883</v>
      </c>
      <c r="B2884" s="66" t="s">
        <v>323</v>
      </c>
      <c r="C2884" s="69" t="s">
        <v>205</v>
      </c>
      <c r="D2884" s="71"/>
      <c r="E2884" s="71">
        <v>191</v>
      </c>
      <c r="F2884" s="71">
        <v>2025</v>
      </c>
      <c r="G2884" s="72">
        <v>88.805999999999997</v>
      </c>
      <c r="H2884" s="72">
        <v>95.245000000000005</v>
      </c>
      <c r="I2884" s="72">
        <v>104.06100000000001</v>
      </c>
      <c r="J2884" s="72">
        <v>110.468</v>
      </c>
      <c r="K2884" s="72">
        <v>102.542</v>
      </c>
      <c r="L2884" s="72">
        <v>118.255</v>
      </c>
      <c r="M2884" s="72">
        <v>117.32599999999999</v>
      </c>
      <c r="N2884" s="72">
        <v>134.17599999999999</v>
      </c>
      <c r="O2884" s="72">
        <v>141.91499999999999</v>
      </c>
      <c r="P2884" s="72">
        <v>142.25299999999999</v>
      </c>
      <c r="Q2884" s="72">
        <v>138.61699999999999</v>
      </c>
      <c r="R2884" s="72">
        <v>127.32599999999999</v>
      </c>
      <c r="S2884" s="72">
        <v>133.976</v>
      </c>
      <c r="T2884" s="72">
        <v>126.526</v>
      </c>
      <c r="U2884" s="72">
        <v>109.16800000000001</v>
      </c>
      <c r="V2884" s="72">
        <v>73.688000000000002</v>
      </c>
      <c r="W2884" s="72">
        <v>36.195</v>
      </c>
      <c r="X2884" s="72">
        <v>23.643999999999998</v>
      </c>
      <c r="Y2884" s="72">
        <v>8.3689999999999998</v>
      </c>
      <c r="Z2884" s="72">
        <v>1.659</v>
      </c>
      <c r="AA2884" s="72">
        <v>0.16300000000000001</v>
      </c>
      <c r="AB2884" s="4">
        <v>0.151</v>
      </c>
      <c r="AD2884" s="1">
        <f t="shared" si="45"/>
        <v>70.180999999999997</v>
      </c>
    </row>
    <row r="2885" spans="1:30" x14ac:dyDescent="0.3">
      <c r="A2885" s="65">
        <v>2884</v>
      </c>
      <c r="B2885" s="66" t="s">
        <v>323</v>
      </c>
      <c r="C2885" s="69" t="s">
        <v>205</v>
      </c>
      <c r="D2885" s="71"/>
      <c r="E2885" s="71">
        <v>191</v>
      </c>
      <c r="F2885" s="71">
        <v>2030</v>
      </c>
      <c r="G2885" s="72">
        <v>84.531000000000006</v>
      </c>
      <c r="H2885" s="72">
        <v>88.558000000000007</v>
      </c>
      <c r="I2885" s="72">
        <v>95.087999999999994</v>
      </c>
      <c r="J2885" s="72">
        <v>103.69199999999999</v>
      </c>
      <c r="K2885" s="72">
        <v>109.623</v>
      </c>
      <c r="L2885" s="72">
        <v>101.495</v>
      </c>
      <c r="M2885" s="72">
        <v>117.245</v>
      </c>
      <c r="N2885" s="72">
        <v>116.372</v>
      </c>
      <c r="O2885" s="72">
        <v>132.92599999999999</v>
      </c>
      <c r="P2885" s="72">
        <v>139.96</v>
      </c>
      <c r="Q2885" s="72">
        <v>139.17099999999999</v>
      </c>
      <c r="R2885" s="72">
        <v>133.923</v>
      </c>
      <c r="S2885" s="72">
        <v>120.578</v>
      </c>
      <c r="T2885" s="72">
        <v>122.84099999999999</v>
      </c>
      <c r="U2885" s="72">
        <v>110.036</v>
      </c>
      <c r="V2885" s="72">
        <v>86.929000000000002</v>
      </c>
      <c r="W2885" s="72">
        <v>50.752000000000002</v>
      </c>
      <c r="X2885" s="72">
        <v>19.963999999999999</v>
      </c>
      <c r="Y2885" s="72">
        <v>9.5500000000000007</v>
      </c>
      <c r="Z2885" s="72">
        <v>2.2519999999999998</v>
      </c>
      <c r="AA2885" s="72">
        <v>0.26700000000000002</v>
      </c>
      <c r="AB2885" s="4">
        <v>0.24199999999999999</v>
      </c>
      <c r="AD2885" s="1">
        <f t="shared" si="45"/>
        <v>83.027000000000001</v>
      </c>
    </row>
    <row r="2886" spans="1:30" x14ac:dyDescent="0.3">
      <c r="A2886" s="65">
        <v>2885</v>
      </c>
      <c r="B2886" s="66" t="s">
        <v>323</v>
      </c>
      <c r="C2886" s="69" t="s">
        <v>205</v>
      </c>
      <c r="D2886" s="71"/>
      <c r="E2886" s="71">
        <v>191</v>
      </c>
      <c r="F2886" s="71">
        <v>2035</v>
      </c>
      <c r="G2886" s="72">
        <v>81.614000000000004</v>
      </c>
      <c r="H2886" s="72">
        <v>84.426000000000002</v>
      </c>
      <c r="I2886" s="72">
        <v>88.480999999999995</v>
      </c>
      <c r="J2886" s="72">
        <v>94.929000000000002</v>
      </c>
      <c r="K2886" s="72">
        <v>103.33</v>
      </c>
      <c r="L2886" s="72">
        <v>109.14400000000001</v>
      </c>
      <c r="M2886" s="72">
        <v>101.047</v>
      </c>
      <c r="N2886" s="72">
        <v>116.699</v>
      </c>
      <c r="O2886" s="72">
        <v>115.57899999999999</v>
      </c>
      <c r="P2886" s="72">
        <v>131.42400000000001</v>
      </c>
      <c r="Q2886" s="72">
        <v>137.34700000000001</v>
      </c>
      <c r="R2886" s="72">
        <v>135.01499999999999</v>
      </c>
      <c r="S2886" s="72">
        <v>127.59099999999999</v>
      </c>
      <c r="T2886" s="72">
        <v>111.554</v>
      </c>
      <c r="U2886" s="72">
        <v>108.267</v>
      </c>
      <c r="V2886" s="72">
        <v>89.36</v>
      </c>
      <c r="W2886" s="72">
        <v>61.552999999999997</v>
      </c>
      <c r="X2886" s="72">
        <v>28.998000000000001</v>
      </c>
      <c r="Y2886" s="72">
        <v>8.3889999999999993</v>
      </c>
      <c r="Z2886" s="72">
        <v>2.669</v>
      </c>
      <c r="AA2886" s="72">
        <v>0.377</v>
      </c>
      <c r="AB2886" s="4" t="s">
        <v>291</v>
      </c>
      <c r="AD2886" s="1">
        <f t="shared" si="45"/>
        <v>101.98599999999999</v>
      </c>
    </row>
    <row r="2887" spans="1:30" x14ac:dyDescent="0.3">
      <c r="A2887" s="65">
        <v>2886</v>
      </c>
      <c r="B2887" s="66" t="s">
        <v>323</v>
      </c>
      <c r="C2887" s="69" t="s">
        <v>205</v>
      </c>
      <c r="D2887" s="71"/>
      <c r="E2887" s="71">
        <v>191</v>
      </c>
      <c r="F2887" s="71">
        <v>2040</v>
      </c>
      <c r="G2887" s="72">
        <v>80.289000000000001</v>
      </c>
      <c r="H2887" s="72">
        <v>81.518000000000001</v>
      </c>
      <c r="I2887" s="72">
        <v>84.355000000000004</v>
      </c>
      <c r="J2887" s="72">
        <v>88.338999999999999</v>
      </c>
      <c r="K2887" s="72">
        <v>94.611000000000004</v>
      </c>
      <c r="L2887" s="72">
        <v>102.899</v>
      </c>
      <c r="M2887" s="72">
        <v>108.712</v>
      </c>
      <c r="N2887" s="72">
        <v>100.605</v>
      </c>
      <c r="O2887" s="72">
        <v>115.988</v>
      </c>
      <c r="P2887" s="72">
        <v>114.411</v>
      </c>
      <c r="Q2887" s="72">
        <v>129.24199999999999</v>
      </c>
      <c r="R2887" s="72">
        <v>133.68899999999999</v>
      </c>
      <c r="S2887" s="72">
        <v>129.303</v>
      </c>
      <c r="T2887" s="72">
        <v>119.003</v>
      </c>
      <c r="U2887" s="72">
        <v>99.537000000000006</v>
      </c>
      <c r="V2887" s="72">
        <v>89.561999999999998</v>
      </c>
      <c r="W2887" s="72">
        <v>64.972999999999999</v>
      </c>
      <c r="X2887" s="72">
        <v>36.411999999999999</v>
      </c>
      <c r="Y2887" s="72">
        <v>12.689</v>
      </c>
      <c r="Z2887" s="72">
        <v>2.4420000000000002</v>
      </c>
      <c r="AA2887" s="72">
        <v>0.46600000000000003</v>
      </c>
      <c r="AB2887" s="4" t="s">
        <v>291</v>
      </c>
      <c r="AD2887" s="1">
        <f t="shared" si="45"/>
        <v>116.98199999999999</v>
      </c>
    </row>
    <row r="2888" spans="1:30" x14ac:dyDescent="0.3">
      <c r="A2888" s="65">
        <v>2887</v>
      </c>
      <c r="B2888" s="66" t="s">
        <v>323</v>
      </c>
      <c r="C2888" s="69" t="s">
        <v>205</v>
      </c>
      <c r="D2888" s="71"/>
      <c r="E2888" s="71">
        <v>191</v>
      </c>
      <c r="F2888" s="71">
        <v>2045</v>
      </c>
      <c r="G2888" s="72">
        <v>79.215999999999994</v>
      </c>
      <c r="H2888" s="72">
        <v>80.197000000000003</v>
      </c>
      <c r="I2888" s="72">
        <v>81.453000000000003</v>
      </c>
      <c r="J2888" s="72">
        <v>84.227000000000004</v>
      </c>
      <c r="K2888" s="72">
        <v>88.054000000000002</v>
      </c>
      <c r="L2888" s="72">
        <v>94.23</v>
      </c>
      <c r="M2888" s="72">
        <v>102.515</v>
      </c>
      <c r="N2888" s="72">
        <v>108.286</v>
      </c>
      <c r="O2888" s="72">
        <v>100.047</v>
      </c>
      <c r="P2888" s="72">
        <v>114.955</v>
      </c>
      <c r="Q2888" s="72">
        <v>112.732</v>
      </c>
      <c r="R2888" s="72">
        <v>126.2</v>
      </c>
      <c r="S2888" s="72">
        <v>128.67699999999999</v>
      </c>
      <c r="T2888" s="72">
        <v>121.544</v>
      </c>
      <c r="U2888" s="72">
        <v>107.461</v>
      </c>
      <c r="V2888" s="72">
        <v>83.846000000000004</v>
      </c>
      <c r="W2888" s="72">
        <v>66.867000000000004</v>
      </c>
      <c r="X2888" s="72">
        <v>39.831000000000003</v>
      </c>
      <c r="Y2888" s="72">
        <v>16.63</v>
      </c>
      <c r="Z2888" s="72">
        <v>3.863</v>
      </c>
      <c r="AA2888" s="72">
        <v>0.45700000000000002</v>
      </c>
      <c r="AB2888" s="4" t="s">
        <v>291</v>
      </c>
      <c r="AD2888" s="1">
        <f t="shared" si="45"/>
        <v>127.648</v>
      </c>
    </row>
    <row r="2889" spans="1:30" x14ac:dyDescent="0.3">
      <c r="A2889" s="65">
        <v>2888</v>
      </c>
      <c r="B2889" s="66" t="s">
        <v>323</v>
      </c>
      <c r="C2889" s="69" t="s">
        <v>205</v>
      </c>
      <c r="D2889" s="71"/>
      <c r="E2889" s="71">
        <v>191</v>
      </c>
      <c r="F2889" s="71">
        <v>2050</v>
      </c>
      <c r="G2889" s="72">
        <v>76.494</v>
      </c>
      <c r="H2889" s="72">
        <v>79.126999999999995</v>
      </c>
      <c r="I2889" s="72">
        <v>80.135999999999996</v>
      </c>
      <c r="J2889" s="72">
        <v>81.331999999999994</v>
      </c>
      <c r="K2889" s="72">
        <v>83.962999999999994</v>
      </c>
      <c r="L2889" s="72">
        <v>87.706000000000003</v>
      </c>
      <c r="M2889" s="72">
        <v>93.885999999999996</v>
      </c>
      <c r="N2889" s="72">
        <v>102.139</v>
      </c>
      <c r="O2889" s="72">
        <v>107.753</v>
      </c>
      <c r="P2889" s="72">
        <v>99.244</v>
      </c>
      <c r="Q2889" s="72">
        <v>113.455</v>
      </c>
      <c r="R2889" s="72">
        <v>110.36799999999999</v>
      </c>
      <c r="S2889" s="72">
        <v>121.98399999999999</v>
      </c>
      <c r="T2889" s="72">
        <v>121.773</v>
      </c>
      <c r="U2889" s="72">
        <v>110.92100000000001</v>
      </c>
      <c r="V2889" s="72">
        <v>92.022000000000006</v>
      </c>
      <c r="W2889" s="72">
        <v>64.174999999999997</v>
      </c>
      <c r="X2889" s="72">
        <v>42.442</v>
      </c>
      <c r="Y2889" s="72">
        <v>19.007999999999999</v>
      </c>
      <c r="Z2889" s="72">
        <v>5.319</v>
      </c>
      <c r="AA2889" s="72">
        <v>0.70499999999999996</v>
      </c>
      <c r="AB2889" s="4" t="s">
        <v>291</v>
      </c>
      <c r="AD2889" s="1">
        <f t="shared" si="45"/>
        <v>131.649</v>
      </c>
    </row>
    <row r="2890" spans="1:30" x14ac:dyDescent="0.3">
      <c r="A2890" s="65">
        <v>2889</v>
      </c>
      <c r="B2890" s="66" t="s">
        <v>323</v>
      </c>
      <c r="C2890" s="69" t="s">
        <v>205</v>
      </c>
      <c r="D2890" s="71"/>
      <c r="E2890" s="71">
        <v>191</v>
      </c>
      <c r="F2890" s="71">
        <v>2055</v>
      </c>
      <c r="G2890" s="72">
        <v>72.718000000000004</v>
      </c>
      <c r="H2890" s="72">
        <v>76.412999999999997</v>
      </c>
      <c r="I2890" s="72">
        <v>79.069000000000003</v>
      </c>
      <c r="J2890" s="72">
        <v>80.024000000000001</v>
      </c>
      <c r="K2890" s="72">
        <v>81.088999999999999</v>
      </c>
      <c r="L2890" s="72">
        <v>83.647999999999996</v>
      </c>
      <c r="M2890" s="72">
        <v>87.400999999999996</v>
      </c>
      <c r="N2890" s="72">
        <v>93.563000000000002</v>
      </c>
      <c r="O2890" s="72">
        <v>101.682</v>
      </c>
      <c r="P2890" s="72">
        <v>106.982</v>
      </c>
      <c r="Q2890" s="72">
        <v>98.081000000000003</v>
      </c>
      <c r="R2890" s="72">
        <v>111.321</v>
      </c>
      <c r="S2890" s="72">
        <v>107.056</v>
      </c>
      <c r="T2890" s="72">
        <v>116.08799999999999</v>
      </c>
      <c r="U2890" s="72">
        <v>112.111</v>
      </c>
      <c r="V2890" s="72">
        <v>96.304000000000002</v>
      </c>
      <c r="W2890" s="72">
        <v>71.933999999999997</v>
      </c>
      <c r="X2890" s="72">
        <v>41.975999999999999</v>
      </c>
      <c r="Y2890" s="72">
        <v>21.059000000000001</v>
      </c>
      <c r="Z2890" s="72">
        <v>6.3579999999999997</v>
      </c>
      <c r="AA2890" s="72">
        <v>1.018</v>
      </c>
      <c r="AB2890" s="4" t="s">
        <v>291</v>
      </c>
      <c r="AD2890" s="1">
        <f t="shared" si="45"/>
        <v>142.345</v>
      </c>
    </row>
    <row r="2891" spans="1:30" x14ac:dyDescent="0.3">
      <c r="A2891" s="65">
        <v>2890</v>
      </c>
      <c r="B2891" s="66" t="s">
        <v>323</v>
      </c>
      <c r="C2891" s="69" t="s">
        <v>205</v>
      </c>
      <c r="D2891" s="71"/>
      <c r="E2891" s="71">
        <v>191</v>
      </c>
      <c r="F2891" s="71">
        <v>2060</v>
      </c>
      <c r="G2891" s="72">
        <v>69.617999999999995</v>
      </c>
      <c r="H2891" s="72">
        <v>72.643000000000001</v>
      </c>
      <c r="I2891" s="72">
        <v>76.358999999999995</v>
      </c>
      <c r="J2891" s="72">
        <v>78.965999999999994</v>
      </c>
      <c r="K2891" s="72">
        <v>79.802000000000007</v>
      </c>
      <c r="L2891" s="72">
        <v>80.801000000000002</v>
      </c>
      <c r="M2891" s="72">
        <v>83.370999999999995</v>
      </c>
      <c r="N2891" s="72">
        <v>87.116</v>
      </c>
      <c r="O2891" s="72">
        <v>93.174999999999997</v>
      </c>
      <c r="P2891" s="72">
        <v>101.02</v>
      </c>
      <c r="Q2891" s="72">
        <v>105.848</v>
      </c>
      <c r="R2891" s="72">
        <v>96.403999999999996</v>
      </c>
      <c r="S2891" s="72">
        <v>108.28</v>
      </c>
      <c r="T2891" s="72">
        <v>102.32899999999999</v>
      </c>
      <c r="U2891" s="72">
        <v>107.61499999999999</v>
      </c>
      <c r="V2891" s="72">
        <v>98.394000000000005</v>
      </c>
      <c r="W2891" s="72">
        <v>76.546999999999997</v>
      </c>
      <c r="X2891" s="72">
        <v>48.201000000000001</v>
      </c>
      <c r="Y2891" s="72">
        <v>21.498999999999999</v>
      </c>
      <c r="Z2891" s="72">
        <v>7.3109999999999999</v>
      </c>
      <c r="AA2891" s="72">
        <v>1.2849999999999999</v>
      </c>
      <c r="AB2891" s="4" t="s">
        <v>291</v>
      </c>
      <c r="AD2891" s="1">
        <f t="shared" si="45"/>
        <v>154.84299999999999</v>
      </c>
    </row>
    <row r="2892" spans="1:30" x14ac:dyDescent="0.3">
      <c r="A2892" s="65">
        <v>2891</v>
      </c>
      <c r="B2892" s="66" t="s">
        <v>323</v>
      </c>
      <c r="C2892" s="69" t="s">
        <v>205</v>
      </c>
      <c r="D2892" s="71"/>
      <c r="E2892" s="71">
        <v>191</v>
      </c>
      <c r="F2892" s="71">
        <v>2065</v>
      </c>
      <c r="G2892" s="72">
        <v>67.649000000000001</v>
      </c>
      <c r="H2892" s="72">
        <v>69.546999999999997</v>
      </c>
      <c r="I2892" s="72">
        <v>72.596000000000004</v>
      </c>
      <c r="J2892" s="72">
        <v>76.266000000000005</v>
      </c>
      <c r="K2892" s="72">
        <v>78.760999999999996</v>
      </c>
      <c r="L2892" s="72">
        <v>79.536000000000001</v>
      </c>
      <c r="M2892" s="72">
        <v>80.549000000000007</v>
      </c>
      <c r="N2892" s="72">
        <v>83.117000000000004</v>
      </c>
      <c r="O2892" s="72">
        <v>86.778999999999996</v>
      </c>
      <c r="P2892" s="72">
        <v>92.617999999999995</v>
      </c>
      <c r="Q2892" s="72">
        <v>100.042</v>
      </c>
      <c r="R2892" s="72">
        <v>104.194</v>
      </c>
      <c r="S2892" s="72">
        <v>93.992000000000004</v>
      </c>
      <c r="T2892" s="72">
        <v>103.892</v>
      </c>
      <c r="U2892" s="72">
        <v>95.421000000000006</v>
      </c>
      <c r="V2892" s="72">
        <v>95.334000000000003</v>
      </c>
      <c r="W2892" s="72">
        <v>79.358999999999995</v>
      </c>
      <c r="X2892" s="72">
        <v>52.4</v>
      </c>
      <c r="Y2892" s="72">
        <v>25.402000000000001</v>
      </c>
      <c r="Z2892" s="72">
        <v>7.7220000000000004</v>
      </c>
      <c r="AA2892" s="72">
        <v>1.5429999999999999</v>
      </c>
      <c r="AB2892" s="4" t="s">
        <v>291</v>
      </c>
      <c r="AD2892" s="1">
        <f t="shared" si="45"/>
        <v>166.42600000000002</v>
      </c>
    </row>
    <row r="2893" spans="1:30" x14ac:dyDescent="0.3">
      <c r="A2893" s="65">
        <v>2892</v>
      </c>
      <c r="B2893" s="66" t="s">
        <v>323</v>
      </c>
      <c r="C2893" s="69" t="s">
        <v>205</v>
      </c>
      <c r="D2893" s="71"/>
      <c r="E2893" s="71">
        <v>191</v>
      </c>
      <c r="F2893" s="71">
        <v>2070</v>
      </c>
      <c r="G2893" s="72">
        <v>66.465999999999994</v>
      </c>
      <c r="H2893" s="72">
        <v>67.584000000000003</v>
      </c>
      <c r="I2893" s="72">
        <v>69.504000000000005</v>
      </c>
      <c r="J2893" s="72">
        <v>72.509</v>
      </c>
      <c r="K2893" s="72">
        <v>76.078000000000003</v>
      </c>
      <c r="L2893" s="72">
        <v>78.513000000000005</v>
      </c>
      <c r="M2893" s="72">
        <v>79.3</v>
      </c>
      <c r="N2893" s="72">
        <v>80.317999999999998</v>
      </c>
      <c r="O2893" s="72">
        <v>82.820999999999998</v>
      </c>
      <c r="P2893" s="72">
        <v>86.304000000000002</v>
      </c>
      <c r="Q2893" s="72">
        <v>91.795000000000002</v>
      </c>
      <c r="R2893" s="72">
        <v>98.606999999999999</v>
      </c>
      <c r="S2893" s="72">
        <v>101.8</v>
      </c>
      <c r="T2893" s="72">
        <v>90.472999999999999</v>
      </c>
      <c r="U2893" s="72">
        <v>97.37</v>
      </c>
      <c r="V2893" s="72">
        <v>85.218999999999994</v>
      </c>
      <c r="W2893" s="72">
        <v>77.873000000000005</v>
      </c>
      <c r="X2893" s="72">
        <v>55.356999999999999</v>
      </c>
      <c r="Y2893" s="72">
        <v>28.33</v>
      </c>
      <c r="Z2893" s="72">
        <v>9.4120000000000008</v>
      </c>
      <c r="AA2893" s="72">
        <v>1.7110000000000001</v>
      </c>
      <c r="AB2893" s="4" t="s">
        <v>291</v>
      </c>
      <c r="AD2893" s="1">
        <f t="shared" si="45"/>
        <v>172.68300000000002</v>
      </c>
    </row>
    <row r="2894" spans="1:30" x14ac:dyDescent="0.3">
      <c r="A2894" s="65">
        <v>2893</v>
      </c>
      <c r="B2894" s="66" t="s">
        <v>323</v>
      </c>
      <c r="C2894" s="69" t="s">
        <v>205</v>
      </c>
      <c r="D2894" s="71"/>
      <c r="E2894" s="71">
        <v>191</v>
      </c>
      <c r="F2894" s="71">
        <v>2075</v>
      </c>
      <c r="G2894" s="72">
        <v>65.522999999999996</v>
      </c>
      <c r="H2894" s="72">
        <v>66.406000000000006</v>
      </c>
      <c r="I2894" s="72">
        <v>67.545000000000002</v>
      </c>
      <c r="J2894" s="72">
        <v>69.426000000000002</v>
      </c>
      <c r="K2894" s="72">
        <v>72.334999999999994</v>
      </c>
      <c r="L2894" s="72">
        <v>75.850999999999999</v>
      </c>
      <c r="M2894" s="72">
        <v>78.296999999999997</v>
      </c>
      <c r="N2894" s="72">
        <v>79.09</v>
      </c>
      <c r="O2894" s="72">
        <v>80.052000000000007</v>
      </c>
      <c r="P2894" s="72">
        <v>82.403999999999996</v>
      </c>
      <c r="Q2894" s="72">
        <v>85.6</v>
      </c>
      <c r="R2894" s="72">
        <v>90.585999999999999</v>
      </c>
      <c r="S2894" s="72">
        <v>96.522000000000006</v>
      </c>
      <c r="T2894" s="72">
        <v>98.278999999999996</v>
      </c>
      <c r="U2894" s="72">
        <v>85.188999999999993</v>
      </c>
      <c r="V2894" s="72">
        <v>87.606999999999999</v>
      </c>
      <c r="W2894" s="72">
        <v>70.44</v>
      </c>
      <c r="X2894" s="72">
        <v>55.296999999999997</v>
      </c>
      <c r="Y2894" s="72">
        <v>30.673999999999999</v>
      </c>
      <c r="Z2894" s="72">
        <v>10.827</v>
      </c>
      <c r="AA2894" s="72">
        <v>2.1160000000000001</v>
      </c>
      <c r="AB2894" s="4">
        <v>0.72399999999999998</v>
      </c>
      <c r="AD2894" s="1">
        <f t="shared" si="45"/>
        <v>170.078</v>
      </c>
    </row>
    <row r="2895" spans="1:30" x14ac:dyDescent="0.3">
      <c r="A2895" s="65">
        <v>2894</v>
      </c>
      <c r="B2895" s="66" t="s">
        <v>323</v>
      </c>
      <c r="C2895" s="69" t="s">
        <v>205</v>
      </c>
      <c r="D2895" s="71"/>
      <c r="E2895" s="71">
        <v>191</v>
      </c>
      <c r="F2895" s="71">
        <v>2080</v>
      </c>
      <c r="G2895" s="72">
        <v>64.186000000000007</v>
      </c>
      <c r="H2895" s="72">
        <v>65.465999999999994</v>
      </c>
      <c r="I2895" s="72">
        <v>66.369</v>
      </c>
      <c r="J2895" s="72">
        <v>67.471999999999994</v>
      </c>
      <c r="K2895" s="72">
        <v>69.266999999999996</v>
      </c>
      <c r="L2895" s="72">
        <v>72.13</v>
      </c>
      <c r="M2895" s="72">
        <v>75.655000000000001</v>
      </c>
      <c r="N2895" s="72">
        <v>78.102999999999994</v>
      </c>
      <c r="O2895" s="72">
        <v>78.849000000000004</v>
      </c>
      <c r="P2895" s="72">
        <v>79.682000000000002</v>
      </c>
      <c r="Q2895" s="72">
        <v>81.787000000000006</v>
      </c>
      <c r="R2895" s="72">
        <v>84.563000000000002</v>
      </c>
      <c r="S2895" s="72">
        <v>88.817999999999998</v>
      </c>
      <c r="T2895" s="72">
        <v>93.433999999999997</v>
      </c>
      <c r="U2895" s="72">
        <v>92.933000000000007</v>
      </c>
      <c r="V2895" s="72">
        <v>77.168000000000006</v>
      </c>
      <c r="W2895" s="72">
        <v>73.204999999999998</v>
      </c>
      <c r="X2895" s="72">
        <v>50.853999999999999</v>
      </c>
      <c r="Y2895" s="72">
        <v>31.364000000000001</v>
      </c>
      <c r="Z2895" s="72">
        <v>12.077999999999999</v>
      </c>
      <c r="AA2895" s="72">
        <v>2.536</v>
      </c>
      <c r="AB2895" s="4">
        <v>1.1140000000000001</v>
      </c>
      <c r="AD2895" s="1">
        <f t="shared" si="45"/>
        <v>171.15100000000001</v>
      </c>
    </row>
    <row r="2896" spans="1:30" x14ac:dyDescent="0.3">
      <c r="A2896" s="65">
        <v>2895</v>
      </c>
      <c r="B2896" s="66" t="s">
        <v>323</v>
      </c>
      <c r="C2896" s="69" t="s">
        <v>205</v>
      </c>
      <c r="D2896" s="71"/>
      <c r="E2896" s="71">
        <v>191</v>
      </c>
      <c r="F2896" s="71">
        <v>2085</v>
      </c>
      <c r="G2896" s="72">
        <v>62.207999999999998</v>
      </c>
      <c r="H2896" s="72">
        <v>64.132999999999996</v>
      </c>
      <c r="I2896" s="72">
        <v>65.432000000000002</v>
      </c>
      <c r="J2896" s="72">
        <v>66.301000000000002</v>
      </c>
      <c r="K2896" s="72">
        <v>67.325000000000003</v>
      </c>
      <c r="L2896" s="72">
        <v>69.078000000000003</v>
      </c>
      <c r="M2896" s="72">
        <v>71.948999999999998</v>
      </c>
      <c r="N2896" s="72">
        <v>75.477000000000004</v>
      </c>
      <c r="O2896" s="72">
        <v>77.882999999999996</v>
      </c>
      <c r="P2896" s="72">
        <v>78.512</v>
      </c>
      <c r="Q2896" s="72">
        <v>79.132000000000005</v>
      </c>
      <c r="R2896" s="72">
        <v>80.872</v>
      </c>
      <c r="S2896" s="72">
        <v>83.037999999999997</v>
      </c>
      <c r="T2896" s="72">
        <v>86.183000000000007</v>
      </c>
      <c r="U2896" s="72">
        <v>88.688999999999993</v>
      </c>
      <c r="V2896" s="72">
        <v>84.712000000000003</v>
      </c>
      <c r="W2896" s="72">
        <v>65.146000000000001</v>
      </c>
      <c r="X2896" s="72">
        <v>53.704999999999998</v>
      </c>
      <c r="Y2896" s="72">
        <v>29.521999999999998</v>
      </c>
      <c r="Z2896" s="72">
        <v>12.733000000000001</v>
      </c>
      <c r="AA2896" s="72">
        <v>2.9569999999999999</v>
      </c>
      <c r="AB2896" s="4">
        <v>1.891</v>
      </c>
      <c r="AD2896" s="1">
        <f t="shared" si="45"/>
        <v>165.95399999999998</v>
      </c>
    </row>
    <row r="2897" spans="1:30" x14ac:dyDescent="0.3">
      <c r="A2897" s="65">
        <v>2896</v>
      </c>
      <c r="B2897" s="66" t="s">
        <v>323</v>
      </c>
      <c r="C2897" s="69" t="s">
        <v>205</v>
      </c>
      <c r="D2897" s="71"/>
      <c r="E2897" s="71">
        <v>191</v>
      </c>
      <c r="F2897" s="71">
        <v>2090</v>
      </c>
      <c r="G2897" s="72">
        <v>60.106999999999999</v>
      </c>
      <c r="H2897" s="72">
        <v>62.161000000000001</v>
      </c>
      <c r="I2897" s="72">
        <v>64.100999999999999</v>
      </c>
      <c r="J2897" s="72">
        <v>65.37</v>
      </c>
      <c r="K2897" s="72">
        <v>66.168000000000006</v>
      </c>
      <c r="L2897" s="72">
        <v>67.153000000000006</v>
      </c>
      <c r="M2897" s="72">
        <v>68.915999999999997</v>
      </c>
      <c r="N2897" s="72">
        <v>71.793000000000006</v>
      </c>
      <c r="O2897" s="72">
        <v>75.281000000000006</v>
      </c>
      <c r="P2897" s="72">
        <v>77.578000000000003</v>
      </c>
      <c r="Q2897" s="72">
        <v>78.015000000000001</v>
      </c>
      <c r="R2897" s="72">
        <v>78.316000000000003</v>
      </c>
      <c r="S2897" s="72">
        <v>79.528999999999996</v>
      </c>
      <c r="T2897" s="72">
        <v>80.760000000000005</v>
      </c>
      <c r="U2897" s="72">
        <v>82.108000000000004</v>
      </c>
      <c r="V2897" s="72">
        <v>81.334999999999994</v>
      </c>
      <c r="W2897" s="72">
        <v>72.233999999999995</v>
      </c>
      <c r="X2897" s="72">
        <v>48.555</v>
      </c>
      <c r="Y2897" s="72">
        <v>31.913</v>
      </c>
      <c r="Z2897" s="72">
        <v>12.367000000000001</v>
      </c>
      <c r="AA2897" s="72">
        <v>3.2850000000000001</v>
      </c>
      <c r="AB2897" s="4">
        <v>3.02</v>
      </c>
      <c r="AD2897" s="1">
        <f t="shared" si="45"/>
        <v>171.374</v>
      </c>
    </row>
    <row r="2898" spans="1:30" x14ac:dyDescent="0.3">
      <c r="A2898" s="65">
        <v>2897</v>
      </c>
      <c r="B2898" s="66" t="s">
        <v>323</v>
      </c>
      <c r="C2898" s="69" t="s">
        <v>205</v>
      </c>
      <c r="D2898" s="71"/>
      <c r="E2898" s="71">
        <v>191</v>
      </c>
      <c r="F2898" s="71">
        <v>2095</v>
      </c>
      <c r="G2898" s="72">
        <v>58.429000000000002</v>
      </c>
      <c r="H2898" s="72">
        <v>60.063000000000002</v>
      </c>
      <c r="I2898" s="72">
        <v>62.131</v>
      </c>
      <c r="J2898" s="72">
        <v>64.043999999999997</v>
      </c>
      <c r="K2898" s="72">
        <v>65.248999999999995</v>
      </c>
      <c r="L2898" s="72">
        <v>66.010999999999996</v>
      </c>
      <c r="M2898" s="72">
        <v>67.004999999999995</v>
      </c>
      <c r="N2898" s="72">
        <v>68.775000000000006</v>
      </c>
      <c r="O2898" s="72">
        <v>71.62</v>
      </c>
      <c r="P2898" s="72">
        <v>75.010999999999996</v>
      </c>
      <c r="Q2898" s="72">
        <v>77.128</v>
      </c>
      <c r="R2898" s="72">
        <v>77.277000000000001</v>
      </c>
      <c r="S2898" s="72">
        <v>77.116</v>
      </c>
      <c r="T2898" s="72">
        <v>77.510999999999996</v>
      </c>
      <c r="U2898" s="72">
        <v>77.204999999999998</v>
      </c>
      <c r="V2898" s="72">
        <v>75.722999999999999</v>
      </c>
      <c r="W2898" s="72">
        <v>70.001999999999995</v>
      </c>
      <c r="X2898" s="72">
        <v>54.643999999999998</v>
      </c>
      <c r="Y2898" s="72">
        <v>29.503</v>
      </c>
      <c r="Z2898" s="72">
        <v>13.782999999999999</v>
      </c>
      <c r="AA2898" s="72">
        <v>3.391</v>
      </c>
      <c r="AB2898" s="4">
        <v>3.9119999999999999</v>
      </c>
      <c r="AD2898" s="1">
        <f t="shared" si="45"/>
        <v>175.23499999999999</v>
      </c>
    </row>
    <row r="2899" spans="1:30" x14ac:dyDescent="0.3">
      <c r="A2899" s="65">
        <v>2898</v>
      </c>
      <c r="B2899" s="66" t="s">
        <v>323</v>
      </c>
      <c r="C2899" s="69" t="s">
        <v>205</v>
      </c>
      <c r="D2899" s="71"/>
      <c r="E2899" s="71">
        <v>191</v>
      </c>
      <c r="F2899" s="71">
        <v>2100</v>
      </c>
      <c r="G2899" s="72">
        <v>57.276000000000003</v>
      </c>
      <c r="H2899" s="72">
        <v>58.389000000000003</v>
      </c>
      <c r="I2899" s="72">
        <v>60.036000000000001</v>
      </c>
      <c r="J2899" s="72">
        <v>62.08</v>
      </c>
      <c r="K2899" s="72">
        <v>63.933999999999997</v>
      </c>
      <c r="L2899" s="72">
        <v>65.105999999999995</v>
      </c>
      <c r="M2899" s="72">
        <v>65.876999999999995</v>
      </c>
      <c r="N2899" s="72">
        <v>66.88</v>
      </c>
      <c r="O2899" s="72">
        <v>68.623999999999995</v>
      </c>
      <c r="P2899" s="72">
        <v>71.385999999999996</v>
      </c>
      <c r="Q2899" s="72">
        <v>74.619</v>
      </c>
      <c r="R2899" s="72">
        <v>76.465999999999994</v>
      </c>
      <c r="S2899" s="72">
        <v>76.198999999999998</v>
      </c>
      <c r="T2899" s="72">
        <v>75.317999999999998</v>
      </c>
      <c r="U2899" s="72">
        <v>74.34</v>
      </c>
      <c r="V2899" s="72">
        <v>71.575999999999993</v>
      </c>
      <c r="W2899" s="72">
        <v>65.745000000000005</v>
      </c>
      <c r="X2899" s="72">
        <v>53.710999999999999</v>
      </c>
      <c r="Y2899" s="72">
        <v>33.927</v>
      </c>
      <c r="Z2899" s="72">
        <v>13.134</v>
      </c>
      <c r="AA2899" s="72">
        <v>3.863</v>
      </c>
      <c r="AB2899" s="4">
        <v>5.9260000000000002</v>
      </c>
      <c r="AD2899" s="1">
        <f t="shared" si="45"/>
        <v>176.30599999999998</v>
      </c>
    </row>
    <row r="2900" spans="1:30" x14ac:dyDescent="0.3">
      <c r="A2900" s="65">
        <v>2899</v>
      </c>
      <c r="B2900" s="66" t="s">
        <v>323</v>
      </c>
      <c r="C2900" s="69" t="s">
        <v>206</v>
      </c>
      <c r="D2900" s="71"/>
      <c r="E2900" s="71">
        <v>300</v>
      </c>
      <c r="F2900" s="71">
        <v>2015</v>
      </c>
      <c r="G2900" s="72">
        <v>259.93400000000003</v>
      </c>
      <c r="H2900" s="72">
        <v>298.33800000000002</v>
      </c>
      <c r="I2900" s="72">
        <v>280.84300000000002</v>
      </c>
      <c r="J2900" s="72">
        <v>285.36500000000001</v>
      </c>
      <c r="K2900" s="72">
        <v>289.41300000000001</v>
      </c>
      <c r="L2900" s="72">
        <v>317.14299999999997</v>
      </c>
      <c r="M2900" s="72">
        <v>403.17599999999999</v>
      </c>
      <c r="N2900" s="72">
        <v>443.86</v>
      </c>
      <c r="O2900" s="72">
        <v>440.07100000000003</v>
      </c>
      <c r="P2900" s="72">
        <v>440.09</v>
      </c>
      <c r="Q2900" s="72">
        <v>393.64</v>
      </c>
      <c r="R2900" s="72">
        <v>373.34500000000003</v>
      </c>
      <c r="S2900" s="72">
        <v>308.351</v>
      </c>
      <c r="T2900" s="72">
        <v>285.39400000000001</v>
      </c>
      <c r="U2900" s="72">
        <v>214.91499999999999</v>
      </c>
      <c r="V2900" s="72">
        <v>210.17099999999999</v>
      </c>
      <c r="W2900" s="72">
        <v>161.483</v>
      </c>
      <c r="X2900" s="72">
        <v>85.802999999999997</v>
      </c>
      <c r="Y2900" s="72">
        <v>26.696000000000002</v>
      </c>
      <c r="Z2900" s="72">
        <v>4.7930000000000001</v>
      </c>
      <c r="AA2900" s="72">
        <v>0.62</v>
      </c>
      <c r="AB2900" s="4" t="s">
        <v>291</v>
      </c>
      <c r="AD2900" s="1">
        <f t="shared" si="45"/>
        <v>279.39500000000004</v>
      </c>
    </row>
    <row r="2901" spans="1:30" x14ac:dyDescent="0.3">
      <c r="A2901" s="65">
        <v>2900</v>
      </c>
      <c r="B2901" s="66" t="s">
        <v>323</v>
      </c>
      <c r="C2901" s="69" t="s">
        <v>206</v>
      </c>
      <c r="D2901" s="71"/>
      <c r="E2901" s="71">
        <v>300</v>
      </c>
      <c r="F2901" s="71">
        <v>2020</v>
      </c>
      <c r="G2901" s="72">
        <v>226.89699999999999</v>
      </c>
      <c r="H2901" s="72">
        <v>260.72500000000002</v>
      </c>
      <c r="I2901" s="72">
        <v>298.709</v>
      </c>
      <c r="J2901" s="72">
        <v>282.05799999999999</v>
      </c>
      <c r="K2901" s="72">
        <v>288.26499999999999</v>
      </c>
      <c r="L2901" s="72">
        <v>293.12200000000001</v>
      </c>
      <c r="M2901" s="72">
        <v>320.09800000000001</v>
      </c>
      <c r="N2901" s="72">
        <v>404.48899999999998</v>
      </c>
      <c r="O2901" s="72">
        <v>443.28</v>
      </c>
      <c r="P2901" s="72">
        <v>437.20499999999998</v>
      </c>
      <c r="Q2901" s="72">
        <v>434.06200000000001</v>
      </c>
      <c r="R2901" s="72">
        <v>384.31599999999997</v>
      </c>
      <c r="S2901" s="72">
        <v>359.31900000000002</v>
      </c>
      <c r="T2901" s="72">
        <v>290.58300000000003</v>
      </c>
      <c r="U2901" s="72">
        <v>259.20699999999999</v>
      </c>
      <c r="V2901" s="72">
        <v>181.99700000000001</v>
      </c>
      <c r="W2901" s="72">
        <v>156.286</v>
      </c>
      <c r="X2901" s="72">
        <v>96.975999999999999</v>
      </c>
      <c r="Y2901" s="72">
        <v>37.08</v>
      </c>
      <c r="Z2901" s="72">
        <v>7.2430000000000003</v>
      </c>
      <c r="AA2901" s="72">
        <v>0.72299999999999998</v>
      </c>
      <c r="AB2901" s="4" t="s">
        <v>291</v>
      </c>
      <c r="AD2901" s="1">
        <f t="shared" si="45"/>
        <v>298.30799999999999</v>
      </c>
    </row>
    <row r="2902" spans="1:30" x14ac:dyDescent="0.3">
      <c r="A2902" s="65">
        <v>2901</v>
      </c>
      <c r="B2902" s="66" t="s">
        <v>323</v>
      </c>
      <c r="C2902" s="69" t="s">
        <v>206</v>
      </c>
      <c r="D2902" s="71"/>
      <c r="E2902" s="71">
        <v>300</v>
      </c>
      <c r="F2902" s="71">
        <v>2025</v>
      </c>
      <c r="G2902" s="72">
        <v>208.178</v>
      </c>
      <c r="H2902" s="72">
        <v>227.73099999999999</v>
      </c>
      <c r="I2902" s="72">
        <v>261.137</v>
      </c>
      <c r="J2902" s="72">
        <v>299.94600000000003</v>
      </c>
      <c r="K2902" s="72">
        <v>285.05900000000003</v>
      </c>
      <c r="L2902" s="72">
        <v>292.08699999999999</v>
      </c>
      <c r="M2902" s="72">
        <v>296.27600000000001</v>
      </c>
      <c r="N2902" s="72">
        <v>321.89999999999998</v>
      </c>
      <c r="O2902" s="72">
        <v>404.41399999999999</v>
      </c>
      <c r="P2902" s="72">
        <v>440.863</v>
      </c>
      <c r="Q2902" s="72">
        <v>431.99400000000003</v>
      </c>
      <c r="R2902" s="72">
        <v>424.95100000000002</v>
      </c>
      <c r="S2902" s="72">
        <v>371.55799999999999</v>
      </c>
      <c r="T2902" s="72">
        <v>340.976</v>
      </c>
      <c r="U2902" s="72">
        <v>266.86700000000002</v>
      </c>
      <c r="V2902" s="72">
        <v>223.298</v>
      </c>
      <c r="W2902" s="72">
        <v>138.83600000000001</v>
      </c>
      <c r="X2902" s="72">
        <v>97.317999999999998</v>
      </c>
      <c r="Y2902" s="72">
        <v>44.02</v>
      </c>
      <c r="Z2902" s="72">
        <v>10.702999999999999</v>
      </c>
      <c r="AA2902" s="72">
        <v>1.133</v>
      </c>
      <c r="AB2902" s="4" t="s">
        <v>291</v>
      </c>
      <c r="AD2902" s="1">
        <f t="shared" si="45"/>
        <v>292.00999999999993</v>
      </c>
    </row>
    <row r="2903" spans="1:30" x14ac:dyDescent="0.3">
      <c r="A2903" s="65">
        <v>2902</v>
      </c>
      <c r="B2903" s="66" t="s">
        <v>323</v>
      </c>
      <c r="C2903" s="69" t="s">
        <v>206</v>
      </c>
      <c r="D2903" s="71"/>
      <c r="E2903" s="71">
        <v>300</v>
      </c>
      <c r="F2903" s="71">
        <v>2030</v>
      </c>
      <c r="G2903" s="72">
        <v>205.73599999999999</v>
      </c>
      <c r="H2903" s="72">
        <v>209.03700000000001</v>
      </c>
      <c r="I2903" s="72">
        <v>228.16900000000001</v>
      </c>
      <c r="J2903" s="72">
        <v>262.44799999999998</v>
      </c>
      <c r="K2903" s="72">
        <v>302.98899999999998</v>
      </c>
      <c r="L2903" s="72">
        <v>288.98899999999998</v>
      </c>
      <c r="M2903" s="72">
        <v>295.35000000000002</v>
      </c>
      <c r="N2903" s="72">
        <v>298.291</v>
      </c>
      <c r="O2903" s="72">
        <v>322.45100000000002</v>
      </c>
      <c r="P2903" s="72">
        <v>402.72199999999998</v>
      </c>
      <c r="Q2903" s="72">
        <v>436.30799999999999</v>
      </c>
      <c r="R2903" s="72">
        <v>424.03500000000003</v>
      </c>
      <c r="S2903" s="72">
        <v>412.47399999999999</v>
      </c>
      <c r="T2903" s="72">
        <v>354.80900000000003</v>
      </c>
      <c r="U2903" s="72">
        <v>316.23399999999998</v>
      </c>
      <c r="V2903" s="72">
        <v>233.49100000000001</v>
      </c>
      <c r="W2903" s="72">
        <v>174.36</v>
      </c>
      <c r="X2903" s="72">
        <v>89.43</v>
      </c>
      <c r="Y2903" s="72">
        <v>46.280999999999999</v>
      </c>
      <c r="Z2903" s="72">
        <v>13.484999999999999</v>
      </c>
      <c r="AA2903" s="72">
        <v>1.7869999999999999</v>
      </c>
      <c r="AB2903" s="4" t="s">
        <v>291</v>
      </c>
      <c r="AD2903" s="1">
        <f t="shared" si="45"/>
        <v>325.34300000000002</v>
      </c>
    </row>
    <row r="2904" spans="1:30" x14ac:dyDescent="0.3">
      <c r="A2904" s="65">
        <v>2903</v>
      </c>
      <c r="B2904" s="66" t="s">
        <v>323</v>
      </c>
      <c r="C2904" s="69" t="s">
        <v>206</v>
      </c>
      <c r="D2904" s="71"/>
      <c r="E2904" s="71">
        <v>300</v>
      </c>
      <c r="F2904" s="71">
        <v>2035</v>
      </c>
      <c r="G2904" s="72">
        <v>209.28100000000001</v>
      </c>
      <c r="H2904" s="72">
        <v>206.60400000000001</v>
      </c>
      <c r="I2904" s="72">
        <v>209.49100000000001</v>
      </c>
      <c r="J2904" s="72">
        <v>229.535</v>
      </c>
      <c r="K2904" s="72">
        <v>265.63299999999998</v>
      </c>
      <c r="L2904" s="72">
        <v>306.95</v>
      </c>
      <c r="M2904" s="72">
        <v>292.33499999999998</v>
      </c>
      <c r="N2904" s="72">
        <v>297.46300000000002</v>
      </c>
      <c r="O2904" s="72">
        <v>299.08800000000002</v>
      </c>
      <c r="P2904" s="72">
        <v>321.61599999999999</v>
      </c>
      <c r="Q2904" s="72">
        <v>399.12599999999998</v>
      </c>
      <c r="R2904" s="72">
        <v>429.11099999999999</v>
      </c>
      <c r="S2904" s="72">
        <v>412.85599999999999</v>
      </c>
      <c r="T2904" s="72">
        <v>395.71800000000002</v>
      </c>
      <c r="U2904" s="72">
        <v>331.52</v>
      </c>
      <c r="V2904" s="72">
        <v>279.96699999999998</v>
      </c>
      <c r="W2904" s="72">
        <v>185.66300000000001</v>
      </c>
      <c r="X2904" s="72">
        <v>115.352</v>
      </c>
      <c r="Y2904" s="72">
        <v>44.139000000000003</v>
      </c>
      <c r="Z2904" s="72">
        <v>14.874000000000001</v>
      </c>
      <c r="AA2904" s="72">
        <v>2.4220000000000002</v>
      </c>
      <c r="AB2904" s="4" t="s">
        <v>291</v>
      </c>
      <c r="AD2904" s="1">
        <f t="shared" si="45"/>
        <v>362.45000000000005</v>
      </c>
    </row>
    <row r="2905" spans="1:30" x14ac:dyDescent="0.3">
      <c r="A2905" s="65">
        <v>2904</v>
      </c>
      <c r="B2905" s="66" t="s">
        <v>323</v>
      </c>
      <c r="C2905" s="69" t="s">
        <v>206</v>
      </c>
      <c r="D2905" s="71"/>
      <c r="E2905" s="71">
        <v>300</v>
      </c>
      <c r="F2905" s="71">
        <v>2040</v>
      </c>
      <c r="G2905" s="72">
        <v>213.05799999999999</v>
      </c>
      <c r="H2905" s="72">
        <v>210.15700000000001</v>
      </c>
      <c r="I2905" s="72">
        <v>207.066</v>
      </c>
      <c r="J2905" s="72">
        <v>210.89</v>
      </c>
      <c r="K2905" s="72">
        <v>232.828</v>
      </c>
      <c r="L2905" s="72">
        <v>269.74099999999999</v>
      </c>
      <c r="M2905" s="72">
        <v>310.32100000000003</v>
      </c>
      <c r="N2905" s="72">
        <v>294.53100000000001</v>
      </c>
      <c r="O2905" s="72">
        <v>298.37099999999998</v>
      </c>
      <c r="P2905" s="72">
        <v>298.58800000000002</v>
      </c>
      <c r="Q2905" s="72">
        <v>319.24</v>
      </c>
      <c r="R2905" s="72">
        <v>393.21300000000002</v>
      </c>
      <c r="S2905" s="72">
        <v>418.815</v>
      </c>
      <c r="T2905" s="72">
        <v>397.57100000000003</v>
      </c>
      <c r="U2905" s="72">
        <v>371.92</v>
      </c>
      <c r="V2905" s="72">
        <v>296.29599999999999</v>
      </c>
      <c r="W2905" s="72">
        <v>225.92500000000001</v>
      </c>
      <c r="X2905" s="72">
        <v>125.563</v>
      </c>
      <c r="Y2905" s="72">
        <v>58.722000000000001</v>
      </c>
      <c r="Z2905" s="72">
        <v>14.77</v>
      </c>
      <c r="AA2905" s="72">
        <v>2.859</v>
      </c>
      <c r="AB2905" s="4" t="s">
        <v>291</v>
      </c>
      <c r="AD2905" s="1">
        <f t="shared" si="45"/>
        <v>427.83899999999994</v>
      </c>
    </row>
    <row r="2906" spans="1:30" x14ac:dyDescent="0.3">
      <c r="A2906" s="65">
        <v>2905</v>
      </c>
      <c r="B2906" s="66" t="s">
        <v>323</v>
      </c>
      <c r="C2906" s="69" t="s">
        <v>206</v>
      </c>
      <c r="D2906" s="71"/>
      <c r="E2906" s="71">
        <v>300</v>
      </c>
      <c r="F2906" s="71">
        <v>2045</v>
      </c>
      <c r="G2906" s="72">
        <v>209.97200000000001</v>
      </c>
      <c r="H2906" s="72">
        <v>213.935</v>
      </c>
      <c r="I2906" s="72">
        <v>210.62</v>
      </c>
      <c r="J2906" s="72">
        <v>208.476</v>
      </c>
      <c r="K2906" s="72">
        <v>214.24799999999999</v>
      </c>
      <c r="L2906" s="72">
        <v>237.053</v>
      </c>
      <c r="M2906" s="72">
        <v>273.245</v>
      </c>
      <c r="N2906" s="72">
        <v>312.53699999999998</v>
      </c>
      <c r="O2906" s="72">
        <v>295.54000000000002</v>
      </c>
      <c r="P2906" s="72">
        <v>298.029</v>
      </c>
      <c r="Q2906" s="72">
        <v>296.70100000000002</v>
      </c>
      <c r="R2906" s="72">
        <v>315.06299999999999</v>
      </c>
      <c r="S2906" s="72">
        <v>384.62599999999998</v>
      </c>
      <c r="T2906" s="72">
        <v>404.61700000000002</v>
      </c>
      <c r="U2906" s="72">
        <v>375.59100000000001</v>
      </c>
      <c r="V2906" s="72">
        <v>335.17500000000001</v>
      </c>
      <c r="W2906" s="72">
        <v>242.267</v>
      </c>
      <c r="X2906" s="72">
        <v>155.851</v>
      </c>
      <c r="Y2906" s="72">
        <v>65.742000000000004</v>
      </c>
      <c r="Z2906" s="72">
        <v>20.388999999999999</v>
      </c>
      <c r="AA2906" s="72">
        <v>3.028</v>
      </c>
      <c r="AB2906" s="4" t="s">
        <v>291</v>
      </c>
      <c r="AD2906" s="1">
        <f t="shared" si="45"/>
        <v>487.27700000000004</v>
      </c>
    </row>
    <row r="2907" spans="1:30" x14ac:dyDescent="0.3">
      <c r="A2907" s="65">
        <v>2906</v>
      </c>
      <c r="B2907" s="66" t="s">
        <v>323</v>
      </c>
      <c r="C2907" s="69" t="s">
        <v>206</v>
      </c>
      <c r="D2907" s="71"/>
      <c r="E2907" s="71">
        <v>300</v>
      </c>
      <c r="F2907" s="71">
        <v>2050</v>
      </c>
      <c r="G2907" s="72">
        <v>199.18799999999999</v>
      </c>
      <c r="H2907" s="72">
        <v>210.85599999999999</v>
      </c>
      <c r="I2907" s="72">
        <v>214.40199999999999</v>
      </c>
      <c r="J2907" s="72">
        <v>212.042</v>
      </c>
      <c r="K2907" s="72">
        <v>211.869</v>
      </c>
      <c r="L2907" s="72">
        <v>218.54599999999999</v>
      </c>
      <c r="M2907" s="72">
        <v>240.65799999999999</v>
      </c>
      <c r="N2907" s="72">
        <v>275.60300000000001</v>
      </c>
      <c r="O2907" s="72">
        <v>313.57</v>
      </c>
      <c r="P2907" s="72">
        <v>295.351</v>
      </c>
      <c r="Q2907" s="72">
        <v>296.36500000000001</v>
      </c>
      <c r="R2907" s="72">
        <v>293.20800000000003</v>
      </c>
      <c r="S2907" s="72">
        <v>308.82299999999998</v>
      </c>
      <c r="T2907" s="72">
        <v>372.63900000000001</v>
      </c>
      <c r="U2907" s="72">
        <v>383.93599999999998</v>
      </c>
      <c r="V2907" s="72">
        <v>340.93</v>
      </c>
      <c r="W2907" s="72">
        <v>277.226</v>
      </c>
      <c r="X2907" s="72">
        <v>170.083</v>
      </c>
      <c r="Y2907" s="72">
        <v>83.674000000000007</v>
      </c>
      <c r="Z2907" s="72">
        <v>23.597000000000001</v>
      </c>
      <c r="AA2907" s="72">
        <v>4.1639999999999997</v>
      </c>
      <c r="AB2907" s="4" t="s">
        <v>291</v>
      </c>
      <c r="AD2907" s="1">
        <f t="shared" si="45"/>
        <v>558.74399999999991</v>
      </c>
    </row>
    <row r="2908" spans="1:30" x14ac:dyDescent="0.3">
      <c r="A2908" s="65">
        <v>2907</v>
      </c>
      <c r="B2908" s="66" t="s">
        <v>323</v>
      </c>
      <c r="C2908" s="69" t="s">
        <v>206</v>
      </c>
      <c r="D2908" s="71"/>
      <c r="E2908" s="71">
        <v>300</v>
      </c>
      <c r="F2908" s="71">
        <v>2055</v>
      </c>
      <c r="G2908" s="72">
        <v>187.624</v>
      </c>
      <c r="H2908" s="72">
        <v>200.03200000000001</v>
      </c>
      <c r="I2908" s="72">
        <v>211.30099999999999</v>
      </c>
      <c r="J2908" s="72">
        <v>215.756</v>
      </c>
      <c r="K2908" s="72">
        <v>215.27099999999999</v>
      </c>
      <c r="L2908" s="72">
        <v>215.97200000000001</v>
      </c>
      <c r="M2908" s="72">
        <v>222.017</v>
      </c>
      <c r="N2908" s="72">
        <v>242.983</v>
      </c>
      <c r="O2908" s="72">
        <v>276.72699999999998</v>
      </c>
      <c r="P2908" s="72">
        <v>313.35300000000001</v>
      </c>
      <c r="Q2908" s="72">
        <v>293.87599999999998</v>
      </c>
      <c r="R2908" s="72">
        <v>293.18900000000002</v>
      </c>
      <c r="S2908" s="72">
        <v>287.92099999999999</v>
      </c>
      <c r="T2908" s="72">
        <v>300.05099999999999</v>
      </c>
      <c r="U2908" s="72">
        <v>355.13200000000001</v>
      </c>
      <c r="V2908" s="72">
        <v>350.995</v>
      </c>
      <c r="W2908" s="72">
        <v>285.26499999999999</v>
      </c>
      <c r="X2908" s="72">
        <v>198.12299999999999</v>
      </c>
      <c r="Y2908" s="72">
        <v>93.692999999999998</v>
      </c>
      <c r="Z2908" s="72">
        <v>31.084</v>
      </c>
      <c r="AA2908" s="72">
        <v>5.1180000000000003</v>
      </c>
      <c r="AB2908" s="4">
        <v>0.14799999999999999</v>
      </c>
      <c r="AD2908" s="1">
        <f t="shared" si="45"/>
        <v>613.43100000000004</v>
      </c>
    </row>
    <row r="2909" spans="1:30" x14ac:dyDescent="0.3">
      <c r="A2909" s="65">
        <v>2908</v>
      </c>
      <c r="B2909" s="66" t="s">
        <v>323</v>
      </c>
      <c r="C2909" s="69" t="s">
        <v>206</v>
      </c>
      <c r="D2909" s="71"/>
      <c r="E2909" s="71">
        <v>300</v>
      </c>
      <c r="F2909" s="71">
        <v>2060</v>
      </c>
      <c r="G2909" s="72">
        <v>181.43799999999999</v>
      </c>
      <c r="H2909" s="72">
        <v>188.42699999999999</v>
      </c>
      <c r="I2909" s="72">
        <v>200.459</v>
      </c>
      <c r="J2909" s="72">
        <v>212.59</v>
      </c>
      <c r="K2909" s="72">
        <v>218.81700000000001</v>
      </c>
      <c r="L2909" s="72">
        <v>219.16300000000001</v>
      </c>
      <c r="M2909" s="72">
        <v>219.27600000000001</v>
      </c>
      <c r="N2909" s="72">
        <v>224.267</v>
      </c>
      <c r="O2909" s="72">
        <v>244.15600000000001</v>
      </c>
      <c r="P2909" s="72">
        <v>276.72800000000001</v>
      </c>
      <c r="Q2909" s="72">
        <v>311.89299999999997</v>
      </c>
      <c r="R2909" s="72">
        <v>291.00200000000001</v>
      </c>
      <c r="S2909" s="72">
        <v>288.33600000000001</v>
      </c>
      <c r="T2909" s="72">
        <v>280.41199999999998</v>
      </c>
      <c r="U2909" s="72">
        <v>287.06799999999998</v>
      </c>
      <c r="V2909" s="72">
        <v>326.72399999999999</v>
      </c>
      <c r="W2909" s="72">
        <v>296.745</v>
      </c>
      <c r="X2909" s="72">
        <v>207.185</v>
      </c>
      <c r="Y2909" s="72">
        <v>111.736</v>
      </c>
      <c r="Z2909" s="72">
        <v>35.924999999999997</v>
      </c>
      <c r="AA2909" s="72">
        <v>6.899</v>
      </c>
      <c r="AB2909" s="4">
        <v>0.254</v>
      </c>
      <c r="AD2909" s="1">
        <f t="shared" si="45"/>
        <v>658.74400000000003</v>
      </c>
    </row>
    <row r="2910" spans="1:30" x14ac:dyDescent="0.3">
      <c r="A2910" s="65">
        <v>2909</v>
      </c>
      <c r="B2910" s="66" t="s">
        <v>323</v>
      </c>
      <c r="C2910" s="69" t="s">
        <v>206</v>
      </c>
      <c r="D2910" s="71"/>
      <c r="E2910" s="71">
        <v>300</v>
      </c>
      <c r="F2910" s="71">
        <v>2065</v>
      </c>
      <c r="G2910" s="72">
        <v>181.084</v>
      </c>
      <c r="H2910" s="72">
        <v>182.19900000000001</v>
      </c>
      <c r="I2910" s="72">
        <v>188.83500000000001</v>
      </c>
      <c r="J2910" s="72">
        <v>201.684</v>
      </c>
      <c r="K2910" s="72">
        <v>215.49600000000001</v>
      </c>
      <c r="L2910" s="72">
        <v>222.49600000000001</v>
      </c>
      <c r="M2910" s="72">
        <v>222.28899999999999</v>
      </c>
      <c r="N2910" s="72">
        <v>221.42</v>
      </c>
      <c r="O2910" s="72">
        <v>225.441</v>
      </c>
      <c r="P2910" s="72">
        <v>244.32499999999999</v>
      </c>
      <c r="Q2910" s="72">
        <v>275.66300000000001</v>
      </c>
      <c r="R2910" s="72">
        <v>309.09699999999998</v>
      </c>
      <c r="S2910" s="72">
        <v>286.613</v>
      </c>
      <c r="T2910" s="72">
        <v>281.471</v>
      </c>
      <c r="U2910" s="72">
        <v>269.29700000000003</v>
      </c>
      <c r="V2910" s="72">
        <v>265.80399999999997</v>
      </c>
      <c r="W2910" s="72">
        <v>279.16800000000001</v>
      </c>
      <c r="X2910" s="72">
        <v>219.14599999999999</v>
      </c>
      <c r="Y2910" s="72">
        <v>119.746</v>
      </c>
      <c r="Z2910" s="72">
        <v>44.290999999999997</v>
      </c>
      <c r="AA2910" s="72">
        <v>8.4529999999999994</v>
      </c>
      <c r="AB2910" s="4">
        <v>0.42199999999999999</v>
      </c>
      <c r="AD2910" s="1">
        <f t="shared" si="45"/>
        <v>671.22599999999989</v>
      </c>
    </row>
    <row r="2911" spans="1:30" x14ac:dyDescent="0.3">
      <c r="A2911" s="65">
        <v>2910</v>
      </c>
      <c r="B2911" s="66" t="s">
        <v>323</v>
      </c>
      <c r="C2911" s="69" t="s">
        <v>206</v>
      </c>
      <c r="D2911" s="71"/>
      <c r="E2911" s="71">
        <v>300</v>
      </c>
      <c r="F2911" s="71">
        <v>2070</v>
      </c>
      <c r="G2911" s="72">
        <v>182.98599999999999</v>
      </c>
      <c r="H2911" s="72">
        <v>181.79900000000001</v>
      </c>
      <c r="I2911" s="72">
        <v>182.583</v>
      </c>
      <c r="J2911" s="72">
        <v>189.99600000000001</v>
      </c>
      <c r="K2911" s="72">
        <v>204.43700000000001</v>
      </c>
      <c r="L2911" s="72">
        <v>218.971</v>
      </c>
      <c r="M2911" s="72">
        <v>225.44399999999999</v>
      </c>
      <c r="N2911" s="72">
        <v>224.31100000000001</v>
      </c>
      <c r="O2911" s="72">
        <v>222.542</v>
      </c>
      <c r="P2911" s="72">
        <v>225.69399999999999</v>
      </c>
      <c r="Q2911" s="72">
        <v>243.56700000000001</v>
      </c>
      <c r="R2911" s="72">
        <v>273.46199999999999</v>
      </c>
      <c r="S2911" s="72">
        <v>304.81400000000002</v>
      </c>
      <c r="T2911" s="72">
        <v>280.35599999999999</v>
      </c>
      <c r="U2911" s="72">
        <v>271.20400000000001</v>
      </c>
      <c r="V2911" s="72">
        <v>250.75800000000001</v>
      </c>
      <c r="W2911" s="72">
        <v>229.29</v>
      </c>
      <c r="X2911" s="72">
        <v>209.309</v>
      </c>
      <c r="Y2911" s="72">
        <v>129.53399999999999</v>
      </c>
      <c r="Z2911" s="72">
        <v>48.942999999999998</v>
      </c>
      <c r="AA2911" s="72">
        <v>10.756</v>
      </c>
      <c r="AB2911" s="4">
        <v>0.69399999999999995</v>
      </c>
      <c r="AD2911" s="1">
        <f t="shared" si="45"/>
        <v>628.52599999999995</v>
      </c>
    </row>
    <row r="2912" spans="1:30" x14ac:dyDescent="0.3">
      <c r="A2912" s="65">
        <v>2911</v>
      </c>
      <c r="B2912" s="66" t="s">
        <v>323</v>
      </c>
      <c r="C2912" s="69" t="s">
        <v>206</v>
      </c>
      <c r="D2912" s="71"/>
      <c r="E2912" s="71">
        <v>300</v>
      </c>
      <c r="F2912" s="71">
        <v>2075</v>
      </c>
      <c r="G2912" s="72">
        <v>183.18600000000001</v>
      </c>
      <c r="H2912" s="72">
        <v>183.65600000000001</v>
      </c>
      <c r="I2912" s="72">
        <v>182.15899999999999</v>
      </c>
      <c r="J2912" s="72">
        <v>183.67500000000001</v>
      </c>
      <c r="K2912" s="72">
        <v>192.595</v>
      </c>
      <c r="L2912" s="72">
        <v>207.71700000000001</v>
      </c>
      <c r="M2912" s="72">
        <v>221.745</v>
      </c>
      <c r="N2912" s="72">
        <v>227.34100000000001</v>
      </c>
      <c r="O2912" s="72">
        <v>225.374</v>
      </c>
      <c r="P2912" s="72">
        <v>222.81399999999999</v>
      </c>
      <c r="Q2912" s="72">
        <v>225.126</v>
      </c>
      <c r="R2912" s="72">
        <v>241.85900000000001</v>
      </c>
      <c r="S2912" s="72">
        <v>270.04700000000003</v>
      </c>
      <c r="T2912" s="72">
        <v>298.74</v>
      </c>
      <c r="U2912" s="72">
        <v>271.00700000000001</v>
      </c>
      <c r="V2912" s="72">
        <v>253.93799999999999</v>
      </c>
      <c r="W2912" s="72">
        <v>218.381</v>
      </c>
      <c r="X2912" s="72">
        <v>174.57599999999999</v>
      </c>
      <c r="Y2912" s="72">
        <v>126.596</v>
      </c>
      <c r="Z2912" s="72">
        <v>54.651000000000003</v>
      </c>
      <c r="AA2912" s="72">
        <v>12.593</v>
      </c>
      <c r="AB2912" s="4">
        <v>0.76800000000000002</v>
      </c>
      <c r="AD2912" s="1">
        <f t="shared" si="45"/>
        <v>587.56499999999994</v>
      </c>
    </row>
    <row r="2913" spans="1:30" x14ac:dyDescent="0.3">
      <c r="A2913" s="65">
        <v>2912</v>
      </c>
      <c r="B2913" s="66" t="s">
        <v>323</v>
      </c>
      <c r="C2913" s="69" t="s">
        <v>206</v>
      </c>
      <c r="D2913" s="71"/>
      <c r="E2913" s="71">
        <v>300</v>
      </c>
      <c r="F2913" s="71">
        <v>2080</v>
      </c>
      <c r="G2913" s="72">
        <v>179.84299999999999</v>
      </c>
      <c r="H2913" s="72">
        <v>183.81200000000001</v>
      </c>
      <c r="I2913" s="72">
        <v>183.99199999999999</v>
      </c>
      <c r="J2913" s="72">
        <v>183.179</v>
      </c>
      <c r="K2913" s="72">
        <v>186.113</v>
      </c>
      <c r="L2913" s="72">
        <v>195.67599999999999</v>
      </c>
      <c r="M2913" s="72">
        <v>210.328</v>
      </c>
      <c r="N2913" s="72">
        <v>223.53100000000001</v>
      </c>
      <c r="O2913" s="72">
        <v>228.33799999999999</v>
      </c>
      <c r="P2913" s="72">
        <v>225.637</v>
      </c>
      <c r="Q2913" s="72">
        <v>222.328</v>
      </c>
      <c r="R2913" s="72">
        <v>223.732</v>
      </c>
      <c r="S2913" s="72">
        <v>239.148</v>
      </c>
      <c r="T2913" s="72">
        <v>265.16699999999997</v>
      </c>
      <c r="U2913" s="72">
        <v>289.63</v>
      </c>
      <c r="V2913" s="72">
        <v>255.066</v>
      </c>
      <c r="W2913" s="72">
        <v>223.14400000000001</v>
      </c>
      <c r="X2913" s="72">
        <v>168.72300000000001</v>
      </c>
      <c r="Y2913" s="72">
        <v>107.955</v>
      </c>
      <c r="Z2913" s="72">
        <v>55.08</v>
      </c>
      <c r="AA2913" s="72">
        <v>14.661</v>
      </c>
      <c r="AB2913" s="4">
        <v>0.878</v>
      </c>
      <c r="AD2913" s="1">
        <f t="shared" si="45"/>
        <v>570.44100000000003</v>
      </c>
    </row>
    <row r="2914" spans="1:30" x14ac:dyDescent="0.3">
      <c r="A2914" s="65">
        <v>2913</v>
      </c>
      <c r="B2914" s="66" t="s">
        <v>323</v>
      </c>
      <c r="C2914" s="69" t="s">
        <v>206</v>
      </c>
      <c r="D2914" s="71"/>
      <c r="E2914" s="71">
        <v>300</v>
      </c>
      <c r="F2914" s="71">
        <v>2085</v>
      </c>
      <c r="G2914" s="72">
        <v>173.98599999999999</v>
      </c>
      <c r="H2914" s="72">
        <v>180.42500000000001</v>
      </c>
      <c r="I2914" s="72">
        <v>184.124</v>
      </c>
      <c r="J2914" s="72">
        <v>184.94200000000001</v>
      </c>
      <c r="K2914" s="72">
        <v>185.447</v>
      </c>
      <c r="L2914" s="72">
        <v>188.98599999999999</v>
      </c>
      <c r="M2914" s="72">
        <v>198.11600000000001</v>
      </c>
      <c r="N2914" s="72">
        <v>212.00399999999999</v>
      </c>
      <c r="O2914" s="72">
        <v>224.471</v>
      </c>
      <c r="P2914" s="72">
        <v>228.589</v>
      </c>
      <c r="Q2914" s="72">
        <v>225.19900000000001</v>
      </c>
      <c r="R2914" s="72">
        <v>221.09800000000001</v>
      </c>
      <c r="S2914" s="72">
        <v>221.48500000000001</v>
      </c>
      <c r="T2914" s="72">
        <v>235.255</v>
      </c>
      <c r="U2914" s="72">
        <v>257.82900000000001</v>
      </c>
      <c r="V2914" s="72">
        <v>273.959</v>
      </c>
      <c r="W2914" s="72">
        <v>226.12799999999999</v>
      </c>
      <c r="X2914" s="72">
        <v>174.946</v>
      </c>
      <c r="Y2914" s="72">
        <v>106.699</v>
      </c>
      <c r="Z2914" s="72">
        <v>48.469000000000001</v>
      </c>
      <c r="AA2914" s="72">
        <v>15.728999999999999</v>
      </c>
      <c r="AB2914" s="4" t="s">
        <v>291</v>
      </c>
      <c r="AD2914" s="1">
        <f t="shared" si="45"/>
        <v>571.971</v>
      </c>
    </row>
    <row r="2915" spans="1:30" x14ac:dyDescent="0.3">
      <c r="A2915" s="65">
        <v>2914</v>
      </c>
      <c r="B2915" s="66" t="s">
        <v>323</v>
      </c>
      <c r="C2915" s="69" t="s">
        <v>206</v>
      </c>
      <c r="D2915" s="71"/>
      <c r="E2915" s="71">
        <v>300</v>
      </c>
      <c r="F2915" s="71">
        <v>2090</v>
      </c>
      <c r="G2915" s="72">
        <v>168.58699999999999</v>
      </c>
      <c r="H2915" s="72">
        <v>174.524</v>
      </c>
      <c r="I2915" s="72">
        <v>180.71299999999999</v>
      </c>
      <c r="J2915" s="72">
        <v>185.00200000000001</v>
      </c>
      <c r="K2915" s="72">
        <v>187.03700000000001</v>
      </c>
      <c r="L2915" s="72">
        <v>188.10300000000001</v>
      </c>
      <c r="M2915" s="72">
        <v>191.24799999999999</v>
      </c>
      <c r="N2915" s="72">
        <v>199.68100000000001</v>
      </c>
      <c r="O2915" s="72">
        <v>212.899</v>
      </c>
      <c r="P2915" s="72">
        <v>224.72800000000001</v>
      </c>
      <c r="Q2915" s="72">
        <v>228.196</v>
      </c>
      <c r="R2915" s="72">
        <v>224.08099999999999</v>
      </c>
      <c r="S2915" s="72">
        <v>219.102</v>
      </c>
      <c r="T2915" s="72">
        <v>218.24</v>
      </c>
      <c r="U2915" s="72">
        <v>229.36799999999999</v>
      </c>
      <c r="V2915" s="72">
        <v>245.042</v>
      </c>
      <c r="W2915" s="72">
        <v>244.94200000000001</v>
      </c>
      <c r="X2915" s="72">
        <v>179.822</v>
      </c>
      <c r="Y2915" s="72">
        <v>113.08499999999999</v>
      </c>
      <c r="Z2915" s="72">
        <v>49.414000000000001</v>
      </c>
      <c r="AA2915" s="72">
        <v>14.973000000000001</v>
      </c>
      <c r="AB2915" s="4" t="s">
        <v>291</v>
      </c>
      <c r="AD2915" s="1">
        <f t="shared" si="45"/>
        <v>602.23599999999999</v>
      </c>
    </row>
    <row r="2916" spans="1:30" x14ac:dyDescent="0.3">
      <c r="A2916" s="65">
        <v>2915</v>
      </c>
      <c r="B2916" s="66" t="s">
        <v>323</v>
      </c>
      <c r="C2916" s="69" t="s">
        <v>206</v>
      </c>
      <c r="D2916" s="71"/>
      <c r="E2916" s="71">
        <v>300</v>
      </c>
      <c r="F2916" s="71">
        <v>2095</v>
      </c>
      <c r="G2916" s="72">
        <v>165.55199999999999</v>
      </c>
      <c r="H2916" s="72">
        <v>169.08</v>
      </c>
      <c r="I2916" s="72">
        <v>174.78899999999999</v>
      </c>
      <c r="J2916" s="72">
        <v>181.51900000000001</v>
      </c>
      <c r="K2916" s="72">
        <v>186.92400000000001</v>
      </c>
      <c r="L2916" s="72">
        <v>189.47300000000001</v>
      </c>
      <c r="M2916" s="72">
        <v>190.18</v>
      </c>
      <c r="N2916" s="72">
        <v>192.69399999999999</v>
      </c>
      <c r="O2916" s="72">
        <v>200.523</v>
      </c>
      <c r="P2916" s="72">
        <v>213.16800000000001</v>
      </c>
      <c r="Q2916" s="72">
        <v>224.398</v>
      </c>
      <c r="R2916" s="72">
        <v>227.18</v>
      </c>
      <c r="S2916" s="72">
        <v>222.25800000000001</v>
      </c>
      <c r="T2916" s="72">
        <v>216.214</v>
      </c>
      <c r="U2916" s="72">
        <v>213.309</v>
      </c>
      <c r="V2916" s="72">
        <v>218.96299999999999</v>
      </c>
      <c r="W2916" s="72">
        <v>220.863</v>
      </c>
      <c r="X2916" s="72">
        <v>197.46100000000001</v>
      </c>
      <c r="Y2916" s="72">
        <v>118.745</v>
      </c>
      <c r="Z2916" s="72">
        <v>53.996000000000002</v>
      </c>
      <c r="AA2916" s="72">
        <v>15.525</v>
      </c>
      <c r="AB2916" s="4" t="s">
        <v>291</v>
      </c>
      <c r="AD2916" s="1">
        <f t="shared" si="45"/>
        <v>606.58999999999992</v>
      </c>
    </row>
    <row r="2917" spans="1:30" x14ac:dyDescent="0.3">
      <c r="A2917" s="65">
        <v>2916</v>
      </c>
      <c r="B2917" s="66" t="s">
        <v>323</v>
      </c>
      <c r="C2917" s="69" t="s">
        <v>206</v>
      </c>
      <c r="D2917" s="71"/>
      <c r="E2917" s="71">
        <v>300</v>
      </c>
      <c r="F2917" s="71">
        <v>2100</v>
      </c>
      <c r="G2917" s="72">
        <v>164.71700000000001</v>
      </c>
      <c r="H2917" s="72">
        <v>165.99799999999999</v>
      </c>
      <c r="I2917" s="72">
        <v>169.321</v>
      </c>
      <c r="J2917" s="72">
        <v>175.52500000000001</v>
      </c>
      <c r="K2917" s="72">
        <v>183.27099999999999</v>
      </c>
      <c r="L2917" s="72">
        <v>189.143</v>
      </c>
      <c r="M2917" s="72">
        <v>191.363</v>
      </c>
      <c r="N2917" s="72">
        <v>191.49600000000001</v>
      </c>
      <c r="O2917" s="72">
        <v>193.471</v>
      </c>
      <c r="P2917" s="72">
        <v>200.79900000000001</v>
      </c>
      <c r="Q2917" s="72">
        <v>212.92099999999999</v>
      </c>
      <c r="R2917" s="72">
        <v>223.50899999999999</v>
      </c>
      <c r="S2917" s="72">
        <v>225.523</v>
      </c>
      <c r="T2917" s="72">
        <v>219.62700000000001</v>
      </c>
      <c r="U2917" s="72">
        <v>211.81299999999999</v>
      </c>
      <c r="V2917" s="72">
        <v>204.49</v>
      </c>
      <c r="W2917" s="72">
        <v>198.89599999999999</v>
      </c>
      <c r="X2917" s="72">
        <v>180.43899999999999</v>
      </c>
      <c r="Y2917" s="72">
        <v>133.16499999999999</v>
      </c>
      <c r="Z2917" s="72">
        <v>58.444000000000003</v>
      </c>
      <c r="AA2917" s="72">
        <v>17.329000000000001</v>
      </c>
      <c r="AB2917" s="4" t="s">
        <v>291</v>
      </c>
      <c r="AD2917" s="1">
        <f t="shared" si="45"/>
        <v>588.27299999999991</v>
      </c>
    </row>
    <row r="2918" spans="1:30" x14ac:dyDescent="0.3">
      <c r="A2918" s="65">
        <v>2917</v>
      </c>
      <c r="B2918" s="66" t="s">
        <v>323</v>
      </c>
      <c r="C2918" s="69" t="s">
        <v>207</v>
      </c>
      <c r="D2918" s="71"/>
      <c r="E2918" s="71">
        <v>380</v>
      </c>
      <c r="F2918" s="71">
        <v>2015</v>
      </c>
      <c r="G2918" s="72">
        <v>1315.4680000000001</v>
      </c>
      <c r="H2918" s="72">
        <v>1446.17</v>
      </c>
      <c r="I2918" s="72">
        <v>1440.1420000000001</v>
      </c>
      <c r="J2918" s="72">
        <v>1431.742</v>
      </c>
      <c r="K2918" s="72">
        <v>1490.9079999999999</v>
      </c>
      <c r="L2918" s="72">
        <v>1556.153</v>
      </c>
      <c r="M2918" s="72">
        <v>1696.2339999999999</v>
      </c>
      <c r="N2918" s="72">
        <v>1991.471</v>
      </c>
      <c r="O2918" s="72">
        <v>2341.8440000000001</v>
      </c>
      <c r="P2918" s="72">
        <v>2409.067</v>
      </c>
      <c r="Q2918" s="72">
        <v>2314.5259999999998</v>
      </c>
      <c r="R2918" s="72">
        <v>1995.85</v>
      </c>
      <c r="S2918" s="72">
        <v>1788.249</v>
      </c>
      <c r="T2918" s="72">
        <v>1732.384</v>
      </c>
      <c r="U2918" s="72">
        <v>1352.3989999999999</v>
      </c>
      <c r="V2918" s="72">
        <v>1217.0340000000001</v>
      </c>
      <c r="W2918" s="72">
        <v>822.82500000000005</v>
      </c>
      <c r="X2918" s="72">
        <v>437.91399999999999</v>
      </c>
      <c r="Y2918" s="72">
        <v>154.864</v>
      </c>
      <c r="Z2918" s="72">
        <v>23.364999999999998</v>
      </c>
      <c r="AA2918" s="72">
        <v>3.0640000000000001</v>
      </c>
      <c r="AB2918" s="4" t="s">
        <v>291</v>
      </c>
      <c r="AD2918" s="1">
        <f t="shared" si="45"/>
        <v>1442.0320000000002</v>
      </c>
    </row>
    <row r="2919" spans="1:30" x14ac:dyDescent="0.3">
      <c r="A2919" s="65">
        <v>2918</v>
      </c>
      <c r="B2919" s="66" t="s">
        <v>323</v>
      </c>
      <c r="C2919" s="69" t="s">
        <v>207</v>
      </c>
      <c r="D2919" s="71"/>
      <c r="E2919" s="71">
        <v>380</v>
      </c>
      <c r="F2919" s="71">
        <v>2020</v>
      </c>
      <c r="G2919" s="72">
        <v>1249.1980000000001</v>
      </c>
      <c r="H2919" s="72">
        <v>1322.8920000000001</v>
      </c>
      <c r="I2919" s="72">
        <v>1449.7909999999999</v>
      </c>
      <c r="J2919" s="72">
        <v>1449.1559999999999</v>
      </c>
      <c r="K2919" s="72">
        <v>1453.1759999999999</v>
      </c>
      <c r="L2919" s="72">
        <v>1518.194</v>
      </c>
      <c r="M2919" s="72">
        <v>1578.654</v>
      </c>
      <c r="N2919" s="72">
        <v>1710.194</v>
      </c>
      <c r="O2919" s="72">
        <v>1995.991</v>
      </c>
      <c r="P2919" s="72">
        <v>2334.0740000000001</v>
      </c>
      <c r="Q2919" s="72">
        <v>2386.1869999999999</v>
      </c>
      <c r="R2919" s="72">
        <v>2272.585</v>
      </c>
      <c r="S2919" s="72">
        <v>1934.433</v>
      </c>
      <c r="T2919" s="72">
        <v>1699.894</v>
      </c>
      <c r="U2919" s="72">
        <v>1598.087</v>
      </c>
      <c r="V2919" s="72">
        <v>1182.569</v>
      </c>
      <c r="W2919" s="72">
        <v>958.72</v>
      </c>
      <c r="X2919" s="72">
        <v>533.56399999999996</v>
      </c>
      <c r="Y2919" s="72">
        <v>203.62100000000001</v>
      </c>
      <c r="Z2919" s="72">
        <v>43.494</v>
      </c>
      <c r="AA2919" s="72">
        <v>3.3460000000000001</v>
      </c>
      <c r="AB2919" s="4" t="s">
        <v>291</v>
      </c>
      <c r="AD2919" s="1">
        <f t="shared" si="45"/>
        <v>1742.7450000000001</v>
      </c>
    </row>
    <row r="2920" spans="1:30" x14ac:dyDescent="0.3">
      <c r="A2920" s="65">
        <v>2919</v>
      </c>
      <c r="B2920" s="66" t="s">
        <v>323</v>
      </c>
      <c r="C2920" s="69" t="s">
        <v>207</v>
      </c>
      <c r="D2920" s="71"/>
      <c r="E2920" s="71">
        <v>380</v>
      </c>
      <c r="F2920" s="71">
        <v>2025</v>
      </c>
      <c r="G2920" s="72">
        <v>1214.3030000000001</v>
      </c>
      <c r="H2920" s="72">
        <v>1257.8520000000001</v>
      </c>
      <c r="I2920" s="72">
        <v>1327.2280000000001</v>
      </c>
      <c r="J2920" s="72">
        <v>1460.4559999999999</v>
      </c>
      <c r="K2920" s="72">
        <v>1474.35</v>
      </c>
      <c r="L2920" s="72">
        <v>1485.29</v>
      </c>
      <c r="M2920" s="72">
        <v>1544.9480000000001</v>
      </c>
      <c r="N2920" s="72">
        <v>1596.211</v>
      </c>
      <c r="O2920" s="72">
        <v>1718.598</v>
      </c>
      <c r="P2920" s="72">
        <v>1993.3489999999999</v>
      </c>
      <c r="Q2920" s="72">
        <v>2315.636</v>
      </c>
      <c r="R2920" s="72">
        <v>2347.9140000000002</v>
      </c>
      <c r="S2920" s="72">
        <v>2209.6</v>
      </c>
      <c r="T2920" s="72">
        <v>1848.1679999999999</v>
      </c>
      <c r="U2920" s="72">
        <v>1580.7470000000001</v>
      </c>
      <c r="V2920" s="72">
        <v>1415.1849999999999</v>
      </c>
      <c r="W2920" s="72">
        <v>950.65200000000004</v>
      </c>
      <c r="X2920" s="72">
        <v>641.05200000000002</v>
      </c>
      <c r="Y2920" s="72">
        <v>258.83999999999997</v>
      </c>
      <c r="Z2920" s="72">
        <v>60.244</v>
      </c>
      <c r="AA2920" s="72">
        <v>6.2229999999999999</v>
      </c>
      <c r="AB2920" s="4" t="s">
        <v>291</v>
      </c>
      <c r="AD2920" s="1">
        <f t="shared" si="45"/>
        <v>1917.011</v>
      </c>
    </row>
    <row r="2921" spans="1:30" x14ac:dyDescent="0.3">
      <c r="A2921" s="65">
        <v>2920</v>
      </c>
      <c r="B2921" s="66" t="s">
        <v>323</v>
      </c>
      <c r="C2921" s="69" t="s">
        <v>207</v>
      </c>
      <c r="D2921" s="71"/>
      <c r="E2921" s="71">
        <v>380</v>
      </c>
      <c r="F2921" s="71">
        <v>2030</v>
      </c>
      <c r="G2921" s="72">
        <v>1216.4639999999999</v>
      </c>
      <c r="H2921" s="72">
        <v>1225.317</v>
      </c>
      <c r="I2921" s="72">
        <v>1263.471</v>
      </c>
      <c r="J2921" s="72">
        <v>1341.221</v>
      </c>
      <c r="K2921" s="72">
        <v>1492.9670000000001</v>
      </c>
      <c r="L2921" s="72">
        <v>1515.5719999999999</v>
      </c>
      <c r="M2921" s="72">
        <v>1520.1590000000001</v>
      </c>
      <c r="N2921" s="72">
        <v>1568.6859999999999</v>
      </c>
      <c r="O2921" s="72">
        <v>1609.3130000000001</v>
      </c>
      <c r="P2921" s="72">
        <v>1721.049</v>
      </c>
      <c r="Q2921" s="72">
        <v>1981.97</v>
      </c>
      <c r="R2921" s="72">
        <v>2283.0590000000002</v>
      </c>
      <c r="S2921" s="72">
        <v>2288.9209999999998</v>
      </c>
      <c r="T2921" s="72">
        <v>2119.194</v>
      </c>
      <c r="U2921" s="72">
        <v>1728.9739999999999</v>
      </c>
      <c r="V2921" s="72">
        <v>1413.4090000000001</v>
      </c>
      <c r="W2921" s="72">
        <v>1155.3499999999999</v>
      </c>
      <c r="X2921" s="72">
        <v>650.90099999999995</v>
      </c>
      <c r="Y2921" s="72">
        <v>321.46100000000001</v>
      </c>
      <c r="Z2921" s="72">
        <v>79.801000000000002</v>
      </c>
      <c r="AA2921" s="72">
        <v>9.1790000000000003</v>
      </c>
      <c r="AB2921" s="4" t="s">
        <v>291</v>
      </c>
      <c r="AD2921" s="1">
        <f t="shared" si="45"/>
        <v>2216.6919999999996</v>
      </c>
    </row>
    <row r="2922" spans="1:30" x14ac:dyDescent="0.3">
      <c r="A2922" s="65">
        <v>2921</v>
      </c>
      <c r="B2922" s="66" t="s">
        <v>323</v>
      </c>
      <c r="C2922" s="69" t="s">
        <v>207</v>
      </c>
      <c r="D2922" s="71"/>
      <c r="E2922" s="71">
        <v>380</v>
      </c>
      <c r="F2922" s="71">
        <v>2035</v>
      </c>
      <c r="G2922" s="72">
        <v>1234.164</v>
      </c>
      <c r="H2922" s="72">
        <v>1227.5</v>
      </c>
      <c r="I2922" s="72">
        <v>1230.97</v>
      </c>
      <c r="J2922" s="72">
        <v>1277.595</v>
      </c>
      <c r="K2922" s="72">
        <v>1374.116</v>
      </c>
      <c r="L2922" s="72">
        <v>1534.3810000000001</v>
      </c>
      <c r="M2922" s="72">
        <v>1550.626</v>
      </c>
      <c r="N2922" s="72">
        <v>1544.2660000000001</v>
      </c>
      <c r="O2922" s="72">
        <v>1582.329</v>
      </c>
      <c r="P2922" s="72">
        <v>1613.154</v>
      </c>
      <c r="Q2922" s="72">
        <v>1713.694</v>
      </c>
      <c r="R2922" s="72">
        <v>1957.3810000000001</v>
      </c>
      <c r="S2922" s="72">
        <v>2230.4580000000001</v>
      </c>
      <c r="T2922" s="72">
        <v>2202.4899999999998</v>
      </c>
      <c r="U2922" s="72">
        <v>1992.749</v>
      </c>
      <c r="V2922" s="72">
        <v>1559.018</v>
      </c>
      <c r="W2922" s="72">
        <v>1169.905</v>
      </c>
      <c r="X2922" s="72">
        <v>808.15</v>
      </c>
      <c r="Y2922" s="72">
        <v>336.49700000000001</v>
      </c>
      <c r="Z2922" s="72">
        <v>102.98099999999999</v>
      </c>
      <c r="AA2922" s="72">
        <v>12.743</v>
      </c>
      <c r="AB2922" s="4">
        <v>0</v>
      </c>
      <c r="AD2922" s="1">
        <f t="shared" si="45"/>
        <v>2430.2759999999994</v>
      </c>
    </row>
    <row r="2923" spans="1:30" x14ac:dyDescent="0.3">
      <c r="A2923" s="65">
        <v>2922</v>
      </c>
      <c r="B2923" s="66" t="s">
        <v>323</v>
      </c>
      <c r="C2923" s="69" t="s">
        <v>207</v>
      </c>
      <c r="D2923" s="71"/>
      <c r="E2923" s="71">
        <v>380</v>
      </c>
      <c r="F2923" s="71">
        <v>2040</v>
      </c>
      <c r="G2923" s="72">
        <v>1244.97</v>
      </c>
      <c r="H2923" s="72">
        <v>1245.231</v>
      </c>
      <c r="I2923" s="72">
        <v>1233.19</v>
      </c>
      <c r="J2923" s="72">
        <v>1245.193</v>
      </c>
      <c r="K2923" s="72">
        <v>1310.758</v>
      </c>
      <c r="L2923" s="72">
        <v>1415.9390000000001</v>
      </c>
      <c r="M2923" s="72">
        <v>1569.63</v>
      </c>
      <c r="N2923" s="72">
        <v>1574.944</v>
      </c>
      <c r="O2923" s="72">
        <v>1558.3979999999999</v>
      </c>
      <c r="P2923" s="72">
        <v>1587.0029999999999</v>
      </c>
      <c r="Q2923" s="72">
        <v>1607.933</v>
      </c>
      <c r="R2923" s="72">
        <v>1695.204</v>
      </c>
      <c r="S2923" s="72">
        <v>1916.52</v>
      </c>
      <c r="T2923" s="72">
        <v>2152.922</v>
      </c>
      <c r="U2923" s="72">
        <v>2081.1750000000002</v>
      </c>
      <c r="V2923" s="72">
        <v>1810.9849999999999</v>
      </c>
      <c r="W2923" s="72">
        <v>1307.173</v>
      </c>
      <c r="X2923" s="72">
        <v>835.19200000000001</v>
      </c>
      <c r="Y2923" s="72">
        <v>430.23500000000001</v>
      </c>
      <c r="Z2923" s="72">
        <v>111.905</v>
      </c>
      <c r="AA2923" s="72">
        <v>17.178000000000001</v>
      </c>
      <c r="AB2923" s="4">
        <v>1E-3</v>
      </c>
      <c r="AD2923" s="1">
        <f t="shared" si="45"/>
        <v>2701.6840000000002</v>
      </c>
    </row>
    <row r="2924" spans="1:30" x14ac:dyDescent="0.3">
      <c r="A2924" s="65">
        <v>2923</v>
      </c>
      <c r="B2924" s="66" t="s">
        <v>323</v>
      </c>
      <c r="C2924" s="69" t="s">
        <v>207</v>
      </c>
      <c r="D2924" s="71"/>
      <c r="E2924" s="71">
        <v>380</v>
      </c>
      <c r="F2924" s="71">
        <v>2045</v>
      </c>
      <c r="G2924" s="72">
        <v>1233.9459999999999</v>
      </c>
      <c r="H2924" s="72">
        <v>1256.06</v>
      </c>
      <c r="I2924" s="72">
        <v>1250.942</v>
      </c>
      <c r="J2924" s="72">
        <v>1247.4860000000001</v>
      </c>
      <c r="K2924" s="72">
        <v>1278.5419999999999</v>
      </c>
      <c r="L2924" s="72">
        <v>1352.8589999999999</v>
      </c>
      <c r="M2924" s="72">
        <v>1451.6010000000001</v>
      </c>
      <c r="N2924" s="72">
        <v>1594.1790000000001</v>
      </c>
      <c r="O2924" s="72">
        <v>1589.375</v>
      </c>
      <c r="P2924" s="72">
        <v>1563.8009999999999</v>
      </c>
      <c r="Q2924" s="72">
        <v>1583.0519999999999</v>
      </c>
      <c r="R2924" s="72">
        <v>1592.6969999999999</v>
      </c>
      <c r="S2924" s="72">
        <v>1663.3209999999999</v>
      </c>
      <c r="T2924" s="72">
        <v>1855.5830000000001</v>
      </c>
      <c r="U2924" s="72">
        <v>2043.653</v>
      </c>
      <c r="V2924" s="72">
        <v>1905.3109999999999</v>
      </c>
      <c r="W2924" s="72">
        <v>1536.9780000000001</v>
      </c>
      <c r="X2924" s="72">
        <v>951.48299999999995</v>
      </c>
      <c r="Y2924" s="72">
        <v>457.41699999999997</v>
      </c>
      <c r="Z2924" s="72">
        <v>148.39699999999999</v>
      </c>
      <c r="AA2924" s="72">
        <v>19.850000000000001</v>
      </c>
      <c r="AB2924" s="4">
        <v>3.0000000000000001E-3</v>
      </c>
      <c r="AD2924" s="1">
        <f t="shared" si="45"/>
        <v>3114.1280000000002</v>
      </c>
    </row>
    <row r="2925" spans="1:30" x14ac:dyDescent="0.3">
      <c r="A2925" s="65">
        <v>2924</v>
      </c>
      <c r="B2925" s="66" t="s">
        <v>323</v>
      </c>
      <c r="C2925" s="69" t="s">
        <v>207</v>
      </c>
      <c r="D2925" s="71"/>
      <c r="E2925" s="71">
        <v>380</v>
      </c>
      <c r="F2925" s="71">
        <v>2050</v>
      </c>
      <c r="G2925" s="72">
        <v>1206.201</v>
      </c>
      <c r="H2925" s="72">
        <v>1245.0509999999999</v>
      </c>
      <c r="I2925" s="72">
        <v>1261.779</v>
      </c>
      <c r="J2925" s="72">
        <v>1265.287</v>
      </c>
      <c r="K2925" s="72">
        <v>1280.9690000000001</v>
      </c>
      <c r="L2925" s="72">
        <v>1320.85</v>
      </c>
      <c r="M2925" s="72">
        <v>1388.789</v>
      </c>
      <c r="N2925" s="72">
        <v>1476.6189999999999</v>
      </c>
      <c r="O2925" s="72">
        <v>1608.9069999999999</v>
      </c>
      <c r="P2925" s="72">
        <v>1595.2090000000001</v>
      </c>
      <c r="Q2925" s="72">
        <v>1560.973</v>
      </c>
      <c r="R2925" s="72">
        <v>1569.723</v>
      </c>
      <c r="S2925" s="72">
        <v>1565.5440000000001</v>
      </c>
      <c r="T2925" s="72">
        <v>1614.9749999999999</v>
      </c>
      <c r="U2925" s="72">
        <v>1768.951</v>
      </c>
      <c r="V2925" s="72">
        <v>1883.633</v>
      </c>
      <c r="W2925" s="72">
        <v>1635.2370000000001</v>
      </c>
      <c r="X2925" s="72">
        <v>1139.1659999999999</v>
      </c>
      <c r="Y2925" s="72">
        <v>535.23800000000006</v>
      </c>
      <c r="Z2925" s="72">
        <v>163.37100000000001</v>
      </c>
      <c r="AA2925" s="72">
        <v>26.768000000000001</v>
      </c>
      <c r="AB2925" s="4">
        <v>8.9999999999999993E-3</v>
      </c>
      <c r="AD2925" s="1">
        <f t="shared" si="45"/>
        <v>3499.7890000000007</v>
      </c>
    </row>
    <row r="2926" spans="1:30" x14ac:dyDescent="0.3">
      <c r="A2926" s="65">
        <v>2925</v>
      </c>
      <c r="B2926" s="66" t="s">
        <v>323</v>
      </c>
      <c r="C2926" s="69" t="s">
        <v>207</v>
      </c>
      <c r="D2926" s="71"/>
      <c r="E2926" s="71">
        <v>380</v>
      </c>
      <c r="F2926" s="71">
        <v>2055</v>
      </c>
      <c r="G2926" s="72">
        <v>1181.162</v>
      </c>
      <c r="H2926" s="72">
        <v>1216.7660000000001</v>
      </c>
      <c r="I2926" s="72">
        <v>1250.5</v>
      </c>
      <c r="J2926" s="72">
        <v>1275.414</v>
      </c>
      <c r="K2926" s="72">
        <v>1297.1130000000001</v>
      </c>
      <c r="L2926" s="72">
        <v>1321.211</v>
      </c>
      <c r="M2926" s="72">
        <v>1355.0889999999999</v>
      </c>
      <c r="N2926" s="72">
        <v>1412.7339999999999</v>
      </c>
      <c r="O2926" s="72">
        <v>1491.0239999999999</v>
      </c>
      <c r="P2926" s="72">
        <v>1614.575</v>
      </c>
      <c r="Q2926" s="72">
        <v>1592.65</v>
      </c>
      <c r="R2926" s="72">
        <v>1549.1</v>
      </c>
      <c r="S2926" s="72">
        <v>1545.2370000000001</v>
      </c>
      <c r="T2926" s="72">
        <v>1523.8219999999999</v>
      </c>
      <c r="U2926" s="72">
        <v>1545.7280000000001</v>
      </c>
      <c r="V2926" s="72">
        <v>1640.9649999999999</v>
      </c>
      <c r="W2926" s="72">
        <v>1633.9970000000001</v>
      </c>
      <c r="X2926" s="72">
        <v>1233.329</v>
      </c>
      <c r="Y2926" s="72">
        <v>657.78800000000001</v>
      </c>
      <c r="Z2926" s="72">
        <v>197.87100000000001</v>
      </c>
      <c r="AA2926" s="72">
        <v>31.297000000000001</v>
      </c>
      <c r="AB2926" s="4">
        <v>2.7E-2</v>
      </c>
      <c r="AD2926" s="1">
        <f t="shared" si="45"/>
        <v>3754.3090000000002</v>
      </c>
    </row>
    <row r="2927" spans="1:30" x14ac:dyDescent="0.3">
      <c r="A2927" s="65">
        <v>2926</v>
      </c>
      <c r="B2927" s="66" t="s">
        <v>323</v>
      </c>
      <c r="C2927" s="69" t="s">
        <v>207</v>
      </c>
      <c r="D2927" s="71"/>
      <c r="E2927" s="71">
        <v>380</v>
      </c>
      <c r="F2927" s="71">
        <v>2060</v>
      </c>
      <c r="G2927" s="72">
        <v>1171.5239999999999</v>
      </c>
      <c r="H2927" s="72">
        <v>1191.175</v>
      </c>
      <c r="I2927" s="72">
        <v>1221.941</v>
      </c>
      <c r="J2927" s="72">
        <v>1263.4480000000001</v>
      </c>
      <c r="K2927" s="72">
        <v>1305.604</v>
      </c>
      <c r="L2927" s="72">
        <v>1335.26</v>
      </c>
      <c r="M2927" s="72">
        <v>1353.6990000000001</v>
      </c>
      <c r="N2927" s="72">
        <v>1377.9</v>
      </c>
      <c r="O2927" s="72">
        <v>1426.6189999999999</v>
      </c>
      <c r="P2927" s="72">
        <v>1497.0050000000001</v>
      </c>
      <c r="Q2927" s="72">
        <v>1612.327</v>
      </c>
      <c r="R2927" s="72">
        <v>1581.56</v>
      </c>
      <c r="S2927" s="72">
        <v>1527.021</v>
      </c>
      <c r="T2927" s="72">
        <v>1507.4469999999999</v>
      </c>
      <c r="U2927" s="72">
        <v>1463.8240000000001</v>
      </c>
      <c r="V2927" s="72">
        <v>1442.5440000000001</v>
      </c>
      <c r="W2927" s="72">
        <v>1438.0119999999999</v>
      </c>
      <c r="X2927" s="72">
        <v>1253.155</v>
      </c>
      <c r="Y2927" s="72">
        <v>730.45100000000002</v>
      </c>
      <c r="Z2927" s="72">
        <v>251.54599999999999</v>
      </c>
      <c r="AA2927" s="72">
        <v>39.011000000000003</v>
      </c>
      <c r="AB2927" s="4">
        <v>7.0999999999999994E-2</v>
      </c>
      <c r="AD2927" s="1">
        <f t="shared" si="45"/>
        <v>3712.2459999999996</v>
      </c>
    </row>
    <row r="2928" spans="1:30" x14ac:dyDescent="0.3">
      <c r="A2928" s="65">
        <v>2927</v>
      </c>
      <c r="B2928" s="66" t="s">
        <v>323</v>
      </c>
      <c r="C2928" s="69" t="s">
        <v>207</v>
      </c>
      <c r="D2928" s="71"/>
      <c r="E2928" s="71">
        <v>380</v>
      </c>
      <c r="F2928" s="71">
        <v>2065</v>
      </c>
      <c r="G2928" s="72">
        <v>1174.133</v>
      </c>
      <c r="H2928" s="72">
        <v>1180.99</v>
      </c>
      <c r="I2928" s="72">
        <v>1196.067</v>
      </c>
      <c r="J2928" s="72">
        <v>1234.1990000000001</v>
      </c>
      <c r="K2928" s="72">
        <v>1292</v>
      </c>
      <c r="L2928" s="72">
        <v>1341.6690000000001</v>
      </c>
      <c r="M2928" s="72">
        <v>1365.9670000000001</v>
      </c>
      <c r="N2928" s="72">
        <v>1375.3050000000001</v>
      </c>
      <c r="O2928" s="72">
        <v>1391.1780000000001</v>
      </c>
      <c r="P2928" s="72">
        <v>1432.63</v>
      </c>
      <c r="Q2928" s="72">
        <v>1495.8009999999999</v>
      </c>
      <c r="R2928" s="72">
        <v>1602.136</v>
      </c>
      <c r="S2928" s="72">
        <v>1560.9359999999999</v>
      </c>
      <c r="T2928" s="72">
        <v>1492.8820000000001</v>
      </c>
      <c r="U2928" s="72">
        <v>1453.1130000000001</v>
      </c>
      <c r="V2928" s="72">
        <v>1373.9690000000001</v>
      </c>
      <c r="W2928" s="72">
        <v>1276.636</v>
      </c>
      <c r="X2928" s="72">
        <v>1121.1110000000001</v>
      </c>
      <c r="Y2928" s="72">
        <v>761.18</v>
      </c>
      <c r="Z2928" s="72">
        <v>289.02499999999998</v>
      </c>
      <c r="AA2928" s="72">
        <v>51.183999999999997</v>
      </c>
      <c r="AB2928" s="4" t="s">
        <v>291</v>
      </c>
      <c r="AD2928" s="1">
        <f t="shared" si="45"/>
        <v>3499.1360000000004</v>
      </c>
    </row>
    <row r="2929" spans="1:30" x14ac:dyDescent="0.3">
      <c r="A2929" s="65">
        <v>2928</v>
      </c>
      <c r="B2929" s="66" t="s">
        <v>323</v>
      </c>
      <c r="C2929" s="69" t="s">
        <v>207</v>
      </c>
      <c r="D2929" s="71"/>
      <c r="E2929" s="71">
        <v>380</v>
      </c>
      <c r="F2929" s="71">
        <v>2070</v>
      </c>
      <c r="G2929" s="72">
        <v>1177.617</v>
      </c>
      <c r="H2929" s="72">
        <v>1183.0409999999999</v>
      </c>
      <c r="I2929" s="72">
        <v>1185.596</v>
      </c>
      <c r="J2929" s="72">
        <v>1207.6279999999999</v>
      </c>
      <c r="K2929" s="72">
        <v>1261.127</v>
      </c>
      <c r="L2929" s="72">
        <v>1325.99</v>
      </c>
      <c r="M2929" s="72">
        <v>1370.604</v>
      </c>
      <c r="N2929" s="72">
        <v>1386.3340000000001</v>
      </c>
      <c r="O2929" s="72">
        <v>1387.876</v>
      </c>
      <c r="P2929" s="72">
        <v>1397.066</v>
      </c>
      <c r="Q2929" s="72">
        <v>1432.0409999999999</v>
      </c>
      <c r="R2929" s="72">
        <v>1487.579</v>
      </c>
      <c r="S2929" s="72">
        <v>1583.059</v>
      </c>
      <c r="T2929" s="72">
        <v>1528.999</v>
      </c>
      <c r="U2929" s="72">
        <v>1443.6389999999999</v>
      </c>
      <c r="V2929" s="72">
        <v>1371.1110000000001</v>
      </c>
      <c r="W2929" s="72">
        <v>1227.0730000000001</v>
      </c>
      <c r="X2929" s="72">
        <v>1010.823</v>
      </c>
      <c r="Y2929" s="72">
        <v>697.60199999999998</v>
      </c>
      <c r="Z2929" s="72">
        <v>311.29199999999997</v>
      </c>
      <c r="AA2929" s="72">
        <v>61.966000000000001</v>
      </c>
      <c r="AB2929" s="4" t="s">
        <v>291</v>
      </c>
      <c r="AD2929" s="1">
        <f t="shared" si="45"/>
        <v>3308.7559999999999</v>
      </c>
    </row>
    <row r="2930" spans="1:30" x14ac:dyDescent="0.3">
      <c r="A2930" s="65">
        <v>2929</v>
      </c>
      <c r="B2930" s="66" t="s">
        <v>323</v>
      </c>
      <c r="C2930" s="69" t="s">
        <v>207</v>
      </c>
      <c r="D2930" s="71"/>
      <c r="E2930" s="71">
        <v>380</v>
      </c>
      <c r="F2930" s="71">
        <v>2075</v>
      </c>
      <c r="G2930" s="72">
        <v>1174.3430000000001</v>
      </c>
      <c r="H2930" s="72">
        <v>1185.9659999999999</v>
      </c>
      <c r="I2930" s="72">
        <v>1187.3679999999999</v>
      </c>
      <c r="J2930" s="72">
        <v>1196.443</v>
      </c>
      <c r="K2930" s="72">
        <v>1232.9269999999999</v>
      </c>
      <c r="L2930" s="72">
        <v>1293.059</v>
      </c>
      <c r="M2930" s="72">
        <v>1353.163</v>
      </c>
      <c r="N2930" s="72">
        <v>1389.731</v>
      </c>
      <c r="O2930" s="72">
        <v>1398.1569999999999</v>
      </c>
      <c r="P2930" s="72">
        <v>1393.5170000000001</v>
      </c>
      <c r="Q2930" s="72">
        <v>1396.8689999999999</v>
      </c>
      <c r="R2930" s="72">
        <v>1425.1420000000001</v>
      </c>
      <c r="S2930" s="72">
        <v>1471.694</v>
      </c>
      <c r="T2930" s="72">
        <v>1553.55</v>
      </c>
      <c r="U2930" s="72">
        <v>1483.0160000000001</v>
      </c>
      <c r="V2930" s="72">
        <v>1369.0440000000001</v>
      </c>
      <c r="W2930" s="72">
        <v>1235.338</v>
      </c>
      <c r="X2930" s="72">
        <v>986.41300000000001</v>
      </c>
      <c r="Y2930" s="72">
        <v>644.23900000000003</v>
      </c>
      <c r="Z2930" s="72">
        <v>294.93099999999998</v>
      </c>
      <c r="AA2930" s="72">
        <v>70.328999999999994</v>
      </c>
      <c r="AB2930" s="4" t="s">
        <v>291</v>
      </c>
      <c r="AD2930" s="1">
        <f t="shared" si="45"/>
        <v>3231.2500000000005</v>
      </c>
    </row>
    <row r="2931" spans="1:30" x14ac:dyDescent="0.3">
      <c r="A2931" s="65">
        <v>2930</v>
      </c>
      <c r="B2931" s="66" t="s">
        <v>323</v>
      </c>
      <c r="C2931" s="69" t="s">
        <v>207</v>
      </c>
      <c r="D2931" s="71"/>
      <c r="E2931" s="71">
        <v>380</v>
      </c>
      <c r="F2931" s="71">
        <v>2080</v>
      </c>
      <c r="G2931" s="72">
        <v>1161.7639999999999</v>
      </c>
      <c r="H2931" s="72">
        <v>1182.135</v>
      </c>
      <c r="I2931" s="72">
        <v>1190.0029999999999</v>
      </c>
      <c r="J2931" s="72">
        <v>1197.5039999999999</v>
      </c>
      <c r="K2931" s="72">
        <v>1220.08</v>
      </c>
      <c r="L2931" s="72">
        <v>1262.777</v>
      </c>
      <c r="M2931" s="72">
        <v>1318.4839999999999</v>
      </c>
      <c r="N2931" s="72">
        <v>1371.077</v>
      </c>
      <c r="O2931" s="72">
        <v>1400.8119999999999</v>
      </c>
      <c r="P2931" s="72">
        <v>1403.4749999999999</v>
      </c>
      <c r="Q2931" s="72">
        <v>1393.5039999999999</v>
      </c>
      <c r="R2931" s="72">
        <v>1390.9459999999999</v>
      </c>
      <c r="S2931" s="72">
        <v>1411.4690000000001</v>
      </c>
      <c r="T2931" s="72">
        <v>1446.875</v>
      </c>
      <c r="U2931" s="72">
        <v>1511.037</v>
      </c>
      <c r="V2931" s="72">
        <v>1412.989</v>
      </c>
      <c r="W2931" s="72">
        <v>1243.7270000000001</v>
      </c>
      <c r="X2931" s="72">
        <v>1007.523</v>
      </c>
      <c r="Y2931" s="72">
        <v>643.48599999999999</v>
      </c>
      <c r="Z2931" s="72">
        <v>281.42200000000003</v>
      </c>
      <c r="AA2931" s="72">
        <v>71.174999999999997</v>
      </c>
      <c r="AB2931" s="4" t="s">
        <v>291</v>
      </c>
      <c r="AD2931" s="1">
        <f t="shared" si="45"/>
        <v>3247.3330000000001</v>
      </c>
    </row>
    <row r="2932" spans="1:30" x14ac:dyDescent="0.3">
      <c r="A2932" s="65">
        <v>2931</v>
      </c>
      <c r="B2932" s="66" t="s">
        <v>323</v>
      </c>
      <c r="C2932" s="69" t="s">
        <v>207</v>
      </c>
      <c r="D2932" s="71"/>
      <c r="E2932" s="71">
        <v>380</v>
      </c>
      <c r="F2932" s="71">
        <v>2085</v>
      </c>
      <c r="G2932" s="72">
        <v>1143.104</v>
      </c>
      <c r="H2932" s="72">
        <v>1168.9970000000001</v>
      </c>
      <c r="I2932" s="72">
        <v>1185.8820000000001</v>
      </c>
      <c r="J2932" s="72">
        <v>1199.42</v>
      </c>
      <c r="K2932" s="72">
        <v>1219.4739999999999</v>
      </c>
      <c r="L2932" s="72">
        <v>1247.8209999999999</v>
      </c>
      <c r="M2932" s="72">
        <v>1286.433</v>
      </c>
      <c r="N2932" s="72">
        <v>1335.17</v>
      </c>
      <c r="O2932" s="72">
        <v>1381.4449999999999</v>
      </c>
      <c r="P2932" s="72">
        <v>1405.8109999999999</v>
      </c>
      <c r="Q2932" s="72">
        <v>1403.5350000000001</v>
      </c>
      <c r="R2932" s="72">
        <v>1388.221</v>
      </c>
      <c r="S2932" s="72">
        <v>1378.9280000000001</v>
      </c>
      <c r="T2932" s="72">
        <v>1389.9449999999999</v>
      </c>
      <c r="U2932" s="72">
        <v>1410.998</v>
      </c>
      <c r="V2932" s="72">
        <v>1445.9259999999999</v>
      </c>
      <c r="W2932" s="72">
        <v>1293.6099999999999</v>
      </c>
      <c r="X2932" s="72">
        <v>1028.3720000000001</v>
      </c>
      <c r="Y2932" s="72">
        <v>672.14</v>
      </c>
      <c r="Z2932" s="72">
        <v>290.20600000000002</v>
      </c>
      <c r="AA2932" s="72">
        <v>71.02</v>
      </c>
      <c r="AB2932" s="4" t="s">
        <v>291</v>
      </c>
      <c r="AD2932" s="1">
        <f t="shared" si="45"/>
        <v>3355.348</v>
      </c>
    </row>
    <row r="2933" spans="1:30" x14ac:dyDescent="0.3">
      <c r="A2933" s="65">
        <v>2932</v>
      </c>
      <c r="B2933" s="66" t="s">
        <v>323</v>
      </c>
      <c r="C2933" s="69" t="s">
        <v>207</v>
      </c>
      <c r="D2933" s="71"/>
      <c r="E2933" s="71">
        <v>380</v>
      </c>
      <c r="F2933" s="71">
        <v>2090</v>
      </c>
      <c r="G2933" s="72">
        <v>1127.338</v>
      </c>
      <c r="H2933" s="72">
        <v>1149.7819999999999</v>
      </c>
      <c r="I2933" s="72">
        <v>1172.4580000000001</v>
      </c>
      <c r="J2933" s="72">
        <v>1194.5809999999999</v>
      </c>
      <c r="K2933" s="72">
        <v>1219.7070000000001</v>
      </c>
      <c r="L2933" s="72">
        <v>1245.097</v>
      </c>
      <c r="M2933" s="72">
        <v>1269.6780000000001</v>
      </c>
      <c r="N2933" s="72">
        <v>1301.895</v>
      </c>
      <c r="O2933" s="72">
        <v>1344.8130000000001</v>
      </c>
      <c r="P2933" s="72">
        <v>1386.162</v>
      </c>
      <c r="Q2933" s="72">
        <v>1405.951</v>
      </c>
      <c r="R2933" s="72">
        <v>1398.7560000000001</v>
      </c>
      <c r="S2933" s="72">
        <v>1377.3969999999999</v>
      </c>
      <c r="T2933" s="72">
        <v>1359.9259999999999</v>
      </c>
      <c r="U2933" s="72">
        <v>1358.7639999999999</v>
      </c>
      <c r="V2933" s="72">
        <v>1355.722</v>
      </c>
      <c r="W2933" s="72">
        <v>1333.423</v>
      </c>
      <c r="X2933" s="72">
        <v>1083.702</v>
      </c>
      <c r="Y2933" s="72">
        <v>701.12400000000002</v>
      </c>
      <c r="Z2933" s="72">
        <v>312.79300000000001</v>
      </c>
      <c r="AA2933" s="72">
        <v>75.188999999999993</v>
      </c>
      <c r="AB2933" s="4" t="s">
        <v>291</v>
      </c>
      <c r="AD2933" s="1">
        <f t="shared" si="45"/>
        <v>3506.2309999999998</v>
      </c>
    </row>
    <row r="2934" spans="1:30" x14ac:dyDescent="0.3">
      <c r="A2934" s="65">
        <v>2933</v>
      </c>
      <c r="B2934" s="66" t="s">
        <v>323</v>
      </c>
      <c r="C2934" s="69" t="s">
        <v>207</v>
      </c>
      <c r="D2934" s="71"/>
      <c r="E2934" s="71">
        <v>380</v>
      </c>
      <c r="F2934" s="71">
        <v>2095</v>
      </c>
      <c r="G2934" s="72">
        <v>1116.499</v>
      </c>
      <c r="H2934" s="72">
        <v>1133.4580000000001</v>
      </c>
      <c r="I2934" s="72">
        <v>1152.9549999999999</v>
      </c>
      <c r="J2934" s="72">
        <v>1180.44</v>
      </c>
      <c r="K2934" s="72">
        <v>1213.191</v>
      </c>
      <c r="L2934" s="72">
        <v>1243.2090000000001</v>
      </c>
      <c r="M2934" s="72">
        <v>1265.1569999999999</v>
      </c>
      <c r="N2934" s="72">
        <v>1283.885</v>
      </c>
      <c r="O2934" s="72">
        <v>1310.8030000000001</v>
      </c>
      <c r="P2934" s="72">
        <v>1349.2560000000001</v>
      </c>
      <c r="Q2934" s="72">
        <v>1386.4349999999999</v>
      </c>
      <c r="R2934" s="72">
        <v>1401.712</v>
      </c>
      <c r="S2934" s="72">
        <v>1388.9949999999999</v>
      </c>
      <c r="T2934" s="72">
        <v>1360.3810000000001</v>
      </c>
      <c r="U2934" s="72">
        <v>1332.5719999999999</v>
      </c>
      <c r="V2934" s="72">
        <v>1310.78</v>
      </c>
      <c r="W2934" s="72">
        <v>1259.396</v>
      </c>
      <c r="X2934" s="72">
        <v>1132.0039999999999</v>
      </c>
      <c r="Y2934" s="72">
        <v>755.61199999999997</v>
      </c>
      <c r="Z2934" s="72">
        <v>337.19900000000001</v>
      </c>
      <c r="AA2934" s="72">
        <v>83.614000000000004</v>
      </c>
      <c r="AB2934" s="4" t="s">
        <v>291</v>
      </c>
      <c r="AD2934" s="1">
        <f t="shared" si="45"/>
        <v>3567.8249999999998</v>
      </c>
    </row>
    <row r="2935" spans="1:30" x14ac:dyDescent="0.3">
      <c r="A2935" s="65">
        <v>2934</v>
      </c>
      <c r="B2935" s="66" t="s">
        <v>323</v>
      </c>
      <c r="C2935" s="69" t="s">
        <v>207</v>
      </c>
      <c r="D2935" s="71"/>
      <c r="E2935" s="71">
        <v>380</v>
      </c>
      <c r="F2935" s="71">
        <v>2100</v>
      </c>
      <c r="G2935" s="72">
        <v>1109.566</v>
      </c>
      <c r="H2935" s="72">
        <v>1122.0619999999999</v>
      </c>
      <c r="I2935" s="72">
        <v>1136.345</v>
      </c>
      <c r="J2935" s="72">
        <v>1160.211</v>
      </c>
      <c r="K2935" s="72">
        <v>1197.377</v>
      </c>
      <c r="L2935" s="72">
        <v>1234.566</v>
      </c>
      <c r="M2935" s="72">
        <v>1261.4480000000001</v>
      </c>
      <c r="N2935" s="72">
        <v>1278.0820000000001</v>
      </c>
      <c r="O2935" s="72">
        <v>1292.009</v>
      </c>
      <c r="P2935" s="72">
        <v>1314.925</v>
      </c>
      <c r="Q2935" s="72">
        <v>1349.6610000000001</v>
      </c>
      <c r="R2935" s="72">
        <v>1382.742</v>
      </c>
      <c r="S2935" s="72">
        <v>1392.9359999999999</v>
      </c>
      <c r="T2935" s="72">
        <v>1373.5820000000001</v>
      </c>
      <c r="U2935" s="72">
        <v>1335.796</v>
      </c>
      <c r="V2935" s="72">
        <v>1290.1120000000001</v>
      </c>
      <c r="W2935" s="72">
        <v>1225.6769999999999</v>
      </c>
      <c r="X2935" s="72">
        <v>1082.2670000000001</v>
      </c>
      <c r="Y2935" s="72">
        <v>805.976</v>
      </c>
      <c r="Z2935" s="72">
        <v>374.90300000000002</v>
      </c>
      <c r="AA2935" s="72">
        <v>93.753</v>
      </c>
      <c r="AB2935" s="4" t="s">
        <v>291</v>
      </c>
      <c r="AD2935" s="1">
        <f t="shared" si="45"/>
        <v>3582.5760000000005</v>
      </c>
    </row>
    <row r="2936" spans="1:30" x14ac:dyDescent="0.3">
      <c r="A2936" s="65">
        <v>2935</v>
      </c>
      <c r="B2936" s="66" t="s">
        <v>323</v>
      </c>
      <c r="C2936" s="69" t="s">
        <v>208</v>
      </c>
      <c r="D2936" s="71"/>
      <c r="E2936" s="71">
        <v>470</v>
      </c>
      <c r="F2936" s="71">
        <v>2015</v>
      </c>
      <c r="G2936" s="72">
        <v>11.05</v>
      </c>
      <c r="H2936" s="72">
        <v>10.541</v>
      </c>
      <c r="I2936" s="72">
        <v>10.262</v>
      </c>
      <c r="J2936" s="72">
        <v>12.567</v>
      </c>
      <c r="K2936" s="72">
        <v>15.154</v>
      </c>
      <c r="L2936" s="72">
        <v>16.321000000000002</v>
      </c>
      <c r="M2936" s="72">
        <v>16.350000000000001</v>
      </c>
      <c r="N2936" s="72">
        <v>15.965</v>
      </c>
      <c r="O2936" s="72">
        <v>14.243</v>
      </c>
      <c r="P2936" s="72">
        <v>12.654</v>
      </c>
      <c r="Q2936" s="72">
        <v>14.472</v>
      </c>
      <c r="R2936" s="72">
        <v>15.26</v>
      </c>
      <c r="S2936" s="72">
        <v>14.222</v>
      </c>
      <c r="T2936" s="72">
        <v>14.64</v>
      </c>
      <c r="U2936" s="72">
        <v>8.7170000000000005</v>
      </c>
      <c r="V2936" s="72">
        <v>6.5460000000000003</v>
      </c>
      <c r="W2936" s="72">
        <v>2.99</v>
      </c>
      <c r="X2936" s="72">
        <v>1.857</v>
      </c>
      <c r="Y2936" s="72">
        <v>0.60099999999999998</v>
      </c>
      <c r="Z2936" s="72">
        <v>8.8999999999999996E-2</v>
      </c>
      <c r="AA2936" s="72">
        <v>0</v>
      </c>
      <c r="AB2936" s="4">
        <v>6.4000000000000001E-2</v>
      </c>
      <c r="AD2936" s="1">
        <f t="shared" si="45"/>
        <v>5.6010000000000009</v>
      </c>
    </row>
    <row r="2937" spans="1:30" x14ac:dyDescent="0.3">
      <c r="A2937" s="65">
        <v>2936</v>
      </c>
      <c r="B2937" s="66" t="s">
        <v>323</v>
      </c>
      <c r="C2937" s="69" t="s">
        <v>208</v>
      </c>
      <c r="D2937" s="71"/>
      <c r="E2937" s="71">
        <v>470</v>
      </c>
      <c r="F2937" s="71">
        <v>2020</v>
      </c>
      <c r="G2937" s="72">
        <v>11.132999999999999</v>
      </c>
      <c r="H2937" s="72">
        <v>11.108000000000001</v>
      </c>
      <c r="I2937" s="72">
        <v>10.583</v>
      </c>
      <c r="J2937" s="72">
        <v>10.492000000000001</v>
      </c>
      <c r="K2937" s="72">
        <v>12.97</v>
      </c>
      <c r="L2937" s="72">
        <v>15.522</v>
      </c>
      <c r="M2937" s="72">
        <v>16.577999999999999</v>
      </c>
      <c r="N2937" s="72">
        <v>16.506</v>
      </c>
      <c r="O2937" s="72">
        <v>16.035</v>
      </c>
      <c r="P2937" s="72">
        <v>14.24</v>
      </c>
      <c r="Q2937" s="72">
        <v>12.571</v>
      </c>
      <c r="R2937" s="72">
        <v>14.227</v>
      </c>
      <c r="S2937" s="72">
        <v>14.81</v>
      </c>
      <c r="T2937" s="72">
        <v>13.472</v>
      </c>
      <c r="U2937" s="72">
        <v>13.268000000000001</v>
      </c>
      <c r="V2937" s="72">
        <v>7.327</v>
      </c>
      <c r="W2937" s="72">
        <v>4.7939999999999996</v>
      </c>
      <c r="X2937" s="72">
        <v>1.732</v>
      </c>
      <c r="Y2937" s="72">
        <v>0.72699999999999998</v>
      </c>
      <c r="Z2937" s="72">
        <v>0.13300000000000001</v>
      </c>
      <c r="AA2937" s="72">
        <v>1.0999999999999999E-2</v>
      </c>
      <c r="AB2937" s="4">
        <v>7.1999999999999995E-2</v>
      </c>
      <c r="AD2937" s="1">
        <f t="shared" si="45"/>
        <v>7.4690000000000003</v>
      </c>
    </row>
    <row r="2938" spans="1:30" x14ac:dyDescent="0.3">
      <c r="A2938" s="65">
        <v>2937</v>
      </c>
      <c r="B2938" s="66" t="s">
        <v>323</v>
      </c>
      <c r="C2938" s="69" t="s">
        <v>208</v>
      </c>
      <c r="D2938" s="71"/>
      <c r="E2938" s="71">
        <v>470</v>
      </c>
      <c r="F2938" s="71">
        <v>2025</v>
      </c>
      <c r="G2938" s="72">
        <v>11.114000000000001</v>
      </c>
      <c r="H2938" s="72">
        <v>11.186</v>
      </c>
      <c r="I2938" s="72">
        <v>11.146000000000001</v>
      </c>
      <c r="J2938" s="72">
        <v>10.787000000000001</v>
      </c>
      <c r="K2938" s="72">
        <v>10.853999999999999</v>
      </c>
      <c r="L2938" s="72">
        <v>13.302</v>
      </c>
      <c r="M2938" s="72">
        <v>15.75</v>
      </c>
      <c r="N2938" s="72">
        <v>16.712</v>
      </c>
      <c r="O2938" s="72">
        <v>16.564</v>
      </c>
      <c r="P2938" s="72">
        <v>16.018000000000001</v>
      </c>
      <c r="Q2938" s="72">
        <v>14.148999999999999</v>
      </c>
      <c r="R2938" s="72">
        <v>12.384</v>
      </c>
      <c r="S2938" s="72">
        <v>13.85</v>
      </c>
      <c r="T2938" s="72">
        <v>14.108000000000001</v>
      </c>
      <c r="U2938" s="72">
        <v>12.335000000000001</v>
      </c>
      <c r="V2938" s="72">
        <v>11.339</v>
      </c>
      <c r="W2938" s="72">
        <v>5.5179999999999998</v>
      </c>
      <c r="X2938" s="72">
        <v>2.8969999999999998</v>
      </c>
      <c r="Y2938" s="72">
        <v>0.71799999999999997</v>
      </c>
      <c r="Z2938" s="72">
        <v>0.17399999999999999</v>
      </c>
      <c r="AA2938" s="72">
        <v>1.7999999999999999E-2</v>
      </c>
      <c r="AB2938" s="4">
        <v>0.122</v>
      </c>
      <c r="AD2938" s="1">
        <f t="shared" si="45"/>
        <v>9.4469999999999992</v>
      </c>
    </row>
    <row r="2939" spans="1:30" x14ac:dyDescent="0.3">
      <c r="A2939" s="65">
        <v>2938</v>
      </c>
      <c r="B2939" s="66" t="s">
        <v>323</v>
      </c>
      <c r="C2939" s="69" t="s">
        <v>208</v>
      </c>
      <c r="D2939" s="71"/>
      <c r="E2939" s="71">
        <v>470</v>
      </c>
      <c r="F2939" s="71">
        <v>2030</v>
      </c>
      <c r="G2939" s="72">
        <v>10.616</v>
      </c>
      <c r="H2939" s="72">
        <v>11.153</v>
      </c>
      <c r="I2939" s="72">
        <v>11.215</v>
      </c>
      <c r="J2939" s="72">
        <v>11.297000000000001</v>
      </c>
      <c r="K2939" s="72">
        <v>11.055999999999999</v>
      </c>
      <c r="L2939" s="72">
        <v>11.102</v>
      </c>
      <c r="M2939" s="72">
        <v>13.471</v>
      </c>
      <c r="N2939" s="72">
        <v>15.845000000000001</v>
      </c>
      <c r="O2939" s="72">
        <v>16.745000000000001</v>
      </c>
      <c r="P2939" s="72">
        <v>16.533000000000001</v>
      </c>
      <c r="Q2939" s="72">
        <v>15.911</v>
      </c>
      <c r="R2939" s="72">
        <v>13.951000000000001</v>
      </c>
      <c r="S2939" s="72">
        <v>12.092000000000001</v>
      </c>
      <c r="T2939" s="72">
        <v>13.265000000000001</v>
      </c>
      <c r="U2939" s="72">
        <v>13.04</v>
      </c>
      <c r="V2939" s="72">
        <v>10.714</v>
      </c>
      <c r="W2939" s="72">
        <v>8.7650000000000006</v>
      </c>
      <c r="X2939" s="72">
        <v>3.472</v>
      </c>
      <c r="Y2939" s="72">
        <v>1.2749999999999999</v>
      </c>
      <c r="Z2939" s="72">
        <v>0.185</v>
      </c>
      <c r="AA2939" s="72">
        <v>2.5999999999999999E-2</v>
      </c>
      <c r="AB2939" s="4">
        <v>0.20699999999999999</v>
      </c>
      <c r="AD2939" s="1">
        <f t="shared" si="45"/>
        <v>13.930000000000001</v>
      </c>
    </row>
    <row r="2940" spans="1:30" x14ac:dyDescent="0.3">
      <c r="A2940" s="65">
        <v>2939</v>
      </c>
      <c r="B2940" s="66" t="s">
        <v>323</v>
      </c>
      <c r="C2940" s="69" t="s">
        <v>208</v>
      </c>
      <c r="D2940" s="71"/>
      <c r="E2940" s="71">
        <v>470</v>
      </c>
      <c r="F2940" s="71">
        <v>2035</v>
      </c>
      <c r="G2940" s="72">
        <v>9.8659999999999997</v>
      </c>
      <c r="H2940" s="72">
        <v>10.641999999999999</v>
      </c>
      <c r="I2940" s="72">
        <v>11.172000000000001</v>
      </c>
      <c r="J2940" s="72">
        <v>11.316000000000001</v>
      </c>
      <c r="K2940" s="72">
        <v>11.473000000000001</v>
      </c>
      <c r="L2940" s="72">
        <v>11.214</v>
      </c>
      <c r="M2940" s="72">
        <v>11.212</v>
      </c>
      <c r="N2940" s="72">
        <v>13.529</v>
      </c>
      <c r="O2940" s="72">
        <v>15.855</v>
      </c>
      <c r="P2940" s="72">
        <v>16.701000000000001</v>
      </c>
      <c r="Q2940" s="72">
        <v>16.422000000000001</v>
      </c>
      <c r="R2940" s="72">
        <v>15.701000000000001</v>
      </c>
      <c r="S2940" s="72">
        <v>13.651999999999999</v>
      </c>
      <c r="T2940" s="72">
        <v>11.635</v>
      </c>
      <c r="U2940" s="72">
        <v>12.365</v>
      </c>
      <c r="V2940" s="72">
        <v>11.494999999999999</v>
      </c>
      <c r="W2940" s="72">
        <v>8.4890000000000008</v>
      </c>
      <c r="X2940" s="72">
        <v>5.7329999999999997</v>
      </c>
      <c r="Y2940" s="72">
        <v>1.617</v>
      </c>
      <c r="Z2940" s="72">
        <v>0.35399999999999998</v>
      </c>
      <c r="AA2940" s="72">
        <v>0.03</v>
      </c>
      <c r="AB2940" s="4">
        <v>0.41199999999999998</v>
      </c>
      <c r="AD2940" s="1">
        <f t="shared" si="45"/>
        <v>16.635000000000002</v>
      </c>
    </row>
    <row r="2941" spans="1:30" x14ac:dyDescent="0.3">
      <c r="A2941" s="65">
        <v>2940</v>
      </c>
      <c r="B2941" s="66" t="s">
        <v>323</v>
      </c>
      <c r="C2941" s="69" t="s">
        <v>208</v>
      </c>
      <c r="D2941" s="71"/>
      <c r="E2941" s="71">
        <v>470</v>
      </c>
      <c r="F2941" s="71">
        <v>2040</v>
      </c>
      <c r="G2941" s="72">
        <v>9.3699999999999992</v>
      </c>
      <c r="H2941" s="72">
        <v>9.891</v>
      </c>
      <c r="I2941" s="72">
        <v>10.661</v>
      </c>
      <c r="J2941" s="72">
        <v>11.273</v>
      </c>
      <c r="K2941" s="72">
        <v>11.494</v>
      </c>
      <c r="L2941" s="72">
        <v>11.634</v>
      </c>
      <c r="M2941" s="72">
        <v>11.327</v>
      </c>
      <c r="N2941" s="72">
        <v>11.28</v>
      </c>
      <c r="O2941" s="72">
        <v>13.553000000000001</v>
      </c>
      <c r="P2941" s="72">
        <v>15.824</v>
      </c>
      <c r="Q2941" s="72">
        <v>16.603000000000002</v>
      </c>
      <c r="R2941" s="72">
        <v>16.231000000000002</v>
      </c>
      <c r="S2941" s="72">
        <v>15.401999999999999</v>
      </c>
      <c r="T2941" s="72">
        <v>13.193</v>
      </c>
      <c r="U2941" s="72">
        <v>10.933999999999999</v>
      </c>
      <c r="V2941" s="72">
        <v>11.045999999999999</v>
      </c>
      <c r="W2941" s="72">
        <v>9.3140000000000001</v>
      </c>
      <c r="X2941" s="72">
        <v>5.7530000000000001</v>
      </c>
      <c r="Y2941" s="72">
        <v>2.8170000000000002</v>
      </c>
      <c r="Z2941" s="72">
        <v>0.48199999999999998</v>
      </c>
      <c r="AA2941" s="72">
        <v>5.8999999999999997E-2</v>
      </c>
      <c r="AB2941" s="4">
        <v>1.6220000000000001</v>
      </c>
      <c r="AD2941" s="1">
        <f t="shared" si="45"/>
        <v>20.047000000000001</v>
      </c>
    </row>
    <row r="2942" spans="1:30" x14ac:dyDescent="0.3">
      <c r="A2942" s="65">
        <v>2941</v>
      </c>
      <c r="B2942" s="66" t="s">
        <v>323</v>
      </c>
      <c r="C2942" s="69" t="s">
        <v>208</v>
      </c>
      <c r="D2942" s="71"/>
      <c r="E2942" s="71">
        <v>470</v>
      </c>
      <c r="F2942" s="71">
        <v>2045</v>
      </c>
      <c r="G2942" s="72">
        <v>9.3390000000000004</v>
      </c>
      <c r="H2942" s="72">
        <v>9.3960000000000008</v>
      </c>
      <c r="I2942" s="72">
        <v>9.9109999999999996</v>
      </c>
      <c r="J2942" s="72">
        <v>10.763</v>
      </c>
      <c r="K2942" s="72">
        <v>11.45</v>
      </c>
      <c r="L2942" s="72">
        <v>11.654</v>
      </c>
      <c r="M2942" s="72">
        <v>11.747999999999999</v>
      </c>
      <c r="N2942" s="72">
        <v>11.397</v>
      </c>
      <c r="O2942" s="72">
        <v>11.313000000000001</v>
      </c>
      <c r="P2942" s="72">
        <v>13.537000000000001</v>
      </c>
      <c r="Q2942" s="72">
        <v>15.744</v>
      </c>
      <c r="R2942" s="72">
        <v>16.431000000000001</v>
      </c>
      <c r="S2942" s="72">
        <v>15.956</v>
      </c>
      <c r="T2942" s="72">
        <v>14.939</v>
      </c>
      <c r="U2942" s="72">
        <v>12.476000000000001</v>
      </c>
      <c r="V2942" s="72">
        <v>9.8759999999999994</v>
      </c>
      <c r="W2942" s="72">
        <v>9.1189999999999998</v>
      </c>
      <c r="X2942" s="72">
        <v>6.5010000000000003</v>
      </c>
      <c r="Y2942" s="72">
        <v>2.956</v>
      </c>
      <c r="Z2942" s="72">
        <v>0.89400000000000002</v>
      </c>
      <c r="AA2942" s="72">
        <v>8.6999999999999994E-2</v>
      </c>
      <c r="AB2942" s="4" t="s">
        <v>291</v>
      </c>
      <c r="AD2942" s="1">
        <f t="shared" si="45"/>
        <v>19.556999999999999</v>
      </c>
    </row>
    <row r="2943" spans="1:30" x14ac:dyDescent="0.3">
      <c r="A2943" s="65">
        <v>2942</v>
      </c>
      <c r="B2943" s="66" t="s">
        <v>323</v>
      </c>
      <c r="C2943" s="69" t="s">
        <v>208</v>
      </c>
      <c r="D2943" s="71"/>
      <c r="E2943" s="71">
        <v>470</v>
      </c>
      <c r="F2943" s="71">
        <v>2050</v>
      </c>
      <c r="G2943" s="72">
        <v>9.5380000000000003</v>
      </c>
      <c r="H2943" s="72">
        <v>9.3640000000000008</v>
      </c>
      <c r="I2943" s="72">
        <v>9.4149999999999991</v>
      </c>
      <c r="J2943" s="72">
        <v>10.010999999999999</v>
      </c>
      <c r="K2943" s="72">
        <v>10.941000000000001</v>
      </c>
      <c r="L2943" s="72">
        <v>11.614000000000001</v>
      </c>
      <c r="M2943" s="72">
        <v>11.77</v>
      </c>
      <c r="N2943" s="72">
        <v>11.819000000000001</v>
      </c>
      <c r="O2943" s="72">
        <v>11.43</v>
      </c>
      <c r="P2943" s="72">
        <v>11.31</v>
      </c>
      <c r="Q2943" s="72">
        <v>13.48</v>
      </c>
      <c r="R2943" s="72">
        <v>15.598000000000001</v>
      </c>
      <c r="S2943" s="72">
        <v>16.177</v>
      </c>
      <c r="T2943" s="72">
        <v>15.515000000000001</v>
      </c>
      <c r="U2943" s="72">
        <v>14.194000000000001</v>
      </c>
      <c r="V2943" s="72">
        <v>11.362</v>
      </c>
      <c r="W2943" s="72">
        <v>8.2680000000000007</v>
      </c>
      <c r="X2943" s="72">
        <v>6.5149999999999997</v>
      </c>
      <c r="Y2943" s="72">
        <v>3.4689999999999999</v>
      </c>
      <c r="Z2943" s="72">
        <v>0.98899999999999999</v>
      </c>
      <c r="AA2943" s="72">
        <v>0.16600000000000001</v>
      </c>
      <c r="AB2943" s="4" t="s">
        <v>291</v>
      </c>
      <c r="AD2943" s="1">
        <f t="shared" si="45"/>
        <v>19.407000000000004</v>
      </c>
    </row>
    <row r="2944" spans="1:30" x14ac:dyDescent="0.3">
      <c r="A2944" s="65">
        <v>2943</v>
      </c>
      <c r="B2944" s="66" t="s">
        <v>323</v>
      </c>
      <c r="C2944" s="69" t="s">
        <v>208</v>
      </c>
      <c r="D2944" s="71"/>
      <c r="E2944" s="71">
        <v>470</v>
      </c>
      <c r="F2944" s="71">
        <v>2055</v>
      </c>
      <c r="G2944" s="72">
        <v>9.6389999999999993</v>
      </c>
      <c r="H2944" s="72">
        <v>9.5609999999999999</v>
      </c>
      <c r="I2944" s="72">
        <v>9.3829999999999991</v>
      </c>
      <c r="J2944" s="72">
        <v>9.5120000000000005</v>
      </c>
      <c r="K2944" s="72">
        <v>10.182</v>
      </c>
      <c r="L2944" s="72">
        <v>11.098000000000001</v>
      </c>
      <c r="M2944" s="72">
        <v>11.723000000000001</v>
      </c>
      <c r="N2944" s="72">
        <v>11.836</v>
      </c>
      <c r="O2944" s="72">
        <v>11.851000000000001</v>
      </c>
      <c r="P2944" s="72">
        <v>11.428000000000001</v>
      </c>
      <c r="Q2944" s="72">
        <v>11.271000000000001</v>
      </c>
      <c r="R2944" s="72">
        <v>13.366</v>
      </c>
      <c r="S2944" s="72">
        <v>15.375999999999999</v>
      </c>
      <c r="T2944" s="72">
        <v>15.765000000000001</v>
      </c>
      <c r="U2944" s="72">
        <v>14.8</v>
      </c>
      <c r="V2944" s="72">
        <v>13.016</v>
      </c>
      <c r="W2944" s="72">
        <v>9.6310000000000002</v>
      </c>
      <c r="X2944" s="72">
        <v>6.0339999999999998</v>
      </c>
      <c r="Y2944" s="72">
        <v>3.5979999999999999</v>
      </c>
      <c r="Z2944" s="72">
        <v>1.222</v>
      </c>
      <c r="AA2944" s="72">
        <v>0.20599999999999999</v>
      </c>
      <c r="AB2944" s="4" t="s">
        <v>291</v>
      </c>
      <c r="AD2944" s="1">
        <f t="shared" si="45"/>
        <v>20.690999999999999</v>
      </c>
    </row>
    <row r="2945" spans="1:30" x14ac:dyDescent="0.3">
      <c r="A2945" s="65">
        <v>2944</v>
      </c>
      <c r="B2945" s="66" t="s">
        <v>323</v>
      </c>
      <c r="C2945" s="69" t="s">
        <v>208</v>
      </c>
      <c r="D2945" s="71"/>
      <c r="E2945" s="71">
        <v>470</v>
      </c>
      <c r="F2945" s="71">
        <v>2060</v>
      </c>
      <c r="G2945" s="72">
        <v>9.4920000000000009</v>
      </c>
      <c r="H2945" s="72">
        <v>9.66</v>
      </c>
      <c r="I2945" s="72">
        <v>9.58</v>
      </c>
      <c r="J2945" s="72">
        <v>9.4740000000000002</v>
      </c>
      <c r="K2945" s="72">
        <v>9.6760000000000002</v>
      </c>
      <c r="L2945" s="72">
        <v>10.331</v>
      </c>
      <c r="M2945" s="72">
        <v>11.204000000000001</v>
      </c>
      <c r="N2945" s="72">
        <v>11.789</v>
      </c>
      <c r="O2945" s="72">
        <v>11.867000000000001</v>
      </c>
      <c r="P2945" s="72">
        <v>11.849</v>
      </c>
      <c r="Q2945" s="72">
        <v>11.391</v>
      </c>
      <c r="R2945" s="72">
        <v>11.186</v>
      </c>
      <c r="S2945" s="72">
        <v>13.193</v>
      </c>
      <c r="T2945" s="72">
        <v>15.013</v>
      </c>
      <c r="U2945" s="72">
        <v>15.092000000000001</v>
      </c>
      <c r="V2945" s="72">
        <v>13.656000000000001</v>
      </c>
      <c r="W2945" s="72">
        <v>11.156000000000001</v>
      </c>
      <c r="X2945" s="72">
        <v>7.1630000000000003</v>
      </c>
      <c r="Y2945" s="72">
        <v>3.4380000000000002</v>
      </c>
      <c r="Z2945" s="72">
        <v>1.329</v>
      </c>
      <c r="AA2945" s="72">
        <v>0.26700000000000002</v>
      </c>
      <c r="AB2945" s="4" t="s">
        <v>291</v>
      </c>
      <c r="AD2945" s="1">
        <f t="shared" si="45"/>
        <v>23.353000000000002</v>
      </c>
    </row>
    <row r="2946" spans="1:30" x14ac:dyDescent="0.3">
      <c r="A2946" s="65">
        <v>2945</v>
      </c>
      <c r="B2946" s="66" t="s">
        <v>323</v>
      </c>
      <c r="C2946" s="69" t="s">
        <v>208</v>
      </c>
      <c r="D2946" s="71"/>
      <c r="E2946" s="71">
        <v>470</v>
      </c>
      <c r="F2946" s="71">
        <v>2065</v>
      </c>
      <c r="G2946" s="72">
        <v>9.1630000000000003</v>
      </c>
      <c r="H2946" s="72">
        <v>9.5139999999999993</v>
      </c>
      <c r="I2946" s="72">
        <v>9.6769999999999996</v>
      </c>
      <c r="J2946" s="72">
        <v>9.6649999999999991</v>
      </c>
      <c r="K2946" s="72">
        <v>9.6259999999999994</v>
      </c>
      <c r="L2946" s="72">
        <v>9.8170000000000002</v>
      </c>
      <c r="M2946" s="72">
        <v>10.430999999999999</v>
      </c>
      <c r="N2946" s="72">
        <v>11.266</v>
      </c>
      <c r="O2946" s="72">
        <v>11.817</v>
      </c>
      <c r="P2946" s="72">
        <v>11.865</v>
      </c>
      <c r="Q2946" s="72">
        <v>11.813000000000001</v>
      </c>
      <c r="R2946" s="72">
        <v>11.313000000000001</v>
      </c>
      <c r="S2946" s="72">
        <v>11.052</v>
      </c>
      <c r="T2946" s="72">
        <v>12.906000000000001</v>
      </c>
      <c r="U2946" s="72">
        <v>14.420999999999999</v>
      </c>
      <c r="V2946" s="72">
        <v>14.007</v>
      </c>
      <c r="W2946" s="72">
        <v>11.829000000000001</v>
      </c>
      <c r="X2946" s="72">
        <v>8.4489999999999998</v>
      </c>
      <c r="Y2946" s="72">
        <v>4.2080000000000002</v>
      </c>
      <c r="Z2946" s="72">
        <v>1.3320000000000001</v>
      </c>
      <c r="AA2946" s="72">
        <v>0.313</v>
      </c>
      <c r="AB2946" s="4" t="s">
        <v>291</v>
      </c>
      <c r="AD2946" s="1">
        <f t="shared" si="45"/>
        <v>26.130999999999997</v>
      </c>
    </row>
    <row r="2947" spans="1:30" x14ac:dyDescent="0.3">
      <c r="A2947" s="65">
        <v>2946</v>
      </c>
      <c r="B2947" s="66" t="s">
        <v>323</v>
      </c>
      <c r="C2947" s="69" t="s">
        <v>208</v>
      </c>
      <c r="D2947" s="71"/>
      <c r="E2947" s="71">
        <v>470</v>
      </c>
      <c r="F2947" s="71">
        <v>2070</v>
      </c>
      <c r="G2947" s="72">
        <v>8.8130000000000006</v>
      </c>
      <c r="H2947" s="72">
        <v>9.1839999999999993</v>
      </c>
      <c r="I2947" s="72">
        <v>9.5280000000000005</v>
      </c>
      <c r="J2947" s="72">
        <v>9.7569999999999997</v>
      </c>
      <c r="K2947" s="72">
        <v>9.8079999999999998</v>
      </c>
      <c r="L2947" s="72">
        <v>9.76</v>
      </c>
      <c r="M2947" s="72">
        <v>9.9120000000000008</v>
      </c>
      <c r="N2947" s="72">
        <v>10.49</v>
      </c>
      <c r="O2947" s="72">
        <v>11.294</v>
      </c>
      <c r="P2947" s="72">
        <v>11.816000000000001</v>
      </c>
      <c r="Q2947" s="72">
        <v>11.831</v>
      </c>
      <c r="R2947" s="72">
        <v>11.734999999999999</v>
      </c>
      <c r="S2947" s="72">
        <v>11.186999999999999</v>
      </c>
      <c r="T2947" s="72">
        <v>10.832000000000001</v>
      </c>
      <c r="U2947" s="72">
        <v>12.436</v>
      </c>
      <c r="V2947" s="72">
        <v>13.46</v>
      </c>
      <c r="W2947" s="72">
        <v>12.255000000000001</v>
      </c>
      <c r="X2947" s="72">
        <v>9.1180000000000003</v>
      </c>
      <c r="Y2947" s="72">
        <v>5.1159999999999997</v>
      </c>
      <c r="Z2947" s="72">
        <v>1.706</v>
      </c>
      <c r="AA2947" s="72">
        <v>0.33800000000000002</v>
      </c>
      <c r="AB2947" s="4" t="s">
        <v>291</v>
      </c>
      <c r="AD2947" s="1">
        <f t="shared" ref="AD2947:AD3010" si="46">SUM(W2947:AB2947)</f>
        <v>28.533000000000001</v>
      </c>
    </row>
    <row r="2948" spans="1:30" x14ac:dyDescent="0.3">
      <c r="A2948" s="65">
        <v>2947</v>
      </c>
      <c r="B2948" s="66" t="s">
        <v>323</v>
      </c>
      <c r="C2948" s="69" t="s">
        <v>208</v>
      </c>
      <c r="D2948" s="71"/>
      <c r="E2948" s="71">
        <v>470</v>
      </c>
      <c r="F2948" s="71">
        <v>2075</v>
      </c>
      <c r="G2948" s="72">
        <v>8.625</v>
      </c>
      <c r="H2948" s="72">
        <v>8.8320000000000007</v>
      </c>
      <c r="I2948" s="72">
        <v>9.1980000000000004</v>
      </c>
      <c r="J2948" s="72">
        <v>9.6039999999999992</v>
      </c>
      <c r="K2948" s="72">
        <v>9.8919999999999995</v>
      </c>
      <c r="L2948" s="72">
        <v>9.9339999999999993</v>
      </c>
      <c r="M2948" s="72">
        <v>9.85</v>
      </c>
      <c r="N2948" s="72">
        <v>9.9689999999999994</v>
      </c>
      <c r="O2948" s="72">
        <v>10.518000000000001</v>
      </c>
      <c r="P2948" s="72">
        <v>11.295</v>
      </c>
      <c r="Q2948" s="72">
        <v>11.785</v>
      </c>
      <c r="R2948" s="72">
        <v>11.759</v>
      </c>
      <c r="S2948" s="72">
        <v>11.616</v>
      </c>
      <c r="T2948" s="72">
        <v>10.981999999999999</v>
      </c>
      <c r="U2948" s="72">
        <v>10.465999999999999</v>
      </c>
      <c r="V2948" s="72">
        <v>11.664</v>
      </c>
      <c r="W2948" s="72">
        <v>11.881</v>
      </c>
      <c r="X2948" s="72">
        <v>9.5960000000000001</v>
      </c>
      <c r="Y2948" s="72">
        <v>5.673</v>
      </c>
      <c r="Z2948" s="72">
        <v>2.1640000000000001</v>
      </c>
      <c r="AA2948" s="72">
        <v>0.441</v>
      </c>
      <c r="AB2948" s="4" t="s">
        <v>291</v>
      </c>
      <c r="AD2948" s="1">
        <f t="shared" si="46"/>
        <v>29.754999999999999</v>
      </c>
    </row>
    <row r="2949" spans="1:30" x14ac:dyDescent="0.3">
      <c r="A2949" s="65">
        <v>2948</v>
      </c>
      <c r="B2949" s="66" t="s">
        <v>323</v>
      </c>
      <c r="C2949" s="69" t="s">
        <v>208</v>
      </c>
      <c r="D2949" s="71"/>
      <c r="E2949" s="71">
        <v>470</v>
      </c>
      <c r="F2949" s="71">
        <v>2080</v>
      </c>
      <c r="G2949" s="72">
        <v>8.6110000000000007</v>
      </c>
      <c r="H2949" s="72">
        <v>8.6419999999999995</v>
      </c>
      <c r="I2949" s="72">
        <v>8.8460000000000001</v>
      </c>
      <c r="J2949" s="72">
        <v>9.2669999999999995</v>
      </c>
      <c r="K2949" s="72">
        <v>9.73</v>
      </c>
      <c r="L2949" s="72">
        <v>10.009</v>
      </c>
      <c r="M2949" s="72">
        <v>10.016999999999999</v>
      </c>
      <c r="N2949" s="72">
        <v>9.9030000000000005</v>
      </c>
      <c r="O2949" s="72">
        <v>9.9960000000000004</v>
      </c>
      <c r="P2949" s="72">
        <v>10.521000000000001</v>
      </c>
      <c r="Q2949" s="72">
        <v>11.269</v>
      </c>
      <c r="R2949" s="72">
        <v>11.72</v>
      </c>
      <c r="S2949" s="72">
        <v>11.651</v>
      </c>
      <c r="T2949" s="72">
        <v>11.419</v>
      </c>
      <c r="U2949" s="72">
        <v>10.641</v>
      </c>
      <c r="V2949" s="72">
        <v>9.8640000000000008</v>
      </c>
      <c r="W2949" s="72">
        <v>10.385999999999999</v>
      </c>
      <c r="X2949" s="72">
        <v>9.4489999999999998</v>
      </c>
      <c r="Y2949" s="72">
        <v>6.1349999999999998</v>
      </c>
      <c r="Z2949" s="72">
        <v>2.5049999999999999</v>
      </c>
      <c r="AA2949" s="72">
        <v>0.58899999999999997</v>
      </c>
      <c r="AB2949" s="4" t="s">
        <v>291</v>
      </c>
      <c r="AD2949" s="1">
        <f t="shared" si="46"/>
        <v>29.063999999999997</v>
      </c>
    </row>
    <row r="2950" spans="1:30" x14ac:dyDescent="0.3">
      <c r="A2950" s="65">
        <v>2949</v>
      </c>
      <c r="B2950" s="66" t="s">
        <v>323</v>
      </c>
      <c r="C2950" s="69" t="s">
        <v>208</v>
      </c>
      <c r="D2950" s="71"/>
      <c r="E2950" s="71">
        <v>470</v>
      </c>
      <c r="F2950" s="71">
        <v>2085</v>
      </c>
      <c r="G2950" s="72">
        <v>8.6489999999999991</v>
      </c>
      <c r="H2950" s="72">
        <v>8.6270000000000007</v>
      </c>
      <c r="I2950" s="72">
        <v>8.6539999999999999</v>
      </c>
      <c r="J2950" s="72">
        <v>8.9109999999999996</v>
      </c>
      <c r="K2950" s="72">
        <v>9.3829999999999991</v>
      </c>
      <c r="L2950" s="72">
        <v>9.8369999999999997</v>
      </c>
      <c r="M2950" s="72">
        <v>10.086</v>
      </c>
      <c r="N2950" s="72">
        <v>10.065</v>
      </c>
      <c r="O2950" s="72">
        <v>9.9269999999999996</v>
      </c>
      <c r="P2950" s="72">
        <v>10.000999999999999</v>
      </c>
      <c r="Q2950" s="72">
        <v>10.497999999999999</v>
      </c>
      <c r="R2950" s="72">
        <v>11.212999999999999</v>
      </c>
      <c r="S2950" s="72">
        <v>11.619</v>
      </c>
      <c r="T2950" s="72">
        <v>11.465999999999999</v>
      </c>
      <c r="U2950" s="72">
        <v>11.087999999999999</v>
      </c>
      <c r="V2950" s="72">
        <v>10.071</v>
      </c>
      <c r="W2950" s="72">
        <v>8.85</v>
      </c>
      <c r="X2950" s="72">
        <v>8.3770000000000007</v>
      </c>
      <c r="Y2950" s="72">
        <v>6.1929999999999996</v>
      </c>
      <c r="Z2950" s="72">
        <v>2.82</v>
      </c>
      <c r="AA2950" s="72">
        <v>0.73299999999999998</v>
      </c>
      <c r="AB2950" s="4">
        <v>7.0000000000000007E-2</v>
      </c>
      <c r="AD2950" s="1">
        <f t="shared" si="46"/>
        <v>27.043000000000003</v>
      </c>
    </row>
    <row r="2951" spans="1:30" x14ac:dyDescent="0.3">
      <c r="A2951" s="65">
        <v>2950</v>
      </c>
      <c r="B2951" s="66" t="s">
        <v>323</v>
      </c>
      <c r="C2951" s="69" t="s">
        <v>208</v>
      </c>
      <c r="D2951" s="71"/>
      <c r="E2951" s="71">
        <v>470</v>
      </c>
      <c r="F2951" s="71">
        <v>2090</v>
      </c>
      <c r="G2951" s="72">
        <v>8.5950000000000006</v>
      </c>
      <c r="H2951" s="72">
        <v>8.6630000000000003</v>
      </c>
      <c r="I2951" s="72">
        <v>8.6379999999999999</v>
      </c>
      <c r="J2951" s="72">
        <v>8.7149999999999999</v>
      </c>
      <c r="K2951" s="72">
        <v>9.0190000000000001</v>
      </c>
      <c r="L2951" s="72">
        <v>9.4830000000000005</v>
      </c>
      <c r="M2951" s="72">
        <v>9.9079999999999995</v>
      </c>
      <c r="N2951" s="72">
        <v>10.129</v>
      </c>
      <c r="O2951" s="72">
        <v>10.087999999999999</v>
      </c>
      <c r="P2951" s="72">
        <v>9.9309999999999992</v>
      </c>
      <c r="Q2951" s="72">
        <v>9.9809999999999999</v>
      </c>
      <c r="R2951" s="72">
        <v>10.451000000000001</v>
      </c>
      <c r="S2951" s="72">
        <v>11.122</v>
      </c>
      <c r="T2951" s="72">
        <v>11.452</v>
      </c>
      <c r="U2951" s="72">
        <v>11.161</v>
      </c>
      <c r="V2951" s="72">
        <v>10.539</v>
      </c>
      <c r="W2951" s="72">
        <v>9.1080000000000005</v>
      </c>
      <c r="X2951" s="72">
        <v>7.24</v>
      </c>
      <c r="Y2951" s="72">
        <v>5.63</v>
      </c>
      <c r="Z2951" s="72">
        <v>2.964</v>
      </c>
      <c r="AA2951" s="72">
        <v>0.88200000000000001</v>
      </c>
      <c r="AB2951" s="4">
        <v>0.1</v>
      </c>
      <c r="AD2951" s="1">
        <f t="shared" si="46"/>
        <v>25.923999999999999</v>
      </c>
    </row>
    <row r="2952" spans="1:30" x14ac:dyDescent="0.3">
      <c r="A2952" s="65">
        <v>2951</v>
      </c>
      <c r="B2952" s="66" t="s">
        <v>323</v>
      </c>
      <c r="C2952" s="69" t="s">
        <v>208</v>
      </c>
      <c r="D2952" s="71"/>
      <c r="E2952" s="71">
        <v>470</v>
      </c>
      <c r="F2952" s="71">
        <v>2095</v>
      </c>
      <c r="G2952" s="72">
        <v>8.4290000000000003</v>
      </c>
      <c r="H2952" s="72">
        <v>8.61</v>
      </c>
      <c r="I2952" s="72">
        <v>8.673</v>
      </c>
      <c r="J2952" s="72">
        <v>8.6940000000000008</v>
      </c>
      <c r="K2952" s="72">
        <v>8.8140000000000001</v>
      </c>
      <c r="L2952" s="72">
        <v>9.1110000000000007</v>
      </c>
      <c r="M2952" s="72">
        <v>9.548</v>
      </c>
      <c r="N2952" s="72">
        <v>9.9489999999999998</v>
      </c>
      <c r="O2952" s="72">
        <v>10.15</v>
      </c>
      <c r="P2952" s="72">
        <v>10.089</v>
      </c>
      <c r="Q2952" s="72">
        <v>9.9139999999999997</v>
      </c>
      <c r="R2952" s="72">
        <v>9.9410000000000007</v>
      </c>
      <c r="S2952" s="72">
        <v>10.377000000000001</v>
      </c>
      <c r="T2952" s="72">
        <v>10.976000000000001</v>
      </c>
      <c r="U2952" s="72">
        <v>11.172000000000001</v>
      </c>
      <c r="V2952" s="72">
        <v>10.648999999999999</v>
      </c>
      <c r="W2952" s="72">
        <v>9.5990000000000002</v>
      </c>
      <c r="X2952" s="72">
        <v>7.5469999999999997</v>
      </c>
      <c r="Y2952" s="72">
        <v>4.9809999999999999</v>
      </c>
      <c r="Z2952" s="72">
        <v>2.8010000000000002</v>
      </c>
      <c r="AA2952" s="72">
        <v>0.999</v>
      </c>
      <c r="AB2952" s="4">
        <v>0.14799999999999999</v>
      </c>
      <c r="AD2952" s="1">
        <f t="shared" si="46"/>
        <v>26.075000000000003</v>
      </c>
    </row>
    <row r="2953" spans="1:30" x14ac:dyDescent="0.3">
      <c r="A2953" s="65">
        <v>2952</v>
      </c>
      <c r="B2953" s="66" t="s">
        <v>323</v>
      </c>
      <c r="C2953" s="69" t="s">
        <v>208</v>
      </c>
      <c r="D2953" s="71"/>
      <c r="E2953" s="71">
        <v>470</v>
      </c>
      <c r="F2953" s="71">
        <v>2100</v>
      </c>
      <c r="G2953" s="72">
        <v>8.2040000000000006</v>
      </c>
      <c r="H2953" s="72">
        <v>8.4420000000000002</v>
      </c>
      <c r="I2953" s="72">
        <v>8.6199999999999992</v>
      </c>
      <c r="J2953" s="72">
        <v>8.7219999999999995</v>
      </c>
      <c r="K2953" s="72">
        <v>8.7829999999999995</v>
      </c>
      <c r="L2953" s="72">
        <v>8.8979999999999997</v>
      </c>
      <c r="M2953" s="72">
        <v>9.1709999999999994</v>
      </c>
      <c r="N2953" s="72">
        <v>9.5869999999999997</v>
      </c>
      <c r="O2953" s="72">
        <v>9.9649999999999999</v>
      </c>
      <c r="P2953" s="72">
        <v>10.151999999999999</v>
      </c>
      <c r="Q2953" s="72">
        <v>10.073</v>
      </c>
      <c r="R2953" s="72">
        <v>9.8759999999999994</v>
      </c>
      <c r="S2953" s="72">
        <v>9.8740000000000006</v>
      </c>
      <c r="T2953" s="72">
        <v>10.249000000000001</v>
      </c>
      <c r="U2953" s="72">
        <v>10.727</v>
      </c>
      <c r="V2953" s="72">
        <v>10.696</v>
      </c>
      <c r="W2953" s="72">
        <v>9.7620000000000005</v>
      </c>
      <c r="X2953" s="72">
        <v>8.0530000000000008</v>
      </c>
      <c r="Y2953" s="72">
        <v>5.3120000000000003</v>
      </c>
      <c r="Z2953" s="72">
        <v>2.5760000000000001</v>
      </c>
      <c r="AA2953" s="72">
        <v>1.034</v>
      </c>
      <c r="AB2953" s="4">
        <v>0.23499999999999999</v>
      </c>
      <c r="AD2953" s="1">
        <f t="shared" si="46"/>
        <v>26.972000000000001</v>
      </c>
    </row>
    <row r="2954" spans="1:30" x14ac:dyDescent="0.3">
      <c r="A2954" s="65">
        <v>2953</v>
      </c>
      <c r="B2954" s="66" t="s">
        <v>323</v>
      </c>
      <c r="C2954" s="69" t="s">
        <v>209</v>
      </c>
      <c r="D2954" s="71"/>
      <c r="E2954" s="71">
        <v>499</v>
      </c>
      <c r="F2954" s="71">
        <v>2015</v>
      </c>
      <c r="G2954" s="72">
        <v>19.207999999999998</v>
      </c>
      <c r="H2954" s="72">
        <v>20.513999999999999</v>
      </c>
      <c r="I2954" s="72">
        <v>20.436</v>
      </c>
      <c r="J2954" s="72">
        <v>21.513999999999999</v>
      </c>
      <c r="K2954" s="72">
        <v>22.472000000000001</v>
      </c>
      <c r="L2954" s="72">
        <v>22.077999999999999</v>
      </c>
      <c r="M2954" s="72">
        <v>23.388999999999999</v>
      </c>
      <c r="N2954" s="72">
        <v>21.47</v>
      </c>
      <c r="O2954" s="72">
        <v>20.198</v>
      </c>
      <c r="P2954" s="72">
        <v>19.321999999999999</v>
      </c>
      <c r="Q2954" s="72">
        <v>21.838999999999999</v>
      </c>
      <c r="R2954" s="72">
        <v>20.808</v>
      </c>
      <c r="S2954" s="72">
        <v>19.893000000000001</v>
      </c>
      <c r="T2954" s="72">
        <v>12.821999999999999</v>
      </c>
      <c r="U2954" s="72">
        <v>8.2560000000000002</v>
      </c>
      <c r="V2954" s="72">
        <v>8.2379999999999995</v>
      </c>
      <c r="W2954" s="72">
        <v>4.9569999999999999</v>
      </c>
      <c r="X2954" s="72">
        <v>1.931</v>
      </c>
      <c r="Y2954" s="72">
        <v>0.434</v>
      </c>
      <c r="Z2954" s="72">
        <v>4.4999999999999998E-2</v>
      </c>
      <c r="AA2954" s="72">
        <v>5.0000000000000001E-3</v>
      </c>
      <c r="AB2954" s="4">
        <v>0.377</v>
      </c>
      <c r="AD2954" s="1">
        <f t="shared" si="46"/>
        <v>7.7489999999999997</v>
      </c>
    </row>
    <row r="2955" spans="1:30" x14ac:dyDescent="0.3">
      <c r="A2955" s="65">
        <v>2954</v>
      </c>
      <c r="B2955" s="66" t="s">
        <v>323</v>
      </c>
      <c r="C2955" s="69" t="s">
        <v>209</v>
      </c>
      <c r="D2955" s="71"/>
      <c r="E2955" s="71">
        <v>499</v>
      </c>
      <c r="F2955" s="71">
        <v>2020</v>
      </c>
      <c r="G2955" s="72">
        <v>17.945</v>
      </c>
      <c r="H2955" s="72">
        <v>19.12</v>
      </c>
      <c r="I2955" s="72">
        <v>20.475000000000001</v>
      </c>
      <c r="J2955" s="72">
        <v>20.34</v>
      </c>
      <c r="K2955" s="72">
        <v>21.268999999999998</v>
      </c>
      <c r="L2955" s="72">
        <v>22.161000000000001</v>
      </c>
      <c r="M2955" s="72">
        <v>21.809000000000001</v>
      </c>
      <c r="N2955" s="72">
        <v>23.129000000000001</v>
      </c>
      <c r="O2955" s="72">
        <v>21.19</v>
      </c>
      <c r="P2955" s="72">
        <v>19.864000000000001</v>
      </c>
      <c r="Q2955" s="72">
        <v>18.835000000000001</v>
      </c>
      <c r="R2955" s="72">
        <v>20.95</v>
      </c>
      <c r="S2955" s="72">
        <v>19.489999999999998</v>
      </c>
      <c r="T2955" s="72">
        <v>17.972000000000001</v>
      </c>
      <c r="U2955" s="72">
        <v>10.994999999999999</v>
      </c>
      <c r="V2955" s="72">
        <v>6.41</v>
      </c>
      <c r="W2955" s="72">
        <v>5.4269999999999996</v>
      </c>
      <c r="X2955" s="72">
        <v>2.5169999999999999</v>
      </c>
      <c r="Y2955" s="72">
        <v>0.65500000000000003</v>
      </c>
      <c r="Z2955" s="72">
        <v>8.7999999999999995E-2</v>
      </c>
      <c r="AA2955" s="72">
        <v>5.0000000000000001E-3</v>
      </c>
      <c r="AB2955" s="4">
        <v>0.53600000000000003</v>
      </c>
      <c r="AD2955" s="1">
        <f t="shared" si="46"/>
        <v>9.227999999999998</v>
      </c>
    </row>
    <row r="2956" spans="1:30" x14ac:dyDescent="0.3">
      <c r="A2956" s="65">
        <v>2955</v>
      </c>
      <c r="B2956" s="66" t="s">
        <v>323</v>
      </c>
      <c r="C2956" s="69" t="s">
        <v>209</v>
      </c>
      <c r="D2956" s="71"/>
      <c r="E2956" s="71">
        <v>499</v>
      </c>
      <c r="F2956" s="71">
        <v>2025</v>
      </c>
      <c r="G2956" s="72">
        <v>16.971</v>
      </c>
      <c r="H2956" s="72">
        <v>17.864999999999998</v>
      </c>
      <c r="I2956" s="72">
        <v>19.082999999999998</v>
      </c>
      <c r="J2956" s="72">
        <v>20.382000000000001</v>
      </c>
      <c r="K2956" s="72">
        <v>20.108000000000001</v>
      </c>
      <c r="L2956" s="72">
        <v>20.971</v>
      </c>
      <c r="M2956" s="72">
        <v>21.9</v>
      </c>
      <c r="N2956" s="72">
        <v>21.568000000000001</v>
      </c>
      <c r="O2956" s="72">
        <v>22.858000000000001</v>
      </c>
      <c r="P2956" s="72">
        <v>20.87</v>
      </c>
      <c r="Q2956" s="72">
        <v>19.411000000000001</v>
      </c>
      <c r="R2956" s="72">
        <v>18.135000000000002</v>
      </c>
      <c r="S2956" s="72">
        <v>19.744</v>
      </c>
      <c r="T2956" s="72">
        <v>17.768999999999998</v>
      </c>
      <c r="U2956" s="72">
        <v>15.606</v>
      </c>
      <c r="V2956" s="72">
        <v>8.6950000000000003</v>
      </c>
      <c r="W2956" s="72">
        <v>4.3319999999999999</v>
      </c>
      <c r="X2956" s="72">
        <v>2.847</v>
      </c>
      <c r="Y2956" s="72">
        <v>0.88700000000000001</v>
      </c>
      <c r="Z2956" s="72">
        <v>0.13800000000000001</v>
      </c>
      <c r="AA2956" s="72">
        <v>8.9999999999999993E-3</v>
      </c>
      <c r="AB2956" s="4" t="s">
        <v>291</v>
      </c>
      <c r="AD2956" s="1">
        <f t="shared" si="46"/>
        <v>8.213000000000001</v>
      </c>
    </row>
    <row r="2957" spans="1:30" x14ac:dyDescent="0.3">
      <c r="A2957" s="65">
        <v>2956</v>
      </c>
      <c r="B2957" s="66" t="s">
        <v>323</v>
      </c>
      <c r="C2957" s="69" t="s">
        <v>209</v>
      </c>
      <c r="D2957" s="71"/>
      <c r="E2957" s="71">
        <v>499</v>
      </c>
      <c r="F2957" s="71">
        <v>2030</v>
      </c>
      <c r="G2957" s="72">
        <v>16.279</v>
      </c>
      <c r="H2957" s="72">
        <v>16.893999999999998</v>
      </c>
      <c r="I2957" s="72">
        <v>17.827999999999999</v>
      </c>
      <c r="J2957" s="72">
        <v>18.992000000000001</v>
      </c>
      <c r="K2957" s="72">
        <v>20.155000000000001</v>
      </c>
      <c r="L2957" s="72">
        <v>19.824000000000002</v>
      </c>
      <c r="M2957" s="72">
        <v>20.722999999999999</v>
      </c>
      <c r="N2957" s="72">
        <v>21.67</v>
      </c>
      <c r="O2957" s="72">
        <v>21.33</v>
      </c>
      <c r="P2957" s="72">
        <v>22.55</v>
      </c>
      <c r="Q2957" s="72">
        <v>20.443999999999999</v>
      </c>
      <c r="R2957" s="72">
        <v>18.760999999999999</v>
      </c>
      <c r="S2957" s="72">
        <v>17.187999999999999</v>
      </c>
      <c r="T2957" s="72">
        <v>18.158000000000001</v>
      </c>
      <c r="U2957" s="72">
        <v>15.612</v>
      </c>
      <c r="V2957" s="72">
        <v>12.564</v>
      </c>
      <c r="W2957" s="72">
        <v>6.03</v>
      </c>
      <c r="X2957" s="72">
        <v>2.35</v>
      </c>
      <c r="Y2957" s="72">
        <v>1.044</v>
      </c>
      <c r="Z2957" s="72">
        <v>0.19500000000000001</v>
      </c>
      <c r="AA2957" s="72">
        <v>1.4999999999999999E-2</v>
      </c>
      <c r="AB2957" s="4" t="s">
        <v>291</v>
      </c>
      <c r="AD2957" s="1">
        <f t="shared" si="46"/>
        <v>9.6340000000000021</v>
      </c>
    </row>
    <row r="2958" spans="1:30" x14ac:dyDescent="0.3">
      <c r="A2958" s="65">
        <v>2957</v>
      </c>
      <c r="B2958" s="66" t="s">
        <v>323</v>
      </c>
      <c r="C2958" s="69" t="s">
        <v>209</v>
      </c>
      <c r="D2958" s="71"/>
      <c r="E2958" s="71">
        <v>499</v>
      </c>
      <c r="F2958" s="71">
        <v>2035</v>
      </c>
      <c r="G2958" s="72">
        <v>15.676</v>
      </c>
      <c r="H2958" s="72">
        <v>16.204999999999998</v>
      </c>
      <c r="I2958" s="72">
        <v>16.859000000000002</v>
      </c>
      <c r="J2958" s="72">
        <v>17.739000000000001</v>
      </c>
      <c r="K2958" s="72">
        <v>18.773</v>
      </c>
      <c r="L2958" s="72">
        <v>19.876000000000001</v>
      </c>
      <c r="M2958" s="72">
        <v>19.584</v>
      </c>
      <c r="N2958" s="72">
        <v>20.509</v>
      </c>
      <c r="O2958" s="72">
        <v>21.446999999999999</v>
      </c>
      <c r="P2958" s="72">
        <v>21.062999999999999</v>
      </c>
      <c r="Q2958" s="72">
        <v>22.137</v>
      </c>
      <c r="R2958" s="72">
        <v>19.829999999999998</v>
      </c>
      <c r="S2958" s="72">
        <v>17.878</v>
      </c>
      <c r="T2958" s="72">
        <v>15.932</v>
      </c>
      <c r="U2958" s="72">
        <v>16.131</v>
      </c>
      <c r="V2958" s="72">
        <v>12.78</v>
      </c>
      <c r="W2958" s="72">
        <v>8.9280000000000008</v>
      </c>
      <c r="X2958" s="72">
        <v>3.3780000000000001</v>
      </c>
      <c r="Y2958" s="72">
        <v>0.89800000000000002</v>
      </c>
      <c r="Z2958" s="72">
        <v>0.24</v>
      </c>
      <c r="AA2958" s="72">
        <v>2.1999999999999999E-2</v>
      </c>
      <c r="AB2958" s="4" t="s">
        <v>291</v>
      </c>
      <c r="AD2958" s="1">
        <f t="shared" si="46"/>
        <v>13.466000000000001</v>
      </c>
    </row>
    <row r="2959" spans="1:30" x14ac:dyDescent="0.3">
      <c r="A2959" s="65">
        <v>2958</v>
      </c>
      <c r="B2959" s="66" t="s">
        <v>323</v>
      </c>
      <c r="C2959" s="69" t="s">
        <v>209</v>
      </c>
      <c r="D2959" s="71"/>
      <c r="E2959" s="71">
        <v>499</v>
      </c>
      <c r="F2959" s="71">
        <v>2040</v>
      </c>
      <c r="G2959" s="72">
        <v>15.179</v>
      </c>
      <c r="H2959" s="72">
        <v>15.605</v>
      </c>
      <c r="I2959" s="72">
        <v>16.170999999999999</v>
      </c>
      <c r="J2959" s="72">
        <v>16.771999999999998</v>
      </c>
      <c r="K2959" s="72">
        <v>17.53</v>
      </c>
      <c r="L2959" s="72">
        <v>18.507000000000001</v>
      </c>
      <c r="M2959" s="72">
        <v>19.641999999999999</v>
      </c>
      <c r="N2959" s="72">
        <v>19.382000000000001</v>
      </c>
      <c r="O2959" s="72">
        <v>20.306999999999999</v>
      </c>
      <c r="P2959" s="72">
        <v>21.202999999999999</v>
      </c>
      <c r="Q2959" s="72">
        <v>20.715</v>
      </c>
      <c r="R2959" s="72">
        <v>21.545000000000002</v>
      </c>
      <c r="S2959" s="72">
        <v>18.989999999999998</v>
      </c>
      <c r="T2959" s="72">
        <v>16.696999999999999</v>
      </c>
      <c r="U2959" s="72">
        <v>14.301</v>
      </c>
      <c r="V2959" s="72">
        <v>13.417</v>
      </c>
      <c r="W2959" s="72">
        <v>9.3030000000000008</v>
      </c>
      <c r="X2959" s="72">
        <v>5.1719999999999997</v>
      </c>
      <c r="Y2959" s="72">
        <v>1.351</v>
      </c>
      <c r="Z2959" s="72">
        <v>0.218</v>
      </c>
      <c r="AA2959" s="72">
        <v>2.9000000000000001E-2</v>
      </c>
      <c r="AB2959" s="4" t="s">
        <v>291</v>
      </c>
      <c r="AD2959" s="1">
        <f t="shared" si="46"/>
        <v>16.073</v>
      </c>
    </row>
    <row r="2960" spans="1:30" x14ac:dyDescent="0.3">
      <c r="A2960" s="65">
        <v>2959</v>
      </c>
      <c r="B2960" s="66" t="s">
        <v>323</v>
      </c>
      <c r="C2960" s="69" t="s">
        <v>209</v>
      </c>
      <c r="D2960" s="71"/>
      <c r="E2960" s="71">
        <v>499</v>
      </c>
      <c r="F2960" s="71">
        <v>2045</v>
      </c>
      <c r="G2960" s="72">
        <v>14.648</v>
      </c>
      <c r="H2960" s="72">
        <v>15.11</v>
      </c>
      <c r="I2960" s="72">
        <v>15.571</v>
      </c>
      <c r="J2960" s="72">
        <v>16.085999999999999</v>
      </c>
      <c r="K2960" s="72">
        <v>16.568000000000001</v>
      </c>
      <c r="L2960" s="72">
        <v>17.271999999999998</v>
      </c>
      <c r="M2960" s="72">
        <v>18.280999999999999</v>
      </c>
      <c r="N2960" s="72">
        <v>19.448</v>
      </c>
      <c r="O2960" s="72">
        <v>19.199000000000002</v>
      </c>
      <c r="P2960" s="72">
        <v>20.094000000000001</v>
      </c>
      <c r="Q2960" s="72">
        <v>20.888999999999999</v>
      </c>
      <c r="R2960" s="72">
        <v>20.218</v>
      </c>
      <c r="S2960" s="72">
        <v>20.734000000000002</v>
      </c>
      <c r="T2960" s="72">
        <v>17.863</v>
      </c>
      <c r="U2960" s="72">
        <v>15.138</v>
      </c>
      <c r="V2960" s="72">
        <v>12.082000000000001</v>
      </c>
      <c r="W2960" s="72">
        <v>10.000999999999999</v>
      </c>
      <c r="X2960" s="72">
        <v>5.5739999999999998</v>
      </c>
      <c r="Y2960" s="72">
        <v>2.1659999999999999</v>
      </c>
      <c r="Z2960" s="72">
        <v>0.34300000000000003</v>
      </c>
      <c r="AA2960" s="72">
        <v>2.8000000000000001E-2</v>
      </c>
      <c r="AB2960" s="4" t="s">
        <v>291</v>
      </c>
      <c r="AD2960" s="1">
        <f t="shared" si="46"/>
        <v>18.111999999999998</v>
      </c>
    </row>
    <row r="2961" spans="1:30" x14ac:dyDescent="0.3">
      <c r="A2961" s="65">
        <v>2960</v>
      </c>
      <c r="B2961" s="66" t="s">
        <v>323</v>
      </c>
      <c r="C2961" s="69" t="s">
        <v>209</v>
      </c>
      <c r="D2961" s="71"/>
      <c r="E2961" s="71">
        <v>499</v>
      </c>
      <c r="F2961" s="71">
        <v>2050</v>
      </c>
      <c r="G2961" s="72">
        <v>14.071999999999999</v>
      </c>
      <c r="H2961" s="72">
        <v>14.582000000000001</v>
      </c>
      <c r="I2961" s="72">
        <v>15.074999999999999</v>
      </c>
      <c r="J2961" s="72">
        <v>15.487</v>
      </c>
      <c r="K2961" s="72">
        <v>15.885</v>
      </c>
      <c r="L2961" s="72">
        <v>16.317</v>
      </c>
      <c r="M2961" s="72">
        <v>17.050999999999998</v>
      </c>
      <c r="N2961" s="72">
        <v>18.097000000000001</v>
      </c>
      <c r="O2961" s="72">
        <v>19.276</v>
      </c>
      <c r="P2961" s="72">
        <v>19.010999999999999</v>
      </c>
      <c r="Q2961" s="72">
        <v>19.826000000000001</v>
      </c>
      <c r="R2961" s="72">
        <v>20.445</v>
      </c>
      <c r="S2961" s="72">
        <v>19.536999999999999</v>
      </c>
      <c r="T2961" s="72">
        <v>19.632000000000001</v>
      </c>
      <c r="U2961" s="72">
        <v>16.352</v>
      </c>
      <c r="V2961" s="72">
        <v>12.987</v>
      </c>
      <c r="W2961" s="72">
        <v>9.2240000000000002</v>
      </c>
      <c r="X2961" s="72">
        <v>6.2110000000000003</v>
      </c>
      <c r="Y2961" s="72">
        <v>2.4609999999999999</v>
      </c>
      <c r="Z2961" s="72">
        <v>0.59</v>
      </c>
      <c r="AA2961" s="72">
        <v>4.5999999999999999E-2</v>
      </c>
      <c r="AB2961" s="4" t="s">
        <v>291</v>
      </c>
      <c r="AD2961" s="1">
        <f t="shared" si="46"/>
        <v>18.532</v>
      </c>
    </row>
    <row r="2962" spans="1:30" x14ac:dyDescent="0.3">
      <c r="A2962" s="65">
        <v>2961</v>
      </c>
      <c r="B2962" s="66" t="s">
        <v>323</v>
      </c>
      <c r="C2962" s="69" t="s">
        <v>209</v>
      </c>
      <c r="D2962" s="71"/>
      <c r="E2962" s="71">
        <v>499</v>
      </c>
      <c r="F2962" s="71">
        <v>2055</v>
      </c>
      <c r="G2962" s="72">
        <v>13.509</v>
      </c>
      <c r="H2962" s="72">
        <v>14.01</v>
      </c>
      <c r="I2962" s="72">
        <v>14.55</v>
      </c>
      <c r="J2962" s="72">
        <v>14.997</v>
      </c>
      <c r="K2962" s="72">
        <v>15.3</v>
      </c>
      <c r="L2962" s="72">
        <v>15.651</v>
      </c>
      <c r="M2962" s="72">
        <v>16.11</v>
      </c>
      <c r="N2962" s="72">
        <v>16.884</v>
      </c>
      <c r="O2962" s="72">
        <v>17.943999999999999</v>
      </c>
      <c r="P2962" s="72">
        <v>19.106999999999999</v>
      </c>
      <c r="Q2962" s="72">
        <v>18.783999999999999</v>
      </c>
      <c r="R2962" s="72">
        <v>19.451000000000001</v>
      </c>
      <c r="S2962" s="72">
        <v>19.835000000000001</v>
      </c>
      <c r="T2962" s="72">
        <v>18.613</v>
      </c>
      <c r="U2962" s="72">
        <v>18.13</v>
      </c>
      <c r="V2962" s="72">
        <v>14.228999999999999</v>
      </c>
      <c r="W2962" s="72">
        <v>10.141</v>
      </c>
      <c r="X2962" s="72">
        <v>5.9279999999999999</v>
      </c>
      <c r="Y2962" s="72">
        <v>2.887</v>
      </c>
      <c r="Z2962" s="72">
        <v>0.71399999999999997</v>
      </c>
      <c r="AA2962" s="72">
        <v>8.5000000000000006E-2</v>
      </c>
      <c r="AB2962" s="4" t="s">
        <v>291</v>
      </c>
      <c r="AD2962" s="1">
        <f t="shared" si="46"/>
        <v>19.754999999999999</v>
      </c>
    </row>
    <row r="2963" spans="1:30" x14ac:dyDescent="0.3">
      <c r="A2963" s="65">
        <v>2962</v>
      </c>
      <c r="B2963" s="66" t="s">
        <v>323</v>
      </c>
      <c r="C2963" s="69" t="s">
        <v>209</v>
      </c>
      <c r="D2963" s="71"/>
      <c r="E2963" s="71">
        <v>499</v>
      </c>
      <c r="F2963" s="71">
        <v>2060</v>
      </c>
      <c r="G2963" s="72">
        <v>13.021000000000001</v>
      </c>
      <c r="H2963" s="72">
        <v>13.45</v>
      </c>
      <c r="I2963" s="72">
        <v>13.977</v>
      </c>
      <c r="J2963" s="72">
        <v>14.475</v>
      </c>
      <c r="K2963" s="72">
        <v>14.821</v>
      </c>
      <c r="L2963" s="72">
        <v>15.08</v>
      </c>
      <c r="M2963" s="72">
        <v>15.458</v>
      </c>
      <c r="N2963" s="72">
        <v>15.955</v>
      </c>
      <c r="O2963" s="72">
        <v>16.747</v>
      </c>
      <c r="P2963" s="72">
        <v>17.8</v>
      </c>
      <c r="Q2963" s="72">
        <v>18.902999999999999</v>
      </c>
      <c r="R2963" s="72">
        <v>18.466999999999999</v>
      </c>
      <c r="S2963" s="72">
        <v>18.937000000000001</v>
      </c>
      <c r="T2963" s="72">
        <v>18.997</v>
      </c>
      <c r="U2963" s="72">
        <v>17.324999999999999</v>
      </c>
      <c r="V2963" s="72">
        <v>15.978</v>
      </c>
      <c r="W2963" s="72">
        <v>11.340999999999999</v>
      </c>
      <c r="X2963" s="72">
        <v>6.7309999999999999</v>
      </c>
      <c r="Y2963" s="72">
        <v>2.8929999999999998</v>
      </c>
      <c r="Z2963" s="72">
        <v>0.89600000000000002</v>
      </c>
      <c r="AA2963" s="72">
        <v>0.115</v>
      </c>
      <c r="AB2963" s="4" t="s">
        <v>291</v>
      </c>
      <c r="AD2963" s="1">
        <f t="shared" si="46"/>
        <v>21.975999999999999</v>
      </c>
    </row>
    <row r="2964" spans="1:30" x14ac:dyDescent="0.3">
      <c r="A2964" s="65">
        <v>2963</v>
      </c>
      <c r="B2964" s="66" t="s">
        <v>323</v>
      </c>
      <c r="C2964" s="69" t="s">
        <v>209</v>
      </c>
      <c r="D2964" s="71"/>
      <c r="E2964" s="71">
        <v>499</v>
      </c>
      <c r="F2964" s="71">
        <v>2065</v>
      </c>
      <c r="G2964" s="72">
        <v>12.622</v>
      </c>
      <c r="H2964" s="72">
        <v>12.965</v>
      </c>
      <c r="I2964" s="72">
        <v>13.423</v>
      </c>
      <c r="J2964" s="72">
        <v>13.907999999999999</v>
      </c>
      <c r="K2964" s="72">
        <v>14.311999999999999</v>
      </c>
      <c r="L2964" s="72">
        <v>14.613</v>
      </c>
      <c r="M2964" s="72">
        <v>14.898999999999999</v>
      </c>
      <c r="N2964" s="72">
        <v>15.314</v>
      </c>
      <c r="O2964" s="72">
        <v>15.831</v>
      </c>
      <c r="P2964" s="72">
        <v>16.620999999999999</v>
      </c>
      <c r="Q2964" s="72">
        <v>17.626999999999999</v>
      </c>
      <c r="R2964" s="72">
        <v>18.62</v>
      </c>
      <c r="S2964" s="72">
        <v>18.03</v>
      </c>
      <c r="T2964" s="72">
        <v>18.215</v>
      </c>
      <c r="U2964" s="72">
        <v>17.795999999999999</v>
      </c>
      <c r="V2964" s="72">
        <v>15.429</v>
      </c>
      <c r="W2964" s="72">
        <v>12.954000000000001</v>
      </c>
      <c r="X2964" s="72">
        <v>7.7329999999999997</v>
      </c>
      <c r="Y2964" s="72">
        <v>3.4239999999999999</v>
      </c>
      <c r="Z2964" s="72">
        <v>0.95299999999999996</v>
      </c>
      <c r="AA2964" s="72">
        <v>0.156</v>
      </c>
      <c r="AB2964" s="4">
        <v>0.20499999999999999</v>
      </c>
      <c r="AD2964" s="1">
        <f t="shared" si="46"/>
        <v>25.424999999999997</v>
      </c>
    </row>
    <row r="2965" spans="1:30" x14ac:dyDescent="0.3">
      <c r="A2965" s="65">
        <v>2964</v>
      </c>
      <c r="B2965" s="66" t="s">
        <v>323</v>
      </c>
      <c r="C2965" s="69" t="s">
        <v>209</v>
      </c>
      <c r="D2965" s="71"/>
      <c r="E2965" s="71">
        <v>499</v>
      </c>
      <c r="F2965" s="71">
        <v>2070</v>
      </c>
      <c r="G2965" s="72">
        <v>12.263999999999999</v>
      </c>
      <c r="H2965" s="72">
        <v>12.569000000000001</v>
      </c>
      <c r="I2965" s="72">
        <v>12.939</v>
      </c>
      <c r="J2965" s="72">
        <v>13.356999999999999</v>
      </c>
      <c r="K2965" s="72">
        <v>13.754</v>
      </c>
      <c r="L2965" s="72">
        <v>14.117000000000001</v>
      </c>
      <c r="M2965" s="72">
        <v>14.446</v>
      </c>
      <c r="N2965" s="72">
        <v>14.763999999999999</v>
      </c>
      <c r="O2965" s="72">
        <v>15.201000000000001</v>
      </c>
      <c r="P2965" s="72">
        <v>15.72</v>
      </c>
      <c r="Q2965" s="72">
        <v>16.472999999999999</v>
      </c>
      <c r="R2965" s="72">
        <v>17.385999999999999</v>
      </c>
      <c r="S2965" s="72">
        <v>18.222000000000001</v>
      </c>
      <c r="T2965" s="72">
        <v>17.405000000000001</v>
      </c>
      <c r="U2965" s="72">
        <v>17.152999999999999</v>
      </c>
      <c r="V2965" s="72">
        <v>15.984</v>
      </c>
      <c r="W2965" s="72">
        <v>12.683999999999999</v>
      </c>
      <c r="X2965" s="72">
        <v>9.0380000000000003</v>
      </c>
      <c r="Y2965" s="72">
        <v>4.0830000000000002</v>
      </c>
      <c r="Z2965" s="72">
        <v>1.1879999999999999</v>
      </c>
      <c r="AA2965" s="72">
        <v>0.182</v>
      </c>
      <c r="AB2965" s="4">
        <v>0.214</v>
      </c>
      <c r="AD2965" s="1">
        <f t="shared" si="46"/>
        <v>27.388999999999996</v>
      </c>
    </row>
    <row r="2966" spans="1:30" x14ac:dyDescent="0.3">
      <c r="A2966" s="65">
        <v>2965</v>
      </c>
      <c r="B2966" s="66" t="s">
        <v>323</v>
      </c>
      <c r="C2966" s="69" t="s">
        <v>209</v>
      </c>
      <c r="D2966" s="71"/>
      <c r="E2966" s="71">
        <v>499</v>
      </c>
      <c r="F2966" s="71">
        <v>2075</v>
      </c>
      <c r="G2966" s="72">
        <v>11.906000000000001</v>
      </c>
      <c r="H2966" s="72">
        <v>12.215</v>
      </c>
      <c r="I2966" s="72">
        <v>12.542999999999999</v>
      </c>
      <c r="J2966" s="72">
        <v>12.878</v>
      </c>
      <c r="K2966" s="72">
        <v>13.212999999999999</v>
      </c>
      <c r="L2966" s="72">
        <v>13.576000000000001</v>
      </c>
      <c r="M2966" s="72">
        <v>13.959</v>
      </c>
      <c r="N2966" s="72">
        <v>14.321</v>
      </c>
      <c r="O2966" s="72">
        <v>14.664</v>
      </c>
      <c r="P2966" s="72">
        <v>15.101000000000001</v>
      </c>
      <c r="Q2966" s="72">
        <v>15.590999999999999</v>
      </c>
      <c r="R2966" s="72">
        <v>16.265999999999998</v>
      </c>
      <c r="S2966" s="72">
        <v>17.047999999999998</v>
      </c>
      <c r="T2966" s="72">
        <v>17.643999999999998</v>
      </c>
      <c r="U2966" s="72">
        <v>16.460999999999999</v>
      </c>
      <c r="V2966" s="72">
        <v>15.516999999999999</v>
      </c>
      <c r="W2966" s="72">
        <v>13.301</v>
      </c>
      <c r="X2966" s="72">
        <v>9.0280000000000005</v>
      </c>
      <c r="Y2966" s="72">
        <v>4.9290000000000003</v>
      </c>
      <c r="Z2966" s="72">
        <v>1.4870000000000001</v>
      </c>
      <c r="AA2966" s="72">
        <v>0.24</v>
      </c>
      <c r="AB2966" s="4">
        <v>0.27700000000000002</v>
      </c>
      <c r="AD2966" s="1">
        <f t="shared" si="46"/>
        <v>29.262000000000004</v>
      </c>
    </row>
    <row r="2967" spans="1:30" x14ac:dyDescent="0.3">
      <c r="A2967" s="65">
        <v>2966</v>
      </c>
      <c r="B2967" s="66" t="s">
        <v>323</v>
      </c>
      <c r="C2967" s="69" t="s">
        <v>209</v>
      </c>
      <c r="D2967" s="71"/>
      <c r="E2967" s="71">
        <v>499</v>
      </c>
      <c r="F2967" s="71">
        <v>2080</v>
      </c>
      <c r="G2967" s="72">
        <v>11.535</v>
      </c>
      <c r="H2967" s="72">
        <v>11.86</v>
      </c>
      <c r="I2967" s="72">
        <v>12.191000000000001</v>
      </c>
      <c r="J2967" s="72">
        <v>12.486000000000001</v>
      </c>
      <c r="K2967" s="72">
        <v>12.744</v>
      </c>
      <c r="L2967" s="72">
        <v>13.047000000000001</v>
      </c>
      <c r="M2967" s="72">
        <v>13.428000000000001</v>
      </c>
      <c r="N2967" s="72">
        <v>13.846</v>
      </c>
      <c r="O2967" s="72">
        <v>14.228</v>
      </c>
      <c r="P2967" s="72">
        <v>14.573</v>
      </c>
      <c r="Q2967" s="72">
        <v>14.989000000000001</v>
      </c>
      <c r="R2967" s="72">
        <v>15.414</v>
      </c>
      <c r="S2967" s="72">
        <v>15.977</v>
      </c>
      <c r="T2967" s="72">
        <v>16.548999999999999</v>
      </c>
      <c r="U2967" s="72">
        <v>16.748999999999999</v>
      </c>
      <c r="V2967" s="72">
        <v>14.984999999999999</v>
      </c>
      <c r="W2967" s="72">
        <v>13.05</v>
      </c>
      <c r="X2967" s="72">
        <v>9.64</v>
      </c>
      <c r="Y2967" s="72">
        <v>5.0730000000000004</v>
      </c>
      <c r="Z2967" s="72">
        <v>1.879</v>
      </c>
      <c r="AA2967" s="72">
        <v>0.32200000000000001</v>
      </c>
      <c r="AB2967" s="4">
        <v>0.41199999999999998</v>
      </c>
      <c r="AD2967" s="1">
        <f t="shared" si="46"/>
        <v>30.376000000000001</v>
      </c>
    </row>
    <row r="2968" spans="1:30" x14ac:dyDescent="0.3">
      <c r="A2968" s="65">
        <v>2967</v>
      </c>
      <c r="B2968" s="66" t="s">
        <v>323</v>
      </c>
      <c r="C2968" s="69" t="s">
        <v>209</v>
      </c>
      <c r="D2968" s="71"/>
      <c r="E2968" s="71">
        <v>499</v>
      </c>
      <c r="F2968" s="71">
        <v>2085</v>
      </c>
      <c r="G2968" s="72">
        <v>11.167</v>
      </c>
      <c r="H2968" s="72">
        <v>11.493</v>
      </c>
      <c r="I2968" s="72">
        <v>11.839</v>
      </c>
      <c r="J2968" s="72">
        <v>12.138</v>
      </c>
      <c r="K2968" s="72">
        <v>12.363</v>
      </c>
      <c r="L2968" s="72">
        <v>12.590999999999999</v>
      </c>
      <c r="M2968" s="72">
        <v>12.912000000000001</v>
      </c>
      <c r="N2968" s="72">
        <v>13.323</v>
      </c>
      <c r="O2968" s="72">
        <v>13.759</v>
      </c>
      <c r="P2968" s="72">
        <v>14.146000000000001</v>
      </c>
      <c r="Q2968" s="72">
        <v>14.471</v>
      </c>
      <c r="R2968" s="72">
        <v>14.831</v>
      </c>
      <c r="S2968" s="72">
        <v>15.161</v>
      </c>
      <c r="T2968" s="72">
        <v>15.542999999999999</v>
      </c>
      <c r="U2968" s="72">
        <v>15.760999999999999</v>
      </c>
      <c r="V2968" s="72">
        <v>15.33</v>
      </c>
      <c r="W2968" s="72">
        <v>12.718</v>
      </c>
      <c r="X2968" s="72">
        <v>9.609</v>
      </c>
      <c r="Y2968" s="72">
        <v>5.5659999999999998</v>
      </c>
      <c r="Z2968" s="72">
        <v>2.0179999999999998</v>
      </c>
      <c r="AA2968" s="72">
        <v>0.435</v>
      </c>
      <c r="AB2968" s="4">
        <v>0.53600000000000003</v>
      </c>
      <c r="AD2968" s="1">
        <f t="shared" si="46"/>
        <v>30.881999999999998</v>
      </c>
    </row>
    <row r="2969" spans="1:30" x14ac:dyDescent="0.3">
      <c r="A2969" s="65">
        <v>2968</v>
      </c>
      <c r="B2969" s="66" t="s">
        <v>323</v>
      </c>
      <c r="C2969" s="69" t="s">
        <v>209</v>
      </c>
      <c r="D2969" s="71"/>
      <c r="E2969" s="71">
        <v>499</v>
      </c>
      <c r="F2969" s="71">
        <v>2090</v>
      </c>
      <c r="G2969" s="72">
        <v>10.827</v>
      </c>
      <c r="H2969" s="72">
        <v>11.128</v>
      </c>
      <c r="I2969" s="72">
        <v>11.473000000000001</v>
      </c>
      <c r="J2969" s="72">
        <v>11.788</v>
      </c>
      <c r="K2969" s="72">
        <v>12.025</v>
      </c>
      <c r="L2969" s="72">
        <v>12.218999999999999</v>
      </c>
      <c r="M2969" s="72">
        <v>12.465999999999999</v>
      </c>
      <c r="N2969" s="72">
        <v>12.815</v>
      </c>
      <c r="O2969" s="72">
        <v>13.242000000000001</v>
      </c>
      <c r="P2969" s="72">
        <v>13.685</v>
      </c>
      <c r="Q2969" s="72">
        <v>14.055999999999999</v>
      </c>
      <c r="R2969" s="72">
        <v>14.333</v>
      </c>
      <c r="S2969" s="72">
        <v>14.609</v>
      </c>
      <c r="T2969" s="72">
        <v>14.781000000000001</v>
      </c>
      <c r="U2969" s="72">
        <v>14.851000000000001</v>
      </c>
      <c r="V2969" s="72">
        <v>14.5</v>
      </c>
      <c r="W2969" s="72">
        <v>13.129</v>
      </c>
      <c r="X2969" s="72">
        <v>9.51</v>
      </c>
      <c r="Y2969" s="72">
        <v>5.7</v>
      </c>
      <c r="Z2969" s="72">
        <v>2.3109999999999999</v>
      </c>
      <c r="AA2969" s="72">
        <v>0.51500000000000001</v>
      </c>
      <c r="AB2969" s="4">
        <v>0.77100000000000002</v>
      </c>
      <c r="AD2969" s="1">
        <f t="shared" si="46"/>
        <v>31.936</v>
      </c>
    </row>
    <row r="2970" spans="1:30" x14ac:dyDescent="0.3">
      <c r="A2970" s="65">
        <v>2969</v>
      </c>
      <c r="B2970" s="66" t="s">
        <v>323</v>
      </c>
      <c r="C2970" s="69" t="s">
        <v>209</v>
      </c>
      <c r="D2970" s="71"/>
      <c r="E2970" s="71">
        <v>499</v>
      </c>
      <c r="F2970" s="71">
        <v>2095</v>
      </c>
      <c r="G2970" s="72">
        <v>10.53</v>
      </c>
      <c r="H2970" s="72">
        <v>10.792</v>
      </c>
      <c r="I2970" s="72">
        <v>11.11</v>
      </c>
      <c r="J2970" s="72">
        <v>11.428000000000001</v>
      </c>
      <c r="K2970" s="72">
        <v>11.685</v>
      </c>
      <c r="L2970" s="72">
        <v>11.895</v>
      </c>
      <c r="M2970" s="72">
        <v>12.106</v>
      </c>
      <c r="N2970" s="72">
        <v>12.377000000000001</v>
      </c>
      <c r="O2970" s="72">
        <v>12.744</v>
      </c>
      <c r="P2970" s="72">
        <v>13.176</v>
      </c>
      <c r="Q2970" s="72">
        <v>13.605</v>
      </c>
      <c r="R2970" s="72">
        <v>13.933</v>
      </c>
      <c r="S2970" s="72">
        <v>14.134</v>
      </c>
      <c r="T2970" s="72">
        <v>14.271000000000001</v>
      </c>
      <c r="U2970" s="72">
        <v>14.163</v>
      </c>
      <c r="V2970" s="72">
        <v>13.728</v>
      </c>
      <c r="W2970" s="72">
        <v>12.52</v>
      </c>
      <c r="X2970" s="72">
        <v>9.9619999999999997</v>
      </c>
      <c r="Y2970" s="72">
        <v>5.7869999999999999</v>
      </c>
      <c r="Z2970" s="72">
        <v>2.4660000000000002</v>
      </c>
      <c r="AA2970" s="72">
        <v>0.629</v>
      </c>
      <c r="AB2970" s="4" t="s">
        <v>291</v>
      </c>
      <c r="AD2970" s="1">
        <f t="shared" si="46"/>
        <v>31.364000000000001</v>
      </c>
    </row>
    <row r="2971" spans="1:30" x14ac:dyDescent="0.3">
      <c r="A2971" s="65">
        <v>2970</v>
      </c>
      <c r="B2971" s="66" t="s">
        <v>323</v>
      </c>
      <c r="C2971" s="69" t="s">
        <v>209</v>
      </c>
      <c r="D2971" s="71"/>
      <c r="E2971" s="71">
        <v>499</v>
      </c>
      <c r="F2971" s="71">
        <v>2100</v>
      </c>
      <c r="G2971" s="72">
        <v>10.257999999999999</v>
      </c>
      <c r="H2971" s="72">
        <v>10.497</v>
      </c>
      <c r="I2971" s="72">
        <v>10.773</v>
      </c>
      <c r="J2971" s="72">
        <v>11.067</v>
      </c>
      <c r="K2971" s="72">
        <v>11.334</v>
      </c>
      <c r="L2971" s="72">
        <v>11.565</v>
      </c>
      <c r="M2971" s="72">
        <v>11.79</v>
      </c>
      <c r="N2971" s="72">
        <v>12.025</v>
      </c>
      <c r="O2971" s="72">
        <v>12.313000000000001</v>
      </c>
      <c r="P2971" s="72">
        <v>12.683999999999999</v>
      </c>
      <c r="Q2971" s="72">
        <v>13.109</v>
      </c>
      <c r="R2971" s="72">
        <v>13.499000000000001</v>
      </c>
      <c r="S2971" s="72">
        <v>13.76</v>
      </c>
      <c r="T2971" s="72">
        <v>13.834</v>
      </c>
      <c r="U2971" s="72">
        <v>13.709</v>
      </c>
      <c r="V2971" s="72">
        <v>13.148</v>
      </c>
      <c r="W2971" s="72">
        <v>11.945</v>
      </c>
      <c r="X2971" s="72">
        <v>9.6379999999999999</v>
      </c>
      <c r="Y2971" s="72">
        <v>6.2359999999999998</v>
      </c>
      <c r="Z2971" s="72">
        <v>2.63</v>
      </c>
      <c r="AA2971" s="72">
        <v>0.74399999999999999</v>
      </c>
      <c r="AB2971" s="4" t="s">
        <v>291</v>
      </c>
      <c r="AD2971" s="1">
        <f t="shared" si="46"/>
        <v>31.192999999999998</v>
      </c>
    </row>
    <row r="2972" spans="1:30" x14ac:dyDescent="0.3">
      <c r="A2972" s="65">
        <v>2971</v>
      </c>
      <c r="B2972" s="66" t="s">
        <v>323</v>
      </c>
      <c r="C2972" s="69" t="s">
        <v>210</v>
      </c>
      <c r="D2972" s="71"/>
      <c r="E2972" s="71">
        <v>620</v>
      </c>
      <c r="F2972" s="71">
        <v>2015</v>
      </c>
      <c r="G2972" s="72">
        <v>227.637</v>
      </c>
      <c r="H2972" s="72">
        <v>251.702</v>
      </c>
      <c r="I2972" s="72">
        <v>271.85599999999999</v>
      </c>
      <c r="J2972" s="72">
        <v>275.37900000000002</v>
      </c>
      <c r="K2972" s="72">
        <v>268.58</v>
      </c>
      <c r="L2972" s="72">
        <v>279.08300000000003</v>
      </c>
      <c r="M2972" s="72">
        <v>322.99400000000003</v>
      </c>
      <c r="N2972" s="72">
        <v>374.928</v>
      </c>
      <c r="O2972" s="72">
        <v>396.71699999999998</v>
      </c>
      <c r="P2972" s="72">
        <v>363.81299999999999</v>
      </c>
      <c r="Q2972" s="72">
        <v>361.16500000000002</v>
      </c>
      <c r="R2972" s="72">
        <v>330.108</v>
      </c>
      <c r="S2972" s="72">
        <v>304.25599999999997</v>
      </c>
      <c r="T2972" s="72">
        <v>277.96899999999999</v>
      </c>
      <c r="U2972" s="72">
        <v>224.42599999999999</v>
      </c>
      <c r="V2972" s="72">
        <v>186.21199999999999</v>
      </c>
      <c r="W2972" s="72">
        <v>133.65100000000001</v>
      </c>
      <c r="X2972" s="72">
        <v>61.423000000000002</v>
      </c>
      <c r="Y2972" s="72">
        <v>20.423999999999999</v>
      </c>
      <c r="Z2972" s="72">
        <v>3.331</v>
      </c>
      <c r="AA2972" s="72">
        <v>0.314</v>
      </c>
      <c r="AB2972" s="4" t="s">
        <v>291</v>
      </c>
      <c r="AD2972" s="1">
        <f t="shared" si="46"/>
        <v>219.143</v>
      </c>
    </row>
    <row r="2973" spans="1:30" x14ac:dyDescent="0.3">
      <c r="A2973" s="65">
        <v>2972</v>
      </c>
      <c r="B2973" s="66" t="s">
        <v>323</v>
      </c>
      <c r="C2973" s="69" t="s">
        <v>210</v>
      </c>
      <c r="D2973" s="71"/>
      <c r="E2973" s="71">
        <v>620</v>
      </c>
      <c r="F2973" s="71">
        <v>2020</v>
      </c>
      <c r="G2973" s="72">
        <v>199.46299999999999</v>
      </c>
      <c r="H2973" s="72">
        <v>227.42400000000001</v>
      </c>
      <c r="I2973" s="72">
        <v>251.339</v>
      </c>
      <c r="J2973" s="72">
        <v>269.50400000000002</v>
      </c>
      <c r="K2973" s="72">
        <v>270.90600000000001</v>
      </c>
      <c r="L2973" s="72">
        <v>264.06799999999998</v>
      </c>
      <c r="M2973" s="72">
        <v>275.2</v>
      </c>
      <c r="N2973" s="72">
        <v>319.22800000000001</v>
      </c>
      <c r="O2973" s="72">
        <v>370.404</v>
      </c>
      <c r="P2973" s="72">
        <v>390.59300000000002</v>
      </c>
      <c r="Q2973" s="72">
        <v>356.09199999999998</v>
      </c>
      <c r="R2973" s="72">
        <v>350.67399999999998</v>
      </c>
      <c r="S2973" s="72">
        <v>316.80399999999997</v>
      </c>
      <c r="T2973" s="72">
        <v>286.35700000000003</v>
      </c>
      <c r="U2973" s="72">
        <v>252.73699999999999</v>
      </c>
      <c r="V2973" s="72">
        <v>191.17099999999999</v>
      </c>
      <c r="W2973" s="72">
        <v>139.108</v>
      </c>
      <c r="X2973" s="72">
        <v>79.091999999999999</v>
      </c>
      <c r="Y2973" s="72">
        <v>25.187000000000001</v>
      </c>
      <c r="Z2973" s="72">
        <v>4.883</v>
      </c>
      <c r="AA2973" s="72">
        <v>0.39600000000000002</v>
      </c>
      <c r="AB2973" s="4" t="s">
        <v>291</v>
      </c>
      <c r="AD2973" s="1">
        <f t="shared" si="46"/>
        <v>248.666</v>
      </c>
    </row>
    <row r="2974" spans="1:30" x14ac:dyDescent="0.3">
      <c r="A2974" s="65">
        <v>2973</v>
      </c>
      <c r="B2974" s="66" t="s">
        <v>323</v>
      </c>
      <c r="C2974" s="69" t="s">
        <v>210</v>
      </c>
      <c r="D2974" s="71"/>
      <c r="E2974" s="71">
        <v>620</v>
      </c>
      <c r="F2974" s="71">
        <v>2025</v>
      </c>
      <c r="G2974" s="72">
        <v>185.482</v>
      </c>
      <c r="H2974" s="72">
        <v>199.81399999999999</v>
      </c>
      <c r="I2974" s="72">
        <v>227.72300000000001</v>
      </c>
      <c r="J2974" s="72">
        <v>253.61600000000001</v>
      </c>
      <c r="K2974" s="72">
        <v>273.51799999999997</v>
      </c>
      <c r="L2974" s="72">
        <v>274.584</v>
      </c>
      <c r="M2974" s="72">
        <v>266.51499999999999</v>
      </c>
      <c r="N2974" s="72">
        <v>276.15699999999998</v>
      </c>
      <c r="O2974" s="72">
        <v>318.36599999999999</v>
      </c>
      <c r="P2974" s="72">
        <v>367.08100000000002</v>
      </c>
      <c r="Q2974" s="72">
        <v>384.46</v>
      </c>
      <c r="R2974" s="72">
        <v>347.70100000000002</v>
      </c>
      <c r="S2974" s="72">
        <v>338.71100000000001</v>
      </c>
      <c r="T2974" s="72">
        <v>300.68900000000002</v>
      </c>
      <c r="U2974" s="72">
        <v>263.64100000000002</v>
      </c>
      <c r="V2974" s="72">
        <v>219.64</v>
      </c>
      <c r="W2974" s="72">
        <v>147.143</v>
      </c>
      <c r="X2974" s="72">
        <v>85.768000000000001</v>
      </c>
      <c r="Y2974" s="72">
        <v>34.238</v>
      </c>
      <c r="Z2974" s="72">
        <v>6.4009999999999998</v>
      </c>
      <c r="AA2974" s="72">
        <v>0.60399999999999998</v>
      </c>
      <c r="AB2974" s="4" t="s">
        <v>291</v>
      </c>
      <c r="AD2974" s="1">
        <f t="shared" si="46"/>
        <v>274.154</v>
      </c>
    </row>
    <row r="2975" spans="1:30" x14ac:dyDescent="0.3">
      <c r="A2975" s="65">
        <v>2974</v>
      </c>
      <c r="B2975" s="66" t="s">
        <v>323</v>
      </c>
      <c r="C2975" s="69" t="s">
        <v>210</v>
      </c>
      <c r="D2975" s="71"/>
      <c r="E2975" s="71">
        <v>620</v>
      </c>
      <c r="F2975" s="71">
        <v>2030</v>
      </c>
      <c r="G2975" s="72">
        <v>185.99299999999999</v>
      </c>
      <c r="H2975" s="72">
        <v>185.96199999999999</v>
      </c>
      <c r="I2975" s="72">
        <v>200.24199999999999</v>
      </c>
      <c r="J2975" s="72">
        <v>230.702</v>
      </c>
      <c r="K2975" s="72">
        <v>258.91399999999999</v>
      </c>
      <c r="L2975" s="72">
        <v>278.41399999999999</v>
      </c>
      <c r="M2975" s="72">
        <v>277.964</v>
      </c>
      <c r="N2975" s="72">
        <v>268.26299999999998</v>
      </c>
      <c r="O2975" s="72">
        <v>276.255</v>
      </c>
      <c r="P2975" s="72">
        <v>316.32100000000003</v>
      </c>
      <c r="Q2975" s="72">
        <v>362.209</v>
      </c>
      <c r="R2975" s="72">
        <v>376.48899999999998</v>
      </c>
      <c r="S2975" s="72">
        <v>337.21899999999999</v>
      </c>
      <c r="T2975" s="72">
        <v>323.387</v>
      </c>
      <c r="U2975" s="72">
        <v>279.44900000000001</v>
      </c>
      <c r="V2975" s="72">
        <v>232.70699999999999</v>
      </c>
      <c r="W2975" s="72">
        <v>173.149</v>
      </c>
      <c r="X2975" s="72">
        <v>93.902000000000001</v>
      </c>
      <c r="Y2975" s="72">
        <v>38.886000000000003</v>
      </c>
      <c r="Z2975" s="72">
        <v>9.1769999999999996</v>
      </c>
      <c r="AA2975" s="72">
        <v>0.83899999999999997</v>
      </c>
      <c r="AB2975" s="4" t="s">
        <v>291</v>
      </c>
      <c r="AD2975" s="1">
        <f t="shared" si="46"/>
        <v>315.95300000000003</v>
      </c>
    </row>
    <row r="2976" spans="1:30" x14ac:dyDescent="0.3">
      <c r="A2976" s="65">
        <v>2975</v>
      </c>
      <c r="B2976" s="66" t="s">
        <v>323</v>
      </c>
      <c r="C2976" s="69" t="s">
        <v>210</v>
      </c>
      <c r="D2976" s="71"/>
      <c r="E2976" s="71">
        <v>620</v>
      </c>
      <c r="F2976" s="71">
        <v>2035</v>
      </c>
      <c r="G2976" s="72">
        <v>188.31299999999999</v>
      </c>
      <c r="H2976" s="72">
        <v>186.477</v>
      </c>
      <c r="I2976" s="72">
        <v>186.40299999999999</v>
      </c>
      <c r="J2976" s="72">
        <v>203.26900000000001</v>
      </c>
      <c r="K2976" s="72">
        <v>236.09800000000001</v>
      </c>
      <c r="L2976" s="72">
        <v>263.91399999999999</v>
      </c>
      <c r="M2976" s="72">
        <v>281.863</v>
      </c>
      <c r="N2976" s="72">
        <v>279.774</v>
      </c>
      <c r="O2976" s="72">
        <v>268.58100000000002</v>
      </c>
      <c r="P2976" s="72">
        <v>274.91699999999997</v>
      </c>
      <c r="Q2976" s="72">
        <v>312.685</v>
      </c>
      <c r="R2976" s="72">
        <v>355.45</v>
      </c>
      <c r="S2976" s="72">
        <v>366.15800000000002</v>
      </c>
      <c r="T2976" s="72">
        <v>323.34199999999998</v>
      </c>
      <c r="U2976" s="72">
        <v>302.58800000000002</v>
      </c>
      <c r="V2976" s="72">
        <v>249.47499999999999</v>
      </c>
      <c r="W2976" s="72">
        <v>186.756</v>
      </c>
      <c r="X2976" s="72">
        <v>113.44499999999999</v>
      </c>
      <c r="Y2976" s="72">
        <v>44.13</v>
      </c>
      <c r="Z2976" s="72">
        <v>10.87</v>
      </c>
      <c r="AA2976" s="72">
        <v>1.2430000000000001</v>
      </c>
      <c r="AB2976" s="4" t="s">
        <v>291</v>
      </c>
      <c r="AD2976" s="1">
        <f t="shared" si="46"/>
        <v>356.44400000000002</v>
      </c>
    </row>
    <row r="2977" spans="1:30" x14ac:dyDescent="0.3">
      <c r="A2977" s="65">
        <v>2976</v>
      </c>
      <c r="B2977" s="66" t="s">
        <v>323</v>
      </c>
      <c r="C2977" s="69" t="s">
        <v>210</v>
      </c>
      <c r="D2977" s="71"/>
      <c r="E2977" s="71">
        <v>620</v>
      </c>
      <c r="F2977" s="71">
        <v>2040</v>
      </c>
      <c r="G2977" s="72">
        <v>186.98400000000001</v>
      </c>
      <c r="H2977" s="72">
        <v>188.80199999999999</v>
      </c>
      <c r="I2977" s="72">
        <v>186.92500000000001</v>
      </c>
      <c r="J2977" s="72">
        <v>189.458</v>
      </c>
      <c r="K2977" s="72">
        <v>208.75</v>
      </c>
      <c r="L2977" s="72">
        <v>241.2</v>
      </c>
      <c r="M2977" s="72">
        <v>267.46899999999999</v>
      </c>
      <c r="N2977" s="72">
        <v>283.75599999999997</v>
      </c>
      <c r="O2977" s="72">
        <v>280.16300000000001</v>
      </c>
      <c r="P2977" s="72">
        <v>267.53199999999998</v>
      </c>
      <c r="Q2977" s="72">
        <v>272.19499999999999</v>
      </c>
      <c r="R2977" s="72">
        <v>307.44900000000001</v>
      </c>
      <c r="S2977" s="72">
        <v>346.53899999999999</v>
      </c>
      <c r="T2977" s="72">
        <v>352.30099999999999</v>
      </c>
      <c r="U2977" s="72">
        <v>304.23700000000002</v>
      </c>
      <c r="V2977" s="72">
        <v>272.65300000000002</v>
      </c>
      <c r="W2977" s="72">
        <v>203.215</v>
      </c>
      <c r="X2977" s="72">
        <v>125.123</v>
      </c>
      <c r="Y2977" s="72">
        <v>54.981999999999999</v>
      </c>
      <c r="Z2977" s="72">
        <v>12.794</v>
      </c>
      <c r="AA2977" s="72">
        <v>1.5529999999999999</v>
      </c>
      <c r="AB2977" s="4" t="s">
        <v>291</v>
      </c>
      <c r="AD2977" s="1">
        <f t="shared" si="46"/>
        <v>397.66700000000003</v>
      </c>
    </row>
    <row r="2978" spans="1:30" x14ac:dyDescent="0.3">
      <c r="A2978" s="65">
        <v>2977</v>
      </c>
      <c r="B2978" s="66" t="s">
        <v>323</v>
      </c>
      <c r="C2978" s="69" t="s">
        <v>210</v>
      </c>
      <c r="D2978" s="71"/>
      <c r="E2978" s="71">
        <v>620</v>
      </c>
      <c r="F2978" s="71">
        <v>2045</v>
      </c>
      <c r="G2978" s="72">
        <v>180.35499999999999</v>
      </c>
      <c r="H2978" s="72">
        <v>187.47800000000001</v>
      </c>
      <c r="I2978" s="72">
        <v>189.255</v>
      </c>
      <c r="J2978" s="72">
        <v>189.988</v>
      </c>
      <c r="K2978" s="72">
        <v>194.99199999999999</v>
      </c>
      <c r="L2978" s="72">
        <v>213.953</v>
      </c>
      <c r="M2978" s="72">
        <v>244.869</v>
      </c>
      <c r="N2978" s="72">
        <v>269.49700000000001</v>
      </c>
      <c r="O2978" s="72">
        <v>284.255</v>
      </c>
      <c r="P2978" s="72">
        <v>279.21300000000002</v>
      </c>
      <c r="Q2978" s="72">
        <v>265.19099999999997</v>
      </c>
      <c r="R2978" s="72">
        <v>268.12599999999998</v>
      </c>
      <c r="S2978" s="72">
        <v>300.43799999999999</v>
      </c>
      <c r="T2978" s="72">
        <v>334.495</v>
      </c>
      <c r="U2978" s="72">
        <v>333.14100000000002</v>
      </c>
      <c r="V2978" s="72">
        <v>276.46199999999999</v>
      </c>
      <c r="W2978" s="72">
        <v>225.142</v>
      </c>
      <c r="X2978" s="72">
        <v>139.00899999999999</v>
      </c>
      <c r="Y2978" s="72">
        <v>62.427999999999997</v>
      </c>
      <c r="Z2978" s="72">
        <v>16.501000000000001</v>
      </c>
      <c r="AA2978" s="72">
        <v>1.897</v>
      </c>
      <c r="AB2978" s="4">
        <v>4.3999999999999997E-2</v>
      </c>
      <c r="AD2978" s="1">
        <f t="shared" si="46"/>
        <v>445.0209999999999</v>
      </c>
    </row>
    <row r="2979" spans="1:30" x14ac:dyDescent="0.3">
      <c r="A2979" s="65">
        <v>2978</v>
      </c>
      <c r="B2979" s="66" t="s">
        <v>323</v>
      </c>
      <c r="C2979" s="69" t="s">
        <v>210</v>
      </c>
      <c r="D2979" s="71"/>
      <c r="E2979" s="71">
        <v>620</v>
      </c>
      <c r="F2979" s="71">
        <v>2050</v>
      </c>
      <c r="G2979" s="72">
        <v>170.84</v>
      </c>
      <c r="H2979" s="72">
        <v>180.851</v>
      </c>
      <c r="I2979" s="72">
        <v>187.935</v>
      </c>
      <c r="J2979" s="72">
        <v>192.328</v>
      </c>
      <c r="K2979" s="72">
        <v>195.54499999999999</v>
      </c>
      <c r="L2979" s="72">
        <v>200.25299999999999</v>
      </c>
      <c r="M2979" s="72">
        <v>217.73400000000001</v>
      </c>
      <c r="N2979" s="72">
        <v>247.04499999999999</v>
      </c>
      <c r="O2979" s="72">
        <v>270.18799999999999</v>
      </c>
      <c r="P2979" s="72">
        <v>283.46300000000002</v>
      </c>
      <c r="Q2979" s="72">
        <v>277.01499999999999</v>
      </c>
      <c r="R2979" s="72">
        <v>261.61099999999999</v>
      </c>
      <c r="S2979" s="72">
        <v>262.58199999999999</v>
      </c>
      <c r="T2979" s="72">
        <v>290.88</v>
      </c>
      <c r="U2979" s="72">
        <v>317.78500000000003</v>
      </c>
      <c r="V2979" s="72">
        <v>305.08100000000002</v>
      </c>
      <c r="W2979" s="72">
        <v>231.22399999999999</v>
      </c>
      <c r="X2979" s="72">
        <v>157.09100000000001</v>
      </c>
      <c r="Y2979" s="72">
        <v>71.325000000000003</v>
      </c>
      <c r="Z2979" s="72">
        <v>19.384</v>
      </c>
      <c r="AA2979" s="72">
        <v>2.5070000000000001</v>
      </c>
      <c r="AB2979" s="4">
        <v>0.114</v>
      </c>
      <c r="AD2979" s="1">
        <f t="shared" si="46"/>
        <v>481.64499999999998</v>
      </c>
    </row>
    <row r="2980" spans="1:30" x14ac:dyDescent="0.3">
      <c r="A2980" s="65">
        <v>2979</v>
      </c>
      <c r="B2980" s="66" t="s">
        <v>323</v>
      </c>
      <c r="C2980" s="69" t="s">
        <v>210</v>
      </c>
      <c r="D2980" s="71"/>
      <c r="E2980" s="71">
        <v>620</v>
      </c>
      <c r="F2980" s="71">
        <v>2055</v>
      </c>
      <c r="G2980" s="72">
        <v>162.61199999999999</v>
      </c>
      <c r="H2980" s="72">
        <v>171.315</v>
      </c>
      <c r="I2980" s="72">
        <v>181.28800000000001</v>
      </c>
      <c r="J2980" s="72">
        <v>190.85900000000001</v>
      </c>
      <c r="K2980" s="72">
        <v>197.614</v>
      </c>
      <c r="L2980" s="72">
        <v>200.55500000000001</v>
      </c>
      <c r="M2980" s="72">
        <v>203.88900000000001</v>
      </c>
      <c r="N2980" s="72">
        <v>219.90799999999999</v>
      </c>
      <c r="O2980" s="72">
        <v>247.84299999999999</v>
      </c>
      <c r="P2980" s="72">
        <v>269.60500000000002</v>
      </c>
      <c r="Q2980" s="72">
        <v>281.43700000000001</v>
      </c>
      <c r="R2980" s="72">
        <v>273.58699999999999</v>
      </c>
      <c r="S2980" s="72">
        <v>256.673</v>
      </c>
      <c r="T2980" s="72">
        <v>254.946</v>
      </c>
      <c r="U2980" s="72">
        <v>277.56700000000001</v>
      </c>
      <c r="V2980" s="72">
        <v>293.14800000000002</v>
      </c>
      <c r="W2980" s="72">
        <v>258.27699999999999</v>
      </c>
      <c r="X2980" s="72">
        <v>164.45599999999999</v>
      </c>
      <c r="Y2980" s="72">
        <v>82.84</v>
      </c>
      <c r="Z2980" s="72">
        <v>22.902999999999999</v>
      </c>
      <c r="AA2980" s="72">
        <v>3.0760000000000001</v>
      </c>
      <c r="AB2980" s="4">
        <v>0.26900000000000002</v>
      </c>
      <c r="AD2980" s="1">
        <f t="shared" si="46"/>
        <v>531.82100000000003</v>
      </c>
    </row>
    <row r="2981" spans="1:30" x14ac:dyDescent="0.3">
      <c r="A2981" s="65">
        <v>2980</v>
      </c>
      <c r="B2981" s="66" t="s">
        <v>323</v>
      </c>
      <c r="C2981" s="69" t="s">
        <v>210</v>
      </c>
      <c r="D2981" s="71"/>
      <c r="E2981" s="71">
        <v>620</v>
      </c>
      <c r="F2981" s="71">
        <v>2060</v>
      </c>
      <c r="G2981" s="72">
        <v>159.47399999999999</v>
      </c>
      <c r="H2981" s="72">
        <v>163.06399999999999</v>
      </c>
      <c r="I2981" s="72">
        <v>171.73099999999999</v>
      </c>
      <c r="J2981" s="72">
        <v>184.06700000000001</v>
      </c>
      <c r="K2981" s="72">
        <v>195.875</v>
      </c>
      <c r="L2981" s="72">
        <v>202.36699999999999</v>
      </c>
      <c r="M2981" s="72">
        <v>204.011</v>
      </c>
      <c r="N2981" s="72">
        <v>206.005</v>
      </c>
      <c r="O2981" s="72">
        <v>220.809</v>
      </c>
      <c r="P2981" s="72">
        <v>247.494</v>
      </c>
      <c r="Q2981" s="72">
        <v>267.91300000000001</v>
      </c>
      <c r="R2981" s="72">
        <v>278.267</v>
      </c>
      <c r="S2981" s="72">
        <v>268.85399999999998</v>
      </c>
      <c r="T2981" s="72">
        <v>249.839</v>
      </c>
      <c r="U2981" s="72">
        <v>244.274</v>
      </c>
      <c r="V2981" s="72">
        <v>257.80099999999999</v>
      </c>
      <c r="W2981" s="72">
        <v>251.048</v>
      </c>
      <c r="X2981" s="72">
        <v>187.107</v>
      </c>
      <c r="Y2981" s="72">
        <v>89.063999999999993</v>
      </c>
      <c r="Z2981" s="72">
        <v>27.495999999999999</v>
      </c>
      <c r="AA2981" s="72">
        <v>3.7629999999999999</v>
      </c>
      <c r="AB2981" s="4">
        <v>0.503</v>
      </c>
      <c r="AD2981" s="1">
        <f t="shared" si="46"/>
        <v>558.98099999999999</v>
      </c>
    </row>
    <row r="2982" spans="1:30" x14ac:dyDescent="0.3">
      <c r="A2982" s="65">
        <v>2981</v>
      </c>
      <c r="B2982" s="66" t="s">
        <v>323</v>
      </c>
      <c r="C2982" s="69" t="s">
        <v>210</v>
      </c>
      <c r="D2982" s="71"/>
      <c r="E2982" s="71">
        <v>620</v>
      </c>
      <c r="F2982" s="71">
        <v>2065</v>
      </c>
      <c r="G2982" s="72">
        <v>159.857</v>
      </c>
      <c r="H2982" s="72">
        <v>159.90100000000001</v>
      </c>
      <c r="I2982" s="72">
        <v>163.46199999999999</v>
      </c>
      <c r="J2982" s="72">
        <v>174.363</v>
      </c>
      <c r="K2982" s="72">
        <v>188.81899999999999</v>
      </c>
      <c r="L2982" s="72">
        <v>200.375</v>
      </c>
      <c r="M2982" s="72">
        <v>205.637</v>
      </c>
      <c r="N2982" s="72">
        <v>206.02600000000001</v>
      </c>
      <c r="O2982" s="72">
        <v>206.93799999999999</v>
      </c>
      <c r="P2982" s="72">
        <v>220.685</v>
      </c>
      <c r="Q2982" s="72">
        <v>246.16499999999999</v>
      </c>
      <c r="R2982" s="72">
        <v>265.202</v>
      </c>
      <c r="S2982" s="72">
        <v>273.87299999999999</v>
      </c>
      <c r="T2982" s="72">
        <v>262.29899999999998</v>
      </c>
      <c r="U2982" s="72">
        <v>240.28200000000001</v>
      </c>
      <c r="V2982" s="72">
        <v>228.33799999999999</v>
      </c>
      <c r="W2982" s="72">
        <v>223.21600000000001</v>
      </c>
      <c r="X2982" s="72">
        <v>185.14699999999999</v>
      </c>
      <c r="Y2982" s="72">
        <v>104.018</v>
      </c>
      <c r="Z2982" s="72">
        <v>30.55</v>
      </c>
      <c r="AA2982" s="72">
        <v>4.6669999999999998</v>
      </c>
      <c r="AB2982" s="4">
        <v>0.56299999999999994</v>
      </c>
      <c r="AD2982" s="1">
        <f t="shared" si="46"/>
        <v>548.16099999999994</v>
      </c>
    </row>
    <row r="2983" spans="1:30" x14ac:dyDescent="0.3">
      <c r="A2983" s="65">
        <v>2982</v>
      </c>
      <c r="B2983" s="66" t="s">
        <v>323</v>
      </c>
      <c r="C2983" s="69" t="s">
        <v>210</v>
      </c>
      <c r="D2983" s="71"/>
      <c r="E2983" s="71">
        <v>620</v>
      </c>
      <c r="F2983" s="71">
        <v>2070</v>
      </c>
      <c r="G2983" s="72">
        <v>160.60499999999999</v>
      </c>
      <c r="H2983" s="72">
        <v>160.25800000000001</v>
      </c>
      <c r="I2983" s="72">
        <v>160.27500000000001</v>
      </c>
      <c r="J2983" s="72">
        <v>165.94300000000001</v>
      </c>
      <c r="K2983" s="72">
        <v>178.852</v>
      </c>
      <c r="L2983" s="72">
        <v>193.06899999999999</v>
      </c>
      <c r="M2983" s="72">
        <v>203.465</v>
      </c>
      <c r="N2983" s="72">
        <v>207.54400000000001</v>
      </c>
      <c r="O2983" s="72">
        <v>206.92599999999999</v>
      </c>
      <c r="P2983" s="72">
        <v>206.93199999999999</v>
      </c>
      <c r="Q2983" s="72">
        <v>219.70500000000001</v>
      </c>
      <c r="R2983" s="72">
        <v>243.94800000000001</v>
      </c>
      <c r="S2983" s="72">
        <v>261.40600000000001</v>
      </c>
      <c r="T2983" s="72">
        <v>267.77199999999999</v>
      </c>
      <c r="U2983" s="72">
        <v>253.13300000000001</v>
      </c>
      <c r="V2983" s="72">
        <v>225.928</v>
      </c>
      <c r="W2983" s="72">
        <v>199.755</v>
      </c>
      <c r="X2983" s="72">
        <v>167.44900000000001</v>
      </c>
      <c r="Y2983" s="72">
        <v>105.56100000000001</v>
      </c>
      <c r="Z2983" s="72">
        <v>36.847999999999999</v>
      </c>
      <c r="AA2983" s="72">
        <v>5.42</v>
      </c>
      <c r="AB2983" s="4">
        <v>0.505</v>
      </c>
      <c r="AD2983" s="1">
        <f t="shared" si="46"/>
        <v>515.53800000000001</v>
      </c>
    </row>
    <row r="2984" spans="1:30" x14ac:dyDescent="0.3">
      <c r="A2984" s="65">
        <v>2983</v>
      </c>
      <c r="B2984" s="66" t="s">
        <v>323</v>
      </c>
      <c r="C2984" s="69" t="s">
        <v>210</v>
      </c>
      <c r="D2984" s="71"/>
      <c r="E2984" s="71">
        <v>620</v>
      </c>
      <c r="F2984" s="71">
        <v>2075</v>
      </c>
      <c r="G2984" s="72">
        <v>158.82400000000001</v>
      </c>
      <c r="H2984" s="72">
        <v>160.97900000000001</v>
      </c>
      <c r="I2984" s="72">
        <v>160.608</v>
      </c>
      <c r="J2984" s="72">
        <v>162.60400000000001</v>
      </c>
      <c r="K2984" s="72">
        <v>170.166</v>
      </c>
      <c r="L2984" s="72">
        <v>182.85599999999999</v>
      </c>
      <c r="M2984" s="72">
        <v>195.98500000000001</v>
      </c>
      <c r="N2984" s="72">
        <v>205.26900000000001</v>
      </c>
      <c r="O2984" s="72">
        <v>208.40199999999999</v>
      </c>
      <c r="P2984" s="72">
        <v>206.952</v>
      </c>
      <c r="Q2984" s="72">
        <v>206.16200000000001</v>
      </c>
      <c r="R2984" s="72">
        <v>217.97</v>
      </c>
      <c r="S2984" s="72">
        <v>240.803</v>
      </c>
      <c r="T2984" s="72">
        <v>256.11599999999999</v>
      </c>
      <c r="U2984" s="72">
        <v>259.25400000000002</v>
      </c>
      <c r="V2984" s="72">
        <v>239.32900000000001</v>
      </c>
      <c r="W2984" s="72">
        <v>199.60499999999999</v>
      </c>
      <c r="X2984" s="72">
        <v>152.36500000000001</v>
      </c>
      <c r="Y2984" s="72">
        <v>97.888999999999996</v>
      </c>
      <c r="Z2984" s="72">
        <v>38.622</v>
      </c>
      <c r="AA2984" s="72">
        <v>6.7060000000000004</v>
      </c>
      <c r="AB2984" s="4" t="s">
        <v>291</v>
      </c>
      <c r="AD2984" s="1">
        <f t="shared" si="46"/>
        <v>495.18700000000007</v>
      </c>
    </row>
    <row r="2985" spans="1:30" x14ac:dyDescent="0.3">
      <c r="A2985" s="65">
        <v>2984</v>
      </c>
      <c r="B2985" s="66" t="s">
        <v>323</v>
      </c>
      <c r="C2985" s="69" t="s">
        <v>210</v>
      </c>
      <c r="D2985" s="71"/>
      <c r="E2985" s="71">
        <v>620</v>
      </c>
      <c r="F2985" s="71">
        <v>2080</v>
      </c>
      <c r="G2985" s="72">
        <v>154.67599999999999</v>
      </c>
      <c r="H2985" s="72">
        <v>159.173</v>
      </c>
      <c r="I2985" s="72">
        <v>161.30500000000001</v>
      </c>
      <c r="J2985" s="72">
        <v>162.785</v>
      </c>
      <c r="K2985" s="72">
        <v>166.55199999999999</v>
      </c>
      <c r="L2985" s="72">
        <v>173.91499999999999</v>
      </c>
      <c r="M2985" s="72">
        <v>185.596</v>
      </c>
      <c r="N2985" s="72">
        <v>197.69300000000001</v>
      </c>
      <c r="O2985" s="72">
        <v>206.09299999999999</v>
      </c>
      <c r="P2985" s="72">
        <v>208.45099999999999</v>
      </c>
      <c r="Q2985" s="72">
        <v>206.27699999999999</v>
      </c>
      <c r="R2985" s="72">
        <v>204.72499999999999</v>
      </c>
      <c r="S2985" s="72">
        <v>215.459</v>
      </c>
      <c r="T2985" s="72">
        <v>236.39500000000001</v>
      </c>
      <c r="U2985" s="72">
        <v>248.73400000000001</v>
      </c>
      <c r="V2985" s="72">
        <v>246.39599999999999</v>
      </c>
      <c r="W2985" s="72">
        <v>213.44900000000001</v>
      </c>
      <c r="X2985" s="72">
        <v>154.744</v>
      </c>
      <c r="Y2985" s="72">
        <v>91.302999999999997</v>
      </c>
      <c r="Z2985" s="72">
        <v>36.996000000000002</v>
      </c>
      <c r="AA2985" s="72">
        <v>7.4180000000000001</v>
      </c>
      <c r="AB2985" s="4" t="s">
        <v>291</v>
      </c>
      <c r="AD2985" s="1">
        <f t="shared" si="46"/>
        <v>503.90999999999997</v>
      </c>
    </row>
    <row r="2986" spans="1:30" x14ac:dyDescent="0.3">
      <c r="A2986" s="65">
        <v>2985</v>
      </c>
      <c r="B2986" s="66" t="s">
        <v>323</v>
      </c>
      <c r="C2986" s="69" t="s">
        <v>210</v>
      </c>
      <c r="D2986" s="71"/>
      <c r="E2986" s="71">
        <v>620</v>
      </c>
      <c r="F2986" s="71">
        <v>2085</v>
      </c>
      <c r="G2986" s="72">
        <v>149.733</v>
      </c>
      <c r="H2986" s="72">
        <v>154.999</v>
      </c>
      <c r="I2986" s="72">
        <v>159.477</v>
      </c>
      <c r="J2986" s="72">
        <v>163.32499999999999</v>
      </c>
      <c r="K2986" s="72">
        <v>166.45099999999999</v>
      </c>
      <c r="L2986" s="72">
        <v>170.041</v>
      </c>
      <c r="M2986" s="72">
        <v>176.47800000000001</v>
      </c>
      <c r="N2986" s="72">
        <v>187.21</v>
      </c>
      <c r="O2986" s="72">
        <v>198.495</v>
      </c>
      <c r="P2986" s="72">
        <v>206.17500000000001</v>
      </c>
      <c r="Q2986" s="72">
        <v>207.858</v>
      </c>
      <c r="R2986" s="72">
        <v>204.999</v>
      </c>
      <c r="S2986" s="72">
        <v>202.624</v>
      </c>
      <c r="T2986" s="72">
        <v>211.91900000000001</v>
      </c>
      <c r="U2986" s="72">
        <v>230.26400000000001</v>
      </c>
      <c r="V2986" s="72">
        <v>237.58600000000001</v>
      </c>
      <c r="W2986" s="72">
        <v>221.786</v>
      </c>
      <c r="X2986" s="72">
        <v>168.16399999999999</v>
      </c>
      <c r="Y2986" s="72">
        <v>95.067999999999998</v>
      </c>
      <c r="Z2986" s="72">
        <v>35.665999999999997</v>
      </c>
      <c r="AA2986" s="72">
        <v>7.5039999999999996</v>
      </c>
      <c r="AB2986" s="4" t="s">
        <v>291</v>
      </c>
      <c r="AD2986" s="1">
        <f t="shared" si="46"/>
        <v>528.18799999999999</v>
      </c>
    </row>
    <row r="2987" spans="1:30" x14ac:dyDescent="0.3">
      <c r="A2987" s="65">
        <v>2986</v>
      </c>
      <c r="B2987" s="66" t="s">
        <v>323</v>
      </c>
      <c r="C2987" s="69" t="s">
        <v>210</v>
      </c>
      <c r="D2987" s="71"/>
      <c r="E2987" s="71">
        <v>620</v>
      </c>
      <c r="F2987" s="71">
        <v>2090</v>
      </c>
      <c r="G2987" s="72">
        <v>146.102</v>
      </c>
      <c r="H2987" s="72">
        <v>150.03299999999999</v>
      </c>
      <c r="I2987" s="72">
        <v>155.28</v>
      </c>
      <c r="J2987" s="72">
        <v>161.34299999999999</v>
      </c>
      <c r="K2987" s="72">
        <v>166.714</v>
      </c>
      <c r="L2987" s="72">
        <v>169.679</v>
      </c>
      <c r="M2987" s="72">
        <v>172.416</v>
      </c>
      <c r="N2987" s="72">
        <v>177.989</v>
      </c>
      <c r="O2987" s="72">
        <v>187.989</v>
      </c>
      <c r="P2987" s="72">
        <v>198.62200000000001</v>
      </c>
      <c r="Q2987" s="72">
        <v>205.67400000000001</v>
      </c>
      <c r="R2987" s="72">
        <v>206.71799999999999</v>
      </c>
      <c r="S2987" s="72">
        <v>203.12299999999999</v>
      </c>
      <c r="T2987" s="72">
        <v>199.65199999999999</v>
      </c>
      <c r="U2987" s="72">
        <v>207.00700000000001</v>
      </c>
      <c r="V2987" s="72">
        <v>220.99600000000001</v>
      </c>
      <c r="W2987" s="72">
        <v>215.77500000000001</v>
      </c>
      <c r="X2987" s="72">
        <v>177.54</v>
      </c>
      <c r="Y2987" s="72">
        <v>105.932</v>
      </c>
      <c r="Z2987" s="72">
        <v>38.411999999999999</v>
      </c>
      <c r="AA2987" s="72">
        <v>7.5369999999999999</v>
      </c>
      <c r="AB2987" s="4" t="s">
        <v>291</v>
      </c>
      <c r="AD2987" s="1">
        <f t="shared" si="46"/>
        <v>545.19600000000003</v>
      </c>
    </row>
    <row r="2988" spans="1:30" x14ac:dyDescent="0.3">
      <c r="A2988" s="65">
        <v>2987</v>
      </c>
      <c r="B2988" s="66" t="s">
        <v>323</v>
      </c>
      <c r="C2988" s="69" t="s">
        <v>210</v>
      </c>
      <c r="D2988" s="71"/>
      <c r="E2988" s="71">
        <v>620</v>
      </c>
      <c r="F2988" s="71">
        <v>2095</v>
      </c>
      <c r="G2988" s="72">
        <v>144.47800000000001</v>
      </c>
      <c r="H2988" s="72">
        <v>146.376</v>
      </c>
      <c r="I2988" s="72">
        <v>150.291</v>
      </c>
      <c r="J2988" s="72">
        <v>156.99299999999999</v>
      </c>
      <c r="K2988" s="72">
        <v>164.452</v>
      </c>
      <c r="L2988" s="72">
        <v>169.67099999999999</v>
      </c>
      <c r="M2988" s="72">
        <v>171.85900000000001</v>
      </c>
      <c r="N2988" s="72">
        <v>173.81100000000001</v>
      </c>
      <c r="O2988" s="72">
        <v>178.73</v>
      </c>
      <c r="P2988" s="72">
        <v>188.15</v>
      </c>
      <c r="Q2988" s="72">
        <v>198.21899999999999</v>
      </c>
      <c r="R2988" s="72">
        <v>204.67500000000001</v>
      </c>
      <c r="S2988" s="72">
        <v>205.01900000000001</v>
      </c>
      <c r="T2988" s="72">
        <v>200.44399999999999</v>
      </c>
      <c r="U2988" s="72">
        <v>195.499</v>
      </c>
      <c r="V2988" s="72">
        <v>199.505</v>
      </c>
      <c r="W2988" s="72">
        <v>202.315</v>
      </c>
      <c r="X2988" s="72">
        <v>175.25200000000001</v>
      </c>
      <c r="Y2988" s="72">
        <v>114.456</v>
      </c>
      <c r="Z2988" s="72">
        <v>44.177</v>
      </c>
      <c r="AA2988" s="72">
        <v>8.2759999999999998</v>
      </c>
      <c r="AB2988" s="4" t="s">
        <v>291</v>
      </c>
      <c r="AD2988" s="1">
        <f t="shared" si="46"/>
        <v>544.476</v>
      </c>
    </row>
    <row r="2989" spans="1:30" x14ac:dyDescent="0.3">
      <c r="A2989" s="65">
        <v>2988</v>
      </c>
      <c r="B2989" s="66" t="s">
        <v>323</v>
      </c>
      <c r="C2989" s="69" t="s">
        <v>210</v>
      </c>
      <c r="D2989" s="71"/>
      <c r="E2989" s="71">
        <v>620</v>
      </c>
      <c r="F2989" s="71">
        <v>2100</v>
      </c>
      <c r="G2989" s="72">
        <v>143.81399999999999</v>
      </c>
      <c r="H2989" s="72">
        <v>144.72499999999999</v>
      </c>
      <c r="I2989" s="72">
        <v>146.61000000000001</v>
      </c>
      <c r="J2989" s="72">
        <v>151.85</v>
      </c>
      <c r="K2989" s="72">
        <v>159.82300000000001</v>
      </c>
      <c r="L2989" s="72">
        <v>167.14500000000001</v>
      </c>
      <c r="M2989" s="72">
        <v>171.654</v>
      </c>
      <c r="N2989" s="72">
        <v>173.13200000000001</v>
      </c>
      <c r="O2989" s="72">
        <v>174.49700000000001</v>
      </c>
      <c r="P2989" s="72">
        <v>178.91499999999999</v>
      </c>
      <c r="Q2989" s="72">
        <v>187.846</v>
      </c>
      <c r="R2989" s="72">
        <v>197.38200000000001</v>
      </c>
      <c r="S2989" s="72">
        <v>203.185</v>
      </c>
      <c r="T2989" s="72">
        <v>202.608</v>
      </c>
      <c r="U2989" s="72">
        <v>196.73</v>
      </c>
      <c r="V2989" s="72">
        <v>189.16800000000001</v>
      </c>
      <c r="W2989" s="72">
        <v>184.078</v>
      </c>
      <c r="X2989" s="72">
        <v>166.72800000000001</v>
      </c>
      <c r="Y2989" s="72">
        <v>115.679</v>
      </c>
      <c r="Z2989" s="72">
        <v>49.323999999999998</v>
      </c>
      <c r="AA2989" s="72">
        <v>9.7609999999999992</v>
      </c>
      <c r="AB2989" s="4" t="s">
        <v>291</v>
      </c>
      <c r="AD2989" s="1">
        <f t="shared" si="46"/>
        <v>525.56999999999994</v>
      </c>
    </row>
    <row r="2990" spans="1:30" x14ac:dyDescent="0.3">
      <c r="A2990" s="65">
        <v>2989</v>
      </c>
      <c r="B2990" s="66" t="s">
        <v>323</v>
      </c>
      <c r="C2990" s="69" t="s">
        <v>211</v>
      </c>
      <c r="D2990" s="71">
        <v>20</v>
      </c>
      <c r="E2990" s="71">
        <v>688</v>
      </c>
      <c r="F2990" s="71">
        <v>2015</v>
      </c>
      <c r="G2990" s="72">
        <v>239.53899999999999</v>
      </c>
      <c r="H2990" s="72">
        <v>247.655</v>
      </c>
      <c r="I2990" s="72">
        <v>269.125</v>
      </c>
      <c r="J2990" s="72">
        <v>278.07799999999997</v>
      </c>
      <c r="K2990" s="72">
        <v>297.80399999999997</v>
      </c>
      <c r="L2990" s="72">
        <v>316.36500000000001</v>
      </c>
      <c r="M2990" s="72">
        <v>301.20400000000001</v>
      </c>
      <c r="N2990" s="72">
        <v>314.29000000000002</v>
      </c>
      <c r="O2990" s="72">
        <v>301.13600000000002</v>
      </c>
      <c r="P2990" s="72">
        <v>278.94400000000002</v>
      </c>
      <c r="Q2990" s="72">
        <v>275.233</v>
      </c>
      <c r="R2990" s="72">
        <v>286.14600000000002</v>
      </c>
      <c r="S2990" s="72">
        <v>313.37400000000002</v>
      </c>
      <c r="T2990" s="72">
        <v>242.77199999999999</v>
      </c>
      <c r="U2990" s="72">
        <v>136.86500000000001</v>
      </c>
      <c r="V2990" s="72">
        <v>114.977</v>
      </c>
      <c r="W2990" s="72">
        <v>74.055999999999997</v>
      </c>
      <c r="X2990" s="72">
        <v>30.815999999999999</v>
      </c>
      <c r="Y2990" s="72">
        <v>6.7069999999999999</v>
      </c>
      <c r="Z2990" s="72">
        <v>0.63100000000000001</v>
      </c>
      <c r="AA2990" s="72">
        <v>6.9000000000000006E-2</v>
      </c>
      <c r="AB2990" s="4" t="s">
        <v>291</v>
      </c>
      <c r="AD2990" s="1">
        <f t="shared" si="46"/>
        <v>112.279</v>
      </c>
    </row>
    <row r="2991" spans="1:30" x14ac:dyDescent="0.3">
      <c r="A2991" s="65">
        <v>2990</v>
      </c>
      <c r="B2991" s="66" t="s">
        <v>323</v>
      </c>
      <c r="C2991" s="69" t="s">
        <v>211</v>
      </c>
      <c r="D2991" s="71">
        <v>20</v>
      </c>
      <c r="E2991" s="71">
        <v>688</v>
      </c>
      <c r="F2991" s="71">
        <v>2020</v>
      </c>
      <c r="G2991" s="72">
        <v>233.84700000000001</v>
      </c>
      <c r="H2991" s="72">
        <v>238.07900000000001</v>
      </c>
      <c r="I2991" s="72">
        <v>246.833</v>
      </c>
      <c r="J2991" s="72">
        <v>267.13600000000002</v>
      </c>
      <c r="K2991" s="72">
        <v>273.57299999999998</v>
      </c>
      <c r="L2991" s="72">
        <v>292.01</v>
      </c>
      <c r="M2991" s="72">
        <v>310.89800000000002</v>
      </c>
      <c r="N2991" s="72">
        <v>296.33600000000001</v>
      </c>
      <c r="O2991" s="72">
        <v>308.98700000000002</v>
      </c>
      <c r="P2991" s="72">
        <v>294.39499999999998</v>
      </c>
      <c r="Q2991" s="72">
        <v>269.916</v>
      </c>
      <c r="R2991" s="72">
        <v>261.74200000000002</v>
      </c>
      <c r="S2991" s="72">
        <v>264.15899999999999</v>
      </c>
      <c r="T2991" s="72">
        <v>276.83</v>
      </c>
      <c r="U2991" s="72">
        <v>201.524</v>
      </c>
      <c r="V2991" s="72">
        <v>101.146</v>
      </c>
      <c r="W2991" s="72">
        <v>70.134</v>
      </c>
      <c r="X2991" s="72">
        <v>34.302</v>
      </c>
      <c r="Y2991" s="72">
        <v>9.5630000000000006</v>
      </c>
      <c r="Z2991" s="72">
        <v>1.2250000000000001</v>
      </c>
      <c r="AA2991" s="72">
        <v>7.0999999999999994E-2</v>
      </c>
      <c r="AB2991" s="4" t="s">
        <v>291</v>
      </c>
      <c r="AD2991" s="1">
        <f t="shared" si="46"/>
        <v>115.295</v>
      </c>
    </row>
    <row r="2992" spans="1:30" x14ac:dyDescent="0.3">
      <c r="A2992" s="65">
        <v>2991</v>
      </c>
      <c r="B2992" s="66" t="s">
        <v>323</v>
      </c>
      <c r="C2992" s="69" t="s">
        <v>211</v>
      </c>
      <c r="D2992" s="71">
        <v>20</v>
      </c>
      <c r="E2992" s="71">
        <v>688</v>
      </c>
      <c r="F2992" s="71">
        <v>2025</v>
      </c>
      <c r="G2992" s="72">
        <v>225.899</v>
      </c>
      <c r="H2992" s="72">
        <v>232.434</v>
      </c>
      <c r="I2992" s="72">
        <v>237.285</v>
      </c>
      <c r="J2992" s="72">
        <v>244.90199999999999</v>
      </c>
      <c r="K2992" s="72">
        <v>262.70999999999998</v>
      </c>
      <c r="L2992" s="72">
        <v>267.93200000000002</v>
      </c>
      <c r="M2992" s="72">
        <v>286.73099999999999</v>
      </c>
      <c r="N2992" s="72">
        <v>306.08800000000002</v>
      </c>
      <c r="O2992" s="72">
        <v>291.42899999999997</v>
      </c>
      <c r="P2992" s="72">
        <v>302.488</v>
      </c>
      <c r="Q2992" s="72">
        <v>285.51499999999999</v>
      </c>
      <c r="R2992" s="72">
        <v>257.53899999999999</v>
      </c>
      <c r="S2992" s="72">
        <v>242.929</v>
      </c>
      <c r="T2992" s="72">
        <v>235.24799999999999</v>
      </c>
      <c r="U2992" s="72">
        <v>232.35400000000001</v>
      </c>
      <c r="V2992" s="72">
        <v>151.40199999999999</v>
      </c>
      <c r="W2992" s="72">
        <v>63.125</v>
      </c>
      <c r="X2992" s="72">
        <v>33.380000000000003</v>
      </c>
      <c r="Y2992" s="72">
        <v>10.959</v>
      </c>
      <c r="Z2992" s="72">
        <v>1.79</v>
      </c>
      <c r="AA2992" s="72">
        <v>0.13100000000000001</v>
      </c>
      <c r="AB2992" s="4">
        <v>0</v>
      </c>
      <c r="AD2992" s="1">
        <f t="shared" si="46"/>
        <v>109.38500000000001</v>
      </c>
    </row>
    <row r="2993" spans="1:30" x14ac:dyDescent="0.3">
      <c r="A2993" s="65">
        <v>2992</v>
      </c>
      <c r="B2993" s="66" t="s">
        <v>323</v>
      </c>
      <c r="C2993" s="69" t="s">
        <v>211</v>
      </c>
      <c r="D2993" s="71">
        <v>20</v>
      </c>
      <c r="E2993" s="71">
        <v>688</v>
      </c>
      <c r="F2993" s="71">
        <v>2030</v>
      </c>
      <c r="G2993" s="72">
        <v>215.62</v>
      </c>
      <c r="H2993" s="72">
        <v>224.52500000000001</v>
      </c>
      <c r="I2993" s="72">
        <v>231.65600000000001</v>
      </c>
      <c r="J2993" s="72">
        <v>235.393</v>
      </c>
      <c r="K2993" s="72">
        <v>240.58600000000001</v>
      </c>
      <c r="L2993" s="72">
        <v>257.16800000000001</v>
      </c>
      <c r="M2993" s="72">
        <v>262.839</v>
      </c>
      <c r="N2993" s="72">
        <v>282.18599999999998</v>
      </c>
      <c r="O2993" s="72">
        <v>301.30399999999997</v>
      </c>
      <c r="P2993" s="72">
        <v>285.59699999999998</v>
      </c>
      <c r="Q2993" s="72">
        <v>293.99900000000002</v>
      </c>
      <c r="R2993" s="72">
        <v>273.35399999999998</v>
      </c>
      <c r="S2993" s="72">
        <v>240.291</v>
      </c>
      <c r="T2993" s="72">
        <v>218.041</v>
      </c>
      <c r="U2993" s="72">
        <v>199.52699999999999</v>
      </c>
      <c r="V2993" s="72">
        <v>177.321</v>
      </c>
      <c r="W2993" s="72">
        <v>96.65</v>
      </c>
      <c r="X2993" s="72">
        <v>30.86</v>
      </c>
      <c r="Y2993" s="72">
        <v>10.984999999999999</v>
      </c>
      <c r="Z2993" s="72">
        <v>2.1080000000000001</v>
      </c>
      <c r="AA2993" s="72">
        <v>0.19600000000000001</v>
      </c>
      <c r="AB2993" s="4">
        <v>0</v>
      </c>
      <c r="AD2993" s="1">
        <f t="shared" si="46"/>
        <v>140.79900000000001</v>
      </c>
    </row>
    <row r="2994" spans="1:30" x14ac:dyDescent="0.3">
      <c r="A2994" s="65">
        <v>2993</v>
      </c>
      <c r="B2994" s="66" t="s">
        <v>323</v>
      </c>
      <c r="C2994" s="69" t="s">
        <v>211</v>
      </c>
      <c r="D2994" s="71">
        <v>20</v>
      </c>
      <c r="E2994" s="71">
        <v>688</v>
      </c>
      <c r="F2994" s="71">
        <v>2035</v>
      </c>
      <c r="G2994" s="72">
        <v>205.22300000000001</v>
      </c>
      <c r="H2994" s="72">
        <v>214.273</v>
      </c>
      <c r="I2994" s="72">
        <v>223.768</v>
      </c>
      <c r="J2994" s="72">
        <v>229.798</v>
      </c>
      <c r="K2994" s="72">
        <v>231.149</v>
      </c>
      <c r="L2994" s="72">
        <v>235.185</v>
      </c>
      <c r="M2994" s="72">
        <v>252.20099999999999</v>
      </c>
      <c r="N2994" s="72">
        <v>258.55399999999997</v>
      </c>
      <c r="O2994" s="72">
        <v>277.84800000000001</v>
      </c>
      <c r="P2994" s="72">
        <v>295.72699999999998</v>
      </c>
      <c r="Q2994" s="72">
        <v>278.14299999999997</v>
      </c>
      <c r="R2994" s="72">
        <v>282.45400000000001</v>
      </c>
      <c r="S2994" s="72">
        <v>256.459</v>
      </c>
      <c r="T2994" s="72">
        <v>217.428</v>
      </c>
      <c r="U2994" s="72">
        <v>186.95699999999999</v>
      </c>
      <c r="V2994" s="72">
        <v>154.76499999999999</v>
      </c>
      <c r="W2994" s="72">
        <v>115.934</v>
      </c>
      <c r="X2994" s="72">
        <v>48.68</v>
      </c>
      <c r="Y2994" s="72">
        <v>10.512</v>
      </c>
      <c r="Z2994" s="72">
        <v>2.1880000000000002</v>
      </c>
      <c r="AA2994" s="72">
        <v>0.23799999999999999</v>
      </c>
      <c r="AB2994" s="4">
        <v>0</v>
      </c>
      <c r="AD2994" s="1">
        <f t="shared" si="46"/>
        <v>177.55199999999999</v>
      </c>
    </row>
    <row r="2995" spans="1:30" x14ac:dyDescent="0.3">
      <c r="A2995" s="65">
        <v>2994</v>
      </c>
      <c r="B2995" s="66" t="s">
        <v>323</v>
      </c>
      <c r="C2995" s="69" t="s">
        <v>211</v>
      </c>
      <c r="D2995" s="71">
        <v>20</v>
      </c>
      <c r="E2995" s="71">
        <v>688</v>
      </c>
      <c r="F2995" s="71">
        <v>2040</v>
      </c>
      <c r="G2995" s="72">
        <v>196.05099999999999</v>
      </c>
      <c r="H2995" s="72">
        <v>203.9</v>
      </c>
      <c r="I2995" s="72">
        <v>213.53200000000001</v>
      </c>
      <c r="J2995" s="72">
        <v>221.94200000000001</v>
      </c>
      <c r="K2995" s="72">
        <v>225.619</v>
      </c>
      <c r="L2995" s="72">
        <v>225.84800000000001</v>
      </c>
      <c r="M2995" s="72">
        <v>230.392</v>
      </c>
      <c r="N2995" s="72">
        <v>248.11099999999999</v>
      </c>
      <c r="O2995" s="72">
        <v>254.63900000000001</v>
      </c>
      <c r="P2995" s="72">
        <v>273.00299999999999</v>
      </c>
      <c r="Q2995" s="72">
        <v>288.68200000000002</v>
      </c>
      <c r="R2995" s="72">
        <v>268.089</v>
      </c>
      <c r="S2995" s="72">
        <v>266.39800000000002</v>
      </c>
      <c r="T2995" s="72">
        <v>233.87700000000001</v>
      </c>
      <c r="U2995" s="72">
        <v>188.387</v>
      </c>
      <c r="V2995" s="72">
        <v>147.28800000000001</v>
      </c>
      <c r="W2995" s="72">
        <v>103.504</v>
      </c>
      <c r="X2995" s="72">
        <v>60.082999999999998</v>
      </c>
      <c r="Y2995" s="72">
        <v>17.137</v>
      </c>
      <c r="Z2995" s="72">
        <v>2.1669999999999998</v>
      </c>
      <c r="AA2995" s="72">
        <v>0.255</v>
      </c>
      <c r="AB2995" s="4">
        <v>0</v>
      </c>
      <c r="AD2995" s="1">
        <f t="shared" si="46"/>
        <v>183.14599999999999</v>
      </c>
    </row>
    <row r="2996" spans="1:30" x14ac:dyDescent="0.3">
      <c r="A2996" s="65">
        <v>2995</v>
      </c>
      <c r="B2996" s="66" t="s">
        <v>323</v>
      </c>
      <c r="C2996" s="69" t="s">
        <v>211</v>
      </c>
      <c r="D2996" s="71">
        <v>20</v>
      </c>
      <c r="E2996" s="71">
        <v>688</v>
      </c>
      <c r="F2996" s="71">
        <v>2045</v>
      </c>
      <c r="G2996" s="72">
        <v>188.196</v>
      </c>
      <c r="H2996" s="72">
        <v>194.745</v>
      </c>
      <c r="I2996" s="72">
        <v>203.17400000000001</v>
      </c>
      <c r="J2996" s="72">
        <v>211.739</v>
      </c>
      <c r="K2996" s="72">
        <v>217.822</v>
      </c>
      <c r="L2996" s="72">
        <v>220.398</v>
      </c>
      <c r="M2996" s="72">
        <v>221.17</v>
      </c>
      <c r="N2996" s="72">
        <v>226.523</v>
      </c>
      <c r="O2996" s="72">
        <v>244.483</v>
      </c>
      <c r="P2996" s="72">
        <v>250.43799999999999</v>
      </c>
      <c r="Q2996" s="72">
        <v>267.00200000000001</v>
      </c>
      <c r="R2996" s="72">
        <v>279.16800000000001</v>
      </c>
      <c r="S2996" s="72">
        <v>254.108</v>
      </c>
      <c r="T2996" s="72">
        <v>244.77099999999999</v>
      </c>
      <c r="U2996" s="72">
        <v>204.726</v>
      </c>
      <c r="V2996" s="72">
        <v>150.72</v>
      </c>
      <c r="W2996" s="72">
        <v>100.774</v>
      </c>
      <c r="X2996" s="72">
        <v>55.241999999999997</v>
      </c>
      <c r="Y2996" s="72">
        <v>21.917999999999999</v>
      </c>
      <c r="Z2996" s="72">
        <v>3.669</v>
      </c>
      <c r="AA2996" s="72">
        <v>0.26</v>
      </c>
      <c r="AB2996" s="4">
        <v>0</v>
      </c>
      <c r="AD2996" s="1">
        <f t="shared" si="46"/>
        <v>181.863</v>
      </c>
    </row>
    <row r="2997" spans="1:30" x14ac:dyDescent="0.3">
      <c r="A2997" s="65">
        <v>2996</v>
      </c>
      <c r="B2997" s="66" t="s">
        <v>323</v>
      </c>
      <c r="C2997" s="69" t="s">
        <v>211</v>
      </c>
      <c r="D2997" s="71">
        <v>20</v>
      </c>
      <c r="E2997" s="71">
        <v>688</v>
      </c>
      <c r="F2997" s="71">
        <v>2050</v>
      </c>
      <c r="G2997" s="72">
        <v>182.285</v>
      </c>
      <c r="H2997" s="72">
        <v>186.905</v>
      </c>
      <c r="I2997" s="72">
        <v>194.03100000000001</v>
      </c>
      <c r="J2997" s="72">
        <v>201.40799999999999</v>
      </c>
      <c r="K2997" s="72">
        <v>207.68199999999999</v>
      </c>
      <c r="L2997" s="72">
        <v>212.68299999999999</v>
      </c>
      <c r="M2997" s="72">
        <v>215.81299999999999</v>
      </c>
      <c r="N2997" s="72">
        <v>217.45099999999999</v>
      </c>
      <c r="O2997" s="72">
        <v>223.22</v>
      </c>
      <c r="P2997" s="72">
        <v>240.71600000000001</v>
      </c>
      <c r="Q2997" s="72">
        <v>245.36199999999999</v>
      </c>
      <c r="R2997" s="72">
        <v>258.964</v>
      </c>
      <c r="S2997" s="72">
        <v>265.91399999999999</v>
      </c>
      <c r="T2997" s="72">
        <v>235.17099999999999</v>
      </c>
      <c r="U2997" s="72">
        <v>216.429</v>
      </c>
      <c r="V2997" s="72">
        <v>166.32499999999999</v>
      </c>
      <c r="W2997" s="72">
        <v>105.52200000000001</v>
      </c>
      <c r="X2997" s="72">
        <v>55.454000000000001</v>
      </c>
      <c r="Y2997" s="72">
        <v>20.939</v>
      </c>
      <c r="Z2997" s="72">
        <v>4.9020000000000001</v>
      </c>
      <c r="AA2997" s="72">
        <v>0.434</v>
      </c>
      <c r="AB2997" s="4">
        <v>0</v>
      </c>
      <c r="AD2997" s="1">
        <f t="shared" si="46"/>
        <v>187.25099999999998</v>
      </c>
    </row>
    <row r="2998" spans="1:30" x14ac:dyDescent="0.3">
      <c r="A2998" s="65">
        <v>2997</v>
      </c>
      <c r="B2998" s="66" t="s">
        <v>323</v>
      </c>
      <c r="C2998" s="69" t="s">
        <v>211</v>
      </c>
      <c r="D2998" s="71">
        <v>20</v>
      </c>
      <c r="E2998" s="71">
        <v>688</v>
      </c>
      <c r="F2998" s="71">
        <v>2055</v>
      </c>
      <c r="G2998" s="72">
        <v>176.82</v>
      </c>
      <c r="H2998" s="72">
        <v>181.06100000000001</v>
      </c>
      <c r="I2998" s="72">
        <v>186.226</v>
      </c>
      <c r="J2998" s="72">
        <v>192.36699999999999</v>
      </c>
      <c r="K2998" s="72">
        <v>197.589</v>
      </c>
      <c r="L2998" s="72">
        <v>202.84800000000001</v>
      </c>
      <c r="M2998" s="72">
        <v>208.38300000000001</v>
      </c>
      <c r="N2998" s="72">
        <v>212.35400000000001</v>
      </c>
      <c r="O2998" s="72">
        <v>214.452</v>
      </c>
      <c r="P2998" s="72">
        <v>219.99299999999999</v>
      </c>
      <c r="Q2998" s="72">
        <v>236.292</v>
      </c>
      <c r="R2998" s="72">
        <v>238.65899999999999</v>
      </c>
      <c r="S2998" s="72">
        <v>247.82300000000001</v>
      </c>
      <c r="T2998" s="72">
        <v>247.87100000000001</v>
      </c>
      <c r="U2998" s="72">
        <v>210.02099999999999</v>
      </c>
      <c r="V2998" s="72">
        <v>178.56299999999999</v>
      </c>
      <c r="W2998" s="72">
        <v>119.232</v>
      </c>
      <c r="X2998" s="72">
        <v>59.984000000000002</v>
      </c>
      <c r="Y2998" s="72">
        <v>21.934999999999999</v>
      </c>
      <c r="Z2998" s="72">
        <v>4.931</v>
      </c>
      <c r="AA2998" s="72">
        <v>0.61299999999999999</v>
      </c>
      <c r="AB2998" s="4" t="s">
        <v>291</v>
      </c>
      <c r="AD2998" s="1">
        <f t="shared" si="46"/>
        <v>206.69500000000002</v>
      </c>
    </row>
    <row r="2999" spans="1:30" x14ac:dyDescent="0.3">
      <c r="A2999" s="65">
        <v>2998</v>
      </c>
      <c r="B2999" s="66" t="s">
        <v>323</v>
      </c>
      <c r="C2999" s="69" t="s">
        <v>211</v>
      </c>
      <c r="D2999" s="71">
        <v>20</v>
      </c>
      <c r="E2999" s="71">
        <v>688</v>
      </c>
      <c r="F2999" s="71">
        <v>2060</v>
      </c>
      <c r="G2999" s="72">
        <v>170.459</v>
      </c>
      <c r="H2999" s="72">
        <v>175.661</v>
      </c>
      <c r="I2999" s="72">
        <v>180.41900000000001</v>
      </c>
      <c r="J2999" s="72">
        <v>184.65899999999999</v>
      </c>
      <c r="K2999" s="72">
        <v>188.77799999999999</v>
      </c>
      <c r="L2999" s="72">
        <v>193.054</v>
      </c>
      <c r="M2999" s="72">
        <v>198.83099999999999</v>
      </c>
      <c r="N2999" s="72">
        <v>205.17599999999999</v>
      </c>
      <c r="O2999" s="72">
        <v>209.61699999999999</v>
      </c>
      <c r="P2999" s="72">
        <v>211.602</v>
      </c>
      <c r="Q2999" s="72">
        <v>216.304</v>
      </c>
      <c r="R2999" s="72">
        <v>230.489</v>
      </c>
      <c r="S2999" s="72">
        <v>229.411</v>
      </c>
      <c r="T2999" s="72">
        <v>232.58799999999999</v>
      </c>
      <c r="U2999" s="72">
        <v>223.547</v>
      </c>
      <c r="V2999" s="72">
        <v>175.93799999999999</v>
      </c>
      <c r="W2999" s="72">
        <v>131.08699999999999</v>
      </c>
      <c r="X2999" s="72">
        <v>70.108999999999995</v>
      </c>
      <c r="Y2999" s="72">
        <v>24.841999999999999</v>
      </c>
      <c r="Z2999" s="72">
        <v>5.4720000000000004</v>
      </c>
      <c r="AA2999" s="72">
        <v>0.67</v>
      </c>
      <c r="AB2999" s="4" t="s">
        <v>291</v>
      </c>
      <c r="AD2999" s="1">
        <f t="shared" si="46"/>
        <v>232.17999999999995</v>
      </c>
    </row>
    <row r="3000" spans="1:30" x14ac:dyDescent="0.3">
      <c r="A3000" s="65">
        <v>2999</v>
      </c>
      <c r="B3000" s="66" t="s">
        <v>323</v>
      </c>
      <c r="C3000" s="69" t="s">
        <v>211</v>
      </c>
      <c r="D3000" s="71">
        <v>20</v>
      </c>
      <c r="E3000" s="71">
        <v>688</v>
      </c>
      <c r="F3000" s="71">
        <v>2065</v>
      </c>
      <c r="G3000" s="72">
        <v>163.76300000000001</v>
      </c>
      <c r="H3000" s="72">
        <v>169.364</v>
      </c>
      <c r="I3000" s="72">
        <v>175.053</v>
      </c>
      <c r="J3000" s="72">
        <v>178.94399999999999</v>
      </c>
      <c r="K3000" s="72">
        <v>181.292</v>
      </c>
      <c r="L3000" s="72">
        <v>184.53100000000001</v>
      </c>
      <c r="M3000" s="72">
        <v>189.30500000000001</v>
      </c>
      <c r="N3000" s="72">
        <v>195.86699999999999</v>
      </c>
      <c r="O3000" s="72">
        <v>202.69</v>
      </c>
      <c r="P3000" s="72">
        <v>207.07499999999999</v>
      </c>
      <c r="Q3000" s="72">
        <v>208.404</v>
      </c>
      <c r="R3000" s="72">
        <v>211.523</v>
      </c>
      <c r="S3000" s="72">
        <v>222.49199999999999</v>
      </c>
      <c r="T3000" s="72">
        <v>216.684</v>
      </c>
      <c r="U3000" s="72">
        <v>211.71</v>
      </c>
      <c r="V3000" s="72">
        <v>190.03399999999999</v>
      </c>
      <c r="W3000" s="72">
        <v>132.179</v>
      </c>
      <c r="X3000" s="72">
        <v>79.721999999999994</v>
      </c>
      <c r="Y3000" s="72">
        <v>30.434999999999999</v>
      </c>
      <c r="Z3000" s="72">
        <v>6.5890000000000004</v>
      </c>
      <c r="AA3000" s="72">
        <v>0.78600000000000003</v>
      </c>
      <c r="AB3000" s="4" t="s">
        <v>291</v>
      </c>
      <c r="AD3000" s="1">
        <f t="shared" si="46"/>
        <v>249.71100000000001</v>
      </c>
    </row>
    <row r="3001" spans="1:30" x14ac:dyDescent="0.3">
      <c r="A3001" s="65">
        <v>3000</v>
      </c>
      <c r="B3001" s="66" t="s">
        <v>323</v>
      </c>
      <c r="C3001" s="69" t="s">
        <v>211</v>
      </c>
      <c r="D3001" s="71">
        <v>20</v>
      </c>
      <c r="E3001" s="71">
        <v>688</v>
      </c>
      <c r="F3001" s="71">
        <v>2070</v>
      </c>
      <c r="G3001" s="72">
        <v>157.197</v>
      </c>
      <c r="H3001" s="72">
        <v>162.732</v>
      </c>
      <c r="I3001" s="72">
        <v>168.792</v>
      </c>
      <c r="J3001" s="72">
        <v>173.673</v>
      </c>
      <c r="K3001" s="72">
        <v>175.79499999999999</v>
      </c>
      <c r="L3001" s="72">
        <v>177.32300000000001</v>
      </c>
      <c r="M3001" s="72">
        <v>181.03899999999999</v>
      </c>
      <c r="N3001" s="72">
        <v>186.56899999999999</v>
      </c>
      <c r="O3001" s="72">
        <v>193.61500000000001</v>
      </c>
      <c r="P3001" s="72">
        <v>200.43700000000001</v>
      </c>
      <c r="Q3001" s="72">
        <v>204.26400000000001</v>
      </c>
      <c r="R3001" s="72">
        <v>204.28200000000001</v>
      </c>
      <c r="S3001" s="72">
        <v>204.95500000000001</v>
      </c>
      <c r="T3001" s="72">
        <v>211.41</v>
      </c>
      <c r="U3001" s="72">
        <v>198.97499999999999</v>
      </c>
      <c r="V3001" s="72">
        <v>182.52699999999999</v>
      </c>
      <c r="W3001" s="72">
        <v>146.06299999999999</v>
      </c>
      <c r="X3001" s="72">
        <v>83.201999999999998</v>
      </c>
      <c r="Y3001" s="72">
        <v>36.380000000000003</v>
      </c>
      <c r="Z3001" s="72">
        <v>8.6440000000000001</v>
      </c>
      <c r="AA3001" s="72">
        <v>1.0129999999999999</v>
      </c>
      <c r="AB3001" s="4" t="s">
        <v>291</v>
      </c>
      <c r="AD3001" s="1">
        <f t="shared" si="46"/>
        <v>275.30199999999996</v>
      </c>
    </row>
    <row r="3002" spans="1:30" x14ac:dyDescent="0.3">
      <c r="A3002" s="65">
        <v>3001</v>
      </c>
      <c r="B3002" s="66" t="s">
        <v>323</v>
      </c>
      <c r="C3002" s="69" t="s">
        <v>211</v>
      </c>
      <c r="D3002" s="71">
        <v>20</v>
      </c>
      <c r="E3002" s="71">
        <v>688</v>
      </c>
      <c r="F3002" s="71">
        <v>2075</v>
      </c>
      <c r="G3002" s="72">
        <v>151.637</v>
      </c>
      <c r="H3002" s="72">
        <v>156.22999999999999</v>
      </c>
      <c r="I3002" s="72">
        <v>162.19499999999999</v>
      </c>
      <c r="J3002" s="72">
        <v>167.501</v>
      </c>
      <c r="K3002" s="72">
        <v>170.73400000000001</v>
      </c>
      <c r="L3002" s="72">
        <v>172.09399999999999</v>
      </c>
      <c r="M3002" s="72">
        <v>174.078</v>
      </c>
      <c r="N3002" s="72">
        <v>178.51499999999999</v>
      </c>
      <c r="O3002" s="72">
        <v>184.53</v>
      </c>
      <c r="P3002" s="72">
        <v>191.626</v>
      </c>
      <c r="Q3002" s="72">
        <v>197.98599999999999</v>
      </c>
      <c r="R3002" s="72">
        <v>200.65899999999999</v>
      </c>
      <c r="S3002" s="72">
        <v>198.624</v>
      </c>
      <c r="T3002" s="72">
        <v>195.78399999999999</v>
      </c>
      <c r="U3002" s="72">
        <v>195.67500000000001</v>
      </c>
      <c r="V3002" s="72">
        <v>173.755</v>
      </c>
      <c r="W3002" s="72">
        <v>143.25</v>
      </c>
      <c r="X3002" s="72">
        <v>94.951999999999998</v>
      </c>
      <c r="Y3002" s="72">
        <v>39.829000000000001</v>
      </c>
      <c r="Z3002" s="72">
        <v>11.048</v>
      </c>
      <c r="AA3002" s="72">
        <v>1.425</v>
      </c>
      <c r="AB3002" s="4" t="s">
        <v>291</v>
      </c>
      <c r="AD3002" s="1">
        <f t="shared" si="46"/>
        <v>290.50400000000002</v>
      </c>
    </row>
    <row r="3003" spans="1:30" x14ac:dyDescent="0.3">
      <c r="A3003" s="65">
        <v>3002</v>
      </c>
      <c r="B3003" s="66" t="s">
        <v>323</v>
      </c>
      <c r="C3003" s="69" t="s">
        <v>211</v>
      </c>
      <c r="D3003" s="71">
        <v>20</v>
      </c>
      <c r="E3003" s="71">
        <v>688</v>
      </c>
      <c r="F3003" s="71">
        <v>2080</v>
      </c>
      <c r="G3003" s="72">
        <v>147.03800000000001</v>
      </c>
      <c r="H3003" s="72">
        <v>150.73099999999999</v>
      </c>
      <c r="I3003" s="72">
        <v>155.727</v>
      </c>
      <c r="J3003" s="72">
        <v>160.99299999999999</v>
      </c>
      <c r="K3003" s="72">
        <v>164.76599999999999</v>
      </c>
      <c r="L3003" s="72">
        <v>167.29300000000001</v>
      </c>
      <c r="M3003" s="72">
        <v>169.083</v>
      </c>
      <c r="N3003" s="72">
        <v>171.75200000000001</v>
      </c>
      <c r="O3003" s="72">
        <v>176.66300000000001</v>
      </c>
      <c r="P3003" s="72">
        <v>182.77</v>
      </c>
      <c r="Q3003" s="72">
        <v>189.49799999999999</v>
      </c>
      <c r="R3003" s="72">
        <v>194.83799999999999</v>
      </c>
      <c r="S3003" s="72">
        <v>195.667</v>
      </c>
      <c r="T3003" s="72">
        <v>190.578</v>
      </c>
      <c r="U3003" s="72">
        <v>182.40899999999999</v>
      </c>
      <c r="V3003" s="72">
        <v>172.71199999999999</v>
      </c>
      <c r="W3003" s="72">
        <v>138.79400000000001</v>
      </c>
      <c r="X3003" s="72">
        <v>95.751000000000005</v>
      </c>
      <c r="Y3003" s="72">
        <v>47.414000000000001</v>
      </c>
      <c r="Z3003" s="72">
        <v>12.852</v>
      </c>
      <c r="AA3003" s="72">
        <v>1.9690000000000001</v>
      </c>
      <c r="AB3003" s="4" t="s">
        <v>291</v>
      </c>
      <c r="AD3003" s="1">
        <f t="shared" si="46"/>
        <v>296.77999999999997</v>
      </c>
    </row>
    <row r="3004" spans="1:30" x14ac:dyDescent="0.3">
      <c r="A3004" s="65">
        <v>3003</v>
      </c>
      <c r="B3004" s="66" t="s">
        <v>323</v>
      </c>
      <c r="C3004" s="69" t="s">
        <v>211</v>
      </c>
      <c r="D3004" s="71">
        <v>20</v>
      </c>
      <c r="E3004" s="71">
        <v>688</v>
      </c>
      <c r="F3004" s="71">
        <v>2085</v>
      </c>
      <c r="G3004" s="72">
        <v>142.852</v>
      </c>
      <c r="H3004" s="72">
        <v>146.19</v>
      </c>
      <c r="I3004" s="72">
        <v>150.262</v>
      </c>
      <c r="J3004" s="72">
        <v>154.613</v>
      </c>
      <c r="K3004" s="72">
        <v>158.46199999999999</v>
      </c>
      <c r="L3004" s="72">
        <v>161.583</v>
      </c>
      <c r="M3004" s="72">
        <v>164.50899999999999</v>
      </c>
      <c r="N3004" s="72">
        <v>166.93199999999999</v>
      </c>
      <c r="O3004" s="72">
        <v>170.06100000000001</v>
      </c>
      <c r="P3004" s="72">
        <v>175.1</v>
      </c>
      <c r="Q3004" s="72">
        <v>180.92099999999999</v>
      </c>
      <c r="R3004" s="72">
        <v>186.779</v>
      </c>
      <c r="S3004" s="72">
        <v>190.476</v>
      </c>
      <c r="T3004" s="72">
        <v>188.48599999999999</v>
      </c>
      <c r="U3004" s="72">
        <v>178.60400000000001</v>
      </c>
      <c r="V3004" s="72">
        <v>162.54599999999999</v>
      </c>
      <c r="W3004" s="72">
        <v>140.179</v>
      </c>
      <c r="X3004" s="72">
        <v>95.165000000000006</v>
      </c>
      <c r="Y3004" s="72">
        <v>49.746000000000002</v>
      </c>
      <c r="Z3004" s="72">
        <v>16.222999999999999</v>
      </c>
      <c r="AA3004" s="72">
        <v>2.5070000000000001</v>
      </c>
      <c r="AB3004" s="4" t="s">
        <v>291</v>
      </c>
      <c r="AD3004" s="1">
        <f t="shared" si="46"/>
        <v>303.82</v>
      </c>
    </row>
    <row r="3005" spans="1:30" x14ac:dyDescent="0.3">
      <c r="A3005" s="65">
        <v>3004</v>
      </c>
      <c r="B3005" s="66" t="s">
        <v>323</v>
      </c>
      <c r="C3005" s="69" t="s">
        <v>211</v>
      </c>
      <c r="D3005" s="71">
        <v>20</v>
      </c>
      <c r="E3005" s="71">
        <v>688</v>
      </c>
      <c r="F3005" s="71">
        <v>2090</v>
      </c>
      <c r="G3005" s="72">
        <v>138.47200000000001</v>
      </c>
      <c r="H3005" s="72">
        <v>142.06399999999999</v>
      </c>
      <c r="I3005" s="72">
        <v>145.75700000000001</v>
      </c>
      <c r="J3005" s="72">
        <v>149.23400000000001</v>
      </c>
      <c r="K3005" s="72">
        <v>152.285</v>
      </c>
      <c r="L3005" s="72">
        <v>155.536</v>
      </c>
      <c r="M3005" s="72">
        <v>159.017</v>
      </c>
      <c r="N3005" s="72">
        <v>162.524</v>
      </c>
      <c r="O3005" s="72">
        <v>165.38300000000001</v>
      </c>
      <c r="P3005" s="72">
        <v>168.66</v>
      </c>
      <c r="Q3005" s="72">
        <v>173.48099999999999</v>
      </c>
      <c r="R3005" s="72">
        <v>178.56299999999999</v>
      </c>
      <c r="S3005" s="72">
        <v>182.983</v>
      </c>
      <c r="T3005" s="72">
        <v>184.08799999999999</v>
      </c>
      <c r="U3005" s="72">
        <v>177.50700000000001</v>
      </c>
      <c r="V3005" s="72">
        <v>160.43100000000001</v>
      </c>
      <c r="W3005" s="72">
        <v>133.71</v>
      </c>
      <c r="X3005" s="72">
        <v>98.24</v>
      </c>
      <c r="Y3005" s="72">
        <v>51.192</v>
      </c>
      <c r="Z3005" s="72">
        <v>17.942</v>
      </c>
      <c r="AA3005" s="72">
        <v>3.3759999999999999</v>
      </c>
      <c r="AB3005" s="4" t="s">
        <v>291</v>
      </c>
      <c r="AD3005" s="1">
        <f t="shared" si="46"/>
        <v>304.45999999999998</v>
      </c>
    </row>
    <row r="3006" spans="1:30" x14ac:dyDescent="0.3">
      <c r="A3006" s="65">
        <v>3005</v>
      </c>
      <c r="B3006" s="66" t="s">
        <v>323</v>
      </c>
      <c r="C3006" s="69" t="s">
        <v>211</v>
      </c>
      <c r="D3006" s="71">
        <v>20</v>
      </c>
      <c r="E3006" s="71">
        <v>688</v>
      </c>
      <c r="F3006" s="71">
        <v>2095</v>
      </c>
      <c r="G3006" s="72">
        <v>133.98699999999999</v>
      </c>
      <c r="H3006" s="72">
        <v>137.74100000000001</v>
      </c>
      <c r="I3006" s="72">
        <v>141.66200000000001</v>
      </c>
      <c r="J3006" s="72">
        <v>144.81399999999999</v>
      </c>
      <c r="K3006" s="72">
        <v>147.102</v>
      </c>
      <c r="L3006" s="72">
        <v>149.60400000000001</v>
      </c>
      <c r="M3006" s="72">
        <v>153.18799999999999</v>
      </c>
      <c r="N3006" s="72">
        <v>157.20599999999999</v>
      </c>
      <c r="O3006" s="72">
        <v>161.113</v>
      </c>
      <c r="P3006" s="72">
        <v>164.124</v>
      </c>
      <c r="Q3006" s="72">
        <v>167.233</v>
      </c>
      <c r="R3006" s="72">
        <v>171.41499999999999</v>
      </c>
      <c r="S3006" s="72">
        <v>175.24799999999999</v>
      </c>
      <c r="T3006" s="72">
        <v>177.33699999999999</v>
      </c>
      <c r="U3006" s="72">
        <v>174.07599999999999</v>
      </c>
      <c r="V3006" s="72">
        <v>160.52699999999999</v>
      </c>
      <c r="W3006" s="72">
        <v>133.49299999999999</v>
      </c>
      <c r="X3006" s="72">
        <v>95.5</v>
      </c>
      <c r="Y3006" s="72">
        <v>54.5</v>
      </c>
      <c r="Z3006" s="72">
        <v>19.366</v>
      </c>
      <c r="AA3006" s="72">
        <v>4.0759999999999996</v>
      </c>
      <c r="AB3006" s="4">
        <v>1E-3</v>
      </c>
      <c r="AD3006" s="1">
        <f t="shared" si="46"/>
        <v>306.93599999999998</v>
      </c>
    </row>
    <row r="3007" spans="1:30" x14ac:dyDescent="0.3">
      <c r="A3007" s="65">
        <v>3006</v>
      </c>
      <c r="B3007" s="66" t="s">
        <v>323</v>
      </c>
      <c r="C3007" s="69" t="s">
        <v>211</v>
      </c>
      <c r="D3007" s="71">
        <v>20</v>
      </c>
      <c r="E3007" s="71">
        <v>688</v>
      </c>
      <c r="F3007" s="71">
        <v>2100</v>
      </c>
      <c r="G3007" s="72">
        <v>129.584</v>
      </c>
      <c r="H3007" s="72">
        <v>133.30699999999999</v>
      </c>
      <c r="I3007" s="72">
        <v>137.36699999999999</v>
      </c>
      <c r="J3007" s="72">
        <v>140.798</v>
      </c>
      <c r="K3007" s="72">
        <v>142.87200000000001</v>
      </c>
      <c r="L3007" s="72">
        <v>144.66399999999999</v>
      </c>
      <c r="M3007" s="72">
        <v>147.46799999999999</v>
      </c>
      <c r="N3007" s="72">
        <v>151.54300000000001</v>
      </c>
      <c r="O3007" s="72">
        <v>155.93700000000001</v>
      </c>
      <c r="P3007" s="72">
        <v>160.001</v>
      </c>
      <c r="Q3007" s="72">
        <v>162.881</v>
      </c>
      <c r="R3007" s="72">
        <v>165.44200000000001</v>
      </c>
      <c r="S3007" s="72">
        <v>168.54400000000001</v>
      </c>
      <c r="T3007" s="72">
        <v>170.298</v>
      </c>
      <c r="U3007" s="72">
        <v>168.29499999999999</v>
      </c>
      <c r="V3007" s="72">
        <v>158.352</v>
      </c>
      <c r="W3007" s="72">
        <v>134.97200000000001</v>
      </c>
      <c r="X3007" s="72">
        <v>97.063999999999993</v>
      </c>
      <c r="Y3007" s="72">
        <v>54.667999999999999</v>
      </c>
      <c r="Z3007" s="72">
        <v>21.745999999999999</v>
      </c>
      <c r="AA3007" s="72">
        <v>4.8140000000000001</v>
      </c>
      <c r="AB3007" s="4">
        <v>1E-3</v>
      </c>
      <c r="AD3007" s="1">
        <f t="shared" si="46"/>
        <v>313.26499999999999</v>
      </c>
    </row>
    <row r="3008" spans="1:30" x14ac:dyDescent="0.3">
      <c r="A3008" s="65">
        <v>3007</v>
      </c>
      <c r="B3008" s="66" t="s">
        <v>323</v>
      </c>
      <c r="C3008" s="69" t="s">
        <v>212</v>
      </c>
      <c r="D3008" s="71"/>
      <c r="E3008" s="71">
        <v>705</v>
      </c>
      <c r="F3008" s="71">
        <v>2015</v>
      </c>
      <c r="G3008" s="72">
        <v>55.936</v>
      </c>
      <c r="H3008" s="72">
        <v>53.948</v>
      </c>
      <c r="I3008" s="72">
        <v>47.017000000000003</v>
      </c>
      <c r="J3008" s="72">
        <v>49.021999999999998</v>
      </c>
      <c r="K3008" s="72">
        <v>55.273000000000003</v>
      </c>
      <c r="L3008" s="72">
        <v>69.09</v>
      </c>
      <c r="M3008" s="72">
        <v>78.153999999999996</v>
      </c>
      <c r="N3008" s="72">
        <v>83.072000000000003</v>
      </c>
      <c r="O3008" s="72">
        <v>76.989000000000004</v>
      </c>
      <c r="P3008" s="72">
        <v>78.123999999999995</v>
      </c>
      <c r="Q3008" s="72">
        <v>77.665999999999997</v>
      </c>
      <c r="R3008" s="72">
        <v>76.539000000000001</v>
      </c>
      <c r="S3008" s="72">
        <v>74.042000000000002</v>
      </c>
      <c r="T3008" s="72">
        <v>50.844999999999999</v>
      </c>
      <c r="U3008" s="72">
        <v>40.908999999999999</v>
      </c>
      <c r="V3008" s="72">
        <v>31.010999999999999</v>
      </c>
      <c r="W3008" s="72">
        <v>20.201000000000001</v>
      </c>
      <c r="X3008" s="72">
        <v>8.8710000000000004</v>
      </c>
      <c r="Y3008" s="72">
        <v>2.3490000000000002</v>
      </c>
      <c r="Z3008" s="72">
        <v>0.23499999999999999</v>
      </c>
      <c r="AA3008" s="72">
        <v>3.5999999999999997E-2</v>
      </c>
      <c r="AB3008" s="4">
        <v>1E-3</v>
      </c>
      <c r="AD3008" s="1">
        <f t="shared" si="46"/>
        <v>31.693000000000005</v>
      </c>
    </row>
    <row r="3009" spans="1:30" x14ac:dyDescent="0.3">
      <c r="A3009" s="65">
        <v>3008</v>
      </c>
      <c r="B3009" s="66" t="s">
        <v>323</v>
      </c>
      <c r="C3009" s="69" t="s">
        <v>212</v>
      </c>
      <c r="D3009" s="71"/>
      <c r="E3009" s="71">
        <v>705</v>
      </c>
      <c r="F3009" s="71">
        <v>2020</v>
      </c>
      <c r="G3009" s="72">
        <v>53.3</v>
      </c>
      <c r="H3009" s="72">
        <v>55.984999999999999</v>
      </c>
      <c r="I3009" s="72">
        <v>53.987000000000002</v>
      </c>
      <c r="J3009" s="72">
        <v>47.287999999999997</v>
      </c>
      <c r="K3009" s="72">
        <v>49.481999999999999</v>
      </c>
      <c r="L3009" s="72">
        <v>55.664999999999999</v>
      </c>
      <c r="M3009" s="72">
        <v>69.295000000000002</v>
      </c>
      <c r="N3009" s="72">
        <v>78.123000000000005</v>
      </c>
      <c r="O3009" s="72">
        <v>82.77</v>
      </c>
      <c r="P3009" s="72">
        <v>76.369</v>
      </c>
      <c r="Q3009" s="72">
        <v>76.864000000000004</v>
      </c>
      <c r="R3009" s="72">
        <v>75.361000000000004</v>
      </c>
      <c r="S3009" s="72">
        <v>72.852000000000004</v>
      </c>
      <c r="T3009" s="72">
        <v>68.846999999999994</v>
      </c>
      <c r="U3009" s="72">
        <v>45.609000000000002</v>
      </c>
      <c r="V3009" s="72">
        <v>34.406999999999996</v>
      </c>
      <c r="W3009" s="72">
        <v>22.975999999999999</v>
      </c>
      <c r="X3009" s="72">
        <v>11.988</v>
      </c>
      <c r="Y3009" s="72">
        <v>3.633</v>
      </c>
      <c r="Z3009" s="72">
        <v>0.55700000000000005</v>
      </c>
      <c r="AA3009" s="72">
        <v>2.9000000000000001E-2</v>
      </c>
      <c r="AB3009" s="4">
        <v>1E-3</v>
      </c>
      <c r="AD3009" s="1">
        <f t="shared" si="46"/>
        <v>39.184000000000005</v>
      </c>
    </row>
    <row r="3010" spans="1:30" x14ac:dyDescent="0.3">
      <c r="A3010" s="65">
        <v>3009</v>
      </c>
      <c r="B3010" s="66" t="s">
        <v>323</v>
      </c>
      <c r="C3010" s="69" t="s">
        <v>212</v>
      </c>
      <c r="D3010" s="71"/>
      <c r="E3010" s="71">
        <v>705</v>
      </c>
      <c r="F3010" s="71">
        <v>2025</v>
      </c>
      <c r="G3010" s="72">
        <v>49.121000000000002</v>
      </c>
      <c r="H3010" s="72">
        <v>53.353999999999999</v>
      </c>
      <c r="I3010" s="72">
        <v>56.027999999999999</v>
      </c>
      <c r="J3010" s="72">
        <v>54.259</v>
      </c>
      <c r="K3010" s="72">
        <v>47.765000000000001</v>
      </c>
      <c r="L3010" s="72">
        <v>49.905999999999999</v>
      </c>
      <c r="M3010" s="72">
        <v>55.933</v>
      </c>
      <c r="N3010" s="72">
        <v>69.334999999999994</v>
      </c>
      <c r="O3010" s="72">
        <v>77.91</v>
      </c>
      <c r="P3010" s="72">
        <v>82.194000000000003</v>
      </c>
      <c r="Q3010" s="72">
        <v>75.295000000000002</v>
      </c>
      <c r="R3010" s="72">
        <v>74.832999999999998</v>
      </c>
      <c r="S3010" s="72">
        <v>72.087000000000003</v>
      </c>
      <c r="T3010" s="72">
        <v>68.242000000000004</v>
      </c>
      <c r="U3010" s="72">
        <v>62.460999999999999</v>
      </c>
      <c r="V3010" s="72">
        <v>39.055</v>
      </c>
      <c r="W3010" s="72">
        <v>26.212</v>
      </c>
      <c r="X3010" s="72">
        <v>14.196999999999999</v>
      </c>
      <c r="Y3010" s="72">
        <v>5.1710000000000003</v>
      </c>
      <c r="Z3010" s="72">
        <v>0.91900000000000004</v>
      </c>
      <c r="AA3010" s="72">
        <v>6.7000000000000004E-2</v>
      </c>
      <c r="AB3010" s="4">
        <v>1E-3</v>
      </c>
      <c r="AD3010" s="1">
        <f t="shared" si="46"/>
        <v>46.566999999999993</v>
      </c>
    </row>
    <row r="3011" spans="1:30" x14ac:dyDescent="0.3">
      <c r="A3011" s="65">
        <v>3010</v>
      </c>
      <c r="B3011" s="66" t="s">
        <v>323</v>
      </c>
      <c r="C3011" s="69" t="s">
        <v>212</v>
      </c>
      <c r="D3011" s="71"/>
      <c r="E3011" s="71">
        <v>705</v>
      </c>
      <c r="F3011" s="71">
        <v>2030</v>
      </c>
      <c r="G3011" s="72">
        <v>45.423000000000002</v>
      </c>
      <c r="H3011" s="72">
        <v>49.182000000000002</v>
      </c>
      <c r="I3011" s="72">
        <v>53.401000000000003</v>
      </c>
      <c r="J3011" s="72">
        <v>56.304000000000002</v>
      </c>
      <c r="K3011" s="72">
        <v>54.735999999999997</v>
      </c>
      <c r="L3011" s="72">
        <v>48.207999999999998</v>
      </c>
      <c r="M3011" s="72">
        <v>50.207000000000001</v>
      </c>
      <c r="N3011" s="72">
        <v>56.048000000000002</v>
      </c>
      <c r="O3011" s="72">
        <v>69.216999999999999</v>
      </c>
      <c r="P3011" s="72">
        <v>77.457999999999998</v>
      </c>
      <c r="Q3011" s="72">
        <v>81.183999999999997</v>
      </c>
      <c r="R3011" s="72">
        <v>73.531999999999996</v>
      </c>
      <c r="S3011" s="72">
        <v>71.92</v>
      </c>
      <c r="T3011" s="72">
        <v>67.998999999999995</v>
      </c>
      <c r="U3011" s="72">
        <v>62.579000000000001</v>
      </c>
      <c r="V3011" s="72">
        <v>54.387999999999998</v>
      </c>
      <c r="W3011" s="72">
        <v>30.547000000000001</v>
      </c>
      <c r="X3011" s="72">
        <v>16.838999999999999</v>
      </c>
      <c r="Y3011" s="72">
        <v>6.4409999999999998</v>
      </c>
      <c r="Z3011" s="72">
        <v>1.389</v>
      </c>
      <c r="AA3011" s="72">
        <v>0.11899999999999999</v>
      </c>
      <c r="AB3011" s="4">
        <v>1E-3</v>
      </c>
      <c r="AD3011" s="1">
        <f t="shared" ref="AD3011:AD3074" si="47">SUM(W3011:AB3011)</f>
        <v>55.335999999999999</v>
      </c>
    </row>
    <row r="3012" spans="1:30" x14ac:dyDescent="0.3">
      <c r="A3012" s="65">
        <v>3011</v>
      </c>
      <c r="B3012" s="66" t="s">
        <v>323</v>
      </c>
      <c r="C3012" s="69" t="s">
        <v>212</v>
      </c>
      <c r="D3012" s="71"/>
      <c r="E3012" s="71">
        <v>705</v>
      </c>
      <c r="F3012" s="71">
        <v>2035</v>
      </c>
      <c r="G3012" s="72">
        <v>44.314</v>
      </c>
      <c r="H3012" s="72">
        <v>45.487000000000002</v>
      </c>
      <c r="I3012" s="72">
        <v>49.23</v>
      </c>
      <c r="J3012" s="72">
        <v>53.683999999999997</v>
      </c>
      <c r="K3012" s="72">
        <v>56.786999999999999</v>
      </c>
      <c r="L3012" s="72">
        <v>55.177999999999997</v>
      </c>
      <c r="M3012" s="72">
        <v>48.527000000000001</v>
      </c>
      <c r="N3012" s="72">
        <v>50.354999999999997</v>
      </c>
      <c r="O3012" s="72">
        <v>56.014000000000003</v>
      </c>
      <c r="P3012" s="72">
        <v>68.885000000000005</v>
      </c>
      <c r="Q3012" s="72">
        <v>76.617999999999995</v>
      </c>
      <c r="R3012" s="72">
        <v>79.466999999999999</v>
      </c>
      <c r="S3012" s="72">
        <v>70.933000000000007</v>
      </c>
      <c r="T3012" s="72">
        <v>68.210999999999999</v>
      </c>
      <c r="U3012" s="72">
        <v>62.875999999999998</v>
      </c>
      <c r="V3012" s="72">
        <v>55.207000000000001</v>
      </c>
      <c r="W3012" s="72">
        <v>43.433999999999997</v>
      </c>
      <c r="X3012" s="72">
        <v>20.245000000000001</v>
      </c>
      <c r="Y3012" s="72">
        <v>7.9610000000000003</v>
      </c>
      <c r="Z3012" s="72">
        <v>1.821</v>
      </c>
      <c r="AA3012" s="72">
        <v>0.192</v>
      </c>
      <c r="AB3012" s="4" t="s">
        <v>291</v>
      </c>
      <c r="AD3012" s="1">
        <f t="shared" si="47"/>
        <v>73.652999999999992</v>
      </c>
    </row>
    <row r="3013" spans="1:30" x14ac:dyDescent="0.3">
      <c r="A3013" s="65">
        <v>3012</v>
      </c>
      <c r="B3013" s="66" t="s">
        <v>323</v>
      </c>
      <c r="C3013" s="69" t="s">
        <v>212</v>
      </c>
      <c r="D3013" s="71"/>
      <c r="E3013" s="71">
        <v>705</v>
      </c>
      <c r="F3013" s="71">
        <v>2040</v>
      </c>
      <c r="G3013" s="72">
        <v>45.911000000000001</v>
      </c>
      <c r="H3013" s="72">
        <v>44.38</v>
      </c>
      <c r="I3013" s="72">
        <v>45.537999999999997</v>
      </c>
      <c r="J3013" s="72">
        <v>49.517000000000003</v>
      </c>
      <c r="K3013" s="72">
        <v>54.179000000000002</v>
      </c>
      <c r="L3013" s="72">
        <v>57.235999999999997</v>
      </c>
      <c r="M3013" s="72">
        <v>55.491999999999997</v>
      </c>
      <c r="N3013" s="72">
        <v>48.692999999999998</v>
      </c>
      <c r="O3013" s="72">
        <v>50.363999999999997</v>
      </c>
      <c r="P3013" s="72">
        <v>55.802</v>
      </c>
      <c r="Q3013" s="72">
        <v>68.216999999999999</v>
      </c>
      <c r="R3013" s="72">
        <v>75.135999999999996</v>
      </c>
      <c r="S3013" s="72">
        <v>76.873000000000005</v>
      </c>
      <c r="T3013" s="72">
        <v>67.557000000000002</v>
      </c>
      <c r="U3013" s="72">
        <v>63.47</v>
      </c>
      <c r="V3013" s="72">
        <v>56.021000000000001</v>
      </c>
      <c r="W3013" s="72">
        <v>44.796999999999997</v>
      </c>
      <c r="X3013" s="72">
        <v>29.488</v>
      </c>
      <c r="Y3013" s="72">
        <v>9.891</v>
      </c>
      <c r="Z3013" s="72">
        <v>2.3439999999999999</v>
      </c>
      <c r="AA3013" s="72">
        <v>0.26600000000000001</v>
      </c>
      <c r="AB3013" s="4" t="s">
        <v>291</v>
      </c>
      <c r="AD3013" s="1">
        <f t="shared" si="47"/>
        <v>86.786000000000001</v>
      </c>
    </row>
    <row r="3014" spans="1:30" x14ac:dyDescent="0.3">
      <c r="A3014" s="65">
        <v>3013</v>
      </c>
      <c r="B3014" s="66" t="s">
        <v>323</v>
      </c>
      <c r="C3014" s="69" t="s">
        <v>212</v>
      </c>
      <c r="D3014" s="71"/>
      <c r="E3014" s="71">
        <v>705</v>
      </c>
      <c r="F3014" s="71">
        <v>2045</v>
      </c>
      <c r="G3014" s="72">
        <v>47.932000000000002</v>
      </c>
      <c r="H3014" s="72">
        <v>45.976999999999997</v>
      </c>
      <c r="I3014" s="72">
        <v>44.433</v>
      </c>
      <c r="J3014" s="72">
        <v>45.83</v>
      </c>
      <c r="K3014" s="72">
        <v>50.023000000000003</v>
      </c>
      <c r="L3014" s="72">
        <v>54.639000000000003</v>
      </c>
      <c r="M3014" s="72">
        <v>57.552999999999997</v>
      </c>
      <c r="N3014" s="72">
        <v>55.651000000000003</v>
      </c>
      <c r="O3014" s="72">
        <v>48.720999999999997</v>
      </c>
      <c r="P3014" s="72">
        <v>50.210999999999999</v>
      </c>
      <c r="Q3014" s="72">
        <v>55.326000000000001</v>
      </c>
      <c r="R3014" s="72">
        <v>67.007999999999996</v>
      </c>
      <c r="S3014" s="72">
        <v>72.867999999999995</v>
      </c>
      <c r="T3014" s="72">
        <v>73.481999999999999</v>
      </c>
      <c r="U3014" s="72">
        <v>63.209000000000003</v>
      </c>
      <c r="V3014" s="72">
        <v>57.046999999999997</v>
      </c>
      <c r="W3014" s="72">
        <v>46.104999999999997</v>
      </c>
      <c r="X3014" s="72">
        <v>31.082000000000001</v>
      </c>
      <c r="Y3014" s="72">
        <v>14.842000000000001</v>
      </c>
      <c r="Z3014" s="72">
        <v>3.024</v>
      </c>
      <c r="AA3014" s="72">
        <v>0.35799999999999998</v>
      </c>
      <c r="AB3014" s="4" t="s">
        <v>291</v>
      </c>
      <c r="AD3014" s="1">
        <f t="shared" si="47"/>
        <v>95.411000000000001</v>
      </c>
    </row>
    <row r="3015" spans="1:30" x14ac:dyDescent="0.3">
      <c r="A3015" s="65">
        <v>3014</v>
      </c>
      <c r="B3015" s="66" t="s">
        <v>323</v>
      </c>
      <c r="C3015" s="69" t="s">
        <v>212</v>
      </c>
      <c r="D3015" s="71"/>
      <c r="E3015" s="71">
        <v>705</v>
      </c>
      <c r="F3015" s="71">
        <v>2050</v>
      </c>
      <c r="G3015" s="72">
        <v>48.085000000000001</v>
      </c>
      <c r="H3015" s="72">
        <v>48</v>
      </c>
      <c r="I3015" s="72">
        <v>46.031999999999996</v>
      </c>
      <c r="J3015" s="72">
        <v>44.725999999999999</v>
      </c>
      <c r="K3015" s="72">
        <v>46.344999999999999</v>
      </c>
      <c r="L3015" s="72">
        <v>50.496000000000002</v>
      </c>
      <c r="M3015" s="72">
        <v>54.966999999999999</v>
      </c>
      <c r="N3015" s="72">
        <v>57.720999999999997</v>
      </c>
      <c r="O3015" s="72">
        <v>55.670999999999999</v>
      </c>
      <c r="P3015" s="72">
        <v>48.598999999999997</v>
      </c>
      <c r="Q3015" s="72">
        <v>49.829000000000001</v>
      </c>
      <c r="R3015" s="72">
        <v>54.432000000000002</v>
      </c>
      <c r="S3015" s="72">
        <v>65.137</v>
      </c>
      <c r="T3015" s="72">
        <v>69.887</v>
      </c>
      <c r="U3015" s="72">
        <v>69.094999999999999</v>
      </c>
      <c r="V3015" s="72">
        <v>57.262999999999998</v>
      </c>
      <c r="W3015" s="72">
        <v>47.558999999999997</v>
      </c>
      <c r="X3015" s="72">
        <v>32.637999999999998</v>
      </c>
      <c r="Y3015" s="72">
        <v>16.088000000000001</v>
      </c>
      <c r="Z3015" s="72">
        <v>4.702</v>
      </c>
      <c r="AA3015" s="72">
        <v>0.47899999999999998</v>
      </c>
      <c r="AB3015" s="4" t="s">
        <v>291</v>
      </c>
      <c r="AD3015" s="1">
        <f t="shared" si="47"/>
        <v>101.46599999999999</v>
      </c>
    </row>
    <row r="3016" spans="1:30" x14ac:dyDescent="0.3">
      <c r="A3016" s="65">
        <v>3015</v>
      </c>
      <c r="B3016" s="66" t="s">
        <v>323</v>
      </c>
      <c r="C3016" s="69" t="s">
        <v>212</v>
      </c>
      <c r="D3016" s="71"/>
      <c r="E3016" s="71">
        <v>705</v>
      </c>
      <c r="F3016" s="71">
        <v>2055</v>
      </c>
      <c r="G3016" s="72">
        <v>46.256</v>
      </c>
      <c r="H3016" s="72">
        <v>48.15</v>
      </c>
      <c r="I3016" s="72">
        <v>48.051000000000002</v>
      </c>
      <c r="J3016" s="72">
        <v>46.31</v>
      </c>
      <c r="K3016" s="72">
        <v>45.216000000000001</v>
      </c>
      <c r="L3016" s="72">
        <v>46.798999999999999</v>
      </c>
      <c r="M3016" s="72">
        <v>50.817</v>
      </c>
      <c r="N3016" s="72">
        <v>55.131</v>
      </c>
      <c r="O3016" s="72">
        <v>57.737000000000002</v>
      </c>
      <c r="P3016" s="72">
        <v>55.53</v>
      </c>
      <c r="Q3016" s="72">
        <v>48.262</v>
      </c>
      <c r="R3016" s="72">
        <v>49.091000000000001</v>
      </c>
      <c r="S3016" s="72">
        <v>53.029000000000003</v>
      </c>
      <c r="T3016" s="72">
        <v>62.665999999999997</v>
      </c>
      <c r="U3016" s="72">
        <v>66.016000000000005</v>
      </c>
      <c r="V3016" s="72">
        <v>63.048999999999999</v>
      </c>
      <c r="W3016" s="72">
        <v>48.311999999999998</v>
      </c>
      <c r="X3016" s="72">
        <v>34.304000000000002</v>
      </c>
      <c r="Y3016" s="72">
        <v>17.344999999999999</v>
      </c>
      <c r="Z3016" s="72">
        <v>5.274</v>
      </c>
      <c r="AA3016" s="72">
        <v>0.75900000000000001</v>
      </c>
      <c r="AB3016" s="4" t="s">
        <v>291</v>
      </c>
      <c r="AD3016" s="1">
        <f t="shared" si="47"/>
        <v>105.994</v>
      </c>
    </row>
    <row r="3017" spans="1:30" x14ac:dyDescent="0.3">
      <c r="A3017" s="65">
        <v>3016</v>
      </c>
      <c r="B3017" s="66" t="s">
        <v>323</v>
      </c>
      <c r="C3017" s="69" t="s">
        <v>212</v>
      </c>
      <c r="D3017" s="71"/>
      <c r="E3017" s="71">
        <v>705</v>
      </c>
      <c r="F3017" s="71">
        <v>2060</v>
      </c>
      <c r="G3017" s="72">
        <v>43.94</v>
      </c>
      <c r="H3017" s="72">
        <v>46.317999999999998</v>
      </c>
      <c r="I3017" s="72">
        <v>48.195999999999998</v>
      </c>
      <c r="J3017" s="72">
        <v>48.314</v>
      </c>
      <c r="K3017" s="72">
        <v>46.777000000000001</v>
      </c>
      <c r="L3017" s="72">
        <v>45.65</v>
      </c>
      <c r="M3017" s="72">
        <v>47.112000000000002</v>
      </c>
      <c r="N3017" s="72">
        <v>50.984000000000002</v>
      </c>
      <c r="O3017" s="72">
        <v>55.158999999999999</v>
      </c>
      <c r="P3017" s="72">
        <v>57.6</v>
      </c>
      <c r="Q3017" s="72">
        <v>55.167000000000002</v>
      </c>
      <c r="R3017" s="72">
        <v>47.601999999999997</v>
      </c>
      <c r="S3017" s="72">
        <v>47.920999999999999</v>
      </c>
      <c r="T3017" s="72">
        <v>51.167999999999999</v>
      </c>
      <c r="U3017" s="72">
        <v>59.45</v>
      </c>
      <c r="V3017" s="72">
        <v>60.651000000000003</v>
      </c>
      <c r="W3017" s="72">
        <v>53.798000000000002</v>
      </c>
      <c r="X3017" s="72">
        <v>35.481000000000002</v>
      </c>
      <c r="Y3017" s="72">
        <v>18.707000000000001</v>
      </c>
      <c r="Z3017" s="72">
        <v>5.883</v>
      </c>
      <c r="AA3017" s="72">
        <v>0.91400000000000003</v>
      </c>
      <c r="AB3017" s="4" t="s">
        <v>291</v>
      </c>
      <c r="AD3017" s="1">
        <f t="shared" si="47"/>
        <v>114.78299999999999</v>
      </c>
    </row>
    <row r="3018" spans="1:30" x14ac:dyDescent="0.3">
      <c r="A3018" s="65">
        <v>3017</v>
      </c>
      <c r="B3018" s="66" t="s">
        <v>323</v>
      </c>
      <c r="C3018" s="69" t="s">
        <v>212</v>
      </c>
      <c r="D3018" s="71"/>
      <c r="E3018" s="71">
        <v>705</v>
      </c>
      <c r="F3018" s="71">
        <v>2065</v>
      </c>
      <c r="G3018" s="72">
        <v>42.625999999999998</v>
      </c>
      <c r="H3018" s="72">
        <v>44</v>
      </c>
      <c r="I3018" s="72">
        <v>46.362000000000002</v>
      </c>
      <c r="J3018" s="72">
        <v>48.445999999999998</v>
      </c>
      <c r="K3018" s="72">
        <v>48.752000000000002</v>
      </c>
      <c r="L3018" s="72">
        <v>47.186</v>
      </c>
      <c r="M3018" s="72">
        <v>45.947000000000003</v>
      </c>
      <c r="N3018" s="72">
        <v>47.277000000000001</v>
      </c>
      <c r="O3018" s="72">
        <v>51.023000000000003</v>
      </c>
      <c r="P3018" s="72">
        <v>55.045999999999999</v>
      </c>
      <c r="Q3018" s="72">
        <v>57.247999999999998</v>
      </c>
      <c r="R3018" s="72">
        <v>54.463999999999999</v>
      </c>
      <c r="S3018" s="72">
        <v>46.555</v>
      </c>
      <c r="T3018" s="72">
        <v>46.366</v>
      </c>
      <c r="U3018" s="72">
        <v>48.744</v>
      </c>
      <c r="V3018" s="72">
        <v>54.975999999999999</v>
      </c>
      <c r="W3018" s="72">
        <v>52.32</v>
      </c>
      <c r="X3018" s="72">
        <v>40.209000000000003</v>
      </c>
      <c r="Y3018" s="72">
        <v>19.847999999999999</v>
      </c>
      <c r="Z3018" s="72">
        <v>6.5609999999999999</v>
      </c>
      <c r="AA3018" s="72">
        <v>1.0640000000000001</v>
      </c>
      <c r="AB3018" s="4" t="s">
        <v>291</v>
      </c>
      <c r="AD3018" s="1">
        <f t="shared" si="47"/>
        <v>120.00199999999998</v>
      </c>
    </row>
    <row r="3019" spans="1:30" x14ac:dyDescent="0.3">
      <c r="A3019" s="65">
        <v>3018</v>
      </c>
      <c r="B3019" s="66" t="s">
        <v>323</v>
      </c>
      <c r="C3019" s="69" t="s">
        <v>212</v>
      </c>
      <c r="D3019" s="71"/>
      <c r="E3019" s="71">
        <v>705</v>
      </c>
      <c r="F3019" s="71">
        <v>2070</v>
      </c>
      <c r="G3019" s="72">
        <v>42.719000000000001</v>
      </c>
      <c r="H3019" s="72">
        <v>42.682000000000002</v>
      </c>
      <c r="I3019" s="72">
        <v>44.04</v>
      </c>
      <c r="J3019" s="72">
        <v>46.598999999999997</v>
      </c>
      <c r="K3019" s="72">
        <v>48.859000000000002</v>
      </c>
      <c r="L3019" s="72">
        <v>49.137</v>
      </c>
      <c r="M3019" s="72">
        <v>47.463000000000001</v>
      </c>
      <c r="N3019" s="72">
        <v>46.103999999999999</v>
      </c>
      <c r="O3019" s="72">
        <v>47.325000000000003</v>
      </c>
      <c r="P3019" s="72">
        <v>50.936999999999998</v>
      </c>
      <c r="Q3019" s="72">
        <v>54.741</v>
      </c>
      <c r="R3019" s="72">
        <v>56.576000000000001</v>
      </c>
      <c r="S3019" s="72">
        <v>53.353000000000002</v>
      </c>
      <c r="T3019" s="72">
        <v>45.162999999999997</v>
      </c>
      <c r="U3019" s="72">
        <v>44.34</v>
      </c>
      <c r="V3019" s="72">
        <v>45.350999999999999</v>
      </c>
      <c r="W3019" s="72">
        <v>47.911999999999999</v>
      </c>
      <c r="X3019" s="72">
        <v>39.764000000000003</v>
      </c>
      <c r="Y3019" s="72">
        <v>23.053999999999998</v>
      </c>
      <c r="Z3019" s="72">
        <v>7.1950000000000003</v>
      </c>
      <c r="AA3019" s="72">
        <v>1.2330000000000001</v>
      </c>
      <c r="AB3019" s="4" t="s">
        <v>291</v>
      </c>
      <c r="AD3019" s="1">
        <f t="shared" si="47"/>
        <v>119.15800000000002</v>
      </c>
    </row>
    <row r="3020" spans="1:30" x14ac:dyDescent="0.3">
      <c r="A3020" s="65">
        <v>3019</v>
      </c>
      <c r="B3020" s="66" t="s">
        <v>323</v>
      </c>
      <c r="C3020" s="69" t="s">
        <v>212</v>
      </c>
      <c r="D3020" s="71"/>
      <c r="E3020" s="71">
        <v>705</v>
      </c>
      <c r="F3020" s="71">
        <v>2075</v>
      </c>
      <c r="G3020" s="72">
        <v>43.457000000000001</v>
      </c>
      <c r="H3020" s="72">
        <v>42.77</v>
      </c>
      <c r="I3020" s="72">
        <v>42.722000000000001</v>
      </c>
      <c r="J3020" s="72">
        <v>44.264000000000003</v>
      </c>
      <c r="K3020" s="72">
        <v>46.988</v>
      </c>
      <c r="L3020" s="72">
        <v>49.219000000000001</v>
      </c>
      <c r="M3020" s="72">
        <v>49.396999999999998</v>
      </c>
      <c r="N3020" s="72">
        <v>47.612000000000002</v>
      </c>
      <c r="O3020" s="72">
        <v>46.152999999999999</v>
      </c>
      <c r="P3020" s="72">
        <v>47.258000000000003</v>
      </c>
      <c r="Q3020" s="72">
        <v>50.683</v>
      </c>
      <c r="R3020" s="72">
        <v>54.151000000000003</v>
      </c>
      <c r="S3020" s="72">
        <v>55.514000000000003</v>
      </c>
      <c r="T3020" s="72">
        <v>51.883000000000003</v>
      </c>
      <c r="U3020" s="72">
        <v>43.343000000000004</v>
      </c>
      <c r="V3020" s="72">
        <v>41.491</v>
      </c>
      <c r="W3020" s="72">
        <v>39.914000000000001</v>
      </c>
      <c r="X3020" s="72">
        <v>37.01</v>
      </c>
      <c r="Y3020" s="72">
        <v>23.358000000000001</v>
      </c>
      <c r="Z3020" s="72">
        <v>8.6370000000000005</v>
      </c>
      <c r="AA3020" s="72">
        <v>1.4079999999999999</v>
      </c>
      <c r="AB3020" s="4">
        <v>8.9999999999999993E-3</v>
      </c>
      <c r="AD3020" s="1">
        <f t="shared" si="47"/>
        <v>110.33600000000001</v>
      </c>
    </row>
    <row r="3021" spans="1:30" x14ac:dyDescent="0.3">
      <c r="A3021" s="65">
        <v>3020</v>
      </c>
      <c r="B3021" s="66" t="s">
        <v>323</v>
      </c>
      <c r="C3021" s="69" t="s">
        <v>212</v>
      </c>
      <c r="D3021" s="71"/>
      <c r="E3021" s="71">
        <v>705</v>
      </c>
      <c r="F3021" s="71">
        <v>2080</v>
      </c>
      <c r="G3021" s="72">
        <v>43.805</v>
      </c>
      <c r="H3021" s="72">
        <v>43.505000000000003</v>
      </c>
      <c r="I3021" s="72">
        <v>42.808999999999997</v>
      </c>
      <c r="J3021" s="72">
        <v>42.930999999999997</v>
      </c>
      <c r="K3021" s="72">
        <v>44.63</v>
      </c>
      <c r="L3021" s="72">
        <v>47.326999999999998</v>
      </c>
      <c r="M3021" s="72">
        <v>49.463999999999999</v>
      </c>
      <c r="N3021" s="72">
        <v>49.533999999999999</v>
      </c>
      <c r="O3021" s="72">
        <v>47.655999999999999</v>
      </c>
      <c r="P3021" s="72">
        <v>46.097000000000001</v>
      </c>
      <c r="Q3021" s="72">
        <v>47.048000000000002</v>
      </c>
      <c r="R3021" s="72">
        <v>50.185000000000002</v>
      </c>
      <c r="S3021" s="72">
        <v>53.22</v>
      </c>
      <c r="T3021" s="72">
        <v>54.104999999999997</v>
      </c>
      <c r="U3021" s="72">
        <v>49.96</v>
      </c>
      <c r="V3021" s="72">
        <v>40.78</v>
      </c>
      <c r="W3021" s="72">
        <v>36.862000000000002</v>
      </c>
      <c r="X3021" s="72">
        <v>31.318999999999999</v>
      </c>
      <c r="Y3021" s="72">
        <v>22.265000000000001</v>
      </c>
      <c r="Z3021" s="72">
        <v>9.0399999999999991</v>
      </c>
      <c r="AA3021" s="72">
        <v>1.734</v>
      </c>
      <c r="AB3021" s="4">
        <v>1.4E-2</v>
      </c>
      <c r="AD3021" s="1">
        <f t="shared" si="47"/>
        <v>101.23399999999998</v>
      </c>
    </row>
    <row r="3022" spans="1:30" x14ac:dyDescent="0.3">
      <c r="A3022" s="65">
        <v>3021</v>
      </c>
      <c r="B3022" s="66" t="s">
        <v>323</v>
      </c>
      <c r="C3022" s="69" t="s">
        <v>212</v>
      </c>
      <c r="D3022" s="71"/>
      <c r="E3022" s="71">
        <v>705</v>
      </c>
      <c r="F3022" s="71">
        <v>2085</v>
      </c>
      <c r="G3022" s="72">
        <v>43.12</v>
      </c>
      <c r="H3022" s="72">
        <v>43.848999999999997</v>
      </c>
      <c r="I3022" s="72">
        <v>43.540999999999997</v>
      </c>
      <c r="J3022" s="72">
        <v>43.002000000000002</v>
      </c>
      <c r="K3022" s="72">
        <v>43.271000000000001</v>
      </c>
      <c r="L3022" s="72">
        <v>44.945999999999998</v>
      </c>
      <c r="M3022" s="72">
        <v>47.555</v>
      </c>
      <c r="N3022" s="72">
        <v>49.591999999999999</v>
      </c>
      <c r="O3022" s="72">
        <v>49.572000000000003</v>
      </c>
      <c r="P3022" s="72">
        <v>47.601999999999997</v>
      </c>
      <c r="Q3022" s="72">
        <v>45.91</v>
      </c>
      <c r="R3022" s="72">
        <v>46.625999999999998</v>
      </c>
      <c r="S3022" s="72">
        <v>49.393999999999998</v>
      </c>
      <c r="T3022" s="72">
        <v>51.981999999999999</v>
      </c>
      <c r="U3022" s="72">
        <v>52.267000000000003</v>
      </c>
      <c r="V3022" s="72">
        <v>47.244</v>
      </c>
      <c r="W3022" s="72">
        <v>36.552</v>
      </c>
      <c r="X3022" s="72">
        <v>29.361999999999998</v>
      </c>
      <c r="Y3022" s="72">
        <v>19.283999999999999</v>
      </c>
      <c r="Z3022" s="72">
        <v>8.9</v>
      </c>
      <c r="AA3022" s="72">
        <v>1.9219999999999999</v>
      </c>
      <c r="AB3022" s="4">
        <v>2.3E-2</v>
      </c>
      <c r="AD3022" s="1">
        <f t="shared" si="47"/>
        <v>96.043000000000006</v>
      </c>
    </row>
    <row r="3023" spans="1:30" x14ac:dyDescent="0.3">
      <c r="A3023" s="65">
        <v>3022</v>
      </c>
      <c r="B3023" s="66" t="s">
        <v>323</v>
      </c>
      <c r="C3023" s="69" t="s">
        <v>212</v>
      </c>
      <c r="D3023" s="71"/>
      <c r="E3023" s="71">
        <v>705</v>
      </c>
      <c r="F3023" s="71">
        <v>2090</v>
      </c>
      <c r="G3023" s="72">
        <v>41.798999999999999</v>
      </c>
      <c r="H3023" s="72">
        <v>43.16</v>
      </c>
      <c r="I3023" s="72">
        <v>43.881999999999998</v>
      </c>
      <c r="J3023" s="72">
        <v>43.72</v>
      </c>
      <c r="K3023" s="72">
        <v>43.317</v>
      </c>
      <c r="L3023" s="72">
        <v>43.564999999999998</v>
      </c>
      <c r="M3023" s="72">
        <v>45.158000000000001</v>
      </c>
      <c r="N3023" s="72">
        <v>47.674999999999997</v>
      </c>
      <c r="O3023" s="72">
        <v>49.627000000000002</v>
      </c>
      <c r="P3023" s="72">
        <v>49.517000000000003</v>
      </c>
      <c r="Q3023" s="72">
        <v>47.424999999999997</v>
      </c>
      <c r="R3023" s="72">
        <v>45.536000000000001</v>
      </c>
      <c r="S3023" s="72">
        <v>45.96</v>
      </c>
      <c r="T3023" s="72">
        <v>48.35</v>
      </c>
      <c r="U3023" s="72">
        <v>50.374000000000002</v>
      </c>
      <c r="V3023" s="72">
        <v>49.673999999999999</v>
      </c>
      <c r="W3023" s="72">
        <v>42.718000000000004</v>
      </c>
      <c r="X3023" s="72">
        <v>29.561</v>
      </c>
      <c r="Y3023" s="72">
        <v>18.513999999999999</v>
      </c>
      <c r="Z3023" s="72">
        <v>7.9710000000000001</v>
      </c>
      <c r="AA3023" s="72">
        <v>1.9970000000000001</v>
      </c>
      <c r="AB3023" s="4">
        <v>3.7999999999999999E-2</v>
      </c>
      <c r="AD3023" s="1">
        <f t="shared" si="47"/>
        <v>100.79899999999999</v>
      </c>
    </row>
    <row r="3024" spans="1:30" x14ac:dyDescent="0.3">
      <c r="A3024" s="65">
        <v>3023</v>
      </c>
      <c r="B3024" s="66" t="s">
        <v>323</v>
      </c>
      <c r="C3024" s="69" t="s">
        <v>212</v>
      </c>
      <c r="D3024" s="71"/>
      <c r="E3024" s="71">
        <v>705</v>
      </c>
      <c r="F3024" s="71">
        <v>2095</v>
      </c>
      <c r="G3024" s="72">
        <v>40.616999999999997</v>
      </c>
      <c r="H3024" s="72">
        <v>41.84</v>
      </c>
      <c r="I3024" s="72">
        <v>43.191000000000003</v>
      </c>
      <c r="J3024" s="72">
        <v>44.045999999999999</v>
      </c>
      <c r="K3024" s="72">
        <v>44.008000000000003</v>
      </c>
      <c r="L3024" s="72">
        <v>43.585999999999999</v>
      </c>
      <c r="M3024" s="72">
        <v>43.76</v>
      </c>
      <c r="N3024" s="72">
        <v>45.27</v>
      </c>
      <c r="O3024" s="72">
        <v>47.71</v>
      </c>
      <c r="P3024" s="72">
        <v>49.578000000000003</v>
      </c>
      <c r="Q3024" s="72">
        <v>49.347999999999999</v>
      </c>
      <c r="R3024" s="72">
        <v>47.070999999999998</v>
      </c>
      <c r="S3024" s="72">
        <v>44.944000000000003</v>
      </c>
      <c r="T3024" s="72">
        <v>45.075000000000003</v>
      </c>
      <c r="U3024" s="72">
        <v>46.984999999999999</v>
      </c>
      <c r="V3024" s="72">
        <v>48.091000000000001</v>
      </c>
      <c r="W3024" s="72">
        <v>45.271999999999998</v>
      </c>
      <c r="X3024" s="72">
        <v>35.029000000000003</v>
      </c>
      <c r="Y3024" s="72">
        <v>19.056999999999999</v>
      </c>
      <c r="Z3024" s="72">
        <v>7.899</v>
      </c>
      <c r="AA3024" s="72">
        <v>1.9</v>
      </c>
      <c r="AB3024" s="4">
        <v>6.0999999999999999E-2</v>
      </c>
      <c r="AD3024" s="1">
        <f t="shared" si="47"/>
        <v>109.21800000000002</v>
      </c>
    </row>
    <row r="3025" spans="1:30" x14ac:dyDescent="0.3">
      <c r="A3025" s="65">
        <v>3024</v>
      </c>
      <c r="B3025" s="66" t="s">
        <v>323</v>
      </c>
      <c r="C3025" s="69" t="s">
        <v>212</v>
      </c>
      <c r="D3025" s="71"/>
      <c r="E3025" s="71">
        <v>705</v>
      </c>
      <c r="F3025" s="71">
        <v>2100</v>
      </c>
      <c r="G3025" s="72">
        <v>40.097999999999999</v>
      </c>
      <c r="H3025" s="72">
        <v>40.652000000000001</v>
      </c>
      <c r="I3025" s="72">
        <v>41.865000000000002</v>
      </c>
      <c r="J3025" s="72">
        <v>43.337000000000003</v>
      </c>
      <c r="K3025" s="72">
        <v>44.307000000000002</v>
      </c>
      <c r="L3025" s="72">
        <v>44.253</v>
      </c>
      <c r="M3025" s="72">
        <v>43.764000000000003</v>
      </c>
      <c r="N3025" s="72">
        <v>43.863999999999997</v>
      </c>
      <c r="O3025" s="72">
        <v>45.307000000000002</v>
      </c>
      <c r="P3025" s="72">
        <v>47.668999999999997</v>
      </c>
      <c r="Q3025" s="72">
        <v>49.423000000000002</v>
      </c>
      <c r="R3025" s="72">
        <v>49.014000000000003</v>
      </c>
      <c r="S3025" s="72">
        <v>46.515000000000001</v>
      </c>
      <c r="T3025" s="72">
        <v>44.158999999999999</v>
      </c>
      <c r="U3025" s="72">
        <v>43.92</v>
      </c>
      <c r="V3025" s="72">
        <v>45.048999999999999</v>
      </c>
      <c r="W3025" s="72">
        <v>44.168999999999997</v>
      </c>
      <c r="X3025" s="72">
        <v>37.636000000000003</v>
      </c>
      <c r="Y3025" s="72">
        <v>23.093</v>
      </c>
      <c r="Z3025" s="72">
        <v>8.3979999999999997</v>
      </c>
      <c r="AA3025" s="72">
        <v>1.931</v>
      </c>
      <c r="AB3025" s="4">
        <v>9.8000000000000004E-2</v>
      </c>
      <c r="AD3025" s="1">
        <f t="shared" si="47"/>
        <v>115.325</v>
      </c>
    </row>
    <row r="3026" spans="1:30" x14ac:dyDescent="0.3">
      <c r="A3026" s="65">
        <v>3025</v>
      </c>
      <c r="B3026" s="66" t="s">
        <v>323</v>
      </c>
      <c r="C3026" s="69" t="s">
        <v>213</v>
      </c>
      <c r="D3026" s="71">
        <v>21</v>
      </c>
      <c r="E3026" s="71">
        <v>724</v>
      </c>
      <c r="F3026" s="71">
        <v>2015</v>
      </c>
      <c r="G3026" s="72">
        <v>1118.2950000000001</v>
      </c>
      <c r="H3026" s="72">
        <v>1265.5150000000001</v>
      </c>
      <c r="I3026" s="72">
        <v>1178.414</v>
      </c>
      <c r="J3026" s="72">
        <v>1075.8979999999999</v>
      </c>
      <c r="K3026" s="72">
        <v>1137.125</v>
      </c>
      <c r="L3026" s="72">
        <v>1245.9290000000001</v>
      </c>
      <c r="M3026" s="72">
        <v>1545.4069999999999</v>
      </c>
      <c r="N3026" s="72">
        <v>1975.0139999999999</v>
      </c>
      <c r="O3026" s="72">
        <v>2026.8420000000001</v>
      </c>
      <c r="P3026" s="72">
        <v>1885.7819999999999</v>
      </c>
      <c r="Q3026" s="72">
        <v>1767.413</v>
      </c>
      <c r="R3026" s="72">
        <v>1540.1210000000001</v>
      </c>
      <c r="S3026" s="72">
        <v>1252.155</v>
      </c>
      <c r="T3026" s="72">
        <v>1115.3910000000001</v>
      </c>
      <c r="U3026" s="72">
        <v>913.14099999999996</v>
      </c>
      <c r="V3026" s="72">
        <v>697.60799999999995</v>
      </c>
      <c r="W3026" s="72">
        <v>579.21400000000006</v>
      </c>
      <c r="X3026" s="72">
        <v>319.52800000000002</v>
      </c>
      <c r="Y3026" s="72">
        <v>108.508</v>
      </c>
      <c r="Z3026" s="72">
        <v>18.861000000000001</v>
      </c>
      <c r="AA3026" s="72">
        <v>2.0489999999999999</v>
      </c>
      <c r="AB3026" s="4" t="s">
        <v>291</v>
      </c>
      <c r="AD3026" s="1">
        <f t="shared" si="47"/>
        <v>1028.1600000000001</v>
      </c>
    </row>
    <row r="3027" spans="1:30" x14ac:dyDescent="0.3">
      <c r="A3027" s="65">
        <v>3026</v>
      </c>
      <c r="B3027" s="66" t="s">
        <v>323</v>
      </c>
      <c r="C3027" s="69" t="s">
        <v>213</v>
      </c>
      <c r="D3027" s="71">
        <v>21</v>
      </c>
      <c r="E3027" s="71">
        <v>724</v>
      </c>
      <c r="F3027" s="71">
        <v>2020</v>
      </c>
      <c r="G3027" s="72">
        <v>1021.302</v>
      </c>
      <c r="H3027" s="72">
        <v>1121.527</v>
      </c>
      <c r="I3027" s="72">
        <v>1267.0239999999999</v>
      </c>
      <c r="J3027" s="72">
        <v>1182.6199999999999</v>
      </c>
      <c r="K3027" s="72">
        <v>1086.08</v>
      </c>
      <c r="L3027" s="72">
        <v>1149.8009999999999</v>
      </c>
      <c r="M3027" s="72">
        <v>1255.989</v>
      </c>
      <c r="N3027" s="72">
        <v>1550.327</v>
      </c>
      <c r="O3027" s="72">
        <v>1972.357</v>
      </c>
      <c r="P3027" s="72">
        <v>2013.788</v>
      </c>
      <c r="Q3027" s="72">
        <v>1860.2059999999999</v>
      </c>
      <c r="R3027" s="72">
        <v>1726.318</v>
      </c>
      <c r="S3027" s="72">
        <v>1484.374</v>
      </c>
      <c r="T3027" s="72">
        <v>1185.0139999999999</v>
      </c>
      <c r="U3027" s="72">
        <v>1025.4580000000001</v>
      </c>
      <c r="V3027" s="72">
        <v>795.65800000000002</v>
      </c>
      <c r="W3027" s="72">
        <v>547.38900000000001</v>
      </c>
      <c r="X3027" s="72">
        <v>373.084</v>
      </c>
      <c r="Y3027" s="72">
        <v>146.89099999999999</v>
      </c>
      <c r="Z3027" s="72">
        <v>30.062000000000001</v>
      </c>
      <c r="AA3027" s="72">
        <v>2.5209999999999999</v>
      </c>
      <c r="AB3027" s="4" t="s">
        <v>291</v>
      </c>
      <c r="AD3027" s="1">
        <f t="shared" si="47"/>
        <v>1099.9469999999999</v>
      </c>
    </row>
    <row r="3028" spans="1:30" x14ac:dyDescent="0.3">
      <c r="A3028" s="65">
        <v>3027</v>
      </c>
      <c r="B3028" s="66" t="s">
        <v>323</v>
      </c>
      <c r="C3028" s="69" t="s">
        <v>213</v>
      </c>
      <c r="D3028" s="71">
        <v>21</v>
      </c>
      <c r="E3028" s="71">
        <v>724</v>
      </c>
      <c r="F3028" s="71">
        <v>2025</v>
      </c>
      <c r="G3028" s="72">
        <v>940.29899999999998</v>
      </c>
      <c r="H3028" s="72">
        <v>1025.6030000000001</v>
      </c>
      <c r="I3028" s="72">
        <v>1123.635</v>
      </c>
      <c r="J3028" s="72">
        <v>1272.5139999999999</v>
      </c>
      <c r="K3028" s="72">
        <v>1195.7339999999999</v>
      </c>
      <c r="L3028" s="72">
        <v>1102.6959999999999</v>
      </c>
      <c r="M3028" s="72">
        <v>1163.453</v>
      </c>
      <c r="N3028" s="72">
        <v>1264.338</v>
      </c>
      <c r="O3028" s="72">
        <v>1551.759</v>
      </c>
      <c r="P3028" s="72">
        <v>1962.0609999999999</v>
      </c>
      <c r="Q3028" s="72">
        <v>1989.057</v>
      </c>
      <c r="R3028" s="72">
        <v>1820.365</v>
      </c>
      <c r="S3028" s="72">
        <v>1668.4549999999999</v>
      </c>
      <c r="T3028" s="72">
        <v>1410.83</v>
      </c>
      <c r="U3028" s="72">
        <v>1097.0650000000001</v>
      </c>
      <c r="V3028" s="72">
        <v>903.56700000000001</v>
      </c>
      <c r="W3028" s="72">
        <v>635.08399999999995</v>
      </c>
      <c r="X3028" s="72">
        <v>361.29199999999997</v>
      </c>
      <c r="Y3028" s="72">
        <v>176.58099999999999</v>
      </c>
      <c r="Z3028" s="72">
        <v>41.89</v>
      </c>
      <c r="AA3028" s="72">
        <v>4.0060000000000002</v>
      </c>
      <c r="AB3028" s="4" t="s">
        <v>291</v>
      </c>
      <c r="AD3028" s="1">
        <f t="shared" si="47"/>
        <v>1218.8530000000001</v>
      </c>
    </row>
    <row r="3029" spans="1:30" x14ac:dyDescent="0.3">
      <c r="A3029" s="65">
        <v>3028</v>
      </c>
      <c r="B3029" s="66" t="s">
        <v>323</v>
      </c>
      <c r="C3029" s="69" t="s">
        <v>213</v>
      </c>
      <c r="D3029" s="71">
        <v>21</v>
      </c>
      <c r="E3029" s="71">
        <v>724</v>
      </c>
      <c r="F3029" s="71">
        <v>2030</v>
      </c>
      <c r="G3029" s="72">
        <v>908.91600000000005</v>
      </c>
      <c r="H3029" s="72">
        <v>946.57799999999997</v>
      </c>
      <c r="I3029" s="72">
        <v>1028.7860000000001</v>
      </c>
      <c r="J3029" s="72">
        <v>1131.7919999999999</v>
      </c>
      <c r="K3029" s="72">
        <v>1291.4939999999999</v>
      </c>
      <c r="L3029" s="72">
        <v>1219.7</v>
      </c>
      <c r="M3029" s="72">
        <v>1122.943</v>
      </c>
      <c r="N3029" s="72">
        <v>1176.9069999999999</v>
      </c>
      <c r="O3029" s="72">
        <v>1270.547</v>
      </c>
      <c r="P3029" s="72">
        <v>1547.7919999999999</v>
      </c>
      <c r="Q3029" s="72">
        <v>1941.3820000000001</v>
      </c>
      <c r="R3029" s="72">
        <v>1950.3340000000001</v>
      </c>
      <c r="S3029" s="72">
        <v>1764.366</v>
      </c>
      <c r="T3029" s="72">
        <v>1592.37</v>
      </c>
      <c r="U3029" s="72">
        <v>1314.5540000000001</v>
      </c>
      <c r="V3029" s="72">
        <v>976.78200000000004</v>
      </c>
      <c r="W3029" s="72">
        <v>732.85</v>
      </c>
      <c r="X3029" s="72">
        <v>428.98599999999999</v>
      </c>
      <c r="Y3029" s="72">
        <v>175.87299999999999</v>
      </c>
      <c r="Z3029" s="72">
        <v>51.81</v>
      </c>
      <c r="AA3029" s="72">
        <v>5.7519999999999998</v>
      </c>
      <c r="AB3029" s="4" t="s">
        <v>291</v>
      </c>
      <c r="AD3029" s="1">
        <f t="shared" si="47"/>
        <v>1395.271</v>
      </c>
    </row>
    <row r="3030" spans="1:30" x14ac:dyDescent="0.3">
      <c r="A3030" s="65">
        <v>3029</v>
      </c>
      <c r="B3030" s="66" t="s">
        <v>323</v>
      </c>
      <c r="C3030" s="69" t="s">
        <v>213</v>
      </c>
      <c r="D3030" s="71">
        <v>21</v>
      </c>
      <c r="E3030" s="71">
        <v>724</v>
      </c>
      <c r="F3030" s="71">
        <v>2035</v>
      </c>
      <c r="G3030" s="72">
        <v>923.97400000000005</v>
      </c>
      <c r="H3030" s="72">
        <v>915.24199999999996</v>
      </c>
      <c r="I3030" s="72">
        <v>949.81399999999996</v>
      </c>
      <c r="J3030" s="72">
        <v>1037.048</v>
      </c>
      <c r="K3030" s="72">
        <v>1151.0409999999999</v>
      </c>
      <c r="L3030" s="72">
        <v>1315.4929999999999</v>
      </c>
      <c r="M3030" s="72">
        <v>1239.9380000000001</v>
      </c>
      <c r="N3030" s="72">
        <v>1136.7159999999999</v>
      </c>
      <c r="O3030" s="72">
        <v>1183.817</v>
      </c>
      <c r="P3030" s="72">
        <v>1269.318</v>
      </c>
      <c r="Q3030" s="72">
        <v>1533.9</v>
      </c>
      <c r="R3030" s="72">
        <v>1906.481</v>
      </c>
      <c r="S3030" s="72">
        <v>1894.598</v>
      </c>
      <c r="T3030" s="72">
        <v>1689.847</v>
      </c>
      <c r="U3030" s="72">
        <v>1491.9849999999999</v>
      </c>
      <c r="V3030" s="72">
        <v>1181.0820000000001</v>
      </c>
      <c r="W3030" s="72">
        <v>803.66499999999996</v>
      </c>
      <c r="X3030" s="72">
        <v>505.59199999999998</v>
      </c>
      <c r="Y3030" s="72">
        <v>214.369</v>
      </c>
      <c r="Z3030" s="72">
        <v>53.012</v>
      </c>
      <c r="AA3030" s="72">
        <v>7.3490000000000002</v>
      </c>
      <c r="AB3030" s="4" t="s">
        <v>291</v>
      </c>
      <c r="AD3030" s="1">
        <f t="shared" si="47"/>
        <v>1583.9869999999999</v>
      </c>
    </row>
    <row r="3031" spans="1:30" x14ac:dyDescent="0.3">
      <c r="A3031" s="65">
        <v>3030</v>
      </c>
      <c r="B3031" s="66" t="s">
        <v>323</v>
      </c>
      <c r="C3031" s="69" t="s">
        <v>213</v>
      </c>
      <c r="D3031" s="71">
        <v>21</v>
      </c>
      <c r="E3031" s="71">
        <v>724</v>
      </c>
      <c r="F3031" s="71">
        <v>2040</v>
      </c>
      <c r="G3031" s="72">
        <v>957.51</v>
      </c>
      <c r="H3031" s="72">
        <v>930.33399999999995</v>
      </c>
      <c r="I3031" s="72">
        <v>918.51499999999999</v>
      </c>
      <c r="J3031" s="72">
        <v>958.16499999999996</v>
      </c>
      <c r="K3031" s="72">
        <v>1056.4760000000001</v>
      </c>
      <c r="L3031" s="72">
        <v>1175.348</v>
      </c>
      <c r="M3031" s="72">
        <v>1335.76</v>
      </c>
      <c r="N3031" s="72">
        <v>1253.693</v>
      </c>
      <c r="O3031" s="72">
        <v>1144.085</v>
      </c>
      <c r="P3031" s="72">
        <v>1183.768</v>
      </c>
      <c r="Q3031" s="72">
        <v>1259.905</v>
      </c>
      <c r="R3031" s="72">
        <v>1509.1279999999999</v>
      </c>
      <c r="S3031" s="72">
        <v>1856.127</v>
      </c>
      <c r="T3031" s="72">
        <v>1820.5239999999999</v>
      </c>
      <c r="U3031" s="72">
        <v>1591.546</v>
      </c>
      <c r="V3031" s="72">
        <v>1351.8510000000001</v>
      </c>
      <c r="W3031" s="72">
        <v>984.81600000000003</v>
      </c>
      <c r="X3031" s="72">
        <v>565.70000000000005</v>
      </c>
      <c r="Y3031" s="72">
        <v>259.13200000000001</v>
      </c>
      <c r="Z3031" s="72">
        <v>66.346000000000004</v>
      </c>
      <c r="AA3031" s="72">
        <v>7.8490000000000002</v>
      </c>
      <c r="AB3031" s="4" t="s">
        <v>291</v>
      </c>
      <c r="AD3031" s="1">
        <f t="shared" si="47"/>
        <v>1883.8430000000001</v>
      </c>
    </row>
    <row r="3032" spans="1:30" x14ac:dyDescent="0.3">
      <c r="A3032" s="65">
        <v>3031</v>
      </c>
      <c r="B3032" s="66" t="s">
        <v>323</v>
      </c>
      <c r="C3032" s="69" t="s">
        <v>213</v>
      </c>
      <c r="D3032" s="71">
        <v>21</v>
      </c>
      <c r="E3032" s="71">
        <v>724</v>
      </c>
      <c r="F3032" s="71">
        <v>2045</v>
      </c>
      <c r="G3032" s="72">
        <v>972.428</v>
      </c>
      <c r="H3032" s="72">
        <v>963.88900000000001</v>
      </c>
      <c r="I3032" s="72">
        <v>933.62199999999996</v>
      </c>
      <c r="J3032" s="72">
        <v>926.91600000000005</v>
      </c>
      <c r="K3032" s="72">
        <v>977.74300000000005</v>
      </c>
      <c r="L3032" s="72">
        <v>1081.011</v>
      </c>
      <c r="M3032" s="72">
        <v>1195.9639999999999</v>
      </c>
      <c r="N3032" s="72">
        <v>1349.547</v>
      </c>
      <c r="O3032" s="72">
        <v>1261.002</v>
      </c>
      <c r="P3032" s="72">
        <v>1144.8240000000001</v>
      </c>
      <c r="Q3032" s="72">
        <v>1176.3</v>
      </c>
      <c r="R3032" s="72">
        <v>1241.807</v>
      </c>
      <c r="S3032" s="72">
        <v>1472.7860000000001</v>
      </c>
      <c r="T3032" s="72">
        <v>1789.175</v>
      </c>
      <c r="U3032" s="72">
        <v>1722.9659999999999</v>
      </c>
      <c r="V3032" s="72">
        <v>1453.548</v>
      </c>
      <c r="W3032" s="72">
        <v>1141.597</v>
      </c>
      <c r="X3032" s="72">
        <v>706.73</v>
      </c>
      <c r="Y3032" s="72">
        <v>297.21300000000002</v>
      </c>
      <c r="Z3032" s="72">
        <v>82.344999999999999</v>
      </c>
      <c r="AA3032" s="72">
        <v>9.8279999999999994</v>
      </c>
      <c r="AB3032" s="4" t="s">
        <v>291</v>
      </c>
      <c r="AD3032" s="1">
        <f t="shared" si="47"/>
        <v>2237.7129999999997</v>
      </c>
    </row>
    <row r="3033" spans="1:30" x14ac:dyDescent="0.3">
      <c r="A3033" s="65">
        <v>3032</v>
      </c>
      <c r="B3033" s="66" t="s">
        <v>323</v>
      </c>
      <c r="C3033" s="69" t="s">
        <v>213</v>
      </c>
      <c r="D3033" s="71">
        <v>21</v>
      </c>
      <c r="E3033" s="71">
        <v>724</v>
      </c>
      <c r="F3033" s="71">
        <v>2050</v>
      </c>
      <c r="G3033" s="72">
        <v>947.46900000000005</v>
      </c>
      <c r="H3033" s="72">
        <v>978.83299999999997</v>
      </c>
      <c r="I3033" s="72">
        <v>967.18899999999996</v>
      </c>
      <c r="J3033" s="72">
        <v>942.05399999999997</v>
      </c>
      <c r="K3033" s="72">
        <v>946.59500000000003</v>
      </c>
      <c r="L3033" s="72">
        <v>1002.45</v>
      </c>
      <c r="M3033" s="72">
        <v>1101.8630000000001</v>
      </c>
      <c r="N3033" s="72">
        <v>1210.175</v>
      </c>
      <c r="O3033" s="72">
        <v>1356.912</v>
      </c>
      <c r="P3033" s="72">
        <v>1261.6479999999999</v>
      </c>
      <c r="Q3033" s="72">
        <v>1138.681</v>
      </c>
      <c r="R3033" s="72">
        <v>1161.1479999999999</v>
      </c>
      <c r="S3033" s="72">
        <v>1214.7360000000001</v>
      </c>
      <c r="T3033" s="72">
        <v>1424.2329999999999</v>
      </c>
      <c r="U3033" s="72">
        <v>1701.222</v>
      </c>
      <c r="V3033" s="72">
        <v>1585.5029999999999</v>
      </c>
      <c r="W3033" s="72">
        <v>1242.627</v>
      </c>
      <c r="X3033" s="72">
        <v>834.91099999999994</v>
      </c>
      <c r="Y3033" s="72">
        <v>380.601</v>
      </c>
      <c r="Z3033" s="72">
        <v>97.004000000000005</v>
      </c>
      <c r="AA3033" s="72">
        <v>12.442</v>
      </c>
      <c r="AB3033" s="4" t="s">
        <v>291</v>
      </c>
      <c r="AD3033" s="1">
        <f t="shared" si="47"/>
        <v>2567.585</v>
      </c>
    </row>
    <row r="3034" spans="1:30" x14ac:dyDescent="0.3">
      <c r="A3034" s="65">
        <v>3033</v>
      </c>
      <c r="B3034" s="66" t="s">
        <v>323</v>
      </c>
      <c r="C3034" s="69" t="s">
        <v>213</v>
      </c>
      <c r="D3034" s="71">
        <v>21</v>
      </c>
      <c r="E3034" s="71">
        <v>724</v>
      </c>
      <c r="F3034" s="71">
        <v>2055</v>
      </c>
      <c r="G3034" s="72">
        <v>904.96600000000001</v>
      </c>
      <c r="H3034" s="72">
        <v>953.56600000000003</v>
      </c>
      <c r="I3034" s="72">
        <v>981.97299999999996</v>
      </c>
      <c r="J3034" s="72">
        <v>975.197</v>
      </c>
      <c r="K3034" s="72">
        <v>960.75800000000004</v>
      </c>
      <c r="L3034" s="72">
        <v>970.12699999999995</v>
      </c>
      <c r="M3034" s="72">
        <v>1022.38</v>
      </c>
      <c r="N3034" s="72">
        <v>1115.5630000000001</v>
      </c>
      <c r="O3034" s="72">
        <v>1217.634</v>
      </c>
      <c r="P3034" s="72">
        <v>1357.25</v>
      </c>
      <c r="Q3034" s="72">
        <v>1255.087</v>
      </c>
      <c r="R3034" s="72">
        <v>1125.3340000000001</v>
      </c>
      <c r="S3034" s="72">
        <v>1137.991</v>
      </c>
      <c r="T3034" s="72">
        <v>1178.096</v>
      </c>
      <c r="U3034" s="72">
        <v>1360.1130000000001</v>
      </c>
      <c r="V3034" s="72">
        <v>1576.3440000000001</v>
      </c>
      <c r="W3034" s="72">
        <v>1370.8109999999999</v>
      </c>
      <c r="X3034" s="72">
        <v>925.08799999999997</v>
      </c>
      <c r="Y3034" s="72">
        <v>460.37</v>
      </c>
      <c r="Z3034" s="72">
        <v>127.486</v>
      </c>
      <c r="AA3034" s="72">
        <v>15.051</v>
      </c>
      <c r="AB3034" s="4">
        <v>3.1E-2</v>
      </c>
      <c r="AD3034" s="1">
        <f t="shared" si="47"/>
        <v>2898.8369999999995</v>
      </c>
    </row>
    <row r="3035" spans="1:30" x14ac:dyDescent="0.3">
      <c r="A3035" s="65">
        <v>3034</v>
      </c>
      <c r="B3035" s="66" t="s">
        <v>323</v>
      </c>
      <c r="C3035" s="69" t="s">
        <v>213</v>
      </c>
      <c r="D3035" s="71">
        <v>21</v>
      </c>
      <c r="E3035" s="71">
        <v>724</v>
      </c>
      <c r="F3035" s="71">
        <v>2060</v>
      </c>
      <c r="G3035" s="72">
        <v>873.58</v>
      </c>
      <c r="H3035" s="72">
        <v>910.76</v>
      </c>
      <c r="I3035" s="72">
        <v>956.55399999999997</v>
      </c>
      <c r="J3035" s="72">
        <v>989.56700000000001</v>
      </c>
      <c r="K3035" s="72">
        <v>992.91600000000005</v>
      </c>
      <c r="L3035" s="72">
        <v>983.07299999999998</v>
      </c>
      <c r="M3035" s="72">
        <v>989.08500000000004</v>
      </c>
      <c r="N3035" s="72">
        <v>1035.5239999999999</v>
      </c>
      <c r="O3035" s="72">
        <v>1122.943</v>
      </c>
      <c r="P3035" s="72">
        <v>1218.787</v>
      </c>
      <c r="Q3035" s="72">
        <v>1350.5920000000001</v>
      </c>
      <c r="R3035" s="72">
        <v>1241.376</v>
      </c>
      <c r="S3035" s="72">
        <v>1104.8440000000001</v>
      </c>
      <c r="T3035" s="72">
        <v>1106.607</v>
      </c>
      <c r="U3035" s="72">
        <v>1129.722</v>
      </c>
      <c r="V3035" s="72">
        <v>1268.6969999999999</v>
      </c>
      <c r="W3035" s="72">
        <v>1377.8389999999999</v>
      </c>
      <c r="X3035" s="72">
        <v>1038.444</v>
      </c>
      <c r="Y3035" s="72">
        <v>522.25800000000004</v>
      </c>
      <c r="Z3035" s="72">
        <v>158.32599999999999</v>
      </c>
      <c r="AA3035" s="72">
        <v>19.978999999999999</v>
      </c>
      <c r="AB3035" s="4">
        <v>7.5999999999999998E-2</v>
      </c>
      <c r="AD3035" s="1">
        <f t="shared" si="47"/>
        <v>3116.922</v>
      </c>
    </row>
    <row r="3036" spans="1:30" x14ac:dyDescent="0.3">
      <c r="A3036" s="65">
        <v>3035</v>
      </c>
      <c r="B3036" s="66" t="s">
        <v>323</v>
      </c>
      <c r="C3036" s="69" t="s">
        <v>213</v>
      </c>
      <c r="D3036" s="71">
        <v>21</v>
      </c>
      <c r="E3036" s="71">
        <v>724</v>
      </c>
      <c r="F3036" s="71">
        <v>2065</v>
      </c>
      <c r="G3036" s="72">
        <v>862.33399999999995</v>
      </c>
      <c r="H3036" s="72">
        <v>879.06399999999996</v>
      </c>
      <c r="I3036" s="72">
        <v>913.59</v>
      </c>
      <c r="J3036" s="72">
        <v>963.74599999999998</v>
      </c>
      <c r="K3036" s="72">
        <v>1006.319</v>
      </c>
      <c r="L3036" s="72">
        <v>1013.9930000000001</v>
      </c>
      <c r="M3036" s="72">
        <v>1000.992</v>
      </c>
      <c r="N3036" s="72">
        <v>1001.577</v>
      </c>
      <c r="O3036" s="72">
        <v>1042.731</v>
      </c>
      <c r="P3036" s="72">
        <v>1124.5709999999999</v>
      </c>
      <c r="Q3036" s="72">
        <v>1213.83</v>
      </c>
      <c r="R3036" s="72">
        <v>1336.934</v>
      </c>
      <c r="S3036" s="72">
        <v>1220.51</v>
      </c>
      <c r="T3036" s="72">
        <v>1076.9380000000001</v>
      </c>
      <c r="U3036" s="72">
        <v>1065.08</v>
      </c>
      <c r="V3036" s="72">
        <v>1060.191</v>
      </c>
      <c r="W3036" s="72">
        <v>1120.1849999999999</v>
      </c>
      <c r="X3036" s="72">
        <v>1060.944</v>
      </c>
      <c r="Y3036" s="72">
        <v>599.59799999999996</v>
      </c>
      <c r="Z3036" s="72">
        <v>184.27500000000001</v>
      </c>
      <c r="AA3036" s="72">
        <v>25.466000000000001</v>
      </c>
      <c r="AB3036" s="4">
        <v>0.161</v>
      </c>
      <c r="AD3036" s="1">
        <f t="shared" si="47"/>
        <v>2990.6289999999999</v>
      </c>
    </row>
    <row r="3037" spans="1:30" x14ac:dyDescent="0.3">
      <c r="A3037" s="65">
        <v>3036</v>
      </c>
      <c r="B3037" s="66" t="s">
        <v>323</v>
      </c>
      <c r="C3037" s="69" t="s">
        <v>213</v>
      </c>
      <c r="D3037" s="71">
        <v>21</v>
      </c>
      <c r="E3037" s="71">
        <v>724</v>
      </c>
      <c r="F3037" s="71">
        <v>2070</v>
      </c>
      <c r="G3037" s="72">
        <v>866.82899999999995</v>
      </c>
      <c r="H3037" s="72">
        <v>867.49800000000005</v>
      </c>
      <c r="I3037" s="72">
        <v>881.74300000000005</v>
      </c>
      <c r="J3037" s="72">
        <v>920.38199999999995</v>
      </c>
      <c r="K3037" s="72">
        <v>979.54300000000001</v>
      </c>
      <c r="L3037" s="72">
        <v>1026.174</v>
      </c>
      <c r="M3037" s="72">
        <v>1030.8630000000001</v>
      </c>
      <c r="N3037" s="72">
        <v>1012.775</v>
      </c>
      <c r="O3037" s="72">
        <v>1008.503</v>
      </c>
      <c r="P3037" s="72">
        <v>1044.72</v>
      </c>
      <c r="Q3037" s="72">
        <v>1120.8399999999999</v>
      </c>
      <c r="R3037" s="72">
        <v>1203.02</v>
      </c>
      <c r="S3037" s="72">
        <v>1316.453</v>
      </c>
      <c r="T3037" s="72">
        <v>1192.422</v>
      </c>
      <c r="U3037" s="72">
        <v>1040.3689999999999</v>
      </c>
      <c r="V3037" s="72">
        <v>1005.619</v>
      </c>
      <c r="W3037" s="72">
        <v>945.83199999999999</v>
      </c>
      <c r="X3037" s="72">
        <v>877.41700000000003</v>
      </c>
      <c r="Y3037" s="72">
        <v>627.45299999999997</v>
      </c>
      <c r="Z3037" s="72">
        <v>217.52199999999999</v>
      </c>
      <c r="AA3037" s="72">
        <v>30.577999999999999</v>
      </c>
      <c r="AB3037" s="4">
        <v>0.27800000000000002</v>
      </c>
      <c r="AD3037" s="1">
        <f t="shared" si="47"/>
        <v>2699.08</v>
      </c>
    </row>
    <row r="3038" spans="1:30" x14ac:dyDescent="0.3">
      <c r="A3038" s="65">
        <v>3037</v>
      </c>
      <c r="B3038" s="66" t="s">
        <v>323</v>
      </c>
      <c r="C3038" s="69" t="s">
        <v>213</v>
      </c>
      <c r="D3038" s="71">
        <v>21</v>
      </c>
      <c r="E3038" s="71">
        <v>724</v>
      </c>
      <c r="F3038" s="71">
        <v>2075</v>
      </c>
      <c r="G3038" s="72">
        <v>874.42600000000004</v>
      </c>
      <c r="H3038" s="72">
        <v>871.67700000000002</v>
      </c>
      <c r="I3038" s="72">
        <v>870.01199999999994</v>
      </c>
      <c r="J3038" s="72">
        <v>888.12300000000005</v>
      </c>
      <c r="K3038" s="72">
        <v>935.23</v>
      </c>
      <c r="L3038" s="72">
        <v>998.19100000000003</v>
      </c>
      <c r="M3038" s="72">
        <v>1042.0029999999999</v>
      </c>
      <c r="N3038" s="72">
        <v>1041.912</v>
      </c>
      <c r="O3038" s="72">
        <v>1019.3049999999999</v>
      </c>
      <c r="P3038" s="72">
        <v>1010.597</v>
      </c>
      <c r="Q3038" s="72">
        <v>1041.9369999999999</v>
      </c>
      <c r="R3038" s="72">
        <v>1112.0139999999999</v>
      </c>
      <c r="S3038" s="72">
        <v>1186.4459999999999</v>
      </c>
      <c r="T3038" s="72">
        <v>1288.82</v>
      </c>
      <c r="U3038" s="72">
        <v>1155.6130000000001</v>
      </c>
      <c r="V3038" s="72">
        <v>987.577</v>
      </c>
      <c r="W3038" s="72">
        <v>905.50300000000004</v>
      </c>
      <c r="X3038" s="72">
        <v>752.51300000000003</v>
      </c>
      <c r="Y3038" s="72">
        <v>530.67200000000003</v>
      </c>
      <c r="Z3038" s="72">
        <v>233.73400000000001</v>
      </c>
      <c r="AA3038" s="72">
        <v>36.892000000000003</v>
      </c>
      <c r="AB3038" s="4">
        <v>0.47399999999999998</v>
      </c>
      <c r="AD3038" s="1">
        <f t="shared" si="47"/>
        <v>2459.788</v>
      </c>
    </row>
    <row r="3039" spans="1:30" x14ac:dyDescent="0.3">
      <c r="A3039" s="65">
        <v>3038</v>
      </c>
      <c r="B3039" s="66" t="s">
        <v>323</v>
      </c>
      <c r="C3039" s="69" t="s">
        <v>213</v>
      </c>
      <c r="D3039" s="71">
        <v>21</v>
      </c>
      <c r="E3039" s="71">
        <v>724</v>
      </c>
      <c r="F3039" s="71">
        <v>2080</v>
      </c>
      <c r="G3039" s="72">
        <v>871.20899999999995</v>
      </c>
      <c r="H3039" s="72">
        <v>878.95</v>
      </c>
      <c r="I3039" s="72">
        <v>874.024</v>
      </c>
      <c r="J3039" s="72">
        <v>875.971</v>
      </c>
      <c r="K3039" s="72">
        <v>902.01</v>
      </c>
      <c r="L3039" s="72">
        <v>952.678</v>
      </c>
      <c r="M3039" s="72">
        <v>1013.006</v>
      </c>
      <c r="N3039" s="72">
        <v>1052.336</v>
      </c>
      <c r="O3039" s="72">
        <v>1048.0039999999999</v>
      </c>
      <c r="P3039" s="72">
        <v>1021.329</v>
      </c>
      <c r="Q3039" s="72">
        <v>1008.379</v>
      </c>
      <c r="R3039" s="72">
        <v>1034.7429999999999</v>
      </c>
      <c r="S3039" s="72">
        <v>1098.325</v>
      </c>
      <c r="T3039" s="72">
        <v>1164.0329999999999</v>
      </c>
      <c r="U3039" s="72">
        <v>1252.8920000000001</v>
      </c>
      <c r="V3039" s="72">
        <v>1102.6030000000001</v>
      </c>
      <c r="W3039" s="72">
        <v>897.31299999999999</v>
      </c>
      <c r="X3039" s="72">
        <v>731.69200000000001</v>
      </c>
      <c r="Y3039" s="72">
        <v>465.61099999999999</v>
      </c>
      <c r="Z3039" s="72">
        <v>203.16800000000001</v>
      </c>
      <c r="AA3039" s="72">
        <v>41.081000000000003</v>
      </c>
      <c r="AB3039" s="4">
        <v>0.71399999999999997</v>
      </c>
      <c r="AD3039" s="1">
        <f t="shared" si="47"/>
        <v>2339.5790000000002</v>
      </c>
    </row>
    <row r="3040" spans="1:30" x14ac:dyDescent="0.3">
      <c r="A3040" s="65">
        <v>3039</v>
      </c>
      <c r="B3040" s="66" t="s">
        <v>323</v>
      </c>
      <c r="C3040" s="69" t="s">
        <v>213</v>
      </c>
      <c r="D3040" s="71">
        <v>21</v>
      </c>
      <c r="E3040" s="71">
        <v>724</v>
      </c>
      <c r="F3040" s="71">
        <v>2085</v>
      </c>
      <c r="G3040" s="72">
        <v>854.75199999999995</v>
      </c>
      <c r="H3040" s="72">
        <v>875.41200000000003</v>
      </c>
      <c r="I3040" s="72">
        <v>881.13099999999997</v>
      </c>
      <c r="J3040" s="72">
        <v>879.56100000000004</v>
      </c>
      <c r="K3040" s="72">
        <v>888.88</v>
      </c>
      <c r="L3040" s="72">
        <v>918.23900000000003</v>
      </c>
      <c r="M3040" s="72">
        <v>966.476</v>
      </c>
      <c r="N3040" s="72">
        <v>1022.6420000000001</v>
      </c>
      <c r="O3040" s="72">
        <v>1058.0239999999999</v>
      </c>
      <c r="P3040" s="72">
        <v>1049.8789999999999</v>
      </c>
      <c r="Q3040" s="72">
        <v>1019.349</v>
      </c>
      <c r="R3040" s="72">
        <v>1002.207</v>
      </c>
      <c r="S3040" s="72">
        <v>1023.347</v>
      </c>
      <c r="T3040" s="72">
        <v>1079.6010000000001</v>
      </c>
      <c r="U3040" s="72">
        <v>1134.7909999999999</v>
      </c>
      <c r="V3040" s="72">
        <v>1200.856</v>
      </c>
      <c r="W3040" s="72">
        <v>1009.947</v>
      </c>
      <c r="X3040" s="72">
        <v>735.46</v>
      </c>
      <c r="Y3040" s="72">
        <v>462.488</v>
      </c>
      <c r="Z3040" s="72">
        <v>182.98599999999999</v>
      </c>
      <c r="AA3040" s="72">
        <v>37.823999999999998</v>
      </c>
      <c r="AB3040" s="4" t="s">
        <v>291</v>
      </c>
      <c r="AD3040" s="1">
        <f t="shared" si="47"/>
        <v>2428.7049999999999</v>
      </c>
    </row>
    <row r="3041" spans="1:30" x14ac:dyDescent="0.3">
      <c r="A3041" s="65">
        <v>3040</v>
      </c>
      <c r="B3041" s="66" t="s">
        <v>323</v>
      </c>
      <c r="C3041" s="69" t="s">
        <v>213</v>
      </c>
      <c r="D3041" s="71">
        <v>21</v>
      </c>
      <c r="E3041" s="71">
        <v>724</v>
      </c>
      <c r="F3041" s="71">
        <v>2090</v>
      </c>
      <c r="G3041" s="72">
        <v>831.71699999999998</v>
      </c>
      <c r="H3041" s="72">
        <v>858.64200000000005</v>
      </c>
      <c r="I3041" s="72">
        <v>877.42399999999998</v>
      </c>
      <c r="J3041" s="72">
        <v>886.24300000000005</v>
      </c>
      <c r="K3041" s="72">
        <v>891.47500000000002</v>
      </c>
      <c r="L3041" s="72">
        <v>903.87900000000002</v>
      </c>
      <c r="M3041" s="72">
        <v>931.00900000000001</v>
      </c>
      <c r="N3041" s="72">
        <v>975.43299999999999</v>
      </c>
      <c r="O3041" s="72">
        <v>1027.9639999999999</v>
      </c>
      <c r="P3041" s="72">
        <v>1059.798</v>
      </c>
      <c r="Q3041" s="72">
        <v>1048.058</v>
      </c>
      <c r="R3041" s="72">
        <v>1013.785</v>
      </c>
      <c r="S3041" s="72">
        <v>992.37</v>
      </c>
      <c r="T3041" s="72">
        <v>1007.747</v>
      </c>
      <c r="U3041" s="72">
        <v>1055.3389999999999</v>
      </c>
      <c r="V3041" s="72">
        <v>1092.5360000000001</v>
      </c>
      <c r="W3041" s="72">
        <v>1108.729</v>
      </c>
      <c r="X3041" s="72">
        <v>839.67</v>
      </c>
      <c r="Y3041" s="72">
        <v>475.166</v>
      </c>
      <c r="Z3041" s="72">
        <v>186.804</v>
      </c>
      <c r="AA3041" s="72">
        <v>34.923000000000002</v>
      </c>
      <c r="AB3041" s="4" t="s">
        <v>291</v>
      </c>
      <c r="AD3041" s="1">
        <f t="shared" si="47"/>
        <v>2645.2920000000004</v>
      </c>
    </row>
    <row r="3042" spans="1:30" x14ac:dyDescent="0.3">
      <c r="A3042" s="65">
        <v>3041</v>
      </c>
      <c r="B3042" s="66" t="s">
        <v>323</v>
      </c>
      <c r="C3042" s="69" t="s">
        <v>213</v>
      </c>
      <c r="D3042" s="71">
        <v>21</v>
      </c>
      <c r="E3042" s="71">
        <v>724</v>
      </c>
      <c r="F3042" s="71">
        <v>2095</v>
      </c>
      <c r="G3042" s="72">
        <v>813.50099999999998</v>
      </c>
      <c r="H3042" s="72">
        <v>835.28399999999999</v>
      </c>
      <c r="I3042" s="72">
        <v>860.49</v>
      </c>
      <c r="J3042" s="72">
        <v>882.11500000000001</v>
      </c>
      <c r="K3042" s="72">
        <v>897.17100000000005</v>
      </c>
      <c r="L3042" s="72">
        <v>905.226</v>
      </c>
      <c r="M3042" s="72">
        <v>915.59699999999998</v>
      </c>
      <c r="N3042" s="72">
        <v>939.25099999999998</v>
      </c>
      <c r="O3042" s="72">
        <v>980.38900000000001</v>
      </c>
      <c r="P3042" s="72">
        <v>1029.7239999999999</v>
      </c>
      <c r="Q3042" s="72">
        <v>1058.2080000000001</v>
      </c>
      <c r="R3042" s="72">
        <v>1042.96</v>
      </c>
      <c r="S3042" s="72">
        <v>1004.921</v>
      </c>
      <c r="T3042" s="72">
        <v>978.88499999999999</v>
      </c>
      <c r="U3042" s="72">
        <v>987.62099999999998</v>
      </c>
      <c r="V3042" s="72">
        <v>1020.314</v>
      </c>
      <c r="W3042" s="72">
        <v>1016.458</v>
      </c>
      <c r="X3042" s="72">
        <v>934.72199999999998</v>
      </c>
      <c r="Y3042" s="72">
        <v>554.51</v>
      </c>
      <c r="Z3042" s="72">
        <v>197.374</v>
      </c>
      <c r="AA3042" s="72">
        <v>35.840000000000003</v>
      </c>
      <c r="AB3042" s="4" t="s">
        <v>291</v>
      </c>
      <c r="AD3042" s="1">
        <f t="shared" si="47"/>
        <v>2738.9039999999995</v>
      </c>
    </row>
    <row r="3043" spans="1:30" x14ac:dyDescent="0.3">
      <c r="A3043" s="65">
        <v>3042</v>
      </c>
      <c r="B3043" s="66" t="s">
        <v>323</v>
      </c>
      <c r="C3043" s="69" t="s">
        <v>213</v>
      </c>
      <c r="D3043" s="71">
        <v>21</v>
      </c>
      <c r="E3043" s="71">
        <v>724</v>
      </c>
      <c r="F3043" s="71">
        <v>2100</v>
      </c>
      <c r="G3043" s="72">
        <v>802.64400000000001</v>
      </c>
      <c r="H3043" s="72">
        <v>816.74599999999998</v>
      </c>
      <c r="I3043" s="72">
        <v>836.96799999999996</v>
      </c>
      <c r="J3043" s="72">
        <v>864.76300000000003</v>
      </c>
      <c r="K3043" s="72">
        <v>892.06299999999999</v>
      </c>
      <c r="L3043" s="72">
        <v>909.68100000000004</v>
      </c>
      <c r="M3043" s="72">
        <v>915.88499999999999</v>
      </c>
      <c r="N3043" s="72">
        <v>923.11500000000001</v>
      </c>
      <c r="O3043" s="72">
        <v>943.82</v>
      </c>
      <c r="P3043" s="72">
        <v>982.14099999999996</v>
      </c>
      <c r="Q3043" s="72">
        <v>1028.4949999999999</v>
      </c>
      <c r="R3043" s="72">
        <v>1053.6990000000001</v>
      </c>
      <c r="S3043" s="72">
        <v>1034.904</v>
      </c>
      <c r="T3043" s="72">
        <v>992.83399999999995</v>
      </c>
      <c r="U3043" s="72">
        <v>961.64499999999998</v>
      </c>
      <c r="V3043" s="72">
        <v>958.65800000000002</v>
      </c>
      <c r="W3043" s="72">
        <v>956.31</v>
      </c>
      <c r="X3043" s="72">
        <v>868.83199999999999</v>
      </c>
      <c r="Y3043" s="72">
        <v>631.19799999999998</v>
      </c>
      <c r="Z3043" s="72">
        <v>237.13</v>
      </c>
      <c r="AA3043" s="72">
        <v>38.569000000000003</v>
      </c>
      <c r="AB3043" s="4" t="s">
        <v>291</v>
      </c>
      <c r="AD3043" s="1">
        <f t="shared" si="47"/>
        <v>2732.0389999999998</v>
      </c>
    </row>
    <row r="3044" spans="1:30" x14ac:dyDescent="0.3">
      <c r="A3044" s="65">
        <v>3043</v>
      </c>
      <c r="B3044" s="66" t="s">
        <v>323</v>
      </c>
      <c r="C3044" s="69" t="s">
        <v>214</v>
      </c>
      <c r="D3044" s="71">
        <v>22</v>
      </c>
      <c r="E3044" s="71">
        <v>807</v>
      </c>
      <c r="F3044" s="71">
        <v>2015</v>
      </c>
      <c r="G3044" s="72">
        <v>59.508000000000003</v>
      </c>
      <c r="H3044" s="72">
        <v>57.667000000000002</v>
      </c>
      <c r="I3044" s="72">
        <v>62.612000000000002</v>
      </c>
      <c r="J3044" s="72">
        <v>67.563999999999993</v>
      </c>
      <c r="K3044" s="72">
        <v>78.968999999999994</v>
      </c>
      <c r="L3044" s="72">
        <v>83.626000000000005</v>
      </c>
      <c r="M3044" s="72">
        <v>84.774000000000001</v>
      </c>
      <c r="N3044" s="72">
        <v>79.682000000000002</v>
      </c>
      <c r="O3044" s="72">
        <v>74.754000000000005</v>
      </c>
      <c r="P3044" s="72">
        <v>74.855999999999995</v>
      </c>
      <c r="Q3044" s="72">
        <v>71.174999999999997</v>
      </c>
      <c r="R3044" s="72">
        <v>67.930000000000007</v>
      </c>
      <c r="S3044" s="72">
        <v>61.518000000000001</v>
      </c>
      <c r="T3044" s="72">
        <v>42.195</v>
      </c>
      <c r="U3044" s="72">
        <v>31.305</v>
      </c>
      <c r="V3044" s="72">
        <v>23.132999999999999</v>
      </c>
      <c r="W3044" s="72">
        <v>12.823</v>
      </c>
      <c r="X3044" s="72">
        <v>4.3689999999999998</v>
      </c>
      <c r="Y3044" s="72">
        <v>0.95399999999999996</v>
      </c>
      <c r="Z3044" s="72">
        <v>8.6999999999999994E-2</v>
      </c>
      <c r="AA3044" s="72">
        <v>0.01</v>
      </c>
      <c r="AB3044" s="4" t="s">
        <v>291</v>
      </c>
      <c r="AD3044" s="1">
        <f t="shared" si="47"/>
        <v>18.243000000000002</v>
      </c>
    </row>
    <row r="3045" spans="1:30" x14ac:dyDescent="0.3">
      <c r="A3045" s="65">
        <v>3044</v>
      </c>
      <c r="B3045" s="66" t="s">
        <v>323</v>
      </c>
      <c r="C3045" s="69" t="s">
        <v>214</v>
      </c>
      <c r="D3045" s="71">
        <v>22</v>
      </c>
      <c r="E3045" s="71">
        <v>807</v>
      </c>
      <c r="F3045" s="71">
        <v>2020</v>
      </c>
      <c r="G3045" s="72">
        <v>59.262</v>
      </c>
      <c r="H3045" s="72">
        <v>59.332999999999998</v>
      </c>
      <c r="I3045" s="72">
        <v>57.564</v>
      </c>
      <c r="J3045" s="72">
        <v>62.378999999999998</v>
      </c>
      <c r="K3045" s="72">
        <v>67.054000000000002</v>
      </c>
      <c r="L3045" s="72">
        <v>78.298000000000002</v>
      </c>
      <c r="M3045" s="72">
        <v>82.963999999999999</v>
      </c>
      <c r="N3045" s="72">
        <v>84.117999999999995</v>
      </c>
      <c r="O3045" s="72">
        <v>78.897000000000006</v>
      </c>
      <c r="P3045" s="72">
        <v>73.602999999999994</v>
      </c>
      <c r="Q3045" s="72">
        <v>72.909000000000006</v>
      </c>
      <c r="R3045" s="72">
        <v>68.162999999999997</v>
      </c>
      <c r="S3045" s="72">
        <v>63.398000000000003</v>
      </c>
      <c r="T3045" s="72">
        <v>55.295000000000002</v>
      </c>
      <c r="U3045" s="72">
        <v>35.679000000000002</v>
      </c>
      <c r="V3045" s="72">
        <v>23.71</v>
      </c>
      <c r="W3045" s="72">
        <v>14.154999999999999</v>
      </c>
      <c r="X3045" s="72">
        <v>5.4779999999999998</v>
      </c>
      <c r="Y3045" s="72">
        <v>1.141</v>
      </c>
      <c r="Z3045" s="72">
        <v>0.13100000000000001</v>
      </c>
      <c r="AA3045" s="72">
        <v>7.0000000000000001E-3</v>
      </c>
      <c r="AB3045" s="4" t="s">
        <v>291</v>
      </c>
      <c r="AD3045" s="1">
        <f t="shared" si="47"/>
        <v>20.912000000000003</v>
      </c>
    </row>
    <row r="3046" spans="1:30" x14ac:dyDescent="0.3">
      <c r="A3046" s="65">
        <v>3045</v>
      </c>
      <c r="B3046" s="66" t="s">
        <v>323</v>
      </c>
      <c r="C3046" s="69" t="s">
        <v>214</v>
      </c>
      <c r="D3046" s="71">
        <v>22</v>
      </c>
      <c r="E3046" s="71">
        <v>807</v>
      </c>
      <c r="F3046" s="71">
        <v>2025</v>
      </c>
      <c r="G3046" s="72">
        <v>57.119</v>
      </c>
      <c r="H3046" s="72">
        <v>59.094999999999999</v>
      </c>
      <c r="I3046" s="72">
        <v>59.234000000000002</v>
      </c>
      <c r="J3046" s="72">
        <v>57.341999999999999</v>
      </c>
      <c r="K3046" s="72">
        <v>61.887999999999998</v>
      </c>
      <c r="L3046" s="72">
        <v>66.424000000000007</v>
      </c>
      <c r="M3046" s="72">
        <v>77.665999999999997</v>
      </c>
      <c r="N3046" s="72">
        <v>82.334000000000003</v>
      </c>
      <c r="O3046" s="72">
        <v>83.334000000000003</v>
      </c>
      <c r="P3046" s="72">
        <v>77.757000000000005</v>
      </c>
      <c r="Q3046" s="72">
        <v>71.813000000000002</v>
      </c>
      <c r="R3046" s="72">
        <v>70.037000000000006</v>
      </c>
      <c r="S3046" s="72">
        <v>63.930999999999997</v>
      </c>
      <c r="T3046" s="72">
        <v>57.412999999999997</v>
      </c>
      <c r="U3046" s="72">
        <v>47.277999999999999</v>
      </c>
      <c r="V3046" s="72">
        <v>27.481000000000002</v>
      </c>
      <c r="W3046" s="72">
        <v>14.9</v>
      </c>
      <c r="X3046" s="72">
        <v>6.2910000000000004</v>
      </c>
      <c r="Y3046" s="72">
        <v>1.504</v>
      </c>
      <c r="Z3046" s="72">
        <v>0.16300000000000001</v>
      </c>
      <c r="AA3046" s="72">
        <v>0.01</v>
      </c>
      <c r="AB3046" s="4" t="s">
        <v>291</v>
      </c>
      <c r="AD3046" s="1">
        <f t="shared" si="47"/>
        <v>22.868000000000006</v>
      </c>
    </row>
    <row r="3047" spans="1:30" x14ac:dyDescent="0.3">
      <c r="A3047" s="65">
        <v>3046</v>
      </c>
      <c r="B3047" s="66" t="s">
        <v>323</v>
      </c>
      <c r="C3047" s="69" t="s">
        <v>214</v>
      </c>
      <c r="D3047" s="71">
        <v>22</v>
      </c>
      <c r="E3047" s="71">
        <v>807</v>
      </c>
      <c r="F3047" s="71">
        <v>2030</v>
      </c>
      <c r="G3047" s="72">
        <v>53.454000000000001</v>
      </c>
      <c r="H3047" s="72">
        <v>56.96</v>
      </c>
      <c r="I3047" s="72">
        <v>59</v>
      </c>
      <c r="J3047" s="72">
        <v>59.015000000000001</v>
      </c>
      <c r="K3047" s="72">
        <v>56.87</v>
      </c>
      <c r="L3047" s="72">
        <v>61.283999999999999</v>
      </c>
      <c r="M3047" s="72">
        <v>65.843000000000004</v>
      </c>
      <c r="N3047" s="72">
        <v>77.081000000000003</v>
      </c>
      <c r="O3047" s="72">
        <v>81.61</v>
      </c>
      <c r="P3047" s="72">
        <v>82.221000000000004</v>
      </c>
      <c r="Q3047" s="72">
        <v>76.013999999999996</v>
      </c>
      <c r="R3047" s="72">
        <v>69.194999999999993</v>
      </c>
      <c r="S3047" s="72">
        <v>66.009</v>
      </c>
      <c r="T3047" s="72">
        <v>58.314</v>
      </c>
      <c r="U3047" s="72">
        <v>49.612000000000002</v>
      </c>
      <c r="V3047" s="72">
        <v>37.008000000000003</v>
      </c>
      <c r="W3047" s="72">
        <v>17.713000000000001</v>
      </c>
      <c r="X3047" s="72">
        <v>6.8719999999999999</v>
      </c>
      <c r="Y3047" s="72">
        <v>1.806</v>
      </c>
      <c r="Z3047" s="72">
        <v>0.22600000000000001</v>
      </c>
      <c r="AA3047" s="72">
        <v>1.2999999999999999E-2</v>
      </c>
      <c r="AB3047" s="4" t="s">
        <v>291</v>
      </c>
      <c r="AD3047" s="1">
        <f t="shared" si="47"/>
        <v>26.630000000000003</v>
      </c>
    </row>
    <row r="3048" spans="1:30" x14ac:dyDescent="0.3">
      <c r="A3048" s="65">
        <v>3047</v>
      </c>
      <c r="B3048" s="66" t="s">
        <v>323</v>
      </c>
      <c r="C3048" s="69" t="s">
        <v>214</v>
      </c>
      <c r="D3048" s="71">
        <v>22</v>
      </c>
      <c r="E3048" s="71">
        <v>807</v>
      </c>
      <c r="F3048" s="71">
        <v>2035</v>
      </c>
      <c r="G3048" s="72">
        <v>49.747999999999998</v>
      </c>
      <c r="H3048" s="72">
        <v>53.302999999999997</v>
      </c>
      <c r="I3048" s="72">
        <v>56.868000000000002</v>
      </c>
      <c r="J3048" s="72">
        <v>58.783999999999999</v>
      </c>
      <c r="K3048" s="72">
        <v>58.55</v>
      </c>
      <c r="L3048" s="72">
        <v>56.289000000000001</v>
      </c>
      <c r="M3048" s="72">
        <v>60.731000000000002</v>
      </c>
      <c r="N3048" s="72">
        <v>65.325000000000003</v>
      </c>
      <c r="O3048" s="72">
        <v>76.433999999999997</v>
      </c>
      <c r="P3048" s="72">
        <v>80.599999999999994</v>
      </c>
      <c r="Q3048" s="72">
        <v>80.534999999999997</v>
      </c>
      <c r="R3048" s="72">
        <v>73.475999999999999</v>
      </c>
      <c r="S3048" s="72">
        <v>65.537000000000006</v>
      </c>
      <c r="T3048" s="72">
        <v>60.652999999999999</v>
      </c>
      <c r="U3048" s="72">
        <v>50.936999999999998</v>
      </c>
      <c r="V3048" s="72">
        <v>39.484999999999999</v>
      </c>
      <c r="W3048" s="72">
        <v>24.498000000000001</v>
      </c>
      <c r="X3048" s="72">
        <v>8.5039999999999996</v>
      </c>
      <c r="Y3048" s="72">
        <v>2.0779999999999998</v>
      </c>
      <c r="Z3048" s="72">
        <v>0.28599999999999998</v>
      </c>
      <c r="AA3048" s="72">
        <v>1.7999999999999999E-2</v>
      </c>
      <c r="AB3048" s="4">
        <v>2E-3</v>
      </c>
      <c r="AD3048" s="1">
        <f t="shared" si="47"/>
        <v>35.38600000000001</v>
      </c>
    </row>
    <row r="3049" spans="1:30" x14ac:dyDescent="0.3">
      <c r="A3049" s="65">
        <v>3048</v>
      </c>
      <c r="B3049" s="66" t="s">
        <v>323</v>
      </c>
      <c r="C3049" s="69" t="s">
        <v>214</v>
      </c>
      <c r="D3049" s="71">
        <v>22</v>
      </c>
      <c r="E3049" s="71">
        <v>807</v>
      </c>
      <c r="F3049" s="71">
        <v>2040</v>
      </c>
      <c r="G3049" s="72">
        <v>47.485999999999997</v>
      </c>
      <c r="H3049" s="72">
        <v>49.603999999999999</v>
      </c>
      <c r="I3049" s="72">
        <v>53.218000000000004</v>
      </c>
      <c r="J3049" s="72">
        <v>56.664999999999999</v>
      </c>
      <c r="K3049" s="72">
        <v>58.331000000000003</v>
      </c>
      <c r="L3049" s="72">
        <v>57.976999999999997</v>
      </c>
      <c r="M3049" s="72">
        <v>55.761000000000003</v>
      </c>
      <c r="N3049" s="72">
        <v>60.249000000000002</v>
      </c>
      <c r="O3049" s="72">
        <v>64.778999999999996</v>
      </c>
      <c r="P3049" s="72">
        <v>75.557000000000002</v>
      </c>
      <c r="Q3049" s="72">
        <v>79.087999999999994</v>
      </c>
      <c r="R3049" s="72">
        <v>78.081999999999994</v>
      </c>
      <c r="S3049" s="72">
        <v>69.92</v>
      </c>
      <c r="T3049" s="72">
        <v>60.642000000000003</v>
      </c>
      <c r="U3049" s="72">
        <v>53.533999999999999</v>
      </c>
      <c r="V3049" s="72">
        <v>41.197000000000003</v>
      </c>
      <c r="W3049" s="72">
        <v>26.829000000000001</v>
      </c>
      <c r="X3049" s="72">
        <v>12.239000000000001</v>
      </c>
      <c r="Y3049" s="72">
        <v>2.7080000000000002</v>
      </c>
      <c r="Z3049" s="72">
        <v>0.35099999999999998</v>
      </c>
      <c r="AA3049" s="72">
        <v>2.4E-2</v>
      </c>
      <c r="AB3049" s="4">
        <v>1E-3</v>
      </c>
      <c r="AD3049" s="1">
        <f t="shared" si="47"/>
        <v>42.151999999999994</v>
      </c>
    </row>
    <row r="3050" spans="1:30" x14ac:dyDescent="0.3">
      <c r="A3050" s="65">
        <v>3049</v>
      </c>
      <c r="B3050" s="66" t="s">
        <v>323</v>
      </c>
      <c r="C3050" s="69" t="s">
        <v>214</v>
      </c>
      <c r="D3050" s="71">
        <v>22</v>
      </c>
      <c r="E3050" s="71">
        <v>807</v>
      </c>
      <c r="F3050" s="71">
        <v>2045</v>
      </c>
      <c r="G3050" s="72">
        <v>46.776000000000003</v>
      </c>
      <c r="H3050" s="72">
        <v>47.347000000000001</v>
      </c>
      <c r="I3050" s="72">
        <v>49.521999999999998</v>
      </c>
      <c r="J3050" s="72">
        <v>53.02</v>
      </c>
      <c r="K3050" s="72">
        <v>56.218000000000004</v>
      </c>
      <c r="L3050" s="72">
        <v>57.765999999999998</v>
      </c>
      <c r="M3050" s="72">
        <v>57.457999999999998</v>
      </c>
      <c r="N3050" s="72">
        <v>55.311999999999998</v>
      </c>
      <c r="O3050" s="72">
        <v>59.762</v>
      </c>
      <c r="P3050" s="72">
        <v>64.078999999999994</v>
      </c>
      <c r="Q3050" s="72">
        <v>74.263000000000005</v>
      </c>
      <c r="R3050" s="72">
        <v>76.900000000000006</v>
      </c>
      <c r="S3050" s="72">
        <v>74.644000000000005</v>
      </c>
      <c r="T3050" s="72">
        <v>65.144000000000005</v>
      </c>
      <c r="U3050" s="72">
        <v>54.076999999999998</v>
      </c>
      <c r="V3050" s="72">
        <v>43.997999999999998</v>
      </c>
      <c r="W3050" s="72">
        <v>28.738</v>
      </c>
      <c r="X3050" s="72">
        <v>13.955</v>
      </c>
      <c r="Y3050" s="72">
        <v>4.1130000000000004</v>
      </c>
      <c r="Z3050" s="72">
        <v>0.48799999999999999</v>
      </c>
      <c r="AA3050" s="72">
        <v>3.1E-2</v>
      </c>
      <c r="AB3050" s="4">
        <v>5.0000000000000001E-3</v>
      </c>
      <c r="AD3050" s="1">
        <f t="shared" si="47"/>
        <v>47.33</v>
      </c>
    </row>
    <row r="3051" spans="1:30" x14ac:dyDescent="0.3">
      <c r="A3051" s="65">
        <v>3050</v>
      </c>
      <c r="B3051" s="66" t="s">
        <v>323</v>
      </c>
      <c r="C3051" s="69" t="s">
        <v>214</v>
      </c>
      <c r="D3051" s="71">
        <v>22</v>
      </c>
      <c r="E3051" s="71">
        <v>807</v>
      </c>
      <c r="F3051" s="71">
        <v>2050</v>
      </c>
      <c r="G3051" s="72">
        <v>46.591999999999999</v>
      </c>
      <c r="H3051" s="72">
        <v>46.637999999999998</v>
      </c>
      <c r="I3051" s="72">
        <v>47.268000000000001</v>
      </c>
      <c r="J3051" s="72">
        <v>49.33</v>
      </c>
      <c r="K3051" s="72">
        <v>52.588000000000001</v>
      </c>
      <c r="L3051" s="72">
        <v>55.668999999999997</v>
      </c>
      <c r="M3051" s="72">
        <v>57.259</v>
      </c>
      <c r="N3051" s="72">
        <v>57.018999999999998</v>
      </c>
      <c r="O3051" s="72">
        <v>54.877000000000002</v>
      </c>
      <c r="P3051" s="72">
        <v>59.158000000000001</v>
      </c>
      <c r="Q3051" s="72">
        <v>63.072000000000003</v>
      </c>
      <c r="R3051" s="72">
        <v>72.400000000000006</v>
      </c>
      <c r="S3051" s="72">
        <v>73.831000000000003</v>
      </c>
      <c r="T3051" s="72">
        <v>70.001999999999995</v>
      </c>
      <c r="U3051" s="72">
        <v>58.665999999999997</v>
      </c>
      <c r="V3051" s="72">
        <v>45.136000000000003</v>
      </c>
      <c r="W3051" s="72">
        <v>31.486999999999998</v>
      </c>
      <c r="X3051" s="72">
        <v>15.561</v>
      </c>
      <c r="Y3051" s="72">
        <v>4.9560000000000004</v>
      </c>
      <c r="Z3051" s="72">
        <v>0.79200000000000004</v>
      </c>
      <c r="AA3051" s="72">
        <v>4.4999999999999998E-2</v>
      </c>
      <c r="AB3051" s="4">
        <v>4.0000000000000001E-3</v>
      </c>
      <c r="AD3051" s="1">
        <f t="shared" si="47"/>
        <v>52.845000000000006</v>
      </c>
    </row>
    <row r="3052" spans="1:30" x14ac:dyDescent="0.3">
      <c r="A3052" s="65">
        <v>3051</v>
      </c>
      <c r="B3052" s="66" t="s">
        <v>323</v>
      </c>
      <c r="C3052" s="69" t="s">
        <v>214</v>
      </c>
      <c r="D3052" s="71">
        <v>22</v>
      </c>
      <c r="E3052" s="71">
        <v>807</v>
      </c>
      <c r="F3052" s="71">
        <v>2055</v>
      </c>
      <c r="G3052" s="72">
        <v>45.783000000000001</v>
      </c>
      <c r="H3052" s="72">
        <v>46.462000000000003</v>
      </c>
      <c r="I3052" s="72">
        <v>46.564</v>
      </c>
      <c r="J3052" s="72">
        <v>47.088999999999999</v>
      </c>
      <c r="K3052" s="72">
        <v>48.926000000000002</v>
      </c>
      <c r="L3052" s="72">
        <v>52.073</v>
      </c>
      <c r="M3052" s="72">
        <v>55.198</v>
      </c>
      <c r="N3052" s="72">
        <v>56.851999999999997</v>
      </c>
      <c r="O3052" s="72">
        <v>56.613</v>
      </c>
      <c r="P3052" s="72">
        <v>54.363</v>
      </c>
      <c r="Q3052" s="72">
        <v>58.317</v>
      </c>
      <c r="R3052" s="72">
        <v>61.643999999999998</v>
      </c>
      <c r="S3052" s="72">
        <v>69.8</v>
      </c>
      <c r="T3052" s="72">
        <v>69.682000000000002</v>
      </c>
      <c r="U3052" s="72">
        <v>63.656999999999996</v>
      </c>
      <c r="V3052" s="72">
        <v>49.725999999999999</v>
      </c>
      <c r="W3052" s="72">
        <v>33.145000000000003</v>
      </c>
      <c r="X3052" s="72">
        <v>17.763000000000002</v>
      </c>
      <c r="Y3052" s="72">
        <v>5.8479999999999999</v>
      </c>
      <c r="Z3052" s="72">
        <v>1.0249999999999999</v>
      </c>
      <c r="AA3052" s="72">
        <v>7.6999999999999999E-2</v>
      </c>
      <c r="AB3052" s="4">
        <v>4.0000000000000001E-3</v>
      </c>
      <c r="AD3052" s="1">
        <f t="shared" si="47"/>
        <v>57.861999999999995</v>
      </c>
    </row>
    <row r="3053" spans="1:30" x14ac:dyDescent="0.3">
      <c r="A3053" s="65">
        <v>3052</v>
      </c>
      <c r="B3053" s="66" t="s">
        <v>323</v>
      </c>
      <c r="C3053" s="69" t="s">
        <v>214</v>
      </c>
      <c r="D3053" s="71">
        <v>22</v>
      </c>
      <c r="E3053" s="71">
        <v>807</v>
      </c>
      <c r="F3053" s="71">
        <v>2060</v>
      </c>
      <c r="G3053" s="72">
        <v>43.966999999999999</v>
      </c>
      <c r="H3053" s="72">
        <v>45.661999999999999</v>
      </c>
      <c r="I3053" s="72">
        <v>46.393000000000001</v>
      </c>
      <c r="J3053" s="72">
        <v>46.396000000000001</v>
      </c>
      <c r="K3053" s="72">
        <v>46.713000000000001</v>
      </c>
      <c r="L3053" s="72">
        <v>48.448999999999998</v>
      </c>
      <c r="M3053" s="72">
        <v>51.636000000000003</v>
      </c>
      <c r="N3053" s="72">
        <v>54.820999999999998</v>
      </c>
      <c r="O3053" s="72">
        <v>56.478999999999999</v>
      </c>
      <c r="P3053" s="72">
        <v>56.136000000000003</v>
      </c>
      <c r="Q3053" s="72">
        <v>53.661000000000001</v>
      </c>
      <c r="R3053" s="72">
        <v>57.127000000000002</v>
      </c>
      <c r="S3053" s="72">
        <v>59.651000000000003</v>
      </c>
      <c r="T3053" s="72">
        <v>66.262</v>
      </c>
      <c r="U3053" s="72">
        <v>63.939</v>
      </c>
      <c r="V3053" s="72">
        <v>54.755000000000003</v>
      </c>
      <c r="W3053" s="72">
        <v>37.447000000000003</v>
      </c>
      <c r="X3053" s="72">
        <v>19.484999999999999</v>
      </c>
      <c r="Y3053" s="72">
        <v>7.0839999999999996</v>
      </c>
      <c r="Z3053" s="72">
        <v>1.3069999999999999</v>
      </c>
      <c r="AA3053" s="72">
        <v>0.109</v>
      </c>
      <c r="AB3053" s="4">
        <v>5.0000000000000001E-3</v>
      </c>
      <c r="AD3053" s="1">
        <f t="shared" si="47"/>
        <v>65.436999999999998</v>
      </c>
    </row>
    <row r="3054" spans="1:30" x14ac:dyDescent="0.3">
      <c r="A3054" s="65">
        <v>3053</v>
      </c>
      <c r="B3054" s="66" t="s">
        <v>323</v>
      </c>
      <c r="C3054" s="69" t="s">
        <v>214</v>
      </c>
      <c r="D3054" s="71">
        <v>22</v>
      </c>
      <c r="E3054" s="71">
        <v>807</v>
      </c>
      <c r="F3054" s="71">
        <v>2065</v>
      </c>
      <c r="G3054" s="72">
        <v>41.826000000000001</v>
      </c>
      <c r="H3054" s="72">
        <v>43.853999999999999</v>
      </c>
      <c r="I3054" s="72">
        <v>45.597000000000001</v>
      </c>
      <c r="J3054" s="72">
        <v>46.234999999999999</v>
      </c>
      <c r="K3054" s="72">
        <v>46.040999999999997</v>
      </c>
      <c r="L3054" s="72">
        <v>46.265999999999998</v>
      </c>
      <c r="M3054" s="72">
        <v>48.045999999999999</v>
      </c>
      <c r="N3054" s="72">
        <v>51.295000000000002</v>
      </c>
      <c r="O3054" s="72">
        <v>54.485999999999997</v>
      </c>
      <c r="P3054" s="72">
        <v>56.048999999999999</v>
      </c>
      <c r="Q3054" s="72">
        <v>55.49</v>
      </c>
      <c r="R3054" s="72">
        <v>52.68</v>
      </c>
      <c r="S3054" s="72">
        <v>55.478000000000002</v>
      </c>
      <c r="T3054" s="72">
        <v>56.938000000000002</v>
      </c>
      <c r="U3054" s="72">
        <v>61.33</v>
      </c>
      <c r="V3054" s="72">
        <v>55.783000000000001</v>
      </c>
      <c r="W3054" s="72">
        <v>42.258000000000003</v>
      </c>
      <c r="X3054" s="72">
        <v>22.931000000000001</v>
      </c>
      <c r="Y3054" s="72">
        <v>8.2479999999999993</v>
      </c>
      <c r="Z3054" s="72">
        <v>1.7150000000000001</v>
      </c>
      <c r="AA3054" s="72">
        <v>0.151</v>
      </c>
      <c r="AB3054" s="4" t="s">
        <v>291</v>
      </c>
      <c r="AD3054" s="1">
        <f t="shared" si="47"/>
        <v>75.303000000000011</v>
      </c>
    </row>
    <row r="3055" spans="1:30" x14ac:dyDescent="0.3">
      <c r="A3055" s="65">
        <v>3054</v>
      </c>
      <c r="B3055" s="66" t="s">
        <v>323</v>
      </c>
      <c r="C3055" s="69" t="s">
        <v>214</v>
      </c>
      <c r="D3055" s="71">
        <v>22</v>
      </c>
      <c r="E3055" s="71">
        <v>807</v>
      </c>
      <c r="F3055" s="71">
        <v>2070</v>
      </c>
      <c r="G3055" s="72">
        <v>40.127000000000002</v>
      </c>
      <c r="H3055" s="72">
        <v>41.718000000000004</v>
      </c>
      <c r="I3055" s="72">
        <v>43.792999999999999</v>
      </c>
      <c r="J3055" s="72">
        <v>45.451999999999998</v>
      </c>
      <c r="K3055" s="72">
        <v>45.904000000000003</v>
      </c>
      <c r="L3055" s="72">
        <v>45.625999999999998</v>
      </c>
      <c r="M3055" s="72">
        <v>45.893000000000001</v>
      </c>
      <c r="N3055" s="72">
        <v>47.734999999999999</v>
      </c>
      <c r="O3055" s="72">
        <v>50.996000000000002</v>
      </c>
      <c r="P3055" s="72">
        <v>54.107999999999997</v>
      </c>
      <c r="Q3055" s="72">
        <v>55.472000000000001</v>
      </c>
      <c r="R3055" s="72">
        <v>54.585000000000001</v>
      </c>
      <c r="S3055" s="72">
        <v>51.32</v>
      </c>
      <c r="T3055" s="72">
        <v>53.216000000000001</v>
      </c>
      <c r="U3055" s="72">
        <v>53.107999999999997</v>
      </c>
      <c r="V3055" s="72">
        <v>54.191000000000003</v>
      </c>
      <c r="W3055" s="72">
        <v>44.021999999999998</v>
      </c>
      <c r="X3055" s="72">
        <v>26.867000000000001</v>
      </c>
      <c r="Y3055" s="72">
        <v>10.266</v>
      </c>
      <c r="Z3055" s="72">
        <v>2.1549999999999998</v>
      </c>
      <c r="AA3055" s="72">
        <v>0.215</v>
      </c>
      <c r="AB3055" s="4" t="s">
        <v>291</v>
      </c>
      <c r="AD3055" s="1">
        <f t="shared" si="47"/>
        <v>83.525000000000006</v>
      </c>
    </row>
    <row r="3056" spans="1:30" x14ac:dyDescent="0.3">
      <c r="A3056" s="65">
        <v>3055</v>
      </c>
      <c r="B3056" s="66" t="s">
        <v>323</v>
      </c>
      <c r="C3056" s="69" t="s">
        <v>214</v>
      </c>
      <c r="D3056" s="71">
        <v>22</v>
      </c>
      <c r="E3056" s="71">
        <v>807</v>
      </c>
      <c r="F3056" s="71">
        <v>2075</v>
      </c>
      <c r="G3056" s="72">
        <v>39.195</v>
      </c>
      <c r="H3056" s="72">
        <v>40.027000000000001</v>
      </c>
      <c r="I3056" s="72">
        <v>41.661999999999999</v>
      </c>
      <c r="J3056" s="72">
        <v>43.658000000000001</v>
      </c>
      <c r="K3056" s="72">
        <v>45.143000000000001</v>
      </c>
      <c r="L3056" s="72">
        <v>45.515000000000001</v>
      </c>
      <c r="M3056" s="72">
        <v>45.276000000000003</v>
      </c>
      <c r="N3056" s="72">
        <v>45.606999999999999</v>
      </c>
      <c r="O3056" s="72">
        <v>47.469000000000001</v>
      </c>
      <c r="P3056" s="72">
        <v>50.667999999999999</v>
      </c>
      <c r="Q3056" s="72">
        <v>53.604999999999997</v>
      </c>
      <c r="R3056" s="72">
        <v>54.662999999999997</v>
      </c>
      <c r="S3056" s="72">
        <v>53.325000000000003</v>
      </c>
      <c r="T3056" s="72">
        <v>49.436999999999998</v>
      </c>
      <c r="U3056" s="72">
        <v>49.969000000000001</v>
      </c>
      <c r="V3056" s="72">
        <v>47.451999999999998</v>
      </c>
      <c r="W3056" s="72">
        <v>43.618000000000002</v>
      </c>
      <c r="X3056" s="72">
        <v>28.949000000000002</v>
      </c>
      <c r="Y3056" s="72">
        <v>12.661</v>
      </c>
      <c r="Z3056" s="72">
        <v>2.88</v>
      </c>
      <c r="AA3056" s="72">
        <v>0.29399999999999998</v>
      </c>
      <c r="AB3056" s="4" t="s">
        <v>291</v>
      </c>
      <c r="AD3056" s="1">
        <f t="shared" si="47"/>
        <v>88.402000000000001</v>
      </c>
    </row>
    <row r="3057" spans="1:30" x14ac:dyDescent="0.3">
      <c r="A3057" s="65">
        <v>3056</v>
      </c>
      <c r="B3057" s="66" t="s">
        <v>323</v>
      </c>
      <c r="C3057" s="69" t="s">
        <v>214</v>
      </c>
      <c r="D3057" s="71">
        <v>22</v>
      </c>
      <c r="E3057" s="71">
        <v>807</v>
      </c>
      <c r="F3057" s="71">
        <v>2080</v>
      </c>
      <c r="G3057" s="72">
        <v>38.731999999999999</v>
      </c>
      <c r="H3057" s="72">
        <v>39.103999999999999</v>
      </c>
      <c r="I3057" s="72">
        <v>39.975999999999999</v>
      </c>
      <c r="J3057" s="72">
        <v>41.536000000000001</v>
      </c>
      <c r="K3057" s="72">
        <v>43.371000000000002</v>
      </c>
      <c r="L3057" s="72">
        <v>44.783000000000001</v>
      </c>
      <c r="M3057" s="72">
        <v>45.192999999999998</v>
      </c>
      <c r="N3057" s="72">
        <v>45.012</v>
      </c>
      <c r="O3057" s="72">
        <v>45.369</v>
      </c>
      <c r="P3057" s="72">
        <v>47.186999999999998</v>
      </c>
      <c r="Q3057" s="72">
        <v>50.24</v>
      </c>
      <c r="R3057" s="72">
        <v>52.899000000000001</v>
      </c>
      <c r="S3057" s="72">
        <v>53.527000000000001</v>
      </c>
      <c r="T3057" s="72">
        <v>51.557000000000002</v>
      </c>
      <c r="U3057" s="72">
        <v>46.688000000000002</v>
      </c>
      <c r="V3057" s="72">
        <v>45.073999999999998</v>
      </c>
      <c r="W3057" s="72">
        <v>38.847999999999999</v>
      </c>
      <c r="X3057" s="72">
        <v>29.542000000000002</v>
      </c>
      <c r="Y3057" s="72">
        <v>14.28</v>
      </c>
      <c r="Z3057" s="72">
        <v>3.7909999999999999</v>
      </c>
      <c r="AA3057" s="72">
        <v>0.42299999999999999</v>
      </c>
      <c r="AB3057" s="4" t="s">
        <v>291</v>
      </c>
      <c r="AD3057" s="1">
        <f t="shared" si="47"/>
        <v>86.884</v>
      </c>
    </row>
    <row r="3058" spans="1:30" x14ac:dyDescent="0.3">
      <c r="A3058" s="65">
        <v>3057</v>
      </c>
      <c r="B3058" s="66" t="s">
        <v>323</v>
      </c>
      <c r="C3058" s="69" t="s">
        <v>214</v>
      </c>
      <c r="D3058" s="71">
        <v>22</v>
      </c>
      <c r="E3058" s="71">
        <v>807</v>
      </c>
      <c r="F3058" s="71">
        <v>2085</v>
      </c>
      <c r="G3058" s="72">
        <v>38.106999999999999</v>
      </c>
      <c r="H3058" s="72">
        <v>38.646999999999998</v>
      </c>
      <c r="I3058" s="72">
        <v>39.055</v>
      </c>
      <c r="J3058" s="72">
        <v>39.86</v>
      </c>
      <c r="K3058" s="72">
        <v>41.274000000000001</v>
      </c>
      <c r="L3058" s="72">
        <v>43.039000000000001</v>
      </c>
      <c r="M3058" s="72">
        <v>44.484000000000002</v>
      </c>
      <c r="N3058" s="72">
        <v>44.95</v>
      </c>
      <c r="O3058" s="72">
        <v>44.793999999999997</v>
      </c>
      <c r="P3058" s="72">
        <v>45.116999999999997</v>
      </c>
      <c r="Q3058" s="72">
        <v>46.82</v>
      </c>
      <c r="R3058" s="72">
        <v>49.639000000000003</v>
      </c>
      <c r="S3058" s="72">
        <v>51.898000000000003</v>
      </c>
      <c r="T3058" s="72">
        <v>51.902999999999999</v>
      </c>
      <c r="U3058" s="72">
        <v>48.911999999999999</v>
      </c>
      <c r="V3058" s="72">
        <v>42.438000000000002</v>
      </c>
      <c r="W3058" s="72">
        <v>37.417000000000002</v>
      </c>
      <c r="X3058" s="72">
        <v>26.963999999999999</v>
      </c>
      <c r="Y3058" s="72">
        <v>15.147</v>
      </c>
      <c r="Z3058" s="72">
        <v>4.524</v>
      </c>
      <c r="AA3058" s="72">
        <v>0.59899999999999998</v>
      </c>
      <c r="AB3058" s="4" t="s">
        <v>291</v>
      </c>
      <c r="AD3058" s="1">
        <f t="shared" si="47"/>
        <v>84.65100000000001</v>
      </c>
    </row>
    <row r="3059" spans="1:30" x14ac:dyDescent="0.3">
      <c r="A3059" s="65">
        <v>3058</v>
      </c>
      <c r="B3059" s="66" t="s">
        <v>323</v>
      </c>
      <c r="C3059" s="69" t="s">
        <v>214</v>
      </c>
      <c r="D3059" s="71">
        <v>22</v>
      </c>
      <c r="E3059" s="71">
        <v>807</v>
      </c>
      <c r="F3059" s="71">
        <v>2090</v>
      </c>
      <c r="G3059" s="72">
        <v>37.152999999999999</v>
      </c>
      <c r="H3059" s="72">
        <v>38.027000000000001</v>
      </c>
      <c r="I3059" s="72">
        <v>38.603999999999999</v>
      </c>
      <c r="J3059" s="72">
        <v>38.947000000000003</v>
      </c>
      <c r="K3059" s="72">
        <v>39.616</v>
      </c>
      <c r="L3059" s="72">
        <v>40.968000000000004</v>
      </c>
      <c r="M3059" s="72">
        <v>42.764000000000003</v>
      </c>
      <c r="N3059" s="72">
        <v>44.258000000000003</v>
      </c>
      <c r="O3059" s="72">
        <v>44.749000000000002</v>
      </c>
      <c r="P3059" s="72">
        <v>44.564999999999998</v>
      </c>
      <c r="Q3059" s="72">
        <v>44.792999999999999</v>
      </c>
      <c r="R3059" s="72">
        <v>46.302</v>
      </c>
      <c r="S3059" s="72">
        <v>48.773000000000003</v>
      </c>
      <c r="T3059" s="72">
        <v>50.448</v>
      </c>
      <c r="U3059" s="72">
        <v>49.432000000000002</v>
      </c>
      <c r="V3059" s="72">
        <v>44.756</v>
      </c>
      <c r="W3059" s="72">
        <v>35.661999999999999</v>
      </c>
      <c r="X3059" s="72">
        <v>26.548999999999999</v>
      </c>
      <c r="Y3059" s="72">
        <v>14.327999999999999</v>
      </c>
      <c r="Z3059" s="72">
        <v>5.0620000000000003</v>
      </c>
      <c r="AA3059" s="72">
        <v>0.77600000000000002</v>
      </c>
      <c r="AB3059" s="4" t="s">
        <v>291</v>
      </c>
      <c r="AD3059" s="1">
        <f t="shared" si="47"/>
        <v>82.376999999999995</v>
      </c>
    </row>
    <row r="3060" spans="1:30" x14ac:dyDescent="0.3">
      <c r="A3060" s="65">
        <v>3059</v>
      </c>
      <c r="B3060" s="66" t="s">
        <v>323</v>
      </c>
      <c r="C3060" s="69" t="s">
        <v>214</v>
      </c>
      <c r="D3060" s="71">
        <v>22</v>
      </c>
      <c r="E3060" s="71">
        <v>807</v>
      </c>
      <c r="F3060" s="71">
        <v>2095</v>
      </c>
      <c r="G3060" s="72">
        <v>35.875999999999998</v>
      </c>
      <c r="H3060" s="72">
        <v>37.079000000000001</v>
      </c>
      <c r="I3060" s="72">
        <v>37.987000000000002</v>
      </c>
      <c r="J3060" s="72">
        <v>38.503999999999998</v>
      </c>
      <c r="K3060" s="72">
        <v>38.725999999999999</v>
      </c>
      <c r="L3060" s="72">
        <v>39.335999999999999</v>
      </c>
      <c r="M3060" s="72">
        <v>40.715000000000003</v>
      </c>
      <c r="N3060" s="72">
        <v>42.56</v>
      </c>
      <c r="O3060" s="72">
        <v>44.076000000000001</v>
      </c>
      <c r="P3060" s="72">
        <v>44.537999999999997</v>
      </c>
      <c r="Q3060" s="72">
        <v>44.27</v>
      </c>
      <c r="R3060" s="72">
        <v>44.335999999999999</v>
      </c>
      <c r="S3060" s="72">
        <v>45.558</v>
      </c>
      <c r="T3060" s="72">
        <v>47.508000000000003</v>
      </c>
      <c r="U3060" s="72">
        <v>48.206000000000003</v>
      </c>
      <c r="V3060" s="72">
        <v>45.491</v>
      </c>
      <c r="W3060" s="72">
        <v>38.009</v>
      </c>
      <c r="X3060" s="72">
        <v>25.797000000000001</v>
      </c>
      <c r="Y3060" s="72">
        <v>14.565</v>
      </c>
      <c r="Z3060" s="72">
        <v>5.0270000000000001</v>
      </c>
      <c r="AA3060" s="72">
        <v>0.93799999999999994</v>
      </c>
      <c r="AB3060" s="4" t="s">
        <v>291</v>
      </c>
      <c r="AD3060" s="1">
        <f t="shared" si="47"/>
        <v>84.335999999999999</v>
      </c>
    </row>
    <row r="3061" spans="1:30" x14ac:dyDescent="0.3">
      <c r="A3061" s="65">
        <v>3060</v>
      </c>
      <c r="B3061" s="66" t="s">
        <v>323</v>
      </c>
      <c r="C3061" s="69" t="s">
        <v>214</v>
      </c>
      <c r="D3061" s="71">
        <v>22</v>
      </c>
      <c r="E3061" s="71">
        <v>807</v>
      </c>
      <c r="F3061" s="71">
        <v>2100</v>
      </c>
      <c r="G3061" s="72">
        <v>34.671999999999997</v>
      </c>
      <c r="H3061" s="72">
        <v>35.808999999999997</v>
      </c>
      <c r="I3061" s="72">
        <v>37.042999999999999</v>
      </c>
      <c r="J3061" s="72">
        <v>37.898000000000003</v>
      </c>
      <c r="K3061" s="72">
        <v>38.301000000000002</v>
      </c>
      <c r="L3061" s="72">
        <v>38.47</v>
      </c>
      <c r="M3061" s="72">
        <v>39.11</v>
      </c>
      <c r="N3061" s="72">
        <v>40.531999999999996</v>
      </c>
      <c r="O3061" s="72">
        <v>42.395000000000003</v>
      </c>
      <c r="P3061" s="72">
        <v>43.886000000000003</v>
      </c>
      <c r="Q3061" s="72">
        <v>44.27</v>
      </c>
      <c r="R3061" s="72">
        <v>43.854999999999997</v>
      </c>
      <c r="S3061" s="72">
        <v>43.677</v>
      </c>
      <c r="T3061" s="72">
        <v>44.460999999999999</v>
      </c>
      <c r="U3061" s="72">
        <v>45.527999999999999</v>
      </c>
      <c r="V3061" s="72">
        <v>44.581000000000003</v>
      </c>
      <c r="W3061" s="72">
        <v>39.006999999999998</v>
      </c>
      <c r="X3061" s="72">
        <v>28.021000000000001</v>
      </c>
      <c r="Y3061" s="72">
        <v>14.632999999999999</v>
      </c>
      <c r="Z3061" s="72">
        <v>5.399</v>
      </c>
      <c r="AA3061" s="72">
        <v>1.0329999999999999</v>
      </c>
      <c r="AB3061" s="4" t="s">
        <v>291</v>
      </c>
      <c r="AD3061" s="1">
        <f t="shared" si="47"/>
        <v>88.092999999999989</v>
      </c>
    </row>
    <row r="3062" spans="1:30" x14ac:dyDescent="0.3">
      <c r="A3062" s="65">
        <v>3061</v>
      </c>
      <c r="B3062" s="66" t="s">
        <v>323</v>
      </c>
      <c r="C3062" s="70" t="s">
        <v>215</v>
      </c>
      <c r="D3062" s="71">
        <v>23</v>
      </c>
      <c r="E3062" s="71">
        <v>926</v>
      </c>
      <c r="F3062" s="71">
        <v>2015</v>
      </c>
      <c r="G3062" s="72">
        <v>5025.1679999999997</v>
      </c>
      <c r="H3062" s="72">
        <v>5082.6170000000002</v>
      </c>
      <c r="I3062" s="72">
        <v>5176.8130000000001</v>
      </c>
      <c r="J3062" s="72">
        <v>5382.86</v>
      </c>
      <c r="K3062" s="72">
        <v>5714.01</v>
      </c>
      <c r="L3062" s="72">
        <v>6147.6729999999998</v>
      </c>
      <c r="M3062" s="72">
        <v>6123.6059999999998</v>
      </c>
      <c r="N3062" s="72">
        <v>5883.0069999999996</v>
      </c>
      <c r="O3062" s="72">
        <v>6410.3459999999995</v>
      </c>
      <c r="P3062" s="72">
        <v>7414.5860000000002</v>
      </c>
      <c r="Q3062" s="72">
        <v>7418.2950000000001</v>
      </c>
      <c r="R3062" s="72">
        <v>6529.6180000000004</v>
      </c>
      <c r="S3062" s="72">
        <v>5692.8270000000002</v>
      </c>
      <c r="T3062" s="72">
        <v>5092.3969999999999</v>
      </c>
      <c r="U3062" s="72">
        <v>4072.3249999999998</v>
      </c>
      <c r="V3062" s="72">
        <v>3518.9079999999999</v>
      </c>
      <c r="W3062" s="72">
        <v>2214.627</v>
      </c>
      <c r="X3062" s="72">
        <v>1164.9870000000001</v>
      </c>
      <c r="Y3062" s="72">
        <v>397.08</v>
      </c>
      <c r="Z3062" s="72">
        <v>48.448999999999998</v>
      </c>
      <c r="AA3062" s="72">
        <v>5.9530000000000003</v>
      </c>
      <c r="AB3062" s="4">
        <v>7.2999999999999995E-2</v>
      </c>
      <c r="AD3062" s="1">
        <f t="shared" si="47"/>
        <v>3831.1689999999999</v>
      </c>
    </row>
    <row r="3063" spans="1:30" x14ac:dyDescent="0.3">
      <c r="A3063" s="65">
        <v>3062</v>
      </c>
      <c r="B3063" s="66" t="s">
        <v>323</v>
      </c>
      <c r="C3063" s="70" t="s">
        <v>215</v>
      </c>
      <c r="D3063" s="71">
        <v>23</v>
      </c>
      <c r="E3063" s="71">
        <v>926</v>
      </c>
      <c r="F3063" s="71">
        <v>2020</v>
      </c>
      <c r="G3063" s="72">
        <v>5121.6890000000003</v>
      </c>
      <c r="H3063" s="72">
        <v>5096.24</v>
      </c>
      <c r="I3063" s="72">
        <v>5125.357</v>
      </c>
      <c r="J3063" s="72">
        <v>5274.1120000000001</v>
      </c>
      <c r="K3063" s="72">
        <v>5591.1360000000004</v>
      </c>
      <c r="L3063" s="72">
        <v>5969.6270000000004</v>
      </c>
      <c r="M3063" s="72">
        <v>6361.9979999999996</v>
      </c>
      <c r="N3063" s="72">
        <v>6268.1959999999999</v>
      </c>
      <c r="O3063" s="72">
        <v>5961.84</v>
      </c>
      <c r="P3063" s="72">
        <v>6421.3190000000004</v>
      </c>
      <c r="Q3063" s="72">
        <v>7336.38</v>
      </c>
      <c r="R3063" s="72">
        <v>7243.7259999999997</v>
      </c>
      <c r="S3063" s="72">
        <v>6279.2529999999997</v>
      </c>
      <c r="T3063" s="72">
        <v>5366.8410000000003</v>
      </c>
      <c r="U3063" s="72">
        <v>4658.875</v>
      </c>
      <c r="V3063" s="72">
        <v>3517.221</v>
      </c>
      <c r="W3063" s="72">
        <v>2718.3719999999998</v>
      </c>
      <c r="X3063" s="72">
        <v>1395.5630000000001</v>
      </c>
      <c r="Y3063" s="72">
        <v>512.495</v>
      </c>
      <c r="Z3063" s="72">
        <v>102.45399999999999</v>
      </c>
      <c r="AA3063" s="72">
        <v>6.0339999999999998</v>
      </c>
      <c r="AB3063" s="4">
        <v>9.8000000000000004E-2</v>
      </c>
      <c r="AD3063" s="1">
        <f t="shared" si="47"/>
        <v>4735.0159999999987</v>
      </c>
    </row>
    <row r="3064" spans="1:30" x14ac:dyDescent="0.3">
      <c r="A3064" s="65">
        <v>3063</v>
      </c>
      <c r="B3064" s="66" t="s">
        <v>323</v>
      </c>
      <c r="C3064" s="70" t="s">
        <v>215</v>
      </c>
      <c r="D3064" s="71">
        <v>23</v>
      </c>
      <c r="E3064" s="71">
        <v>926</v>
      </c>
      <c r="F3064" s="71">
        <v>2025</v>
      </c>
      <c r="G3064" s="72">
        <v>5142.1530000000002</v>
      </c>
      <c r="H3064" s="72">
        <v>5164.2389999999996</v>
      </c>
      <c r="I3064" s="72">
        <v>5121.2269999999999</v>
      </c>
      <c r="J3064" s="72">
        <v>5187.509</v>
      </c>
      <c r="K3064" s="72">
        <v>5408.27</v>
      </c>
      <c r="L3064" s="72">
        <v>5754.0739999999996</v>
      </c>
      <c r="M3064" s="72">
        <v>6104.4179999999997</v>
      </c>
      <c r="N3064" s="72">
        <v>6448.8710000000001</v>
      </c>
      <c r="O3064" s="72">
        <v>6307.9570000000003</v>
      </c>
      <c r="P3064" s="72">
        <v>5955.6760000000004</v>
      </c>
      <c r="Q3064" s="72">
        <v>6350.9949999999999</v>
      </c>
      <c r="R3064" s="72">
        <v>7169.4</v>
      </c>
      <c r="S3064" s="72">
        <v>6982.1639999999998</v>
      </c>
      <c r="T3064" s="72">
        <v>5946.2340000000004</v>
      </c>
      <c r="U3064" s="72">
        <v>4947.8360000000002</v>
      </c>
      <c r="V3064" s="72">
        <v>4089.6619999999998</v>
      </c>
      <c r="W3064" s="72">
        <v>2784.1640000000002</v>
      </c>
      <c r="X3064" s="72">
        <v>1762.615</v>
      </c>
      <c r="Y3064" s="72">
        <v>640.94799999999998</v>
      </c>
      <c r="Z3064" s="72">
        <v>137.94</v>
      </c>
      <c r="AA3064" s="72">
        <v>12.694000000000001</v>
      </c>
      <c r="AB3064" s="4">
        <v>0.129</v>
      </c>
      <c r="AD3064" s="1">
        <f t="shared" si="47"/>
        <v>5338.4900000000007</v>
      </c>
    </row>
    <row r="3065" spans="1:30" x14ac:dyDescent="0.3">
      <c r="A3065" s="65">
        <v>3064</v>
      </c>
      <c r="B3065" s="66" t="s">
        <v>323</v>
      </c>
      <c r="C3065" s="70" t="s">
        <v>215</v>
      </c>
      <c r="D3065" s="71">
        <v>23</v>
      </c>
      <c r="E3065" s="71">
        <v>926</v>
      </c>
      <c r="F3065" s="71">
        <v>2030</v>
      </c>
      <c r="G3065" s="72">
        <v>5089.4049999999997</v>
      </c>
      <c r="H3065" s="72">
        <v>5184.8490000000002</v>
      </c>
      <c r="I3065" s="72">
        <v>5189.223</v>
      </c>
      <c r="J3065" s="72">
        <v>5183.51</v>
      </c>
      <c r="K3065" s="72">
        <v>5322.3459999999995</v>
      </c>
      <c r="L3065" s="72">
        <v>5572.3190000000004</v>
      </c>
      <c r="M3065" s="72">
        <v>5890.4120000000003</v>
      </c>
      <c r="N3065" s="72">
        <v>6193.9830000000002</v>
      </c>
      <c r="O3065" s="72">
        <v>6490.9340000000002</v>
      </c>
      <c r="P3065" s="72">
        <v>6303.8040000000001</v>
      </c>
      <c r="Q3065" s="72">
        <v>5900.9679999999998</v>
      </c>
      <c r="R3065" s="72">
        <v>6222.1710000000003</v>
      </c>
      <c r="S3065" s="72">
        <v>6935.2640000000001</v>
      </c>
      <c r="T3065" s="72">
        <v>6645.9719999999998</v>
      </c>
      <c r="U3065" s="72">
        <v>5525.2579999999998</v>
      </c>
      <c r="V3065" s="72">
        <v>4397.4459999999999</v>
      </c>
      <c r="W3065" s="72">
        <v>3316.6410000000001</v>
      </c>
      <c r="X3065" s="72">
        <v>1867.354</v>
      </c>
      <c r="Y3065" s="72">
        <v>838.976</v>
      </c>
      <c r="Z3065" s="72">
        <v>180.70599999999999</v>
      </c>
      <c r="AA3065" s="72">
        <v>18.245000000000001</v>
      </c>
      <c r="AB3065" s="4">
        <v>0.15</v>
      </c>
      <c r="AD3065" s="1">
        <f t="shared" si="47"/>
        <v>6222.0719999999992</v>
      </c>
    </row>
    <row r="3066" spans="1:30" x14ac:dyDescent="0.3">
      <c r="A3066" s="65">
        <v>3065</v>
      </c>
      <c r="B3066" s="66" t="s">
        <v>323</v>
      </c>
      <c r="C3066" s="70" t="s">
        <v>215</v>
      </c>
      <c r="D3066" s="71">
        <v>23</v>
      </c>
      <c r="E3066" s="71">
        <v>926</v>
      </c>
      <c r="F3066" s="71">
        <v>2035</v>
      </c>
      <c r="G3066" s="72">
        <v>5016.4589999999998</v>
      </c>
      <c r="H3066" s="72">
        <v>5132.3389999999999</v>
      </c>
      <c r="I3066" s="72">
        <v>5209.9880000000003</v>
      </c>
      <c r="J3066" s="72">
        <v>5251.8509999999997</v>
      </c>
      <c r="K3066" s="72">
        <v>5319.2120000000004</v>
      </c>
      <c r="L3066" s="72">
        <v>5487.5950000000003</v>
      </c>
      <c r="M3066" s="72">
        <v>5710.1689999999999</v>
      </c>
      <c r="N3066" s="72">
        <v>5982.1459999999997</v>
      </c>
      <c r="O3066" s="72">
        <v>6239.9719999999998</v>
      </c>
      <c r="P3066" s="72">
        <v>6490.0630000000001</v>
      </c>
      <c r="Q3066" s="72">
        <v>6251.6859999999997</v>
      </c>
      <c r="R3066" s="72">
        <v>5794.0820000000003</v>
      </c>
      <c r="S3066" s="72">
        <v>6038.03</v>
      </c>
      <c r="T3066" s="72">
        <v>6631.78</v>
      </c>
      <c r="U3066" s="72">
        <v>6217.7740000000003</v>
      </c>
      <c r="V3066" s="72">
        <v>4963.7160000000003</v>
      </c>
      <c r="W3066" s="72">
        <v>3626.1790000000001</v>
      </c>
      <c r="X3066" s="72">
        <v>2296.13</v>
      </c>
      <c r="Y3066" s="72">
        <v>924.74900000000002</v>
      </c>
      <c r="Z3066" s="72">
        <v>244.946</v>
      </c>
      <c r="AA3066" s="72">
        <v>24.949000000000002</v>
      </c>
      <c r="AB3066" s="4">
        <v>0.129</v>
      </c>
      <c r="AD3066" s="1">
        <f t="shared" si="47"/>
        <v>7117.0819999999994</v>
      </c>
    </row>
    <row r="3067" spans="1:30" x14ac:dyDescent="0.3">
      <c r="A3067" s="65">
        <v>3066</v>
      </c>
      <c r="B3067" s="66" t="s">
        <v>323</v>
      </c>
      <c r="C3067" s="70" t="s">
        <v>215</v>
      </c>
      <c r="D3067" s="71">
        <v>23</v>
      </c>
      <c r="E3067" s="71">
        <v>926</v>
      </c>
      <c r="F3067" s="71">
        <v>2040</v>
      </c>
      <c r="G3067" s="72">
        <v>4964.933</v>
      </c>
      <c r="H3067" s="72">
        <v>5059.567</v>
      </c>
      <c r="I3067" s="72">
        <v>5157.6170000000002</v>
      </c>
      <c r="J3067" s="72">
        <v>5272.9120000000003</v>
      </c>
      <c r="K3067" s="72">
        <v>5388.1559999999999</v>
      </c>
      <c r="L3067" s="72">
        <v>5485.3670000000002</v>
      </c>
      <c r="M3067" s="72">
        <v>5626.5190000000002</v>
      </c>
      <c r="N3067" s="72">
        <v>5803.5910000000003</v>
      </c>
      <c r="O3067" s="72">
        <v>6031.0119999999997</v>
      </c>
      <c r="P3067" s="72">
        <v>6244.8440000000001</v>
      </c>
      <c r="Q3067" s="72">
        <v>6442.3919999999998</v>
      </c>
      <c r="R3067" s="72">
        <v>6147.5839999999998</v>
      </c>
      <c r="S3067" s="72">
        <v>5637.598</v>
      </c>
      <c r="T3067" s="72">
        <v>5796.4639999999999</v>
      </c>
      <c r="U3067" s="72">
        <v>6240.3819999999996</v>
      </c>
      <c r="V3067" s="72">
        <v>5636.2049999999999</v>
      </c>
      <c r="W3067" s="72">
        <v>4151.0029999999997</v>
      </c>
      <c r="X3067" s="72">
        <v>2564.0819999999999</v>
      </c>
      <c r="Y3067" s="72">
        <v>1181.2860000000001</v>
      </c>
      <c r="Z3067" s="72">
        <v>281.16399999999999</v>
      </c>
      <c r="AA3067" s="72">
        <v>34.713000000000001</v>
      </c>
      <c r="AB3067" s="4">
        <v>0.129</v>
      </c>
      <c r="AD3067" s="1">
        <f t="shared" si="47"/>
        <v>8212.3770000000004</v>
      </c>
    </row>
    <row r="3068" spans="1:30" x14ac:dyDescent="0.3">
      <c r="A3068" s="65">
        <v>3067</v>
      </c>
      <c r="B3068" s="66" t="s">
        <v>323</v>
      </c>
      <c r="C3068" s="70" t="s">
        <v>215</v>
      </c>
      <c r="D3068" s="71">
        <v>23</v>
      </c>
      <c r="E3068" s="71">
        <v>926</v>
      </c>
      <c r="F3068" s="71">
        <v>2045</v>
      </c>
      <c r="G3068" s="72">
        <v>4947.7290000000003</v>
      </c>
      <c r="H3068" s="72">
        <v>5008.201</v>
      </c>
      <c r="I3068" s="72">
        <v>5084.9369999999999</v>
      </c>
      <c r="J3068" s="72">
        <v>5220.8320000000003</v>
      </c>
      <c r="K3068" s="72">
        <v>5409.8040000000001</v>
      </c>
      <c r="L3068" s="72">
        <v>5554.982</v>
      </c>
      <c r="M3068" s="72">
        <v>5625.1589999999997</v>
      </c>
      <c r="N3068" s="72">
        <v>5721.2049999999999</v>
      </c>
      <c r="O3068" s="72">
        <v>5854.8440000000001</v>
      </c>
      <c r="P3068" s="72">
        <v>6040.2129999999997</v>
      </c>
      <c r="Q3068" s="72">
        <v>6205.9040000000005</v>
      </c>
      <c r="R3068" s="72">
        <v>6344.3379999999997</v>
      </c>
      <c r="S3068" s="72">
        <v>5994.0550000000003</v>
      </c>
      <c r="T3068" s="72">
        <v>5429.7820000000002</v>
      </c>
      <c r="U3068" s="72">
        <v>5482.6310000000003</v>
      </c>
      <c r="V3068" s="72">
        <v>5701.808</v>
      </c>
      <c r="W3068" s="72">
        <v>4772.7139999999999</v>
      </c>
      <c r="X3068" s="72">
        <v>2990.902</v>
      </c>
      <c r="Y3068" s="72">
        <v>1354.375</v>
      </c>
      <c r="Z3068" s="72">
        <v>375.803</v>
      </c>
      <c r="AA3068" s="72">
        <v>41.95</v>
      </c>
      <c r="AB3068" s="4" t="s">
        <v>291</v>
      </c>
      <c r="AD3068" s="1">
        <f t="shared" si="47"/>
        <v>9535.7440000000006</v>
      </c>
    </row>
    <row r="3069" spans="1:30" x14ac:dyDescent="0.3">
      <c r="A3069" s="65">
        <v>3068</v>
      </c>
      <c r="B3069" s="66" t="s">
        <v>323</v>
      </c>
      <c r="C3069" s="70" t="s">
        <v>215</v>
      </c>
      <c r="D3069" s="71">
        <v>23</v>
      </c>
      <c r="E3069" s="71">
        <v>926</v>
      </c>
      <c r="F3069" s="71">
        <v>2050</v>
      </c>
      <c r="G3069" s="72">
        <v>4971.7719999999999</v>
      </c>
      <c r="H3069" s="72">
        <v>4991.1000000000004</v>
      </c>
      <c r="I3069" s="72">
        <v>5033.6580000000004</v>
      </c>
      <c r="J3069" s="72">
        <v>5148.4279999999999</v>
      </c>
      <c r="K3069" s="72">
        <v>5358.3339999999998</v>
      </c>
      <c r="L3069" s="72">
        <v>5577.2870000000003</v>
      </c>
      <c r="M3069" s="72">
        <v>5695.4650000000001</v>
      </c>
      <c r="N3069" s="72">
        <v>5720.8950000000004</v>
      </c>
      <c r="O3069" s="72">
        <v>5774.2439999999997</v>
      </c>
      <c r="P3069" s="72">
        <v>5867.7169999999996</v>
      </c>
      <c r="Q3069" s="72">
        <v>6007.9269999999997</v>
      </c>
      <c r="R3069" s="72">
        <v>6120.4309999999996</v>
      </c>
      <c r="S3069" s="72">
        <v>6198.1530000000002</v>
      </c>
      <c r="T3069" s="72">
        <v>5789.0029999999997</v>
      </c>
      <c r="U3069" s="72">
        <v>5158.1369999999997</v>
      </c>
      <c r="V3069" s="72">
        <v>5046.5010000000002</v>
      </c>
      <c r="W3069" s="72">
        <v>4884.6350000000002</v>
      </c>
      <c r="X3069" s="72">
        <v>3500.2170000000001</v>
      </c>
      <c r="Y3069" s="72">
        <v>1618.2650000000001</v>
      </c>
      <c r="Z3069" s="72">
        <v>443.57100000000003</v>
      </c>
      <c r="AA3069" s="72">
        <v>57.774000000000001</v>
      </c>
      <c r="AB3069" s="4" t="s">
        <v>291</v>
      </c>
      <c r="AD3069" s="1">
        <f t="shared" si="47"/>
        <v>10504.462</v>
      </c>
    </row>
    <row r="3070" spans="1:30" x14ac:dyDescent="0.3">
      <c r="A3070" s="65">
        <v>3069</v>
      </c>
      <c r="B3070" s="66" t="s">
        <v>323</v>
      </c>
      <c r="C3070" s="70" t="s">
        <v>215</v>
      </c>
      <c r="D3070" s="71">
        <v>23</v>
      </c>
      <c r="E3070" s="71">
        <v>926</v>
      </c>
      <c r="F3070" s="71">
        <v>2055</v>
      </c>
      <c r="G3070" s="72">
        <v>5005.0069999999996</v>
      </c>
      <c r="H3070" s="72">
        <v>5013.01</v>
      </c>
      <c r="I3070" s="72">
        <v>5015.3140000000003</v>
      </c>
      <c r="J3070" s="72">
        <v>5094.0600000000004</v>
      </c>
      <c r="K3070" s="72">
        <v>5279.2629999999999</v>
      </c>
      <c r="L3070" s="72">
        <v>5517.674</v>
      </c>
      <c r="M3070" s="72">
        <v>5710.924</v>
      </c>
      <c r="N3070" s="72">
        <v>5786.5889999999999</v>
      </c>
      <c r="O3070" s="72">
        <v>5771.7780000000002</v>
      </c>
      <c r="P3070" s="72">
        <v>5787.558</v>
      </c>
      <c r="Q3070" s="72">
        <v>5839.7340000000004</v>
      </c>
      <c r="R3070" s="72">
        <v>5931.3419999999996</v>
      </c>
      <c r="S3070" s="72">
        <v>5990.3739999999998</v>
      </c>
      <c r="T3070" s="72">
        <v>6001.3159999999998</v>
      </c>
      <c r="U3070" s="72">
        <v>5520.491</v>
      </c>
      <c r="V3070" s="72">
        <v>4778.2460000000001</v>
      </c>
      <c r="W3070" s="72">
        <v>4373.2560000000003</v>
      </c>
      <c r="X3070" s="72">
        <v>3645.4690000000001</v>
      </c>
      <c r="Y3070" s="72">
        <v>1940.2739999999999</v>
      </c>
      <c r="Z3070" s="72">
        <v>544.68499999999995</v>
      </c>
      <c r="AA3070" s="72">
        <v>71.174000000000007</v>
      </c>
      <c r="AB3070" s="4" t="s">
        <v>291</v>
      </c>
      <c r="AD3070" s="1">
        <f t="shared" si="47"/>
        <v>10574.858</v>
      </c>
    </row>
    <row r="3071" spans="1:30" x14ac:dyDescent="0.3">
      <c r="A3071" s="65">
        <v>3070</v>
      </c>
      <c r="B3071" s="66" t="s">
        <v>323</v>
      </c>
      <c r="C3071" s="70" t="s">
        <v>215</v>
      </c>
      <c r="D3071" s="71">
        <v>23</v>
      </c>
      <c r="E3071" s="71">
        <v>926</v>
      </c>
      <c r="F3071" s="71">
        <v>2060</v>
      </c>
      <c r="G3071" s="72">
        <v>5010.53</v>
      </c>
      <c r="H3071" s="72">
        <v>5044.0789999999997</v>
      </c>
      <c r="I3071" s="72">
        <v>5035.9489999999996</v>
      </c>
      <c r="J3071" s="72">
        <v>5072.5839999999998</v>
      </c>
      <c r="K3071" s="72">
        <v>5218.2089999999998</v>
      </c>
      <c r="L3071" s="72">
        <v>5430.442</v>
      </c>
      <c r="M3071" s="72">
        <v>5644.5360000000001</v>
      </c>
      <c r="N3071" s="72">
        <v>5797.4970000000003</v>
      </c>
      <c r="O3071" s="72">
        <v>5835.07</v>
      </c>
      <c r="P3071" s="72">
        <v>5785.1629999999996</v>
      </c>
      <c r="Q3071" s="72">
        <v>5762.701</v>
      </c>
      <c r="R3071" s="72">
        <v>5770.95</v>
      </c>
      <c r="S3071" s="72">
        <v>5814.48</v>
      </c>
      <c r="T3071" s="72">
        <v>5814.6769999999997</v>
      </c>
      <c r="U3071" s="72">
        <v>5743.6819999999998</v>
      </c>
      <c r="V3071" s="72">
        <v>5144.2240000000002</v>
      </c>
      <c r="W3071" s="72">
        <v>4182.7479999999996</v>
      </c>
      <c r="X3071" s="72">
        <v>3323.9090000000001</v>
      </c>
      <c r="Y3071" s="72">
        <v>2072.1039999999998</v>
      </c>
      <c r="Z3071" s="72">
        <v>672.45699999999999</v>
      </c>
      <c r="AA3071" s="72">
        <v>89.483000000000004</v>
      </c>
      <c r="AB3071" s="4" t="s">
        <v>291</v>
      </c>
      <c r="AD3071" s="1">
        <f t="shared" si="47"/>
        <v>10340.700999999999</v>
      </c>
    </row>
    <row r="3072" spans="1:30" x14ac:dyDescent="0.3">
      <c r="A3072" s="65">
        <v>3071</v>
      </c>
      <c r="B3072" s="66" t="s">
        <v>323</v>
      </c>
      <c r="C3072" s="70" t="s">
        <v>215</v>
      </c>
      <c r="D3072" s="71">
        <v>23</v>
      </c>
      <c r="E3072" s="71">
        <v>926</v>
      </c>
      <c r="F3072" s="71">
        <v>2065</v>
      </c>
      <c r="G3072" s="72">
        <v>4981.549</v>
      </c>
      <c r="H3072" s="72">
        <v>5047.4390000000003</v>
      </c>
      <c r="I3072" s="72">
        <v>5065.7489999999998</v>
      </c>
      <c r="J3072" s="72">
        <v>5090.0749999999998</v>
      </c>
      <c r="K3072" s="72">
        <v>5189.9409999999998</v>
      </c>
      <c r="L3072" s="72">
        <v>5361.152</v>
      </c>
      <c r="M3072" s="72">
        <v>5550.4629999999997</v>
      </c>
      <c r="N3072" s="72">
        <v>5726.5929999999998</v>
      </c>
      <c r="O3072" s="72">
        <v>5843.6139999999996</v>
      </c>
      <c r="P3072" s="72">
        <v>5848.1130000000003</v>
      </c>
      <c r="Q3072" s="72">
        <v>5762.8320000000003</v>
      </c>
      <c r="R3072" s="72">
        <v>5700.0249999999996</v>
      </c>
      <c r="S3072" s="72">
        <v>5665.6850000000004</v>
      </c>
      <c r="T3072" s="72">
        <v>5656.634</v>
      </c>
      <c r="U3072" s="72">
        <v>5584.6419999999998</v>
      </c>
      <c r="V3072" s="72">
        <v>5381.5020000000004</v>
      </c>
      <c r="W3072" s="72">
        <v>4545.5519999999997</v>
      </c>
      <c r="X3072" s="72">
        <v>3229.5639999999999</v>
      </c>
      <c r="Y3072" s="72">
        <v>1940.94</v>
      </c>
      <c r="Z3072" s="72">
        <v>741.05600000000004</v>
      </c>
      <c r="AA3072" s="72">
        <v>113.53700000000001</v>
      </c>
      <c r="AB3072" s="4" t="s">
        <v>291</v>
      </c>
      <c r="AD3072" s="1">
        <f t="shared" si="47"/>
        <v>10570.649000000001</v>
      </c>
    </row>
    <row r="3073" spans="1:30" x14ac:dyDescent="0.3">
      <c r="A3073" s="65">
        <v>3072</v>
      </c>
      <c r="B3073" s="66" t="s">
        <v>323</v>
      </c>
      <c r="C3073" s="70" t="s">
        <v>215</v>
      </c>
      <c r="D3073" s="71">
        <v>23</v>
      </c>
      <c r="E3073" s="71">
        <v>926</v>
      </c>
      <c r="F3073" s="71">
        <v>2070</v>
      </c>
      <c r="G3073" s="72">
        <v>4933.4489999999996</v>
      </c>
      <c r="H3073" s="72">
        <v>5016.29</v>
      </c>
      <c r="I3073" s="72">
        <v>5067.8630000000003</v>
      </c>
      <c r="J3073" s="72">
        <v>5116.7</v>
      </c>
      <c r="K3073" s="72">
        <v>5200.5879999999997</v>
      </c>
      <c r="L3073" s="72">
        <v>5324.6229999999996</v>
      </c>
      <c r="M3073" s="72">
        <v>5474.27</v>
      </c>
      <c r="N3073" s="72">
        <v>5627.9430000000002</v>
      </c>
      <c r="O3073" s="72">
        <v>5770.3720000000003</v>
      </c>
      <c r="P3073" s="72">
        <v>5856.3249999999998</v>
      </c>
      <c r="Q3073" s="72">
        <v>5827.6310000000003</v>
      </c>
      <c r="R3073" s="72">
        <v>5705.3149999999996</v>
      </c>
      <c r="S3073" s="72">
        <v>5603.6970000000001</v>
      </c>
      <c r="T3073" s="72">
        <v>5523.3220000000001</v>
      </c>
      <c r="U3073" s="72">
        <v>5450.0159999999996</v>
      </c>
      <c r="V3073" s="72">
        <v>5259.74</v>
      </c>
      <c r="W3073" s="72">
        <v>4795.8580000000002</v>
      </c>
      <c r="X3073" s="72">
        <v>3561.6959999999999</v>
      </c>
      <c r="Y3073" s="72">
        <v>1928.9459999999999</v>
      </c>
      <c r="Z3073" s="72">
        <v>719.41099999999994</v>
      </c>
      <c r="AA3073" s="72">
        <v>130.94200000000001</v>
      </c>
      <c r="AB3073" s="4" t="s">
        <v>291</v>
      </c>
      <c r="AD3073" s="1">
        <f t="shared" si="47"/>
        <v>11136.852999999999</v>
      </c>
    </row>
    <row r="3074" spans="1:30" x14ac:dyDescent="0.3">
      <c r="A3074" s="65">
        <v>3073</v>
      </c>
      <c r="B3074" s="66" t="s">
        <v>323</v>
      </c>
      <c r="C3074" s="70" t="s">
        <v>215</v>
      </c>
      <c r="D3074" s="71">
        <v>23</v>
      </c>
      <c r="E3074" s="71">
        <v>926</v>
      </c>
      <c r="F3074" s="71">
        <v>2075</v>
      </c>
      <c r="G3074" s="72">
        <v>4891.4089999999997</v>
      </c>
      <c r="H3074" s="72">
        <v>4966.0379999999996</v>
      </c>
      <c r="I3074" s="72">
        <v>5035.442</v>
      </c>
      <c r="J3074" s="72">
        <v>5115.6530000000002</v>
      </c>
      <c r="K3074" s="72">
        <v>5220.3370000000004</v>
      </c>
      <c r="L3074" s="72">
        <v>5326.9189999999999</v>
      </c>
      <c r="M3074" s="72">
        <v>5430.799</v>
      </c>
      <c r="N3074" s="72">
        <v>5547.1180000000004</v>
      </c>
      <c r="O3074" s="72">
        <v>5669.375</v>
      </c>
      <c r="P3074" s="72">
        <v>5782.94</v>
      </c>
      <c r="Q3074" s="72">
        <v>5837.8280000000004</v>
      </c>
      <c r="R3074" s="72">
        <v>5774.384</v>
      </c>
      <c r="S3074" s="72">
        <v>5616.6809999999996</v>
      </c>
      <c r="T3074" s="72">
        <v>5473.625</v>
      </c>
      <c r="U3074" s="72">
        <v>5337.7259999999997</v>
      </c>
      <c r="V3074" s="72">
        <v>5158.2889999999998</v>
      </c>
      <c r="W3074" s="72">
        <v>4727.817</v>
      </c>
      <c r="X3074" s="72">
        <v>3811.2150000000001</v>
      </c>
      <c r="Y3074" s="72">
        <v>2175.5239999999999</v>
      </c>
      <c r="Z3074" s="72">
        <v>736.21799999999996</v>
      </c>
      <c r="AA3074" s="72">
        <v>134.91999999999999</v>
      </c>
      <c r="AB3074" s="4" t="s">
        <v>291</v>
      </c>
      <c r="AD3074" s="1">
        <f t="shared" si="47"/>
        <v>11585.694</v>
      </c>
    </row>
    <row r="3075" spans="1:30" x14ac:dyDescent="0.3">
      <c r="A3075" s="65">
        <v>3074</v>
      </c>
      <c r="B3075" s="66" t="s">
        <v>323</v>
      </c>
      <c r="C3075" s="70" t="s">
        <v>215</v>
      </c>
      <c r="D3075" s="71">
        <v>23</v>
      </c>
      <c r="E3075" s="71">
        <v>926</v>
      </c>
      <c r="F3075" s="71">
        <v>2080</v>
      </c>
      <c r="G3075" s="72">
        <v>4870.9530000000004</v>
      </c>
      <c r="H3075" s="72">
        <v>4921.8220000000001</v>
      </c>
      <c r="I3075" s="72">
        <v>4983.92</v>
      </c>
      <c r="J3075" s="72">
        <v>5080.08</v>
      </c>
      <c r="K3075" s="72">
        <v>5212.4290000000001</v>
      </c>
      <c r="L3075" s="72">
        <v>5338.2849999999999</v>
      </c>
      <c r="M3075" s="72">
        <v>5426.1059999999998</v>
      </c>
      <c r="N3075" s="72">
        <v>5498.97</v>
      </c>
      <c r="O3075" s="72">
        <v>5586.1</v>
      </c>
      <c r="P3075" s="72">
        <v>5681.7520000000004</v>
      </c>
      <c r="Q3075" s="72">
        <v>5766.7330000000002</v>
      </c>
      <c r="R3075" s="72">
        <v>5789.2049999999999</v>
      </c>
      <c r="S3075" s="72">
        <v>5692.3490000000002</v>
      </c>
      <c r="T3075" s="72">
        <v>5496.9650000000001</v>
      </c>
      <c r="U3075" s="72">
        <v>5304.9830000000002</v>
      </c>
      <c r="V3075" s="72">
        <v>5076.0349999999999</v>
      </c>
      <c r="W3075" s="72">
        <v>4675.6580000000004</v>
      </c>
      <c r="X3075" s="72">
        <v>3812.17</v>
      </c>
      <c r="Y3075" s="72">
        <v>2379.817</v>
      </c>
      <c r="Z3075" s="72">
        <v>855.36</v>
      </c>
      <c r="AA3075" s="72">
        <v>142.25299999999999</v>
      </c>
      <c r="AB3075" s="4" t="s">
        <v>291</v>
      </c>
      <c r="AD3075" s="1">
        <f t="shared" ref="AD3075:AD3138" si="48">SUM(W3075:AB3075)</f>
        <v>11865.258000000002</v>
      </c>
    </row>
    <row r="3076" spans="1:30" x14ac:dyDescent="0.3">
      <c r="A3076" s="65">
        <v>3075</v>
      </c>
      <c r="B3076" s="66" t="s">
        <v>323</v>
      </c>
      <c r="C3076" s="70" t="s">
        <v>215</v>
      </c>
      <c r="D3076" s="71">
        <v>23</v>
      </c>
      <c r="E3076" s="71">
        <v>926</v>
      </c>
      <c r="F3076" s="71">
        <v>2085</v>
      </c>
      <c r="G3076" s="72">
        <v>4861.4309999999996</v>
      </c>
      <c r="H3076" s="72">
        <v>4899.1949999999997</v>
      </c>
      <c r="I3076" s="72">
        <v>4938.4409999999998</v>
      </c>
      <c r="J3076" s="72">
        <v>5025.3860000000004</v>
      </c>
      <c r="K3076" s="72">
        <v>5169.9979999999996</v>
      </c>
      <c r="L3076" s="72">
        <v>5322.0240000000003</v>
      </c>
      <c r="M3076" s="72">
        <v>5430.433</v>
      </c>
      <c r="N3076" s="72">
        <v>5489.4849999999997</v>
      </c>
      <c r="O3076" s="72">
        <v>5535.3919999999998</v>
      </c>
      <c r="P3076" s="72">
        <v>5598.0780000000004</v>
      </c>
      <c r="Q3076" s="72">
        <v>5667.6189999999997</v>
      </c>
      <c r="R3076" s="72">
        <v>5722.9250000000002</v>
      </c>
      <c r="S3076" s="72">
        <v>5714.0119999999997</v>
      </c>
      <c r="T3076" s="72">
        <v>5581.1959999999999</v>
      </c>
      <c r="U3076" s="72">
        <v>5342.0680000000002</v>
      </c>
      <c r="V3076" s="72">
        <v>5067.3</v>
      </c>
      <c r="W3076" s="72">
        <v>4637.7510000000002</v>
      </c>
      <c r="X3076" s="72">
        <v>3824.3789999999999</v>
      </c>
      <c r="Y3076" s="72">
        <v>2434.6219999999998</v>
      </c>
      <c r="Z3076" s="72">
        <v>962.92499999999995</v>
      </c>
      <c r="AA3076" s="72">
        <v>167.44900000000001</v>
      </c>
      <c r="AB3076" s="4">
        <v>7.6999999999999999E-2</v>
      </c>
      <c r="AD3076" s="1">
        <f t="shared" si="48"/>
        <v>12027.203</v>
      </c>
    </row>
    <row r="3077" spans="1:30" x14ac:dyDescent="0.3">
      <c r="A3077" s="65">
        <v>3076</v>
      </c>
      <c r="B3077" s="66" t="s">
        <v>323</v>
      </c>
      <c r="C3077" s="70" t="s">
        <v>215</v>
      </c>
      <c r="D3077" s="71">
        <v>23</v>
      </c>
      <c r="E3077" s="71">
        <v>926</v>
      </c>
      <c r="F3077" s="71">
        <v>2090</v>
      </c>
      <c r="G3077" s="72">
        <v>4850.8909999999996</v>
      </c>
      <c r="H3077" s="72">
        <v>4887.4880000000003</v>
      </c>
      <c r="I3077" s="72">
        <v>4914.5379999999996</v>
      </c>
      <c r="J3077" s="72">
        <v>4976.7479999999996</v>
      </c>
      <c r="K3077" s="72">
        <v>5108.4549999999999</v>
      </c>
      <c r="L3077" s="72">
        <v>5271.2250000000004</v>
      </c>
      <c r="M3077" s="72">
        <v>5407.1139999999996</v>
      </c>
      <c r="N3077" s="72">
        <v>5489.0029999999997</v>
      </c>
      <c r="O3077" s="72">
        <v>5523.2340000000004</v>
      </c>
      <c r="P3077" s="72">
        <v>5546.7719999999999</v>
      </c>
      <c r="Q3077" s="72">
        <v>5585.7479999999996</v>
      </c>
      <c r="R3077" s="72">
        <v>5628.3959999999997</v>
      </c>
      <c r="S3077" s="72">
        <v>5655.0810000000001</v>
      </c>
      <c r="T3077" s="72">
        <v>5612.1220000000003</v>
      </c>
      <c r="U3077" s="72">
        <v>5437.9350000000004</v>
      </c>
      <c r="V3077" s="72">
        <v>5124.165</v>
      </c>
      <c r="W3077" s="72">
        <v>4664.933</v>
      </c>
      <c r="X3077" s="72">
        <v>3846.5230000000001</v>
      </c>
      <c r="Y3077" s="72">
        <v>2500.0149999999999</v>
      </c>
      <c r="Z3077" s="72">
        <v>1016.246</v>
      </c>
      <c r="AA3077" s="72">
        <v>195.054</v>
      </c>
      <c r="AB3077" s="4">
        <v>0.16900000000000001</v>
      </c>
      <c r="AD3077" s="1">
        <f t="shared" si="48"/>
        <v>12222.939999999999</v>
      </c>
    </row>
    <row r="3078" spans="1:30" x14ac:dyDescent="0.3">
      <c r="A3078" s="65">
        <v>3077</v>
      </c>
      <c r="B3078" s="66" t="s">
        <v>323</v>
      </c>
      <c r="C3078" s="70" t="s">
        <v>215</v>
      </c>
      <c r="D3078" s="71">
        <v>23</v>
      </c>
      <c r="E3078" s="71">
        <v>926</v>
      </c>
      <c r="F3078" s="71">
        <v>2095</v>
      </c>
      <c r="G3078" s="72">
        <v>4820.0200000000004</v>
      </c>
      <c r="H3078" s="72">
        <v>4874.7579999999998</v>
      </c>
      <c r="I3078" s="72">
        <v>4901.5150000000003</v>
      </c>
      <c r="J3078" s="72">
        <v>4949.6419999999998</v>
      </c>
      <c r="K3078" s="72">
        <v>5052.9009999999998</v>
      </c>
      <c r="L3078" s="72">
        <v>5201.2650000000003</v>
      </c>
      <c r="M3078" s="72">
        <v>5349.2910000000002</v>
      </c>
      <c r="N3078" s="72">
        <v>5460.8140000000003</v>
      </c>
      <c r="O3078" s="72">
        <v>5519.99</v>
      </c>
      <c r="P3078" s="72">
        <v>5533.8329999999996</v>
      </c>
      <c r="Q3078" s="72">
        <v>5535.9170000000004</v>
      </c>
      <c r="R3078" s="72">
        <v>5550.6080000000002</v>
      </c>
      <c r="S3078" s="72">
        <v>5567.5330000000004</v>
      </c>
      <c r="T3078" s="72">
        <v>5563.0540000000001</v>
      </c>
      <c r="U3078" s="72">
        <v>5481.107</v>
      </c>
      <c r="V3078" s="72">
        <v>5236.4040000000005</v>
      </c>
      <c r="W3078" s="72">
        <v>4750.3419999999996</v>
      </c>
      <c r="X3078" s="72">
        <v>3919.95</v>
      </c>
      <c r="Y3078" s="72">
        <v>2571.884</v>
      </c>
      <c r="Z3078" s="72">
        <v>1078.423</v>
      </c>
      <c r="AA3078" s="72">
        <v>215.38399999999999</v>
      </c>
      <c r="AB3078" s="4">
        <v>0.33100000000000002</v>
      </c>
      <c r="AD3078" s="1">
        <f t="shared" si="48"/>
        <v>12536.314</v>
      </c>
    </row>
    <row r="3079" spans="1:30" x14ac:dyDescent="0.3">
      <c r="A3079" s="65">
        <v>3078</v>
      </c>
      <c r="B3079" s="66" t="s">
        <v>323</v>
      </c>
      <c r="C3079" s="70" t="s">
        <v>215</v>
      </c>
      <c r="D3079" s="71">
        <v>23</v>
      </c>
      <c r="E3079" s="71">
        <v>926</v>
      </c>
      <c r="F3079" s="71">
        <v>2100</v>
      </c>
      <c r="G3079" s="72">
        <v>4772.8710000000001</v>
      </c>
      <c r="H3079" s="72">
        <v>4841.7129999999997</v>
      </c>
      <c r="I3079" s="72">
        <v>4887.5119999999997</v>
      </c>
      <c r="J3079" s="72">
        <v>4933.4279999999999</v>
      </c>
      <c r="K3079" s="72">
        <v>5018.8900000000003</v>
      </c>
      <c r="L3079" s="72">
        <v>5137.2889999999998</v>
      </c>
      <c r="M3079" s="72">
        <v>5272.2460000000001</v>
      </c>
      <c r="N3079" s="72">
        <v>5398.1570000000002</v>
      </c>
      <c r="O3079" s="72">
        <v>5489.0150000000003</v>
      </c>
      <c r="P3079" s="72">
        <v>5529.6880000000001</v>
      </c>
      <c r="Q3079" s="72">
        <v>5524.1490000000003</v>
      </c>
      <c r="R3079" s="72">
        <v>5504.44</v>
      </c>
      <c r="S3079" s="72">
        <v>5496.0649999999996</v>
      </c>
      <c r="T3079" s="72">
        <v>5485.1279999999997</v>
      </c>
      <c r="U3079" s="72">
        <v>5445.4440000000004</v>
      </c>
      <c r="V3079" s="72">
        <v>5297.3590000000004</v>
      </c>
      <c r="W3079" s="72">
        <v>4886.7529999999997</v>
      </c>
      <c r="X3079" s="72">
        <v>4041.652</v>
      </c>
      <c r="Y3079" s="72">
        <v>2678.9140000000002</v>
      </c>
      <c r="Z3079" s="72">
        <v>1146.8109999999999</v>
      </c>
      <c r="AA3079" s="72">
        <v>237.892</v>
      </c>
      <c r="AB3079" s="4">
        <v>0.48899999999999999</v>
      </c>
      <c r="AD3079" s="1">
        <f t="shared" si="48"/>
        <v>12992.510999999999</v>
      </c>
    </row>
    <row r="3080" spans="1:30" x14ac:dyDescent="0.3">
      <c r="A3080" s="65">
        <v>3079</v>
      </c>
      <c r="B3080" s="66" t="s">
        <v>323</v>
      </c>
      <c r="C3080" s="69" t="s">
        <v>216</v>
      </c>
      <c r="D3080" s="71"/>
      <c r="E3080" s="71">
        <v>40</v>
      </c>
      <c r="F3080" s="71">
        <v>2015</v>
      </c>
      <c r="G3080" s="72">
        <v>209.58500000000001</v>
      </c>
      <c r="H3080" s="72">
        <v>206.44900000000001</v>
      </c>
      <c r="I3080" s="72">
        <v>213.059</v>
      </c>
      <c r="J3080" s="72">
        <v>234.57</v>
      </c>
      <c r="K3080" s="72">
        <v>281.95299999999997</v>
      </c>
      <c r="L3080" s="72">
        <v>291.63900000000001</v>
      </c>
      <c r="M3080" s="72">
        <v>298.57100000000003</v>
      </c>
      <c r="N3080" s="72">
        <v>274.59300000000002</v>
      </c>
      <c r="O3080" s="72">
        <v>300.54700000000003</v>
      </c>
      <c r="P3080" s="72">
        <v>357.87</v>
      </c>
      <c r="Q3080" s="72">
        <v>353.53199999999998</v>
      </c>
      <c r="R3080" s="72">
        <v>296.52600000000001</v>
      </c>
      <c r="S3080" s="72">
        <v>229.61500000000001</v>
      </c>
      <c r="T3080" s="72">
        <v>208.952</v>
      </c>
      <c r="U3080" s="72">
        <v>197.995</v>
      </c>
      <c r="V3080" s="72">
        <v>140.52799999999999</v>
      </c>
      <c r="W3080" s="72">
        <v>86.162999999999997</v>
      </c>
      <c r="X3080" s="72">
        <v>48.807000000000002</v>
      </c>
      <c r="Y3080" s="72">
        <v>15.581</v>
      </c>
      <c r="Z3080" s="72">
        <v>1.8939999999999999</v>
      </c>
      <c r="AA3080" s="72">
        <v>0.223</v>
      </c>
      <c r="AB3080" s="4">
        <v>0.56000000000000005</v>
      </c>
      <c r="AD3080" s="1">
        <f t="shared" si="48"/>
        <v>153.22800000000001</v>
      </c>
    </row>
    <row r="3081" spans="1:30" x14ac:dyDescent="0.3">
      <c r="A3081" s="65">
        <v>3080</v>
      </c>
      <c r="B3081" s="66" t="s">
        <v>323</v>
      </c>
      <c r="C3081" s="69" t="s">
        <v>216</v>
      </c>
      <c r="D3081" s="71"/>
      <c r="E3081" s="71">
        <v>40</v>
      </c>
      <c r="F3081" s="71">
        <v>2020</v>
      </c>
      <c r="G3081" s="72">
        <v>219.334</v>
      </c>
      <c r="H3081" s="72">
        <v>211.69200000000001</v>
      </c>
      <c r="I3081" s="72">
        <v>207.554</v>
      </c>
      <c r="J3081" s="72">
        <v>215.905</v>
      </c>
      <c r="K3081" s="72">
        <v>241.17599999999999</v>
      </c>
      <c r="L3081" s="72">
        <v>290.33</v>
      </c>
      <c r="M3081" s="72">
        <v>298.75</v>
      </c>
      <c r="N3081" s="72">
        <v>303.28800000000001</v>
      </c>
      <c r="O3081" s="72">
        <v>277.02300000000002</v>
      </c>
      <c r="P3081" s="72">
        <v>300.33699999999999</v>
      </c>
      <c r="Q3081" s="72">
        <v>353.82799999999997</v>
      </c>
      <c r="R3081" s="72">
        <v>345.416</v>
      </c>
      <c r="S3081" s="72">
        <v>285.238</v>
      </c>
      <c r="T3081" s="72">
        <v>216.202</v>
      </c>
      <c r="U3081" s="72">
        <v>190.82900000000001</v>
      </c>
      <c r="V3081" s="72">
        <v>171.14599999999999</v>
      </c>
      <c r="W3081" s="72">
        <v>108.413</v>
      </c>
      <c r="X3081" s="72">
        <v>53.363999999999997</v>
      </c>
      <c r="Y3081" s="72">
        <v>20.66</v>
      </c>
      <c r="Z3081" s="72">
        <v>3.7269999999999999</v>
      </c>
      <c r="AA3081" s="72">
        <v>0.218</v>
      </c>
      <c r="AB3081" s="4">
        <v>0.59599999999999997</v>
      </c>
      <c r="AD3081" s="1">
        <f t="shared" si="48"/>
        <v>186.97799999999998</v>
      </c>
    </row>
    <row r="3082" spans="1:30" x14ac:dyDescent="0.3">
      <c r="A3082" s="65">
        <v>3081</v>
      </c>
      <c r="B3082" s="66" t="s">
        <v>323</v>
      </c>
      <c r="C3082" s="69" t="s">
        <v>216</v>
      </c>
      <c r="D3082" s="71"/>
      <c r="E3082" s="71">
        <v>40</v>
      </c>
      <c r="F3082" s="71">
        <v>2025</v>
      </c>
      <c r="G3082" s="72">
        <v>220.82400000000001</v>
      </c>
      <c r="H3082" s="72">
        <v>221.453</v>
      </c>
      <c r="I3082" s="72">
        <v>212.80799999999999</v>
      </c>
      <c r="J3082" s="72">
        <v>210.44300000000001</v>
      </c>
      <c r="K3082" s="72">
        <v>222.64699999999999</v>
      </c>
      <c r="L3082" s="72">
        <v>249.76499999999999</v>
      </c>
      <c r="M3082" s="72">
        <v>297.54700000000003</v>
      </c>
      <c r="N3082" s="72">
        <v>303.59500000000003</v>
      </c>
      <c r="O3082" s="72">
        <v>305.755</v>
      </c>
      <c r="P3082" s="72">
        <v>277.33100000000002</v>
      </c>
      <c r="Q3082" s="72">
        <v>297.75099999999998</v>
      </c>
      <c r="R3082" s="72">
        <v>346.69400000000002</v>
      </c>
      <c r="S3082" s="72">
        <v>333.649</v>
      </c>
      <c r="T3082" s="72">
        <v>270.32600000000002</v>
      </c>
      <c r="U3082" s="72">
        <v>199.57300000000001</v>
      </c>
      <c r="V3082" s="72">
        <v>167.78200000000001</v>
      </c>
      <c r="W3082" s="72">
        <v>135.56800000000001</v>
      </c>
      <c r="X3082" s="72">
        <v>69.820999999999998</v>
      </c>
      <c r="Y3082" s="72">
        <v>23.803999999999998</v>
      </c>
      <c r="Z3082" s="72">
        <v>5.2489999999999997</v>
      </c>
      <c r="AA3082" s="72">
        <v>0.42499999999999999</v>
      </c>
      <c r="AB3082" s="4" t="s">
        <v>291</v>
      </c>
      <c r="AD3082" s="1">
        <f t="shared" si="48"/>
        <v>234.86700000000002</v>
      </c>
    </row>
    <row r="3083" spans="1:30" x14ac:dyDescent="0.3">
      <c r="A3083" s="65">
        <v>3082</v>
      </c>
      <c r="B3083" s="66" t="s">
        <v>323</v>
      </c>
      <c r="C3083" s="69" t="s">
        <v>216</v>
      </c>
      <c r="D3083" s="71"/>
      <c r="E3083" s="71">
        <v>40</v>
      </c>
      <c r="F3083" s="71">
        <v>2030</v>
      </c>
      <c r="G3083" s="72">
        <v>213.80600000000001</v>
      </c>
      <c r="H3083" s="72">
        <v>222.95400000000001</v>
      </c>
      <c r="I3083" s="72">
        <v>222.57400000000001</v>
      </c>
      <c r="J3083" s="72">
        <v>215.71899999999999</v>
      </c>
      <c r="K3083" s="72">
        <v>217.262</v>
      </c>
      <c r="L3083" s="72">
        <v>231.352</v>
      </c>
      <c r="M3083" s="72">
        <v>257.15800000000002</v>
      </c>
      <c r="N3083" s="72">
        <v>302.50799999999998</v>
      </c>
      <c r="O3083" s="72">
        <v>306.233</v>
      </c>
      <c r="P3083" s="72">
        <v>306.10500000000002</v>
      </c>
      <c r="Q3083" s="72">
        <v>275.50900000000001</v>
      </c>
      <c r="R3083" s="72">
        <v>292.68</v>
      </c>
      <c r="S3083" s="72">
        <v>336.22300000000001</v>
      </c>
      <c r="T3083" s="72">
        <v>318.06200000000001</v>
      </c>
      <c r="U3083" s="72">
        <v>251.803</v>
      </c>
      <c r="V3083" s="72">
        <v>178.078</v>
      </c>
      <c r="W3083" s="72">
        <v>136.08000000000001</v>
      </c>
      <c r="X3083" s="72">
        <v>90.456999999999994</v>
      </c>
      <c r="Y3083" s="72">
        <v>32.695</v>
      </c>
      <c r="Z3083" s="72">
        <v>6.4059999999999997</v>
      </c>
      <c r="AA3083" s="72">
        <v>0.64100000000000001</v>
      </c>
      <c r="AB3083" s="4" t="s">
        <v>291</v>
      </c>
      <c r="AD3083" s="1">
        <f t="shared" si="48"/>
        <v>266.27900000000005</v>
      </c>
    </row>
    <row r="3084" spans="1:30" x14ac:dyDescent="0.3">
      <c r="A3084" s="65">
        <v>3083</v>
      </c>
      <c r="B3084" s="66" t="s">
        <v>323</v>
      </c>
      <c r="C3084" s="69" t="s">
        <v>216</v>
      </c>
      <c r="D3084" s="71"/>
      <c r="E3084" s="71">
        <v>40</v>
      </c>
      <c r="F3084" s="71">
        <v>2035</v>
      </c>
      <c r="G3084" s="72">
        <v>203.87</v>
      </c>
      <c r="H3084" s="72">
        <v>215.94499999999999</v>
      </c>
      <c r="I3084" s="72">
        <v>224.084</v>
      </c>
      <c r="J3084" s="72">
        <v>225.49600000000001</v>
      </c>
      <c r="K3084" s="72">
        <v>222.57400000000001</v>
      </c>
      <c r="L3084" s="72">
        <v>226.02699999999999</v>
      </c>
      <c r="M3084" s="72">
        <v>238.834</v>
      </c>
      <c r="N3084" s="72">
        <v>262.298</v>
      </c>
      <c r="O3084" s="72">
        <v>305.26799999999997</v>
      </c>
      <c r="P3084" s="72">
        <v>306.786</v>
      </c>
      <c r="Q3084" s="72">
        <v>304.26</v>
      </c>
      <c r="R3084" s="72">
        <v>271.404</v>
      </c>
      <c r="S3084" s="72">
        <v>284.78399999999999</v>
      </c>
      <c r="T3084" s="72">
        <v>321.91300000000001</v>
      </c>
      <c r="U3084" s="72">
        <v>298.17899999999997</v>
      </c>
      <c r="V3084" s="72">
        <v>227</v>
      </c>
      <c r="W3084" s="72">
        <v>146.887</v>
      </c>
      <c r="X3084" s="72">
        <v>93.191999999999993</v>
      </c>
      <c r="Y3084" s="72">
        <v>43.923000000000002</v>
      </c>
      <c r="Z3084" s="72">
        <v>9.1869999999999994</v>
      </c>
      <c r="AA3084" s="72">
        <v>0.82499999999999996</v>
      </c>
      <c r="AB3084" s="4" t="s">
        <v>291</v>
      </c>
      <c r="AD3084" s="1">
        <f t="shared" si="48"/>
        <v>294.01400000000001</v>
      </c>
    </row>
    <row r="3085" spans="1:30" x14ac:dyDescent="0.3">
      <c r="A3085" s="65">
        <v>3084</v>
      </c>
      <c r="B3085" s="66" t="s">
        <v>323</v>
      </c>
      <c r="C3085" s="69" t="s">
        <v>216</v>
      </c>
      <c r="D3085" s="71"/>
      <c r="E3085" s="71">
        <v>40</v>
      </c>
      <c r="F3085" s="71">
        <v>2040</v>
      </c>
      <c r="G3085" s="72">
        <v>198.40199999999999</v>
      </c>
      <c r="H3085" s="72">
        <v>206.02099999999999</v>
      </c>
      <c r="I3085" s="72">
        <v>217.08</v>
      </c>
      <c r="J3085" s="72">
        <v>227.02</v>
      </c>
      <c r="K3085" s="72">
        <v>232.369</v>
      </c>
      <c r="L3085" s="72">
        <v>231.369</v>
      </c>
      <c r="M3085" s="72">
        <v>233.56</v>
      </c>
      <c r="N3085" s="72">
        <v>244.071</v>
      </c>
      <c r="O3085" s="72">
        <v>265.30399999999997</v>
      </c>
      <c r="P3085" s="72">
        <v>305.99599999999998</v>
      </c>
      <c r="Q3085" s="72">
        <v>305.22399999999999</v>
      </c>
      <c r="R3085" s="72">
        <v>300.077</v>
      </c>
      <c r="S3085" s="72">
        <v>264.78300000000002</v>
      </c>
      <c r="T3085" s="72">
        <v>273.73899999999998</v>
      </c>
      <c r="U3085" s="72">
        <v>303.45400000000001</v>
      </c>
      <c r="V3085" s="72">
        <v>271.12799999999999</v>
      </c>
      <c r="W3085" s="72">
        <v>189.88900000000001</v>
      </c>
      <c r="X3085" s="72">
        <v>102.854</v>
      </c>
      <c r="Y3085" s="72">
        <v>46.698999999999998</v>
      </c>
      <c r="Z3085" s="72">
        <v>12.821999999999999</v>
      </c>
      <c r="AA3085" s="72">
        <v>1.2110000000000001</v>
      </c>
      <c r="AB3085" s="4" t="s">
        <v>291</v>
      </c>
      <c r="AD3085" s="1">
        <f t="shared" si="48"/>
        <v>353.47500000000002</v>
      </c>
    </row>
    <row r="3086" spans="1:30" x14ac:dyDescent="0.3">
      <c r="A3086" s="65">
        <v>3085</v>
      </c>
      <c r="B3086" s="66" t="s">
        <v>323</v>
      </c>
      <c r="C3086" s="69" t="s">
        <v>216</v>
      </c>
      <c r="D3086" s="71"/>
      <c r="E3086" s="71">
        <v>40</v>
      </c>
      <c r="F3086" s="71">
        <v>2045</v>
      </c>
      <c r="G3086" s="72">
        <v>199.55</v>
      </c>
      <c r="H3086" s="72">
        <v>200.55799999999999</v>
      </c>
      <c r="I3086" s="72">
        <v>207.15899999999999</v>
      </c>
      <c r="J3086" s="72">
        <v>220.03800000000001</v>
      </c>
      <c r="K3086" s="72">
        <v>233.92599999999999</v>
      </c>
      <c r="L3086" s="72">
        <v>241.18</v>
      </c>
      <c r="M3086" s="72">
        <v>238.923</v>
      </c>
      <c r="N3086" s="72">
        <v>238.85400000000001</v>
      </c>
      <c r="O3086" s="72">
        <v>247.215</v>
      </c>
      <c r="P3086" s="72">
        <v>266.41699999999997</v>
      </c>
      <c r="Q3086" s="72">
        <v>304.70400000000001</v>
      </c>
      <c r="R3086" s="72">
        <v>301.44600000000003</v>
      </c>
      <c r="S3086" s="72">
        <v>293.31599999999997</v>
      </c>
      <c r="T3086" s="72">
        <v>255.37899999999999</v>
      </c>
      <c r="U3086" s="72">
        <v>259.35599999999999</v>
      </c>
      <c r="V3086" s="72">
        <v>278.072</v>
      </c>
      <c r="W3086" s="72">
        <v>229.7</v>
      </c>
      <c r="X3086" s="72">
        <v>135.68100000000001</v>
      </c>
      <c r="Y3086" s="72">
        <v>53.066000000000003</v>
      </c>
      <c r="Z3086" s="72">
        <v>14.13</v>
      </c>
      <c r="AA3086" s="72">
        <v>1.75</v>
      </c>
      <c r="AB3086" s="4" t="s">
        <v>291</v>
      </c>
      <c r="AD3086" s="1">
        <f t="shared" si="48"/>
        <v>434.327</v>
      </c>
    </row>
    <row r="3087" spans="1:30" x14ac:dyDescent="0.3">
      <c r="A3087" s="65">
        <v>3086</v>
      </c>
      <c r="B3087" s="66" t="s">
        <v>323</v>
      </c>
      <c r="C3087" s="69" t="s">
        <v>216</v>
      </c>
      <c r="D3087" s="71"/>
      <c r="E3087" s="71">
        <v>40</v>
      </c>
      <c r="F3087" s="71">
        <v>2050</v>
      </c>
      <c r="G3087" s="72">
        <v>204.42500000000001</v>
      </c>
      <c r="H3087" s="72">
        <v>201.708</v>
      </c>
      <c r="I3087" s="72">
        <v>201.70099999999999</v>
      </c>
      <c r="J3087" s="72">
        <v>210.13800000000001</v>
      </c>
      <c r="K3087" s="72">
        <v>226.988</v>
      </c>
      <c r="L3087" s="72">
        <v>242.76900000000001</v>
      </c>
      <c r="M3087" s="72">
        <v>248.749</v>
      </c>
      <c r="N3087" s="72">
        <v>244.24600000000001</v>
      </c>
      <c r="O3087" s="72">
        <v>242.08</v>
      </c>
      <c r="P3087" s="72">
        <v>248.54499999999999</v>
      </c>
      <c r="Q3087" s="72">
        <v>265.72800000000001</v>
      </c>
      <c r="R3087" s="72">
        <v>301.32</v>
      </c>
      <c r="S3087" s="72">
        <v>295.23599999999999</v>
      </c>
      <c r="T3087" s="72">
        <v>283.67899999999997</v>
      </c>
      <c r="U3087" s="72">
        <v>243.05099999999999</v>
      </c>
      <c r="V3087" s="72">
        <v>239.36</v>
      </c>
      <c r="W3087" s="72">
        <v>238.33699999999999</v>
      </c>
      <c r="X3087" s="72">
        <v>167.22</v>
      </c>
      <c r="Y3087" s="72">
        <v>71.941999999999993</v>
      </c>
      <c r="Z3087" s="72">
        <v>16.611000000000001</v>
      </c>
      <c r="AA3087" s="72">
        <v>2.04</v>
      </c>
      <c r="AB3087" s="4" t="s">
        <v>291</v>
      </c>
      <c r="AD3087" s="1">
        <f t="shared" si="48"/>
        <v>496.15000000000003</v>
      </c>
    </row>
    <row r="3088" spans="1:30" x14ac:dyDescent="0.3">
      <c r="A3088" s="65">
        <v>3087</v>
      </c>
      <c r="B3088" s="66" t="s">
        <v>323</v>
      </c>
      <c r="C3088" s="69" t="s">
        <v>216</v>
      </c>
      <c r="D3088" s="71"/>
      <c r="E3088" s="71">
        <v>40</v>
      </c>
      <c r="F3088" s="71">
        <v>2055</v>
      </c>
      <c r="G3088" s="72">
        <v>208.37100000000001</v>
      </c>
      <c r="H3088" s="72">
        <v>206.477</v>
      </c>
      <c r="I3088" s="72">
        <v>202.79400000000001</v>
      </c>
      <c r="J3088" s="72">
        <v>204.53700000000001</v>
      </c>
      <c r="K3088" s="72">
        <v>216.768</v>
      </c>
      <c r="L3088" s="72">
        <v>235.411</v>
      </c>
      <c r="M3088" s="72">
        <v>249.96899999999999</v>
      </c>
      <c r="N3088" s="72">
        <v>253.79900000000001</v>
      </c>
      <c r="O3088" s="72">
        <v>247.316</v>
      </c>
      <c r="P3088" s="72">
        <v>243.40600000000001</v>
      </c>
      <c r="Q3088" s="72">
        <v>248.114</v>
      </c>
      <c r="R3088" s="72">
        <v>263.18299999999999</v>
      </c>
      <c r="S3088" s="72">
        <v>295.62700000000001</v>
      </c>
      <c r="T3088" s="72">
        <v>286.30099999999999</v>
      </c>
      <c r="U3088" s="72">
        <v>271.04899999999998</v>
      </c>
      <c r="V3088" s="72">
        <v>225.785</v>
      </c>
      <c r="W3088" s="72">
        <v>207.44</v>
      </c>
      <c r="X3088" s="72">
        <v>176.65700000000001</v>
      </c>
      <c r="Y3088" s="72">
        <v>91.058999999999997</v>
      </c>
      <c r="Z3088" s="72">
        <v>23.291</v>
      </c>
      <c r="AA3088" s="72">
        <v>2.4670000000000001</v>
      </c>
      <c r="AB3088" s="4" t="s">
        <v>291</v>
      </c>
      <c r="AD3088" s="1">
        <f t="shared" si="48"/>
        <v>500.91399999999993</v>
      </c>
    </row>
    <row r="3089" spans="1:30" x14ac:dyDescent="0.3">
      <c r="A3089" s="65">
        <v>3088</v>
      </c>
      <c r="B3089" s="66" t="s">
        <v>323</v>
      </c>
      <c r="C3089" s="69" t="s">
        <v>216</v>
      </c>
      <c r="D3089" s="71"/>
      <c r="E3089" s="71">
        <v>40</v>
      </c>
      <c r="F3089" s="71">
        <v>2060</v>
      </c>
      <c r="G3089" s="72">
        <v>207.73699999999999</v>
      </c>
      <c r="H3089" s="72">
        <v>210.31399999999999</v>
      </c>
      <c r="I3089" s="72">
        <v>207.50700000000001</v>
      </c>
      <c r="J3089" s="72">
        <v>205.48400000000001</v>
      </c>
      <c r="K3089" s="72">
        <v>210.83699999999999</v>
      </c>
      <c r="L3089" s="72">
        <v>224.77</v>
      </c>
      <c r="M3089" s="72">
        <v>242.24799999999999</v>
      </c>
      <c r="N3089" s="72">
        <v>254.76400000000001</v>
      </c>
      <c r="O3089" s="72">
        <v>256.70100000000002</v>
      </c>
      <c r="P3089" s="72">
        <v>248.58099999999999</v>
      </c>
      <c r="Q3089" s="72">
        <v>243.09800000000001</v>
      </c>
      <c r="R3089" s="72">
        <v>246.029</v>
      </c>
      <c r="S3089" s="72">
        <v>258.71499999999997</v>
      </c>
      <c r="T3089" s="72">
        <v>287.399</v>
      </c>
      <c r="U3089" s="72">
        <v>274.58600000000001</v>
      </c>
      <c r="V3089" s="72">
        <v>253.30199999999999</v>
      </c>
      <c r="W3089" s="72">
        <v>197.714</v>
      </c>
      <c r="X3089" s="72">
        <v>156.42599999999999</v>
      </c>
      <c r="Y3089" s="72">
        <v>98.718999999999994</v>
      </c>
      <c r="Z3089" s="72">
        <v>30.47</v>
      </c>
      <c r="AA3089" s="72">
        <v>3.5089999999999999</v>
      </c>
      <c r="AB3089" s="4" t="s">
        <v>291</v>
      </c>
      <c r="AD3089" s="1">
        <f t="shared" si="48"/>
        <v>486.83799999999997</v>
      </c>
    </row>
    <row r="3090" spans="1:30" x14ac:dyDescent="0.3">
      <c r="A3090" s="65">
        <v>3089</v>
      </c>
      <c r="B3090" s="66" t="s">
        <v>323</v>
      </c>
      <c r="C3090" s="69" t="s">
        <v>216</v>
      </c>
      <c r="D3090" s="71"/>
      <c r="E3090" s="71">
        <v>40</v>
      </c>
      <c r="F3090" s="71">
        <v>2065</v>
      </c>
      <c r="G3090" s="72">
        <v>203.636</v>
      </c>
      <c r="H3090" s="72">
        <v>209.572</v>
      </c>
      <c r="I3090" s="72">
        <v>211.285</v>
      </c>
      <c r="J3090" s="72">
        <v>210.04900000000001</v>
      </c>
      <c r="K3090" s="72">
        <v>211.43799999999999</v>
      </c>
      <c r="L3090" s="72">
        <v>218.40899999999999</v>
      </c>
      <c r="M3090" s="72">
        <v>231.249</v>
      </c>
      <c r="N3090" s="72">
        <v>246.80099999999999</v>
      </c>
      <c r="O3090" s="72">
        <v>257.517</v>
      </c>
      <c r="P3090" s="72">
        <v>257.88900000000001</v>
      </c>
      <c r="Q3090" s="72">
        <v>248.30699999999999</v>
      </c>
      <c r="R3090" s="72">
        <v>241.27699999999999</v>
      </c>
      <c r="S3090" s="72">
        <v>242.26400000000001</v>
      </c>
      <c r="T3090" s="72">
        <v>252.16499999999999</v>
      </c>
      <c r="U3090" s="72">
        <v>276.62799999999999</v>
      </c>
      <c r="V3090" s="72">
        <v>258.08499999999998</v>
      </c>
      <c r="W3090" s="72">
        <v>224.00700000000001</v>
      </c>
      <c r="X3090" s="72">
        <v>151.61799999999999</v>
      </c>
      <c r="Y3090" s="72">
        <v>89.686999999999998</v>
      </c>
      <c r="Z3090" s="72">
        <v>34.146000000000001</v>
      </c>
      <c r="AA3090" s="72">
        <v>4.7699999999999996</v>
      </c>
      <c r="AB3090" s="4">
        <v>6.0659999999999998</v>
      </c>
      <c r="AD3090" s="1">
        <f t="shared" si="48"/>
        <v>510.29399999999998</v>
      </c>
    </row>
    <row r="3091" spans="1:30" x14ac:dyDescent="0.3">
      <c r="A3091" s="65">
        <v>3090</v>
      </c>
      <c r="B3091" s="66" t="s">
        <v>323</v>
      </c>
      <c r="C3091" s="69" t="s">
        <v>216</v>
      </c>
      <c r="D3091" s="71"/>
      <c r="E3091" s="71">
        <v>40</v>
      </c>
      <c r="F3091" s="71">
        <v>2070</v>
      </c>
      <c r="G3091" s="72">
        <v>199.18100000000001</v>
      </c>
      <c r="H3091" s="72">
        <v>205.363</v>
      </c>
      <c r="I3091" s="72">
        <v>210.48699999999999</v>
      </c>
      <c r="J3091" s="72">
        <v>213.679</v>
      </c>
      <c r="K3091" s="72">
        <v>215.654</v>
      </c>
      <c r="L3091" s="72">
        <v>218.57300000000001</v>
      </c>
      <c r="M3091" s="72">
        <v>224.52099999999999</v>
      </c>
      <c r="N3091" s="72">
        <v>235.55500000000001</v>
      </c>
      <c r="O3091" s="72">
        <v>249.42400000000001</v>
      </c>
      <c r="P3091" s="72">
        <v>258.65800000000002</v>
      </c>
      <c r="Q3091" s="72">
        <v>257.61500000000001</v>
      </c>
      <c r="R3091" s="72">
        <v>246.61</v>
      </c>
      <c r="S3091" s="72">
        <v>237.916</v>
      </c>
      <c r="T3091" s="72">
        <v>236.66499999999999</v>
      </c>
      <c r="U3091" s="72">
        <v>243.53800000000001</v>
      </c>
      <c r="V3091" s="72">
        <v>261.36700000000002</v>
      </c>
      <c r="W3091" s="72">
        <v>230.328</v>
      </c>
      <c r="X3091" s="72">
        <v>174.489</v>
      </c>
      <c r="Y3091" s="72">
        <v>89.072999999999993</v>
      </c>
      <c r="Z3091" s="72">
        <v>32.027999999999999</v>
      </c>
      <c r="AA3091" s="72">
        <v>5.6239999999999997</v>
      </c>
      <c r="AB3091" s="4">
        <v>7.0119999999999996</v>
      </c>
      <c r="AD3091" s="1">
        <f t="shared" si="48"/>
        <v>538.55399999999997</v>
      </c>
    </row>
    <row r="3092" spans="1:30" x14ac:dyDescent="0.3">
      <c r="A3092" s="65">
        <v>3091</v>
      </c>
      <c r="B3092" s="66" t="s">
        <v>323</v>
      </c>
      <c r="C3092" s="69" t="s">
        <v>216</v>
      </c>
      <c r="D3092" s="71"/>
      <c r="E3092" s="71">
        <v>40</v>
      </c>
      <c r="F3092" s="71">
        <v>2075</v>
      </c>
      <c r="G3092" s="72">
        <v>197.40899999999999</v>
      </c>
      <c r="H3092" s="72">
        <v>200.80199999999999</v>
      </c>
      <c r="I3092" s="72">
        <v>206.22300000000001</v>
      </c>
      <c r="J3092" s="72">
        <v>212.73400000000001</v>
      </c>
      <c r="K3092" s="72">
        <v>218.93600000000001</v>
      </c>
      <c r="L3092" s="72">
        <v>222.339</v>
      </c>
      <c r="M3092" s="72">
        <v>224.30799999999999</v>
      </c>
      <c r="N3092" s="72">
        <v>228.57599999999999</v>
      </c>
      <c r="O3092" s="72">
        <v>238.04900000000001</v>
      </c>
      <c r="P3092" s="72">
        <v>250.54300000000001</v>
      </c>
      <c r="Q3092" s="72">
        <v>258.43700000000001</v>
      </c>
      <c r="R3092" s="72">
        <v>255.99700000000001</v>
      </c>
      <c r="S3092" s="72">
        <v>243.47200000000001</v>
      </c>
      <c r="T3092" s="72">
        <v>232.893</v>
      </c>
      <c r="U3092" s="72">
        <v>229.27799999999999</v>
      </c>
      <c r="V3092" s="72">
        <v>231.25</v>
      </c>
      <c r="W3092" s="72">
        <v>235.273</v>
      </c>
      <c r="X3092" s="72">
        <v>182.13399999999999</v>
      </c>
      <c r="Y3092" s="72">
        <v>104.977</v>
      </c>
      <c r="Z3092" s="72">
        <v>32.829000000000001</v>
      </c>
      <c r="AA3092" s="72">
        <v>5.6029999999999998</v>
      </c>
      <c r="AB3092" s="4">
        <v>6.117</v>
      </c>
      <c r="AD3092" s="1">
        <f t="shared" si="48"/>
        <v>566.93299999999988</v>
      </c>
    </row>
    <row r="3093" spans="1:30" x14ac:dyDescent="0.3">
      <c r="A3093" s="65">
        <v>3092</v>
      </c>
      <c r="B3093" s="66" t="s">
        <v>323</v>
      </c>
      <c r="C3093" s="69" t="s">
        <v>216</v>
      </c>
      <c r="D3093" s="71"/>
      <c r="E3093" s="71">
        <v>40</v>
      </c>
      <c r="F3093" s="71">
        <v>2080</v>
      </c>
      <c r="G3093" s="72">
        <v>198.023</v>
      </c>
      <c r="H3093" s="72">
        <v>198.91900000000001</v>
      </c>
      <c r="I3093" s="72">
        <v>201.60400000000001</v>
      </c>
      <c r="J3093" s="72">
        <v>208.32300000000001</v>
      </c>
      <c r="K3093" s="72">
        <v>217.64699999999999</v>
      </c>
      <c r="L3093" s="72">
        <v>225.178</v>
      </c>
      <c r="M3093" s="72">
        <v>227.69300000000001</v>
      </c>
      <c r="N3093" s="72">
        <v>228.09800000000001</v>
      </c>
      <c r="O3093" s="72">
        <v>230.92599999999999</v>
      </c>
      <c r="P3093" s="72">
        <v>239.15199999999999</v>
      </c>
      <c r="Q3093" s="72">
        <v>250.422</v>
      </c>
      <c r="R3093" s="72">
        <v>256.98500000000001</v>
      </c>
      <c r="S3093" s="72">
        <v>253.035</v>
      </c>
      <c r="T3093" s="72">
        <v>238.79599999999999</v>
      </c>
      <c r="U3093" s="72">
        <v>226.297</v>
      </c>
      <c r="V3093" s="72">
        <v>218.76599999999999</v>
      </c>
      <c r="W3093" s="72">
        <v>209.97200000000001</v>
      </c>
      <c r="X3093" s="72">
        <v>188.90199999999999</v>
      </c>
      <c r="Y3093" s="72">
        <v>112.292</v>
      </c>
      <c r="Z3093" s="72">
        <v>39.987000000000002</v>
      </c>
      <c r="AA3093" s="72">
        <v>5.8970000000000002</v>
      </c>
      <c r="AB3093" s="4">
        <v>7.6050000000000004</v>
      </c>
      <c r="AD3093" s="1">
        <f t="shared" si="48"/>
        <v>564.65500000000009</v>
      </c>
    </row>
    <row r="3094" spans="1:30" x14ac:dyDescent="0.3">
      <c r="A3094" s="65">
        <v>3093</v>
      </c>
      <c r="B3094" s="66" t="s">
        <v>323</v>
      </c>
      <c r="C3094" s="69" t="s">
        <v>216</v>
      </c>
      <c r="D3094" s="71"/>
      <c r="E3094" s="71">
        <v>40</v>
      </c>
      <c r="F3094" s="71">
        <v>2085</v>
      </c>
      <c r="G3094" s="72">
        <v>199.35900000000001</v>
      </c>
      <c r="H3094" s="72">
        <v>199.42699999999999</v>
      </c>
      <c r="I3094" s="72">
        <v>199.666</v>
      </c>
      <c r="J3094" s="72">
        <v>203.55600000000001</v>
      </c>
      <c r="K3094" s="72">
        <v>212.893</v>
      </c>
      <c r="L3094" s="72">
        <v>223.45</v>
      </c>
      <c r="M3094" s="72">
        <v>230.149</v>
      </c>
      <c r="N3094" s="72">
        <v>231.21100000000001</v>
      </c>
      <c r="O3094" s="72">
        <v>230.29</v>
      </c>
      <c r="P3094" s="72">
        <v>231.98500000000001</v>
      </c>
      <c r="Q3094" s="72">
        <v>239.126</v>
      </c>
      <c r="R3094" s="72">
        <v>249.19</v>
      </c>
      <c r="S3094" s="72">
        <v>254.3</v>
      </c>
      <c r="T3094" s="72">
        <v>248.614</v>
      </c>
      <c r="U3094" s="72">
        <v>232.666</v>
      </c>
      <c r="V3094" s="72">
        <v>216.887</v>
      </c>
      <c r="W3094" s="72">
        <v>200.245</v>
      </c>
      <c r="X3094" s="72">
        <v>171.06100000000001</v>
      </c>
      <c r="Y3094" s="72">
        <v>119.27</v>
      </c>
      <c r="Z3094" s="72">
        <v>44.186</v>
      </c>
      <c r="AA3094" s="72">
        <v>7.26</v>
      </c>
      <c r="AB3094" s="4">
        <v>8.6430000000000007</v>
      </c>
      <c r="AD3094" s="1">
        <f t="shared" si="48"/>
        <v>550.66500000000008</v>
      </c>
    </row>
    <row r="3095" spans="1:30" x14ac:dyDescent="0.3">
      <c r="A3095" s="65">
        <v>3094</v>
      </c>
      <c r="B3095" s="66" t="s">
        <v>323</v>
      </c>
      <c r="C3095" s="69" t="s">
        <v>216</v>
      </c>
      <c r="D3095" s="71"/>
      <c r="E3095" s="71">
        <v>40</v>
      </c>
      <c r="F3095" s="71">
        <v>2090</v>
      </c>
      <c r="G3095" s="72">
        <v>199.221</v>
      </c>
      <c r="H3095" s="72">
        <v>200.655</v>
      </c>
      <c r="I3095" s="72">
        <v>200.11500000000001</v>
      </c>
      <c r="J3095" s="72">
        <v>201.471</v>
      </c>
      <c r="K3095" s="72">
        <v>207.785</v>
      </c>
      <c r="L3095" s="72">
        <v>218.25700000000001</v>
      </c>
      <c r="M3095" s="72">
        <v>228.04300000000001</v>
      </c>
      <c r="N3095" s="72">
        <v>233.399</v>
      </c>
      <c r="O3095" s="72">
        <v>233.238</v>
      </c>
      <c r="P3095" s="72">
        <v>231.28200000000001</v>
      </c>
      <c r="Q3095" s="72">
        <v>232.02</v>
      </c>
      <c r="R3095" s="72">
        <v>238.11600000000001</v>
      </c>
      <c r="S3095" s="72">
        <v>246.869</v>
      </c>
      <c r="T3095" s="72">
        <v>250.291</v>
      </c>
      <c r="U3095" s="72">
        <v>242.858</v>
      </c>
      <c r="V3095" s="72">
        <v>223.93</v>
      </c>
      <c r="W3095" s="72">
        <v>200.06800000000001</v>
      </c>
      <c r="X3095" s="72">
        <v>165.483</v>
      </c>
      <c r="Y3095" s="72">
        <v>110.605</v>
      </c>
      <c r="Z3095" s="72">
        <v>48.505000000000003</v>
      </c>
      <c r="AA3095" s="72">
        <v>8.4009999999999998</v>
      </c>
      <c r="AB3095" s="4">
        <v>12.31</v>
      </c>
      <c r="AD3095" s="1">
        <f t="shared" si="48"/>
        <v>545.37199999999996</v>
      </c>
    </row>
    <row r="3096" spans="1:30" x14ac:dyDescent="0.3">
      <c r="A3096" s="65">
        <v>3095</v>
      </c>
      <c r="B3096" s="66" t="s">
        <v>323</v>
      </c>
      <c r="C3096" s="69" t="s">
        <v>216</v>
      </c>
      <c r="D3096" s="71"/>
      <c r="E3096" s="71">
        <v>40</v>
      </c>
      <c r="F3096" s="71">
        <v>2095</v>
      </c>
      <c r="G3096" s="72">
        <v>196.91800000000001</v>
      </c>
      <c r="H3096" s="72">
        <v>200.40600000000001</v>
      </c>
      <c r="I3096" s="72">
        <v>201.28399999999999</v>
      </c>
      <c r="J3096" s="72">
        <v>201.76900000000001</v>
      </c>
      <c r="K3096" s="72">
        <v>205.34800000000001</v>
      </c>
      <c r="L3096" s="72">
        <v>212.708</v>
      </c>
      <c r="M3096" s="72">
        <v>222.47399999999999</v>
      </c>
      <c r="N3096" s="72">
        <v>231.02600000000001</v>
      </c>
      <c r="O3096" s="72">
        <v>235.25800000000001</v>
      </c>
      <c r="P3096" s="72">
        <v>234.154</v>
      </c>
      <c r="Q3096" s="72">
        <v>231.33799999999999</v>
      </c>
      <c r="R3096" s="72">
        <v>231.17400000000001</v>
      </c>
      <c r="S3096" s="72">
        <v>236.154</v>
      </c>
      <c r="T3096" s="72">
        <v>243.38300000000001</v>
      </c>
      <c r="U3096" s="72">
        <v>245.09299999999999</v>
      </c>
      <c r="V3096" s="72">
        <v>234.661</v>
      </c>
      <c r="W3096" s="72">
        <v>208.08500000000001</v>
      </c>
      <c r="X3096" s="72">
        <v>167.63499999999999</v>
      </c>
      <c r="Y3096" s="72">
        <v>109.539</v>
      </c>
      <c r="Z3096" s="72">
        <v>46.493000000000002</v>
      </c>
      <c r="AA3096" s="72">
        <v>9.5939999999999994</v>
      </c>
      <c r="AB3096" s="4" t="s">
        <v>291</v>
      </c>
      <c r="AD3096" s="1">
        <f t="shared" si="48"/>
        <v>541.34600000000012</v>
      </c>
    </row>
    <row r="3097" spans="1:30" x14ac:dyDescent="0.3">
      <c r="A3097" s="65">
        <v>3096</v>
      </c>
      <c r="B3097" s="66" t="s">
        <v>323</v>
      </c>
      <c r="C3097" s="69" t="s">
        <v>216</v>
      </c>
      <c r="D3097" s="71"/>
      <c r="E3097" s="71">
        <v>40</v>
      </c>
      <c r="F3097" s="71">
        <v>2100</v>
      </c>
      <c r="G3097" s="72">
        <v>193.28</v>
      </c>
      <c r="H3097" s="72">
        <v>197.99700000000001</v>
      </c>
      <c r="I3097" s="72">
        <v>200.97800000000001</v>
      </c>
      <c r="J3097" s="72">
        <v>202.791</v>
      </c>
      <c r="K3097" s="72">
        <v>205.297</v>
      </c>
      <c r="L3097" s="72">
        <v>209.827</v>
      </c>
      <c r="M3097" s="72">
        <v>216.547</v>
      </c>
      <c r="N3097" s="72">
        <v>225.19300000000001</v>
      </c>
      <c r="O3097" s="72">
        <v>232.721</v>
      </c>
      <c r="P3097" s="72">
        <v>236.095</v>
      </c>
      <c r="Q3097" s="72">
        <v>234.208</v>
      </c>
      <c r="R3097" s="72">
        <v>230.596</v>
      </c>
      <c r="S3097" s="72">
        <v>229.48500000000001</v>
      </c>
      <c r="T3097" s="72">
        <v>233.17400000000001</v>
      </c>
      <c r="U3097" s="72">
        <v>238.864</v>
      </c>
      <c r="V3097" s="72">
        <v>237.679</v>
      </c>
      <c r="W3097" s="72">
        <v>219.54499999999999</v>
      </c>
      <c r="X3097" s="72">
        <v>176.65100000000001</v>
      </c>
      <c r="Y3097" s="72">
        <v>113.511</v>
      </c>
      <c r="Z3097" s="72">
        <v>47.569000000000003</v>
      </c>
      <c r="AA3097" s="72">
        <v>9.7620000000000005</v>
      </c>
      <c r="AB3097" s="4" t="s">
        <v>291</v>
      </c>
      <c r="AD3097" s="1">
        <f t="shared" si="48"/>
        <v>567.03800000000001</v>
      </c>
    </row>
    <row r="3098" spans="1:30" x14ac:dyDescent="0.3">
      <c r="A3098" s="65">
        <v>3097</v>
      </c>
      <c r="B3098" s="66" t="s">
        <v>323</v>
      </c>
      <c r="C3098" s="69" t="s">
        <v>217</v>
      </c>
      <c r="D3098" s="71"/>
      <c r="E3098" s="71">
        <v>56</v>
      </c>
      <c r="F3098" s="71">
        <v>2015</v>
      </c>
      <c r="G3098" s="72">
        <v>329.87099999999998</v>
      </c>
      <c r="H3098" s="72">
        <v>333.38799999999998</v>
      </c>
      <c r="I3098" s="72">
        <v>317.95800000000003</v>
      </c>
      <c r="J3098" s="72">
        <v>322.09500000000003</v>
      </c>
      <c r="K3098" s="72">
        <v>351.66899999999998</v>
      </c>
      <c r="L3098" s="72">
        <v>356.42500000000001</v>
      </c>
      <c r="M3098" s="72">
        <v>365.89800000000002</v>
      </c>
      <c r="N3098" s="72">
        <v>374.36500000000001</v>
      </c>
      <c r="O3098" s="72">
        <v>389.59500000000003</v>
      </c>
      <c r="P3098" s="72">
        <v>406.75900000000001</v>
      </c>
      <c r="Q3098" s="72">
        <v>414.05399999999997</v>
      </c>
      <c r="R3098" s="72">
        <v>379.16300000000001</v>
      </c>
      <c r="S3098" s="72">
        <v>325.72399999999999</v>
      </c>
      <c r="T3098" s="72">
        <v>286.01400000000001</v>
      </c>
      <c r="U3098" s="72">
        <v>199.53399999999999</v>
      </c>
      <c r="V3098" s="72">
        <v>172.53899999999999</v>
      </c>
      <c r="W3098" s="72">
        <v>128.31800000000001</v>
      </c>
      <c r="X3098" s="72">
        <v>68.527000000000001</v>
      </c>
      <c r="Y3098" s="72">
        <v>23.724</v>
      </c>
      <c r="Z3098" s="72">
        <v>2.742</v>
      </c>
      <c r="AA3098" s="72">
        <v>0.27200000000000002</v>
      </c>
      <c r="AB3098" s="4" t="s">
        <v>291</v>
      </c>
      <c r="AD3098" s="1">
        <f t="shared" si="48"/>
        <v>223.583</v>
      </c>
    </row>
    <row r="3099" spans="1:30" x14ac:dyDescent="0.3">
      <c r="A3099" s="65">
        <v>3098</v>
      </c>
      <c r="B3099" s="66" t="s">
        <v>323</v>
      </c>
      <c r="C3099" s="69" t="s">
        <v>217</v>
      </c>
      <c r="D3099" s="71"/>
      <c r="E3099" s="71">
        <v>56</v>
      </c>
      <c r="F3099" s="71">
        <v>2020</v>
      </c>
      <c r="G3099" s="72">
        <v>341.89</v>
      </c>
      <c r="H3099" s="72">
        <v>345.55</v>
      </c>
      <c r="I3099" s="72">
        <v>345.59100000000001</v>
      </c>
      <c r="J3099" s="72">
        <v>329.23899999999998</v>
      </c>
      <c r="K3099" s="72">
        <v>337.76100000000002</v>
      </c>
      <c r="L3099" s="72">
        <v>372.15899999999999</v>
      </c>
      <c r="M3099" s="72">
        <v>375.27</v>
      </c>
      <c r="N3099" s="72">
        <v>378.625</v>
      </c>
      <c r="O3099" s="72">
        <v>381.48399999999998</v>
      </c>
      <c r="P3099" s="72">
        <v>392.495</v>
      </c>
      <c r="Q3099" s="72">
        <v>405.23</v>
      </c>
      <c r="R3099" s="72">
        <v>406.322</v>
      </c>
      <c r="S3099" s="72">
        <v>365.21699999999998</v>
      </c>
      <c r="T3099" s="72">
        <v>306.52600000000001</v>
      </c>
      <c r="U3099" s="72">
        <v>260.166</v>
      </c>
      <c r="V3099" s="72">
        <v>171.45400000000001</v>
      </c>
      <c r="W3099" s="72">
        <v>132.261</v>
      </c>
      <c r="X3099" s="72">
        <v>78.352999999999994</v>
      </c>
      <c r="Y3099" s="72">
        <v>28.414999999999999</v>
      </c>
      <c r="Z3099" s="72">
        <v>5.5549999999999997</v>
      </c>
      <c r="AA3099" s="72">
        <v>0.29799999999999999</v>
      </c>
      <c r="AB3099" s="4" t="s">
        <v>291</v>
      </c>
      <c r="AD3099" s="1">
        <f t="shared" si="48"/>
        <v>244.88199999999998</v>
      </c>
    </row>
    <row r="3100" spans="1:30" x14ac:dyDescent="0.3">
      <c r="A3100" s="65">
        <v>3099</v>
      </c>
      <c r="B3100" s="66" t="s">
        <v>323</v>
      </c>
      <c r="C3100" s="69" t="s">
        <v>217</v>
      </c>
      <c r="D3100" s="71"/>
      <c r="E3100" s="71">
        <v>56</v>
      </c>
      <c r="F3100" s="71">
        <v>2025</v>
      </c>
      <c r="G3100" s="72">
        <v>334.07600000000002</v>
      </c>
      <c r="H3100" s="72">
        <v>347.75599999999997</v>
      </c>
      <c r="I3100" s="72">
        <v>350.125</v>
      </c>
      <c r="J3100" s="72">
        <v>349.70800000000003</v>
      </c>
      <c r="K3100" s="72">
        <v>334.815</v>
      </c>
      <c r="L3100" s="72">
        <v>345.01900000000001</v>
      </c>
      <c r="M3100" s="72">
        <v>378.61700000000002</v>
      </c>
      <c r="N3100" s="72">
        <v>379.24599999999998</v>
      </c>
      <c r="O3100" s="72">
        <v>380.09100000000001</v>
      </c>
      <c r="P3100" s="72">
        <v>380.71</v>
      </c>
      <c r="Q3100" s="72">
        <v>388.73700000000002</v>
      </c>
      <c r="R3100" s="72">
        <v>396.58300000000003</v>
      </c>
      <c r="S3100" s="72">
        <v>391.39600000000002</v>
      </c>
      <c r="T3100" s="72">
        <v>344.84800000000001</v>
      </c>
      <c r="U3100" s="72">
        <v>281.154</v>
      </c>
      <c r="V3100" s="72">
        <v>226.929</v>
      </c>
      <c r="W3100" s="72">
        <v>134.86600000000001</v>
      </c>
      <c r="X3100" s="72">
        <v>83.974000000000004</v>
      </c>
      <c r="Y3100" s="72">
        <v>34.234000000000002</v>
      </c>
      <c r="Z3100" s="72">
        <v>7.0620000000000003</v>
      </c>
      <c r="AA3100" s="72">
        <v>0.60599999999999998</v>
      </c>
      <c r="AB3100" s="4" t="s">
        <v>291</v>
      </c>
      <c r="AD3100" s="1">
        <f t="shared" si="48"/>
        <v>260.74200000000002</v>
      </c>
    </row>
    <row r="3101" spans="1:30" x14ac:dyDescent="0.3">
      <c r="A3101" s="65">
        <v>3100</v>
      </c>
      <c r="B3101" s="66" t="s">
        <v>323</v>
      </c>
      <c r="C3101" s="69" t="s">
        <v>217</v>
      </c>
      <c r="D3101" s="71"/>
      <c r="E3101" s="71">
        <v>56</v>
      </c>
      <c r="F3101" s="71">
        <v>2030</v>
      </c>
      <c r="G3101" s="72">
        <v>327.65100000000001</v>
      </c>
      <c r="H3101" s="72">
        <v>339.976</v>
      </c>
      <c r="I3101" s="72">
        <v>352.35</v>
      </c>
      <c r="J3101" s="72">
        <v>354.27499999999998</v>
      </c>
      <c r="K3101" s="72">
        <v>355.32499999999999</v>
      </c>
      <c r="L3101" s="72">
        <v>342.18799999999999</v>
      </c>
      <c r="M3101" s="72">
        <v>351.68700000000001</v>
      </c>
      <c r="N3101" s="72">
        <v>382.738</v>
      </c>
      <c r="O3101" s="72">
        <v>380.93099999999998</v>
      </c>
      <c r="P3101" s="72">
        <v>379.66699999999997</v>
      </c>
      <c r="Q3101" s="72">
        <v>377.66800000000001</v>
      </c>
      <c r="R3101" s="72">
        <v>381.41500000000002</v>
      </c>
      <c r="S3101" s="72">
        <v>383.53899999999999</v>
      </c>
      <c r="T3101" s="72">
        <v>371.84500000000003</v>
      </c>
      <c r="U3101" s="72">
        <v>319.45999999999998</v>
      </c>
      <c r="V3101" s="72">
        <v>249.29300000000001</v>
      </c>
      <c r="W3101" s="72">
        <v>183.20500000000001</v>
      </c>
      <c r="X3101" s="72">
        <v>89.031000000000006</v>
      </c>
      <c r="Y3101" s="72">
        <v>38.658999999999999</v>
      </c>
      <c r="Z3101" s="72">
        <v>9.0370000000000008</v>
      </c>
      <c r="AA3101" s="72">
        <v>0.83199999999999996</v>
      </c>
      <c r="AB3101" s="4" t="s">
        <v>291</v>
      </c>
      <c r="AD3101" s="1">
        <f t="shared" si="48"/>
        <v>320.76399999999995</v>
      </c>
    </row>
    <row r="3102" spans="1:30" x14ac:dyDescent="0.3">
      <c r="A3102" s="65">
        <v>3101</v>
      </c>
      <c r="B3102" s="66" t="s">
        <v>323</v>
      </c>
      <c r="C3102" s="69" t="s">
        <v>217</v>
      </c>
      <c r="D3102" s="71"/>
      <c r="E3102" s="71">
        <v>56</v>
      </c>
      <c r="F3102" s="71">
        <v>2035</v>
      </c>
      <c r="G3102" s="72">
        <v>324.80799999999999</v>
      </c>
      <c r="H3102" s="72">
        <v>333.57900000000001</v>
      </c>
      <c r="I3102" s="72">
        <v>344.58600000000001</v>
      </c>
      <c r="J3102" s="72">
        <v>356.53300000000002</v>
      </c>
      <c r="K3102" s="72">
        <v>359.95299999999997</v>
      </c>
      <c r="L3102" s="72">
        <v>362.73899999999998</v>
      </c>
      <c r="M3102" s="72">
        <v>348.96</v>
      </c>
      <c r="N3102" s="72">
        <v>356.024</v>
      </c>
      <c r="O3102" s="72">
        <v>384.58300000000003</v>
      </c>
      <c r="P3102" s="72">
        <v>380.77800000000002</v>
      </c>
      <c r="Q3102" s="72">
        <v>377.08199999999999</v>
      </c>
      <c r="R3102" s="72">
        <v>371.32499999999999</v>
      </c>
      <c r="S3102" s="72">
        <v>370.084</v>
      </c>
      <c r="T3102" s="72">
        <v>366.209</v>
      </c>
      <c r="U3102" s="72">
        <v>347.173</v>
      </c>
      <c r="V3102" s="72">
        <v>286.88600000000002</v>
      </c>
      <c r="W3102" s="72">
        <v>205.45500000000001</v>
      </c>
      <c r="X3102" s="72">
        <v>124.789</v>
      </c>
      <c r="Y3102" s="72">
        <v>42.795000000000002</v>
      </c>
      <c r="Z3102" s="72">
        <v>10.736000000000001</v>
      </c>
      <c r="AA3102" s="72">
        <v>1.115</v>
      </c>
      <c r="AB3102" s="4" t="s">
        <v>291</v>
      </c>
      <c r="AD3102" s="1">
        <f t="shared" si="48"/>
        <v>384.89000000000004</v>
      </c>
    </row>
    <row r="3103" spans="1:30" x14ac:dyDescent="0.3">
      <c r="A3103" s="65">
        <v>3102</v>
      </c>
      <c r="B3103" s="66" t="s">
        <v>323</v>
      </c>
      <c r="C3103" s="69" t="s">
        <v>217</v>
      </c>
      <c r="D3103" s="71"/>
      <c r="E3103" s="71">
        <v>56</v>
      </c>
      <c r="F3103" s="71">
        <v>2040</v>
      </c>
      <c r="G3103" s="72">
        <v>329.541</v>
      </c>
      <c r="H3103" s="72">
        <v>330.75</v>
      </c>
      <c r="I3103" s="72">
        <v>338.2</v>
      </c>
      <c r="J3103" s="72">
        <v>348.79300000000001</v>
      </c>
      <c r="K3103" s="72">
        <v>362.255</v>
      </c>
      <c r="L3103" s="72">
        <v>367.42599999999999</v>
      </c>
      <c r="M3103" s="72">
        <v>369.53699999999998</v>
      </c>
      <c r="N3103" s="72">
        <v>353.39400000000001</v>
      </c>
      <c r="O3103" s="72">
        <v>358.125</v>
      </c>
      <c r="P3103" s="72">
        <v>384.62099999999998</v>
      </c>
      <c r="Q3103" s="72">
        <v>378.52699999999999</v>
      </c>
      <c r="R3103" s="72">
        <v>371.33600000000001</v>
      </c>
      <c r="S3103" s="72">
        <v>361.23399999999998</v>
      </c>
      <c r="T3103" s="72">
        <v>354.75700000000001</v>
      </c>
      <c r="U3103" s="72">
        <v>343.99900000000002</v>
      </c>
      <c r="V3103" s="72">
        <v>314.84300000000002</v>
      </c>
      <c r="W3103" s="72">
        <v>240.245</v>
      </c>
      <c r="X3103" s="72">
        <v>143.46600000000001</v>
      </c>
      <c r="Y3103" s="72">
        <v>62.112000000000002</v>
      </c>
      <c r="Z3103" s="72">
        <v>12.391</v>
      </c>
      <c r="AA3103" s="72">
        <v>1.3859999999999999</v>
      </c>
      <c r="AB3103" s="4" t="s">
        <v>291</v>
      </c>
      <c r="AD3103" s="1">
        <f t="shared" si="48"/>
        <v>459.60000000000008</v>
      </c>
    </row>
    <row r="3104" spans="1:30" x14ac:dyDescent="0.3">
      <c r="A3104" s="65">
        <v>3103</v>
      </c>
      <c r="B3104" s="66" t="s">
        <v>323</v>
      </c>
      <c r="C3104" s="69" t="s">
        <v>217</v>
      </c>
      <c r="D3104" s="71"/>
      <c r="E3104" s="71">
        <v>56</v>
      </c>
      <c r="F3104" s="71">
        <v>2045</v>
      </c>
      <c r="G3104" s="72">
        <v>336.56599999999997</v>
      </c>
      <c r="H3104" s="72">
        <v>335.49299999999999</v>
      </c>
      <c r="I3104" s="72">
        <v>335.37799999999999</v>
      </c>
      <c r="J3104" s="72">
        <v>342.42899999999997</v>
      </c>
      <c r="K3104" s="72">
        <v>354.57400000000001</v>
      </c>
      <c r="L3104" s="72">
        <v>369.78500000000003</v>
      </c>
      <c r="M3104" s="72">
        <v>374.279</v>
      </c>
      <c r="N3104" s="72">
        <v>373.995</v>
      </c>
      <c r="O3104" s="72">
        <v>355.62099999999998</v>
      </c>
      <c r="P3104" s="72">
        <v>358.51</v>
      </c>
      <c r="Q3104" s="72">
        <v>382.64299999999997</v>
      </c>
      <c r="R3104" s="72">
        <v>373.27100000000002</v>
      </c>
      <c r="S3104" s="72">
        <v>362.04399999999998</v>
      </c>
      <c r="T3104" s="72">
        <v>347.45</v>
      </c>
      <c r="U3104" s="72">
        <v>334.99200000000002</v>
      </c>
      <c r="V3104" s="72">
        <v>314.59500000000003</v>
      </c>
      <c r="W3104" s="72">
        <v>267.298</v>
      </c>
      <c r="X3104" s="72">
        <v>171.43600000000001</v>
      </c>
      <c r="Y3104" s="72">
        <v>73.653999999999996</v>
      </c>
      <c r="Z3104" s="72">
        <v>18.670999999999999</v>
      </c>
      <c r="AA3104" s="72">
        <v>1.6619999999999999</v>
      </c>
      <c r="AB3104" s="4">
        <v>0.55500000000000005</v>
      </c>
      <c r="AD3104" s="1">
        <f t="shared" si="48"/>
        <v>533.27600000000007</v>
      </c>
    </row>
    <row r="3105" spans="1:30" x14ac:dyDescent="0.3">
      <c r="A3105" s="65">
        <v>3104</v>
      </c>
      <c r="B3105" s="66" t="s">
        <v>323</v>
      </c>
      <c r="C3105" s="69" t="s">
        <v>217</v>
      </c>
      <c r="D3105" s="71"/>
      <c r="E3105" s="71">
        <v>56</v>
      </c>
      <c r="F3105" s="71">
        <v>2050</v>
      </c>
      <c r="G3105" s="72">
        <v>340.80200000000002</v>
      </c>
      <c r="H3105" s="72">
        <v>342.524</v>
      </c>
      <c r="I3105" s="72">
        <v>340.12900000000002</v>
      </c>
      <c r="J3105" s="72">
        <v>339.625</v>
      </c>
      <c r="K3105" s="72">
        <v>348.25200000000001</v>
      </c>
      <c r="L3105" s="72">
        <v>362.17</v>
      </c>
      <c r="M3105" s="72">
        <v>376.69400000000002</v>
      </c>
      <c r="N3105" s="72">
        <v>378.79500000000002</v>
      </c>
      <c r="O3105" s="72">
        <v>376.24299999999999</v>
      </c>
      <c r="P3105" s="72">
        <v>356.17099999999999</v>
      </c>
      <c r="Q3105" s="72">
        <v>357.041</v>
      </c>
      <c r="R3105" s="72">
        <v>377.77100000000002</v>
      </c>
      <c r="S3105" s="72">
        <v>364.63</v>
      </c>
      <c r="T3105" s="72">
        <v>349.23099999999999</v>
      </c>
      <c r="U3105" s="72">
        <v>329.548</v>
      </c>
      <c r="V3105" s="72">
        <v>308.54300000000001</v>
      </c>
      <c r="W3105" s="72">
        <v>270.24299999999999</v>
      </c>
      <c r="X3105" s="72">
        <v>194.36799999999999</v>
      </c>
      <c r="Y3105" s="72">
        <v>90.450999999999993</v>
      </c>
      <c r="Z3105" s="72">
        <v>22.896000000000001</v>
      </c>
      <c r="AA3105" s="72">
        <v>2.524</v>
      </c>
      <c r="AB3105" s="4">
        <v>0.54900000000000004</v>
      </c>
      <c r="AD3105" s="1">
        <f t="shared" si="48"/>
        <v>581.03099999999995</v>
      </c>
    </row>
    <row r="3106" spans="1:30" x14ac:dyDescent="0.3">
      <c r="A3106" s="65">
        <v>3105</v>
      </c>
      <c r="B3106" s="66" t="s">
        <v>323</v>
      </c>
      <c r="C3106" s="69" t="s">
        <v>217</v>
      </c>
      <c r="D3106" s="71"/>
      <c r="E3106" s="71">
        <v>56</v>
      </c>
      <c r="F3106" s="71">
        <v>2055</v>
      </c>
      <c r="G3106" s="72">
        <v>341.22699999999998</v>
      </c>
      <c r="H3106" s="72">
        <v>346.46600000000001</v>
      </c>
      <c r="I3106" s="72">
        <v>346.93</v>
      </c>
      <c r="J3106" s="72">
        <v>344.16300000000001</v>
      </c>
      <c r="K3106" s="72">
        <v>345.16899999999998</v>
      </c>
      <c r="L3106" s="72">
        <v>355.49200000000002</v>
      </c>
      <c r="M3106" s="72">
        <v>368.76400000000001</v>
      </c>
      <c r="N3106" s="72">
        <v>380.99900000000002</v>
      </c>
      <c r="O3106" s="72">
        <v>380.94</v>
      </c>
      <c r="P3106" s="72">
        <v>376.69799999999998</v>
      </c>
      <c r="Q3106" s="72">
        <v>354.863</v>
      </c>
      <c r="R3106" s="72">
        <v>352.911</v>
      </c>
      <c r="S3106" s="72">
        <v>369.62900000000002</v>
      </c>
      <c r="T3106" s="72">
        <v>352.625</v>
      </c>
      <c r="U3106" s="72">
        <v>332.548</v>
      </c>
      <c r="V3106" s="72">
        <v>305.48200000000003</v>
      </c>
      <c r="W3106" s="72">
        <v>267.904</v>
      </c>
      <c r="X3106" s="72">
        <v>199.98099999999999</v>
      </c>
      <c r="Y3106" s="72">
        <v>105.229</v>
      </c>
      <c r="Z3106" s="72">
        <v>29.036000000000001</v>
      </c>
      <c r="AA3106" s="72">
        <v>3.2429999999999999</v>
      </c>
      <c r="AB3106" s="4">
        <v>0.53800000000000003</v>
      </c>
      <c r="AD3106" s="1">
        <f t="shared" si="48"/>
        <v>605.93100000000015</v>
      </c>
    </row>
    <row r="3107" spans="1:30" x14ac:dyDescent="0.3">
      <c r="A3107" s="65">
        <v>3106</v>
      </c>
      <c r="B3107" s="66" t="s">
        <v>323</v>
      </c>
      <c r="C3107" s="69" t="s">
        <v>217</v>
      </c>
      <c r="D3107" s="71"/>
      <c r="E3107" s="71">
        <v>56</v>
      </c>
      <c r="F3107" s="71">
        <v>2060</v>
      </c>
      <c r="G3107" s="72">
        <v>338.59699999999998</v>
      </c>
      <c r="H3107" s="72">
        <v>346.59500000000003</v>
      </c>
      <c r="I3107" s="72">
        <v>350.63900000000001</v>
      </c>
      <c r="J3107" s="72">
        <v>350.75200000000001</v>
      </c>
      <c r="K3107" s="72">
        <v>349.42099999999999</v>
      </c>
      <c r="L3107" s="72">
        <v>352.048</v>
      </c>
      <c r="M3107" s="72">
        <v>361.76600000000002</v>
      </c>
      <c r="N3107" s="72">
        <v>372.87700000000001</v>
      </c>
      <c r="O3107" s="72">
        <v>383.053</v>
      </c>
      <c r="P3107" s="72">
        <v>381.39100000000002</v>
      </c>
      <c r="Q3107" s="72">
        <v>375.35199999999998</v>
      </c>
      <c r="R3107" s="72">
        <v>351.08300000000003</v>
      </c>
      <c r="S3107" s="72">
        <v>345.916</v>
      </c>
      <c r="T3107" s="72">
        <v>358.33699999999999</v>
      </c>
      <c r="U3107" s="72">
        <v>337.053</v>
      </c>
      <c r="V3107" s="72">
        <v>310.15699999999998</v>
      </c>
      <c r="W3107" s="72">
        <v>268.00299999999999</v>
      </c>
      <c r="X3107" s="72">
        <v>201.68600000000001</v>
      </c>
      <c r="Y3107" s="72">
        <v>111.086</v>
      </c>
      <c r="Z3107" s="72">
        <v>34.89</v>
      </c>
      <c r="AA3107" s="72">
        <v>4.2350000000000003</v>
      </c>
      <c r="AB3107" s="4">
        <v>0.622</v>
      </c>
      <c r="AD3107" s="1">
        <f t="shared" si="48"/>
        <v>620.52199999999993</v>
      </c>
    </row>
    <row r="3108" spans="1:30" x14ac:dyDescent="0.3">
      <c r="A3108" s="65">
        <v>3107</v>
      </c>
      <c r="B3108" s="66" t="s">
        <v>323</v>
      </c>
      <c r="C3108" s="69" t="s">
        <v>217</v>
      </c>
      <c r="D3108" s="71"/>
      <c r="E3108" s="71">
        <v>56</v>
      </c>
      <c r="F3108" s="71">
        <v>2065</v>
      </c>
      <c r="G3108" s="72">
        <v>336.38</v>
      </c>
      <c r="H3108" s="72">
        <v>343.67099999999999</v>
      </c>
      <c r="I3108" s="72">
        <v>350.53800000000001</v>
      </c>
      <c r="J3108" s="72">
        <v>354.25099999999998</v>
      </c>
      <c r="K3108" s="72">
        <v>355.71899999999999</v>
      </c>
      <c r="L3108" s="72">
        <v>355.92</v>
      </c>
      <c r="M3108" s="72">
        <v>357.99099999999999</v>
      </c>
      <c r="N3108" s="72">
        <v>365.68099999999998</v>
      </c>
      <c r="O3108" s="72">
        <v>374.86200000000002</v>
      </c>
      <c r="P3108" s="72">
        <v>383.5</v>
      </c>
      <c r="Q3108" s="72">
        <v>380.14</v>
      </c>
      <c r="R3108" s="72">
        <v>371.60199999999998</v>
      </c>
      <c r="S3108" s="72">
        <v>344.642</v>
      </c>
      <c r="T3108" s="72">
        <v>336.15100000000001</v>
      </c>
      <c r="U3108" s="72">
        <v>343.709</v>
      </c>
      <c r="V3108" s="72">
        <v>316.125</v>
      </c>
      <c r="W3108" s="72">
        <v>274.71699999999998</v>
      </c>
      <c r="X3108" s="72">
        <v>205.05</v>
      </c>
      <c r="Y3108" s="72">
        <v>114.81699999999999</v>
      </c>
      <c r="Z3108" s="72">
        <v>38.003999999999998</v>
      </c>
      <c r="AA3108" s="72">
        <v>5.2759999999999998</v>
      </c>
      <c r="AB3108" s="4">
        <v>0.79600000000000004</v>
      </c>
      <c r="AD3108" s="1">
        <f t="shared" si="48"/>
        <v>638.66</v>
      </c>
    </row>
    <row r="3109" spans="1:30" x14ac:dyDescent="0.3">
      <c r="A3109" s="65">
        <v>3108</v>
      </c>
      <c r="B3109" s="66" t="s">
        <v>323</v>
      </c>
      <c r="C3109" s="69" t="s">
        <v>217</v>
      </c>
      <c r="D3109" s="71"/>
      <c r="E3109" s="71">
        <v>56</v>
      </c>
      <c r="F3109" s="71">
        <v>2070</v>
      </c>
      <c r="G3109" s="72">
        <v>336.53699999999998</v>
      </c>
      <c r="H3109" s="72">
        <v>341.154</v>
      </c>
      <c r="I3109" s="72">
        <v>347.38600000000002</v>
      </c>
      <c r="J3109" s="72">
        <v>353.93799999999999</v>
      </c>
      <c r="K3109" s="72">
        <v>358.92599999999999</v>
      </c>
      <c r="L3109" s="72">
        <v>361.83499999999998</v>
      </c>
      <c r="M3109" s="72">
        <v>361.51600000000002</v>
      </c>
      <c r="N3109" s="72">
        <v>361.69299999999998</v>
      </c>
      <c r="O3109" s="72">
        <v>367.58699999999999</v>
      </c>
      <c r="P3109" s="72">
        <v>375.34500000000003</v>
      </c>
      <c r="Q3109" s="72">
        <v>382.351</v>
      </c>
      <c r="R3109" s="72">
        <v>376.62599999999998</v>
      </c>
      <c r="S3109" s="72">
        <v>365.26499999999999</v>
      </c>
      <c r="T3109" s="72">
        <v>335.63799999999998</v>
      </c>
      <c r="U3109" s="72">
        <v>323.50900000000001</v>
      </c>
      <c r="V3109" s="72">
        <v>324.07299999999998</v>
      </c>
      <c r="W3109" s="72">
        <v>282.54700000000003</v>
      </c>
      <c r="X3109" s="72">
        <v>213.48400000000001</v>
      </c>
      <c r="Y3109" s="72">
        <v>119.575</v>
      </c>
      <c r="Z3109" s="72">
        <v>40.518999999999998</v>
      </c>
      <c r="AA3109" s="72">
        <v>6</v>
      </c>
      <c r="AB3109" s="4">
        <v>1.2170000000000001</v>
      </c>
      <c r="AD3109" s="1">
        <f t="shared" si="48"/>
        <v>663.3420000000001</v>
      </c>
    </row>
    <row r="3110" spans="1:30" x14ac:dyDescent="0.3">
      <c r="A3110" s="65">
        <v>3109</v>
      </c>
      <c r="B3110" s="66" t="s">
        <v>323</v>
      </c>
      <c r="C3110" s="69" t="s">
        <v>217</v>
      </c>
      <c r="D3110" s="71"/>
      <c r="E3110" s="71">
        <v>56</v>
      </c>
      <c r="F3110" s="71">
        <v>2075</v>
      </c>
      <c r="G3110" s="72">
        <v>338.81</v>
      </c>
      <c r="H3110" s="72">
        <v>341.01600000000002</v>
      </c>
      <c r="I3110" s="72">
        <v>344.63600000000002</v>
      </c>
      <c r="J3110" s="72">
        <v>350.57799999999997</v>
      </c>
      <c r="K3110" s="72">
        <v>358.32499999999999</v>
      </c>
      <c r="L3110" s="72">
        <v>364.66199999999998</v>
      </c>
      <c r="M3110" s="72">
        <v>367.08300000000003</v>
      </c>
      <c r="N3110" s="72">
        <v>364.988</v>
      </c>
      <c r="O3110" s="72">
        <v>363.50200000000001</v>
      </c>
      <c r="P3110" s="72">
        <v>368.08600000000001</v>
      </c>
      <c r="Q3110" s="72">
        <v>374.35300000000001</v>
      </c>
      <c r="R3110" s="72">
        <v>379.09</v>
      </c>
      <c r="S3110" s="72">
        <v>370.68200000000002</v>
      </c>
      <c r="T3110" s="72">
        <v>356.40800000000002</v>
      </c>
      <c r="U3110" s="72">
        <v>323.995</v>
      </c>
      <c r="V3110" s="72">
        <v>306.51400000000001</v>
      </c>
      <c r="W3110" s="72">
        <v>292.07600000000002</v>
      </c>
      <c r="X3110" s="72">
        <v>222.80199999999999</v>
      </c>
      <c r="Y3110" s="72">
        <v>127.38</v>
      </c>
      <c r="Z3110" s="72">
        <v>43.487000000000002</v>
      </c>
      <c r="AA3110" s="72">
        <v>6.6260000000000003</v>
      </c>
      <c r="AB3110" s="4" t="s">
        <v>291</v>
      </c>
      <c r="AD3110" s="1">
        <f t="shared" si="48"/>
        <v>692.37099999999998</v>
      </c>
    </row>
    <row r="3111" spans="1:30" x14ac:dyDescent="0.3">
      <c r="A3111" s="65">
        <v>3110</v>
      </c>
      <c r="B3111" s="66" t="s">
        <v>323</v>
      </c>
      <c r="C3111" s="69" t="s">
        <v>217</v>
      </c>
      <c r="D3111" s="71"/>
      <c r="E3111" s="71">
        <v>56</v>
      </c>
      <c r="F3111" s="71">
        <v>2080</v>
      </c>
      <c r="G3111" s="72">
        <v>340.53199999999998</v>
      </c>
      <c r="H3111" s="72">
        <v>342.98899999999998</v>
      </c>
      <c r="I3111" s="72">
        <v>344.26600000000002</v>
      </c>
      <c r="J3111" s="72">
        <v>347.61900000000003</v>
      </c>
      <c r="K3111" s="72">
        <v>354.67899999999997</v>
      </c>
      <c r="L3111" s="72">
        <v>363.68599999999998</v>
      </c>
      <c r="M3111" s="72">
        <v>369.56099999999998</v>
      </c>
      <c r="N3111" s="72">
        <v>370.32600000000002</v>
      </c>
      <c r="O3111" s="72">
        <v>366.68099999999998</v>
      </c>
      <c r="P3111" s="72">
        <v>363.99700000000001</v>
      </c>
      <c r="Q3111" s="72">
        <v>367.23200000000003</v>
      </c>
      <c r="R3111" s="72">
        <v>371.44299999999998</v>
      </c>
      <c r="S3111" s="72">
        <v>373.577</v>
      </c>
      <c r="T3111" s="72">
        <v>362.37700000000001</v>
      </c>
      <c r="U3111" s="72">
        <v>345.01799999999997</v>
      </c>
      <c r="V3111" s="72">
        <v>308.38499999999999</v>
      </c>
      <c r="W3111" s="72">
        <v>278.47699999999998</v>
      </c>
      <c r="X3111" s="72">
        <v>233.625</v>
      </c>
      <c r="Y3111" s="72">
        <v>136.00299999999999</v>
      </c>
      <c r="Z3111" s="72">
        <v>47.744</v>
      </c>
      <c r="AA3111" s="72">
        <v>7.3360000000000003</v>
      </c>
      <c r="AB3111" s="4" t="s">
        <v>291</v>
      </c>
      <c r="AD3111" s="1">
        <f t="shared" si="48"/>
        <v>703.18500000000006</v>
      </c>
    </row>
    <row r="3112" spans="1:30" x14ac:dyDescent="0.3">
      <c r="A3112" s="65">
        <v>3111</v>
      </c>
      <c r="B3112" s="66" t="s">
        <v>323</v>
      </c>
      <c r="C3112" s="69" t="s">
        <v>217</v>
      </c>
      <c r="D3112" s="71"/>
      <c r="E3112" s="71">
        <v>56</v>
      </c>
      <c r="F3112" s="71">
        <v>2085</v>
      </c>
      <c r="G3112" s="72">
        <v>340.62299999999999</v>
      </c>
      <c r="H3112" s="72">
        <v>344.41500000000002</v>
      </c>
      <c r="I3112" s="72">
        <v>346.00799999999998</v>
      </c>
      <c r="J3112" s="72">
        <v>347.03899999999999</v>
      </c>
      <c r="K3112" s="72">
        <v>351.43200000000002</v>
      </c>
      <c r="L3112" s="72">
        <v>359.66800000000001</v>
      </c>
      <c r="M3112" s="72">
        <v>368.24200000000002</v>
      </c>
      <c r="N3112" s="72">
        <v>372.57499999999999</v>
      </c>
      <c r="O3112" s="72">
        <v>371.89499999999998</v>
      </c>
      <c r="P3112" s="72">
        <v>367.14800000000002</v>
      </c>
      <c r="Q3112" s="72">
        <v>363.25299999999999</v>
      </c>
      <c r="R3112" s="72">
        <v>364.64499999999998</v>
      </c>
      <c r="S3112" s="72">
        <v>366.51299999999998</v>
      </c>
      <c r="T3112" s="72">
        <v>365.90499999999997</v>
      </c>
      <c r="U3112" s="72">
        <v>351.79500000000002</v>
      </c>
      <c r="V3112" s="72">
        <v>329.87700000000001</v>
      </c>
      <c r="W3112" s="72">
        <v>282.41800000000001</v>
      </c>
      <c r="X3112" s="72">
        <v>225.994</v>
      </c>
      <c r="Y3112" s="72">
        <v>145.999</v>
      </c>
      <c r="Z3112" s="72">
        <v>52.610999999999997</v>
      </c>
      <c r="AA3112" s="72">
        <v>8.3010000000000002</v>
      </c>
      <c r="AB3112" s="4" t="s">
        <v>291</v>
      </c>
      <c r="AD3112" s="1">
        <f t="shared" si="48"/>
        <v>715.32300000000009</v>
      </c>
    </row>
    <row r="3113" spans="1:30" x14ac:dyDescent="0.3">
      <c r="A3113" s="65">
        <v>3112</v>
      </c>
      <c r="B3113" s="66" t="s">
        <v>323</v>
      </c>
      <c r="C3113" s="69" t="s">
        <v>217</v>
      </c>
      <c r="D3113" s="71"/>
      <c r="E3113" s="71">
        <v>56</v>
      </c>
      <c r="F3113" s="71">
        <v>2090</v>
      </c>
      <c r="G3113" s="72">
        <v>338.38799999999998</v>
      </c>
      <c r="H3113" s="72">
        <v>344.20600000000002</v>
      </c>
      <c r="I3113" s="72">
        <v>347.202</v>
      </c>
      <c r="J3113" s="72">
        <v>348.565</v>
      </c>
      <c r="K3113" s="72">
        <v>350.56099999999998</v>
      </c>
      <c r="L3113" s="72">
        <v>356.04199999999997</v>
      </c>
      <c r="M3113" s="72">
        <v>363.88200000000001</v>
      </c>
      <c r="N3113" s="72">
        <v>371.03100000000001</v>
      </c>
      <c r="O3113" s="72">
        <v>374.02600000000001</v>
      </c>
      <c r="P3113" s="72">
        <v>372.31799999999998</v>
      </c>
      <c r="Q3113" s="72">
        <v>366.46100000000001</v>
      </c>
      <c r="R3113" s="72">
        <v>360.92899999999997</v>
      </c>
      <c r="S3113" s="72">
        <v>360.23</v>
      </c>
      <c r="T3113" s="72">
        <v>359.62299999999999</v>
      </c>
      <c r="U3113" s="72">
        <v>356.14800000000002</v>
      </c>
      <c r="V3113" s="72">
        <v>337.74599999999998</v>
      </c>
      <c r="W3113" s="72">
        <v>304.31400000000002</v>
      </c>
      <c r="X3113" s="72">
        <v>232.32499999999999</v>
      </c>
      <c r="Y3113" s="72">
        <v>144.43799999999999</v>
      </c>
      <c r="Z3113" s="72">
        <v>58.238</v>
      </c>
      <c r="AA3113" s="72">
        <v>9.4459999999999997</v>
      </c>
      <c r="AB3113" s="4" t="s">
        <v>291</v>
      </c>
      <c r="AD3113" s="1">
        <f t="shared" si="48"/>
        <v>748.76100000000008</v>
      </c>
    </row>
    <row r="3114" spans="1:30" x14ac:dyDescent="0.3">
      <c r="A3114" s="65">
        <v>3113</v>
      </c>
      <c r="B3114" s="66" t="s">
        <v>323</v>
      </c>
      <c r="C3114" s="69" t="s">
        <v>217</v>
      </c>
      <c r="D3114" s="71"/>
      <c r="E3114" s="71">
        <v>56</v>
      </c>
      <c r="F3114" s="71">
        <v>2095</v>
      </c>
      <c r="G3114" s="72">
        <v>335.46199999999999</v>
      </c>
      <c r="H3114" s="72">
        <v>341.67</v>
      </c>
      <c r="I3114" s="72">
        <v>346.75799999999998</v>
      </c>
      <c r="J3114" s="72">
        <v>349.54500000000002</v>
      </c>
      <c r="K3114" s="72">
        <v>351.79500000000002</v>
      </c>
      <c r="L3114" s="72">
        <v>354.78899999999999</v>
      </c>
      <c r="M3114" s="72">
        <v>359.91</v>
      </c>
      <c r="N3114" s="72">
        <v>366.44499999999999</v>
      </c>
      <c r="O3114" s="72">
        <v>372.36500000000001</v>
      </c>
      <c r="P3114" s="72">
        <v>374.411</v>
      </c>
      <c r="Q3114" s="72">
        <v>371.67399999999998</v>
      </c>
      <c r="R3114" s="72">
        <v>364.31900000000002</v>
      </c>
      <c r="S3114" s="72">
        <v>356.94200000000001</v>
      </c>
      <c r="T3114" s="72">
        <v>354.03800000000001</v>
      </c>
      <c r="U3114" s="72">
        <v>350.87700000000001</v>
      </c>
      <c r="V3114" s="72">
        <v>343.22500000000002</v>
      </c>
      <c r="W3114" s="72">
        <v>313.70400000000001</v>
      </c>
      <c r="X3114" s="72">
        <v>253.57599999999999</v>
      </c>
      <c r="Y3114" s="72">
        <v>151.73599999999999</v>
      </c>
      <c r="Z3114" s="72">
        <v>59.37</v>
      </c>
      <c r="AA3114" s="72">
        <v>10.795999999999999</v>
      </c>
      <c r="AB3114" s="4" t="s">
        <v>291</v>
      </c>
      <c r="AD3114" s="1">
        <f t="shared" si="48"/>
        <v>789.18200000000002</v>
      </c>
    </row>
    <row r="3115" spans="1:30" x14ac:dyDescent="0.3">
      <c r="A3115" s="65">
        <v>3114</v>
      </c>
      <c r="B3115" s="66" t="s">
        <v>323</v>
      </c>
      <c r="C3115" s="69" t="s">
        <v>217</v>
      </c>
      <c r="D3115" s="71"/>
      <c r="E3115" s="71">
        <v>56</v>
      </c>
      <c r="F3115" s="71">
        <v>2100</v>
      </c>
      <c r="G3115" s="72">
        <v>333.20400000000001</v>
      </c>
      <c r="H3115" s="72">
        <v>338.44600000000003</v>
      </c>
      <c r="I3115" s="72">
        <v>343.99200000000002</v>
      </c>
      <c r="J3115" s="72">
        <v>348.88799999999998</v>
      </c>
      <c r="K3115" s="72">
        <v>352.47800000000001</v>
      </c>
      <c r="L3115" s="72">
        <v>355.63799999999998</v>
      </c>
      <c r="M3115" s="72">
        <v>358.30599999999998</v>
      </c>
      <c r="N3115" s="72">
        <v>362.245</v>
      </c>
      <c r="O3115" s="72">
        <v>367.66699999999997</v>
      </c>
      <c r="P3115" s="72">
        <v>372.72300000000001</v>
      </c>
      <c r="Q3115" s="72">
        <v>373.81700000000001</v>
      </c>
      <c r="R3115" s="72">
        <v>369.69400000000002</v>
      </c>
      <c r="S3115" s="72">
        <v>360.661</v>
      </c>
      <c r="T3115" s="72">
        <v>351.358</v>
      </c>
      <c r="U3115" s="72">
        <v>346.233</v>
      </c>
      <c r="V3115" s="72">
        <v>339.38200000000001</v>
      </c>
      <c r="W3115" s="72">
        <v>320.90499999999997</v>
      </c>
      <c r="X3115" s="72">
        <v>264.74700000000001</v>
      </c>
      <c r="Y3115" s="72">
        <v>169.27699999999999</v>
      </c>
      <c r="Z3115" s="72">
        <v>64.319999999999993</v>
      </c>
      <c r="AA3115" s="72">
        <v>11.525</v>
      </c>
      <c r="AB3115" s="4" t="s">
        <v>291</v>
      </c>
      <c r="AD3115" s="1">
        <f t="shared" si="48"/>
        <v>830.774</v>
      </c>
    </row>
    <row r="3116" spans="1:30" x14ac:dyDescent="0.3">
      <c r="A3116" s="65">
        <v>3115</v>
      </c>
      <c r="B3116" s="66" t="s">
        <v>323</v>
      </c>
      <c r="C3116" s="69" t="s">
        <v>218</v>
      </c>
      <c r="D3116" s="71"/>
      <c r="E3116" s="71">
        <v>250</v>
      </c>
      <c r="F3116" s="71">
        <v>2015</v>
      </c>
      <c r="G3116" s="72">
        <v>1984.748</v>
      </c>
      <c r="H3116" s="72">
        <v>2037.1</v>
      </c>
      <c r="I3116" s="72">
        <v>2007.5319999999999</v>
      </c>
      <c r="J3116" s="72">
        <v>1944.374</v>
      </c>
      <c r="K3116" s="72">
        <v>1897.345</v>
      </c>
      <c r="L3116" s="72">
        <v>1992.7629999999999</v>
      </c>
      <c r="M3116" s="72">
        <v>2060.3069999999998</v>
      </c>
      <c r="N3116" s="72">
        <v>2008.7850000000001</v>
      </c>
      <c r="O3116" s="72">
        <v>2202.2620000000002</v>
      </c>
      <c r="P3116" s="72">
        <v>2188.902</v>
      </c>
      <c r="Q3116" s="72">
        <v>2148.4760000000001</v>
      </c>
      <c r="R3116" s="72">
        <v>1980.7439999999999</v>
      </c>
      <c r="S3116" s="72">
        <v>1897.0840000000001</v>
      </c>
      <c r="T3116" s="72">
        <v>1816.877</v>
      </c>
      <c r="U3116" s="72">
        <v>1154.4770000000001</v>
      </c>
      <c r="V3116" s="72">
        <v>969.09799999999996</v>
      </c>
      <c r="W3116" s="72">
        <v>752.34699999999998</v>
      </c>
      <c r="X3116" s="72">
        <v>429.76799999999997</v>
      </c>
      <c r="Y3116" s="72">
        <v>177.21</v>
      </c>
      <c r="Z3116" s="72">
        <v>19.792999999999999</v>
      </c>
      <c r="AA3116" s="72">
        <v>2.7639999999999998</v>
      </c>
      <c r="AB3116" s="4" t="s">
        <v>291</v>
      </c>
      <c r="AD3116" s="1">
        <f t="shared" si="48"/>
        <v>1381.8819999999998</v>
      </c>
    </row>
    <row r="3117" spans="1:30" x14ac:dyDescent="0.3">
      <c r="A3117" s="65">
        <v>3116</v>
      </c>
      <c r="B3117" s="66" t="s">
        <v>323</v>
      </c>
      <c r="C3117" s="69" t="s">
        <v>218</v>
      </c>
      <c r="D3117" s="71"/>
      <c r="E3117" s="71">
        <v>250</v>
      </c>
      <c r="F3117" s="71">
        <v>2020</v>
      </c>
      <c r="G3117" s="72">
        <v>1948.1790000000001</v>
      </c>
      <c r="H3117" s="72">
        <v>1992.578</v>
      </c>
      <c r="I3117" s="72">
        <v>2041.12</v>
      </c>
      <c r="J3117" s="72">
        <v>2018.15</v>
      </c>
      <c r="K3117" s="72">
        <v>1969.1469999999999</v>
      </c>
      <c r="L3117" s="72">
        <v>1928.221</v>
      </c>
      <c r="M3117" s="72">
        <v>2017.4839999999999</v>
      </c>
      <c r="N3117" s="72">
        <v>2074.11</v>
      </c>
      <c r="O3117" s="72">
        <v>2010.587</v>
      </c>
      <c r="P3117" s="72">
        <v>2187.2289999999998</v>
      </c>
      <c r="Q3117" s="72">
        <v>2152.0149999999999</v>
      </c>
      <c r="R3117" s="72">
        <v>2085.1909999999998</v>
      </c>
      <c r="S3117" s="72">
        <v>1898.5619999999999</v>
      </c>
      <c r="T3117" s="72">
        <v>1792.556</v>
      </c>
      <c r="U3117" s="72">
        <v>1676.1759999999999</v>
      </c>
      <c r="V3117" s="72">
        <v>1016.317</v>
      </c>
      <c r="W3117" s="72">
        <v>776.46600000000001</v>
      </c>
      <c r="X3117" s="72">
        <v>500.84800000000001</v>
      </c>
      <c r="Y3117" s="72">
        <v>204.24700000000001</v>
      </c>
      <c r="Z3117" s="72">
        <v>50.094000000000001</v>
      </c>
      <c r="AA3117" s="72">
        <v>2.7330000000000001</v>
      </c>
      <c r="AB3117" s="4" t="s">
        <v>291</v>
      </c>
      <c r="AD3117" s="1">
        <f t="shared" si="48"/>
        <v>1534.3880000000001</v>
      </c>
    </row>
    <row r="3118" spans="1:30" x14ac:dyDescent="0.3">
      <c r="A3118" s="65">
        <v>3117</v>
      </c>
      <c r="B3118" s="66" t="s">
        <v>323</v>
      </c>
      <c r="C3118" s="69" t="s">
        <v>218</v>
      </c>
      <c r="D3118" s="71"/>
      <c r="E3118" s="71">
        <v>250</v>
      </c>
      <c r="F3118" s="71">
        <v>2025</v>
      </c>
      <c r="G3118" s="72">
        <v>1936.337</v>
      </c>
      <c r="H3118" s="72">
        <v>1956.144</v>
      </c>
      <c r="I3118" s="72">
        <v>1996.672</v>
      </c>
      <c r="J3118" s="72">
        <v>2051.89</v>
      </c>
      <c r="K3118" s="72">
        <v>2043.1559999999999</v>
      </c>
      <c r="L3118" s="72">
        <v>2000.2940000000001</v>
      </c>
      <c r="M3118" s="72">
        <v>1953.7170000000001</v>
      </c>
      <c r="N3118" s="72">
        <v>2032.194</v>
      </c>
      <c r="O3118" s="72">
        <v>2076.5169999999998</v>
      </c>
      <c r="P3118" s="72">
        <v>1999.374</v>
      </c>
      <c r="Q3118" s="72">
        <v>2153.1619999999998</v>
      </c>
      <c r="R3118" s="72">
        <v>2092.7759999999998</v>
      </c>
      <c r="S3118" s="72">
        <v>2004.3389999999999</v>
      </c>
      <c r="T3118" s="72">
        <v>1801.51</v>
      </c>
      <c r="U3118" s="72">
        <v>1664.5170000000001</v>
      </c>
      <c r="V3118" s="72">
        <v>1490.874</v>
      </c>
      <c r="W3118" s="72">
        <v>828.30499999999995</v>
      </c>
      <c r="X3118" s="72">
        <v>530.58500000000004</v>
      </c>
      <c r="Y3118" s="72">
        <v>246.84899999999999</v>
      </c>
      <c r="Z3118" s="72">
        <v>60.39</v>
      </c>
      <c r="AA3118" s="72">
        <v>6.67</v>
      </c>
      <c r="AB3118" s="4">
        <v>5.5110000000000001</v>
      </c>
      <c r="AD3118" s="1">
        <f t="shared" si="48"/>
        <v>1678.31</v>
      </c>
    </row>
    <row r="3119" spans="1:30" x14ac:dyDescent="0.3">
      <c r="A3119" s="65">
        <v>3118</v>
      </c>
      <c r="B3119" s="66" t="s">
        <v>323</v>
      </c>
      <c r="C3119" s="69" t="s">
        <v>218</v>
      </c>
      <c r="D3119" s="71"/>
      <c r="E3119" s="71">
        <v>250</v>
      </c>
      <c r="F3119" s="71">
        <v>2030</v>
      </c>
      <c r="G3119" s="72">
        <v>1952.83</v>
      </c>
      <c r="H3119" s="72">
        <v>1944.403</v>
      </c>
      <c r="I3119" s="72">
        <v>1960.31</v>
      </c>
      <c r="J3119" s="72">
        <v>2007.6220000000001</v>
      </c>
      <c r="K3119" s="72">
        <v>2077.1559999999999</v>
      </c>
      <c r="L3119" s="72">
        <v>2074.518</v>
      </c>
      <c r="M3119" s="72">
        <v>2026.038</v>
      </c>
      <c r="N3119" s="72">
        <v>1969.2840000000001</v>
      </c>
      <c r="O3119" s="72">
        <v>2035.75</v>
      </c>
      <c r="P3119" s="72">
        <v>2066.0070000000001</v>
      </c>
      <c r="Q3119" s="72">
        <v>1971.0329999999999</v>
      </c>
      <c r="R3119" s="72">
        <v>2097.576</v>
      </c>
      <c r="S3119" s="72">
        <v>2016.6890000000001</v>
      </c>
      <c r="T3119" s="72">
        <v>1908.569</v>
      </c>
      <c r="U3119" s="72">
        <v>1681.925</v>
      </c>
      <c r="V3119" s="72">
        <v>1493.6289999999999</v>
      </c>
      <c r="W3119" s="72">
        <v>1232.383</v>
      </c>
      <c r="X3119" s="72">
        <v>578.71600000000001</v>
      </c>
      <c r="Y3119" s="72">
        <v>269.85500000000002</v>
      </c>
      <c r="Z3119" s="72">
        <v>75.909000000000006</v>
      </c>
      <c r="AA3119" s="72">
        <v>8.7810000000000006</v>
      </c>
      <c r="AB3119" s="4">
        <v>6.4630000000000001</v>
      </c>
      <c r="AD3119" s="1">
        <f t="shared" si="48"/>
        <v>2172.1070000000004</v>
      </c>
    </row>
    <row r="3120" spans="1:30" x14ac:dyDescent="0.3">
      <c r="A3120" s="65">
        <v>3119</v>
      </c>
      <c r="B3120" s="66" t="s">
        <v>323</v>
      </c>
      <c r="C3120" s="69" t="s">
        <v>218</v>
      </c>
      <c r="D3120" s="71"/>
      <c r="E3120" s="71">
        <v>250</v>
      </c>
      <c r="F3120" s="71">
        <v>2035</v>
      </c>
      <c r="G3120" s="72">
        <v>1987.739</v>
      </c>
      <c r="H3120" s="72">
        <v>1960.95</v>
      </c>
      <c r="I3120" s="72">
        <v>1948.6310000000001</v>
      </c>
      <c r="J3120" s="72">
        <v>1971.405</v>
      </c>
      <c r="K3120" s="72">
        <v>2033.2550000000001</v>
      </c>
      <c r="L3120" s="72">
        <v>2108.8229999999999</v>
      </c>
      <c r="M3120" s="72">
        <v>2100.4589999999998</v>
      </c>
      <c r="N3120" s="72">
        <v>2041.8320000000001</v>
      </c>
      <c r="O3120" s="72">
        <v>1973.973</v>
      </c>
      <c r="P3120" s="72">
        <v>2026.9</v>
      </c>
      <c r="Q3120" s="72">
        <v>2038.58</v>
      </c>
      <c r="R3120" s="72">
        <v>1923.596</v>
      </c>
      <c r="S3120" s="72">
        <v>2025.884</v>
      </c>
      <c r="T3120" s="72">
        <v>1926.3520000000001</v>
      </c>
      <c r="U3120" s="72">
        <v>1790.2249999999999</v>
      </c>
      <c r="V3120" s="72">
        <v>1520.819</v>
      </c>
      <c r="W3120" s="72">
        <v>1250.1679999999999</v>
      </c>
      <c r="X3120" s="72">
        <v>877.97799999999995</v>
      </c>
      <c r="Y3120" s="72">
        <v>302.709</v>
      </c>
      <c r="Z3120" s="72">
        <v>85.980999999999995</v>
      </c>
      <c r="AA3120" s="72">
        <v>11.465</v>
      </c>
      <c r="AB3120" s="4">
        <v>5.5789999999999997</v>
      </c>
      <c r="AD3120" s="1">
        <f t="shared" si="48"/>
        <v>2533.8799999999997</v>
      </c>
    </row>
    <row r="3121" spans="1:30" x14ac:dyDescent="0.3">
      <c r="A3121" s="65">
        <v>3120</v>
      </c>
      <c r="B3121" s="66" t="s">
        <v>323</v>
      </c>
      <c r="C3121" s="69" t="s">
        <v>218</v>
      </c>
      <c r="D3121" s="71"/>
      <c r="E3121" s="71">
        <v>250</v>
      </c>
      <c r="F3121" s="71">
        <v>2040</v>
      </c>
      <c r="G3121" s="72">
        <v>2007.539</v>
      </c>
      <c r="H3121" s="72">
        <v>1995.9069999999999</v>
      </c>
      <c r="I3121" s="72">
        <v>1965.213</v>
      </c>
      <c r="J3121" s="72">
        <v>1959.8340000000001</v>
      </c>
      <c r="K3121" s="72">
        <v>1997.3420000000001</v>
      </c>
      <c r="L3121" s="72">
        <v>2065.3829999999998</v>
      </c>
      <c r="M3121" s="72">
        <v>2135.0700000000002</v>
      </c>
      <c r="N3121" s="72">
        <v>2116.4899999999998</v>
      </c>
      <c r="O3121" s="72">
        <v>2046.8489999999999</v>
      </c>
      <c r="P3121" s="72">
        <v>1966.8810000000001</v>
      </c>
      <c r="Q3121" s="72">
        <v>2002.095</v>
      </c>
      <c r="R3121" s="72">
        <v>1992.4639999999999</v>
      </c>
      <c r="S3121" s="72">
        <v>1862.181</v>
      </c>
      <c r="T3121" s="72">
        <v>1940.902</v>
      </c>
      <c r="U3121" s="72">
        <v>1814.9079999999999</v>
      </c>
      <c r="V3121" s="72">
        <v>1630.33</v>
      </c>
      <c r="W3121" s="72">
        <v>1287.992</v>
      </c>
      <c r="X3121" s="72">
        <v>907.42700000000002</v>
      </c>
      <c r="Y3121" s="72">
        <v>471.87099999999998</v>
      </c>
      <c r="Z3121" s="72">
        <v>99.855000000000004</v>
      </c>
      <c r="AA3121" s="72">
        <v>13.634</v>
      </c>
      <c r="AB3121" s="4">
        <v>6.9829999999999997</v>
      </c>
      <c r="AD3121" s="1">
        <f t="shared" si="48"/>
        <v>2787.7620000000002</v>
      </c>
    </row>
    <row r="3122" spans="1:30" x14ac:dyDescent="0.3">
      <c r="A3122" s="65">
        <v>3121</v>
      </c>
      <c r="B3122" s="66" t="s">
        <v>323</v>
      </c>
      <c r="C3122" s="69" t="s">
        <v>218</v>
      </c>
      <c r="D3122" s="71"/>
      <c r="E3122" s="71">
        <v>250</v>
      </c>
      <c r="F3122" s="71">
        <v>2045</v>
      </c>
      <c r="G3122" s="72">
        <v>1999.2170000000001</v>
      </c>
      <c r="H3122" s="72">
        <v>2015.759</v>
      </c>
      <c r="I3122" s="72">
        <v>2000.2</v>
      </c>
      <c r="J3122" s="72">
        <v>1976.502</v>
      </c>
      <c r="K3122" s="72">
        <v>1986.027</v>
      </c>
      <c r="L3122" s="72">
        <v>2029.877</v>
      </c>
      <c r="M3122" s="72">
        <v>2092.1190000000001</v>
      </c>
      <c r="N3122" s="72">
        <v>2151.4769999999999</v>
      </c>
      <c r="O3122" s="72">
        <v>2121.8539999999998</v>
      </c>
      <c r="P3122" s="72">
        <v>2040.2550000000001</v>
      </c>
      <c r="Q3122" s="72">
        <v>1944.8910000000001</v>
      </c>
      <c r="R3122" s="72">
        <v>1959.8530000000001</v>
      </c>
      <c r="S3122" s="72">
        <v>1932.81</v>
      </c>
      <c r="T3122" s="72">
        <v>1789.277</v>
      </c>
      <c r="U3122" s="72">
        <v>1836.239</v>
      </c>
      <c r="V3122" s="72">
        <v>1663.962</v>
      </c>
      <c r="W3122" s="72">
        <v>1396.1559999999999</v>
      </c>
      <c r="X3122" s="72">
        <v>951.69799999999998</v>
      </c>
      <c r="Y3122" s="72">
        <v>500.68200000000002</v>
      </c>
      <c r="Z3122" s="72">
        <v>161.04</v>
      </c>
      <c r="AA3122" s="72">
        <v>16.404</v>
      </c>
      <c r="AB3122" s="4">
        <v>7.8470000000000004</v>
      </c>
      <c r="AD3122" s="1">
        <f t="shared" si="48"/>
        <v>3033.8270000000002</v>
      </c>
    </row>
    <row r="3123" spans="1:30" x14ac:dyDescent="0.3">
      <c r="A3123" s="65">
        <v>3122</v>
      </c>
      <c r="B3123" s="66" t="s">
        <v>323</v>
      </c>
      <c r="C3123" s="69" t="s">
        <v>218</v>
      </c>
      <c r="D3123" s="71"/>
      <c r="E3123" s="71">
        <v>250</v>
      </c>
      <c r="F3123" s="71">
        <v>2050</v>
      </c>
      <c r="G3123" s="72">
        <v>1978.1320000000001</v>
      </c>
      <c r="H3123" s="72">
        <v>2007.501</v>
      </c>
      <c r="I3123" s="72">
        <v>2020.0709999999999</v>
      </c>
      <c r="J3123" s="72">
        <v>2011.566</v>
      </c>
      <c r="K3123" s="72">
        <v>2002.8889999999999</v>
      </c>
      <c r="L3123" s="72">
        <v>2018.867</v>
      </c>
      <c r="M3123" s="72">
        <v>2057.0279999999998</v>
      </c>
      <c r="N3123" s="72">
        <v>2109.105</v>
      </c>
      <c r="O3123" s="72">
        <v>2157.3580000000002</v>
      </c>
      <c r="P3123" s="72">
        <v>2115.7570000000001</v>
      </c>
      <c r="Q3123" s="72">
        <v>2019.0429999999999</v>
      </c>
      <c r="R3123" s="72">
        <v>1906.771</v>
      </c>
      <c r="S3123" s="72">
        <v>1905.03</v>
      </c>
      <c r="T3123" s="72">
        <v>1862.0160000000001</v>
      </c>
      <c r="U3123" s="72">
        <v>1699.4770000000001</v>
      </c>
      <c r="V3123" s="72">
        <v>1694.0519999999999</v>
      </c>
      <c r="W3123" s="72">
        <v>1439.7940000000001</v>
      </c>
      <c r="X3123" s="72">
        <v>1049.105</v>
      </c>
      <c r="Y3123" s="72">
        <v>538.471</v>
      </c>
      <c r="Z3123" s="72">
        <v>176.58699999999999</v>
      </c>
      <c r="AA3123" s="72">
        <v>26.475999999999999</v>
      </c>
      <c r="AB3123" s="4">
        <v>11.092000000000001</v>
      </c>
      <c r="AD3123" s="1">
        <f t="shared" si="48"/>
        <v>3241.5250000000005</v>
      </c>
    </row>
    <row r="3124" spans="1:30" x14ac:dyDescent="0.3">
      <c r="A3124" s="65">
        <v>3123</v>
      </c>
      <c r="B3124" s="66" t="s">
        <v>323</v>
      </c>
      <c r="C3124" s="69" t="s">
        <v>218</v>
      </c>
      <c r="D3124" s="71"/>
      <c r="E3124" s="71">
        <v>250</v>
      </c>
      <c r="F3124" s="71">
        <v>2055</v>
      </c>
      <c r="G3124" s="72">
        <v>1965.1980000000001</v>
      </c>
      <c r="H3124" s="72">
        <v>1986.019</v>
      </c>
      <c r="I3124" s="72">
        <v>2011.616</v>
      </c>
      <c r="J3124" s="72">
        <v>2030.8810000000001</v>
      </c>
      <c r="K3124" s="72">
        <v>2036.6379999999999</v>
      </c>
      <c r="L3124" s="72">
        <v>2034.13</v>
      </c>
      <c r="M3124" s="72">
        <v>2044.76</v>
      </c>
      <c r="N3124" s="72">
        <v>2073.3719999999998</v>
      </c>
      <c r="O3124" s="72">
        <v>2115.047</v>
      </c>
      <c r="P3124" s="72">
        <v>2151.556</v>
      </c>
      <c r="Q3124" s="72">
        <v>2095.0189999999998</v>
      </c>
      <c r="R3124" s="72">
        <v>1981.854</v>
      </c>
      <c r="S3124" s="72">
        <v>1856.953</v>
      </c>
      <c r="T3124" s="72">
        <v>1839.817</v>
      </c>
      <c r="U3124" s="72">
        <v>1774.913</v>
      </c>
      <c r="V3124" s="72">
        <v>1577.15</v>
      </c>
      <c r="W3124" s="72">
        <v>1480.23</v>
      </c>
      <c r="X3124" s="72">
        <v>1099.4349999999999</v>
      </c>
      <c r="Y3124" s="72">
        <v>608.21799999999996</v>
      </c>
      <c r="Z3124" s="72">
        <v>196.143</v>
      </c>
      <c r="AA3124" s="72">
        <v>31.266999999999999</v>
      </c>
      <c r="AB3124" s="4" t="s">
        <v>291</v>
      </c>
      <c r="AD3124" s="1">
        <f t="shared" si="48"/>
        <v>3415.2929999999997</v>
      </c>
    </row>
    <row r="3125" spans="1:30" x14ac:dyDescent="0.3">
      <c r="A3125" s="65">
        <v>3124</v>
      </c>
      <c r="B3125" s="66" t="s">
        <v>323</v>
      </c>
      <c r="C3125" s="69" t="s">
        <v>218</v>
      </c>
      <c r="D3125" s="71"/>
      <c r="E3125" s="71">
        <v>250</v>
      </c>
      <c r="F3125" s="71">
        <v>2060</v>
      </c>
      <c r="G3125" s="72">
        <v>1968.8589999999999</v>
      </c>
      <c r="H3125" s="72">
        <v>1972.6859999999999</v>
      </c>
      <c r="I3125" s="72">
        <v>1989.921</v>
      </c>
      <c r="J3125" s="72">
        <v>2021.865</v>
      </c>
      <c r="K3125" s="72">
        <v>2054.663</v>
      </c>
      <c r="L3125" s="72">
        <v>2066.2339999999999</v>
      </c>
      <c r="M3125" s="72">
        <v>2058.7069999999999</v>
      </c>
      <c r="N3125" s="72">
        <v>2060.3690000000001</v>
      </c>
      <c r="O3125" s="72">
        <v>2079.2579999999998</v>
      </c>
      <c r="P3125" s="72">
        <v>2110.0450000000001</v>
      </c>
      <c r="Q3125" s="72">
        <v>2131.7950000000001</v>
      </c>
      <c r="R3125" s="72">
        <v>2058.7840000000001</v>
      </c>
      <c r="S3125" s="72">
        <v>1933.3209999999999</v>
      </c>
      <c r="T3125" s="72">
        <v>1797.57</v>
      </c>
      <c r="U3125" s="72">
        <v>1759.646</v>
      </c>
      <c r="V3125" s="72">
        <v>1656.0250000000001</v>
      </c>
      <c r="W3125" s="72">
        <v>1390.693</v>
      </c>
      <c r="X3125" s="72">
        <v>1147.5160000000001</v>
      </c>
      <c r="Y3125" s="72">
        <v>652.36099999999999</v>
      </c>
      <c r="Z3125" s="72">
        <v>228.55099999999999</v>
      </c>
      <c r="AA3125" s="72">
        <v>36.103999999999999</v>
      </c>
      <c r="AB3125" s="4" t="s">
        <v>291</v>
      </c>
      <c r="AD3125" s="1">
        <f t="shared" si="48"/>
        <v>3455.2249999999995</v>
      </c>
    </row>
    <row r="3126" spans="1:30" x14ac:dyDescent="0.3">
      <c r="A3126" s="65">
        <v>3125</v>
      </c>
      <c r="B3126" s="66" t="s">
        <v>323</v>
      </c>
      <c r="C3126" s="69" t="s">
        <v>218</v>
      </c>
      <c r="D3126" s="71"/>
      <c r="E3126" s="71">
        <v>250</v>
      </c>
      <c r="F3126" s="71">
        <v>2065</v>
      </c>
      <c r="G3126" s="72">
        <v>1982.04</v>
      </c>
      <c r="H3126" s="72">
        <v>1975.942</v>
      </c>
      <c r="I3126" s="72">
        <v>1976.373</v>
      </c>
      <c r="J3126" s="72">
        <v>1999.636</v>
      </c>
      <c r="K3126" s="72">
        <v>2044.376</v>
      </c>
      <c r="L3126" s="72">
        <v>2082.6289999999999</v>
      </c>
      <c r="M3126" s="72">
        <v>2089.4279999999999</v>
      </c>
      <c r="N3126" s="72">
        <v>2073.4720000000002</v>
      </c>
      <c r="O3126" s="72">
        <v>2066.0929999999998</v>
      </c>
      <c r="P3126" s="72">
        <v>2074.9340000000002</v>
      </c>
      <c r="Q3126" s="72">
        <v>2092.1280000000002</v>
      </c>
      <c r="R3126" s="72">
        <v>2097.3319999999999</v>
      </c>
      <c r="S3126" s="72">
        <v>2011.655</v>
      </c>
      <c r="T3126" s="72">
        <v>1875.559</v>
      </c>
      <c r="U3126" s="72">
        <v>1724.758</v>
      </c>
      <c r="V3126" s="72">
        <v>1650.2470000000001</v>
      </c>
      <c r="W3126" s="72">
        <v>1472.9469999999999</v>
      </c>
      <c r="X3126" s="72">
        <v>1093.991</v>
      </c>
      <c r="Y3126" s="72">
        <v>696.577</v>
      </c>
      <c r="Z3126" s="72">
        <v>252.82300000000001</v>
      </c>
      <c r="AA3126" s="72">
        <v>43.320999999999998</v>
      </c>
      <c r="AB3126" s="4" t="s">
        <v>291</v>
      </c>
      <c r="AD3126" s="1">
        <f t="shared" si="48"/>
        <v>3559.6590000000001</v>
      </c>
    </row>
    <row r="3127" spans="1:30" x14ac:dyDescent="0.3">
      <c r="A3127" s="65">
        <v>3126</v>
      </c>
      <c r="B3127" s="66" t="s">
        <v>323</v>
      </c>
      <c r="C3127" s="69" t="s">
        <v>218</v>
      </c>
      <c r="D3127" s="71"/>
      <c r="E3127" s="71">
        <v>250</v>
      </c>
      <c r="F3127" s="71">
        <v>2070</v>
      </c>
      <c r="G3127" s="72">
        <v>1989.066</v>
      </c>
      <c r="H3127" s="72">
        <v>1988.7</v>
      </c>
      <c r="I3127" s="72">
        <v>1979.432</v>
      </c>
      <c r="J3127" s="72">
        <v>1985.528</v>
      </c>
      <c r="K3127" s="72">
        <v>2020.8679999999999</v>
      </c>
      <c r="L3127" s="72">
        <v>2070.759</v>
      </c>
      <c r="M3127" s="72">
        <v>2104.4720000000002</v>
      </c>
      <c r="N3127" s="72">
        <v>2103.3150000000001</v>
      </c>
      <c r="O3127" s="72">
        <v>2078.873</v>
      </c>
      <c r="P3127" s="72">
        <v>2062.2139999999999</v>
      </c>
      <c r="Q3127" s="72">
        <v>2058.6619999999998</v>
      </c>
      <c r="R3127" s="72">
        <v>2060.7040000000002</v>
      </c>
      <c r="S3127" s="72">
        <v>2052.5219999999999</v>
      </c>
      <c r="T3127" s="72">
        <v>1955.5319999999999</v>
      </c>
      <c r="U3127" s="72">
        <v>1804.88</v>
      </c>
      <c r="V3127" s="72">
        <v>1625.2629999999999</v>
      </c>
      <c r="W3127" s="72">
        <v>1479.75</v>
      </c>
      <c r="X3127" s="72">
        <v>1174.807</v>
      </c>
      <c r="Y3127" s="72">
        <v>678.73400000000004</v>
      </c>
      <c r="Z3127" s="72">
        <v>278.17</v>
      </c>
      <c r="AA3127" s="72">
        <v>49.948</v>
      </c>
      <c r="AB3127" s="4" t="s">
        <v>291</v>
      </c>
      <c r="AD3127" s="1">
        <f t="shared" si="48"/>
        <v>3661.4089999999997</v>
      </c>
    </row>
    <row r="3128" spans="1:30" x14ac:dyDescent="0.3">
      <c r="A3128" s="65">
        <v>3127</v>
      </c>
      <c r="B3128" s="66" t="s">
        <v>323</v>
      </c>
      <c r="C3128" s="69" t="s">
        <v>218</v>
      </c>
      <c r="D3128" s="71"/>
      <c r="E3128" s="71">
        <v>250</v>
      </c>
      <c r="F3128" s="71">
        <v>2075</v>
      </c>
      <c r="G3128" s="72">
        <v>1984.6569999999999</v>
      </c>
      <c r="H3128" s="72">
        <v>1995.3209999999999</v>
      </c>
      <c r="I3128" s="72">
        <v>1991.971</v>
      </c>
      <c r="J3128" s="72">
        <v>1988.0150000000001</v>
      </c>
      <c r="K3128" s="72">
        <v>2005.4469999999999</v>
      </c>
      <c r="L3128" s="72">
        <v>2045.665</v>
      </c>
      <c r="M3128" s="72">
        <v>2091.2849999999999</v>
      </c>
      <c r="N3128" s="72">
        <v>2117.4830000000002</v>
      </c>
      <c r="O3128" s="72">
        <v>2108.3440000000001</v>
      </c>
      <c r="P3128" s="72">
        <v>2075.2620000000002</v>
      </c>
      <c r="Q3128" s="72">
        <v>2047.2349999999999</v>
      </c>
      <c r="R3128" s="72">
        <v>2029.961</v>
      </c>
      <c r="S3128" s="72">
        <v>2019.7850000000001</v>
      </c>
      <c r="T3128" s="72">
        <v>1999.171</v>
      </c>
      <c r="U3128" s="72">
        <v>1887.09</v>
      </c>
      <c r="V3128" s="72">
        <v>1708.3979999999999</v>
      </c>
      <c r="W3128" s="72">
        <v>1468.606</v>
      </c>
      <c r="X3128" s="72">
        <v>1195.999</v>
      </c>
      <c r="Y3128" s="72">
        <v>744.54499999999996</v>
      </c>
      <c r="Z3128" s="72">
        <v>279.18299999999999</v>
      </c>
      <c r="AA3128" s="72">
        <v>57.014000000000003</v>
      </c>
      <c r="AB3128" s="4" t="s">
        <v>291</v>
      </c>
      <c r="AD3128" s="1">
        <f t="shared" si="48"/>
        <v>3745.3470000000002</v>
      </c>
    </row>
    <row r="3129" spans="1:30" x14ac:dyDescent="0.3">
      <c r="A3129" s="65">
        <v>3128</v>
      </c>
      <c r="B3129" s="66" t="s">
        <v>323</v>
      </c>
      <c r="C3129" s="69" t="s">
        <v>218</v>
      </c>
      <c r="D3129" s="71"/>
      <c r="E3129" s="71">
        <v>250</v>
      </c>
      <c r="F3129" s="71">
        <v>2080</v>
      </c>
      <c r="G3129" s="72">
        <v>1970.9970000000001</v>
      </c>
      <c r="H3129" s="72">
        <v>1990.49</v>
      </c>
      <c r="I3129" s="72">
        <v>1998.374</v>
      </c>
      <c r="J3129" s="72">
        <v>1999.9839999999999</v>
      </c>
      <c r="K3129" s="72">
        <v>2006.6279999999999</v>
      </c>
      <c r="L3129" s="72">
        <v>2028.623</v>
      </c>
      <c r="M3129" s="72">
        <v>2064.886</v>
      </c>
      <c r="N3129" s="72">
        <v>2103.4989999999998</v>
      </c>
      <c r="O3129" s="72">
        <v>2122.183</v>
      </c>
      <c r="P3129" s="72">
        <v>2104.9279999999999</v>
      </c>
      <c r="Q3129" s="72">
        <v>2061.3409999999999</v>
      </c>
      <c r="R3129" s="72">
        <v>2020.8989999999999</v>
      </c>
      <c r="S3129" s="72">
        <v>1992.721</v>
      </c>
      <c r="T3129" s="72">
        <v>1971.1890000000001</v>
      </c>
      <c r="U3129" s="72">
        <v>1934.5730000000001</v>
      </c>
      <c r="V3129" s="72">
        <v>1794.162</v>
      </c>
      <c r="W3129" s="72">
        <v>1555.5709999999999</v>
      </c>
      <c r="X3129" s="72">
        <v>1202.9939999999999</v>
      </c>
      <c r="Y3129" s="72">
        <v>774.68399999999997</v>
      </c>
      <c r="Z3129" s="72">
        <v>315.798</v>
      </c>
      <c r="AA3129" s="72">
        <v>60.267000000000003</v>
      </c>
      <c r="AB3129" s="4" t="s">
        <v>291</v>
      </c>
      <c r="AD3129" s="1">
        <f t="shared" si="48"/>
        <v>3909.3139999999994</v>
      </c>
    </row>
    <row r="3130" spans="1:30" x14ac:dyDescent="0.3">
      <c r="A3130" s="65">
        <v>3129</v>
      </c>
      <c r="B3130" s="66" t="s">
        <v>323</v>
      </c>
      <c r="C3130" s="69" t="s">
        <v>218</v>
      </c>
      <c r="D3130" s="71"/>
      <c r="E3130" s="71">
        <v>250</v>
      </c>
      <c r="F3130" s="71">
        <v>2085</v>
      </c>
      <c r="G3130" s="72">
        <v>1956.2950000000001</v>
      </c>
      <c r="H3130" s="72">
        <v>1976.412</v>
      </c>
      <c r="I3130" s="72">
        <v>1993.328</v>
      </c>
      <c r="J3130" s="72">
        <v>2005.819</v>
      </c>
      <c r="K3130" s="72">
        <v>2017.259</v>
      </c>
      <c r="L3130" s="72">
        <v>2028.1569999999999</v>
      </c>
      <c r="M3130" s="72">
        <v>2046.5039999999999</v>
      </c>
      <c r="N3130" s="72">
        <v>2076.2809999999999</v>
      </c>
      <c r="O3130" s="72">
        <v>2107.9319999999998</v>
      </c>
      <c r="P3130" s="72">
        <v>2118.9920000000002</v>
      </c>
      <c r="Q3130" s="72">
        <v>2091.8429999999998</v>
      </c>
      <c r="R3130" s="72">
        <v>2036.8420000000001</v>
      </c>
      <c r="S3130" s="72">
        <v>1986.6369999999999</v>
      </c>
      <c r="T3130" s="72">
        <v>1948.346</v>
      </c>
      <c r="U3130" s="72">
        <v>1912.43</v>
      </c>
      <c r="V3130" s="72">
        <v>1846.875</v>
      </c>
      <c r="W3130" s="72">
        <v>1645.298</v>
      </c>
      <c r="X3130" s="72">
        <v>1290.3920000000001</v>
      </c>
      <c r="Y3130" s="72">
        <v>795.62400000000002</v>
      </c>
      <c r="Z3130" s="72">
        <v>338.48899999999998</v>
      </c>
      <c r="AA3130" s="72">
        <v>69.497</v>
      </c>
      <c r="AB3130" s="4" t="s">
        <v>291</v>
      </c>
      <c r="AD3130" s="1">
        <f t="shared" si="48"/>
        <v>4139.3</v>
      </c>
    </row>
    <row r="3131" spans="1:30" x14ac:dyDescent="0.3">
      <c r="A3131" s="65">
        <v>3130</v>
      </c>
      <c r="B3131" s="66" t="s">
        <v>323</v>
      </c>
      <c r="C3131" s="69" t="s">
        <v>218</v>
      </c>
      <c r="D3131" s="71"/>
      <c r="E3131" s="71">
        <v>250</v>
      </c>
      <c r="F3131" s="71">
        <v>2090</v>
      </c>
      <c r="G3131" s="72">
        <v>1949.48</v>
      </c>
      <c r="H3131" s="72">
        <v>1961.288</v>
      </c>
      <c r="I3131" s="72">
        <v>1979.0329999999999</v>
      </c>
      <c r="J3131" s="72">
        <v>2000.2070000000001</v>
      </c>
      <c r="K3131" s="72">
        <v>2021.7650000000001</v>
      </c>
      <c r="L3131" s="72">
        <v>2037.1289999999999</v>
      </c>
      <c r="M3131" s="72">
        <v>2044.652</v>
      </c>
      <c r="N3131" s="72">
        <v>2057.058</v>
      </c>
      <c r="O3131" s="72">
        <v>2080.433</v>
      </c>
      <c r="P3131" s="72">
        <v>2105.04</v>
      </c>
      <c r="Q3131" s="72">
        <v>2106.8209999999999</v>
      </c>
      <c r="R3131" s="72">
        <v>2068.8649999999998</v>
      </c>
      <c r="S3131" s="72">
        <v>2004.9349999999999</v>
      </c>
      <c r="T3131" s="72">
        <v>1945.7180000000001</v>
      </c>
      <c r="U3131" s="72">
        <v>1894.7940000000001</v>
      </c>
      <c r="V3131" s="72">
        <v>1832.6790000000001</v>
      </c>
      <c r="W3131" s="72">
        <v>1704.848</v>
      </c>
      <c r="X3131" s="72">
        <v>1381.098</v>
      </c>
      <c r="Y3131" s="72">
        <v>870.61500000000001</v>
      </c>
      <c r="Z3131" s="72">
        <v>357.81599999999997</v>
      </c>
      <c r="AA3131" s="72">
        <v>77.673000000000002</v>
      </c>
      <c r="AB3131" s="4" t="s">
        <v>291</v>
      </c>
      <c r="AD3131" s="1">
        <f t="shared" si="48"/>
        <v>4392.0499999999993</v>
      </c>
    </row>
    <row r="3132" spans="1:30" x14ac:dyDescent="0.3">
      <c r="A3132" s="65">
        <v>3131</v>
      </c>
      <c r="B3132" s="66" t="s">
        <v>323</v>
      </c>
      <c r="C3132" s="69" t="s">
        <v>218</v>
      </c>
      <c r="D3132" s="71"/>
      <c r="E3132" s="71">
        <v>250</v>
      </c>
      <c r="F3132" s="71">
        <v>2095</v>
      </c>
      <c r="G3132" s="72">
        <v>1945.4010000000001</v>
      </c>
      <c r="H3132" s="72">
        <v>1954.0519999999999</v>
      </c>
      <c r="I3132" s="72">
        <v>1963.6759999999999</v>
      </c>
      <c r="J3132" s="72">
        <v>1985.329</v>
      </c>
      <c r="K3132" s="72">
        <v>2014.8119999999999</v>
      </c>
      <c r="L3132" s="72">
        <v>2039.963</v>
      </c>
      <c r="M3132" s="72">
        <v>2052.2469999999998</v>
      </c>
      <c r="N3132" s="72">
        <v>2054.3139999999999</v>
      </c>
      <c r="O3132" s="72">
        <v>2060.9</v>
      </c>
      <c r="P3132" s="72">
        <v>2077.8829999999998</v>
      </c>
      <c r="Q3132" s="72">
        <v>2093.9720000000002</v>
      </c>
      <c r="R3132" s="72">
        <v>2085.5749999999998</v>
      </c>
      <c r="S3132" s="72">
        <v>2039.087</v>
      </c>
      <c r="T3132" s="72">
        <v>1966.9179999999999</v>
      </c>
      <c r="U3132" s="72">
        <v>1896.6869999999999</v>
      </c>
      <c r="V3132" s="72">
        <v>1822.5619999999999</v>
      </c>
      <c r="W3132" s="72">
        <v>1702.846</v>
      </c>
      <c r="X3132" s="72">
        <v>1448.204</v>
      </c>
      <c r="Y3132" s="72">
        <v>950.94100000000003</v>
      </c>
      <c r="Z3132" s="72">
        <v>403.38200000000001</v>
      </c>
      <c r="AA3132" s="72">
        <v>85.521000000000001</v>
      </c>
      <c r="AB3132" s="4">
        <v>0.16500000000000001</v>
      </c>
      <c r="AD3132" s="1">
        <f t="shared" si="48"/>
        <v>4591.0589999999993</v>
      </c>
    </row>
    <row r="3133" spans="1:30" x14ac:dyDescent="0.3">
      <c r="A3133" s="65">
        <v>3132</v>
      </c>
      <c r="B3133" s="66" t="s">
        <v>323</v>
      </c>
      <c r="C3133" s="69" t="s">
        <v>218</v>
      </c>
      <c r="D3133" s="71"/>
      <c r="E3133" s="71">
        <v>250</v>
      </c>
      <c r="F3133" s="71">
        <v>2100</v>
      </c>
      <c r="G3133" s="72">
        <v>1944.701</v>
      </c>
      <c r="H3133" s="72">
        <v>1949.5509999999999</v>
      </c>
      <c r="I3133" s="72">
        <v>1956.222</v>
      </c>
      <c r="J3133" s="72">
        <v>1969.3879999999999</v>
      </c>
      <c r="K3133" s="72">
        <v>1998.6</v>
      </c>
      <c r="L3133" s="72">
        <v>2031.3330000000001</v>
      </c>
      <c r="M3133" s="72">
        <v>2053.672</v>
      </c>
      <c r="N3133" s="72">
        <v>2060.9850000000001</v>
      </c>
      <c r="O3133" s="72">
        <v>2057.7600000000002</v>
      </c>
      <c r="P3133" s="72">
        <v>2058.578</v>
      </c>
      <c r="Q3133" s="72">
        <v>2067.864</v>
      </c>
      <c r="R3133" s="72">
        <v>2074.59</v>
      </c>
      <c r="S3133" s="72">
        <v>2057.9609999999998</v>
      </c>
      <c r="T3133" s="72">
        <v>2003.4459999999999</v>
      </c>
      <c r="U3133" s="72">
        <v>1921.3920000000001</v>
      </c>
      <c r="V3133" s="72">
        <v>1830.489</v>
      </c>
      <c r="W3133" s="72">
        <v>1703.443</v>
      </c>
      <c r="X3133" s="72">
        <v>1462.3320000000001</v>
      </c>
      <c r="Y3133" s="72">
        <v>1016.19</v>
      </c>
      <c r="Z3133" s="72">
        <v>453.17099999999999</v>
      </c>
      <c r="AA3133" s="72">
        <v>98.885999999999996</v>
      </c>
      <c r="AB3133" s="4">
        <v>0.20200000000000001</v>
      </c>
      <c r="AD3133" s="1">
        <f t="shared" si="48"/>
        <v>4734.2240000000011</v>
      </c>
    </row>
    <row r="3134" spans="1:30" x14ac:dyDescent="0.3">
      <c r="A3134" s="65">
        <v>3133</v>
      </c>
      <c r="B3134" s="66" t="s">
        <v>323</v>
      </c>
      <c r="C3134" s="69" t="s">
        <v>219</v>
      </c>
      <c r="D3134" s="71"/>
      <c r="E3134" s="71">
        <v>276</v>
      </c>
      <c r="F3134" s="71">
        <v>2015</v>
      </c>
      <c r="G3134" s="72">
        <v>1805.8109999999999</v>
      </c>
      <c r="H3134" s="72">
        <v>1799.7639999999999</v>
      </c>
      <c r="I3134" s="72">
        <v>1896.82</v>
      </c>
      <c r="J3134" s="72">
        <v>2122.0239999999999</v>
      </c>
      <c r="K3134" s="72">
        <v>2360.61</v>
      </c>
      <c r="L3134" s="72">
        <v>2658.6550000000002</v>
      </c>
      <c r="M3134" s="72">
        <v>2561.2559999999999</v>
      </c>
      <c r="N3134" s="72">
        <v>2418.451</v>
      </c>
      <c r="O3134" s="72">
        <v>2621.9560000000001</v>
      </c>
      <c r="P3134" s="72">
        <v>3444.2959999999998</v>
      </c>
      <c r="Q3134" s="72">
        <v>3504.6880000000001</v>
      </c>
      <c r="R3134" s="72">
        <v>2992.3310000000001</v>
      </c>
      <c r="S3134" s="72">
        <v>2474.4780000000001</v>
      </c>
      <c r="T3134" s="72">
        <v>2041.788</v>
      </c>
      <c r="U3134" s="72">
        <v>1987.422</v>
      </c>
      <c r="V3134" s="72">
        <v>1854.8420000000001</v>
      </c>
      <c r="W3134" s="72">
        <v>993.30499999999995</v>
      </c>
      <c r="X3134" s="72">
        <v>491.03199999999998</v>
      </c>
      <c r="Y3134" s="72">
        <v>138.13800000000001</v>
      </c>
      <c r="Z3134" s="72">
        <v>17.222999999999999</v>
      </c>
      <c r="AA3134" s="72">
        <v>2.048</v>
      </c>
      <c r="AB3134" s="4">
        <v>0.24399999999999999</v>
      </c>
      <c r="AD3134" s="1">
        <f t="shared" si="48"/>
        <v>1641.9899999999998</v>
      </c>
    </row>
    <row r="3135" spans="1:30" x14ac:dyDescent="0.3">
      <c r="A3135" s="65">
        <v>3134</v>
      </c>
      <c r="B3135" s="66" t="s">
        <v>323</v>
      </c>
      <c r="C3135" s="69" t="s">
        <v>219</v>
      </c>
      <c r="D3135" s="71"/>
      <c r="E3135" s="71">
        <v>276</v>
      </c>
      <c r="F3135" s="71">
        <v>2020</v>
      </c>
      <c r="G3135" s="72">
        <v>1894.972</v>
      </c>
      <c r="H3135" s="72">
        <v>1845.7840000000001</v>
      </c>
      <c r="I3135" s="72">
        <v>1820.97</v>
      </c>
      <c r="J3135" s="72">
        <v>1952.798</v>
      </c>
      <c r="K3135" s="72">
        <v>2252.7739999999999</v>
      </c>
      <c r="L3135" s="72">
        <v>2525.5279999999998</v>
      </c>
      <c r="M3135" s="72">
        <v>2798.596</v>
      </c>
      <c r="N3135" s="72">
        <v>2659.1350000000002</v>
      </c>
      <c r="O3135" s="72">
        <v>2477.547</v>
      </c>
      <c r="P3135" s="72">
        <v>2643.924</v>
      </c>
      <c r="Q3135" s="72">
        <v>3415.9079999999999</v>
      </c>
      <c r="R3135" s="72">
        <v>3426.402</v>
      </c>
      <c r="S3135" s="72">
        <v>2876.5210000000002</v>
      </c>
      <c r="T3135" s="72">
        <v>2324.335</v>
      </c>
      <c r="U3135" s="72">
        <v>1852.569</v>
      </c>
      <c r="V3135" s="72">
        <v>1695.4939999999999</v>
      </c>
      <c r="W3135" s="72">
        <v>1404.268</v>
      </c>
      <c r="X3135" s="72">
        <v>602.49800000000005</v>
      </c>
      <c r="Y3135" s="72">
        <v>203.84700000000001</v>
      </c>
      <c r="Z3135" s="72">
        <v>32.499000000000002</v>
      </c>
      <c r="AA3135" s="72">
        <v>1.984</v>
      </c>
      <c r="AB3135" s="4">
        <v>0.33100000000000002</v>
      </c>
      <c r="AD3135" s="1">
        <f t="shared" si="48"/>
        <v>2245.4270000000001</v>
      </c>
    </row>
    <row r="3136" spans="1:30" x14ac:dyDescent="0.3">
      <c r="A3136" s="65">
        <v>3135</v>
      </c>
      <c r="B3136" s="66" t="s">
        <v>323</v>
      </c>
      <c r="C3136" s="69" t="s">
        <v>219</v>
      </c>
      <c r="D3136" s="71"/>
      <c r="E3136" s="71">
        <v>276</v>
      </c>
      <c r="F3136" s="71">
        <v>2025</v>
      </c>
      <c r="G3136" s="72">
        <v>1924.1780000000001</v>
      </c>
      <c r="H3136" s="72">
        <v>1916.2639999999999</v>
      </c>
      <c r="I3136" s="72">
        <v>1857.008</v>
      </c>
      <c r="J3136" s="72">
        <v>1850.6289999999999</v>
      </c>
      <c r="K3136" s="72">
        <v>2022.1769999999999</v>
      </c>
      <c r="L3136" s="72">
        <v>2340.1419999999998</v>
      </c>
      <c r="M3136" s="72">
        <v>2599.038</v>
      </c>
      <c r="N3136" s="72">
        <v>2847.49</v>
      </c>
      <c r="O3136" s="72">
        <v>2684.7669999999998</v>
      </c>
      <c r="P3136" s="72">
        <v>2481.0619999999999</v>
      </c>
      <c r="Q3136" s="72">
        <v>2619.192</v>
      </c>
      <c r="R3136" s="72">
        <v>3339.498</v>
      </c>
      <c r="S3136" s="72">
        <v>3299.6109999999999</v>
      </c>
      <c r="T3136" s="72">
        <v>2714.5059999999999</v>
      </c>
      <c r="U3136" s="72">
        <v>2127.953</v>
      </c>
      <c r="V3136" s="72">
        <v>1606.1220000000001</v>
      </c>
      <c r="W3136" s="72">
        <v>1317.11</v>
      </c>
      <c r="X3136" s="72">
        <v>884.53099999999995</v>
      </c>
      <c r="Y3136" s="72">
        <v>262.99</v>
      </c>
      <c r="Z3136" s="72">
        <v>50.720999999999997</v>
      </c>
      <c r="AA3136" s="72">
        <v>3.7069999999999999</v>
      </c>
      <c r="AB3136" s="4">
        <v>0.52700000000000002</v>
      </c>
      <c r="AD3136" s="1">
        <f t="shared" si="48"/>
        <v>2519.5859999999993</v>
      </c>
    </row>
    <row r="3137" spans="1:30" x14ac:dyDescent="0.3">
      <c r="A3137" s="65">
        <v>3136</v>
      </c>
      <c r="B3137" s="66" t="s">
        <v>323</v>
      </c>
      <c r="C3137" s="69" t="s">
        <v>219</v>
      </c>
      <c r="D3137" s="71"/>
      <c r="E3137" s="71">
        <v>276</v>
      </c>
      <c r="F3137" s="71">
        <v>2030</v>
      </c>
      <c r="G3137" s="72">
        <v>1872.0650000000001</v>
      </c>
      <c r="H3137" s="72">
        <v>1945.5740000000001</v>
      </c>
      <c r="I3137" s="72">
        <v>1927.56</v>
      </c>
      <c r="J3137" s="72">
        <v>1886.838</v>
      </c>
      <c r="K3137" s="72">
        <v>1920.643</v>
      </c>
      <c r="L3137" s="72">
        <v>2110.5909999999999</v>
      </c>
      <c r="M3137" s="72">
        <v>2414.7570000000001</v>
      </c>
      <c r="N3137" s="72">
        <v>2649.5529999999999</v>
      </c>
      <c r="O3137" s="72">
        <v>2873.7950000000001</v>
      </c>
      <c r="P3137" s="72">
        <v>2688.9850000000001</v>
      </c>
      <c r="Q3137" s="72">
        <v>2462.9659999999999</v>
      </c>
      <c r="R3137" s="72">
        <v>2570.1280000000002</v>
      </c>
      <c r="S3137" s="72">
        <v>3229.5889999999999</v>
      </c>
      <c r="T3137" s="72">
        <v>3133.029</v>
      </c>
      <c r="U3137" s="72">
        <v>2509.7550000000001</v>
      </c>
      <c r="V3137" s="72">
        <v>1874.5730000000001</v>
      </c>
      <c r="W3137" s="72">
        <v>1279.76</v>
      </c>
      <c r="X3137" s="72">
        <v>861.39700000000005</v>
      </c>
      <c r="Y3137" s="72">
        <v>405.928</v>
      </c>
      <c r="Z3137" s="72">
        <v>69.28</v>
      </c>
      <c r="AA3137" s="72">
        <v>6.1219999999999999</v>
      </c>
      <c r="AB3137" s="4">
        <v>0.90800000000000003</v>
      </c>
      <c r="AD3137" s="1">
        <f t="shared" si="48"/>
        <v>2623.395</v>
      </c>
    </row>
    <row r="3138" spans="1:30" x14ac:dyDescent="0.3">
      <c r="A3138" s="65">
        <v>3137</v>
      </c>
      <c r="B3138" s="66" t="s">
        <v>323</v>
      </c>
      <c r="C3138" s="69" t="s">
        <v>219</v>
      </c>
      <c r="D3138" s="71"/>
      <c r="E3138" s="71">
        <v>276</v>
      </c>
      <c r="F3138" s="71">
        <v>2035</v>
      </c>
      <c r="G3138" s="72">
        <v>1788.5440000000001</v>
      </c>
      <c r="H3138" s="72">
        <v>1893.5740000000001</v>
      </c>
      <c r="I3138" s="72">
        <v>1956.921</v>
      </c>
      <c r="J3138" s="72">
        <v>1957.5070000000001</v>
      </c>
      <c r="K3138" s="72">
        <v>1957.15</v>
      </c>
      <c r="L3138" s="72">
        <v>2009.684</v>
      </c>
      <c r="M3138" s="72">
        <v>2186.1840000000002</v>
      </c>
      <c r="N3138" s="72">
        <v>2466.5630000000001</v>
      </c>
      <c r="O3138" s="72">
        <v>2678.0970000000002</v>
      </c>
      <c r="P3138" s="72">
        <v>2878.875</v>
      </c>
      <c r="Q3138" s="72">
        <v>2671.77</v>
      </c>
      <c r="R3138" s="72">
        <v>2423.1930000000002</v>
      </c>
      <c r="S3138" s="72">
        <v>2496.3339999999998</v>
      </c>
      <c r="T3138" s="72">
        <v>3083.5859999999998</v>
      </c>
      <c r="U3138" s="72">
        <v>2921.143</v>
      </c>
      <c r="V3138" s="72">
        <v>2241.1590000000001</v>
      </c>
      <c r="W3138" s="72">
        <v>1526.4949999999999</v>
      </c>
      <c r="X3138" s="72">
        <v>865.149</v>
      </c>
      <c r="Y3138" s="72">
        <v>413.54</v>
      </c>
      <c r="Z3138" s="72">
        <v>112.68600000000001</v>
      </c>
      <c r="AA3138" s="72">
        <v>8.8490000000000002</v>
      </c>
      <c r="AB3138" s="4" t="s">
        <v>291</v>
      </c>
      <c r="AD3138" s="1">
        <f t="shared" si="48"/>
        <v>2926.7190000000001</v>
      </c>
    </row>
    <row r="3139" spans="1:30" x14ac:dyDescent="0.3">
      <c r="A3139" s="65">
        <v>3138</v>
      </c>
      <c r="B3139" s="66" t="s">
        <v>323</v>
      </c>
      <c r="C3139" s="69" t="s">
        <v>219</v>
      </c>
      <c r="D3139" s="71"/>
      <c r="E3139" s="71">
        <v>276</v>
      </c>
      <c r="F3139" s="71">
        <v>2040</v>
      </c>
      <c r="G3139" s="72">
        <v>1729.857</v>
      </c>
      <c r="H3139" s="72">
        <v>1810.134</v>
      </c>
      <c r="I3139" s="72">
        <v>1904.991</v>
      </c>
      <c r="J3139" s="72">
        <v>1986.9839999999999</v>
      </c>
      <c r="K3139" s="72">
        <v>2028.0070000000001</v>
      </c>
      <c r="L3139" s="72">
        <v>2046.451</v>
      </c>
      <c r="M3139" s="72">
        <v>2085.8150000000001</v>
      </c>
      <c r="N3139" s="72">
        <v>2239.0889999999999</v>
      </c>
      <c r="O3139" s="72">
        <v>2496.8220000000001</v>
      </c>
      <c r="P3139" s="72">
        <v>2686.4110000000001</v>
      </c>
      <c r="Q3139" s="72">
        <v>2862.5030000000002</v>
      </c>
      <c r="R3139" s="72">
        <v>2632.529</v>
      </c>
      <c r="S3139" s="72">
        <v>2360.7730000000001</v>
      </c>
      <c r="T3139" s="72">
        <v>2394.768</v>
      </c>
      <c r="U3139" s="72">
        <v>2894.07</v>
      </c>
      <c r="V3139" s="72">
        <v>2635.886</v>
      </c>
      <c r="W3139" s="72">
        <v>1856.08</v>
      </c>
      <c r="X3139" s="72">
        <v>1059.2370000000001</v>
      </c>
      <c r="Y3139" s="72">
        <v>430.71499999999997</v>
      </c>
      <c r="Z3139" s="72">
        <v>119.84399999999999</v>
      </c>
      <c r="AA3139" s="72">
        <v>14.781000000000001</v>
      </c>
      <c r="AB3139" s="4" t="s">
        <v>291</v>
      </c>
      <c r="AD3139" s="1">
        <f t="shared" ref="AD3139:AD3202" si="49">SUM(W3139:AB3139)</f>
        <v>3480.6570000000002</v>
      </c>
    </row>
    <row r="3140" spans="1:30" x14ac:dyDescent="0.3">
      <c r="A3140" s="65">
        <v>3139</v>
      </c>
      <c r="B3140" s="66" t="s">
        <v>323</v>
      </c>
      <c r="C3140" s="69" t="s">
        <v>219</v>
      </c>
      <c r="D3140" s="71"/>
      <c r="E3140" s="71">
        <v>276</v>
      </c>
      <c r="F3140" s="71">
        <v>2045</v>
      </c>
      <c r="G3140" s="72">
        <v>1717.34</v>
      </c>
      <c r="H3140" s="72">
        <v>1751.518</v>
      </c>
      <c r="I3140" s="72">
        <v>1821.587</v>
      </c>
      <c r="J3140" s="72">
        <v>1935.184</v>
      </c>
      <c r="K3140" s="72">
        <v>2057.6640000000002</v>
      </c>
      <c r="L3140" s="72">
        <v>2117.4459999999999</v>
      </c>
      <c r="M3140" s="72">
        <v>2122.79</v>
      </c>
      <c r="N3140" s="72">
        <v>2139.3560000000002</v>
      </c>
      <c r="O3140" s="72">
        <v>2270.9169999999999</v>
      </c>
      <c r="P3140" s="72">
        <v>2507.7469999999998</v>
      </c>
      <c r="Q3140" s="72">
        <v>2674.864</v>
      </c>
      <c r="R3140" s="72">
        <v>2824.029</v>
      </c>
      <c r="S3140" s="72">
        <v>2570.13</v>
      </c>
      <c r="T3140" s="72">
        <v>2272.9560000000001</v>
      </c>
      <c r="U3140" s="72">
        <v>2260.4070000000002</v>
      </c>
      <c r="V3140" s="72">
        <v>2634.06</v>
      </c>
      <c r="W3140" s="72">
        <v>2213.5819999999999</v>
      </c>
      <c r="X3140" s="72">
        <v>1316.425</v>
      </c>
      <c r="Y3140" s="72">
        <v>543.92899999999997</v>
      </c>
      <c r="Z3140" s="72">
        <v>129.55500000000001</v>
      </c>
      <c r="AA3140" s="72">
        <v>16.893000000000001</v>
      </c>
      <c r="AB3140" s="4" t="s">
        <v>291</v>
      </c>
      <c r="AD3140" s="1">
        <f t="shared" si="49"/>
        <v>4220.384</v>
      </c>
    </row>
    <row r="3141" spans="1:30" x14ac:dyDescent="0.3">
      <c r="A3141" s="65">
        <v>3140</v>
      </c>
      <c r="B3141" s="66" t="s">
        <v>323</v>
      </c>
      <c r="C3141" s="69" t="s">
        <v>219</v>
      </c>
      <c r="D3141" s="71"/>
      <c r="E3141" s="71">
        <v>276</v>
      </c>
      <c r="F3141" s="71">
        <v>2050</v>
      </c>
      <c r="G3141" s="72">
        <v>1746.567</v>
      </c>
      <c r="H3141" s="72">
        <v>1739.018</v>
      </c>
      <c r="I3141" s="72">
        <v>1763.0170000000001</v>
      </c>
      <c r="J3141" s="72">
        <v>1851.902</v>
      </c>
      <c r="K3141" s="72">
        <v>2006.127</v>
      </c>
      <c r="L3141" s="72">
        <v>2147.2910000000002</v>
      </c>
      <c r="M3141" s="72">
        <v>2193.9340000000002</v>
      </c>
      <c r="N3141" s="72">
        <v>2176.598</v>
      </c>
      <c r="O3141" s="72">
        <v>2172.096</v>
      </c>
      <c r="P3141" s="72">
        <v>2284.3240000000001</v>
      </c>
      <c r="Q3141" s="72">
        <v>2500.1959999999999</v>
      </c>
      <c r="R3141" s="72">
        <v>2643.2339999999999</v>
      </c>
      <c r="S3141" s="72">
        <v>2762.2269999999999</v>
      </c>
      <c r="T3141" s="72">
        <v>2481.5740000000001</v>
      </c>
      <c r="U3141" s="72">
        <v>2155.4870000000001</v>
      </c>
      <c r="V3141" s="72">
        <v>2073.0720000000001</v>
      </c>
      <c r="W3141" s="72">
        <v>2239.0830000000001</v>
      </c>
      <c r="X3141" s="72">
        <v>1600.4580000000001</v>
      </c>
      <c r="Y3141" s="72">
        <v>694.94100000000003</v>
      </c>
      <c r="Z3141" s="72">
        <v>169.20500000000001</v>
      </c>
      <c r="AA3141" s="72">
        <v>18.911999999999999</v>
      </c>
      <c r="AB3141" s="4" t="s">
        <v>291</v>
      </c>
      <c r="AD3141" s="1">
        <f t="shared" si="49"/>
        <v>4722.5990000000002</v>
      </c>
    </row>
    <row r="3142" spans="1:30" x14ac:dyDescent="0.3">
      <c r="A3142" s="65">
        <v>3141</v>
      </c>
      <c r="B3142" s="66" t="s">
        <v>323</v>
      </c>
      <c r="C3142" s="69" t="s">
        <v>219</v>
      </c>
      <c r="D3142" s="71"/>
      <c r="E3142" s="71">
        <v>276</v>
      </c>
      <c r="F3142" s="71">
        <v>2055</v>
      </c>
      <c r="G3142" s="72">
        <v>1778.126</v>
      </c>
      <c r="H3142" s="72">
        <v>1767.17</v>
      </c>
      <c r="I3142" s="72">
        <v>1749.9469999999999</v>
      </c>
      <c r="J3142" s="72">
        <v>1791.87</v>
      </c>
      <c r="K3142" s="72">
        <v>1919.434</v>
      </c>
      <c r="L3142" s="72">
        <v>2091.3890000000001</v>
      </c>
      <c r="M3142" s="72">
        <v>2219.9789999999998</v>
      </c>
      <c r="N3142" s="72">
        <v>2245.0100000000002</v>
      </c>
      <c r="O3142" s="72">
        <v>2207.7600000000002</v>
      </c>
      <c r="P3142" s="72">
        <v>2185.712</v>
      </c>
      <c r="Q3142" s="72">
        <v>2279.9209999999998</v>
      </c>
      <c r="R3142" s="72">
        <v>2473.942</v>
      </c>
      <c r="S3142" s="72">
        <v>2590.4470000000001</v>
      </c>
      <c r="T3142" s="72">
        <v>2673.931</v>
      </c>
      <c r="U3142" s="72">
        <v>2362.877</v>
      </c>
      <c r="V3142" s="72">
        <v>1990.3630000000001</v>
      </c>
      <c r="W3142" s="72">
        <v>1782.442</v>
      </c>
      <c r="X3142" s="72">
        <v>1648.5920000000001</v>
      </c>
      <c r="Y3142" s="72">
        <v>867.54499999999996</v>
      </c>
      <c r="Z3142" s="72">
        <v>223.36099999999999</v>
      </c>
      <c r="AA3142" s="72">
        <v>24.989000000000001</v>
      </c>
      <c r="AB3142" s="4" t="s">
        <v>291</v>
      </c>
      <c r="AD3142" s="1">
        <f t="shared" si="49"/>
        <v>4546.9289999999992</v>
      </c>
    </row>
    <row r="3143" spans="1:30" x14ac:dyDescent="0.3">
      <c r="A3143" s="65">
        <v>3142</v>
      </c>
      <c r="B3143" s="66" t="s">
        <v>323</v>
      </c>
      <c r="C3143" s="69" t="s">
        <v>219</v>
      </c>
      <c r="D3143" s="71"/>
      <c r="E3143" s="71">
        <v>276</v>
      </c>
      <c r="F3143" s="71">
        <v>2060</v>
      </c>
      <c r="G3143" s="72">
        <v>1780.4670000000001</v>
      </c>
      <c r="H3143" s="72">
        <v>1797.633</v>
      </c>
      <c r="I3143" s="72">
        <v>1777.518</v>
      </c>
      <c r="J3143" s="72">
        <v>1777.3109999999999</v>
      </c>
      <c r="K3143" s="72">
        <v>1855.9659999999999</v>
      </c>
      <c r="L3143" s="72">
        <v>2000.3610000000001</v>
      </c>
      <c r="M3143" s="72">
        <v>2160.3879999999999</v>
      </c>
      <c r="N3143" s="72">
        <v>2268.4209999999998</v>
      </c>
      <c r="O3143" s="72">
        <v>2274.527</v>
      </c>
      <c r="P3143" s="72">
        <v>2220.7950000000001</v>
      </c>
      <c r="Q3143" s="72">
        <v>2182.9659999999999</v>
      </c>
      <c r="R3143" s="72">
        <v>2259.0650000000001</v>
      </c>
      <c r="S3143" s="72">
        <v>2429.0529999999999</v>
      </c>
      <c r="T3143" s="72">
        <v>2514.4009999999998</v>
      </c>
      <c r="U3143" s="72">
        <v>2555.933</v>
      </c>
      <c r="V3143" s="72">
        <v>2195.7530000000002</v>
      </c>
      <c r="W3143" s="72">
        <v>1729.989</v>
      </c>
      <c r="X3143" s="72">
        <v>1335.883</v>
      </c>
      <c r="Y3143" s="72">
        <v>917.31</v>
      </c>
      <c r="Z3143" s="72">
        <v>288.12</v>
      </c>
      <c r="AA3143" s="72">
        <v>33.948999999999998</v>
      </c>
      <c r="AB3143" s="4" t="s">
        <v>291</v>
      </c>
      <c r="AD3143" s="1">
        <f t="shared" si="49"/>
        <v>4305.2510000000002</v>
      </c>
    </row>
    <row r="3144" spans="1:30" x14ac:dyDescent="0.3">
      <c r="A3144" s="65">
        <v>3143</v>
      </c>
      <c r="B3144" s="66" t="s">
        <v>323</v>
      </c>
      <c r="C3144" s="69" t="s">
        <v>219</v>
      </c>
      <c r="D3144" s="71"/>
      <c r="E3144" s="71">
        <v>276</v>
      </c>
      <c r="F3144" s="71">
        <v>2065</v>
      </c>
      <c r="G3144" s="72">
        <v>1750.415</v>
      </c>
      <c r="H3144" s="72">
        <v>1798.8879999999999</v>
      </c>
      <c r="I3144" s="72">
        <v>1807.404</v>
      </c>
      <c r="J3144" s="72">
        <v>1803.357</v>
      </c>
      <c r="K3144" s="72">
        <v>1837.884</v>
      </c>
      <c r="L3144" s="72">
        <v>1932.499</v>
      </c>
      <c r="M3144" s="72">
        <v>2065.6790000000001</v>
      </c>
      <c r="N3144" s="72">
        <v>2206.3139999999999</v>
      </c>
      <c r="O3144" s="72">
        <v>2296.3679999999999</v>
      </c>
      <c r="P3144" s="72">
        <v>2286.8009999999999</v>
      </c>
      <c r="Q3144" s="72">
        <v>2218.37</v>
      </c>
      <c r="R3144" s="72">
        <v>2165.268</v>
      </c>
      <c r="S3144" s="72">
        <v>2222</v>
      </c>
      <c r="T3144" s="72">
        <v>2363.5630000000001</v>
      </c>
      <c r="U3144" s="72">
        <v>2412.3380000000002</v>
      </c>
      <c r="V3144" s="72">
        <v>2388.9850000000001</v>
      </c>
      <c r="W3144" s="72">
        <v>1927.4960000000001</v>
      </c>
      <c r="X3144" s="72">
        <v>1318.2270000000001</v>
      </c>
      <c r="Y3144" s="72">
        <v>762.01400000000001</v>
      </c>
      <c r="Z3144" s="72">
        <v>314.39800000000002</v>
      </c>
      <c r="AA3144" s="72">
        <v>45.273000000000003</v>
      </c>
      <c r="AB3144" s="4" t="s">
        <v>291</v>
      </c>
      <c r="AD3144" s="1">
        <f t="shared" si="49"/>
        <v>4367.4080000000004</v>
      </c>
    </row>
    <row r="3145" spans="1:30" x14ac:dyDescent="0.3">
      <c r="A3145" s="65">
        <v>3144</v>
      </c>
      <c r="B3145" s="66" t="s">
        <v>323</v>
      </c>
      <c r="C3145" s="69" t="s">
        <v>219</v>
      </c>
      <c r="D3145" s="71"/>
      <c r="E3145" s="71">
        <v>276</v>
      </c>
      <c r="F3145" s="71">
        <v>2070</v>
      </c>
      <c r="G3145" s="72">
        <v>1709.3920000000001</v>
      </c>
      <c r="H3145" s="72">
        <v>1767.7539999999999</v>
      </c>
      <c r="I3145" s="72">
        <v>1808.0840000000001</v>
      </c>
      <c r="J3145" s="72">
        <v>1831.7180000000001</v>
      </c>
      <c r="K3145" s="72">
        <v>1860.3679999999999</v>
      </c>
      <c r="L3145" s="72">
        <v>1909.9690000000001</v>
      </c>
      <c r="M3145" s="72">
        <v>1994.075</v>
      </c>
      <c r="N3145" s="72">
        <v>2109.08</v>
      </c>
      <c r="O3145" s="72">
        <v>2232.8560000000002</v>
      </c>
      <c r="P3145" s="72">
        <v>2308.0259999999998</v>
      </c>
      <c r="Q3145" s="72">
        <v>2284.431</v>
      </c>
      <c r="R3145" s="72">
        <v>2201.8969999999999</v>
      </c>
      <c r="S3145" s="72">
        <v>2132.9279999999999</v>
      </c>
      <c r="T3145" s="72">
        <v>2167.0749999999998</v>
      </c>
      <c r="U3145" s="72">
        <v>2275.29</v>
      </c>
      <c r="V3145" s="72">
        <v>2267.0479999999998</v>
      </c>
      <c r="W3145" s="72">
        <v>2116.453</v>
      </c>
      <c r="X3145" s="72">
        <v>1491.6790000000001</v>
      </c>
      <c r="Y3145" s="72">
        <v>769.96299999999997</v>
      </c>
      <c r="Z3145" s="72">
        <v>269.24099999999999</v>
      </c>
      <c r="AA3145" s="72">
        <v>51.954999999999998</v>
      </c>
      <c r="AB3145" s="4" t="s">
        <v>291</v>
      </c>
      <c r="AD3145" s="1">
        <f t="shared" si="49"/>
        <v>4699.2910000000002</v>
      </c>
    </row>
    <row r="3146" spans="1:30" x14ac:dyDescent="0.3">
      <c r="A3146" s="65">
        <v>3145</v>
      </c>
      <c r="B3146" s="66" t="s">
        <v>323</v>
      </c>
      <c r="C3146" s="69" t="s">
        <v>219</v>
      </c>
      <c r="D3146" s="71"/>
      <c r="E3146" s="71">
        <v>276</v>
      </c>
      <c r="F3146" s="71">
        <v>2075</v>
      </c>
      <c r="G3146" s="72">
        <v>1678.99</v>
      </c>
      <c r="H3146" s="72">
        <v>1725.65</v>
      </c>
      <c r="I3146" s="72">
        <v>1776.38</v>
      </c>
      <c r="J3146" s="72">
        <v>1830.886</v>
      </c>
      <c r="K3146" s="72">
        <v>1885.1669999999999</v>
      </c>
      <c r="L3146" s="72">
        <v>1927.944</v>
      </c>
      <c r="M3146" s="72">
        <v>1967.7449999999999</v>
      </c>
      <c r="N3146" s="72">
        <v>2034.923</v>
      </c>
      <c r="O3146" s="72">
        <v>2134.2719999999999</v>
      </c>
      <c r="P3146" s="72">
        <v>2244.239</v>
      </c>
      <c r="Q3146" s="72">
        <v>2306.0390000000002</v>
      </c>
      <c r="R3146" s="72">
        <v>2268.8580000000002</v>
      </c>
      <c r="S3146" s="72">
        <v>2171.7689999999998</v>
      </c>
      <c r="T3146" s="72">
        <v>2084.6860000000001</v>
      </c>
      <c r="U3146" s="72">
        <v>2093.0250000000001</v>
      </c>
      <c r="V3146" s="72">
        <v>2149.511</v>
      </c>
      <c r="W3146" s="72">
        <v>2026.6690000000001</v>
      </c>
      <c r="X3146" s="72">
        <v>1663.3230000000001</v>
      </c>
      <c r="Y3146" s="72">
        <v>892.33699999999999</v>
      </c>
      <c r="Z3146" s="72">
        <v>280.64400000000001</v>
      </c>
      <c r="AA3146" s="72">
        <v>47.722999999999999</v>
      </c>
      <c r="AB3146" s="4">
        <v>0.156</v>
      </c>
      <c r="AD3146" s="1">
        <f t="shared" si="49"/>
        <v>4910.8519999999999</v>
      </c>
    </row>
    <row r="3147" spans="1:30" x14ac:dyDescent="0.3">
      <c r="A3147" s="65">
        <v>3146</v>
      </c>
      <c r="B3147" s="66" t="s">
        <v>323</v>
      </c>
      <c r="C3147" s="69" t="s">
        <v>219</v>
      </c>
      <c r="D3147" s="71"/>
      <c r="E3147" s="71">
        <v>276</v>
      </c>
      <c r="F3147" s="71">
        <v>2080</v>
      </c>
      <c r="G3147" s="72">
        <v>1672.5509999999999</v>
      </c>
      <c r="H3147" s="72">
        <v>1694.1659999999999</v>
      </c>
      <c r="I3147" s="72">
        <v>1733.71</v>
      </c>
      <c r="J3147" s="72">
        <v>1797.683</v>
      </c>
      <c r="K3147" s="72">
        <v>1880.7829999999999</v>
      </c>
      <c r="L3147" s="72">
        <v>1948.2360000000001</v>
      </c>
      <c r="M3147" s="72">
        <v>1981.883</v>
      </c>
      <c r="N3147" s="72">
        <v>2005.9469999999999</v>
      </c>
      <c r="O3147" s="72">
        <v>2058.6610000000001</v>
      </c>
      <c r="P3147" s="72">
        <v>2145.413</v>
      </c>
      <c r="Q3147" s="72">
        <v>2243.1</v>
      </c>
      <c r="R3147" s="72">
        <v>2291.8330000000001</v>
      </c>
      <c r="S3147" s="72">
        <v>2240.4630000000002</v>
      </c>
      <c r="T3147" s="72">
        <v>2126.788</v>
      </c>
      <c r="U3147" s="72">
        <v>2019.701</v>
      </c>
      <c r="V3147" s="72">
        <v>1987.3109999999999</v>
      </c>
      <c r="W3147" s="72">
        <v>1938.4380000000001</v>
      </c>
      <c r="X3147" s="72">
        <v>1617.056</v>
      </c>
      <c r="Y3147" s="72">
        <v>1019.002</v>
      </c>
      <c r="Z3147" s="72">
        <v>335.65300000000002</v>
      </c>
      <c r="AA3147" s="72">
        <v>50.216999999999999</v>
      </c>
      <c r="AB3147" s="4">
        <v>0.193</v>
      </c>
      <c r="AD3147" s="1">
        <f t="shared" si="49"/>
        <v>4960.5590000000002</v>
      </c>
    </row>
    <row r="3148" spans="1:30" x14ac:dyDescent="0.3">
      <c r="A3148" s="65">
        <v>3147</v>
      </c>
      <c r="B3148" s="66" t="s">
        <v>323</v>
      </c>
      <c r="C3148" s="69" t="s">
        <v>219</v>
      </c>
      <c r="D3148" s="71"/>
      <c r="E3148" s="71">
        <v>276</v>
      </c>
      <c r="F3148" s="71">
        <v>2085</v>
      </c>
      <c r="G3148" s="72">
        <v>1675.5119999999999</v>
      </c>
      <c r="H3148" s="72">
        <v>1686.6389999999999</v>
      </c>
      <c r="I3148" s="72">
        <v>1701.655</v>
      </c>
      <c r="J3148" s="72">
        <v>1753.4949999999999</v>
      </c>
      <c r="K3148" s="72">
        <v>1844.0509999999999</v>
      </c>
      <c r="L3148" s="72">
        <v>1939.3710000000001</v>
      </c>
      <c r="M3148" s="72">
        <v>1998.317</v>
      </c>
      <c r="N3148" s="72">
        <v>2017.3610000000001</v>
      </c>
      <c r="O3148" s="72">
        <v>2028.0989999999999</v>
      </c>
      <c r="P3148" s="72">
        <v>2069.3789999999999</v>
      </c>
      <c r="Q3148" s="72">
        <v>2145.1509999999998</v>
      </c>
      <c r="R3148" s="72">
        <v>2230.8789999999999</v>
      </c>
      <c r="S3148" s="72">
        <v>2265.723</v>
      </c>
      <c r="T3148" s="72">
        <v>2197.9830000000002</v>
      </c>
      <c r="U3148" s="72">
        <v>2066.2600000000002</v>
      </c>
      <c r="V3148" s="72">
        <v>1926.567</v>
      </c>
      <c r="W3148" s="72">
        <v>1806.8979999999999</v>
      </c>
      <c r="X3148" s="72">
        <v>1569.0809999999999</v>
      </c>
      <c r="Y3148" s="72">
        <v>1013.749</v>
      </c>
      <c r="Z3148" s="72">
        <v>395.33199999999999</v>
      </c>
      <c r="AA3148" s="72">
        <v>60.728000000000002</v>
      </c>
      <c r="AB3148" s="4">
        <v>0.23</v>
      </c>
      <c r="AD3148" s="1">
        <f t="shared" si="49"/>
        <v>4846.018</v>
      </c>
    </row>
    <row r="3149" spans="1:30" x14ac:dyDescent="0.3">
      <c r="A3149" s="65">
        <v>3148</v>
      </c>
      <c r="B3149" s="66" t="s">
        <v>323</v>
      </c>
      <c r="C3149" s="69" t="s">
        <v>219</v>
      </c>
      <c r="D3149" s="71"/>
      <c r="E3149" s="71">
        <v>276</v>
      </c>
      <c r="F3149" s="71">
        <v>2090</v>
      </c>
      <c r="G3149" s="72">
        <v>1675.27</v>
      </c>
      <c r="H3149" s="72">
        <v>1688.51</v>
      </c>
      <c r="I3149" s="72">
        <v>1693.5540000000001</v>
      </c>
      <c r="J3149" s="72">
        <v>1719.9359999999999</v>
      </c>
      <c r="K3149" s="72">
        <v>1796.336</v>
      </c>
      <c r="L3149" s="72">
        <v>1898.1769999999999</v>
      </c>
      <c r="M3149" s="72">
        <v>1985.6179999999999</v>
      </c>
      <c r="N3149" s="72">
        <v>2031.076</v>
      </c>
      <c r="O3149" s="72">
        <v>2037.8520000000001</v>
      </c>
      <c r="P3149" s="72">
        <v>2038.1980000000001</v>
      </c>
      <c r="Q3149" s="72">
        <v>2069.7510000000002</v>
      </c>
      <c r="R3149" s="72">
        <v>2135.0390000000002</v>
      </c>
      <c r="S3149" s="72">
        <v>2208.0749999999998</v>
      </c>
      <c r="T3149" s="72">
        <v>2226.741</v>
      </c>
      <c r="U3149" s="72">
        <v>2141.2440000000001</v>
      </c>
      <c r="V3149" s="72">
        <v>1979.8320000000001</v>
      </c>
      <c r="W3149" s="72">
        <v>1765.85</v>
      </c>
      <c r="X3149" s="72">
        <v>1483.91</v>
      </c>
      <c r="Y3149" s="72">
        <v>1007.145</v>
      </c>
      <c r="Z3149" s="72">
        <v>406.13900000000001</v>
      </c>
      <c r="AA3149" s="72">
        <v>73.968000000000004</v>
      </c>
      <c r="AB3149" s="4">
        <v>0.313</v>
      </c>
      <c r="AD3149" s="1">
        <f t="shared" si="49"/>
        <v>4737.3250000000007</v>
      </c>
    </row>
    <row r="3150" spans="1:30" x14ac:dyDescent="0.3">
      <c r="A3150" s="65">
        <v>3149</v>
      </c>
      <c r="B3150" s="66" t="s">
        <v>323</v>
      </c>
      <c r="C3150" s="69" t="s">
        <v>219</v>
      </c>
      <c r="D3150" s="71"/>
      <c r="E3150" s="71">
        <v>276</v>
      </c>
      <c r="F3150" s="71">
        <v>2095</v>
      </c>
      <c r="G3150" s="72">
        <v>1659.345</v>
      </c>
      <c r="H3150" s="72">
        <v>1687.1790000000001</v>
      </c>
      <c r="I3150" s="72">
        <v>1694.8330000000001</v>
      </c>
      <c r="J3150" s="72">
        <v>1710.306</v>
      </c>
      <c r="K3150" s="72">
        <v>1759.2180000000001</v>
      </c>
      <c r="L3150" s="72">
        <v>1845.9670000000001</v>
      </c>
      <c r="M3150" s="72">
        <v>1940.6110000000001</v>
      </c>
      <c r="N3150" s="72">
        <v>2015.6469999999999</v>
      </c>
      <c r="O3150" s="72">
        <v>2049.8440000000001</v>
      </c>
      <c r="P3150" s="72">
        <v>2047.13</v>
      </c>
      <c r="Q3150" s="72">
        <v>2038.789</v>
      </c>
      <c r="R3150" s="72">
        <v>2061.2179999999998</v>
      </c>
      <c r="S3150" s="72">
        <v>2115.4670000000001</v>
      </c>
      <c r="T3150" s="72">
        <v>2173.576</v>
      </c>
      <c r="U3150" s="72">
        <v>2174.5050000000001</v>
      </c>
      <c r="V3150" s="72">
        <v>2059.7939999999999</v>
      </c>
      <c r="W3150" s="72">
        <v>1827.729</v>
      </c>
      <c r="X3150" s="72">
        <v>1469.38</v>
      </c>
      <c r="Y3150" s="72">
        <v>973.49</v>
      </c>
      <c r="Z3150" s="72">
        <v>415.88099999999997</v>
      </c>
      <c r="AA3150" s="72">
        <v>80.13</v>
      </c>
      <c r="AB3150" s="4">
        <v>0.503</v>
      </c>
      <c r="AD3150" s="1">
        <f t="shared" si="49"/>
        <v>4767.1130000000003</v>
      </c>
    </row>
    <row r="3151" spans="1:30" x14ac:dyDescent="0.3">
      <c r="A3151" s="65">
        <v>3150</v>
      </c>
      <c r="B3151" s="66" t="s">
        <v>323</v>
      </c>
      <c r="C3151" s="69" t="s">
        <v>219</v>
      </c>
      <c r="D3151" s="71"/>
      <c r="E3151" s="71">
        <v>276</v>
      </c>
      <c r="F3151" s="71">
        <v>2100</v>
      </c>
      <c r="G3151" s="72">
        <v>1628.35</v>
      </c>
      <c r="H3151" s="72">
        <v>1670.1690000000001</v>
      </c>
      <c r="I3151" s="72">
        <v>1692.9280000000001</v>
      </c>
      <c r="J3151" s="72">
        <v>1710.07</v>
      </c>
      <c r="K3151" s="72">
        <v>1746.0329999999999</v>
      </c>
      <c r="L3151" s="72">
        <v>1804.3630000000001</v>
      </c>
      <c r="M3151" s="72">
        <v>1884.5730000000001</v>
      </c>
      <c r="N3151" s="72">
        <v>1967.979</v>
      </c>
      <c r="O3151" s="72">
        <v>2032.7550000000001</v>
      </c>
      <c r="P3151" s="72">
        <v>2058.319</v>
      </c>
      <c r="Q3151" s="72">
        <v>2047.7639999999999</v>
      </c>
      <c r="R3151" s="72">
        <v>2031.4490000000001</v>
      </c>
      <c r="S3151" s="72">
        <v>2044.4590000000001</v>
      </c>
      <c r="T3151" s="72">
        <v>2085.88</v>
      </c>
      <c r="U3151" s="72">
        <v>2127.8820000000001</v>
      </c>
      <c r="V3151" s="72">
        <v>2100.2330000000002</v>
      </c>
      <c r="W3151" s="72">
        <v>1915.6</v>
      </c>
      <c r="X3151" s="72">
        <v>1541.914</v>
      </c>
      <c r="Y3151" s="72">
        <v>986.65899999999999</v>
      </c>
      <c r="Z3151" s="72">
        <v>415.38799999999998</v>
      </c>
      <c r="AA3151" s="72">
        <v>85.427999999999997</v>
      </c>
      <c r="AB3151" s="4">
        <v>0.875</v>
      </c>
      <c r="AD3151" s="1">
        <f t="shared" si="49"/>
        <v>4945.8639999999996</v>
      </c>
    </row>
    <row r="3152" spans="1:30" x14ac:dyDescent="0.3">
      <c r="A3152" s="65">
        <v>3151</v>
      </c>
      <c r="B3152" s="66" t="s">
        <v>323</v>
      </c>
      <c r="C3152" s="69" t="s">
        <v>220</v>
      </c>
      <c r="D3152" s="71"/>
      <c r="E3152" s="71">
        <v>442</v>
      </c>
      <c r="F3152" s="71">
        <v>2015</v>
      </c>
      <c r="G3152" s="72">
        <v>16.16</v>
      </c>
      <c r="H3152" s="72">
        <v>15.365</v>
      </c>
      <c r="I3152" s="72">
        <v>16.09</v>
      </c>
      <c r="J3152" s="72">
        <v>17.405000000000001</v>
      </c>
      <c r="K3152" s="72">
        <v>18.634</v>
      </c>
      <c r="L3152" s="72">
        <v>20.285</v>
      </c>
      <c r="M3152" s="72">
        <v>22.195</v>
      </c>
      <c r="N3152" s="72">
        <v>21.387</v>
      </c>
      <c r="O3152" s="72">
        <v>22.402000000000001</v>
      </c>
      <c r="P3152" s="72">
        <v>24.603999999999999</v>
      </c>
      <c r="Q3152" s="72">
        <v>21.891999999999999</v>
      </c>
      <c r="R3152" s="72">
        <v>18.247</v>
      </c>
      <c r="S3152" s="72">
        <v>14.683999999999999</v>
      </c>
      <c r="T3152" s="72">
        <v>11.882</v>
      </c>
      <c r="U3152" s="72">
        <v>8.5150000000000006</v>
      </c>
      <c r="V3152" s="72">
        <v>6.4459999999999997</v>
      </c>
      <c r="W3152" s="72">
        <v>5.141</v>
      </c>
      <c r="X3152" s="72">
        <v>2.3959999999999999</v>
      </c>
      <c r="Y3152" s="72">
        <v>0.60799999999999998</v>
      </c>
      <c r="Z3152" s="72">
        <v>9.1999999999999998E-2</v>
      </c>
      <c r="AA3152" s="72">
        <v>1.0999999999999999E-2</v>
      </c>
      <c r="AB3152" s="4" t="s">
        <v>291</v>
      </c>
      <c r="AD3152" s="1">
        <f t="shared" si="49"/>
        <v>8.2479999999999993</v>
      </c>
    </row>
    <row r="3153" spans="1:30" x14ac:dyDescent="0.3">
      <c r="A3153" s="65">
        <v>3152</v>
      </c>
      <c r="B3153" s="66" t="s">
        <v>323</v>
      </c>
      <c r="C3153" s="69" t="s">
        <v>220</v>
      </c>
      <c r="D3153" s="71"/>
      <c r="E3153" s="71">
        <v>442</v>
      </c>
      <c r="F3153" s="71">
        <v>2020</v>
      </c>
      <c r="G3153" s="72">
        <v>17.872</v>
      </c>
      <c r="H3153" s="72">
        <v>16.846</v>
      </c>
      <c r="I3153" s="72">
        <v>16.306000000000001</v>
      </c>
      <c r="J3153" s="72">
        <v>17.756</v>
      </c>
      <c r="K3153" s="72">
        <v>19.856999999999999</v>
      </c>
      <c r="L3153" s="72">
        <v>21.253</v>
      </c>
      <c r="M3153" s="72">
        <v>22.33</v>
      </c>
      <c r="N3153" s="72">
        <v>23.407</v>
      </c>
      <c r="O3153" s="72">
        <v>21.928999999999998</v>
      </c>
      <c r="P3153" s="72">
        <v>22.468</v>
      </c>
      <c r="Q3153" s="72">
        <v>24.236000000000001</v>
      </c>
      <c r="R3153" s="72">
        <v>21.134</v>
      </c>
      <c r="S3153" s="72">
        <v>17.236000000000001</v>
      </c>
      <c r="T3153" s="72">
        <v>13.614000000000001</v>
      </c>
      <c r="U3153" s="72">
        <v>10.757999999999999</v>
      </c>
      <c r="V3153" s="72">
        <v>7.3369999999999997</v>
      </c>
      <c r="W3153" s="72">
        <v>4.9790000000000001</v>
      </c>
      <c r="X3153" s="72">
        <v>3.1560000000000001</v>
      </c>
      <c r="Y3153" s="72">
        <v>1.0029999999999999</v>
      </c>
      <c r="Z3153" s="72">
        <v>0.13900000000000001</v>
      </c>
      <c r="AA3153" s="72">
        <v>8.9999999999999993E-3</v>
      </c>
      <c r="AB3153" s="4" t="s">
        <v>291</v>
      </c>
      <c r="AD3153" s="1">
        <f t="shared" si="49"/>
        <v>9.2859999999999996</v>
      </c>
    </row>
    <row r="3154" spans="1:30" x14ac:dyDescent="0.3">
      <c r="A3154" s="65">
        <v>3153</v>
      </c>
      <c r="B3154" s="66" t="s">
        <v>323</v>
      </c>
      <c r="C3154" s="69" t="s">
        <v>220</v>
      </c>
      <c r="D3154" s="71"/>
      <c r="E3154" s="71">
        <v>442</v>
      </c>
      <c r="F3154" s="71">
        <v>2025</v>
      </c>
      <c r="G3154" s="72">
        <v>18.777000000000001</v>
      </c>
      <c r="H3154" s="72">
        <v>18.559000000000001</v>
      </c>
      <c r="I3154" s="72">
        <v>17.79</v>
      </c>
      <c r="J3154" s="72">
        <v>17.972999999999999</v>
      </c>
      <c r="K3154" s="72">
        <v>20.21</v>
      </c>
      <c r="L3154" s="72">
        <v>22.478000000000002</v>
      </c>
      <c r="M3154" s="72">
        <v>23.303000000000001</v>
      </c>
      <c r="N3154" s="72">
        <v>23.550999999999998</v>
      </c>
      <c r="O3154" s="72">
        <v>23.952000000000002</v>
      </c>
      <c r="P3154" s="72">
        <v>22.02</v>
      </c>
      <c r="Q3154" s="72">
        <v>22.166</v>
      </c>
      <c r="R3154" s="72">
        <v>23.483000000000001</v>
      </c>
      <c r="S3154" s="72">
        <v>20.097999999999999</v>
      </c>
      <c r="T3154" s="72">
        <v>16.126000000000001</v>
      </c>
      <c r="U3154" s="72">
        <v>12.471</v>
      </c>
      <c r="V3154" s="72">
        <v>9.4320000000000004</v>
      </c>
      <c r="W3154" s="72">
        <v>5.8170000000000002</v>
      </c>
      <c r="X3154" s="72">
        <v>3.1749999999999998</v>
      </c>
      <c r="Y3154" s="72">
        <v>1.3819999999999999</v>
      </c>
      <c r="Z3154" s="72">
        <v>0.23799999999999999</v>
      </c>
      <c r="AA3154" s="72">
        <v>1.4E-2</v>
      </c>
      <c r="AB3154" s="4" t="s">
        <v>291</v>
      </c>
      <c r="AD3154" s="1">
        <f t="shared" si="49"/>
        <v>10.625999999999999</v>
      </c>
    </row>
    <row r="3155" spans="1:30" x14ac:dyDescent="0.3">
      <c r="A3155" s="65">
        <v>3154</v>
      </c>
      <c r="B3155" s="66" t="s">
        <v>323</v>
      </c>
      <c r="C3155" s="69" t="s">
        <v>220</v>
      </c>
      <c r="D3155" s="71"/>
      <c r="E3155" s="71">
        <v>442</v>
      </c>
      <c r="F3155" s="71">
        <v>2030</v>
      </c>
      <c r="G3155" s="72">
        <v>19.338999999999999</v>
      </c>
      <c r="H3155" s="72">
        <v>19.326000000000001</v>
      </c>
      <c r="I3155" s="72">
        <v>19.312999999999999</v>
      </c>
      <c r="J3155" s="72">
        <v>19.12</v>
      </c>
      <c r="K3155" s="72">
        <v>19.937000000000001</v>
      </c>
      <c r="L3155" s="72">
        <v>22.305</v>
      </c>
      <c r="M3155" s="72">
        <v>24.114000000000001</v>
      </c>
      <c r="N3155" s="72">
        <v>24.274000000000001</v>
      </c>
      <c r="O3155" s="72">
        <v>23.981000000000002</v>
      </c>
      <c r="P3155" s="72">
        <v>24.004000000000001</v>
      </c>
      <c r="Q3155" s="72">
        <v>21.757999999999999</v>
      </c>
      <c r="R3155" s="72">
        <v>21.556000000000001</v>
      </c>
      <c r="S3155" s="72">
        <v>22.513999999999999</v>
      </c>
      <c r="T3155" s="72">
        <v>18.994</v>
      </c>
      <c r="U3155" s="72">
        <v>14.943</v>
      </c>
      <c r="V3155" s="72">
        <v>11.105</v>
      </c>
      <c r="W3155" s="72">
        <v>7.6520000000000001</v>
      </c>
      <c r="X3155" s="72">
        <v>3.8450000000000002</v>
      </c>
      <c r="Y3155" s="72">
        <v>1.4510000000000001</v>
      </c>
      <c r="Z3155" s="72">
        <v>0.34200000000000003</v>
      </c>
      <c r="AA3155" s="72">
        <v>2.4E-2</v>
      </c>
      <c r="AB3155" s="4" t="s">
        <v>291</v>
      </c>
      <c r="AD3155" s="1">
        <f t="shared" si="49"/>
        <v>13.314</v>
      </c>
    </row>
    <row r="3156" spans="1:30" x14ac:dyDescent="0.3">
      <c r="A3156" s="65">
        <v>3155</v>
      </c>
      <c r="B3156" s="66" t="s">
        <v>323</v>
      </c>
      <c r="C3156" s="69" t="s">
        <v>220</v>
      </c>
      <c r="D3156" s="71"/>
      <c r="E3156" s="71">
        <v>442</v>
      </c>
      <c r="F3156" s="71">
        <v>2035</v>
      </c>
      <c r="G3156" s="72">
        <v>19.902999999999999</v>
      </c>
      <c r="H3156" s="72">
        <v>19.888999999999999</v>
      </c>
      <c r="I3156" s="72">
        <v>20.079000000000001</v>
      </c>
      <c r="J3156" s="72">
        <v>20.646999999999998</v>
      </c>
      <c r="K3156" s="72">
        <v>21.085000000000001</v>
      </c>
      <c r="L3156" s="72">
        <v>22.033999999999999</v>
      </c>
      <c r="M3156" s="72">
        <v>23.943000000000001</v>
      </c>
      <c r="N3156" s="72">
        <v>25.087</v>
      </c>
      <c r="O3156" s="72">
        <v>24.707999999999998</v>
      </c>
      <c r="P3156" s="72">
        <v>24.044</v>
      </c>
      <c r="Q3156" s="72">
        <v>23.747</v>
      </c>
      <c r="R3156" s="72">
        <v>21.195</v>
      </c>
      <c r="S3156" s="72">
        <v>20.707000000000001</v>
      </c>
      <c r="T3156" s="72">
        <v>21.395</v>
      </c>
      <c r="U3156" s="72">
        <v>17.739999999999998</v>
      </c>
      <c r="V3156" s="72">
        <v>13.461</v>
      </c>
      <c r="W3156" s="72">
        <v>9.1739999999999995</v>
      </c>
      <c r="X3156" s="72">
        <v>5.1980000000000004</v>
      </c>
      <c r="Y3156" s="72">
        <v>1.82</v>
      </c>
      <c r="Z3156" s="72">
        <v>0.36899999999999999</v>
      </c>
      <c r="AA3156" s="72">
        <v>3.5000000000000003E-2</v>
      </c>
      <c r="AB3156" s="4" t="s">
        <v>291</v>
      </c>
      <c r="AD3156" s="1">
        <f t="shared" si="49"/>
        <v>16.596</v>
      </c>
    </row>
    <row r="3157" spans="1:30" x14ac:dyDescent="0.3">
      <c r="A3157" s="65">
        <v>3156</v>
      </c>
      <c r="B3157" s="66" t="s">
        <v>323</v>
      </c>
      <c r="C3157" s="69" t="s">
        <v>220</v>
      </c>
      <c r="D3157" s="71"/>
      <c r="E3157" s="71">
        <v>442</v>
      </c>
      <c r="F3157" s="71">
        <v>2040</v>
      </c>
      <c r="G3157" s="72">
        <v>20.399999999999999</v>
      </c>
      <c r="H3157" s="72">
        <v>20.452000000000002</v>
      </c>
      <c r="I3157" s="72">
        <v>20.643000000000001</v>
      </c>
      <c r="J3157" s="72">
        <v>21.413</v>
      </c>
      <c r="K3157" s="72">
        <v>22.611000000000001</v>
      </c>
      <c r="L3157" s="72">
        <v>23.184000000000001</v>
      </c>
      <c r="M3157" s="72">
        <v>23.677</v>
      </c>
      <c r="N3157" s="72">
        <v>24.922999999999998</v>
      </c>
      <c r="O3157" s="72">
        <v>25.527999999999999</v>
      </c>
      <c r="P3157" s="72">
        <v>24.780999999999999</v>
      </c>
      <c r="Q3157" s="72">
        <v>23.806000000000001</v>
      </c>
      <c r="R3157" s="72">
        <v>23.184000000000001</v>
      </c>
      <c r="S3157" s="72">
        <v>20.405000000000001</v>
      </c>
      <c r="T3157" s="72">
        <v>19.736999999999998</v>
      </c>
      <c r="U3157" s="72">
        <v>20.103999999999999</v>
      </c>
      <c r="V3157" s="72">
        <v>16.132000000000001</v>
      </c>
      <c r="W3157" s="72">
        <v>11.288</v>
      </c>
      <c r="X3157" s="72">
        <v>6.3789999999999996</v>
      </c>
      <c r="Y3157" s="72">
        <v>2.5350000000000001</v>
      </c>
      <c r="Z3157" s="72">
        <v>0.47599999999999998</v>
      </c>
      <c r="AA3157" s="72">
        <v>3.9E-2</v>
      </c>
      <c r="AB3157" s="4" t="s">
        <v>291</v>
      </c>
      <c r="AD3157" s="1">
        <f t="shared" si="49"/>
        <v>20.717000000000002</v>
      </c>
    </row>
    <row r="3158" spans="1:30" x14ac:dyDescent="0.3">
      <c r="A3158" s="65">
        <v>3157</v>
      </c>
      <c r="B3158" s="66" t="s">
        <v>323</v>
      </c>
      <c r="C3158" s="69" t="s">
        <v>220</v>
      </c>
      <c r="D3158" s="71"/>
      <c r="E3158" s="71">
        <v>442</v>
      </c>
      <c r="F3158" s="71">
        <v>2045</v>
      </c>
      <c r="G3158" s="72">
        <v>21.050999999999998</v>
      </c>
      <c r="H3158" s="72">
        <v>20.95</v>
      </c>
      <c r="I3158" s="72">
        <v>21.207999999999998</v>
      </c>
      <c r="J3158" s="72">
        <v>21.977</v>
      </c>
      <c r="K3158" s="72">
        <v>23.379000000000001</v>
      </c>
      <c r="L3158" s="72">
        <v>24.71</v>
      </c>
      <c r="M3158" s="72">
        <v>24.827999999999999</v>
      </c>
      <c r="N3158" s="72">
        <v>24.66</v>
      </c>
      <c r="O3158" s="72">
        <v>25.367999999999999</v>
      </c>
      <c r="P3158" s="72">
        <v>25.606999999999999</v>
      </c>
      <c r="Q3158" s="72">
        <v>24.553999999999998</v>
      </c>
      <c r="R3158" s="72">
        <v>23.274000000000001</v>
      </c>
      <c r="S3158" s="72">
        <v>22.39</v>
      </c>
      <c r="T3158" s="72">
        <v>19.509</v>
      </c>
      <c r="U3158" s="72">
        <v>18.635000000000002</v>
      </c>
      <c r="V3158" s="72">
        <v>18.43</v>
      </c>
      <c r="W3158" s="72">
        <v>13.702</v>
      </c>
      <c r="X3158" s="72">
        <v>8.0129999999999999</v>
      </c>
      <c r="Y3158" s="72">
        <v>3.1949999999999998</v>
      </c>
      <c r="Z3158" s="72">
        <v>0.67900000000000005</v>
      </c>
      <c r="AA3158" s="72">
        <v>0.05</v>
      </c>
      <c r="AB3158" s="4" t="s">
        <v>291</v>
      </c>
      <c r="AD3158" s="1">
        <f t="shared" si="49"/>
        <v>25.638999999999999</v>
      </c>
    </row>
    <row r="3159" spans="1:30" x14ac:dyDescent="0.3">
      <c r="A3159" s="65">
        <v>3158</v>
      </c>
      <c r="B3159" s="66" t="s">
        <v>323</v>
      </c>
      <c r="C3159" s="69" t="s">
        <v>220</v>
      </c>
      <c r="D3159" s="71"/>
      <c r="E3159" s="71">
        <v>442</v>
      </c>
      <c r="F3159" s="71">
        <v>2050</v>
      </c>
      <c r="G3159" s="72">
        <v>21.978000000000002</v>
      </c>
      <c r="H3159" s="72">
        <v>21.603000000000002</v>
      </c>
      <c r="I3159" s="72">
        <v>21.704000000000001</v>
      </c>
      <c r="J3159" s="72">
        <v>22.54</v>
      </c>
      <c r="K3159" s="72">
        <v>23.943000000000001</v>
      </c>
      <c r="L3159" s="72">
        <v>25.48</v>
      </c>
      <c r="M3159" s="72">
        <v>26.355</v>
      </c>
      <c r="N3159" s="72">
        <v>25.815000000000001</v>
      </c>
      <c r="O3159" s="72">
        <v>25.116</v>
      </c>
      <c r="P3159" s="72">
        <v>25.457999999999998</v>
      </c>
      <c r="Q3159" s="72">
        <v>25.39</v>
      </c>
      <c r="R3159" s="72">
        <v>24.038</v>
      </c>
      <c r="S3159" s="72">
        <v>22.521999999999998</v>
      </c>
      <c r="T3159" s="72">
        <v>21.486999999999998</v>
      </c>
      <c r="U3159" s="72">
        <v>18.503</v>
      </c>
      <c r="V3159" s="72">
        <v>17.210999999999999</v>
      </c>
      <c r="W3159" s="72">
        <v>15.848000000000001</v>
      </c>
      <c r="X3159" s="72">
        <v>9.9160000000000004</v>
      </c>
      <c r="Y3159" s="72">
        <v>4.1180000000000003</v>
      </c>
      <c r="Z3159" s="72">
        <v>0.877</v>
      </c>
      <c r="AA3159" s="72">
        <v>7.0999999999999994E-2</v>
      </c>
      <c r="AB3159" s="4" t="s">
        <v>291</v>
      </c>
      <c r="AD3159" s="1">
        <f t="shared" si="49"/>
        <v>30.830000000000005</v>
      </c>
    </row>
    <row r="3160" spans="1:30" x14ac:dyDescent="0.3">
      <c r="A3160" s="65">
        <v>3159</v>
      </c>
      <c r="B3160" s="66" t="s">
        <v>323</v>
      </c>
      <c r="C3160" s="69" t="s">
        <v>220</v>
      </c>
      <c r="D3160" s="71"/>
      <c r="E3160" s="71">
        <v>442</v>
      </c>
      <c r="F3160" s="71">
        <v>2055</v>
      </c>
      <c r="G3160" s="72">
        <v>22.913</v>
      </c>
      <c r="H3160" s="72">
        <v>22.501999999999999</v>
      </c>
      <c r="I3160" s="72">
        <v>22.318999999999999</v>
      </c>
      <c r="J3160" s="72">
        <v>22.972000000000001</v>
      </c>
      <c r="K3160" s="72">
        <v>24.408999999999999</v>
      </c>
      <c r="L3160" s="72">
        <v>25.940999999999999</v>
      </c>
      <c r="M3160" s="72">
        <v>27.042999999999999</v>
      </c>
      <c r="N3160" s="72">
        <v>27.29</v>
      </c>
      <c r="O3160" s="72">
        <v>26.244</v>
      </c>
      <c r="P3160" s="72">
        <v>25.202999999999999</v>
      </c>
      <c r="Q3160" s="72">
        <v>25.26</v>
      </c>
      <c r="R3160" s="72">
        <v>24.898</v>
      </c>
      <c r="S3160" s="72">
        <v>23.323</v>
      </c>
      <c r="T3160" s="72">
        <v>21.681999999999999</v>
      </c>
      <c r="U3160" s="72">
        <v>20.474</v>
      </c>
      <c r="V3160" s="72">
        <v>17.207000000000001</v>
      </c>
      <c r="W3160" s="72">
        <v>14.968</v>
      </c>
      <c r="X3160" s="72">
        <v>11.679</v>
      </c>
      <c r="Y3160" s="72">
        <v>5.2229999999999999</v>
      </c>
      <c r="Z3160" s="72">
        <v>1.1559999999999999</v>
      </c>
      <c r="AA3160" s="72">
        <v>9.4E-2</v>
      </c>
      <c r="AB3160" s="4">
        <v>0.126</v>
      </c>
      <c r="AD3160" s="1">
        <f t="shared" si="49"/>
        <v>33.245999999999995</v>
      </c>
    </row>
    <row r="3161" spans="1:30" x14ac:dyDescent="0.3">
      <c r="A3161" s="65">
        <v>3160</v>
      </c>
      <c r="B3161" s="66" t="s">
        <v>323</v>
      </c>
      <c r="C3161" s="69" t="s">
        <v>220</v>
      </c>
      <c r="D3161" s="71"/>
      <c r="E3161" s="71">
        <v>442</v>
      </c>
      <c r="F3161" s="71">
        <v>2060</v>
      </c>
      <c r="G3161" s="72">
        <v>23.577000000000002</v>
      </c>
      <c r="H3161" s="72">
        <v>23.408000000000001</v>
      </c>
      <c r="I3161" s="72">
        <v>23.181999999999999</v>
      </c>
      <c r="J3161" s="72">
        <v>23.52</v>
      </c>
      <c r="K3161" s="72">
        <v>24.742999999999999</v>
      </c>
      <c r="L3161" s="72">
        <v>26.303000000000001</v>
      </c>
      <c r="M3161" s="72">
        <v>27.422999999999998</v>
      </c>
      <c r="N3161" s="72">
        <v>27.93</v>
      </c>
      <c r="O3161" s="72">
        <v>27.695</v>
      </c>
      <c r="P3161" s="72">
        <v>26.327999999999999</v>
      </c>
      <c r="Q3161" s="72">
        <v>25.024000000000001</v>
      </c>
      <c r="R3161" s="72">
        <v>24.808</v>
      </c>
      <c r="S3161" s="72">
        <v>24.224</v>
      </c>
      <c r="T3161" s="72">
        <v>22.53</v>
      </c>
      <c r="U3161" s="72">
        <v>20.75</v>
      </c>
      <c r="V3161" s="72">
        <v>19.167999999999999</v>
      </c>
      <c r="W3161" s="72">
        <v>15.134</v>
      </c>
      <c r="X3161" s="72">
        <v>11.239000000000001</v>
      </c>
      <c r="Y3161" s="72">
        <v>6.3140000000000001</v>
      </c>
      <c r="Z3161" s="72">
        <v>1.504</v>
      </c>
      <c r="AA3161" s="72">
        <v>0.125</v>
      </c>
      <c r="AB3161" s="4">
        <v>0.16</v>
      </c>
      <c r="AD3161" s="1">
        <f t="shared" si="49"/>
        <v>34.475999999999992</v>
      </c>
    </row>
    <row r="3162" spans="1:30" x14ac:dyDescent="0.3">
      <c r="A3162" s="65">
        <v>3161</v>
      </c>
      <c r="B3162" s="66" t="s">
        <v>323</v>
      </c>
      <c r="C3162" s="69" t="s">
        <v>220</v>
      </c>
      <c r="D3162" s="71"/>
      <c r="E3162" s="71">
        <v>442</v>
      </c>
      <c r="F3162" s="71">
        <v>2065</v>
      </c>
      <c r="G3162" s="72">
        <v>24.021999999999998</v>
      </c>
      <c r="H3162" s="72">
        <v>24.042999999999999</v>
      </c>
      <c r="I3162" s="72">
        <v>24.05</v>
      </c>
      <c r="J3162" s="72">
        <v>24.315000000000001</v>
      </c>
      <c r="K3162" s="72">
        <v>25.193000000000001</v>
      </c>
      <c r="L3162" s="72">
        <v>26.532</v>
      </c>
      <c r="M3162" s="72">
        <v>27.702000000000002</v>
      </c>
      <c r="N3162" s="72">
        <v>28.262</v>
      </c>
      <c r="O3162" s="72">
        <v>28.315000000000001</v>
      </c>
      <c r="P3162" s="72">
        <v>27.774000000000001</v>
      </c>
      <c r="Q3162" s="72">
        <v>26.157</v>
      </c>
      <c r="R3162" s="72">
        <v>24.608000000000001</v>
      </c>
      <c r="S3162" s="72">
        <v>24.184999999999999</v>
      </c>
      <c r="T3162" s="72">
        <v>23.472000000000001</v>
      </c>
      <c r="U3162" s="72">
        <v>21.649000000000001</v>
      </c>
      <c r="V3162" s="72">
        <v>19.545000000000002</v>
      </c>
      <c r="W3162" s="72">
        <v>17.035</v>
      </c>
      <c r="X3162" s="72">
        <v>11.566000000000001</v>
      </c>
      <c r="Y3162" s="72">
        <v>6.2309999999999999</v>
      </c>
      <c r="Z3162" s="72">
        <v>1.863</v>
      </c>
      <c r="AA3162" s="72">
        <v>0.16500000000000001</v>
      </c>
      <c r="AB3162" s="4">
        <v>0.189</v>
      </c>
      <c r="AD3162" s="1">
        <f t="shared" si="49"/>
        <v>37.048999999999999</v>
      </c>
    </row>
    <row r="3163" spans="1:30" x14ac:dyDescent="0.3">
      <c r="A3163" s="65">
        <v>3162</v>
      </c>
      <c r="B3163" s="66" t="s">
        <v>323</v>
      </c>
      <c r="C3163" s="69" t="s">
        <v>220</v>
      </c>
      <c r="D3163" s="71"/>
      <c r="E3163" s="71">
        <v>442</v>
      </c>
      <c r="F3163" s="71">
        <v>2070</v>
      </c>
      <c r="G3163" s="72">
        <v>24.335000000000001</v>
      </c>
      <c r="H3163" s="72">
        <v>24.463999999999999</v>
      </c>
      <c r="I3163" s="72">
        <v>24.649000000000001</v>
      </c>
      <c r="J3163" s="72">
        <v>25.119</v>
      </c>
      <c r="K3163" s="72">
        <v>25.888999999999999</v>
      </c>
      <c r="L3163" s="72">
        <v>26.875</v>
      </c>
      <c r="M3163" s="72">
        <v>27.849</v>
      </c>
      <c r="N3163" s="72">
        <v>28.492999999999999</v>
      </c>
      <c r="O3163" s="72">
        <v>28.625</v>
      </c>
      <c r="P3163" s="72">
        <v>28.39</v>
      </c>
      <c r="Q3163" s="72">
        <v>27.611000000000001</v>
      </c>
      <c r="R3163" s="72">
        <v>25.762</v>
      </c>
      <c r="S3163" s="72">
        <v>24.038</v>
      </c>
      <c r="T3163" s="72">
        <v>23.495000000000001</v>
      </c>
      <c r="U3163" s="72">
        <v>22.635000000000002</v>
      </c>
      <c r="V3163" s="72">
        <v>20.503</v>
      </c>
      <c r="W3163" s="72">
        <v>17.536999999999999</v>
      </c>
      <c r="X3163" s="72">
        <v>13.233000000000001</v>
      </c>
      <c r="Y3163" s="72">
        <v>6.5650000000000004</v>
      </c>
      <c r="Z3163" s="72">
        <v>1.8839999999999999</v>
      </c>
      <c r="AA3163" s="72">
        <v>0.20699999999999999</v>
      </c>
      <c r="AB3163" s="4">
        <v>0.26300000000000001</v>
      </c>
      <c r="AD3163" s="1">
        <f t="shared" si="49"/>
        <v>39.689</v>
      </c>
    </row>
    <row r="3164" spans="1:30" x14ac:dyDescent="0.3">
      <c r="A3164" s="65">
        <v>3163</v>
      </c>
      <c r="B3164" s="66" t="s">
        <v>323</v>
      </c>
      <c r="C3164" s="69" t="s">
        <v>220</v>
      </c>
      <c r="D3164" s="71"/>
      <c r="E3164" s="71">
        <v>442</v>
      </c>
      <c r="F3164" s="71">
        <v>2075</v>
      </c>
      <c r="G3164" s="72">
        <v>24.620999999999999</v>
      </c>
      <c r="H3164" s="72">
        <v>24.748000000000001</v>
      </c>
      <c r="I3164" s="72">
        <v>25.030999999999999</v>
      </c>
      <c r="J3164" s="72">
        <v>25.649000000000001</v>
      </c>
      <c r="K3164" s="72">
        <v>26.594000000000001</v>
      </c>
      <c r="L3164" s="72">
        <v>27.468</v>
      </c>
      <c r="M3164" s="72">
        <v>28.111999999999998</v>
      </c>
      <c r="N3164" s="72">
        <v>28.588999999999999</v>
      </c>
      <c r="O3164" s="72">
        <v>28.832999999999998</v>
      </c>
      <c r="P3164" s="72">
        <v>28.696000000000002</v>
      </c>
      <c r="Q3164" s="72">
        <v>28.236999999999998</v>
      </c>
      <c r="R3164" s="72">
        <v>27.236999999999998</v>
      </c>
      <c r="S3164" s="72">
        <v>25.225999999999999</v>
      </c>
      <c r="T3164" s="72">
        <v>23.411999999999999</v>
      </c>
      <c r="U3164" s="72">
        <v>22.74</v>
      </c>
      <c r="V3164" s="72">
        <v>21.56</v>
      </c>
      <c r="W3164" s="72">
        <v>18.576000000000001</v>
      </c>
      <c r="X3164" s="72">
        <v>13.861000000000001</v>
      </c>
      <c r="Y3164" s="72">
        <v>7.7069999999999999</v>
      </c>
      <c r="Z3164" s="72">
        <v>2.0379999999999998</v>
      </c>
      <c r="AA3164" s="72">
        <v>0.216</v>
      </c>
      <c r="AB3164" s="4">
        <v>0.433</v>
      </c>
      <c r="AD3164" s="1">
        <f t="shared" si="49"/>
        <v>42.830999999999996</v>
      </c>
    </row>
    <row r="3165" spans="1:30" x14ac:dyDescent="0.3">
      <c r="A3165" s="65">
        <v>3164</v>
      </c>
      <c r="B3165" s="66" t="s">
        <v>323</v>
      </c>
      <c r="C3165" s="69" t="s">
        <v>220</v>
      </c>
      <c r="D3165" s="71"/>
      <c r="E3165" s="71">
        <v>442</v>
      </c>
      <c r="F3165" s="71">
        <v>2080</v>
      </c>
      <c r="G3165" s="72">
        <v>24.956</v>
      </c>
      <c r="H3165" s="72">
        <v>25.007000000000001</v>
      </c>
      <c r="I3165" s="72">
        <v>25.277999999999999</v>
      </c>
      <c r="J3165" s="72">
        <v>25.965</v>
      </c>
      <c r="K3165" s="72">
        <v>27.027000000000001</v>
      </c>
      <c r="L3165" s="72">
        <v>28.067</v>
      </c>
      <c r="M3165" s="72">
        <v>28.620999999999999</v>
      </c>
      <c r="N3165" s="72">
        <v>28.803999999999998</v>
      </c>
      <c r="O3165" s="72">
        <v>28.91</v>
      </c>
      <c r="P3165" s="72">
        <v>28.901</v>
      </c>
      <c r="Q3165" s="72">
        <v>28.558</v>
      </c>
      <c r="R3165" s="72">
        <v>27.890999999999998</v>
      </c>
      <c r="S3165" s="72">
        <v>26.728000000000002</v>
      </c>
      <c r="T3165" s="72">
        <v>24.635999999999999</v>
      </c>
      <c r="U3165" s="72">
        <v>22.734999999999999</v>
      </c>
      <c r="V3165" s="72">
        <v>21.768000000000001</v>
      </c>
      <c r="W3165" s="72">
        <v>19.707999999999998</v>
      </c>
      <c r="X3165" s="72">
        <v>14.920999999999999</v>
      </c>
      <c r="Y3165" s="72">
        <v>8.2720000000000002</v>
      </c>
      <c r="Z3165" s="72">
        <v>2.4529999999999998</v>
      </c>
      <c r="AA3165" s="72">
        <v>0.23599999999999999</v>
      </c>
      <c r="AB3165" s="4">
        <v>0.75800000000000001</v>
      </c>
      <c r="AD3165" s="1">
        <f t="shared" si="49"/>
        <v>46.347999999999999</v>
      </c>
    </row>
    <row r="3166" spans="1:30" x14ac:dyDescent="0.3">
      <c r="A3166" s="65">
        <v>3165</v>
      </c>
      <c r="B3166" s="66" t="s">
        <v>323</v>
      </c>
      <c r="C3166" s="69" t="s">
        <v>220</v>
      </c>
      <c r="D3166" s="71"/>
      <c r="E3166" s="71">
        <v>442</v>
      </c>
      <c r="F3166" s="71">
        <v>2085</v>
      </c>
      <c r="G3166" s="72">
        <v>25.338999999999999</v>
      </c>
      <c r="H3166" s="72">
        <v>25.314</v>
      </c>
      <c r="I3166" s="72">
        <v>25.497</v>
      </c>
      <c r="J3166" s="72">
        <v>26.143999999999998</v>
      </c>
      <c r="K3166" s="72">
        <v>27.244</v>
      </c>
      <c r="L3166" s="72">
        <v>28.396000000000001</v>
      </c>
      <c r="M3166" s="72">
        <v>29.138999999999999</v>
      </c>
      <c r="N3166" s="72">
        <v>29.263999999999999</v>
      </c>
      <c r="O3166" s="72">
        <v>29.100999999999999</v>
      </c>
      <c r="P3166" s="72">
        <v>28.975999999999999</v>
      </c>
      <c r="Q3166" s="72">
        <v>28.774999999999999</v>
      </c>
      <c r="R3166" s="72">
        <v>28.241</v>
      </c>
      <c r="S3166" s="72">
        <v>27.422000000000001</v>
      </c>
      <c r="T3166" s="72">
        <v>26.17</v>
      </c>
      <c r="U3166" s="72">
        <v>23.998999999999999</v>
      </c>
      <c r="V3166" s="72">
        <v>21.867999999999999</v>
      </c>
      <c r="W3166" s="72">
        <v>20.073</v>
      </c>
      <c r="X3166" s="72">
        <v>16.085000000000001</v>
      </c>
      <c r="Y3166" s="72">
        <v>9.1289999999999996</v>
      </c>
      <c r="Z3166" s="72">
        <v>2.7040000000000002</v>
      </c>
      <c r="AA3166" s="72">
        <v>0.28499999999999998</v>
      </c>
      <c r="AB3166" s="4" t="s">
        <v>291</v>
      </c>
      <c r="AD3166" s="1">
        <f t="shared" si="49"/>
        <v>48.275999999999996</v>
      </c>
    </row>
    <row r="3167" spans="1:30" x14ac:dyDescent="0.3">
      <c r="A3167" s="65">
        <v>3166</v>
      </c>
      <c r="B3167" s="66" t="s">
        <v>323</v>
      </c>
      <c r="C3167" s="69" t="s">
        <v>220</v>
      </c>
      <c r="D3167" s="71"/>
      <c r="E3167" s="71">
        <v>442</v>
      </c>
      <c r="F3167" s="71">
        <v>2090</v>
      </c>
      <c r="G3167" s="72">
        <v>25.64</v>
      </c>
      <c r="H3167" s="72">
        <v>25.669</v>
      </c>
      <c r="I3167" s="72">
        <v>25.765999999999998</v>
      </c>
      <c r="J3167" s="72">
        <v>26.297000000000001</v>
      </c>
      <c r="K3167" s="72">
        <v>27.326000000000001</v>
      </c>
      <c r="L3167" s="72">
        <v>28.506</v>
      </c>
      <c r="M3167" s="72">
        <v>29.385000000000002</v>
      </c>
      <c r="N3167" s="72">
        <v>29.734999999999999</v>
      </c>
      <c r="O3167" s="72">
        <v>29.54</v>
      </c>
      <c r="P3167" s="72">
        <v>29.161000000000001</v>
      </c>
      <c r="Q3167" s="72">
        <v>28.861999999999998</v>
      </c>
      <c r="R3167" s="72">
        <v>28.488</v>
      </c>
      <c r="S3167" s="72">
        <v>27.814</v>
      </c>
      <c r="T3167" s="72">
        <v>26.91</v>
      </c>
      <c r="U3167" s="72">
        <v>25.57</v>
      </c>
      <c r="V3167" s="72">
        <v>23.186</v>
      </c>
      <c r="W3167" s="72">
        <v>20.326000000000001</v>
      </c>
      <c r="X3167" s="72">
        <v>16.634</v>
      </c>
      <c r="Y3167" s="72">
        <v>10.085000000000001</v>
      </c>
      <c r="Z3167" s="72">
        <v>3.0630000000000002</v>
      </c>
      <c r="AA3167" s="72">
        <v>0.32100000000000001</v>
      </c>
      <c r="AB3167" s="4" t="s">
        <v>291</v>
      </c>
      <c r="AD3167" s="1">
        <f t="shared" si="49"/>
        <v>50.429000000000002</v>
      </c>
    </row>
    <row r="3168" spans="1:30" x14ac:dyDescent="0.3">
      <c r="A3168" s="65">
        <v>3167</v>
      </c>
      <c r="B3168" s="66" t="s">
        <v>323</v>
      </c>
      <c r="C3168" s="69" t="s">
        <v>220</v>
      </c>
      <c r="D3168" s="71"/>
      <c r="E3168" s="71">
        <v>442</v>
      </c>
      <c r="F3168" s="71">
        <v>2095</v>
      </c>
      <c r="G3168" s="72">
        <v>25.82</v>
      </c>
      <c r="H3168" s="72">
        <v>25.943000000000001</v>
      </c>
      <c r="I3168" s="72">
        <v>26.082999999999998</v>
      </c>
      <c r="J3168" s="72">
        <v>26.5</v>
      </c>
      <c r="K3168" s="72">
        <v>27.381</v>
      </c>
      <c r="L3168" s="72">
        <v>28.484999999999999</v>
      </c>
      <c r="M3168" s="72">
        <v>29.414999999999999</v>
      </c>
      <c r="N3168" s="72">
        <v>29.93</v>
      </c>
      <c r="O3168" s="72">
        <v>29.988</v>
      </c>
      <c r="P3168" s="72">
        <v>29.597999999999999</v>
      </c>
      <c r="Q3168" s="72">
        <v>29.06</v>
      </c>
      <c r="R3168" s="72">
        <v>28.605</v>
      </c>
      <c r="S3168" s="72">
        <v>28.103999999999999</v>
      </c>
      <c r="T3168" s="72">
        <v>27.353000000000002</v>
      </c>
      <c r="U3168" s="72">
        <v>26.367999999999999</v>
      </c>
      <c r="V3168" s="72">
        <v>24.812000000000001</v>
      </c>
      <c r="W3168" s="72">
        <v>21.724</v>
      </c>
      <c r="X3168" s="72">
        <v>17.111000000000001</v>
      </c>
      <c r="Y3168" s="72">
        <v>10.699</v>
      </c>
      <c r="Z3168" s="72">
        <v>3.4809999999999999</v>
      </c>
      <c r="AA3168" s="72">
        <v>0.36899999999999999</v>
      </c>
      <c r="AB3168" s="4" t="s">
        <v>291</v>
      </c>
      <c r="AD3168" s="1">
        <f t="shared" si="49"/>
        <v>53.384</v>
      </c>
    </row>
    <row r="3169" spans="1:30" x14ac:dyDescent="0.3">
      <c r="A3169" s="65">
        <v>3168</v>
      </c>
      <c r="B3169" s="66" t="s">
        <v>323</v>
      </c>
      <c r="C3169" s="69" t="s">
        <v>220</v>
      </c>
      <c r="D3169" s="71"/>
      <c r="E3169" s="71">
        <v>442</v>
      </c>
      <c r="F3169" s="71">
        <v>2100</v>
      </c>
      <c r="G3169" s="72">
        <v>25.84</v>
      </c>
      <c r="H3169" s="72">
        <v>26.096</v>
      </c>
      <c r="I3169" s="72">
        <v>26.321000000000002</v>
      </c>
      <c r="J3169" s="72">
        <v>26.751000000000001</v>
      </c>
      <c r="K3169" s="72">
        <v>27.486000000000001</v>
      </c>
      <c r="L3169" s="72">
        <v>28.434000000000001</v>
      </c>
      <c r="M3169" s="72">
        <v>29.31</v>
      </c>
      <c r="N3169" s="72">
        <v>29.913</v>
      </c>
      <c r="O3169" s="72">
        <v>30.161000000000001</v>
      </c>
      <c r="P3169" s="72">
        <v>30.039000000000001</v>
      </c>
      <c r="Q3169" s="72">
        <v>29.51</v>
      </c>
      <c r="R3169" s="72">
        <v>28.83</v>
      </c>
      <c r="S3169" s="72">
        <v>28.263999999999999</v>
      </c>
      <c r="T3169" s="72">
        <v>27.695</v>
      </c>
      <c r="U3169" s="72">
        <v>26.87</v>
      </c>
      <c r="V3169" s="72">
        <v>25.681999999999999</v>
      </c>
      <c r="W3169" s="72">
        <v>23.414000000000001</v>
      </c>
      <c r="X3169" s="72">
        <v>18.552</v>
      </c>
      <c r="Y3169" s="72">
        <v>11.276</v>
      </c>
      <c r="Z3169" s="72">
        <v>3.7989999999999999</v>
      </c>
      <c r="AA3169" s="72">
        <v>0.42599999999999999</v>
      </c>
      <c r="AB3169" s="4" t="s">
        <v>291</v>
      </c>
      <c r="AD3169" s="1">
        <f t="shared" si="49"/>
        <v>57.467000000000006</v>
      </c>
    </row>
    <row r="3170" spans="1:30" x14ac:dyDescent="0.3">
      <c r="A3170" s="65">
        <v>3169</v>
      </c>
      <c r="B3170" s="66" t="s">
        <v>323</v>
      </c>
      <c r="C3170" s="69" t="s">
        <v>221</v>
      </c>
      <c r="D3170" s="71"/>
      <c r="E3170" s="71">
        <v>528</v>
      </c>
      <c r="F3170" s="71">
        <v>2015</v>
      </c>
      <c r="G3170" s="72">
        <v>457.32100000000003</v>
      </c>
      <c r="H3170" s="72">
        <v>480.94600000000003</v>
      </c>
      <c r="I3170" s="72">
        <v>519.49099999999999</v>
      </c>
      <c r="J3170" s="72">
        <v>517.303</v>
      </c>
      <c r="K3170" s="72">
        <v>542.09199999999998</v>
      </c>
      <c r="L3170" s="72">
        <v>540.28399999999999</v>
      </c>
      <c r="M3170" s="72">
        <v>511.9</v>
      </c>
      <c r="N3170" s="72">
        <v>502.71899999999999</v>
      </c>
      <c r="O3170" s="72">
        <v>574.58399999999995</v>
      </c>
      <c r="P3170" s="72">
        <v>646.45100000000002</v>
      </c>
      <c r="Q3170" s="72">
        <v>643.37</v>
      </c>
      <c r="R3170" s="72">
        <v>581.87</v>
      </c>
      <c r="S3170" s="72">
        <v>522.80399999999997</v>
      </c>
      <c r="T3170" s="72">
        <v>507.88099999999997</v>
      </c>
      <c r="U3170" s="72">
        <v>351.66</v>
      </c>
      <c r="V3170" s="72">
        <v>251.733</v>
      </c>
      <c r="W3170" s="72">
        <v>162.09200000000001</v>
      </c>
      <c r="X3170" s="72">
        <v>76.88</v>
      </c>
      <c r="Y3170" s="72">
        <v>24.91</v>
      </c>
      <c r="Z3170" s="72">
        <v>3.7610000000000001</v>
      </c>
      <c r="AA3170" s="72">
        <v>0.33500000000000002</v>
      </c>
      <c r="AB3170" s="4" t="s">
        <v>291</v>
      </c>
      <c r="AD3170" s="1">
        <f t="shared" si="49"/>
        <v>267.97800000000001</v>
      </c>
    </row>
    <row r="3171" spans="1:30" x14ac:dyDescent="0.3">
      <c r="A3171" s="65">
        <v>3170</v>
      </c>
      <c r="B3171" s="66" t="s">
        <v>323</v>
      </c>
      <c r="C3171" s="69" t="s">
        <v>221</v>
      </c>
      <c r="D3171" s="71"/>
      <c r="E3171" s="71">
        <v>528</v>
      </c>
      <c r="F3171" s="71">
        <v>2020</v>
      </c>
      <c r="G3171" s="72">
        <v>464.16300000000001</v>
      </c>
      <c r="H3171" s="72">
        <v>458.89299999999997</v>
      </c>
      <c r="I3171" s="72">
        <v>481.73099999999999</v>
      </c>
      <c r="J3171" s="72">
        <v>521.58600000000001</v>
      </c>
      <c r="K3171" s="72">
        <v>522.34400000000005</v>
      </c>
      <c r="L3171" s="72">
        <v>548.48099999999999</v>
      </c>
      <c r="M3171" s="72">
        <v>545.55899999999997</v>
      </c>
      <c r="N3171" s="72">
        <v>515.16399999999999</v>
      </c>
      <c r="O3171" s="72">
        <v>503.77199999999999</v>
      </c>
      <c r="P3171" s="72">
        <v>572.53399999999999</v>
      </c>
      <c r="Q3171" s="72">
        <v>639.66999999999996</v>
      </c>
      <c r="R3171" s="72">
        <v>630.65</v>
      </c>
      <c r="S3171" s="72">
        <v>562.37800000000004</v>
      </c>
      <c r="T3171" s="72">
        <v>494.642</v>
      </c>
      <c r="U3171" s="72">
        <v>464.142</v>
      </c>
      <c r="V3171" s="72">
        <v>301.89800000000002</v>
      </c>
      <c r="W3171" s="72">
        <v>192.613</v>
      </c>
      <c r="X3171" s="72">
        <v>100.70699999999999</v>
      </c>
      <c r="Y3171" s="72">
        <v>33.228999999999999</v>
      </c>
      <c r="Z3171" s="72">
        <v>6.3010000000000002</v>
      </c>
      <c r="AA3171" s="72">
        <v>0.47299999999999998</v>
      </c>
      <c r="AB3171" s="4" t="s">
        <v>291</v>
      </c>
      <c r="AD3171" s="1">
        <f t="shared" si="49"/>
        <v>333.32299999999998</v>
      </c>
    </row>
    <row r="3172" spans="1:30" x14ac:dyDescent="0.3">
      <c r="A3172" s="65">
        <v>3171</v>
      </c>
      <c r="B3172" s="66" t="s">
        <v>323</v>
      </c>
      <c r="C3172" s="69" t="s">
        <v>221</v>
      </c>
      <c r="D3172" s="71"/>
      <c r="E3172" s="71">
        <v>528</v>
      </c>
      <c r="F3172" s="71">
        <v>2025</v>
      </c>
      <c r="G3172" s="72">
        <v>472.12900000000002</v>
      </c>
      <c r="H3172" s="72">
        <v>466.20699999999999</v>
      </c>
      <c r="I3172" s="72">
        <v>459.94799999999998</v>
      </c>
      <c r="J3172" s="72">
        <v>484.529</v>
      </c>
      <c r="K3172" s="72">
        <v>528.18399999999997</v>
      </c>
      <c r="L3172" s="72">
        <v>530.72699999999998</v>
      </c>
      <c r="M3172" s="72">
        <v>555.45799999999997</v>
      </c>
      <c r="N3172" s="72">
        <v>550.05700000000002</v>
      </c>
      <c r="O3172" s="72">
        <v>517.19600000000003</v>
      </c>
      <c r="P3172" s="72">
        <v>503.15499999999997</v>
      </c>
      <c r="Q3172" s="72">
        <v>567.79</v>
      </c>
      <c r="R3172" s="72">
        <v>628.673</v>
      </c>
      <c r="S3172" s="72">
        <v>611.91600000000005</v>
      </c>
      <c r="T3172" s="72">
        <v>535.42499999999995</v>
      </c>
      <c r="U3172" s="72">
        <v>456.62</v>
      </c>
      <c r="V3172" s="72">
        <v>404.87700000000001</v>
      </c>
      <c r="W3172" s="72">
        <v>236.78800000000001</v>
      </c>
      <c r="X3172" s="72">
        <v>124.02800000000001</v>
      </c>
      <c r="Y3172" s="72">
        <v>45.587000000000003</v>
      </c>
      <c r="Z3172" s="72">
        <v>8.8610000000000007</v>
      </c>
      <c r="AA3172" s="72">
        <v>0.81899999999999995</v>
      </c>
      <c r="AB3172" s="4" t="s">
        <v>291</v>
      </c>
      <c r="AD3172" s="1">
        <f t="shared" si="49"/>
        <v>416.08300000000003</v>
      </c>
    </row>
    <row r="3173" spans="1:30" x14ac:dyDescent="0.3">
      <c r="A3173" s="65">
        <v>3172</v>
      </c>
      <c r="B3173" s="66" t="s">
        <v>323</v>
      </c>
      <c r="C3173" s="69" t="s">
        <v>221</v>
      </c>
      <c r="D3173" s="71"/>
      <c r="E3173" s="71">
        <v>528</v>
      </c>
      <c r="F3173" s="71">
        <v>2030</v>
      </c>
      <c r="G3173" s="72">
        <v>471.97699999999998</v>
      </c>
      <c r="H3173" s="72">
        <v>474.19799999999998</v>
      </c>
      <c r="I3173" s="72">
        <v>467.27800000000002</v>
      </c>
      <c r="J3173" s="72">
        <v>462.803</v>
      </c>
      <c r="K3173" s="72">
        <v>491.26100000000002</v>
      </c>
      <c r="L3173" s="72">
        <v>536.65800000000002</v>
      </c>
      <c r="M3173" s="72">
        <v>537.84699999999998</v>
      </c>
      <c r="N3173" s="72">
        <v>560.08299999999997</v>
      </c>
      <c r="O3173" s="72">
        <v>552.18899999999996</v>
      </c>
      <c r="P3173" s="72">
        <v>516.85500000000002</v>
      </c>
      <c r="Q3173" s="72">
        <v>499.81799999999998</v>
      </c>
      <c r="R3173" s="72">
        <v>559.322</v>
      </c>
      <c r="S3173" s="72">
        <v>612.11500000000001</v>
      </c>
      <c r="T3173" s="72">
        <v>585.82100000000003</v>
      </c>
      <c r="U3173" s="72">
        <v>498.74799999999999</v>
      </c>
      <c r="V3173" s="72">
        <v>404.21800000000002</v>
      </c>
      <c r="W3173" s="72">
        <v>324.92</v>
      </c>
      <c r="X3173" s="72">
        <v>157.72900000000001</v>
      </c>
      <c r="Y3173" s="72">
        <v>58.716000000000001</v>
      </c>
      <c r="Z3173" s="72">
        <v>12.805999999999999</v>
      </c>
      <c r="AA3173" s="72">
        <v>1.2250000000000001</v>
      </c>
      <c r="AB3173" s="4" t="s">
        <v>291</v>
      </c>
      <c r="AD3173" s="1">
        <f t="shared" si="49"/>
        <v>555.39600000000007</v>
      </c>
    </row>
    <row r="3174" spans="1:30" x14ac:dyDescent="0.3">
      <c r="A3174" s="65">
        <v>3173</v>
      </c>
      <c r="B3174" s="66" t="s">
        <v>323</v>
      </c>
      <c r="C3174" s="69" t="s">
        <v>221</v>
      </c>
      <c r="D3174" s="71"/>
      <c r="E3174" s="71">
        <v>528</v>
      </c>
      <c r="F3174" s="71">
        <v>2035</v>
      </c>
      <c r="G3174" s="72">
        <v>464.18799999999999</v>
      </c>
      <c r="H3174" s="72">
        <v>474.07</v>
      </c>
      <c r="I3174" s="72">
        <v>475.28199999999998</v>
      </c>
      <c r="J3174" s="72">
        <v>470.161</v>
      </c>
      <c r="K3174" s="72">
        <v>469.62700000000001</v>
      </c>
      <c r="L3174" s="72">
        <v>499.86799999999999</v>
      </c>
      <c r="M3174" s="72">
        <v>543.86099999999999</v>
      </c>
      <c r="N3174" s="72">
        <v>542.63300000000004</v>
      </c>
      <c r="O3174" s="72">
        <v>562.37699999999995</v>
      </c>
      <c r="P3174" s="72">
        <v>551.97900000000004</v>
      </c>
      <c r="Q3174" s="72">
        <v>513.91899999999998</v>
      </c>
      <c r="R3174" s="72">
        <v>493.37799999999999</v>
      </c>
      <c r="S3174" s="72">
        <v>546.26800000000003</v>
      </c>
      <c r="T3174" s="72">
        <v>588.77800000000002</v>
      </c>
      <c r="U3174" s="72">
        <v>549.80899999999997</v>
      </c>
      <c r="V3174" s="72">
        <v>446.97899999999998</v>
      </c>
      <c r="W3174" s="72">
        <v>330.82</v>
      </c>
      <c r="X3174" s="72">
        <v>222.89</v>
      </c>
      <c r="Y3174" s="72">
        <v>77.692999999999998</v>
      </c>
      <c r="Z3174" s="72">
        <v>17.29</v>
      </c>
      <c r="AA3174" s="72">
        <v>1.8520000000000001</v>
      </c>
      <c r="AB3174" s="4">
        <v>0.03</v>
      </c>
      <c r="AD3174" s="1">
        <f t="shared" si="49"/>
        <v>650.57499999999993</v>
      </c>
    </row>
    <row r="3175" spans="1:30" x14ac:dyDescent="0.3">
      <c r="A3175" s="65">
        <v>3174</v>
      </c>
      <c r="B3175" s="66" t="s">
        <v>323</v>
      </c>
      <c r="C3175" s="69" t="s">
        <v>221</v>
      </c>
      <c r="D3175" s="71"/>
      <c r="E3175" s="71">
        <v>528</v>
      </c>
      <c r="F3175" s="71">
        <v>2040</v>
      </c>
      <c r="G3175" s="72">
        <v>451.40300000000002</v>
      </c>
      <c r="H3175" s="72">
        <v>466.29199999999997</v>
      </c>
      <c r="I3175" s="72">
        <v>475.16300000000001</v>
      </c>
      <c r="J3175" s="72">
        <v>478.18599999999998</v>
      </c>
      <c r="K3175" s="72">
        <v>477.024</v>
      </c>
      <c r="L3175" s="72">
        <v>478.32</v>
      </c>
      <c r="M3175" s="72">
        <v>507.18799999999999</v>
      </c>
      <c r="N3175" s="72">
        <v>548.73099999999999</v>
      </c>
      <c r="O3175" s="72">
        <v>545.12900000000002</v>
      </c>
      <c r="P3175" s="72">
        <v>562.38099999999997</v>
      </c>
      <c r="Q3175" s="72">
        <v>549.17100000000005</v>
      </c>
      <c r="R3175" s="72">
        <v>507.964</v>
      </c>
      <c r="S3175" s="72">
        <v>483.04199999999997</v>
      </c>
      <c r="T3175" s="72">
        <v>527.39300000000003</v>
      </c>
      <c r="U3175" s="72">
        <v>555.79300000000001</v>
      </c>
      <c r="V3175" s="72">
        <v>497.42700000000002</v>
      </c>
      <c r="W3175" s="72">
        <v>371.44</v>
      </c>
      <c r="X3175" s="72">
        <v>232.285</v>
      </c>
      <c r="Y3175" s="72">
        <v>113.357</v>
      </c>
      <c r="Z3175" s="72">
        <v>23.779</v>
      </c>
      <c r="AA3175" s="72">
        <v>2.617</v>
      </c>
      <c r="AB3175" s="4">
        <v>3.3000000000000002E-2</v>
      </c>
      <c r="AD3175" s="1">
        <f t="shared" si="49"/>
        <v>743.51099999999997</v>
      </c>
    </row>
    <row r="3176" spans="1:30" x14ac:dyDescent="0.3">
      <c r="A3176" s="65">
        <v>3175</v>
      </c>
      <c r="B3176" s="66" t="s">
        <v>323</v>
      </c>
      <c r="C3176" s="69" t="s">
        <v>221</v>
      </c>
      <c r="D3176" s="71"/>
      <c r="E3176" s="71">
        <v>528</v>
      </c>
      <c r="F3176" s="71">
        <v>2045</v>
      </c>
      <c r="G3176" s="72">
        <v>440.13400000000001</v>
      </c>
      <c r="H3176" s="72">
        <v>453.52</v>
      </c>
      <c r="I3176" s="72">
        <v>467.39600000000002</v>
      </c>
      <c r="J3176" s="72">
        <v>478.08600000000001</v>
      </c>
      <c r="K3176" s="72">
        <v>485.08</v>
      </c>
      <c r="L3176" s="72">
        <v>485.755</v>
      </c>
      <c r="M3176" s="72">
        <v>485.72</v>
      </c>
      <c r="N3176" s="72">
        <v>512.19200000000001</v>
      </c>
      <c r="O3176" s="72">
        <v>551.33600000000001</v>
      </c>
      <c r="P3176" s="72">
        <v>545.42499999999995</v>
      </c>
      <c r="Q3176" s="72">
        <v>559.86900000000003</v>
      </c>
      <c r="R3176" s="72">
        <v>543.35</v>
      </c>
      <c r="S3176" s="72">
        <v>498.238</v>
      </c>
      <c r="T3176" s="72">
        <v>467.80599999999998</v>
      </c>
      <c r="U3176" s="72">
        <v>500.27100000000002</v>
      </c>
      <c r="V3176" s="72">
        <v>506.82100000000003</v>
      </c>
      <c r="W3176" s="72">
        <v>418.68099999999998</v>
      </c>
      <c r="X3176" s="72">
        <v>266.029</v>
      </c>
      <c r="Y3176" s="72">
        <v>121.44799999999999</v>
      </c>
      <c r="Z3176" s="72">
        <v>35.887</v>
      </c>
      <c r="AA3176" s="72">
        <v>3.722</v>
      </c>
      <c r="AB3176" s="4">
        <v>4.1000000000000002E-2</v>
      </c>
      <c r="AD3176" s="1">
        <f t="shared" si="49"/>
        <v>845.80800000000011</v>
      </c>
    </row>
    <row r="3177" spans="1:30" x14ac:dyDescent="0.3">
      <c r="A3177" s="65">
        <v>3176</v>
      </c>
      <c r="B3177" s="66" t="s">
        <v>323</v>
      </c>
      <c r="C3177" s="69" t="s">
        <v>221</v>
      </c>
      <c r="D3177" s="71"/>
      <c r="E3177" s="71">
        <v>528</v>
      </c>
      <c r="F3177" s="71">
        <v>2050</v>
      </c>
      <c r="G3177" s="72">
        <v>437.20299999999997</v>
      </c>
      <c r="H3177" s="72">
        <v>442.262</v>
      </c>
      <c r="I3177" s="72">
        <v>454.63099999999997</v>
      </c>
      <c r="J3177" s="72">
        <v>470.34199999999998</v>
      </c>
      <c r="K3177" s="72">
        <v>485.01799999999997</v>
      </c>
      <c r="L3177" s="72">
        <v>493.84300000000002</v>
      </c>
      <c r="M3177" s="72">
        <v>493.19200000000001</v>
      </c>
      <c r="N3177" s="72">
        <v>490.82100000000003</v>
      </c>
      <c r="O3177" s="72">
        <v>514.98400000000004</v>
      </c>
      <c r="P3177" s="72">
        <v>551.79200000000003</v>
      </c>
      <c r="Q3177" s="72">
        <v>543.37300000000005</v>
      </c>
      <c r="R3177" s="72">
        <v>554.47900000000004</v>
      </c>
      <c r="S3177" s="72">
        <v>533.774</v>
      </c>
      <c r="T3177" s="72">
        <v>483.77699999999999</v>
      </c>
      <c r="U3177" s="72">
        <v>445.65600000000001</v>
      </c>
      <c r="V3177" s="72">
        <v>459.39800000000002</v>
      </c>
      <c r="W3177" s="72">
        <v>431.48500000000001</v>
      </c>
      <c r="X3177" s="72">
        <v>305.27699999999999</v>
      </c>
      <c r="Y3177" s="72">
        <v>142.65899999999999</v>
      </c>
      <c r="Z3177" s="72">
        <v>39.671999999999997</v>
      </c>
      <c r="AA3177" s="72">
        <v>5.75</v>
      </c>
      <c r="AB3177" s="4">
        <v>0.05</v>
      </c>
      <c r="AD3177" s="1">
        <f t="shared" si="49"/>
        <v>924.89299999999992</v>
      </c>
    </row>
    <row r="3178" spans="1:30" x14ac:dyDescent="0.3">
      <c r="A3178" s="65">
        <v>3177</v>
      </c>
      <c r="B3178" s="66" t="s">
        <v>323</v>
      </c>
      <c r="C3178" s="69" t="s">
        <v>221</v>
      </c>
      <c r="D3178" s="71"/>
      <c r="E3178" s="71">
        <v>528</v>
      </c>
      <c r="F3178" s="71">
        <v>2055</v>
      </c>
      <c r="G3178" s="72">
        <v>440.60700000000003</v>
      </c>
      <c r="H3178" s="72">
        <v>439.22500000000002</v>
      </c>
      <c r="I3178" s="72">
        <v>443.31900000000002</v>
      </c>
      <c r="J3178" s="72">
        <v>457.43900000000002</v>
      </c>
      <c r="K3178" s="72">
        <v>476.94299999999998</v>
      </c>
      <c r="L3178" s="72">
        <v>493.35399999999998</v>
      </c>
      <c r="M3178" s="72">
        <v>500.91199999999998</v>
      </c>
      <c r="N3178" s="72">
        <v>498.04500000000002</v>
      </c>
      <c r="O3178" s="72">
        <v>493.55399999999997</v>
      </c>
      <c r="P3178" s="72">
        <v>515.61400000000003</v>
      </c>
      <c r="Q3178" s="72">
        <v>549.90499999999997</v>
      </c>
      <c r="R3178" s="72">
        <v>538.601</v>
      </c>
      <c r="S3178" s="72">
        <v>545.45299999999997</v>
      </c>
      <c r="T3178" s="72">
        <v>519.42899999999997</v>
      </c>
      <c r="U3178" s="72">
        <v>462.55700000000002</v>
      </c>
      <c r="V3178" s="72">
        <v>411.78500000000003</v>
      </c>
      <c r="W3178" s="72">
        <v>395.12400000000002</v>
      </c>
      <c r="X3178" s="72">
        <v>319.755</v>
      </c>
      <c r="Y3178" s="72">
        <v>167.55799999999999</v>
      </c>
      <c r="Z3178" s="72">
        <v>47.981999999999999</v>
      </c>
      <c r="AA3178" s="72">
        <v>6.7759999999999998</v>
      </c>
      <c r="AB3178" s="4">
        <v>7.0000000000000007E-2</v>
      </c>
      <c r="AD3178" s="1">
        <f t="shared" si="49"/>
        <v>937.26499999999999</v>
      </c>
    </row>
    <row r="3179" spans="1:30" x14ac:dyDescent="0.3">
      <c r="A3179" s="65">
        <v>3178</v>
      </c>
      <c r="B3179" s="66" t="s">
        <v>323</v>
      </c>
      <c r="C3179" s="69" t="s">
        <v>221</v>
      </c>
      <c r="D3179" s="71"/>
      <c r="E3179" s="71">
        <v>528</v>
      </c>
      <c r="F3179" s="71">
        <v>2060</v>
      </c>
      <c r="G3179" s="72">
        <v>441.50599999999997</v>
      </c>
      <c r="H3179" s="72">
        <v>442.52199999999999</v>
      </c>
      <c r="I3179" s="72">
        <v>440.22800000000001</v>
      </c>
      <c r="J3179" s="72">
        <v>445.98399999999998</v>
      </c>
      <c r="K3179" s="72">
        <v>463.71</v>
      </c>
      <c r="L3179" s="72">
        <v>484.85599999999999</v>
      </c>
      <c r="M3179" s="72">
        <v>500.06599999999997</v>
      </c>
      <c r="N3179" s="72">
        <v>505.51600000000002</v>
      </c>
      <c r="O3179" s="72">
        <v>500.649</v>
      </c>
      <c r="P3179" s="72">
        <v>494.27300000000002</v>
      </c>
      <c r="Q3179" s="72">
        <v>514.13499999999999</v>
      </c>
      <c r="R3179" s="72">
        <v>545.48</v>
      </c>
      <c r="S3179" s="72">
        <v>530.56500000000005</v>
      </c>
      <c r="T3179" s="72">
        <v>531.94299999999998</v>
      </c>
      <c r="U3179" s="72">
        <v>498.38400000000001</v>
      </c>
      <c r="V3179" s="72">
        <v>429.93799999999999</v>
      </c>
      <c r="W3179" s="72">
        <v>357.72699999999998</v>
      </c>
      <c r="X3179" s="72">
        <v>297.53699999999998</v>
      </c>
      <c r="Y3179" s="72">
        <v>179.643</v>
      </c>
      <c r="Z3179" s="72">
        <v>58.048999999999999</v>
      </c>
      <c r="AA3179" s="72">
        <v>8.3989999999999991</v>
      </c>
      <c r="AB3179" s="4">
        <v>0.11700000000000001</v>
      </c>
      <c r="AD3179" s="1">
        <f t="shared" si="49"/>
        <v>901.47199999999987</v>
      </c>
    </row>
    <row r="3180" spans="1:30" x14ac:dyDescent="0.3">
      <c r="A3180" s="65">
        <v>3179</v>
      </c>
      <c r="B3180" s="66" t="s">
        <v>323</v>
      </c>
      <c r="C3180" s="69" t="s">
        <v>221</v>
      </c>
      <c r="D3180" s="71"/>
      <c r="E3180" s="71">
        <v>528</v>
      </c>
      <c r="F3180" s="71">
        <v>2065</v>
      </c>
      <c r="G3180" s="72">
        <v>437.39800000000002</v>
      </c>
      <c r="H3180" s="72">
        <v>443.31400000000002</v>
      </c>
      <c r="I3180" s="72">
        <v>443.471</v>
      </c>
      <c r="J3180" s="72">
        <v>442.74900000000002</v>
      </c>
      <c r="K3180" s="72">
        <v>451.91800000000001</v>
      </c>
      <c r="L3180" s="72">
        <v>471.20600000000002</v>
      </c>
      <c r="M3180" s="72">
        <v>491.21</v>
      </c>
      <c r="N3180" s="72">
        <v>504.42899999999997</v>
      </c>
      <c r="O3180" s="72">
        <v>507.988</v>
      </c>
      <c r="P3180" s="72">
        <v>501.351</v>
      </c>
      <c r="Q3180" s="72">
        <v>493.08100000000002</v>
      </c>
      <c r="R3180" s="72">
        <v>510.43299999999999</v>
      </c>
      <c r="S3180" s="72">
        <v>538.02499999999998</v>
      </c>
      <c r="T3180" s="72">
        <v>518.52</v>
      </c>
      <c r="U3180" s="72">
        <v>512.11800000000005</v>
      </c>
      <c r="V3180" s="72">
        <v>465.875</v>
      </c>
      <c r="W3180" s="72">
        <v>377.11399999999998</v>
      </c>
      <c r="X3180" s="72">
        <v>273.66300000000001</v>
      </c>
      <c r="Y3180" s="72">
        <v>171.10499999999999</v>
      </c>
      <c r="Z3180" s="72">
        <v>64.128</v>
      </c>
      <c r="AA3180" s="72">
        <v>10.484999999999999</v>
      </c>
      <c r="AB3180" s="4" t="s">
        <v>291</v>
      </c>
      <c r="AD3180" s="1">
        <f t="shared" si="49"/>
        <v>896.49500000000012</v>
      </c>
    </row>
    <row r="3181" spans="1:30" x14ac:dyDescent="0.3">
      <c r="A3181" s="65">
        <v>3180</v>
      </c>
      <c r="B3181" s="66" t="s">
        <v>323</v>
      </c>
      <c r="C3181" s="69" t="s">
        <v>221</v>
      </c>
      <c r="D3181" s="71"/>
      <c r="E3181" s="71">
        <v>528</v>
      </c>
      <c r="F3181" s="71">
        <v>2070</v>
      </c>
      <c r="G3181" s="72">
        <v>429.10199999999998</v>
      </c>
      <c r="H3181" s="72">
        <v>439.101</v>
      </c>
      <c r="I3181" s="72">
        <v>444.209</v>
      </c>
      <c r="J3181" s="72">
        <v>445.84199999999998</v>
      </c>
      <c r="K3181" s="72">
        <v>448.34199999999998</v>
      </c>
      <c r="L3181" s="72">
        <v>458.98899999999998</v>
      </c>
      <c r="M3181" s="72">
        <v>477.20400000000001</v>
      </c>
      <c r="N3181" s="72">
        <v>495.34</v>
      </c>
      <c r="O3181" s="72">
        <v>506.77600000000001</v>
      </c>
      <c r="P3181" s="72">
        <v>508.66300000000001</v>
      </c>
      <c r="Q3181" s="72">
        <v>500.24900000000002</v>
      </c>
      <c r="R3181" s="72">
        <v>489.87</v>
      </c>
      <c r="S3181" s="72">
        <v>504.06</v>
      </c>
      <c r="T3181" s="72">
        <v>526.76599999999996</v>
      </c>
      <c r="U3181" s="72">
        <v>500.68599999999998</v>
      </c>
      <c r="V3181" s="72">
        <v>481.11500000000001</v>
      </c>
      <c r="W3181" s="72">
        <v>412.142</v>
      </c>
      <c r="X3181" s="72">
        <v>292.61599999999999</v>
      </c>
      <c r="Y3181" s="72">
        <v>160.761</v>
      </c>
      <c r="Z3181" s="72">
        <v>62.793999999999997</v>
      </c>
      <c r="AA3181" s="72">
        <v>12.09</v>
      </c>
      <c r="AB3181" s="4" t="s">
        <v>291</v>
      </c>
      <c r="AD3181" s="1">
        <f t="shared" si="49"/>
        <v>940.40300000000002</v>
      </c>
    </row>
    <row r="3182" spans="1:30" x14ac:dyDescent="0.3">
      <c r="A3182" s="65">
        <v>3181</v>
      </c>
      <c r="B3182" s="66" t="s">
        <v>323</v>
      </c>
      <c r="C3182" s="69" t="s">
        <v>221</v>
      </c>
      <c r="D3182" s="71"/>
      <c r="E3182" s="71">
        <v>528</v>
      </c>
      <c r="F3182" s="71">
        <v>2075</v>
      </c>
      <c r="G3182" s="72">
        <v>420.79</v>
      </c>
      <c r="H3182" s="72">
        <v>430.69900000000001</v>
      </c>
      <c r="I3182" s="72">
        <v>439.94</v>
      </c>
      <c r="J3182" s="72">
        <v>446.43900000000002</v>
      </c>
      <c r="K3182" s="72">
        <v>451.09199999999998</v>
      </c>
      <c r="L3182" s="72">
        <v>454.98200000000003</v>
      </c>
      <c r="M3182" s="72">
        <v>464.63099999999997</v>
      </c>
      <c r="N3182" s="72">
        <v>481.101</v>
      </c>
      <c r="O3182" s="72">
        <v>497.572</v>
      </c>
      <c r="P3182" s="72">
        <v>507.44900000000001</v>
      </c>
      <c r="Q3182" s="72">
        <v>507.661</v>
      </c>
      <c r="R3182" s="72">
        <v>497.291</v>
      </c>
      <c r="S3182" s="72">
        <v>484.322</v>
      </c>
      <c r="T3182" s="72">
        <v>494.45</v>
      </c>
      <c r="U3182" s="72">
        <v>510.17700000000002</v>
      </c>
      <c r="V3182" s="72">
        <v>472.78699999999998</v>
      </c>
      <c r="W3182" s="72">
        <v>429.39600000000002</v>
      </c>
      <c r="X3182" s="72">
        <v>324.56299999999999</v>
      </c>
      <c r="Y3182" s="72">
        <v>175.815</v>
      </c>
      <c r="Z3182" s="72">
        <v>60.777000000000001</v>
      </c>
      <c r="AA3182" s="72">
        <v>12.484999999999999</v>
      </c>
      <c r="AB3182" s="4" t="s">
        <v>291</v>
      </c>
      <c r="AD3182" s="1">
        <f t="shared" si="49"/>
        <v>1003.0360000000002</v>
      </c>
    </row>
    <row r="3183" spans="1:30" x14ac:dyDescent="0.3">
      <c r="A3183" s="65">
        <v>3182</v>
      </c>
      <c r="B3183" s="66" t="s">
        <v>323</v>
      </c>
      <c r="C3183" s="69" t="s">
        <v>221</v>
      </c>
      <c r="D3183" s="71"/>
      <c r="E3183" s="71">
        <v>528</v>
      </c>
      <c r="F3183" s="71">
        <v>2080</v>
      </c>
      <c r="G3183" s="72">
        <v>415.74900000000002</v>
      </c>
      <c r="H3183" s="72">
        <v>422.28300000000002</v>
      </c>
      <c r="I3183" s="72">
        <v>431.48</v>
      </c>
      <c r="J3183" s="72">
        <v>442.02199999999999</v>
      </c>
      <c r="K3183" s="72">
        <v>451.34</v>
      </c>
      <c r="L3183" s="72">
        <v>457.28699999999998</v>
      </c>
      <c r="M3183" s="72">
        <v>460.25400000000002</v>
      </c>
      <c r="N3183" s="72">
        <v>468.28699999999998</v>
      </c>
      <c r="O3183" s="72">
        <v>483.21899999999999</v>
      </c>
      <c r="P3183" s="72">
        <v>498.24599999999998</v>
      </c>
      <c r="Q3183" s="72">
        <v>506.56400000000002</v>
      </c>
      <c r="R3183" s="72">
        <v>504.91899999999998</v>
      </c>
      <c r="S3183" s="72">
        <v>492.14</v>
      </c>
      <c r="T3183" s="72">
        <v>475.87799999999999</v>
      </c>
      <c r="U3183" s="72">
        <v>480.173</v>
      </c>
      <c r="V3183" s="72">
        <v>483.94400000000002</v>
      </c>
      <c r="W3183" s="72">
        <v>425.32499999999999</v>
      </c>
      <c r="X3183" s="72">
        <v>342.75</v>
      </c>
      <c r="Y3183" s="72">
        <v>199.13499999999999</v>
      </c>
      <c r="Z3183" s="72">
        <v>68.350999999999999</v>
      </c>
      <c r="AA3183" s="72">
        <v>12.55</v>
      </c>
      <c r="AB3183" s="4" t="s">
        <v>291</v>
      </c>
      <c r="AD3183" s="1">
        <f t="shared" si="49"/>
        <v>1048.1110000000001</v>
      </c>
    </row>
    <row r="3184" spans="1:30" x14ac:dyDescent="0.3">
      <c r="A3184" s="65">
        <v>3183</v>
      </c>
      <c r="B3184" s="66" t="s">
        <v>323</v>
      </c>
      <c r="C3184" s="69" t="s">
        <v>221</v>
      </c>
      <c r="D3184" s="71"/>
      <c r="E3184" s="71">
        <v>528</v>
      </c>
      <c r="F3184" s="71">
        <v>2085</v>
      </c>
      <c r="G3184" s="72">
        <v>414.03</v>
      </c>
      <c r="H3184" s="72">
        <v>417.137</v>
      </c>
      <c r="I3184" s="72">
        <v>423.01100000000002</v>
      </c>
      <c r="J3184" s="72">
        <v>433.41699999999997</v>
      </c>
      <c r="K3184" s="72">
        <v>446.57900000000001</v>
      </c>
      <c r="L3184" s="72">
        <v>457.09899999999999</v>
      </c>
      <c r="M3184" s="72">
        <v>462.18900000000002</v>
      </c>
      <c r="N3184" s="72">
        <v>463.66300000000001</v>
      </c>
      <c r="O3184" s="72">
        <v>470.28399999999999</v>
      </c>
      <c r="P3184" s="72">
        <v>483.90100000000001</v>
      </c>
      <c r="Q3184" s="72">
        <v>497.50400000000002</v>
      </c>
      <c r="R3184" s="72">
        <v>504.09899999999999</v>
      </c>
      <c r="S3184" s="72">
        <v>500.16899999999998</v>
      </c>
      <c r="T3184" s="72">
        <v>484.33600000000001</v>
      </c>
      <c r="U3184" s="72">
        <v>463.36099999999999</v>
      </c>
      <c r="V3184" s="72">
        <v>457.55200000000002</v>
      </c>
      <c r="W3184" s="72">
        <v>438.84199999999998</v>
      </c>
      <c r="X3184" s="72">
        <v>344.20299999999997</v>
      </c>
      <c r="Y3184" s="72">
        <v>214.893</v>
      </c>
      <c r="Z3184" s="72">
        <v>79.716999999999999</v>
      </c>
      <c r="AA3184" s="72">
        <v>14.260999999999999</v>
      </c>
      <c r="AB3184" s="4" t="s">
        <v>291</v>
      </c>
      <c r="AD3184" s="1">
        <f t="shared" si="49"/>
        <v>1091.9159999999999</v>
      </c>
    </row>
    <row r="3185" spans="1:30" x14ac:dyDescent="0.3">
      <c r="A3185" s="65">
        <v>3184</v>
      </c>
      <c r="B3185" s="66" t="s">
        <v>323</v>
      </c>
      <c r="C3185" s="69" t="s">
        <v>221</v>
      </c>
      <c r="D3185" s="71"/>
      <c r="E3185" s="71">
        <v>528</v>
      </c>
      <c r="F3185" s="71">
        <v>2090</v>
      </c>
      <c r="G3185" s="72">
        <v>412.34399999999999</v>
      </c>
      <c r="H3185" s="72">
        <v>415.30799999999999</v>
      </c>
      <c r="I3185" s="72">
        <v>417.80799999999999</v>
      </c>
      <c r="J3185" s="72">
        <v>424.80099999999999</v>
      </c>
      <c r="K3185" s="72">
        <v>437.63</v>
      </c>
      <c r="L3185" s="72">
        <v>451.9</v>
      </c>
      <c r="M3185" s="72">
        <v>461.62700000000001</v>
      </c>
      <c r="N3185" s="72">
        <v>465.33600000000001</v>
      </c>
      <c r="O3185" s="72">
        <v>465.51900000000001</v>
      </c>
      <c r="P3185" s="72">
        <v>470.96</v>
      </c>
      <c r="Q3185" s="72">
        <v>483.30599999999998</v>
      </c>
      <c r="R3185" s="72">
        <v>495.34399999999999</v>
      </c>
      <c r="S3185" s="72">
        <v>499.81799999999998</v>
      </c>
      <c r="T3185" s="72">
        <v>492.98500000000001</v>
      </c>
      <c r="U3185" s="72">
        <v>472.77800000000002</v>
      </c>
      <c r="V3185" s="72">
        <v>443.44799999999998</v>
      </c>
      <c r="W3185" s="72">
        <v>418.12400000000002</v>
      </c>
      <c r="X3185" s="72">
        <v>359.98</v>
      </c>
      <c r="Y3185" s="72">
        <v>220.53299999999999</v>
      </c>
      <c r="Z3185" s="72">
        <v>88.622</v>
      </c>
      <c r="AA3185" s="72">
        <v>17.058</v>
      </c>
      <c r="AB3185" s="4" t="s">
        <v>291</v>
      </c>
      <c r="AD3185" s="1">
        <f t="shared" si="49"/>
        <v>1104.317</v>
      </c>
    </row>
    <row r="3186" spans="1:30" x14ac:dyDescent="0.3">
      <c r="A3186" s="65">
        <v>3185</v>
      </c>
      <c r="B3186" s="66" t="s">
        <v>323</v>
      </c>
      <c r="C3186" s="69" t="s">
        <v>221</v>
      </c>
      <c r="D3186" s="71"/>
      <c r="E3186" s="71">
        <v>528</v>
      </c>
      <c r="F3186" s="71">
        <v>2095</v>
      </c>
      <c r="G3186" s="72">
        <v>408.54</v>
      </c>
      <c r="H3186" s="72">
        <v>413.51600000000002</v>
      </c>
      <c r="I3186" s="72">
        <v>415.92599999999999</v>
      </c>
      <c r="J3186" s="72">
        <v>419.452</v>
      </c>
      <c r="K3186" s="72">
        <v>428.666</v>
      </c>
      <c r="L3186" s="72">
        <v>442.51499999999999</v>
      </c>
      <c r="M3186" s="72">
        <v>456.05500000000001</v>
      </c>
      <c r="N3186" s="72">
        <v>464.52</v>
      </c>
      <c r="O3186" s="72">
        <v>467.04899999999998</v>
      </c>
      <c r="P3186" s="72">
        <v>466.16300000000001</v>
      </c>
      <c r="Q3186" s="72">
        <v>470.48599999999999</v>
      </c>
      <c r="R3186" s="72">
        <v>481.45</v>
      </c>
      <c r="S3186" s="72">
        <v>491.577</v>
      </c>
      <c r="T3186" s="72">
        <v>493.363</v>
      </c>
      <c r="U3186" s="72">
        <v>482.37200000000001</v>
      </c>
      <c r="V3186" s="72">
        <v>454.33499999999998</v>
      </c>
      <c r="W3186" s="72">
        <v>408.28199999999998</v>
      </c>
      <c r="X3186" s="72">
        <v>347.59699999999998</v>
      </c>
      <c r="Y3186" s="72">
        <v>235.71899999999999</v>
      </c>
      <c r="Z3186" s="72">
        <v>93.748999999999995</v>
      </c>
      <c r="AA3186" s="72">
        <v>19.768999999999998</v>
      </c>
      <c r="AB3186" s="4" t="s">
        <v>291</v>
      </c>
      <c r="AD3186" s="1">
        <f t="shared" si="49"/>
        <v>1105.116</v>
      </c>
    </row>
    <row r="3187" spans="1:30" x14ac:dyDescent="0.3">
      <c r="A3187" s="65">
        <v>3186</v>
      </c>
      <c r="B3187" s="66" t="s">
        <v>323</v>
      </c>
      <c r="C3187" s="69" t="s">
        <v>221</v>
      </c>
      <c r="D3187" s="71"/>
      <c r="E3187" s="71">
        <v>528</v>
      </c>
      <c r="F3187" s="71">
        <v>2100</v>
      </c>
      <c r="G3187" s="72">
        <v>402.27800000000002</v>
      </c>
      <c r="H3187" s="72">
        <v>409.60399999999998</v>
      </c>
      <c r="I3187" s="72">
        <v>414.07400000000001</v>
      </c>
      <c r="J3187" s="72">
        <v>417.41699999999997</v>
      </c>
      <c r="K3187" s="72">
        <v>422.96899999999999</v>
      </c>
      <c r="L3187" s="72">
        <v>433.11</v>
      </c>
      <c r="M3187" s="72">
        <v>446.29899999999998</v>
      </c>
      <c r="N3187" s="72">
        <v>458.69099999999997</v>
      </c>
      <c r="O3187" s="72">
        <v>466.08199999999999</v>
      </c>
      <c r="P3187" s="72">
        <v>467.63900000000001</v>
      </c>
      <c r="Q3187" s="72">
        <v>465.762</v>
      </c>
      <c r="R3187" s="72">
        <v>468.88299999999998</v>
      </c>
      <c r="S3187" s="72">
        <v>478.16899999999998</v>
      </c>
      <c r="T3187" s="72">
        <v>485.85599999999999</v>
      </c>
      <c r="U3187" s="72">
        <v>483.76299999999998</v>
      </c>
      <c r="V3187" s="72">
        <v>465.27199999999999</v>
      </c>
      <c r="W3187" s="72">
        <v>421.14600000000002</v>
      </c>
      <c r="X3187" s="72">
        <v>343.61900000000003</v>
      </c>
      <c r="Y3187" s="72">
        <v>232.31200000000001</v>
      </c>
      <c r="Z3187" s="72">
        <v>103.14100000000001</v>
      </c>
      <c r="AA3187" s="72">
        <v>21.859000000000002</v>
      </c>
      <c r="AB3187" s="4" t="s">
        <v>291</v>
      </c>
      <c r="AD3187" s="1">
        <f t="shared" si="49"/>
        <v>1122.077</v>
      </c>
    </row>
    <row r="3188" spans="1:30" x14ac:dyDescent="0.3">
      <c r="A3188" s="65">
        <v>3187</v>
      </c>
      <c r="B3188" s="66" t="s">
        <v>323</v>
      </c>
      <c r="C3188" s="69" t="s">
        <v>222</v>
      </c>
      <c r="D3188" s="71"/>
      <c r="E3188" s="71">
        <v>756</v>
      </c>
      <c r="F3188" s="71">
        <v>2015</v>
      </c>
      <c r="G3188" s="72">
        <v>219.58199999999999</v>
      </c>
      <c r="H3188" s="72">
        <v>207.86600000000001</v>
      </c>
      <c r="I3188" s="72">
        <v>204.01400000000001</v>
      </c>
      <c r="J3188" s="72">
        <v>223.11600000000001</v>
      </c>
      <c r="K3188" s="72">
        <v>259.59199999999998</v>
      </c>
      <c r="L3188" s="72">
        <v>285.49799999999999</v>
      </c>
      <c r="M3188" s="72">
        <v>301.38200000000001</v>
      </c>
      <c r="N3188" s="72">
        <v>280.66399999999999</v>
      </c>
      <c r="O3188" s="72">
        <v>296.44</v>
      </c>
      <c r="P3188" s="72">
        <v>342.71600000000001</v>
      </c>
      <c r="Q3188" s="72">
        <v>329.16800000000001</v>
      </c>
      <c r="R3188" s="72">
        <v>278.05700000000002</v>
      </c>
      <c r="S3188" s="72">
        <v>226.001</v>
      </c>
      <c r="T3188" s="72">
        <v>216.61</v>
      </c>
      <c r="U3188" s="72">
        <v>170.81399999999999</v>
      </c>
      <c r="V3188" s="72">
        <v>122.34</v>
      </c>
      <c r="W3188" s="72">
        <v>86.534999999999997</v>
      </c>
      <c r="X3188" s="72">
        <v>46.747</v>
      </c>
      <c r="Y3188" s="72">
        <v>16.744</v>
      </c>
      <c r="Z3188" s="72">
        <v>2.9079999999999999</v>
      </c>
      <c r="AA3188" s="72">
        <v>0.29499999999999998</v>
      </c>
      <c r="AB3188" s="4">
        <v>8.9999999999999993E-3</v>
      </c>
      <c r="AD3188" s="1">
        <f t="shared" si="49"/>
        <v>153.23799999999994</v>
      </c>
    </row>
    <row r="3189" spans="1:30" x14ac:dyDescent="0.3">
      <c r="A3189" s="65">
        <v>3188</v>
      </c>
      <c r="B3189" s="66" t="s">
        <v>323</v>
      </c>
      <c r="C3189" s="69" t="s">
        <v>222</v>
      </c>
      <c r="D3189" s="71"/>
      <c r="E3189" s="71">
        <v>756</v>
      </c>
      <c r="F3189" s="71">
        <v>2020</v>
      </c>
      <c r="G3189" s="72">
        <v>233.21899999999999</v>
      </c>
      <c r="H3189" s="72">
        <v>222.78399999999999</v>
      </c>
      <c r="I3189" s="72">
        <v>210.328</v>
      </c>
      <c r="J3189" s="72">
        <v>216.738</v>
      </c>
      <c r="K3189" s="72">
        <v>245.93899999999999</v>
      </c>
      <c r="L3189" s="72">
        <v>281.38</v>
      </c>
      <c r="M3189" s="72">
        <v>301.76499999999999</v>
      </c>
      <c r="N3189" s="72">
        <v>312.28699999999998</v>
      </c>
      <c r="O3189" s="72">
        <v>287.40300000000002</v>
      </c>
      <c r="P3189" s="72">
        <v>299.74599999999998</v>
      </c>
      <c r="Q3189" s="72">
        <v>342.50900000000001</v>
      </c>
      <c r="R3189" s="72">
        <v>325.52600000000001</v>
      </c>
      <c r="S3189" s="72">
        <v>271.48</v>
      </c>
      <c r="T3189" s="72">
        <v>216.62899999999999</v>
      </c>
      <c r="U3189" s="72">
        <v>202.018</v>
      </c>
      <c r="V3189" s="72">
        <v>151.91300000000001</v>
      </c>
      <c r="W3189" s="72">
        <v>98.289000000000001</v>
      </c>
      <c r="X3189" s="72">
        <v>56.167000000000002</v>
      </c>
      <c r="Y3189" s="72">
        <v>20.678000000000001</v>
      </c>
      <c r="Z3189" s="72">
        <v>4.0860000000000003</v>
      </c>
      <c r="AA3189" s="72">
        <v>0.312</v>
      </c>
      <c r="AB3189" s="4">
        <v>8.9999999999999993E-3</v>
      </c>
      <c r="AD3189" s="1">
        <f t="shared" si="49"/>
        <v>179.54100000000003</v>
      </c>
    </row>
    <row r="3190" spans="1:30" x14ac:dyDescent="0.3">
      <c r="A3190" s="65">
        <v>3189</v>
      </c>
      <c r="B3190" s="66" t="s">
        <v>323</v>
      </c>
      <c r="C3190" s="69" t="s">
        <v>222</v>
      </c>
      <c r="D3190" s="71"/>
      <c r="E3190" s="71">
        <v>756</v>
      </c>
      <c r="F3190" s="71">
        <v>2025</v>
      </c>
      <c r="G3190" s="72">
        <v>233.67099999999999</v>
      </c>
      <c r="H3190" s="72">
        <v>235.773</v>
      </c>
      <c r="I3190" s="72">
        <v>224.745</v>
      </c>
      <c r="J3190" s="72">
        <v>220.48699999999999</v>
      </c>
      <c r="K3190" s="72">
        <v>234.971</v>
      </c>
      <c r="L3190" s="72">
        <v>263.35000000000002</v>
      </c>
      <c r="M3190" s="72">
        <v>294.34300000000002</v>
      </c>
      <c r="N3190" s="72">
        <v>310.41000000000003</v>
      </c>
      <c r="O3190" s="72">
        <v>317.447</v>
      </c>
      <c r="P3190" s="72">
        <v>289.90100000000001</v>
      </c>
      <c r="Q3190" s="72">
        <v>299.608</v>
      </c>
      <c r="R3190" s="72">
        <v>338.733</v>
      </c>
      <c r="S3190" s="72">
        <v>318.13299999999998</v>
      </c>
      <c r="T3190" s="72">
        <v>260.97300000000001</v>
      </c>
      <c r="U3190" s="72">
        <v>203.369</v>
      </c>
      <c r="V3190" s="72">
        <v>181.68899999999999</v>
      </c>
      <c r="W3190" s="72">
        <v>124.389</v>
      </c>
      <c r="X3190" s="72">
        <v>65.777000000000001</v>
      </c>
      <c r="Y3190" s="72">
        <v>25.866</v>
      </c>
      <c r="Z3190" s="72">
        <v>5.2729999999999997</v>
      </c>
      <c r="AA3190" s="72">
        <v>0.442</v>
      </c>
      <c r="AB3190" s="4">
        <v>1.2999999999999999E-2</v>
      </c>
      <c r="AD3190" s="1">
        <f t="shared" si="49"/>
        <v>221.76</v>
      </c>
    </row>
    <row r="3191" spans="1:30" x14ac:dyDescent="0.3">
      <c r="A3191" s="65">
        <v>3190</v>
      </c>
      <c r="B3191" s="66" t="s">
        <v>323</v>
      </c>
      <c r="C3191" s="69" t="s">
        <v>222</v>
      </c>
      <c r="D3191" s="71"/>
      <c r="E3191" s="71">
        <v>756</v>
      </c>
      <c r="F3191" s="71">
        <v>2030</v>
      </c>
      <c r="G3191" s="72">
        <v>229.46600000000001</v>
      </c>
      <c r="H3191" s="72">
        <v>236.23400000000001</v>
      </c>
      <c r="I3191" s="72">
        <v>237.73699999999999</v>
      </c>
      <c r="J3191" s="72">
        <v>234.90899999999999</v>
      </c>
      <c r="K3191" s="72">
        <v>238.74700000000001</v>
      </c>
      <c r="L3191" s="72">
        <v>252.43899999999999</v>
      </c>
      <c r="M3191" s="72">
        <v>276.39100000000002</v>
      </c>
      <c r="N3191" s="72">
        <v>303.06599999999997</v>
      </c>
      <c r="O3191" s="72">
        <v>315.67500000000001</v>
      </c>
      <c r="P3191" s="72">
        <v>319.92200000000003</v>
      </c>
      <c r="Q3191" s="72">
        <v>290.084</v>
      </c>
      <c r="R3191" s="72">
        <v>296.91899999999998</v>
      </c>
      <c r="S3191" s="72">
        <v>331.68900000000002</v>
      </c>
      <c r="T3191" s="72">
        <v>306.73399999999998</v>
      </c>
      <c r="U3191" s="72">
        <v>246.25899999999999</v>
      </c>
      <c r="V3191" s="72">
        <v>184.61099999999999</v>
      </c>
      <c r="W3191" s="72">
        <v>151.06100000000001</v>
      </c>
      <c r="X3191" s="72">
        <v>85.283000000000001</v>
      </c>
      <c r="Y3191" s="72">
        <v>31.292999999999999</v>
      </c>
      <c r="Z3191" s="72">
        <v>6.8410000000000002</v>
      </c>
      <c r="AA3191" s="72">
        <v>0.58899999999999997</v>
      </c>
      <c r="AB3191" s="4">
        <v>1.7000000000000001E-2</v>
      </c>
      <c r="AD3191" s="1">
        <f t="shared" si="49"/>
        <v>275.084</v>
      </c>
    </row>
    <row r="3192" spans="1:30" x14ac:dyDescent="0.3">
      <c r="A3192" s="65">
        <v>3191</v>
      </c>
      <c r="B3192" s="66" t="s">
        <v>323</v>
      </c>
      <c r="C3192" s="69" t="s">
        <v>222</v>
      </c>
      <c r="D3192" s="71"/>
      <c r="E3192" s="71">
        <v>756</v>
      </c>
      <c r="F3192" s="71">
        <v>2035</v>
      </c>
      <c r="G3192" s="72">
        <v>225.09100000000001</v>
      </c>
      <c r="H3192" s="72">
        <v>232.03800000000001</v>
      </c>
      <c r="I3192" s="72">
        <v>238.20400000000001</v>
      </c>
      <c r="J3192" s="72">
        <v>247.90700000000001</v>
      </c>
      <c r="K3192" s="72">
        <v>253.17699999999999</v>
      </c>
      <c r="L3192" s="72">
        <v>256.24099999999999</v>
      </c>
      <c r="M3192" s="72">
        <v>265.53899999999999</v>
      </c>
      <c r="N3192" s="72">
        <v>285.20499999999998</v>
      </c>
      <c r="O3192" s="72">
        <v>308.43400000000003</v>
      </c>
      <c r="P3192" s="72">
        <v>318.29199999999997</v>
      </c>
      <c r="Q3192" s="72">
        <v>320.05900000000003</v>
      </c>
      <c r="R3192" s="72">
        <v>287.86700000000002</v>
      </c>
      <c r="S3192" s="72">
        <v>291.43700000000001</v>
      </c>
      <c r="T3192" s="72">
        <v>320.73399999999998</v>
      </c>
      <c r="U3192" s="72">
        <v>290.75400000000002</v>
      </c>
      <c r="V3192" s="72">
        <v>225.292</v>
      </c>
      <c r="W3192" s="72">
        <v>155.59800000000001</v>
      </c>
      <c r="X3192" s="72">
        <v>105.83499999999999</v>
      </c>
      <c r="Y3192" s="72">
        <v>41.790999999999997</v>
      </c>
      <c r="Z3192" s="72">
        <v>8.5559999999999992</v>
      </c>
      <c r="AA3192" s="72">
        <v>0.78500000000000003</v>
      </c>
      <c r="AB3192" s="4">
        <v>2.1000000000000001E-2</v>
      </c>
      <c r="AD3192" s="1">
        <f t="shared" si="49"/>
        <v>312.58600000000001</v>
      </c>
    </row>
    <row r="3193" spans="1:30" x14ac:dyDescent="0.3">
      <c r="A3193" s="65">
        <v>3192</v>
      </c>
      <c r="B3193" s="66" t="s">
        <v>323</v>
      </c>
      <c r="C3193" s="69" t="s">
        <v>222</v>
      </c>
      <c r="D3193" s="71"/>
      <c r="E3193" s="71">
        <v>756</v>
      </c>
      <c r="F3193" s="71">
        <v>2040</v>
      </c>
      <c r="G3193" s="72">
        <v>225.49100000000001</v>
      </c>
      <c r="H3193" s="72">
        <v>227.67099999999999</v>
      </c>
      <c r="I3193" s="72">
        <v>234.01400000000001</v>
      </c>
      <c r="J3193" s="72">
        <v>248.38800000000001</v>
      </c>
      <c r="K3193" s="72">
        <v>266.18799999999999</v>
      </c>
      <c r="L3193" s="72">
        <v>270.68299999999999</v>
      </c>
      <c r="M3193" s="72">
        <v>269.37200000000001</v>
      </c>
      <c r="N3193" s="72">
        <v>274.41800000000001</v>
      </c>
      <c r="O3193" s="72">
        <v>290.69900000000001</v>
      </c>
      <c r="P3193" s="72">
        <v>311.21100000000001</v>
      </c>
      <c r="Q3193" s="72">
        <v>318.64699999999999</v>
      </c>
      <c r="R3193" s="72">
        <v>317.76799999999997</v>
      </c>
      <c r="S3193" s="72">
        <v>283.08800000000002</v>
      </c>
      <c r="T3193" s="72">
        <v>282.70699999999999</v>
      </c>
      <c r="U3193" s="72">
        <v>305.392</v>
      </c>
      <c r="V3193" s="72">
        <v>267.97000000000003</v>
      </c>
      <c r="W3193" s="72">
        <v>192.31399999999999</v>
      </c>
      <c r="X3193" s="72">
        <v>111.313</v>
      </c>
      <c r="Y3193" s="72">
        <v>53.392000000000003</v>
      </c>
      <c r="Z3193" s="72">
        <v>11.816000000000001</v>
      </c>
      <c r="AA3193" s="72">
        <v>1.012</v>
      </c>
      <c r="AB3193" s="4">
        <v>2.9000000000000001E-2</v>
      </c>
      <c r="AD3193" s="1">
        <f t="shared" si="49"/>
        <v>369.87599999999998</v>
      </c>
    </row>
    <row r="3194" spans="1:30" x14ac:dyDescent="0.3">
      <c r="A3194" s="65">
        <v>3193</v>
      </c>
      <c r="B3194" s="66" t="s">
        <v>323</v>
      </c>
      <c r="C3194" s="69" t="s">
        <v>222</v>
      </c>
      <c r="D3194" s="71"/>
      <c r="E3194" s="71">
        <v>756</v>
      </c>
      <c r="F3194" s="71">
        <v>2045</v>
      </c>
      <c r="G3194" s="72">
        <v>231.548</v>
      </c>
      <c r="H3194" s="72">
        <v>228.078</v>
      </c>
      <c r="I3194" s="72">
        <v>229.65100000000001</v>
      </c>
      <c r="J3194" s="72">
        <v>244.21199999999999</v>
      </c>
      <c r="K3194" s="72">
        <v>266.69499999999999</v>
      </c>
      <c r="L3194" s="72">
        <v>283.70800000000003</v>
      </c>
      <c r="M3194" s="72">
        <v>283.82600000000002</v>
      </c>
      <c r="N3194" s="72">
        <v>278.28699999999998</v>
      </c>
      <c r="O3194" s="72">
        <v>280.005</v>
      </c>
      <c r="P3194" s="72">
        <v>293.66399999999999</v>
      </c>
      <c r="Q3194" s="72">
        <v>311.80799999999999</v>
      </c>
      <c r="R3194" s="72">
        <v>316.702</v>
      </c>
      <c r="S3194" s="72">
        <v>312.892</v>
      </c>
      <c r="T3194" s="72">
        <v>275.36700000000002</v>
      </c>
      <c r="U3194" s="72">
        <v>270.39400000000001</v>
      </c>
      <c r="V3194" s="72">
        <v>283.44499999999999</v>
      </c>
      <c r="W3194" s="72">
        <v>231.50700000000001</v>
      </c>
      <c r="X3194" s="72">
        <v>140.35599999999999</v>
      </c>
      <c r="Y3194" s="72">
        <v>57.768999999999998</v>
      </c>
      <c r="Z3194" s="72">
        <v>15.605</v>
      </c>
      <c r="AA3194" s="72">
        <v>1.425</v>
      </c>
      <c r="AB3194" s="4" t="s">
        <v>291</v>
      </c>
      <c r="AD3194" s="1">
        <f t="shared" si="49"/>
        <v>446.66200000000003</v>
      </c>
    </row>
    <row r="3195" spans="1:30" x14ac:dyDescent="0.3">
      <c r="A3195" s="65">
        <v>3194</v>
      </c>
      <c r="B3195" s="66" t="s">
        <v>323</v>
      </c>
      <c r="C3195" s="69" t="s">
        <v>222</v>
      </c>
      <c r="D3195" s="71"/>
      <c r="E3195" s="71">
        <v>756</v>
      </c>
      <c r="F3195" s="71">
        <v>2050</v>
      </c>
      <c r="G3195" s="72">
        <v>240.24199999999999</v>
      </c>
      <c r="H3195" s="72">
        <v>234.13800000000001</v>
      </c>
      <c r="I3195" s="72">
        <v>230.06200000000001</v>
      </c>
      <c r="J3195" s="72">
        <v>239.86199999999999</v>
      </c>
      <c r="K3195" s="72">
        <v>262.54399999999998</v>
      </c>
      <c r="L3195" s="72">
        <v>284.24400000000003</v>
      </c>
      <c r="M3195" s="72">
        <v>296.86799999999999</v>
      </c>
      <c r="N3195" s="72">
        <v>292.75900000000001</v>
      </c>
      <c r="O3195" s="72">
        <v>283.928</v>
      </c>
      <c r="P3195" s="72">
        <v>283.11200000000002</v>
      </c>
      <c r="Q3195" s="72">
        <v>294.55599999999998</v>
      </c>
      <c r="R3195" s="72">
        <v>310.25099999999998</v>
      </c>
      <c r="S3195" s="72">
        <v>312.34899999999999</v>
      </c>
      <c r="T3195" s="72">
        <v>305.05900000000003</v>
      </c>
      <c r="U3195" s="72">
        <v>264.46899999999999</v>
      </c>
      <c r="V3195" s="72">
        <v>252.72200000000001</v>
      </c>
      <c r="W3195" s="72">
        <v>247.78899999999999</v>
      </c>
      <c r="X3195" s="72">
        <v>172.33699999999999</v>
      </c>
      <c r="Y3195" s="72">
        <v>74.953999999999994</v>
      </c>
      <c r="Z3195" s="72">
        <v>17.469000000000001</v>
      </c>
      <c r="AA3195" s="72">
        <v>1.9410000000000001</v>
      </c>
      <c r="AB3195" s="4" t="s">
        <v>291</v>
      </c>
      <c r="AD3195" s="1">
        <f t="shared" si="49"/>
        <v>514.49</v>
      </c>
    </row>
    <row r="3196" spans="1:30" x14ac:dyDescent="0.3">
      <c r="A3196" s="65">
        <v>3195</v>
      </c>
      <c r="B3196" s="66" t="s">
        <v>323</v>
      </c>
      <c r="C3196" s="69" t="s">
        <v>222</v>
      </c>
      <c r="D3196" s="71"/>
      <c r="E3196" s="71">
        <v>756</v>
      </c>
      <c r="F3196" s="71">
        <v>2055</v>
      </c>
      <c r="G3196" s="72">
        <v>246.041</v>
      </c>
      <c r="H3196" s="72">
        <v>242.70500000000001</v>
      </c>
      <c r="I3196" s="72">
        <v>236.02500000000001</v>
      </c>
      <c r="J3196" s="72">
        <v>239.76400000000001</v>
      </c>
      <c r="K3196" s="72">
        <v>257.291</v>
      </c>
      <c r="L3196" s="72">
        <v>279.233</v>
      </c>
      <c r="M3196" s="72">
        <v>296.76</v>
      </c>
      <c r="N3196" s="72">
        <v>305.35199999999998</v>
      </c>
      <c r="O3196" s="72">
        <v>298.108</v>
      </c>
      <c r="P3196" s="72">
        <v>286.90100000000001</v>
      </c>
      <c r="Q3196" s="72">
        <v>284.08300000000003</v>
      </c>
      <c r="R3196" s="72">
        <v>293.358</v>
      </c>
      <c r="S3196" s="72">
        <v>306.40100000000001</v>
      </c>
      <c r="T3196" s="72">
        <v>305.19600000000003</v>
      </c>
      <c r="U3196" s="72">
        <v>293.98</v>
      </c>
      <c r="V3196" s="72">
        <v>248.68199999999999</v>
      </c>
      <c r="W3196" s="72">
        <v>223.315</v>
      </c>
      <c r="X3196" s="72">
        <v>187.83500000000001</v>
      </c>
      <c r="Y3196" s="72">
        <v>94.53</v>
      </c>
      <c r="Z3196" s="72">
        <v>23.41</v>
      </c>
      <c r="AA3196" s="72">
        <v>2.2690000000000001</v>
      </c>
      <c r="AB3196" s="4" t="s">
        <v>291</v>
      </c>
      <c r="AD3196" s="1">
        <f t="shared" si="49"/>
        <v>531.35899999999992</v>
      </c>
    </row>
    <row r="3197" spans="1:30" x14ac:dyDescent="0.3">
      <c r="A3197" s="65">
        <v>3196</v>
      </c>
      <c r="B3197" s="66" t="s">
        <v>323</v>
      </c>
      <c r="C3197" s="69" t="s">
        <v>222</v>
      </c>
      <c r="D3197" s="71"/>
      <c r="E3197" s="71">
        <v>756</v>
      </c>
      <c r="F3197" s="71">
        <v>2060</v>
      </c>
      <c r="G3197" s="72">
        <v>247.197</v>
      </c>
      <c r="H3197" s="72">
        <v>248.375</v>
      </c>
      <c r="I3197" s="72">
        <v>244.49100000000001</v>
      </c>
      <c r="J3197" s="72">
        <v>245.21799999999999</v>
      </c>
      <c r="K3197" s="72">
        <v>256.28399999999999</v>
      </c>
      <c r="L3197" s="72">
        <v>273.113</v>
      </c>
      <c r="M3197" s="72">
        <v>291.10500000000002</v>
      </c>
      <c r="N3197" s="72">
        <v>304.80900000000003</v>
      </c>
      <c r="O3197" s="72">
        <v>310.416</v>
      </c>
      <c r="P3197" s="72">
        <v>300.91500000000002</v>
      </c>
      <c r="Q3197" s="72">
        <v>287.85300000000001</v>
      </c>
      <c r="R3197" s="72">
        <v>283.13600000000002</v>
      </c>
      <c r="S3197" s="72">
        <v>290.11599999999999</v>
      </c>
      <c r="T3197" s="72">
        <v>300.00400000000002</v>
      </c>
      <c r="U3197" s="72">
        <v>295.08499999999998</v>
      </c>
      <c r="V3197" s="72">
        <v>277.93799999999999</v>
      </c>
      <c r="W3197" s="72">
        <v>221.93799999999999</v>
      </c>
      <c r="X3197" s="72">
        <v>172.232</v>
      </c>
      <c r="Y3197" s="72">
        <v>105.74</v>
      </c>
      <c r="Z3197" s="72">
        <v>30.478000000000002</v>
      </c>
      <c r="AA3197" s="72">
        <v>3.0779999999999998</v>
      </c>
      <c r="AB3197" s="4" t="s">
        <v>291</v>
      </c>
      <c r="AD3197" s="1">
        <f t="shared" si="49"/>
        <v>533.46599999999989</v>
      </c>
    </row>
    <row r="3198" spans="1:30" x14ac:dyDescent="0.3">
      <c r="A3198" s="65">
        <v>3197</v>
      </c>
      <c r="B3198" s="66" t="s">
        <v>323</v>
      </c>
      <c r="C3198" s="69" t="s">
        <v>222</v>
      </c>
      <c r="D3198" s="71"/>
      <c r="E3198" s="71">
        <v>756</v>
      </c>
      <c r="F3198" s="71">
        <v>2065</v>
      </c>
      <c r="G3198" s="72">
        <v>245.036</v>
      </c>
      <c r="H3198" s="72">
        <v>249.4</v>
      </c>
      <c r="I3198" s="72">
        <v>250.066</v>
      </c>
      <c r="J3198" s="72">
        <v>253.17400000000001</v>
      </c>
      <c r="K3198" s="72">
        <v>260.822</v>
      </c>
      <c r="L3198" s="72">
        <v>271.238</v>
      </c>
      <c r="M3198" s="72">
        <v>284.34399999999999</v>
      </c>
      <c r="N3198" s="72">
        <v>298.72899999999998</v>
      </c>
      <c r="O3198" s="72">
        <v>309.61399999999998</v>
      </c>
      <c r="P3198" s="72">
        <v>313.06599999999997</v>
      </c>
      <c r="Q3198" s="72">
        <v>301.80399999999997</v>
      </c>
      <c r="R3198" s="72">
        <v>287.02499999999998</v>
      </c>
      <c r="S3198" s="72">
        <v>280.37</v>
      </c>
      <c r="T3198" s="72">
        <v>284.678</v>
      </c>
      <c r="U3198" s="72">
        <v>291.036</v>
      </c>
      <c r="V3198" s="72">
        <v>280.54199999999997</v>
      </c>
      <c r="W3198" s="72">
        <v>250.535</v>
      </c>
      <c r="X3198" s="72">
        <v>174.256</v>
      </c>
      <c r="Y3198" s="72">
        <v>99.647000000000006</v>
      </c>
      <c r="Z3198" s="72">
        <v>35.277999999999999</v>
      </c>
      <c r="AA3198" s="72">
        <v>4.1349999999999998</v>
      </c>
      <c r="AB3198" s="4" t="s">
        <v>291</v>
      </c>
      <c r="AD3198" s="1">
        <f t="shared" si="49"/>
        <v>563.851</v>
      </c>
    </row>
    <row r="3199" spans="1:30" x14ac:dyDescent="0.3">
      <c r="A3199" s="65">
        <v>3198</v>
      </c>
      <c r="B3199" s="66" t="s">
        <v>323</v>
      </c>
      <c r="C3199" s="69" t="s">
        <v>222</v>
      </c>
      <c r="D3199" s="71"/>
      <c r="E3199" s="71">
        <v>756</v>
      </c>
      <c r="F3199" s="71">
        <v>2070</v>
      </c>
      <c r="G3199" s="72">
        <v>243.209</v>
      </c>
      <c r="H3199" s="72">
        <v>247.113</v>
      </c>
      <c r="I3199" s="72">
        <v>250.99199999999999</v>
      </c>
      <c r="J3199" s="72">
        <v>258.238</v>
      </c>
      <c r="K3199" s="72">
        <v>267.863</v>
      </c>
      <c r="L3199" s="72">
        <v>274.90100000000001</v>
      </c>
      <c r="M3199" s="72">
        <v>281.81799999999998</v>
      </c>
      <c r="N3199" s="72">
        <v>291.54199999999997</v>
      </c>
      <c r="O3199" s="72">
        <v>303.28199999999998</v>
      </c>
      <c r="P3199" s="72">
        <v>312.142</v>
      </c>
      <c r="Q3199" s="72">
        <v>313.90300000000002</v>
      </c>
      <c r="R3199" s="72">
        <v>301.00400000000002</v>
      </c>
      <c r="S3199" s="72">
        <v>284.50599999999997</v>
      </c>
      <c r="T3199" s="72">
        <v>275.64999999999998</v>
      </c>
      <c r="U3199" s="72">
        <v>277.03199999999998</v>
      </c>
      <c r="V3199" s="72">
        <v>278.11</v>
      </c>
      <c r="W3199" s="72">
        <v>255.245</v>
      </c>
      <c r="X3199" s="72">
        <v>200.05199999999999</v>
      </c>
      <c r="Y3199" s="72">
        <v>103.51900000000001</v>
      </c>
      <c r="Z3199" s="72">
        <v>34.378999999999998</v>
      </c>
      <c r="AA3199" s="72">
        <v>4.9909999999999997</v>
      </c>
      <c r="AB3199" s="4" t="s">
        <v>291</v>
      </c>
      <c r="AD3199" s="1">
        <f t="shared" si="49"/>
        <v>598.18600000000004</v>
      </c>
    </row>
    <row r="3200" spans="1:30" x14ac:dyDescent="0.3">
      <c r="A3200" s="65">
        <v>3199</v>
      </c>
      <c r="B3200" s="66" t="s">
        <v>323</v>
      </c>
      <c r="C3200" s="69" t="s">
        <v>222</v>
      </c>
      <c r="D3200" s="71"/>
      <c r="E3200" s="71">
        <v>756</v>
      </c>
      <c r="F3200" s="71">
        <v>2075</v>
      </c>
      <c r="G3200" s="72">
        <v>243.50899999999999</v>
      </c>
      <c r="H3200" s="72">
        <v>245.15700000000001</v>
      </c>
      <c r="I3200" s="72">
        <v>248.608</v>
      </c>
      <c r="J3200" s="72">
        <v>258.65699999999998</v>
      </c>
      <c r="K3200" s="72">
        <v>272.01100000000002</v>
      </c>
      <c r="L3200" s="72">
        <v>281.06200000000001</v>
      </c>
      <c r="M3200" s="72">
        <v>284.82499999999999</v>
      </c>
      <c r="N3200" s="72">
        <v>288.57799999999997</v>
      </c>
      <c r="O3200" s="72">
        <v>295.83600000000001</v>
      </c>
      <c r="P3200" s="72">
        <v>305.69299999999998</v>
      </c>
      <c r="Q3200" s="72">
        <v>312.97199999999998</v>
      </c>
      <c r="R3200" s="72">
        <v>313.14400000000001</v>
      </c>
      <c r="S3200" s="72">
        <v>298.60199999999998</v>
      </c>
      <c r="T3200" s="72">
        <v>280.18</v>
      </c>
      <c r="U3200" s="72">
        <v>268.99299999999999</v>
      </c>
      <c r="V3200" s="72">
        <v>265.95999999999998</v>
      </c>
      <c r="W3200" s="72">
        <v>255.19800000000001</v>
      </c>
      <c r="X3200" s="72">
        <v>207.05099999999999</v>
      </c>
      <c r="Y3200" s="72">
        <v>121.88800000000001</v>
      </c>
      <c r="Z3200" s="72">
        <v>36.902000000000001</v>
      </c>
      <c r="AA3200" s="72">
        <v>5.1230000000000002</v>
      </c>
      <c r="AB3200" s="4" t="s">
        <v>291</v>
      </c>
      <c r="AD3200" s="1">
        <f t="shared" si="49"/>
        <v>626.16200000000015</v>
      </c>
    </row>
    <row r="3201" spans="1:30" x14ac:dyDescent="0.3">
      <c r="A3201" s="65">
        <v>3200</v>
      </c>
      <c r="B3201" s="66" t="s">
        <v>323</v>
      </c>
      <c r="C3201" s="69" t="s">
        <v>222</v>
      </c>
      <c r="D3201" s="71"/>
      <c r="E3201" s="71">
        <v>756</v>
      </c>
      <c r="F3201" s="71">
        <v>2080</v>
      </c>
      <c r="G3201" s="72">
        <v>245.50700000000001</v>
      </c>
      <c r="H3201" s="72">
        <v>245.32900000000001</v>
      </c>
      <c r="I3201" s="72">
        <v>246.55099999999999</v>
      </c>
      <c r="J3201" s="72">
        <v>255.76300000000001</v>
      </c>
      <c r="K3201" s="72">
        <v>271.51400000000001</v>
      </c>
      <c r="L3201" s="72">
        <v>284.33300000000003</v>
      </c>
      <c r="M3201" s="72">
        <v>290.32600000000002</v>
      </c>
      <c r="N3201" s="72">
        <v>291.13900000000001</v>
      </c>
      <c r="O3201" s="72">
        <v>292.60199999999998</v>
      </c>
      <c r="P3201" s="72">
        <v>298.12700000000001</v>
      </c>
      <c r="Q3201" s="72">
        <v>306.53500000000003</v>
      </c>
      <c r="R3201" s="72">
        <v>312.34500000000003</v>
      </c>
      <c r="S3201" s="72">
        <v>310.89600000000002</v>
      </c>
      <c r="T3201" s="72">
        <v>294.51499999999999</v>
      </c>
      <c r="U3201" s="72">
        <v>274.12700000000001</v>
      </c>
      <c r="V3201" s="72">
        <v>259.39499999999998</v>
      </c>
      <c r="W3201" s="72">
        <v>246.08199999999999</v>
      </c>
      <c r="X3201" s="72">
        <v>210.27799999999999</v>
      </c>
      <c r="Y3201" s="72">
        <v>129.43199999999999</v>
      </c>
      <c r="Z3201" s="72">
        <v>44.942999999999998</v>
      </c>
      <c r="AA3201" s="72">
        <v>5.625</v>
      </c>
      <c r="AB3201" s="4" t="s">
        <v>291</v>
      </c>
      <c r="AD3201" s="1">
        <f t="shared" si="49"/>
        <v>636.36</v>
      </c>
    </row>
    <row r="3202" spans="1:30" x14ac:dyDescent="0.3">
      <c r="A3202" s="65">
        <v>3201</v>
      </c>
      <c r="B3202" s="66" t="s">
        <v>323</v>
      </c>
      <c r="C3202" s="69" t="s">
        <v>222</v>
      </c>
      <c r="D3202" s="71"/>
      <c r="E3202" s="71">
        <v>756</v>
      </c>
      <c r="F3202" s="71">
        <v>2085</v>
      </c>
      <c r="G3202" s="72">
        <v>247.59399999999999</v>
      </c>
      <c r="H3202" s="72">
        <v>247.197</v>
      </c>
      <c r="I3202" s="72">
        <v>246.624</v>
      </c>
      <c r="J3202" s="72">
        <v>253.19900000000001</v>
      </c>
      <c r="K3202" s="72">
        <v>267.71100000000001</v>
      </c>
      <c r="L3202" s="72">
        <v>282.96600000000001</v>
      </c>
      <c r="M3202" s="72">
        <v>292.94</v>
      </c>
      <c r="N3202" s="72">
        <v>296.19299999999998</v>
      </c>
      <c r="O3202" s="72">
        <v>294.887</v>
      </c>
      <c r="P3202" s="72">
        <v>294.75799999999998</v>
      </c>
      <c r="Q3202" s="72">
        <v>298.971</v>
      </c>
      <c r="R3202" s="72">
        <v>306.05099999999999</v>
      </c>
      <c r="S3202" s="72">
        <v>310.37099999999998</v>
      </c>
      <c r="T3202" s="72">
        <v>307.08300000000003</v>
      </c>
      <c r="U3202" s="72">
        <v>288.83600000000001</v>
      </c>
      <c r="V3202" s="72">
        <v>265.42599999999999</v>
      </c>
      <c r="W3202" s="72">
        <v>241.88200000000001</v>
      </c>
      <c r="X3202" s="72">
        <v>205.845</v>
      </c>
      <c r="Y3202" s="72">
        <v>134.821</v>
      </c>
      <c r="Z3202" s="72">
        <v>49.372999999999998</v>
      </c>
      <c r="AA3202" s="72">
        <v>6.9669999999999996</v>
      </c>
      <c r="AB3202" s="4">
        <v>0</v>
      </c>
      <c r="AD3202" s="1">
        <f t="shared" si="49"/>
        <v>638.88800000000003</v>
      </c>
    </row>
    <row r="3203" spans="1:30" x14ac:dyDescent="0.3">
      <c r="A3203" s="65">
        <v>3202</v>
      </c>
      <c r="B3203" s="66" t="s">
        <v>323</v>
      </c>
      <c r="C3203" s="69" t="s">
        <v>222</v>
      </c>
      <c r="D3203" s="71"/>
      <c r="E3203" s="71">
        <v>756</v>
      </c>
      <c r="F3203" s="71">
        <v>2090</v>
      </c>
      <c r="G3203" s="72">
        <v>247.834</v>
      </c>
      <c r="H3203" s="72">
        <v>249.15600000000001</v>
      </c>
      <c r="I3203" s="72">
        <v>248.39400000000001</v>
      </c>
      <c r="J3203" s="72">
        <v>252.76300000000001</v>
      </c>
      <c r="K3203" s="72">
        <v>264.23200000000003</v>
      </c>
      <c r="L3203" s="72">
        <v>278.28800000000001</v>
      </c>
      <c r="M3203" s="72">
        <v>290.91699999999997</v>
      </c>
      <c r="N3203" s="72">
        <v>298.363</v>
      </c>
      <c r="O3203" s="72">
        <v>299.65800000000002</v>
      </c>
      <c r="P3203" s="72">
        <v>296.89100000000002</v>
      </c>
      <c r="Q3203" s="72">
        <v>295.57900000000001</v>
      </c>
      <c r="R3203" s="72">
        <v>298.62</v>
      </c>
      <c r="S3203" s="72">
        <v>304.37599999999998</v>
      </c>
      <c r="T3203" s="72">
        <v>307.00700000000001</v>
      </c>
      <c r="U3203" s="72">
        <v>301.84399999999999</v>
      </c>
      <c r="V3203" s="72">
        <v>280.73599999999999</v>
      </c>
      <c r="W3203" s="72">
        <v>249.346</v>
      </c>
      <c r="X3203" s="72">
        <v>205.34100000000001</v>
      </c>
      <c r="Y3203" s="72">
        <v>135.38</v>
      </c>
      <c r="Z3203" s="72">
        <v>53.256</v>
      </c>
      <c r="AA3203" s="72">
        <v>8</v>
      </c>
      <c r="AB3203" s="4">
        <v>0</v>
      </c>
      <c r="AD3203" s="1">
        <f t="shared" ref="AD3203:AD3266" si="50">SUM(W3203:AB3203)</f>
        <v>651.32299999999998</v>
      </c>
    </row>
    <row r="3204" spans="1:30" x14ac:dyDescent="0.3">
      <c r="A3204" s="65">
        <v>3203</v>
      </c>
      <c r="B3204" s="66" t="s">
        <v>323</v>
      </c>
      <c r="C3204" s="69" t="s">
        <v>222</v>
      </c>
      <c r="D3204" s="71"/>
      <c r="E3204" s="71">
        <v>756</v>
      </c>
      <c r="F3204" s="71">
        <v>2095</v>
      </c>
      <c r="G3204" s="72">
        <v>245.80799999999999</v>
      </c>
      <c r="H3204" s="72">
        <v>249.26599999999999</v>
      </c>
      <c r="I3204" s="72">
        <v>250.251</v>
      </c>
      <c r="J3204" s="72">
        <v>254.024</v>
      </c>
      <c r="K3204" s="72">
        <v>262.88</v>
      </c>
      <c r="L3204" s="72">
        <v>273.93</v>
      </c>
      <c r="M3204" s="72">
        <v>285.58600000000001</v>
      </c>
      <c r="N3204" s="72">
        <v>295.89600000000002</v>
      </c>
      <c r="O3204" s="72">
        <v>301.55099999999999</v>
      </c>
      <c r="P3204" s="72">
        <v>301.50700000000001</v>
      </c>
      <c r="Q3204" s="72">
        <v>297.66800000000001</v>
      </c>
      <c r="R3204" s="72">
        <v>295.32299999999998</v>
      </c>
      <c r="S3204" s="72">
        <v>297.22000000000003</v>
      </c>
      <c r="T3204" s="72">
        <v>301.48700000000002</v>
      </c>
      <c r="U3204" s="72">
        <v>302.416</v>
      </c>
      <c r="V3204" s="72">
        <v>294.41699999999997</v>
      </c>
      <c r="W3204" s="72">
        <v>265.56299999999999</v>
      </c>
      <c r="X3204" s="72">
        <v>214.70699999999999</v>
      </c>
      <c r="Y3204" s="72">
        <v>138.494</v>
      </c>
      <c r="Z3204" s="72">
        <v>55.395000000000003</v>
      </c>
      <c r="AA3204" s="72">
        <v>8.9710000000000001</v>
      </c>
      <c r="AB3204" s="4">
        <v>0</v>
      </c>
      <c r="AD3204" s="1">
        <f t="shared" si="50"/>
        <v>683.13</v>
      </c>
    </row>
    <row r="3205" spans="1:30" x14ac:dyDescent="0.3">
      <c r="A3205" s="65">
        <v>3204</v>
      </c>
      <c r="B3205" s="66" t="s">
        <v>323</v>
      </c>
      <c r="C3205" s="69" t="s">
        <v>222</v>
      </c>
      <c r="D3205" s="71"/>
      <c r="E3205" s="71">
        <v>756</v>
      </c>
      <c r="F3205" s="71">
        <v>2100</v>
      </c>
      <c r="G3205" s="72">
        <v>242.501</v>
      </c>
      <c r="H3205" s="72">
        <v>247.11099999999999</v>
      </c>
      <c r="I3205" s="72">
        <v>250.26300000000001</v>
      </c>
      <c r="J3205" s="72">
        <v>255.37200000000001</v>
      </c>
      <c r="K3205" s="72">
        <v>263.22500000000002</v>
      </c>
      <c r="L3205" s="72">
        <v>271.70299999999997</v>
      </c>
      <c r="M3205" s="72">
        <v>280.57</v>
      </c>
      <c r="N3205" s="72">
        <v>290.11799999999999</v>
      </c>
      <c r="O3205" s="72">
        <v>298.80500000000001</v>
      </c>
      <c r="P3205" s="72">
        <v>303.24400000000003</v>
      </c>
      <c r="Q3205" s="72">
        <v>302.22899999999998</v>
      </c>
      <c r="R3205" s="72">
        <v>297.47000000000003</v>
      </c>
      <c r="S3205" s="72">
        <v>294.13299999999998</v>
      </c>
      <c r="T3205" s="72">
        <v>294.762</v>
      </c>
      <c r="U3205" s="72">
        <v>297.55700000000002</v>
      </c>
      <c r="V3205" s="72">
        <v>295.93200000000002</v>
      </c>
      <c r="W3205" s="72">
        <v>280.28899999999999</v>
      </c>
      <c r="X3205" s="72">
        <v>231.76499999999999</v>
      </c>
      <c r="Y3205" s="72">
        <v>148.411</v>
      </c>
      <c r="Z3205" s="72">
        <v>58.698</v>
      </c>
      <c r="AA3205" s="72">
        <v>9.7260000000000009</v>
      </c>
      <c r="AB3205" s="4">
        <v>1E-3</v>
      </c>
      <c r="AD3205" s="1">
        <f t="shared" si="50"/>
        <v>728.88999999999987</v>
      </c>
    </row>
    <row r="3206" spans="1:30" x14ac:dyDescent="0.3">
      <c r="A3206" s="65">
        <v>3205</v>
      </c>
      <c r="B3206" s="66" t="s">
        <v>323</v>
      </c>
      <c r="C3206" s="67" t="s">
        <v>223</v>
      </c>
      <c r="D3206" s="71"/>
      <c r="E3206" s="71">
        <v>904</v>
      </c>
      <c r="F3206" s="71">
        <v>2015</v>
      </c>
      <c r="G3206" s="72">
        <v>27300.713</v>
      </c>
      <c r="H3206" s="72">
        <v>27287.24</v>
      </c>
      <c r="I3206" s="72">
        <v>28006.192999999999</v>
      </c>
      <c r="J3206" s="72">
        <v>28345.333999999999</v>
      </c>
      <c r="K3206" s="72">
        <v>27695.793000000001</v>
      </c>
      <c r="L3206" s="72">
        <v>26649.912</v>
      </c>
      <c r="M3206" s="72">
        <v>25094.646000000001</v>
      </c>
      <c r="N3206" s="72">
        <v>22872.3</v>
      </c>
      <c r="O3206" s="72">
        <v>20440.437000000002</v>
      </c>
      <c r="P3206" s="72">
        <v>18156.644</v>
      </c>
      <c r="Q3206" s="72">
        <v>15979.132</v>
      </c>
      <c r="R3206" s="72">
        <v>13122.153</v>
      </c>
      <c r="S3206" s="72">
        <v>10636.933000000001</v>
      </c>
      <c r="T3206" s="72">
        <v>7785.5990000000002</v>
      </c>
      <c r="U3206" s="72">
        <v>5557.4369999999999</v>
      </c>
      <c r="V3206" s="72">
        <v>3803.703</v>
      </c>
      <c r="W3206" s="72">
        <v>2263.2570000000001</v>
      </c>
      <c r="X3206" s="72">
        <v>1140.857</v>
      </c>
      <c r="Y3206" s="72">
        <v>400.33699999999999</v>
      </c>
      <c r="Z3206" s="72">
        <v>88.872</v>
      </c>
      <c r="AA3206" s="72">
        <v>13.315</v>
      </c>
      <c r="AB3206" s="4">
        <v>1E-3</v>
      </c>
      <c r="AD3206" s="1">
        <f t="shared" si="50"/>
        <v>3906.6390000000001</v>
      </c>
    </row>
    <row r="3207" spans="1:30" x14ac:dyDescent="0.3">
      <c r="A3207" s="65">
        <v>3206</v>
      </c>
      <c r="B3207" s="66" t="s">
        <v>323</v>
      </c>
      <c r="C3207" s="67" t="s">
        <v>223</v>
      </c>
      <c r="D3207" s="71"/>
      <c r="E3207" s="71">
        <v>904</v>
      </c>
      <c r="F3207" s="71">
        <v>2020</v>
      </c>
      <c r="G3207" s="72">
        <v>26738.162</v>
      </c>
      <c r="H3207" s="72">
        <v>27156.996999999999</v>
      </c>
      <c r="I3207" s="72">
        <v>27162.867999999999</v>
      </c>
      <c r="J3207" s="72">
        <v>27785.591</v>
      </c>
      <c r="K3207" s="72">
        <v>27943.600999999999</v>
      </c>
      <c r="L3207" s="72">
        <v>27229.023000000001</v>
      </c>
      <c r="M3207" s="72">
        <v>26199.249</v>
      </c>
      <c r="N3207" s="72">
        <v>24665.344000000001</v>
      </c>
      <c r="O3207" s="72">
        <v>22448.918000000001</v>
      </c>
      <c r="P3207" s="72">
        <v>19977.73</v>
      </c>
      <c r="Q3207" s="72">
        <v>17610.056</v>
      </c>
      <c r="R3207" s="72">
        <v>15296.76</v>
      </c>
      <c r="S3207" s="72">
        <v>12324.835999999999</v>
      </c>
      <c r="T3207" s="72">
        <v>9695.3420000000006</v>
      </c>
      <c r="U3207" s="72">
        <v>6764.2359999999999</v>
      </c>
      <c r="V3207" s="72">
        <v>4482.5479999999998</v>
      </c>
      <c r="W3207" s="72">
        <v>2731.3110000000001</v>
      </c>
      <c r="X3207" s="72">
        <v>1369.6659999999999</v>
      </c>
      <c r="Y3207" s="72">
        <v>541.55399999999997</v>
      </c>
      <c r="Z3207" s="72">
        <v>136.471</v>
      </c>
      <c r="AA3207" s="72">
        <v>20.25</v>
      </c>
      <c r="AB3207" s="4">
        <v>2E-3</v>
      </c>
      <c r="AD3207" s="1">
        <f t="shared" si="50"/>
        <v>4799.2540000000008</v>
      </c>
    </row>
    <row r="3208" spans="1:30" x14ac:dyDescent="0.3">
      <c r="A3208" s="65">
        <v>3207</v>
      </c>
      <c r="B3208" s="66" t="s">
        <v>323</v>
      </c>
      <c r="C3208" s="67" t="s">
        <v>223</v>
      </c>
      <c r="D3208" s="71"/>
      <c r="E3208" s="71">
        <v>904</v>
      </c>
      <c r="F3208" s="71">
        <v>2025</v>
      </c>
      <c r="G3208" s="72">
        <v>25910.154999999999</v>
      </c>
      <c r="H3208" s="72">
        <v>26616.302</v>
      </c>
      <c r="I3208" s="72">
        <v>27057.644</v>
      </c>
      <c r="J3208" s="72">
        <v>26976.052</v>
      </c>
      <c r="K3208" s="72">
        <v>27431.579000000002</v>
      </c>
      <c r="L3208" s="72">
        <v>27521.452000000001</v>
      </c>
      <c r="M3208" s="72">
        <v>26813.460999999999</v>
      </c>
      <c r="N3208" s="72">
        <v>25794.095000000001</v>
      </c>
      <c r="O3208" s="72">
        <v>24247.748</v>
      </c>
      <c r="P3208" s="72">
        <v>21980.636999999999</v>
      </c>
      <c r="Q3208" s="72">
        <v>19425.721000000001</v>
      </c>
      <c r="R3208" s="72">
        <v>16917.607</v>
      </c>
      <c r="S3208" s="72">
        <v>14433.635</v>
      </c>
      <c r="T3208" s="72">
        <v>11304.859</v>
      </c>
      <c r="U3208" s="72">
        <v>8502.7900000000009</v>
      </c>
      <c r="V3208" s="72">
        <v>5520.0169999999998</v>
      </c>
      <c r="W3208" s="72">
        <v>3270.5239999999999</v>
      </c>
      <c r="X3208" s="72">
        <v>1680.9269999999999</v>
      </c>
      <c r="Y3208" s="72">
        <v>660.71299999999997</v>
      </c>
      <c r="Z3208" s="72">
        <v>187.13900000000001</v>
      </c>
      <c r="AA3208" s="72">
        <v>31.34</v>
      </c>
      <c r="AB3208" s="4" t="s">
        <v>291</v>
      </c>
      <c r="AD3208" s="1">
        <f t="shared" si="50"/>
        <v>5830.643</v>
      </c>
    </row>
    <row r="3209" spans="1:30" x14ac:dyDescent="0.3">
      <c r="A3209" s="65">
        <v>3208</v>
      </c>
      <c r="B3209" s="66" t="s">
        <v>323</v>
      </c>
      <c r="C3209" s="67" t="s">
        <v>223</v>
      </c>
      <c r="D3209" s="71"/>
      <c r="E3209" s="71">
        <v>904</v>
      </c>
      <c r="F3209" s="71">
        <v>2030</v>
      </c>
      <c r="G3209" s="72">
        <v>25010.616999999998</v>
      </c>
      <c r="H3209" s="72">
        <v>25808.982</v>
      </c>
      <c r="I3209" s="72">
        <v>26533.481</v>
      </c>
      <c r="J3209" s="72">
        <v>26897.307000000001</v>
      </c>
      <c r="K3209" s="72">
        <v>26671.232</v>
      </c>
      <c r="L3209" s="72">
        <v>27062.865000000002</v>
      </c>
      <c r="M3209" s="72">
        <v>27147.78</v>
      </c>
      <c r="N3209" s="72">
        <v>26441.258000000002</v>
      </c>
      <c r="O3209" s="72">
        <v>25401.31</v>
      </c>
      <c r="P3209" s="72">
        <v>23784.871999999999</v>
      </c>
      <c r="Q3209" s="72">
        <v>21418.455999999998</v>
      </c>
      <c r="R3209" s="72">
        <v>18723.402999999998</v>
      </c>
      <c r="S3209" s="72">
        <v>16033.466</v>
      </c>
      <c r="T3209" s="72">
        <v>13319.325000000001</v>
      </c>
      <c r="U3209" s="72">
        <v>9995.5210000000006</v>
      </c>
      <c r="V3209" s="72">
        <v>7021.5370000000003</v>
      </c>
      <c r="W3209" s="72">
        <v>4084.4459999999999</v>
      </c>
      <c r="X3209" s="72">
        <v>2048.6860000000001</v>
      </c>
      <c r="Y3209" s="72">
        <v>825.33</v>
      </c>
      <c r="Z3209" s="72">
        <v>231.465</v>
      </c>
      <c r="AA3209" s="72">
        <v>44.051000000000002</v>
      </c>
      <c r="AB3209" s="4" t="s">
        <v>291</v>
      </c>
      <c r="AD3209" s="1">
        <f t="shared" si="50"/>
        <v>7233.9780000000001</v>
      </c>
    </row>
    <row r="3210" spans="1:30" x14ac:dyDescent="0.3">
      <c r="A3210" s="65">
        <v>3209</v>
      </c>
      <c r="B3210" s="66" t="s">
        <v>323</v>
      </c>
      <c r="C3210" s="67" t="s">
        <v>223</v>
      </c>
      <c r="D3210" s="71"/>
      <c r="E3210" s="71">
        <v>904</v>
      </c>
      <c r="F3210" s="71">
        <v>2035</v>
      </c>
      <c r="G3210" s="72">
        <v>24153.478999999999</v>
      </c>
      <c r="H3210" s="72">
        <v>24921.994999999999</v>
      </c>
      <c r="I3210" s="72">
        <v>25732.365000000002</v>
      </c>
      <c r="J3210" s="72">
        <v>26383.567999999999</v>
      </c>
      <c r="K3210" s="72">
        <v>26614.325000000001</v>
      </c>
      <c r="L3210" s="72">
        <v>26337.324000000001</v>
      </c>
      <c r="M3210" s="72">
        <v>26724.25</v>
      </c>
      <c r="N3210" s="72">
        <v>26803.796999999999</v>
      </c>
      <c r="O3210" s="72">
        <v>26074.440999999999</v>
      </c>
      <c r="P3210" s="72">
        <v>24960.935000000001</v>
      </c>
      <c r="Q3210" s="72">
        <v>23225.16</v>
      </c>
      <c r="R3210" s="72">
        <v>20699.883999999998</v>
      </c>
      <c r="S3210" s="72">
        <v>17821.866999999998</v>
      </c>
      <c r="T3210" s="72">
        <v>14885.156000000001</v>
      </c>
      <c r="U3210" s="72">
        <v>11874.269</v>
      </c>
      <c r="V3210" s="72">
        <v>8344.8889999999992</v>
      </c>
      <c r="W3210" s="72">
        <v>5275.0309999999999</v>
      </c>
      <c r="X3210" s="72">
        <v>2600.3609999999999</v>
      </c>
      <c r="Y3210" s="72">
        <v>1023.885</v>
      </c>
      <c r="Z3210" s="72">
        <v>293.62900000000002</v>
      </c>
      <c r="AA3210" s="72">
        <v>55.726999999999997</v>
      </c>
      <c r="AB3210" s="4" t="s">
        <v>291</v>
      </c>
      <c r="AD3210" s="1">
        <f t="shared" si="50"/>
        <v>9248.6330000000016</v>
      </c>
    </row>
    <row r="3211" spans="1:30" x14ac:dyDescent="0.3">
      <c r="A3211" s="65">
        <v>3210</v>
      </c>
      <c r="B3211" s="66" t="s">
        <v>323</v>
      </c>
      <c r="C3211" s="67" t="s">
        <v>223</v>
      </c>
      <c r="D3211" s="71"/>
      <c r="E3211" s="71">
        <v>904</v>
      </c>
      <c r="F3211" s="71">
        <v>2040</v>
      </c>
      <c r="G3211" s="72">
        <v>23375.638999999999</v>
      </c>
      <c r="H3211" s="72">
        <v>24076.237000000001</v>
      </c>
      <c r="I3211" s="72">
        <v>24852.477999999999</v>
      </c>
      <c r="J3211" s="72">
        <v>25595.704000000002</v>
      </c>
      <c r="K3211" s="72">
        <v>26126.61</v>
      </c>
      <c r="L3211" s="72">
        <v>26310.884999999998</v>
      </c>
      <c r="M3211" s="72">
        <v>26036.075000000001</v>
      </c>
      <c r="N3211" s="72">
        <v>26416.442999999999</v>
      </c>
      <c r="O3211" s="72">
        <v>26467.266</v>
      </c>
      <c r="P3211" s="72">
        <v>25663.973000000002</v>
      </c>
      <c r="Q3211" s="72">
        <v>24427.899000000001</v>
      </c>
      <c r="R3211" s="72">
        <v>22508.007000000001</v>
      </c>
      <c r="S3211" s="72">
        <v>19774.252</v>
      </c>
      <c r="T3211" s="72">
        <v>16644.188999999998</v>
      </c>
      <c r="U3211" s="72">
        <v>13380.599</v>
      </c>
      <c r="V3211" s="72">
        <v>10026.308000000001</v>
      </c>
      <c r="W3211" s="72">
        <v>6360.4589999999998</v>
      </c>
      <c r="X3211" s="72">
        <v>3421.431</v>
      </c>
      <c r="Y3211" s="72">
        <v>1323.5719999999999</v>
      </c>
      <c r="Z3211" s="72">
        <v>370.24200000000002</v>
      </c>
      <c r="AA3211" s="72">
        <v>71.149000000000001</v>
      </c>
      <c r="AB3211" s="4" t="s">
        <v>291</v>
      </c>
      <c r="AD3211" s="1">
        <f t="shared" si="50"/>
        <v>11546.852999999999</v>
      </c>
    </row>
    <row r="3212" spans="1:30" x14ac:dyDescent="0.3">
      <c r="A3212" s="65">
        <v>3211</v>
      </c>
      <c r="B3212" s="66" t="s">
        <v>323</v>
      </c>
      <c r="C3212" s="67" t="s">
        <v>223</v>
      </c>
      <c r="D3212" s="71"/>
      <c r="E3212" s="71">
        <v>904</v>
      </c>
      <c r="F3212" s="71">
        <v>2045</v>
      </c>
      <c r="G3212" s="72">
        <v>22687.725999999999</v>
      </c>
      <c r="H3212" s="72">
        <v>23307.137999999999</v>
      </c>
      <c r="I3212" s="72">
        <v>24011.932000000001</v>
      </c>
      <c r="J3212" s="72">
        <v>24725.688999999998</v>
      </c>
      <c r="K3212" s="72">
        <v>25360.769</v>
      </c>
      <c r="L3212" s="72">
        <v>25851.165000000001</v>
      </c>
      <c r="M3212" s="72">
        <v>26037.731</v>
      </c>
      <c r="N3212" s="72">
        <v>25763.458999999999</v>
      </c>
      <c r="O3212" s="72">
        <v>26116.812999999998</v>
      </c>
      <c r="P3212" s="72">
        <v>26090.120999999999</v>
      </c>
      <c r="Q3212" s="72">
        <v>25166.267</v>
      </c>
      <c r="R3212" s="72">
        <v>23741.375</v>
      </c>
      <c r="S3212" s="72">
        <v>21580.014999999999</v>
      </c>
      <c r="T3212" s="72">
        <v>18558.092000000001</v>
      </c>
      <c r="U3212" s="72">
        <v>15084.210999999999</v>
      </c>
      <c r="V3212" s="72">
        <v>11426.228999999999</v>
      </c>
      <c r="W3212" s="72">
        <v>7757.8509999999997</v>
      </c>
      <c r="X3212" s="72">
        <v>4199.4780000000001</v>
      </c>
      <c r="Y3212" s="72">
        <v>1778.6320000000001</v>
      </c>
      <c r="Z3212" s="72">
        <v>487.584</v>
      </c>
      <c r="AA3212" s="72">
        <v>90.200999999999993</v>
      </c>
      <c r="AB3212" s="4" t="s">
        <v>291</v>
      </c>
      <c r="AD3212" s="1">
        <f t="shared" si="50"/>
        <v>14313.745999999999</v>
      </c>
    </row>
    <row r="3213" spans="1:30" x14ac:dyDescent="0.3">
      <c r="A3213" s="65">
        <v>3212</v>
      </c>
      <c r="B3213" s="66" t="s">
        <v>323</v>
      </c>
      <c r="C3213" s="67" t="s">
        <v>223</v>
      </c>
      <c r="D3213" s="71"/>
      <c r="E3213" s="71">
        <v>904</v>
      </c>
      <c r="F3213" s="71">
        <v>2050</v>
      </c>
      <c r="G3213" s="72">
        <v>22035.457999999999</v>
      </c>
      <c r="H3213" s="72">
        <v>22626.411</v>
      </c>
      <c r="I3213" s="72">
        <v>23247.168000000001</v>
      </c>
      <c r="J3213" s="72">
        <v>23893.486000000001</v>
      </c>
      <c r="K3213" s="72">
        <v>24510.241000000002</v>
      </c>
      <c r="L3213" s="72">
        <v>25111.421999999999</v>
      </c>
      <c r="M3213" s="72">
        <v>25604.924999999999</v>
      </c>
      <c r="N3213" s="72">
        <v>25791.683000000001</v>
      </c>
      <c r="O3213" s="72">
        <v>25499.794000000002</v>
      </c>
      <c r="P3213" s="72">
        <v>25781.262999999999</v>
      </c>
      <c r="Q3213" s="72">
        <v>25632.412</v>
      </c>
      <c r="R3213" s="72">
        <v>24523.569</v>
      </c>
      <c r="S3213" s="72">
        <v>22850.073</v>
      </c>
      <c r="T3213" s="72">
        <v>20356.519</v>
      </c>
      <c r="U3213" s="72">
        <v>16936.098000000002</v>
      </c>
      <c r="V3213" s="72">
        <v>13032.74</v>
      </c>
      <c r="W3213" s="72">
        <v>8981.2000000000007</v>
      </c>
      <c r="X3213" s="72">
        <v>5226.9480000000003</v>
      </c>
      <c r="Y3213" s="72">
        <v>2232.7890000000002</v>
      </c>
      <c r="Z3213" s="72">
        <v>671.49800000000005</v>
      </c>
      <c r="AA3213" s="72">
        <v>119.611</v>
      </c>
      <c r="AB3213" s="4" t="s">
        <v>291</v>
      </c>
      <c r="AD3213" s="1">
        <f t="shared" si="50"/>
        <v>17232.046000000002</v>
      </c>
    </row>
    <row r="3214" spans="1:30" x14ac:dyDescent="0.3">
      <c r="A3214" s="65">
        <v>3213</v>
      </c>
      <c r="B3214" s="66" t="s">
        <v>323</v>
      </c>
      <c r="C3214" s="67" t="s">
        <v>223</v>
      </c>
      <c r="D3214" s="71"/>
      <c r="E3214" s="71">
        <v>904</v>
      </c>
      <c r="F3214" s="71">
        <v>2055</v>
      </c>
      <c r="G3214" s="72">
        <v>21369.841</v>
      </c>
      <c r="H3214" s="72">
        <v>21981.048999999999</v>
      </c>
      <c r="I3214" s="72">
        <v>22571.694</v>
      </c>
      <c r="J3214" s="72">
        <v>23139.185000000001</v>
      </c>
      <c r="K3214" s="72">
        <v>23699.666000000001</v>
      </c>
      <c r="L3214" s="72">
        <v>24288.612000000001</v>
      </c>
      <c r="M3214" s="72">
        <v>24893.932000000001</v>
      </c>
      <c r="N3214" s="72">
        <v>25386.897000000001</v>
      </c>
      <c r="O3214" s="72">
        <v>25556.075000000001</v>
      </c>
      <c r="P3214" s="72">
        <v>25204.845000000001</v>
      </c>
      <c r="Q3214" s="72">
        <v>25372.694</v>
      </c>
      <c r="R3214" s="72">
        <v>25037.704000000002</v>
      </c>
      <c r="S3214" s="72">
        <v>23683.463</v>
      </c>
      <c r="T3214" s="72">
        <v>21663.786</v>
      </c>
      <c r="U3214" s="72">
        <v>18705.460999999999</v>
      </c>
      <c r="V3214" s="72">
        <v>14771.323</v>
      </c>
      <c r="W3214" s="72">
        <v>10408.223</v>
      </c>
      <c r="X3214" s="72">
        <v>6175.02</v>
      </c>
      <c r="Y3214" s="72">
        <v>2850.3649999999998</v>
      </c>
      <c r="Z3214" s="72">
        <v>865.16700000000003</v>
      </c>
      <c r="AA3214" s="72">
        <v>166.44900000000001</v>
      </c>
      <c r="AB3214" s="4" t="s">
        <v>291</v>
      </c>
      <c r="AD3214" s="1">
        <f t="shared" si="50"/>
        <v>20465.224000000002</v>
      </c>
    </row>
    <row r="3215" spans="1:30" x14ac:dyDescent="0.3">
      <c r="A3215" s="65">
        <v>3214</v>
      </c>
      <c r="B3215" s="66" t="s">
        <v>323</v>
      </c>
      <c r="C3215" s="67" t="s">
        <v>223</v>
      </c>
      <c r="D3215" s="71"/>
      <c r="E3215" s="71">
        <v>904</v>
      </c>
      <c r="F3215" s="71">
        <v>2060</v>
      </c>
      <c r="G3215" s="72">
        <v>20691.339</v>
      </c>
      <c r="H3215" s="72">
        <v>21321.3</v>
      </c>
      <c r="I3215" s="72">
        <v>21930.998</v>
      </c>
      <c r="J3215" s="72">
        <v>22472.937999999998</v>
      </c>
      <c r="K3215" s="72">
        <v>22964.171999999999</v>
      </c>
      <c r="L3215" s="72">
        <v>23501.877</v>
      </c>
      <c r="M3215" s="72">
        <v>24096.384999999998</v>
      </c>
      <c r="N3215" s="72">
        <v>24701.931</v>
      </c>
      <c r="O3215" s="72">
        <v>25178.03</v>
      </c>
      <c r="P3215" s="72">
        <v>25290.307000000001</v>
      </c>
      <c r="Q3215" s="72">
        <v>24842.794999999998</v>
      </c>
      <c r="R3215" s="72">
        <v>24835.954000000002</v>
      </c>
      <c r="S3215" s="72">
        <v>24252.972000000002</v>
      </c>
      <c r="T3215" s="72">
        <v>22551.826000000001</v>
      </c>
      <c r="U3215" s="72">
        <v>20036.398000000001</v>
      </c>
      <c r="V3215" s="72">
        <v>16459.102999999999</v>
      </c>
      <c r="W3215" s="72">
        <v>11934.721</v>
      </c>
      <c r="X3215" s="72">
        <v>7295.7489999999998</v>
      </c>
      <c r="Y3215" s="72">
        <v>3444.6590000000001</v>
      </c>
      <c r="Z3215" s="72">
        <v>1134.9559999999999</v>
      </c>
      <c r="AA3215" s="72">
        <v>220.99</v>
      </c>
      <c r="AB3215" s="4" t="s">
        <v>291</v>
      </c>
      <c r="AD3215" s="1">
        <f t="shared" si="50"/>
        <v>24031.075000000001</v>
      </c>
    </row>
    <row r="3216" spans="1:30" x14ac:dyDescent="0.3">
      <c r="A3216" s="65">
        <v>3215</v>
      </c>
      <c r="B3216" s="66" t="s">
        <v>323</v>
      </c>
      <c r="C3216" s="67" t="s">
        <v>223</v>
      </c>
      <c r="D3216" s="71"/>
      <c r="E3216" s="71">
        <v>904</v>
      </c>
      <c r="F3216" s="71">
        <v>2065</v>
      </c>
      <c r="G3216" s="72">
        <v>20066.751</v>
      </c>
      <c r="H3216" s="72">
        <v>20647.917000000001</v>
      </c>
      <c r="I3216" s="72">
        <v>21275.455000000002</v>
      </c>
      <c r="J3216" s="72">
        <v>21840.452000000001</v>
      </c>
      <c r="K3216" s="72">
        <v>22314.276000000002</v>
      </c>
      <c r="L3216" s="72">
        <v>22786.978999999999</v>
      </c>
      <c r="M3216" s="72">
        <v>23331.441999999999</v>
      </c>
      <c r="N3216" s="72">
        <v>23927.245999999999</v>
      </c>
      <c r="O3216" s="72">
        <v>24518.058000000001</v>
      </c>
      <c r="P3216" s="72">
        <v>24940.678</v>
      </c>
      <c r="Q3216" s="72">
        <v>24960.556</v>
      </c>
      <c r="R3216" s="72">
        <v>24361.600999999999</v>
      </c>
      <c r="S3216" s="72">
        <v>24119.724999999999</v>
      </c>
      <c r="T3216" s="72">
        <v>23182.165000000001</v>
      </c>
      <c r="U3216" s="72">
        <v>20972.998</v>
      </c>
      <c r="V3216" s="72">
        <v>17777.136999999999</v>
      </c>
      <c r="W3216" s="72">
        <v>13444.815000000001</v>
      </c>
      <c r="X3216" s="72">
        <v>8476.3220000000001</v>
      </c>
      <c r="Y3216" s="72">
        <v>4158.2929999999997</v>
      </c>
      <c r="Z3216" s="72">
        <v>1402.9929999999999</v>
      </c>
      <c r="AA3216" s="72">
        <v>295.67700000000002</v>
      </c>
      <c r="AB3216" s="4">
        <v>0</v>
      </c>
      <c r="AD3216" s="1">
        <f t="shared" si="50"/>
        <v>27778.1</v>
      </c>
    </row>
    <row r="3217" spans="1:30" x14ac:dyDescent="0.3">
      <c r="A3217" s="65">
        <v>3216</v>
      </c>
      <c r="B3217" s="66" t="s">
        <v>323</v>
      </c>
      <c r="C3217" s="67" t="s">
        <v>223</v>
      </c>
      <c r="D3217" s="71"/>
      <c r="E3217" s="71">
        <v>904</v>
      </c>
      <c r="F3217" s="71">
        <v>2070</v>
      </c>
      <c r="G3217" s="72">
        <v>19485.687999999998</v>
      </c>
      <c r="H3217" s="72">
        <v>20027.778999999999</v>
      </c>
      <c r="I3217" s="72">
        <v>20605.833999999999</v>
      </c>
      <c r="J3217" s="72">
        <v>21192.473000000002</v>
      </c>
      <c r="K3217" s="72">
        <v>21696.246999999999</v>
      </c>
      <c r="L3217" s="72">
        <v>22154.839</v>
      </c>
      <c r="M3217" s="72">
        <v>22635.055</v>
      </c>
      <c r="N3217" s="72">
        <v>23181.865000000002</v>
      </c>
      <c r="O3217" s="72">
        <v>23765.363000000001</v>
      </c>
      <c r="P3217" s="72">
        <v>24307.758000000002</v>
      </c>
      <c r="Q3217" s="72">
        <v>24643.462</v>
      </c>
      <c r="R3217" s="72">
        <v>24517.34</v>
      </c>
      <c r="S3217" s="72">
        <v>23712.77</v>
      </c>
      <c r="T3217" s="72">
        <v>23130.246999999999</v>
      </c>
      <c r="U3217" s="72">
        <v>21665.221000000001</v>
      </c>
      <c r="V3217" s="72">
        <v>18742.444</v>
      </c>
      <c r="W3217" s="72">
        <v>14677.907999999999</v>
      </c>
      <c r="X3217" s="72">
        <v>9677.4290000000001</v>
      </c>
      <c r="Y3217" s="72">
        <v>4900.5349999999999</v>
      </c>
      <c r="Z3217" s="72">
        <v>1732.4690000000001</v>
      </c>
      <c r="AA3217" s="72">
        <v>376.03800000000001</v>
      </c>
      <c r="AB3217" s="4">
        <v>0</v>
      </c>
      <c r="AD3217" s="1">
        <f t="shared" si="50"/>
        <v>31364.379000000001</v>
      </c>
    </row>
    <row r="3218" spans="1:30" x14ac:dyDescent="0.3">
      <c r="A3218" s="65">
        <v>3217</v>
      </c>
      <c r="B3218" s="66" t="s">
        <v>323</v>
      </c>
      <c r="C3218" s="67" t="s">
        <v>223</v>
      </c>
      <c r="D3218" s="71"/>
      <c r="E3218" s="71">
        <v>904</v>
      </c>
      <c r="F3218" s="71">
        <v>2075</v>
      </c>
      <c r="G3218" s="72">
        <v>18968.044000000002</v>
      </c>
      <c r="H3218" s="72">
        <v>19450.669999999998</v>
      </c>
      <c r="I3218" s="72">
        <v>19989.237000000001</v>
      </c>
      <c r="J3218" s="72">
        <v>20529.769</v>
      </c>
      <c r="K3218" s="72">
        <v>21061.378000000001</v>
      </c>
      <c r="L3218" s="72">
        <v>21552.537</v>
      </c>
      <c r="M3218" s="72">
        <v>22018.99</v>
      </c>
      <c r="N3218" s="72">
        <v>22502.361000000001</v>
      </c>
      <c r="O3218" s="72">
        <v>23039.028999999999</v>
      </c>
      <c r="P3218" s="72">
        <v>23579.313999999998</v>
      </c>
      <c r="Q3218" s="72">
        <v>24042.282999999999</v>
      </c>
      <c r="R3218" s="72">
        <v>24239.920999999998</v>
      </c>
      <c r="S3218" s="72">
        <v>23913.99</v>
      </c>
      <c r="T3218" s="72">
        <v>22805.633000000002</v>
      </c>
      <c r="U3218" s="72">
        <v>21707.647000000001</v>
      </c>
      <c r="V3218" s="72">
        <v>19485.569</v>
      </c>
      <c r="W3218" s="72">
        <v>15618.915999999999</v>
      </c>
      <c r="X3218" s="72">
        <v>10705.602999999999</v>
      </c>
      <c r="Y3218" s="72">
        <v>5682.0230000000001</v>
      </c>
      <c r="Z3218" s="72">
        <v>2071.06</v>
      </c>
      <c r="AA3218" s="72">
        <v>473.77499999999998</v>
      </c>
      <c r="AB3218" s="4">
        <v>0</v>
      </c>
      <c r="AD3218" s="1">
        <f t="shared" si="50"/>
        <v>34551.377</v>
      </c>
    </row>
    <row r="3219" spans="1:30" x14ac:dyDescent="0.3">
      <c r="A3219" s="65">
        <v>3218</v>
      </c>
      <c r="B3219" s="66" t="s">
        <v>323</v>
      </c>
      <c r="C3219" s="67" t="s">
        <v>223</v>
      </c>
      <c r="D3219" s="71"/>
      <c r="E3219" s="71">
        <v>904</v>
      </c>
      <c r="F3219" s="71">
        <v>2080</v>
      </c>
      <c r="G3219" s="72">
        <v>18482.555</v>
      </c>
      <c r="H3219" s="72">
        <v>18936.401999999998</v>
      </c>
      <c r="I3219" s="72">
        <v>19415.242999999999</v>
      </c>
      <c r="J3219" s="72">
        <v>19919.525000000001</v>
      </c>
      <c r="K3219" s="72">
        <v>20410.708999999999</v>
      </c>
      <c r="L3219" s="72">
        <v>20931.755000000001</v>
      </c>
      <c r="M3219" s="72">
        <v>21430.896000000001</v>
      </c>
      <c r="N3219" s="72">
        <v>21900.87</v>
      </c>
      <c r="O3219" s="72">
        <v>22376.001</v>
      </c>
      <c r="P3219" s="72">
        <v>22874.366999999998</v>
      </c>
      <c r="Q3219" s="72">
        <v>23343.129000000001</v>
      </c>
      <c r="R3219" s="72">
        <v>23679.243999999999</v>
      </c>
      <c r="S3219" s="72">
        <v>23687.414000000001</v>
      </c>
      <c r="T3219" s="72">
        <v>23063.5</v>
      </c>
      <c r="U3219" s="72">
        <v>21487.010999999999</v>
      </c>
      <c r="V3219" s="72">
        <v>19638.168000000001</v>
      </c>
      <c r="W3219" s="72">
        <v>16383.593999999999</v>
      </c>
      <c r="X3219" s="72">
        <v>11532.786</v>
      </c>
      <c r="Y3219" s="72">
        <v>6392.1629999999996</v>
      </c>
      <c r="Z3219" s="72">
        <v>2447.029</v>
      </c>
      <c r="AA3219" s="72">
        <v>580.94600000000003</v>
      </c>
      <c r="AB3219" s="4">
        <v>0</v>
      </c>
      <c r="AD3219" s="1">
        <f t="shared" si="50"/>
        <v>37336.518000000004</v>
      </c>
    </row>
    <row r="3220" spans="1:30" x14ac:dyDescent="0.3">
      <c r="A3220" s="65">
        <v>3219</v>
      </c>
      <c r="B3220" s="66" t="s">
        <v>323</v>
      </c>
      <c r="C3220" s="67" t="s">
        <v>223</v>
      </c>
      <c r="D3220" s="71"/>
      <c r="E3220" s="71">
        <v>904</v>
      </c>
      <c r="F3220" s="71">
        <v>2085</v>
      </c>
      <c r="G3220" s="72">
        <v>18003.632000000001</v>
      </c>
      <c r="H3220" s="72">
        <v>18453.928</v>
      </c>
      <c r="I3220" s="72">
        <v>18903.994999999999</v>
      </c>
      <c r="J3220" s="72">
        <v>19351.499</v>
      </c>
      <c r="K3220" s="72">
        <v>19811.543000000001</v>
      </c>
      <c r="L3220" s="72">
        <v>20294.098000000002</v>
      </c>
      <c r="M3220" s="72">
        <v>20822.991999999998</v>
      </c>
      <c r="N3220" s="72">
        <v>21325.753000000001</v>
      </c>
      <c r="O3220" s="72">
        <v>21788.865000000002</v>
      </c>
      <c r="P3220" s="72">
        <v>22229.936000000002</v>
      </c>
      <c r="Q3220" s="72">
        <v>22664.175999999999</v>
      </c>
      <c r="R3220" s="72">
        <v>23017.708999999999</v>
      </c>
      <c r="S3220" s="72">
        <v>23178.9</v>
      </c>
      <c r="T3220" s="72">
        <v>22901.458999999999</v>
      </c>
      <c r="U3220" s="72">
        <v>21811.657999999999</v>
      </c>
      <c r="V3220" s="72">
        <v>19543.081999999999</v>
      </c>
      <c r="W3220" s="72">
        <v>16644.027999999998</v>
      </c>
      <c r="X3220" s="72">
        <v>12240.816999999999</v>
      </c>
      <c r="Y3220" s="72">
        <v>6991.59</v>
      </c>
      <c r="Z3220" s="72">
        <v>2807.7750000000001</v>
      </c>
      <c r="AA3220" s="72">
        <v>703.61099999999999</v>
      </c>
      <c r="AB3220" s="4">
        <v>0</v>
      </c>
      <c r="AD3220" s="1">
        <f t="shared" si="50"/>
        <v>39387.820999999996</v>
      </c>
    </row>
    <row r="3221" spans="1:30" x14ac:dyDescent="0.3">
      <c r="A3221" s="65">
        <v>3220</v>
      </c>
      <c r="B3221" s="66" t="s">
        <v>323</v>
      </c>
      <c r="C3221" s="67" t="s">
        <v>223</v>
      </c>
      <c r="D3221" s="71"/>
      <c r="E3221" s="71">
        <v>904</v>
      </c>
      <c r="F3221" s="71">
        <v>2090</v>
      </c>
      <c r="G3221" s="72">
        <v>17537.423999999999</v>
      </c>
      <c r="H3221" s="72">
        <v>17977.808000000001</v>
      </c>
      <c r="I3221" s="72">
        <v>18424.444</v>
      </c>
      <c r="J3221" s="72">
        <v>18845.931</v>
      </c>
      <c r="K3221" s="72">
        <v>19253.841</v>
      </c>
      <c r="L3221" s="72">
        <v>19706.694</v>
      </c>
      <c r="M3221" s="72">
        <v>20197.109</v>
      </c>
      <c r="N3221" s="72">
        <v>20729.687000000002</v>
      </c>
      <c r="O3221" s="72">
        <v>21226.432000000001</v>
      </c>
      <c r="P3221" s="72">
        <v>21659.03</v>
      </c>
      <c r="Q3221" s="72">
        <v>22042.562999999998</v>
      </c>
      <c r="R3221" s="72">
        <v>22372.541000000001</v>
      </c>
      <c r="S3221" s="72">
        <v>22566.887999999999</v>
      </c>
      <c r="T3221" s="72">
        <v>22461.621999999999</v>
      </c>
      <c r="U3221" s="72">
        <v>21732.315999999999</v>
      </c>
      <c r="V3221" s="72">
        <v>19944.288</v>
      </c>
      <c r="W3221" s="72">
        <v>16691.463</v>
      </c>
      <c r="X3221" s="72">
        <v>12574.645</v>
      </c>
      <c r="Y3221" s="72">
        <v>7539.4160000000002</v>
      </c>
      <c r="Z3221" s="72">
        <v>3130.6979999999999</v>
      </c>
      <c r="AA3221" s="72">
        <v>831.601</v>
      </c>
      <c r="AB3221" s="4">
        <v>1E-3</v>
      </c>
      <c r="AD3221" s="1">
        <f t="shared" si="50"/>
        <v>40767.823999999993</v>
      </c>
    </row>
    <row r="3222" spans="1:30" x14ac:dyDescent="0.3">
      <c r="A3222" s="65">
        <v>3221</v>
      </c>
      <c r="B3222" s="66" t="s">
        <v>323</v>
      </c>
      <c r="C3222" s="67" t="s">
        <v>223</v>
      </c>
      <c r="D3222" s="71"/>
      <c r="E3222" s="71">
        <v>904</v>
      </c>
      <c r="F3222" s="71">
        <v>2095</v>
      </c>
      <c r="G3222" s="72">
        <v>17092.849999999999</v>
      </c>
      <c r="H3222" s="72">
        <v>17514.07</v>
      </c>
      <c r="I3222" s="72">
        <v>17950.988000000001</v>
      </c>
      <c r="J3222" s="72">
        <v>18371.91</v>
      </c>
      <c r="K3222" s="72">
        <v>18757.945</v>
      </c>
      <c r="L3222" s="72">
        <v>19159.97</v>
      </c>
      <c r="M3222" s="72">
        <v>19620.361000000001</v>
      </c>
      <c r="N3222" s="72">
        <v>20114.504000000001</v>
      </c>
      <c r="O3222" s="72">
        <v>20642.031999999999</v>
      </c>
      <c r="P3222" s="72">
        <v>21111.216</v>
      </c>
      <c r="Q3222" s="72">
        <v>21491.796999999999</v>
      </c>
      <c r="R3222" s="72">
        <v>21781.216</v>
      </c>
      <c r="S3222" s="72">
        <v>21966.794999999998</v>
      </c>
      <c r="T3222" s="72">
        <v>21916.117999999999</v>
      </c>
      <c r="U3222" s="72">
        <v>21383.919999999998</v>
      </c>
      <c r="V3222" s="72">
        <v>19969.463</v>
      </c>
      <c r="W3222" s="72">
        <v>17166.972000000002</v>
      </c>
      <c r="X3222" s="72">
        <v>12750.5</v>
      </c>
      <c r="Y3222" s="72">
        <v>7864.0230000000001</v>
      </c>
      <c r="Z3222" s="72">
        <v>3447.3220000000001</v>
      </c>
      <c r="AA3222" s="72">
        <v>957.24400000000003</v>
      </c>
      <c r="AB3222" s="4" t="s">
        <v>291</v>
      </c>
      <c r="AD3222" s="1">
        <f t="shared" si="50"/>
        <v>42186.061000000002</v>
      </c>
    </row>
    <row r="3223" spans="1:30" x14ac:dyDescent="0.3">
      <c r="A3223" s="65">
        <v>3222</v>
      </c>
      <c r="B3223" s="66" t="s">
        <v>323</v>
      </c>
      <c r="C3223" s="67" t="s">
        <v>223</v>
      </c>
      <c r="D3223" s="71"/>
      <c r="E3223" s="71">
        <v>904</v>
      </c>
      <c r="F3223" s="71">
        <v>2100</v>
      </c>
      <c r="G3223" s="72">
        <v>16674.026999999998</v>
      </c>
      <c r="H3223" s="72">
        <v>17071.945</v>
      </c>
      <c r="I3223" s="72">
        <v>17489.899000000001</v>
      </c>
      <c r="J3223" s="72">
        <v>17903.603999999999</v>
      </c>
      <c r="K3223" s="72">
        <v>18292.881000000001</v>
      </c>
      <c r="L3223" s="72">
        <v>18674.133999999998</v>
      </c>
      <c r="M3223" s="72">
        <v>19083.363000000001</v>
      </c>
      <c r="N3223" s="72">
        <v>19547.412</v>
      </c>
      <c r="O3223" s="72">
        <v>20037.427</v>
      </c>
      <c r="P3223" s="72">
        <v>20540.234</v>
      </c>
      <c r="Q3223" s="72">
        <v>20962.377</v>
      </c>
      <c r="R3223" s="72">
        <v>21257.654999999999</v>
      </c>
      <c r="S3223" s="72">
        <v>21416.458999999999</v>
      </c>
      <c r="T3223" s="72">
        <v>21377.641</v>
      </c>
      <c r="U3223" s="72">
        <v>20929.214</v>
      </c>
      <c r="V3223" s="72">
        <v>19742.726999999999</v>
      </c>
      <c r="W3223" s="72">
        <v>17314.248</v>
      </c>
      <c r="X3223" s="72">
        <v>13263.735000000001</v>
      </c>
      <c r="Y3223" s="72">
        <v>8099.4939999999997</v>
      </c>
      <c r="Z3223" s="72">
        <v>3669.857</v>
      </c>
      <c r="AA3223" s="72">
        <v>1088.1610000000001</v>
      </c>
      <c r="AB3223" s="4" t="s">
        <v>291</v>
      </c>
      <c r="AD3223" s="1">
        <f t="shared" si="50"/>
        <v>43435.495000000003</v>
      </c>
    </row>
    <row r="3224" spans="1:30" x14ac:dyDescent="0.3">
      <c r="A3224" s="65">
        <v>3223</v>
      </c>
      <c r="B3224" s="66" t="s">
        <v>323</v>
      </c>
      <c r="C3224" s="70" t="s">
        <v>224</v>
      </c>
      <c r="D3224" s="71">
        <v>24</v>
      </c>
      <c r="E3224" s="71">
        <v>915</v>
      </c>
      <c r="F3224" s="71">
        <v>2015</v>
      </c>
      <c r="G3224" s="72">
        <v>1845.3340000000001</v>
      </c>
      <c r="H3224" s="72">
        <v>1842.133</v>
      </c>
      <c r="I3224" s="72">
        <v>1840.1469999999999</v>
      </c>
      <c r="J3224" s="72">
        <v>1849.3530000000001</v>
      </c>
      <c r="K3224" s="72">
        <v>1798.606</v>
      </c>
      <c r="L3224" s="72">
        <v>1733.7719999999999</v>
      </c>
      <c r="M3224" s="72">
        <v>1541.3710000000001</v>
      </c>
      <c r="N3224" s="72">
        <v>1347.519</v>
      </c>
      <c r="O3224" s="72">
        <v>1389.693</v>
      </c>
      <c r="P3224" s="72">
        <v>1351.472</v>
      </c>
      <c r="Q3224" s="72">
        <v>1268.896</v>
      </c>
      <c r="R3224" s="72">
        <v>966.303</v>
      </c>
      <c r="S3224" s="72">
        <v>822.45399999999995</v>
      </c>
      <c r="T3224" s="72">
        <v>624.072</v>
      </c>
      <c r="U3224" s="72">
        <v>479.70699999999999</v>
      </c>
      <c r="V3224" s="72">
        <v>346.24</v>
      </c>
      <c r="W3224" s="72">
        <v>213.14099999999999</v>
      </c>
      <c r="X3224" s="72">
        <v>113.18</v>
      </c>
      <c r="Y3224" s="72">
        <v>46.567</v>
      </c>
      <c r="Z3224" s="72">
        <v>14.129</v>
      </c>
      <c r="AA3224" s="72">
        <v>3.113</v>
      </c>
      <c r="AB3224" s="4" t="s">
        <v>291</v>
      </c>
      <c r="AD3224" s="1">
        <f t="shared" si="50"/>
        <v>390.13000000000005</v>
      </c>
    </row>
    <row r="3225" spans="1:30" x14ac:dyDescent="0.3">
      <c r="A3225" s="65">
        <v>3224</v>
      </c>
      <c r="B3225" s="66" t="s">
        <v>323</v>
      </c>
      <c r="C3225" s="70" t="s">
        <v>224</v>
      </c>
      <c r="D3225" s="71">
        <v>24</v>
      </c>
      <c r="E3225" s="71">
        <v>915</v>
      </c>
      <c r="F3225" s="71">
        <v>2020</v>
      </c>
      <c r="G3225" s="72">
        <v>1813.587</v>
      </c>
      <c r="H3225" s="72">
        <v>1817.6859999999999</v>
      </c>
      <c r="I3225" s="72">
        <v>1809.136</v>
      </c>
      <c r="J3225" s="72">
        <v>1788.576</v>
      </c>
      <c r="K3225" s="72">
        <v>1769.66</v>
      </c>
      <c r="L3225" s="72">
        <v>1721.7929999999999</v>
      </c>
      <c r="M3225" s="72">
        <v>1669.8040000000001</v>
      </c>
      <c r="N3225" s="72">
        <v>1489.489</v>
      </c>
      <c r="O3225" s="72">
        <v>1306.6790000000001</v>
      </c>
      <c r="P3225" s="72">
        <v>1347.902</v>
      </c>
      <c r="Q3225" s="72">
        <v>1309.1890000000001</v>
      </c>
      <c r="R3225" s="72">
        <v>1210.5429999999999</v>
      </c>
      <c r="S3225" s="72">
        <v>907.74599999999998</v>
      </c>
      <c r="T3225" s="72">
        <v>747.21400000000006</v>
      </c>
      <c r="U3225" s="72">
        <v>540.29899999999998</v>
      </c>
      <c r="V3225" s="72">
        <v>386.09399999999999</v>
      </c>
      <c r="W3225" s="72">
        <v>250.053</v>
      </c>
      <c r="X3225" s="72">
        <v>131.65</v>
      </c>
      <c r="Y3225" s="72">
        <v>56.154000000000003</v>
      </c>
      <c r="Z3225" s="72">
        <v>17.186</v>
      </c>
      <c r="AA3225" s="72">
        <v>3.9369999999999998</v>
      </c>
      <c r="AB3225" s="4" t="s">
        <v>291</v>
      </c>
      <c r="AD3225" s="1">
        <f t="shared" si="50"/>
        <v>458.97999999999996</v>
      </c>
    </row>
    <row r="3226" spans="1:30" x14ac:dyDescent="0.3">
      <c r="A3226" s="65">
        <v>3225</v>
      </c>
      <c r="B3226" s="66" t="s">
        <v>323</v>
      </c>
      <c r="C3226" s="70" t="s">
        <v>224</v>
      </c>
      <c r="D3226" s="71">
        <v>24</v>
      </c>
      <c r="E3226" s="71">
        <v>915</v>
      </c>
      <c r="F3226" s="71">
        <v>2025</v>
      </c>
      <c r="G3226" s="72">
        <v>1755.2629999999999</v>
      </c>
      <c r="H3226" s="72">
        <v>1789.3989999999999</v>
      </c>
      <c r="I3226" s="72">
        <v>1789.3119999999999</v>
      </c>
      <c r="J3226" s="72">
        <v>1762.83</v>
      </c>
      <c r="K3226" s="72">
        <v>1716.098</v>
      </c>
      <c r="L3226" s="72">
        <v>1699.857</v>
      </c>
      <c r="M3226" s="72">
        <v>1662.807</v>
      </c>
      <c r="N3226" s="72">
        <v>1620.6890000000001</v>
      </c>
      <c r="O3226" s="72">
        <v>1448.7070000000001</v>
      </c>
      <c r="P3226" s="72">
        <v>1267.662</v>
      </c>
      <c r="Q3226" s="72">
        <v>1308.1210000000001</v>
      </c>
      <c r="R3226" s="72">
        <v>1253.287</v>
      </c>
      <c r="S3226" s="72">
        <v>1142.9190000000001</v>
      </c>
      <c r="T3226" s="72">
        <v>828.56500000000005</v>
      </c>
      <c r="U3226" s="72">
        <v>651.45500000000004</v>
      </c>
      <c r="V3226" s="72">
        <v>439.82799999999997</v>
      </c>
      <c r="W3226" s="72">
        <v>282.286</v>
      </c>
      <c r="X3226" s="72">
        <v>156.886</v>
      </c>
      <c r="Y3226" s="72">
        <v>66.397999999999996</v>
      </c>
      <c r="Z3226" s="72">
        <v>20.992999999999999</v>
      </c>
      <c r="AA3226" s="72">
        <v>4.8460000000000001</v>
      </c>
      <c r="AB3226" s="4" t="s">
        <v>291</v>
      </c>
      <c r="AD3226" s="1">
        <f t="shared" si="50"/>
        <v>531.40900000000011</v>
      </c>
    </row>
    <row r="3227" spans="1:30" x14ac:dyDescent="0.3">
      <c r="A3227" s="65">
        <v>3226</v>
      </c>
      <c r="B3227" s="66" t="s">
        <v>323</v>
      </c>
      <c r="C3227" s="70" t="s">
        <v>224</v>
      </c>
      <c r="D3227" s="71">
        <v>24</v>
      </c>
      <c r="E3227" s="71">
        <v>915</v>
      </c>
      <c r="F3227" s="71">
        <v>2030</v>
      </c>
      <c r="G3227" s="72">
        <v>1689.3530000000001</v>
      </c>
      <c r="H3227" s="72">
        <v>1734.1959999999999</v>
      </c>
      <c r="I3227" s="72">
        <v>1764.8679999999999</v>
      </c>
      <c r="J3227" s="72">
        <v>1747.76</v>
      </c>
      <c r="K3227" s="72">
        <v>1696.2280000000001</v>
      </c>
      <c r="L3227" s="72">
        <v>1652.403</v>
      </c>
      <c r="M3227" s="72">
        <v>1645.8109999999999</v>
      </c>
      <c r="N3227" s="72">
        <v>1617.4259999999999</v>
      </c>
      <c r="O3227" s="72">
        <v>1581.682</v>
      </c>
      <c r="P3227" s="72">
        <v>1408.854</v>
      </c>
      <c r="Q3227" s="72">
        <v>1230.1489999999999</v>
      </c>
      <c r="R3227" s="72">
        <v>1255.527</v>
      </c>
      <c r="S3227" s="72">
        <v>1187.1489999999999</v>
      </c>
      <c r="T3227" s="72">
        <v>1051.539</v>
      </c>
      <c r="U3227" s="72">
        <v>727.23</v>
      </c>
      <c r="V3227" s="72">
        <v>535.33500000000004</v>
      </c>
      <c r="W3227" s="72">
        <v>326.90699999999998</v>
      </c>
      <c r="X3227" s="72">
        <v>180.327</v>
      </c>
      <c r="Y3227" s="72">
        <v>80.86</v>
      </c>
      <c r="Z3227" s="72">
        <v>25.396000000000001</v>
      </c>
      <c r="AA3227" s="72">
        <v>5.9770000000000003</v>
      </c>
      <c r="AB3227" s="4" t="s">
        <v>291</v>
      </c>
      <c r="AD3227" s="1">
        <f t="shared" si="50"/>
        <v>619.46699999999987</v>
      </c>
    </row>
    <row r="3228" spans="1:30" x14ac:dyDescent="0.3">
      <c r="A3228" s="65">
        <v>3227</v>
      </c>
      <c r="B3228" s="66" t="s">
        <v>323</v>
      </c>
      <c r="C3228" s="70" t="s">
        <v>224</v>
      </c>
      <c r="D3228" s="71">
        <v>24</v>
      </c>
      <c r="E3228" s="71">
        <v>915</v>
      </c>
      <c r="F3228" s="71">
        <v>2035</v>
      </c>
      <c r="G3228" s="72">
        <v>1622.2629999999999</v>
      </c>
      <c r="H3228" s="72">
        <v>1670.0360000000001</v>
      </c>
      <c r="I3228" s="72">
        <v>1710.684</v>
      </c>
      <c r="J3228" s="72">
        <v>1724.6669999999999</v>
      </c>
      <c r="K3228" s="72">
        <v>1683.308</v>
      </c>
      <c r="L3228" s="72">
        <v>1634.7539999999999</v>
      </c>
      <c r="M3228" s="72">
        <v>1600.768</v>
      </c>
      <c r="N3228" s="72">
        <v>1602.576</v>
      </c>
      <c r="O3228" s="72">
        <v>1580.2</v>
      </c>
      <c r="P3228" s="72">
        <v>1541.799</v>
      </c>
      <c r="Q3228" s="72">
        <v>1368.471</v>
      </c>
      <c r="R3228" s="72">
        <v>1179.7729999999999</v>
      </c>
      <c r="S3228" s="72">
        <v>1192.0029999999999</v>
      </c>
      <c r="T3228" s="72">
        <v>1097.1199999999999</v>
      </c>
      <c r="U3228" s="72">
        <v>932.63300000000004</v>
      </c>
      <c r="V3228" s="72">
        <v>602.28899999999999</v>
      </c>
      <c r="W3228" s="72">
        <v>402.59399999999999</v>
      </c>
      <c r="X3228" s="72">
        <v>212.93799999999999</v>
      </c>
      <c r="Y3228" s="72">
        <v>94.837999999999994</v>
      </c>
      <c r="Z3228" s="72">
        <v>31.568000000000001</v>
      </c>
      <c r="AA3228" s="72">
        <v>7.306</v>
      </c>
      <c r="AB3228" s="4" t="s">
        <v>291</v>
      </c>
      <c r="AD3228" s="1">
        <f t="shared" si="50"/>
        <v>749.24399999999991</v>
      </c>
    </row>
    <row r="3229" spans="1:30" x14ac:dyDescent="0.3">
      <c r="A3229" s="65">
        <v>3228</v>
      </c>
      <c r="B3229" s="66" t="s">
        <v>323</v>
      </c>
      <c r="C3229" s="70" t="s">
        <v>224</v>
      </c>
      <c r="D3229" s="71">
        <v>24</v>
      </c>
      <c r="E3229" s="71">
        <v>915</v>
      </c>
      <c r="F3229" s="71">
        <v>2040</v>
      </c>
      <c r="G3229" s="72">
        <v>1559.3050000000001</v>
      </c>
      <c r="H3229" s="72">
        <v>1604.6289999999999</v>
      </c>
      <c r="I3229" s="72">
        <v>1647.829</v>
      </c>
      <c r="J3229" s="72">
        <v>1672.14</v>
      </c>
      <c r="K3229" s="72">
        <v>1662.4169999999999</v>
      </c>
      <c r="L3229" s="72">
        <v>1624.174</v>
      </c>
      <c r="M3229" s="72">
        <v>1585.1990000000001</v>
      </c>
      <c r="N3229" s="72">
        <v>1559.6369999999999</v>
      </c>
      <c r="O3229" s="72">
        <v>1567.153</v>
      </c>
      <c r="P3229" s="72">
        <v>1541.9169999999999</v>
      </c>
      <c r="Q3229" s="72">
        <v>1500.7349999999999</v>
      </c>
      <c r="R3229" s="72">
        <v>1313.826</v>
      </c>
      <c r="S3229" s="72">
        <v>1118.8699999999999</v>
      </c>
      <c r="T3229" s="72">
        <v>1105.1120000000001</v>
      </c>
      <c r="U3229" s="72">
        <v>979.27300000000002</v>
      </c>
      <c r="V3229" s="72">
        <v>784.04399999999998</v>
      </c>
      <c r="W3229" s="72">
        <v>457.82400000000001</v>
      </c>
      <c r="X3229" s="72">
        <v>266.66399999999999</v>
      </c>
      <c r="Y3229" s="72">
        <v>114.626</v>
      </c>
      <c r="Z3229" s="72">
        <v>37.819000000000003</v>
      </c>
      <c r="AA3229" s="72">
        <v>9.0540000000000003</v>
      </c>
      <c r="AB3229" s="4" t="s">
        <v>291</v>
      </c>
      <c r="AD3229" s="1">
        <f t="shared" si="50"/>
        <v>885.98699999999997</v>
      </c>
    </row>
    <row r="3230" spans="1:30" x14ac:dyDescent="0.3">
      <c r="A3230" s="65">
        <v>3229</v>
      </c>
      <c r="B3230" s="66" t="s">
        <v>323</v>
      </c>
      <c r="C3230" s="70" t="s">
        <v>224</v>
      </c>
      <c r="D3230" s="71">
        <v>24</v>
      </c>
      <c r="E3230" s="71">
        <v>915</v>
      </c>
      <c r="F3230" s="71">
        <v>2045</v>
      </c>
      <c r="G3230" s="72">
        <v>1503.502</v>
      </c>
      <c r="H3230" s="72">
        <v>1543.027</v>
      </c>
      <c r="I3230" s="72">
        <v>1583.1310000000001</v>
      </c>
      <c r="J3230" s="72">
        <v>1610.049</v>
      </c>
      <c r="K3230" s="72">
        <v>1611.068</v>
      </c>
      <c r="L3230" s="72">
        <v>1604.5889999999999</v>
      </c>
      <c r="M3230" s="72">
        <v>1576.1279999999999</v>
      </c>
      <c r="N3230" s="72">
        <v>1545.423</v>
      </c>
      <c r="O3230" s="72">
        <v>1526.008</v>
      </c>
      <c r="P3230" s="72">
        <v>1530.67</v>
      </c>
      <c r="Q3230" s="72">
        <v>1502.615</v>
      </c>
      <c r="R3230" s="72">
        <v>1444.961</v>
      </c>
      <c r="S3230" s="72">
        <v>1246.8989999999999</v>
      </c>
      <c r="T3230" s="72">
        <v>1035.1030000000001</v>
      </c>
      <c r="U3230" s="72">
        <v>990.63499999999999</v>
      </c>
      <c r="V3230" s="72">
        <v>830.24099999999999</v>
      </c>
      <c r="W3230" s="72">
        <v>608.28800000000001</v>
      </c>
      <c r="X3230" s="72">
        <v>307.19900000000001</v>
      </c>
      <c r="Y3230" s="72">
        <v>146.52099999999999</v>
      </c>
      <c r="Z3230" s="72">
        <v>46.744</v>
      </c>
      <c r="AA3230" s="72">
        <v>10.891999999999999</v>
      </c>
      <c r="AB3230" s="4">
        <v>8.9999999999999993E-3</v>
      </c>
      <c r="AD3230" s="1">
        <f t="shared" si="50"/>
        <v>1119.653</v>
      </c>
    </row>
    <row r="3231" spans="1:30" x14ac:dyDescent="0.3">
      <c r="A3231" s="65">
        <v>3230</v>
      </c>
      <c r="B3231" s="66" t="s">
        <v>323</v>
      </c>
      <c r="C3231" s="70" t="s">
        <v>224</v>
      </c>
      <c r="D3231" s="71">
        <v>24</v>
      </c>
      <c r="E3231" s="71">
        <v>915</v>
      </c>
      <c r="F3231" s="71">
        <v>2050</v>
      </c>
      <c r="G3231" s="72">
        <v>1446.8489999999999</v>
      </c>
      <c r="H3231" s="72">
        <v>1488.356</v>
      </c>
      <c r="I3231" s="72">
        <v>1522.1579999999999</v>
      </c>
      <c r="J3231" s="72">
        <v>1546.0419999999999</v>
      </c>
      <c r="K3231" s="72">
        <v>1550.066</v>
      </c>
      <c r="L3231" s="72">
        <v>1554.6279999999999</v>
      </c>
      <c r="M3231" s="72">
        <v>1557.875</v>
      </c>
      <c r="N3231" s="72">
        <v>1537.856</v>
      </c>
      <c r="O3231" s="72">
        <v>1513.134</v>
      </c>
      <c r="P3231" s="72">
        <v>1491.462</v>
      </c>
      <c r="Q3231" s="72">
        <v>1493.316</v>
      </c>
      <c r="R3231" s="72">
        <v>1448.88</v>
      </c>
      <c r="S3231" s="72">
        <v>1376.1469999999999</v>
      </c>
      <c r="T3231" s="72">
        <v>1154.3440000000001</v>
      </c>
      <c r="U3231" s="72">
        <v>924.26300000000003</v>
      </c>
      <c r="V3231" s="72">
        <v>844.54700000000003</v>
      </c>
      <c r="W3231" s="72">
        <v>651.08000000000004</v>
      </c>
      <c r="X3231" s="72">
        <v>418.92500000000001</v>
      </c>
      <c r="Y3231" s="72">
        <v>171.3</v>
      </c>
      <c r="Z3231" s="72">
        <v>61.131999999999998</v>
      </c>
      <c r="AA3231" s="72">
        <v>13.473000000000001</v>
      </c>
      <c r="AB3231" s="4">
        <v>8.9999999999999993E-3</v>
      </c>
      <c r="AD3231" s="1">
        <f t="shared" si="50"/>
        <v>1315.9190000000001</v>
      </c>
    </row>
    <row r="3232" spans="1:30" x14ac:dyDescent="0.3">
      <c r="A3232" s="65">
        <v>3231</v>
      </c>
      <c r="B3232" s="66" t="s">
        <v>323</v>
      </c>
      <c r="C3232" s="70" t="s">
        <v>224</v>
      </c>
      <c r="D3232" s="71">
        <v>24</v>
      </c>
      <c r="E3232" s="71">
        <v>915</v>
      </c>
      <c r="F3232" s="71">
        <v>2055</v>
      </c>
      <c r="G3232" s="72">
        <v>1389.181</v>
      </c>
      <c r="H3232" s="72">
        <v>1433.1279999999999</v>
      </c>
      <c r="I3232" s="72">
        <v>1468.8689999999999</v>
      </c>
      <c r="J3232" s="72">
        <v>1487.2629999999999</v>
      </c>
      <c r="K3232" s="72">
        <v>1489.5830000000001</v>
      </c>
      <c r="L3232" s="72">
        <v>1497.1610000000001</v>
      </c>
      <c r="M3232" s="72">
        <v>1511.046</v>
      </c>
      <c r="N3232" s="72">
        <v>1522.0429999999999</v>
      </c>
      <c r="O3232" s="72">
        <v>1507.712</v>
      </c>
      <c r="P3232" s="72">
        <v>1480.46</v>
      </c>
      <c r="Q3232" s="72">
        <v>1456.405</v>
      </c>
      <c r="R3232" s="72">
        <v>1442.1579999999999</v>
      </c>
      <c r="S3232" s="72">
        <v>1382.624</v>
      </c>
      <c r="T3232" s="72">
        <v>1280.549</v>
      </c>
      <c r="U3232" s="72">
        <v>1031.258</v>
      </c>
      <c r="V3232" s="72">
        <v>782.952</v>
      </c>
      <c r="W3232" s="72">
        <v>666.99699999999996</v>
      </c>
      <c r="X3232" s="72">
        <v>454.33199999999999</v>
      </c>
      <c r="Y3232" s="72">
        <v>240.84899999999999</v>
      </c>
      <c r="Z3232" s="72">
        <v>72.588999999999999</v>
      </c>
      <c r="AA3232" s="72">
        <v>17.565999999999999</v>
      </c>
      <c r="AB3232" s="4">
        <v>1.2999999999999999E-2</v>
      </c>
      <c r="AD3232" s="1">
        <f t="shared" si="50"/>
        <v>1452.3459999999998</v>
      </c>
    </row>
    <row r="3233" spans="1:30" x14ac:dyDescent="0.3">
      <c r="A3233" s="65">
        <v>3232</v>
      </c>
      <c r="B3233" s="66" t="s">
        <v>323</v>
      </c>
      <c r="C3233" s="70" t="s">
        <v>224</v>
      </c>
      <c r="D3233" s="71">
        <v>24</v>
      </c>
      <c r="E3233" s="71">
        <v>915</v>
      </c>
      <c r="F3233" s="71">
        <v>2060</v>
      </c>
      <c r="G3233" s="72">
        <v>1329.643</v>
      </c>
      <c r="H3233" s="72">
        <v>1376.713</v>
      </c>
      <c r="I3233" s="72">
        <v>1414.951</v>
      </c>
      <c r="J3233" s="72">
        <v>1436.0709999999999</v>
      </c>
      <c r="K3233" s="72">
        <v>1434.194</v>
      </c>
      <c r="L3233" s="72">
        <v>1440.0319999999999</v>
      </c>
      <c r="M3233" s="72">
        <v>1456.5519999999999</v>
      </c>
      <c r="N3233" s="72">
        <v>1477.7940000000001</v>
      </c>
      <c r="O3233" s="72">
        <v>1493.866</v>
      </c>
      <c r="P3233" s="72">
        <v>1477.1020000000001</v>
      </c>
      <c r="Q3233" s="72">
        <v>1447.0170000000001</v>
      </c>
      <c r="R3233" s="72">
        <v>1408.0029999999999</v>
      </c>
      <c r="S3233" s="72">
        <v>1378.7349999999999</v>
      </c>
      <c r="T3233" s="72">
        <v>1290.1400000000001</v>
      </c>
      <c r="U3233" s="72">
        <v>1152.3019999999999</v>
      </c>
      <c r="V3233" s="72">
        <v>873.66899999999998</v>
      </c>
      <c r="W3233" s="72">
        <v>612.83399999999995</v>
      </c>
      <c r="X3233" s="72">
        <v>469.94799999999998</v>
      </c>
      <c r="Y3233" s="72">
        <v>265.65100000000001</v>
      </c>
      <c r="Z3233" s="72">
        <v>105.521</v>
      </c>
      <c r="AA3233" s="72">
        <v>21.515999999999998</v>
      </c>
      <c r="AB3233" s="4">
        <v>1.6E-2</v>
      </c>
      <c r="AD3233" s="1">
        <f t="shared" si="50"/>
        <v>1475.4860000000001</v>
      </c>
    </row>
    <row r="3234" spans="1:30" x14ac:dyDescent="0.3">
      <c r="A3234" s="65">
        <v>3233</v>
      </c>
      <c r="B3234" s="66" t="s">
        <v>323</v>
      </c>
      <c r="C3234" s="70" t="s">
        <v>224</v>
      </c>
      <c r="D3234" s="71">
        <v>24</v>
      </c>
      <c r="E3234" s="71">
        <v>915</v>
      </c>
      <c r="F3234" s="71">
        <v>2065</v>
      </c>
      <c r="G3234" s="72">
        <v>1273.3389999999999</v>
      </c>
      <c r="H3234" s="72">
        <v>1318.345</v>
      </c>
      <c r="I3234" s="72">
        <v>1359.8050000000001</v>
      </c>
      <c r="J3234" s="72">
        <v>1384.2349999999999</v>
      </c>
      <c r="K3234" s="72">
        <v>1386.3150000000001</v>
      </c>
      <c r="L3234" s="72">
        <v>1387.905</v>
      </c>
      <c r="M3234" s="72">
        <v>1402.3019999999999</v>
      </c>
      <c r="N3234" s="72">
        <v>1425.8440000000001</v>
      </c>
      <c r="O3234" s="72">
        <v>1451.827</v>
      </c>
      <c r="P3234" s="72">
        <v>1465.2670000000001</v>
      </c>
      <c r="Q3234" s="72">
        <v>1445.6030000000001</v>
      </c>
      <c r="R3234" s="72">
        <v>1400.671</v>
      </c>
      <c r="S3234" s="72">
        <v>1347.829</v>
      </c>
      <c r="T3234" s="72">
        <v>1289.8510000000001</v>
      </c>
      <c r="U3234" s="72">
        <v>1165.375</v>
      </c>
      <c r="V3234" s="72">
        <v>986.22199999999998</v>
      </c>
      <c r="W3234" s="72">
        <v>683.98299999999995</v>
      </c>
      <c r="X3234" s="72">
        <v>427.221</v>
      </c>
      <c r="Y3234" s="72">
        <v>278.267</v>
      </c>
      <c r="Z3234" s="72">
        <v>118.706</v>
      </c>
      <c r="AA3234" s="72">
        <v>30.553000000000001</v>
      </c>
      <c r="AB3234" s="4">
        <v>0.02</v>
      </c>
      <c r="AD3234" s="1">
        <f t="shared" si="50"/>
        <v>1538.75</v>
      </c>
    </row>
    <row r="3235" spans="1:30" x14ac:dyDescent="0.3">
      <c r="A3235" s="65">
        <v>3234</v>
      </c>
      <c r="B3235" s="66" t="s">
        <v>323</v>
      </c>
      <c r="C3235" s="70" t="s">
        <v>224</v>
      </c>
      <c r="D3235" s="71">
        <v>24</v>
      </c>
      <c r="E3235" s="71">
        <v>915</v>
      </c>
      <c r="F3235" s="71">
        <v>2070</v>
      </c>
      <c r="G3235" s="72">
        <v>1222.663</v>
      </c>
      <c r="H3235" s="72">
        <v>1263.098</v>
      </c>
      <c r="I3235" s="72">
        <v>1302.6659999999999</v>
      </c>
      <c r="J3235" s="72">
        <v>1331.1120000000001</v>
      </c>
      <c r="K3235" s="72">
        <v>1337.7370000000001</v>
      </c>
      <c r="L3235" s="72">
        <v>1343.1489999999999</v>
      </c>
      <c r="M3235" s="72">
        <v>1352.875</v>
      </c>
      <c r="N3235" s="72">
        <v>1373.9359999999999</v>
      </c>
      <c r="O3235" s="72">
        <v>1402.0039999999999</v>
      </c>
      <c r="P3235" s="72">
        <v>1425.4770000000001</v>
      </c>
      <c r="Q3235" s="72">
        <v>1435.6790000000001</v>
      </c>
      <c r="R3235" s="72">
        <v>1401.68</v>
      </c>
      <c r="S3235" s="72">
        <v>1342.692</v>
      </c>
      <c r="T3235" s="72">
        <v>1263.135</v>
      </c>
      <c r="U3235" s="72">
        <v>1169.2670000000001</v>
      </c>
      <c r="V3235" s="72">
        <v>1002.6079999999999</v>
      </c>
      <c r="W3235" s="72">
        <v>783.17399999999998</v>
      </c>
      <c r="X3235" s="72">
        <v>477.58</v>
      </c>
      <c r="Y3235" s="72">
        <v>250.59399999999999</v>
      </c>
      <c r="Z3235" s="72">
        <v>126.434</v>
      </c>
      <c r="AA3235" s="72">
        <v>36.432000000000002</v>
      </c>
      <c r="AB3235" s="4">
        <v>2.5999999999999999E-2</v>
      </c>
      <c r="AD3235" s="1">
        <f t="shared" si="50"/>
        <v>1674.24</v>
      </c>
    </row>
    <row r="3236" spans="1:30" x14ac:dyDescent="0.3">
      <c r="A3236" s="65">
        <v>3235</v>
      </c>
      <c r="B3236" s="66" t="s">
        <v>323</v>
      </c>
      <c r="C3236" s="70" t="s">
        <v>224</v>
      </c>
      <c r="D3236" s="71">
        <v>24</v>
      </c>
      <c r="E3236" s="71">
        <v>915</v>
      </c>
      <c r="F3236" s="71">
        <v>2075</v>
      </c>
      <c r="G3236" s="72">
        <v>1176.74</v>
      </c>
      <c r="H3236" s="72">
        <v>1213.414</v>
      </c>
      <c r="I3236" s="72">
        <v>1248.626</v>
      </c>
      <c r="J3236" s="72">
        <v>1275.9580000000001</v>
      </c>
      <c r="K3236" s="72">
        <v>1287.8050000000001</v>
      </c>
      <c r="L3236" s="72">
        <v>1297.655</v>
      </c>
      <c r="M3236" s="72">
        <v>1310.73</v>
      </c>
      <c r="N3236" s="72">
        <v>1326.76</v>
      </c>
      <c r="O3236" s="72">
        <v>1352.0889999999999</v>
      </c>
      <c r="P3236" s="72">
        <v>1377.85</v>
      </c>
      <c r="Q3236" s="72">
        <v>1398.1559999999999</v>
      </c>
      <c r="R3236" s="72">
        <v>1394.252</v>
      </c>
      <c r="S3236" s="72">
        <v>1346.479</v>
      </c>
      <c r="T3236" s="72">
        <v>1260.723</v>
      </c>
      <c r="U3236" s="72">
        <v>1147.702</v>
      </c>
      <c r="V3236" s="72">
        <v>1010.779</v>
      </c>
      <c r="W3236" s="72">
        <v>801.55799999999999</v>
      </c>
      <c r="X3236" s="72">
        <v>557.07299999999998</v>
      </c>
      <c r="Y3236" s="72">
        <v>281.41199999999998</v>
      </c>
      <c r="Z3236" s="72">
        <v>113.35599999999999</v>
      </c>
      <c r="AA3236" s="72">
        <v>40.430999999999997</v>
      </c>
      <c r="AB3236" s="4" t="s">
        <v>291</v>
      </c>
      <c r="AD3236" s="1">
        <f t="shared" si="50"/>
        <v>1793.83</v>
      </c>
    </row>
    <row r="3237" spans="1:30" x14ac:dyDescent="0.3">
      <c r="A3237" s="65">
        <v>3236</v>
      </c>
      <c r="B3237" s="66" t="s">
        <v>323</v>
      </c>
      <c r="C3237" s="70" t="s">
        <v>224</v>
      </c>
      <c r="D3237" s="71">
        <v>24</v>
      </c>
      <c r="E3237" s="71">
        <v>915</v>
      </c>
      <c r="F3237" s="71">
        <v>2080</v>
      </c>
      <c r="G3237" s="72">
        <v>1134.085</v>
      </c>
      <c r="H3237" s="72">
        <v>1168.3150000000001</v>
      </c>
      <c r="I3237" s="72">
        <v>1200.02</v>
      </c>
      <c r="J3237" s="72">
        <v>1223.8030000000001</v>
      </c>
      <c r="K3237" s="72">
        <v>1235.739</v>
      </c>
      <c r="L3237" s="72">
        <v>1250.6579999999999</v>
      </c>
      <c r="M3237" s="72">
        <v>1267.704</v>
      </c>
      <c r="N3237" s="72">
        <v>1286.6479999999999</v>
      </c>
      <c r="O3237" s="72">
        <v>1306.6880000000001</v>
      </c>
      <c r="P3237" s="72">
        <v>1329.963</v>
      </c>
      <c r="Q3237" s="72">
        <v>1352.7950000000001</v>
      </c>
      <c r="R3237" s="72">
        <v>1359.884</v>
      </c>
      <c r="S3237" s="72">
        <v>1342.32</v>
      </c>
      <c r="T3237" s="72">
        <v>1268.6199999999999</v>
      </c>
      <c r="U3237" s="72">
        <v>1149.165</v>
      </c>
      <c r="V3237" s="72">
        <v>996.06299999999999</v>
      </c>
      <c r="W3237" s="72">
        <v>813.96799999999996</v>
      </c>
      <c r="X3237" s="72">
        <v>575.28200000000004</v>
      </c>
      <c r="Y3237" s="72">
        <v>336.01299999999998</v>
      </c>
      <c r="Z3237" s="72">
        <v>128.55000000000001</v>
      </c>
      <c r="AA3237" s="72">
        <v>38.878999999999998</v>
      </c>
      <c r="AB3237" s="4" t="s">
        <v>291</v>
      </c>
      <c r="AD3237" s="1">
        <f t="shared" si="50"/>
        <v>1892.6919999999998</v>
      </c>
    </row>
    <row r="3238" spans="1:30" x14ac:dyDescent="0.3">
      <c r="A3238" s="65">
        <v>3237</v>
      </c>
      <c r="B3238" s="66" t="s">
        <v>323</v>
      </c>
      <c r="C3238" s="70" t="s">
        <v>224</v>
      </c>
      <c r="D3238" s="71">
        <v>24</v>
      </c>
      <c r="E3238" s="71">
        <v>915</v>
      </c>
      <c r="F3238" s="71">
        <v>2085</v>
      </c>
      <c r="G3238" s="72">
        <v>1092.904</v>
      </c>
      <c r="H3238" s="72">
        <v>1126.3979999999999</v>
      </c>
      <c r="I3238" s="72">
        <v>1156.0450000000001</v>
      </c>
      <c r="J3238" s="72">
        <v>1177.0709999999999</v>
      </c>
      <c r="K3238" s="72">
        <v>1186.6500000000001</v>
      </c>
      <c r="L3238" s="72">
        <v>1201.45</v>
      </c>
      <c r="M3238" s="72">
        <v>1223.0609999999999</v>
      </c>
      <c r="N3238" s="72">
        <v>1245.624</v>
      </c>
      <c r="O3238" s="72">
        <v>1268.2349999999999</v>
      </c>
      <c r="P3238" s="72">
        <v>1286.423</v>
      </c>
      <c r="Q3238" s="72">
        <v>1307.0260000000001</v>
      </c>
      <c r="R3238" s="72">
        <v>1317.6189999999999</v>
      </c>
      <c r="S3238" s="72">
        <v>1311.848</v>
      </c>
      <c r="T3238" s="72">
        <v>1268.6420000000001</v>
      </c>
      <c r="U3238" s="72">
        <v>1161.7750000000001</v>
      </c>
      <c r="V3238" s="72">
        <v>1001.3</v>
      </c>
      <c r="W3238" s="72">
        <v>805.87599999999998</v>
      </c>
      <c r="X3238" s="72">
        <v>589.18700000000001</v>
      </c>
      <c r="Y3238" s="72">
        <v>350.34699999999998</v>
      </c>
      <c r="Z3238" s="72">
        <v>157.42400000000001</v>
      </c>
      <c r="AA3238" s="72">
        <v>42.886000000000003</v>
      </c>
      <c r="AB3238" s="4" t="s">
        <v>291</v>
      </c>
      <c r="AD3238" s="1">
        <f t="shared" si="50"/>
        <v>1945.72</v>
      </c>
    </row>
    <row r="3239" spans="1:30" x14ac:dyDescent="0.3">
      <c r="A3239" s="65">
        <v>3238</v>
      </c>
      <c r="B3239" s="66" t="s">
        <v>323</v>
      </c>
      <c r="C3239" s="70" t="s">
        <v>224</v>
      </c>
      <c r="D3239" s="71">
        <v>24</v>
      </c>
      <c r="E3239" s="71">
        <v>915</v>
      </c>
      <c r="F3239" s="71">
        <v>2090</v>
      </c>
      <c r="G3239" s="72">
        <v>1053.3610000000001</v>
      </c>
      <c r="H3239" s="72">
        <v>1085.953</v>
      </c>
      <c r="I3239" s="72">
        <v>1115.2190000000001</v>
      </c>
      <c r="J3239" s="72">
        <v>1135.0039999999999</v>
      </c>
      <c r="K3239" s="72">
        <v>1143.009</v>
      </c>
      <c r="L3239" s="72">
        <v>1155.1780000000001</v>
      </c>
      <c r="M3239" s="72">
        <v>1176.231</v>
      </c>
      <c r="N3239" s="72">
        <v>1202.94</v>
      </c>
      <c r="O3239" s="72">
        <v>1228.7829999999999</v>
      </c>
      <c r="P3239" s="72">
        <v>1249.6420000000001</v>
      </c>
      <c r="Q3239" s="72">
        <v>1265.3340000000001</v>
      </c>
      <c r="R3239" s="72">
        <v>1274.625</v>
      </c>
      <c r="S3239" s="72">
        <v>1273.3140000000001</v>
      </c>
      <c r="T3239" s="72">
        <v>1243.1510000000001</v>
      </c>
      <c r="U3239" s="72">
        <v>1166.5050000000001</v>
      </c>
      <c r="V3239" s="72">
        <v>1018.653</v>
      </c>
      <c r="W3239" s="72">
        <v>813.94</v>
      </c>
      <c r="X3239" s="72">
        <v>586.553</v>
      </c>
      <c r="Y3239" s="72">
        <v>362.577</v>
      </c>
      <c r="Z3239" s="72">
        <v>166.03100000000001</v>
      </c>
      <c r="AA3239" s="72">
        <v>52.012999999999998</v>
      </c>
      <c r="AB3239" s="4" t="s">
        <v>291</v>
      </c>
      <c r="AD3239" s="1">
        <f t="shared" si="50"/>
        <v>1981.1139999999998</v>
      </c>
    </row>
    <row r="3240" spans="1:30" x14ac:dyDescent="0.3">
      <c r="A3240" s="65">
        <v>3239</v>
      </c>
      <c r="B3240" s="66" t="s">
        <v>323</v>
      </c>
      <c r="C3240" s="70" t="s">
        <v>224</v>
      </c>
      <c r="D3240" s="71">
        <v>24</v>
      </c>
      <c r="E3240" s="71">
        <v>915</v>
      </c>
      <c r="F3240" s="71">
        <v>2095</v>
      </c>
      <c r="G3240" s="72">
        <v>1015.476</v>
      </c>
      <c r="H3240" s="72">
        <v>1047.009</v>
      </c>
      <c r="I3240" s="72">
        <v>1075.7809999999999</v>
      </c>
      <c r="J3240" s="72">
        <v>1096.1769999999999</v>
      </c>
      <c r="K3240" s="72">
        <v>1104.002</v>
      </c>
      <c r="L3240" s="72">
        <v>1114.3710000000001</v>
      </c>
      <c r="M3240" s="72">
        <v>1132.248</v>
      </c>
      <c r="N3240" s="72">
        <v>1157.97</v>
      </c>
      <c r="O3240" s="72">
        <v>1187.7439999999999</v>
      </c>
      <c r="P3240" s="72">
        <v>1211.848</v>
      </c>
      <c r="Q3240" s="72">
        <v>1230.261</v>
      </c>
      <c r="R3240" s="72">
        <v>1235.645</v>
      </c>
      <c r="S3240" s="72">
        <v>1233.789</v>
      </c>
      <c r="T3240" s="72">
        <v>1209.7919999999999</v>
      </c>
      <c r="U3240" s="72">
        <v>1147.374</v>
      </c>
      <c r="V3240" s="72">
        <v>1028.528</v>
      </c>
      <c r="W3240" s="72">
        <v>835.17499999999995</v>
      </c>
      <c r="X3240" s="72">
        <v>596.00900000000001</v>
      </c>
      <c r="Y3240" s="72">
        <v>363.90499999999997</v>
      </c>
      <c r="Z3240" s="72">
        <v>174.27</v>
      </c>
      <c r="AA3240" s="72">
        <v>57.53</v>
      </c>
      <c r="AB3240" s="4" t="s">
        <v>291</v>
      </c>
      <c r="AD3240" s="1">
        <f t="shared" si="50"/>
        <v>2026.8889999999999</v>
      </c>
    </row>
    <row r="3241" spans="1:30" x14ac:dyDescent="0.3">
      <c r="A3241" s="65">
        <v>3240</v>
      </c>
      <c r="B3241" s="66" t="s">
        <v>323</v>
      </c>
      <c r="C3241" s="70" t="s">
        <v>224</v>
      </c>
      <c r="D3241" s="71">
        <v>24</v>
      </c>
      <c r="E3241" s="71">
        <v>915</v>
      </c>
      <c r="F3241" s="71">
        <v>2100</v>
      </c>
      <c r="G3241" s="72">
        <v>980.25699999999995</v>
      </c>
      <c r="H3241" s="72">
        <v>1009.737</v>
      </c>
      <c r="I3241" s="72">
        <v>1037.8340000000001</v>
      </c>
      <c r="J3241" s="72">
        <v>1058.502</v>
      </c>
      <c r="K3241" s="72">
        <v>1068.019</v>
      </c>
      <c r="L3241" s="72">
        <v>1078.009</v>
      </c>
      <c r="M3241" s="72">
        <v>1093.5930000000001</v>
      </c>
      <c r="N3241" s="72">
        <v>1115.751</v>
      </c>
      <c r="O3241" s="72">
        <v>1144.2809999999999</v>
      </c>
      <c r="P3241" s="72">
        <v>1172.4490000000001</v>
      </c>
      <c r="Q3241" s="72">
        <v>1194.2660000000001</v>
      </c>
      <c r="R3241" s="72">
        <v>1203.114</v>
      </c>
      <c r="S3241" s="72">
        <v>1198.2159999999999</v>
      </c>
      <c r="T3241" s="72">
        <v>1175.19</v>
      </c>
      <c r="U3241" s="72">
        <v>1120.6959999999999</v>
      </c>
      <c r="V3241" s="72">
        <v>1017.079</v>
      </c>
      <c r="W3241" s="72">
        <v>849.43</v>
      </c>
      <c r="X3241" s="72">
        <v>618.50599999999997</v>
      </c>
      <c r="Y3241" s="72">
        <v>372.851</v>
      </c>
      <c r="Z3241" s="72">
        <v>177.114</v>
      </c>
      <c r="AA3241" s="72">
        <v>62.075000000000003</v>
      </c>
      <c r="AB3241" s="4" t="s">
        <v>291</v>
      </c>
      <c r="AD3241" s="1">
        <f t="shared" si="50"/>
        <v>2079.9759999999997</v>
      </c>
    </row>
    <row r="3242" spans="1:30" x14ac:dyDescent="0.3">
      <c r="A3242" s="65">
        <v>3241</v>
      </c>
      <c r="B3242" s="66" t="s">
        <v>323</v>
      </c>
      <c r="C3242" s="69" t="s">
        <v>225</v>
      </c>
      <c r="D3242" s="71"/>
      <c r="E3242" s="71">
        <v>28</v>
      </c>
      <c r="F3242" s="71">
        <v>2015</v>
      </c>
      <c r="G3242" s="72">
        <v>4.0410000000000004</v>
      </c>
      <c r="H3242" s="72">
        <v>4.056</v>
      </c>
      <c r="I3242" s="72">
        <v>4.2119999999999997</v>
      </c>
      <c r="J3242" s="72">
        <v>4.3520000000000003</v>
      </c>
      <c r="K3242" s="72">
        <v>3.9790000000000001</v>
      </c>
      <c r="L3242" s="72">
        <v>3.601</v>
      </c>
      <c r="M3242" s="72">
        <v>3.4580000000000002</v>
      </c>
      <c r="N3242" s="72">
        <v>2.8940000000000001</v>
      </c>
      <c r="O3242" s="72">
        <v>3.452</v>
      </c>
      <c r="P3242" s="72">
        <v>4.0599999999999996</v>
      </c>
      <c r="Q3242" s="72">
        <v>2.964</v>
      </c>
      <c r="R3242" s="72">
        <v>2.3530000000000002</v>
      </c>
      <c r="S3242" s="72">
        <v>1.7290000000000001</v>
      </c>
      <c r="T3242" s="72">
        <v>0.93899999999999995</v>
      </c>
      <c r="U3242" s="72">
        <v>0.76300000000000001</v>
      </c>
      <c r="V3242" s="72">
        <v>0.56000000000000005</v>
      </c>
      <c r="W3242" s="72">
        <v>0.29299999999999998</v>
      </c>
      <c r="X3242" s="72">
        <v>0.16600000000000001</v>
      </c>
      <c r="Y3242" s="72">
        <v>5.8000000000000003E-2</v>
      </c>
      <c r="Z3242" s="72">
        <v>8.9999999999999993E-3</v>
      </c>
      <c r="AA3242" s="72">
        <v>1E-3</v>
      </c>
      <c r="AB3242" s="4" t="s">
        <v>291</v>
      </c>
      <c r="AD3242" s="1">
        <f t="shared" si="50"/>
        <v>0.52700000000000002</v>
      </c>
    </row>
    <row r="3243" spans="1:30" x14ac:dyDescent="0.3">
      <c r="A3243" s="65">
        <v>3242</v>
      </c>
      <c r="B3243" s="66" t="s">
        <v>323</v>
      </c>
      <c r="C3243" s="69" t="s">
        <v>225</v>
      </c>
      <c r="D3243" s="71"/>
      <c r="E3243" s="71">
        <v>28</v>
      </c>
      <c r="F3243" s="71">
        <v>2020</v>
      </c>
      <c r="G3243" s="72">
        <v>4.0789999999999997</v>
      </c>
      <c r="H3243" s="72">
        <v>4.03</v>
      </c>
      <c r="I3243" s="72">
        <v>4.0519999999999996</v>
      </c>
      <c r="J3243" s="72">
        <v>4.2060000000000004</v>
      </c>
      <c r="K3243" s="72">
        <v>4.343</v>
      </c>
      <c r="L3243" s="72">
        <v>3.9609999999999999</v>
      </c>
      <c r="M3243" s="72">
        <v>3.5760000000000001</v>
      </c>
      <c r="N3243" s="72">
        <v>3.4340000000000002</v>
      </c>
      <c r="O3243" s="72">
        <v>2.8679999999999999</v>
      </c>
      <c r="P3243" s="72">
        <v>3.391</v>
      </c>
      <c r="Q3243" s="72">
        <v>3.9460000000000002</v>
      </c>
      <c r="R3243" s="72">
        <v>2.8410000000000002</v>
      </c>
      <c r="S3243" s="72">
        <v>2.2120000000000002</v>
      </c>
      <c r="T3243" s="72">
        <v>1.569</v>
      </c>
      <c r="U3243" s="72">
        <v>0.79200000000000004</v>
      </c>
      <c r="V3243" s="72">
        <v>0.58599999999999997</v>
      </c>
      <c r="W3243" s="72">
        <v>0.38300000000000001</v>
      </c>
      <c r="X3243" s="72">
        <v>0.15</v>
      </c>
      <c r="Y3243" s="72">
        <v>5.2999999999999999E-2</v>
      </c>
      <c r="Z3243" s="72">
        <v>1.0999999999999999E-2</v>
      </c>
      <c r="AA3243" s="72">
        <v>1E-3</v>
      </c>
      <c r="AB3243" s="4" t="s">
        <v>291</v>
      </c>
      <c r="AD3243" s="1">
        <f t="shared" si="50"/>
        <v>0.59800000000000009</v>
      </c>
    </row>
    <row r="3244" spans="1:30" x14ac:dyDescent="0.3">
      <c r="A3244" s="65">
        <v>3243</v>
      </c>
      <c r="B3244" s="66" t="s">
        <v>323</v>
      </c>
      <c r="C3244" s="69" t="s">
        <v>225</v>
      </c>
      <c r="D3244" s="71"/>
      <c r="E3244" s="71">
        <v>28</v>
      </c>
      <c r="F3244" s="71">
        <v>2025</v>
      </c>
      <c r="G3244" s="72">
        <v>4.09</v>
      </c>
      <c r="H3244" s="72">
        <v>4.069</v>
      </c>
      <c r="I3244" s="72">
        <v>4.0270000000000001</v>
      </c>
      <c r="J3244" s="72">
        <v>4.0469999999999997</v>
      </c>
      <c r="K3244" s="72">
        <v>4.1989999999999998</v>
      </c>
      <c r="L3244" s="72">
        <v>4.3259999999999996</v>
      </c>
      <c r="M3244" s="72">
        <v>3.9359999999999999</v>
      </c>
      <c r="N3244" s="72">
        <v>3.552</v>
      </c>
      <c r="O3244" s="72">
        <v>3.4020000000000001</v>
      </c>
      <c r="P3244" s="72">
        <v>2.8250000000000002</v>
      </c>
      <c r="Q3244" s="72">
        <v>3.3050000000000002</v>
      </c>
      <c r="R3244" s="72">
        <v>3.7949999999999999</v>
      </c>
      <c r="S3244" s="72">
        <v>2.6840000000000002</v>
      </c>
      <c r="T3244" s="72">
        <v>2.0259999999999998</v>
      </c>
      <c r="U3244" s="72">
        <v>1.36</v>
      </c>
      <c r="V3244" s="72">
        <v>0.61699999999999999</v>
      </c>
      <c r="W3244" s="72">
        <v>0.40799999999999997</v>
      </c>
      <c r="X3244" s="72">
        <v>0.19900000000000001</v>
      </c>
      <c r="Y3244" s="72">
        <v>5.0999999999999997E-2</v>
      </c>
      <c r="Z3244" s="72">
        <v>0.01</v>
      </c>
      <c r="AA3244" s="72">
        <v>1E-3</v>
      </c>
      <c r="AB3244" s="4">
        <v>0</v>
      </c>
      <c r="AD3244" s="1">
        <f t="shared" si="50"/>
        <v>0.66900000000000004</v>
      </c>
    </row>
    <row r="3245" spans="1:30" x14ac:dyDescent="0.3">
      <c r="A3245" s="65">
        <v>3244</v>
      </c>
      <c r="B3245" s="66" t="s">
        <v>323</v>
      </c>
      <c r="C3245" s="69" t="s">
        <v>225</v>
      </c>
      <c r="D3245" s="71"/>
      <c r="E3245" s="71">
        <v>28</v>
      </c>
      <c r="F3245" s="71">
        <v>2030</v>
      </c>
      <c r="G3245" s="72">
        <v>4.0199999999999996</v>
      </c>
      <c r="H3245" s="72">
        <v>4.0819999999999999</v>
      </c>
      <c r="I3245" s="72">
        <v>4.0640000000000001</v>
      </c>
      <c r="J3245" s="72">
        <v>4.0220000000000002</v>
      </c>
      <c r="K3245" s="72">
        <v>4.0430000000000001</v>
      </c>
      <c r="L3245" s="72">
        <v>4.1840000000000002</v>
      </c>
      <c r="M3245" s="72">
        <v>4.3019999999999996</v>
      </c>
      <c r="N3245" s="72">
        <v>3.9119999999999999</v>
      </c>
      <c r="O3245" s="72">
        <v>3.524</v>
      </c>
      <c r="P3245" s="72">
        <v>3.3540000000000001</v>
      </c>
      <c r="Q3245" s="72">
        <v>2.76</v>
      </c>
      <c r="R3245" s="72">
        <v>3.1859999999999999</v>
      </c>
      <c r="S3245" s="72">
        <v>3.6019999999999999</v>
      </c>
      <c r="T3245" s="72">
        <v>2.4750000000000001</v>
      </c>
      <c r="U3245" s="72">
        <v>1.7789999999999999</v>
      </c>
      <c r="V3245" s="72">
        <v>1.093</v>
      </c>
      <c r="W3245" s="72">
        <v>0.436</v>
      </c>
      <c r="X3245" s="72">
        <v>0.219</v>
      </c>
      <c r="Y3245" s="72">
        <v>6.9000000000000006E-2</v>
      </c>
      <c r="Z3245" s="72">
        <v>0.01</v>
      </c>
      <c r="AA3245" s="72">
        <v>1E-3</v>
      </c>
      <c r="AB3245" s="4">
        <v>0</v>
      </c>
      <c r="AD3245" s="1">
        <f t="shared" si="50"/>
        <v>0.73499999999999999</v>
      </c>
    </row>
    <row r="3246" spans="1:30" x14ac:dyDescent="0.3">
      <c r="A3246" s="65">
        <v>3245</v>
      </c>
      <c r="B3246" s="66" t="s">
        <v>323</v>
      </c>
      <c r="C3246" s="69" t="s">
        <v>225</v>
      </c>
      <c r="D3246" s="71"/>
      <c r="E3246" s="71">
        <v>28</v>
      </c>
      <c r="F3246" s="71">
        <v>2035</v>
      </c>
      <c r="G3246" s="72">
        <v>3.8980000000000001</v>
      </c>
      <c r="H3246" s="72">
        <v>4.0140000000000002</v>
      </c>
      <c r="I3246" s="72">
        <v>4.0780000000000003</v>
      </c>
      <c r="J3246" s="72">
        <v>4.0620000000000003</v>
      </c>
      <c r="K3246" s="72">
        <v>4.0190000000000001</v>
      </c>
      <c r="L3246" s="72">
        <v>4.032</v>
      </c>
      <c r="M3246" s="72">
        <v>4.1639999999999997</v>
      </c>
      <c r="N3246" s="72">
        <v>4.2779999999999996</v>
      </c>
      <c r="O3246" s="72">
        <v>3.8849999999999998</v>
      </c>
      <c r="P3246" s="72">
        <v>3.4809999999999999</v>
      </c>
      <c r="Q3246" s="72">
        <v>3.2829999999999999</v>
      </c>
      <c r="R3246" s="72">
        <v>2.6659999999999999</v>
      </c>
      <c r="S3246" s="72">
        <v>3.0310000000000001</v>
      </c>
      <c r="T3246" s="72">
        <v>3.3490000000000002</v>
      </c>
      <c r="U3246" s="72">
        <v>2.1970000000000001</v>
      </c>
      <c r="V3246" s="72">
        <v>1.4510000000000001</v>
      </c>
      <c r="W3246" s="72">
        <v>0.78300000000000003</v>
      </c>
      <c r="X3246" s="72">
        <v>0.23899999999999999</v>
      </c>
      <c r="Y3246" s="72">
        <v>7.9000000000000001E-2</v>
      </c>
      <c r="Z3246" s="72">
        <v>1.4E-2</v>
      </c>
      <c r="AA3246" s="72">
        <v>1E-3</v>
      </c>
      <c r="AB3246" s="4">
        <v>0</v>
      </c>
      <c r="AD3246" s="1">
        <f t="shared" si="50"/>
        <v>1.1159999999999999</v>
      </c>
    </row>
    <row r="3247" spans="1:30" x14ac:dyDescent="0.3">
      <c r="A3247" s="65">
        <v>3246</v>
      </c>
      <c r="B3247" s="66" t="s">
        <v>323</v>
      </c>
      <c r="C3247" s="69" t="s">
        <v>225</v>
      </c>
      <c r="D3247" s="71"/>
      <c r="E3247" s="71">
        <v>28</v>
      </c>
      <c r="F3247" s="71">
        <v>2040</v>
      </c>
      <c r="G3247" s="72">
        <v>3.7789999999999999</v>
      </c>
      <c r="H3247" s="72">
        <v>3.89</v>
      </c>
      <c r="I3247" s="72">
        <v>4.01</v>
      </c>
      <c r="J3247" s="72">
        <v>4.0759999999999996</v>
      </c>
      <c r="K3247" s="72">
        <v>4.0590000000000002</v>
      </c>
      <c r="L3247" s="72">
        <v>4.0110000000000001</v>
      </c>
      <c r="M3247" s="72">
        <v>4.0149999999999997</v>
      </c>
      <c r="N3247" s="72">
        <v>4.1459999999999999</v>
      </c>
      <c r="O3247" s="72">
        <v>4.2530000000000001</v>
      </c>
      <c r="P3247" s="72">
        <v>3.8420000000000001</v>
      </c>
      <c r="Q3247" s="72">
        <v>3.4119999999999999</v>
      </c>
      <c r="R3247" s="72">
        <v>3.181</v>
      </c>
      <c r="S3247" s="72">
        <v>2.5409999999999999</v>
      </c>
      <c r="T3247" s="72">
        <v>2.8239999999999998</v>
      </c>
      <c r="U3247" s="72">
        <v>3.0059999999999998</v>
      </c>
      <c r="V3247" s="72">
        <v>1.8220000000000001</v>
      </c>
      <c r="W3247" s="72">
        <v>1.0589999999999999</v>
      </c>
      <c r="X3247" s="72">
        <v>0.443</v>
      </c>
      <c r="Y3247" s="72">
        <v>0.09</v>
      </c>
      <c r="Z3247" s="72">
        <v>1.4999999999999999E-2</v>
      </c>
      <c r="AA3247" s="72">
        <v>1E-3</v>
      </c>
      <c r="AB3247" s="4">
        <v>0</v>
      </c>
      <c r="AD3247" s="1">
        <f t="shared" si="50"/>
        <v>1.6079999999999999</v>
      </c>
    </row>
    <row r="3248" spans="1:30" x14ac:dyDescent="0.3">
      <c r="A3248" s="65">
        <v>3247</v>
      </c>
      <c r="B3248" s="66" t="s">
        <v>323</v>
      </c>
      <c r="C3248" s="69" t="s">
        <v>225</v>
      </c>
      <c r="D3248" s="71"/>
      <c r="E3248" s="71">
        <v>28</v>
      </c>
      <c r="F3248" s="71">
        <v>2045</v>
      </c>
      <c r="G3248" s="72">
        <v>3.6989999999999998</v>
      </c>
      <c r="H3248" s="72">
        <v>3.7719999999999998</v>
      </c>
      <c r="I3248" s="72">
        <v>3.887</v>
      </c>
      <c r="J3248" s="72">
        <v>4.008</v>
      </c>
      <c r="K3248" s="72">
        <v>4.077</v>
      </c>
      <c r="L3248" s="72">
        <v>4.0529999999999999</v>
      </c>
      <c r="M3248" s="72">
        <v>3.9980000000000002</v>
      </c>
      <c r="N3248" s="72">
        <v>4.0010000000000003</v>
      </c>
      <c r="O3248" s="72">
        <v>4.1260000000000003</v>
      </c>
      <c r="P3248" s="72">
        <v>4.2089999999999996</v>
      </c>
      <c r="Q3248" s="72">
        <v>3.774</v>
      </c>
      <c r="R3248" s="72">
        <v>3.3149999999999999</v>
      </c>
      <c r="S3248" s="72">
        <v>3.0459999999999998</v>
      </c>
      <c r="T3248" s="72">
        <v>2.3740000000000001</v>
      </c>
      <c r="U3248" s="72">
        <v>2.5470000000000002</v>
      </c>
      <c r="V3248" s="72">
        <v>2.532</v>
      </c>
      <c r="W3248" s="72">
        <v>1.353</v>
      </c>
      <c r="X3248" s="72">
        <v>0.61499999999999999</v>
      </c>
      <c r="Y3248" s="72">
        <v>0.17399999999999999</v>
      </c>
      <c r="Z3248" s="72">
        <v>0.02</v>
      </c>
      <c r="AA3248" s="72">
        <v>2E-3</v>
      </c>
      <c r="AB3248" s="4">
        <v>0</v>
      </c>
      <c r="AD3248" s="1">
        <f t="shared" si="50"/>
        <v>2.1639999999999997</v>
      </c>
    </row>
    <row r="3249" spans="1:30" x14ac:dyDescent="0.3">
      <c r="A3249" s="65">
        <v>3248</v>
      </c>
      <c r="B3249" s="66" t="s">
        <v>323</v>
      </c>
      <c r="C3249" s="69" t="s">
        <v>225</v>
      </c>
      <c r="D3249" s="71"/>
      <c r="E3249" s="71">
        <v>28</v>
      </c>
      <c r="F3249" s="71">
        <v>2050</v>
      </c>
      <c r="G3249" s="72">
        <v>3.6509999999999998</v>
      </c>
      <c r="H3249" s="72">
        <v>3.6930000000000001</v>
      </c>
      <c r="I3249" s="72">
        <v>3.7719999999999998</v>
      </c>
      <c r="J3249" s="72">
        <v>3.8860000000000001</v>
      </c>
      <c r="K3249" s="72">
        <v>4.0090000000000003</v>
      </c>
      <c r="L3249" s="72">
        <v>4.0720000000000001</v>
      </c>
      <c r="M3249" s="72">
        <v>4.0430000000000001</v>
      </c>
      <c r="N3249" s="72">
        <v>3.988</v>
      </c>
      <c r="O3249" s="72">
        <v>3.988</v>
      </c>
      <c r="P3249" s="72">
        <v>4.0910000000000002</v>
      </c>
      <c r="Q3249" s="72">
        <v>4.1449999999999996</v>
      </c>
      <c r="R3249" s="72">
        <v>3.6779999999999999</v>
      </c>
      <c r="S3249" s="72">
        <v>3.1869999999999998</v>
      </c>
      <c r="T3249" s="72">
        <v>2.8639999999999999</v>
      </c>
      <c r="U3249" s="72">
        <v>2.1469999999999998</v>
      </c>
      <c r="V3249" s="72">
        <v>2.165</v>
      </c>
      <c r="W3249" s="72">
        <v>1.9159999999999999</v>
      </c>
      <c r="X3249" s="72">
        <v>0.81</v>
      </c>
      <c r="Y3249" s="72">
        <v>0.25</v>
      </c>
      <c r="Z3249" s="72">
        <v>0.04</v>
      </c>
      <c r="AA3249" s="72">
        <v>2E-3</v>
      </c>
      <c r="AB3249" s="4">
        <v>0</v>
      </c>
      <c r="AD3249" s="1">
        <f t="shared" si="50"/>
        <v>3.0179999999999998</v>
      </c>
    </row>
    <row r="3250" spans="1:30" x14ac:dyDescent="0.3">
      <c r="A3250" s="65">
        <v>3249</v>
      </c>
      <c r="B3250" s="66" t="s">
        <v>323</v>
      </c>
      <c r="C3250" s="69" t="s">
        <v>225</v>
      </c>
      <c r="D3250" s="71"/>
      <c r="E3250" s="71">
        <v>28</v>
      </c>
      <c r="F3250" s="71">
        <v>2055</v>
      </c>
      <c r="G3250" s="72">
        <v>3.605</v>
      </c>
      <c r="H3250" s="72">
        <v>3.6459999999999999</v>
      </c>
      <c r="I3250" s="72">
        <v>3.6930000000000001</v>
      </c>
      <c r="J3250" s="72">
        <v>3.7719999999999998</v>
      </c>
      <c r="K3250" s="72">
        <v>3.89</v>
      </c>
      <c r="L3250" s="72">
        <v>4.0069999999999997</v>
      </c>
      <c r="M3250" s="72">
        <v>4.0650000000000004</v>
      </c>
      <c r="N3250" s="72">
        <v>4.0339999999999998</v>
      </c>
      <c r="O3250" s="72">
        <v>3.9769999999999999</v>
      </c>
      <c r="P3250" s="72">
        <v>3.9609999999999999</v>
      </c>
      <c r="Q3250" s="72">
        <v>4.0350000000000001</v>
      </c>
      <c r="R3250" s="72">
        <v>4.0490000000000004</v>
      </c>
      <c r="S3250" s="72">
        <v>3.5489999999999999</v>
      </c>
      <c r="T3250" s="72">
        <v>3.0110000000000001</v>
      </c>
      <c r="U3250" s="72">
        <v>2.617</v>
      </c>
      <c r="V3250" s="72">
        <v>1.8420000000000001</v>
      </c>
      <c r="W3250" s="72">
        <v>1.67</v>
      </c>
      <c r="X3250" s="72">
        <v>1.1819999999999999</v>
      </c>
      <c r="Y3250" s="72">
        <v>0.34499999999999997</v>
      </c>
      <c r="Z3250" s="72">
        <v>6.0999999999999999E-2</v>
      </c>
      <c r="AA3250" s="72">
        <v>4.0000000000000001E-3</v>
      </c>
      <c r="AB3250" s="4" t="s">
        <v>291</v>
      </c>
      <c r="AD3250" s="1">
        <f t="shared" si="50"/>
        <v>3.262</v>
      </c>
    </row>
    <row r="3251" spans="1:30" x14ac:dyDescent="0.3">
      <c r="A3251" s="65">
        <v>3250</v>
      </c>
      <c r="B3251" s="66" t="s">
        <v>323</v>
      </c>
      <c r="C3251" s="69" t="s">
        <v>225</v>
      </c>
      <c r="D3251" s="71"/>
      <c r="E3251" s="71">
        <v>28</v>
      </c>
      <c r="F3251" s="71">
        <v>2060</v>
      </c>
      <c r="G3251" s="72">
        <v>3.5339999999999998</v>
      </c>
      <c r="H3251" s="72">
        <v>3.5990000000000002</v>
      </c>
      <c r="I3251" s="72">
        <v>3.6440000000000001</v>
      </c>
      <c r="J3251" s="72">
        <v>3.6930000000000001</v>
      </c>
      <c r="K3251" s="72">
        <v>3.7770000000000001</v>
      </c>
      <c r="L3251" s="72">
        <v>3.891</v>
      </c>
      <c r="M3251" s="72">
        <v>4.0010000000000003</v>
      </c>
      <c r="N3251" s="72">
        <v>4.0599999999999996</v>
      </c>
      <c r="O3251" s="72">
        <v>4.03</v>
      </c>
      <c r="P3251" s="72">
        <v>3.956</v>
      </c>
      <c r="Q3251" s="72">
        <v>3.9140000000000001</v>
      </c>
      <c r="R3251" s="72">
        <v>3.9510000000000001</v>
      </c>
      <c r="S3251" s="72">
        <v>3.919</v>
      </c>
      <c r="T3251" s="72">
        <v>3.37</v>
      </c>
      <c r="U3251" s="72">
        <v>2.7690000000000001</v>
      </c>
      <c r="V3251" s="72">
        <v>2.274</v>
      </c>
      <c r="W3251" s="72">
        <v>1.4510000000000001</v>
      </c>
      <c r="X3251" s="72">
        <v>1.0669999999999999</v>
      </c>
      <c r="Y3251" s="72">
        <v>0.52900000000000003</v>
      </c>
      <c r="Z3251" s="72">
        <v>9.0999999999999998E-2</v>
      </c>
      <c r="AA3251" s="72">
        <v>7.0000000000000001E-3</v>
      </c>
      <c r="AB3251" s="4" t="s">
        <v>291</v>
      </c>
      <c r="AD3251" s="1">
        <f t="shared" si="50"/>
        <v>3.145</v>
      </c>
    </row>
    <row r="3252" spans="1:30" x14ac:dyDescent="0.3">
      <c r="A3252" s="65">
        <v>3251</v>
      </c>
      <c r="B3252" s="66" t="s">
        <v>323</v>
      </c>
      <c r="C3252" s="69" t="s">
        <v>225</v>
      </c>
      <c r="D3252" s="71"/>
      <c r="E3252" s="71">
        <v>28</v>
      </c>
      <c r="F3252" s="71">
        <v>2065</v>
      </c>
      <c r="G3252" s="72">
        <v>3.4460000000000002</v>
      </c>
      <c r="H3252" s="72">
        <v>3.5289999999999999</v>
      </c>
      <c r="I3252" s="72">
        <v>3.597</v>
      </c>
      <c r="J3252" s="72">
        <v>3.6480000000000001</v>
      </c>
      <c r="K3252" s="72">
        <v>3.6989999999999998</v>
      </c>
      <c r="L3252" s="72">
        <v>3.7810000000000001</v>
      </c>
      <c r="M3252" s="72">
        <v>3.8860000000000001</v>
      </c>
      <c r="N3252" s="72">
        <v>4</v>
      </c>
      <c r="O3252" s="72">
        <v>4.0579999999999998</v>
      </c>
      <c r="P3252" s="72">
        <v>4.0119999999999996</v>
      </c>
      <c r="Q3252" s="72">
        <v>3.9140000000000001</v>
      </c>
      <c r="R3252" s="72">
        <v>3.839</v>
      </c>
      <c r="S3252" s="72">
        <v>3.8340000000000001</v>
      </c>
      <c r="T3252" s="72">
        <v>3.7389999999999999</v>
      </c>
      <c r="U3252" s="72">
        <v>3.1230000000000002</v>
      </c>
      <c r="V3252" s="72">
        <v>2.4350000000000001</v>
      </c>
      <c r="W3252" s="72">
        <v>1.823</v>
      </c>
      <c r="X3252" s="72">
        <v>0.95299999999999996</v>
      </c>
      <c r="Y3252" s="72">
        <v>0.498</v>
      </c>
      <c r="Z3252" s="72">
        <v>0.14799999999999999</v>
      </c>
      <c r="AA3252" s="72">
        <v>1.2E-2</v>
      </c>
      <c r="AB3252" s="4" t="s">
        <v>291</v>
      </c>
      <c r="AD3252" s="1">
        <f t="shared" si="50"/>
        <v>3.4340000000000002</v>
      </c>
    </row>
    <row r="3253" spans="1:30" x14ac:dyDescent="0.3">
      <c r="A3253" s="65">
        <v>3252</v>
      </c>
      <c r="B3253" s="66" t="s">
        <v>323</v>
      </c>
      <c r="C3253" s="69" t="s">
        <v>225</v>
      </c>
      <c r="D3253" s="71"/>
      <c r="E3253" s="71">
        <v>28</v>
      </c>
      <c r="F3253" s="71">
        <v>2070</v>
      </c>
      <c r="G3253" s="72">
        <v>3.363</v>
      </c>
      <c r="H3253" s="72">
        <v>3.4390000000000001</v>
      </c>
      <c r="I3253" s="72">
        <v>3.5289999999999999</v>
      </c>
      <c r="J3253" s="72">
        <v>3.601</v>
      </c>
      <c r="K3253" s="72">
        <v>3.6549999999999998</v>
      </c>
      <c r="L3253" s="72">
        <v>3.7029999999999998</v>
      </c>
      <c r="M3253" s="72">
        <v>3.778</v>
      </c>
      <c r="N3253" s="72">
        <v>3.8860000000000001</v>
      </c>
      <c r="O3253" s="72">
        <v>4.0010000000000003</v>
      </c>
      <c r="P3253" s="72">
        <v>4.0449999999999999</v>
      </c>
      <c r="Q3253" s="72">
        <v>3.976</v>
      </c>
      <c r="R3253" s="72">
        <v>3.847</v>
      </c>
      <c r="S3253" s="72">
        <v>3.7330000000000001</v>
      </c>
      <c r="T3253" s="72">
        <v>3.67</v>
      </c>
      <c r="U3253" s="72">
        <v>3.4870000000000001</v>
      </c>
      <c r="V3253" s="72">
        <v>2.7759999999999998</v>
      </c>
      <c r="W3253" s="72">
        <v>1.9870000000000001</v>
      </c>
      <c r="X3253" s="72">
        <v>1.2330000000000001</v>
      </c>
      <c r="Y3253" s="72">
        <v>0.46600000000000003</v>
      </c>
      <c r="Z3253" s="72">
        <v>0.14799999999999999</v>
      </c>
      <c r="AA3253" s="72">
        <v>2.1000000000000001E-2</v>
      </c>
      <c r="AB3253" s="4" t="s">
        <v>291</v>
      </c>
      <c r="AD3253" s="1">
        <f t="shared" si="50"/>
        <v>3.8550000000000004</v>
      </c>
    </row>
    <row r="3254" spans="1:30" x14ac:dyDescent="0.3">
      <c r="A3254" s="65">
        <v>3253</v>
      </c>
      <c r="B3254" s="66" t="s">
        <v>323</v>
      </c>
      <c r="C3254" s="69" t="s">
        <v>225</v>
      </c>
      <c r="D3254" s="71"/>
      <c r="E3254" s="71">
        <v>28</v>
      </c>
      <c r="F3254" s="71">
        <v>2075</v>
      </c>
      <c r="G3254" s="72">
        <v>3.29</v>
      </c>
      <c r="H3254" s="72">
        <v>3.355</v>
      </c>
      <c r="I3254" s="72">
        <v>3.4409999999999998</v>
      </c>
      <c r="J3254" s="72">
        <v>3.5329999999999999</v>
      </c>
      <c r="K3254" s="72">
        <v>3.6070000000000002</v>
      </c>
      <c r="L3254" s="72">
        <v>3.6589999999999998</v>
      </c>
      <c r="M3254" s="72">
        <v>3.706</v>
      </c>
      <c r="N3254" s="72">
        <v>3.78</v>
      </c>
      <c r="O3254" s="72">
        <v>3.8889999999999998</v>
      </c>
      <c r="P3254" s="72">
        <v>3.992</v>
      </c>
      <c r="Q3254" s="72">
        <v>4.0129999999999999</v>
      </c>
      <c r="R3254" s="72">
        <v>3.9140000000000001</v>
      </c>
      <c r="S3254" s="72">
        <v>3.7490000000000001</v>
      </c>
      <c r="T3254" s="72">
        <v>3.581</v>
      </c>
      <c r="U3254" s="72">
        <v>3.4380000000000002</v>
      </c>
      <c r="V3254" s="72">
        <v>3.1280000000000001</v>
      </c>
      <c r="W3254" s="72">
        <v>2.2959999999999998</v>
      </c>
      <c r="X3254" s="72">
        <v>1.375</v>
      </c>
      <c r="Y3254" s="72">
        <v>0.626</v>
      </c>
      <c r="Z3254" s="72">
        <v>0.14599999999999999</v>
      </c>
      <c r="AA3254" s="72">
        <v>2.3E-2</v>
      </c>
      <c r="AB3254" s="4" t="s">
        <v>291</v>
      </c>
      <c r="AD3254" s="1">
        <f t="shared" si="50"/>
        <v>4.4659999999999993</v>
      </c>
    </row>
    <row r="3255" spans="1:30" x14ac:dyDescent="0.3">
      <c r="A3255" s="65">
        <v>3254</v>
      </c>
      <c r="B3255" s="66" t="s">
        <v>323</v>
      </c>
      <c r="C3255" s="69" t="s">
        <v>225</v>
      </c>
      <c r="D3255" s="71"/>
      <c r="E3255" s="71">
        <v>28</v>
      </c>
      <c r="F3255" s="71">
        <v>2080</v>
      </c>
      <c r="G3255" s="72">
        <v>3.2410000000000001</v>
      </c>
      <c r="H3255" s="72">
        <v>3.2810000000000001</v>
      </c>
      <c r="I3255" s="72">
        <v>3.355</v>
      </c>
      <c r="J3255" s="72">
        <v>3.4449999999999998</v>
      </c>
      <c r="K3255" s="72">
        <v>3.5390000000000001</v>
      </c>
      <c r="L3255" s="72">
        <v>3.61</v>
      </c>
      <c r="M3255" s="72">
        <v>3.6619999999999999</v>
      </c>
      <c r="N3255" s="72">
        <v>3.7080000000000002</v>
      </c>
      <c r="O3255" s="72">
        <v>3.7850000000000001</v>
      </c>
      <c r="P3255" s="72">
        <v>3.88</v>
      </c>
      <c r="Q3255" s="72">
        <v>3.964</v>
      </c>
      <c r="R3255" s="72">
        <v>3.9540000000000002</v>
      </c>
      <c r="S3255" s="72">
        <v>3.8210000000000002</v>
      </c>
      <c r="T3255" s="72">
        <v>3.6080000000000001</v>
      </c>
      <c r="U3255" s="72">
        <v>3.3690000000000002</v>
      </c>
      <c r="V3255" s="72">
        <v>3.1070000000000002</v>
      </c>
      <c r="W3255" s="72">
        <v>2.6179999999999999</v>
      </c>
      <c r="X3255" s="72">
        <v>1.621</v>
      </c>
      <c r="Y3255" s="72">
        <v>0.72199999999999998</v>
      </c>
      <c r="Z3255" s="72">
        <v>0.20499999999999999</v>
      </c>
      <c r="AA3255" s="72">
        <v>2.5000000000000001E-2</v>
      </c>
      <c r="AB3255" s="4" t="s">
        <v>291</v>
      </c>
      <c r="AD3255" s="1">
        <f t="shared" si="50"/>
        <v>5.1910000000000007</v>
      </c>
    </row>
    <row r="3256" spans="1:30" x14ac:dyDescent="0.3">
      <c r="A3256" s="65">
        <v>3255</v>
      </c>
      <c r="B3256" s="66" t="s">
        <v>323</v>
      </c>
      <c r="C3256" s="69" t="s">
        <v>225</v>
      </c>
      <c r="D3256" s="71"/>
      <c r="E3256" s="71">
        <v>28</v>
      </c>
      <c r="F3256" s="71">
        <v>2085</v>
      </c>
      <c r="G3256" s="72">
        <v>3.1930000000000001</v>
      </c>
      <c r="H3256" s="72">
        <v>3.2330000000000001</v>
      </c>
      <c r="I3256" s="72">
        <v>3.2829999999999999</v>
      </c>
      <c r="J3256" s="72">
        <v>3.3610000000000002</v>
      </c>
      <c r="K3256" s="72">
        <v>3.4510000000000001</v>
      </c>
      <c r="L3256" s="72">
        <v>3.544</v>
      </c>
      <c r="M3256" s="72">
        <v>3.6139999999999999</v>
      </c>
      <c r="N3256" s="72">
        <v>3.6629999999999998</v>
      </c>
      <c r="O3256" s="72">
        <v>3.7120000000000002</v>
      </c>
      <c r="P3256" s="72">
        <v>3.7770000000000001</v>
      </c>
      <c r="Q3256" s="72">
        <v>3.8559999999999999</v>
      </c>
      <c r="R3256" s="72">
        <v>3.91</v>
      </c>
      <c r="S3256" s="72">
        <v>3.8679999999999999</v>
      </c>
      <c r="T3256" s="72">
        <v>3.6880000000000002</v>
      </c>
      <c r="U3256" s="72">
        <v>3.4089999999999998</v>
      </c>
      <c r="V3256" s="72">
        <v>3.0630000000000002</v>
      </c>
      <c r="W3256" s="72">
        <v>2.6259999999999999</v>
      </c>
      <c r="X3256" s="72">
        <v>1.8819999999999999</v>
      </c>
      <c r="Y3256" s="72">
        <v>0.877</v>
      </c>
      <c r="Z3256" s="72">
        <v>0.248</v>
      </c>
      <c r="AA3256" s="72">
        <v>3.5000000000000003E-2</v>
      </c>
      <c r="AB3256" s="4" t="s">
        <v>291</v>
      </c>
      <c r="AD3256" s="1">
        <f t="shared" si="50"/>
        <v>5.6680000000000001</v>
      </c>
    </row>
    <row r="3257" spans="1:30" x14ac:dyDescent="0.3">
      <c r="A3257" s="65">
        <v>3256</v>
      </c>
      <c r="B3257" s="66" t="s">
        <v>323</v>
      </c>
      <c r="C3257" s="69" t="s">
        <v>225</v>
      </c>
      <c r="D3257" s="71"/>
      <c r="E3257" s="71">
        <v>28</v>
      </c>
      <c r="F3257" s="71">
        <v>2090</v>
      </c>
      <c r="G3257" s="72">
        <v>3.1389999999999998</v>
      </c>
      <c r="H3257" s="72">
        <v>3.1869999999999998</v>
      </c>
      <c r="I3257" s="72">
        <v>3.2349999999999999</v>
      </c>
      <c r="J3257" s="72">
        <v>3.2879999999999998</v>
      </c>
      <c r="K3257" s="72">
        <v>3.3690000000000002</v>
      </c>
      <c r="L3257" s="72">
        <v>3.4569999999999999</v>
      </c>
      <c r="M3257" s="72">
        <v>3.5489999999999999</v>
      </c>
      <c r="N3257" s="72">
        <v>3.6179999999999999</v>
      </c>
      <c r="O3257" s="72">
        <v>3.669</v>
      </c>
      <c r="P3257" s="72">
        <v>3.706</v>
      </c>
      <c r="Q3257" s="72">
        <v>3.7570000000000001</v>
      </c>
      <c r="R3257" s="72">
        <v>3.806</v>
      </c>
      <c r="S3257" s="72">
        <v>3.8290000000000002</v>
      </c>
      <c r="T3257" s="72">
        <v>3.7429999999999999</v>
      </c>
      <c r="U3257" s="72">
        <v>3.496</v>
      </c>
      <c r="V3257" s="72">
        <v>3.1160000000000001</v>
      </c>
      <c r="W3257" s="72">
        <v>2.6160000000000001</v>
      </c>
      <c r="X3257" s="72">
        <v>1.9219999999999999</v>
      </c>
      <c r="Y3257" s="72">
        <v>1.0489999999999999</v>
      </c>
      <c r="Z3257" s="72">
        <v>0.315</v>
      </c>
      <c r="AA3257" s="72">
        <v>4.5999999999999999E-2</v>
      </c>
      <c r="AB3257" s="4" t="s">
        <v>291</v>
      </c>
      <c r="AD3257" s="1">
        <f t="shared" si="50"/>
        <v>5.9480000000000004</v>
      </c>
    </row>
    <row r="3258" spans="1:30" x14ac:dyDescent="0.3">
      <c r="A3258" s="65">
        <v>3257</v>
      </c>
      <c r="B3258" s="66" t="s">
        <v>323</v>
      </c>
      <c r="C3258" s="69" t="s">
        <v>225</v>
      </c>
      <c r="D3258" s="71"/>
      <c r="E3258" s="71">
        <v>28</v>
      </c>
      <c r="F3258" s="71">
        <v>2095</v>
      </c>
      <c r="G3258" s="72">
        <v>3.0710000000000002</v>
      </c>
      <c r="H3258" s="72">
        <v>3.129</v>
      </c>
      <c r="I3258" s="72">
        <v>3.1890000000000001</v>
      </c>
      <c r="J3258" s="72">
        <v>3.2440000000000002</v>
      </c>
      <c r="K3258" s="72">
        <v>3.298</v>
      </c>
      <c r="L3258" s="72">
        <v>3.3780000000000001</v>
      </c>
      <c r="M3258" s="72">
        <v>3.4649999999999999</v>
      </c>
      <c r="N3258" s="72">
        <v>3.556</v>
      </c>
      <c r="O3258" s="72">
        <v>3.6269999999999998</v>
      </c>
      <c r="P3258" s="72">
        <v>3.6669999999999998</v>
      </c>
      <c r="Q3258" s="72">
        <v>3.6909999999999998</v>
      </c>
      <c r="R3258" s="72">
        <v>3.7069999999999999</v>
      </c>
      <c r="S3258" s="72">
        <v>3.7309999999999999</v>
      </c>
      <c r="T3258" s="72">
        <v>3.7069999999999999</v>
      </c>
      <c r="U3258" s="72">
        <v>3.5550000000000002</v>
      </c>
      <c r="V3258" s="72">
        <v>3.2080000000000002</v>
      </c>
      <c r="W3258" s="72">
        <v>2.6869999999999998</v>
      </c>
      <c r="X3258" s="72">
        <v>1.9470000000000001</v>
      </c>
      <c r="Y3258" s="72">
        <v>1.1020000000000001</v>
      </c>
      <c r="Z3258" s="72">
        <v>0.39400000000000002</v>
      </c>
      <c r="AA3258" s="72">
        <v>6.2E-2</v>
      </c>
      <c r="AB3258" s="4">
        <v>0</v>
      </c>
      <c r="AD3258" s="1">
        <f t="shared" si="50"/>
        <v>6.1920000000000011</v>
      </c>
    </row>
    <row r="3259" spans="1:30" x14ac:dyDescent="0.3">
      <c r="A3259" s="65">
        <v>3258</v>
      </c>
      <c r="B3259" s="66" t="s">
        <v>323</v>
      </c>
      <c r="C3259" s="69" t="s">
        <v>225</v>
      </c>
      <c r="D3259" s="71"/>
      <c r="E3259" s="71">
        <v>28</v>
      </c>
      <c r="F3259" s="71">
        <v>2100</v>
      </c>
      <c r="G3259" s="72">
        <v>2.9950000000000001</v>
      </c>
      <c r="H3259" s="72">
        <v>3.056</v>
      </c>
      <c r="I3259" s="72">
        <v>3.13</v>
      </c>
      <c r="J3259" s="72">
        <v>3.2029999999999998</v>
      </c>
      <c r="K3259" s="72">
        <v>3.26</v>
      </c>
      <c r="L3259" s="72">
        <v>3.3140000000000001</v>
      </c>
      <c r="M3259" s="72">
        <v>3.3929999999999998</v>
      </c>
      <c r="N3259" s="72">
        <v>3.4780000000000002</v>
      </c>
      <c r="O3259" s="72">
        <v>3.5720000000000001</v>
      </c>
      <c r="P3259" s="72">
        <v>3.6339999999999999</v>
      </c>
      <c r="Q3259" s="72">
        <v>3.6579999999999999</v>
      </c>
      <c r="R3259" s="72">
        <v>3.6389999999999998</v>
      </c>
      <c r="S3259" s="72">
        <v>3.6309999999999998</v>
      </c>
      <c r="T3259" s="72">
        <v>3.6</v>
      </c>
      <c r="U3259" s="72">
        <v>3.5139999999999998</v>
      </c>
      <c r="V3259" s="72">
        <v>3.2650000000000001</v>
      </c>
      <c r="W3259" s="72">
        <v>2.7919999999999998</v>
      </c>
      <c r="X3259" s="72">
        <v>2.0299999999999998</v>
      </c>
      <c r="Y3259" s="72">
        <v>1.1459999999999999</v>
      </c>
      <c r="Z3259" s="72">
        <v>0.432</v>
      </c>
      <c r="AA3259" s="72">
        <v>8.3000000000000004E-2</v>
      </c>
      <c r="AB3259" s="4">
        <v>0</v>
      </c>
      <c r="AD3259" s="1">
        <f t="shared" si="50"/>
        <v>6.4829999999999997</v>
      </c>
    </row>
    <row r="3260" spans="1:30" x14ac:dyDescent="0.3">
      <c r="A3260" s="65">
        <v>3259</v>
      </c>
      <c r="B3260" s="66" t="s">
        <v>323</v>
      </c>
      <c r="C3260" s="69" t="s">
        <v>226</v>
      </c>
      <c r="D3260" s="71"/>
      <c r="E3260" s="71">
        <v>533</v>
      </c>
      <c r="F3260" s="71">
        <v>2015</v>
      </c>
      <c r="G3260" s="72">
        <v>2.8740000000000001</v>
      </c>
      <c r="H3260" s="72">
        <v>3.423</v>
      </c>
      <c r="I3260" s="72">
        <v>3.6429999999999998</v>
      </c>
      <c r="J3260" s="72">
        <v>3.8109999999999999</v>
      </c>
      <c r="K3260" s="72">
        <v>3.7759999999999998</v>
      </c>
      <c r="L3260" s="72">
        <v>2.6970000000000001</v>
      </c>
      <c r="M3260" s="72">
        <v>2.661</v>
      </c>
      <c r="N3260" s="72">
        <v>3.0030000000000001</v>
      </c>
      <c r="O3260" s="72">
        <v>3.488</v>
      </c>
      <c r="P3260" s="72">
        <v>3.806</v>
      </c>
      <c r="Q3260" s="72">
        <v>4.3159999999999998</v>
      </c>
      <c r="R3260" s="72">
        <v>3.7250000000000001</v>
      </c>
      <c r="S3260" s="72">
        <v>2.9649999999999999</v>
      </c>
      <c r="T3260" s="72">
        <v>2.2410000000000001</v>
      </c>
      <c r="U3260" s="72">
        <v>1.4690000000000001</v>
      </c>
      <c r="V3260" s="72">
        <v>0.95099999999999996</v>
      </c>
      <c r="W3260" s="72">
        <v>0.50900000000000001</v>
      </c>
      <c r="X3260" s="72">
        <v>0.187</v>
      </c>
      <c r="Y3260" s="72">
        <v>4.5999999999999999E-2</v>
      </c>
      <c r="Z3260" s="72">
        <v>6.0000000000000001E-3</v>
      </c>
      <c r="AA3260" s="72">
        <v>0</v>
      </c>
      <c r="AB3260" s="4">
        <v>0</v>
      </c>
      <c r="AD3260" s="1">
        <f t="shared" si="50"/>
        <v>0.748</v>
      </c>
    </row>
    <row r="3261" spans="1:30" x14ac:dyDescent="0.3">
      <c r="A3261" s="65">
        <v>3260</v>
      </c>
      <c r="B3261" s="66" t="s">
        <v>323</v>
      </c>
      <c r="C3261" s="69" t="s">
        <v>226</v>
      </c>
      <c r="D3261" s="71"/>
      <c r="E3261" s="71">
        <v>533</v>
      </c>
      <c r="F3261" s="71">
        <v>2020</v>
      </c>
      <c r="G3261" s="72">
        <v>2.9369999999999998</v>
      </c>
      <c r="H3261" s="72">
        <v>2.8889999999999998</v>
      </c>
      <c r="I3261" s="72">
        <v>3.4449999999999998</v>
      </c>
      <c r="J3261" s="72">
        <v>3.6509999999999998</v>
      </c>
      <c r="K3261" s="72">
        <v>3.806</v>
      </c>
      <c r="L3261" s="72">
        <v>3.802</v>
      </c>
      <c r="M3261" s="72">
        <v>2.742</v>
      </c>
      <c r="N3261" s="72">
        <v>2.6949999999999998</v>
      </c>
      <c r="O3261" s="72">
        <v>3.028</v>
      </c>
      <c r="P3261" s="72">
        <v>3.4769999999999999</v>
      </c>
      <c r="Q3261" s="72">
        <v>3.74</v>
      </c>
      <c r="R3261" s="72">
        <v>4.1660000000000004</v>
      </c>
      <c r="S3261" s="72">
        <v>3.51</v>
      </c>
      <c r="T3261" s="72">
        <v>2.6880000000000002</v>
      </c>
      <c r="U3261" s="72">
        <v>1.8979999999999999</v>
      </c>
      <c r="V3261" s="72">
        <v>1.1080000000000001</v>
      </c>
      <c r="W3261" s="72">
        <v>0.6</v>
      </c>
      <c r="X3261" s="72">
        <v>0.23499999999999999</v>
      </c>
      <c r="Y3261" s="72">
        <v>5.2999999999999999E-2</v>
      </c>
      <c r="Z3261" s="72">
        <v>6.0000000000000001E-3</v>
      </c>
      <c r="AA3261" s="72">
        <v>0</v>
      </c>
      <c r="AB3261" s="4">
        <v>0</v>
      </c>
      <c r="AD3261" s="1">
        <f t="shared" si="50"/>
        <v>0.89400000000000002</v>
      </c>
    </row>
    <row r="3262" spans="1:30" x14ac:dyDescent="0.3">
      <c r="A3262" s="65">
        <v>3261</v>
      </c>
      <c r="B3262" s="66" t="s">
        <v>323</v>
      </c>
      <c r="C3262" s="69" t="s">
        <v>226</v>
      </c>
      <c r="D3262" s="71"/>
      <c r="E3262" s="71">
        <v>533</v>
      </c>
      <c r="F3262" s="71">
        <v>2025</v>
      </c>
      <c r="G3262" s="72">
        <v>3.0990000000000002</v>
      </c>
      <c r="H3262" s="72">
        <v>2.9489999999999998</v>
      </c>
      <c r="I3262" s="72">
        <v>2.9089999999999998</v>
      </c>
      <c r="J3262" s="72">
        <v>3.452</v>
      </c>
      <c r="K3262" s="72">
        <v>3.645</v>
      </c>
      <c r="L3262" s="72">
        <v>3.8260000000000001</v>
      </c>
      <c r="M3262" s="72">
        <v>3.8319999999999999</v>
      </c>
      <c r="N3262" s="72">
        <v>2.766</v>
      </c>
      <c r="O3262" s="72">
        <v>2.714</v>
      </c>
      <c r="P3262" s="72">
        <v>3.02</v>
      </c>
      <c r="Q3262" s="72">
        <v>3.419</v>
      </c>
      <c r="R3262" s="72">
        <v>3.6190000000000002</v>
      </c>
      <c r="S3262" s="72">
        <v>3.9359999999999999</v>
      </c>
      <c r="T3262" s="72">
        <v>3.1930000000000001</v>
      </c>
      <c r="U3262" s="72">
        <v>2.2890000000000001</v>
      </c>
      <c r="V3262" s="72">
        <v>1.4470000000000001</v>
      </c>
      <c r="W3262" s="72">
        <v>0.70899999999999996</v>
      </c>
      <c r="X3262" s="72">
        <v>0.28299999999999997</v>
      </c>
      <c r="Y3262" s="72">
        <v>7.0000000000000007E-2</v>
      </c>
      <c r="Z3262" s="72">
        <v>8.9999999999999993E-3</v>
      </c>
      <c r="AA3262" s="72">
        <v>1E-3</v>
      </c>
      <c r="AB3262" s="4">
        <v>0</v>
      </c>
      <c r="AD3262" s="1">
        <f t="shared" si="50"/>
        <v>1.0719999999999998</v>
      </c>
    </row>
    <row r="3263" spans="1:30" x14ac:dyDescent="0.3">
      <c r="A3263" s="65">
        <v>3262</v>
      </c>
      <c r="B3263" s="66" t="s">
        <v>323</v>
      </c>
      <c r="C3263" s="69" t="s">
        <v>226</v>
      </c>
      <c r="D3263" s="71"/>
      <c r="E3263" s="71">
        <v>533</v>
      </c>
      <c r="F3263" s="71">
        <v>2030</v>
      </c>
      <c r="G3263" s="72">
        <v>3.2530000000000001</v>
      </c>
      <c r="H3263" s="72">
        <v>3.1059999999999999</v>
      </c>
      <c r="I3263" s="72">
        <v>2.9620000000000002</v>
      </c>
      <c r="J3263" s="72">
        <v>2.9129999999999998</v>
      </c>
      <c r="K3263" s="72">
        <v>3.4470000000000001</v>
      </c>
      <c r="L3263" s="72">
        <v>3.6619999999999999</v>
      </c>
      <c r="M3263" s="72">
        <v>3.8479999999999999</v>
      </c>
      <c r="N3263" s="72">
        <v>3.8479999999999999</v>
      </c>
      <c r="O3263" s="72">
        <v>2.78</v>
      </c>
      <c r="P3263" s="72">
        <v>2.7050000000000001</v>
      </c>
      <c r="Q3263" s="72">
        <v>2.9740000000000002</v>
      </c>
      <c r="R3263" s="72">
        <v>3.3170000000000002</v>
      </c>
      <c r="S3263" s="72">
        <v>3.4329999999999998</v>
      </c>
      <c r="T3263" s="72">
        <v>3.6</v>
      </c>
      <c r="U3263" s="72">
        <v>2.742</v>
      </c>
      <c r="V3263" s="72">
        <v>1.768</v>
      </c>
      <c r="W3263" s="72">
        <v>0.93899999999999995</v>
      </c>
      <c r="X3263" s="72">
        <v>0.34300000000000003</v>
      </c>
      <c r="Y3263" s="72">
        <v>8.7999999999999995E-2</v>
      </c>
      <c r="Z3263" s="72">
        <v>1.2E-2</v>
      </c>
      <c r="AA3263" s="72">
        <v>1E-3</v>
      </c>
      <c r="AB3263" s="4">
        <v>0</v>
      </c>
      <c r="AD3263" s="1">
        <f t="shared" si="50"/>
        <v>1.383</v>
      </c>
    </row>
    <row r="3264" spans="1:30" x14ac:dyDescent="0.3">
      <c r="A3264" s="65">
        <v>3263</v>
      </c>
      <c r="B3264" s="66" t="s">
        <v>323</v>
      </c>
      <c r="C3264" s="69" t="s">
        <v>226</v>
      </c>
      <c r="D3264" s="71"/>
      <c r="E3264" s="71">
        <v>533</v>
      </c>
      <c r="F3264" s="71">
        <v>2035</v>
      </c>
      <c r="G3264" s="72">
        <v>3.2240000000000002</v>
      </c>
      <c r="H3264" s="72">
        <v>3.2589999999999999</v>
      </c>
      <c r="I3264" s="72">
        <v>3.1160000000000001</v>
      </c>
      <c r="J3264" s="72">
        <v>2.9670000000000001</v>
      </c>
      <c r="K3264" s="72">
        <v>2.911</v>
      </c>
      <c r="L3264" s="72">
        <v>3.4590000000000001</v>
      </c>
      <c r="M3264" s="72">
        <v>3.6789999999999998</v>
      </c>
      <c r="N3264" s="72">
        <v>3.8580000000000001</v>
      </c>
      <c r="O3264" s="72">
        <v>3.851</v>
      </c>
      <c r="P3264" s="72">
        <v>2.77</v>
      </c>
      <c r="Q3264" s="72">
        <v>2.6680000000000001</v>
      </c>
      <c r="R3264" s="72">
        <v>2.89</v>
      </c>
      <c r="S3264" s="72">
        <v>3.157</v>
      </c>
      <c r="T3264" s="72">
        <v>3.1579999999999999</v>
      </c>
      <c r="U3264" s="72">
        <v>3.12</v>
      </c>
      <c r="V3264" s="72">
        <v>2.15</v>
      </c>
      <c r="W3264" s="72">
        <v>1.173</v>
      </c>
      <c r="X3264" s="72">
        <v>0.46899999999999997</v>
      </c>
      <c r="Y3264" s="72">
        <v>0.111</v>
      </c>
      <c r="Z3264" s="72">
        <v>1.4999999999999999E-2</v>
      </c>
      <c r="AA3264" s="72">
        <v>1E-3</v>
      </c>
      <c r="AB3264" s="4" t="s">
        <v>291</v>
      </c>
      <c r="AD3264" s="1">
        <f t="shared" si="50"/>
        <v>1.7689999999999997</v>
      </c>
    </row>
    <row r="3265" spans="1:30" x14ac:dyDescent="0.3">
      <c r="A3265" s="65">
        <v>3264</v>
      </c>
      <c r="B3265" s="66" t="s">
        <v>323</v>
      </c>
      <c r="C3265" s="69" t="s">
        <v>226</v>
      </c>
      <c r="D3265" s="71"/>
      <c r="E3265" s="71">
        <v>533</v>
      </c>
      <c r="F3265" s="71">
        <v>2040</v>
      </c>
      <c r="G3265" s="72">
        <v>3.044</v>
      </c>
      <c r="H3265" s="72">
        <v>3.2290000000000001</v>
      </c>
      <c r="I3265" s="72">
        <v>3.2690000000000001</v>
      </c>
      <c r="J3265" s="72">
        <v>3.121</v>
      </c>
      <c r="K3265" s="72">
        <v>2.964</v>
      </c>
      <c r="L3265" s="72">
        <v>2.919</v>
      </c>
      <c r="M3265" s="72">
        <v>3.4729999999999999</v>
      </c>
      <c r="N3265" s="72">
        <v>3.6859999999999999</v>
      </c>
      <c r="O3265" s="72">
        <v>3.859</v>
      </c>
      <c r="P3265" s="72">
        <v>3.8330000000000002</v>
      </c>
      <c r="Q3265" s="72">
        <v>2.734</v>
      </c>
      <c r="R3265" s="72">
        <v>2.5990000000000002</v>
      </c>
      <c r="S3265" s="72">
        <v>2.7610000000000001</v>
      </c>
      <c r="T3265" s="72">
        <v>2.9209999999999998</v>
      </c>
      <c r="U3265" s="72">
        <v>2.762</v>
      </c>
      <c r="V3265" s="72">
        <v>2.48</v>
      </c>
      <c r="W3265" s="72">
        <v>1.456</v>
      </c>
      <c r="X3265" s="72">
        <v>0.60399999999999998</v>
      </c>
      <c r="Y3265" s="72">
        <v>0.158</v>
      </c>
      <c r="Z3265" s="72">
        <v>2.1000000000000001E-2</v>
      </c>
      <c r="AA3265" s="72">
        <v>2E-3</v>
      </c>
      <c r="AB3265" s="4" t="s">
        <v>291</v>
      </c>
      <c r="AD3265" s="1">
        <f t="shared" si="50"/>
        <v>2.2409999999999997</v>
      </c>
    </row>
    <row r="3266" spans="1:30" x14ac:dyDescent="0.3">
      <c r="A3266" s="65">
        <v>3265</v>
      </c>
      <c r="B3266" s="66" t="s">
        <v>323</v>
      </c>
      <c r="C3266" s="69" t="s">
        <v>226</v>
      </c>
      <c r="D3266" s="71"/>
      <c r="E3266" s="71">
        <v>533</v>
      </c>
      <c r="F3266" s="71">
        <v>2045</v>
      </c>
      <c r="G3266" s="72">
        <v>2.85</v>
      </c>
      <c r="H3266" s="72">
        <v>3.0470000000000002</v>
      </c>
      <c r="I3266" s="72">
        <v>3.2360000000000002</v>
      </c>
      <c r="J3266" s="72">
        <v>3.2690000000000001</v>
      </c>
      <c r="K3266" s="72">
        <v>3.117</v>
      </c>
      <c r="L3266" s="72">
        <v>2.972</v>
      </c>
      <c r="M3266" s="72">
        <v>2.93</v>
      </c>
      <c r="N3266" s="72">
        <v>3.4780000000000002</v>
      </c>
      <c r="O3266" s="72">
        <v>3.6869999999999998</v>
      </c>
      <c r="P3266" s="72">
        <v>3.839</v>
      </c>
      <c r="Q3266" s="72">
        <v>3.786</v>
      </c>
      <c r="R3266" s="72">
        <v>2.67</v>
      </c>
      <c r="S3266" s="72">
        <v>2.4929999999999999</v>
      </c>
      <c r="T3266" s="72">
        <v>2.5720000000000001</v>
      </c>
      <c r="U3266" s="72">
        <v>2.5779999999999998</v>
      </c>
      <c r="V3266" s="72">
        <v>2.2280000000000002</v>
      </c>
      <c r="W3266" s="72">
        <v>1.718</v>
      </c>
      <c r="X3266" s="72">
        <v>0.77600000000000002</v>
      </c>
      <c r="Y3266" s="72">
        <v>0.215</v>
      </c>
      <c r="Z3266" s="72">
        <v>3.2000000000000001E-2</v>
      </c>
      <c r="AA3266" s="72">
        <v>2E-3</v>
      </c>
      <c r="AB3266" s="4" t="s">
        <v>291</v>
      </c>
      <c r="AD3266" s="1">
        <f t="shared" si="50"/>
        <v>2.7429999999999994</v>
      </c>
    </row>
    <row r="3267" spans="1:30" x14ac:dyDescent="0.3">
      <c r="A3267" s="65">
        <v>3266</v>
      </c>
      <c r="B3267" s="66" t="s">
        <v>323</v>
      </c>
      <c r="C3267" s="69" t="s">
        <v>226</v>
      </c>
      <c r="D3267" s="71"/>
      <c r="E3267" s="71">
        <v>533</v>
      </c>
      <c r="F3267" s="71">
        <v>2050</v>
      </c>
      <c r="G3267" s="72">
        <v>2.7610000000000001</v>
      </c>
      <c r="H3267" s="72">
        <v>2.8530000000000002</v>
      </c>
      <c r="I3267" s="72">
        <v>3.052</v>
      </c>
      <c r="J3267" s="72">
        <v>3.2360000000000002</v>
      </c>
      <c r="K3267" s="72">
        <v>3.2679999999999998</v>
      </c>
      <c r="L3267" s="72">
        <v>3.121</v>
      </c>
      <c r="M3267" s="72">
        <v>2.9790000000000001</v>
      </c>
      <c r="N3267" s="72">
        <v>2.9350000000000001</v>
      </c>
      <c r="O3267" s="72">
        <v>3.4769999999999999</v>
      </c>
      <c r="P3267" s="72">
        <v>3.669</v>
      </c>
      <c r="Q3267" s="72">
        <v>3.7970000000000002</v>
      </c>
      <c r="R3267" s="72">
        <v>3.7029999999999998</v>
      </c>
      <c r="S3267" s="72">
        <v>2.57</v>
      </c>
      <c r="T3267" s="72">
        <v>2.3359999999999999</v>
      </c>
      <c r="U3267" s="72">
        <v>2.2909999999999999</v>
      </c>
      <c r="V3267" s="72">
        <v>2.1120000000000001</v>
      </c>
      <c r="W3267" s="72">
        <v>1.581</v>
      </c>
      <c r="X3267" s="72">
        <v>0.94799999999999995</v>
      </c>
      <c r="Y3267" s="72">
        <v>0.29099999999999998</v>
      </c>
      <c r="Z3267" s="72">
        <v>4.7E-2</v>
      </c>
      <c r="AA3267" s="72">
        <v>4.0000000000000001E-3</v>
      </c>
      <c r="AB3267" s="4" t="s">
        <v>291</v>
      </c>
      <c r="AD3267" s="1">
        <f t="shared" ref="AD3267:AD3330" si="51">SUM(W3267:AB3267)</f>
        <v>2.871</v>
      </c>
    </row>
    <row r="3268" spans="1:30" x14ac:dyDescent="0.3">
      <c r="A3268" s="65">
        <v>3267</v>
      </c>
      <c r="B3268" s="66" t="s">
        <v>323</v>
      </c>
      <c r="C3268" s="69" t="s">
        <v>226</v>
      </c>
      <c r="D3268" s="71"/>
      <c r="E3268" s="71">
        <v>533</v>
      </c>
      <c r="F3268" s="71">
        <v>2055</v>
      </c>
      <c r="G3268" s="72">
        <v>2.79</v>
      </c>
      <c r="H3268" s="72">
        <v>2.7650000000000001</v>
      </c>
      <c r="I3268" s="72">
        <v>2.8580000000000001</v>
      </c>
      <c r="J3268" s="72">
        <v>3.0539999999999998</v>
      </c>
      <c r="K3268" s="72">
        <v>3.234</v>
      </c>
      <c r="L3268" s="72">
        <v>3.2719999999999998</v>
      </c>
      <c r="M3268" s="72">
        <v>3.1309999999999998</v>
      </c>
      <c r="N3268" s="72">
        <v>2.9820000000000002</v>
      </c>
      <c r="O3268" s="72">
        <v>2.9359999999999999</v>
      </c>
      <c r="P3268" s="72">
        <v>3.4609999999999999</v>
      </c>
      <c r="Q3268" s="72">
        <v>3.6320000000000001</v>
      </c>
      <c r="R3268" s="72">
        <v>3.7240000000000002</v>
      </c>
      <c r="S3268" s="72">
        <v>3.5760000000000001</v>
      </c>
      <c r="T3268" s="72">
        <v>2.42</v>
      </c>
      <c r="U3268" s="72">
        <v>2.0990000000000002</v>
      </c>
      <c r="V3268" s="72">
        <v>1.905</v>
      </c>
      <c r="W3268" s="72">
        <v>1.5349999999999999</v>
      </c>
      <c r="X3268" s="72">
        <v>0.90500000000000003</v>
      </c>
      <c r="Y3268" s="72">
        <v>0.376</v>
      </c>
      <c r="Z3268" s="72">
        <v>6.9000000000000006E-2</v>
      </c>
      <c r="AA3268" s="72">
        <v>6.0000000000000001E-3</v>
      </c>
      <c r="AB3268" s="4" t="s">
        <v>291</v>
      </c>
      <c r="AD3268" s="1">
        <f t="shared" si="51"/>
        <v>2.8909999999999996</v>
      </c>
    </row>
    <row r="3269" spans="1:30" x14ac:dyDescent="0.3">
      <c r="A3269" s="65">
        <v>3268</v>
      </c>
      <c r="B3269" s="66" t="s">
        <v>323</v>
      </c>
      <c r="C3269" s="69" t="s">
        <v>226</v>
      </c>
      <c r="D3269" s="71"/>
      <c r="E3269" s="71">
        <v>533</v>
      </c>
      <c r="F3269" s="71">
        <v>2060</v>
      </c>
      <c r="G3269" s="72">
        <v>2.835</v>
      </c>
      <c r="H3269" s="72">
        <v>2.79</v>
      </c>
      <c r="I3269" s="72">
        <v>2.7679999999999998</v>
      </c>
      <c r="J3269" s="72">
        <v>2.8610000000000002</v>
      </c>
      <c r="K3269" s="72">
        <v>3.052</v>
      </c>
      <c r="L3269" s="72">
        <v>3.2360000000000002</v>
      </c>
      <c r="M3269" s="72">
        <v>3.2770000000000001</v>
      </c>
      <c r="N3269" s="72">
        <v>3.1320000000000001</v>
      </c>
      <c r="O3269" s="72">
        <v>2.984</v>
      </c>
      <c r="P3269" s="72">
        <v>2.9249999999999998</v>
      </c>
      <c r="Q3269" s="72">
        <v>3.431</v>
      </c>
      <c r="R3269" s="72">
        <v>3.569</v>
      </c>
      <c r="S3269" s="72">
        <v>3.609</v>
      </c>
      <c r="T3269" s="72">
        <v>3.387</v>
      </c>
      <c r="U3269" s="72">
        <v>2.1970000000000001</v>
      </c>
      <c r="V3269" s="72">
        <v>1.7729999999999999</v>
      </c>
      <c r="W3269" s="72">
        <v>1.4179999999999999</v>
      </c>
      <c r="X3269" s="72">
        <v>0.91400000000000003</v>
      </c>
      <c r="Y3269" s="72">
        <v>0.38200000000000001</v>
      </c>
      <c r="Z3269" s="72">
        <v>9.5000000000000001E-2</v>
      </c>
      <c r="AA3269" s="72">
        <v>8.9999999999999993E-3</v>
      </c>
      <c r="AB3269" s="4" t="s">
        <v>291</v>
      </c>
      <c r="AD3269" s="1">
        <f t="shared" si="51"/>
        <v>2.8180000000000001</v>
      </c>
    </row>
    <row r="3270" spans="1:30" x14ac:dyDescent="0.3">
      <c r="A3270" s="65">
        <v>3269</v>
      </c>
      <c r="B3270" s="66" t="s">
        <v>323</v>
      </c>
      <c r="C3270" s="69" t="s">
        <v>226</v>
      </c>
      <c r="D3270" s="71"/>
      <c r="E3270" s="71">
        <v>533</v>
      </c>
      <c r="F3270" s="71">
        <v>2065</v>
      </c>
      <c r="G3270" s="72">
        <v>2.8130000000000002</v>
      </c>
      <c r="H3270" s="72">
        <v>2.8359999999999999</v>
      </c>
      <c r="I3270" s="72">
        <v>2.7949999999999999</v>
      </c>
      <c r="J3270" s="72">
        <v>2.7719999999999998</v>
      </c>
      <c r="K3270" s="72">
        <v>2.859</v>
      </c>
      <c r="L3270" s="72">
        <v>3.0569999999999999</v>
      </c>
      <c r="M3270" s="72">
        <v>3.2450000000000001</v>
      </c>
      <c r="N3270" s="72">
        <v>3.28</v>
      </c>
      <c r="O3270" s="72">
        <v>3.133</v>
      </c>
      <c r="P3270" s="72">
        <v>2.9729999999999999</v>
      </c>
      <c r="Q3270" s="72">
        <v>2.9</v>
      </c>
      <c r="R3270" s="72">
        <v>3.3769999999999998</v>
      </c>
      <c r="S3270" s="72">
        <v>3.47</v>
      </c>
      <c r="T3270" s="72">
        <v>3.4359999999999999</v>
      </c>
      <c r="U3270" s="72">
        <v>3.101</v>
      </c>
      <c r="V3270" s="72">
        <v>1.8839999999999999</v>
      </c>
      <c r="W3270" s="72">
        <v>1.3520000000000001</v>
      </c>
      <c r="X3270" s="72">
        <v>0.878</v>
      </c>
      <c r="Y3270" s="72">
        <v>0.40699999999999997</v>
      </c>
      <c r="Z3270" s="72">
        <v>0.106</v>
      </c>
      <c r="AA3270" s="72">
        <v>1.4E-2</v>
      </c>
      <c r="AB3270" s="4" t="s">
        <v>291</v>
      </c>
      <c r="AD3270" s="1">
        <f t="shared" si="51"/>
        <v>2.7569999999999997</v>
      </c>
    </row>
    <row r="3271" spans="1:30" x14ac:dyDescent="0.3">
      <c r="A3271" s="65">
        <v>3270</v>
      </c>
      <c r="B3271" s="66" t="s">
        <v>323</v>
      </c>
      <c r="C3271" s="69" t="s">
        <v>226</v>
      </c>
      <c r="D3271" s="71"/>
      <c r="E3271" s="71">
        <v>533</v>
      </c>
      <c r="F3271" s="71">
        <v>2070</v>
      </c>
      <c r="G3271" s="72">
        <v>2.7210000000000001</v>
      </c>
      <c r="H3271" s="72">
        <v>2.8159999999999998</v>
      </c>
      <c r="I3271" s="72">
        <v>2.84</v>
      </c>
      <c r="J3271" s="72">
        <v>2.7959999999999998</v>
      </c>
      <c r="K3271" s="72">
        <v>2.77</v>
      </c>
      <c r="L3271" s="72">
        <v>2.863</v>
      </c>
      <c r="M3271" s="72">
        <v>3.0630000000000002</v>
      </c>
      <c r="N3271" s="72">
        <v>3.2469999999999999</v>
      </c>
      <c r="O3271" s="72">
        <v>3.2789999999999999</v>
      </c>
      <c r="P3271" s="72">
        <v>3.1230000000000002</v>
      </c>
      <c r="Q3271" s="72">
        <v>2.9489999999999998</v>
      </c>
      <c r="R3271" s="72">
        <v>2.859</v>
      </c>
      <c r="S3271" s="72">
        <v>3.294</v>
      </c>
      <c r="T3271" s="72">
        <v>3.3210000000000002</v>
      </c>
      <c r="U3271" s="72">
        <v>3.1739999999999999</v>
      </c>
      <c r="V3271" s="72">
        <v>2.694</v>
      </c>
      <c r="W3271" s="72">
        <v>1.47</v>
      </c>
      <c r="X3271" s="72">
        <v>0.86699999999999999</v>
      </c>
      <c r="Y3271" s="72">
        <v>0.41299999999999998</v>
      </c>
      <c r="Z3271" s="72">
        <v>0.124</v>
      </c>
      <c r="AA3271" s="72">
        <v>1.7999999999999999E-2</v>
      </c>
      <c r="AB3271" s="4" t="s">
        <v>291</v>
      </c>
      <c r="AD3271" s="1">
        <f t="shared" si="51"/>
        <v>2.8919999999999995</v>
      </c>
    </row>
    <row r="3272" spans="1:30" x14ac:dyDescent="0.3">
      <c r="A3272" s="65">
        <v>3271</v>
      </c>
      <c r="B3272" s="66" t="s">
        <v>323</v>
      </c>
      <c r="C3272" s="69" t="s">
        <v>226</v>
      </c>
      <c r="D3272" s="71"/>
      <c r="E3272" s="71">
        <v>533</v>
      </c>
      <c r="F3272" s="71">
        <v>2075</v>
      </c>
      <c r="G3272" s="72">
        <v>2.6070000000000002</v>
      </c>
      <c r="H3272" s="72">
        <v>2.722</v>
      </c>
      <c r="I3272" s="72">
        <v>2.819</v>
      </c>
      <c r="J3272" s="72">
        <v>2.8410000000000002</v>
      </c>
      <c r="K3272" s="72">
        <v>2.7959999999999998</v>
      </c>
      <c r="L3272" s="72">
        <v>2.7730000000000001</v>
      </c>
      <c r="M3272" s="72">
        <v>2.8660000000000001</v>
      </c>
      <c r="N3272" s="72">
        <v>3.0640000000000001</v>
      </c>
      <c r="O3272" s="72">
        <v>3.246</v>
      </c>
      <c r="P3272" s="72">
        <v>3.2709999999999999</v>
      </c>
      <c r="Q3272" s="72">
        <v>3.101</v>
      </c>
      <c r="R3272" s="72">
        <v>2.9129999999999998</v>
      </c>
      <c r="S3272" s="72">
        <v>2.798</v>
      </c>
      <c r="T3272" s="72">
        <v>3.1669999999999998</v>
      </c>
      <c r="U3272" s="72">
        <v>3.0910000000000002</v>
      </c>
      <c r="V3272" s="72">
        <v>2.7909999999999999</v>
      </c>
      <c r="W3272" s="72">
        <v>2.1419999999999999</v>
      </c>
      <c r="X3272" s="72">
        <v>0.97299999999999998</v>
      </c>
      <c r="Y3272" s="72">
        <v>0.42899999999999999</v>
      </c>
      <c r="Z3272" s="72">
        <v>0.13400000000000001</v>
      </c>
      <c r="AA3272" s="72">
        <v>2.3E-2</v>
      </c>
      <c r="AB3272" s="4">
        <v>0</v>
      </c>
      <c r="AD3272" s="1">
        <f t="shared" si="51"/>
        <v>3.7009999999999996</v>
      </c>
    </row>
    <row r="3273" spans="1:30" x14ac:dyDescent="0.3">
      <c r="A3273" s="65">
        <v>3272</v>
      </c>
      <c r="B3273" s="66" t="s">
        <v>323</v>
      </c>
      <c r="C3273" s="69" t="s">
        <v>226</v>
      </c>
      <c r="D3273" s="71"/>
      <c r="E3273" s="71">
        <v>533</v>
      </c>
      <c r="F3273" s="71">
        <v>2080</v>
      </c>
      <c r="G3273" s="72">
        <v>2.5329999999999999</v>
      </c>
      <c r="H3273" s="72">
        <v>2.609</v>
      </c>
      <c r="I3273" s="72">
        <v>2.7250000000000001</v>
      </c>
      <c r="J3273" s="72">
        <v>2.82</v>
      </c>
      <c r="K3273" s="72">
        <v>2.8420000000000001</v>
      </c>
      <c r="L3273" s="72">
        <v>2.8</v>
      </c>
      <c r="M3273" s="72">
        <v>2.778</v>
      </c>
      <c r="N3273" s="72">
        <v>2.8679999999999999</v>
      </c>
      <c r="O3273" s="72">
        <v>3.0619999999999998</v>
      </c>
      <c r="P3273" s="72">
        <v>3.234</v>
      </c>
      <c r="Q3273" s="72">
        <v>3.2480000000000002</v>
      </c>
      <c r="R3273" s="72">
        <v>3.0659999999999998</v>
      </c>
      <c r="S3273" s="72">
        <v>2.8570000000000002</v>
      </c>
      <c r="T3273" s="72">
        <v>2.7010000000000001</v>
      </c>
      <c r="U3273" s="72">
        <v>2.9660000000000002</v>
      </c>
      <c r="V3273" s="72">
        <v>2.7469999999999999</v>
      </c>
      <c r="W3273" s="72">
        <v>2.2570000000000001</v>
      </c>
      <c r="X3273" s="72">
        <v>1.4590000000000001</v>
      </c>
      <c r="Y3273" s="72">
        <v>0.502</v>
      </c>
      <c r="Z3273" s="72">
        <v>0.14799999999999999</v>
      </c>
      <c r="AA3273" s="72">
        <v>2.7E-2</v>
      </c>
      <c r="AB3273" s="4">
        <v>0</v>
      </c>
      <c r="AD3273" s="1">
        <f t="shared" si="51"/>
        <v>4.3929999999999998</v>
      </c>
    </row>
    <row r="3274" spans="1:30" x14ac:dyDescent="0.3">
      <c r="A3274" s="65">
        <v>3273</v>
      </c>
      <c r="B3274" s="66" t="s">
        <v>323</v>
      </c>
      <c r="C3274" s="69" t="s">
        <v>226</v>
      </c>
      <c r="D3274" s="71"/>
      <c r="E3274" s="71">
        <v>533</v>
      </c>
      <c r="F3274" s="71">
        <v>2085</v>
      </c>
      <c r="G3274" s="72">
        <v>2.5070000000000001</v>
      </c>
      <c r="H3274" s="72">
        <v>2.536</v>
      </c>
      <c r="I3274" s="72">
        <v>2.6120000000000001</v>
      </c>
      <c r="J3274" s="72">
        <v>2.7269999999999999</v>
      </c>
      <c r="K3274" s="72">
        <v>2.82</v>
      </c>
      <c r="L3274" s="72">
        <v>2.8450000000000002</v>
      </c>
      <c r="M3274" s="72">
        <v>2.8050000000000002</v>
      </c>
      <c r="N3274" s="72">
        <v>2.778</v>
      </c>
      <c r="O3274" s="72">
        <v>2.8679999999999999</v>
      </c>
      <c r="P3274" s="72">
        <v>3.0539999999999998</v>
      </c>
      <c r="Q3274" s="72">
        <v>3.2160000000000002</v>
      </c>
      <c r="R3274" s="72">
        <v>3.2120000000000002</v>
      </c>
      <c r="S3274" s="72">
        <v>3.0110000000000001</v>
      </c>
      <c r="T3274" s="72">
        <v>2.7669999999999999</v>
      </c>
      <c r="U3274" s="72">
        <v>2.5449999999999999</v>
      </c>
      <c r="V3274" s="72">
        <v>2.6589999999999998</v>
      </c>
      <c r="W3274" s="72">
        <v>2.254</v>
      </c>
      <c r="X3274" s="72">
        <v>1.573</v>
      </c>
      <c r="Y3274" s="72">
        <v>0.78100000000000003</v>
      </c>
      <c r="Z3274" s="72">
        <v>0.18099999999999999</v>
      </c>
      <c r="AA3274" s="72">
        <v>3.2000000000000001E-2</v>
      </c>
      <c r="AB3274" s="4">
        <v>0</v>
      </c>
      <c r="AD3274" s="1">
        <f t="shared" si="51"/>
        <v>4.8209999999999997</v>
      </c>
    </row>
    <row r="3275" spans="1:30" x14ac:dyDescent="0.3">
      <c r="A3275" s="65">
        <v>3274</v>
      </c>
      <c r="B3275" s="66" t="s">
        <v>323</v>
      </c>
      <c r="C3275" s="69" t="s">
        <v>226</v>
      </c>
      <c r="D3275" s="71"/>
      <c r="E3275" s="71">
        <v>533</v>
      </c>
      <c r="F3275" s="71">
        <v>2090</v>
      </c>
      <c r="G3275" s="72">
        <v>2.5059999999999998</v>
      </c>
      <c r="H3275" s="72">
        <v>2.5089999999999999</v>
      </c>
      <c r="I3275" s="72">
        <v>2.5369999999999999</v>
      </c>
      <c r="J3275" s="72">
        <v>2.613</v>
      </c>
      <c r="K3275" s="72">
        <v>2.7280000000000002</v>
      </c>
      <c r="L3275" s="72">
        <v>2.8239999999999998</v>
      </c>
      <c r="M3275" s="72">
        <v>2.847</v>
      </c>
      <c r="N3275" s="72">
        <v>2.8050000000000002</v>
      </c>
      <c r="O3275" s="72">
        <v>2.778</v>
      </c>
      <c r="P3275" s="72">
        <v>2.8610000000000002</v>
      </c>
      <c r="Q3275" s="72">
        <v>3.0369999999999999</v>
      </c>
      <c r="R3275" s="72">
        <v>3.1840000000000002</v>
      </c>
      <c r="S3275" s="72">
        <v>3.161</v>
      </c>
      <c r="T3275" s="72">
        <v>2.923</v>
      </c>
      <c r="U3275" s="72">
        <v>2.617</v>
      </c>
      <c r="V3275" s="72">
        <v>2.2989999999999999</v>
      </c>
      <c r="W3275" s="72">
        <v>2.2090000000000001</v>
      </c>
      <c r="X3275" s="72">
        <v>1.603</v>
      </c>
      <c r="Y3275" s="72">
        <v>0.87</v>
      </c>
      <c r="Z3275" s="72">
        <v>0.29599999999999999</v>
      </c>
      <c r="AA3275" s="72">
        <v>4.1000000000000002E-2</v>
      </c>
      <c r="AB3275" s="4">
        <v>0</v>
      </c>
      <c r="AD3275" s="1">
        <f t="shared" si="51"/>
        <v>5.019000000000001</v>
      </c>
    </row>
    <row r="3276" spans="1:30" x14ac:dyDescent="0.3">
      <c r="A3276" s="65">
        <v>3275</v>
      </c>
      <c r="B3276" s="66" t="s">
        <v>323</v>
      </c>
      <c r="C3276" s="69" t="s">
        <v>226</v>
      </c>
      <c r="D3276" s="71"/>
      <c r="E3276" s="71">
        <v>533</v>
      </c>
      <c r="F3276" s="71">
        <v>2095</v>
      </c>
      <c r="G3276" s="72">
        <v>2.4849999999999999</v>
      </c>
      <c r="H3276" s="72">
        <v>2.5089999999999999</v>
      </c>
      <c r="I3276" s="72">
        <v>2.5129999999999999</v>
      </c>
      <c r="J3276" s="72">
        <v>2.5419999999999998</v>
      </c>
      <c r="K3276" s="72">
        <v>2.6160000000000001</v>
      </c>
      <c r="L3276" s="72">
        <v>2.7290000000000001</v>
      </c>
      <c r="M3276" s="72">
        <v>2.8250000000000002</v>
      </c>
      <c r="N3276" s="72">
        <v>2.8479999999999999</v>
      </c>
      <c r="O3276" s="72">
        <v>2.8029999999999999</v>
      </c>
      <c r="P3276" s="72">
        <v>2.7719999999999998</v>
      </c>
      <c r="Q3276" s="72">
        <v>2.8460000000000001</v>
      </c>
      <c r="R3276" s="72">
        <v>3.01</v>
      </c>
      <c r="S3276" s="72">
        <v>3.137</v>
      </c>
      <c r="T3276" s="72">
        <v>3.0750000000000002</v>
      </c>
      <c r="U3276" s="72">
        <v>2.7759999999999998</v>
      </c>
      <c r="V3276" s="72">
        <v>2.379</v>
      </c>
      <c r="W3276" s="72">
        <v>1.931</v>
      </c>
      <c r="X3276" s="72">
        <v>1.6</v>
      </c>
      <c r="Y3276" s="72">
        <v>0.91</v>
      </c>
      <c r="Z3276" s="72">
        <v>0.34300000000000003</v>
      </c>
      <c r="AA3276" s="72">
        <v>6.8000000000000005E-2</v>
      </c>
      <c r="AB3276" s="4">
        <v>0</v>
      </c>
      <c r="AD3276" s="1">
        <f t="shared" si="51"/>
        <v>4.8519999999999994</v>
      </c>
    </row>
    <row r="3277" spans="1:30" x14ac:dyDescent="0.3">
      <c r="A3277" s="65">
        <v>3276</v>
      </c>
      <c r="B3277" s="66" t="s">
        <v>323</v>
      </c>
      <c r="C3277" s="69" t="s">
        <v>226</v>
      </c>
      <c r="D3277" s="71"/>
      <c r="E3277" s="71">
        <v>533</v>
      </c>
      <c r="F3277" s="71">
        <v>2100</v>
      </c>
      <c r="G3277" s="72">
        <v>2.4300000000000002</v>
      </c>
      <c r="H3277" s="72">
        <v>2.4870000000000001</v>
      </c>
      <c r="I3277" s="72">
        <v>2.512</v>
      </c>
      <c r="J3277" s="72">
        <v>2.516</v>
      </c>
      <c r="K3277" s="72">
        <v>2.5419999999999998</v>
      </c>
      <c r="L3277" s="72">
        <v>2.617</v>
      </c>
      <c r="M3277" s="72">
        <v>2.73</v>
      </c>
      <c r="N3277" s="72">
        <v>2.8250000000000002</v>
      </c>
      <c r="O3277" s="72">
        <v>2.8479999999999999</v>
      </c>
      <c r="P3277" s="72">
        <v>2.798</v>
      </c>
      <c r="Q3277" s="72">
        <v>2.7589999999999999</v>
      </c>
      <c r="R3277" s="72">
        <v>2.8220000000000001</v>
      </c>
      <c r="S3277" s="72">
        <v>2.9689999999999999</v>
      </c>
      <c r="T3277" s="72">
        <v>3.0579999999999998</v>
      </c>
      <c r="U3277" s="72">
        <v>2.9289999999999998</v>
      </c>
      <c r="V3277" s="72">
        <v>2.5379999999999998</v>
      </c>
      <c r="W3277" s="72">
        <v>2.0139999999999998</v>
      </c>
      <c r="X3277" s="72">
        <v>1.4179999999999999</v>
      </c>
      <c r="Y3277" s="72">
        <v>0.93</v>
      </c>
      <c r="Z3277" s="72">
        <v>0.371</v>
      </c>
      <c r="AA3277" s="72">
        <v>8.6999999999999994E-2</v>
      </c>
      <c r="AB3277" s="4">
        <v>0</v>
      </c>
      <c r="AD3277" s="1">
        <f t="shared" si="51"/>
        <v>4.8199999999999985</v>
      </c>
    </row>
    <row r="3278" spans="1:30" x14ac:dyDescent="0.3">
      <c r="A3278" s="65">
        <v>3277</v>
      </c>
      <c r="B3278" s="66" t="s">
        <v>323</v>
      </c>
      <c r="C3278" s="69" t="s">
        <v>227</v>
      </c>
      <c r="D3278" s="71"/>
      <c r="E3278" s="71">
        <v>44</v>
      </c>
      <c r="F3278" s="71">
        <v>2015</v>
      </c>
      <c r="G3278" s="72">
        <v>14.333</v>
      </c>
      <c r="H3278" s="72">
        <v>13.879</v>
      </c>
      <c r="I3278" s="72">
        <v>12.728</v>
      </c>
      <c r="J3278" s="72">
        <v>15.441000000000001</v>
      </c>
      <c r="K3278" s="72">
        <v>17.236000000000001</v>
      </c>
      <c r="L3278" s="72">
        <v>16.256</v>
      </c>
      <c r="M3278" s="72">
        <v>15.760999999999999</v>
      </c>
      <c r="N3278" s="72">
        <v>13.291</v>
      </c>
      <c r="O3278" s="72">
        <v>14.048</v>
      </c>
      <c r="P3278" s="72">
        <v>12.784000000000001</v>
      </c>
      <c r="Q3278" s="72">
        <v>12.568</v>
      </c>
      <c r="R3278" s="72">
        <v>9.91</v>
      </c>
      <c r="S3278" s="72">
        <v>7.58</v>
      </c>
      <c r="T3278" s="72">
        <v>5.47</v>
      </c>
      <c r="U3278" s="72">
        <v>3.681</v>
      </c>
      <c r="V3278" s="72">
        <v>2.4750000000000001</v>
      </c>
      <c r="W3278" s="72">
        <v>1.216</v>
      </c>
      <c r="X3278" s="72">
        <v>0.48199999999999998</v>
      </c>
      <c r="Y3278" s="72">
        <v>0.17299999999999999</v>
      </c>
      <c r="Z3278" s="72">
        <v>3.4000000000000002E-2</v>
      </c>
      <c r="AA3278" s="72">
        <v>3.0000000000000001E-3</v>
      </c>
      <c r="AB3278" s="4" t="s">
        <v>291</v>
      </c>
      <c r="AD3278" s="1">
        <f t="shared" si="51"/>
        <v>1.9079999999999999</v>
      </c>
    </row>
    <row r="3279" spans="1:30" x14ac:dyDescent="0.3">
      <c r="A3279" s="65">
        <v>3278</v>
      </c>
      <c r="B3279" s="66" t="s">
        <v>323</v>
      </c>
      <c r="C3279" s="69" t="s">
        <v>227</v>
      </c>
      <c r="D3279" s="71"/>
      <c r="E3279" s="71">
        <v>44</v>
      </c>
      <c r="F3279" s="71">
        <v>2020</v>
      </c>
      <c r="G3279" s="72">
        <v>14.343</v>
      </c>
      <c r="H3279" s="72">
        <v>14.356</v>
      </c>
      <c r="I3279" s="72">
        <v>13.913</v>
      </c>
      <c r="J3279" s="72">
        <v>12.957000000000001</v>
      </c>
      <c r="K3279" s="72">
        <v>15.82</v>
      </c>
      <c r="L3279" s="72">
        <v>17.524000000000001</v>
      </c>
      <c r="M3279" s="72">
        <v>16.376000000000001</v>
      </c>
      <c r="N3279" s="72">
        <v>15.706</v>
      </c>
      <c r="O3279" s="72">
        <v>13.135999999999999</v>
      </c>
      <c r="P3279" s="72">
        <v>13.756</v>
      </c>
      <c r="Q3279" s="72">
        <v>12.382999999999999</v>
      </c>
      <c r="R3279" s="72">
        <v>12.02</v>
      </c>
      <c r="S3279" s="72">
        <v>9.3439999999999994</v>
      </c>
      <c r="T3279" s="72">
        <v>6.9660000000000002</v>
      </c>
      <c r="U3279" s="72">
        <v>4.82</v>
      </c>
      <c r="V3279" s="72">
        <v>3.0529999999999999</v>
      </c>
      <c r="W3279" s="72">
        <v>1.827</v>
      </c>
      <c r="X3279" s="72">
        <v>0.71399999999999997</v>
      </c>
      <c r="Y3279" s="72">
        <v>0.2</v>
      </c>
      <c r="Z3279" s="72">
        <v>4.2000000000000003E-2</v>
      </c>
      <c r="AA3279" s="72">
        <v>5.0000000000000001E-3</v>
      </c>
      <c r="AB3279" s="4" t="s">
        <v>291</v>
      </c>
      <c r="AD3279" s="1">
        <f t="shared" si="51"/>
        <v>2.7879999999999998</v>
      </c>
    </row>
    <row r="3280" spans="1:30" x14ac:dyDescent="0.3">
      <c r="A3280" s="65">
        <v>3279</v>
      </c>
      <c r="B3280" s="66" t="s">
        <v>323</v>
      </c>
      <c r="C3280" s="69" t="s">
        <v>227</v>
      </c>
      <c r="D3280" s="71"/>
      <c r="E3280" s="71">
        <v>44</v>
      </c>
      <c r="F3280" s="71">
        <v>2025</v>
      </c>
      <c r="G3280" s="72">
        <v>14.145</v>
      </c>
      <c r="H3280" s="72">
        <v>14.371</v>
      </c>
      <c r="I3280" s="72">
        <v>14.391999999999999</v>
      </c>
      <c r="J3280" s="72">
        <v>14.143000000000001</v>
      </c>
      <c r="K3280" s="72">
        <v>13.355</v>
      </c>
      <c r="L3280" s="72">
        <v>16.13</v>
      </c>
      <c r="M3280" s="72">
        <v>17.640999999999998</v>
      </c>
      <c r="N3280" s="72">
        <v>16.331</v>
      </c>
      <c r="O3280" s="72">
        <v>15.518000000000001</v>
      </c>
      <c r="P3280" s="72">
        <v>12.895</v>
      </c>
      <c r="Q3280" s="72">
        <v>13.353999999999999</v>
      </c>
      <c r="R3280" s="72">
        <v>11.884</v>
      </c>
      <c r="S3280" s="72">
        <v>11.372999999999999</v>
      </c>
      <c r="T3280" s="72">
        <v>8.6270000000000007</v>
      </c>
      <c r="U3280" s="72">
        <v>6.1779999999999999</v>
      </c>
      <c r="V3280" s="72">
        <v>4.03</v>
      </c>
      <c r="W3280" s="72">
        <v>2.2810000000000001</v>
      </c>
      <c r="X3280" s="72">
        <v>1.0920000000000001</v>
      </c>
      <c r="Y3280" s="72">
        <v>0.30299999999999999</v>
      </c>
      <c r="Z3280" s="72">
        <v>0.05</v>
      </c>
      <c r="AA3280" s="72">
        <v>6.0000000000000001E-3</v>
      </c>
      <c r="AB3280" s="4" t="s">
        <v>291</v>
      </c>
      <c r="AD3280" s="1">
        <f t="shared" si="51"/>
        <v>3.7319999999999998</v>
      </c>
    </row>
    <row r="3281" spans="1:30" x14ac:dyDescent="0.3">
      <c r="A3281" s="65">
        <v>3280</v>
      </c>
      <c r="B3281" s="66" t="s">
        <v>323</v>
      </c>
      <c r="C3281" s="69" t="s">
        <v>227</v>
      </c>
      <c r="D3281" s="71"/>
      <c r="E3281" s="71">
        <v>44</v>
      </c>
      <c r="F3281" s="71">
        <v>2030</v>
      </c>
      <c r="G3281" s="72">
        <v>13.683999999999999</v>
      </c>
      <c r="H3281" s="72">
        <v>14.178000000000001</v>
      </c>
      <c r="I3281" s="72">
        <v>14.406000000000001</v>
      </c>
      <c r="J3281" s="72">
        <v>14.622999999999999</v>
      </c>
      <c r="K3281" s="72">
        <v>14.541</v>
      </c>
      <c r="L3281" s="72">
        <v>13.696</v>
      </c>
      <c r="M3281" s="72">
        <v>16.279</v>
      </c>
      <c r="N3281" s="72">
        <v>17.593</v>
      </c>
      <c r="O3281" s="72">
        <v>16.155000000000001</v>
      </c>
      <c r="P3281" s="72">
        <v>15.244</v>
      </c>
      <c r="Q3281" s="72">
        <v>12.555</v>
      </c>
      <c r="R3281" s="72">
        <v>12.852</v>
      </c>
      <c r="S3281" s="72">
        <v>11.288</v>
      </c>
      <c r="T3281" s="72">
        <v>10.551</v>
      </c>
      <c r="U3281" s="72">
        <v>7.7</v>
      </c>
      <c r="V3281" s="72">
        <v>5.2110000000000003</v>
      </c>
      <c r="W3281" s="72">
        <v>3.0459999999999998</v>
      </c>
      <c r="X3281" s="72">
        <v>1.387</v>
      </c>
      <c r="Y3281" s="72">
        <v>0.47399999999999998</v>
      </c>
      <c r="Z3281" s="72">
        <v>7.9000000000000001E-2</v>
      </c>
      <c r="AA3281" s="72">
        <v>7.0000000000000001E-3</v>
      </c>
      <c r="AB3281" s="4" t="s">
        <v>291</v>
      </c>
      <c r="AD3281" s="1">
        <f t="shared" si="51"/>
        <v>4.9929999999999994</v>
      </c>
    </row>
    <row r="3282" spans="1:30" x14ac:dyDescent="0.3">
      <c r="A3282" s="65">
        <v>3281</v>
      </c>
      <c r="B3282" s="66" t="s">
        <v>323</v>
      </c>
      <c r="C3282" s="69" t="s">
        <v>227</v>
      </c>
      <c r="D3282" s="71"/>
      <c r="E3282" s="71">
        <v>44</v>
      </c>
      <c r="F3282" s="71">
        <v>2035</v>
      </c>
      <c r="G3282" s="72">
        <v>13.109</v>
      </c>
      <c r="H3282" s="72">
        <v>13.718999999999999</v>
      </c>
      <c r="I3282" s="72">
        <v>14.214</v>
      </c>
      <c r="J3282" s="72">
        <v>14.64</v>
      </c>
      <c r="K3282" s="72">
        <v>15.023</v>
      </c>
      <c r="L3282" s="72">
        <v>14.88</v>
      </c>
      <c r="M3282" s="72">
        <v>13.887</v>
      </c>
      <c r="N3282" s="72">
        <v>16.277000000000001</v>
      </c>
      <c r="O3282" s="72">
        <v>17.422999999999998</v>
      </c>
      <c r="P3282" s="72">
        <v>15.897</v>
      </c>
      <c r="Q3282" s="72">
        <v>14.865</v>
      </c>
      <c r="R3282" s="72">
        <v>12.122</v>
      </c>
      <c r="S3282" s="72">
        <v>12.25</v>
      </c>
      <c r="T3282" s="72">
        <v>10.521000000000001</v>
      </c>
      <c r="U3282" s="72">
        <v>9.4749999999999996</v>
      </c>
      <c r="V3282" s="72">
        <v>6.5460000000000003</v>
      </c>
      <c r="W3282" s="72">
        <v>3.9790000000000001</v>
      </c>
      <c r="X3282" s="72">
        <v>1.883</v>
      </c>
      <c r="Y3282" s="72">
        <v>0.61599999999999999</v>
      </c>
      <c r="Z3282" s="72">
        <v>0.129</v>
      </c>
      <c r="AA3282" s="72">
        <v>1.0999999999999999E-2</v>
      </c>
      <c r="AB3282" s="4" t="s">
        <v>291</v>
      </c>
      <c r="AD3282" s="1">
        <f t="shared" si="51"/>
        <v>6.6179999999999994</v>
      </c>
    </row>
    <row r="3283" spans="1:30" x14ac:dyDescent="0.3">
      <c r="A3283" s="65">
        <v>3282</v>
      </c>
      <c r="B3283" s="66" t="s">
        <v>323</v>
      </c>
      <c r="C3283" s="69" t="s">
        <v>227</v>
      </c>
      <c r="D3283" s="71"/>
      <c r="E3283" s="71">
        <v>44</v>
      </c>
      <c r="F3283" s="71">
        <v>2040</v>
      </c>
      <c r="G3283" s="72">
        <v>12.772</v>
      </c>
      <c r="H3283" s="72">
        <v>13.145</v>
      </c>
      <c r="I3283" s="72">
        <v>13.759</v>
      </c>
      <c r="J3283" s="72">
        <v>14.45</v>
      </c>
      <c r="K3283" s="72">
        <v>15.044</v>
      </c>
      <c r="L3283" s="72">
        <v>15.367000000000001</v>
      </c>
      <c r="M3283" s="72">
        <v>15.071999999999999</v>
      </c>
      <c r="N3283" s="72">
        <v>13.938000000000001</v>
      </c>
      <c r="O3283" s="72">
        <v>16.16</v>
      </c>
      <c r="P3283" s="72">
        <v>17.169</v>
      </c>
      <c r="Q3283" s="72">
        <v>15.537000000000001</v>
      </c>
      <c r="R3283" s="72">
        <v>14.388</v>
      </c>
      <c r="S3283" s="72">
        <v>11.597</v>
      </c>
      <c r="T3283" s="72">
        <v>11.47</v>
      </c>
      <c r="U3283" s="72">
        <v>9.5109999999999992</v>
      </c>
      <c r="V3283" s="72">
        <v>8.1199999999999992</v>
      </c>
      <c r="W3283" s="72">
        <v>5.0570000000000004</v>
      </c>
      <c r="X3283" s="72">
        <v>2.5019999999999998</v>
      </c>
      <c r="Y3283" s="72">
        <v>0.85499999999999998</v>
      </c>
      <c r="Z3283" s="72">
        <v>0.17100000000000001</v>
      </c>
      <c r="AA3283" s="72">
        <v>1.7999999999999999E-2</v>
      </c>
      <c r="AB3283" s="4" t="s">
        <v>291</v>
      </c>
      <c r="AD3283" s="1">
        <f t="shared" si="51"/>
        <v>8.6029999999999998</v>
      </c>
    </row>
    <row r="3284" spans="1:30" x14ac:dyDescent="0.3">
      <c r="A3284" s="65">
        <v>3283</v>
      </c>
      <c r="B3284" s="66" t="s">
        <v>323</v>
      </c>
      <c r="C3284" s="69" t="s">
        <v>227</v>
      </c>
      <c r="D3284" s="71"/>
      <c r="E3284" s="71">
        <v>44</v>
      </c>
      <c r="F3284" s="71">
        <v>2045</v>
      </c>
      <c r="G3284" s="72">
        <v>12.839</v>
      </c>
      <c r="H3284" s="72">
        <v>12.811999999999999</v>
      </c>
      <c r="I3284" s="72">
        <v>13.185</v>
      </c>
      <c r="J3284" s="72">
        <v>13.997</v>
      </c>
      <c r="K3284" s="72">
        <v>14.862</v>
      </c>
      <c r="L3284" s="72">
        <v>15.398999999999999</v>
      </c>
      <c r="M3284" s="72">
        <v>15.568</v>
      </c>
      <c r="N3284" s="72">
        <v>15.128</v>
      </c>
      <c r="O3284" s="72">
        <v>13.882</v>
      </c>
      <c r="P3284" s="72">
        <v>15.962999999999999</v>
      </c>
      <c r="Q3284" s="72">
        <v>16.814</v>
      </c>
      <c r="R3284" s="72">
        <v>15.079000000000001</v>
      </c>
      <c r="S3284" s="72">
        <v>13.808999999999999</v>
      </c>
      <c r="T3284" s="72">
        <v>10.913</v>
      </c>
      <c r="U3284" s="72">
        <v>10.436999999999999</v>
      </c>
      <c r="V3284" s="72">
        <v>8.2240000000000002</v>
      </c>
      <c r="W3284" s="72">
        <v>6.3490000000000002</v>
      </c>
      <c r="X3284" s="72">
        <v>3.24</v>
      </c>
      <c r="Y3284" s="72">
        <v>1.1659999999999999</v>
      </c>
      <c r="Z3284" s="72">
        <v>0.245</v>
      </c>
      <c r="AA3284" s="72">
        <v>2.5000000000000001E-2</v>
      </c>
      <c r="AB3284" s="4" t="s">
        <v>291</v>
      </c>
      <c r="AD3284" s="1">
        <f t="shared" si="51"/>
        <v>11.025</v>
      </c>
    </row>
    <row r="3285" spans="1:30" x14ac:dyDescent="0.3">
      <c r="A3285" s="65">
        <v>3284</v>
      </c>
      <c r="B3285" s="66" t="s">
        <v>323</v>
      </c>
      <c r="C3285" s="69" t="s">
        <v>227</v>
      </c>
      <c r="D3285" s="71"/>
      <c r="E3285" s="71">
        <v>44</v>
      </c>
      <c r="F3285" s="71">
        <v>2050</v>
      </c>
      <c r="G3285" s="72">
        <v>12.997</v>
      </c>
      <c r="H3285" s="72">
        <v>12.881</v>
      </c>
      <c r="I3285" s="72">
        <v>12.853999999999999</v>
      </c>
      <c r="J3285" s="72">
        <v>13.426</v>
      </c>
      <c r="K3285" s="72">
        <v>14.416</v>
      </c>
      <c r="L3285" s="72">
        <v>15.225</v>
      </c>
      <c r="M3285" s="72">
        <v>15.614000000000001</v>
      </c>
      <c r="N3285" s="72">
        <v>15.635999999999999</v>
      </c>
      <c r="O3285" s="72">
        <v>15.077</v>
      </c>
      <c r="P3285" s="72">
        <v>13.754</v>
      </c>
      <c r="Q3285" s="72">
        <v>15.673999999999999</v>
      </c>
      <c r="R3285" s="72">
        <v>16.361000000000001</v>
      </c>
      <c r="S3285" s="72">
        <v>14.523999999999999</v>
      </c>
      <c r="T3285" s="72">
        <v>13.051</v>
      </c>
      <c r="U3285" s="72">
        <v>9.9960000000000004</v>
      </c>
      <c r="V3285" s="72">
        <v>9.1020000000000003</v>
      </c>
      <c r="W3285" s="72">
        <v>6.5140000000000002</v>
      </c>
      <c r="X3285" s="72">
        <v>4.1520000000000001</v>
      </c>
      <c r="Y3285" s="72">
        <v>1.554</v>
      </c>
      <c r="Z3285" s="72">
        <v>0.34399999999999997</v>
      </c>
      <c r="AA3285" s="72">
        <v>3.6999999999999998E-2</v>
      </c>
      <c r="AB3285" s="4" t="s">
        <v>291</v>
      </c>
      <c r="AD3285" s="1">
        <f t="shared" si="51"/>
        <v>12.601000000000001</v>
      </c>
    </row>
    <row r="3286" spans="1:30" x14ac:dyDescent="0.3">
      <c r="A3286" s="65">
        <v>3285</v>
      </c>
      <c r="B3286" s="66" t="s">
        <v>323</v>
      </c>
      <c r="C3286" s="69" t="s">
        <v>227</v>
      </c>
      <c r="D3286" s="71"/>
      <c r="E3286" s="71">
        <v>44</v>
      </c>
      <c r="F3286" s="71">
        <v>2055</v>
      </c>
      <c r="G3286" s="72">
        <v>12.943</v>
      </c>
      <c r="H3286" s="72">
        <v>13.038</v>
      </c>
      <c r="I3286" s="72">
        <v>12.92</v>
      </c>
      <c r="J3286" s="72">
        <v>13.085000000000001</v>
      </c>
      <c r="K3286" s="72">
        <v>13.829000000000001</v>
      </c>
      <c r="L3286" s="72">
        <v>14.768000000000001</v>
      </c>
      <c r="M3286" s="72">
        <v>15.436</v>
      </c>
      <c r="N3286" s="72">
        <v>15.686</v>
      </c>
      <c r="O3286" s="72">
        <v>15.593999999999999</v>
      </c>
      <c r="P3286" s="72">
        <v>14.949</v>
      </c>
      <c r="Q3286" s="72">
        <v>13.542999999999999</v>
      </c>
      <c r="R3286" s="72">
        <v>15.295</v>
      </c>
      <c r="S3286" s="72">
        <v>15.811</v>
      </c>
      <c r="T3286" s="72">
        <v>13.79</v>
      </c>
      <c r="U3286" s="72">
        <v>12.032999999999999</v>
      </c>
      <c r="V3286" s="72">
        <v>8.8000000000000007</v>
      </c>
      <c r="W3286" s="72">
        <v>7.3070000000000004</v>
      </c>
      <c r="X3286" s="72">
        <v>4.351</v>
      </c>
      <c r="Y3286" s="72">
        <v>2.0489999999999999</v>
      </c>
      <c r="Z3286" s="72">
        <v>0.47799999999999998</v>
      </c>
      <c r="AA3286" s="72">
        <v>5.3999999999999999E-2</v>
      </c>
      <c r="AB3286" s="4">
        <v>0</v>
      </c>
      <c r="AD3286" s="1">
        <f t="shared" si="51"/>
        <v>14.239000000000001</v>
      </c>
    </row>
    <row r="3287" spans="1:30" x14ac:dyDescent="0.3">
      <c r="A3287" s="65">
        <v>3286</v>
      </c>
      <c r="B3287" s="66" t="s">
        <v>323</v>
      </c>
      <c r="C3287" s="69" t="s">
        <v>227</v>
      </c>
      <c r="D3287" s="71"/>
      <c r="E3287" s="71">
        <v>44</v>
      </c>
      <c r="F3287" s="71">
        <v>2060</v>
      </c>
      <c r="G3287" s="72">
        <v>12.712999999999999</v>
      </c>
      <c r="H3287" s="72">
        <v>12.981999999999999</v>
      </c>
      <c r="I3287" s="72">
        <v>13.074999999999999</v>
      </c>
      <c r="J3287" s="72">
        <v>13.14</v>
      </c>
      <c r="K3287" s="72">
        <v>13.467000000000001</v>
      </c>
      <c r="L3287" s="72">
        <v>14.167999999999999</v>
      </c>
      <c r="M3287" s="72">
        <v>14.976000000000001</v>
      </c>
      <c r="N3287" s="72">
        <v>15.516999999999999</v>
      </c>
      <c r="O3287" s="72">
        <v>15.657</v>
      </c>
      <c r="P3287" s="72">
        <v>15.476000000000001</v>
      </c>
      <c r="Q3287" s="72">
        <v>14.738</v>
      </c>
      <c r="R3287" s="72">
        <v>13.255000000000001</v>
      </c>
      <c r="S3287" s="72">
        <v>14.83</v>
      </c>
      <c r="T3287" s="72">
        <v>15.077999999999999</v>
      </c>
      <c r="U3287" s="72">
        <v>12.795</v>
      </c>
      <c r="V3287" s="72">
        <v>10.688000000000001</v>
      </c>
      <c r="W3287" s="72">
        <v>7.1609999999999996</v>
      </c>
      <c r="X3287" s="72">
        <v>4.9870000000000001</v>
      </c>
      <c r="Y3287" s="72">
        <v>2.218</v>
      </c>
      <c r="Z3287" s="72">
        <v>0.65700000000000003</v>
      </c>
      <c r="AA3287" s="72">
        <v>7.8E-2</v>
      </c>
      <c r="AB3287" s="4">
        <v>0</v>
      </c>
      <c r="AD3287" s="1">
        <f t="shared" si="51"/>
        <v>15.100999999999999</v>
      </c>
    </row>
    <row r="3288" spans="1:30" x14ac:dyDescent="0.3">
      <c r="A3288" s="65">
        <v>3287</v>
      </c>
      <c r="B3288" s="66" t="s">
        <v>323</v>
      </c>
      <c r="C3288" s="69" t="s">
        <v>227</v>
      </c>
      <c r="D3288" s="71"/>
      <c r="E3288" s="71">
        <v>44</v>
      </c>
      <c r="F3288" s="71">
        <v>2065</v>
      </c>
      <c r="G3288" s="72">
        <v>12.429</v>
      </c>
      <c r="H3288" s="72">
        <v>12.752000000000001</v>
      </c>
      <c r="I3288" s="72">
        <v>13.018000000000001</v>
      </c>
      <c r="J3288" s="72">
        <v>13.28</v>
      </c>
      <c r="K3288" s="72">
        <v>13.502000000000001</v>
      </c>
      <c r="L3288" s="72">
        <v>13.792</v>
      </c>
      <c r="M3288" s="72">
        <v>14.375999999999999</v>
      </c>
      <c r="N3288" s="72">
        <v>15.064</v>
      </c>
      <c r="O3288" s="72">
        <v>15.5</v>
      </c>
      <c r="P3288" s="72">
        <v>15.558999999999999</v>
      </c>
      <c r="Q3288" s="72">
        <v>15.282</v>
      </c>
      <c r="R3288" s="72">
        <v>14.455</v>
      </c>
      <c r="S3288" s="72">
        <v>12.894</v>
      </c>
      <c r="T3288" s="72">
        <v>14.202999999999999</v>
      </c>
      <c r="U3288" s="72">
        <v>14.077</v>
      </c>
      <c r="V3288" s="72">
        <v>11.465</v>
      </c>
      <c r="W3288" s="72">
        <v>8.8140000000000001</v>
      </c>
      <c r="X3288" s="72">
        <v>4.9969999999999999</v>
      </c>
      <c r="Y3288" s="72">
        <v>2.6269999999999998</v>
      </c>
      <c r="Z3288" s="72">
        <v>0.746</v>
      </c>
      <c r="AA3288" s="72">
        <v>0.114</v>
      </c>
      <c r="AB3288" s="4">
        <v>0</v>
      </c>
      <c r="AD3288" s="1">
        <f t="shared" si="51"/>
        <v>17.297999999999998</v>
      </c>
    </row>
    <row r="3289" spans="1:30" x14ac:dyDescent="0.3">
      <c r="A3289" s="65">
        <v>3288</v>
      </c>
      <c r="B3289" s="66" t="s">
        <v>323</v>
      </c>
      <c r="C3289" s="69" t="s">
        <v>227</v>
      </c>
      <c r="D3289" s="71"/>
      <c r="E3289" s="71">
        <v>44</v>
      </c>
      <c r="F3289" s="71">
        <v>2070</v>
      </c>
      <c r="G3289" s="72">
        <v>12.206</v>
      </c>
      <c r="H3289" s="72">
        <v>12.464</v>
      </c>
      <c r="I3289" s="72">
        <v>12.784000000000001</v>
      </c>
      <c r="J3289" s="72">
        <v>13.212999999999999</v>
      </c>
      <c r="K3289" s="72">
        <v>13.622999999999999</v>
      </c>
      <c r="L3289" s="72">
        <v>13.808</v>
      </c>
      <c r="M3289" s="72">
        <v>13.992000000000001</v>
      </c>
      <c r="N3289" s="72">
        <v>14.467000000000001</v>
      </c>
      <c r="O3289" s="72">
        <v>15.058</v>
      </c>
      <c r="P3289" s="72">
        <v>15.416</v>
      </c>
      <c r="Q3289" s="72">
        <v>15.384</v>
      </c>
      <c r="R3289" s="72">
        <v>15.015000000000001</v>
      </c>
      <c r="S3289" s="72">
        <v>14.095000000000001</v>
      </c>
      <c r="T3289" s="72">
        <v>12.398999999999999</v>
      </c>
      <c r="U3289" s="72">
        <v>13.335000000000001</v>
      </c>
      <c r="V3289" s="72">
        <v>12.712</v>
      </c>
      <c r="W3289" s="72">
        <v>9.5739999999999998</v>
      </c>
      <c r="X3289" s="72">
        <v>6.28</v>
      </c>
      <c r="Y3289" s="72">
        <v>2.7149999999999999</v>
      </c>
      <c r="Z3289" s="72">
        <v>0.92300000000000004</v>
      </c>
      <c r="AA3289" s="72">
        <v>0.13900000000000001</v>
      </c>
      <c r="AB3289" s="4">
        <v>0</v>
      </c>
      <c r="AD3289" s="1">
        <f t="shared" si="51"/>
        <v>19.630999999999997</v>
      </c>
    </row>
    <row r="3290" spans="1:30" x14ac:dyDescent="0.3">
      <c r="A3290" s="65">
        <v>3289</v>
      </c>
      <c r="B3290" s="66" t="s">
        <v>323</v>
      </c>
      <c r="C3290" s="69" t="s">
        <v>227</v>
      </c>
      <c r="D3290" s="71"/>
      <c r="E3290" s="71">
        <v>44</v>
      </c>
      <c r="F3290" s="71">
        <v>2075</v>
      </c>
      <c r="G3290" s="72">
        <v>12.1</v>
      </c>
      <c r="H3290" s="72">
        <v>12.238</v>
      </c>
      <c r="I3290" s="72">
        <v>12.494999999999999</v>
      </c>
      <c r="J3290" s="72">
        <v>12.968</v>
      </c>
      <c r="K3290" s="72">
        <v>13.534000000000001</v>
      </c>
      <c r="L3290" s="72">
        <v>13.912000000000001</v>
      </c>
      <c r="M3290" s="72">
        <v>13.999000000000001</v>
      </c>
      <c r="N3290" s="72">
        <v>14.083</v>
      </c>
      <c r="O3290" s="72">
        <v>14.472</v>
      </c>
      <c r="P3290" s="72">
        <v>14.989000000000001</v>
      </c>
      <c r="Q3290" s="72">
        <v>15.262</v>
      </c>
      <c r="R3290" s="72">
        <v>15.141</v>
      </c>
      <c r="S3290" s="72">
        <v>14.675000000000001</v>
      </c>
      <c r="T3290" s="72">
        <v>13.596</v>
      </c>
      <c r="U3290" s="72">
        <v>11.698</v>
      </c>
      <c r="V3290" s="72">
        <v>12.127000000000001</v>
      </c>
      <c r="W3290" s="72">
        <v>10.73</v>
      </c>
      <c r="X3290" s="72">
        <v>6.9470000000000001</v>
      </c>
      <c r="Y3290" s="72">
        <v>3.5110000000000001</v>
      </c>
      <c r="Z3290" s="72">
        <v>0.99399999999999999</v>
      </c>
      <c r="AA3290" s="72">
        <v>0.18</v>
      </c>
      <c r="AB3290" s="4">
        <v>0</v>
      </c>
      <c r="AD3290" s="1">
        <f t="shared" si="51"/>
        <v>22.361999999999998</v>
      </c>
    </row>
    <row r="3291" spans="1:30" x14ac:dyDescent="0.3">
      <c r="A3291" s="65">
        <v>3290</v>
      </c>
      <c r="B3291" s="66" t="s">
        <v>323</v>
      </c>
      <c r="C3291" s="69" t="s">
        <v>227</v>
      </c>
      <c r="D3291" s="71"/>
      <c r="E3291" s="71">
        <v>44</v>
      </c>
      <c r="F3291" s="71">
        <v>2080</v>
      </c>
      <c r="G3291" s="72">
        <v>12.076000000000001</v>
      </c>
      <c r="H3291" s="72">
        <v>12.132</v>
      </c>
      <c r="I3291" s="72">
        <v>12.269</v>
      </c>
      <c r="J3291" s="72">
        <v>12.666</v>
      </c>
      <c r="K3291" s="72">
        <v>13.268000000000001</v>
      </c>
      <c r="L3291" s="72">
        <v>13.805999999999999</v>
      </c>
      <c r="M3291" s="72">
        <v>14.089</v>
      </c>
      <c r="N3291" s="72">
        <v>14.085000000000001</v>
      </c>
      <c r="O3291" s="72">
        <v>14.095000000000001</v>
      </c>
      <c r="P3291" s="72">
        <v>14.417</v>
      </c>
      <c r="Q3291" s="72">
        <v>14.856</v>
      </c>
      <c r="R3291" s="72">
        <v>15.044</v>
      </c>
      <c r="S3291" s="72">
        <v>14.824999999999999</v>
      </c>
      <c r="T3291" s="72">
        <v>14.193</v>
      </c>
      <c r="U3291" s="72">
        <v>12.878</v>
      </c>
      <c r="V3291" s="72">
        <v>10.7</v>
      </c>
      <c r="W3291" s="72">
        <v>10.331</v>
      </c>
      <c r="X3291" s="72">
        <v>7.9089999999999998</v>
      </c>
      <c r="Y3291" s="72">
        <v>3.9809999999999999</v>
      </c>
      <c r="Z3291" s="72">
        <v>1.3320000000000001</v>
      </c>
      <c r="AA3291" s="72">
        <v>0.20799999999999999</v>
      </c>
      <c r="AB3291" s="4">
        <v>0</v>
      </c>
      <c r="AD3291" s="1">
        <f t="shared" si="51"/>
        <v>23.760999999999996</v>
      </c>
    </row>
    <row r="3292" spans="1:30" x14ac:dyDescent="0.3">
      <c r="A3292" s="65">
        <v>3291</v>
      </c>
      <c r="B3292" s="66" t="s">
        <v>323</v>
      </c>
      <c r="C3292" s="69" t="s">
        <v>227</v>
      </c>
      <c r="D3292" s="71"/>
      <c r="E3292" s="71">
        <v>44</v>
      </c>
      <c r="F3292" s="71">
        <v>2085</v>
      </c>
      <c r="G3292" s="72">
        <v>12.023999999999999</v>
      </c>
      <c r="H3292" s="72">
        <v>12.105</v>
      </c>
      <c r="I3292" s="72">
        <v>12.16</v>
      </c>
      <c r="J3292" s="72">
        <v>12.428000000000001</v>
      </c>
      <c r="K3292" s="72">
        <v>12.946999999999999</v>
      </c>
      <c r="L3292" s="72">
        <v>13.522</v>
      </c>
      <c r="M3292" s="72">
        <v>13.972</v>
      </c>
      <c r="N3292" s="72">
        <v>14.173</v>
      </c>
      <c r="O3292" s="72">
        <v>14.099</v>
      </c>
      <c r="P3292" s="72">
        <v>14.048</v>
      </c>
      <c r="Q3292" s="72">
        <v>14.302</v>
      </c>
      <c r="R3292" s="72">
        <v>14.66</v>
      </c>
      <c r="S3292" s="72">
        <v>14.754</v>
      </c>
      <c r="T3292" s="72">
        <v>14.372</v>
      </c>
      <c r="U3292" s="72">
        <v>13.492000000000001</v>
      </c>
      <c r="V3292" s="72">
        <v>11.837999999999999</v>
      </c>
      <c r="W3292" s="72">
        <v>9.19</v>
      </c>
      <c r="X3292" s="72">
        <v>7.7229999999999999</v>
      </c>
      <c r="Y3292" s="72">
        <v>4.6369999999999996</v>
      </c>
      <c r="Z3292" s="72">
        <v>1.5620000000000001</v>
      </c>
      <c r="AA3292" s="72">
        <v>0.28499999999999998</v>
      </c>
      <c r="AB3292" s="4" t="s">
        <v>291</v>
      </c>
      <c r="AD3292" s="1">
        <f t="shared" si="51"/>
        <v>23.397000000000002</v>
      </c>
    </row>
    <row r="3293" spans="1:30" x14ac:dyDescent="0.3">
      <c r="A3293" s="65">
        <v>3292</v>
      </c>
      <c r="B3293" s="66" t="s">
        <v>323</v>
      </c>
      <c r="C3293" s="69" t="s">
        <v>227</v>
      </c>
      <c r="D3293" s="71"/>
      <c r="E3293" s="71">
        <v>44</v>
      </c>
      <c r="F3293" s="71">
        <v>2090</v>
      </c>
      <c r="G3293" s="72">
        <v>11.877000000000001</v>
      </c>
      <c r="H3293" s="72">
        <v>12.051</v>
      </c>
      <c r="I3293" s="72">
        <v>12.129</v>
      </c>
      <c r="J3293" s="72">
        <v>12.307</v>
      </c>
      <c r="K3293" s="72">
        <v>12.686</v>
      </c>
      <c r="L3293" s="72">
        <v>13.180999999999999</v>
      </c>
      <c r="M3293" s="72">
        <v>13.676</v>
      </c>
      <c r="N3293" s="72">
        <v>14.048999999999999</v>
      </c>
      <c r="O3293" s="72">
        <v>14.183999999999999</v>
      </c>
      <c r="P3293" s="72">
        <v>14.058999999999999</v>
      </c>
      <c r="Q3293" s="72">
        <v>13.946999999999999</v>
      </c>
      <c r="R3293" s="72">
        <v>14.128</v>
      </c>
      <c r="S3293" s="72">
        <v>14.398999999999999</v>
      </c>
      <c r="T3293" s="72">
        <v>14.332000000000001</v>
      </c>
      <c r="U3293" s="72">
        <v>13.701000000000001</v>
      </c>
      <c r="V3293" s="72">
        <v>12.456</v>
      </c>
      <c r="W3293" s="72">
        <v>10.24</v>
      </c>
      <c r="X3293" s="72">
        <v>6.9580000000000002</v>
      </c>
      <c r="Y3293" s="72">
        <v>4.6210000000000004</v>
      </c>
      <c r="Z3293" s="72">
        <v>1.877</v>
      </c>
      <c r="AA3293" s="72">
        <v>0.35599999999999998</v>
      </c>
      <c r="AB3293" s="4" t="s">
        <v>291</v>
      </c>
      <c r="AD3293" s="1">
        <f t="shared" si="51"/>
        <v>24.052000000000003</v>
      </c>
    </row>
    <row r="3294" spans="1:30" x14ac:dyDescent="0.3">
      <c r="A3294" s="65">
        <v>3293</v>
      </c>
      <c r="B3294" s="66" t="s">
        <v>323</v>
      </c>
      <c r="C3294" s="69" t="s">
        <v>227</v>
      </c>
      <c r="D3294" s="71"/>
      <c r="E3294" s="71">
        <v>44</v>
      </c>
      <c r="F3294" s="71">
        <v>2095</v>
      </c>
      <c r="G3294" s="72">
        <v>11.67</v>
      </c>
      <c r="H3294" s="72">
        <v>11.901999999999999</v>
      </c>
      <c r="I3294" s="72">
        <v>12.074</v>
      </c>
      <c r="J3294" s="72">
        <v>12.263999999999999</v>
      </c>
      <c r="K3294" s="72">
        <v>12.544</v>
      </c>
      <c r="L3294" s="72">
        <v>12.901</v>
      </c>
      <c r="M3294" s="72">
        <v>13.324999999999999</v>
      </c>
      <c r="N3294" s="72">
        <v>13.747999999999999</v>
      </c>
      <c r="O3294" s="72">
        <v>14.061999999999999</v>
      </c>
      <c r="P3294" s="72">
        <v>14.147</v>
      </c>
      <c r="Q3294" s="72">
        <v>13.965</v>
      </c>
      <c r="R3294" s="72">
        <v>13.792</v>
      </c>
      <c r="S3294" s="72">
        <v>13.895</v>
      </c>
      <c r="T3294" s="72">
        <v>14.013999999999999</v>
      </c>
      <c r="U3294" s="72">
        <v>13.702999999999999</v>
      </c>
      <c r="V3294" s="72">
        <v>12.706</v>
      </c>
      <c r="W3294" s="72">
        <v>10.851000000000001</v>
      </c>
      <c r="X3294" s="72">
        <v>7.8490000000000002</v>
      </c>
      <c r="Y3294" s="72">
        <v>4.2489999999999997</v>
      </c>
      <c r="Z3294" s="72">
        <v>1.9330000000000001</v>
      </c>
      <c r="AA3294" s="72">
        <v>0.44800000000000001</v>
      </c>
      <c r="AB3294" s="4" t="s">
        <v>291</v>
      </c>
      <c r="AD3294" s="1">
        <f t="shared" si="51"/>
        <v>25.330000000000002</v>
      </c>
    </row>
    <row r="3295" spans="1:30" x14ac:dyDescent="0.3">
      <c r="A3295" s="65">
        <v>3294</v>
      </c>
      <c r="B3295" s="66" t="s">
        <v>323</v>
      </c>
      <c r="C3295" s="69" t="s">
        <v>227</v>
      </c>
      <c r="D3295" s="71"/>
      <c r="E3295" s="71">
        <v>44</v>
      </c>
      <c r="F3295" s="71">
        <v>2100</v>
      </c>
      <c r="G3295" s="72">
        <v>11.468</v>
      </c>
      <c r="H3295" s="72">
        <v>11.69</v>
      </c>
      <c r="I3295" s="72">
        <v>11.922000000000001</v>
      </c>
      <c r="J3295" s="72">
        <v>12.196999999999999</v>
      </c>
      <c r="K3295" s="72">
        <v>12.478</v>
      </c>
      <c r="L3295" s="72">
        <v>12.739000000000001</v>
      </c>
      <c r="M3295" s="72">
        <v>13.032</v>
      </c>
      <c r="N3295" s="72">
        <v>13.391</v>
      </c>
      <c r="O3295" s="72">
        <v>13.760999999999999</v>
      </c>
      <c r="P3295" s="72">
        <v>14.026999999999999</v>
      </c>
      <c r="Q3295" s="72">
        <v>14.06</v>
      </c>
      <c r="R3295" s="72">
        <v>13.82</v>
      </c>
      <c r="S3295" s="72">
        <v>13.58</v>
      </c>
      <c r="T3295" s="72">
        <v>13.548</v>
      </c>
      <c r="U3295" s="72">
        <v>13.433999999999999</v>
      </c>
      <c r="V3295" s="72">
        <v>12.754</v>
      </c>
      <c r="W3295" s="72">
        <v>11.135</v>
      </c>
      <c r="X3295" s="72">
        <v>8.4120000000000008</v>
      </c>
      <c r="Y3295" s="72">
        <v>4.8869999999999996</v>
      </c>
      <c r="Z3295" s="72">
        <v>1.8320000000000001</v>
      </c>
      <c r="AA3295" s="72">
        <v>0.498</v>
      </c>
      <c r="AB3295" s="4" t="s">
        <v>291</v>
      </c>
      <c r="AD3295" s="1">
        <f t="shared" si="51"/>
        <v>26.764000000000003</v>
      </c>
    </row>
    <row r="3296" spans="1:30" x14ac:dyDescent="0.3">
      <c r="A3296" s="65">
        <v>3295</v>
      </c>
      <c r="B3296" s="66" t="s">
        <v>323</v>
      </c>
      <c r="C3296" s="69" t="s">
        <v>228</v>
      </c>
      <c r="D3296" s="71"/>
      <c r="E3296" s="71">
        <v>52</v>
      </c>
      <c r="F3296" s="71">
        <v>2015</v>
      </c>
      <c r="G3296" s="72">
        <v>8.7880000000000003</v>
      </c>
      <c r="H3296" s="72">
        <v>9.5289999999999999</v>
      </c>
      <c r="I3296" s="72">
        <v>9.8230000000000004</v>
      </c>
      <c r="J3296" s="72">
        <v>9.3140000000000001</v>
      </c>
      <c r="K3296" s="72">
        <v>9.0589999999999993</v>
      </c>
      <c r="L3296" s="72">
        <v>8.7789999999999999</v>
      </c>
      <c r="M3296" s="72">
        <v>9.234</v>
      </c>
      <c r="N3296" s="72">
        <v>9.1199999999999992</v>
      </c>
      <c r="O3296" s="72">
        <v>9.7159999999999993</v>
      </c>
      <c r="P3296" s="72">
        <v>9.4019999999999992</v>
      </c>
      <c r="Q3296" s="72">
        <v>9.7249999999999996</v>
      </c>
      <c r="R3296" s="72">
        <v>9.0879999999999992</v>
      </c>
      <c r="S3296" s="72">
        <v>7.492</v>
      </c>
      <c r="T3296" s="72">
        <v>6.173</v>
      </c>
      <c r="U3296" s="72">
        <v>4.25</v>
      </c>
      <c r="V3296" s="72">
        <v>3.2229999999999999</v>
      </c>
      <c r="W3296" s="72">
        <v>2.266</v>
      </c>
      <c r="X3296" s="72">
        <v>0.93200000000000005</v>
      </c>
      <c r="Y3296" s="72">
        <v>0.22800000000000001</v>
      </c>
      <c r="Z3296" s="72">
        <v>0.03</v>
      </c>
      <c r="AA3296" s="72">
        <v>2E-3</v>
      </c>
      <c r="AB3296" s="4" t="s">
        <v>291</v>
      </c>
      <c r="AD3296" s="1">
        <f t="shared" si="51"/>
        <v>3.4579999999999997</v>
      </c>
    </row>
    <row r="3297" spans="1:30" x14ac:dyDescent="0.3">
      <c r="A3297" s="65">
        <v>3296</v>
      </c>
      <c r="B3297" s="66" t="s">
        <v>323</v>
      </c>
      <c r="C3297" s="69" t="s">
        <v>228</v>
      </c>
      <c r="D3297" s="71"/>
      <c r="E3297" s="71">
        <v>52</v>
      </c>
      <c r="F3297" s="71">
        <v>2020</v>
      </c>
      <c r="G3297" s="72">
        <v>8.5909999999999993</v>
      </c>
      <c r="H3297" s="72">
        <v>9.3160000000000007</v>
      </c>
      <c r="I3297" s="72">
        <v>9.5589999999999993</v>
      </c>
      <c r="J3297" s="72">
        <v>9.4909999999999997</v>
      </c>
      <c r="K3297" s="72">
        <v>8.8239999999999998</v>
      </c>
      <c r="L3297" s="72">
        <v>8.6869999999999994</v>
      </c>
      <c r="M3297" s="72">
        <v>8.5980000000000008</v>
      </c>
      <c r="N3297" s="72">
        <v>8.9730000000000008</v>
      </c>
      <c r="O3297" s="72">
        <v>8.8520000000000003</v>
      </c>
      <c r="P3297" s="72">
        <v>9.3490000000000002</v>
      </c>
      <c r="Q3297" s="72">
        <v>9.0440000000000005</v>
      </c>
      <c r="R3297" s="72">
        <v>9.3680000000000003</v>
      </c>
      <c r="S3297" s="72">
        <v>8.6370000000000005</v>
      </c>
      <c r="T3297" s="72">
        <v>7.1520000000000001</v>
      </c>
      <c r="U3297" s="72">
        <v>5.6559999999999997</v>
      </c>
      <c r="V3297" s="72">
        <v>3.5739999999999998</v>
      </c>
      <c r="W3297" s="72">
        <v>2.4990000000000001</v>
      </c>
      <c r="X3297" s="72">
        <v>1.026</v>
      </c>
      <c r="Y3297" s="72">
        <v>0.26500000000000001</v>
      </c>
      <c r="Z3297" s="72">
        <v>3.4000000000000002E-2</v>
      </c>
      <c r="AA3297" s="72">
        <v>2E-3</v>
      </c>
      <c r="AB3297" s="4" t="s">
        <v>291</v>
      </c>
      <c r="AD3297" s="1">
        <f t="shared" si="51"/>
        <v>3.8260000000000001</v>
      </c>
    </row>
    <row r="3298" spans="1:30" x14ac:dyDescent="0.3">
      <c r="A3298" s="65">
        <v>3297</v>
      </c>
      <c r="B3298" s="66" t="s">
        <v>323</v>
      </c>
      <c r="C3298" s="69" t="s">
        <v>228</v>
      </c>
      <c r="D3298" s="71"/>
      <c r="E3298" s="71">
        <v>52</v>
      </c>
      <c r="F3298" s="71">
        <v>2025</v>
      </c>
      <c r="G3298" s="72">
        <v>8.4090000000000007</v>
      </c>
      <c r="H3298" s="72">
        <v>9.0950000000000006</v>
      </c>
      <c r="I3298" s="72">
        <v>9.3460000000000001</v>
      </c>
      <c r="J3298" s="72">
        <v>9.2420000000000009</v>
      </c>
      <c r="K3298" s="72">
        <v>9.0250000000000004</v>
      </c>
      <c r="L3298" s="72">
        <v>8.4749999999999996</v>
      </c>
      <c r="M3298" s="72">
        <v>8.5129999999999999</v>
      </c>
      <c r="N3298" s="72">
        <v>8.3539999999999992</v>
      </c>
      <c r="O3298" s="72">
        <v>8.7170000000000005</v>
      </c>
      <c r="P3298" s="72">
        <v>8.5139999999999993</v>
      </c>
      <c r="Q3298" s="72">
        <v>9.0109999999999992</v>
      </c>
      <c r="R3298" s="72">
        <v>8.7360000000000007</v>
      </c>
      <c r="S3298" s="72">
        <v>8.9350000000000005</v>
      </c>
      <c r="T3298" s="72">
        <v>8.2219999999999995</v>
      </c>
      <c r="U3298" s="72">
        <v>6.5309999999999997</v>
      </c>
      <c r="V3298" s="72">
        <v>4.6920000000000002</v>
      </c>
      <c r="W3298" s="72">
        <v>2.7559999999999998</v>
      </c>
      <c r="X3298" s="72">
        <v>1.179</v>
      </c>
      <c r="Y3298" s="72">
        <v>0.308</v>
      </c>
      <c r="Z3298" s="72">
        <v>4.3999999999999997E-2</v>
      </c>
      <c r="AA3298" s="72">
        <v>3.0000000000000001E-3</v>
      </c>
      <c r="AB3298" s="4" t="s">
        <v>291</v>
      </c>
      <c r="AD3298" s="1">
        <f t="shared" si="51"/>
        <v>4.2899999999999991</v>
      </c>
    </row>
    <row r="3299" spans="1:30" x14ac:dyDescent="0.3">
      <c r="A3299" s="65">
        <v>3298</v>
      </c>
      <c r="B3299" s="66" t="s">
        <v>323</v>
      </c>
      <c r="C3299" s="69" t="s">
        <v>228</v>
      </c>
      <c r="D3299" s="71"/>
      <c r="E3299" s="71">
        <v>52</v>
      </c>
      <c r="F3299" s="71">
        <v>2030</v>
      </c>
      <c r="G3299" s="72">
        <v>8.234</v>
      </c>
      <c r="H3299" s="72">
        <v>8.8870000000000005</v>
      </c>
      <c r="I3299" s="72">
        <v>9.1229999999999993</v>
      </c>
      <c r="J3299" s="72">
        <v>9.0470000000000006</v>
      </c>
      <c r="K3299" s="72">
        <v>8.8019999999999996</v>
      </c>
      <c r="L3299" s="72">
        <v>8.6920000000000002</v>
      </c>
      <c r="M3299" s="72">
        <v>8.3109999999999999</v>
      </c>
      <c r="N3299" s="72">
        <v>8.282</v>
      </c>
      <c r="O3299" s="72">
        <v>8.1150000000000002</v>
      </c>
      <c r="P3299" s="72">
        <v>8.4</v>
      </c>
      <c r="Q3299" s="72">
        <v>8.2149999999999999</v>
      </c>
      <c r="R3299" s="72">
        <v>8.7270000000000003</v>
      </c>
      <c r="S3299" s="72">
        <v>8.375</v>
      </c>
      <c r="T3299" s="72">
        <v>8.5380000000000003</v>
      </c>
      <c r="U3299" s="72">
        <v>7.5049999999999999</v>
      </c>
      <c r="V3299" s="72">
        <v>5.4359999999999999</v>
      </c>
      <c r="W3299" s="72">
        <v>3.5289999999999999</v>
      </c>
      <c r="X3299" s="72">
        <v>1.351</v>
      </c>
      <c r="Y3299" s="72">
        <v>0.372</v>
      </c>
      <c r="Z3299" s="72">
        <v>5.1999999999999998E-2</v>
      </c>
      <c r="AA3299" s="72">
        <v>4.0000000000000001E-3</v>
      </c>
      <c r="AB3299" s="4" t="s">
        <v>291</v>
      </c>
      <c r="AD3299" s="1">
        <f t="shared" si="51"/>
        <v>5.3079999999999989</v>
      </c>
    </row>
    <row r="3300" spans="1:30" x14ac:dyDescent="0.3">
      <c r="A3300" s="65">
        <v>3299</v>
      </c>
      <c r="B3300" s="66" t="s">
        <v>323</v>
      </c>
      <c r="C3300" s="69" t="s">
        <v>228</v>
      </c>
      <c r="D3300" s="71"/>
      <c r="E3300" s="71">
        <v>52</v>
      </c>
      <c r="F3300" s="71">
        <v>2035</v>
      </c>
      <c r="G3300" s="72">
        <v>8.0909999999999993</v>
      </c>
      <c r="H3300" s="72">
        <v>8.69</v>
      </c>
      <c r="I3300" s="72">
        <v>8.9169999999999998</v>
      </c>
      <c r="J3300" s="72">
        <v>8.8420000000000005</v>
      </c>
      <c r="K3300" s="72">
        <v>8.6310000000000002</v>
      </c>
      <c r="L3300" s="72">
        <v>8.4870000000000001</v>
      </c>
      <c r="M3300" s="72">
        <v>8.5370000000000008</v>
      </c>
      <c r="N3300" s="72">
        <v>8.0939999999999994</v>
      </c>
      <c r="O3300" s="72">
        <v>8.0589999999999993</v>
      </c>
      <c r="P3300" s="72">
        <v>7.8239999999999998</v>
      </c>
      <c r="Q3300" s="72">
        <v>8.1229999999999993</v>
      </c>
      <c r="R3300" s="72">
        <v>7.9779999999999998</v>
      </c>
      <c r="S3300" s="72">
        <v>8.4</v>
      </c>
      <c r="T3300" s="72">
        <v>8.0609999999999999</v>
      </c>
      <c r="U3300" s="72">
        <v>7.843</v>
      </c>
      <c r="V3300" s="72">
        <v>6.2880000000000003</v>
      </c>
      <c r="W3300" s="72">
        <v>4.093</v>
      </c>
      <c r="X3300" s="72">
        <v>1.8</v>
      </c>
      <c r="Y3300" s="72">
        <v>0.44800000000000001</v>
      </c>
      <c r="Z3300" s="72">
        <v>6.7000000000000004E-2</v>
      </c>
      <c r="AA3300" s="72">
        <v>5.0000000000000001E-3</v>
      </c>
      <c r="AB3300" s="4">
        <v>0</v>
      </c>
      <c r="AD3300" s="1">
        <f t="shared" si="51"/>
        <v>6.4130000000000003</v>
      </c>
    </row>
    <row r="3301" spans="1:30" x14ac:dyDescent="0.3">
      <c r="A3301" s="65">
        <v>3300</v>
      </c>
      <c r="B3301" s="66" t="s">
        <v>323</v>
      </c>
      <c r="C3301" s="69" t="s">
        <v>228</v>
      </c>
      <c r="D3301" s="71"/>
      <c r="E3301" s="71">
        <v>52</v>
      </c>
      <c r="F3301" s="71">
        <v>2040</v>
      </c>
      <c r="G3301" s="72">
        <v>7.9790000000000001</v>
      </c>
      <c r="H3301" s="72">
        <v>8.5239999999999991</v>
      </c>
      <c r="I3301" s="72">
        <v>8.718</v>
      </c>
      <c r="J3301" s="72">
        <v>8.6479999999999997</v>
      </c>
      <c r="K3301" s="72">
        <v>8.4469999999999992</v>
      </c>
      <c r="L3301" s="72">
        <v>8.3320000000000007</v>
      </c>
      <c r="M3301" s="72">
        <v>8.3409999999999993</v>
      </c>
      <c r="N3301" s="72">
        <v>8.33</v>
      </c>
      <c r="O3301" s="72">
        <v>7.8840000000000003</v>
      </c>
      <c r="P3301" s="72">
        <v>7.7850000000000001</v>
      </c>
      <c r="Q3301" s="72">
        <v>7.5739999999999998</v>
      </c>
      <c r="R3301" s="72">
        <v>7.9080000000000004</v>
      </c>
      <c r="S3301" s="72">
        <v>7.7149999999999999</v>
      </c>
      <c r="T3301" s="72">
        <v>8.1229999999999993</v>
      </c>
      <c r="U3301" s="72">
        <v>7.4880000000000004</v>
      </c>
      <c r="V3301" s="72">
        <v>6.6479999999999997</v>
      </c>
      <c r="W3301" s="72">
        <v>4.7590000000000003</v>
      </c>
      <c r="X3301" s="72">
        <v>2.169</v>
      </c>
      <c r="Y3301" s="72">
        <v>0.628</v>
      </c>
      <c r="Z3301" s="72">
        <v>8.6999999999999994E-2</v>
      </c>
      <c r="AA3301" s="72">
        <v>6.0000000000000001E-3</v>
      </c>
      <c r="AB3301" s="4">
        <v>0</v>
      </c>
      <c r="AD3301" s="1">
        <f t="shared" si="51"/>
        <v>7.6490000000000009</v>
      </c>
    </row>
    <row r="3302" spans="1:30" x14ac:dyDescent="0.3">
      <c r="A3302" s="65">
        <v>3301</v>
      </c>
      <c r="B3302" s="66" t="s">
        <v>323</v>
      </c>
      <c r="C3302" s="69" t="s">
        <v>228</v>
      </c>
      <c r="D3302" s="71"/>
      <c r="E3302" s="71">
        <v>52</v>
      </c>
      <c r="F3302" s="71">
        <v>2045</v>
      </c>
      <c r="G3302" s="72">
        <v>7.8710000000000004</v>
      </c>
      <c r="H3302" s="72">
        <v>8.391</v>
      </c>
      <c r="I3302" s="72">
        <v>8.5510000000000002</v>
      </c>
      <c r="J3302" s="72">
        <v>8.4629999999999992</v>
      </c>
      <c r="K3302" s="72">
        <v>8.2769999999999992</v>
      </c>
      <c r="L3302" s="72">
        <v>8.1660000000000004</v>
      </c>
      <c r="M3302" s="72">
        <v>8.1959999999999997</v>
      </c>
      <c r="N3302" s="72">
        <v>8.1460000000000008</v>
      </c>
      <c r="O3302" s="72">
        <v>8.1289999999999996</v>
      </c>
      <c r="P3302" s="72">
        <v>7.6269999999999998</v>
      </c>
      <c r="Q3302" s="72">
        <v>7.5529999999999999</v>
      </c>
      <c r="R3302" s="72">
        <v>7.3949999999999996</v>
      </c>
      <c r="S3302" s="72">
        <v>7.6760000000000002</v>
      </c>
      <c r="T3302" s="72">
        <v>7.5190000000000001</v>
      </c>
      <c r="U3302" s="72">
        <v>7.6020000000000003</v>
      </c>
      <c r="V3302" s="72">
        <v>6.4509999999999996</v>
      </c>
      <c r="W3302" s="72">
        <v>5.1139999999999999</v>
      </c>
      <c r="X3302" s="72">
        <v>2.6230000000000002</v>
      </c>
      <c r="Y3302" s="72">
        <v>0.79800000000000004</v>
      </c>
      <c r="Z3302" s="72">
        <v>0.13100000000000001</v>
      </c>
      <c r="AA3302" s="72">
        <v>8.9999999999999993E-3</v>
      </c>
      <c r="AB3302" s="4">
        <v>0</v>
      </c>
      <c r="AD3302" s="1">
        <f t="shared" si="51"/>
        <v>8.6750000000000007</v>
      </c>
    </row>
    <row r="3303" spans="1:30" x14ac:dyDescent="0.3">
      <c r="A3303" s="65">
        <v>3302</v>
      </c>
      <c r="B3303" s="66" t="s">
        <v>323</v>
      </c>
      <c r="C3303" s="69" t="s">
        <v>228</v>
      </c>
      <c r="D3303" s="71"/>
      <c r="E3303" s="71">
        <v>52</v>
      </c>
      <c r="F3303" s="71">
        <v>2050</v>
      </c>
      <c r="G3303" s="72">
        <v>7.7430000000000003</v>
      </c>
      <c r="H3303" s="72">
        <v>8.2629999999999999</v>
      </c>
      <c r="I3303" s="72">
        <v>8.4160000000000004</v>
      </c>
      <c r="J3303" s="72">
        <v>8.31</v>
      </c>
      <c r="K3303" s="72">
        <v>8.11</v>
      </c>
      <c r="L3303" s="72">
        <v>8.01</v>
      </c>
      <c r="M3303" s="72">
        <v>8.0370000000000008</v>
      </c>
      <c r="N3303" s="72">
        <v>8.0120000000000005</v>
      </c>
      <c r="O3303" s="72">
        <v>7.96</v>
      </c>
      <c r="P3303" s="72">
        <v>7.8860000000000001</v>
      </c>
      <c r="Q3303" s="72">
        <v>7.4130000000000003</v>
      </c>
      <c r="R3303" s="72">
        <v>7.3890000000000002</v>
      </c>
      <c r="S3303" s="72">
        <v>7.2069999999999999</v>
      </c>
      <c r="T3303" s="72">
        <v>7.5119999999999996</v>
      </c>
      <c r="U3303" s="72">
        <v>7.117</v>
      </c>
      <c r="V3303" s="72">
        <v>6.6349999999999998</v>
      </c>
      <c r="W3303" s="72">
        <v>5.0750000000000002</v>
      </c>
      <c r="X3303" s="72">
        <v>2.9289999999999998</v>
      </c>
      <c r="Y3303" s="72">
        <v>1.018</v>
      </c>
      <c r="Z3303" s="72">
        <v>0.17699999999999999</v>
      </c>
      <c r="AA3303" s="72">
        <v>1.4E-2</v>
      </c>
      <c r="AB3303" s="4">
        <v>0</v>
      </c>
      <c r="AD3303" s="1">
        <f t="shared" si="51"/>
        <v>9.2129999999999992</v>
      </c>
    </row>
    <row r="3304" spans="1:30" x14ac:dyDescent="0.3">
      <c r="A3304" s="65">
        <v>3303</v>
      </c>
      <c r="B3304" s="66" t="s">
        <v>323</v>
      </c>
      <c r="C3304" s="69" t="s">
        <v>228</v>
      </c>
      <c r="D3304" s="71"/>
      <c r="E3304" s="71">
        <v>52</v>
      </c>
      <c r="F3304" s="71">
        <v>2055</v>
      </c>
      <c r="G3304" s="72">
        <v>7.61</v>
      </c>
      <c r="H3304" s="72">
        <v>8.1170000000000009</v>
      </c>
      <c r="I3304" s="72">
        <v>8.2859999999999996</v>
      </c>
      <c r="J3304" s="72">
        <v>8.1880000000000006</v>
      </c>
      <c r="K3304" s="72">
        <v>7.9770000000000003</v>
      </c>
      <c r="L3304" s="72">
        <v>7.859</v>
      </c>
      <c r="M3304" s="72">
        <v>7.8890000000000002</v>
      </c>
      <c r="N3304" s="72">
        <v>7.8639999999999999</v>
      </c>
      <c r="O3304" s="72">
        <v>7.8360000000000003</v>
      </c>
      <c r="P3304" s="72">
        <v>7.7329999999999997</v>
      </c>
      <c r="Q3304" s="72">
        <v>7.6849999999999996</v>
      </c>
      <c r="R3304" s="72">
        <v>7.2709999999999999</v>
      </c>
      <c r="S3304" s="72">
        <v>7.226</v>
      </c>
      <c r="T3304" s="72">
        <v>7.0990000000000002</v>
      </c>
      <c r="U3304" s="72">
        <v>7.1609999999999996</v>
      </c>
      <c r="V3304" s="72">
        <v>6.3090000000000002</v>
      </c>
      <c r="W3304" s="72">
        <v>5.3090000000000002</v>
      </c>
      <c r="X3304" s="72">
        <v>3.0179999999999998</v>
      </c>
      <c r="Y3304" s="72">
        <v>1.1990000000000001</v>
      </c>
      <c r="Z3304" s="72">
        <v>0.24099999999999999</v>
      </c>
      <c r="AA3304" s="72">
        <v>0.02</v>
      </c>
      <c r="AB3304" s="4">
        <v>0</v>
      </c>
      <c r="AD3304" s="1">
        <f t="shared" si="51"/>
        <v>9.786999999999999</v>
      </c>
    </row>
    <row r="3305" spans="1:30" x14ac:dyDescent="0.3">
      <c r="A3305" s="65">
        <v>3304</v>
      </c>
      <c r="B3305" s="66" t="s">
        <v>323</v>
      </c>
      <c r="C3305" s="69" t="s">
        <v>228</v>
      </c>
      <c r="D3305" s="71"/>
      <c r="E3305" s="71">
        <v>52</v>
      </c>
      <c r="F3305" s="71">
        <v>2060</v>
      </c>
      <c r="G3305" s="72">
        <v>7.4690000000000003</v>
      </c>
      <c r="H3305" s="72">
        <v>7.9660000000000002</v>
      </c>
      <c r="I3305" s="72">
        <v>8.1379999999999999</v>
      </c>
      <c r="J3305" s="72">
        <v>8.0730000000000004</v>
      </c>
      <c r="K3305" s="72">
        <v>7.8730000000000002</v>
      </c>
      <c r="L3305" s="72">
        <v>7.7389999999999999</v>
      </c>
      <c r="M3305" s="72">
        <v>7.7439999999999998</v>
      </c>
      <c r="N3305" s="72">
        <v>7.726</v>
      </c>
      <c r="O3305" s="72">
        <v>7.6989999999999998</v>
      </c>
      <c r="P3305" s="72">
        <v>7.6260000000000003</v>
      </c>
      <c r="Q3305" s="72">
        <v>7.5460000000000003</v>
      </c>
      <c r="R3305" s="72">
        <v>7.55</v>
      </c>
      <c r="S3305" s="72">
        <v>7.1310000000000002</v>
      </c>
      <c r="T3305" s="72">
        <v>7.141</v>
      </c>
      <c r="U3305" s="72">
        <v>6.8280000000000003</v>
      </c>
      <c r="V3305" s="72">
        <v>6.4260000000000002</v>
      </c>
      <c r="W3305" s="72">
        <v>5.1669999999999998</v>
      </c>
      <c r="X3305" s="72">
        <v>3.2839999999999998</v>
      </c>
      <c r="Y3305" s="72">
        <v>1.3089999999999999</v>
      </c>
      <c r="Z3305" s="72">
        <v>0.307</v>
      </c>
      <c r="AA3305" s="72">
        <v>0.03</v>
      </c>
      <c r="AB3305" s="4">
        <v>0</v>
      </c>
      <c r="AD3305" s="1">
        <f t="shared" si="51"/>
        <v>10.097</v>
      </c>
    </row>
    <row r="3306" spans="1:30" x14ac:dyDescent="0.3">
      <c r="A3306" s="65">
        <v>3305</v>
      </c>
      <c r="B3306" s="66" t="s">
        <v>323</v>
      </c>
      <c r="C3306" s="69" t="s">
        <v>228</v>
      </c>
      <c r="D3306" s="71"/>
      <c r="E3306" s="71">
        <v>52</v>
      </c>
      <c r="F3306" s="71">
        <v>2065</v>
      </c>
      <c r="G3306" s="72">
        <v>7.35</v>
      </c>
      <c r="H3306" s="72">
        <v>7.8029999999999999</v>
      </c>
      <c r="I3306" s="72">
        <v>7.9859999999999998</v>
      </c>
      <c r="J3306" s="72">
        <v>7.9359999999999999</v>
      </c>
      <c r="K3306" s="72">
        <v>7.7770000000000001</v>
      </c>
      <c r="L3306" s="72">
        <v>7.649</v>
      </c>
      <c r="M3306" s="72">
        <v>7.633</v>
      </c>
      <c r="N3306" s="72">
        <v>7.593</v>
      </c>
      <c r="O3306" s="72">
        <v>7.5730000000000004</v>
      </c>
      <c r="P3306" s="72">
        <v>7.5030000000000001</v>
      </c>
      <c r="Q3306" s="72">
        <v>7.4539999999999997</v>
      </c>
      <c r="R3306" s="72">
        <v>7.4320000000000004</v>
      </c>
      <c r="S3306" s="72">
        <v>7.4219999999999997</v>
      </c>
      <c r="T3306" s="72">
        <v>7.0720000000000001</v>
      </c>
      <c r="U3306" s="72">
        <v>6.907</v>
      </c>
      <c r="V3306" s="72">
        <v>6.2119999999999997</v>
      </c>
      <c r="W3306" s="72">
        <v>5.3570000000000002</v>
      </c>
      <c r="X3306" s="72">
        <v>3.3180000000000001</v>
      </c>
      <c r="Y3306" s="72">
        <v>1.5069999999999999</v>
      </c>
      <c r="Z3306" s="72">
        <v>0.36</v>
      </c>
      <c r="AA3306" s="72">
        <v>4.1000000000000002E-2</v>
      </c>
      <c r="AB3306" s="4" t="s">
        <v>291</v>
      </c>
      <c r="AD3306" s="1">
        <f t="shared" si="51"/>
        <v>10.583</v>
      </c>
    </row>
    <row r="3307" spans="1:30" x14ac:dyDescent="0.3">
      <c r="A3307" s="65">
        <v>3306</v>
      </c>
      <c r="B3307" s="66" t="s">
        <v>323</v>
      </c>
      <c r="C3307" s="69" t="s">
        <v>228</v>
      </c>
      <c r="D3307" s="71"/>
      <c r="E3307" s="71">
        <v>52</v>
      </c>
      <c r="F3307" s="71">
        <v>2070</v>
      </c>
      <c r="G3307" s="72">
        <v>7.2380000000000004</v>
      </c>
      <c r="H3307" s="72">
        <v>7.6639999999999997</v>
      </c>
      <c r="I3307" s="72">
        <v>7.8220000000000001</v>
      </c>
      <c r="J3307" s="72">
        <v>7.7969999999999997</v>
      </c>
      <c r="K3307" s="72">
        <v>7.6580000000000004</v>
      </c>
      <c r="L3307" s="72">
        <v>7.5640000000000001</v>
      </c>
      <c r="M3307" s="72">
        <v>7.548</v>
      </c>
      <c r="N3307" s="72">
        <v>7.4909999999999997</v>
      </c>
      <c r="O3307" s="72">
        <v>7.4489999999999998</v>
      </c>
      <c r="P3307" s="72">
        <v>7.391</v>
      </c>
      <c r="Q3307" s="72">
        <v>7.35</v>
      </c>
      <c r="R3307" s="72">
        <v>7.3529999999999998</v>
      </c>
      <c r="S3307" s="72">
        <v>7.3220000000000001</v>
      </c>
      <c r="T3307" s="72">
        <v>7.3680000000000003</v>
      </c>
      <c r="U3307" s="72">
        <v>6.8780000000000001</v>
      </c>
      <c r="V3307" s="72">
        <v>6.3440000000000003</v>
      </c>
      <c r="W3307" s="72">
        <v>5.2729999999999997</v>
      </c>
      <c r="X3307" s="72">
        <v>3.56</v>
      </c>
      <c r="Y3307" s="72">
        <v>1.601</v>
      </c>
      <c r="Z3307" s="72">
        <v>0.44400000000000001</v>
      </c>
      <c r="AA3307" s="72">
        <v>5.2999999999999999E-2</v>
      </c>
      <c r="AB3307" s="4" t="s">
        <v>291</v>
      </c>
      <c r="AD3307" s="1">
        <f t="shared" si="51"/>
        <v>10.931000000000003</v>
      </c>
    </row>
    <row r="3308" spans="1:30" x14ac:dyDescent="0.3">
      <c r="A3308" s="65">
        <v>3307</v>
      </c>
      <c r="B3308" s="66" t="s">
        <v>323</v>
      </c>
      <c r="C3308" s="69" t="s">
        <v>228</v>
      </c>
      <c r="D3308" s="71"/>
      <c r="E3308" s="71">
        <v>52</v>
      </c>
      <c r="F3308" s="71">
        <v>2075</v>
      </c>
      <c r="G3308" s="72">
        <v>7.1379999999999999</v>
      </c>
      <c r="H3308" s="72">
        <v>7.5330000000000004</v>
      </c>
      <c r="I3308" s="72">
        <v>7.6820000000000004</v>
      </c>
      <c r="J3308" s="72">
        <v>7.6459999999999999</v>
      </c>
      <c r="K3308" s="72">
        <v>7.5369999999999999</v>
      </c>
      <c r="L3308" s="72">
        <v>7.46</v>
      </c>
      <c r="M3308" s="72">
        <v>7.4710000000000001</v>
      </c>
      <c r="N3308" s="72">
        <v>7.4180000000000001</v>
      </c>
      <c r="O3308" s="72">
        <v>7.3559999999999999</v>
      </c>
      <c r="P3308" s="72">
        <v>7.2789999999999999</v>
      </c>
      <c r="Q3308" s="72">
        <v>7.2489999999999997</v>
      </c>
      <c r="R3308" s="72">
        <v>7.258</v>
      </c>
      <c r="S3308" s="72">
        <v>7.2590000000000003</v>
      </c>
      <c r="T3308" s="72">
        <v>7.2839999999999998</v>
      </c>
      <c r="U3308" s="72">
        <v>7.18</v>
      </c>
      <c r="V3308" s="72">
        <v>6.3710000000000004</v>
      </c>
      <c r="W3308" s="72">
        <v>5.4550000000000001</v>
      </c>
      <c r="X3308" s="72">
        <v>3.6080000000000001</v>
      </c>
      <c r="Y3308" s="72">
        <v>1.7989999999999999</v>
      </c>
      <c r="Z3308" s="72">
        <v>0.505</v>
      </c>
      <c r="AA3308" s="72">
        <v>7.0999999999999994E-2</v>
      </c>
      <c r="AB3308" s="4" t="s">
        <v>291</v>
      </c>
      <c r="AD3308" s="1">
        <f t="shared" si="51"/>
        <v>11.438000000000001</v>
      </c>
    </row>
    <row r="3309" spans="1:30" x14ac:dyDescent="0.3">
      <c r="A3309" s="65">
        <v>3308</v>
      </c>
      <c r="B3309" s="66" t="s">
        <v>323</v>
      </c>
      <c r="C3309" s="69" t="s">
        <v>228</v>
      </c>
      <c r="D3309" s="71"/>
      <c r="E3309" s="71">
        <v>52</v>
      </c>
      <c r="F3309" s="71">
        <v>2080</v>
      </c>
      <c r="G3309" s="72">
        <v>7.032</v>
      </c>
      <c r="H3309" s="72">
        <v>7.4130000000000003</v>
      </c>
      <c r="I3309" s="72">
        <v>7.548</v>
      </c>
      <c r="J3309" s="72">
        <v>7.5179999999999998</v>
      </c>
      <c r="K3309" s="72">
        <v>7.4059999999999997</v>
      </c>
      <c r="L3309" s="72">
        <v>7.3520000000000003</v>
      </c>
      <c r="M3309" s="72">
        <v>7.3730000000000002</v>
      </c>
      <c r="N3309" s="72">
        <v>7.3479999999999999</v>
      </c>
      <c r="O3309" s="72">
        <v>7.2910000000000004</v>
      </c>
      <c r="P3309" s="72">
        <v>7.1989999999999998</v>
      </c>
      <c r="Q3309" s="72">
        <v>7.15</v>
      </c>
      <c r="R3309" s="72">
        <v>7.1689999999999996</v>
      </c>
      <c r="S3309" s="72">
        <v>7.1769999999999996</v>
      </c>
      <c r="T3309" s="72">
        <v>7.2329999999999997</v>
      </c>
      <c r="U3309" s="72">
        <v>7.1230000000000002</v>
      </c>
      <c r="V3309" s="72">
        <v>6.6859999999999999</v>
      </c>
      <c r="W3309" s="72">
        <v>5.5369999999999999</v>
      </c>
      <c r="X3309" s="72">
        <v>3.8279999999999998</v>
      </c>
      <c r="Y3309" s="72">
        <v>1.897</v>
      </c>
      <c r="Z3309" s="72">
        <v>0.6</v>
      </c>
      <c r="AA3309" s="72">
        <v>8.7999999999999995E-2</v>
      </c>
      <c r="AB3309" s="4" t="s">
        <v>291</v>
      </c>
      <c r="AD3309" s="1">
        <f t="shared" si="51"/>
        <v>11.95</v>
      </c>
    </row>
    <row r="3310" spans="1:30" x14ac:dyDescent="0.3">
      <c r="A3310" s="65">
        <v>3309</v>
      </c>
      <c r="B3310" s="66" t="s">
        <v>323</v>
      </c>
      <c r="C3310" s="69" t="s">
        <v>228</v>
      </c>
      <c r="D3310" s="71"/>
      <c r="E3310" s="71">
        <v>52</v>
      </c>
      <c r="F3310" s="71">
        <v>2085</v>
      </c>
      <c r="G3310" s="72">
        <v>6.915</v>
      </c>
      <c r="H3310" s="72">
        <v>7.2869999999999999</v>
      </c>
      <c r="I3310" s="72">
        <v>7.4279999999999999</v>
      </c>
      <c r="J3310" s="72">
        <v>7.3979999999999997</v>
      </c>
      <c r="K3310" s="72">
        <v>7.2939999999999996</v>
      </c>
      <c r="L3310" s="72">
        <v>7.234</v>
      </c>
      <c r="M3310" s="72">
        <v>7.2720000000000002</v>
      </c>
      <c r="N3310" s="72">
        <v>7.2590000000000003</v>
      </c>
      <c r="O3310" s="72">
        <v>7.2320000000000002</v>
      </c>
      <c r="P3310" s="72">
        <v>7.1440000000000001</v>
      </c>
      <c r="Q3310" s="72">
        <v>7.0789999999999997</v>
      </c>
      <c r="R3310" s="72">
        <v>7.0780000000000003</v>
      </c>
      <c r="S3310" s="72">
        <v>7.0960000000000001</v>
      </c>
      <c r="T3310" s="72">
        <v>7.1559999999999997</v>
      </c>
      <c r="U3310" s="72">
        <v>7.0880000000000001</v>
      </c>
      <c r="V3310" s="72">
        <v>6.6689999999999996</v>
      </c>
      <c r="W3310" s="72">
        <v>5.8520000000000003</v>
      </c>
      <c r="X3310" s="72">
        <v>3.9729999999999999</v>
      </c>
      <c r="Y3310" s="72">
        <v>2.0840000000000001</v>
      </c>
      <c r="Z3310" s="72">
        <v>0.66600000000000004</v>
      </c>
      <c r="AA3310" s="72">
        <v>0.111</v>
      </c>
      <c r="AB3310" s="4" t="s">
        <v>291</v>
      </c>
      <c r="AD3310" s="1">
        <f t="shared" si="51"/>
        <v>12.686</v>
      </c>
    </row>
    <row r="3311" spans="1:30" x14ac:dyDescent="0.3">
      <c r="A3311" s="65">
        <v>3310</v>
      </c>
      <c r="B3311" s="66" t="s">
        <v>323</v>
      </c>
      <c r="C3311" s="69" t="s">
        <v>228</v>
      </c>
      <c r="D3311" s="71"/>
      <c r="E3311" s="71">
        <v>52</v>
      </c>
      <c r="F3311" s="71">
        <v>2090</v>
      </c>
      <c r="G3311" s="72">
        <v>6.8040000000000003</v>
      </c>
      <c r="H3311" s="72">
        <v>7.1529999999999996</v>
      </c>
      <c r="I3311" s="72">
        <v>7.2990000000000004</v>
      </c>
      <c r="J3311" s="72">
        <v>7.29</v>
      </c>
      <c r="K3311" s="72">
        <v>7.1920000000000002</v>
      </c>
      <c r="L3311" s="72">
        <v>7.1360000000000001</v>
      </c>
      <c r="M3311" s="72">
        <v>7.1580000000000004</v>
      </c>
      <c r="N3311" s="72">
        <v>7.165</v>
      </c>
      <c r="O3311" s="72">
        <v>7.1509999999999998</v>
      </c>
      <c r="P3311" s="72">
        <v>7.0979999999999999</v>
      </c>
      <c r="Q3311" s="72">
        <v>7.0350000000000001</v>
      </c>
      <c r="R3311" s="72">
        <v>7.0140000000000002</v>
      </c>
      <c r="S3311" s="72">
        <v>7.0140000000000002</v>
      </c>
      <c r="T3311" s="72">
        <v>7.08</v>
      </c>
      <c r="U3311" s="72">
        <v>7.0229999999999997</v>
      </c>
      <c r="V3311" s="72">
        <v>6.6630000000000003</v>
      </c>
      <c r="W3311" s="72">
        <v>5.88</v>
      </c>
      <c r="X3311" s="72">
        <v>4.2770000000000001</v>
      </c>
      <c r="Y3311" s="72">
        <v>2.2309999999999999</v>
      </c>
      <c r="Z3311" s="72">
        <v>0.76600000000000001</v>
      </c>
      <c r="AA3311" s="72">
        <v>0.13300000000000001</v>
      </c>
      <c r="AB3311" s="4" t="s">
        <v>291</v>
      </c>
      <c r="AD3311" s="1">
        <f t="shared" si="51"/>
        <v>13.286999999999999</v>
      </c>
    </row>
    <row r="3312" spans="1:30" x14ac:dyDescent="0.3">
      <c r="A3312" s="65">
        <v>3311</v>
      </c>
      <c r="B3312" s="66" t="s">
        <v>323</v>
      </c>
      <c r="C3312" s="69" t="s">
        <v>228</v>
      </c>
      <c r="D3312" s="71"/>
      <c r="E3312" s="71">
        <v>52</v>
      </c>
      <c r="F3312" s="71">
        <v>2095</v>
      </c>
      <c r="G3312" s="72">
        <v>6.6959999999999997</v>
      </c>
      <c r="H3312" s="72">
        <v>7.0209999999999999</v>
      </c>
      <c r="I3312" s="72">
        <v>7.1630000000000003</v>
      </c>
      <c r="J3312" s="72">
        <v>7.173</v>
      </c>
      <c r="K3312" s="72">
        <v>7.101</v>
      </c>
      <c r="L3312" s="72">
        <v>7.0469999999999997</v>
      </c>
      <c r="M3312" s="72">
        <v>7.0650000000000004</v>
      </c>
      <c r="N3312" s="72">
        <v>7.0620000000000003</v>
      </c>
      <c r="O3312" s="72">
        <v>7.0670000000000002</v>
      </c>
      <c r="P3312" s="72">
        <v>7.0279999999999996</v>
      </c>
      <c r="Q3312" s="72">
        <v>6.9989999999999997</v>
      </c>
      <c r="R3312" s="72">
        <v>6.9779999999999998</v>
      </c>
      <c r="S3312" s="72">
        <v>6.9539999999999997</v>
      </c>
      <c r="T3312" s="72">
        <v>6.9980000000000002</v>
      </c>
      <c r="U3312" s="72">
        <v>6.9560000000000004</v>
      </c>
      <c r="V3312" s="72">
        <v>6.6280000000000001</v>
      </c>
      <c r="W3312" s="72">
        <v>5.9169999999999998</v>
      </c>
      <c r="X3312" s="72">
        <v>4.3769999999999998</v>
      </c>
      <c r="Y3312" s="72">
        <v>2.4750000000000001</v>
      </c>
      <c r="Z3312" s="72">
        <v>0.86</v>
      </c>
      <c r="AA3312" s="72">
        <v>0.16300000000000001</v>
      </c>
      <c r="AB3312" s="4" t="s">
        <v>291</v>
      </c>
      <c r="AD3312" s="1">
        <f t="shared" si="51"/>
        <v>13.792</v>
      </c>
    </row>
    <row r="3313" spans="1:30" x14ac:dyDescent="0.3">
      <c r="A3313" s="65">
        <v>3312</v>
      </c>
      <c r="B3313" s="66" t="s">
        <v>323</v>
      </c>
      <c r="C3313" s="69" t="s">
        <v>228</v>
      </c>
      <c r="D3313" s="71"/>
      <c r="E3313" s="71">
        <v>52</v>
      </c>
      <c r="F3313" s="71">
        <v>2100</v>
      </c>
      <c r="G3313" s="72">
        <v>6.5960000000000001</v>
      </c>
      <c r="H3313" s="72">
        <v>6.8940000000000001</v>
      </c>
      <c r="I3313" s="72">
        <v>7.0289999999999999</v>
      </c>
      <c r="J3313" s="72">
        <v>7.0490000000000004</v>
      </c>
      <c r="K3313" s="72">
        <v>7.0030000000000001</v>
      </c>
      <c r="L3313" s="72">
        <v>6.9690000000000003</v>
      </c>
      <c r="M3313" s="72">
        <v>6.9820000000000002</v>
      </c>
      <c r="N3313" s="72">
        <v>6.9790000000000001</v>
      </c>
      <c r="O3313" s="72">
        <v>6.9710000000000001</v>
      </c>
      <c r="P3313" s="72">
        <v>6.9539999999999997</v>
      </c>
      <c r="Q3313" s="72">
        <v>6.9370000000000003</v>
      </c>
      <c r="R3313" s="72">
        <v>6.9450000000000003</v>
      </c>
      <c r="S3313" s="72">
        <v>6.923</v>
      </c>
      <c r="T3313" s="72">
        <v>6.9379999999999997</v>
      </c>
      <c r="U3313" s="72">
        <v>6.883</v>
      </c>
      <c r="V3313" s="72">
        <v>6.585</v>
      </c>
      <c r="W3313" s="72">
        <v>5.9210000000000003</v>
      </c>
      <c r="X3313" s="72">
        <v>4.476</v>
      </c>
      <c r="Y3313" s="72">
        <v>2.6040000000000001</v>
      </c>
      <c r="Z3313" s="72">
        <v>0.995</v>
      </c>
      <c r="AA3313" s="72">
        <v>0.19600000000000001</v>
      </c>
      <c r="AB3313" s="4" t="s">
        <v>291</v>
      </c>
      <c r="AD3313" s="1">
        <f t="shared" si="51"/>
        <v>14.192</v>
      </c>
    </row>
    <row r="3314" spans="1:30" x14ac:dyDescent="0.3">
      <c r="A3314" s="65">
        <v>3313</v>
      </c>
      <c r="B3314" s="66" t="s">
        <v>323</v>
      </c>
      <c r="C3314" s="69" t="s">
        <v>229</v>
      </c>
      <c r="D3314" s="71"/>
      <c r="E3314" s="71">
        <v>192</v>
      </c>
      <c r="F3314" s="71">
        <v>2015</v>
      </c>
      <c r="G3314" s="72">
        <v>323.29700000000003</v>
      </c>
      <c r="H3314" s="72">
        <v>309.39600000000002</v>
      </c>
      <c r="I3314" s="72">
        <v>327.43200000000002</v>
      </c>
      <c r="J3314" s="72">
        <v>361.70400000000001</v>
      </c>
      <c r="K3314" s="72">
        <v>383.45299999999997</v>
      </c>
      <c r="L3314" s="72">
        <v>422.69</v>
      </c>
      <c r="M3314" s="72">
        <v>350.82799999999997</v>
      </c>
      <c r="N3314" s="72">
        <v>348.42200000000003</v>
      </c>
      <c r="O3314" s="72">
        <v>501.54700000000003</v>
      </c>
      <c r="P3314" s="72">
        <v>524.279</v>
      </c>
      <c r="Q3314" s="72">
        <v>505.32100000000003</v>
      </c>
      <c r="R3314" s="72">
        <v>328.60500000000002</v>
      </c>
      <c r="S3314" s="72">
        <v>307.21600000000001</v>
      </c>
      <c r="T3314" s="72">
        <v>235.36500000000001</v>
      </c>
      <c r="U3314" s="72">
        <v>193.077</v>
      </c>
      <c r="V3314" s="72">
        <v>144.66499999999999</v>
      </c>
      <c r="W3314" s="72">
        <v>89.614000000000004</v>
      </c>
      <c r="X3314" s="72">
        <v>49.533000000000001</v>
      </c>
      <c r="Y3314" s="72">
        <v>21.273</v>
      </c>
      <c r="Z3314" s="72">
        <v>6.343</v>
      </c>
      <c r="AA3314" s="72">
        <v>1.119</v>
      </c>
      <c r="AB3314" s="4">
        <v>0</v>
      </c>
      <c r="AD3314" s="1">
        <f t="shared" si="51"/>
        <v>167.88199999999998</v>
      </c>
    </row>
    <row r="3315" spans="1:30" x14ac:dyDescent="0.3">
      <c r="A3315" s="65">
        <v>3314</v>
      </c>
      <c r="B3315" s="66" t="s">
        <v>323</v>
      </c>
      <c r="C3315" s="69" t="s">
        <v>229</v>
      </c>
      <c r="D3315" s="71"/>
      <c r="E3315" s="71">
        <v>192</v>
      </c>
      <c r="F3315" s="71">
        <v>2020</v>
      </c>
      <c r="G3315" s="72">
        <v>309.05599999999998</v>
      </c>
      <c r="H3315" s="72">
        <v>319.67399999999998</v>
      </c>
      <c r="I3315" s="72">
        <v>301.084</v>
      </c>
      <c r="J3315" s="72">
        <v>318.49799999999999</v>
      </c>
      <c r="K3315" s="72">
        <v>353.62200000000001</v>
      </c>
      <c r="L3315" s="72">
        <v>375.53500000000003</v>
      </c>
      <c r="M3315" s="72">
        <v>415.68</v>
      </c>
      <c r="N3315" s="72">
        <v>344.66</v>
      </c>
      <c r="O3315" s="72">
        <v>342.28899999999999</v>
      </c>
      <c r="P3315" s="72">
        <v>492.77300000000002</v>
      </c>
      <c r="Q3315" s="72">
        <v>512.48400000000004</v>
      </c>
      <c r="R3315" s="72">
        <v>489.20600000000002</v>
      </c>
      <c r="S3315" s="72">
        <v>312.91000000000003</v>
      </c>
      <c r="T3315" s="72">
        <v>285.23500000000001</v>
      </c>
      <c r="U3315" s="72">
        <v>209.91</v>
      </c>
      <c r="V3315" s="72">
        <v>161.71199999999999</v>
      </c>
      <c r="W3315" s="72">
        <v>109.82299999999999</v>
      </c>
      <c r="X3315" s="72">
        <v>58.515999999999998</v>
      </c>
      <c r="Y3315" s="72">
        <v>25.800999999999998</v>
      </c>
      <c r="Z3315" s="72">
        <v>7.9349999999999996</v>
      </c>
      <c r="AA3315" s="72">
        <v>1.4319999999999999</v>
      </c>
      <c r="AB3315" s="4">
        <v>0</v>
      </c>
      <c r="AD3315" s="1">
        <f t="shared" si="51"/>
        <v>203.50699999999998</v>
      </c>
    </row>
    <row r="3316" spans="1:30" x14ac:dyDescent="0.3">
      <c r="A3316" s="65">
        <v>3315</v>
      </c>
      <c r="B3316" s="66" t="s">
        <v>323</v>
      </c>
      <c r="C3316" s="69" t="s">
        <v>229</v>
      </c>
      <c r="D3316" s="71"/>
      <c r="E3316" s="71">
        <v>192</v>
      </c>
      <c r="F3316" s="71">
        <v>2025</v>
      </c>
      <c r="G3316" s="72">
        <v>297.17500000000001</v>
      </c>
      <c r="H3316" s="72">
        <v>306.81400000000002</v>
      </c>
      <c r="I3316" s="72">
        <v>314.65600000000001</v>
      </c>
      <c r="J3316" s="72">
        <v>295.68200000000002</v>
      </c>
      <c r="K3316" s="72">
        <v>313.51100000000002</v>
      </c>
      <c r="L3316" s="72">
        <v>348.59100000000001</v>
      </c>
      <c r="M3316" s="72">
        <v>371.01400000000001</v>
      </c>
      <c r="N3316" s="72">
        <v>411.10500000000002</v>
      </c>
      <c r="O3316" s="72">
        <v>340.20800000000003</v>
      </c>
      <c r="P3316" s="72">
        <v>336.98</v>
      </c>
      <c r="Q3316" s="72">
        <v>483.22</v>
      </c>
      <c r="R3316" s="72">
        <v>498.03800000000001</v>
      </c>
      <c r="S3316" s="72">
        <v>468.43900000000002</v>
      </c>
      <c r="T3316" s="72">
        <v>292.56200000000001</v>
      </c>
      <c r="U3316" s="72">
        <v>256.85700000000003</v>
      </c>
      <c r="V3316" s="72">
        <v>178.07400000000001</v>
      </c>
      <c r="W3316" s="72">
        <v>124.785</v>
      </c>
      <c r="X3316" s="72">
        <v>73.075999999999993</v>
      </c>
      <c r="Y3316" s="72">
        <v>31.073</v>
      </c>
      <c r="Z3316" s="72">
        <v>9.7840000000000007</v>
      </c>
      <c r="AA3316" s="72">
        <v>1.8080000000000001</v>
      </c>
      <c r="AB3316" s="4">
        <v>0</v>
      </c>
      <c r="AD3316" s="1">
        <f t="shared" si="51"/>
        <v>240.52599999999998</v>
      </c>
    </row>
    <row r="3317" spans="1:30" x14ac:dyDescent="0.3">
      <c r="A3317" s="65">
        <v>3316</v>
      </c>
      <c r="B3317" s="66" t="s">
        <v>323</v>
      </c>
      <c r="C3317" s="69" t="s">
        <v>229</v>
      </c>
      <c r="D3317" s="71"/>
      <c r="E3317" s="71">
        <v>192</v>
      </c>
      <c r="F3317" s="71">
        <v>2030</v>
      </c>
      <c r="G3317" s="72">
        <v>281.029</v>
      </c>
      <c r="H3317" s="72">
        <v>296.005</v>
      </c>
      <c r="I3317" s="72">
        <v>304.37299999999999</v>
      </c>
      <c r="J3317" s="72">
        <v>311.95</v>
      </c>
      <c r="K3317" s="72">
        <v>293.048</v>
      </c>
      <c r="L3317" s="72">
        <v>310.74299999999999</v>
      </c>
      <c r="M3317" s="72">
        <v>345.91399999999999</v>
      </c>
      <c r="N3317" s="72">
        <v>368.15100000000001</v>
      </c>
      <c r="O3317" s="72">
        <v>407.45499999999998</v>
      </c>
      <c r="P3317" s="72">
        <v>336.03800000000001</v>
      </c>
      <c r="Q3317" s="72">
        <v>331.17200000000003</v>
      </c>
      <c r="R3317" s="72">
        <v>471.053</v>
      </c>
      <c r="S3317" s="72">
        <v>478.95499999999998</v>
      </c>
      <c r="T3317" s="72">
        <v>440.85899999999998</v>
      </c>
      <c r="U3317" s="72">
        <v>265.97000000000003</v>
      </c>
      <c r="V3317" s="72">
        <v>220.92099999999999</v>
      </c>
      <c r="W3317" s="72">
        <v>140.09</v>
      </c>
      <c r="X3317" s="72">
        <v>85.186999999999998</v>
      </c>
      <c r="Y3317" s="72">
        <v>40.057000000000002</v>
      </c>
      <c r="Z3317" s="72">
        <v>12.221</v>
      </c>
      <c r="AA3317" s="72">
        <v>2.3010000000000002</v>
      </c>
      <c r="AB3317" s="4">
        <v>0</v>
      </c>
      <c r="AD3317" s="1">
        <f t="shared" si="51"/>
        <v>279.85599999999999</v>
      </c>
    </row>
    <row r="3318" spans="1:30" x14ac:dyDescent="0.3">
      <c r="A3318" s="65">
        <v>3317</v>
      </c>
      <c r="B3318" s="66" t="s">
        <v>323</v>
      </c>
      <c r="C3318" s="69" t="s">
        <v>229</v>
      </c>
      <c r="D3318" s="71"/>
      <c r="E3318" s="71">
        <v>192</v>
      </c>
      <c r="F3318" s="71">
        <v>2035</v>
      </c>
      <c r="G3318" s="72">
        <v>265.88900000000001</v>
      </c>
      <c r="H3318" s="72">
        <v>279.90699999999998</v>
      </c>
      <c r="I3318" s="72">
        <v>293.60700000000003</v>
      </c>
      <c r="J3318" s="72">
        <v>301.72800000000001</v>
      </c>
      <c r="K3318" s="72">
        <v>309.35399999999998</v>
      </c>
      <c r="L3318" s="72">
        <v>290.44299999999998</v>
      </c>
      <c r="M3318" s="72">
        <v>308.31799999999998</v>
      </c>
      <c r="N3318" s="72">
        <v>343.31700000000001</v>
      </c>
      <c r="O3318" s="72">
        <v>365.01400000000001</v>
      </c>
      <c r="P3318" s="72">
        <v>402.97300000000001</v>
      </c>
      <c r="Q3318" s="72">
        <v>330.73200000000003</v>
      </c>
      <c r="R3318" s="72">
        <v>323.49299999999999</v>
      </c>
      <c r="S3318" s="72">
        <v>454.66699999999997</v>
      </c>
      <c r="T3318" s="72">
        <v>453.37200000000001</v>
      </c>
      <c r="U3318" s="72">
        <v>404.37200000000001</v>
      </c>
      <c r="V3318" s="72">
        <v>231.78100000000001</v>
      </c>
      <c r="W3318" s="72">
        <v>177.06399999999999</v>
      </c>
      <c r="X3318" s="72">
        <v>98.061000000000007</v>
      </c>
      <c r="Y3318" s="72">
        <v>48.191000000000003</v>
      </c>
      <c r="Z3318" s="72">
        <v>16.344000000000001</v>
      </c>
      <c r="AA3318" s="72">
        <v>2.9660000000000002</v>
      </c>
      <c r="AB3318" s="4">
        <v>0</v>
      </c>
      <c r="AD3318" s="1">
        <f t="shared" si="51"/>
        <v>342.62600000000003</v>
      </c>
    </row>
    <row r="3319" spans="1:30" x14ac:dyDescent="0.3">
      <c r="A3319" s="65">
        <v>3318</v>
      </c>
      <c r="B3319" s="66" t="s">
        <v>323</v>
      </c>
      <c r="C3319" s="69" t="s">
        <v>229</v>
      </c>
      <c r="D3319" s="71"/>
      <c r="E3319" s="71">
        <v>192</v>
      </c>
      <c r="F3319" s="71">
        <v>2040</v>
      </c>
      <c r="G3319" s="72">
        <v>256.27199999999999</v>
      </c>
      <c r="H3319" s="72">
        <v>264.80900000000003</v>
      </c>
      <c r="I3319" s="72">
        <v>277.54899999999998</v>
      </c>
      <c r="J3319" s="72">
        <v>291.017</v>
      </c>
      <c r="K3319" s="72">
        <v>299.22899999999998</v>
      </c>
      <c r="L3319" s="72">
        <v>306.79599999999999</v>
      </c>
      <c r="M3319" s="72">
        <v>288.18099999999998</v>
      </c>
      <c r="N3319" s="72">
        <v>306.00700000000001</v>
      </c>
      <c r="O3319" s="72">
        <v>340.53100000000001</v>
      </c>
      <c r="P3319" s="72">
        <v>361.25299999999999</v>
      </c>
      <c r="Q3319" s="72">
        <v>397.255</v>
      </c>
      <c r="R3319" s="72">
        <v>323.78399999999999</v>
      </c>
      <c r="S3319" s="72">
        <v>313.28699999999998</v>
      </c>
      <c r="T3319" s="72">
        <v>432.75599999999997</v>
      </c>
      <c r="U3319" s="72">
        <v>419.39299999999997</v>
      </c>
      <c r="V3319" s="72">
        <v>356.88299999999998</v>
      </c>
      <c r="W3319" s="72">
        <v>189.178</v>
      </c>
      <c r="X3319" s="72">
        <v>127.05800000000001</v>
      </c>
      <c r="Y3319" s="72">
        <v>57.262</v>
      </c>
      <c r="Z3319" s="72">
        <v>20.416</v>
      </c>
      <c r="AA3319" s="72">
        <v>4.0629999999999997</v>
      </c>
      <c r="AB3319" s="4">
        <v>0</v>
      </c>
      <c r="AD3319" s="1">
        <f t="shared" si="51"/>
        <v>397.97699999999998</v>
      </c>
    </row>
    <row r="3320" spans="1:30" x14ac:dyDescent="0.3">
      <c r="A3320" s="65">
        <v>3319</v>
      </c>
      <c r="B3320" s="66" t="s">
        <v>323</v>
      </c>
      <c r="C3320" s="69" t="s">
        <v>229</v>
      </c>
      <c r="D3320" s="71"/>
      <c r="E3320" s="71">
        <v>192</v>
      </c>
      <c r="F3320" s="71">
        <v>2045</v>
      </c>
      <c r="G3320" s="72">
        <v>252.24</v>
      </c>
      <c r="H3320" s="72">
        <v>255.221</v>
      </c>
      <c r="I3320" s="72">
        <v>262.483</v>
      </c>
      <c r="J3320" s="72">
        <v>275.005</v>
      </c>
      <c r="K3320" s="72">
        <v>288.59899999999999</v>
      </c>
      <c r="L3320" s="72">
        <v>296.77699999999999</v>
      </c>
      <c r="M3320" s="72">
        <v>304.572</v>
      </c>
      <c r="N3320" s="72">
        <v>286.048</v>
      </c>
      <c r="O3320" s="72">
        <v>303.577</v>
      </c>
      <c r="P3320" s="72">
        <v>337.233</v>
      </c>
      <c r="Q3320" s="72">
        <v>356.50299999999999</v>
      </c>
      <c r="R3320" s="72">
        <v>389.69499999999999</v>
      </c>
      <c r="S3320" s="72">
        <v>314.50099999999998</v>
      </c>
      <c r="T3320" s="72">
        <v>299.55099999999999</v>
      </c>
      <c r="U3320" s="72">
        <v>403.20100000000002</v>
      </c>
      <c r="V3320" s="72">
        <v>374.14800000000002</v>
      </c>
      <c r="W3320" s="72">
        <v>295.87</v>
      </c>
      <c r="X3320" s="72">
        <v>138.71799999999999</v>
      </c>
      <c r="Y3320" s="72">
        <v>76.305999999999997</v>
      </c>
      <c r="Z3320" s="72">
        <v>25.093</v>
      </c>
      <c r="AA3320" s="72">
        <v>5.2910000000000004</v>
      </c>
      <c r="AB3320" s="4" t="s">
        <v>291</v>
      </c>
      <c r="AD3320" s="1">
        <f t="shared" si="51"/>
        <v>541.27800000000002</v>
      </c>
    </row>
    <row r="3321" spans="1:30" x14ac:dyDescent="0.3">
      <c r="A3321" s="65">
        <v>3320</v>
      </c>
      <c r="B3321" s="66" t="s">
        <v>323</v>
      </c>
      <c r="C3321" s="69" t="s">
        <v>229</v>
      </c>
      <c r="D3321" s="71"/>
      <c r="E3321" s="71">
        <v>192</v>
      </c>
      <c r="F3321" s="71">
        <v>2050</v>
      </c>
      <c r="G3321" s="72">
        <v>248.541</v>
      </c>
      <c r="H3321" s="72">
        <v>251.21</v>
      </c>
      <c r="I3321" s="72">
        <v>252.91800000000001</v>
      </c>
      <c r="J3321" s="72">
        <v>259.98</v>
      </c>
      <c r="K3321" s="72">
        <v>272.666</v>
      </c>
      <c r="L3321" s="72">
        <v>286.233</v>
      </c>
      <c r="M3321" s="72">
        <v>294.64800000000002</v>
      </c>
      <c r="N3321" s="72">
        <v>302.46600000000001</v>
      </c>
      <c r="O3321" s="72">
        <v>283.83800000000002</v>
      </c>
      <c r="P3321" s="72">
        <v>300.75200000000001</v>
      </c>
      <c r="Q3321" s="72">
        <v>333.09100000000001</v>
      </c>
      <c r="R3321" s="72">
        <v>350.23</v>
      </c>
      <c r="S3321" s="72">
        <v>379.47899999999998</v>
      </c>
      <c r="T3321" s="72">
        <v>301.85700000000003</v>
      </c>
      <c r="U3321" s="72">
        <v>280.72199999999998</v>
      </c>
      <c r="V3321" s="72">
        <v>362.90899999999999</v>
      </c>
      <c r="W3321" s="72">
        <v>314.24299999999999</v>
      </c>
      <c r="X3321" s="72">
        <v>220.93299999999999</v>
      </c>
      <c r="Y3321" s="72">
        <v>85.322000000000003</v>
      </c>
      <c r="Z3321" s="72">
        <v>34.427999999999997</v>
      </c>
      <c r="AA3321" s="72">
        <v>6.7249999999999996</v>
      </c>
      <c r="AB3321" s="4" t="s">
        <v>291</v>
      </c>
      <c r="AD3321" s="1">
        <f t="shared" si="51"/>
        <v>661.65099999999995</v>
      </c>
    </row>
    <row r="3322" spans="1:30" x14ac:dyDescent="0.3">
      <c r="A3322" s="65">
        <v>3321</v>
      </c>
      <c r="B3322" s="66" t="s">
        <v>323</v>
      </c>
      <c r="C3322" s="69" t="s">
        <v>229</v>
      </c>
      <c r="D3322" s="71"/>
      <c r="E3322" s="71">
        <v>192</v>
      </c>
      <c r="F3322" s="71">
        <v>2055</v>
      </c>
      <c r="G3322" s="72">
        <v>241.578</v>
      </c>
      <c r="H3322" s="72">
        <v>247.571</v>
      </c>
      <c r="I3322" s="72">
        <v>249.02799999999999</v>
      </c>
      <c r="J3322" s="72">
        <v>250.553</v>
      </c>
      <c r="K3322" s="72">
        <v>257.79199999999997</v>
      </c>
      <c r="L3322" s="72">
        <v>270.46699999999998</v>
      </c>
      <c r="M3322" s="72">
        <v>284.25400000000002</v>
      </c>
      <c r="N3322" s="72">
        <v>292.69900000000001</v>
      </c>
      <c r="O3322" s="72">
        <v>300.32299999999998</v>
      </c>
      <c r="P3322" s="72">
        <v>281.32600000000002</v>
      </c>
      <c r="Q3322" s="72">
        <v>297.27</v>
      </c>
      <c r="R3322" s="72">
        <v>327.63600000000002</v>
      </c>
      <c r="S3322" s="72">
        <v>341.71499999999997</v>
      </c>
      <c r="T3322" s="72">
        <v>365.37700000000001</v>
      </c>
      <c r="U3322" s="72">
        <v>284.24700000000001</v>
      </c>
      <c r="V3322" s="72">
        <v>254.51900000000001</v>
      </c>
      <c r="W3322" s="72">
        <v>308.10199999999998</v>
      </c>
      <c r="X3322" s="72">
        <v>238.24600000000001</v>
      </c>
      <c r="Y3322" s="72">
        <v>138.65700000000001</v>
      </c>
      <c r="Z3322" s="72">
        <v>39.459000000000003</v>
      </c>
      <c r="AA3322" s="72">
        <v>9.2929999999999993</v>
      </c>
      <c r="AB3322" s="4" t="s">
        <v>291</v>
      </c>
      <c r="AD3322" s="1">
        <f t="shared" si="51"/>
        <v>733.75699999999995</v>
      </c>
    </row>
    <row r="3323" spans="1:30" x14ac:dyDescent="0.3">
      <c r="A3323" s="65">
        <v>3322</v>
      </c>
      <c r="B3323" s="66" t="s">
        <v>323</v>
      </c>
      <c r="C3323" s="69" t="s">
        <v>229</v>
      </c>
      <c r="D3323" s="71"/>
      <c r="E3323" s="71">
        <v>192</v>
      </c>
      <c r="F3323" s="71">
        <v>2060</v>
      </c>
      <c r="G3323" s="72">
        <v>232.125</v>
      </c>
      <c r="H3323" s="72">
        <v>240.66800000000001</v>
      </c>
      <c r="I3323" s="72">
        <v>245.50899999999999</v>
      </c>
      <c r="J3323" s="72">
        <v>246.79599999999999</v>
      </c>
      <c r="K3323" s="72">
        <v>248.501</v>
      </c>
      <c r="L3323" s="72">
        <v>255.74600000000001</v>
      </c>
      <c r="M3323" s="72">
        <v>268.63400000000001</v>
      </c>
      <c r="N3323" s="72">
        <v>282.44299999999998</v>
      </c>
      <c r="O3323" s="72">
        <v>290.71800000000002</v>
      </c>
      <c r="P3323" s="72">
        <v>297.858</v>
      </c>
      <c r="Q3323" s="72">
        <v>278.24200000000002</v>
      </c>
      <c r="R3323" s="72">
        <v>292.68599999999998</v>
      </c>
      <c r="S3323" s="72">
        <v>320.19200000000001</v>
      </c>
      <c r="T3323" s="72">
        <v>329.86799999999999</v>
      </c>
      <c r="U3323" s="72">
        <v>345.48500000000001</v>
      </c>
      <c r="V3323" s="72">
        <v>259.36399999999998</v>
      </c>
      <c r="W3323" s="72">
        <v>218.17599999999999</v>
      </c>
      <c r="X3323" s="72">
        <v>236.88399999999999</v>
      </c>
      <c r="Y3323" s="72">
        <v>152.41200000000001</v>
      </c>
      <c r="Z3323" s="72">
        <v>65.697999999999993</v>
      </c>
      <c r="AA3323" s="72">
        <v>11.247999999999999</v>
      </c>
      <c r="AB3323" s="4" t="s">
        <v>291</v>
      </c>
      <c r="AD3323" s="1">
        <f t="shared" si="51"/>
        <v>684.41800000000001</v>
      </c>
    </row>
    <row r="3324" spans="1:30" x14ac:dyDescent="0.3">
      <c r="A3324" s="65">
        <v>3323</v>
      </c>
      <c r="B3324" s="66" t="s">
        <v>323</v>
      </c>
      <c r="C3324" s="69" t="s">
        <v>229</v>
      </c>
      <c r="D3324" s="71"/>
      <c r="E3324" s="71">
        <v>192</v>
      </c>
      <c r="F3324" s="71">
        <v>2065</v>
      </c>
      <c r="G3324" s="72">
        <v>222.94300000000001</v>
      </c>
      <c r="H3324" s="72">
        <v>231.27199999999999</v>
      </c>
      <c r="I3324" s="72">
        <v>238.72499999999999</v>
      </c>
      <c r="J3324" s="72">
        <v>243.40600000000001</v>
      </c>
      <c r="K3324" s="72">
        <v>244.86699999999999</v>
      </c>
      <c r="L3324" s="72">
        <v>246.589</v>
      </c>
      <c r="M3324" s="72">
        <v>254.047</v>
      </c>
      <c r="N3324" s="72">
        <v>266.96800000000002</v>
      </c>
      <c r="O3324" s="72">
        <v>280.613</v>
      </c>
      <c r="P3324" s="72">
        <v>288.45</v>
      </c>
      <c r="Q3324" s="72">
        <v>294.80500000000001</v>
      </c>
      <c r="R3324" s="72">
        <v>274.19799999999998</v>
      </c>
      <c r="S3324" s="72">
        <v>286.44099999999997</v>
      </c>
      <c r="T3324" s="72">
        <v>309.80099999999999</v>
      </c>
      <c r="U3324" s="72">
        <v>313.041</v>
      </c>
      <c r="V3324" s="72">
        <v>317.02800000000002</v>
      </c>
      <c r="W3324" s="72">
        <v>224.251</v>
      </c>
      <c r="X3324" s="72">
        <v>169.87200000000001</v>
      </c>
      <c r="Y3324" s="72">
        <v>154.19</v>
      </c>
      <c r="Z3324" s="72">
        <v>73.834999999999994</v>
      </c>
      <c r="AA3324" s="72">
        <v>18.111000000000001</v>
      </c>
      <c r="AB3324" s="4" t="s">
        <v>291</v>
      </c>
      <c r="AD3324" s="1">
        <f t="shared" si="51"/>
        <v>640.25900000000013</v>
      </c>
    </row>
    <row r="3325" spans="1:30" x14ac:dyDescent="0.3">
      <c r="A3325" s="65">
        <v>3324</v>
      </c>
      <c r="B3325" s="66" t="s">
        <v>323</v>
      </c>
      <c r="C3325" s="69" t="s">
        <v>229</v>
      </c>
      <c r="D3325" s="71"/>
      <c r="E3325" s="71">
        <v>192</v>
      </c>
      <c r="F3325" s="71">
        <v>2070</v>
      </c>
      <c r="G3325" s="72">
        <v>215.827</v>
      </c>
      <c r="H3325" s="72">
        <v>222.15</v>
      </c>
      <c r="I3325" s="72">
        <v>229.44800000000001</v>
      </c>
      <c r="J3325" s="72">
        <v>236.75200000000001</v>
      </c>
      <c r="K3325" s="72">
        <v>241.595</v>
      </c>
      <c r="L3325" s="72">
        <v>243.072</v>
      </c>
      <c r="M3325" s="72">
        <v>245.00700000000001</v>
      </c>
      <c r="N3325" s="72">
        <v>252.51400000000001</v>
      </c>
      <c r="O3325" s="72">
        <v>265.3</v>
      </c>
      <c r="P3325" s="72">
        <v>278.52999999999997</v>
      </c>
      <c r="Q3325" s="72">
        <v>285.65499999999997</v>
      </c>
      <c r="R3325" s="72">
        <v>290.791</v>
      </c>
      <c r="S3325" s="72">
        <v>268.70499999999998</v>
      </c>
      <c r="T3325" s="72">
        <v>277.73099999999999</v>
      </c>
      <c r="U3325" s="72">
        <v>294.98599999999999</v>
      </c>
      <c r="V3325" s="72">
        <v>288.77199999999999</v>
      </c>
      <c r="W3325" s="72">
        <v>276.32100000000003</v>
      </c>
      <c r="X3325" s="72">
        <v>176.685</v>
      </c>
      <c r="Y3325" s="72">
        <v>112.40900000000001</v>
      </c>
      <c r="Z3325" s="72">
        <v>76.302000000000007</v>
      </c>
      <c r="AA3325" s="72">
        <v>22.062000000000001</v>
      </c>
      <c r="AB3325" s="4" t="s">
        <v>291</v>
      </c>
      <c r="AD3325" s="1">
        <f t="shared" si="51"/>
        <v>663.77900000000011</v>
      </c>
    </row>
    <row r="3326" spans="1:30" x14ac:dyDescent="0.3">
      <c r="A3326" s="65">
        <v>3325</v>
      </c>
      <c r="B3326" s="66" t="s">
        <v>323</v>
      </c>
      <c r="C3326" s="69" t="s">
        <v>229</v>
      </c>
      <c r="D3326" s="71"/>
      <c r="E3326" s="71">
        <v>192</v>
      </c>
      <c r="F3326" s="71">
        <v>2075</v>
      </c>
      <c r="G3326" s="72">
        <v>211.02</v>
      </c>
      <c r="H3326" s="72">
        <v>215.08799999999999</v>
      </c>
      <c r="I3326" s="72">
        <v>220.446</v>
      </c>
      <c r="J3326" s="72">
        <v>227.60499999999999</v>
      </c>
      <c r="K3326" s="72">
        <v>235.06200000000001</v>
      </c>
      <c r="L3326" s="72">
        <v>239.91800000000001</v>
      </c>
      <c r="M3326" s="72">
        <v>241.59299999999999</v>
      </c>
      <c r="N3326" s="72">
        <v>243.589</v>
      </c>
      <c r="O3326" s="72">
        <v>250.99299999999999</v>
      </c>
      <c r="P3326" s="72">
        <v>263.42</v>
      </c>
      <c r="Q3326" s="72">
        <v>275.98099999999999</v>
      </c>
      <c r="R3326" s="72">
        <v>281.99599999999998</v>
      </c>
      <c r="S3326" s="72">
        <v>285.34500000000003</v>
      </c>
      <c r="T3326" s="72">
        <v>261.06099999999998</v>
      </c>
      <c r="U3326" s="72">
        <v>265.29500000000002</v>
      </c>
      <c r="V3326" s="72">
        <v>273.48200000000003</v>
      </c>
      <c r="W3326" s="72">
        <v>253.643</v>
      </c>
      <c r="X3326" s="72">
        <v>220.22200000000001</v>
      </c>
      <c r="Y3326" s="72">
        <v>118.815</v>
      </c>
      <c r="Z3326" s="72">
        <v>56.804000000000002</v>
      </c>
      <c r="AA3326" s="72">
        <v>24.06</v>
      </c>
      <c r="AB3326" s="4" t="s">
        <v>291</v>
      </c>
      <c r="AD3326" s="1">
        <f t="shared" si="51"/>
        <v>673.54399999999998</v>
      </c>
    </row>
    <row r="3327" spans="1:30" x14ac:dyDescent="0.3">
      <c r="A3327" s="65">
        <v>3326</v>
      </c>
      <c r="B3327" s="66" t="s">
        <v>323</v>
      </c>
      <c r="C3327" s="69" t="s">
        <v>229</v>
      </c>
      <c r="D3327" s="71"/>
      <c r="E3327" s="71">
        <v>192</v>
      </c>
      <c r="F3327" s="71">
        <v>2080</v>
      </c>
      <c r="G3327" s="72">
        <v>207.09100000000001</v>
      </c>
      <c r="H3327" s="72">
        <v>210.334</v>
      </c>
      <c r="I3327" s="72">
        <v>213.5</v>
      </c>
      <c r="J3327" s="72">
        <v>218.73</v>
      </c>
      <c r="K3327" s="72">
        <v>226.03800000000001</v>
      </c>
      <c r="L3327" s="72">
        <v>233.506</v>
      </c>
      <c r="M3327" s="72">
        <v>238.541</v>
      </c>
      <c r="N3327" s="72">
        <v>240.27500000000001</v>
      </c>
      <c r="O3327" s="72">
        <v>242.19200000000001</v>
      </c>
      <c r="P3327" s="72">
        <v>249.29900000000001</v>
      </c>
      <c r="Q3327" s="72">
        <v>261.14600000000002</v>
      </c>
      <c r="R3327" s="72">
        <v>272.67099999999999</v>
      </c>
      <c r="S3327" s="72">
        <v>277.06799999999998</v>
      </c>
      <c r="T3327" s="72">
        <v>277.79000000000002</v>
      </c>
      <c r="U3327" s="72">
        <v>250.16</v>
      </c>
      <c r="V3327" s="72">
        <v>247.179</v>
      </c>
      <c r="W3327" s="72">
        <v>242.071</v>
      </c>
      <c r="X3327" s="72">
        <v>204.5</v>
      </c>
      <c r="Y3327" s="72">
        <v>150.542</v>
      </c>
      <c r="Z3327" s="72">
        <v>61.353000000000002</v>
      </c>
      <c r="AA3327" s="72">
        <v>20.177</v>
      </c>
      <c r="AB3327" s="4" t="s">
        <v>291</v>
      </c>
      <c r="AD3327" s="1">
        <f t="shared" si="51"/>
        <v>678.64300000000003</v>
      </c>
    </row>
    <row r="3328" spans="1:30" x14ac:dyDescent="0.3">
      <c r="A3328" s="65">
        <v>3327</v>
      </c>
      <c r="B3328" s="66" t="s">
        <v>323</v>
      </c>
      <c r="C3328" s="69" t="s">
        <v>229</v>
      </c>
      <c r="D3328" s="71"/>
      <c r="E3328" s="71">
        <v>192</v>
      </c>
      <c r="F3328" s="71">
        <v>2085</v>
      </c>
      <c r="G3328" s="72">
        <v>202.25800000000001</v>
      </c>
      <c r="H3328" s="72">
        <v>206.45699999999999</v>
      </c>
      <c r="I3328" s="72">
        <v>208.864</v>
      </c>
      <c r="J3328" s="72">
        <v>211.911</v>
      </c>
      <c r="K3328" s="72">
        <v>217.28299999999999</v>
      </c>
      <c r="L3328" s="72">
        <v>224.601</v>
      </c>
      <c r="M3328" s="72">
        <v>232.23500000000001</v>
      </c>
      <c r="N3328" s="72">
        <v>237.315</v>
      </c>
      <c r="O3328" s="72">
        <v>238.98</v>
      </c>
      <c r="P3328" s="72">
        <v>240.649</v>
      </c>
      <c r="Q3328" s="72">
        <v>247.26499999999999</v>
      </c>
      <c r="R3328" s="72">
        <v>258.20600000000002</v>
      </c>
      <c r="S3328" s="72">
        <v>268.21699999999998</v>
      </c>
      <c r="T3328" s="72">
        <v>270.22699999999998</v>
      </c>
      <c r="U3328" s="72">
        <v>266.96499999999997</v>
      </c>
      <c r="V3328" s="72">
        <v>234.143</v>
      </c>
      <c r="W3328" s="72">
        <v>220.35599999999999</v>
      </c>
      <c r="X3328" s="72">
        <v>197.28800000000001</v>
      </c>
      <c r="Y3328" s="72">
        <v>141.97399999999999</v>
      </c>
      <c r="Z3328" s="72">
        <v>79.353999999999999</v>
      </c>
      <c r="AA3328" s="72">
        <v>20.736999999999998</v>
      </c>
      <c r="AB3328" s="4">
        <v>0</v>
      </c>
      <c r="AD3328" s="1">
        <f t="shared" si="51"/>
        <v>659.70899999999995</v>
      </c>
    </row>
    <row r="3329" spans="1:30" x14ac:dyDescent="0.3">
      <c r="A3329" s="65">
        <v>3328</v>
      </c>
      <c r="B3329" s="66" t="s">
        <v>323</v>
      </c>
      <c r="C3329" s="69" t="s">
        <v>229</v>
      </c>
      <c r="D3329" s="71"/>
      <c r="E3329" s="71">
        <v>192</v>
      </c>
      <c r="F3329" s="71">
        <v>2090</v>
      </c>
      <c r="G3329" s="72">
        <v>196.49600000000001</v>
      </c>
      <c r="H3329" s="72">
        <v>201.67500000000001</v>
      </c>
      <c r="I3329" s="72">
        <v>205.1</v>
      </c>
      <c r="J3329" s="72">
        <v>207.398</v>
      </c>
      <c r="K3329" s="72">
        <v>210.58</v>
      </c>
      <c r="L3329" s="72">
        <v>215.96799999999999</v>
      </c>
      <c r="M3329" s="72">
        <v>223.43600000000001</v>
      </c>
      <c r="N3329" s="72">
        <v>231.10900000000001</v>
      </c>
      <c r="O3329" s="72">
        <v>236.12</v>
      </c>
      <c r="P3329" s="72">
        <v>237.55099999999999</v>
      </c>
      <c r="Q3329" s="72">
        <v>238.80799999999999</v>
      </c>
      <c r="R3329" s="72">
        <v>244.66</v>
      </c>
      <c r="S3329" s="72">
        <v>254.279</v>
      </c>
      <c r="T3329" s="72">
        <v>262.06299999999999</v>
      </c>
      <c r="U3329" s="72">
        <v>260.43099999999998</v>
      </c>
      <c r="V3329" s="72">
        <v>250.99299999999999</v>
      </c>
      <c r="W3329" s="72">
        <v>210.20699999999999</v>
      </c>
      <c r="X3329" s="72">
        <v>181.53299999999999</v>
      </c>
      <c r="Y3329" s="72">
        <v>139.11799999999999</v>
      </c>
      <c r="Z3329" s="72">
        <v>76.426000000000002</v>
      </c>
      <c r="AA3329" s="72">
        <v>25.966000000000001</v>
      </c>
      <c r="AB3329" s="4">
        <v>0</v>
      </c>
      <c r="AD3329" s="1">
        <f t="shared" si="51"/>
        <v>633.25</v>
      </c>
    </row>
    <row r="3330" spans="1:30" x14ac:dyDescent="0.3">
      <c r="A3330" s="65">
        <v>3329</v>
      </c>
      <c r="B3330" s="66" t="s">
        <v>323</v>
      </c>
      <c r="C3330" s="69" t="s">
        <v>229</v>
      </c>
      <c r="D3330" s="71"/>
      <c r="E3330" s="71">
        <v>192</v>
      </c>
      <c r="F3330" s="71">
        <v>2095</v>
      </c>
      <c r="G3330" s="72">
        <v>190.30199999999999</v>
      </c>
      <c r="H3330" s="72">
        <v>195.96600000000001</v>
      </c>
      <c r="I3330" s="72">
        <v>200.43</v>
      </c>
      <c r="J3330" s="72">
        <v>203.75800000000001</v>
      </c>
      <c r="K3330" s="72">
        <v>206.18299999999999</v>
      </c>
      <c r="L3330" s="72">
        <v>209.376</v>
      </c>
      <c r="M3330" s="72">
        <v>214.905</v>
      </c>
      <c r="N3330" s="72">
        <v>222.41399999999999</v>
      </c>
      <c r="O3330" s="72">
        <v>230.01499999999999</v>
      </c>
      <c r="P3330" s="72">
        <v>234.80500000000001</v>
      </c>
      <c r="Q3330" s="72">
        <v>235.85400000000001</v>
      </c>
      <c r="R3330" s="72">
        <v>236.46100000000001</v>
      </c>
      <c r="S3330" s="72">
        <v>241.20099999999999</v>
      </c>
      <c r="T3330" s="72">
        <v>248.86600000000001</v>
      </c>
      <c r="U3330" s="72">
        <v>253.24600000000001</v>
      </c>
      <c r="V3330" s="72">
        <v>245.90100000000001</v>
      </c>
      <c r="W3330" s="72">
        <v>226.86799999999999</v>
      </c>
      <c r="X3330" s="72">
        <v>174.995</v>
      </c>
      <c r="Y3330" s="72">
        <v>129.98599999999999</v>
      </c>
      <c r="Z3330" s="72">
        <v>76.468000000000004</v>
      </c>
      <c r="AA3330" s="72">
        <v>27.094999999999999</v>
      </c>
      <c r="AB3330" s="4">
        <v>1E-3</v>
      </c>
      <c r="AD3330" s="1">
        <f t="shared" si="51"/>
        <v>635.4129999999999</v>
      </c>
    </row>
    <row r="3331" spans="1:30" x14ac:dyDescent="0.3">
      <c r="A3331" s="65">
        <v>3330</v>
      </c>
      <c r="B3331" s="66" t="s">
        <v>323</v>
      </c>
      <c r="C3331" s="69" t="s">
        <v>229</v>
      </c>
      <c r="D3331" s="71"/>
      <c r="E3331" s="71">
        <v>192</v>
      </c>
      <c r="F3331" s="71">
        <v>2100</v>
      </c>
      <c r="G3331" s="72">
        <v>184.9</v>
      </c>
      <c r="H3331" s="72">
        <v>189.82</v>
      </c>
      <c r="I3331" s="72">
        <v>194.83600000000001</v>
      </c>
      <c r="J3331" s="72">
        <v>199.21299999999999</v>
      </c>
      <c r="K3331" s="72">
        <v>202.65199999999999</v>
      </c>
      <c r="L3331" s="72">
        <v>205.089</v>
      </c>
      <c r="M3331" s="72">
        <v>208.41399999999999</v>
      </c>
      <c r="N3331" s="72">
        <v>213.98</v>
      </c>
      <c r="O3331" s="72">
        <v>221.42599999999999</v>
      </c>
      <c r="P3331" s="72">
        <v>228.81700000000001</v>
      </c>
      <c r="Q3331" s="72">
        <v>233.24199999999999</v>
      </c>
      <c r="R3331" s="72">
        <v>233.7</v>
      </c>
      <c r="S3331" s="72">
        <v>233.36</v>
      </c>
      <c r="T3331" s="72">
        <v>236.446</v>
      </c>
      <c r="U3331" s="72">
        <v>241.10499999999999</v>
      </c>
      <c r="V3331" s="72">
        <v>240.09200000000001</v>
      </c>
      <c r="W3331" s="72">
        <v>223.709</v>
      </c>
      <c r="X3331" s="72">
        <v>190.78100000000001</v>
      </c>
      <c r="Y3331" s="72">
        <v>127.188</v>
      </c>
      <c r="Z3331" s="72">
        <v>72.927999999999997</v>
      </c>
      <c r="AA3331" s="72">
        <v>27.95</v>
      </c>
      <c r="AB3331" s="4">
        <v>1E-3</v>
      </c>
      <c r="AD3331" s="1">
        <f t="shared" ref="AD3331:AD3375" si="52">SUM(W3331:AB3331)</f>
        <v>642.55700000000002</v>
      </c>
    </row>
    <row r="3332" spans="1:30" x14ac:dyDescent="0.3">
      <c r="A3332" s="65">
        <v>3331</v>
      </c>
      <c r="B3332" s="66" t="s">
        <v>323</v>
      </c>
      <c r="C3332" s="69" t="s">
        <v>230</v>
      </c>
      <c r="D3332" s="71"/>
      <c r="E3332" s="71">
        <v>531</v>
      </c>
      <c r="F3332" s="71">
        <v>2015</v>
      </c>
      <c r="G3332" s="72">
        <v>5.1029999999999998</v>
      </c>
      <c r="H3332" s="72">
        <v>4.8650000000000002</v>
      </c>
      <c r="I3332" s="72">
        <v>5.2759999999999998</v>
      </c>
      <c r="J3332" s="72">
        <v>5.383</v>
      </c>
      <c r="K3332" s="72">
        <v>4.516</v>
      </c>
      <c r="L3332" s="72">
        <v>3.9670000000000001</v>
      </c>
      <c r="M3332" s="72">
        <v>3.911</v>
      </c>
      <c r="N3332" s="72">
        <v>3.8479999999999999</v>
      </c>
      <c r="O3332" s="72">
        <v>4.8419999999999996</v>
      </c>
      <c r="P3332" s="72">
        <v>5.1749999999999998</v>
      </c>
      <c r="Q3332" s="72">
        <v>5.7039999999999997</v>
      </c>
      <c r="R3332" s="72">
        <v>5.0609999999999999</v>
      </c>
      <c r="S3332" s="72">
        <v>4.3710000000000004</v>
      </c>
      <c r="T3332" s="72">
        <v>3.806</v>
      </c>
      <c r="U3332" s="72">
        <v>2.5659999999999998</v>
      </c>
      <c r="V3332" s="72">
        <v>1.8959999999999999</v>
      </c>
      <c r="W3332" s="72">
        <v>1.1499999999999999</v>
      </c>
      <c r="X3332" s="72">
        <v>0.56399999999999995</v>
      </c>
      <c r="Y3332" s="72">
        <v>0.22900000000000001</v>
      </c>
      <c r="Z3332" s="72">
        <v>4.8000000000000001E-2</v>
      </c>
      <c r="AA3332" s="72">
        <v>8.9999999999999993E-3</v>
      </c>
      <c r="AB3332" s="4">
        <v>3.0000000000000001E-3</v>
      </c>
      <c r="AD3332" s="1">
        <f t="shared" si="52"/>
        <v>2.0030000000000001</v>
      </c>
    </row>
    <row r="3333" spans="1:30" x14ac:dyDescent="0.3">
      <c r="A3333" s="65">
        <v>3332</v>
      </c>
      <c r="B3333" s="66" t="s">
        <v>323</v>
      </c>
      <c r="C3333" s="69" t="s">
        <v>230</v>
      </c>
      <c r="D3333" s="71"/>
      <c r="E3333" s="71">
        <v>531</v>
      </c>
      <c r="F3333" s="71">
        <v>2020</v>
      </c>
      <c r="G3333" s="72">
        <v>5.234</v>
      </c>
      <c r="H3333" s="72">
        <v>5.1619999999999999</v>
      </c>
      <c r="I3333" s="72">
        <v>4.9119999999999999</v>
      </c>
      <c r="J3333" s="72">
        <v>5.3120000000000003</v>
      </c>
      <c r="K3333" s="72">
        <v>4.8419999999999996</v>
      </c>
      <c r="L3333" s="72">
        <v>4.9189999999999996</v>
      </c>
      <c r="M3333" s="72">
        <v>4.2679999999999998</v>
      </c>
      <c r="N3333" s="72">
        <v>4.1120000000000001</v>
      </c>
      <c r="O3333" s="72">
        <v>3.9689999999999999</v>
      </c>
      <c r="P3333" s="72">
        <v>4.883</v>
      </c>
      <c r="Q3333" s="72">
        <v>5.1369999999999996</v>
      </c>
      <c r="R3333" s="72">
        <v>5.5640000000000001</v>
      </c>
      <c r="S3333" s="72">
        <v>4.8390000000000004</v>
      </c>
      <c r="T3333" s="72">
        <v>4.0590000000000002</v>
      </c>
      <c r="U3333" s="72">
        <v>3.371</v>
      </c>
      <c r="V3333" s="72">
        <v>2.1139999999999999</v>
      </c>
      <c r="W3333" s="72">
        <v>1.3979999999999999</v>
      </c>
      <c r="X3333" s="72">
        <v>0.71099999999999997</v>
      </c>
      <c r="Y3333" s="72">
        <v>0.27</v>
      </c>
      <c r="Z3333" s="72">
        <v>7.8E-2</v>
      </c>
      <c r="AA3333" s="72">
        <v>1.2E-2</v>
      </c>
      <c r="AB3333" s="4">
        <v>4.0000000000000001E-3</v>
      </c>
      <c r="AD3333" s="1">
        <f t="shared" si="52"/>
        <v>2.4729999999999999</v>
      </c>
    </row>
    <row r="3334" spans="1:30" x14ac:dyDescent="0.3">
      <c r="A3334" s="65">
        <v>3333</v>
      </c>
      <c r="B3334" s="66" t="s">
        <v>323</v>
      </c>
      <c r="C3334" s="69" t="s">
        <v>230</v>
      </c>
      <c r="D3334" s="71"/>
      <c r="E3334" s="71">
        <v>531</v>
      </c>
      <c r="F3334" s="71">
        <v>2025</v>
      </c>
      <c r="G3334" s="72">
        <v>5.2069999999999999</v>
      </c>
      <c r="H3334" s="72">
        <v>5.2919999999999998</v>
      </c>
      <c r="I3334" s="72">
        <v>5.2080000000000002</v>
      </c>
      <c r="J3334" s="72">
        <v>4.95</v>
      </c>
      <c r="K3334" s="72">
        <v>4.7789999999999999</v>
      </c>
      <c r="L3334" s="72">
        <v>5.2489999999999997</v>
      </c>
      <c r="M3334" s="72">
        <v>5.2160000000000002</v>
      </c>
      <c r="N3334" s="72">
        <v>4.4690000000000003</v>
      </c>
      <c r="O3334" s="72">
        <v>4.2329999999999997</v>
      </c>
      <c r="P3334" s="72">
        <v>4.0259999999999998</v>
      </c>
      <c r="Q3334" s="72">
        <v>4.859</v>
      </c>
      <c r="R3334" s="72">
        <v>5.0270000000000001</v>
      </c>
      <c r="S3334" s="72">
        <v>5.3360000000000003</v>
      </c>
      <c r="T3334" s="72">
        <v>4.5149999999999997</v>
      </c>
      <c r="U3334" s="72">
        <v>3.6240000000000001</v>
      </c>
      <c r="V3334" s="72">
        <v>2.8069999999999999</v>
      </c>
      <c r="W3334" s="72">
        <v>1.579</v>
      </c>
      <c r="X3334" s="72">
        <v>0.878</v>
      </c>
      <c r="Y3334" s="72">
        <v>0.34799999999999998</v>
      </c>
      <c r="Z3334" s="72">
        <v>9.1999999999999998E-2</v>
      </c>
      <c r="AA3334" s="72">
        <v>1.7999999999999999E-2</v>
      </c>
      <c r="AB3334" s="4" t="s">
        <v>291</v>
      </c>
      <c r="AD3334" s="1">
        <f t="shared" si="52"/>
        <v>2.9149999999999996</v>
      </c>
    </row>
    <row r="3335" spans="1:30" x14ac:dyDescent="0.3">
      <c r="A3335" s="65">
        <v>3334</v>
      </c>
      <c r="B3335" s="66" t="s">
        <v>323</v>
      </c>
      <c r="C3335" s="69" t="s">
        <v>230</v>
      </c>
      <c r="D3335" s="71"/>
      <c r="E3335" s="71">
        <v>531</v>
      </c>
      <c r="F3335" s="71">
        <v>2030</v>
      </c>
      <c r="G3335" s="72">
        <v>5.16</v>
      </c>
      <c r="H3335" s="72">
        <v>5.2670000000000003</v>
      </c>
      <c r="I3335" s="72">
        <v>5.34</v>
      </c>
      <c r="J3335" s="72">
        <v>5.2480000000000002</v>
      </c>
      <c r="K3335" s="72">
        <v>4.4219999999999997</v>
      </c>
      <c r="L3335" s="72">
        <v>5.1909999999999998</v>
      </c>
      <c r="M3335" s="72">
        <v>5.548</v>
      </c>
      <c r="N3335" s="72">
        <v>5.415</v>
      </c>
      <c r="O3335" s="72">
        <v>4.593</v>
      </c>
      <c r="P3335" s="72">
        <v>4.2919999999999998</v>
      </c>
      <c r="Q3335" s="72">
        <v>4.0250000000000004</v>
      </c>
      <c r="R3335" s="72">
        <v>4.7690000000000001</v>
      </c>
      <c r="S3335" s="72">
        <v>4.843</v>
      </c>
      <c r="T3335" s="72">
        <v>5.0060000000000002</v>
      </c>
      <c r="U3335" s="72">
        <v>4.0620000000000003</v>
      </c>
      <c r="V3335" s="72">
        <v>3.052</v>
      </c>
      <c r="W3335" s="72">
        <v>2.1259999999999999</v>
      </c>
      <c r="X3335" s="72">
        <v>1.01</v>
      </c>
      <c r="Y3335" s="72">
        <v>0.437</v>
      </c>
      <c r="Z3335" s="72">
        <v>0.122</v>
      </c>
      <c r="AA3335" s="72">
        <v>2.1999999999999999E-2</v>
      </c>
      <c r="AB3335" s="4" t="s">
        <v>291</v>
      </c>
      <c r="AD3335" s="1">
        <f t="shared" si="52"/>
        <v>3.7169999999999996</v>
      </c>
    </row>
    <row r="3336" spans="1:30" x14ac:dyDescent="0.3">
      <c r="A3336" s="65">
        <v>3335</v>
      </c>
      <c r="B3336" s="66" t="s">
        <v>323</v>
      </c>
      <c r="C3336" s="69" t="s">
        <v>230</v>
      </c>
      <c r="D3336" s="71"/>
      <c r="E3336" s="71">
        <v>531</v>
      </c>
      <c r="F3336" s="71">
        <v>2035</v>
      </c>
      <c r="G3336" s="72">
        <v>5.0810000000000004</v>
      </c>
      <c r="H3336" s="72">
        <v>5.2220000000000004</v>
      </c>
      <c r="I3336" s="72">
        <v>5.3129999999999997</v>
      </c>
      <c r="J3336" s="72">
        <v>5.3810000000000002</v>
      </c>
      <c r="K3336" s="72">
        <v>4.7220000000000004</v>
      </c>
      <c r="L3336" s="72">
        <v>4.8419999999999996</v>
      </c>
      <c r="M3336" s="72">
        <v>5.4969999999999999</v>
      </c>
      <c r="N3336" s="72">
        <v>5.75</v>
      </c>
      <c r="O3336" s="72">
        <v>5.5350000000000001</v>
      </c>
      <c r="P3336" s="72">
        <v>4.6520000000000001</v>
      </c>
      <c r="Q3336" s="72">
        <v>4.2949999999999999</v>
      </c>
      <c r="R3336" s="72">
        <v>3.968</v>
      </c>
      <c r="S3336" s="72">
        <v>4.6130000000000004</v>
      </c>
      <c r="T3336" s="72">
        <v>4.5709999999999997</v>
      </c>
      <c r="U3336" s="72">
        <v>4.54</v>
      </c>
      <c r="V3336" s="72">
        <v>3.4609999999999999</v>
      </c>
      <c r="W3336" s="72">
        <v>2.347</v>
      </c>
      <c r="X3336" s="72">
        <v>1.385</v>
      </c>
      <c r="Y3336" s="72">
        <v>0.51300000000000001</v>
      </c>
      <c r="Z3336" s="72">
        <v>0.155</v>
      </c>
      <c r="AA3336" s="72">
        <v>2.9000000000000001E-2</v>
      </c>
      <c r="AB3336" s="4" t="s">
        <v>291</v>
      </c>
      <c r="AD3336" s="1">
        <f t="shared" si="52"/>
        <v>4.4290000000000003</v>
      </c>
    </row>
    <row r="3337" spans="1:30" x14ac:dyDescent="0.3">
      <c r="A3337" s="65">
        <v>3336</v>
      </c>
      <c r="B3337" s="66" t="s">
        <v>323</v>
      </c>
      <c r="C3337" s="69" t="s">
        <v>230</v>
      </c>
      <c r="D3337" s="71"/>
      <c r="E3337" s="71">
        <v>531</v>
      </c>
      <c r="F3337" s="71">
        <v>2040</v>
      </c>
      <c r="G3337" s="72">
        <v>5.0259999999999998</v>
      </c>
      <c r="H3337" s="72">
        <v>5.1429999999999998</v>
      </c>
      <c r="I3337" s="72">
        <v>5.27</v>
      </c>
      <c r="J3337" s="72">
        <v>5.3559999999999999</v>
      </c>
      <c r="K3337" s="72">
        <v>4.8579999999999997</v>
      </c>
      <c r="L3337" s="72">
        <v>5.1459999999999999</v>
      </c>
      <c r="M3337" s="72">
        <v>5.1550000000000002</v>
      </c>
      <c r="N3337" s="72">
        <v>5.7030000000000003</v>
      </c>
      <c r="O3337" s="72">
        <v>5.8719999999999999</v>
      </c>
      <c r="P3337" s="72">
        <v>5.5910000000000002</v>
      </c>
      <c r="Q3337" s="72">
        <v>4.6550000000000002</v>
      </c>
      <c r="R3337" s="72">
        <v>4.242</v>
      </c>
      <c r="S3337" s="72">
        <v>3.8580000000000001</v>
      </c>
      <c r="T3337" s="72">
        <v>4.3780000000000001</v>
      </c>
      <c r="U3337" s="72">
        <v>4.18</v>
      </c>
      <c r="V3337" s="72">
        <v>3.915</v>
      </c>
      <c r="W3337" s="72">
        <v>2.706</v>
      </c>
      <c r="X3337" s="72">
        <v>1.5640000000000001</v>
      </c>
      <c r="Y3337" s="72">
        <v>0.72099999999999997</v>
      </c>
      <c r="Z3337" s="72">
        <v>0.186</v>
      </c>
      <c r="AA3337" s="72">
        <v>3.7999999999999999E-2</v>
      </c>
      <c r="AB3337" s="4" t="s">
        <v>291</v>
      </c>
      <c r="AD3337" s="1">
        <f t="shared" si="52"/>
        <v>5.2149999999999999</v>
      </c>
    </row>
    <row r="3338" spans="1:30" x14ac:dyDescent="0.3">
      <c r="A3338" s="65">
        <v>3337</v>
      </c>
      <c r="B3338" s="66" t="s">
        <v>323</v>
      </c>
      <c r="C3338" s="69" t="s">
        <v>230</v>
      </c>
      <c r="D3338" s="71"/>
      <c r="E3338" s="71">
        <v>531</v>
      </c>
      <c r="F3338" s="71">
        <v>2045</v>
      </c>
      <c r="G3338" s="72">
        <v>5.03</v>
      </c>
      <c r="H3338" s="72">
        <v>5.0880000000000001</v>
      </c>
      <c r="I3338" s="72">
        <v>5.1909999999999998</v>
      </c>
      <c r="J3338" s="72">
        <v>5.3129999999999997</v>
      </c>
      <c r="K3338" s="72">
        <v>4.835</v>
      </c>
      <c r="L3338" s="72">
        <v>5.2850000000000001</v>
      </c>
      <c r="M3338" s="72">
        <v>5.46</v>
      </c>
      <c r="N3338" s="72">
        <v>5.367</v>
      </c>
      <c r="O3338" s="72">
        <v>5.83</v>
      </c>
      <c r="P3338" s="72">
        <v>5.931</v>
      </c>
      <c r="Q3338" s="72">
        <v>5.5890000000000004</v>
      </c>
      <c r="R3338" s="72">
        <v>4.6070000000000002</v>
      </c>
      <c r="S3338" s="72">
        <v>4.1369999999999996</v>
      </c>
      <c r="T3338" s="72">
        <v>3.6850000000000001</v>
      </c>
      <c r="U3338" s="72">
        <v>4.04</v>
      </c>
      <c r="V3338" s="72">
        <v>3.65</v>
      </c>
      <c r="W3338" s="72">
        <v>3.1150000000000002</v>
      </c>
      <c r="X3338" s="72">
        <v>1.8440000000000001</v>
      </c>
      <c r="Y3338" s="72">
        <v>0.83699999999999997</v>
      </c>
      <c r="Z3338" s="72">
        <v>0.27100000000000002</v>
      </c>
      <c r="AA3338" s="72">
        <v>4.7E-2</v>
      </c>
      <c r="AB3338" s="4" t="s">
        <v>291</v>
      </c>
      <c r="AD3338" s="1">
        <f t="shared" si="52"/>
        <v>6.1139999999999999</v>
      </c>
    </row>
    <row r="3339" spans="1:30" x14ac:dyDescent="0.3">
      <c r="A3339" s="65">
        <v>3338</v>
      </c>
      <c r="B3339" s="66" t="s">
        <v>323</v>
      </c>
      <c r="C3339" s="69" t="s">
        <v>230</v>
      </c>
      <c r="D3339" s="71"/>
      <c r="E3339" s="71">
        <v>531</v>
      </c>
      <c r="F3339" s="71">
        <v>2050</v>
      </c>
      <c r="G3339" s="72">
        <v>5.0609999999999999</v>
      </c>
      <c r="H3339" s="72">
        <v>5.093</v>
      </c>
      <c r="I3339" s="72">
        <v>5.1379999999999999</v>
      </c>
      <c r="J3339" s="72">
        <v>5.2350000000000003</v>
      </c>
      <c r="K3339" s="72">
        <v>4.7969999999999997</v>
      </c>
      <c r="L3339" s="72">
        <v>5.266</v>
      </c>
      <c r="M3339" s="72">
        <v>5.6029999999999998</v>
      </c>
      <c r="N3339" s="72">
        <v>5.6740000000000004</v>
      </c>
      <c r="O3339" s="72">
        <v>5.5</v>
      </c>
      <c r="P3339" s="72">
        <v>5.8949999999999996</v>
      </c>
      <c r="Q3339" s="72">
        <v>5.9320000000000004</v>
      </c>
      <c r="R3339" s="72">
        <v>5.532</v>
      </c>
      <c r="S3339" s="72">
        <v>4.5030000000000001</v>
      </c>
      <c r="T3339" s="72">
        <v>3.9689999999999999</v>
      </c>
      <c r="U3339" s="72">
        <v>3.4249999999999998</v>
      </c>
      <c r="V3339" s="72">
        <v>3.5659999999999998</v>
      </c>
      <c r="W3339" s="72">
        <v>2.9489999999999998</v>
      </c>
      <c r="X3339" s="72">
        <v>2.1680000000000001</v>
      </c>
      <c r="Y3339" s="72">
        <v>1.014</v>
      </c>
      <c r="Z3339" s="72">
        <v>0.32400000000000001</v>
      </c>
      <c r="AA3339" s="72">
        <v>6.7000000000000004E-2</v>
      </c>
      <c r="AB3339" s="4" t="s">
        <v>291</v>
      </c>
      <c r="AD3339" s="1">
        <f t="shared" si="52"/>
        <v>6.5220000000000002</v>
      </c>
    </row>
    <row r="3340" spans="1:30" x14ac:dyDescent="0.3">
      <c r="A3340" s="65">
        <v>3339</v>
      </c>
      <c r="B3340" s="66" t="s">
        <v>323</v>
      </c>
      <c r="C3340" s="69" t="s">
        <v>230</v>
      </c>
      <c r="D3340" s="71"/>
      <c r="E3340" s="71">
        <v>531</v>
      </c>
      <c r="F3340" s="71">
        <v>2055</v>
      </c>
      <c r="G3340" s="72">
        <v>5.0549999999999997</v>
      </c>
      <c r="H3340" s="72">
        <v>5.1210000000000004</v>
      </c>
      <c r="I3340" s="72">
        <v>5.14</v>
      </c>
      <c r="J3340" s="72">
        <v>5.181</v>
      </c>
      <c r="K3340" s="72">
        <v>4.7460000000000004</v>
      </c>
      <c r="L3340" s="72">
        <v>5.2060000000000004</v>
      </c>
      <c r="M3340" s="72">
        <v>5.5720000000000001</v>
      </c>
      <c r="N3340" s="72">
        <v>5.8079999999999998</v>
      </c>
      <c r="O3340" s="72">
        <v>5.8</v>
      </c>
      <c r="P3340" s="72">
        <v>5.5640000000000001</v>
      </c>
      <c r="Q3340" s="72">
        <v>5.9</v>
      </c>
      <c r="R3340" s="72">
        <v>5.8760000000000003</v>
      </c>
      <c r="S3340" s="72">
        <v>5.415</v>
      </c>
      <c r="T3340" s="72">
        <v>4.335</v>
      </c>
      <c r="U3340" s="72">
        <v>3.7109999999999999</v>
      </c>
      <c r="V3340" s="72">
        <v>3.052</v>
      </c>
      <c r="W3340" s="72">
        <v>2.9180000000000001</v>
      </c>
      <c r="X3340" s="72">
        <v>2.09</v>
      </c>
      <c r="Y3340" s="72">
        <v>1.2190000000000001</v>
      </c>
      <c r="Z3340" s="72">
        <v>0.40300000000000002</v>
      </c>
      <c r="AA3340" s="72">
        <v>8.4000000000000005E-2</v>
      </c>
      <c r="AB3340" s="4" t="s">
        <v>291</v>
      </c>
      <c r="AD3340" s="1">
        <f t="shared" si="52"/>
        <v>6.7140000000000004</v>
      </c>
    </row>
    <row r="3341" spans="1:30" x14ac:dyDescent="0.3">
      <c r="A3341" s="65">
        <v>3340</v>
      </c>
      <c r="B3341" s="66" t="s">
        <v>323</v>
      </c>
      <c r="C3341" s="69" t="s">
        <v>230</v>
      </c>
      <c r="D3341" s="71"/>
      <c r="E3341" s="71">
        <v>531</v>
      </c>
      <c r="F3341" s="71">
        <v>2060</v>
      </c>
      <c r="G3341" s="72">
        <v>5.0010000000000003</v>
      </c>
      <c r="H3341" s="72">
        <v>5.1109999999999998</v>
      </c>
      <c r="I3341" s="72">
        <v>5.1639999999999997</v>
      </c>
      <c r="J3341" s="72">
        <v>5.181</v>
      </c>
      <c r="K3341" s="72">
        <v>4.718</v>
      </c>
      <c r="L3341" s="72">
        <v>5.1349999999999998</v>
      </c>
      <c r="M3341" s="72">
        <v>5.4960000000000004</v>
      </c>
      <c r="N3341" s="72">
        <v>5.766</v>
      </c>
      <c r="O3341" s="72">
        <v>5.9260000000000002</v>
      </c>
      <c r="P3341" s="72">
        <v>5.8609999999999998</v>
      </c>
      <c r="Q3341" s="72">
        <v>5.5750000000000002</v>
      </c>
      <c r="R3341" s="72">
        <v>5.85</v>
      </c>
      <c r="S3341" s="72">
        <v>5.76</v>
      </c>
      <c r="T3341" s="72">
        <v>5.2229999999999999</v>
      </c>
      <c r="U3341" s="72">
        <v>4.07</v>
      </c>
      <c r="V3341" s="72">
        <v>3.3290000000000002</v>
      </c>
      <c r="W3341" s="72">
        <v>2.5249999999999999</v>
      </c>
      <c r="X3341" s="72">
        <v>2.0990000000000002</v>
      </c>
      <c r="Y3341" s="72">
        <v>1.196</v>
      </c>
      <c r="Z3341" s="72">
        <v>0.495</v>
      </c>
      <c r="AA3341" s="72">
        <v>0.107</v>
      </c>
      <c r="AB3341" s="4" t="s">
        <v>291</v>
      </c>
      <c r="AD3341" s="1">
        <f t="shared" si="52"/>
        <v>6.4220000000000006</v>
      </c>
    </row>
    <row r="3342" spans="1:30" x14ac:dyDescent="0.3">
      <c r="A3342" s="65">
        <v>3341</v>
      </c>
      <c r="B3342" s="66" t="s">
        <v>323</v>
      </c>
      <c r="C3342" s="69" t="s">
        <v>230</v>
      </c>
      <c r="D3342" s="71"/>
      <c r="E3342" s="71">
        <v>531</v>
      </c>
      <c r="F3342" s="71">
        <v>2065</v>
      </c>
      <c r="G3342" s="72">
        <v>4.9349999999999996</v>
      </c>
      <c r="H3342" s="72">
        <v>5.056</v>
      </c>
      <c r="I3342" s="72">
        <v>5.1529999999999996</v>
      </c>
      <c r="J3342" s="72">
        <v>5.2039999999999997</v>
      </c>
      <c r="K3342" s="72">
        <v>4.7439999999999998</v>
      </c>
      <c r="L3342" s="72">
        <v>5.0880000000000001</v>
      </c>
      <c r="M3342" s="72">
        <v>5.4130000000000003</v>
      </c>
      <c r="N3342" s="72">
        <v>5.6820000000000004</v>
      </c>
      <c r="O3342" s="72">
        <v>5.88</v>
      </c>
      <c r="P3342" s="72">
        <v>5.9850000000000003</v>
      </c>
      <c r="Q3342" s="72">
        <v>5.867</v>
      </c>
      <c r="R3342" s="72">
        <v>5.5339999999999998</v>
      </c>
      <c r="S3342" s="72">
        <v>5.7439999999999998</v>
      </c>
      <c r="T3342" s="72">
        <v>5.569</v>
      </c>
      <c r="U3342" s="72">
        <v>4.9219999999999997</v>
      </c>
      <c r="V3342" s="72">
        <v>3.673</v>
      </c>
      <c r="W3342" s="72">
        <v>2.7810000000000001</v>
      </c>
      <c r="X3342" s="72">
        <v>1.839</v>
      </c>
      <c r="Y3342" s="72">
        <v>1.2250000000000001</v>
      </c>
      <c r="Z3342" s="72">
        <v>0.496</v>
      </c>
      <c r="AA3342" s="72">
        <v>0.13400000000000001</v>
      </c>
      <c r="AB3342" s="4">
        <v>0</v>
      </c>
      <c r="AD3342" s="1">
        <f t="shared" si="52"/>
        <v>6.4750000000000014</v>
      </c>
    </row>
    <row r="3343" spans="1:30" x14ac:dyDescent="0.3">
      <c r="A3343" s="65">
        <v>3342</v>
      </c>
      <c r="B3343" s="66" t="s">
        <v>323</v>
      </c>
      <c r="C3343" s="69" t="s">
        <v>230</v>
      </c>
      <c r="D3343" s="71"/>
      <c r="E3343" s="71">
        <v>531</v>
      </c>
      <c r="F3343" s="71">
        <v>2070</v>
      </c>
      <c r="G3343" s="72">
        <v>4.8869999999999996</v>
      </c>
      <c r="H3343" s="72">
        <v>4.9850000000000003</v>
      </c>
      <c r="I3343" s="72">
        <v>5.0940000000000003</v>
      </c>
      <c r="J3343" s="72">
        <v>5.1890000000000001</v>
      </c>
      <c r="K3343" s="72">
        <v>4.7939999999999996</v>
      </c>
      <c r="L3343" s="72">
        <v>5.0940000000000003</v>
      </c>
      <c r="M3343" s="72">
        <v>5.3460000000000001</v>
      </c>
      <c r="N3343" s="72">
        <v>5.5880000000000001</v>
      </c>
      <c r="O3343" s="72">
        <v>5.7889999999999997</v>
      </c>
      <c r="P3343" s="72">
        <v>5.9359999999999999</v>
      </c>
      <c r="Q3343" s="72">
        <v>5.992</v>
      </c>
      <c r="R3343" s="72">
        <v>5.8280000000000003</v>
      </c>
      <c r="S3343" s="72">
        <v>5.4429999999999996</v>
      </c>
      <c r="T3343" s="72">
        <v>5.5679999999999996</v>
      </c>
      <c r="U3343" s="72">
        <v>5.2679999999999998</v>
      </c>
      <c r="V3343" s="72">
        <v>4.4660000000000002</v>
      </c>
      <c r="W3343" s="72">
        <v>3.0950000000000002</v>
      </c>
      <c r="X3343" s="72">
        <v>2.0510000000000002</v>
      </c>
      <c r="Y3343" s="72">
        <v>1.0900000000000001</v>
      </c>
      <c r="Z3343" s="72">
        <v>0.51700000000000002</v>
      </c>
      <c r="AA3343" s="72">
        <v>0.14199999999999999</v>
      </c>
      <c r="AB3343" s="4">
        <v>0</v>
      </c>
      <c r="AD3343" s="1">
        <f t="shared" si="52"/>
        <v>6.8950000000000014</v>
      </c>
    </row>
    <row r="3344" spans="1:30" x14ac:dyDescent="0.3">
      <c r="A3344" s="65">
        <v>3343</v>
      </c>
      <c r="B3344" s="66" t="s">
        <v>323</v>
      </c>
      <c r="C3344" s="69" t="s">
        <v>230</v>
      </c>
      <c r="D3344" s="71"/>
      <c r="E3344" s="71">
        <v>531</v>
      </c>
      <c r="F3344" s="71">
        <v>2075</v>
      </c>
      <c r="G3344" s="72">
        <v>4.8550000000000004</v>
      </c>
      <c r="H3344" s="72">
        <v>4.9329999999999998</v>
      </c>
      <c r="I3344" s="72">
        <v>5.0220000000000002</v>
      </c>
      <c r="J3344" s="72">
        <v>5.1289999999999996</v>
      </c>
      <c r="K3344" s="72">
        <v>4.806</v>
      </c>
      <c r="L3344" s="72">
        <v>5.1210000000000004</v>
      </c>
      <c r="M3344" s="72">
        <v>5.3369999999999997</v>
      </c>
      <c r="N3344" s="72">
        <v>5.5119999999999996</v>
      </c>
      <c r="O3344" s="72">
        <v>5.6890000000000001</v>
      </c>
      <c r="P3344" s="72">
        <v>5.843</v>
      </c>
      <c r="Q3344" s="72">
        <v>5.9450000000000003</v>
      </c>
      <c r="R3344" s="72">
        <v>5.9560000000000004</v>
      </c>
      <c r="S3344" s="72">
        <v>5.7370000000000001</v>
      </c>
      <c r="T3344" s="72">
        <v>5.2889999999999997</v>
      </c>
      <c r="U3344" s="72">
        <v>5.2830000000000004</v>
      </c>
      <c r="V3344" s="72">
        <v>4.806</v>
      </c>
      <c r="W3344" s="72">
        <v>3.794</v>
      </c>
      <c r="X3344" s="72">
        <v>2.31</v>
      </c>
      <c r="Y3344" s="72">
        <v>1.2350000000000001</v>
      </c>
      <c r="Z3344" s="72">
        <v>0.47</v>
      </c>
      <c r="AA3344" s="72">
        <v>0.151</v>
      </c>
      <c r="AB3344" s="4">
        <v>1E-3</v>
      </c>
      <c r="AD3344" s="1">
        <f t="shared" si="52"/>
        <v>7.9610000000000003</v>
      </c>
    </row>
    <row r="3345" spans="1:30" x14ac:dyDescent="0.3">
      <c r="A3345" s="65">
        <v>3344</v>
      </c>
      <c r="B3345" s="66" t="s">
        <v>323</v>
      </c>
      <c r="C3345" s="69" t="s">
        <v>230</v>
      </c>
      <c r="D3345" s="71"/>
      <c r="E3345" s="71">
        <v>531</v>
      </c>
      <c r="F3345" s="71">
        <v>2080</v>
      </c>
      <c r="G3345" s="72">
        <v>4.8319999999999999</v>
      </c>
      <c r="H3345" s="72">
        <v>4.9000000000000004</v>
      </c>
      <c r="I3345" s="72">
        <v>4.968</v>
      </c>
      <c r="J3345" s="72">
        <v>5.0540000000000003</v>
      </c>
      <c r="K3345" s="72">
        <v>4.7709999999999999</v>
      </c>
      <c r="L3345" s="72">
        <v>5.1120000000000001</v>
      </c>
      <c r="M3345" s="72">
        <v>5.35</v>
      </c>
      <c r="N3345" s="72">
        <v>5.492</v>
      </c>
      <c r="O3345" s="72">
        <v>5.6070000000000002</v>
      </c>
      <c r="P3345" s="72">
        <v>5.74</v>
      </c>
      <c r="Q3345" s="72">
        <v>5.8520000000000003</v>
      </c>
      <c r="R3345" s="72">
        <v>5.91</v>
      </c>
      <c r="S3345" s="72">
        <v>5.8689999999999998</v>
      </c>
      <c r="T3345" s="72">
        <v>5.5830000000000002</v>
      </c>
      <c r="U3345" s="72">
        <v>5.0359999999999996</v>
      </c>
      <c r="V3345" s="72">
        <v>4.8440000000000003</v>
      </c>
      <c r="W3345" s="72">
        <v>4.1120000000000001</v>
      </c>
      <c r="X3345" s="72">
        <v>2.863</v>
      </c>
      <c r="Y3345" s="72">
        <v>1.4119999999999999</v>
      </c>
      <c r="Z3345" s="72">
        <v>0.54400000000000004</v>
      </c>
      <c r="AA3345" s="72">
        <v>0.14499999999999999</v>
      </c>
      <c r="AB3345" s="4">
        <v>1E-3</v>
      </c>
      <c r="AD3345" s="1">
        <f t="shared" si="52"/>
        <v>9.077</v>
      </c>
    </row>
    <row r="3346" spans="1:30" x14ac:dyDescent="0.3">
      <c r="A3346" s="65">
        <v>3345</v>
      </c>
      <c r="B3346" s="66" t="s">
        <v>323</v>
      </c>
      <c r="C3346" s="69" t="s">
        <v>230</v>
      </c>
      <c r="D3346" s="71"/>
      <c r="E3346" s="71">
        <v>531</v>
      </c>
      <c r="F3346" s="71">
        <v>2085</v>
      </c>
      <c r="G3346" s="72">
        <v>4.8019999999999996</v>
      </c>
      <c r="H3346" s="72">
        <v>4.8739999999999997</v>
      </c>
      <c r="I3346" s="72">
        <v>4.9320000000000004</v>
      </c>
      <c r="J3346" s="72">
        <v>4.9980000000000002</v>
      </c>
      <c r="K3346" s="72">
        <v>4.7220000000000004</v>
      </c>
      <c r="L3346" s="72">
        <v>5.056</v>
      </c>
      <c r="M3346" s="72">
        <v>5.3230000000000004</v>
      </c>
      <c r="N3346" s="72">
        <v>5.4939999999999998</v>
      </c>
      <c r="O3346" s="72">
        <v>5.5819999999999999</v>
      </c>
      <c r="P3346" s="72">
        <v>5.6539999999999999</v>
      </c>
      <c r="Q3346" s="72">
        <v>5.75</v>
      </c>
      <c r="R3346" s="72">
        <v>5.8209999999999997</v>
      </c>
      <c r="S3346" s="72">
        <v>5.83</v>
      </c>
      <c r="T3346" s="72">
        <v>5.7220000000000004</v>
      </c>
      <c r="U3346" s="72">
        <v>5.3339999999999996</v>
      </c>
      <c r="V3346" s="72">
        <v>4.641</v>
      </c>
      <c r="W3346" s="72">
        <v>4.1779999999999999</v>
      </c>
      <c r="X3346" s="72">
        <v>3.1419999999999999</v>
      </c>
      <c r="Y3346" s="72">
        <v>1.782</v>
      </c>
      <c r="Z3346" s="72">
        <v>0.63700000000000001</v>
      </c>
      <c r="AA3346" s="72">
        <v>0.16500000000000001</v>
      </c>
      <c r="AB3346" s="4">
        <v>1E-3</v>
      </c>
      <c r="AD3346" s="1">
        <f t="shared" si="52"/>
        <v>9.9049999999999994</v>
      </c>
    </row>
    <row r="3347" spans="1:30" x14ac:dyDescent="0.3">
      <c r="A3347" s="65">
        <v>3346</v>
      </c>
      <c r="B3347" s="66" t="s">
        <v>323</v>
      </c>
      <c r="C3347" s="69" t="s">
        <v>230</v>
      </c>
      <c r="D3347" s="71"/>
      <c r="E3347" s="71">
        <v>531</v>
      </c>
      <c r="F3347" s="71">
        <v>2090</v>
      </c>
      <c r="G3347" s="72">
        <v>4.7489999999999997</v>
      </c>
      <c r="H3347" s="72">
        <v>4.84</v>
      </c>
      <c r="I3347" s="72">
        <v>4.9039999999999999</v>
      </c>
      <c r="J3347" s="72">
        <v>4.9580000000000002</v>
      </c>
      <c r="K3347" s="72">
        <v>4.6909999999999998</v>
      </c>
      <c r="L3347" s="72">
        <v>4.9859999999999998</v>
      </c>
      <c r="M3347" s="72">
        <v>5.2519999999999998</v>
      </c>
      <c r="N3347" s="72">
        <v>5.4560000000000004</v>
      </c>
      <c r="O3347" s="72">
        <v>5.577</v>
      </c>
      <c r="P3347" s="72">
        <v>5.6260000000000003</v>
      </c>
      <c r="Q3347" s="72">
        <v>5.6630000000000003</v>
      </c>
      <c r="R3347" s="72">
        <v>5.7229999999999999</v>
      </c>
      <c r="S3347" s="72">
        <v>5.7489999999999997</v>
      </c>
      <c r="T3347" s="72">
        <v>5.6959999999999997</v>
      </c>
      <c r="U3347" s="72">
        <v>5.4820000000000002</v>
      </c>
      <c r="V3347" s="72">
        <v>4.9390000000000001</v>
      </c>
      <c r="W3347" s="72">
        <v>4.032</v>
      </c>
      <c r="X3347" s="72">
        <v>3.2290000000000001</v>
      </c>
      <c r="Y3347" s="72">
        <v>1.988</v>
      </c>
      <c r="Z3347" s="72">
        <v>0.82099999999999995</v>
      </c>
      <c r="AA3347" s="72">
        <v>0.19600000000000001</v>
      </c>
      <c r="AB3347" s="4">
        <v>2E-3</v>
      </c>
      <c r="AD3347" s="1">
        <f t="shared" si="52"/>
        <v>10.268000000000001</v>
      </c>
    </row>
    <row r="3348" spans="1:30" x14ac:dyDescent="0.3">
      <c r="A3348" s="65">
        <v>3347</v>
      </c>
      <c r="B3348" s="66" t="s">
        <v>323</v>
      </c>
      <c r="C3348" s="69" t="s">
        <v>230</v>
      </c>
      <c r="D3348" s="71"/>
      <c r="E3348" s="71">
        <v>531</v>
      </c>
      <c r="F3348" s="71">
        <v>2095</v>
      </c>
      <c r="G3348" s="72">
        <v>4.6890000000000001</v>
      </c>
      <c r="H3348" s="72">
        <v>4.7859999999999996</v>
      </c>
      <c r="I3348" s="72">
        <v>4.8659999999999997</v>
      </c>
      <c r="J3348" s="72">
        <v>4.93</v>
      </c>
      <c r="K3348" s="72">
        <v>4.6769999999999996</v>
      </c>
      <c r="L3348" s="72">
        <v>4.9329999999999998</v>
      </c>
      <c r="M3348" s="72">
        <v>5.1669999999999998</v>
      </c>
      <c r="N3348" s="72">
        <v>5.3739999999999997</v>
      </c>
      <c r="O3348" s="72">
        <v>5.5339999999999998</v>
      </c>
      <c r="P3348" s="72">
        <v>5.617</v>
      </c>
      <c r="Q3348" s="72">
        <v>5.6349999999999998</v>
      </c>
      <c r="R3348" s="72">
        <v>5.6390000000000002</v>
      </c>
      <c r="S3348" s="72">
        <v>5.6589999999999998</v>
      </c>
      <c r="T3348" s="72">
        <v>5.625</v>
      </c>
      <c r="U3348" s="72">
        <v>5.47</v>
      </c>
      <c r="V3348" s="72">
        <v>5.0970000000000004</v>
      </c>
      <c r="W3348" s="72">
        <v>4.3209999999999997</v>
      </c>
      <c r="X3348" s="72">
        <v>3.15</v>
      </c>
      <c r="Y3348" s="72">
        <v>2.0750000000000002</v>
      </c>
      <c r="Z3348" s="72">
        <v>0.93600000000000005</v>
      </c>
      <c r="AA3348" s="72">
        <v>0.255</v>
      </c>
      <c r="AB3348" s="4" t="s">
        <v>291</v>
      </c>
      <c r="AD3348" s="1">
        <f t="shared" si="52"/>
        <v>10.737</v>
      </c>
    </row>
    <row r="3349" spans="1:30" x14ac:dyDescent="0.3">
      <c r="A3349" s="65">
        <v>3348</v>
      </c>
      <c r="B3349" s="66" t="s">
        <v>323</v>
      </c>
      <c r="C3349" s="69" t="s">
        <v>230</v>
      </c>
      <c r="D3349" s="71"/>
      <c r="E3349" s="71">
        <v>531</v>
      </c>
      <c r="F3349" s="71">
        <v>2100</v>
      </c>
      <c r="G3349" s="72">
        <v>4.625</v>
      </c>
      <c r="H3349" s="72">
        <v>4.7190000000000003</v>
      </c>
      <c r="I3349" s="72">
        <v>4.8099999999999996</v>
      </c>
      <c r="J3349" s="72">
        <v>4.8890000000000002</v>
      </c>
      <c r="K3349" s="72">
        <v>4.6740000000000004</v>
      </c>
      <c r="L3349" s="72">
        <v>4.8959999999999999</v>
      </c>
      <c r="M3349" s="72">
        <v>5.0990000000000002</v>
      </c>
      <c r="N3349" s="72">
        <v>5.2789999999999999</v>
      </c>
      <c r="O3349" s="72">
        <v>5.444</v>
      </c>
      <c r="P3349" s="72">
        <v>5.5709999999999997</v>
      </c>
      <c r="Q3349" s="72">
        <v>5.625</v>
      </c>
      <c r="R3349" s="72">
        <v>5.6120000000000001</v>
      </c>
      <c r="S3349" s="72">
        <v>5.58</v>
      </c>
      <c r="T3349" s="72">
        <v>5.5460000000000003</v>
      </c>
      <c r="U3349" s="72">
        <v>5.4169999999999998</v>
      </c>
      <c r="V3349" s="72">
        <v>5.1070000000000002</v>
      </c>
      <c r="W3349" s="72">
        <v>4.492</v>
      </c>
      <c r="X3349" s="72">
        <v>3.4129999999999998</v>
      </c>
      <c r="Y3349" s="72">
        <v>2.0579999999999998</v>
      </c>
      <c r="Z3349" s="72">
        <v>1</v>
      </c>
      <c r="AA3349" s="72">
        <v>0.30499999999999999</v>
      </c>
      <c r="AB3349" s="4" t="s">
        <v>291</v>
      </c>
      <c r="AD3349" s="1">
        <f t="shared" si="52"/>
        <v>11.267999999999999</v>
      </c>
    </row>
    <row r="3350" spans="1:30" x14ac:dyDescent="0.3">
      <c r="A3350" s="65">
        <v>3349</v>
      </c>
      <c r="B3350" s="66" t="s">
        <v>323</v>
      </c>
      <c r="C3350" s="69" t="s">
        <v>231</v>
      </c>
      <c r="D3350" s="71"/>
      <c r="E3350" s="71">
        <v>214</v>
      </c>
      <c r="F3350" s="71">
        <v>2015</v>
      </c>
      <c r="G3350" s="72">
        <v>542.05499999999995</v>
      </c>
      <c r="H3350" s="72">
        <v>539.70100000000002</v>
      </c>
      <c r="I3350" s="72">
        <v>524.35400000000004</v>
      </c>
      <c r="J3350" s="72">
        <v>492.32100000000003</v>
      </c>
      <c r="K3350" s="72">
        <v>473.70600000000002</v>
      </c>
      <c r="L3350" s="72">
        <v>430.58</v>
      </c>
      <c r="M3350" s="72">
        <v>386.67</v>
      </c>
      <c r="N3350" s="72">
        <v>338.45600000000002</v>
      </c>
      <c r="O3350" s="72">
        <v>305.483</v>
      </c>
      <c r="P3350" s="72">
        <v>274.88900000000001</v>
      </c>
      <c r="Q3350" s="72">
        <v>244.166</v>
      </c>
      <c r="R3350" s="72">
        <v>204.41399999999999</v>
      </c>
      <c r="S3350" s="72">
        <v>157.92599999999999</v>
      </c>
      <c r="T3350" s="72">
        <v>113.881</v>
      </c>
      <c r="U3350" s="72">
        <v>81.349999999999994</v>
      </c>
      <c r="V3350" s="72">
        <v>61.697000000000003</v>
      </c>
      <c r="W3350" s="72">
        <v>39.488</v>
      </c>
      <c r="X3350" s="72">
        <v>21.041</v>
      </c>
      <c r="Y3350" s="72">
        <v>9.3330000000000002</v>
      </c>
      <c r="Z3350" s="72">
        <v>3.367</v>
      </c>
      <c r="AA3350" s="72">
        <v>1.224</v>
      </c>
      <c r="AB3350" s="4" t="s">
        <v>291</v>
      </c>
      <c r="AD3350" s="1">
        <f t="shared" si="52"/>
        <v>74.453000000000003</v>
      </c>
    </row>
    <row r="3351" spans="1:30" x14ac:dyDescent="0.3">
      <c r="A3351" s="65">
        <v>3350</v>
      </c>
      <c r="B3351" s="66" t="s">
        <v>323</v>
      </c>
      <c r="C3351" s="69" t="s">
        <v>231</v>
      </c>
      <c r="D3351" s="71"/>
      <c r="E3351" s="71">
        <v>214</v>
      </c>
      <c r="F3351" s="71">
        <v>2020</v>
      </c>
      <c r="G3351" s="72">
        <v>529.88199999999995</v>
      </c>
      <c r="H3351" s="72">
        <v>538.35799999999995</v>
      </c>
      <c r="I3351" s="72">
        <v>531.21900000000005</v>
      </c>
      <c r="J3351" s="72">
        <v>510.428</v>
      </c>
      <c r="K3351" s="72">
        <v>471.738</v>
      </c>
      <c r="L3351" s="72">
        <v>453.13799999999998</v>
      </c>
      <c r="M3351" s="72">
        <v>411.80399999999997</v>
      </c>
      <c r="N3351" s="72">
        <v>373.25900000000001</v>
      </c>
      <c r="O3351" s="72">
        <v>328.13099999999997</v>
      </c>
      <c r="P3351" s="72">
        <v>295.58</v>
      </c>
      <c r="Q3351" s="72">
        <v>265.298</v>
      </c>
      <c r="R3351" s="72">
        <v>232.75299999999999</v>
      </c>
      <c r="S3351" s="72">
        <v>190.56700000000001</v>
      </c>
      <c r="T3351" s="72">
        <v>142.47800000000001</v>
      </c>
      <c r="U3351" s="72">
        <v>98.052999999999997</v>
      </c>
      <c r="V3351" s="72">
        <v>65.239999999999995</v>
      </c>
      <c r="W3351" s="72">
        <v>44.86</v>
      </c>
      <c r="X3351" s="72">
        <v>25.486000000000001</v>
      </c>
      <c r="Y3351" s="72">
        <v>11.647</v>
      </c>
      <c r="Z3351" s="72">
        <v>4.3129999999999997</v>
      </c>
      <c r="AA3351" s="72">
        <v>1.56</v>
      </c>
      <c r="AB3351" s="4" t="s">
        <v>291</v>
      </c>
      <c r="AD3351" s="1">
        <f t="shared" si="52"/>
        <v>87.866000000000014</v>
      </c>
    </row>
    <row r="3352" spans="1:30" x14ac:dyDescent="0.3">
      <c r="A3352" s="65">
        <v>3351</v>
      </c>
      <c r="B3352" s="66" t="s">
        <v>323</v>
      </c>
      <c r="C3352" s="69" t="s">
        <v>231</v>
      </c>
      <c r="D3352" s="71"/>
      <c r="E3352" s="71">
        <v>214</v>
      </c>
      <c r="F3352" s="71">
        <v>2025</v>
      </c>
      <c r="G3352" s="72">
        <v>515.16700000000003</v>
      </c>
      <c r="H3352" s="72">
        <v>526.47199999999998</v>
      </c>
      <c r="I3352" s="72">
        <v>530.15899999999999</v>
      </c>
      <c r="J3352" s="72">
        <v>517.72400000000005</v>
      </c>
      <c r="K3352" s="72">
        <v>490.43400000000003</v>
      </c>
      <c r="L3352" s="72">
        <v>452.02199999999999</v>
      </c>
      <c r="M3352" s="72">
        <v>434.81299999999999</v>
      </c>
      <c r="N3352" s="72">
        <v>398.59800000000001</v>
      </c>
      <c r="O3352" s="72">
        <v>362.76799999999997</v>
      </c>
      <c r="P3352" s="72">
        <v>318.17200000000003</v>
      </c>
      <c r="Q3352" s="72">
        <v>285.81900000000002</v>
      </c>
      <c r="R3352" s="72">
        <v>253.506</v>
      </c>
      <c r="S3352" s="72">
        <v>217.71899999999999</v>
      </c>
      <c r="T3352" s="72">
        <v>172.72</v>
      </c>
      <c r="U3352" s="72">
        <v>123.39700000000001</v>
      </c>
      <c r="V3352" s="72">
        <v>79.197000000000003</v>
      </c>
      <c r="W3352" s="72">
        <v>47.784999999999997</v>
      </c>
      <c r="X3352" s="72">
        <v>29.091000000000001</v>
      </c>
      <c r="Y3352" s="72">
        <v>14.102</v>
      </c>
      <c r="Z3352" s="72">
        <v>5.3360000000000003</v>
      </c>
      <c r="AA3352" s="72">
        <v>1.968</v>
      </c>
      <c r="AB3352" s="4" t="s">
        <v>291</v>
      </c>
      <c r="AD3352" s="1">
        <f t="shared" si="52"/>
        <v>98.282000000000011</v>
      </c>
    </row>
    <row r="3353" spans="1:30" x14ac:dyDescent="0.3">
      <c r="A3353" s="65">
        <v>3352</v>
      </c>
      <c r="B3353" s="66" t="s">
        <v>323</v>
      </c>
      <c r="C3353" s="69" t="s">
        <v>231</v>
      </c>
      <c r="D3353" s="71"/>
      <c r="E3353" s="71">
        <v>214</v>
      </c>
      <c r="F3353" s="71">
        <v>2030</v>
      </c>
      <c r="G3353" s="72">
        <v>499.30900000000003</v>
      </c>
      <c r="H3353" s="72">
        <v>512.07600000000002</v>
      </c>
      <c r="I3353" s="72">
        <v>518.75</v>
      </c>
      <c r="J3353" s="72">
        <v>517.41</v>
      </c>
      <c r="K3353" s="72">
        <v>498.822</v>
      </c>
      <c r="L3353" s="72">
        <v>471.67</v>
      </c>
      <c r="M3353" s="72">
        <v>434.82900000000001</v>
      </c>
      <c r="N3353" s="72">
        <v>422.08</v>
      </c>
      <c r="O3353" s="72">
        <v>388.30700000000002</v>
      </c>
      <c r="P3353" s="72">
        <v>352.60500000000002</v>
      </c>
      <c r="Q3353" s="72">
        <v>308.28300000000002</v>
      </c>
      <c r="R3353" s="72">
        <v>273.78800000000001</v>
      </c>
      <c r="S3353" s="72">
        <v>237.947</v>
      </c>
      <c r="T3353" s="72">
        <v>198.26</v>
      </c>
      <c r="U3353" s="72">
        <v>150.48699999999999</v>
      </c>
      <c r="V3353" s="72">
        <v>100.401</v>
      </c>
      <c r="W3353" s="72">
        <v>58.451999999999998</v>
      </c>
      <c r="X3353" s="72">
        <v>31.149000000000001</v>
      </c>
      <c r="Y3353" s="72">
        <v>16.099</v>
      </c>
      <c r="Z3353" s="72">
        <v>6.4050000000000002</v>
      </c>
      <c r="AA3353" s="72">
        <v>2.411</v>
      </c>
      <c r="AB3353" s="4" t="s">
        <v>291</v>
      </c>
      <c r="AD3353" s="1">
        <f t="shared" si="52"/>
        <v>114.51600000000001</v>
      </c>
    </row>
    <row r="3354" spans="1:30" x14ac:dyDescent="0.3">
      <c r="A3354" s="65">
        <v>3353</v>
      </c>
      <c r="B3354" s="66" t="s">
        <v>323</v>
      </c>
      <c r="C3354" s="69" t="s">
        <v>231</v>
      </c>
      <c r="D3354" s="71"/>
      <c r="E3354" s="71">
        <v>214</v>
      </c>
      <c r="F3354" s="71">
        <v>2035</v>
      </c>
      <c r="G3354" s="72">
        <v>482.214</v>
      </c>
      <c r="H3354" s="72">
        <v>496.44200000000001</v>
      </c>
      <c r="I3354" s="72">
        <v>504.56700000000001</v>
      </c>
      <c r="J3354" s="72">
        <v>506.35500000000002</v>
      </c>
      <c r="K3354" s="72">
        <v>499.09199999999998</v>
      </c>
      <c r="L3354" s="72">
        <v>480.65899999999999</v>
      </c>
      <c r="M3354" s="72">
        <v>454.92700000000002</v>
      </c>
      <c r="N3354" s="72">
        <v>422.745</v>
      </c>
      <c r="O3354" s="72">
        <v>411.97699999999998</v>
      </c>
      <c r="P3354" s="72">
        <v>378.18799999999999</v>
      </c>
      <c r="Q3354" s="72">
        <v>342.327</v>
      </c>
      <c r="R3354" s="72">
        <v>296.03699999999998</v>
      </c>
      <c r="S3354" s="72">
        <v>257.863</v>
      </c>
      <c r="T3354" s="72">
        <v>217.69200000000001</v>
      </c>
      <c r="U3354" s="72">
        <v>173.77199999999999</v>
      </c>
      <c r="V3354" s="72">
        <v>123.343</v>
      </c>
      <c r="W3354" s="72">
        <v>74.683999999999997</v>
      </c>
      <c r="X3354" s="72">
        <v>38.317999999999998</v>
      </c>
      <c r="Y3354" s="72">
        <v>17.247</v>
      </c>
      <c r="Z3354" s="72">
        <v>7.2539999999999996</v>
      </c>
      <c r="AA3354" s="72">
        <v>2.8679999999999999</v>
      </c>
      <c r="AB3354" s="4" t="s">
        <v>291</v>
      </c>
      <c r="AD3354" s="1">
        <f t="shared" si="52"/>
        <v>140.37099999999998</v>
      </c>
    </row>
    <row r="3355" spans="1:30" x14ac:dyDescent="0.3">
      <c r="A3355" s="65">
        <v>3354</v>
      </c>
      <c r="B3355" s="66" t="s">
        <v>323</v>
      </c>
      <c r="C3355" s="69" t="s">
        <v>231</v>
      </c>
      <c r="D3355" s="71"/>
      <c r="E3355" s="71">
        <v>214</v>
      </c>
      <c r="F3355" s="71">
        <v>2040</v>
      </c>
      <c r="G3355" s="72">
        <v>463.71199999999999</v>
      </c>
      <c r="H3355" s="72">
        <v>479.65300000000002</v>
      </c>
      <c r="I3355" s="72">
        <v>489.53899999999999</v>
      </c>
      <c r="J3355" s="72">
        <v>493.161</v>
      </c>
      <c r="K3355" s="72">
        <v>489.54300000000001</v>
      </c>
      <c r="L3355" s="72">
        <v>482.37799999999999</v>
      </c>
      <c r="M3355" s="72">
        <v>465.16300000000001</v>
      </c>
      <c r="N3355" s="72">
        <v>443.565</v>
      </c>
      <c r="O3355" s="72">
        <v>413.44099999999997</v>
      </c>
      <c r="P3355" s="72">
        <v>402.13400000000001</v>
      </c>
      <c r="Q3355" s="72">
        <v>367.92500000000001</v>
      </c>
      <c r="R3355" s="72">
        <v>329.55700000000002</v>
      </c>
      <c r="S3355" s="72">
        <v>279.80399999999997</v>
      </c>
      <c r="T3355" s="72">
        <v>237.05699999999999</v>
      </c>
      <c r="U3355" s="72">
        <v>191.99700000000001</v>
      </c>
      <c r="V3355" s="72">
        <v>143.54400000000001</v>
      </c>
      <c r="W3355" s="72">
        <v>92.539000000000001</v>
      </c>
      <c r="X3355" s="72">
        <v>49.286000000000001</v>
      </c>
      <c r="Y3355" s="72">
        <v>21.254000000000001</v>
      </c>
      <c r="Z3355" s="72">
        <v>7.718</v>
      </c>
      <c r="AA3355" s="72">
        <v>3.2450000000000001</v>
      </c>
      <c r="AB3355" s="4" t="s">
        <v>291</v>
      </c>
      <c r="AD3355" s="1">
        <f t="shared" si="52"/>
        <v>174.04199999999997</v>
      </c>
    </row>
    <row r="3356" spans="1:30" x14ac:dyDescent="0.3">
      <c r="A3356" s="65">
        <v>3355</v>
      </c>
      <c r="B3356" s="66" t="s">
        <v>323</v>
      </c>
      <c r="C3356" s="69" t="s">
        <v>231</v>
      </c>
      <c r="D3356" s="71"/>
      <c r="E3356" s="71">
        <v>214</v>
      </c>
      <c r="F3356" s="71">
        <v>2045</v>
      </c>
      <c r="G3356" s="72">
        <v>444.09199999999998</v>
      </c>
      <c r="H3356" s="72">
        <v>461.28100000000001</v>
      </c>
      <c r="I3356" s="72">
        <v>472.839</v>
      </c>
      <c r="J3356" s="72">
        <v>478.30700000000002</v>
      </c>
      <c r="K3356" s="72">
        <v>476.78800000000001</v>
      </c>
      <c r="L3356" s="72">
        <v>473.45699999999999</v>
      </c>
      <c r="M3356" s="72">
        <v>467.505</v>
      </c>
      <c r="N3356" s="72">
        <v>454.35</v>
      </c>
      <c r="O3356" s="72">
        <v>434.63099999999997</v>
      </c>
      <c r="P3356" s="72">
        <v>404.31799999999998</v>
      </c>
      <c r="Q3356" s="72">
        <v>392.07499999999999</v>
      </c>
      <c r="R3356" s="72">
        <v>355.15</v>
      </c>
      <c r="S3356" s="72">
        <v>312.61799999999999</v>
      </c>
      <c r="T3356" s="72">
        <v>258.49299999999999</v>
      </c>
      <c r="U3356" s="72">
        <v>210.417</v>
      </c>
      <c r="V3356" s="72">
        <v>159.886</v>
      </c>
      <c r="W3356" s="72">
        <v>108.67100000000001</v>
      </c>
      <c r="X3356" s="72">
        <v>61.518999999999998</v>
      </c>
      <c r="Y3356" s="72">
        <v>27.41</v>
      </c>
      <c r="Z3356" s="72">
        <v>9.4540000000000006</v>
      </c>
      <c r="AA3356" s="72">
        <v>3.46</v>
      </c>
      <c r="AB3356" s="4">
        <v>0</v>
      </c>
      <c r="AD3356" s="1">
        <f t="shared" si="52"/>
        <v>210.51400000000001</v>
      </c>
    </row>
    <row r="3357" spans="1:30" x14ac:dyDescent="0.3">
      <c r="A3357" s="65">
        <v>3356</v>
      </c>
      <c r="B3357" s="66" t="s">
        <v>323</v>
      </c>
      <c r="C3357" s="69" t="s">
        <v>231</v>
      </c>
      <c r="D3357" s="71"/>
      <c r="E3357" s="71">
        <v>214</v>
      </c>
      <c r="F3357" s="71">
        <v>2050</v>
      </c>
      <c r="G3357" s="72">
        <v>424.55599999999998</v>
      </c>
      <c r="H3357" s="72">
        <v>441.77699999999999</v>
      </c>
      <c r="I3357" s="72">
        <v>454.55200000000002</v>
      </c>
      <c r="J3357" s="72">
        <v>461.77199999999999</v>
      </c>
      <c r="K3357" s="72">
        <v>462.33699999999999</v>
      </c>
      <c r="L3357" s="72">
        <v>461.298</v>
      </c>
      <c r="M3357" s="72">
        <v>459.26299999999998</v>
      </c>
      <c r="N3357" s="72">
        <v>457.315</v>
      </c>
      <c r="O3357" s="72">
        <v>445.952</v>
      </c>
      <c r="P3357" s="72">
        <v>425.88799999999998</v>
      </c>
      <c r="Q3357" s="72">
        <v>395.041</v>
      </c>
      <c r="R3357" s="72">
        <v>379.48399999999998</v>
      </c>
      <c r="S3357" s="72">
        <v>338.142</v>
      </c>
      <c r="T3357" s="72">
        <v>290.27699999999999</v>
      </c>
      <c r="U3357" s="72">
        <v>230.976</v>
      </c>
      <c r="V3357" s="72">
        <v>176.739</v>
      </c>
      <c r="W3357" s="72">
        <v>122.25700000000001</v>
      </c>
      <c r="X3357" s="72">
        <v>72.89</v>
      </c>
      <c r="Y3357" s="72">
        <v>34.380000000000003</v>
      </c>
      <c r="Z3357" s="72">
        <v>12.148999999999999</v>
      </c>
      <c r="AA3357" s="72">
        <v>4.0179999999999998</v>
      </c>
      <c r="AB3357" s="4">
        <v>0</v>
      </c>
      <c r="AD3357" s="1">
        <f t="shared" si="52"/>
        <v>245.69399999999999</v>
      </c>
    </row>
    <row r="3358" spans="1:30" x14ac:dyDescent="0.3">
      <c r="A3358" s="65">
        <v>3357</v>
      </c>
      <c r="B3358" s="66" t="s">
        <v>323</v>
      </c>
      <c r="C3358" s="69" t="s">
        <v>231</v>
      </c>
      <c r="D3358" s="71"/>
      <c r="E3358" s="71">
        <v>214</v>
      </c>
      <c r="F3358" s="71">
        <v>2055</v>
      </c>
      <c r="G3358" s="72">
        <v>405.77199999999999</v>
      </c>
      <c r="H3358" s="72">
        <v>422.42500000000001</v>
      </c>
      <c r="I3358" s="72">
        <v>435.43599999999998</v>
      </c>
      <c r="J3358" s="72">
        <v>444.13499999999999</v>
      </c>
      <c r="K3358" s="72">
        <v>446.846</v>
      </c>
      <c r="L3358" s="72">
        <v>447.98500000000001</v>
      </c>
      <c r="M3358" s="72">
        <v>448.24</v>
      </c>
      <c r="N3358" s="72">
        <v>450.01600000000002</v>
      </c>
      <c r="O3358" s="72">
        <v>449.66399999999999</v>
      </c>
      <c r="P3358" s="72">
        <v>437.84800000000001</v>
      </c>
      <c r="Q3358" s="72">
        <v>416.99799999999999</v>
      </c>
      <c r="R3358" s="72">
        <v>383.37400000000002</v>
      </c>
      <c r="S3358" s="72">
        <v>362.64600000000002</v>
      </c>
      <c r="T3358" s="72">
        <v>315.58600000000001</v>
      </c>
      <c r="U3358" s="72">
        <v>261.14299999999997</v>
      </c>
      <c r="V3358" s="72">
        <v>195.74700000000001</v>
      </c>
      <c r="W3358" s="72">
        <v>136.601</v>
      </c>
      <c r="X3358" s="72">
        <v>82.843000000000004</v>
      </c>
      <c r="Y3358" s="72">
        <v>41.012999999999998</v>
      </c>
      <c r="Z3358" s="72">
        <v>15.224</v>
      </c>
      <c r="AA3358" s="72">
        <v>4.9649999999999999</v>
      </c>
      <c r="AB3358" s="4">
        <v>0</v>
      </c>
      <c r="AD3358" s="1">
        <f t="shared" si="52"/>
        <v>280.64599999999996</v>
      </c>
    </row>
    <row r="3359" spans="1:30" x14ac:dyDescent="0.3">
      <c r="A3359" s="65">
        <v>3358</v>
      </c>
      <c r="B3359" s="66" t="s">
        <v>323</v>
      </c>
      <c r="C3359" s="69" t="s">
        <v>231</v>
      </c>
      <c r="D3359" s="71"/>
      <c r="E3359" s="71">
        <v>214</v>
      </c>
      <c r="F3359" s="71">
        <v>2060</v>
      </c>
      <c r="G3359" s="72">
        <v>388.42899999999997</v>
      </c>
      <c r="H3359" s="72">
        <v>403.80900000000003</v>
      </c>
      <c r="I3359" s="72">
        <v>416.464</v>
      </c>
      <c r="J3359" s="72">
        <v>425.65300000000002</v>
      </c>
      <c r="K3359" s="72">
        <v>430.21499999999997</v>
      </c>
      <c r="L3359" s="72">
        <v>433.565</v>
      </c>
      <c r="M3359" s="72">
        <v>435.98500000000001</v>
      </c>
      <c r="N3359" s="72">
        <v>439.87</v>
      </c>
      <c r="O3359" s="72">
        <v>443.15600000000001</v>
      </c>
      <c r="P3359" s="72">
        <v>442.28699999999998</v>
      </c>
      <c r="Q3359" s="72">
        <v>429.56700000000001</v>
      </c>
      <c r="R3359" s="72">
        <v>405.73700000000002</v>
      </c>
      <c r="S3359" s="72">
        <v>367.71600000000001</v>
      </c>
      <c r="T3359" s="72">
        <v>340.21600000000001</v>
      </c>
      <c r="U3359" s="72">
        <v>285.90899999999999</v>
      </c>
      <c r="V3359" s="72">
        <v>223.41</v>
      </c>
      <c r="W3359" s="72">
        <v>153.07599999999999</v>
      </c>
      <c r="X3359" s="72">
        <v>93.692999999999998</v>
      </c>
      <c r="Y3359" s="72">
        <v>47.081000000000003</v>
      </c>
      <c r="Z3359" s="72">
        <v>18.225999999999999</v>
      </c>
      <c r="AA3359" s="72">
        <v>6.14</v>
      </c>
      <c r="AB3359" s="4">
        <v>0</v>
      </c>
      <c r="AD3359" s="1">
        <f t="shared" si="52"/>
        <v>318.21600000000001</v>
      </c>
    </row>
    <row r="3360" spans="1:30" x14ac:dyDescent="0.3">
      <c r="A3360" s="65">
        <v>3359</v>
      </c>
      <c r="B3360" s="66" t="s">
        <v>323</v>
      </c>
      <c r="C3360" s="69" t="s">
        <v>231</v>
      </c>
      <c r="D3360" s="71"/>
      <c r="E3360" s="71">
        <v>214</v>
      </c>
      <c r="F3360" s="71">
        <v>2065</v>
      </c>
      <c r="G3360" s="72">
        <v>372.53399999999999</v>
      </c>
      <c r="H3360" s="72">
        <v>386.62400000000002</v>
      </c>
      <c r="I3360" s="72">
        <v>398.21199999999999</v>
      </c>
      <c r="J3360" s="72">
        <v>407.30200000000002</v>
      </c>
      <c r="K3360" s="72">
        <v>412.70299999999997</v>
      </c>
      <c r="L3360" s="72">
        <v>417.952</v>
      </c>
      <c r="M3360" s="72">
        <v>422.56400000000002</v>
      </c>
      <c r="N3360" s="72">
        <v>428.44099999999997</v>
      </c>
      <c r="O3360" s="72">
        <v>433.77100000000002</v>
      </c>
      <c r="P3360" s="72">
        <v>436.61</v>
      </c>
      <c r="Q3360" s="72">
        <v>434.76799999999997</v>
      </c>
      <c r="R3360" s="72">
        <v>419.04500000000002</v>
      </c>
      <c r="S3360" s="72">
        <v>390.60700000000003</v>
      </c>
      <c r="T3360" s="72">
        <v>346.78699999999998</v>
      </c>
      <c r="U3360" s="72">
        <v>310.45100000000002</v>
      </c>
      <c r="V3360" s="72">
        <v>247.02</v>
      </c>
      <c r="W3360" s="72">
        <v>176.93</v>
      </c>
      <c r="X3360" s="72">
        <v>106.455</v>
      </c>
      <c r="Y3360" s="72">
        <v>53.924999999999997</v>
      </c>
      <c r="Z3360" s="72">
        <v>21.076000000000001</v>
      </c>
      <c r="AA3360" s="72">
        <v>7.3559999999999999</v>
      </c>
      <c r="AB3360" s="4">
        <v>1E-3</v>
      </c>
      <c r="AD3360" s="1">
        <f t="shared" si="52"/>
        <v>365.74299999999999</v>
      </c>
    </row>
    <row r="3361" spans="1:30" x14ac:dyDescent="0.3">
      <c r="A3361" s="65">
        <v>3360</v>
      </c>
      <c r="B3361" s="66" t="s">
        <v>323</v>
      </c>
      <c r="C3361" s="69" t="s">
        <v>231</v>
      </c>
      <c r="D3361" s="71"/>
      <c r="E3361" s="71">
        <v>214</v>
      </c>
      <c r="F3361" s="71">
        <v>2070</v>
      </c>
      <c r="G3361" s="72">
        <v>357.88200000000001</v>
      </c>
      <c r="H3361" s="72">
        <v>370.87</v>
      </c>
      <c r="I3361" s="72">
        <v>381.38499999999999</v>
      </c>
      <c r="J3361" s="72">
        <v>389.64800000000002</v>
      </c>
      <c r="K3361" s="72">
        <v>395.26299999999998</v>
      </c>
      <c r="L3361" s="72">
        <v>401.39400000000001</v>
      </c>
      <c r="M3361" s="72">
        <v>407.86200000000002</v>
      </c>
      <c r="N3361" s="72">
        <v>415.75299999999999</v>
      </c>
      <c r="O3361" s="72">
        <v>423.02499999999998</v>
      </c>
      <c r="P3361" s="72">
        <v>427.97399999999999</v>
      </c>
      <c r="Q3361" s="72">
        <v>429.91899999999998</v>
      </c>
      <c r="R3361" s="72">
        <v>425.10300000000001</v>
      </c>
      <c r="S3361" s="72">
        <v>404.786</v>
      </c>
      <c r="T3361" s="72">
        <v>370.18299999999999</v>
      </c>
      <c r="U3361" s="72">
        <v>318.62900000000002</v>
      </c>
      <c r="V3361" s="72">
        <v>270.827</v>
      </c>
      <c r="W3361" s="72">
        <v>198.15199999999999</v>
      </c>
      <c r="X3361" s="72">
        <v>124.886</v>
      </c>
      <c r="Y3361" s="72">
        <v>62.195999999999998</v>
      </c>
      <c r="Z3361" s="72">
        <v>24.411999999999999</v>
      </c>
      <c r="AA3361" s="72">
        <v>8.5630000000000006</v>
      </c>
      <c r="AB3361" s="4">
        <v>1E-3</v>
      </c>
      <c r="AD3361" s="1">
        <f t="shared" si="52"/>
        <v>418.21</v>
      </c>
    </row>
    <row r="3362" spans="1:30" x14ac:dyDescent="0.3">
      <c r="A3362" s="65">
        <v>3361</v>
      </c>
      <c r="B3362" s="66" t="s">
        <v>323</v>
      </c>
      <c r="C3362" s="69" t="s">
        <v>231</v>
      </c>
      <c r="D3362" s="71"/>
      <c r="E3362" s="71">
        <v>214</v>
      </c>
      <c r="F3362" s="71">
        <v>2075</v>
      </c>
      <c r="G3362" s="72">
        <v>343.56400000000002</v>
      </c>
      <c r="H3362" s="72">
        <v>356.34899999999999</v>
      </c>
      <c r="I3362" s="72">
        <v>365.98</v>
      </c>
      <c r="J3362" s="72">
        <v>373.40300000000002</v>
      </c>
      <c r="K3362" s="72">
        <v>378.48500000000001</v>
      </c>
      <c r="L3362" s="72">
        <v>384.84899999999999</v>
      </c>
      <c r="M3362" s="72">
        <v>392.16199999999998</v>
      </c>
      <c r="N3362" s="72">
        <v>401.72800000000001</v>
      </c>
      <c r="O3362" s="72">
        <v>410.94299999999998</v>
      </c>
      <c r="P3362" s="72">
        <v>417.91199999999998</v>
      </c>
      <c r="Q3362" s="72">
        <v>422.06900000000002</v>
      </c>
      <c r="R3362" s="72">
        <v>421.25099999999998</v>
      </c>
      <c r="S3362" s="72">
        <v>411.911</v>
      </c>
      <c r="T3362" s="72">
        <v>385.35199999999998</v>
      </c>
      <c r="U3362" s="72">
        <v>342.291</v>
      </c>
      <c r="V3362" s="72">
        <v>280.483</v>
      </c>
      <c r="W3362" s="72">
        <v>219.904</v>
      </c>
      <c r="X3362" s="72">
        <v>141.90299999999999</v>
      </c>
      <c r="Y3362" s="72">
        <v>74.075999999999993</v>
      </c>
      <c r="Z3362" s="72">
        <v>28.503</v>
      </c>
      <c r="AA3362" s="72">
        <v>9.9209999999999994</v>
      </c>
      <c r="AB3362" s="4" t="s">
        <v>291</v>
      </c>
      <c r="AD3362" s="1">
        <f t="shared" si="52"/>
        <v>474.30700000000002</v>
      </c>
    </row>
    <row r="3363" spans="1:30" x14ac:dyDescent="0.3">
      <c r="A3363" s="65">
        <v>3362</v>
      </c>
      <c r="B3363" s="66" t="s">
        <v>323</v>
      </c>
      <c r="C3363" s="69" t="s">
        <v>231</v>
      </c>
      <c r="D3363" s="71"/>
      <c r="E3363" s="71">
        <v>214</v>
      </c>
      <c r="F3363" s="71">
        <v>2080</v>
      </c>
      <c r="G3363" s="72">
        <v>330.22</v>
      </c>
      <c r="H3363" s="72">
        <v>342.15199999999999</v>
      </c>
      <c r="I3363" s="72">
        <v>351.80200000000002</v>
      </c>
      <c r="J3363" s="72">
        <v>358.56599999999997</v>
      </c>
      <c r="K3363" s="72">
        <v>363.08</v>
      </c>
      <c r="L3363" s="72">
        <v>368.91</v>
      </c>
      <c r="M3363" s="72">
        <v>376.41199999999998</v>
      </c>
      <c r="N3363" s="72">
        <v>386.64299999999997</v>
      </c>
      <c r="O3363" s="72">
        <v>397.46600000000001</v>
      </c>
      <c r="P3363" s="72">
        <v>406.44</v>
      </c>
      <c r="Q3363" s="72">
        <v>412.70600000000002</v>
      </c>
      <c r="R3363" s="72">
        <v>414.33199999999999</v>
      </c>
      <c r="S3363" s="72">
        <v>409.298</v>
      </c>
      <c r="T3363" s="72">
        <v>393.70499999999998</v>
      </c>
      <c r="U3363" s="72">
        <v>358.34699999999998</v>
      </c>
      <c r="V3363" s="72">
        <v>303.76</v>
      </c>
      <c r="W3363" s="72">
        <v>230.26400000000001</v>
      </c>
      <c r="X3363" s="72">
        <v>159.58600000000001</v>
      </c>
      <c r="Y3363" s="72">
        <v>85.373000000000005</v>
      </c>
      <c r="Z3363" s="72">
        <v>34.348999999999997</v>
      </c>
      <c r="AA3363" s="72">
        <v>11.548999999999999</v>
      </c>
      <c r="AB3363" s="4" t="s">
        <v>291</v>
      </c>
      <c r="AD3363" s="1">
        <f t="shared" si="52"/>
        <v>521.12099999999998</v>
      </c>
    </row>
    <row r="3364" spans="1:30" x14ac:dyDescent="0.3">
      <c r="A3364" s="65">
        <v>3363</v>
      </c>
      <c r="B3364" s="66" t="s">
        <v>323</v>
      </c>
      <c r="C3364" s="69" t="s">
        <v>231</v>
      </c>
      <c r="D3364" s="71"/>
      <c r="E3364" s="71">
        <v>214</v>
      </c>
      <c r="F3364" s="71">
        <v>2085</v>
      </c>
      <c r="G3364" s="72">
        <v>317.56</v>
      </c>
      <c r="H3364" s="72">
        <v>328.92099999999999</v>
      </c>
      <c r="I3364" s="72">
        <v>337.94200000000001</v>
      </c>
      <c r="J3364" s="72">
        <v>344.94499999999999</v>
      </c>
      <c r="K3364" s="72">
        <v>349.04700000000003</v>
      </c>
      <c r="L3364" s="72">
        <v>354.30099999999999</v>
      </c>
      <c r="M3364" s="72">
        <v>361.21100000000001</v>
      </c>
      <c r="N3364" s="72">
        <v>371.44400000000002</v>
      </c>
      <c r="O3364" s="72">
        <v>382.86799999999999</v>
      </c>
      <c r="P3364" s="72">
        <v>393.50099999999998</v>
      </c>
      <c r="Q3364" s="72">
        <v>401.85</v>
      </c>
      <c r="R3364" s="72">
        <v>405.8</v>
      </c>
      <c r="S3364" s="72">
        <v>403.541</v>
      </c>
      <c r="T3364" s="72">
        <v>392.56599999999997</v>
      </c>
      <c r="U3364" s="72">
        <v>367.91699999999997</v>
      </c>
      <c r="V3364" s="72">
        <v>320.25400000000002</v>
      </c>
      <c r="W3364" s="72">
        <v>251.78700000000001</v>
      </c>
      <c r="X3364" s="72">
        <v>169.072</v>
      </c>
      <c r="Y3364" s="72">
        <v>97.224999999999994</v>
      </c>
      <c r="Z3364" s="72">
        <v>40.008000000000003</v>
      </c>
      <c r="AA3364" s="72">
        <v>13.78</v>
      </c>
      <c r="AB3364" s="4" t="s">
        <v>291</v>
      </c>
      <c r="AD3364" s="1">
        <f t="shared" si="52"/>
        <v>571.87200000000007</v>
      </c>
    </row>
    <row r="3365" spans="1:30" x14ac:dyDescent="0.3">
      <c r="A3365" s="65">
        <v>3364</v>
      </c>
      <c r="B3365" s="66" t="s">
        <v>323</v>
      </c>
      <c r="C3365" s="69" t="s">
        <v>231</v>
      </c>
      <c r="D3365" s="71"/>
      <c r="E3365" s="71">
        <v>214</v>
      </c>
      <c r="F3365" s="71">
        <v>2090</v>
      </c>
      <c r="G3365" s="72">
        <v>305.89499999999998</v>
      </c>
      <c r="H3365" s="72">
        <v>316.37200000000001</v>
      </c>
      <c r="I3365" s="72">
        <v>325.04399999999998</v>
      </c>
      <c r="J3365" s="72">
        <v>331.63</v>
      </c>
      <c r="K3365" s="72">
        <v>336.21199999999999</v>
      </c>
      <c r="L3365" s="72">
        <v>341.024</v>
      </c>
      <c r="M3365" s="72">
        <v>347.29500000000002</v>
      </c>
      <c r="N3365" s="72">
        <v>356.745</v>
      </c>
      <c r="O3365" s="72">
        <v>368.09399999999999</v>
      </c>
      <c r="P3365" s="72">
        <v>379.37700000000001</v>
      </c>
      <c r="Q3365" s="72">
        <v>389.45499999999998</v>
      </c>
      <c r="R3365" s="72">
        <v>395.67700000000002</v>
      </c>
      <c r="S3365" s="72">
        <v>396.041</v>
      </c>
      <c r="T3365" s="72">
        <v>388.19600000000003</v>
      </c>
      <c r="U3365" s="72">
        <v>368.404</v>
      </c>
      <c r="V3365" s="72">
        <v>330.80900000000003</v>
      </c>
      <c r="W3365" s="72">
        <v>267.67899999999997</v>
      </c>
      <c r="X3365" s="72">
        <v>186.75899999999999</v>
      </c>
      <c r="Y3365" s="72">
        <v>104.13500000000001</v>
      </c>
      <c r="Z3365" s="72">
        <v>45.972999999999999</v>
      </c>
      <c r="AA3365" s="72">
        <v>16.117999999999999</v>
      </c>
      <c r="AB3365" s="4" t="s">
        <v>291</v>
      </c>
      <c r="AD3365" s="1">
        <f t="shared" si="52"/>
        <v>620.66399999999999</v>
      </c>
    </row>
    <row r="3366" spans="1:30" x14ac:dyDescent="0.3">
      <c r="A3366" s="65">
        <v>3365</v>
      </c>
      <c r="B3366" s="66" t="s">
        <v>323</v>
      </c>
      <c r="C3366" s="69" t="s">
        <v>231</v>
      </c>
      <c r="D3366" s="71"/>
      <c r="E3366" s="71">
        <v>214</v>
      </c>
      <c r="F3366" s="71">
        <v>2095</v>
      </c>
      <c r="G3366" s="72">
        <v>295.16000000000003</v>
      </c>
      <c r="H3366" s="72">
        <v>304.81299999999999</v>
      </c>
      <c r="I3366" s="72">
        <v>312.82299999999998</v>
      </c>
      <c r="J3366" s="72">
        <v>319.26799999999997</v>
      </c>
      <c r="K3366" s="72">
        <v>323.66300000000001</v>
      </c>
      <c r="L3366" s="72">
        <v>328.91800000000001</v>
      </c>
      <c r="M3366" s="72">
        <v>334.678</v>
      </c>
      <c r="N3366" s="72">
        <v>343.29199999999997</v>
      </c>
      <c r="O3366" s="72">
        <v>353.78500000000003</v>
      </c>
      <c r="P3366" s="72">
        <v>365.03399999999999</v>
      </c>
      <c r="Q3366" s="72">
        <v>375.82799999999997</v>
      </c>
      <c r="R3366" s="72">
        <v>383.97199999999998</v>
      </c>
      <c r="S3366" s="72">
        <v>386.90600000000001</v>
      </c>
      <c r="T3366" s="72">
        <v>382.05799999999999</v>
      </c>
      <c r="U3366" s="72">
        <v>365.77199999999999</v>
      </c>
      <c r="V3366" s="72">
        <v>333.18599999999998</v>
      </c>
      <c r="W3366" s="72">
        <v>278.75200000000001</v>
      </c>
      <c r="X3366" s="72">
        <v>200.56299999999999</v>
      </c>
      <c r="Y3366" s="72">
        <v>116.33199999999999</v>
      </c>
      <c r="Z3366" s="72">
        <v>49.731999999999999</v>
      </c>
      <c r="AA3366" s="72">
        <v>18.591999999999999</v>
      </c>
      <c r="AB3366" s="4" t="s">
        <v>291</v>
      </c>
      <c r="AD3366" s="1">
        <f t="shared" si="52"/>
        <v>663.97099999999989</v>
      </c>
    </row>
    <row r="3367" spans="1:30" x14ac:dyDescent="0.3">
      <c r="A3367" s="65">
        <v>3366</v>
      </c>
      <c r="B3367" s="66" t="s">
        <v>323</v>
      </c>
      <c r="C3367" s="69" t="s">
        <v>231</v>
      </c>
      <c r="D3367" s="71"/>
      <c r="E3367" s="71">
        <v>214</v>
      </c>
      <c r="F3367" s="71">
        <v>2100</v>
      </c>
      <c r="G3367" s="72">
        <v>285.10500000000002</v>
      </c>
      <c r="H3367" s="72">
        <v>294.17599999999999</v>
      </c>
      <c r="I3367" s="72">
        <v>301.58699999999999</v>
      </c>
      <c r="J3367" s="72">
        <v>307.58199999999999</v>
      </c>
      <c r="K3367" s="72">
        <v>312.05500000000001</v>
      </c>
      <c r="L3367" s="72">
        <v>317.07900000000001</v>
      </c>
      <c r="M3367" s="72">
        <v>323.202</v>
      </c>
      <c r="N3367" s="72">
        <v>331.10599999999999</v>
      </c>
      <c r="O3367" s="72">
        <v>340.68</v>
      </c>
      <c r="P3367" s="72">
        <v>351.09899999999999</v>
      </c>
      <c r="Q3367" s="72">
        <v>361.91899999999998</v>
      </c>
      <c r="R3367" s="72">
        <v>370.96600000000001</v>
      </c>
      <c r="S3367" s="72">
        <v>376.1</v>
      </c>
      <c r="T3367" s="72">
        <v>374.18099999999998</v>
      </c>
      <c r="U3367" s="72">
        <v>361.28100000000001</v>
      </c>
      <c r="V3367" s="72">
        <v>332.53699999999998</v>
      </c>
      <c r="W3367" s="72">
        <v>282.82299999999998</v>
      </c>
      <c r="X3367" s="72">
        <v>210.8</v>
      </c>
      <c r="Y3367" s="72">
        <v>126.24</v>
      </c>
      <c r="Z3367" s="72">
        <v>56.08</v>
      </c>
      <c r="AA3367" s="72">
        <v>20.439</v>
      </c>
      <c r="AB3367" s="4" t="s">
        <v>291</v>
      </c>
      <c r="AD3367" s="1">
        <f t="shared" si="52"/>
        <v>696.38199999999995</v>
      </c>
    </row>
    <row r="3368" spans="1:30" x14ac:dyDescent="0.3">
      <c r="A3368" s="65">
        <v>3367</v>
      </c>
      <c r="B3368" s="66" t="s">
        <v>323</v>
      </c>
      <c r="C3368" s="69" t="s">
        <v>232</v>
      </c>
      <c r="D3368" s="71"/>
      <c r="E3368" s="71">
        <v>308</v>
      </c>
      <c r="F3368" s="71">
        <v>2015</v>
      </c>
      <c r="G3368" s="72">
        <v>5.0890000000000004</v>
      </c>
      <c r="H3368" s="72">
        <v>4.8479999999999999</v>
      </c>
      <c r="I3368" s="72">
        <v>4.5609999999999999</v>
      </c>
      <c r="J3368" s="72">
        <v>4.9619999999999997</v>
      </c>
      <c r="K3368" s="72">
        <v>5.2050000000000001</v>
      </c>
      <c r="L3368" s="72">
        <v>5.8019999999999996</v>
      </c>
      <c r="M3368" s="72">
        <v>4.7949999999999999</v>
      </c>
      <c r="N3368" s="72">
        <v>3.4910000000000001</v>
      </c>
      <c r="O3368" s="72">
        <v>2.9529999999999998</v>
      </c>
      <c r="P3368" s="72">
        <v>2.3370000000000002</v>
      </c>
      <c r="Q3368" s="72">
        <v>2.7549999999999999</v>
      </c>
      <c r="R3368" s="72">
        <v>2.0430000000000001</v>
      </c>
      <c r="S3368" s="72">
        <v>1.607</v>
      </c>
      <c r="T3368" s="72">
        <v>1.07</v>
      </c>
      <c r="U3368" s="72">
        <v>0.76300000000000001</v>
      </c>
      <c r="V3368" s="72">
        <v>0.65200000000000002</v>
      </c>
      <c r="W3368" s="72">
        <v>0.35699999999999998</v>
      </c>
      <c r="X3368" s="72">
        <v>0.223</v>
      </c>
      <c r="Y3368" s="72">
        <v>5.7000000000000002E-2</v>
      </c>
      <c r="Z3368" s="72">
        <v>1.2999999999999999E-2</v>
      </c>
      <c r="AA3368" s="72">
        <v>1E-3</v>
      </c>
      <c r="AB3368" s="4" t="s">
        <v>291</v>
      </c>
      <c r="AD3368" s="1">
        <f t="shared" si="52"/>
        <v>0.65100000000000002</v>
      </c>
    </row>
    <row r="3369" spans="1:30" x14ac:dyDescent="0.3">
      <c r="A3369" s="65">
        <v>3368</v>
      </c>
      <c r="B3369" s="66" t="s">
        <v>323</v>
      </c>
      <c r="C3369" s="69" t="s">
        <v>232</v>
      </c>
      <c r="D3369" s="71"/>
      <c r="E3369" s="71">
        <v>308</v>
      </c>
      <c r="F3369" s="71">
        <v>2020</v>
      </c>
      <c r="G3369" s="72">
        <v>4.9029999999999996</v>
      </c>
      <c r="H3369" s="72">
        <v>4.99</v>
      </c>
      <c r="I3369" s="72">
        <v>4.7930000000000001</v>
      </c>
      <c r="J3369" s="72">
        <v>4.4249999999999998</v>
      </c>
      <c r="K3369" s="72">
        <v>4.6500000000000004</v>
      </c>
      <c r="L3369" s="72">
        <v>4.8109999999999999</v>
      </c>
      <c r="M3369" s="72">
        <v>5.4509999999999996</v>
      </c>
      <c r="N3369" s="72">
        <v>4.5259999999999998</v>
      </c>
      <c r="O3369" s="72">
        <v>3.2970000000000002</v>
      </c>
      <c r="P3369" s="72">
        <v>2.8170000000000002</v>
      </c>
      <c r="Q3369" s="72">
        <v>2.2200000000000002</v>
      </c>
      <c r="R3369" s="72">
        <v>2.6019999999999999</v>
      </c>
      <c r="S3369" s="72">
        <v>1.8839999999999999</v>
      </c>
      <c r="T3369" s="72">
        <v>1.4319999999999999</v>
      </c>
      <c r="U3369" s="72">
        <v>0.90500000000000003</v>
      </c>
      <c r="V3369" s="72">
        <v>0.58099999999999996</v>
      </c>
      <c r="W3369" s="72">
        <v>0.41299999999999998</v>
      </c>
      <c r="X3369" s="72">
        <v>0.18</v>
      </c>
      <c r="Y3369" s="72">
        <v>8.1000000000000003E-2</v>
      </c>
      <c r="Z3369" s="72">
        <v>1.2999999999999999E-2</v>
      </c>
      <c r="AA3369" s="72">
        <v>2E-3</v>
      </c>
      <c r="AB3369" s="4" t="s">
        <v>291</v>
      </c>
      <c r="AD3369" s="1">
        <f t="shared" si="52"/>
        <v>0.68899999999999995</v>
      </c>
    </row>
    <row r="3370" spans="1:30" x14ac:dyDescent="0.3">
      <c r="A3370" s="65">
        <v>3369</v>
      </c>
      <c r="B3370" s="66" t="s">
        <v>323</v>
      </c>
      <c r="C3370" s="69" t="s">
        <v>232</v>
      </c>
      <c r="D3370" s="71"/>
      <c r="E3370" s="71">
        <v>308</v>
      </c>
      <c r="F3370" s="71">
        <v>2025</v>
      </c>
      <c r="G3370" s="72">
        <v>4.4050000000000002</v>
      </c>
      <c r="H3370" s="72">
        <v>4.8170000000000002</v>
      </c>
      <c r="I3370" s="72">
        <v>4.9429999999999996</v>
      </c>
      <c r="J3370" s="72">
        <v>4.6760000000000002</v>
      </c>
      <c r="K3370" s="72">
        <v>4.1580000000000004</v>
      </c>
      <c r="L3370" s="72">
        <v>4.3120000000000003</v>
      </c>
      <c r="M3370" s="72">
        <v>4.5119999999999996</v>
      </c>
      <c r="N3370" s="72">
        <v>5.2069999999999999</v>
      </c>
      <c r="O3370" s="72">
        <v>4.3369999999999997</v>
      </c>
      <c r="P3370" s="72">
        <v>3.1629999999999998</v>
      </c>
      <c r="Q3370" s="72">
        <v>2.6930000000000001</v>
      </c>
      <c r="R3370" s="72">
        <v>2.1030000000000002</v>
      </c>
      <c r="S3370" s="72">
        <v>2.4060000000000001</v>
      </c>
      <c r="T3370" s="72">
        <v>1.681</v>
      </c>
      <c r="U3370" s="72">
        <v>1.2110000000000001</v>
      </c>
      <c r="V3370" s="72">
        <v>0.69399999999999995</v>
      </c>
      <c r="W3370" s="72">
        <v>0.374</v>
      </c>
      <c r="X3370" s="72">
        <v>0.21</v>
      </c>
      <c r="Y3370" s="72">
        <v>6.6000000000000003E-2</v>
      </c>
      <c r="Z3370" s="72">
        <v>1.9E-2</v>
      </c>
      <c r="AA3370" s="72">
        <v>2E-3</v>
      </c>
      <c r="AB3370" s="4">
        <v>0</v>
      </c>
      <c r="AD3370" s="1">
        <f t="shared" si="52"/>
        <v>0.67099999999999993</v>
      </c>
    </row>
    <row r="3371" spans="1:30" x14ac:dyDescent="0.3">
      <c r="A3371" s="65">
        <v>3370</v>
      </c>
      <c r="B3371" s="66" t="s">
        <v>323</v>
      </c>
      <c r="C3371" s="69" t="s">
        <v>232</v>
      </c>
      <c r="D3371" s="71"/>
      <c r="E3371" s="71">
        <v>308</v>
      </c>
      <c r="F3371" s="71">
        <v>2030</v>
      </c>
      <c r="G3371" s="72">
        <v>3.871</v>
      </c>
      <c r="H3371" s="72">
        <v>4.3259999999999996</v>
      </c>
      <c r="I3371" s="72">
        <v>4.7729999999999997</v>
      </c>
      <c r="J3371" s="72">
        <v>4.8330000000000002</v>
      </c>
      <c r="K3371" s="72">
        <v>4.4249999999999998</v>
      </c>
      <c r="L3371" s="72">
        <v>3.8439999999999999</v>
      </c>
      <c r="M3371" s="72">
        <v>4.0359999999999996</v>
      </c>
      <c r="N3371" s="72">
        <v>4.2949999999999999</v>
      </c>
      <c r="O3371" s="72">
        <v>5.0220000000000002</v>
      </c>
      <c r="P3371" s="72">
        <v>4.1890000000000001</v>
      </c>
      <c r="Q3371" s="72">
        <v>3.036</v>
      </c>
      <c r="R3371" s="72">
        <v>2.5579999999999998</v>
      </c>
      <c r="S3371" s="72">
        <v>1.9530000000000001</v>
      </c>
      <c r="T3371" s="72">
        <v>2.1589999999999998</v>
      </c>
      <c r="U3371" s="72">
        <v>1.429</v>
      </c>
      <c r="V3371" s="72">
        <v>0.93300000000000005</v>
      </c>
      <c r="W3371" s="72">
        <v>0.45100000000000001</v>
      </c>
      <c r="X3371" s="72">
        <v>0.193</v>
      </c>
      <c r="Y3371" s="72">
        <v>7.8E-2</v>
      </c>
      <c r="Z3371" s="72">
        <v>1.4999999999999999E-2</v>
      </c>
      <c r="AA3371" s="72">
        <v>3.0000000000000001E-3</v>
      </c>
      <c r="AB3371" s="4">
        <v>0</v>
      </c>
      <c r="AD3371" s="1">
        <f t="shared" si="52"/>
        <v>0.74</v>
      </c>
    </row>
    <row r="3372" spans="1:30" x14ac:dyDescent="0.3">
      <c r="A3372" s="65">
        <v>3371</v>
      </c>
      <c r="B3372" s="66" t="s">
        <v>323</v>
      </c>
      <c r="C3372" s="69" t="s">
        <v>232</v>
      </c>
      <c r="D3372" s="71"/>
      <c r="E3372" s="71">
        <v>308</v>
      </c>
      <c r="F3372" s="71">
        <v>2035</v>
      </c>
      <c r="G3372" s="72">
        <v>3.5640000000000001</v>
      </c>
      <c r="H3372" s="72">
        <v>3.8029999999999999</v>
      </c>
      <c r="I3372" s="72">
        <v>4.2880000000000003</v>
      </c>
      <c r="J3372" s="72">
        <v>4.6740000000000004</v>
      </c>
      <c r="K3372" s="72">
        <v>4.6079999999999997</v>
      </c>
      <c r="L3372" s="72">
        <v>4.1429999999999998</v>
      </c>
      <c r="M3372" s="72">
        <v>3.5979999999999999</v>
      </c>
      <c r="N3372" s="72">
        <v>3.8450000000000002</v>
      </c>
      <c r="O3372" s="72">
        <v>4.141</v>
      </c>
      <c r="P3372" s="72">
        <v>4.8710000000000004</v>
      </c>
      <c r="Q3372" s="72">
        <v>4.04</v>
      </c>
      <c r="R3372" s="72">
        <v>2.8940000000000001</v>
      </c>
      <c r="S3372" s="72">
        <v>2.3860000000000001</v>
      </c>
      <c r="T3372" s="72">
        <v>1.7649999999999999</v>
      </c>
      <c r="U3372" s="72">
        <v>1.845</v>
      </c>
      <c r="V3372" s="72">
        <v>1.113</v>
      </c>
      <c r="W3372" s="72">
        <v>0.61699999999999999</v>
      </c>
      <c r="X3372" s="72">
        <v>0.23799999999999999</v>
      </c>
      <c r="Y3372" s="72">
        <v>7.2999999999999995E-2</v>
      </c>
      <c r="Z3372" s="72">
        <v>1.9E-2</v>
      </c>
      <c r="AA3372" s="72">
        <v>2E-3</v>
      </c>
      <c r="AB3372" s="4">
        <v>0</v>
      </c>
      <c r="AD3372" s="1">
        <f t="shared" si="52"/>
        <v>0.94899999999999995</v>
      </c>
    </row>
    <row r="3373" spans="1:30" x14ac:dyDescent="0.3">
      <c r="A3373" s="65">
        <v>3372</v>
      </c>
      <c r="B3373" s="66" t="s">
        <v>323</v>
      </c>
      <c r="C3373" s="69" t="s">
        <v>232</v>
      </c>
      <c r="D3373" s="71"/>
      <c r="E3373" s="71">
        <v>308</v>
      </c>
      <c r="F3373" s="71">
        <v>2040</v>
      </c>
      <c r="G3373" s="72">
        <v>3.472</v>
      </c>
      <c r="H3373" s="72">
        <v>3.4990000000000001</v>
      </c>
      <c r="I3373" s="72">
        <v>3.7650000000000001</v>
      </c>
      <c r="J3373" s="72">
        <v>4.1900000000000004</v>
      </c>
      <c r="K3373" s="72">
        <v>4.4509999999999996</v>
      </c>
      <c r="L3373" s="72">
        <v>4.3239999999999998</v>
      </c>
      <c r="M3373" s="72">
        <v>3.8969999999999998</v>
      </c>
      <c r="N3373" s="72">
        <v>3.415</v>
      </c>
      <c r="O3373" s="72">
        <v>3.7</v>
      </c>
      <c r="P3373" s="72">
        <v>4.0129999999999999</v>
      </c>
      <c r="Q3373" s="72">
        <v>4.7110000000000003</v>
      </c>
      <c r="R3373" s="72">
        <v>3.8639999999999999</v>
      </c>
      <c r="S3373" s="72">
        <v>2.7109999999999999</v>
      </c>
      <c r="T3373" s="72">
        <v>2.1659999999999999</v>
      </c>
      <c r="U3373" s="72">
        <v>1.524</v>
      </c>
      <c r="V3373" s="72">
        <v>1.4490000000000001</v>
      </c>
      <c r="W3373" s="72">
        <v>0.748</v>
      </c>
      <c r="X3373" s="72">
        <v>0.33300000000000002</v>
      </c>
      <c r="Y3373" s="72">
        <v>9.0999999999999998E-2</v>
      </c>
      <c r="Z3373" s="72">
        <v>0.02</v>
      </c>
      <c r="AA3373" s="72">
        <v>3.0000000000000001E-3</v>
      </c>
      <c r="AB3373" s="4">
        <v>0</v>
      </c>
      <c r="AD3373" s="1">
        <f t="shared" si="52"/>
        <v>1.1949999999999998</v>
      </c>
    </row>
    <row r="3374" spans="1:30" x14ac:dyDescent="0.3">
      <c r="A3374" s="65">
        <v>3373</v>
      </c>
      <c r="B3374" s="66" t="s">
        <v>323</v>
      </c>
      <c r="C3374" s="69" t="s">
        <v>232</v>
      </c>
      <c r="D3374" s="71"/>
      <c r="E3374" s="71">
        <v>308</v>
      </c>
      <c r="F3374" s="71">
        <v>2045</v>
      </c>
      <c r="G3374" s="72">
        <v>3.387</v>
      </c>
      <c r="H3374" s="72">
        <v>3.4049999999999998</v>
      </c>
      <c r="I3374" s="72">
        <v>3.46</v>
      </c>
      <c r="J3374" s="72">
        <v>3.6680000000000001</v>
      </c>
      <c r="K3374" s="72">
        <v>3.9670000000000001</v>
      </c>
      <c r="L3374" s="72">
        <v>4.1710000000000003</v>
      </c>
      <c r="M3374" s="72">
        <v>4.0810000000000004</v>
      </c>
      <c r="N3374" s="72">
        <v>3.7120000000000002</v>
      </c>
      <c r="O3374" s="72">
        <v>3.2789999999999999</v>
      </c>
      <c r="P3374" s="72">
        <v>3.5859999999999999</v>
      </c>
      <c r="Q3374" s="72">
        <v>3.8860000000000001</v>
      </c>
      <c r="R3374" s="72">
        <v>4.516</v>
      </c>
      <c r="S3374" s="72">
        <v>3.6339999999999999</v>
      </c>
      <c r="T3374" s="72">
        <v>2.4740000000000002</v>
      </c>
      <c r="U3374" s="72">
        <v>1.883</v>
      </c>
      <c r="V3374" s="72">
        <v>1.2130000000000001</v>
      </c>
      <c r="W3374" s="72">
        <v>0.98899999999999999</v>
      </c>
      <c r="X3374" s="72">
        <v>0.40899999999999997</v>
      </c>
      <c r="Y3374" s="72">
        <v>0.13100000000000001</v>
      </c>
      <c r="Z3374" s="72">
        <v>2.3E-2</v>
      </c>
      <c r="AA3374" s="72">
        <v>3.0000000000000001E-3</v>
      </c>
      <c r="AB3374" s="4">
        <v>1E-3</v>
      </c>
      <c r="AD3374" s="1">
        <f t="shared" si="52"/>
        <v>1.5559999999999996</v>
      </c>
    </row>
    <row r="3375" spans="1:30" x14ac:dyDescent="0.3">
      <c r="A3375" s="65">
        <v>3374</v>
      </c>
      <c r="B3375" s="66" t="s">
        <v>323</v>
      </c>
      <c r="C3375" s="69" t="s">
        <v>232</v>
      </c>
      <c r="D3375" s="71"/>
      <c r="E3375" s="71">
        <v>308</v>
      </c>
      <c r="F3375" s="71">
        <v>2050</v>
      </c>
      <c r="G3375" s="72">
        <v>3.1829999999999998</v>
      </c>
      <c r="H3375" s="72">
        <v>3.3210000000000002</v>
      </c>
      <c r="I3375" s="72">
        <v>3.3679999999999999</v>
      </c>
      <c r="J3375" s="72">
        <v>3.3620000000000001</v>
      </c>
      <c r="K3375" s="72">
        <v>3.448</v>
      </c>
      <c r="L3375" s="72">
        <v>3.6890000000000001</v>
      </c>
      <c r="M3375" s="72">
        <v>3.9279999999999999</v>
      </c>
      <c r="N3375" s="72">
        <v>3.8959999999999999</v>
      </c>
      <c r="O3375" s="72">
        <v>3.577</v>
      </c>
      <c r="P3375" s="72">
        <v>3.181</v>
      </c>
      <c r="Q3375" s="72">
        <v>3.4780000000000002</v>
      </c>
      <c r="R3375" s="72">
        <v>3.7370000000000001</v>
      </c>
      <c r="S3375" s="72">
        <v>4.2690000000000001</v>
      </c>
      <c r="T3375" s="72">
        <v>3.335</v>
      </c>
      <c r="U3375" s="72">
        <v>2.1659999999999999</v>
      </c>
      <c r="V3375" s="72">
        <v>1.5149999999999999</v>
      </c>
      <c r="W3375" s="72">
        <v>0.84199999999999997</v>
      </c>
      <c r="X3375" s="72">
        <v>0.55300000000000005</v>
      </c>
      <c r="Y3375" s="72">
        <v>0.16500000000000001</v>
      </c>
      <c r="Z3375" s="72">
        <v>3.3000000000000002E-2</v>
      </c>
      <c r="AA3375" s="72">
        <v>3.0000000000000001E-3</v>
      </c>
      <c r="AB3375" s="4">
        <v>1E-3</v>
      </c>
      <c r="AD3375" s="1">
        <f t="shared" si="52"/>
        <v>1.5969999999999998</v>
      </c>
    </row>
    <row r="3376" spans="1:30" x14ac:dyDescent="0.3">
      <c r="A3376" s="65">
        <v>3375</v>
      </c>
      <c r="B3376" s="66" t="s">
        <v>323</v>
      </c>
      <c r="C3376" s="69" t="s">
        <v>232</v>
      </c>
      <c r="D3376" s="71"/>
      <c r="E3376" s="71">
        <v>308</v>
      </c>
      <c r="F3376" s="71">
        <v>2055</v>
      </c>
      <c r="G3376" s="72">
        <v>2.8820000000000001</v>
      </c>
      <c r="H3376" s="72">
        <v>3.121</v>
      </c>
      <c r="I3376" s="72">
        <v>3.2869999999999999</v>
      </c>
      <c r="J3376" s="72">
        <v>3.2789999999999999</v>
      </c>
      <c r="K3376" s="72">
        <v>3.1520000000000001</v>
      </c>
      <c r="L3376" s="72">
        <v>3.1840000000000002</v>
      </c>
      <c r="M3376" s="72">
        <v>3.4630000000000001</v>
      </c>
      <c r="N3376" s="72">
        <v>3.7549999999999999</v>
      </c>
      <c r="O3376" s="72">
        <v>3.7679999999999998</v>
      </c>
      <c r="P3376" s="72">
        <v>3.4809999999999999</v>
      </c>
      <c r="Q3376" s="72">
        <v>3.089</v>
      </c>
      <c r="R3376" s="72">
        <v>3.3540000000000001</v>
      </c>
      <c r="S3376" s="72">
        <v>3.5459999999999998</v>
      </c>
      <c r="T3376" s="72">
        <v>3.9369999999999998</v>
      </c>
      <c r="U3376" s="72">
        <v>2.9409999999999998</v>
      </c>
      <c r="V3376" s="72">
        <v>1.764</v>
      </c>
      <c r="W3376" s="72">
        <v>1.07</v>
      </c>
      <c r="X3376" s="72">
        <v>0.48</v>
      </c>
      <c r="Y3376" s="72">
        <v>0.22800000000000001</v>
      </c>
      <c r="Z3376" s="72">
        <v>4.2000000000000003E-2</v>
      </c>
      <c r="AA3376" s="72">
        <v>5.0000000000000001E-3</v>
      </c>
    </row>
    <row r="3377" spans="1:27" x14ac:dyDescent="0.3">
      <c r="A3377" s="65">
        <v>3376</v>
      </c>
      <c r="B3377" s="66" t="s">
        <v>323</v>
      </c>
      <c r="C3377" s="69" t="s">
        <v>232</v>
      </c>
      <c r="D3377" s="71"/>
      <c r="E3377" s="71">
        <v>308</v>
      </c>
      <c r="F3377" s="71">
        <v>2060</v>
      </c>
      <c r="G3377" s="72">
        <v>2.5870000000000002</v>
      </c>
      <c r="H3377" s="72">
        <v>2.8239999999999998</v>
      </c>
      <c r="I3377" s="72">
        <v>3.089</v>
      </c>
      <c r="J3377" s="72">
        <v>3.2</v>
      </c>
      <c r="K3377" s="72">
        <v>3.0779999999999998</v>
      </c>
      <c r="L3377" s="72">
        <v>2.9039999999999999</v>
      </c>
      <c r="M3377" s="72">
        <v>2.9740000000000002</v>
      </c>
      <c r="N3377" s="72">
        <v>3.3050000000000002</v>
      </c>
      <c r="O3377" s="72">
        <v>3.6360000000000001</v>
      </c>
      <c r="P3377" s="72">
        <v>3.6779999999999999</v>
      </c>
      <c r="Q3377" s="72">
        <v>3.3929999999999998</v>
      </c>
      <c r="R3377" s="72">
        <v>2.9889999999999999</v>
      </c>
      <c r="S3377" s="72">
        <v>3.1960000000000002</v>
      </c>
      <c r="T3377" s="72">
        <v>3.2919999999999998</v>
      </c>
      <c r="U3377" s="72">
        <v>3.5</v>
      </c>
      <c r="V3377" s="72">
        <v>2.419</v>
      </c>
      <c r="W3377" s="72">
        <v>1.2669999999999999</v>
      </c>
      <c r="X3377" s="72">
        <v>0.622</v>
      </c>
      <c r="Y3377" s="72">
        <v>0.20200000000000001</v>
      </c>
      <c r="Z3377" s="72">
        <v>6.0999999999999999E-2</v>
      </c>
      <c r="AA3377" s="72">
        <v>6.0000000000000001E-3</v>
      </c>
    </row>
    <row r="3378" spans="1:27" x14ac:dyDescent="0.3">
      <c r="A3378" s="65">
        <v>3377</v>
      </c>
      <c r="B3378" s="66" t="s">
        <v>323</v>
      </c>
      <c r="C3378" s="69" t="s">
        <v>232</v>
      </c>
      <c r="D3378" s="71"/>
      <c r="E3378" s="71">
        <v>308</v>
      </c>
      <c r="F3378" s="71">
        <v>2065</v>
      </c>
      <c r="G3378" s="72">
        <v>2.3809999999999998</v>
      </c>
      <c r="H3378" s="72">
        <v>2.5299999999999998</v>
      </c>
      <c r="I3378" s="72">
        <v>2.794</v>
      </c>
      <c r="J3378" s="72">
        <v>3.008</v>
      </c>
      <c r="K3378" s="72">
        <v>3.012</v>
      </c>
      <c r="L3378" s="72">
        <v>2.8460000000000001</v>
      </c>
      <c r="M3378" s="72">
        <v>2.7050000000000001</v>
      </c>
      <c r="N3378" s="72">
        <v>2.8279999999999998</v>
      </c>
      <c r="O3378" s="72">
        <v>3.1970000000000001</v>
      </c>
      <c r="P3378" s="72">
        <v>3.5550000000000002</v>
      </c>
      <c r="Q3378" s="72">
        <v>3.5910000000000002</v>
      </c>
      <c r="R3378" s="72">
        <v>3.29</v>
      </c>
      <c r="S3378" s="72">
        <v>2.859</v>
      </c>
      <c r="T3378" s="72">
        <v>2.9860000000000002</v>
      </c>
      <c r="U3378" s="72">
        <v>2.9550000000000001</v>
      </c>
      <c r="V3378" s="72">
        <v>2.915</v>
      </c>
      <c r="W3378" s="72">
        <v>1.7709999999999999</v>
      </c>
      <c r="X3378" s="72">
        <v>0.75600000000000001</v>
      </c>
      <c r="Y3378" s="72">
        <v>0.26900000000000002</v>
      </c>
      <c r="Z3378" s="72">
        <v>5.5E-2</v>
      </c>
      <c r="AA3378" s="72">
        <v>8.9999999999999993E-3</v>
      </c>
    </row>
    <row r="3379" spans="1:27" x14ac:dyDescent="0.3">
      <c r="A3379" s="65">
        <v>3378</v>
      </c>
      <c r="B3379" s="66" t="s">
        <v>323</v>
      </c>
      <c r="C3379" s="69" t="s">
        <v>232</v>
      </c>
      <c r="D3379" s="71"/>
      <c r="E3379" s="71">
        <v>308</v>
      </c>
      <c r="F3379" s="71">
        <v>2070</v>
      </c>
      <c r="G3379" s="72">
        <v>2.2629999999999999</v>
      </c>
      <c r="H3379" s="72">
        <v>2.3290000000000002</v>
      </c>
      <c r="I3379" s="72">
        <v>2.5019999999999998</v>
      </c>
      <c r="J3379" s="72">
        <v>2.7189999999999999</v>
      </c>
      <c r="K3379" s="72">
        <v>2.831</v>
      </c>
      <c r="L3379" s="72">
        <v>2.7930000000000001</v>
      </c>
      <c r="M3379" s="72">
        <v>2.661</v>
      </c>
      <c r="N3379" s="72">
        <v>2.57</v>
      </c>
      <c r="O3379" s="72">
        <v>2.7320000000000002</v>
      </c>
      <c r="P3379" s="72">
        <v>3.1269999999999998</v>
      </c>
      <c r="Q3379" s="72">
        <v>3.4809999999999999</v>
      </c>
      <c r="R3379" s="72">
        <v>3.4950000000000001</v>
      </c>
      <c r="S3379" s="72">
        <v>3.1619999999999999</v>
      </c>
      <c r="T3379" s="72">
        <v>2.6880000000000002</v>
      </c>
      <c r="U3379" s="72">
        <v>2.7040000000000002</v>
      </c>
      <c r="V3379" s="72">
        <v>2.492</v>
      </c>
      <c r="W3379" s="72">
        <v>2.173</v>
      </c>
      <c r="X3379" s="72">
        <v>1.081</v>
      </c>
      <c r="Y3379" s="72">
        <v>0.33700000000000002</v>
      </c>
      <c r="Z3379" s="72">
        <v>7.6999999999999999E-2</v>
      </c>
      <c r="AA3379" s="72">
        <v>8.9999999999999993E-3</v>
      </c>
    </row>
    <row r="3380" spans="1:27" x14ac:dyDescent="0.3">
      <c r="A3380" s="65">
        <v>3379</v>
      </c>
      <c r="B3380" s="66" t="s">
        <v>323</v>
      </c>
      <c r="C3380" s="69" t="s">
        <v>232</v>
      </c>
      <c r="D3380" s="71"/>
      <c r="E3380" s="71">
        <v>308</v>
      </c>
      <c r="F3380" s="71">
        <v>2075</v>
      </c>
      <c r="G3380" s="72">
        <v>2.169</v>
      </c>
      <c r="H3380" s="72">
        <v>2.2160000000000002</v>
      </c>
      <c r="I3380" s="72">
        <v>2.3029999999999999</v>
      </c>
      <c r="J3380" s="72">
        <v>2.431</v>
      </c>
      <c r="K3380" s="72">
        <v>2.5529999999999999</v>
      </c>
      <c r="L3380" s="72">
        <v>2.6259999999999999</v>
      </c>
      <c r="M3380" s="72">
        <v>2.6190000000000002</v>
      </c>
      <c r="N3380" s="72">
        <v>2.5350000000000001</v>
      </c>
      <c r="O3380" s="72">
        <v>2.4830000000000001</v>
      </c>
      <c r="P3380" s="72">
        <v>2.673</v>
      </c>
      <c r="Q3380" s="72">
        <v>3.0659999999999998</v>
      </c>
      <c r="R3380" s="72">
        <v>3.395</v>
      </c>
      <c r="S3380" s="72">
        <v>3.37</v>
      </c>
      <c r="T3380" s="72">
        <v>2.99</v>
      </c>
      <c r="U3380" s="72">
        <v>2.4540000000000002</v>
      </c>
      <c r="V3380" s="72">
        <v>2.3090000000000002</v>
      </c>
      <c r="W3380" s="72">
        <v>1.8919999999999999</v>
      </c>
      <c r="X3380" s="72">
        <v>1.361</v>
      </c>
      <c r="Y3380" s="72">
        <v>0.501</v>
      </c>
      <c r="Z3380" s="72">
        <v>0.1</v>
      </c>
      <c r="AA3380" s="72">
        <v>1.2E-2</v>
      </c>
    </row>
    <row r="3381" spans="1:27" x14ac:dyDescent="0.3">
      <c r="A3381" s="65">
        <v>3380</v>
      </c>
      <c r="B3381" s="66" t="s">
        <v>323</v>
      </c>
      <c r="C3381" s="69" t="s">
        <v>232</v>
      </c>
      <c r="D3381" s="71"/>
      <c r="E3381" s="71">
        <v>308</v>
      </c>
      <c r="F3381" s="71">
        <v>2080</v>
      </c>
      <c r="G3381" s="72">
        <v>2.04</v>
      </c>
      <c r="H3381" s="72">
        <v>2.125</v>
      </c>
      <c r="I3381" s="72">
        <v>2.1930000000000001</v>
      </c>
      <c r="J3381" s="72">
        <v>2.2370000000000001</v>
      </c>
      <c r="K3381" s="72">
        <v>2.2789999999999999</v>
      </c>
      <c r="L3381" s="72">
        <v>2.363</v>
      </c>
      <c r="M3381" s="72">
        <v>2.4649999999999999</v>
      </c>
      <c r="N3381" s="72">
        <v>2.5030000000000001</v>
      </c>
      <c r="O3381" s="72">
        <v>2.4550000000000001</v>
      </c>
      <c r="P3381" s="72">
        <v>2.4319999999999999</v>
      </c>
      <c r="Q3381" s="72">
        <v>2.6240000000000001</v>
      </c>
      <c r="R3381" s="72">
        <v>2.996</v>
      </c>
      <c r="S3381" s="72">
        <v>3.286</v>
      </c>
      <c r="T3381" s="72">
        <v>3.2029999999999998</v>
      </c>
      <c r="U3381" s="72">
        <v>2.7490000000000001</v>
      </c>
      <c r="V3381" s="72">
        <v>2.1240000000000001</v>
      </c>
      <c r="W3381" s="72">
        <v>1.7869999999999999</v>
      </c>
      <c r="X3381" s="72">
        <v>1.218</v>
      </c>
      <c r="Y3381" s="72">
        <v>0.65300000000000002</v>
      </c>
      <c r="Z3381" s="72">
        <v>0.154</v>
      </c>
      <c r="AA3381" s="72">
        <v>1.7000000000000001E-2</v>
      </c>
    </row>
    <row r="3382" spans="1:27" x14ac:dyDescent="0.3">
      <c r="A3382" s="65">
        <v>3381</v>
      </c>
      <c r="B3382" s="66" t="s">
        <v>323</v>
      </c>
      <c r="C3382" s="69" t="s">
        <v>232</v>
      </c>
      <c r="D3382" s="71"/>
      <c r="E3382" s="71">
        <v>308</v>
      </c>
      <c r="F3382" s="71">
        <v>2085</v>
      </c>
      <c r="G3382" s="72">
        <v>1.8779999999999999</v>
      </c>
      <c r="H3382" s="72">
        <v>1.9990000000000001</v>
      </c>
      <c r="I3382" s="72">
        <v>2.101</v>
      </c>
      <c r="J3382" s="72">
        <v>2.13</v>
      </c>
      <c r="K3382" s="72">
        <v>2.0939999999999999</v>
      </c>
      <c r="L3382" s="72">
        <v>2.1019999999999999</v>
      </c>
      <c r="M3382" s="72">
        <v>2.2160000000000002</v>
      </c>
      <c r="N3382" s="72">
        <v>2.3570000000000002</v>
      </c>
      <c r="O3382" s="72">
        <v>2.4289999999999998</v>
      </c>
      <c r="P3382" s="72">
        <v>2.4079999999999999</v>
      </c>
      <c r="Q3382" s="72">
        <v>2.3889999999999998</v>
      </c>
      <c r="R3382" s="72">
        <v>2.569</v>
      </c>
      <c r="S3382" s="72">
        <v>2.911</v>
      </c>
      <c r="T3382" s="72">
        <v>3.1389999999999998</v>
      </c>
      <c r="U3382" s="72">
        <v>2.9670000000000001</v>
      </c>
      <c r="V3382" s="72">
        <v>2.4049999999999998</v>
      </c>
      <c r="W3382" s="72">
        <v>1.6739999999999999</v>
      </c>
      <c r="X3382" s="72">
        <v>1.1819999999999999</v>
      </c>
      <c r="Y3382" s="72">
        <v>0.60699999999999998</v>
      </c>
      <c r="Z3382" s="72">
        <v>0.21199999999999999</v>
      </c>
      <c r="AA3382" s="72">
        <v>2.7E-2</v>
      </c>
    </row>
    <row r="3383" spans="1:27" x14ac:dyDescent="0.3">
      <c r="A3383" s="65">
        <v>3382</v>
      </c>
      <c r="B3383" s="66" t="s">
        <v>323</v>
      </c>
      <c r="C3383" s="69" t="s">
        <v>232</v>
      </c>
      <c r="D3383" s="71"/>
      <c r="E3383" s="71">
        <v>308</v>
      </c>
      <c r="F3383" s="71">
        <v>2090</v>
      </c>
      <c r="G3383" s="72">
        <v>1.712</v>
      </c>
      <c r="H3383" s="72">
        <v>1.84</v>
      </c>
      <c r="I3383" s="72">
        <v>1.976</v>
      </c>
      <c r="J3383" s="72">
        <v>2.0459999999999998</v>
      </c>
      <c r="K3383" s="72">
        <v>2</v>
      </c>
      <c r="L3383" s="72">
        <v>1.9330000000000001</v>
      </c>
      <c r="M3383" s="72">
        <v>1.966</v>
      </c>
      <c r="N3383" s="72">
        <v>2.117</v>
      </c>
      <c r="O3383" s="72">
        <v>2.29</v>
      </c>
      <c r="P3383" s="72">
        <v>2.3860000000000001</v>
      </c>
      <c r="Q3383" s="72">
        <v>2.37</v>
      </c>
      <c r="R3383" s="72">
        <v>2.3460000000000001</v>
      </c>
      <c r="S3383" s="72">
        <v>2.5030000000000001</v>
      </c>
      <c r="T3383" s="72">
        <v>2.794</v>
      </c>
      <c r="U3383" s="72">
        <v>2.9260000000000002</v>
      </c>
      <c r="V3383" s="72">
        <v>2.625</v>
      </c>
      <c r="W3383" s="72">
        <v>1.929</v>
      </c>
      <c r="X3383" s="72">
        <v>1.137</v>
      </c>
      <c r="Y3383" s="72">
        <v>0.61</v>
      </c>
      <c r="Z3383" s="72">
        <v>0.20599999999999999</v>
      </c>
      <c r="AA3383" s="72">
        <v>3.9E-2</v>
      </c>
    </row>
    <row r="3384" spans="1:27" x14ac:dyDescent="0.3">
      <c r="A3384" s="65">
        <v>3383</v>
      </c>
      <c r="B3384" s="66" t="s">
        <v>323</v>
      </c>
      <c r="C3384" s="69" t="s">
        <v>232</v>
      </c>
      <c r="D3384" s="71"/>
      <c r="E3384" s="71">
        <v>308</v>
      </c>
      <c r="F3384" s="71">
        <v>2095</v>
      </c>
      <c r="G3384" s="72">
        <v>1.5820000000000001</v>
      </c>
      <c r="H3384" s="72">
        <v>1.6779999999999999</v>
      </c>
      <c r="I3384" s="72">
        <v>1.821</v>
      </c>
      <c r="J3384" s="72">
        <v>1.9239999999999999</v>
      </c>
      <c r="K3384" s="72">
        <v>1.925</v>
      </c>
      <c r="L3384" s="72">
        <v>1.8520000000000001</v>
      </c>
      <c r="M3384" s="72">
        <v>1.8089999999999999</v>
      </c>
      <c r="N3384" s="72">
        <v>1.8759999999999999</v>
      </c>
      <c r="O3384" s="72">
        <v>2.0569999999999999</v>
      </c>
      <c r="P3384" s="72">
        <v>2.25</v>
      </c>
      <c r="Q3384" s="72">
        <v>2.3519999999999999</v>
      </c>
      <c r="R3384" s="72">
        <v>2.331</v>
      </c>
      <c r="S3384" s="72">
        <v>2.2919999999999998</v>
      </c>
      <c r="T3384" s="72">
        <v>2.4119999999999999</v>
      </c>
      <c r="U3384" s="72">
        <v>2.6219999999999999</v>
      </c>
      <c r="V3384" s="72">
        <v>2.613</v>
      </c>
      <c r="W3384" s="72">
        <v>2.1349999999999998</v>
      </c>
      <c r="X3384" s="72">
        <v>1.3380000000000001</v>
      </c>
      <c r="Y3384" s="72">
        <v>0.60499999999999998</v>
      </c>
      <c r="Z3384" s="72">
        <v>0.215</v>
      </c>
      <c r="AA3384" s="72">
        <v>4.2000000000000003E-2</v>
      </c>
    </row>
    <row r="3385" spans="1:27" x14ac:dyDescent="0.3">
      <c r="A3385" s="65">
        <v>3384</v>
      </c>
      <c r="B3385" s="66" t="s">
        <v>323</v>
      </c>
      <c r="C3385" s="69" t="s">
        <v>232</v>
      </c>
      <c r="D3385" s="71"/>
      <c r="E3385" s="71">
        <v>308</v>
      </c>
      <c r="F3385" s="71">
        <v>2100</v>
      </c>
      <c r="G3385" s="72">
        <v>1.498</v>
      </c>
      <c r="H3385" s="72">
        <v>1.55</v>
      </c>
      <c r="I3385" s="72">
        <v>1.66</v>
      </c>
      <c r="J3385" s="72">
        <v>1.774</v>
      </c>
      <c r="K3385" s="72">
        <v>1.8160000000000001</v>
      </c>
      <c r="L3385" s="72">
        <v>1.7909999999999999</v>
      </c>
      <c r="M3385" s="72">
        <v>1.738</v>
      </c>
      <c r="N3385" s="72">
        <v>1.728</v>
      </c>
      <c r="O3385" s="72">
        <v>1.8240000000000001</v>
      </c>
      <c r="P3385" s="72">
        <v>2.024</v>
      </c>
      <c r="Q3385" s="72">
        <v>2.2229999999999999</v>
      </c>
      <c r="R3385" s="72">
        <v>2.3170000000000002</v>
      </c>
      <c r="S3385" s="72">
        <v>2.2839999999999998</v>
      </c>
      <c r="T3385" s="72">
        <v>2.2149999999999999</v>
      </c>
      <c r="U3385" s="72">
        <v>2.2759999999999998</v>
      </c>
      <c r="V3385" s="72">
        <v>2.359</v>
      </c>
      <c r="W3385" s="72">
        <v>2.1539999999999999</v>
      </c>
      <c r="X3385" s="72">
        <v>1.5109999999999999</v>
      </c>
      <c r="Y3385" s="72">
        <v>0.73299999999999998</v>
      </c>
      <c r="Z3385" s="72">
        <v>0.224</v>
      </c>
      <c r="AA3385" s="72">
        <v>4.5999999999999999E-2</v>
      </c>
    </row>
    <row r="3386" spans="1:27" x14ac:dyDescent="0.3">
      <c r="A3386" s="65">
        <v>3385</v>
      </c>
      <c r="B3386" s="66" t="s">
        <v>323</v>
      </c>
      <c r="C3386" s="69" t="s">
        <v>233</v>
      </c>
      <c r="D3386" s="71">
        <v>25</v>
      </c>
      <c r="E3386" s="71">
        <v>312</v>
      </c>
      <c r="F3386" s="71">
        <v>2015</v>
      </c>
      <c r="G3386" s="72">
        <v>13.536</v>
      </c>
      <c r="H3386" s="72">
        <v>14.609</v>
      </c>
      <c r="I3386" s="72">
        <v>16.538</v>
      </c>
      <c r="J3386" s="72">
        <v>17.411999999999999</v>
      </c>
      <c r="K3386" s="72">
        <v>15.005000000000001</v>
      </c>
      <c r="L3386" s="72">
        <v>9.5269999999999992</v>
      </c>
      <c r="M3386" s="72">
        <v>8.3049999999999997</v>
      </c>
      <c r="N3386" s="72">
        <v>9.7439999999999998</v>
      </c>
      <c r="O3386" s="72">
        <v>14.000999999999999</v>
      </c>
      <c r="P3386" s="72">
        <v>15.045999999999999</v>
      </c>
      <c r="Q3386" s="72">
        <v>17.024000000000001</v>
      </c>
      <c r="R3386" s="72">
        <v>14.644</v>
      </c>
      <c r="S3386" s="72">
        <v>12.183999999999999</v>
      </c>
      <c r="T3386" s="72">
        <v>10.58</v>
      </c>
      <c r="U3386" s="72">
        <v>7.9340000000000002</v>
      </c>
      <c r="V3386" s="72">
        <v>5.641</v>
      </c>
      <c r="W3386" s="72">
        <v>3.9359999999999999</v>
      </c>
      <c r="X3386" s="72">
        <v>2.13</v>
      </c>
      <c r="Y3386" s="72">
        <v>0.91900000000000004</v>
      </c>
      <c r="Z3386" s="72">
        <v>0.27100000000000002</v>
      </c>
      <c r="AA3386" s="72">
        <v>4.9000000000000002E-2</v>
      </c>
    </row>
    <row r="3387" spans="1:27" x14ac:dyDescent="0.3">
      <c r="A3387" s="65">
        <v>3386</v>
      </c>
      <c r="B3387" s="66" t="s">
        <v>323</v>
      </c>
      <c r="C3387" s="69" t="s">
        <v>233</v>
      </c>
      <c r="D3387" s="71">
        <v>25</v>
      </c>
      <c r="E3387" s="71">
        <v>312</v>
      </c>
      <c r="F3387" s="71">
        <v>2020</v>
      </c>
      <c r="G3387" s="72">
        <v>12.026999999999999</v>
      </c>
      <c r="H3387" s="72">
        <v>13.403</v>
      </c>
      <c r="I3387" s="72">
        <v>14.5</v>
      </c>
      <c r="J3387" s="72">
        <v>16.027000000000001</v>
      </c>
      <c r="K3387" s="72">
        <v>16.478000000000002</v>
      </c>
      <c r="L3387" s="72">
        <v>14.081</v>
      </c>
      <c r="M3387" s="72">
        <v>8.8249999999999993</v>
      </c>
      <c r="N3387" s="72">
        <v>7.8</v>
      </c>
      <c r="O3387" s="72">
        <v>9.36</v>
      </c>
      <c r="P3387" s="72">
        <v>13.616</v>
      </c>
      <c r="Q3387" s="72">
        <v>14.61</v>
      </c>
      <c r="R3387" s="72">
        <v>16.434999999999999</v>
      </c>
      <c r="S3387" s="72">
        <v>13.933999999999999</v>
      </c>
      <c r="T3387" s="72">
        <v>11.353999999999999</v>
      </c>
      <c r="U3387" s="72">
        <v>9.5370000000000008</v>
      </c>
      <c r="V3387" s="72">
        <v>6.7370000000000001</v>
      </c>
      <c r="W3387" s="72">
        <v>4.3540000000000001</v>
      </c>
      <c r="X3387" s="72">
        <v>2.6309999999999998</v>
      </c>
      <c r="Y3387" s="72">
        <v>1.145</v>
      </c>
      <c r="Z3387" s="72">
        <v>0.36299999999999999</v>
      </c>
      <c r="AA3387" s="72">
        <v>7.4999999999999997E-2</v>
      </c>
    </row>
    <row r="3388" spans="1:27" x14ac:dyDescent="0.3">
      <c r="A3388" s="65">
        <v>3387</v>
      </c>
      <c r="B3388" s="66" t="s">
        <v>323</v>
      </c>
      <c r="C3388" s="69" t="s">
        <v>233</v>
      </c>
      <c r="D3388" s="71">
        <v>25</v>
      </c>
      <c r="E3388" s="71">
        <v>312</v>
      </c>
      <c r="F3388" s="71">
        <v>2025</v>
      </c>
      <c r="G3388" s="72">
        <v>12.141999999999999</v>
      </c>
      <c r="H3388" s="72">
        <v>11.928000000000001</v>
      </c>
      <c r="I3388" s="72">
        <v>13.32</v>
      </c>
      <c r="J3388" s="72">
        <v>14.116</v>
      </c>
      <c r="K3388" s="72">
        <v>15.323</v>
      </c>
      <c r="L3388" s="72">
        <v>15.766</v>
      </c>
      <c r="M3388" s="72">
        <v>13.516999999999999</v>
      </c>
      <c r="N3388" s="72">
        <v>8.4339999999999993</v>
      </c>
      <c r="O3388" s="72">
        <v>7.5179999999999998</v>
      </c>
      <c r="P3388" s="72">
        <v>9.1020000000000003</v>
      </c>
      <c r="Q3388" s="72">
        <v>13.276999999999999</v>
      </c>
      <c r="R3388" s="72">
        <v>14.164</v>
      </c>
      <c r="S3388" s="72">
        <v>15.738</v>
      </c>
      <c r="T3388" s="72">
        <v>13.092000000000001</v>
      </c>
      <c r="U3388" s="72">
        <v>10.343999999999999</v>
      </c>
      <c r="V3388" s="72">
        <v>8.218</v>
      </c>
      <c r="W3388" s="72">
        <v>5.3010000000000002</v>
      </c>
      <c r="X3388" s="72">
        <v>2.9740000000000002</v>
      </c>
      <c r="Y3388" s="72">
        <v>1.4470000000000001</v>
      </c>
      <c r="Z3388" s="72">
        <v>0.46100000000000002</v>
      </c>
      <c r="AA3388" s="72">
        <v>0.10299999999999999</v>
      </c>
    </row>
    <row r="3389" spans="1:27" x14ac:dyDescent="0.3">
      <c r="A3389" s="65">
        <v>3388</v>
      </c>
      <c r="B3389" s="66" t="s">
        <v>323</v>
      </c>
      <c r="C3389" s="69" t="s">
        <v>233</v>
      </c>
      <c r="D3389" s="71">
        <v>25</v>
      </c>
      <c r="E3389" s="71">
        <v>312</v>
      </c>
      <c r="F3389" s="71">
        <v>2030</v>
      </c>
      <c r="G3389" s="72">
        <v>12.786</v>
      </c>
      <c r="H3389" s="72">
        <v>12.074</v>
      </c>
      <c r="I3389" s="72">
        <v>11.872</v>
      </c>
      <c r="J3389" s="72">
        <v>13.06</v>
      </c>
      <c r="K3389" s="72">
        <v>13.641999999999999</v>
      </c>
      <c r="L3389" s="72">
        <v>14.836</v>
      </c>
      <c r="M3389" s="72">
        <v>15.361000000000001</v>
      </c>
      <c r="N3389" s="72">
        <v>13.212999999999999</v>
      </c>
      <c r="O3389" s="72">
        <v>8.2270000000000003</v>
      </c>
      <c r="P3389" s="72">
        <v>7.3390000000000004</v>
      </c>
      <c r="Q3389" s="72">
        <v>8.891</v>
      </c>
      <c r="R3389" s="72">
        <v>12.914</v>
      </c>
      <c r="S3389" s="72">
        <v>13.619</v>
      </c>
      <c r="T3389" s="72">
        <v>14.872999999999999</v>
      </c>
      <c r="U3389" s="72">
        <v>12.015000000000001</v>
      </c>
      <c r="V3389" s="72">
        <v>9.0060000000000002</v>
      </c>
      <c r="W3389" s="72">
        <v>6.5590000000000002</v>
      </c>
      <c r="X3389" s="72">
        <v>3.6819999999999999</v>
      </c>
      <c r="Y3389" s="72">
        <v>1.6639999999999999</v>
      </c>
      <c r="Z3389" s="72">
        <v>0.59299999999999997</v>
      </c>
      <c r="AA3389" s="72">
        <v>0.13300000000000001</v>
      </c>
    </row>
    <row r="3390" spans="1:27" x14ac:dyDescent="0.3">
      <c r="A3390" s="65">
        <v>3389</v>
      </c>
      <c r="B3390" s="66" t="s">
        <v>323</v>
      </c>
      <c r="C3390" s="69" t="s">
        <v>233</v>
      </c>
      <c r="D3390" s="71">
        <v>25</v>
      </c>
      <c r="E3390" s="71">
        <v>312</v>
      </c>
      <c r="F3390" s="71">
        <v>2035</v>
      </c>
      <c r="G3390" s="72">
        <v>12.738</v>
      </c>
      <c r="H3390" s="72">
        <v>12.722</v>
      </c>
      <c r="I3390" s="72">
        <v>12.021000000000001</v>
      </c>
      <c r="J3390" s="72">
        <v>11.63</v>
      </c>
      <c r="K3390" s="72">
        <v>12.616</v>
      </c>
      <c r="L3390" s="72">
        <v>13.191000000000001</v>
      </c>
      <c r="M3390" s="72">
        <v>14.462</v>
      </c>
      <c r="N3390" s="72">
        <v>15.069000000000001</v>
      </c>
      <c r="O3390" s="72">
        <v>12.988</v>
      </c>
      <c r="P3390" s="72">
        <v>8.0540000000000003</v>
      </c>
      <c r="Q3390" s="72">
        <v>7.1680000000000001</v>
      </c>
      <c r="R3390" s="72">
        <v>8.6539999999999999</v>
      </c>
      <c r="S3390" s="72">
        <v>12.454000000000001</v>
      </c>
      <c r="T3390" s="72">
        <v>12.922000000000001</v>
      </c>
      <c r="U3390" s="72">
        <v>13.731999999999999</v>
      </c>
      <c r="V3390" s="72">
        <v>10.552</v>
      </c>
      <c r="W3390" s="72">
        <v>7.2709999999999999</v>
      </c>
      <c r="X3390" s="72">
        <v>4.6210000000000004</v>
      </c>
      <c r="Y3390" s="72">
        <v>2.0950000000000002</v>
      </c>
      <c r="Z3390" s="72">
        <v>0.69199999999999995</v>
      </c>
      <c r="AA3390" s="72">
        <v>0.17199999999999999</v>
      </c>
    </row>
    <row r="3391" spans="1:27" x14ac:dyDescent="0.3">
      <c r="A3391" s="65">
        <v>3390</v>
      </c>
      <c r="B3391" s="66" t="s">
        <v>323</v>
      </c>
      <c r="C3391" s="69" t="s">
        <v>233</v>
      </c>
      <c r="D3391" s="71">
        <v>25</v>
      </c>
      <c r="E3391" s="71">
        <v>312</v>
      </c>
      <c r="F3391" s="71">
        <v>2040</v>
      </c>
      <c r="G3391" s="72">
        <v>11.932</v>
      </c>
      <c r="H3391" s="72">
        <v>12.673999999999999</v>
      </c>
      <c r="I3391" s="72">
        <v>12.670999999999999</v>
      </c>
      <c r="J3391" s="72">
        <v>11.782999999999999</v>
      </c>
      <c r="K3391" s="72">
        <v>11.194000000000001</v>
      </c>
      <c r="L3391" s="72">
        <v>12.177</v>
      </c>
      <c r="M3391" s="72">
        <v>12.834</v>
      </c>
      <c r="N3391" s="72">
        <v>14.183</v>
      </c>
      <c r="O3391" s="72">
        <v>14.84</v>
      </c>
      <c r="P3391" s="72">
        <v>12.78</v>
      </c>
      <c r="Q3391" s="72">
        <v>7.883</v>
      </c>
      <c r="R3391" s="72">
        <v>6.9820000000000002</v>
      </c>
      <c r="S3391" s="72">
        <v>8.359</v>
      </c>
      <c r="T3391" s="72">
        <v>11.861000000000001</v>
      </c>
      <c r="U3391" s="72">
        <v>11.99</v>
      </c>
      <c r="V3391" s="72">
        <v>12.15</v>
      </c>
      <c r="W3391" s="72">
        <v>8.6110000000000007</v>
      </c>
      <c r="X3391" s="72">
        <v>5.1920000000000002</v>
      </c>
      <c r="Y3391" s="72">
        <v>2.67</v>
      </c>
      <c r="Z3391" s="72">
        <v>0.88400000000000001</v>
      </c>
      <c r="AA3391" s="72">
        <v>0.20599999999999999</v>
      </c>
    </row>
    <row r="3392" spans="1:27" x14ac:dyDescent="0.3">
      <c r="A3392" s="65">
        <v>3391</v>
      </c>
      <c r="B3392" s="66" t="s">
        <v>323</v>
      </c>
      <c r="C3392" s="69" t="s">
        <v>233</v>
      </c>
      <c r="D3392" s="71">
        <v>25</v>
      </c>
      <c r="E3392" s="71">
        <v>312</v>
      </c>
      <c r="F3392" s="71">
        <v>2045</v>
      </c>
      <c r="G3392" s="72">
        <v>10.955</v>
      </c>
      <c r="H3392" s="72">
        <v>11.87</v>
      </c>
      <c r="I3392" s="72">
        <v>12.624000000000001</v>
      </c>
      <c r="J3392" s="72">
        <v>12.43</v>
      </c>
      <c r="K3392" s="72">
        <v>11.349</v>
      </c>
      <c r="L3392" s="72">
        <v>10.765000000000001</v>
      </c>
      <c r="M3392" s="72">
        <v>11.829000000000001</v>
      </c>
      <c r="N3392" s="72">
        <v>12.569000000000001</v>
      </c>
      <c r="O3392" s="72">
        <v>13.968</v>
      </c>
      <c r="P3392" s="72">
        <v>14.625999999999999</v>
      </c>
      <c r="Q3392" s="72">
        <v>12.56</v>
      </c>
      <c r="R3392" s="72">
        <v>7.6959999999999997</v>
      </c>
      <c r="S3392" s="72">
        <v>6.7560000000000002</v>
      </c>
      <c r="T3392" s="72">
        <v>7.984</v>
      </c>
      <c r="U3392" s="72">
        <v>11.057</v>
      </c>
      <c r="V3392" s="72">
        <v>10.685</v>
      </c>
      <c r="W3392" s="72">
        <v>10.015000000000001</v>
      </c>
      <c r="X3392" s="72">
        <v>6.226</v>
      </c>
      <c r="Y3392" s="72">
        <v>3.044</v>
      </c>
      <c r="Z3392" s="72">
        <v>1.143</v>
      </c>
      <c r="AA3392" s="72">
        <v>0.26200000000000001</v>
      </c>
    </row>
    <row r="3393" spans="1:27" x14ac:dyDescent="0.3">
      <c r="A3393" s="65">
        <v>3392</v>
      </c>
      <c r="B3393" s="66" t="s">
        <v>323</v>
      </c>
      <c r="C3393" s="69" t="s">
        <v>233</v>
      </c>
      <c r="D3393" s="71">
        <v>25</v>
      </c>
      <c r="E3393" s="71">
        <v>312</v>
      </c>
      <c r="F3393" s="71">
        <v>2050</v>
      </c>
      <c r="G3393" s="72">
        <v>10.227</v>
      </c>
      <c r="H3393" s="72">
        <v>10.894</v>
      </c>
      <c r="I3393" s="72">
        <v>11.819000000000001</v>
      </c>
      <c r="J3393" s="72">
        <v>12.385</v>
      </c>
      <c r="K3393" s="72">
        <v>11.997999999999999</v>
      </c>
      <c r="L3393" s="72">
        <v>10.922000000000001</v>
      </c>
      <c r="M3393" s="72">
        <v>10.429</v>
      </c>
      <c r="N3393" s="72">
        <v>11.577</v>
      </c>
      <c r="O3393" s="72">
        <v>12.369</v>
      </c>
      <c r="P3393" s="72">
        <v>13.772</v>
      </c>
      <c r="Q3393" s="72">
        <v>14.4</v>
      </c>
      <c r="R3393" s="72">
        <v>12.305</v>
      </c>
      <c r="S3393" s="72">
        <v>7.4669999999999996</v>
      </c>
      <c r="T3393" s="72">
        <v>6.4690000000000003</v>
      </c>
      <c r="U3393" s="72">
        <v>7.4720000000000004</v>
      </c>
      <c r="V3393" s="72">
        <v>9.92</v>
      </c>
      <c r="W3393" s="72">
        <v>8.8919999999999995</v>
      </c>
      <c r="X3393" s="72">
        <v>7.335</v>
      </c>
      <c r="Y3393" s="72">
        <v>3.7069999999999999</v>
      </c>
      <c r="Z3393" s="72">
        <v>1.3240000000000001</v>
      </c>
      <c r="AA3393" s="72">
        <v>0.34100000000000003</v>
      </c>
    </row>
    <row r="3394" spans="1:27" x14ac:dyDescent="0.3">
      <c r="A3394" s="65">
        <v>3393</v>
      </c>
      <c r="B3394" s="66" t="s">
        <v>323</v>
      </c>
      <c r="C3394" s="69" t="s">
        <v>233</v>
      </c>
      <c r="D3394" s="71">
        <v>25</v>
      </c>
      <c r="E3394" s="71">
        <v>312</v>
      </c>
      <c r="F3394" s="71">
        <v>2055</v>
      </c>
      <c r="G3394" s="72">
        <v>9.9390000000000001</v>
      </c>
      <c r="H3394" s="72">
        <v>10.167999999999999</v>
      </c>
      <c r="I3394" s="72">
        <v>10.847</v>
      </c>
      <c r="J3394" s="72">
        <v>11.593999999999999</v>
      </c>
      <c r="K3394" s="72">
        <v>11.974</v>
      </c>
      <c r="L3394" s="72">
        <v>11.592000000000001</v>
      </c>
      <c r="M3394" s="72">
        <v>10.603</v>
      </c>
      <c r="N3394" s="72">
        <v>10.195</v>
      </c>
      <c r="O3394" s="72">
        <v>11.394</v>
      </c>
      <c r="P3394" s="72">
        <v>12.199</v>
      </c>
      <c r="Q3394" s="72">
        <v>13.571</v>
      </c>
      <c r="R3394" s="72">
        <v>14.135</v>
      </c>
      <c r="S3394" s="72">
        <v>11.978999999999999</v>
      </c>
      <c r="T3394" s="72">
        <v>7.173</v>
      </c>
      <c r="U3394" s="72">
        <v>6.08</v>
      </c>
      <c r="V3394" s="72">
        <v>6.7460000000000004</v>
      </c>
      <c r="W3394" s="72">
        <v>8.3320000000000007</v>
      </c>
      <c r="X3394" s="72">
        <v>6.5940000000000003</v>
      </c>
      <c r="Y3394" s="72">
        <v>4.4340000000000002</v>
      </c>
      <c r="Z3394" s="72">
        <v>1.64</v>
      </c>
      <c r="AA3394" s="72">
        <v>0.40799999999999997</v>
      </c>
    </row>
    <row r="3395" spans="1:27" x14ac:dyDescent="0.3">
      <c r="A3395" s="65">
        <v>3394</v>
      </c>
      <c r="B3395" s="66" t="s">
        <v>323</v>
      </c>
      <c r="C3395" s="69" t="s">
        <v>233</v>
      </c>
      <c r="D3395" s="71">
        <v>25</v>
      </c>
      <c r="E3395" s="71">
        <v>312</v>
      </c>
      <c r="F3395" s="71">
        <v>2060</v>
      </c>
      <c r="G3395" s="72">
        <v>9.9770000000000003</v>
      </c>
      <c r="H3395" s="72">
        <v>9.8829999999999991</v>
      </c>
      <c r="I3395" s="72">
        <v>10.125</v>
      </c>
      <c r="J3395" s="72">
        <v>10.634</v>
      </c>
      <c r="K3395" s="72">
        <v>11.208</v>
      </c>
      <c r="L3395" s="72">
        <v>11.593999999999999</v>
      </c>
      <c r="M3395" s="72">
        <v>11.292</v>
      </c>
      <c r="N3395" s="72">
        <v>10.384</v>
      </c>
      <c r="O3395" s="72">
        <v>10.031000000000001</v>
      </c>
      <c r="P3395" s="72">
        <v>11.242000000000001</v>
      </c>
      <c r="Q3395" s="72">
        <v>12.029</v>
      </c>
      <c r="R3395" s="72">
        <v>13.34</v>
      </c>
      <c r="S3395" s="72">
        <v>13.792999999999999</v>
      </c>
      <c r="T3395" s="72">
        <v>11.552</v>
      </c>
      <c r="U3395" s="72">
        <v>6.7709999999999999</v>
      </c>
      <c r="V3395" s="72">
        <v>5.5209999999999999</v>
      </c>
      <c r="W3395" s="72">
        <v>5.7169999999999996</v>
      </c>
      <c r="X3395" s="72">
        <v>6.2549999999999999</v>
      </c>
      <c r="Y3395" s="72">
        <v>4.05</v>
      </c>
      <c r="Z3395" s="72">
        <v>1.9970000000000001</v>
      </c>
      <c r="AA3395" s="72">
        <v>0.50800000000000001</v>
      </c>
    </row>
    <row r="3396" spans="1:27" x14ac:dyDescent="0.3">
      <c r="A3396" s="65">
        <v>3395</v>
      </c>
      <c r="B3396" s="66" t="s">
        <v>323</v>
      </c>
      <c r="C3396" s="69" t="s">
        <v>233</v>
      </c>
      <c r="D3396" s="71">
        <v>25</v>
      </c>
      <c r="E3396" s="71">
        <v>312</v>
      </c>
      <c r="F3396" s="71">
        <v>2065</v>
      </c>
      <c r="G3396" s="72">
        <v>9.9320000000000004</v>
      </c>
      <c r="H3396" s="72">
        <v>9.9260000000000002</v>
      </c>
      <c r="I3396" s="72">
        <v>9.8420000000000005</v>
      </c>
      <c r="J3396" s="72">
        <v>9.9250000000000007</v>
      </c>
      <c r="K3396" s="72">
        <v>10.273</v>
      </c>
      <c r="L3396" s="72">
        <v>10.852</v>
      </c>
      <c r="M3396" s="72">
        <v>11.311</v>
      </c>
      <c r="N3396" s="72">
        <v>11.086</v>
      </c>
      <c r="O3396" s="72">
        <v>10.23</v>
      </c>
      <c r="P3396" s="72">
        <v>9.8970000000000002</v>
      </c>
      <c r="Q3396" s="72">
        <v>11.095000000000001</v>
      </c>
      <c r="R3396" s="72">
        <v>11.837</v>
      </c>
      <c r="S3396" s="72">
        <v>13.044</v>
      </c>
      <c r="T3396" s="72">
        <v>13.340999999999999</v>
      </c>
      <c r="U3396" s="72">
        <v>10.952999999999999</v>
      </c>
      <c r="V3396" s="72">
        <v>6.1879999999999997</v>
      </c>
      <c r="W3396" s="72">
        <v>4.72</v>
      </c>
      <c r="X3396" s="72">
        <v>4.3460000000000001</v>
      </c>
      <c r="Y3396" s="72">
        <v>3.9060000000000001</v>
      </c>
      <c r="Z3396" s="72">
        <v>1.8620000000000001</v>
      </c>
      <c r="AA3396" s="72">
        <v>0.63200000000000001</v>
      </c>
    </row>
    <row r="3397" spans="1:27" x14ac:dyDescent="0.3">
      <c r="A3397" s="65">
        <v>3396</v>
      </c>
      <c r="B3397" s="66" t="s">
        <v>323</v>
      </c>
      <c r="C3397" s="69" t="s">
        <v>233</v>
      </c>
      <c r="D3397" s="71">
        <v>25</v>
      </c>
      <c r="E3397" s="71">
        <v>312</v>
      </c>
      <c r="F3397" s="71">
        <v>2070</v>
      </c>
      <c r="G3397" s="72">
        <v>9.5869999999999997</v>
      </c>
      <c r="H3397" s="72">
        <v>9.8819999999999997</v>
      </c>
      <c r="I3397" s="72">
        <v>9.8859999999999992</v>
      </c>
      <c r="J3397" s="72">
        <v>9.6539999999999999</v>
      </c>
      <c r="K3397" s="72">
        <v>9.5850000000000009</v>
      </c>
      <c r="L3397" s="72">
        <v>9.94</v>
      </c>
      <c r="M3397" s="72">
        <v>10.587999999999999</v>
      </c>
      <c r="N3397" s="72">
        <v>11.117000000000001</v>
      </c>
      <c r="O3397" s="72">
        <v>10.939</v>
      </c>
      <c r="P3397" s="72">
        <v>10.106</v>
      </c>
      <c r="Q3397" s="72">
        <v>9.7729999999999997</v>
      </c>
      <c r="R3397" s="72">
        <v>10.928000000000001</v>
      </c>
      <c r="S3397" s="72">
        <v>11.592000000000001</v>
      </c>
      <c r="T3397" s="72">
        <v>12.647</v>
      </c>
      <c r="U3397" s="72">
        <v>12.701000000000001</v>
      </c>
      <c r="V3397" s="72">
        <v>10.069000000000001</v>
      </c>
      <c r="W3397" s="72">
        <v>5.3360000000000003</v>
      </c>
      <c r="X3397" s="72">
        <v>3.633</v>
      </c>
      <c r="Y3397" s="72">
        <v>2.7610000000000001</v>
      </c>
      <c r="Z3397" s="72">
        <v>1.8340000000000001</v>
      </c>
      <c r="AA3397" s="72">
        <v>0.64</v>
      </c>
    </row>
    <row r="3398" spans="1:27" x14ac:dyDescent="0.3">
      <c r="A3398" s="65">
        <v>3397</v>
      </c>
      <c r="B3398" s="66" t="s">
        <v>323</v>
      </c>
      <c r="C3398" s="69" t="s">
        <v>233</v>
      </c>
      <c r="D3398" s="71">
        <v>25</v>
      </c>
      <c r="E3398" s="71">
        <v>312</v>
      </c>
      <c r="F3398" s="71">
        <v>2075</v>
      </c>
      <c r="G3398" s="72">
        <v>9.0410000000000004</v>
      </c>
      <c r="H3398" s="72">
        <v>9.5419999999999998</v>
      </c>
      <c r="I3398" s="72">
        <v>9.8469999999999995</v>
      </c>
      <c r="J3398" s="72">
        <v>9.7100000000000009</v>
      </c>
      <c r="K3398" s="72">
        <v>9.3369999999999997</v>
      </c>
      <c r="L3398" s="72">
        <v>9.2769999999999992</v>
      </c>
      <c r="M3398" s="72">
        <v>9.6980000000000004</v>
      </c>
      <c r="N3398" s="72">
        <v>10.411</v>
      </c>
      <c r="O3398" s="72">
        <v>10.981999999999999</v>
      </c>
      <c r="P3398" s="72">
        <v>10.82</v>
      </c>
      <c r="Q3398" s="72">
        <v>9.9890000000000008</v>
      </c>
      <c r="R3398" s="72">
        <v>9.6359999999999992</v>
      </c>
      <c r="S3398" s="72">
        <v>10.72</v>
      </c>
      <c r="T3398" s="72">
        <v>11.266</v>
      </c>
      <c r="U3398" s="72">
        <v>12.081</v>
      </c>
      <c r="V3398" s="72">
        <v>11.74</v>
      </c>
      <c r="W3398" s="72">
        <v>8.7590000000000003</v>
      </c>
      <c r="X3398" s="72">
        <v>4.1589999999999998</v>
      </c>
      <c r="Y3398" s="72">
        <v>2.347</v>
      </c>
      <c r="Z3398" s="72">
        <v>1.325</v>
      </c>
      <c r="AA3398" s="72">
        <v>0.64700000000000002</v>
      </c>
    </row>
    <row r="3399" spans="1:27" x14ac:dyDescent="0.3">
      <c r="A3399" s="65">
        <v>3398</v>
      </c>
      <c r="B3399" s="66" t="s">
        <v>323</v>
      </c>
      <c r="C3399" s="69" t="s">
        <v>233</v>
      </c>
      <c r="D3399" s="71">
        <v>25</v>
      </c>
      <c r="E3399" s="71">
        <v>312</v>
      </c>
      <c r="F3399" s="71">
        <v>2080</v>
      </c>
      <c r="G3399" s="72">
        <v>8.5519999999999996</v>
      </c>
      <c r="H3399" s="72">
        <v>8.9979999999999993</v>
      </c>
      <c r="I3399" s="72">
        <v>9.5069999999999997</v>
      </c>
      <c r="J3399" s="72">
        <v>9.6829999999999998</v>
      </c>
      <c r="K3399" s="72">
        <v>9.4160000000000004</v>
      </c>
      <c r="L3399" s="72">
        <v>9.0489999999999995</v>
      </c>
      <c r="M3399" s="72">
        <v>9.0530000000000008</v>
      </c>
      <c r="N3399" s="72">
        <v>9.5329999999999995</v>
      </c>
      <c r="O3399" s="72">
        <v>10.288</v>
      </c>
      <c r="P3399" s="72">
        <v>10.874000000000001</v>
      </c>
      <c r="Q3399" s="72">
        <v>10.709</v>
      </c>
      <c r="R3399" s="72">
        <v>9.8620000000000001</v>
      </c>
      <c r="S3399" s="72">
        <v>9.4640000000000004</v>
      </c>
      <c r="T3399" s="72">
        <v>10.443</v>
      </c>
      <c r="U3399" s="72">
        <v>10.795999999999999</v>
      </c>
      <c r="V3399" s="72">
        <v>11.224</v>
      </c>
      <c r="W3399" s="72">
        <v>10.295999999999999</v>
      </c>
      <c r="X3399" s="72">
        <v>6.9080000000000004</v>
      </c>
      <c r="Y3399" s="72">
        <v>2.7320000000000002</v>
      </c>
      <c r="Z3399" s="72">
        <v>1.1499999999999999</v>
      </c>
      <c r="AA3399" s="72">
        <v>0.52700000000000002</v>
      </c>
    </row>
    <row r="3400" spans="1:27" x14ac:dyDescent="0.3">
      <c r="A3400" s="65">
        <v>3399</v>
      </c>
      <c r="B3400" s="66" t="s">
        <v>323</v>
      </c>
      <c r="C3400" s="69" t="s">
        <v>233</v>
      </c>
      <c r="D3400" s="71">
        <v>25</v>
      </c>
      <c r="E3400" s="71">
        <v>312</v>
      </c>
      <c r="F3400" s="71">
        <v>2085</v>
      </c>
      <c r="G3400" s="72">
        <v>8.266</v>
      </c>
      <c r="H3400" s="72">
        <v>8.5120000000000005</v>
      </c>
      <c r="I3400" s="72">
        <v>8.968</v>
      </c>
      <c r="J3400" s="72">
        <v>9.3569999999999993</v>
      </c>
      <c r="K3400" s="72">
        <v>9.4079999999999995</v>
      </c>
      <c r="L3400" s="72">
        <v>9.1479999999999997</v>
      </c>
      <c r="M3400" s="72">
        <v>8.8420000000000005</v>
      </c>
      <c r="N3400" s="72">
        <v>8.9030000000000005</v>
      </c>
      <c r="O3400" s="72">
        <v>9.4220000000000006</v>
      </c>
      <c r="P3400" s="72">
        <v>10.19</v>
      </c>
      <c r="Q3400" s="72">
        <v>10.772</v>
      </c>
      <c r="R3400" s="72">
        <v>10.585000000000001</v>
      </c>
      <c r="S3400" s="72">
        <v>9.702</v>
      </c>
      <c r="T3400" s="72">
        <v>9.2379999999999995</v>
      </c>
      <c r="U3400" s="72">
        <v>10.039</v>
      </c>
      <c r="V3400" s="72">
        <v>10.081</v>
      </c>
      <c r="W3400" s="72">
        <v>9.9209999999999994</v>
      </c>
      <c r="X3400" s="72">
        <v>8.2149999999999999</v>
      </c>
      <c r="Y3400" s="72">
        <v>4.6150000000000002</v>
      </c>
      <c r="Z3400" s="72">
        <v>1.371</v>
      </c>
      <c r="AA3400" s="72">
        <v>0.45800000000000002</v>
      </c>
    </row>
    <row r="3401" spans="1:27" x14ac:dyDescent="0.3">
      <c r="A3401" s="65">
        <v>3400</v>
      </c>
      <c r="B3401" s="66" t="s">
        <v>323</v>
      </c>
      <c r="C3401" s="69" t="s">
        <v>233</v>
      </c>
      <c r="D3401" s="71">
        <v>25</v>
      </c>
      <c r="E3401" s="71">
        <v>312</v>
      </c>
      <c r="F3401" s="71">
        <v>2090</v>
      </c>
      <c r="G3401" s="72">
        <v>8.1519999999999992</v>
      </c>
      <c r="H3401" s="72">
        <v>8.2289999999999992</v>
      </c>
      <c r="I3401" s="72">
        <v>8.4819999999999993</v>
      </c>
      <c r="J3401" s="72">
        <v>8.827</v>
      </c>
      <c r="K3401" s="72">
        <v>9.1050000000000004</v>
      </c>
      <c r="L3401" s="72">
        <v>9.1630000000000003</v>
      </c>
      <c r="M3401" s="72">
        <v>8.9570000000000007</v>
      </c>
      <c r="N3401" s="72">
        <v>8.7050000000000001</v>
      </c>
      <c r="O3401" s="72">
        <v>8.8019999999999996</v>
      </c>
      <c r="P3401" s="72">
        <v>9.3369999999999997</v>
      </c>
      <c r="Q3401" s="72">
        <v>10.101000000000001</v>
      </c>
      <c r="R3401" s="72">
        <v>10.659000000000001</v>
      </c>
      <c r="S3401" s="72">
        <v>10.433</v>
      </c>
      <c r="T3401" s="72">
        <v>9.4909999999999997</v>
      </c>
      <c r="U3401" s="72">
        <v>8.907</v>
      </c>
      <c r="V3401" s="72">
        <v>9.4169999999999998</v>
      </c>
      <c r="W3401" s="72">
        <v>8.9760000000000009</v>
      </c>
      <c r="X3401" s="72">
        <v>8.0060000000000002</v>
      </c>
      <c r="Y3401" s="72">
        <v>5.5810000000000004</v>
      </c>
      <c r="Z3401" s="72">
        <v>2.3690000000000002</v>
      </c>
      <c r="AA3401" s="72">
        <v>0.51100000000000001</v>
      </c>
    </row>
    <row r="3402" spans="1:27" x14ac:dyDescent="0.3">
      <c r="A3402" s="65">
        <v>3401</v>
      </c>
      <c r="B3402" s="66" t="s">
        <v>323</v>
      </c>
      <c r="C3402" s="69" t="s">
        <v>233</v>
      </c>
      <c r="D3402" s="71">
        <v>25</v>
      </c>
      <c r="E3402" s="71">
        <v>312</v>
      </c>
      <c r="F3402" s="71">
        <v>2095</v>
      </c>
      <c r="G3402" s="72">
        <v>8.0760000000000005</v>
      </c>
      <c r="H3402" s="72">
        <v>8.1180000000000003</v>
      </c>
      <c r="I3402" s="72">
        <v>8.2029999999999994</v>
      </c>
      <c r="J3402" s="72">
        <v>8.3559999999999999</v>
      </c>
      <c r="K3402" s="72">
        <v>8.5960000000000001</v>
      </c>
      <c r="L3402" s="72">
        <v>8.8800000000000008</v>
      </c>
      <c r="M3402" s="72">
        <v>8.9890000000000008</v>
      </c>
      <c r="N3402" s="72">
        <v>8.8309999999999995</v>
      </c>
      <c r="O3402" s="72">
        <v>8.6129999999999995</v>
      </c>
      <c r="P3402" s="72">
        <v>8.7249999999999996</v>
      </c>
      <c r="Q3402" s="72">
        <v>9.2609999999999992</v>
      </c>
      <c r="R3402" s="72">
        <v>10.004</v>
      </c>
      <c r="S3402" s="72">
        <v>10.518000000000001</v>
      </c>
      <c r="T3402" s="72">
        <v>10.224</v>
      </c>
      <c r="U3402" s="72">
        <v>9.18</v>
      </c>
      <c r="V3402" s="72">
        <v>8.3949999999999996</v>
      </c>
      <c r="W3402" s="72">
        <v>8.4469999999999992</v>
      </c>
      <c r="X3402" s="72">
        <v>7.3289999999999997</v>
      </c>
      <c r="Y3402" s="72">
        <v>5.5350000000000001</v>
      </c>
      <c r="Z3402" s="72">
        <v>2.9359999999999999</v>
      </c>
      <c r="AA3402" s="72">
        <v>0.82599999999999996</v>
      </c>
    </row>
    <row r="3403" spans="1:27" x14ac:dyDescent="0.3">
      <c r="A3403" s="65">
        <v>3402</v>
      </c>
      <c r="B3403" s="66" t="s">
        <v>323</v>
      </c>
      <c r="C3403" s="69" t="s">
        <v>233</v>
      </c>
      <c r="D3403" s="71">
        <v>25</v>
      </c>
      <c r="E3403" s="71">
        <v>312</v>
      </c>
      <c r="F3403" s="71">
        <v>2100</v>
      </c>
      <c r="G3403" s="72">
        <v>7.8929999999999998</v>
      </c>
      <c r="H3403" s="72">
        <v>8.0449999999999999</v>
      </c>
      <c r="I3403" s="72">
        <v>8.093</v>
      </c>
      <c r="J3403" s="72">
        <v>8.0869999999999997</v>
      </c>
      <c r="K3403" s="72">
        <v>8.1460000000000008</v>
      </c>
      <c r="L3403" s="72">
        <v>8.3930000000000007</v>
      </c>
      <c r="M3403" s="72">
        <v>8.7230000000000008</v>
      </c>
      <c r="N3403" s="72">
        <v>8.875</v>
      </c>
      <c r="O3403" s="72">
        <v>8.7509999999999994</v>
      </c>
      <c r="P3403" s="72">
        <v>8.5440000000000005</v>
      </c>
      <c r="Q3403" s="72">
        <v>8.66</v>
      </c>
      <c r="R3403" s="72">
        <v>9.1790000000000003</v>
      </c>
      <c r="S3403" s="72">
        <v>9.8840000000000003</v>
      </c>
      <c r="T3403" s="72">
        <v>10.327999999999999</v>
      </c>
      <c r="U3403" s="72">
        <v>9.9139999999999997</v>
      </c>
      <c r="V3403" s="72">
        <v>8.6869999999999994</v>
      </c>
      <c r="W3403" s="72">
        <v>7.5810000000000004</v>
      </c>
      <c r="X3403" s="72">
        <v>6.97</v>
      </c>
      <c r="Y3403" s="72">
        <v>5.1479999999999997</v>
      </c>
      <c r="Z3403" s="72">
        <v>2.9809999999999999</v>
      </c>
      <c r="AA3403" s="72">
        <v>1.1060000000000001</v>
      </c>
    </row>
    <row r="3404" spans="1:27" x14ac:dyDescent="0.3">
      <c r="A3404" s="65">
        <v>3403</v>
      </c>
      <c r="B3404" s="66" t="s">
        <v>323</v>
      </c>
      <c r="C3404" s="69" t="s">
        <v>234</v>
      </c>
      <c r="D3404" s="71"/>
      <c r="E3404" s="71">
        <v>332</v>
      </c>
      <c r="F3404" s="71">
        <v>2015</v>
      </c>
      <c r="G3404" s="72">
        <v>630.83799999999997</v>
      </c>
      <c r="H3404" s="72">
        <v>616.75</v>
      </c>
      <c r="I3404" s="72">
        <v>590.51900000000001</v>
      </c>
      <c r="J3404" s="72">
        <v>565.77099999999996</v>
      </c>
      <c r="K3404" s="72">
        <v>519.86400000000003</v>
      </c>
      <c r="L3404" s="72">
        <v>478.25</v>
      </c>
      <c r="M3404" s="72">
        <v>427.08699999999999</v>
      </c>
      <c r="N3404" s="72">
        <v>316.60599999999999</v>
      </c>
      <c r="O3404" s="72">
        <v>243.405</v>
      </c>
      <c r="P3404" s="72">
        <v>220.654</v>
      </c>
      <c r="Q3404" s="72">
        <v>191.73599999999999</v>
      </c>
      <c r="R3404" s="72">
        <v>154.02099999999999</v>
      </c>
      <c r="S3404" s="72">
        <v>122.55200000000001</v>
      </c>
      <c r="T3404" s="72">
        <v>81.674999999999997</v>
      </c>
      <c r="U3404" s="72">
        <v>65.332999999999998</v>
      </c>
      <c r="V3404" s="72">
        <v>40.914999999999999</v>
      </c>
      <c r="W3404" s="72">
        <v>20.675999999999998</v>
      </c>
      <c r="X3404" s="72">
        <v>7.9569999999999999</v>
      </c>
      <c r="Y3404" s="72">
        <v>2.3079999999999998</v>
      </c>
      <c r="Z3404" s="72">
        <v>0.45300000000000001</v>
      </c>
      <c r="AA3404" s="72">
        <v>5.7000000000000002E-2</v>
      </c>
    </row>
    <row r="3405" spans="1:27" x14ac:dyDescent="0.3">
      <c r="A3405" s="65">
        <v>3404</v>
      </c>
      <c r="B3405" s="66" t="s">
        <v>323</v>
      </c>
      <c r="C3405" s="69" t="s">
        <v>234</v>
      </c>
      <c r="D3405" s="71"/>
      <c r="E3405" s="71">
        <v>332</v>
      </c>
      <c r="F3405" s="71">
        <v>2020</v>
      </c>
      <c r="G3405" s="72">
        <v>628.21299999999997</v>
      </c>
      <c r="H3405" s="72">
        <v>613.14099999999996</v>
      </c>
      <c r="I3405" s="72">
        <v>602.25300000000004</v>
      </c>
      <c r="J3405" s="72">
        <v>569.44200000000001</v>
      </c>
      <c r="K3405" s="72">
        <v>535.33900000000006</v>
      </c>
      <c r="L3405" s="72">
        <v>491.88799999999998</v>
      </c>
      <c r="M3405" s="72">
        <v>454.53500000000003</v>
      </c>
      <c r="N3405" s="72">
        <v>405.75599999999997</v>
      </c>
      <c r="O3405" s="72">
        <v>302.63499999999999</v>
      </c>
      <c r="P3405" s="72">
        <v>231.505</v>
      </c>
      <c r="Q3405" s="72">
        <v>209.45099999999999</v>
      </c>
      <c r="R3405" s="72">
        <v>179.03100000000001</v>
      </c>
      <c r="S3405" s="72">
        <v>139.84800000000001</v>
      </c>
      <c r="T3405" s="72">
        <v>106.298</v>
      </c>
      <c r="U3405" s="72">
        <v>65.903000000000006</v>
      </c>
      <c r="V3405" s="72">
        <v>46.768000000000001</v>
      </c>
      <c r="W3405" s="72">
        <v>24.565000000000001</v>
      </c>
      <c r="X3405" s="72">
        <v>9.8190000000000008</v>
      </c>
      <c r="Y3405" s="72">
        <v>2.8090000000000002</v>
      </c>
      <c r="Z3405" s="72">
        <v>0.57399999999999995</v>
      </c>
      <c r="AA3405" s="72">
        <v>7.9000000000000001E-2</v>
      </c>
    </row>
    <row r="3406" spans="1:27" x14ac:dyDescent="0.3">
      <c r="A3406" s="65">
        <v>3405</v>
      </c>
      <c r="B3406" s="66" t="s">
        <v>323</v>
      </c>
      <c r="C3406" s="69" t="s">
        <v>234</v>
      </c>
      <c r="D3406" s="71"/>
      <c r="E3406" s="71">
        <v>332</v>
      </c>
      <c r="F3406" s="71">
        <v>2025</v>
      </c>
      <c r="G3406" s="72">
        <v>617.14599999999996</v>
      </c>
      <c r="H3406" s="72">
        <v>611.99800000000005</v>
      </c>
      <c r="I3406" s="72">
        <v>599.45000000000005</v>
      </c>
      <c r="J3406" s="72">
        <v>581.75800000000004</v>
      </c>
      <c r="K3406" s="72">
        <v>539.78300000000002</v>
      </c>
      <c r="L3406" s="72">
        <v>507.99400000000003</v>
      </c>
      <c r="M3406" s="72">
        <v>468.84500000000003</v>
      </c>
      <c r="N3406" s="72">
        <v>433.447</v>
      </c>
      <c r="O3406" s="72">
        <v>389.95100000000002</v>
      </c>
      <c r="P3406" s="72">
        <v>289.24599999999998</v>
      </c>
      <c r="Q3406" s="72">
        <v>220.292</v>
      </c>
      <c r="R3406" s="72">
        <v>196.107</v>
      </c>
      <c r="S3406" s="72">
        <v>163.08199999999999</v>
      </c>
      <c r="T3406" s="72">
        <v>121.71599999999999</v>
      </c>
      <c r="U3406" s="72">
        <v>86.09</v>
      </c>
      <c r="V3406" s="72">
        <v>47.389000000000003</v>
      </c>
      <c r="W3406" s="72">
        <v>28.221</v>
      </c>
      <c r="X3406" s="72">
        <v>11.714</v>
      </c>
      <c r="Y3406" s="72">
        <v>3.4740000000000002</v>
      </c>
      <c r="Z3406" s="72">
        <v>0.69699999999999995</v>
      </c>
      <c r="AA3406" s="72">
        <v>0.1</v>
      </c>
    </row>
    <row r="3407" spans="1:27" x14ac:dyDescent="0.3">
      <c r="A3407" s="65">
        <v>3406</v>
      </c>
      <c r="B3407" s="66" t="s">
        <v>323</v>
      </c>
      <c r="C3407" s="69" t="s">
        <v>234</v>
      </c>
      <c r="D3407" s="71"/>
      <c r="E3407" s="71">
        <v>332</v>
      </c>
      <c r="F3407" s="71">
        <v>2030</v>
      </c>
      <c r="G3407" s="72">
        <v>602.15</v>
      </c>
      <c r="H3407" s="72">
        <v>602.35</v>
      </c>
      <c r="I3407" s="72">
        <v>598.94399999999996</v>
      </c>
      <c r="J3407" s="72">
        <v>579.58799999999997</v>
      </c>
      <c r="K3407" s="72">
        <v>552.60799999999995</v>
      </c>
      <c r="L3407" s="72">
        <v>513.13900000000001</v>
      </c>
      <c r="M3407" s="72">
        <v>485.452</v>
      </c>
      <c r="N3407" s="72">
        <v>448.24599999999998</v>
      </c>
      <c r="O3407" s="72">
        <v>417.65</v>
      </c>
      <c r="P3407" s="72">
        <v>374.31</v>
      </c>
      <c r="Q3407" s="72">
        <v>276.04700000000003</v>
      </c>
      <c r="R3407" s="72">
        <v>206.72399999999999</v>
      </c>
      <c r="S3407" s="72">
        <v>179.11199999999999</v>
      </c>
      <c r="T3407" s="72">
        <v>142.38</v>
      </c>
      <c r="U3407" s="72">
        <v>98.905000000000001</v>
      </c>
      <c r="V3407" s="72">
        <v>62.16</v>
      </c>
      <c r="W3407" s="72">
        <v>28.725000000000001</v>
      </c>
      <c r="X3407" s="72">
        <v>13.502000000000001</v>
      </c>
      <c r="Y3407" s="72">
        <v>4.1449999999999996</v>
      </c>
      <c r="Z3407" s="72">
        <v>0.85699999999999998</v>
      </c>
      <c r="AA3407" s="72">
        <v>0.121</v>
      </c>
    </row>
    <row r="3408" spans="1:27" x14ac:dyDescent="0.3">
      <c r="A3408" s="65">
        <v>3407</v>
      </c>
      <c r="B3408" s="66" t="s">
        <v>323</v>
      </c>
      <c r="C3408" s="69" t="s">
        <v>234</v>
      </c>
      <c r="D3408" s="71"/>
      <c r="E3408" s="71">
        <v>332</v>
      </c>
      <c r="F3408" s="71">
        <v>2035</v>
      </c>
      <c r="G3408" s="72">
        <v>585.49</v>
      </c>
      <c r="H3408" s="72">
        <v>588.67700000000002</v>
      </c>
      <c r="I3408" s="72">
        <v>589.93399999999997</v>
      </c>
      <c r="J3408" s="72">
        <v>579.60799999999995</v>
      </c>
      <c r="K3408" s="72">
        <v>551.05499999999995</v>
      </c>
      <c r="L3408" s="72">
        <v>526.43600000000004</v>
      </c>
      <c r="M3408" s="72">
        <v>491.23899999999998</v>
      </c>
      <c r="N3408" s="72">
        <v>465.23599999999999</v>
      </c>
      <c r="O3408" s="72">
        <v>432.78</v>
      </c>
      <c r="P3408" s="72">
        <v>401.80700000000002</v>
      </c>
      <c r="Q3408" s="72">
        <v>358.17500000000001</v>
      </c>
      <c r="R3408" s="72">
        <v>259.74099999999999</v>
      </c>
      <c r="S3408" s="72">
        <v>189.24199999999999</v>
      </c>
      <c r="T3408" s="72">
        <v>156.78299999999999</v>
      </c>
      <c r="U3408" s="72">
        <v>116.033</v>
      </c>
      <c r="V3408" s="72">
        <v>71.661000000000001</v>
      </c>
      <c r="W3408" s="72">
        <v>37.811</v>
      </c>
      <c r="X3408" s="72">
        <v>13.773</v>
      </c>
      <c r="Y3408" s="72">
        <v>4.7699999999999996</v>
      </c>
      <c r="Z3408" s="72">
        <v>1.0149999999999999</v>
      </c>
      <c r="AA3408" s="72">
        <v>0.14699999999999999</v>
      </c>
    </row>
    <row r="3409" spans="1:27" x14ac:dyDescent="0.3">
      <c r="A3409" s="65">
        <v>3408</v>
      </c>
      <c r="B3409" s="66" t="s">
        <v>323</v>
      </c>
      <c r="C3409" s="69" t="s">
        <v>234</v>
      </c>
      <c r="D3409" s="71"/>
      <c r="E3409" s="71">
        <v>332</v>
      </c>
      <c r="F3409" s="71">
        <v>2040</v>
      </c>
      <c r="G3409" s="72">
        <v>567.30499999999995</v>
      </c>
      <c r="H3409" s="72">
        <v>573.31899999999996</v>
      </c>
      <c r="I3409" s="72">
        <v>576.846</v>
      </c>
      <c r="J3409" s="72">
        <v>571.06899999999996</v>
      </c>
      <c r="K3409" s="72">
        <v>551.471</v>
      </c>
      <c r="L3409" s="72">
        <v>525.34100000000001</v>
      </c>
      <c r="M3409" s="72">
        <v>504.76100000000002</v>
      </c>
      <c r="N3409" s="72">
        <v>471.37700000000001</v>
      </c>
      <c r="O3409" s="72">
        <v>449.827</v>
      </c>
      <c r="P3409" s="72">
        <v>416.94299999999998</v>
      </c>
      <c r="Q3409" s="72">
        <v>385.01600000000002</v>
      </c>
      <c r="R3409" s="72">
        <v>337.72500000000002</v>
      </c>
      <c r="S3409" s="72">
        <v>238.334</v>
      </c>
      <c r="T3409" s="72">
        <v>166.02199999999999</v>
      </c>
      <c r="U3409" s="72">
        <v>128.15100000000001</v>
      </c>
      <c r="V3409" s="72">
        <v>84.427999999999997</v>
      </c>
      <c r="W3409" s="72">
        <v>43.838999999999999</v>
      </c>
      <c r="X3409" s="72">
        <v>18.241</v>
      </c>
      <c r="Y3409" s="72">
        <v>4.8899999999999997</v>
      </c>
      <c r="Z3409" s="72">
        <v>1.169</v>
      </c>
      <c r="AA3409" s="72">
        <v>0.17399999999999999</v>
      </c>
    </row>
    <row r="3410" spans="1:27" x14ac:dyDescent="0.3">
      <c r="A3410" s="65">
        <v>3409</v>
      </c>
      <c r="B3410" s="66" t="s">
        <v>323</v>
      </c>
      <c r="C3410" s="69" t="s">
        <v>234</v>
      </c>
      <c r="D3410" s="71"/>
      <c r="E3410" s="71">
        <v>332</v>
      </c>
      <c r="F3410" s="71">
        <v>2045</v>
      </c>
      <c r="G3410" s="72">
        <v>549.08600000000001</v>
      </c>
      <c r="H3410" s="72">
        <v>556.31799999999998</v>
      </c>
      <c r="I3410" s="72">
        <v>562.03800000000001</v>
      </c>
      <c r="J3410" s="72">
        <v>558.45000000000005</v>
      </c>
      <c r="K3410" s="72">
        <v>543.40099999999995</v>
      </c>
      <c r="L3410" s="72">
        <v>526.15599999999995</v>
      </c>
      <c r="M3410" s="72">
        <v>504.13600000000002</v>
      </c>
      <c r="N3410" s="72">
        <v>485.101</v>
      </c>
      <c r="O3410" s="72">
        <v>456.29399999999998</v>
      </c>
      <c r="P3410" s="72">
        <v>433.97199999999998</v>
      </c>
      <c r="Q3410" s="72">
        <v>400.02</v>
      </c>
      <c r="R3410" s="72">
        <v>363.58100000000002</v>
      </c>
      <c r="S3410" s="72">
        <v>310.60599999999999</v>
      </c>
      <c r="T3410" s="72">
        <v>209.636</v>
      </c>
      <c r="U3410" s="72">
        <v>136.10900000000001</v>
      </c>
      <c r="V3410" s="72">
        <v>93.644999999999996</v>
      </c>
      <c r="W3410" s="72">
        <v>51.941000000000003</v>
      </c>
      <c r="X3410" s="72">
        <v>21.280999999999999</v>
      </c>
      <c r="Y3410" s="72">
        <v>6.51</v>
      </c>
      <c r="Z3410" s="72">
        <v>1.1990000000000001</v>
      </c>
      <c r="AA3410" s="72">
        <v>0.20100000000000001</v>
      </c>
    </row>
    <row r="3411" spans="1:27" x14ac:dyDescent="0.3">
      <c r="A3411" s="65">
        <v>3410</v>
      </c>
      <c r="B3411" s="66" t="s">
        <v>323</v>
      </c>
      <c r="C3411" s="69" t="s">
        <v>234</v>
      </c>
      <c r="D3411" s="71"/>
      <c r="E3411" s="71">
        <v>332</v>
      </c>
      <c r="F3411" s="71">
        <v>2050</v>
      </c>
      <c r="G3411" s="72">
        <v>527.92700000000002</v>
      </c>
      <c r="H3411" s="72">
        <v>539.07600000000002</v>
      </c>
      <c r="I3411" s="72">
        <v>545.50599999999997</v>
      </c>
      <c r="J3411" s="72">
        <v>544.053</v>
      </c>
      <c r="K3411" s="72">
        <v>531.21799999999996</v>
      </c>
      <c r="L3411" s="72">
        <v>518.54399999999998</v>
      </c>
      <c r="M3411" s="72">
        <v>505.32799999999997</v>
      </c>
      <c r="N3411" s="72">
        <v>484.90499999999997</v>
      </c>
      <c r="O3411" s="72">
        <v>470.13900000000001</v>
      </c>
      <c r="P3411" s="72">
        <v>440.69200000000001</v>
      </c>
      <c r="Q3411" s="72">
        <v>416.83699999999999</v>
      </c>
      <c r="R3411" s="72">
        <v>378.24400000000003</v>
      </c>
      <c r="S3411" s="72">
        <v>334.95600000000002</v>
      </c>
      <c r="T3411" s="72">
        <v>273.86599999999999</v>
      </c>
      <c r="U3411" s="72">
        <v>172.35</v>
      </c>
      <c r="V3411" s="72">
        <v>99.855000000000004</v>
      </c>
      <c r="W3411" s="72">
        <v>57.904000000000003</v>
      </c>
      <c r="X3411" s="72">
        <v>25.347000000000001</v>
      </c>
      <c r="Y3411" s="72">
        <v>7.6230000000000002</v>
      </c>
      <c r="Z3411" s="72">
        <v>1.597</v>
      </c>
      <c r="AA3411" s="72">
        <v>0.20899999999999999</v>
      </c>
    </row>
    <row r="3412" spans="1:27" x14ac:dyDescent="0.3">
      <c r="A3412" s="65">
        <v>3411</v>
      </c>
      <c r="B3412" s="66" t="s">
        <v>323</v>
      </c>
      <c r="C3412" s="69" t="s">
        <v>234</v>
      </c>
      <c r="D3412" s="71"/>
      <c r="E3412" s="71">
        <v>332</v>
      </c>
      <c r="F3412" s="71">
        <v>2055</v>
      </c>
      <c r="G3412" s="72">
        <v>507.32400000000001</v>
      </c>
      <c r="H3412" s="72">
        <v>519.00900000000001</v>
      </c>
      <c r="I3412" s="72">
        <v>529.05499999999995</v>
      </c>
      <c r="J3412" s="72">
        <v>528.61199999999997</v>
      </c>
      <c r="K3412" s="72">
        <v>518.33799999999997</v>
      </c>
      <c r="L3412" s="72">
        <v>507.74799999999999</v>
      </c>
      <c r="M3412" s="72">
        <v>498.85500000000002</v>
      </c>
      <c r="N3412" s="72">
        <v>486.99799999999999</v>
      </c>
      <c r="O3412" s="72">
        <v>470.61099999999999</v>
      </c>
      <c r="P3412" s="72">
        <v>454.78300000000002</v>
      </c>
      <c r="Q3412" s="72">
        <v>423.83199999999999</v>
      </c>
      <c r="R3412" s="72">
        <v>394.73500000000001</v>
      </c>
      <c r="S3412" s="72">
        <v>349.108</v>
      </c>
      <c r="T3412" s="72">
        <v>296.01299999999998</v>
      </c>
      <c r="U3412" s="72">
        <v>225.83699999999999</v>
      </c>
      <c r="V3412" s="72">
        <v>126.97799999999999</v>
      </c>
      <c r="W3412" s="72">
        <v>62.082000000000001</v>
      </c>
      <c r="X3412" s="72">
        <v>28.42</v>
      </c>
      <c r="Y3412" s="72">
        <v>9.1180000000000003</v>
      </c>
      <c r="Z3412" s="72">
        <v>1.87</v>
      </c>
      <c r="AA3412" s="72">
        <v>0.26800000000000002</v>
      </c>
    </row>
    <row r="3413" spans="1:27" x14ac:dyDescent="0.3">
      <c r="A3413" s="65">
        <v>3412</v>
      </c>
      <c r="B3413" s="66" t="s">
        <v>323</v>
      </c>
      <c r="C3413" s="69" t="s">
        <v>234</v>
      </c>
      <c r="D3413" s="71"/>
      <c r="E3413" s="71">
        <v>332</v>
      </c>
      <c r="F3413" s="71">
        <v>2060</v>
      </c>
      <c r="G3413" s="72">
        <v>486.05500000000001</v>
      </c>
      <c r="H3413" s="72">
        <v>499.334</v>
      </c>
      <c r="I3413" s="72">
        <v>509.72699999999998</v>
      </c>
      <c r="J3413" s="72">
        <v>513.20100000000002</v>
      </c>
      <c r="K3413" s="72">
        <v>504.37099999999998</v>
      </c>
      <c r="L3413" s="72">
        <v>496.209</v>
      </c>
      <c r="M3413" s="72">
        <v>489.19900000000001</v>
      </c>
      <c r="N3413" s="72">
        <v>481.52800000000002</v>
      </c>
      <c r="O3413" s="72">
        <v>473.29300000000001</v>
      </c>
      <c r="P3413" s="72">
        <v>455.83499999999998</v>
      </c>
      <c r="Q3413" s="72">
        <v>437.916</v>
      </c>
      <c r="R3413" s="72">
        <v>401.89299999999997</v>
      </c>
      <c r="S3413" s="72">
        <v>364.959</v>
      </c>
      <c r="T3413" s="72">
        <v>309.178</v>
      </c>
      <c r="U3413" s="72">
        <v>244.79900000000001</v>
      </c>
      <c r="V3413" s="72">
        <v>167.054</v>
      </c>
      <c r="W3413" s="72">
        <v>79.349000000000004</v>
      </c>
      <c r="X3413" s="72">
        <v>30.626000000000001</v>
      </c>
      <c r="Y3413" s="72">
        <v>10.254</v>
      </c>
      <c r="Z3413" s="72">
        <v>2.234</v>
      </c>
      <c r="AA3413" s="72">
        <v>0.316</v>
      </c>
    </row>
    <row r="3414" spans="1:27" x14ac:dyDescent="0.3">
      <c r="A3414" s="65">
        <v>3413</v>
      </c>
      <c r="B3414" s="66" t="s">
        <v>323</v>
      </c>
      <c r="C3414" s="69" t="s">
        <v>234</v>
      </c>
      <c r="D3414" s="71"/>
      <c r="E3414" s="71">
        <v>332</v>
      </c>
      <c r="F3414" s="71">
        <v>2065</v>
      </c>
      <c r="G3414" s="72">
        <v>466.57</v>
      </c>
      <c r="H3414" s="72">
        <v>478.93099999999998</v>
      </c>
      <c r="I3414" s="72">
        <v>490.755</v>
      </c>
      <c r="J3414" s="72">
        <v>494.90600000000001</v>
      </c>
      <c r="K3414" s="72">
        <v>490.42099999999999</v>
      </c>
      <c r="L3414" s="72">
        <v>483.58499999999998</v>
      </c>
      <c r="M3414" s="72">
        <v>478.79199999999997</v>
      </c>
      <c r="N3414" s="72">
        <v>472.91300000000001</v>
      </c>
      <c r="O3414" s="72">
        <v>468.55200000000002</v>
      </c>
      <c r="P3414" s="72">
        <v>459.04500000000002</v>
      </c>
      <c r="Q3414" s="72">
        <v>439.42899999999997</v>
      </c>
      <c r="R3414" s="72">
        <v>415.82299999999998</v>
      </c>
      <c r="S3414" s="72">
        <v>372.22</v>
      </c>
      <c r="T3414" s="72">
        <v>323.92899999999997</v>
      </c>
      <c r="U3414" s="72">
        <v>256.43400000000003</v>
      </c>
      <c r="V3414" s="72">
        <v>181.833</v>
      </c>
      <c r="W3414" s="72">
        <v>104.94499999999999</v>
      </c>
      <c r="X3414" s="72">
        <v>39.353999999999999</v>
      </c>
      <c r="Y3414" s="72">
        <v>11.089</v>
      </c>
      <c r="Z3414" s="72">
        <v>2.5099999999999998</v>
      </c>
      <c r="AA3414" s="72">
        <v>0.375</v>
      </c>
    </row>
    <row r="3415" spans="1:27" x14ac:dyDescent="0.3">
      <c r="A3415" s="65">
        <v>3414</v>
      </c>
      <c r="B3415" s="66" t="s">
        <v>323</v>
      </c>
      <c r="C3415" s="69" t="s">
        <v>234</v>
      </c>
      <c r="D3415" s="71"/>
      <c r="E3415" s="71">
        <v>332</v>
      </c>
      <c r="F3415" s="71">
        <v>2070</v>
      </c>
      <c r="G3415" s="72">
        <v>448.30399999999997</v>
      </c>
      <c r="H3415" s="72">
        <v>460.22899999999998</v>
      </c>
      <c r="I3415" s="72">
        <v>471.03800000000001</v>
      </c>
      <c r="J3415" s="72">
        <v>476.952</v>
      </c>
      <c r="K3415" s="72">
        <v>473.59899999999999</v>
      </c>
      <c r="L3415" s="72">
        <v>470.959</v>
      </c>
      <c r="M3415" s="72">
        <v>467.29899999999998</v>
      </c>
      <c r="N3415" s="72">
        <v>463.54300000000001</v>
      </c>
      <c r="O3415" s="72">
        <v>460.72899999999998</v>
      </c>
      <c r="P3415" s="72">
        <v>455.01100000000002</v>
      </c>
      <c r="Q3415" s="72">
        <v>443.03800000000001</v>
      </c>
      <c r="R3415" s="72">
        <v>417.83499999999998</v>
      </c>
      <c r="S3415" s="72">
        <v>385.81200000000001</v>
      </c>
      <c r="T3415" s="72">
        <v>331.11399999999998</v>
      </c>
      <c r="U3415" s="72">
        <v>269.50299999999999</v>
      </c>
      <c r="V3415" s="72">
        <v>191.31100000000001</v>
      </c>
      <c r="W3415" s="72">
        <v>114.864</v>
      </c>
      <c r="X3415" s="72">
        <v>52.344000000000001</v>
      </c>
      <c r="Y3415" s="72">
        <v>14.303000000000001</v>
      </c>
      <c r="Z3415" s="72">
        <v>2.7109999999999999</v>
      </c>
      <c r="AA3415" s="72">
        <v>0.42099999999999999</v>
      </c>
    </row>
    <row r="3416" spans="1:27" x14ac:dyDescent="0.3">
      <c r="A3416" s="65">
        <v>3415</v>
      </c>
      <c r="B3416" s="66" t="s">
        <v>323</v>
      </c>
      <c r="C3416" s="69" t="s">
        <v>234</v>
      </c>
      <c r="D3416" s="71"/>
      <c r="E3416" s="71">
        <v>332</v>
      </c>
      <c r="F3416" s="71">
        <v>2075</v>
      </c>
      <c r="G3416" s="72">
        <v>430.94900000000001</v>
      </c>
      <c r="H3416" s="72">
        <v>442.68799999999999</v>
      </c>
      <c r="I3416" s="72">
        <v>452.98</v>
      </c>
      <c r="J3416" s="72">
        <v>458.22500000000002</v>
      </c>
      <c r="K3416" s="72">
        <v>457.10199999999998</v>
      </c>
      <c r="L3416" s="72">
        <v>455.48599999999999</v>
      </c>
      <c r="M3416" s="72">
        <v>455.79399999999998</v>
      </c>
      <c r="N3416" s="72">
        <v>453.09199999999998</v>
      </c>
      <c r="O3416" s="72">
        <v>452.15199999999999</v>
      </c>
      <c r="P3416" s="72">
        <v>447.96699999999998</v>
      </c>
      <c r="Q3416" s="72">
        <v>439.661</v>
      </c>
      <c r="R3416" s="72">
        <v>421.86799999999999</v>
      </c>
      <c r="S3416" s="72">
        <v>388.40499999999997</v>
      </c>
      <c r="T3416" s="72">
        <v>344.03399999999999</v>
      </c>
      <c r="U3416" s="72">
        <v>276.387</v>
      </c>
      <c r="V3416" s="72">
        <v>201.99100000000001</v>
      </c>
      <c r="W3416" s="72">
        <v>121.566</v>
      </c>
      <c r="X3416" s="72">
        <v>57.643000000000001</v>
      </c>
      <c r="Y3416" s="72">
        <v>19.105</v>
      </c>
      <c r="Z3416" s="72">
        <v>3.496</v>
      </c>
      <c r="AA3416" s="72">
        <v>0.45500000000000002</v>
      </c>
    </row>
    <row r="3417" spans="1:27" x14ac:dyDescent="0.3">
      <c r="A3417" s="65">
        <v>3416</v>
      </c>
      <c r="B3417" s="66" t="s">
        <v>323</v>
      </c>
      <c r="C3417" s="69" t="s">
        <v>234</v>
      </c>
      <c r="D3417" s="71"/>
      <c r="E3417" s="71">
        <v>332</v>
      </c>
      <c r="F3417" s="71">
        <v>2080</v>
      </c>
      <c r="G3417" s="72">
        <v>413.935</v>
      </c>
      <c r="H3417" s="72">
        <v>425.90899999999999</v>
      </c>
      <c r="I3417" s="72">
        <v>436</v>
      </c>
      <c r="J3417" s="72">
        <v>441.08600000000001</v>
      </c>
      <c r="K3417" s="72">
        <v>439.75400000000002</v>
      </c>
      <c r="L3417" s="72">
        <v>440.25299999999999</v>
      </c>
      <c r="M3417" s="72">
        <v>441.38400000000001</v>
      </c>
      <c r="N3417" s="72">
        <v>442.53500000000003</v>
      </c>
      <c r="O3417" s="72">
        <v>442.41899999999998</v>
      </c>
      <c r="P3417" s="72">
        <v>440.16500000000002</v>
      </c>
      <c r="Q3417" s="72">
        <v>433.43799999999999</v>
      </c>
      <c r="R3417" s="72">
        <v>419.46100000000001</v>
      </c>
      <c r="S3417" s="72">
        <v>393.3</v>
      </c>
      <c r="T3417" s="72">
        <v>347.83300000000003</v>
      </c>
      <c r="U3417" s="72">
        <v>288.96899999999999</v>
      </c>
      <c r="V3417" s="72">
        <v>209.02600000000001</v>
      </c>
      <c r="W3417" s="72">
        <v>129.83799999999999</v>
      </c>
      <c r="X3417" s="72">
        <v>61.762</v>
      </c>
      <c r="Y3417" s="72">
        <v>21.247</v>
      </c>
      <c r="Z3417" s="72">
        <v>4.6820000000000004</v>
      </c>
      <c r="AA3417" s="72">
        <v>0.56899999999999995</v>
      </c>
    </row>
    <row r="3418" spans="1:27" x14ac:dyDescent="0.3">
      <c r="A3418" s="65">
        <v>3417</v>
      </c>
      <c r="B3418" s="66" t="s">
        <v>323</v>
      </c>
      <c r="C3418" s="69" t="s">
        <v>234</v>
      </c>
      <c r="D3418" s="71"/>
      <c r="E3418" s="71">
        <v>332</v>
      </c>
      <c r="F3418" s="71">
        <v>2085</v>
      </c>
      <c r="G3418" s="72">
        <v>397.88</v>
      </c>
      <c r="H3418" s="72">
        <v>409.39499999999998</v>
      </c>
      <c r="I3418" s="72">
        <v>419.80399999999997</v>
      </c>
      <c r="J3418" s="72">
        <v>425.01499999999999</v>
      </c>
      <c r="K3418" s="72">
        <v>424.03699999999998</v>
      </c>
      <c r="L3418" s="72">
        <v>424.16500000000002</v>
      </c>
      <c r="M3418" s="72">
        <v>427.18900000000002</v>
      </c>
      <c r="N3418" s="72">
        <v>429.13299999999998</v>
      </c>
      <c r="O3418" s="72">
        <v>432.57</v>
      </c>
      <c r="P3418" s="72">
        <v>431.20699999999999</v>
      </c>
      <c r="Q3418" s="72">
        <v>426.50599999999997</v>
      </c>
      <c r="R3418" s="72">
        <v>414.36399999999998</v>
      </c>
      <c r="S3418" s="72">
        <v>392.24599999999998</v>
      </c>
      <c r="T3418" s="72">
        <v>353.78699999999998</v>
      </c>
      <c r="U3418" s="72">
        <v>294.04599999999999</v>
      </c>
      <c r="V3418" s="72">
        <v>220.61</v>
      </c>
      <c r="W3418" s="72">
        <v>136.01300000000001</v>
      </c>
      <c r="X3418" s="72">
        <v>66.861999999999995</v>
      </c>
      <c r="Y3418" s="72">
        <v>23.03</v>
      </c>
      <c r="Z3418" s="72">
        <v>5.2320000000000002</v>
      </c>
      <c r="AA3418" s="72">
        <v>0.75</v>
      </c>
    </row>
    <row r="3419" spans="1:27" x14ac:dyDescent="0.3">
      <c r="A3419" s="65">
        <v>3418</v>
      </c>
      <c r="B3419" s="66" t="s">
        <v>323</v>
      </c>
      <c r="C3419" s="69" t="s">
        <v>234</v>
      </c>
      <c r="D3419" s="71"/>
      <c r="E3419" s="71">
        <v>332</v>
      </c>
      <c r="F3419" s="71">
        <v>2090</v>
      </c>
      <c r="G3419" s="72">
        <v>383.10700000000003</v>
      </c>
      <c r="H3419" s="72">
        <v>393.85300000000001</v>
      </c>
      <c r="I3419" s="72">
        <v>403.87200000000001</v>
      </c>
      <c r="J3419" s="72">
        <v>409.8</v>
      </c>
      <c r="K3419" s="72">
        <v>409.43200000000002</v>
      </c>
      <c r="L3419" s="72">
        <v>409.702</v>
      </c>
      <c r="M3419" s="72">
        <v>412.22199999999998</v>
      </c>
      <c r="N3419" s="72">
        <v>415.95800000000003</v>
      </c>
      <c r="O3419" s="72">
        <v>419.89600000000002</v>
      </c>
      <c r="P3419" s="72">
        <v>422.101</v>
      </c>
      <c r="Q3419" s="72">
        <v>418.35300000000001</v>
      </c>
      <c r="R3419" s="72">
        <v>408.47899999999998</v>
      </c>
      <c r="S3419" s="72">
        <v>388.56599999999997</v>
      </c>
      <c r="T3419" s="72">
        <v>354.31</v>
      </c>
      <c r="U3419" s="72">
        <v>300.94799999999998</v>
      </c>
      <c r="V3419" s="72">
        <v>226.58199999999999</v>
      </c>
      <c r="W3419" s="72">
        <v>145.309</v>
      </c>
      <c r="X3419" s="72">
        <v>71.001000000000005</v>
      </c>
      <c r="Y3419" s="72">
        <v>25.231000000000002</v>
      </c>
      <c r="Z3419" s="72">
        <v>5.7050000000000001</v>
      </c>
      <c r="AA3419" s="72">
        <v>0.84899999999999998</v>
      </c>
    </row>
    <row r="3420" spans="1:27" x14ac:dyDescent="0.3">
      <c r="A3420" s="65">
        <v>3419</v>
      </c>
      <c r="B3420" s="66" t="s">
        <v>323</v>
      </c>
      <c r="C3420" s="69" t="s">
        <v>234</v>
      </c>
      <c r="D3420" s="71"/>
      <c r="E3420" s="71">
        <v>332</v>
      </c>
      <c r="F3420" s="71">
        <v>2095</v>
      </c>
      <c r="G3420" s="72">
        <v>369.286</v>
      </c>
      <c r="H3420" s="72">
        <v>379.45800000000003</v>
      </c>
      <c r="I3420" s="72">
        <v>388.815</v>
      </c>
      <c r="J3420" s="72">
        <v>394.93</v>
      </c>
      <c r="K3420" s="72">
        <v>395.68099999999998</v>
      </c>
      <c r="L3420" s="72">
        <v>396.40800000000002</v>
      </c>
      <c r="M3420" s="72">
        <v>398.80599999999998</v>
      </c>
      <c r="N3420" s="72">
        <v>401.95499999999998</v>
      </c>
      <c r="O3420" s="72">
        <v>407.55799999999999</v>
      </c>
      <c r="P3420" s="72">
        <v>410.19299999999998</v>
      </c>
      <c r="Q3420" s="72">
        <v>410.024</v>
      </c>
      <c r="R3420" s="72">
        <v>401.524</v>
      </c>
      <c r="S3420" s="72">
        <v>384.101</v>
      </c>
      <c r="T3420" s="72">
        <v>352.56799999999998</v>
      </c>
      <c r="U3420" s="72">
        <v>303.279</v>
      </c>
      <c r="V3420" s="72">
        <v>234.14400000000001</v>
      </c>
      <c r="W3420" s="72">
        <v>151.15799999999999</v>
      </c>
      <c r="X3420" s="72">
        <v>76.966999999999999</v>
      </c>
      <c r="Y3420" s="72">
        <v>27.152999999999999</v>
      </c>
      <c r="Z3420" s="72">
        <v>6.2939999999999996</v>
      </c>
      <c r="AA3420" s="72">
        <v>0.92400000000000004</v>
      </c>
    </row>
    <row r="3421" spans="1:27" x14ac:dyDescent="0.3">
      <c r="A3421" s="65">
        <v>3420</v>
      </c>
      <c r="B3421" s="66" t="s">
        <v>323</v>
      </c>
      <c r="C3421" s="69" t="s">
        <v>234</v>
      </c>
      <c r="D3421" s="71"/>
      <c r="E3421" s="71">
        <v>332</v>
      </c>
      <c r="F3421" s="71">
        <v>2100</v>
      </c>
      <c r="G3421" s="72">
        <v>356.28100000000001</v>
      </c>
      <c r="H3421" s="72">
        <v>366.05200000000002</v>
      </c>
      <c r="I3421" s="72">
        <v>374.91899999999998</v>
      </c>
      <c r="J3421" s="72">
        <v>380.70600000000002</v>
      </c>
      <c r="K3421" s="72">
        <v>382.09100000000001</v>
      </c>
      <c r="L3421" s="72">
        <v>383.82400000000001</v>
      </c>
      <c r="M3421" s="72">
        <v>386.49099999999999</v>
      </c>
      <c r="N3421" s="72">
        <v>389.459</v>
      </c>
      <c r="O3421" s="72">
        <v>394.30900000000003</v>
      </c>
      <c r="P3421" s="72">
        <v>398.69200000000001</v>
      </c>
      <c r="Q3421" s="72">
        <v>399.08</v>
      </c>
      <c r="R3421" s="72">
        <v>394.39100000000002</v>
      </c>
      <c r="S3421" s="72">
        <v>378.79500000000002</v>
      </c>
      <c r="T3421" s="72">
        <v>350.18700000000001</v>
      </c>
      <c r="U3421" s="72">
        <v>303.97500000000002</v>
      </c>
      <c r="V3421" s="72">
        <v>238.465</v>
      </c>
      <c r="W3421" s="72">
        <v>158.48099999999999</v>
      </c>
      <c r="X3421" s="72">
        <v>81.481999999999999</v>
      </c>
      <c r="Y3421" s="72">
        <v>29.972000000000001</v>
      </c>
      <c r="Z3421" s="72">
        <v>6.8659999999999997</v>
      </c>
      <c r="AA3421" s="72">
        <v>1.0189999999999999</v>
      </c>
    </row>
    <row r="3422" spans="1:27" x14ac:dyDescent="0.3">
      <c r="A3422" s="65">
        <v>3421</v>
      </c>
      <c r="B3422" s="66" t="s">
        <v>323</v>
      </c>
      <c r="C3422" s="69" t="s">
        <v>235</v>
      </c>
      <c r="D3422" s="71"/>
      <c r="E3422" s="71">
        <v>388</v>
      </c>
      <c r="F3422" s="71">
        <v>2015</v>
      </c>
      <c r="G3422" s="72">
        <v>106.00700000000001</v>
      </c>
      <c r="H3422" s="72">
        <v>113.791</v>
      </c>
      <c r="I3422" s="72">
        <v>124.366</v>
      </c>
      <c r="J3422" s="72">
        <v>141.625</v>
      </c>
      <c r="K3422" s="72">
        <v>135.73400000000001</v>
      </c>
      <c r="L3422" s="72">
        <v>125.48399999999999</v>
      </c>
      <c r="M3422" s="72">
        <v>102.774</v>
      </c>
      <c r="N3422" s="72">
        <v>87.760999999999996</v>
      </c>
      <c r="O3422" s="72">
        <v>87.954999999999998</v>
      </c>
      <c r="P3422" s="72">
        <v>85.507999999999996</v>
      </c>
      <c r="Q3422" s="72">
        <v>77.745000000000005</v>
      </c>
      <c r="R3422" s="72">
        <v>62.85</v>
      </c>
      <c r="S3422" s="72">
        <v>53.069000000000003</v>
      </c>
      <c r="T3422" s="72">
        <v>41.442999999999998</v>
      </c>
      <c r="U3422" s="72">
        <v>30.756</v>
      </c>
      <c r="V3422" s="72">
        <v>22.835999999999999</v>
      </c>
      <c r="W3422" s="72">
        <v>15.656000000000001</v>
      </c>
      <c r="X3422" s="72">
        <v>9.1989999999999998</v>
      </c>
      <c r="Y3422" s="72">
        <v>3.4660000000000002</v>
      </c>
      <c r="Z3422" s="72">
        <v>0.88900000000000001</v>
      </c>
      <c r="AA3422" s="72">
        <v>0.13200000000000001</v>
      </c>
    </row>
    <row r="3423" spans="1:27" x14ac:dyDescent="0.3">
      <c r="A3423" s="65">
        <v>3422</v>
      </c>
      <c r="B3423" s="66" t="s">
        <v>323</v>
      </c>
      <c r="C3423" s="69" t="s">
        <v>235</v>
      </c>
      <c r="D3423" s="71"/>
      <c r="E3423" s="71">
        <v>388</v>
      </c>
      <c r="F3423" s="71">
        <v>2020</v>
      </c>
      <c r="G3423" s="72">
        <v>116.545</v>
      </c>
      <c r="H3423" s="72">
        <v>104.497</v>
      </c>
      <c r="I3423" s="72">
        <v>112.628</v>
      </c>
      <c r="J3423" s="72">
        <v>119.172</v>
      </c>
      <c r="K3423" s="72">
        <v>132.14500000000001</v>
      </c>
      <c r="L3423" s="72">
        <v>126.068</v>
      </c>
      <c r="M3423" s="72">
        <v>117.306</v>
      </c>
      <c r="N3423" s="72">
        <v>96.412999999999997</v>
      </c>
      <c r="O3423" s="72">
        <v>82.875</v>
      </c>
      <c r="P3423" s="72">
        <v>83.853999999999999</v>
      </c>
      <c r="Q3423" s="72">
        <v>81.884</v>
      </c>
      <c r="R3423" s="72">
        <v>74.353999999999999</v>
      </c>
      <c r="S3423" s="72">
        <v>59.393000000000001</v>
      </c>
      <c r="T3423" s="72">
        <v>48.843000000000004</v>
      </c>
      <c r="U3423" s="72">
        <v>36.465000000000003</v>
      </c>
      <c r="V3423" s="72">
        <v>25.032</v>
      </c>
      <c r="W3423" s="72">
        <v>16.420000000000002</v>
      </c>
      <c r="X3423" s="72">
        <v>9.4179999999999993</v>
      </c>
      <c r="Y3423" s="72">
        <v>4.1740000000000004</v>
      </c>
      <c r="Z3423" s="72">
        <v>1.0429999999999999</v>
      </c>
      <c r="AA3423" s="72">
        <v>0.16600000000000001</v>
      </c>
    </row>
    <row r="3424" spans="1:27" x14ac:dyDescent="0.3">
      <c r="A3424" s="65">
        <v>3423</v>
      </c>
      <c r="B3424" s="66" t="s">
        <v>323</v>
      </c>
      <c r="C3424" s="69" t="s">
        <v>235</v>
      </c>
      <c r="D3424" s="71"/>
      <c r="E3424" s="71">
        <v>388</v>
      </c>
      <c r="F3424" s="71">
        <v>2025</v>
      </c>
      <c r="G3424" s="72">
        <v>107.624</v>
      </c>
      <c r="H3424" s="72">
        <v>115.083</v>
      </c>
      <c r="I3424" s="72">
        <v>103.4</v>
      </c>
      <c r="J3424" s="72">
        <v>107.643</v>
      </c>
      <c r="K3424" s="72">
        <v>110.127</v>
      </c>
      <c r="L3424" s="72">
        <v>122.867</v>
      </c>
      <c r="M3424" s="72">
        <v>118.227</v>
      </c>
      <c r="N3424" s="72">
        <v>110.983</v>
      </c>
      <c r="O3424" s="72">
        <v>91.584000000000003</v>
      </c>
      <c r="P3424" s="72">
        <v>79.084000000000003</v>
      </c>
      <c r="Q3424" s="72">
        <v>80.435000000000002</v>
      </c>
      <c r="R3424" s="72">
        <v>78.501000000000005</v>
      </c>
      <c r="S3424" s="72">
        <v>70.52</v>
      </c>
      <c r="T3424" s="72">
        <v>54.881</v>
      </c>
      <c r="U3424" s="72">
        <v>43.215000000000003</v>
      </c>
      <c r="V3424" s="72">
        <v>29.901</v>
      </c>
      <c r="W3424" s="72">
        <v>18.157</v>
      </c>
      <c r="X3424" s="72">
        <v>9.9610000000000003</v>
      </c>
      <c r="Y3424" s="72">
        <v>4.3029999999999999</v>
      </c>
      <c r="Z3424" s="72">
        <v>1.2589999999999999</v>
      </c>
      <c r="AA3424" s="72">
        <v>0.19500000000000001</v>
      </c>
    </row>
    <row r="3425" spans="1:27" x14ac:dyDescent="0.3">
      <c r="A3425" s="65">
        <v>3424</v>
      </c>
      <c r="B3425" s="66" t="s">
        <v>323</v>
      </c>
      <c r="C3425" s="69" t="s">
        <v>235</v>
      </c>
      <c r="D3425" s="71"/>
      <c r="E3425" s="71">
        <v>388</v>
      </c>
      <c r="F3425" s="71">
        <v>2030</v>
      </c>
      <c r="G3425" s="72">
        <v>96.894999999999996</v>
      </c>
      <c r="H3425" s="72">
        <v>106.268</v>
      </c>
      <c r="I3425" s="72">
        <v>114.036</v>
      </c>
      <c r="J3425" s="72">
        <v>98.718999999999994</v>
      </c>
      <c r="K3425" s="72">
        <v>99.162999999999997</v>
      </c>
      <c r="L3425" s="72">
        <v>101.57299999999999</v>
      </c>
      <c r="M3425" s="72">
        <v>115.57</v>
      </c>
      <c r="N3425" s="72">
        <v>112.328</v>
      </c>
      <c r="O3425" s="72">
        <v>106.21899999999999</v>
      </c>
      <c r="P3425" s="72">
        <v>87.86</v>
      </c>
      <c r="Q3425" s="72">
        <v>75.980999999999995</v>
      </c>
      <c r="R3425" s="72">
        <v>77.265000000000001</v>
      </c>
      <c r="S3425" s="72">
        <v>74.662000000000006</v>
      </c>
      <c r="T3425" s="72">
        <v>65.444000000000003</v>
      </c>
      <c r="U3425" s="72">
        <v>48.811999999999998</v>
      </c>
      <c r="V3425" s="72">
        <v>35.695</v>
      </c>
      <c r="W3425" s="72">
        <v>21.888000000000002</v>
      </c>
      <c r="X3425" s="72">
        <v>11.102</v>
      </c>
      <c r="Y3425" s="72">
        <v>4.5789999999999997</v>
      </c>
      <c r="Z3425" s="72">
        <v>1.3009999999999999</v>
      </c>
      <c r="AA3425" s="72">
        <v>0.23300000000000001</v>
      </c>
    </row>
    <row r="3426" spans="1:27" x14ac:dyDescent="0.3">
      <c r="A3426" s="65">
        <v>3425</v>
      </c>
      <c r="B3426" s="66" t="s">
        <v>323</v>
      </c>
      <c r="C3426" s="69" t="s">
        <v>235</v>
      </c>
      <c r="D3426" s="71"/>
      <c r="E3426" s="71">
        <v>388</v>
      </c>
      <c r="F3426" s="71">
        <v>2035</v>
      </c>
      <c r="G3426" s="72">
        <v>86.527000000000001</v>
      </c>
      <c r="H3426" s="72">
        <v>95.644999999999996</v>
      </c>
      <c r="I3426" s="72">
        <v>105.29900000000001</v>
      </c>
      <c r="J3426" s="72">
        <v>109.614</v>
      </c>
      <c r="K3426" s="72">
        <v>90.783000000000001</v>
      </c>
      <c r="L3426" s="72">
        <v>91.218999999999994</v>
      </c>
      <c r="M3426" s="72">
        <v>94.995000000000005</v>
      </c>
      <c r="N3426" s="72">
        <v>110.136</v>
      </c>
      <c r="O3426" s="72">
        <v>107.89400000000001</v>
      </c>
      <c r="P3426" s="72">
        <v>102.471</v>
      </c>
      <c r="Q3426" s="72">
        <v>84.754999999999995</v>
      </c>
      <c r="R3426" s="72">
        <v>73.113</v>
      </c>
      <c r="S3426" s="72">
        <v>73.661000000000001</v>
      </c>
      <c r="T3426" s="72">
        <v>69.55</v>
      </c>
      <c r="U3426" s="72">
        <v>58.534999999999997</v>
      </c>
      <c r="V3426" s="72">
        <v>40.622</v>
      </c>
      <c r="W3426" s="72">
        <v>26.393000000000001</v>
      </c>
      <c r="X3426" s="72">
        <v>13.516999999999999</v>
      </c>
      <c r="Y3426" s="72">
        <v>5.1509999999999998</v>
      </c>
      <c r="Z3426" s="72">
        <v>1.389</v>
      </c>
      <c r="AA3426" s="72">
        <v>0.24399999999999999</v>
      </c>
    </row>
    <row r="3427" spans="1:27" x14ac:dyDescent="0.3">
      <c r="A3427" s="65">
        <v>3426</v>
      </c>
      <c r="B3427" s="66" t="s">
        <v>323</v>
      </c>
      <c r="C3427" s="69" t="s">
        <v>235</v>
      </c>
      <c r="D3427" s="71"/>
      <c r="E3427" s="71">
        <v>388</v>
      </c>
      <c r="F3427" s="71">
        <v>2040</v>
      </c>
      <c r="G3427" s="72">
        <v>78.070999999999998</v>
      </c>
      <c r="H3427" s="72">
        <v>85.31</v>
      </c>
      <c r="I3427" s="72">
        <v>94.703000000000003</v>
      </c>
      <c r="J3427" s="72">
        <v>100.914</v>
      </c>
      <c r="K3427" s="72">
        <v>101.67400000000001</v>
      </c>
      <c r="L3427" s="72">
        <v>82.959000000000003</v>
      </c>
      <c r="M3427" s="72">
        <v>84.858999999999995</v>
      </c>
      <c r="N3427" s="72">
        <v>89.995999999999995</v>
      </c>
      <c r="O3427" s="72">
        <v>105.929</v>
      </c>
      <c r="P3427" s="72">
        <v>104.297</v>
      </c>
      <c r="Q3427" s="72">
        <v>99.207999999999998</v>
      </c>
      <c r="R3427" s="72">
        <v>81.784000000000006</v>
      </c>
      <c r="S3427" s="72">
        <v>69.837999999999994</v>
      </c>
      <c r="T3427" s="72">
        <v>68.853999999999999</v>
      </c>
      <c r="U3427" s="72">
        <v>62.539000000000001</v>
      </c>
      <c r="V3427" s="72">
        <v>49.115000000000002</v>
      </c>
      <c r="W3427" s="72">
        <v>30.356000000000002</v>
      </c>
      <c r="X3427" s="72">
        <v>16.491</v>
      </c>
      <c r="Y3427" s="72">
        <v>6.3449999999999998</v>
      </c>
      <c r="Z3427" s="72">
        <v>1.577</v>
      </c>
      <c r="AA3427" s="72">
        <v>0.26</v>
      </c>
    </row>
    <row r="3428" spans="1:27" x14ac:dyDescent="0.3">
      <c r="A3428" s="65">
        <v>3427</v>
      </c>
      <c r="B3428" s="66" t="s">
        <v>323</v>
      </c>
      <c r="C3428" s="69" t="s">
        <v>235</v>
      </c>
      <c r="D3428" s="71"/>
      <c r="E3428" s="71">
        <v>388</v>
      </c>
      <c r="F3428" s="71">
        <v>2045</v>
      </c>
      <c r="G3428" s="72">
        <v>72.623999999999995</v>
      </c>
      <c r="H3428" s="72">
        <v>76.875</v>
      </c>
      <c r="I3428" s="72">
        <v>84.39</v>
      </c>
      <c r="J3428" s="72">
        <v>90.355000000000004</v>
      </c>
      <c r="K3428" s="72">
        <v>93.043000000000006</v>
      </c>
      <c r="L3428" s="72">
        <v>93.852000000000004</v>
      </c>
      <c r="M3428" s="72">
        <v>76.772000000000006</v>
      </c>
      <c r="N3428" s="72">
        <v>80.113</v>
      </c>
      <c r="O3428" s="72">
        <v>86.238</v>
      </c>
      <c r="P3428" s="72">
        <v>102.544</v>
      </c>
      <c r="Q3428" s="72">
        <v>101.167</v>
      </c>
      <c r="R3428" s="72">
        <v>96.028999999999996</v>
      </c>
      <c r="S3428" s="72">
        <v>78.366</v>
      </c>
      <c r="T3428" s="72">
        <v>65.5</v>
      </c>
      <c r="U3428" s="72">
        <v>62.247999999999998</v>
      </c>
      <c r="V3428" s="72">
        <v>52.906999999999996</v>
      </c>
      <c r="W3428" s="72">
        <v>37.137</v>
      </c>
      <c r="X3428" s="72">
        <v>19.227</v>
      </c>
      <c r="Y3428" s="72">
        <v>7.8559999999999999</v>
      </c>
      <c r="Z3428" s="72">
        <v>1.9710000000000001</v>
      </c>
      <c r="AA3428" s="72">
        <v>0.29399999999999998</v>
      </c>
    </row>
    <row r="3429" spans="1:27" x14ac:dyDescent="0.3">
      <c r="A3429" s="65">
        <v>3428</v>
      </c>
      <c r="B3429" s="66" t="s">
        <v>323</v>
      </c>
      <c r="C3429" s="69" t="s">
        <v>235</v>
      </c>
      <c r="D3429" s="71"/>
      <c r="E3429" s="71">
        <v>388</v>
      </c>
      <c r="F3429" s="71">
        <v>2050</v>
      </c>
      <c r="G3429" s="72">
        <v>68.644999999999996</v>
      </c>
      <c r="H3429" s="72">
        <v>71.444999999999993</v>
      </c>
      <c r="I3429" s="72">
        <v>75.974000000000004</v>
      </c>
      <c r="J3429" s="72">
        <v>80.072000000000003</v>
      </c>
      <c r="K3429" s="72">
        <v>82.546000000000006</v>
      </c>
      <c r="L3429" s="72">
        <v>85.325000000000003</v>
      </c>
      <c r="M3429" s="72">
        <v>87.667000000000002</v>
      </c>
      <c r="N3429" s="72">
        <v>72.216999999999999</v>
      </c>
      <c r="O3429" s="72">
        <v>76.608000000000004</v>
      </c>
      <c r="P3429" s="72">
        <v>83.302000000000007</v>
      </c>
      <c r="Q3429" s="72">
        <v>99.617999999999995</v>
      </c>
      <c r="R3429" s="72">
        <v>98.123999999999995</v>
      </c>
      <c r="S3429" s="72">
        <v>92.328999999999994</v>
      </c>
      <c r="T3429" s="72">
        <v>73.819999999999993</v>
      </c>
      <c r="U3429" s="72">
        <v>59.548000000000002</v>
      </c>
      <c r="V3429" s="72">
        <v>53.124000000000002</v>
      </c>
      <c r="W3429" s="72">
        <v>40.515999999999998</v>
      </c>
      <c r="X3429" s="72">
        <v>23.896999999999998</v>
      </c>
      <c r="Y3429" s="72">
        <v>9.3320000000000007</v>
      </c>
      <c r="Z3429" s="72">
        <v>2.488</v>
      </c>
      <c r="AA3429" s="72">
        <v>0.36599999999999999</v>
      </c>
    </row>
    <row r="3430" spans="1:27" x14ac:dyDescent="0.3">
      <c r="A3430" s="65">
        <v>3429</v>
      </c>
      <c r="B3430" s="66" t="s">
        <v>323</v>
      </c>
      <c r="C3430" s="69" t="s">
        <v>235</v>
      </c>
      <c r="D3430" s="71"/>
      <c r="E3430" s="71">
        <v>388</v>
      </c>
      <c r="F3430" s="71">
        <v>2055</v>
      </c>
      <c r="G3430" s="72">
        <v>64.293000000000006</v>
      </c>
      <c r="H3430" s="72">
        <v>67.531999999999996</v>
      </c>
      <c r="I3430" s="72">
        <v>70.597999999999999</v>
      </c>
      <c r="J3430" s="72">
        <v>71.89</v>
      </c>
      <c r="K3430" s="72">
        <v>72.697000000000003</v>
      </c>
      <c r="L3430" s="72">
        <v>75.290999999999997</v>
      </c>
      <c r="M3430" s="72">
        <v>79.555000000000007</v>
      </c>
      <c r="N3430" s="72">
        <v>83.305000000000007</v>
      </c>
      <c r="O3430" s="72">
        <v>69.034999999999997</v>
      </c>
      <c r="P3430" s="72">
        <v>74.010000000000005</v>
      </c>
      <c r="Q3430" s="72">
        <v>80.903999999999996</v>
      </c>
      <c r="R3430" s="72">
        <v>96.822000000000003</v>
      </c>
      <c r="S3430" s="72">
        <v>94.611000000000004</v>
      </c>
      <c r="T3430" s="72">
        <v>87.382999999999996</v>
      </c>
      <c r="U3430" s="72">
        <v>67.542000000000002</v>
      </c>
      <c r="V3430" s="72">
        <v>51.274999999999999</v>
      </c>
      <c r="W3430" s="72">
        <v>41.218000000000004</v>
      </c>
      <c r="X3430" s="72">
        <v>26.518000000000001</v>
      </c>
      <c r="Y3430" s="72">
        <v>11.840999999999999</v>
      </c>
      <c r="Z3430" s="72">
        <v>3.0270000000000001</v>
      </c>
      <c r="AA3430" s="72">
        <v>0.46800000000000003</v>
      </c>
    </row>
    <row r="3431" spans="1:27" x14ac:dyDescent="0.3">
      <c r="A3431" s="65">
        <v>3430</v>
      </c>
      <c r="B3431" s="66" t="s">
        <v>323</v>
      </c>
      <c r="C3431" s="69" t="s">
        <v>235</v>
      </c>
      <c r="D3431" s="71"/>
      <c r="E3431" s="71">
        <v>388</v>
      </c>
      <c r="F3431" s="71">
        <v>2060</v>
      </c>
      <c r="G3431" s="72">
        <v>58.576000000000001</v>
      </c>
      <c r="H3431" s="72">
        <v>63.247999999999998</v>
      </c>
      <c r="I3431" s="72">
        <v>66.733000000000004</v>
      </c>
      <c r="J3431" s="72">
        <v>66.739000000000004</v>
      </c>
      <c r="K3431" s="72">
        <v>64.933000000000007</v>
      </c>
      <c r="L3431" s="72">
        <v>65.887</v>
      </c>
      <c r="M3431" s="72">
        <v>69.924000000000007</v>
      </c>
      <c r="N3431" s="72">
        <v>75.537999999999997</v>
      </c>
      <c r="O3431" s="72">
        <v>80.239000000000004</v>
      </c>
      <c r="P3431" s="72">
        <v>66.716999999999999</v>
      </c>
      <c r="Q3431" s="72">
        <v>71.927999999999997</v>
      </c>
      <c r="R3431" s="72">
        <v>78.682000000000002</v>
      </c>
      <c r="S3431" s="72">
        <v>93.61</v>
      </c>
      <c r="T3431" s="72">
        <v>89.923000000000002</v>
      </c>
      <c r="U3431" s="72">
        <v>80.492000000000004</v>
      </c>
      <c r="V3431" s="72">
        <v>58.750999999999998</v>
      </c>
      <c r="W3431" s="72">
        <v>40.369999999999997</v>
      </c>
      <c r="X3431" s="72">
        <v>27.516999999999999</v>
      </c>
      <c r="Y3431" s="72">
        <v>13.484</v>
      </c>
      <c r="Z3431" s="72">
        <v>3.9620000000000002</v>
      </c>
      <c r="AA3431" s="72">
        <v>0.58699999999999997</v>
      </c>
    </row>
    <row r="3432" spans="1:27" x14ac:dyDescent="0.3">
      <c r="A3432" s="65">
        <v>3431</v>
      </c>
      <c r="B3432" s="66" t="s">
        <v>323</v>
      </c>
      <c r="C3432" s="69" t="s">
        <v>235</v>
      </c>
      <c r="D3432" s="71"/>
      <c r="E3432" s="71">
        <v>388</v>
      </c>
      <c r="F3432" s="71">
        <v>2065</v>
      </c>
      <c r="G3432" s="72">
        <v>52.027000000000001</v>
      </c>
      <c r="H3432" s="72">
        <v>57.595999999999997</v>
      </c>
      <c r="I3432" s="72">
        <v>62.497999999999998</v>
      </c>
      <c r="J3432" s="72">
        <v>63.094999999999999</v>
      </c>
      <c r="K3432" s="72">
        <v>60.188000000000002</v>
      </c>
      <c r="L3432" s="72">
        <v>58.546999999999997</v>
      </c>
      <c r="M3432" s="72">
        <v>60.899000000000001</v>
      </c>
      <c r="N3432" s="72">
        <v>66.239000000000004</v>
      </c>
      <c r="O3432" s="72">
        <v>72.757000000000005</v>
      </c>
      <c r="P3432" s="72">
        <v>77.974000000000004</v>
      </c>
      <c r="Q3432" s="72">
        <v>64.888999999999996</v>
      </c>
      <c r="R3432" s="72">
        <v>70.034999999999997</v>
      </c>
      <c r="S3432" s="72">
        <v>76.194000000000003</v>
      </c>
      <c r="T3432" s="72">
        <v>89.319000000000003</v>
      </c>
      <c r="U3432" s="72">
        <v>83.335999999999999</v>
      </c>
      <c r="V3432" s="72">
        <v>70.697000000000003</v>
      </c>
      <c r="W3432" s="72">
        <v>46.923999999999999</v>
      </c>
      <c r="X3432" s="72">
        <v>27.486999999999998</v>
      </c>
      <c r="Y3432" s="72">
        <v>14.363</v>
      </c>
      <c r="Z3432" s="72">
        <v>4.6630000000000003</v>
      </c>
      <c r="AA3432" s="72">
        <v>0.78600000000000003</v>
      </c>
    </row>
    <row r="3433" spans="1:27" x14ac:dyDescent="0.3">
      <c r="A3433" s="65">
        <v>3432</v>
      </c>
      <c r="B3433" s="66" t="s">
        <v>323</v>
      </c>
      <c r="C3433" s="69" t="s">
        <v>235</v>
      </c>
      <c r="D3433" s="71"/>
      <c r="E3433" s="71">
        <v>388</v>
      </c>
      <c r="F3433" s="71">
        <v>2070</v>
      </c>
      <c r="G3433" s="72">
        <v>46.555999999999997</v>
      </c>
      <c r="H3433" s="72">
        <v>51.113</v>
      </c>
      <c r="I3433" s="72">
        <v>56.896000000000001</v>
      </c>
      <c r="J3433" s="72">
        <v>59.084000000000003</v>
      </c>
      <c r="K3433" s="72">
        <v>56.944000000000003</v>
      </c>
      <c r="L3433" s="72">
        <v>54.204999999999998</v>
      </c>
      <c r="M3433" s="72">
        <v>53.908999999999999</v>
      </c>
      <c r="N3433" s="72">
        <v>57.51</v>
      </c>
      <c r="O3433" s="72">
        <v>63.73</v>
      </c>
      <c r="P3433" s="72">
        <v>70.741</v>
      </c>
      <c r="Q3433" s="72">
        <v>76.16</v>
      </c>
      <c r="R3433" s="72">
        <v>63.256999999999998</v>
      </c>
      <c r="S3433" s="72">
        <v>67.959000000000003</v>
      </c>
      <c r="T3433" s="72">
        <v>72.936999999999998</v>
      </c>
      <c r="U3433" s="72">
        <v>83.269000000000005</v>
      </c>
      <c r="V3433" s="72">
        <v>73.885999999999996</v>
      </c>
      <c r="W3433" s="72">
        <v>57.295000000000002</v>
      </c>
      <c r="X3433" s="72">
        <v>32.606000000000002</v>
      </c>
      <c r="Y3433" s="72">
        <v>14.750999999999999</v>
      </c>
      <c r="Z3433" s="72">
        <v>5.1479999999999997</v>
      </c>
      <c r="AA3433" s="72">
        <v>0.97299999999999998</v>
      </c>
    </row>
    <row r="3434" spans="1:27" x14ac:dyDescent="0.3">
      <c r="A3434" s="65">
        <v>3433</v>
      </c>
      <c r="B3434" s="66" t="s">
        <v>323</v>
      </c>
      <c r="C3434" s="69" t="s">
        <v>235</v>
      </c>
      <c r="D3434" s="71"/>
      <c r="E3434" s="71">
        <v>388</v>
      </c>
      <c r="F3434" s="71">
        <v>2075</v>
      </c>
      <c r="G3434" s="72">
        <v>42.482999999999997</v>
      </c>
      <c r="H3434" s="72">
        <v>45.71</v>
      </c>
      <c r="I3434" s="72">
        <v>50.466000000000001</v>
      </c>
      <c r="J3434" s="72">
        <v>53.7</v>
      </c>
      <c r="K3434" s="72">
        <v>53.323999999999998</v>
      </c>
      <c r="L3434" s="72">
        <v>51.356000000000002</v>
      </c>
      <c r="M3434" s="72">
        <v>49.893000000000001</v>
      </c>
      <c r="N3434" s="72">
        <v>50.793999999999997</v>
      </c>
      <c r="O3434" s="72">
        <v>55.243000000000002</v>
      </c>
      <c r="P3434" s="72">
        <v>61.948999999999998</v>
      </c>
      <c r="Q3434" s="72">
        <v>69.150000000000006</v>
      </c>
      <c r="R3434" s="72">
        <v>74.5</v>
      </c>
      <c r="S3434" s="72">
        <v>61.499000000000002</v>
      </c>
      <c r="T3434" s="72">
        <v>65.260000000000005</v>
      </c>
      <c r="U3434" s="72">
        <v>68.332999999999998</v>
      </c>
      <c r="V3434" s="72">
        <v>74.459999999999994</v>
      </c>
      <c r="W3434" s="72">
        <v>60.670999999999999</v>
      </c>
      <c r="X3434" s="72">
        <v>40.576000000000001</v>
      </c>
      <c r="Y3434" s="72">
        <v>17.969000000000001</v>
      </c>
      <c r="Z3434" s="72">
        <v>5.4749999999999996</v>
      </c>
      <c r="AA3434" s="72">
        <v>1.129</v>
      </c>
    </row>
    <row r="3435" spans="1:27" x14ac:dyDescent="0.3">
      <c r="A3435" s="65">
        <v>3434</v>
      </c>
      <c r="B3435" s="66" t="s">
        <v>323</v>
      </c>
      <c r="C3435" s="69" t="s">
        <v>235</v>
      </c>
      <c r="D3435" s="71"/>
      <c r="E3435" s="71">
        <v>388</v>
      </c>
      <c r="F3435" s="71">
        <v>2080</v>
      </c>
      <c r="G3435" s="72">
        <v>39.438000000000002</v>
      </c>
      <c r="H3435" s="72">
        <v>41.697000000000003</v>
      </c>
      <c r="I3435" s="72">
        <v>45.11</v>
      </c>
      <c r="J3435" s="72">
        <v>47.484000000000002</v>
      </c>
      <c r="K3435" s="72">
        <v>48.34</v>
      </c>
      <c r="L3435" s="72">
        <v>48.131</v>
      </c>
      <c r="M3435" s="72">
        <v>47.354999999999997</v>
      </c>
      <c r="N3435" s="72">
        <v>47.021999999999998</v>
      </c>
      <c r="O3435" s="72">
        <v>48.731000000000002</v>
      </c>
      <c r="P3435" s="72">
        <v>53.664000000000001</v>
      </c>
      <c r="Q3435" s="72">
        <v>60.569000000000003</v>
      </c>
      <c r="R3435" s="72">
        <v>67.721000000000004</v>
      </c>
      <c r="S3435" s="72">
        <v>72.656999999999996</v>
      </c>
      <c r="T3435" s="72">
        <v>59.228000000000002</v>
      </c>
      <c r="U3435" s="72">
        <v>61.414999999999999</v>
      </c>
      <c r="V3435" s="72">
        <v>61.55</v>
      </c>
      <c r="W3435" s="72">
        <v>61.859000000000002</v>
      </c>
      <c r="X3435" s="72">
        <v>43.706000000000003</v>
      </c>
      <c r="Y3435" s="72">
        <v>22.905999999999999</v>
      </c>
      <c r="Z3435" s="72">
        <v>6.89</v>
      </c>
      <c r="AA3435" s="72">
        <v>1.2589999999999999</v>
      </c>
    </row>
    <row r="3436" spans="1:27" x14ac:dyDescent="0.3">
      <c r="A3436" s="65">
        <v>3435</v>
      </c>
      <c r="B3436" s="66" t="s">
        <v>323</v>
      </c>
      <c r="C3436" s="69" t="s">
        <v>235</v>
      </c>
      <c r="D3436" s="71"/>
      <c r="E3436" s="71">
        <v>388</v>
      </c>
      <c r="F3436" s="71">
        <v>2085</v>
      </c>
      <c r="G3436" s="72">
        <v>36.545000000000002</v>
      </c>
      <c r="H3436" s="72">
        <v>38.719000000000001</v>
      </c>
      <c r="I3436" s="72">
        <v>41.152999999999999</v>
      </c>
      <c r="J3436" s="72">
        <v>42.34</v>
      </c>
      <c r="K3436" s="72">
        <v>42.523000000000003</v>
      </c>
      <c r="L3436" s="72">
        <v>43.523000000000003</v>
      </c>
      <c r="M3436" s="72">
        <v>44.432000000000002</v>
      </c>
      <c r="N3436" s="72">
        <v>44.715000000000003</v>
      </c>
      <c r="O3436" s="72">
        <v>45.142000000000003</v>
      </c>
      <c r="P3436" s="72">
        <v>47.325000000000003</v>
      </c>
      <c r="Q3436" s="72">
        <v>52.463000000000001</v>
      </c>
      <c r="R3436" s="72">
        <v>59.362000000000002</v>
      </c>
      <c r="S3436" s="72">
        <v>66.147999999999996</v>
      </c>
      <c r="T3436" s="72">
        <v>70.206000000000003</v>
      </c>
      <c r="U3436" s="72">
        <v>55.942999999999998</v>
      </c>
      <c r="V3436" s="72">
        <v>55.65</v>
      </c>
      <c r="W3436" s="72">
        <v>51.613999999999997</v>
      </c>
      <c r="X3436" s="72">
        <v>45.2</v>
      </c>
      <c r="Y3436" s="72">
        <v>25.181999999999999</v>
      </c>
      <c r="Z3436" s="72">
        <v>9.0329999999999995</v>
      </c>
      <c r="AA3436" s="72">
        <v>1.599</v>
      </c>
    </row>
    <row r="3437" spans="1:27" x14ac:dyDescent="0.3">
      <c r="A3437" s="65">
        <v>3436</v>
      </c>
      <c r="B3437" s="66" t="s">
        <v>323</v>
      </c>
      <c r="C3437" s="69" t="s">
        <v>235</v>
      </c>
      <c r="D3437" s="71"/>
      <c r="E3437" s="71">
        <v>388</v>
      </c>
      <c r="F3437" s="71">
        <v>2090</v>
      </c>
      <c r="G3437" s="72">
        <v>33.28</v>
      </c>
      <c r="H3437" s="72">
        <v>35.875</v>
      </c>
      <c r="I3437" s="72">
        <v>38.225000000000001</v>
      </c>
      <c r="J3437" s="72">
        <v>38.600999999999999</v>
      </c>
      <c r="K3437" s="72">
        <v>37.770000000000003</v>
      </c>
      <c r="L3437" s="72">
        <v>38.090000000000003</v>
      </c>
      <c r="M3437" s="72">
        <v>40.115000000000002</v>
      </c>
      <c r="N3437" s="72">
        <v>42.012999999999998</v>
      </c>
      <c r="O3437" s="72">
        <v>43.000999999999998</v>
      </c>
      <c r="P3437" s="72">
        <v>43.857999999999997</v>
      </c>
      <c r="Q3437" s="72">
        <v>46.258000000000003</v>
      </c>
      <c r="R3437" s="72">
        <v>51.426000000000002</v>
      </c>
      <c r="S3437" s="72">
        <v>58.052999999999997</v>
      </c>
      <c r="T3437" s="72">
        <v>64.037000000000006</v>
      </c>
      <c r="U3437" s="72">
        <v>66.561000000000007</v>
      </c>
      <c r="V3437" s="72">
        <v>50.962000000000003</v>
      </c>
      <c r="W3437" s="72">
        <v>47.072000000000003</v>
      </c>
      <c r="X3437" s="72">
        <v>38.198</v>
      </c>
      <c r="Y3437" s="72">
        <v>26.53</v>
      </c>
      <c r="Z3437" s="72">
        <v>10.189</v>
      </c>
      <c r="AA3437" s="72">
        <v>2.145</v>
      </c>
    </row>
    <row r="3438" spans="1:27" x14ac:dyDescent="0.3">
      <c r="A3438" s="65">
        <v>3437</v>
      </c>
      <c r="B3438" s="66" t="s">
        <v>323</v>
      </c>
      <c r="C3438" s="69" t="s">
        <v>235</v>
      </c>
      <c r="D3438" s="71"/>
      <c r="E3438" s="71">
        <v>388</v>
      </c>
      <c r="F3438" s="71">
        <v>2095</v>
      </c>
      <c r="G3438" s="72">
        <v>29.795999999999999</v>
      </c>
      <c r="H3438" s="72">
        <v>32.659999999999997</v>
      </c>
      <c r="I3438" s="72">
        <v>35.433999999999997</v>
      </c>
      <c r="J3438" s="72">
        <v>35.875999999999998</v>
      </c>
      <c r="K3438" s="72">
        <v>34.411999999999999</v>
      </c>
      <c r="L3438" s="72">
        <v>33.729999999999997</v>
      </c>
      <c r="M3438" s="72">
        <v>35.002000000000002</v>
      </c>
      <c r="N3438" s="72">
        <v>37.929000000000002</v>
      </c>
      <c r="O3438" s="72">
        <v>40.460999999999999</v>
      </c>
      <c r="P3438" s="72">
        <v>41.851999999999997</v>
      </c>
      <c r="Q3438" s="72">
        <v>42.908000000000001</v>
      </c>
      <c r="R3438" s="72">
        <v>45.350999999999999</v>
      </c>
      <c r="S3438" s="72">
        <v>50.338999999999999</v>
      </c>
      <c r="T3438" s="72">
        <v>56.308</v>
      </c>
      <c r="U3438" s="72">
        <v>60.895000000000003</v>
      </c>
      <c r="V3438" s="72">
        <v>60.951999999999998</v>
      </c>
      <c r="W3438" s="72">
        <v>43.46</v>
      </c>
      <c r="X3438" s="72">
        <v>35.265999999999998</v>
      </c>
      <c r="Y3438" s="72">
        <v>22.832999999999998</v>
      </c>
      <c r="Z3438" s="72">
        <v>11.021000000000001</v>
      </c>
      <c r="AA3438" s="72">
        <v>2.5630000000000002</v>
      </c>
    </row>
    <row r="3439" spans="1:27" x14ac:dyDescent="0.3">
      <c r="A3439" s="65">
        <v>3438</v>
      </c>
      <c r="B3439" s="66" t="s">
        <v>323</v>
      </c>
      <c r="C3439" s="69" t="s">
        <v>235</v>
      </c>
      <c r="D3439" s="71"/>
      <c r="E3439" s="71">
        <v>388</v>
      </c>
      <c r="F3439" s="71">
        <v>2100</v>
      </c>
      <c r="G3439" s="72">
        <v>26.623000000000001</v>
      </c>
      <c r="H3439" s="72">
        <v>29.233000000000001</v>
      </c>
      <c r="I3439" s="72">
        <v>32.259</v>
      </c>
      <c r="J3439" s="72">
        <v>33.298999999999999</v>
      </c>
      <c r="K3439" s="72">
        <v>32.07</v>
      </c>
      <c r="L3439" s="72">
        <v>30.745000000000001</v>
      </c>
      <c r="M3439" s="72">
        <v>30.934000000000001</v>
      </c>
      <c r="N3439" s="72">
        <v>33.030999999999999</v>
      </c>
      <c r="O3439" s="72">
        <v>36.533000000000001</v>
      </c>
      <c r="P3439" s="72">
        <v>39.426000000000002</v>
      </c>
      <c r="Q3439" s="72">
        <v>41</v>
      </c>
      <c r="R3439" s="72">
        <v>42.106999999999999</v>
      </c>
      <c r="S3439" s="72">
        <v>44.433</v>
      </c>
      <c r="T3439" s="72">
        <v>48.902000000000001</v>
      </c>
      <c r="U3439" s="72">
        <v>53.688000000000002</v>
      </c>
      <c r="V3439" s="72">
        <v>56.015000000000001</v>
      </c>
      <c r="W3439" s="72">
        <v>52.374000000000002</v>
      </c>
      <c r="X3439" s="72">
        <v>32.930999999999997</v>
      </c>
      <c r="Y3439" s="72">
        <v>21.446999999999999</v>
      </c>
      <c r="Z3439" s="72">
        <v>9.7270000000000003</v>
      </c>
      <c r="AA3439" s="72">
        <v>2.907</v>
      </c>
    </row>
    <row r="3440" spans="1:27" x14ac:dyDescent="0.3">
      <c r="A3440" s="65">
        <v>3439</v>
      </c>
      <c r="B3440" s="66" t="s">
        <v>323</v>
      </c>
      <c r="C3440" s="69" t="s">
        <v>236</v>
      </c>
      <c r="D3440" s="71"/>
      <c r="E3440" s="71">
        <v>474</v>
      </c>
      <c r="F3440" s="71">
        <v>2015</v>
      </c>
      <c r="G3440" s="72">
        <v>10.317</v>
      </c>
      <c r="H3440" s="72">
        <v>12.86</v>
      </c>
      <c r="I3440" s="72">
        <v>12.747999999999999</v>
      </c>
      <c r="J3440" s="72">
        <v>12.137</v>
      </c>
      <c r="K3440" s="72">
        <v>8.5429999999999993</v>
      </c>
      <c r="L3440" s="72">
        <v>8.7219999999999995</v>
      </c>
      <c r="M3440" s="72">
        <v>8.2690000000000001</v>
      </c>
      <c r="N3440" s="72">
        <v>8.0259999999999998</v>
      </c>
      <c r="O3440" s="72">
        <v>10.879</v>
      </c>
      <c r="P3440" s="72">
        <v>13.318</v>
      </c>
      <c r="Q3440" s="72">
        <v>14.759</v>
      </c>
      <c r="R3440" s="72">
        <v>13.795</v>
      </c>
      <c r="S3440" s="72">
        <v>11.576000000000001</v>
      </c>
      <c r="T3440" s="72">
        <v>9.4339999999999993</v>
      </c>
      <c r="U3440" s="72">
        <v>7.3390000000000004</v>
      </c>
      <c r="V3440" s="72">
        <v>5.8390000000000004</v>
      </c>
      <c r="W3440" s="72">
        <v>4.2279999999999998</v>
      </c>
      <c r="X3440" s="72">
        <v>2.2749999999999999</v>
      </c>
      <c r="Y3440" s="72">
        <v>0.76400000000000001</v>
      </c>
      <c r="Z3440" s="72">
        <v>0.20100000000000001</v>
      </c>
      <c r="AA3440" s="72">
        <v>2.5999999999999999E-2</v>
      </c>
    </row>
    <row r="3441" spans="1:27" x14ac:dyDescent="0.3">
      <c r="A3441" s="65">
        <v>3440</v>
      </c>
      <c r="B3441" s="66" t="s">
        <v>323</v>
      </c>
      <c r="C3441" s="69" t="s">
        <v>236</v>
      </c>
      <c r="D3441" s="71"/>
      <c r="E3441" s="71">
        <v>474</v>
      </c>
      <c r="F3441" s="71">
        <v>2020</v>
      </c>
      <c r="G3441" s="72">
        <v>10.554</v>
      </c>
      <c r="H3441" s="72">
        <v>10.262</v>
      </c>
      <c r="I3441" s="72">
        <v>12.798</v>
      </c>
      <c r="J3441" s="72">
        <v>12.382999999999999</v>
      </c>
      <c r="K3441" s="72">
        <v>11.47</v>
      </c>
      <c r="L3441" s="72">
        <v>7.8949999999999996</v>
      </c>
      <c r="M3441" s="72">
        <v>8.2089999999999996</v>
      </c>
      <c r="N3441" s="72">
        <v>7.8929999999999998</v>
      </c>
      <c r="O3441" s="72">
        <v>7.7489999999999997</v>
      </c>
      <c r="P3441" s="72">
        <v>10.629</v>
      </c>
      <c r="Q3441" s="72">
        <v>13.022</v>
      </c>
      <c r="R3441" s="72">
        <v>14.384</v>
      </c>
      <c r="S3441" s="72">
        <v>13.329000000000001</v>
      </c>
      <c r="T3441" s="72">
        <v>10.948</v>
      </c>
      <c r="U3441" s="72">
        <v>8.5860000000000003</v>
      </c>
      <c r="V3441" s="72">
        <v>6.266</v>
      </c>
      <c r="W3441" s="72">
        <v>4.4710000000000001</v>
      </c>
      <c r="X3441" s="72">
        <v>2.7160000000000002</v>
      </c>
      <c r="Y3441" s="72">
        <v>1.1100000000000001</v>
      </c>
      <c r="Z3441" s="72">
        <v>0.25</v>
      </c>
      <c r="AA3441" s="72">
        <v>0.04</v>
      </c>
    </row>
    <row r="3442" spans="1:27" x14ac:dyDescent="0.3">
      <c r="A3442" s="65">
        <v>3441</v>
      </c>
      <c r="B3442" s="66" t="s">
        <v>323</v>
      </c>
      <c r="C3442" s="69" t="s">
        <v>236</v>
      </c>
      <c r="D3442" s="71"/>
      <c r="E3442" s="71">
        <v>474</v>
      </c>
      <c r="F3442" s="71">
        <v>2025</v>
      </c>
      <c r="G3442" s="72">
        <v>9.9540000000000006</v>
      </c>
      <c r="H3442" s="72">
        <v>10.515000000000001</v>
      </c>
      <c r="I3442" s="72">
        <v>10.218</v>
      </c>
      <c r="J3442" s="72">
        <v>12.55</v>
      </c>
      <c r="K3442" s="72">
        <v>11.928000000000001</v>
      </c>
      <c r="L3442" s="72">
        <v>11.015000000000001</v>
      </c>
      <c r="M3442" s="72">
        <v>7.5449999999999999</v>
      </c>
      <c r="N3442" s="72">
        <v>7.944</v>
      </c>
      <c r="O3442" s="72">
        <v>7.6959999999999997</v>
      </c>
      <c r="P3442" s="72">
        <v>7.5860000000000003</v>
      </c>
      <c r="Q3442" s="72">
        <v>10.42</v>
      </c>
      <c r="R3442" s="72">
        <v>12.728999999999999</v>
      </c>
      <c r="S3442" s="72">
        <v>13.957000000000001</v>
      </c>
      <c r="T3442" s="72">
        <v>12.683999999999999</v>
      </c>
      <c r="U3442" s="72">
        <v>10.057</v>
      </c>
      <c r="V3442" s="72">
        <v>7.4349999999999996</v>
      </c>
      <c r="W3442" s="72">
        <v>4.8979999999999997</v>
      </c>
      <c r="X3442" s="72">
        <v>2.9540000000000002</v>
      </c>
      <c r="Y3442" s="72">
        <v>1.371</v>
      </c>
      <c r="Z3442" s="72">
        <v>0.379</v>
      </c>
      <c r="AA3442" s="72">
        <v>5.1999999999999998E-2</v>
      </c>
    </row>
    <row r="3443" spans="1:27" x14ac:dyDescent="0.3">
      <c r="A3443" s="65">
        <v>3442</v>
      </c>
      <c r="B3443" s="66" t="s">
        <v>323</v>
      </c>
      <c r="C3443" s="69" t="s">
        <v>236</v>
      </c>
      <c r="D3443" s="71"/>
      <c r="E3443" s="71">
        <v>474</v>
      </c>
      <c r="F3443" s="71">
        <v>2030</v>
      </c>
      <c r="G3443" s="72">
        <v>9.8629999999999995</v>
      </c>
      <c r="H3443" s="72">
        <v>9.9169999999999998</v>
      </c>
      <c r="I3443" s="72">
        <v>10.472</v>
      </c>
      <c r="J3443" s="72">
        <v>9.9760000000000009</v>
      </c>
      <c r="K3443" s="72">
        <v>12.098000000000001</v>
      </c>
      <c r="L3443" s="72">
        <v>11.477</v>
      </c>
      <c r="M3443" s="72">
        <v>10.654999999999999</v>
      </c>
      <c r="N3443" s="72">
        <v>7.2919999999999998</v>
      </c>
      <c r="O3443" s="72">
        <v>7.7530000000000001</v>
      </c>
      <c r="P3443" s="72">
        <v>7.54</v>
      </c>
      <c r="Q3443" s="72">
        <v>7.4290000000000003</v>
      </c>
      <c r="R3443" s="72">
        <v>10.195</v>
      </c>
      <c r="S3443" s="72">
        <v>12.375</v>
      </c>
      <c r="T3443" s="72">
        <v>13.33</v>
      </c>
      <c r="U3443" s="72">
        <v>11.727</v>
      </c>
      <c r="V3443" s="72">
        <v>8.798</v>
      </c>
      <c r="W3443" s="72">
        <v>5.9</v>
      </c>
      <c r="X3443" s="72">
        <v>3.3010000000000002</v>
      </c>
      <c r="Y3443" s="72">
        <v>1.5289999999999999</v>
      </c>
      <c r="Z3443" s="72">
        <v>0.48</v>
      </c>
      <c r="AA3443" s="72">
        <v>7.8E-2</v>
      </c>
    </row>
    <row r="3444" spans="1:27" x14ac:dyDescent="0.3">
      <c r="A3444" s="65">
        <v>3443</v>
      </c>
      <c r="B3444" s="66" t="s">
        <v>323</v>
      </c>
      <c r="C3444" s="69" t="s">
        <v>236</v>
      </c>
      <c r="D3444" s="71"/>
      <c r="E3444" s="71">
        <v>474</v>
      </c>
      <c r="F3444" s="71">
        <v>2035</v>
      </c>
      <c r="G3444" s="72">
        <v>9.9749999999999996</v>
      </c>
      <c r="H3444" s="72">
        <v>9.827</v>
      </c>
      <c r="I3444" s="72">
        <v>9.8759999999999994</v>
      </c>
      <c r="J3444" s="72">
        <v>10.231</v>
      </c>
      <c r="K3444" s="72">
        <v>9.5340000000000007</v>
      </c>
      <c r="L3444" s="72">
        <v>11.651999999999999</v>
      </c>
      <c r="M3444" s="72">
        <v>11.121</v>
      </c>
      <c r="N3444" s="72">
        <v>10.39</v>
      </c>
      <c r="O3444" s="72">
        <v>7.109</v>
      </c>
      <c r="P3444" s="72">
        <v>7.601</v>
      </c>
      <c r="Q3444" s="72">
        <v>7.3920000000000003</v>
      </c>
      <c r="R3444" s="72">
        <v>7.266</v>
      </c>
      <c r="S3444" s="72">
        <v>9.9250000000000007</v>
      </c>
      <c r="T3444" s="72">
        <v>11.856999999999999</v>
      </c>
      <c r="U3444" s="72">
        <v>12.391999999999999</v>
      </c>
      <c r="V3444" s="72">
        <v>10.348000000000001</v>
      </c>
      <c r="W3444" s="72">
        <v>7.0750000000000002</v>
      </c>
      <c r="X3444" s="72">
        <v>4.0490000000000004</v>
      </c>
      <c r="Y3444" s="72">
        <v>1.75</v>
      </c>
      <c r="Z3444" s="72">
        <v>0.55100000000000005</v>
      </c>
      <c r="AA3444" s="72">
        <v>0.10299999999999999</v>
      </c>
    </row>
    <row r="3445" spans="1:27" x14ac:dyDescent="0.3">
      <c r="A3445" s="65">
        <v>3444</v>
      </c>
      <c r="B3445" s="66" t="s">
        <v>323</v>
      </c>
      <c r="C3445" s="69" t="s">
        <v>236</v>
      </c>
      <c r="D3445" s="71"/>
      <c r="E3445" s="71">
        <v>474</v>
      </c>
      <c r="F3445" s="71">
        <v>2040</v>
      </c>
      <c r="G3445" s="72">
        <v>9.8290000000000006</v>
      </c>
      <c r="H3445" s="72">
        <v>9.9390000000000001</v>
      </c>
      <c r="I3445" s="72">
        <v>9.7870000000000008</v>
      </c>
      <c r="J3445" s="72">
        <v>9.6370000000000005</v>
      </c>
      <c r="K3445" s="72">
        <v>9.7940000000000005</v>
      </c>
      <c r="L3445" s="72">
        <v>9.1020000000000003</v>
      </c>
      <c r="M3445" s="72">
        <v>11.302</v>
      </c>
      <c r="N3445" s="72">
        <v>10.861000000000001</v>
      </c>
      <c r="O3445" s="72">
        <v>10.195</v>
      </c>
      <c r="P3445" s="72">
        <v>6.9669999999999996</v>
      </c>
      <c r="Q3445" s="72">
        <v>7.4589999999999996</v>
      </c>
      <c r="R3445" s="72">
        <v>7.24</v>
      </c>
      <c r="S3445" s="72">
        <v>7.08</v>
      </c>
      <c r="T3445" s="72">
        <v>9.5350000000000001</v>
      </c>
      <c r="U3445" s="72">
        <v>11.079000000000001</v>
      </c>
      <c r="V3445" s="72">
        <v>11.023999999999999</v>
      </c>
      <c r="W3445" s="72">
        <v>8.4250000000000007</v>
      </c>
      <c r="X3445" s="72">
        <v>4.9400000000000004</v>
      </c>
      <c r="Y3445" s="72">
        <v>2.1960000000000002</v>
      </c>
      <c r="Z3445" s="72">
        <v>0.64600000000000002</v>
      </c>
      <c r="AA3445" s="72">
        <v>0.123</v>
      </c>
    </row>
    <row r="3446" spans="1:27" x14ac:dyDescent="0.3">
      <c r="A3446" s="65">
        <v>3445</v>
      </c>
      <c r="B3446" s="66" t="s">
        <v>323</v>
      </c>
      <c r="C3446" s="69" t="s">
        <v>236</v>
      </c>
      <c r="D3446" s="71"/>
      <c r="E3446" s="71">
        <v>474</v>
      </c>
      <c r="F3446" s="71">
        <v>2045</v>
      </c>
      <c r="G3446" s="72">
        <v>9.2059999999999995</v>
      </c>
      <c r="H3446" s="72">
        <v>9.7919999999999998</v>
      </c>
      <c r="I3446" s="72">
        <v>9.8989999999999991</v>
      </c>
      <c r="J3446" s="72">
        <v>9.5519999999999996</v>
      </c>
      <c r="K3446" s="72">
        <v>9.202</v>
      </c>
      <c r="L3446" s="72">
        <v>9.3640000000000008</v>
      </c>
      <c r="M3446" s="72">
        <v>8.7639999999999993</v>
      </c>
      <c r="N3446" s="72">
        <v>11.045</v>
      </c>
      <c r="O3446" s="72">
        <v>10.669</v>
      </c>
      <c r="P3446" s="72">
        <v>10.039</v>
      </c>
      <c r="Q3446" s="72">
        <v>6.8380000000000001</v>
      </c>
      <c r="R3446" s="72">
        <v>7.3159999999999998</v>
      </c>
      <c r="S3446" s="72">
        <v>7.0650000000000004</v>
      </c>
      <c r="T3446" s="72">
        <v>6.8159999999999998</v>
      </c>
      <c r="U3446" s="72">
        <v>8.9480000000000004</v>
      </c>
      <c r="V3446" s="72">
        <v>9.9280000000000008</v>
      </c>
      <c r="W3446" s="72">
        <v>9.08</v>
      </c>
      <c r="X3446" s="72">
        <v>5.9820000000000002</v>
      </c>
      <c r="Y3446" s="72">
        <v>2.7389999999999999</v>
      </c>
      <c r="Z3446" s="72">
        <v>0.83299999999999996</v>
      </c>
      <c r="AA3446" s="72">
        <v>0.14799999999999999</v>
      </c>
    </row>
    <row r="3447" spans="1:27" x14ac:dyDescent="0.3">
      <c r="A3447" s="65">
        <v>3446</v>
      </c>
      <c r="B3447" s="66" t="s">
        <v>323</v>
      </c>
      <c r="C3447" s="69" t="s">
        <v>236</v>
      </c>
      <c r="D3447" s="71"/>
      <c r="E3447" s="71">
        <v>474</v>
      </c>
      <c r="F3447" s="71">
        <v>2050</v>
      </c>
      <c r="G3447" s="72">
        <v>8.5440000000000005</v>
      </c>
      <c r="H3447" s="72">
        <v>9.1690000000000005</v>
      </c>
      <c r="I3447" s="72">
        <v>9.7539999999999996</v>
      </c>
      <c r="J3447" s="72">
        <v>9.6630000000000003</v>
      </c>
      <c r="K3447" s="72">
        <v>9.1180000000000003</v>
      </c>
      <c r="L3447" s="72">
        <v>8.7759999999999998</v>
      </c>
      <c r="M3447" s="72">
        <v>9.0310000000000006</v>
      </c>
      <c r="N3447" s="72">
        <v>8.5239999999999991</v>
      </c>
      <c r="O3447" s="72">
        <v>10.856</v>
      </c>
      <c r="P3447" s="72">
        <v>10.516</v>
      </c>
      <c r="Q3447" s="72">
        <v>9.8889999999999993</v>
      </c>
      <c r="R3447" s="72">
        <v>6.7089999999999996</v>
      </c>
      <c r="S3447" s="72">
        <v>7.1509999999999998</v>
      </c>
      <c r="T3447" s="72">
        <v>6.819</v>
      </c>
      <c r="U3447" s="72">
        <v>6.4210000000000003</v>
      </c>
      <c r="V3447" s="72">
        <v>8.0739999999999998</v>
      </c>
      <c r="W3447" s="72">
        <v>8.2680000000000007</v>
      </c>
      <c r="X3447" s="72">
        <v>6.5510000000000002</v>
      </c>
      <c r="Y3447" s="72">
        <v>3.39</v>
      </c>
      <c r="Z3447" s="72">
        <v>1.0669999999999999</v>
      </c>
      <c r="AA3447" s="72">
        <v>0.193</v>
      </c>
    </row>
    <row r="3448" spans="1:27" x14ac:dyDescent="0.3">
      <c r="A3448" s="65">
        <v>3447</v>
      </c>
      <c r="B3448" s="66" t="s">
        <v>323</v>
      </c>
      <c r="C3448" s="69" t="s">
        <v>236</v>
      </c>
      <c r="D3448" s="71"/>
      <c r="E3448" s="71">
        <v>474</v>
      </c>
      <c r="F3448" s="71">
        <v>2055</v>
      </c>
      <c r="G3448" s="72">
        <v>8.2070000000000007</v>
      </c>
      <c r="H3448" s="72">
        <v>8.5120000000000005</v>
      </c>
      <c r="I3448" s="72">
        <v>9.1370000000000005</v>
      </c>
      <c r="J3448" s="72">
        <v>9.5350000000000001</v>
      </c>
      <c r="K3448" s="72">
        <v>9.2590000000000003</v>
      </c>
      <c r="L3448" s="72">
        <v>8.7230000000000008</v>
      </c>
      <c r="M3448" s="72">
        <v>8.4689999999999994</v>
      </c>
      <c r="N3448" s="72">
        <v>8.8049999999999997</v>
      </c>
      <c r="O3448" s="72">
        <v>8.359</v>
      </c>
      <c r="P3448" s="72">
        <v>10.714</v>
      </c>
      <c r="Q3448" s="72">
        <v>10.375</v>
      </c>
      <c r="R3448" s="72">
        <v>9.7349999999999994</v>
      </c>
      <c r="S3448" s="72">
        <v>6.5679999999999996</v>
      </c>
      <c r="T3448" s="72">
        <v>6.9210000000000003</v>
      </c>
      <c r="U3448" s="72">
        <v>6.4509999999999996</v>
      </c>
      <c r="V3448" s="72">
        <v>5.8319999999999999</v>
      </c>
      <c r="W3448" s="72">
        <v>6.7930000000000001</v>
      </c>
      <c r="X3448" s="72">
        <v>6.06</v>
      </c>
      <c r="Y3448" s="72">
        <v>3.7959999999999998</v>
      </c>
      <c r="Z3448" s="72">
        <v>1.36</v>
      </c>
      <c r="AA3448" s="72">
        <v>0.254</v>
      </c>
    </row>
    <row r="3449" spans="1:27" x14ac:dyDescent="0.3">
      <c r="A3449" s="65">
        <v>3448</v>
      </c>
      <c r="B3449" s="66" t="s">
        <v>323</v>
      </c>
      <c r="C3449" s="69" t="s">
        <v>236</v>
      </c>
      <c r="D3449" s="71"/>
      <c r="E3449" s="71">
        <v>474</v>
      </c>
      <c r="F3449" s="71">
        <v>2060</v>
      </c>
      <c r="G3449" s="72">
        <v>8.077</v>
      </c>
      <c r="H3449" s="72">
        <v>8.1769999999999996</v>
      </c>
      <c r="I3449" s="72">
        <v>8.4809999999999999</v>
      </c>
      <c r="J3449" s="72">
        <v>8.9320000000000004</v>
      </c>
      <c r="K3449" s="72">
        <v>9.1590000000000007</v>
      </c>
      <c r="L3449" s="72">
        <v>8.891</v>
      </c>
      <c r="M3449" s="72">
        <v>8.4359999999999999</v>
      </c>
      <c r="N3449" s="72">
        <v>8.2609999999999992</v>
      </c>
      <c r="O3449" s="72">
        <v>8.6519999999999992</v>
      </c>
      <c r="P3449" s="72">
        <v>8.2379999999999995</v>
      </c>
      <c r="Q3449" s="72">
        <v>10.582000000000001</v>
      </c>
      <c r="R3449" s="72">
        <v>10.226000000000001</v>
      </c>
      <c r="S3449" s="72">
        <v>9.5540000000000003</v>
      </c>
      <c r="T3449" s="72">
        <v>6.37</v>
      </c>
      <c r="U3449" s="72">
        <v>6.5739999999999998</v>
      </c>
      <c r="V3449" s="72">
        <v>5.8970000000000002</v>
      </c>
      <c r="W3449" s="72">
        <v>4.9589999999999996</v>
      </c>
      <c r="X3449" s="72">
        <v>5.0599999999999996</v>
      </c>
      <c r="Y3449" s="72">
        <v>3.5939999999999999</v>
      </c>
      <c r="Z3449" s="72">
        <v>1.569</v>
      </c>
      <c r="AA3449" s="72">
        <v>0.33500000000000002</v>
      </c>
    </row>
    <row r="3450" spans="1:27" x14ac:dyDescent="0.3">
      <c r="A3450" s="65">
        <v>3449</v>
      </c>
      <c r="B3450" s="66" t="s">
        <v>323</v>
      </c>
      <c r="C3450" s="69" t="s">
        <v>236</v>
      </c>
      <c r="D3450" s="71"/>
      <c r="E3450" s="71">
        <v>474</v>
      </c>
      <c r="F3450" s="71">
        <v>2065</v>
      </c>
      <c r="G3450" s="72">
        <v>8.0060000000000002</v>
      </c>
      <c r="H3450" s="72">
        <v>8.0510000000000002</v>
      </c>
      <c r="I3450" s="72">
        <v>8.1470000000000002</v>
      </c>
      <c r="J3450" s="72">
        <v>8.2910000000000004</v>
      </c>
      <c r="K3450" s="72">
        <v>8.5820000000000007</v>
      </c>
      <c r="L3450" s="72">
        <v>8.8160000000000007</v>
      </c>
      <c r="M3450" s="72">
        <v>8.625</v>
      </c>
      <c r="N3450" s="72">
        <v>8.2460000000000004</v>
      </c>
      <c r="O3450" s="72">
        <v>8.1199999999999992</v>
      </c>
      <c r="P3450" s="72">
        <v>8.5410000000000004</v>
      </c>
      <c r="Q3450" s="72">
        <v>8.1329999999999991</v>
      </c>
      <c r="R3450" s="72">
        <v>10.445</v>
      </c>
      <c r="S3450" s="72">
        <v>10.052</v>
      </c>
      <c r="T3450" s="72">
        <v>9.2970000000000006</v>
      </c>
      <c r="U3450" s="72">
        <v>6.0759999999999996</v>
      </c>
      <c r="V3450" s="72">
        <v>6.048</v>
      </c>
      <c r="W3450" s="72">
        <v>5.0659999999999998</v>
      </c>
      <c r="X3450" s="72">
        <v>3.7519999999999998</v>
      </c>
      <c r="Y3450" s="72">
        <v>3.0710000000000002</v>
      </c>
      <c r="Z3450" s="72">
        <v>1.5349999999999999</v>
      </c>
      <c r="AA3450" s="72">
        <v>0.40899999999999997</v>
      </c>
    </row>
    <row r="3451" spans="1:27" x14ac:dyDescent="0.3">
      <c r="A3451" s="65">
        <v>3450</v>
      </c>
      <c r="B3451" s="66" t="s">
        <v>323</v>
      </c>
      <c r="C3451" s="69" t="s">
        <v>236</v>
      </c>
      <c r="D3451" s="71"/>
      <c r="E3451" s="71">
        <v>474</v>
      </c>
      <c r="F3451" s="71">
        <v>2070</v>
      </c>
      <c r="G3451" s="72">
        <v>7.8769999999999998</v>
      </c>
      <c r="H3451" s="72">
        <v>7.9790000000000001</v>
      </c>
      <c r="I3451" s="72">
        <v>8.0220000000000002</v>
      </c>
      <c r="J3451" s="72">
        <v>7.97</v>
      </c>
      <c r="K3451" s="72">
        <v>7.9669999999999996</v>
      </c>
      <c r="L3451" s="72">
        <v>8.2629999999999999</v>
      </c>
      <c r="M3451" s="72">
        <v>8.5670000000000002</v>
      </c>
      <c r="N3451" s="72">
        <v>8.4450000000000003</v>
      </c>
      <c r="O3451" s="72">
        <v>8.1150000000000002</v>
      </c>
      <c r="P3451" s="72">
        <v>8.0190000000000001</v>
      </c>
      <c r="Q3451" s="72">
        <v>8.4410000000000007</v>
      </c>
      <c r="R3451" s="72">
        <v>8.0280000000000005</v>
      </c>
      <c r="S3451" s="72">
        <v>10.28</v>
      </c>
      <c r="T3451" s="72">
        <v>9.8030000000000008</v>
      </c>
      <c r="U3451" s="72">
        <v>8.9009999999999998</v>
      </c>
      <c r="V3451" s="72">
        <v>5.6210000000000004</v>
      </c>
      <c r="W3451" s="72">
        <v>5.2460000000000004</v>
      </c>
      <c r="X3451" s="72">
        <v>3.8929999999999998</v>
      </c>
      <c r="Y3451" s="72">
        <v>2.33</v>
      </c>
      <c r="Z3451" s="72">
        <v>1.353</v>
      </c>
      <c r="AA3451" s="72">
        <v>0.43099999999999999</v>
      </c>
    </row>
    <row r="3452" spans="1:27" x14ac:dyDescent="0.3">
      <c r="A3452" s="65">
        <v>3451</v>
      </c>
      <c r="B3452" s="66" t="s">
        <v>323</v>
      </c>
      <c r="C3452" s="69" t="s">
        <v>236</v>
      </c>
      <c r="D3452" s="71"/>
      <c r="E3452" s="71">
        <v>474</v>
      </c>
      <c r="F3452" s="71">
        <v>2075</v>
      </c>
      <c r="G3452" s="72">
        <v>7.5970000000000004</v>
      </c>
      <c r="H3452" s="72">
        <v>7.8529999999999998</v>
      </c>
      <c r="I3452" s="72">
        <v>7.9550000000000001</v>
      </c>
      <c r="J3452" s="72">
        <v>7.8559999999999999</v>
      </c>
      <c r="K3452" s="72">
        <v>7.6669999999999998</v>
      </c>
      <c r="L3452" s="72">
        <v>7.67</v>
      </c>
      <c r="M3452" s="72">
        <v>8.0350000000000001</v>
      </c>
      <c r="N3452" s="72">
        <v>8.4009999999999998</v>
      </c>
      <c r="O3452" s="72">
        <v>8.3260000000000005</v>
      </c>
      <c r="P3452" s="72">
        <v>8.0210000000000008</v>
      </c>
      <c r="Q3452" s="72">
        <v>7.9320000000000004</v>
      </c>
      <c r="R3452" s="72">
        <v>8.3420000000000005</v>
      </c>
      <c r="S3452" s="72">
        <v>7.9080000000000004</v>
      </c>
      <c r="T3452" s="72">
        <v>10.045999999999999</v>
      </c>
      <c r="U3452" s="72">
        <v>9.4179999999999993</v>
      </c>
      <c r="V3452" s="72">
        <v>8.2829999999999995</v>
      </c>
      <c r="W3452" s="72">
        <v>4.9169999999999998</v>
      </c>
      <c r="X3452" s="72">
        <v>4.0890000000000004</v>
      </c>
      <c r="Y3452" s="72">
        <v>2.4700000000000002</v>
      </c>
      <c r="Z3452" s="72">
        <v>1.0580000000000001</v>
      </c>
      <c r="AA3452" s="72">
        <v>0.40899999999999997</v>
      </c>
    </row>
    <row r="3453" spans="1:27" x14ac:dyDescent="0.3">
      <c r="A3453" s="65">
        <v>3452</v>
      </c>
      <c r="B3453" s="66" t="s">
        <v>323</v>
      </c>
      <c r="C3453" s="69" t="s">
        <v>236</v>
      </c>
      <c r="D3453" s="71"/>
      <c r="E3453" s="71">
        <v>474</v>
      </c>
      <c r="F3453" s="71">
        <v>2080</v>
      </c>
      <c r="G3453" s="72">
        <v>7.2380000000000004</v>
      </c>
      <c r="H3453" s="72">
        <v>7.5759999999999996</v>
      </c>
      <c r="I3453" s="72">
        <v>7.83</v>
      </c>
      <c r="J3453" s="72">
        <v>7.8010000000000002</v>
      </c>
      <c r="K3453" s="72">
        <v>7.5750000000000002</v>
      </c>
      <c r="L3453" s="72">
        <v>7.3929999999999998</v>
      </c>
      <c r="M3453" s="72">
        <v>7.4589999999999996</v>
      </c>
      <c r="N3453" s="72">
        <v>7.8810000000000002</v>
      </c>
      <c r="O3453" s="72">
        <v>8.2899999999999991</v>
      </c>
      <c r="P3453" s="72">
        <v>8.2379999999999995</v>
      </c>
      <c r="Q3453" s="72">
        <v>7.9409999999999998</v>
      </c>
      <c r="R3453" s="72">
        <v>7.8449999999999998</v>
      </c>
      <c r="S3453" s="72">
        <v>8.2270000000000003</v>
      </c>
      <c r="T3453" s="72">
        <v>7.7389999999999999</v>
      </c>
      <c r="U3453" s="72">
        <v>9.68</v>
      </c>
      <c r="V3453" s="72">
        <v>8.81</v>
      </c>
      <c r="W3453" s="72">
        <v>7.3140000000000001</v>
      </c>
      <c r="X3453" s="72">
        <v>3.887</v>
      </c>
      <c r="Y3453" s="72">
        <v>2.6520000000000001</v>
      </c>
      <c r="Z3453" s="72">
        <v>1.155</v>
      </c>
      <c r="AA3453" s="72">
        <v>0.34799999999999998</v>
      </c>
    </row>
    <row r="3454" spans="1:27" x14ac:dyDescent="0.3">
      <c r="A3454" s="65">
        <v>3453</v>
      </c>
      <c r="B3454" s="66" t="s">
        <v>323</v>
      </c>
      <c r="C3454" s="69" t="s">
        <v>236</v>
      </c>
      <c r="D3454" s="71"/>
      <c r="E3454" s="71">
        <v>474</v>
      </c>
      <c r="F3454" s="71">
        <v>2085</v>
      </c>
      <c r="G3454" s="72">
        <v>6.9420000000000002</v>
      </c>
      <c r="H3454" s="72">
        <v>7.218</v>
      </c>
      <c r="I3454" s="72">
        <v>7.5540000000000003</v>
      </c>
      <c r="J3454" s="72">
        <v>7.6859999999999999</v>
      </c>
      <c r="K3454" s="72">
        <v>7.5389999999999997</v>
      </c>
      <c r="L3454" s="72">
        <v>7.319</v>
      </c>
      <c r="M3454" s="72">
        <v>7.1959999999999997</v>
      </c>
      <c r="N3454" s="72">
        <v>7.3170000000000002</v>
      </c>
      <c r="O3454" s="72">
        <v>7.7809999999999997</v>
      </c>
      <c r="P3454" s="72">
        <v>8.2089999999999996</v>
      </c>
      <c r="Q3454" s="72">
        <v>8.1639999999999997</v>
      </c>
      <c r="R3454" s="72">
        <v>7.8609999999999998</v>
      </c>
      <c r="S3454" s="72">
        <v>7.7450000000000001</v>
      </c>
      <c r="T3454" s="72">
        <v>8.0690000000000008</v>
      </c>
      <c r="U3454" s="72">
        <v>7.4790000000000001</v>
      </c>
      <c r="V3454" s="72">
        <v>9.1</v>
      </c>
      <c r="W3454" s="72">
        <v>7.843</v>
      </c>
      <c r="X3454" s="72">
        <v>5.859</v>
      </c>
      <c r="Y3454" s="72">
        <v>2.5739999999999998</v>
      </c>
      <c r="Z3454" s="72">
        <v>1.28</v>
      </c>
      <c r="AA3454" s="72">
        <v>0.371</v>
      </c>
    </row>
    <row r="3455" spans="1:27" x14ac:dyDescent="0.3">
      <c r="A3455" s="65">
        <v>3454</v>
      </c>
      <c r="B3455" s="66" t="s">
        <v>323</v>
      </c>
      <c r="C3455" s="69" t="s">
        <v>236</v>
      </c>
      <c r="D3455" s="71"/>
      <c r="E3455" s="71">
        <v>474</v>
      </c>
      <c r="F3455" s="71">
        <v>2090</v>
      </c>
      <c r="G3455" s="72">
        <v>6.7729999999999997</v>
      </c>
      <c r="H3455" s="72">
        <v>6.9219999999999997</v>
      </c>
      <c r="I3455" s="72">
        <v>7.1970000000000001</v>
      </c>
      <c r="J3455" s="72">
        <v>7.4210000000000003</v>
      </c>
      <c r="K3455" s="72">
        <v>7.44</v>
      </c>
      <c r="L3455" s="72">
        <v>7.3</v>
      </c>
      <c r="M3455" s="72">
        <v>7.1369999999999996</v>
      </c>
      <c r="N3455" s="72">
        <v>7.0650000000000004</v>
      </c>
      <c r="O3455" s="72">
        <v>7.2229999999999999</v>
      </c>
      <c r="P3455" s="72">
        <v>7.7069999999999999</v>
      </c>
      <c r="Q3455" s="72">
        <v>8.14</v>
      </c>
      <c r="R3455" s="72">
        <v>8.0879999999999992</v>
      </c>
      <c r="S3455" s="72">
        <v>7.77</v>
      </c>
      <c r="T3455" s="72">
        <v>7.6070000000000002</v>
      </c>
      <c r="U3455" s="72">
        <v>7.8170000000000002</v>
      </c>
      <c r="V3455" s="72">
        <v>7.0609999999999999</v>
      </c>
      <c r="W3455" s="72">
        <v>8.1630000000000003</v>
      </c>
      <c r="X3455" s="72">
        <v>6.3639999999999999</v>
      </c>
      <c r="Y3455" s="72">
        <v>3.9609999999999999</v>
      </c>
      <c r="Z3455" s="72">
        <v>1.2829999999999999</v>
      </c>
      <c r="AA3455" s="72">
        <v>0.42199999999999999</v>
      </c>
    </row>
    <row r="3456" spans="1:27" x14ac:dyDescent="0.3">
      <c r="A3456" s="65">
        <v>3455</v>
      </c>
      <c r="B3456" s="66" t="s">
        <v>323</v>
      </c>
      <c r="C3456" s="69" t="s">
        <v>236</v>
      </c>
      <c r="D3456" s="71"/>
      <c r="E3456" s="71">
        <v>474</v>
      </c>
      <c r="F3456" s="71">
        <v>2095</v>
      </c>
      <c r="G3456" s="72">
        <v>6.673</v>
      </c>
      <c r="H3456" s="72">
        <v>6.7569999999999997</v>
      </c>
      <c r="I3456" s="72">
        <v>6.9020000000000001</v>
      </c>
      <c r="J3456" s="72">
        <v>7.0730000000000004</v>
      </c>
      <c r="K3456" s="72">
        <v>7.1920000000000002</v>
      </c>
      <c r="L3456" s="72">
        <v>7.218</v>
      </c>
      <c r="M3456" s="72">
        <v>7.1289999999999996</v>
      </c>
      <c r="N3456" s="72">
        <v>7.016</v>
      </c>
      <c r="O3456" s="72">
        <v>6.9790000000000001</v>
      </c>
      <c r="P3456" s="72">
        <v>7.1559999999999997</v>
      </c>
      <c r="Q3456" s="72">
        <v>7.6459999999999999</v>
      </c>
      <c r="R3456" s="72">
        <v>8.0719999999999992</v>
      </c>
      <c r="S3456" s="72">
        <v>8.0030000000000001</v>
      </c>
      <c r="T3456" s="72">
        <v>7.6420000000000003</v>
      </c>
      <c r="U3456" s="72">
        <v>7.3890000000000002</v>
      </c>
      <c r="V3456" s="72">
        <v>7.4139999999999997</v>
      </c>
      <c r="W3456" s="72">
        <v>6.3810000000000002</v>
      </c>
      <c r="X3456" s="72">
        <v>6.7080000000000002</v>
      </c>
      <c r="Y3456" s="72">
        <v>4.3920000000000003</v>
      </c>
      <c r="Z3456" s="72">
        <v>2.036</v>
      </c>
      <c r="AA3456" s="72">
        <v>0.45200000000000001</v>
      </c>
    </row>
    <row r="3457" spans="1:27" x14ac:dyDescent="0.3">
      <c r="A3457" s="65">
        <v>3456</v>
      </c>
      <c r="B3457" s="66" t="s">
        <v>323</v>
      </c>
      <c r="C3457" s="69" t="s">
        <v>236</v>
      </c>
      <c r="D3457" s="71"/>
      <c r="E3457" s="71">
        <v>474</v>
      </c>
      <c r="F3457" s="71">
        <v>2100</v>
      </c>
      <c r="G3457" s="72">
        <v>6.569</v>
      </c>
      <c r="H3457" s="72">
        <v>6.657</v>
      </c>
      <c r="I3457" s="72">
        <v>6.74</v>
      </c>
      <c r="J3457" s="72">
        <v>6.7880000000000003</v>
      </c>
      <c r="K3457" s="72">
        <v>6.8609999999999998</v>
      </c>
      <c r="L3457" s="72">
        <v>6.9859999999999998</v>
      </c>
      <c r="M3457" s="72">
        <v>7.0609999999999999</v>
      </c>
      <c r="N3457" s="72">
        <v>7.0179999999999998</v>
      </c>
      <c r="O3457" s="72">
        <v>6.9359999999999999</v>
      </c>
      <c r="P3457" s="72">
        <v>6.9169999999999998</v>
      </c>
      <c r="Q3457" s="72">
        <v>7.1029999999999998</v>
      </c>
      <c r="R3457" s="72">
        <v>7.5880000000000001</v>
      </c>
      <c r="S3457" s="72">
        <v>7.9930000000000003</v>
      </c>
      <c r="T3457" s="72">
        <v>7.8840000000000003</v>
      </c>
      <c r="U3457" s="72">
        <v>7.4409999999999998</v>
      </c>
      <c r="V3457" s="72">
        <v>7.0380000000000003</v>
      </c>
      <c r="W3457" s="72">
        <v>6.7450000000000001</v>
      </c>
      <c r="X3457" s="72">
        <v>5.3079999999999998</v>
      </c>
      <c r="Y3457" s="72">
        <v>4.7210000000000001</v>
      </c>
      <c r="Z3457" s="72">
        <v>2.33</v>
      </c>
      <c r="AA3457" s="72">
        <v>0.68500000000000005</v>
      </c>
    </row>
    <row r="3458" spans="1:27" x14ac:dyDescent="0.3">
      <c r="A3458" s="65">
        <v>3457</v>
      </c>
      <c r="B3458" s="66" t="s">
        <v>323</v>
      </c>
      <c r="C3458" s="69" t="s">
        <v>237</v>
      </c>
      <c r="D3458" s="71"/>
      <c r="E3458" s="71">
        <v>630</v>
      </c>
      <c r="F3458" s="71">
        <v>2015</v>
      </c>
      <c r="G3458" s="72">
        <v>104.73699999999999</v>
      </c>
      <c r="H3458" s="72">
        <v>119.846</v>
      </c>
      <c r="I3458" s="72">
        <v>131.523</v>
      </c>
      <c r="J3458" s="72">
        <v>142.71100000000001</v>
      </c>
      <c r="K3458" s="72">
        <v>140.26300000000001</v>
      </c>
      <c r="L3458" s="72">
        <v>132.21</v>
      </c>
      <c r="M3458" s="72">
        <v>127.67100000000001</v>
      </c>
      <c r="N3458" s="72">
        <v>126.831</v>
      </c>
      <c r="O3458" s="72">
        <v>117.004</v>
      </c>
      <c r="P3458" s="72">
        <v>111.879</v>
      </c>
      <c r="Q3458" s="72">
        <v>107.703</v>
      </c>
      <c r="R3458" s="72">
        <v>95.031000000000006</v>
      </c>
      <c r="S3458" s="72">
        <v>84.65</v>
      </c>
      <c r="T3458" s="72">
        <v>76.811000000000007</v>
      </c>
      <c r="U3458" s="72">
        <v>56.441000000000003</v>
      </c>
      <c r="V3458" s="72">
        <v>40.067</v>
      </c>
      <c r="W3458" s="72">
        <v>26.082999999999998</v>
      </c>
      <c r="X3458" s="72">
        <v>14.992000000000001</v>
      </c>
      <c r="Y3458" s="72">
        <v>6.5789999999999997</v>
      </c>
      <c r="Z3458" s="72">
        <v>2.2160000000000002</v>
      </c>
      <c r="AA3458" s="72">
        <v>0.45500000000000002</v>
      </c>
    </row>
    <row r="3459" spans="1:27" x14ac:dyDescent="0.3">
      <c r="A3459" s="65">
        <v>3458</v>
      </c>
      <c r="B3459" s="66" t="s">
        <v>323</v>
      </c>
      <c r="C3459" s="69" t="s">
        <v>237</v>
      </c>
      <c r="D3459" s="71"/>
      <c r="E3459" s="71">
        <v>630</v>
      </c>
      <c r="F3459" s="71">
        <v>2020</v>
      </c>
      <c r="G3459" s="72">
        <v>98.326999999999998</v>
      </c>
      <c r="H3459" s="72">
        <v>103.79900000000001</v>
      </c>
      <c r="I3459" s="72">
        <v>119.616</v>
      </c>
      <c r="J3459" s="72">
        <v>130.67699999999999</v>
      </c>
      <c r="K3459" s="72">
        <v>136.46600000000001</v>
      </c>
      <c r="L3459" s="72">
        <v>133.38999999999999</v>
      </c>
      <c r="M3459" s="72">
        <v>128.36000000000001</v>
      </c>
      <c r="N3459" s="72">
        <v>125.384</v>
      </c>
      <c r="O3459" s="72">
        <v>123.569</v>
      </c>
      <c r="P3459" s="72">
        <v>112.79900000000001</v>
      </c>
      <c r="Q3459" s="72">
        <v>109.756</v>
      </c>
      <c r="R3459" s="72">
        <v>99.12</v>
      </c>
      <c r="S3459" s="72">
        <v>91.302000000000007</v>
      </c>
      <c r="T3459" s="72">
        <v>76.489000000000004</v>
      </c>
      <c r="U3459" s="72">
        <v>65.635999999999996</v>
      </c>
      <c r="V3459" s="72">
        <v>45.604999999999997</v>
      </c>
      <c r="W3459" s="72">
        <v>28.922000000000001</v>
      </c>
      <c r="X3459" s="72">
        <v>16.239000000000001</v>
      </c>
      <c r="Y3459" s="72">
        <v>7.2439999999999998</v>
      </c>
      <c r="Z3459" s="72">
        <v>2.2349999999999999</v>
      </c>
      <c r="AA3459" s="72">
        <v>0.51700000000000002</v>
      </c>
    </row>
    <row r="3460" spans="1:27" x14ac:dyDescent="0.3">
      <c r="A3460" s="65">
        <v>3459</v>
      </c>
      <c r="B3460" s="66" t="s">
        <v>323</v>
      </c>
      <c r="C3460" s="69" t="s">
        <v>237</v>
      </c>
      <c r="D3460" s="71"/>
      <c r="E3460" s="71">
        <v>630</v>
      </c>
      <c r="F3460" s="71">
        <v>2025</v>
      </c>
      <c r="G3460" s="72">
        <v>93.177000000000007</v>
      </c>
      <c r="H3460" s="72">
        <v>97.525000000000006</v>
      </c>
      <c r="I3460" s="72">
        <v>103.611</v>
      </c>
      <c r="J3460" s="72">
        <v>118.907</v>
      </c>
      <c r="K3460" s="72">
        <v>125.364</v>
      </c>
      <c r="L3460" s="72">
        <v>130.59</v>
      </c>
      <c r="M3460" s="72">
        <v>130.078</v>
      </c>
      <c r="N3460" s="72">
        <v>126.38800000000001</v>
      </c>
      <c r="O3460" s="72">
        <v>122.58199999999999</v>
      </c>
      <c r="P3460" s="72">
        <v>119.815</v>
      </c>
      <c r="Q3460" s="72">
        <v>110.877</v>
      </c>
      <c r="R3460" s="72">
        <v>102.202</v>
      </c>
      <c r="S3460" s="72">
        <v>95.554000000000002</v>
      </c>
      <c r="T3460" s="72">
        <v>83.575999999999993</v>
      </c>
      <c r="U3460" s="72">
        <v>66.447999999999993</v>
      </c>
      <c r="V3460" s="72">
        <v>54.204999999999998</v>
      </c>
      <c r="W3460" s="72">
        <v>33.808999999999997</v>
      </c>
      <c r="X3460" s="72">
        <v>18.448</v>
      </c>
      <c r="Y3460" s="72">
        <v>8.0489999999999995</v>
      </c>
      <c r="Z3460" s="72">
        <v>2.516</v>
      </c>
      <c r="AA3460" s="72">
        <v>0.53500000000000003</v>
      </c>
    </row>
    <row r="3461" spans="1:27" x14ac:dyDescent="0.3">
      <c r="A3461" s="65">
        <v>3460</v>
      </c>
      <c r="B3461" s="66" t="s">
        <v>323</v>
      </c>
      <c r="C3461" s="69" t="s">
        <v>237</v>
      </c>
      <c r="D3461" s="71"/>
      <c r="E3461" s="71">
        <v>630</v>
      </c>
      <c r="F3461" s="71">
        <v>2030</v>
      </c>
      <c r="G3461" s="72">
        <v>89.117999999999995</v>
      </c>
      <c r="H3461" s="72">
        <v>92.509</v>
      </c>
      <c r="I3461" s="72">
        <v>97.370999999999995</v>
      </c>
      <c r="J3461" s="72">
        <v>103.036</v>
      </c>
      <c r="K3461" s="72">
        <v>114.504</v>
      </c>
      <c r="L3461" s="72">
        <v>120.501</v>
      </c>
      <c r="M3461" s="72">
        <v>127.82599999999999</v>
      </c>
      <c r="N3461" s="72">
        <v>128.393</v>
      </c>
      <c r="O3461" s="72">
        <v>123.995</v>
      </c>
      <c r="P3461" s="72">
        <v>119.38800000000001</v>
      </c>
      <c r="Q3461" s="72">
        <v>117.952</v>
      </c>
      <c r="R3461" s="72">
        <v>104.36</v>
      </c>
      <c r="S3461" s="72">
        <v>98.847999999999999</v>
      </c>
      <c r="T3461" s="72">
        <v>88.460999999999999</v>
      </c>
      <c r="U3461" s="72">
        <v>73.938999999999993</v>
      </c>
      <c r="V3461" s="72">
        <v>55.860999999999997</v>
      </c>
      <c r="W3461" s="72">
        <v>41.222999999999999</v>
      </c>
      <c r="X3461" s="72">
        <v>22.103999999999999</v>
      </c>
      <c r="Y3461" s="72">
        <v>9.3970000000000002</v>
      </c>
      <c r="Z3461" s="72">
        <v>2.8690000000000002</v>
      </c>
      <c r="AA3461" s="72">
        <v>0.59899999999999998</v>
      </c>
    </row>
    <row r="3462" spans="1:27" x14ac:dyDescent="0.3">
      <c r="A3462" s="65">
        <v>3461</v>
      </c>
      <c r="B3462" s="66" t="s">
        <v>323</v>
      </c>
      <c r="C3462" s="69" t="s">
        <v>237</v>
      </c>
      <c r="D3462" s="71"/>
      <c r="E3462" s="71">
        <v>630</v>
      </c>
      <c r="F3462" s="71">
        <v>2035</v>
      </c>
      <c r="G3462" s="72">
        <v>83.938999999999993</v>
      </c>
      <c r="H3462" s="72">
        <v>88.453999999999994</v>
      </c>
      <c r="I3462" s="72">
        <v>92.358000000000004</v>
      </c>
      <c r="J3462" s="72">
        <v>96.811999999999998</v>
      </c>
      <c r="K3462" s="72">
        <v>98.728999999999999</v>
      </c>
      <c r="L3462" s="72">
        <v>109.77800000000001</v>
      </c>
      <c r="M3462" s="72">
        <v>117.893</v>
      </c>
      <c r="N3462" s="72">
        <v>126.274</v>
      </c>
      <c r="O3462" s="72">
        <v>126.13200000000001</v>
      </c>
      <c r="P3462" s="72">
        <v>120.97199999999999</v>
      </c>
      <c r="Q3462" s="72">
        <v>117.773</v>
      </c>
      <c r="R3462" s="72">
        <v>111.54300000000001</v>
      </c>
      <c r="S3462" s="72">
        <v>101.262</v>
      </c>
      <c r="T3462" s="72">
        <v>92.028000000000006</v>
      </c>
      <c r="U3462" s="72">
        <v>78.971999999999994</v>
      </c>
      <c r="V3462" s="72">
        <v>62.942999999999998</v>
      </c>
      <c r="W3462" s="72">
        <v>43.143000000000001</v>
      </c>
      <c r="X3462" s="72">
        <v>27.457999999999998</v>
      </c>
      <c r="Y3462" s="72">
        <v>11.497</v>
      </c>
      <c r="Z3462" s="72">
        <v>3.415</v>
      </c>
      <c r="AA3462" s="72">
        <v>0.68500000000000005</v>
      </c>
    </row>
    <row r="3463" spans="1:27" x14ac:dyDescent="0.3">
      <c r="A3463" s="65">
        <v>3462</v>
      </c>
      <c r="B3463" s="66" t="s">
        <v>323</v>
      </c>
      <c r="C3463" s="69" t="s">
        <v>237</v>
      </c>
      <c r="D3463" s="71"/>
      <c r="E3463" s="71">
        <v>630</v>
      </c>
      <c r="F3463" s="71">
        <v>2040</v>
      </c>
      <c r="G3463" s="72">
        <v>78.125</v>
      </c>
      <c r="H3463" s="72">
        <v>83.284000000000006</v>
      </c>
      <c r="I3463" s="72">
        <v>88.308999999999997</v>
      </c>
      <c r="J3463" s="72">
        <v>91.813999999999993</v>
      </c>
      <c r="K3463" s="72">
        <v>92.552999999999997</v>
      </c>
      <c r="L3463" s="72">
        <v>94.119</v>
      </c>
      <c r="M3463" s="72">
        <v>107.295</v>
      </c>
      <c r="N3463" s="72">
        <v>116.491</v>
      </c>
      <c r="O3463" s="72">
        <v>124.143</v>
      </c>
      <c r="P3463" s="72">
        <v>123.227</v>
      </c>
      <c r="Q3463" s="72">
        <v>119.51600000000001</v>
      </c>
      <c r="R3463" s="72">
        <v>111.598</v>
      </c>
      <c r="S3463" s="72">
        <v>108.48099999999999</v>
      </c>
      <c r="T3463" s="72">
        <v>94.691000000000003</v>
      </c>
      <c r="U3463" s="72">
        <v>82.742000000000004</v>
      </c>
      <c r="V3463" s="72">
        <v>67.896000000000001</v>
      </c>
      <c r="W3463" s="72">
        <v>49.305999999999997</v>
      </c>
      <c r="X3463" s="72">
        <v>29.213999999999999</v>
      </c>
      <c r="Y3463" s="72">
        <v>14.558</v>
      </c>
      <c r="Z3463" s="72">
        <v>4.2590000000000003</v>
      </c>
      <c r="AA3463" s="72">
        <v>0.81799999999999995</v>
      </c>
    </row>
    <row r="3464" spans="1:27" x14ac:dyDescent="0.3">
      <c r="A3464" s="65">
        <v>3463</v>
      </c>
      <c r="B3464" s="66" t="s">
        <v>323</v>
      </c>
      <c r="C3464" s="69" t="s">
        <v>237</v>
      </c>
      <c r="D3464" s="71"/>
      <c r="E3464" s="71">
        <v>630</v>
      </c>
      <c r="F3464" s="71">
        <v>2045</v>
      </c>
      <c r="G3464" s="72">
        <v>72.748000000000005</v>
      </c>
      <c r="H3464" s="72">
        <v>77.477000000000004</v>
      </c>
      <c r="I3464" s="72">
        <v>83.141999999999996</v>
      </c>
      <c r="J3464" s="72">
        <v>87.775999999999996</v>
      </c>
      <c r="K3464" s="72">
        <v>87.587000000000003</v>
      </c>
      <c r="L3464" s="72">
        <v>88.003</v>
      </c>
      <c r="M3464" s="72">
        <v>91.76</v>
      </c>
      <c r="N3464" s="72">
        <v>106.018</v>
      </c>
      <c r="O3464" s="72">
        <v>114.521</v>
      </c>
      <c r="P3464" s="72">
        <v>121.384</v>
      </c>
      <c r="Q3464" s="72">
        <v>121.898</v>
      </c>
      <c r="R3464" s="72">
        <v>113.501</v>
      </c>
      <c r="S3464" s="72">
        <v>108.77800000000001</v>
      </c>
      <c r="T3464" s="72">
        <v>101.895</v>
      </c>
      <c r="U3464" s="72">
        <v>85.635000000000005</v>
      </c>
      <c r="V3464" s="72">
        <v>71.724999999999994</v>
      </c>
      <c r="W3464" s="72">
        <v>53.813000000000002</v>
      </c>
      <c r="X3464" s="72">
        <v>33.863999999999997</v>
      </c>
      <c r="Y3464" s="72">
        <v>15.75</v>
      </c>
      <c r="Z3464" s="72">
        <v>5.4850000000000003</v>
      </c>
      <c r="AA3464" s="72">
        <v>1.0229999999999999</v>
      </c>
    </row>
    <row r="3465" spans="1:27" x14ac:dyDescent="0.3">
      <c r="A3465" s="65">
        <v>3464</v>
      </c>
      <c r="B3465" s="66" t="s">
        <v>323</v>
      </c>
      <c r="C3465" s="69" t="s">
        <v>237</v>
      </c>
      <c r="D3465" s="71"/>
      <c r="E3465" s="71">
        <v>630</v>
      </c>
      <c r="F3465" s="71">
        <v>2050</v>
      </c>
      <c r="G3465" s="72">
        <v>68.385000000000005</v>
      </c>
      <c r="H3465" s="72">
        <v>72.106999999999999</v>
      </c>
      <c r="I3465" s="72">
        <v>77.338999999999999</v>
      </c>
      <c r="J3465" s="72">
        <v>82.619</v>
      </c>
      <c r="K3465" s="72">
        <v>83.578000000000003</v>
      </c>
      <c r="L3465" s="72">
        <v>83.087000000000003</v>
      </c>
      <c r="M3465" s="72">
        <v>85.71</v>
      </c>
      <c r="N3465" s="72">
        <v>90.617999999999995</v>
      </c>
      <c r="O3465" s="72">
        <v>104.194</v>
      </c>
      <c r="P3465" s="72">
        <v>111.96599999999999</v>
      </c>
      <c r="Q3465" s="72">
        <v>120.23</v>
      </c>
      <c r="R3465" s="72">
        <v>116.02</v>
      </c>
      <c r="S3465" s="72">
        <v>110.852</v>
      </c>
      <c r="T3465" s="72">
        <v>102.498</v>
      </c>
      <c r="U3465" s="72">
        <v>92.739000000000004</v>
      </c>
      <c r="V3465" s="72">
        <v>74.793999999999997</v>
      </c>
      <c r="W3465" s="72">
        <v>57.463999999999999</v>
      </c>
      <c r="X3465" s="72">
        <v>37.460999999999999</v>
      </c>
      <c r="Y3465" s="72">
        <v>18.556999999999999</v>
      </c>
      <c r="Z3465" s="72">
        <v>6.0359999999999996</v>
      </c>
      <c r="AA3465" s="72">
        <v>1.325</v>
      </c>
    </row>
    <row r="3466" spans="1:27" x14ac:dyDescent="0.3">
      <c r="A3466" s="65">
        <v>3465</v>
      </c>
      <c r="B3466" s="66" t="s">
        <v>323</v>
      </c>
      <c r="C3466" s="69" t="s">
        <v>237</v>
      </c>
      <c r="D3466" s="71"/>
      <c r="E3466" s="71">
        <v>630</v>
      </c>
      <c r="F3466" s="71">
        <v>2055</v>
      </c>
      <c r="G3466" s="72">
        <v>65.224999999999994</v>
      </c>
      <c r="H3466" s="72">
        <v>67.778999999999996</v>
      </c>
      <c r="I3466" s="72">
        <v>71.977999999999994</v>
      </c>
      <c r="J3466" s="72">
        <v>76.849000000000004</v>
      </c>
      <c r="K3466" s="72">
        <v>78.649000000000001</v>
      </c>
      <c r="L3466" s="72">
        <v>79.328999999999994</v>
      </c>
      <c r="M3466" s="72">
        <v>80.944000000000003</v>
      </c>
      <c r="N3466" s="72">
        <v>84.671000000000006</v>
      </c>
      <c r="O3466" s="72">
        <v>89.004000000000005</v>
      </c>
      <c r="P3466" s="72">
        <v>101.895</v>
      </c>
      <c r="Q3466" s="72">
        <v>111.041</v>
      </c>
      <c r="R3466" s="72">
        <v>114.729</v>
      </c>
      <c r="S3466" s="72">
        <v>113.49</v>
      </c>
      <c r="T3466" s="72">
        <v>104.86</v>
      </c>
      <c r="U3466" s="72">
        <v>93.805999999999997</v>
      </c>
      <c r="V3466" s="72">
        <v>81.641999999999996</v>
      </c>
      <c r="W3466" s="72">
        <v>60.548000000000002</v>
      </c>
      <c r="X3466" s="72">
        <v>40.521000000000001</v>
      </c>
      <c r="Y3466" s="72">
        <v>20.856000000000002</v>
      </c>
      <c r="Z3466" s="72">
        <v>7.2370000000000001</v>
      </c>
      <c r="AA3466" s="72">
        <v>1.516</v>
      </c>
    </row>
    <row r="3467" spans="1:27" x14ac:dyDescent="0.3">
      <c r="A3467" s="65">
        <v>3466</v>
      </c>
      <c r="B3467" s="66" t="s">
        <v>323</v>
      </c>
      <c r="C3467" s="69" t="s">
        <v>237</v>
      </c>
      <c r="D3467" s="71"/>
      <c r="E3467" s="71">
        <v>630</v>
      </c>
      <c r="F3467" s="71">
        <v>2060</v>
      </c>
      <c r="G3467" s="72">
        <v>62.46</v>
      </c>
      <c r="H3467" s="72">
        <v>64.653000000000006</v>
      </c>
      <c r="I3467" s="72">
        <v>67.656999999999996</v>
      </c>
      <c r="J3467" s="72">
        <v>71.52</v>
      </c>
      <c r="K3467" s="72">
        <v>73.105999999999995</v>
      </c>
      <c r="L3467" s="72">
        <v>74.647999999999996</v>
      </c>
      <c r="M3467" s="72">
        <v>77.325000000000003</v>
      </c>
      <c r="N3467" s="72">
        <v>79.992999999999995</v>
      </c>
      <c r="O3467" s="72">
        <v>83.194999999999993</v>
      </c>
      <c r="P3467" s="72">
        <v>86.975999999999999</v>
      </c>
      <c r="Q3467" s="72">
        <v>101.176</v>
      </c>
      <c r="R3467" s="72">
        <v>106.03</v>
      </c>
      <c r="S3467" s="72">
        <v>112.411</v>
      </c>
      <c r="T3467" s="72">
        <v>107.764</v>
      </c>
      <c r="U3467" s="72">
        <v>96.510999999999996</v>
      </c>
      <c r="V3467" s="72">
        <v>83.156999999999996</v>
      </c>
      <c r="W3467" s="72">
        <v>66.784000000000006</v>
      </c>
      <c r="X3467" s="72">
        <v>43.243000000000002</v>
      </c>
      <c r="Y3467" s="72">
        <v>22.925999999999998</v>
      </c>
      <c r="Z3467" s="72">
        <v>8.2859999999999996</v>
      </c>
      <c r="AA3467" s="72">
        <v>1.8280000000000001</v>
      </c>
    </row>
    <row r="3468" spans="1:27" x14ac:dyDescent="0.3">
      <c r="A3468" s="65">
        <v>3467</v>
      </c>
      <c r="B3468" s="66" t="s">
        <v>323</v>
      </c>
      <c r="C3468" s="69" t="s">
        <v>237</v>
      </c>
      <c r="D3468" s="71"/>
      <c r="E3468" s="71">
        <v>630</v>
      </c>
      <c r="F3468" s="71">
        <v>2065</v>
      </c>
      <c r="G3468" s="72">
        <v>59.503</v>
      </c>
      <c r="H3468" s="72">
        <v>61.918999999999997</v>
      </c>
      <c r="I3468" s="72">
        <v>64.539000000000001</v>
      </c>
      <c r="J3468" s="72">
        <v>67.23</v>
      </c>
      <c r="K3468" s="72">
        <v>67.997</v>
      </c>
      <c r="L3468" s="72">
        <v>69.347999999999999</v>
      </c>
      <c r="M3468" s="72">
        <v>72.781000000000006</v>
      </c>
      <c r="N3468" s="72">
        <v>76.456000000000003</v>
      </c>
      <c r="O3468" s="72">
        <v>78.641999999999996</v>
      </c>
      <c r="P3468" s="72">
        <v>81.344999999999999</v>
      </c>
      <c r="Q3468" s="72">
        <v>86.489000000000004</v>
      </c>
      <c r="R3468" s="72">
        <v>96.631</v>
      </c>
      <c r="S3468" s="72">
        <v>104.07</v>
      </c>
      <c r="T3468" s="72">
        <v>107.077</v>
      </c>
      <c r="U3468" s="72">
        <v>99.716999999999999</v>
      </c>
      <c r="V3468" s="72">
        <v>86.13</v>
      </c>
      <c r="W3468" s="72">
        <v>68.668000000000006</v>
      </c>
      <c r="X3468" s="72">
        <v>48.287999999999997</v>
      </c>
      <c r="Y3468" s="72">
        <v>24.861000000000001</v>
      </c>
      <c r="Z3468" s="72">
        <v>9.2799999999999994</v>
      </c>
      <c r="AA3468" s="72">
        <v>2.1429999999999998</v>
      </c>
    </row>
    <row r="3469" spans="1:27" x14ac:dyDescent="0.3">
      <c r="A3469" s="65">
        <v>3468</v>
      </c>
      <c r="B3469" s="66" t="s">
        <v>323</v>
      </c>
      <c r="C3469" s="69" t="s">
        <v>237</v>
      </c>
      <c r="D3469" s="71"/>
      <c r="E3469" s="71">
        <v>630</v>
      </c>
      <c r="F3469" s="71">
        <v>2070</v>
      </c>
      <c r="G3469" s="72">
        <v>56.29</v>
      </c>
      <c r="H3469" s="72">
        <v>58.996000000000002</v>
      </c>
      <c r="I3469" s="72">
        <v>61.813000000000002</v>
      </c>
      <c r="J3469" s="72">
        <v>64.138000000000005</v>
      </c>
      <c r="K3469" s="72">
        <v>63.924999999999997</v>
      </c>
      <c r="L3469" s="72">
        <v>64.478999999999999</v>
      </c>
      <c r="M3469" s="72">
        <v>67.613</v>
      </c>
      <c r="N3469" s="72">
        <v>71.989999999999995</v>
      </c>
      <c r="O3469" s="72">
        <v>75.213999999999999</v>
      </c>
      <c r="P3469" s="72">
        <v>76.950999999999993</v>
      </c>
      <c r="Q3469" s="72">
        <v>80.965999999999994</v>
      </c>
      <c r="R3469" s="72">
        <v>82.45</v>
      </c>
      <c r="S3469" s="72">
        <v>95.016999999999996</v>
      </c>
      <c r="T3469" s="72">
        <v>99.37</v>
      </c>
      <c r="U3469" s="72">
        <v>99.561999999999998</v>
      </c>
      <c r="V3469" s="72">
        <v>89.600999999999999</v>
      </c>
      <c r="W3469" s="72">
        <v>71.819000000000003</v>
      </c>
      <c r="X3469" s="72">
        <v>50.301000000000002</v>
      </c>
      <c r="Y3469" s="72">
        <v>28.248999999999999</v>
      </c>
      <c r="Z3469" s="72">
        <v>10.279</v>
      </c>
      <c r="AA3469" s="72">
        <v>2.4660000000000002</v>
      </c>
    </row>
    <row r="3470" spans="1:27" x14ac:dyDescent="0.3">
      <c r="A3470" s="65">
        <v>3469</v>
      </c>
      <c r="B3470" s="66" t="s">
        <v>323</v>
      </c>
      <c r="C3470" s="69" t="s">
        <v>237</v>
      </c>
      <c r="D3470" s="71"/>
      <c r="E3470" s="71">
        <v>630</v>
      </c>
      <c r="F3470" s="71">
        <v>2075</v>
      </c>
      <c r="G3470" s="72">
        <v>53.155000000000001</v>
      </c>
      <c r="H3470" s="72">
        <v>55.816000000000003</v>
      </c>
      <c r="I3470" s="72">
        <v>58.896999999999998</v>
      </c>
      <c r="J3470" s="72">
        <v>61.441000000000003</v>
      </c>
      <c r="K3470" s="72">
        <v>61.048000000000002</v>
      </c>
      <c r="L3470" s="72">
        <v>60.642000000000003</v>
      </c>
      <c r="M3470" s="72">
        <v>62.872999999999998</v>
      </c>
      <c r="N3470" s="72">
        <v>66.897000000000006</v>
      </c>
      <c r="O3470" s="72">
        <v>70.856999999999999</v>
      </c>
      <c r="P3470" s="72">
        <v>73.665999999999997</v>
      </c>
      <c r="Q3470" s="72">
        <v>76.656000000000006</v>
      </c>
      <c r="R3470" s="72">
        <v>77.275999999999996</v>
      </c>
      <c r="S3470" s="72">
        <v>81.233999999999995</v>
      </c>
      <c r="T3470" s="72">
        <v>90.915000000000006</v>
      </c>
      <c r="U3470" s="72">
        <v>92.731999999999999</v>
      </c>
      <c r="V3470" s="72">
        <v>90.022000000000006</v>
      </c>
      <c r="W3470" s="72">
        <v>75.421000000000006</v>
      </c>
      <c r="X3470" s="72">
        <v>53.287999999999997</v>
      </c>
      <c r="Y3470" s="72">
        <v>29.946999999999999</v>
      </c>
      <c r="Z3470" s="72">
        <v>11.941000000000001</v>
      </c>
      <c r="AA3470" s="72">
        <v>2.806</v>
      </c>
    </row>
    <row r="3471" spans="1:27" x14ac:dyDescent="0.3">
      <c r="A3471" s="65">
        <v>3470</v>
      </c>
      <c r="B3471" s="66" t="s">
        <v>323</v>
      </c>
      <c r="C3471" s="69" t="s">
        <v>237</v>
      </c>
      <c r="D3471" s="71"/>
      <c r="E3471" s="71">
        <v>630</v>
      </c>
      <c r="F3471" s="71">
        <v>2080</v>
      </c>
      <c r="G3471" s="72">
        <v>50.371000000000002</v>
      </c>
      <c r="H3471" s="72">
        <v>52.713000000000001</v>
      </c>
      <c r="I3471" s="72">
        <v>55.725000000000001</v>
      </c>
      <c r="J3471" s="72">
        <v>58.552</v>
      </c>
      <c r="K3471" s="72">
        <v>58.56</v>
      </c>
      <c r="L3471" s="72">
        <v>57.991</v>
      </c>
      <c r="M3471" s="72">
        <v>59.158000000000001</v>
      </c>
      <c r="N3471" s="72">
        <v>62.223999999999997</v>
      </c>
      <c r="O3471" s="72">
        <v>65.867999999999995</v>
      </c>
      <c r="P3471" s="72">
        <v>69.447000000000003</v>
      </c>
      <c r="Q3471" s="72">
        <v>73.432000000000002</v>
      </c>
      <c r="R3471" s="72">
        <v>73.278999999999996</v>
      </c>
      <c r="S3471" s="72">
        <v>76.25</v>
      </c>
      <c r="T3471" s="72">
        <v>77.819000000000003</v>
      </c>
      <c r="U3471" s="72">
        <v>85.129000000000005</v>
      </c>
      <c r="V3471" s="72">
        <v>84.328000000000003</v>
      </c>
      <c r="W3471" s="72">
        <v>76.484999999999999</v>
      </c>
      <c r="X3471" s="72">
        <v>56.713000000000001</v>
      </c>
      <c r="Y3471" s="72">
        <v>32.329000000000001</v>
      </c>
      <c r="Z3471" s="72">
        <v>12.976000000000001</v>
      </c>
      <c r="AA3471" s="72">
        <v>3.327</v>
      </c>
    </row>
    <row r="3472" spans="1:27" x14ac:dyDescent="0.3">
      <c r="A3472" s="65">
        <v>3471</v>
      </c>
      <c r="B3472" s="66" t="s">
        <v>323</v>
      </c>
      <c r="C3472" s="69" t="s">
        <v>237</v>
      </c>
      <c r="D3472" s="71"/>
      <c r="E3472" s="71">
        <v>630</v>
      </c>
      <c r="F3472" s="71">
        <v>2085</v>
      </c>
      <c r="G3472" s="72">
        <v>48.213000000000001</v>
      </c>
      <c r="H3472" s="72">
        <v>49.960999999999999</v>
      </c>
      <c r="I3472" s="72">
        <v>52.63</v>
      </c>
      <c r="J3472" s="72">
        <v>55.405000000000001</v>
      </c>
      <c r="K3472" s="72">
        <v>55.883000000000003</v>
      </c>
      <c r="L3472" s="72">
        <v>55.73</v>
      </c>
      <c r="M3472" s="72">
        <v>56.621000000000002</v>
      </c>
      <c r="N3472" s="72">
        <v>58.567999999999998</v>
      </c>
      <c r="O3472" s="72">
        <v>61.290999999999997</v>
      </c>
      <c r="P3472" s="72">
        <v>64.59</v>
      </c>
      <c r="Q3472" s="72">
        <v>69.271000000000001</v>
      </c>
      <c r="R3472" s="72">
        <v>70.337999999999994</v>
      </c>
      <c r="S3472" s="72">
        <v>72.397000000000006</v>
      </c>
      <c r="T3472" s="72">
        <v>73.209000000000003</v>
      </c>
      <c r="U3472" s="72">
        <v>73.013999999999996</v>
      </c>
      <c r="V3472" s="72">
        <v>77.817999999999998</v>
      </c>
      <c r="W3472" s="72">
        <v>72.25</v>
      </c>
      <c r="X3472" s="72">
        <v>58.238999999999997</v>
      </c>
      <c r="Y3472" s="72">
        <v>35.031999999999996</v>
      </c>
      <c r="Z3472" s="72">
        <v>14.351000000000001</v>
      </c>
      <c r="AA3472" s="72">
        <v>3.77</v>
      </c>
    </row>
    <row r="3473" spans="1:27" x14ac:dyDescent="0.3">
      <c r="A3473" s="65">
        <v>3472</v>
      </c>
      <c r="B3473" s="66" t="s">
        <v>323</v>
      </c>
      <c r="C3473" s="69" t="s">
        <v>237</v>
      </c>
      <c r="D3473" s="71"/>
      <c r="E3473" s="71">
        <v>630</v>
      </c>
      <c r="F3473" s="71">
        <v>2090</v>
      </c>
      <c r="G3473" s="72">
        <v>46.372999999999998</v>
      </c>
      <c r="H3473" s="72">
        <v>47.835000000000001</v>
      </c>
      <c r="I3473" s="72">
        <v>49.883000000000003</v>
      </c>
      <c r="J3473" s="72">
        <v>52.334000000000003</v>
      </c>
      <c r="K3473" s="72">
        <v>52.948</v>
      </c>
      <c r="L3473" s="72">
        <v>53.276000000000003</v>
      </c>
      <c r="M3473" s="72">
        <v>54.470999999999997</v>
      </c>
      <c r="N3473" s="72">
        <v>56.085000000000001</v>
      </c>
      <c r="O3473" s="72">
        <v>57.720999999999997</v>
      </c>
      <c r="P3473" s="72">
        <v>60.137</v>
      </c>
      <c r="Q3473" s="72">
        <v>64.468999999999994</v>
      </c>
      <c r="R3473" s="72">
        <v>66.465000000000003</v>
      </c>
      <c r="S3473" s="72">
        <v>69.572000000000003</v>
      </c>
      <c r="T3473" s="72">
        <v>69.677999999999997</v>
      </c>
      <c r="U3473" s="72">
        <v>68.938999999999993</v>
      </c>
      <c r="V3473" s="72">
        <v>67.058000000000007</v>
      </c>
      <c r="W3473" s="72">
        <v>67.224000000000004</v>
      </c>
      <c r="X3473" s="72">
        <v>55.715000000000003</v>
      </c>
      <c r="Y3473" s="72">
        <v>36.65</v>
      </c>
      <c r="Z3473" s="72">
        <v>15.951000000000001</v>
      </c>
      <c r="AA3473" s="72">
        <v>4.3040000000000003</v>
      </c>
    </row>
    <row r="3474" spans="1:27" x14ac:dyDescent="0.3">
      <c r="A3474" s="65">
        <v>3473</v>
      </c>
      <c r="B3474" s="66" t="s">
        <v>323</v>
      </c>
      <c r="C3474" s="69" t="s">
        <v>237</v>
      </c>
      <c r="D3474" s="71"/>
      <c r="E3474" s="71">
        <v>630</v>
      </c>
      <c r="F3474" s="71">
        <v>2095</v>
      </c>
      <c r="G3474" s="72">
        <v>44.552</v>
      </c>
      <c r="H3474" s="72">
        <v>46.027000000000001</v>
      </c>
      <c r="I3474" s="72">
        <v>47.764000000000003</v>
      </c>
      <c r="J3474" s="72">
        <v>49.615000000000002</v>
      </c>
      <c r="K3474" s="72">
        <v>50.085000000000001</v>
      </c>
      <c r="L3474" s="72">
        <v>50.564</v>
      </c>
      <c r="M3474" s="72">
        <v>52.131</v>
      </c>
      <c r="N3474" s="72">
        <v>53.99</v>
      </c>
      <c r="O3474" s="72">
        <v>55.32</v>
      </c>
      <c r="P3474" s="72">
        <v>56.683</v>
      </c>
      <c r="Q3474" s="72">
        <v>60.057000000000002</v>
      </c>
      <c r="R3474" s="72">
        <v>61.942</v>
      </c>
      <c r="S3474" s="72">
        <v>65.814999999999998</v>
      </c>
      <c r="T3474" s="72">
        <v>67.134</v>
      </c>
      <c r="U3474" s="72">
        <v>65.861000000000004</v>
      </c>
      <c r="V3474" s="72">
        <v>63.645000000000003</v>
      </c>
      <c r="W3474" s="72">
        <v>58.38</v>
      </c>
      <c r="X3474" s="72">
        <v>52.488</v>
      </c>
      <c r="Y3474" s="72">
        <v>35.718000000000004</v>
      </c>
      <c r="Z3474" s="72">
        <v>17.125</v>
      </c>
      <c r="AA3474" s="72">
        <v>4.9470000000000001</v>
      </c>
    </row>
    <row r="3475" spans="1:27" x14ac:dyDescent="0.3">
      <c r="A3475" s="65">
        <v>3474</v>
      </c>
      <c r="B3475" s="66" t="s">
        <v>323</v>
      </c>
      <c r="C3475" s="69" t="s">
        <v>237</v>
      </c>
      <c r="D3475" s="71"/>
      <c r="E3475" s="71">
        <v>630</v>
      </c>
      <c r="F3475" s="71">
        <v>2100</v>
      </c>
      <c r="G3475" s="72">
        <v>42.646000000000001</v>
      </c>
      <c r="H3475" s="72">
        <v>44.238999999999997</v>
      </c>
      <c r="I3475" s="72">
        <v>45.963000000000001</v>
      </c>
      <c r="J3475" s="72">
        <v>47.518999999999998</v>
      </c>
      <c r="K3475" s="72">
        <v>47.570999999999998</v>
      </c>
      <c r="L3475" s="72">
        <v>47.920999999999999</v>
      </c>
      <c r="M3475" s="72">
        <v>49.526000000000003</v>
      </c>
      <c r="N3475" s="72">
        <v>51.698999999999998</v>
      </c>
      <c r="O3475" s="72">
        <v>53.301000000000002</v>
      </c>
      <c r="P3475" s="72">
        <v>54.386000000000003</v>
      </c>
      <c r="Q3475" s="72">
        <v>56.631</v>
      </c>
      <c r="R3475" s="72">
        <v>57.798000000000002</v>
      </c>
      <c r="S3475" s="72">
        <v>61.401000000000003</v>
      </c>
      <c r="T3475" s="72">
        <v>63.655999999999999</v>
      </c>
      <c r="U3475" s="72">
        <v>63.698999999999998</v>
      </c>
      <c r="V3475" s="72">
        <v>61.116</v>
      </c>
      <c r="W3475" s="72">
        <v>55.85</v>
      </c>
      <c r="X3475" s="72">
        <v>46.142000000000003</v>
      </c>
      <c r="Y3475" s="72">
        <v>34.279000000000003</v>
      </c>
      <c r="Z3475" s="72">
        <v>17.134</v>
      </c>
      <c r="AA3475" s="72">
        <v>5.5510000000000002</v>
      </c>
    </row>
    <row r="3476" spans="1:27" x14ac:dyDescent="0.3">
      <c r="A3476" s="65">
        <v>3475</v>
      </c>
      <c r="B3476" s="66" t="s">
        <v>323</v>
      </c>
      <c r="C3476" s="69" t="s">
        <v>238</v>
      </c>
      <c r="D3476" s="71"/>
      <c r="E3476" s="71">
        <v>662</v>
      </c>
      <c r="F3476" s="71">
        <v>2015</v>
      </c>
      <c r="G3476" s="72">
        <v>5.4610000000000003</v>
      </c>
      <c r="H3476" s="72">
        <v>5.5369999999999999</v>
      </c>
      <c r="I3476" s="72">
        <v>6.67</v>
      </c>
      <c r="J3476" s="72">
        <v>7.9809999999999999</v>
      </c>
      <c r="K3476" s="72">
        <v>8.2629999999999999</v>
      </c>
      <c r="L3476" s="72">
        <v>6.8330000000000002</v>
      </c>
      <c r="M3476" s="72">
        <v>6.7329999999999997</v>
      </c>
      <c r="N3476" s="72">
        <v>6.4729999999999999</v>
      </c>
      <c r="O3476" s="72">
        <v>6.1260000000000003</v>
      </c>
      <c r="P3476" s="72">
        <v>6.1669999999999998</v>
      </c>
      <c r="Q3476" s="72">
        <v>5.5919999999999996</v>
      </c>
      <c r="R3476" s="72">
        <v>4.2910000000000004</v>
      </c>
      <c r="S3476" s="72">
        <v>3.2549999999999999</v>
      </c>
      <c r="T3476" s="72">
        <v>2.4910000000000001</v>
      </c>
      <c r="U3476" s="72">
        <v>1.8280000000000001</v>
      </c>
      <c r="V3476" s="72">
        <v>1.446</v>
      </c>
      <c r="W3476" s="72">
        <v>0.86</v>
      </c>
      <c r="X3476" s="72">
        <v>0.51400000000000001</v>
      </c>
      <c r="Y3476" s="72">
        <v>0.214</v>
      </c>
      <c r="Z3476" s="72">
        <v>6.6000000000000003E-2</v>
      </c>
      <c r="AA3476" s="72">
        <v>1.0999999999999999E-2</v>
      </c>
    </row>
    <row r="3477" spans="1:27" x14ac:dyDescent="0.3">
      <c r="A3477" s="65">
        <v>3476</v>
      </c>
      <c r="B3477" s="66" t="s">
        <v>323</v>
      </c>
      <c r="C3477" s="69" t="s">
        <v>238</v>
      </c>
      <c r="D3477" s="71"/>
      <c r="E3477" s="71">
        <v>662</v>
      </c>
      <c r="F3477" s="71">
        <v>2020</v>
      </c>
      <c r="G3477" s="72">
        <v>5.3079999999999998</v>
      </c>
      <c r="H3477" s="72">
        <v>5.3920000000000003</v>
      </c>
      <c r="I3477" s="72">
        <v>5.6239999999999997</v>
      </c>
      <c r="J3477" s="72">
        <v>6.7480000000000002</v>
      </c>
      <c r="K3477" s="72">
        <v>7.7350000000000003</v>
      </c>
      <c r="L3477" s="72">
        <v>8.0570000000000004</v>
      </c>
      <c r="M3477" s="72">
        <v>6.6769999999999996</v>
      </c>
      <c r="N3477" s="72">
        <v>6.8170000000000002</v>
      </c>
      <c r="O3477" s="72">
        <v>6.4359999999999999</v>
      </c>
      <c r="P3477" s="72">
        <v>6.0309999999999997</v>
      </c>
      <c r="Q3477" s="72">
        <v>6.0019999999999998</v>
      </c>
      <c r="R3477" s="72">
        <v>5.3559999999999999</v>
      </c>
      <c r="S3477" s="72">
        <v>4.0030000000000001</v>
      </c>
      <c r="T3477" s="72">
        <v>2.9409999999999998</v>
      </c>
      <c r="U3477" s="72">
        <v>2.153</v>
      </c>
      <c r="V3477" s="72">
        <v>1.468</v>
      </c>
      <c r="W3477" s="72">
        <v>1.0369999999999999</v>
      </c>
      <c r="X3477" s="72">
        <v>0.51</v>
      </c>
      <c r="Y3477" s="72">
        <v>0.24</v>
      </c>
      <c r="Z3477" s="72">
        <v>7.1999999999999995E-2</v>
      </c>
      <c r="AA3477" s="72">
        <v>1.6E-2</v>
      </c>
    </row>
    <row r="3478" spans="1:27" x14ac:dyDescent="0.3">
      <c r="A3478" s="65">
        <v>3477</v>
      </c>
      <c r="B3478" s="66" t="s">
        <v>323</v>
      </c>
      <c r="C3478" s="69" t="s">
        <v>238</v>
      </c>
      <c r="D3478" s="71"/>
      <c r="E3478" s="71">
        <v>662</v>
      </c>
      <c r="F3478" s="71">
        <v>2025</v>
      </c>
      <c r="G3478" s="72">
        <v>5.0640000000000001</v>
      </c>
      <c r="H3478" s="72">
        <v>5.242</v>
      </c>
      <c r="I3478" s="72">
        <v>5.4820000000000002</v>
      </c>
      <c r="J3478" s="72">
        <v>5.7080000000000002</v>
      </c>
      <c r="K3478" s="72">
        <v>6.5140000000000002</v>
      </c>
      <c r="L3478" s="72">
        <v>7.5389999999999997</v>
      </c>
      <c r="M3478" s="72">
        <v>7.8979999999999997</v>
      </c>
      <c r="N3478" s="72">
        <v>6.766</v>
      </c>
      <c r="O3478" s="72">
        <v>6.7809999999999997</v>
      </c>
      <c r="P3478" s="72">
        <v>6.3419999999999996</v>
      </c>
      <c r="Q3478" s="72">
        <v>5.8840000000000003</v>
      </c>
      <c r="R3478" s="72">
        <v>5.77</v>
      </c>
      <c r="S3478" s="72">
        <v>5.0209999999999999</v>
      </c>
      <c r="T3478" s="72">
        <v>3.641</v>
      </c>
      <c r="U3478" s="72">
        <v>2.5640000000000001</v>
      </c>
      <c r="V3478" s="72">
        <v>1.748</v>
      </c>
      <c r="W3478" s="72">
        <v>1.07</v>
      </c>
      <c r="X3478" s="72">
        <v>0.626</v>
      </c>
      <c r="Y3478" s="72">
        <v>0.24199999999999999</v>
      </c>
      <c r="Z3478" s="72">
        <v>8.3000000000000004E-2</v>
      </c>
      <c r="AA3478" s="72">
        <v>1.7999999999999999E-2</v>
      </c>
    </row>
    <row r="3479" spans="1:27" x14ac:dyDescent="0.3">
      <c r="A3479" s="65">
        <v>3478</v>
      </c>
      <c r="B3479" s="66" t="s">
        <v>323</v>
      </c>
      <c r="C3479" s="69" t="s">
        <v>238</v>
      </c>
      <c r="D3479" s="71"/>
      <c r="E3479" s="71">
        <v>662</v>
      </c>
      <c r="F3479" s="71">
        <v>2030</v>
      </c>
      <c r="G3479" s="72">
        <v>4.782</v>
      </c>
      <c r="H3479" s="72">
        <v>5</v>
      </c>
      <c r="I3479" s="72">
        <v>5.3330000000000002</v>
      </c>
      <c r="J3479" s="72">
        <v>5.5659999999999998</v>
      </c>
      <c r="K3479" s="72">
        <v>5.4809999999999999</v>
      </c>
      <c r="L3479" s="72">
        <v>6.3289999999999997</v>
      </c>
      <c r="M3479" s="72">
        <v>7.3890000000000002</v>
      </c>
      <c r="N3479" s="72">
        <v>7.9820000000000002</v>
      </c>
      <c r="O3479" s="72">
        <v>6.7380000000000004</v>
      </c>
      <c r="P3479" s="72">
        <v>6.6929999999999996</v>
      </c>
      <c r="Q3479" s="72">
        <v>6.2030000000000003</v>
      </c>
      <c r="R3479" s="72">
        <v>5.6760000000000002</v>
      </c>
      <c r="S3479" s="72">
        <v>5.4359999999999999</v>
      </c>
      <c r="T3479" s="72">
        <v>4.5940000000000003</v>
      </c>
      <c r="U3479" s="72">
        <v>3.198</v>
      </c>
      <c r="V3479" s="72">
        <v>2.1030000000000002</v>
      </c>
      <c r="W3479" s="72">
        <v>1.2869999999999999</v>
      </c>
      <c r="X3479" s="72">
        <v>0.65700000000000003</v>
      </c>
      <c r="Y3479" s="72">
        <v>0.30299999999999999</v>
      </c>
      <c r="Z3479" s="72">
        <v>8.4000000000000005E-2</v>
      </c>
      <c r="AA3479" s="72">
        <v>2.1000000000000001E-2</v>
      </c>
    </row>
    <row r="3480" spans="1:27" x14ac:dyDescent="0.3">
      <c r="A3480" s="65">
        <v>3479</v>
      </c>
      <c r="B3480" s="66" t="s">
        <v>323</v>
      </c>
      <c r="C3480" s="69" t="s">
        <v>238</v>
      </c>
      <c r="D3480" s="71"/>
      <c r="E3480" s="71">
        <v>662</v>
      </c>
      <c r="F3480" s="71">
        <v>2035</v>
      </c>
      <c r="G3480" s="72">
        <v>4.4450000000000003</v>
      </c>
      <c r="H3480" s="72">
        <v>4.7210000000000001</v>
      </c>
      <c r="I3480" s="72">
        <v>5.093</v>
      </c>
      <c r="J3480" s="72">
        <v>5.42</v>
      </c>
      <c r="K3480" s="72">
        <v>5.343</v>
      </c>
      <c r="L3480" s="72">
        <v>5.3029999999999999</v>
      </c>
      <c r="M3480" s="72">
        <v>6.19</v>
      </c>
      <c r="N3480" s="72">
        <v>7.484</v>
      </c>
      <c r="O3480" s="72">
        <v>7.9509999999999996</v>
      </c>
      <c r="P3480" s="72">
        <v>6.6639999999999997</v>
      </c>
      <c r="Q3480" s="72">
        <v>6.5579999999999998</v>
      </c>
      <c r="R3480" s="72">
        <v>6.0030000000000001</v>
      </c>
      <c r="S3480" s="72">
        <v>5.3739999999999997</v>
      </c>
      <c r="T3480" s="72">
        <v>5.008</v>
      </c>
      <c r="U3480" s="72">
        <v>4.0679999999999996</v>
      </c>
      <c r="V3480" s="72">
        <v>2.6509999999999998</v>
      </c>
      <c r="W3480" s="72">
        <v>1.569</v>
      </c>
      <c r="X3480" s="72">
        <v>0.80400000000000005</v>
      </c>
      <c r="Y3480" s="72">
        <v>0.32100000000000001</v>
      </c>
      <c r="Z3480" s="72">
        <v>0.106</v>
      </c>
      <c r="AA3480" s="72">
        <v>2.1000000000000001E-2</v>
      </c>
    </row>
    <row r="3481" spans="1:27" x14ac:dyDescent="0.3">
      <c r="A3481" s="65">
        <v>3480</v>
      </c>
      <c r="B3481" s="66" t="s">
        <v>323</v>
      </c>
      <c r="C3481" s="69" t="s">
        <v>238</v>
      </c>
      <c r="D3481" s="71"/>
      <c r="E3481" s="71">
        <v>662</v>
      </c>
      <c r="F3481" s="71">
        <v>2040</v>
      </c>
      <c r="G3481" s="72">
        <v>4.117</v>
      </c>
      <c r="H3481" s="72">
        <v>4.3849999999999998</v>
      </c>
      <c r="I3481" s="72">
        <v>4.8140000000000001</v>
      </c>
      <c r="J3481" s="72">
        <v>5.1829999999999998</v>
      </c>
      <c r="K3481" s="72">
        <v>5.2</v>
      </c>
      <c r="L3481" s="72">
        <v>5.1689999999999996</v>
      </c>
      <c r="M3481" s="72">
        <v>5.1749999999999998</v>
      </c>
      <c r="N3481" s="72">
        <v>6.3</v>
      </c>
      <c r="O3481" s="72">
        <v>7.4640000000000004</v>
      </c>
      <c r="P3481" s="72">
        <v>7.8689999999999998</v>
      </c>
      <c r="Q3481" s="72">
        <v>6.5449999999999999</v>
      </c>
      <c r="R3481" s="72">
        <v>6.367</v>
      </c>
      <c r="S3481" s="72">
        <v>5.7119999999999997</v>
      </c>
      <c r="T3481" s="72">
        <v>4.9870000000000001</v>
      </c>
      <c r="U3481" s="72">
        <v>4.4749999999999996</v>
      </c>
      <c r="V3481" s="72">
        <v>3.4089999999999998</v>
      </c>
      <c r="W3481" s="72">
        <v>2.0070000000000001</v>
      </c>
      <c r="X3481" s="72">
        <v>0.999</v>
      </c>
      <c r="Y3481" s="72">
        <v>0.40300000000000002</v>
      </c>
      <c r="Z3481" s="72">
        <v>0.115</v>
      </c>
      <c r="AA3481" s="72">
        <v>2.5999999999999999E-2</v>
      </c>
    </row>
    <row r="3482" spans="1:27" x14ac:dyDescent="0.3">
      <c r="A3482" s="65">
        <v>3481</v>
      </c>
      <c r="B3482" s="66" t="s">
        <v>323</v>
      </c>
      <c r="C3482" s="69" t="s">
        <v>238</v>
      </c>
      <c r="D3482" s="71"/>
      <c r="E3482" s="71">
        <v>662</v>
      </c>
      <c r="F3482" s="71">
        <v>2045</v>
      </c>
      <c r="G3482" s="72">
        <v>3.9009999999999998</v>
      </c>
      <c r="H3482" s="72">
        <v>4.0590000000000002</v>
      </c>
      <c r="I3482" s="72">
        <v>4.4790000000000001</v>
      </c>
      <c r="J3482" s="72">
        <v>4.9050000000000002</v>
      </c>
      <c r="K3482" s="72">
        <v>4.9649999999999999</v>
      </c>
      <c r="L3482" s="72">
        <v>5.0279999999999996</v>
      </c>
      <c r="M3482" s="72">
        <v>5.0469999999999997</v>
      </c>
      <c r="N3482" s="72">
        <v>5.2969999999999997</v>
      </c>
      <c r="O3482" s="72">
        <v>6.3</v>
      </c>
      <c r="P3482" s="72">
        <v>7.4029999999999996</v>
      </c>
      <c r="Q3482" s="72">
        <v>7.7409999999999997</v>
      </c>
      <c r="R3482" s="72">
        <v>6.3739999999999997</v>
      </c>
      <c r="S3482" s="72">
        <v>6.0880000000000001</v>
      </c>
      <c r="T3482" s="72">
        <v>5.335</v>
      </c>
      <c r="U3482" s="72">
        <v>4.4960000000000004</v>
      </c>
      <c r="V3482" s="72">
        <v>3.7919999999999998</v>
      </c>
      <c r="W3482" s="72">
        <v>2.6160000000000001</v>
      </c>
      <c r="X3482" s="72">
        <v>1.3009999999999999</v>
      </c>
      <c r="Y3482" s="72">
        <v>0.50800000000000001</v>
      </c>
      <c r="Z3482" s="72">
        <v>0.14599999999999999</v>
      </c>
      <c r="AA3482" s="72">
        <v>2.9000000000000001E-2</v>
      </c>
    </row>
    <row r="3483" spans="1:27" x14ac:dyDescent="0.3">
      <c r="A3483" s="65">
        <v>3482</v>
      </c>
      <c r="B3483" s="66" t="s">
        <v>323</v>
      </c>
      <c r="C3483" s="69" t="s">
        <v>238</v>
      </c>
      <c r="D3483" s="71"/>
      <c r="E3483" s="71">
        <v>662</v>
      </c>
      <c r="F3483" s="71">
        <v>2050</v>
      </c>
      <c r="G3483" s="72">
        <v>3.7789999999999999</v>
      </c>
      <c r="H3483" s="72">
        <v>3.8450000000000002</v>
      </c>
      <c r="I3483" s="72">
        <v>4.1529999999999996</v>
      </c>
      <c r="J3483" s="72">
        <v>4.5709999999999997</v>
      </c>
      <c r="K3483" s="72">
        <v>4.6900000000000004</v>
      </c>
      <c r="L3483" s="72">
        <v>4.7960000000000003</v>
      </c>
      <c r="M3483" s="72">
        <v>4.9080000000000004</v>
      </c>
      <c r="N3483" s="72">
        <v>5.17</v>
      </c>
      <c r="O3483" s="72">
        <v>5.306</v>
      </c>
      <c r="P3483" s="72">
        <v>6.258</v>
      </c>
      <c r="Q3483" s="72">
        <v>7.2990000000000004</v>
      </c>
      <c r="R3483" s="72">
        <v>7.5549999999999997</v>
      </c>
      <c r="S3483" s="72">
        <v>6.1230000000000002</v>
      </c>
      <c r="T3483" s="72">
        <v>5.7229999999999999</v>
      </c>
      <c r="U3483" s="72">
        <v>4.851</v>
      </c>
      <c r="V3483" s="72">
        <v>3.859</v>
      </c>
      <c r="W3483" s="72">
        <v>2.9569999999999999</v>
      </c>
      <c r="X3483" s="72">
        <v>1.732</v>
      </c>
      <c r="Y3483" s="72">
        <v>0.67900000000000005</v>
      </c>
      <c r="Z3483" s="72">
        <v>0.19</v>
      </c>
      <c r="AA3483" s="72">
        <v>3.5999999999999997E-2</v>
      </c>
    </row>
    <row r="3484" spans="1:27" x14ac:dyDescent="0.3">
      <c r="A3484" s="65">
        <v>3483</v>
      </c>
      <c r="B3484" s="66" t="s">
        <v>323</v>
      </c>
      <c r="C3484" s="69" t="s">
        <v>238</v>
      </c>
      <c r="D3484" s="71"/>
      <c r="E3484" s="71">
        <v>662</v>
      </c>
      <c r="F3484" s="71">
        <v>2055</v>
      </c>
      <c r="G3484" s="72">
        <v>3.6789999999999998</v>
      </c>
      <c r="H3484" s="72">
        <v>3.726</v>
      </c>
      <c r="I3484" s="72">
        <v>3.9359999999999999</v>
      </c>
      <c r="J3484" s="72">
        <v>4.2409999999999997</v>
      </c>
      <c r="K3484" s="72">
        <v>4.3689999999999998</v>
      </c>
      <c r="L3484" s="72">
        <v>4.5339999999999998</v>
      </c>
      <c r="M3484" s="72">
        <v>4.6849999999999996</v>
      </c>
      <c r="N3484" s="72">
        <v>5.03</v>
      </c>
      <c r="O3484" s="72">
        <v>5.1859999999999999</v>
      </c>
      <c r="P3484" s="72">
        <v>5.2830000000000004</v>
      </c>
      <c r="Q3484" s="72">
        <v>6.1849999999999996</v>
      </c>
      <c r="R3484" s="72">
        <v>7.1449999999999996</v>
      </c>
      <c r="S3484" s="72">
        <v>7.2859999999999996</v>
      </c>
      <c r="T3484" s="72">
        <v>5.79</v>
      </c>
      <c r="U3484" s="72">
        <v>5.2450000000000001</v>
      </c>
      <c r="V3484" s="72">
        <v>4.2119999999999997</v>
      </c>
      <c r="W3484" s="72">
        <v>3.0579999999999998</v>
      </c>
      <c r="X3484" s="72">
        <v>1.9990000000000001</v>
      </c>
      <c r="Y3484" s="72">
        <v>0.92600000000000005</v>
      </c>
      <c r="Z3484" s="72">
        <v>0.25900000000000001</v>
      </c>
      <c r="AA3484" s="72">
        <v>4.7E-2</v>
      </c>
    </row>
    <row r="3485" spans="1:27" x14ac:dyDescent="0.3">
      <c r="A3485" s="65">
        <v>3484</v>
      </c>
      <c r="B3485" s="66" t="s">
        <v>323</v>
      </c>
      <c r="C3485" s="69" t="s">
        <v>238</v>
      </c>
      <c r="D3485" s="71"/>
      <c r="E3485" s="71">
        <v>662</v>
      </c>
      <c r="F3485" s="71">
        <v>2060</v>
      </c>
      <c r="G3485" s="72">
        <v>3.552</v>
      </c>
      <c r="H3485" s="72">
        <v>3.629</v>
      </c>
      <c r="I3485" s="72">
        <v>3.8119999999999998</v>
      </c>
      <c r="J3485" s="72">
        <v>4.0199999999999996</v>
      </c>
      <c r="K3485" s="72">
        <v>4.0519999999999996</v>
      </c>
      <c r="L3485" s="72">
        <v>4.2220000000000004</v>
      </c>
      <c r="M3485" s="72">
        <v>4.4290000000000003</v>
      </c>
      <c r="N3485" s="72">
        <v>4.8019999999999996</v>
      </c>
      <c r="O3485" s="72">
        <v>5.0469999999999997</v>
      </c>
      <c r="P3485" s="72">
        <v>5.1689999999999996</v>
      </c>
      <c r="Q3485" s="72">
        <v>5.2320000000000002</v>
      </c>
      <c r="R3485" s="72">
        <v>6.0720000000000001</v>
      </c>
      <c r="S3485" s="72">
        <v>6.9189999999999996</v>
      </c>
      <c r="T3485" s="72">
        <v>6.93</v>
      </c>
      <c r="U3485" s="72">
        <v>5.3520000000000003</v>
      </c>
      <c r="V3485" s="72">
        <v>4.6070000000000002</v>
      </c>
      <c r="W3485" s="72">
        <v>3.3929999999999998</v>
      </c>
      <c r="X3485" s="72">
        <v>2.1160000000000001</v>
      </c>
      <c r="Y3485" s="72">
        <v>1.101</v>
      </c>
      <c r="Z3485" s="72">
        <v>0.36399999999999999</v>
      </c>
      <c r="AA3485" s="72">
        <v>6.6000000000000003E-2</v>
      </c>
    </row>
    <row r="3486" spans="1:27" x14ac:dyDescent="0.3">
      <c r="A3486" s="65">
        <v>3485</v>
      </c>
      <c r="B3486" s="66" t="s">
        <v>323</v>
      </c>
      <c r="C3486" s="69" t="s">
        <v>238</v>
      </c>
      <c r="D3486" s="71"/>
      <c r="E3486" s="71">
        <v>662</v>
      </c>
      <c r="F3486" s="71">
        <v>2065</v>
      </c>
      <c r="G3486" s="72">
        <v>3.3940000000000001</v>
      </c>
      <c r="H3486" s="72">
        <v>3.504</v>
      </c>
      <c r="I3486" s="72">
        <v>3.7109999999999999</v>
      </c>
      <c r="J3486" s="72">
        <v>3.8929999999999998</v>
      </c>
      <c r="K3486" s="72">
        <v>3.8410000000000002</v>
      </c>
      <c r="L3486" s="72">
        <v>3.915</v>
      </c>
      <c r="M3486" s="72">
        <v>4.1260000000000003</v>
      </c>
      <c r="N3486" s="72">
        <v>4.5419999999999998</v>
      </c>
      <c r="O3486" s="72">
        <v>4.8220000000000001</v>
      </c>
      <c r="P3486" s="72">
        <v>5.0339999999999998</v>
      </c>
      <c r="Q3486" s="72">
        <v>5.125</v>
      </c>
      <c r="R3486" s="72">
        <v>5.1509999999999998</v>
      </c>
      <c r="S3486" s="72">
        <v>5.9039999999999999</v>
      </c>
      <c r="T3486" s="72">
        <v>6.6130000000000004</v>
      </c>
      <c r="U3486" s="72">
        <v>6.4450000000000003</v>
      </c>
      <c r="V3486" s="72">
        <v>4.75</v>
      </c>
      <c r="W3486" s="72">
        <v>3.766</v>
      </c>
      <c r="X3486" s="72">
        <v>2.3959999999999999</v>
      </c>
      <c r="Y3486" s="72">
        <v>1.194</v>
      </c>
      <c r="Z3486" s="72">
        <v>0.44600000000000001</v>
      </c>
      <c r="AA3486" s="72">
        <v>9.4E-2</v>
      </c>
    </row>
    <row r="3487" spans="1:27" x14ac:dyDescent="0.3">
      <c r="A3487" s="65">
        <v>3486</v>
      </c>
      <c r="B3487" s="66" t="s">
        <v>323</v>
      </c>
      <c r="C3487" s="69" t="s">
        <v>238</v>
      </c>
      <c r="D3487" s="71"/>
      <c r="E3487" s="71">
        <v>662</v>
      </c>
      <c r="F3487" s="71">
        <v>2070</v>
      </c>
      <c r="G3487" s="72">
        <v>3.2360000000000002</v>
      </c>
      <c r="H3487" s="72">
        <v>3.35</v>
      </c>
      <c r="I3487" s="72">
        <v>3.581</v>
      </c>
      <c r="J3487" s="72">
        <v>3.786</v>
      </c>
      <c r="K3487" s="72">
        <v>3.7240000000000002</v>
      </c>
      <c r="L3487" s="72">
        <v>3.7120000000000002</v>
      </c>
      <c r="M3487" s="72">
        <v>3.8260000000000001</v>
      </c>
      <c r="N3487" s="72">
        <v>4.234</v>
      </c>
      <c r="O3487" s="72">
        <v>4.5620000000000003</v>
      </c>
      <c r="P3487" s="72">
        <v>4.8140000000000001</v>
      </c>
      <c r="Q3487" s="72">
        <v>4.9969999999999999</v>
      </c>
      <c r="R3487" s="72">
        <v>5.0529999999999999</v>
      </c>
      <c r="S3487" s="72">
        <v>5.0250000000000004</v>
      </c>
      <c r="T3487" s="72">
        <v>5.6680000000000001</v>
      </c>
      <c r="U3487" s="72">
        <v>6.19</v>
      </c>
      <c r="V3487" s="72">
        <v>5.7690000000000001</v>
      </c>
      <c r="W3487" s="72">
        <v>3.9329999999999998</v>
      </c>
      <c r="X3487" s="72">
        <v>2.7109999999999999</v>
      </c>
      <c r="Y3487" s="72">
        <v>1.385</v>
      </c>
      <c r="Z3487" s="72">
        <v>0.498</v>
      </c>
      <c r="AA3487" s="72">
        <v>0.121</v>
      </c>
    </row>
    <row r="3488" spans="1:27" x14ac:dyDescent="0.3">
      <c r="A3488" s="65">
        <v>3487</v>
      </c>
      <c r="B3488" s="66" t="s">
        <v>323</v>
      </c>
      <c r="C3488" s="69" t="s">
        <v>238</v>
      </c>
      <c r="D3488" s="71"/>
      <c r="E3488" s="71">
        <v>662</v>
      </c>
      <c r="F3488" s="71">
        <v>2075</v>
      </c>
      <c r="G3488" s="72">
        <v>3.1110000000000002</v>
      </c>
      <c r="H3488" s="72">
        <v>3.1960000000000002</v>
      </c>
      <c r="I3488" s="72">
        <v>3.4220000000000002</v>
      </c>
      <c r="J3488" s="72">
        <v>3.6520000000000001</v>
      </c>
      <c r="K3488" s="72">
        <v>3.63</v>
      </c>
      <c r="L3488" s="72">
        <v>3.6030000000000002</v>
      </c>
      <c r="M3488" s="72">
        <v>3.629</v>
      </c>
      <c r="N3488" s="72">
        <v>3.9289999999999998</v>
      </c>
      <c r="O3488" s="72">
        <v>4.2549999999999999</v>
      </c>
      <c r="P3488" s="72">
        <v>4.5570000000000004</v>
      </c>
      <c r="Q3488" s="72">
        <v>4.782</v>
      </c>
      <c r="R3488" s="72">
        <v>4.9359999999999999</v>
      </c>
      <c r="S3488" s="72">
        <v>4.9409999999999998</v>
      </c>
      <c r="T3488" s="72">
        <v>4.8449999999999998</v>
      </c>
      <c r="U3488" s="72">
        <v>5.3360000000000003</v>
      </c>
      <c r="V3488" s="72">
        <v>5.585</v>
      </c>
      <c r="W3488" s="72">
        <v>4.827</v>
      </c>
      <c r="X3488" s="72">
        <v>2.8759999999999999</v>
      </c>
      <c r="Y3488" s="72">
        <v>1.599</v>
      </c>
      <c r="Z3488" s="72">
        <v>0.59199999999999997</v>
      </c>
      <c r="AA3488" s="72">
        <v>0.14099999999999999</v>
      </c>
    </row>
    <row r="3489" spans="1:27" x14ac:dyDescent="0.3">
      <c r="A3489" s="65">
        <v>3488</v>
      </c>
      <c r="B3489" s="66" t="s">
        <v>323</v>
      </c>
      <c r="C3489" s="69" t="s">
        <v>238</v>
      </c>
      <c r="D3489" s="71"/>
      <c r="E3489" s="71">
        <v>662</v>
      </c>
      <c r="F3489" s="71">
        <v>2080</v>
      </c>
      <c r="G3489" s="72">
        <v>3.02</v>
      </c>
      <c r="H3489" s="72">
        <v>3.0720000000000001</v>
      </c>
      <c r="I3489" s="72">
        <v>3.262</v>
      </c>
      <c r="J3489" s="72">
        <v>3.49</v>
      </c>
      <c r="K3489" s="72">
        <v>3.5059999999999998</v>
      </c>
      <c r="L3489" s="72">
        <v>3.5179999999999998</v>
      </c>
      <c r="M3489" s="72">
        <v>3.528</v>
      </c>
      <c r="N3489" s="72">
        <v>3.7240000000000002</v>
      </c>
      <c r="O3489" s="72">
        <v>3.95</v>
      </c>
      <c r="P3489" s="72">
        <v>4.2539999999999996</v>
      </c>
      <c r="Q3489" s="72">
        <v>4.5309999999999997</v>
      </c>
      <c r="R3489" s="72">
        <v>4.7290000000000001</v>
      </c>
      <c r="S3489" s="72">
        <v>4.8360000000000003</v>
      </c>
      <c r="T3489" s="72">
        <v>4.7779999999999996</v>
      </c>
      <c r="U3489" s="72">
        <v>4.5819999999999999</v>
      </c>
      <c r="V3489" s="72">
        <v>4.8470000000000004</v>
      </c>
      <c r="W3489" s="72">
        <v>4.7160000000000002</v>
      </c>
      <c r="X3489" s="72">
        <v>3.5760000000000001</v>
      </c>
      <c r="Y3489" s="72">
        <v>1.726</v>
      </c>
      <c r="Z3489" s="72">
        <v>0.69599999999999995</v>
      </c>
      <c r="AA3489" s="72">
        <v>0.17</v>
      </c>
    </row>
    <row r="3490" spans="1:27" x14ac:dyDescent="0.3">
      <c r="A3490" s="65">
        <v>3489</v>
      </c>
      <c r="B3490" s="66" t="s">
        <v>323</v>
      </c>
      <c r="C3490" s="69" t="s">
        <v>238</v>
      </c>
      <c r="D3490" s="71"/>
      <c r="E3490" s="71">
        <v>662</v>
      </c>
      <c r="F3490" s="71">
        <v>2085</v>
      </c>
      <c r="G3490" s="72">
        <v>2.9470000000000001</v>
      </c>
      <c r="H3490" s="72">
        <v>2.984</v>
      </c>
      <c r="I3490" s="72">
        <v>3.1349999999999998</v>
      </c>
      <c r="J3490" s="72">
        <v>3.3250000000000002</v>
      </c>
      <c r="K3490" s="72">
        <v>3.3530000000000002</v>
      </c>
      <c r="L3490" s="72">
        <v>3.4039999999999999</v>
      </c>
      <c r="M3490" s="72">
        <v>3.4470000000000001</v>
      </c>
      <c r="N3490" s="72">
        <v>3.617</v>
      </c>
      <c r="O3490" s="72">
        <v>3.746</v>
      </c>
      <c r="P3490" s="72">
        <v>3.95</v>
      </c>
      <c r="Q3490" s="72">
        <v>4.2320000000000002</v>
      </c>
      <c r="R3490" s="72">
        <v>4.4850000000000003</v>
      </c>
      <c r="S3490" s="72">
        <v>4.6420000000000003</v>
      </c>
      <c r="T3490" s="72">
        <v>4.6890000000000001</v>
      </c>
      <c r="U3490" s="72">
        <v>4.5359999999999996</v>
      </c>
      <c r="V3490" s="72">
        <v>4.1859999999999999</v>
      </c>
      <c r="W3490" s="72">
        <v>4.13</v>
      </c>
      <c r="X3490" s="72">
        <v>3.536</v>
      </c>
      <c r="Y3490" s="72">
        <v>2.181</v>
      </c>
      <c r="Z3490" s="72">
        <v>0.76600000000000001</v>
      </c>
      <c r="AA3490" s="72">
        <v>0.20399999999999999</v>
      </c>
    </row>
    <row r="3491" spans="1:27" x14ac:dyDescent="0.3">
      <c r="A3491" s="65">
        <v>3490</v>
      </c>
      <c r="B3491" s="66" t="s">
        <v>323</v>
      </c>
      <c r="C3491" s="69" t="s">
        <v>238</v>
      </c>
      <c r="D3491" s="71"/>
      <c r="E3491" s="71">
        <v>662</v>
      </c>
      <c r="F3491" s="71">
        <v>2090</v>
      </c>
      <c r="G3491" s="72">
        <v>2.8730000000000002</v>
      </c>
      <c r="H3491" s="72">
        <v>2.9140000000000001</v>
      </c>
      <c r="I3491" s="72">
        <v>3.0430000000000001</v>
      </c>
      <c r="J3491" s="72">
        <v>3.1930000000000001</v>
      </c>
      <c r="K3491" s="72">
        <v>3.2</v>
      </c>
      <c r="L3491" s="72">
        <v>3.2589999999999999</v>
      </c>
      <c r="M3491" s="72">
        <v>3.339</v>
      </c>
      <c r="N3491" s="72">
        <v>3.53</v>
      </c>
      <c r="O3491" s="72">
        <v>3.637</v>
      </c>
      <c r="P3491" s="72">
        <v>3.7469999999999999</v>
      </c>
      <c r="Q3491" s="72">
        <v>3.9329999999999998</v>
      </c>
      <c r="R3491" s="72">
        <v>4.194</v>
      </c>
      <c r="S3491" s="72">
        <v>4.4109999999999996</v>
      </c>
      <c r="T3491" s="72">
        <v>4.5110000000000001</v>
      </c>
      <c r="U3491" s="72">
        <v>4.4669999999999996</v>
      </c>
      <c r="V3491" s="72">
        <v>4.165</v>
      </c>
      <c r="W3491" s="72">
        <v>3.5960000000000001</v>
      </c>
      <c r="X3491" s="72">
        <v>3.1339999999999999</v>
      </c>
      <c r="Y3491" s="72">
        <v>2.19</v>
      </c>
      <c r="Z3491" s="72">
        <v>0.98799999999999999</v>
      </c>
      <c r="AA3491" s="72">
        <v>0.23300000000000001</v>
      </c>
    </row>
    <row r="3492" spans="1:27" x14ac:dyDescent="0.3">
      <c r="A3492" s="65">
        <v>3491</v>
      </c>
      <c r="B3492" s="66" t="s">
        <v>323</v>
      </c>
      <c r="C3492" s="69" t="s">
        <v>238</v>
      </c>
      <c r="D3492" s="71"/>
      <c r="E3492" s="71">
        <v>662</v>
      </c>
      <c r="F3492" s="71">
        <v>2095</v>
      </c>
      <c r="G3492" s="72">
        <v>2.786</v>
      </c>
      <c r="H3492" s="72">
        <v>2.843</v>
      </c>
      <c r="I3492" s="72">
        <v>2.9670000000000001</v>
      </c>
      <c r="J3492" s="72">
        <v>3.097</v>
      </c>
      <c r="K3492" s="72">
        <v>3.08</v>
      </c>
      <c r="L3492" s="72">
        <v>3.1150000000000002</v>
      </c>
      <c r="M3492" s="72">
        <v>3.1989999999999998</v>
      </c>
      <c r="N3492" s="72">
        <v>3.415</v>
      </c>
      <c r="O3492" s="72">
        <v>3.5489999999999999</v>
      </c>
      <c r="P3492" s="72">
        <v>3.6389999999999998</v>
      </c>
      <c r="Q3492" s="72">
        <v>3.7330000000000001</v>
      </c>
      <c r="R3492" s="72">
        <v>3.9</v>
      </c>
      <c r="S3492" s="72">
        <v>4.1310000000000002</v>
      </c>
      <c r="T3492" s="72">
        <v>4.2969999999999997</v>
      </c>
      <c r="U3492" s="72">
        <v>4.3099999999999996</v>
      </c>
      <c r="V3492" s="72">
        <v>4.1210000000000004</v>
      </c>
      <c r="W3492" s="72">
        <v>3.6040000000000001</v>
      </c>
      <c r="X3492" s="72">
        <v>2.758</v>
      </c>
      <c r="Y3492" s="72">
        <v>1.9730000000000001</v>
      </c>
      <c r="Z3492" s="72">
        <v>1.0129999999999999</v>
      </c>
      <c r="AA3492" s="72">
        <v>0.29899999999999999</v>
      </c>
    </row>
    <row r="3493" spans="1:27" x14ac:dyDescent="0.3">
      <c r="A3493" s="65">
        <v>3492</v>
      </c>
      <c r="B3493" s="66" t="s">
        <v>323</v>
      </c>
      <c r="C3493" s="69" t="s">
        <v>238</v>
      </c>
      <c r="D3493" s="71"/>
      <c r="E3493" s="71">
        <v>662</v>
      </c>
      <c r="F3493" s="71">
        <v>2100</v>
      </c>
      <c r="G3493" s="72">
        <v>2.694</v>
      </c>
      <c r="H3493" s="72">
        <v>2.758</v>
      </c>
      <c r="I3493" s="72">
        <v>2.8929999999999998</v>
      </c>
      <c r="J3493" s="72">
        <v>3.0139999999999998</v>
      </c>
      <c r="K3493" s="72">
        <v>2.9929999999999999</v>
      </c>
      <c r="L3493" s="72">
        <v>3</v>
      </c>
      <c r="M3493" s="72">
        <v>3.0590000000000002</v>
      </c>
      <c r="N3493" s="72">
        <v>3.2690000000000001</v>
      </c>
      <c r="O3493" s="72">
        <v>3.4319999999999999</v>
      </c>
      <c r="P3493" s="72">
        <v>3.5510000000000002</v>
      </c>
      <c r="Q3493" s="72">
        <v>3.6269999999999998</v>
      </c>
      <c r="R3493" s="72">
        <v>3.7069999999999999</v>
      </c>
      <c r="S3493" s="72">
        <v>3.847</v>
      </c>
      <c r="T3493" s="72">
        <v>4.0309999999999997</v>
      </c>
      <c r="U3493" s="72">
        <v>4.1159999999999997</v>
      </c>
      <c r="V3493" s="72">
        <v>3.9950000000000001</v>
      </c>
      <c r="W3493" s="72">
        <v>3.5910000000000002</v>
      </c>
      <c r="X3493" s="72">
        <v>2.7959999999999998</v>
      </c>
      <c r="Y3493" s="72">
        <v>1.764</v>
      </c>
      <c r="Z3493" s="72">
        <v>0.92900000000000005</v>
      </c>
      <c r="AA3493" s="72">
        <v>0.32800000000000001</v>
      </c>
    </row>
    <row r="3494" spans="1:27" x14ac:dyDescent="0.3">
      <c r="A3494" s="65">
        <v>3493</v>
      </c>
      <c r="B3494" s="66" t="s">
        <v>323</v>
      </c>
      <c r="C3494" s="69" t="s">
        <v>239</v>
      </c>
      <c r="D3494" s="71"/>
      <c r="E3494" s="71">
        <v>670</v>
      </c>
      <c r="F3494" s="71">
        <v>2015</v>
      </c>
      <c r="G3494" s="72">
        <v>4.306</v>
      </c>
      <c r="H3494" s="72">
        <v>4.5910000000000002</v>
      </c>
      <c r="I3494" s="72">
        <v>4.6749999999999998</v>
      </c>
      <c r="J3494" s="72">
        <v>4.9530000000000003</v>
      </c>
      <c r="K3494" s="72">
        <v>4.83</v>
      </c>
      <c r="L3494" s="72">
        <v>4.4829999999999997</v>
      </c>
      <c r="M3494" s="72">
        <v>4.2789999999999999</v>
      </c>
      <c r="N3494" s="72">
        <v>3.9329999999999998</v>
      </c>
      <c r="O3494" s="72">
        <v>3.5859999999999999</v>
      </c>
      <c r="P3494" s="72">
        <v>3.45</v>
      </c>
      <c r="Q3494" s="72">
        <v>3.65</v>
      </c>
      <c r="R3494" s="72">
        <v>2.8439999999999999</v>
      </c>
      <c r="S3494" s="72">
        <v>1.964</v>
      </c>
      <c r="T3494" s="72">
        <v>1.34</v>
      </c>
      <c r="U3494" s="72">
        <v>0.88300000000000001</v>
      </c>
      <c r="V3494" s="72">
        <v>0.76200000000000001</v>
      </c>
      <c r="W3494" s="72">
        <v>0.438</v>
      </c>
      <c r="X3494" s="72">
        <v>0.155</v>
      </c>
      <c r="Y3494" s="72">
        <v>7.5999999999999998E-2</v>
      </c>
      <c r="Z3494" s="72">
        <v>2.4E-2</v>
      </c>
      <c r="AA3494" s="72">
        <v>4.0000000000000001E-3</v>
      </c>
    </row>
    <row r="3495" spans="1:27" x14ac:dyDescent="0.3">
      <c r="A3495" s="65">
        <v>3494</v>
      </c>
      <c r="B3495" s="66" t="s">
        <v>323</v>
      </c>
      <c r="C3495" s="69" t="s">
        <v>239</v>
      </c>
      <c r="D3495" s="71"/>
      <c r="E3495" s="71">
        <v>670</v>
      </c>
      <c r="F3495" s="71">
        <v>2020</v>
      </c>
      <c r="G3495" s="72">
        <v>4.048</v>
      </c>
      <c r="H3495" s="72">
        <v>4.2480000000000002</v>
      </c>
      <c r="I3495" s="72">
        <v>4.5510000000000002</v>
      </c>
      <c r="J3495" s="72">
        <v>4.508</v>
      </c>
      <c r="K3495" s="72">
        <v>4.6529999999999996</v>
      </c>
      <c r="L3495" s="72">
        <v>4.5279999999999996</v>
      </c>
      <c r="M3495" s="72">
        <v>4.2270000000000003</v>
      </c>
      <c r="N3495" s="72">
        <v>4.0579999999999998</v>
      </c>
      <c r="O3495" s="72">
        <v>3.742</v>
      </c>
      <c r="P3495" s="72">
        <v>3.4169999999999998</v>
      </c>
      <c r="Q3495" s="72">
        <v>3.2879999999999998</v>
      </c>
      <c r="R3495" s="72">
        <v>3.4740000000000002</v>
      </c>
      <c r="S3495" s="72">
        <v>2.6659999999999999</v>
      </c>
      <c r="T3495" s="72">
        <v>1.7549999999999999</v>
      </c>
      <c r="U3495" s="72">
        <v>1.111</v>
      </c>
      <c r="V3495" s="72">
        <v>0.67100000000000004</v>
      </c>
      <c r="W3495" s="72">
        <v>0.51</v>
      </c>
      <c r="X3495" s="72">
        <v>0.248</v>
      </c>
      <c r="Y3495" s="72">
        <v>6.8000000000000005E-2</v>
      </c>
      <c r="Z3495" s="72">
        <v>2.4E-2</v>
      </c>
      <c r="AA3495" s="72">
        <v>5.0000000000000001E-3</v>
      </c>
    </row>
    <row r="3496" spans="1:27" x14ac:dyDescent="0.3">
      <c r="A3496" s="65">
        <v>3495</v>
      </c>
      <c r="B3496" s="66" t="s">
        <v>323</v>
      </c>
      <c r="C3496" s="69" t="s">
        <v>239</v>
      </c>
      <c r="D3496" s="71"/>
      <c r="E3496" s="71">
        <v>670</v>
      </c>
      <c r="F3496" s="71">
        <v>2025</v>
      </c>
      <c r="G3496" s="72">
        <v>3.7690000000000001</v>
      </c>
      <c r="H3496" s="72">
        <v>3.9990000000000001</v>
      </c>
      <c r="I3496" s="72">
        <v>4.2119999999999997</v>
      </c>
      <c r="J3496" s="72">
        <v>4.4089999999999998</v>
      </c>
      <c r="K3496" s="72">
        <v>4.258</v>
      </c>
      <c r="L3496" s="72">
        <v>4.3959999999999999</v>
      </c>
      <c r="M3496" s="72">
        <v>4.3049999999999997</v>
      </c>
      <c r="N3496" s="72">
        <v>4.0330000000000004</v>
      </c>
      <c r="O3496" s="72">
        <v>3.8839999999999999</v>
      </c>
      <c r="P3496" s="72">
        <v>3.5819999999999999</v>
      </c>
      <c r="Q3496" s="72">
        <v>3.266</v>
      </c>
      <c r="R3496" s="72">
        <v>3.1339999999999999</v>
      </c>
      <c r="S3496" s="72">
        <v>3.2690000000000001</v>
      </c>
      <c r="T3496" s="72">
        <v>2.3929999999999998</v>
      </c>
      <c r="U3496" s="72">
        <v>1.4670000000000001</v>
      </c>
      <c r="V3496" s="72">
        <v>0.85199999999999998</v>
      </c>
      <c r="W3496" s="72">
        <v>0.45400000000000001</v>
      </c>
      <c r="X3496" s="72">
        <v>0.28999999999999998</v>
      </c>
      <c r="Y3496" s="72">
        <v>0.109</v>
      </c>
      <c r="Z3496" s="72">
        <v>0.02</v>
      </c>
      <c r="AA3496" s="72">
        <v>5.0000000000000001E-3</v>
      </c>
    </row>
    <row r="3497" spans="1:27" x14ac:dyDescent="0.3">
      <c r="A3497" s="65">
        <v>3496</v>
      </c>
      <c r="B3497" s="66" t="s">
        <v>323</v>
      </c>
      <c r="C3497" s="69" t="s">
        <v>239</v>
      </c>
      <c r="D3497" s="71"/>
      <c r="E3497" s="71">
        <v>670</v>
      </c>
      <c r="F3497" s="71">
        <v>2030</v>
      </c>
      <c r="G3497" s="72">
        <v>3.5259999999999998</v>
      </c>
      <c r="H3497" s="72">
        <v>3.7280000000000002</v>
      </c>
      <c r="I3497" s="72">
        <v>3.972</v>
      </c>
      <c r="J3497" s="72">
        <v>4.0999999999999996</v>
      </c>
      <c r="K3497" s="72">
        <v>4.2050000000000001</v>
      </c>
      <c r="L3497" s="72">
        <v>4.05</v>
      </c>
      <c r="M3497" s="72">
        <v>4.2119999999999997</v>
      </c>
      <c r="N3497" s="72">
        <v>4.1390000000000002</v>
      </c>
      <c r="O3497" s="72">
        <v>3.8820000000000001</v>
      </c>
      <c r="P3497" s="72">
        <v>3.738</v>
      </c>
      <c r="Q3497" s="72">
        <v>3.4380000000000002</v>
      </c>
      <c r="R3497" s="72">
        <v>3.1230000000000002</v>
      </c>
      <c r="S3497" s="72">
        <v>2.9550000000000001</v>
      </c>
      <c r="T3497" s="72">
        <v>2.9489999999999998</v>
      </c>
      <c r="U3497" s="72">
        <v>2.0150000000000001</v>
      </c>
      <c r="V3497" s="72">
        <v>1.1339999999999999</v>
      </c>
      <c r="W3497" s="72">
        <v>0.58199999999999996</v>
      </c>
      <c r="X3497" s="72">
        <v>0.25900000000000001</v>
      </c>
      <c r="Y3497" s="72">
        <v>0.126</v>
      </c>
      <c r="Z3497" s="72">
        <v>3.3000000000000002E-2</v>
      </c>
      <c r="AA3497" s="72">
        <v>5.0000000000000001E-3</v>
      </c>
    </row>
    <row r="3498" spans="1:27" x14ac:dyDescent="0.3">
      <c r="A3498" s="65">
        <v>3497</v>
      </c>
      <c r="B3498" s="66" t="s">
        <v>323</v>
      </c>
      <c r="C3498" s="69" t="s">
        <v>239</v>
      </c>
      <c r="D3498" s="71"/>
      <c r="E3498" s="71">
        <v>670</v>
      </c>
      <c r="F3498" s="71">
        <v>2035</v>
      </c>
      <c r="G3498" s="72">
        <v>3.331</v>
      </c>
      <c r="H3498" s="72">
        <v>3.4929999999999999</v>
      </c>
      <c r="I3498" s="72">
        <v>3.7040000000000002</v>
      </c>
      <c r="J3498" s="72">
        <v>3.8690000000000002</v>
      </c>
      <c r="K3498" s="72">
        <v>3.93</v>
      </c>
      <c r="L3498" s="72">
        <v>4.0350000000000001</v>
      </c>
      <c r="M3498" s="72">
        <v>3.9089999999999998</v>
      </c>
      <c r="N3498" s="72">
        <v>4.0830000000000002</v>
      </c>
      <c r="O3498" s="72">
        <v>4.0129999999999999</v>
      </c>
      <c r="P3498" s="72">
        <v>3.758</v>
      </c>
      <c r="Q3498" s="72">
        <v>3.6080000000000001</v>
      </c>
      <c r="R3498" s="72">
        <v>3.3039999999999998</v>
      </c>
      <c r="S3498" s="72">
        <v>2.956</v>
      </c>
      <c r="T3498" s="72">
        <v>2.6779999999999999</v>
      </c>
      <c r="U3498" s="72">
        <v>2.5</v>
      </c>
      <c r="V3498" s="72">
        <v>1.571</v>
      </c>
      <c r="W3498" s="72">
        <v>0.77900000000000003</v>
      </c>
      <c r="X3498" s="72">
        <v>0.33300000000000002</v>
      </c>
      <c r="Y3498" s="72">
        <v>0.114</v>
      </c>
      <c r="Z3498" s="72">
        <v>3.9E-2</v>
      </c>
      <c r="AA3498" s="72">
        <v>7.0000000000000001E-3</v>
      </c>
    </row>
    <row r="3499" spans="1:27" x14ac:dyDescent="0.3">
      <c r="A3499" s="65">
        <v>3498</v>
      </c>
      <c r="B3499" s="66" t="s">
        <v>323</v>
      </c>
      <c r="C3499" s="69" t="s">
        <v>239</v>
      </c>
      <c r="D3499" s="71"/>
      <c r="E3499" s="71">
        <v>670</v>
      </c>
      <c r="F3499" s="71">
        <v>2040</v>
      </c>
      <c r="G3499" s="72">
        <v>3.1819999999999999</v>
      </c>
      <c r="H3499" s="72">
        <v>3.3090000000000002</v>
      </c>
      <c r="I3499" s="72">
        <v>3.4769999999999999</v>
      </c>
      <c r="J3499" s="72">
        <v>3.6259999999999999</v>
      </c>
      <c r="K3499" s="72">
        <v>3.7440000000000002</v>
      </c>
      <c r="L3499" s="72">
        <v>3.8069999999999999</v>
      </c>
      <c r="M3499" s="72">
        <v>3.9329999999999998</v>
      </c>
      <c r="N3499" s="72">
        <v>3.8140000000000001</v>
      </c>
      <c r="O3499" s="72">
        <v>3.9820000000000002</v>
      </c>
      <c r="P3499" s="72">
        <v>3.9060000000000001</v>
      </c>
      <c r="Q3499" s="72">
        <v>3.6419999999999999</v>
      </c>
      <c r="R3499" s="72">
        <v>3.4769999999999999</v>
      </c>
      <c r="S3499" s="72">
        <v>3.1349999999999998</v>
      </c>
      <c r="T3499" s="72">
        <v>2.6930000000000001</v>
      </c>
      <c r="U3499" s="72">
        <v>2.286</v>
      </c>
      <c r="V3499" s="72">
        <v>1.966</v>
      </c>
      <c r="W3499" s="72">
        <v>1.091</v>
      </c>
      <c r="X3499" s="72">
        <v>0.45</v>
      </c>
      <c r="Y3499" s="72">
        <v>0.14799999999999999</v>
      </c>
      <c r="Z3499" s="72">
        <v>3.3000000000000002E-2</v>
      </c>
      <c r="AA3499" s="72">
        <v>8.0000000000000002E-3</v>
      </c>
    </row>
    <row r="3500" spans="1:27" x14ac:dyDescent="0.3">
      <c r="A3500" s="65">
        <v>3499</v>
      </c>
      <c r="B3500" s="66" t="s">
        <v>323</v>
      </c>
      <c r="C3500" s="69" t="s">
        <v>239</v>
      </c>
      <c r="D3500" s="71"/>
      <c r="E3500" s="71">
        <v>670</v>
      </c>
      <c r="F3500" s="71">
        <v>2045</v>
      </c>
      <c r="G3500" s="72">
        <v>3.0369999999999999</v>
      </c>
      <c r="H3500" s="72">
        <v>3.161</v>
      </c>
      <c r="I3500" s="72">
        <v>3.29</v>
      </c>
      <c r="J3500" s="72">
        <v>3.3860000000000001</v>
      </c>
      <c r="K3500" s="72">
        <v>3.4910000000000001</v>
      </c>
      <c r="L3500" s="72">
        <v>3.617</v>
      </c>
      <c r="M3500" s="72">
        <v>3.7090000000000001</v>
      </c>
      <c r="N3500" s="72">
        <v>3.8460000000000001</v>
      </c>
      <c r="O3500" s="72">
        <v>3.7290000000000001</v>
      </c>
      <c r="P3500" s="72">
        <v>3.8860000000000001</v>
      </c>
      <c r="Q3500" s="72">
        <v>3.7959999999999998</v>
      </c>
      <c r="R3500" s="72">
        <v>3.5169999999999999</v>
      </c>
      <c r="S3500" s="72">
        <v>3.3079999999999998</v>
      </c>
      <c r="T3500" s="72">
        <v>2.8690000000000002</v>
      </c>
      <c r="U3500" s="72">
        <v>2.3109999999999999</v>
      </c>
      <c r="V3500" s="72">
        <v>1.8129999999999999</v>
      </c>
      <c r="W3500" s="72">
        <v>1.375</v>
      </c>
      <c r="X3500" s="72">
        <v>0.63500000000000001</v>
      </c>
      <c r="Y3500" s="72">
        <v>0.19900000000000001</v>
      </c>
      <c r="Z3500" s="72">
        <v>4.2999999999999997E-2</v>
      </c>
      <c r="AA3500" s="72">
        <v>7.0000000000000001E-3</v>
      </c>
    </row>
    <row r="3501" spans="1:27" x14ac:dyDescent="0.3">
      <c r="A3501" s="65">
        <v>3500</v>
      </c>
      <c r="B3501" s="66" t="s">
        <v>323</v>
      </c>
      <c r="C3501" s="69" t="s">
        <v>239</v>
      </c>
      <c r="D3501" s="71"/>
      <c r="E3501" s="71">
        <v>670</v>
      </c>
      <c r="F3501" s="71">
        <v>2050</v>
      </c>
      <c r="G3501" s="72">
        <v>2.8809999999999998</v>
      </c>
      <c r="H3501" s="72">
        <v>3.0169999999999999</v>
      </c>
      <c r="I3501" s="72">
        <v>3.1429999999999998</v>
      </c>
      <c r="J3501" s="72">
        <v>3.1890000000000001</v>
      </c>
      <c r="K3501" s="72">
        <v>3.2440000000000002</v>
      </c>
      <c r="L3501" s="72">
        <v>3.3610000000000002</v>
      </c>
      <c r="M3501" s="72">
        <v>3.5230000000000001</v>
      </c>
      <c r="N3501" s="72">
        <v>3.633</v>
      </c>
      <c r="O3501" s="72">
        <v>3.7719999999999998</v>
      </c>
      <c r="P3501" s="72">
        <v>3.6480000000000001</v>
      </c>
      <c r="Q3501" s="72">
        <v>3.7850000000000001</v>
      </c>
      <c r="R3501" s="72">
        <v>3.6760000000000002</v>
      </c>
      <c r="S3501" s="72">
        <v>3.3570000000000002</v>
      </c>
      <c r="T3501" s="72">
        <v>3.04</v>
      </c>
      <c r="U3501" s="72">
        <v>2.4790000000000001</v>
      </c>
      <c r="V3501" s="72">
        <v>1.847</v>
      </c>
      <c r="W3501" s="72">
        <v>1.278</v>
      </c>
      <c r="X3501" s="72">
        <v>0.80700000000000005</v>
      </c>
      <c r="Y3501" s="72">
        <v>0.28199999999999997</v>
      </c>
      <c r="Z3501" s="72">
        <v>5.8999999999999997E-2</v>
      </c>
      <c r="AA3501" s="72">
        <v>8.9999999999999993E-3</v>
      </c>
    </row>
    <row r="3502" spans="1:27" x14ac:dyDescent="0.3">
      <c r="A3502" s="65">
        <v>3501</v>
      </c>
      <c r="B3502" s="66" t="s">
        <v>323</v>
      </c>
      <c r="C3502" s="69" t="s">
        <v>239</v>
      </c>
      <c r="D3502" s="71"/>
      <c r="E3502" s="71">
        <v>670</v>
      </c>
      <c r="F3502" s="71">
        <v>2055</v>
      </c>
      <c r="G3502" s="72">
        <v>2.7189999999999999</v>
      </c>
      <c r="H3502" s="72">
        <v>2.8620000000000001</v>
      </c>
      <c r="I3502" s="72">
        <v>2.9980000000000002</v>
      </c>
      <c r="J3502" s="72">
        <v>3.0369999999999999</v>
      </c>
      <c r="K3502" s="72">
        <v>3.048</v>
      </c>
      <c r="L3502" s="72">
        <v>3.1160000000000001</v>
      </c>
      <c r="M3502" s="72">
        <v>3.278</v>
      </c>
      <c r="N3502" s="72">
        <v>3.4580000000000002</v>
      </c>
      <c r="O3502" s="72">
        <v>3.5720000000000001</v>
      </c>
      <c r="P3502" s="72">
        <v>3.698</v>
      </c>
      <c r="Q3502" s="72">
        <v>3.5649999999999999</v>
      </c>
      <c r="R3502" s="72">
        <v>3.6739999999999999</v>
      </c>
      <c r="S3502" s="72">
        <v>3.5169999999999999</v>
      </c>
      <c r="T3502" s="72">
        <v>3.0990000000000002</v>
      </c>
      <c r="U3502" s="72">
        <v>2.6429999999999998</v>
      </c>
      <c r="V3502" s="72">
        <v>1.998</v>
      </c>
      <c r="W3502" s="72">
        <v>1.3160000000000001</v>
      </c>
      <c r="X3502" s="72">
        <v>0.75700000000000001</v>
      </c>
      <c r="Y3502" s="72">
        <v>0.36199999999999999</v>
      </c>
      <c r="Z3502" s="72">
        <v>8.5999999999999993E-2</v>
      </c>
      <c r="AA3502" s="72">
        <v>1.0999999999999999E-2</v>
      </c>
    </row>
    <row r="3503" spans="1:27" x14ac:dyDescent="0.3">
      <c r="A3503" s="65">
        <v>3502</v>
      </c>
      <c r="B3503" s="66" t="s">
        <v>323</v>
      </c>
      <c r="C3503" s="69" t="s">
        <v>239</v>
      </c>
      <c r="D3503" s="71"/>
      <c r="E3503" s="71">
        <v>670</v>
      </c>
      <c r="F3503" s="71">
        <v>2060</v>
      </c>
      <c r="G3503" s="72">
        <v>2.56</v>
      </c>
      <c r="H3503" s="72">
        <v>2.702</v>
      </c>
      <c r="I3503" s="72">
        <v>2.843</v>
      </c>
      <c r="J3503" s="72">
        <v>2.887</v>
      </c>
      <c r="K3503" s="72">
        <v>2.8959999999999999</v>
      </c>
      <c r="L3503" s="72">
        <v>2.9220000000000002</v>
      </c>
      <c r="M3503" s="72">
        <v>3.0390000000000001</v>
      </c>
      <c r="N3503" s="72">
        <v>3.2229999999999999</v>
      </c>
      <c r="O3503" s="72">
        <v>3.411</v>
      </c>
      <c r="P3503" s="72">
        <v>3.5129999999999999</v>
      </c>
      <c r="Q3503" s="72">
        <v>3.6230000000000002</v>
      </c>
      <c r="R3503" s="72">
        <v>3.47</v>
      </c>
      <c r="S3503" s="72">
        <v>3.524</v>
      </c>
      <c r="T3503" s="72">
        <v>3.26</v>
      </c>
      <c r="U3503" s="72">
        <v>2.7130000000000001</v>
      </c>
      <c r="V3503" s="72">
        <v>2.1480000000000001</v>
      </c>
      <c r="W3503" s="72">
        <v>1.4359999999999999</v>
      </c>
      <c r="X3503" s="72">
        <v>0.78800000000000003</v>
      </c>
      <c r="Y3503" s="72">
        <v>0.34200000000000003</v>
      </c>
      <c r="Z3503" s="72">
        <v>0.11</v>
      </c>
      <c r="AA3503" s="72">
        <v>1.6E-2</v>
      </c>
    </row>
    <row r="3504" spans="1:27" x14ac:dyDescent="0.3">
      <c r="A3504" s="65">
        <v>3503</v>
      </c>
      <c r="B3504" s="66" t="s">
        <v>323</v>
      </c>
      <c r="C3504" s="69" t="s">
        <v>239</v>
      </c>
      <c r="D3504" s="71"/>
      <c r="E3504" s="71">
        <v>670</v>
      </c>
      <c r="F3504" s="71">
        <v>2065</v>
      </c>
      <c r="G3504" s="72">
        <v>2.4239999999999999</v>
      </c>
      <c r="H3504" s="72">
        <v>2.5449999999999999</v>
      </c>
      <c r="I3504" s="72">
        <v>2.6850000000000001</v>
      </c>
      <c r="J3504" s="72">
        <v>2.73</v>
      </c>
      <c r="K3504" s="72">
        <v>2.746</v>
      </c>
      <c r="L3504" s="72">
        <v>2.7709999999999999</v>
      </c>
      <c r="M3504" s="72">
        <v>2.8530000000000002</v>
      </c>
      <c r="N3504" s="72">
        <v>2.996</v>
      </c>
      <c r="O3504" s="72">
        <v>3.1869999999999998</v>
      </c>
      <c r="P3504" s="72">
        <v>3.3639999999999999</v>
      </c>
      <c r="Q3504" s="72">
        <v>3.4510000000000001</v>
      </c>
      <c r="R3504" s="72">
        <v>3.5339999999999998</v>
      </c>
      <c r="S3504" s="72">
        <v>3.3359999999999999</v>
      </c>
      <c r="T3504" s="72">
        <v>3.2839999999999998</v>
      </c>
      <c r="U3504" s="72">
        <v>2.8759999999999999</v>
      </c>
      <c r="V3504" s="72">
        <v>2.2280000000000002</v>
      </c>
      <c r="W3504" s="72">
        <v>1.5660000000000001</v>
      </c>
      <c r="X3504" s="72">
        <v>0.871</v>
      </c>
      <c r="Y3504" s="72">
        <v>0.36099999999999999</v>
      </c>
      <c r="Z3504" s="72">
        <v>0.10299999999999999</v>
      </c>
      <c r="AA3504" s="72">
        <v>2.1000000000000001E-2</v>
      </c>
    </row>
    <row r="3505" spans="1:27" x14ac:dyDescent="0.3">
      <c r="A3505" s="65">
        <v>3504</v>
      </c>
      <c r="B3505" s="66" t="s">
        <v>323</v>
      </c>
      <c r="C3505" s="69" t="s">
        <v>239</v>
      </c>
      <c r="D3505" s="71"/>
      <c r="E3505" s="71">
        <v>670</v>
      </c>
      <c r="F3505" s="71">
        <v>2070</v>
      </c>
      <c r="G3505" s="72">
        <v>2.302</v>
      </c>
      <c r="H3505" s="72">
        <v>2.41</v>
      </c>
      <c r="I3505" s="72">
        <v>2.5270000000000001</v>
      </c>
      <c r="J3505" s="72">
        <v>2.57</v>
      </c>
      <c r="K3505" s="72">
        <v>2.59</v>
      </c>
      <c r="L3505" s="72">
        <v>2.6259999999999999</v>
      </c>
      <c r="M3505" s="72">
        <v>2.71</v>
      </c>
      <c r="N3505" s="72">
        <v>2.819</v>
      </c>
      <c r="O3505" s="72">
        <v>2.9710000000000001</v>
      </c>
      <c r="P3505" s="72">
        <v>3.15</v>
      </c>
      <c r="Q3505" s="72">
        <v>3.3130000000000002</v>
      </c>
      <c r="R3505" s="72">
        <v>3.3740000000000001</v>
      </c>
      <c r="S3505" s="72">
        <v>3.4089999999999998</v>
      </c>
      <c r="T3505" s="72">
        <v>3.1230000000000002</v>
      </c>
      <c r="U3505" s="72">
        <v>2.915</v>
      </c>
      <c r="V3505" s="72">
        <v>2.383</v>
      </c>
      <c r="W3505" s="72">
        <v>1.641</v>
      </c>
      <c r="X3505" s="72">
        <v>0.96099999999999997</v>
      </c>
      <c r="Y3505" s="72">
        <v>0.40400000000000003</v>
      </c>
      <c r="Z3505" s="72">
        <v>0.111</v>
      </c>
      <c r="AA3505" s="72">
        <v>2.1000000000000001E-2</v>
      </c>
    </row>
    <row r="3506" spans="1:27" x14ac:dyDescent="0.3">
      <c r="A3506" s="65">
        <v>3505</v>
      </c>
      <c r="B3506" s="66" t="s">
        <v>323</v>
      </c>
      <c r="C3506" s="69" t="s">
        <v>239</v>
      </c>
      <c r="D3506" s="71"/>
      <c r="E3506" s="71">
        <v>670</v>
      </c>
      <c r="F3506" s="71">
        <v>2075</v>
      </c>
      <c r="G3506" s="72">
        <v>2.19</v>
      </c>
      <c r="H3506" s="72">
        <v>2.2890000000000001</v>
      </c>
      <c r="I3506" s="72">
        <v>2.3929999999999998</v>
      </c>
      <c r="J3506" s="72">
        <v>2.4089999999999998</v>
      </c>
      <c r="K3506" s="72">
        <v>2.431</v>
      </c>
      <c r="L3506" s="72">
        <v>2.4740000000000002</v>
      </c>
      <c r="M3506" s="72">
        <v>2.5680000000000001</v>
      </c>
      <c r="N3506" s="72">
        <v>2.681</v>
      </c>
      <c r="O3506" s="72">
        <v>2.8010000000000002</v>
      </c>
      <c r="P3506" s="72">
        <v>2.9420000000000002</v>
      </c>
      <c r="Q3506" s="72">
        <v>3.1110000000000002</v>
      </c>
      <c r="R3506" s="72">
        <v>3.246</v>
      </c>
      <c r="S3506" s="72">
        <v>3.2629999999999999</v>
      </c>
      <c r="T3506" s="72">
        <v>3.2050000000000001</v>
      </c>
      <c r="U3506" s="72">
        <v>2.7949999999999999</v>
      </c>
      <c r="V3506" s="72">
        <v>2.44</v>
      </c>
      <c r="W3506" s="72">
        <v>1.778</v>
      </c>
      <c r="X3506" s="72">
        <v>1.024</v>
      </c>
      <c r="Y3506" s="72">
        <v>0.45300000000000001</v>
      </c>
      <c r="Z3506" s="72">
        <v>0.126</v>
      </c>
      <c r="AA3506" s="72">
        <v>2.1999999999999999E-2</v>
      </c>
    </row>
    <row r="3507" spans="1:27" x14ac:dyDescent="0.3">
      <c r="A3507" s="65">
        <v>3506</v>
      </c>
      <c r="B3507" s="66" t="s">
        <v>323</v>
      </c>
      <c r="C3507" s="69" t="s">
        <v>239</v>
      </c>
      <c r="D3507" s="71"/>
      <c r="E3507" s="71">
        <v>670</v>
      </c>
      <c r="F3507" s="71">
        <v>2080</v>
      </c>
      <c r="G3507" s="72">
        <v>2.077</v>
      </c>
      <c r="H3507" s="72">
        <v>2.1789999999999998</v>
      </c>
      <c r="I3507" s="72">
        <v>2.2719999999999998</v>
      </c>
      <c r="J3507" s="72">
        <v>2.2770000000000001</v>
      </c>
      <c r="K3507" s="72">
        <v>2.278</v>
      </c>
      <c r="L3507" s="72">
        <v>2.3210000000000002</v>
      </c>
      <c r="M3507" s="72">
        <v>2.423</v>
      </c>
      <c r="N3507" s="72">
        <v>2.5489999999999999</v>
      </c>
      <c r="O3507" s="72">
        <v>2.6720000000000002</v>
      </c>
      <c r="P3507" s="72">
        <v>2.7810000000000001</v>
      </c>
      <c r="Q3507" s="72">
        <v>2.9129999999999998</v>
      </c>
      <c r="R3507" s="72">
        <v>3.0579999999999998</v>
      </c>
      <c r="S3507" s="72">
        <v>3.15</v>
      </c>
      <c r="T3507" s="72">
        <v>3.0830000000000002</v>
      </c>
      <c r="U3507" s="72">
        <v>2.8919999999999999</v>
      </c>
      <c r="V3507" s="72">
        <v>2.3650000000000002</v>
      </c>
      <c r="W3507" s="72">
        <v>1.85</v>
      </c>
      <c r="X3507" s="72">
        <v>1.1319999999999999</v>
      </c>
      <c r="Y3507" s="72">
        <v>0.49399999999999999</v>
      </c>
      <c r="Z3507" s="72">
        <v>0.14399999999999999</v>
      </c>
      <c r="AA3507" s="72">
        <v>2.5000000000000001E-2</v>
      </c>
    </row>
    <row r="3508" spans="1:27" x14ac:dyDescent="0.3">
      <c r="A3508" s="65">
        <v>3507</v>
      </c>
      <c r="B3508" s="66" t="s">
        <v>323</v>
      </c>
      <c r="C3508" s="69" t="s">
        <v>239</v>
      </c>
      <c r="D3508" s="71"/>
      <c r="E3508" s="71">
        <v>670</v>
      </c>
      <c r="F3508" s="71">
        <v>2085</v>
      </c>
      <c r="G3508" s="72">
        <v>1.9650000000000001</v>
      </c>
      <c r="H3508" s="72">
        <v>2.0649999999999999</v>
      </c>
      <c r="I3508" s="72">
        <v>2.1629999999999998</v>
      </c>
      <c r="J3508" s="72">
        <v>2.157</v>
      </c>
      <c r="K3508" s="72">
        <v>2.1459999999999999</v>
      </c>
      <c r="L3508" s="72">
        <v>2.169</v>
      </c>
      <c r="M3508" s="72">
        <v>2.2749999999999999</v>
      </c>
      <c r="N3508" s="72">
        <v>2.4089999999999998</v>
      </c>
      <c r="O3508" s="72">
        <v>2.544</v>
      </c>
      <c r="P3508" s="72">
        <v>2.6579999999999999</v>
      </c>
      <c r="Q3508" s="72">
        <v>2.762</v>
      </c>
      <c r="R3508" s="72">
        <v>2.871</v>
      </c>
      <c r="S3508" s="72">
        <v>2.9740000000000002</v>
      </c>
      <c r="T3508" s="72">
        <v>2.9910000000000001</v>
      </c>
      <c r="U3508" s="72">
        <v>2.8039999999999998</v>
      </c>
      <c r="V3508" s="72">
        <v>2.4740000000000002</v>
      </c>
      <c r="W3508" s="72">
        <v>1.8180000000000001</v>
      </c>
      <c r="X3508" s="72">
        <v>1.198</v>
      </c>
      <c r="Y3508" s="72">
        <v>0.55900000000000005</v>
      </c>
      <c r="Z3508" s="72">
        <v>0.16300000000000001</v>
      </c>
      <c r="AA3508" s="72">
        <v>2.9000000000000001E-2</v>
      </c>
    </row>
    <row r="3509" spans="1:27" x14ac:dyDescent="0.3">
      <c r="A3509" s="65">
        <v>3508</v>
      </c>
      <c r="B3509" s="66" t="s">
        <v>323</v>
      </c>
      <c r="C3509" s="69" t="s">
        <v>239</v>
      </c>
      <c r="D3509" s="71"/>
      <c r="E3509" s="71">
        <v>670</v>
      </c>
      <c r="F3509" s="71">
        <v>2090</v>
      </c>
      <c r="G3509" s="72">
        <v>1.857</v>
      </c>
      <c r="H3509" s="72">
        <v>1.9550000000000001</v>
      </c>
      <c r="I3509" s="72">
        <v>2.052</v>
      </c>
      <c r="J3509" s="72">
        <v>2.0499999999999998</v>
      </c>
      <c r="K3509" s="72">
        <v>2.0329999999999999</v>
      </c>
      <c r="L3509" s="72">
        <v>2.0449999999999999</v>
      </c>
      <c r="M3509" s="72">
        <v>2.1280000000000001</v>
      </c>
      <c r="N3509" s="72">
        <v>2.2650000000000001</v>
      </c>
      <c r="O3509" s="72">
        <v>2.4089999999999998</v>
      </c>
      <c r="P3509" s="72">
        <v>2.5379999999999998</v>
      </c>
      <c r="Q3509" s="72">
        <v>2.6429999999999998</v>
      </c>
      <c r="R3509" s="72">
        <v>2.7269999999999999</v>
      </c>
      <c r="S3509" s="72">
        <v>2.802</v>
      </c>
      <c r="T3509" s="72">
        <v>2.84</v>
      </c>
      <c r="U3509" s="72">
        <v>2.7410000000000001</v>
      </c>
      <c r="V3509" s="72">
        <v>2.4239999999999999</v>
      </c>
      <c r="W3509" s="72">
        <v>1.9319999999999999</v>
      </c>
      <c r="X3509" s="72">
        <v>1.202</v>
      </c>
      <c r="Y3509" s="72">
        <v>0.60699999999999998</v>
      </c>
      <c r="Z3509" s="72">
        <v>0.191</v>
      </c>
      <c r="AA3509" s="72">
        <v>3.4000000000000002E-2</v>
      </c>
    </row>
    <row r="3510" spans="1:27" x14ac:dyDescent="0.3">
      <c r="A3510" s="65">
        <v>3509</v>
      </c>
      <c r="B3510" s="66" t="s">
        <v>323</v>
      </c>
      <c r="C3510" s="69" t="s">
        <v>239</v>
      </c>
      <c r="D3510" s="71"/>
      <c r="E3510" s="71">
        <v>670</v>
      </c>
      <c r="F3510" s="71">
        <v>2095</v>
      </c>
      <c r="G3510" s="72">
        <v>1.7609999999999999</v>
      </c>
      <c r="H3510" s="72">
        <v>1.8480000000000001</v>
      </c>
      <c r="I3510" s="72">
        <v>1.94</v>
      </c>
      <c r="J3510" s="72">
        <v>1.9430000000000001</v>
      </c>
      <c r="K3510" s="72">
        <v>1.929</v>
      </c>
      <c r="L3510" s="72">
        <v>1.9350000000000001</v>
      </c>
      <c r="M3510" s="72">
        <v>2.0099999999999998</v>
      </c>
      <c r="N3510" s="72">
        <v>2.1230000000000002</v>
      </c>
      <c r="O3510" s="72">
        <v>2.2690000000000001</v>
      </c>
      <c r="P3510" s="72">
        <v>2.407</v>
      </c>
      <c r="Q3510" s="72">
        <v>2.528</v>
      </c>
      <c r="R3510" s="72">
        <v>2.6160000000000001</v>
      </c>
      <c r="S3510" s="72">
        <v>2.6680000000000001</v>
      </c>
      <c r="T3510" s="72">
        <v>2.6869999999999998</v>
      </c>
      <c r="U3510" s="72">
        <v>2.6190000000000002</v>
      </c>
      <c r="V3510" s="72">
        <v>2.3940000000000001</v>
      </c>
      <c r="W3510" s="72">
        <v>1.921</v>
      </c>
      <c r="X3510" s="72">
        <v>1.304</v>
      </c>
      <c r="Y3510" s="72">
        <v>0.626</v>
      </c>
      <c r="Z3510" s="72">
        <v>0.214</v>
      </c>
      <c r="AA3510" s="72">
        <v>4.1000000000000002E-2</v>
      </c>
    </row>
    <row r="3511" spans="1:27" x14ac:dyDescent="0.3">
      <c r="A3511" s="65">
        <v>3510</v>
      </c>
      <c r="B3511" s="66" t="s">
        <v>323</v>
      </c>
      <c r="C3511" s="69" t="s">
        <v>239</v>
      </c>
      <c r="D3511" s="71"/>
      <c r="E3511" s="71">
        <v>670</v>
      </c>
      <c r="F3511" s="71">
        <v>2100</v>
      </c>
      <c r="G3511" s="72">
        <v>1.675</v>
      </c>
      <c r="H3511" s="72">
        <v>1.7509999999999999</v>
      </c>
      <c r="I3511" s="72">
        <v>1.835</v>
      </c>
      <c r="J3511" s="72">
        <v>1.837</v>
      </c>
      <c r="K3511" s="72">
        <v>1.83</v>
      </c>
      <c r="L3511" s="72">
        <v>1.84</v>
      </c>
      <c r="M3511" s="72">
        <v>1.9039999999999999</v>
      </c>
      <c r="N3511" s="72">
        <v>2.0070000000000001</v>
      </c>
      <c r="O3511" s="72">
        <v>2.129</v>
      </c>
      <c r="P3511" s="72">
        <v>2.2709999999999999</v>
      </c>
      <c r="Q3511" s="72">
        <v>2.403</v>
      </c>
      <c r="R3511" s="72">
        <v>2.5070000000000001</v>
      </c>
      <c r="S3511" s="72">
        <v>2.5649999999999999</v>
      </c>
      <c r="T3511" s="72">
        <v>2.5680000000000001</v>
      </c>
      <c r="U3511" s="72">
        <v>2.496</v>
      </c>
      <c r="V3511" s="72">
        <v>2.31</v>
      </c>
      <c r="W3511" s="72">
        <v>1.925</v>
      </c>
      <c r="X3511" s="72">
        <v>1.3240000000000001</v>
      </c>
      <c r="Y3511" s="72">
        <v>0.69599999999999995</v>
      </c>
      <c r="Z3511" s="72">
        <v>0.22800000000000001</v>
      </c>
      <c r="AA3511" s="72">
        <v>4.7E-2</v>
      </c>
    </row>
    <row r="3512" spans="1:27" x14ac:dyDescent="0.3">
      <c r="A3512" s="65">
        <v>3511</v>
      </c>
      <c r="B3512" s="66" t="s">
        <v>323</v>
      </c>
      <c r="C3512" s="69" t="s">
        <v>240</v>
      </c>
      <c r="D3512" s="71"/>
      <c r="E3512" s="71">
        <v>780</v>
      </c>
      <c r="F3512" s="71">
        <v>2015</v>
      </c>
      <c r="G3512" s="72">
        <v>48.811</v>
      </c>
      <c r="H3512" s="72">
        <v>48.865000000000002</v>
      </c>
      <c r="I3512" s="72">
        <v>45.634</v>
      </c>
      <c r="J3512" s="72">
        <v>43.713999999999999</v>
      </c>
      <c r="K3512" s="72">
        <v>48.701999999999998</v>
      </c>
      <c r="L3512" s="72">
        <v>58.597999999999999</v>
      </c>
      <c r="M3512" s="72">
        <v>63.564999999999998</v>
      </c>
      <c r="N3512" s="72">
        <v>51.287999999999997</v>
      </c>
      <c r="O3512" s="72">
        <v>45.704000000000001</v>
      </c>
      <c r="P3512" s="72">
        <v>41.997</v>
      </c>
      <c r="Q3512" s="72">
        <v>47.292999999999999</v>
      </c>
      <c r="R3512" s="72">
        <v>39.863999999999997</v>
      </c>
      <c r="S3512" s="72">
        <v>31.834</v>
      </c>
      <c r="T3512" s="72">
        <v>23.041</v>
      </c>
      <c r="U3512" s="72">
        <v>15.494999999999999</v>
      </c>
      <c r="V3512" s="72">
        <v>9.1790000000000003</v>
      </c>
      <c r="W3512" s="72">
        <v>4.6959999999999997</v>
      </c>
      <c r="X3512" s="72">
        <v>2.0790000000000002</v>
      </c>
      <c r="Y3512" s="72">
        <v>0.59899999999999998</v>
      </c>
      <c r="Z3512" s="72">
        <v>0.112</v>
      </c>
      <c r="AA3512" s="72">
        <v>1.4999999999999999E-2</v>
      </c>
    </row>
    <row r="3513" spans="1:27" x14ac:dyDescent="0.3">
      <c r="A3513" s="65">
        <v>3512</v>
      </c>
      <c r="B3513" s="66" t="s">
        <v>323</v>
      </c>
      <c r="C3513" s="69" t="s">
        <v>240</v>
      </c>
      <c r="D3513" s="71"/>
      <c r="E3513" s="71">
        <v>780</v>
      </c>
      <c r="F3513" s="71">
        <v>2020</v>
      </c>
      <c r="G3513" s="72">
        <v>44.055</v>
      </c>
      <c r="H3513" s="72">
        <v>48.420999999999999</v>
      </c>
      <c r="I3513" s="72">
        <v>48.591000000000001</v>
      </c>
      <c r="J3513" s="72">
        <v>45.11</v>
      </c>
      <c r="K3513" s="72">
        <v>41.789000000000001</v>
      </c>
      <c r="L3513" s="72">
        <v>46.848999999999997</v>
      </c>
      <c r="M3513" s="72">
        <v>57.744999999999997</v>
      </c>
      <c r="N3513" s="72">
        <v>62.57</v>
      </c>
      <c r="O3513" s="72">
        <v>50.421999999999997</v>
      </c>
      <c r="P3513" s="72">
        <v>44.634</v>
      </c>
      <c r="Q3513" s="72">
        <v>40.484000000000002</v>
      </c>
      <c r="R3513" s="72">
        <v>44.48</v>
      </c>
      <c r="S3513" s="72">
        <v>36.320999999999998</v>
      </c>
      <c r="T3513" s="72">
        <v>27.422000000000001</v>
      </c>
      <c r="U3513" s="72">
        <v>18.315000000000001</v>
      </c>
      <c r="V3513" s="72">
        <v>10.987</v>
      </c>
      <c r="W3513" s="72">
        <v>5.6</v>
      </c>
      <c r="X3513" s="72">
        <v>2.1840000000000002</v>
      </c>
      <c r="Y3513" s="72">
        <v>0.71399999999999997</v>
      </c>
      <c r="Z3513" s="72">
        <v>0.13900000000000001</v>
      </c>
      <c r="AA3513" s="72">
        <v>1.7999999999999999E-2</v>
      </c>
    </row>
    <row r="3514" spans="1:27" x14ac:dyDescent="0.3">
      <c r="A3514" s="65">
        <v>3513</v>
      </c>
      <c r="B3514" s="66" t="s">
        <v>323</v>
      </c>
      <c r="C3514" s="69" t="s">
        <v>240</v>
      </c>
      <c r="D3514" s="71"/>
      <c r="E3514" s="71">
        <v>780</v>
      </c>
      <c r="F3514" s="71">
        <v>2025</v>
      </c>
      <c r="G3514" s="72">
        <v>39.668999999999997</v>
      </c>
      <c r="H3514" s="72">
        <v>43.756</v>
      </c>
      <c r="I3514" s="72">
        <v>48.228999999999999</v>
      </c>
      <c r="J3514" s="72">
        <v>48.174999999999997</v>
      </c>
      <c r="K3514" s="72">
        <v>44.070999999999998</v>
      </c>
      <c r="L3514" s="72">
        <v>40.761000000000003</v>
      </c>
      <c r="M3514" s="72">
        <v>46.232999999999997</v>
      </c>
      <c r="N3514" s="72">
        <v>56.904000000000003</v>
      </c>
      <c r="O3514" s="72">
        <v>61.444000000000003</v>
      </c>
      <c r="P3514" s="72">
        <v>49.116999999999997</v>
      </c>
      <c r="Q3514" s="72">
        <v>42.863999999999997</v>
      </c>
      <c r="R3514" s="72">
        <v>38.024000000000001</v>
      </c>
      <c r="S3514" s="72">
        <v>40.323999999999998</v>
      </c>
      <c r="T3514" s="72">
        <v>31.036000000000001</v>
      </c>
      <c r="U3514" s="72">
        <v>21.484999999999999</v>
      </c>
      <c r="V3514" s="72">
        <v>12.743</v>
      </c>
      <c r="W3514" s="72">
        <v>6.4550000000000001</v>
      </c>
      <c r="X3514" s="72">
        <v>2.6110000000000002</v>
      </c>
      <c r="Y3514" s="72">
        <v>0.749</v>
      </c>
      <c r="Z3514" s="72">
        <v>0.16600000000000001</v>
      </c>
      <c r="AA3514" s="72">
        <v>2.1999999999999999E-2</v>
      </c>
    </row>
    <row r="3515" spans="1:27" x14ac:dyDescent="0.3">
      <c r="A3515" s="65">
        <v>3514</v>
      </c>
      <c r="B3515" s="66" t="s">
        <v>323</v>
      </c>
      <c r="C3515" s="69" t="s">
        <v>240</v>
      </c>
      <c r="D3515" s="71"/>
      <c r="E3515" s="71">
        <v>780</v>
      </c>
      <c r="F3515" s="71">
        <v>2030</v>
      </c>
      <c r="G3515" s="72">
        <v>37.088000000000001</v>
      </c>
      <c r="H3515" s="72">
        <v>39.411000000000001</v>
      </c>
      <c r="I3515" s="72">
        <v>43.600999999999999</v>
      </c>
      <c r="J3515" s="72">
        <v>47.857999999999997</v>
      </c>
      <c r="K3515" s="72">
        <v>47.234999999999999</v>
      </c>
      <c r="L3515" s="72">
        <v>43.127000000000002</v>
      </c>
      <c r="M3515" s="72">
        <v>40.253999999999998</v>
      </c>
      <c r="N3515" s="72">
        <v>45.594999999999999</v>
      </c>
      <c r="O3515" s="72">
        <v>55.927</v>
      </c>
      <c r="P3515" s="72">
        <v>59.92</v>
      </c>
      <c r="Q3515" s="72">
        <v>47.23</v>
      </c>
      <c r="R3515" s="72">
        <v>40.320999999999998</v>
      </c>
      <c r="S3515" s="72">
        <v>34.533999999999999</v>
      </c>
      <c r="T3515" s="72">
        <v>34.548000000000002</v>
      </c>
      <c r="U3515" s="72">
        <v>24.402999999999999</v>
      </c>
      <c r="V3515" s="72">
        <v>15.012</v>
      </c>
      <c r="W3515" s="72">
        <v>7.5229999999999997</v>
      </c>
      <c r="X3515" s="72">
        <v>3.0219999999999998</v>
      </c>
      <c r="Y3515" s="72">
        <v>0.89700000000000002</v>
      </c>
      <c r="Z3515" s="72">
        <v>0.17399999999999999</v>
      </c>
      <c r="AA3515" s="72">
        <v>2.5999999999999999E-2</v>
      </c>
    </row>
    <row r="3516" spans="1:27" x14ac:dyDescent="0.3">
      <c r="A3516" s="65">
        <v>3515</v>
      </c>
      <c r="B3516" s="66" t="s">
        <v>323</v>
      </c>
      <c r="C3516" s="69" t="s">
        <v>240</v>
      </c>
      <c r="D3516" s="71"/>
      <c r="E3516" s="71">
        <v>780</v>
      </c>
      <c r="F3516" s="71">
        <v>2035</v>
      </c>
      <c r="G3516" s="72">
        <v>36.527999999999999</v>
      </c>
      <c r="H3516" s="72">
        <v>36.86</v>
      </c>
      <c r="I3516" s="72">
        <v>39.286999999999999</v>
      </c>
      <c r="J3516" s="72">
        <v>43.289000000000001</v>
      </c>
      <c r="K3516" s="72">
        <v>47.036000000000001</v>
      </c>
      <c r="L3516" s="72">
        <v>46.372</v>
      </c>
      <c r="M3516" s="72">
        <v>42.634</v>
      </c>
      <c r="N3516" s="72">
        <v>39.732999999999997</v>
      </c>
      <c r="O3516" s="72">
        <v>44.85</v>
      </c>
      <c r="P3516" s="72">
        <v>54.597999999999999</v>
      </c>
      <c r="Q3516" s="72">
        <v>57.703000000000003</v>
      </c>
      <c r="R3516" s="72">
        <v>44.508000000000003</v>
      </c>
      <c r="S3516" s="72">
        <v>36.704000000000001</v>
      </c>
      <c r="T3516" s="72">
        <v>29.678999999999998</v>
      </c>
      <c r="U3516" s="72">
        <v>27.280999999999999</v>
      </c>
      <c r="V3516" s="72">
        <v>17.140999999999998</v>
      </c>
      <c r="W3516" s="72">
        <v>8.9160000000000004</v>
      </c>
      <c r="X3516" s="72">
        <v>3.5430000000000001</v>
      </c>
      <c r="Y3516" s="72">
        <v>1.0429999999999999</v>
      </c>
      <c r="Z3516" s="72">
        <v>0.21</v>
      </c>
      <c r="AA3516" s="72">
        <v>2.8000000000000001E-2</v>
      </c>
    </row>
    <row r="3517" spans="1:27" x14ac:dyDescent="0.3">
      <c r="A3517" s="65">
        <v>3516</v>
      </c>
      <c r="B3517" s="66" t="s">
        <v>323</v>
      </c>
      <c r="C3517" s="69" t="s">
        <v>240</v>
      </c>
      <c r="D3517" s="71"/>
      <c r="E3517" s="71">
        <v>780</v>
      </c>
      <c r="F3517" s="71">
        <v>2040</v>
      </c>
      <c r="G3517" s="72">
        <v>36.72</v>
      </c>
      <c r="H3517" s="72">
        <v>36.308999999999997</v>
      </c>
      <c r="I3517" s="72">
        <v>36.761000000000003</v>
      </c>
      <c r="J3517" s="72">
        <v>38.996000000000002</v>
      </c>
      <c r="K3517" s="72">
        <v>42.515000000000001</v>
      </c>
      <c r="L3517" s="72">
        <v>46.212000000000003</v>
      </c>
      <c r="M3517" s="72">
        <v>45.883000000000003</v>
      </c>
      <c r="N3517" s="72">
        <v>42.119</v>
      </c>
      <c r="O3517" s="72">
        <v>39.122</v>
      </c>
      <c r="P3517" s="72">
        <v>43.835000000000001</v>
      </c>
      <c r="Q3517" s="72">
        <v>52.661000000000001</v>
      </c>
      <c r="R3517" s="72">
        <v>54.485999999999997</v>
      </c>
      <c r="S3517" s="72">
        <v>40.616</v>
      </c>
      <c r="T3517" s="72">
        <v>31.658000000000001</v>
      </c>
      <c r="U3517" s="72">
        <v>23.547999999999998</v>
      </c>
      <c r="V3517" s="72">
        <v>19.28</v>
      </c>
      <c r="W3517" s="72">
        <v>10.255000000000001</v>
      </c>
      <c r="X3517" s="72">
        <v>4.2300000000000004</v>
      </c>
      <c r="Y3517" s="72">
        <v>1.232</v>
      </c>
      <c r="Z3517" s="72">
        <v>0.246</v>
      </c>
      <c r="AA3517" s="72">
        <v>3.3000000000000002E-2</v>
      </c>
    </row>
    <row r="3518" spans="1:27" x14ac:dyDescent="0.3">
      <c r="A3518" s="65">
        <v>3517</v>
      </c>
      <c r="B3518" s="66" t="s">
        <v>323</v>
      </c>
      <c r="C3518" s="69" t="s">
        <v>240</v>
      </c>
      <c r="D3518" s="71"/>
      <c r="E3518" s="71">
        <v>780</v>
      </c>
      <c r="F3518" s="71">
        <v>2045</v>
      </c>
      <c r="G3518" s="72">
        <v>36.122999999999998</v>
      </c>
      <c r="H3518" s="72">
        <v>36.497</v>
      </c>
      <c r="I3518" s="72">
        <v>36.223999999999997</v>
      </c>
      <c r="J3518" s="72">
        <v>36.482999999999997</v>
      </c>
      <c r="K3518" s="72">
        <v>38.261000000000003</v>
      </c>
      <c r="L3518" s="72">
        <v>41.747999999999998</v>
      </c>
      <c r="M3518" s="72">
        <v>45.747999999999998</v>
      </c>
      <c r="N3518" s="72">
        <v>45.356999999999999</v>
      </c>
      <c r="O3518" s="72">
        <v>41.502000000000002</v>
      </c>
      <c r="P3518" s="72">
        <v>38.274999999999999</v>
      </c>
      <c r="Q3518" s="72">
        <v>42.345999999999997</v>
      </c>
      <c r="R3518" s="72">
        <v>49.850999999999999</v>
      </c>
      <c r="S3518" s="72">
        <v>49.923999999999999</v>
      </c>
      <c r="T3518" s="72">
        <v>35.259</v>
      </c>
      <c r="U3518" s="72">
        <v>25.353999999999999</v>
      </c>
      <c r="V3518" s="72">
        <v>16.841000000000001</v>
      </c>
      <c r="W3518" s="72">
        <v>11.693</v>
      </c>
      <c r="X3518" s="72">
        <v>4.93</v>
      </c>
      <c r="Y3518" s="72">
        <v>1.4850000000000001</v>
      </c>
      <c r="Z3518" s="72">
        <v>0.28899999999999998</v>
      </c>
      <c r="AA3518" s="72">
        <v>3.9E-2</v>
      </c>
    </row>
    <row r="3519" spans="1:27" x14ac:dyDescent="0.3">
      <c r="A3519" s="65">
        <v>3518</v>
      </c>
      <c r="B3519" s="66" t="s">
        <v>323</v>
      </c>
      <c r="C3519" s="69" t="s">
        <v>240</v>
      </c>
      <c r="D3519" s="71"/>
      <c r="E3519" s="71">
        <v>780</v>
      </c>
      <c r="F3519" s="71">
        <v>2050</v>
      </c>
      <c r="G3519" s="72">
        <v>34.345999999999997</v>
      </c>
      <c r="H3519" s="72">
        <v>35.898000000000003</v>
      </c>
      <c r="I3519" s="72">
        <v>36.43</v>
      </c>
      <c r="J3519" s="72">
        <v>35.956000000000003</v>
      </c>
      <c r="K3519" s="72">
        <v>35.774000000000001</v>
      </c>
      <c r="L3519" s="72">
        <v>37.545000000000002</v>
      </c>
      <c r="M3519" s="72">
        <v>41.345999999999997</v>
      </c>
      <c r="N3519" s="72">
        <v>45.250999999999998</v>
      </c>
      <c r="O3519" s="72">
        <v>44.728000000000002</v>
      </c>
      <c r="P3519" s="72">
        <v>40.646000000000001</v>
      </c>
      <c r="Q3519" s="72">
        <v>37.033999999999999</v>
      </c>
      <c r="R3519" s="72">
        <v>40.19</v>
      </c>
      <c r="S3519" s="72">
        <v>45.868000000000002</v>
      </c>
      <c r="T3519" s="72">
        <v>43.631</v>
      </c>
      <c r="U3519" s="72">
        <v>28.513999999999999</v>
      </c>
      <c r="V3519" s="72">
        <v>18.361000000000001</v>
      </c>
      <c r="W3519" s="72">
        <v>10.365</v>
      </c>
      <c r="X3519" s="72">
        <v>5.7060000000000004</v>
      </c>
      <c r="Y3519" s="72">
        <v>1.752</v>
      </c>
      <c r="Z3519" s="72">
        <v>0.35099999999999998</v>
      </c>
      <c r="AA3519" s="72">
        <v>4.4999999999999998E-2</v>
      </c>
    </row>
    <row r="3520" spans="1:27" x14ac:dyDescent="0.3">
      <c r="A3520" s="65">
        <v>3519</v>
      </c>
      <c r="B3520" s="66" t="s">
        <v>323</v>
      </c>
      <c r="C3520" s="69" t="s">
        <v>240</v>
      </c>
      <c r="D3520" s="71"/>
      <c r="E3520" s="71">
        <v>780</v>
      </c>
      <c r="F3520" s="71">
        <v>2055</v>
      </c>
      <c r="G3520" s="72">
        <v>32.203000000000003</v>
      </c>
      <c r="H3520" s="72">
        <v>34.124000000000002</v>
      </c>
      <c r="I3520" s="72">
        <v>35.850999999999999</v>
      </c>
      <c r="J3520" s="72">
        <v>36.177999999999997</v>
      </c>
      <c r="K3520" s="72">
        <v>35.293999999999997</v>
      </c>
      <c r="L3520" s="72">
        <v>35.119</v>
      </c>
      <c r="M3520" s="72">
        <v>37.204000000000001</v>
      </c>
      <c r="N3520" s="72">
        <v>40.923999999999999</v>
      </c>
      <c r="O3520" s="72">
        <v>44.658000000000001</v>
      </c>
      <c r="P3520" s="72">
        <v>43.856999999999999</v>
      </c>
      <c r="Q3520" s="72">
        <v>39.4</v>
      </c>
      <c r="R3520" s="72">
        <v>35.243000000000002</v>
      </c>
      <c r="S3520" s="72">
        <v>37.130000000000003</v>
      </c>
      <c r="T3520" s="72">
        <v>40.347000000000001</v>
      </c>
      <c r="U3520" s="72">
        <v>35.618000000000002</v>
      </c>
      <c r="V3520" s="72">
        <v>20.902999999999999</v>
      </c>
      <c r="W3520" s="72">
        <v>11.467000000000001</v>
      </c>
      <c r="X3520" s="72">
        <v>5.1310000000000002</v>
      </c>
      <c r="Y3520" s="72">
        <v>2.0489999999999999</v>
      </c>
      <c r="Z3520" s="72">
        <v>0.41499999999999998</v>
      </c>
      <c r="AA3520" s="72">
        <v>5.3999999999999999E-2</v>
      </c>
    </row>
    <row r="3521" spans="1:27" x14ac:dyDescent="0.3">
      <c r="A3521" s="65">
        <v>3520</v>
      </c>
      <c r="B3521" s="66" t="s">
        <v>323</v>
      </c>
      <c r="C3521" s="69" t="s">
        <v>240</v>
      </c>
      <c r="D3521" s="71"/>
      <c r="E3521" s="71">
        <v>780</v>
      </c>
      <c r="F3521" s="71">
        <v>2060</v>
      </c>
      <c r="G3521" s="72">
        <v>30.637</v>
      </c>
      <c r="H3521" s="72">
        <v>31.981999999999999</v>
      </c>
      <c r="I3521" s="72">
        <v>34.098999999999997</v>
      </c>
      <c r="J3521" s="72">
        <v>35.616999999999997</v>
      </c>
      <c r="K3521" s="72">
        <v>35.555999999999997</v>
      </c>
      <c r="L3521" s="72">
        <v>34.683</v>
      </c>
      <c r="M3521" s="72">
        <v>34.82</v>
      </c>
      <c r="N3521" s="72">
        <v>36.847999999999999</v>
      </c>
      <c r="O3521" s="72">
        <v>40.42</v>
      </c>
      <c r="P3521" s="72">
        <v>43.84</v>
      </c>
      <c r="Q3521" s="72">
        <v>42.585999999999999</v>
      </c>
      <c r="R3521" s="72">
        <v>37.591999999999999</v>
      </c>
      <c r="S3521" s="72">
        <v>32.691000000000003</v>
      </c>
      <c r="T3521" s="72">
        <v>32.866</v>
      </c>
      <c r="U3521" s="72">
        <v>33.241</v>
      </c>
      <c r="V3521" s="72">
        <v>26.43</v>
      </c>
      <c r="W3521" s="72">
        <v>13.243</v>
      </c>
      <c r="X3521" s="72">
        <v>5.7590000000000003</v>
      </c>
      <c r="Y3521" s="72">
        <v>1.8660000000000001</v>
      </c>
      <c r="Z3521" s="72">
        <v>0.48799999999999999</v>
      </c>
      <c r="AA3521" s="72">
        <v>6.4000000000000001E-2</v>
      </c>
    </row>
    <row r="3522" spans="1:27" x14ac:dyDescent="0.3">
      <c r="A3522" s="65">
        <v>3521</v>
      </c>
      <c r="B3522" s="66" t="s">
        <v>323</v>
      </c>
      <c r="C3522" s="69" t="s">
        <v>240</v>
      </c>
      <c r="D3522" s="71"/>
      <c r="E3522" s="71">
        <v>780</v>
      </c>
      <c r="F3522" s="71">
        <v>2065</v>
      </c>
      <c r="G3522" s="72">
        <v>29.876000000000001</v>
      </c>
      <c r="H3522" s="72">
        <v>30.414999999999999</v>
      </c>
      <c r="I3522" s="72">
        <v>31.983000000000001</v>
      </c>
      <c r="J3522" s="72">
        <v>33.884999999999998</v>
      </c>
      <c r="K3522" s="72">
        <v>35.036999999999999</v>
      </c>
      <c r="L3522" s="72">
        <v>34.988</v>
      </c>
      <c r="M3522" s="72">
        <v>34.409999999999997</v>
      </c>
      <c r="N3522" s="72">
        <v>34.512</v>
      </c>
      <c r="O3522" s="72">
        <v>36.423999999999999</v>
      </c>
      <c r="P3522" s="72">
        <v>39.728000000000002</v>
      </c>
      <c r="Q3522" s="72">
        <v>42.648000000000003</v>
      </c>
      <c r="R3522" s="72">
        <v>40.747</v>
      </c>
      <c r="S3522" s="72">
        <v>35.018999999999998</v>
      </c>
      <c r="T3522" s="72">
        <v>29.129000000000001</v>
      </c>
      <c r="U3522" s="72">
        <v>27.338999999999999</v>
      </c>
      <c r="V3522" s="72">
        <v>24.984999999999999</v>
      </c>
      <c r="W3522" s="72">
        <v>17.012</v>
      </c>
      <c r="X3522" s="72">
        <v>6.7629999999999999</v>
      </c>
      <c r="Y3522" s="72">
        <v>2.1230000000000002</v>
      </c>
      <c r="Z3522" s="72">
        <v>0.44800000000000001</v>
      </c>
      <c r="AA3522" s="72">
        <v>7.4999999999999997E-2</v>
      </c>
    </row>
    <row r="3523" spans="1:27" x14ac:dyDescent="0.3">
      <c r="A3523" s="65">
        <v>3522</v>
      </c>
      <c r="B3523" s="66" t="s">
        <v>323</v>
      </c>
      <c r="C3523" s="69" t="s">
        <v>240</v>
      </c>
      <c r="D3523" s="71"/>
      <c r="E3523" s="71">
        <v>780</v>
      </c>
      <c r="F3523" s="71">
        <v>2070</v>
      </c>
      <c r="G3523" s="72">
        <v>29.565000000000001</v>
      </c>
      <c r="H3523" s="72">
        <v>29.646999999999998</v>
      </c>
      <c r="I3523" s="72">
        <v>30.437000000000001</v>
      </c>
      <c r="J3523" s="72">
        <v>31.788</v>
      </c>
      <c r="K3523" s="72">
        <v>33.356000000000002</v>
      </c>
      <c r="L3523" s="72">
        <v>34.514000000000003</v>
      </c>
      <c r="M3523" s="72">
        <v>34.735999999999997</v>
      </c>
      <c r="N3523" s="72">
        <v>34.128</v>
      </c>
      <c r="O3523" s="72">
        <v>34.145000000000003</v>
      </c>
      <c r="P3523" s="72">
        <v>35.844999999999999</v>
      </c>
      <c r="Q3523" s="72">
        <v>38.722999999999999</v>
      </c>
      <c r="R3523" s="72">
        <v>40.927</v>
      </c>
      <c r="S3523" s="72">
        <v>38.131999999999998</v>
      </c>
      <c r="T3523" s="72">
        <v>31.428999999999998</v>
      </c>
      <c r="U3523" s="72">
        <v>24.486000000000001</v>
      </c>
      <c r="V3523" s="72">
        <v>20.841000000000001</v>
      </c>
      <c r="W3523" s="72">
        <v>16.373999999999999</v>
      </c>
      <c r="X3523" s="72">
        <v>8.8670000000000009</v>
      </c>
      <c r="Y3523" s="72">
        <v>2.5459999999999998</v>
      </c>
      <c r="Z3523" s="72">
        <v>0.52</v>
      </c>
      <c r="AA3523" s="72">
        <v>7.0999999999999994E-2</v>
      </c>
    </row>
    <row r="3524" spans="1:27" x14ac:dyDescent="0.3">
      <c r="A3524" s="65">
        <v>3523</v>
      </c>
      <c r="B3524" s="66" t="s">
        <v>323</v>
      </c>
      <c r="C3524" s="69" t="s">
        <v>240</v>
      </c>
      <c r="D3524" s="71"/>
      <c r="E3524" s="71">
        <v>780</v>
      </c>
      <c r="F3524" s="71">
        <v>2075</v>
      </c>
      <c r="G3524" s="72">
        <v>29.088000000000001</v>
      </c>
      <c r="H3524" s="72">
        <v>29.33</v>
      </c>
      <c r="I3524" s="72">
        <v>29.690999999999999</v>
      </c>
      <c r="J3524" s="72">
        <v>30.259</v>
      </c>
      <c r="K3524" s="72">
        <v>31.305</v>
      </c>
      <c r="L3524" s="72">
        <v>32.883000000000003</v>
      </c>
      <c r="M3524" s="72">
        <v>34.287999999999997</v>
      </c>
      <c r="N3524" s="72">
        <v>34.476999999999997</v>
      </c>
      <c r="O3524" s="72">
        <v>33.795000000000002</v>
      </c>
      <c r="P3524" s="72">
        <v>33.642000000000003</v>
      </c>
      <c r="Q3524" s="72">
        <v>35.003999999999998</v>
      </c>
      <c r="R3524" s="72">
        <v>37.264000000000003</v>
      </c>
      <c r="S3524" s="72">
        <v>38.468000000000004</v>
      </c>
      <c r="T3524" s="72">
        <v>34.459000000000003</v>
      </c>
      <c r="U3524" s="72">
        <v>26.684999999999999</v>
      </c>
      <c r="V3524" s="72">
        <v>18.925999999999998</v>
      </c>
      <c r="W3524" s="72">
        <v>13.898</v>
      </c>
      <c r="X3524" s="72">
        <v>8.7070000000000007</v>
      </c>
      <c r="Y3524" s="72">
        <v>3.4049999999999998</v>
      </c>
      <c r="Z3524" s="72">
        <v>0.63300000000000001</v>
      </c>
      <c r="AA3524" s="72">
        <v>8.1000000000000003E-2</v>
      </c>
    </row>
    <row r="3525" spans="1:27" x14ac:dyDescent="0.3">
      <c r="A3525" s="65">
        <v>3524</v>
      </c>
      <c r="B3525" s="66" t="s">
        <v>323</v>
      </c>
      <c r="C3525" s="69" t="s">
        <v>240</v>
      </c>
      <c r="D3525" s="71"/>
      <c r="E3525" s="71">
        <v>780</v>
      </c>
      <c r="F3525" s="71">
        <v>2080</v>
      </c>
      <c r="G3525" s="72">
        <v>28.170999999999999</v>
      </c>
      <c r="H3525" s="72">
        <v>28.84</v>
      </c>
      <c r="I3525" s="72">
        <v>29.393000000000001</v>
      </c>
      <c r="J3525" s="72">
        <v>29.53</v>
      </c>
      <c r="K3525" s="72">
        <v>29.821000000000002</v>
      </c>
      <c r="L3525" s="72">
        <v>30.881</v>
      </c>
      <c r="M3525" s="72">
        <v>32.689</v>
      </c>
      <c r="N3525" s="72">
        <v>34.06</v>
      </c>
      <c r="O3525" s="72">
        <v>34.173999999999999</v>
      </c>
      <c r="P3525" s="72">
        <v>33.344000000000001</v>
      </c>
      <c r="Q3525" s="72">
        <v>32.917000000000002</v>
      </c>
      <c r="R3525" s="72">
        <v>33.783999999999999</v>
      </c>
      <c r="S3525" s="72">
        <v>35.183</v>
      </c>
      <c r="T3525" s="72">
        <v>35.002000000000002</v>
      </c>
      <c r="U3525" s="72">
        <v>29.555</v>
      </c>
      <c r="V3525" s="72">
        <v>20.913</v>
      </c>
      <c r="W3525" s="72">
        <v>12.848000000000001</v>
      </c>
      <c r="X3525" s="72">
        <v>7.5439999999999996</v>
      </c>
      <c r="Y3525" s="72">
        <v>3.4159999999999999</v>
      </c>
      <c r="Z3525" s="72">
        <v>0.86299999999999999</v>
      </c>
      <c r="AA3525" s="72">
        <v>9.8000000000000004E-2</v>
      </c>
    </row>
    <row r="3526" spans="1:27" x14ac:dyDescent="0.3">
      <c r="A3526" s="65">
        <v>3525</v>
      </c>
      <c r="B3526" s="66" t="s">
        <v>323</v>
      </c>
      <c r="C3526" s="69" t="s">
        <v>240</v>
      </c>
      <c r="D3526" s="71"/>
      <c r="E3526" s="71">
        <v>780</v>
      </c>
      <c r="F3526" s="71">
        <v>2085</v>
      </c>
      <c r="G3526" s="72">
        <v>27</v>
      </c>
      <c r="H3526" s="72">
        <v>27.914000000000001</v>
      </c>
      <c r="I3526" s="72">
        <v>28.925999999999998</v>
      </c>
      <c r="J3526" s="72">
        <v>29.247</v>
      </c>
      <c r="K3526" s="72">
        <v>29.132000000000001</v>
      </c>
      <c r="L3526" s="72">
        <v>29.443000000000001</v>
      </c>
      <c r="M3526" s="72">
        <v>30.716999999999999</v>
      </c>
      <c r="N3526" s="72">
        <v>32.493000000000002</v>
      </c>
      <c r="O3526" s="72">
        <v>33.790999999999997</v>
      </c>
      <c r="P3526" s="72">
        <v>33.761000000000003</v>
      </c>
      <c r="Q3526" s="72">
        <v>32.686999999999998</v>
      </c>
      <c r="R3526" s="72">
        <v>31.86</v>
      </c>
      <c r="S3526" s="72">
        <v>32.033999999999999</v>
      </c>
      <c r="T3526" s="72">
        <v>32.231999999999999</v>
      </c>
      <c r="U3526" s="72">
        <v>30.324999999999999</v>
      </c>
      <c r="V3526" s="72">
        <v>23.49</v>
      </c>
      <c r="W3526" s="72">
        <v>14.464</v>
      </c>
      <c r="X3526" s="72">
        <v>7.133</v>
      </c>
      <c r="Y3526" s="72">
        <v>3.0329999999999999</v>
      </c>
      <c r="Z3526" s="72">
        <v>0.88500000000000001</v>
      </c>
      <c r="AA3526" s="72">
        <v>0.13300000000000001</v>
      </c>
    </row>
    <row r="3527" spans="1:27" x14ac:dyDescent="0.3">
      <c r="A3527" s="65">
        <v>3526</v>
      </c>
      <c r="B3527" s="66" t="s">
        <v>323</v>
      </c>
      <c r="C3527" s="69" t="s">
        <v>240</v>
      </c>
      <c r="D3527" s="71"/>
      <c r="E3527" s="71">
        <v>780</v>
      </c>
      <c r="F3527" s="71">
        <v>2090</v>
      </c>
      <c r="G3527" s="72">
        <v>25.978999999999999</v>
      </c>
      <c r="H3527" s="72">
        <v>26.736000000000001</v>
      </c>
      <c r="I3527" s="72">
        <v>28.02</v>
      </c>
      <c r="J3527" s="72">
        <v>28.792999999999999</v>
      </c>
      <c r="K3527" s="72">
        <v>28.887</v>
      </c>
      <c r="L3527" s="72">
        <v>28.792000000000002</v>
      </c>
      <c r="M3527" s="72">
        <v>29.302</v>
      </c>
      <c r="N3527" s="72">
        <v>30.555</v>
      </c>
      <c r="O3527" s="72">
        <v>32.262999999999998</v>
      </c>
      <c r="P3527" s="72">
        <v>33.42</v>
      </c>
      <c r="Q3527" s="72">
        <v>33.155999999999999</v>
      </c>
      <c r="R3527" s="72">
        <v>31.727</v>
      </c>
      <c r="S3527" s="72">
        <v>30.338999999999999</v>
      </c>
      <c r="T3527" s="72">
        <v>29.542999999999999</v>
      </c>
      <c r="U3527" s="72">
        <v>28.204000000000001</v>
      </c>
      <c r="V3527" s="72">
        <v>24.443000000000001</v>
      </c>
      <c r="W3527" s="72">
        <v>16.556999999999999</v>
      </c>
      <c r="X3527" s="72">
        <v>8.2210000000000001</v>
      </c>
      <c r="Y3527" s="72">
        <v>2.9449999999999998</v>
      </c>
      <c r="Z3527" s="72">
        <v>0.80600000000000005</v>
      </c>
      <c r="AA3527" s="72">
        <v>0.14299999999999999</v>
      </c>
    </row>
    <row r="3528" spans="1:27" x14ac:dyDescent="0.3">
      <c r="A3528" s="65">
        <v>3527</v>
      </c>
      <c r="B3528" s="66" t="s">
        <v>323</v>
      </c>
      <c r="C3528" s="69" t="s">
        <v>240</v>
      </c>
      <c r="D3528" s="71"/>
      <c r="E3528" s="71">
        <v>780</v>
      </c>
      <c r="F3528" s="71">
        <v>2095</v>
      </c>
      <c r="G3528" s="72">
        <v>25.327999999999999</v>
      </c>
      <c r="H3528" s="72">
        <v>25.71</v>
      </c>
      <c r="I3528" s="72">
        <v>26.861000000000001</v>
      </c>
      <c r="J3528" s="72">
        <v>27.9</v>
      </c>
      <c r="K3528" s="72">
        <v>28.47</v>
      </c>
      <c r="L3528" s="72">
        <v>28.582000000000001</v>
      </c>
      <c r="M3528" s="72">
        <v>28.67</v>
      </c>
      <c r="N3528" s="72">
        <v>29.164000000000001</v>
      </c>
      <c r="O3528" s="72">
        <v>30.36</v>
      </c>
      <c r="P3528" s="72">
        <v>31.946999999999999</v>
      </c>
      <c r="Q3528" s="72">
        <v>32.880000000000003</v>
      </c>
      <c r="R3528" s="72">
        <v>32.268000000000001</v>
      </c>
      <c r="S3528" s="72">
        <v>30.338000000000001</v>
      </c>
      <c r="T3528" s="72">
        <v>28.163</v>
      </c>
      <c r="U3528" s="72">
        <v>26.108000000000001</v>
      </c>
      <c r="V3528" s="72">
        <v>23.058</v>
      </c>
      <c r="W3528" s="72">
        <v>17.567</v>
      </c>
      <c r="X3528" s="72">
        <v>9.6470000000000002</v>
      </c>
      <c r="Y3528" s="72">
        <v>3.4950000000000001</v>
      </c>
      <c r="Z3528" s="72">
        <v>0.80700000000000005</v>
      </c>
      <c r="AA3528" s="72">
        <v>0.13500000000000001</v>
      </c>
    </row>
    <row r="3529" spans="1:27" x14ac:dyDescent="0.3">
      <c r="A3529" s="65">
        <v>3528</v>
      </c>
      <c r="B3529" s="66" t="s">
        <v>323</v>
      </c>
      <c r="C3529" s="69" t="s">
        <v>240</v>
      </c>
      <c r="D3529" s="71"/>
      <c r="E3529" s="71">
        <v>780</v>
      </c>
      <c r="F3529" s="71">
        <v>2100</v>
      </c>
      <c r="G3529" s="72">
        <v>24.896999999999998</v>
      </c>
      <c r="H3529" s="72">
        <v>25.050999999999998</v>
      </c>
      <c r="I3529" s="72">
        <v>25.852</v>
      </c>
      <c r="J3529" s="72">
        <v>26.754999999999999</v>
      </c>
      <c r="K3529" s="72">
        <v>27.613</v>
      </c>
      <c r="L3529" s="72">
        <v>28.198</v>
      </c>
      <c r="M3529" s="72">
        <v>28.475999999999999</v>
      </c>
      <c r="N3529" s="72">
        <v>28.550999999999998</v>
      </c>
      <c r="O3529" s="72">
        <v>29</v>
      </c>
      <c r="P3529" s="72">
        <v>30.094000000000001</v>
      </c>
      <c r="Q3529" s="72">
        <v>31.48</v>
      </c>
      <c r="R3529" s="72">
        <v>32.079000000000001</v>
      </c>
      <c r="S3529" s="72">
        <v>30.981999999999999</v>
      </c>
      <c r="T3529" s="72">
        <v>28.343</v>
      </c>
      <c r="U3529" s="72">
        <v>25.131</v>
      </c>
      <c r="V3529" s="72">
        <v>21.646999999999998</v>
      </c>
      <c r="W3529" s="72">
        <v>16.905000000000001</v>
      </c>
      <c r="X3529" s="72">
        <v>10.509</v>
      </c>
      <c r="Y3529" s="72">
        <v>4.2370000000000001</v>
      </c>
      <c r="Z3529" s="72">
        <v>0.99199999999999999</v>
      </c>
      <c r="AA3529" s="72">
        <v>0.13800000000000001</v>
      </c>
    </row>
    <row r="3530" spans="1:27" x14ac:dyDescent="0.3">
      <c r="A3530" s="65">
        <v>3529</v>
      </c>
      <c r="B3530" s="66" t="s">
        <v>323</v>
      </c>
      <c r="C3530" s="69" t="s">
        <v>241</v>
      </c>
      <c r="D3530" s="71"/>
      <c r="E3530" s="71">
        <v>850</v>
      </c>
      <c r="F3530" s="71">
        <v>2015</v>
      </c>
      <c r="G3530" s="72">
        <v>3.6150000000000002</v>
      </c>
      <c r="H3530" s="72">
        <v>3.6579999999999999</v>
      </c>
      <c r="I3530" s="72">
        <v>3.633</v>
      </c>
      <c r="J3530" s="72">
        <v>3.589</v>
      </c>
      <c r="K3530" s="72">
        <v>3.3439999999999999</v>
      </c>
      <c r="L3530" s="72">
        <v>2.27</v>
      </c>
      <c r="M3530" s="72">
        <v>2.339</v>
      </c>
      <c r="N3530" s="72">
        <v>2.5979999999999999</v>
      </c>
      <c r="O3530" s="72">
        <v>2.972</v>
      </c>
      <c r="P3530" s="72">
        <v>3.3849999999999998</v>
      </c>
      <c r="Q3530" s="72">
        <v>3.5609999999999999</v>
      </c>
      <c r="R3530" s="72">
        <v>3.6829999999999998</v>
      </c>
      <c r="S3530" s="72">
        <v>3.165</v>
      </c>
      <c r="T3530" s="72">
        <v>3.2280000000000002</v>
      </c>
      <c r="U3530" s="72">
        <v>2.5390000000000001</v>
      </c>
      <c r="V3530" s="72">
        <v>1.399</v>
      </c>
      <c r="W3530" s="72">
        <v>0.70499999999999996</v>
      </c>
      <c r="X3530" s="72">
        <v>0.29399999999999998</v>
      </c>
      <c r="Y3530" s="72">
        <v>8.2000000000000003E-2</v>
      </c>
      <c r="Z3530" s="72">
        <v>1.4999999999999999E-2</v>
      </c>
      <c r="AA3530" s="72">
        <v>1E-3</v>
      </c>
    </row>
    <row r="3531" spans="1:27" x14ac:dyDescent="0.3">
      <c r="A3531" s="65">
        <v>3530</v>
      </c>
      <c r="B3531" s="66" t="s">
        <v>323</v>
      </c>
      <c r="C3531" s="69" t="s">
        <v>241</v>
      </c>
      <c r="D3531" s="71"/>
      <c r="E3531" s="71">
        <v>850</v>
      </c>
      <c r="F3531" s="71">
        <v>2020</v>
      </c>
      <c r="G3531" s="72">
        <v>3.327</v>
      </c>
      <c r="H3531" s="72">
        <v>3.581</v>
      </c>
      <c r="I3531" s="72">
        <v>3.6320000000000001</v>
      </c>
      <c r="J3531" s="72">
        <v>3.51</v>
      </c>
      <c r="K3531" s="72">
        <v>3.3690000000000002</v>
      </c>
      <c r="L3531" s="72">
        <v>3.1339999999999999</v>
      </c>
      <c r="M3531" s="72">
        <v>2.1120000000000001</v>
      </c>
      <c r="N3531" s="72">
        <v>2.2250000000000001</v>
      </c>
      <c r="O3531" s="72">
        <v>2.516</v>
      </c>
      <c r="P3531" s="72">
        <v>2.9020000000000001</v>
      </c>
      <c r="Q3531" s="72">
        <v>3.3079999999999998</v>
      </c>
      <c r="R3531" s="72">
        <v>3.4580000000000002</v>
      </c>
      <c r="S3531" s="72">
        <v>3.52</v>
      </c>
      <c r="T3531" s="72">
        <v>2.9409999999999998</v>
      </c>
      <c r="U3531" s="72">
        <v>2.8490000000000002</v>
      </c>
      <c r="V3531" s="72">
        <v>2.0550000000000002</v>
      </c>
      <c r="W3531" s="72">
        <v>0.97199999999999998</v>
      </c>
      <c r="X3531" s="72">
        <v>0.38100000000000001</v>
      </c>
      <c r="Y3531" s="72">
        <v>0.106</v>
      </c>
      <c r="Z3531" s="72">
        <v>1.4999999999999999E-2</v>
      </c>
      <c r="AA3531" s="72">
        <v>2E-3</v>
      </c>
    </row>
    <row r="3532" spans="1:27" x14ac:dyDescent="0.3">
      <c r="A3532" s="65">
        <v>3531</v>
      </c>
      <c r="B3532" s="66" t="s">
        <v>323</v>
      </c>
      <c r="C3532" s="69" t="s">
        <v>241</v>
      </c>
      <c r="D3532" s="71"/>
      <c r="E3532" s="71">
        <v>850</v>
      </c>
      <c r="F3532" s="71">
        <v>2025</v>
      </c>
      <c r="G3532" s="72">
        <v>3.1160000000000001</v>
      </c>
      <c r="H3532" s="72">
        <v>3.294</v>
      </c>
      <c r="I3532" s="72">
        <v>3.5550000000000002</v>
      </c>
      <c r="J3532" s="72">
        <v>3.51</v>
      </c>
      <c r="K3532" s="72">
        <v>3.2919999999999998</v>
      </c>
      <c r="L3532" s="72">
        <v>3.1579999999999999</v>
      </c>
      <c r="M3532" s="72">
        <v>2.9729999999999999</v>
      </c>
      <c r="N3532" s="72">
        <v>2</v>
      </c>
      <c r="O3532" s="72">
        <v>2.1459999999999999</v>
      </c>
      <c r="P3532" s="72">
        <v>2.4529999999999998</v>
      </c>
      <c r="Q3532" s="72">
        <v>2.8370000000000002</v>
      </c>
      <c r="R3532" s="72">
        <v>3.2189999999999999</v>
      </c>
      <c r="S3532" s="72">
        <v>3.319</v>
      </c>
      <c r="T3532" s="72">
        <v>3.2949999999999999</v>
      </c>
      <c r="U3532" s="72">
        <v>2.6269999999999998</v>
      </c>
      <c r="V3532" s="72">
        <v>2.3519999999999999</v>
      </c>
      <c r="W3532" s="72">
        <v>1.476</v>
      </c>
      <c r="X3532" s="72">
        <v>0.54900000000000004</v>
      </c>
      <c r="Y3532" s="72">
        <v>0.14799999999999999</v>
      </c>
      <c r="Z3532" s="72">
        <v>2.5999999999999999E-2</v>
      </c>
      <c r="AA3532" s="72">
        <v>2E-3</v>
      </c>
    </row>
    <row r="3533" spans="1:27" x14ac:dyDescent="0.3">
      <c r="A3533" s="65">
        <v>3532</v>
      </c>
      <c r="B3533" s="66" t="s">
        <v>323</v>
      </c>
      <c r="C3533" s="69" t="s">
        <v>241</v>
      </c>
      <c r="D3533" s="71"/>
      <c r="E3533" s="71">
        <v>850</v>
      </c>
      <c r="F3533" s="71">
        <v>2030</v>
      </c>
      <c r="G3533" s="72">
        <v>2.9929999999999999</v>
      </c>
      <c r="H3533" s="72">
        <v>3.0840000000000001</v>
      </c>
      <c r="I3533" s="72">
        <v>3.27</v>
      </c>
      <c r="J3533" s="72">
        <v>3.4350000000000001</v>
      </c>
      <c r="K3533" s="72">
        <v>3.2919999999999998</v>
      </c>
      <c r="L3533" s="72">
        <v>3.0819999999999999</v>
      </c>
      <c r="M3533" s="72">
        <v>3.0009999999999999</v>
      </c>
      <c r="N3533" s="72">
        <v>2.8620000000000001</v>
      </c>
      <c r="O3533" s="72">
        <v>1.921</v>
      </c>
      <c r="P3533" s="72">
        <v>2.0859999999999999</v>
      </c>
      <c r="Q3533" s="72">
        <v>2.3940000000000001</v>
      </c>
      <c r="R3533" s="72">
        <v>2.7650000000000001</v>
      </c>
      <c r="S3533" s="72">
        <v>3.1030000000000002</v>
      </c>
      <c r="T3533" s="72">
        <v>3.1280000000000001</v>
      </c>
      <c r="U3533" s="72">
        <v>2.9769999999999999</v>
      </c>
      <c r="V3533" s="72">
        <v>2.2080000000000002</v>
      </c>
      <c r="W3533" s="72">
        <v>1.738</v>
      </c>
      <c r="X3533" s="72">
        <v>0.872</v>
      </c>
      <c r="Y3533" s="72">
        <v>0.22900000000000001</v>
      </c>
      <c r="Z3533" s="72">
        <v>3.7999999999999999E-2</v>
      </c>
      <c r="AA3533" s="72">
        <v>3.0000000000000001E-3</v>
      </c>
    </row>
    <row r="3534" spans="1:27" x14ac:dyDescent="0.3">
      <c r="A3534" s="65">
        <v>3533</v>
      </c>
      <c r="B3534" s="66" t="s">
        <v>323</v>
      </c>
      <c r="C3534" s="69" t="s">
        <v>241</v>
      </c>
      <c r="D3534" s="71"/>
      <c r="E3534" s="71">
        <v>850</v>
      </c>
      <c r="F3534" s="71">
        <v>2035</v>
      </c>
      <c r="G3534" s="72">
        <v>2.8690000000000002</v>
      </c>
      <c r="H3534" s="72">
        <v>2.96</v>
      </c>
      <c r="I3534" s="72">
        <v>3.0590000000000002</v>
      </c>
      <c r="J3534" s="72">
        <v>3.1480000000000001</v>
      </c>
      <c r="K3534" s="72">
        <v>3.2160000000000002</v>
      </c>
      <c r="L3534" s="72">
        <v>3.0830000000000002</v>
      </c>
      <c r="M3534" s="72">
        <v>2.923</v>
      </c>
      <c r="N3534" s="72">
        <v>2.8860000000000001</v>
      </c>
      <c r="O3534" s="72">
        <v>2.782</v>
      </c>
      <c r="P3534" s="72">
        <v>1.8640000000000001</v>
      </c>
      <c r="Q3534" s="72">
        <v>2.0350000000000001</v>
      </c>
      <c r="R3534" s="72">
        <v>2.3340000000000001</v>
      </c>
      <c r="S3534" s="72">
        <v>2.673</v>
      </c>
      <c r="T3534" s="72">
        <v>2.9430000000000001</v>
      </c>
      <c r="U3534" s="72">
        <v>2.8559999999999999</v>
      </c>
      <c r="V3534" s="72">
        <v>2.5449999999999999</v>
      </c>
      <c r="W3534" s="72">
        <v>1.6759999999999999</v>
      </c>
      <c r="X3534" s="72">
        <v>1.071</v>
      </c>
      <c r="Y3534" s="72">
        <v>0.38500000000000001</v>
      </c>
      <c r="Z3534" s="72">
        <v>6.3E-2</v>
      </c>
      <c r="AA3534" s="72">
        <v>5.0000000000000001E-3</v>
      </c>
    </row>
    <row r="3535" spans="1:27" x14ac:dyDescent="0.3">
      <c r="A3535" s="65">
        <v>3534</v>
      </c>
      <c r="B3535" s="66" t="s">
        <v>323</v>
      </c>
      <c r="C3535" s="69" t="s">
        <v>241</v>
      </c>
      <c r="D3535" s="71"/>
      <c r="E3535" s="71">
        <v>850</v>
      </c>
      <c r="F3535" s="71">
        <v>2040</v>
      </c>
      <c r="G3535" s="72">
        <v>2.6909999999999998</v>
      </c>
      <c r="H3535" s="72">
        <v>2.8380000000000001</v>
      </c>
      <c r="I3535" s="72">
        <v>2.9359999999999999</v>
      </c>
      <c r="J3535" s="72">
        <v>2.9380000000000002</v>
      </c>
      <c r="K3535" s="72">
        <v>2.931</v>
      </c>
      <c r="L3535" s="72">
        <v>3.01</v>
      </c>
      <c r="M3535" s="72">
        <v>2.9249999999999998</v>
      </c>
      <c r="N3535" s="72">
        <v>2.8109999999999999</v>
      </c>
      <c r="O3535" s="72">
        <v>2.8090000000000002</v>
      </c>
      <c r="P3535" s="72">
        <v>2.72</v>
      </c>
      <c r="Q3535" s="72">
        <v>1.8180000000000001</v>
      </c>
      <c r="R3535" s="72">
        <v>1.986</v>
      </c>
      <c r="S3535" s="72">
        <v>2.2629999999999999</v>
      </c>
      <c r="T3535" s="72">
        <v>2.548</v>
      </c>
      <c r="U3535" s="72">
        <v>2.7120000000000002</v>
      </c>
      <c r="V3535" s="72">
        <v>2.4790000000000001</v>
      </c>
      <c r="W3535" s="72">
        <v>1.9830000000000001</v>
      </c>
      <c r="X3535" s="72">
        <v>1.077</v>
      </c>
      <c r="Y3535" s="72">
        <v>0.50600000000000001</v>
      </c>
      <c r="Z3535" s="72">
        <v>0.11600000000000001</v>
      </c>
      <c r="AA3535" s="72">
        <v>0.01</v>
      </c>
    </row>
    <row r="3536" spans="1:27" x14ac:dyDescent="0.3">
      <c r="A3536" s="65">
        <v>3535</v>
      </c>
      <c r="B3536" s="66" t="s">
        <v>323</v>
      </c>
      <c r="C3536" s="69" t="s">
        <v>241</v>
      </c>
      <c r="D3536" s="71"/>
      <c r="E3536" s="71">
        <v>850</v>
      </c>
      <c r="F3536" s="71">
        <v>2045</v>
      </c>
      <c r="G3536" s="72">
        <v>2.4910000000000001</v>
      </c>
      <c r="H3536" s="72">
        <v>2.6589999999999998</v>
      </c>
      <c r="I3536" s="72">
        <v>2.8119999999999998</v>
      </c>
      <c r="J3536" s="72">
        <v>2.8159999999999998</v>
      </c>
      <c r="K3536" s="72">
        <v>2.722</v>
      </c>
      <c r="L3536" s="72">
        <v>2.7250000000000001</v>
      </c>
      <c r="M3536" s="72">
        <v>2.85</v>
      </c>
      <c r="N3536" s="72">
        <v>2.8140000000000001</v>
      </c>
      <c r="O3536" s="72">
        <v>2.7330000000000001</v>
      </c>
      <c r="P3536" s="72">
        <v>2.7490000000000001</v>
      </c>
      <c r="Q3536" s="72">
        <v>2.67</v>
      </c>
      <c r="R3536" s="72">
        <v>1.7729999999999999</v>
      </c>
      <c r="S3536" s="72">
        <v>1.927</v>
      </c>
      <c r="T3536" s="72">
        <v>2.1680000000000001</v>
      </c>
      <c r="U3536" s="72">
        <v>2.367</v>
      </c>
      <c r="V3536" s="72">
        <v>2.3839999999999999</v>
      </c>
      <c r="W3536" s="72">
        <v>1.9730000000000001</v>
      </c>
      <c r="X3536" s="72">
        <v>1.3169999999999999</v>
      </c>
      <c r="Y3536" s="72">
        <v>0.53500000000000003</v>
      </c>
      <c r="Z3536" s="72">
        <v>0.16400000000000001</v>
      </c>
      <c r="AA3536" s="72">
        <v>0.02</v>
      </c>
    </row>
    <row r="3537" spans="1:27" x14ac:dyDescent="0.3">
      <c r="A3537" s="65">
        <v>3536</v>
      </c>
      <c r="B3537" s="66" t="s">
        <v>323</v>
      </c>
      <c r="C3537" s="69" t="s">
        <v>241</v>
      </c>
      <c r="D3537" s="71"/>
      <c r="E3537" s="71">
        <v>850</v>
      </c>
      <c r="F3537" s="71">
        <v>2050</v>
      </c>
      <c r="G3537" s="72">
        <v>2.2839999999999998</v>
      </c>
      <c r="H3537" s="72">
        <v>2.46</v>
      </c>
      <c r="I3537" s="72">
        <v>2.6339999999999999</v>
      </c>
      <c r="J3537" s="72">
        <v>2.6930000000000001</v>
      </c>
      <c r="K3537" s="72">
        <v>2.6</v>
      </c>
      <c r="L3537" s="72">
        <v>2.5150000000000001</v>
      </c>
      <c r="M3537" s="72">
        <v>2.5670000000000002</v>
      </c>
      <c r="N3537" s="72">
        <v>2.74</v>
      </c>
      <c r="O3537" s="72">
        <v>2.7360000000000002</v>
      </c>
      <c r="P3537" s="72">
        <v>2.677</v>
      </c>
      <c r="Q3537" s="72">
        <v>2.7010000000000001</v>
      </c>
      <c r="R3537" s="72">
        <v>2.6179999999999999</v>
      </c>
      <c r="S3537" s="72">
        <v>1.7250000000000001</v>
      </c>
      <c r="T3537" s="72">
        <v>1.851</v>
      </c>
      <c r="U3537" s="72">
        <v>2.0259999999999998</v>
      </c>
      <c r="V3537" s="72">
        <v>2.1030000000000002</v>
      </c>
      <c r="W3537" s="72">
        <v>1.93</v>
      </c>
      <c r="X3537" s="72">
        <v>1.3480000000000001</v>
      </c>
      <c r="Y3537" s="72">
        <v>0.68300000000000005</v>
      </c>
      <c r="Z3537" s="72">
        <v>0.185</v>
      </c>
      <c r="AA3537" s="72">
        <v>3.2000000000000001E-2</v>
      </c>
    </row>
    <row r="3538" spans="1:27" x14ac:dyDescent="0.3">
      <c r="A3538" s="65">
        <v>3537</v>
      </c>
      <c r="B3538" s="66" t="s">
        <v>323</v>
      </c>
      <c r="C3538" s="69" t="s">
        <v>241</v>
      </c>
      <c r="D3538" s="71"/>
      <c r="E3538" s="71">
        <v>850</v>
      </c>
      <c r="F3538" s="71">
        <v>2055</v>
      </c>
      <c r="G3538" s="72">
        <v>2.1160000000000001</v>
      </c>
      <c r="H3538" s="72">
        <v>2.2530000000000001</v>
      </c>
      <c r="I3538" s="72">
        <v>2.4369999999999998</v>
      </c>
      <c r="J3538" s="72">
        <v>2.5219999999999998</v>
      </c>
      <c r="K3538" s="72">
        <v>2.488</v>
      </c>
      <c r="L3538" s="72">
        <v>2.4060000000000001</v>
      </c>
      <c r="M3538" s="72">
        <v>2.367</v>
      </c>
      <c r="N3538" s="72">
        <v>2.4630000000000001</v>
      </c>
      <c r="O3538" s="72">
        <v>2.6669999999999998</v>
      </c>
      <c r="P3538" s="72">
        <v>2.6829999999999998</v>
      </c>
      <c r="Q3538" s="72">
        <v>2.633</v>
      </c>
      <c r="R3538" s="72">
        <v>2.653</v>
      </c>
      <c r="S3538" s="72">
        <v>2.5579999999999998</v>
      </c>
      <c r="T3538" s="72">
        <v>1.661</v>
      </c>
      <c r="U3538" s="72">
        <v>1.738</v>
      </c>
      <c r="V3538" s="72">
        <v>1.8140000000000001</v>
      </c>
      <c r="W3538" s="72">
        <v>1.7270000000000001</v>
      </c>
      <c r="X3538" s="72">
        <v>1.351</v>
      </c>
      <c r="Y3538" s="72">
        <v>0.72499999999999998</v>
      </c>
      <c r="Z3538" s="72">
        <v>0.248</v>
      </c>
      <c r="AA3538" s="72">
        <v>0.04</v>
      </c>
    </row>
    <row r="3539" spans="1:27" x14ac:dyDescent="0.3">
      <c r="A3539" s="65">
        <v>3538</v>
      </c>
      <c r="B3539" s="66" t="s">
        <v>323</v>
      </c>
      <c r="C3539" s="69" t="s">
        <v>241</v>
      </c>
      <c r="D3539" s="71"/>
      <c r="E3539" s="71">
        <v>850</v>
      </c>
      <c r="F3539" s="71">
        <v>2060</v>
      </c>
      <c r="G3539" s="72">
        <v>1.978</v>
      </c>
      <c r="H3539" s="72">
        <v>2.0880000000000001</v>
      </c>
      <c r="I3539" s="72">
        <v>2.2309999999999999</v>
      </c>
      <c r="J3539" s="72">
        <v>2.3290000000000002</v>
      </c>
      <c r="K3539" s="72">
        <v>2.33</v>
      </c>
      <c r="L3539" s="72">
        <v>2.3039999999999998</v>
      </c>
      <c r="M3539" s="72">
        <v>2.2639999999999998</v>
      </c>
      <c r="N3539" s="72">
        <v>2.2679999999999998</v>
      </c>
      <c r="O3539" s="72">
        <v>2.3929999999999998</v>
      </c>
      <c r="P3539" s="72">
        <v>2.6150000000000002</v>
      </c>
      <c r="Q3539" s="72">
        <v>2.64</v>
      </c>
      <c r="R3539" s="72">
        <v>2.5870000000000002</v>
      </c>
      <c r="S3539" s="72">
        <v>2.5950000000000002</v>
      </c>
      <c r="T3539" s="72">
        <v>2.4740000000000002</v>
      </c>
      <c r="U3539" s="72">
        <v>1.5660000000000001</v>
      </c>
      <c r="V3539" s="72">
        <v>1.5680000000000001</v>
      </c>
      <c r="W3539" s="72">
        <v>1.5069999999999999</v>
      </c>
      <c r="X3539" s="72">
        <v>1.234</v>
      </c>
      <c r="Y3539" s="72">
        <v>0.752</v>
      </c>
      <c r="Z3539" s="72">
        <v>0.27600000000000002</v>
      </c>
      <c r="AA3539" s="72">
        <v>5.6000000000000001E-2</v>
      </c>
    </row>
    <row r="3540" spans="1:27" x14ac:dyDescent="0.3">
      <c r="A3540" s="65">
        <v>3539</v>
      </c>
      <c r="B3540" s="66" t="s">
        <v>323</v>
      </c>
      <c r="C3540" s="69" t="s">
        <v>241</v>
      </c>
      <c r="D3540" s="71"/>
      <c r="E3540" s="71">
        <v>850</v>
      </c>
      <c r="F3540" s="71">
        <v>2065</v>
      </c>
      <c r="G3540" s="72">
        <v>1.85</v>
      </c>
      <c r="H3540" s="72">
        <v>1.9510000000000001</v>
      </c>
      <c r="I3540" s="72">
        <v>2.0670000000000002</v>
      </c>
      <c r="J3540" s="72">
        <v>2.1309999999999998</v>
      </c>
      <c r="K3540" s="72">
        <v>2.1459999999999999</v>
      </c>
      <c r="L3540" s="72">
        <v>2.153</v>
      </c>
      <c r="M3540" s="72">
        <v>2.1709999999999998</v>
      </c>
      <c r="N3540" s="72">
        <v>2.1709999999999998</v>
      </c>
      <c r="O3540" s="72">
        <v>2.2040000000000002</v>
      </c>
      <c r="P3540" s="72">
        <v>2.3460000000000001</v>
      </c>
      <c r="Q3540" s="72">
        <v>2.5760000000000001</v>
      </c>
      <c r="R3540" s="72">
        <v>2.601</v>
      </c>
      <c r="S3540" s="72">
        <v>2.5369999999999999</v>
      </c>
      <c r="T3540" s="72">
        <v>2.5179999999999998</v>
      </c>
      <c r="U3540" s="72">
        <v>2.3460000000000001</v>
      </c>
      <c r="V3540" s="72">
        <v>1.4219999999999999</v>
      </c>
      <c r="W3540" s="72">
        <v>1.319</v>
      </c>
      <c r="X3540" s="72">
        <v>1.097</v>
      </c>
      <c r="Y3540" s="72">
        <v>0.70599999999999996</v>
      </c>
      <c r="Z3540" s="72">
        <v>0.29899999999999999</v>
      </c>
      <c r="AA3540" s="72">
        <v>6.8000000000000005E-2</v>
      </c>
    </row>
    <row r="3541" spans="1:27" x14ac:dyDescent="0.3">
      <c r="A3541" s="65">
        <v>3540</v>
      </c>
      <c r="B3541" s="66" t="s">
        <v>323</v>
      </c>
      <c r="C3541" s="69" t="s">
        <v>241</v>
      </c>
      <c r="D3541" s="71"/>
      <c r="E3541" s="71">
        <v>850</v>
      </c>
      <c r="F3541" s="71">
        <v>2070</v>
      </c>
      <c r="G3541" s="72">
        <v>1.7210000000000001</v>
      </c>
      <c r="H3541" s="72">
        <v>1.825</v>
      </c>
      <c r="I3541" s="72">
        <v>1.9319999999999999</v>
      </c>
      <c r="J3541" s="72">
        <v>1.972</v>
      </c>
      <c r="K3541" s="72">
        <v>1.9590000000000001</v>
      </c>
      <c r="L3541" s="72">
        <v>1.9810000000000001</v>
      </c>
      <c r="M3541" s="72">
        <v>2.028</v>
      </c>
      <c r="N3541" s="72">
        <v>2.0819999999999999</v>
      </c>
      <c r="O3541" s="72">
        <v>2.11</v>
      </c>
      <c r="P3541" s="72">
        <v>2.161</v>
      </c>
      <c r="Q3541" s="72">
        <v>2.3109999999999999</v>
      </c>
      <c r="R3541" s="72">
        <v>2.5390000000000001</v>
      </c>
      <c r="S3541" s="72">
        <v>2.5510000000000002</v>
      </c>
      <c r="T3541" s="72">
        <v>2.4660000000000002</v>
      </c>
      <c r="U3541" s="72">
        <v>2.3969999999999998</v>
      </c>
      <c r="V3541" s="72">
        <v>2.1459999999999999</v>
      </c>
      <c r="W3541" s="72">
        <v>1.208</v>
      </c>
      <c r="X3541" s="72">
        <v>0.97599999999999998</v>
      </c>
      <c r="Y3541" s="72">
        <v>0.64500000000000002</v>
      </c>
      <c r="Z3541" s="72">
        <v>0.29099999999999998</v>
      </c>
      <c r="AA3541" s="72">
        <v>7.9000000000000001E-2</v>
      </c>
    </row>
    <row r="3542" spans="1:27" x14ac:dyDescent="0.3">
      <c r="A3542" s="65">
        <v>3541</v>
      </c>
      <c r="B3542" s="66" t="s">
        <v>323</v>
      </c>
      <c r="C3542" s="69" t="s">
        <v>241</v>
      </c>
      <c r="D3542" s="71"/>
      <c r="E3542" s="71">
        <v>850</v>
      </c>
      <c r="F3542" s="71">
        <v>2075</v>
      </c>
      <c r="G3542" s="72">
        <v>1.5920000000000001</v>
      </c>
      <c r="H3542" s="72">
        <v>1.696</v>
      </c>
      <c r="I3542" s="72">
        <v>1.8080000000000001</v>
      </c>
      <c r="J3542" s="72">
        <v>1.843</v>
      </c>
      <c r="K3542" s="72">
        <v>1.8109999999999999</v>
      </c>
      <c r="L3542" s="72">
        <v>1.8049999999999999</v>
      </c>
      <c r="M3542" s="72">
        <v>1.865</v>
      </c>
      <c r="N3542" s="72">
        <v>1.946</v>
      </c>
      <c r="O3542" s="72">
        <v>2.0259999999999998</v>
      </c>
      <c r="P3542" s="72">
        <v>2.069</v>
      </c>
      <c r="Q3542" s="72">
        <v>2.1280000000000001</v>
      </c>
      <c r="R3542" s="72">
        <v>2.278</v>
      </c>
      <c r="S3542" s="72">
        <v>2.4950000000000001</v>
      </c>
      <c r="T3542" s="72">
        <v>2.4849999999999999</v>
      </c>
      <c r="U3542" s="72">
        <v>2.355</v>
      </c>
      <c r="V3542" s="72">
        <v>2.2069999999999999</v>
      </c>
      <c r="W3542" s="72">
        <v>1.843</v>
      </c>
      <c r="X3542" s="72">
        <v>0.91100000000000003</v>
      </c>
      <c r="Y3542" s="72">
        <v>0.59099999999999997</v>
      </c>
      <c r="Z3542" s="72">
        <v>0.27700000000000002</v>
      </c>
      <c r="AA3542" s="72">
        <v>8.4000000000000005E-2</v>
      </c>
    </row>
    <row r="3543" spans="1:27" x14ac:dyDescent="0.3">
      <c r="A3543" s="65">
        <v>3542</v>
      </c>
      <c r="B3543" s="66" t="s">
        <v>323</v>
      </c>
      <c r="C3543" s="69" t="s">
        <v>241</v>
      </c>
      <c r="D3543" s="71"/>
      <c r="E3543" s="71">
        <v>850</v>
      </c>
      <c r="F3543" s="71">
        <v>2080</v>
      </c>
      <c r="G3543" s="72">
        <v>1.4670000000000001</v>
      </c>
      <c r="H3543" s="72">
        <v>1.57</v>
      </c>
      <c r="I3543" s="72">
        <v>1.68</v>
      </c>
      <c r="J3543" s="72">
        <v>1.7250000000000001</v>
      </c>
      <c r="K3543" s="72">
        <v>1.6930000000000001</v>
      </c>
      <c r="L3543" s="72">
        <v>1.6679999999999999</v>
      </c>
      <c r="M3543" s="72">
        <v>1.6950000000000001</v>
      </c>
      <c r="N3543" s="72">
        <v>1.788</v>
      </c>
      <c r="O3543" s="72">
        <v>1.8939999999999999</v>
      </c>
      <c r="P3543" s="72">
        <v>1.9890000000000001</v>
      </c>
      <c r="Q3543" s="72">
        <v>2.0379999999999998</v>
      </c>
      <c r="R3543" s="72">
        <v>2.0979999999999999</v>
      </c>
      <c r="S3543" s="72">
        <v>2.2410000000000001</v>
      </c>
      <c r="T3543" s="72">
        <v>2.4369999999999998</v>
      </c>
      <c r="U3543" s="72">
        <v>2.383</v>
      </c>
      <c r="V3543" s="72">
        <v>2.181</v>
      </c>
      <c r="W3543" s="72">
        <v>1.9119999999999999</v>
      </c>
      <c r="X3543" s="72">
        <v>1.41</v>
      </c>
      <c r="Y3543" s="72">
        <v>0.56299999999999994</v>
      </c>
      <c r="Z3543" s="72">
        <v>0.26500000000000001</v>
      </c>
      <c r="AA3543" s="72">
        <v>8.5999999999999993E-2</v>
      </c>
    </row>
    <row r="3544" spans="1:27" x14ac:dyDescent="0.3">
      <c r="A3544" s="65">
        <v>3543</v>
      </c>
      <c r="B3544" s="66" t="s">
        <v>323</v>
      </c>
      <c r="C3544" s="69" t="s">
        <v>241</v>
      </c>
      <c r="D3544" s="71"/>
      <c r="E3544" s="71">
        <v>850</v>
      </c>
      <c r="F3544" s="71">
        <v>2085</v>
      </c>
      <c r="G3544" s="72">
        <v>1.3540000000000001</v>
      </c>
      <c r="H3544" s="72">
        <v>1.4450000000000001</v>
      </c>
      <c r="I3544" s="72">
        <v>1.5549999999999999</v>
      </c>
      <c r="J3544" s="72">
        <v>1.605</v>
      </c>
      <c r="K3544" s="72">
        <v>1.5860000000000001</v>
      </c>
      <c r="L3544" s="72">
        <v>1.56</v>
      </c>
      <c r="M3544" s="72">
        <v>1.5660000000000001</v>
      </c>
      <c r="N3544" s="72">
        <v>1.625</v>
      </c>
      <c r="O3544" s="72">
        <v>1.74</v>
      </c>
      <c r="P3544" s="72">
        <v>1.86</v>
      </c>
      <c r="Q3544" s="72">
        <v>1.962</v>
      </c>
      <c r="R3544" s="72">
        <v>2.012</v>
      </c>
      <c r="S3544" s="72">
        <v>2.0670000000000002</v>
      </c>
      <c r="T3544" s="72">
        <v>2.1930000000000001</v>
      </c>
      <c r="U3544" s="72">
        <v>2.3420000000000001</v>
      </c>
      <c r="V3544" s="72">
        <v>2.218</v>
      </c>
      <c r="W3544" s="72">
        <v>1.907</v>
      </c>
      <c r="X3544" s="72">
        <v>1.4870000000000001</v>
      </c>
      <c r="Y3544" s="72">
        <v>0.89600000000000002</v>
      </c>
      <c r="Z3544" s="72">
        <v>0.26200000000000001</v>
      </c>
      <c r="AA3544" s="72">
        <v>8.6999999999999994E-2</v>
      </c>
    </row>
    <row r="3545" spans="1:27" x14ac:dyDescent="0.3">
      <c r="A3545" s="65">
        <v>3544</v>
      </c>
      <c r="B3545" s="66" t="s">
        <v>323</v>
      </c>
      <c r="C3545" s="69" t="s">
        <v>241</v>
      </c>
      <c r="D3545" s="71"/>
      <c r="E3545" s="71">
        <v>850</v>
      </c>
      <c r="F3545" s="71">
        <v>2090</v>
      </c>
      <c r="G3545" s="72">
        <v>1.2609999999999999</v>
      </c>
      <c r="H3545" s="72">
        <v>1.3360000000000001</v>
      </c>
      <c r="I3545" s="72">
        <v>1.431</v>
      </c>
      <c r="J3545" s="72">
        <v>1.4830000000000001</v>
      </c>
      <c r="K3545" s="72">
        <v>1.476</v>
      </c>
      <c r="L3545" s="72">
        <v>1.462</v>
      </c>
      <c r="M3545" s="72">
        <v>1.4670000000000001</v>
      </c>
      <c r="N3545" s="72">
        <v>1.5009999999999999</v>
      </c>
      <c r="O3545" s="72">
        <v>1.581</v>
      </c>
      <c r="P3545" s="72">
        <v>1.708</v>
      </c>
      <c r="Q3545" s="72">
        <v>1.835</v>
      </c>
      <c r="R3545" s="72">
        <v>1.9390000000000001</v>
      </c>
      <c r="S3545" s="72">
        <v>1.984</v>
      </c>
      <c r="T3545" s="72">
        <v>2.0249999999999999</v>
      </c>
      <c r="U3545" s="72">
        <v>2.113</v>
      </c>
      <c r="V3545" s="72">
        <v>2.1920000000000002</v>
      </c>
      <c r="W3545" s="72">
        <v>1.9550000000000001</v>
      </c>
      <c r="X3545" s="72">
        <v>1.5029999999999999</v>
      </c>
      <c r="Y3545" s="72">
        <v>0.96599999999999997</v>
      </c>
      <c r="Z3545" s="72">
        <v>0.43099999999999999</v>
      </c>
      <c r="AA3545" s="72">
        <v>0.09</v>
      </c>
    </row>
    <row r="3546" spans="1:27" x14ac:dyDescent="0.3">
      <c r="A3546" s="65">
        <v>3545</v>
      </c>
      <c r="B3546" s="66" t="s">
        <v>323</v>
      </c>
      <c r="C3546" s="69" t="s">
        <v>241</v>
      </c>
      <c r="D3546" s="71"/>
      <c r="E3546" s="71">
        <v>850</v>
      </c>
      <c r="F3546" s="71">
        <v>2095</v>
      </c>
      <c r="G3546" s="72">
        <v>1.1759999999999999</v>
      </c>
      <c r="H3546" s="72">
        <v>1.242</v>
      </c>
      <c r="I3546" s="72">
        <v>1.3240000000000001</v>
      </c>
      <c r="J3546" s="72">
        <v>1.3660000000000001</v>
      </c>
      <c r="K3546" s="72">
        <v>1.3660000000000001</v>
      </c>
      <c r="L3546" s="72">
        <v>1.361</v>
      </c>
      <c r="M3546" s="72">
        <v>1.3759999999999999</v>
      </c>
      <c r="N3546" s="72">
        <v>1.407</v>
      </c>
      <c r="O3546" s="72">
        <v>1.4610000000000001</v>
      </c>
      <c r="P3546" s="72">
        <v>1.5529999999999999</v>
      </c>
      <c r="Q3546" s="72">
        <v>1.6859999999999999</v>
      </c>
      <c r="R3546" s="72">
        <v>1.8140000000000001</v>
      </c>
      <c r="S3546" s="72">
        <v>1.915</v>
      </c>
      <c r="T3546" s="72">
        <v>1.946</v>
      </c>
      <c r="U3546" s="72">
        <v>1.9570000000000001</v>
      </c>
      <c r="V3546" s="72">
        <v>1.986</v>
      </c>
      <c r="W3546" s="72">
        <v>1.948</v>
      </c>
      <c r="X3546" s="72">
        <v>1.5649999999999999</v>
      </c>
      <c r="Y3546" s="72">
        <v>1.0009999999999999</v>
      </c>
      <c r="Z3546" s="72">
        <v>0.48099999999999998</v>
      </c>
      <c r="AA3546" s="72">
        <v>0.14099999999999999</v>
      </c>
    </row>
    <row r="3547" spans="1:27" x14ac:dyDescent="0.3">
      <c r="A3547" s="65">
        <v>3546</v>
      </c>
      <c r="B3547" s="66" t="s">
        <v>323</v>
      </c>
      <c r="C3547" s="69" t="s">
        <v>241</v>
      </c>
      <c r="D3547" s="71"/>
      <c r="E3547" s="71">
        <v>850</v>
      </c>
      <c r="F3547" s="71">
        <v>2100</v>
      </c>
      <c r="G3547" s="72">
        <v>1.097</v>
      </c>
      <c r="H3547" s="72">
        <v>1.1599999999999999</v>
      </c>
      <c r="I3547" s="72">
        <v>1.2310000000000001</v>
      </c>
      <c r="J3547" s="72">
        <v>1.266</v>
      </c>
      <c r="K3547" s="72">
        <v>1.2589999999999999</v>
      </c>
      <c r="L3547" s="72">
        <v>1.2629999999999999</v>
      </c>
      <c r="M3547" s="72">
        <v>1.2829999999999999</v>
      </c>
      <c r="N3547" s="72">
        <v>1.323</v>
      </c>
      <c r="O3547" s="72">
        <v>1.37</v>
      </c>
      <c r="P3547" s="72">
        <v>1.4359999999999999</v>
      </c>
      <c r="Q3547" s="72">
        <v>1.534</v>
      </c>
      <c r="R3547" s="72">
        <v>1.667</v>
      </c>
      <c r="S3547" s="72">
        <v>1.792</v>
      </c>
      <c r="T3547" s="72">
        <v>1.88</v>
      </c>
      <c r="U3547" s="72">
        <v>1.885</v>
      </c>
      <c r="V3547" s="72">
        <v>1.849</v>
      </c>
      <c r="W3547" s="72">
        <v>1.7809999999999999</v>
      </c>
      <c r="X3547" s="72">
        <v>1.581</v>
      </c>
      <c r="Y3547" s="72">
        <v>1.0640000000000001</v>
      </c>
      <c r="Z3547" s="72">
        <v>0.51500000000000001</v>
      </c>
      <c r="AA3547" s="72">
        <v>0.17499999999999999</v>
      </c>
    </row>
    <row r="3548" spans="1:27" x14ac:dyDescent="0.3">
      <c r="A3548" s="65">
        <v>3547</v>
      </c>
      <c r="B3548" s="66" t="s">
        <v>323</v>
      </c>
      <c r="C3548" s="70" t="s">
        <v>242</v>
      </c>
      <c r="D3548" s="71"/>
      <c r="E3548" s="71">
        <v>916</v>
      </c>
      <c r="F3548" s="71">
        <v>2015</v>
      </c>
      <c r="G3548" s="72">
        <v>8400.5239999999994</v>
      </c>
      <c r="H3548" s="72">
        <v>8326.5360000000001</v>
      </c>
      <c r="I3548" s="72">
        <v>8492.0969999999998</v>
      </c>
      <c r="J3548" s="72">
        <v>8427.0630000000001</v>
      </c>
      <c r="K3548" s="72">
        <v>7999.3459999999995</v>
      </c>
      <c r="L3548" s="72">
        <v>7327.9059999999999</v>
      </c>
      <c r="M3548" s="72">
        <v>6634.9709999999995</v>
      </c>
      <c r="N3548" s="72">
        <v>6118.7629999999999</v>
      </c>
      <c r="O3548" s="72">
        <v>5606.9840000000004</v>
      </c>
      <c r="P3548" s="72">
        <v>4387.3230000000003</v>
      </c>
      <c r="Q3548" s="72">
        <v>3582.4520000000002</v>
      </c>
      <c r="R3548" s="72">
        <v>2989.9490000000001</v>
      </c>
      <c r="S3548" s="72">
        <v>2438.694</v>
      </c>
      <c r="T3548" s="72">
        <v>1730.4849999999999</v>
      </c>
      <c r="U3548" s="72">
        <v>1310.229</v>
      </c>
      <c r="V3548" s="72">
        <v>892.03399999999999</v>
      </c>
      <c r="W3548" s="72">
        <v>566.58799999999997</v>
      </c>
      <c r="X3548" s="72">
        <v>300.75599999999997</v>
      </c>
      <c r="Y3548" s="72">
        <v>117.727</v>
      </c>
      <c r="Z3548" s="72">
        <v>27.716999999999999</v>
      </c>
      <c r="AA3548" s="72">
        <v>4.2759999999999998</v>
      </c>
    </row>
    <row r="3549" spans="1:27" x14ac:dyDescent="0.3">
      <c r="A3549" s="65">
        <v>3548</v>
      </c>
      <c r="B3549" s="66" t="s">
        <v>323</v>
      </c>
      <c r="C3549" s="70" t="s">
        <v>242</v>
      </c>
      <c r="D3549" s="71"/>
      <c r="E3549" s="71">
        <v>916</v>
      </c>
      <c r="F3549" s="71">
        <v>2020</v>
      </c>
      <c r="G3549" s="72">
        <v>8283.6029999999992</v>
      </c>
      <c r="H3549" s="72">
        <v>8356.7819999999992</v>
      </c>
      <c r="I3549" s="72">
        <v>8284.6440000000002</v>
      </c>
      <c r="J3549" s="72">
        <v>8416.4580000000005</v>
      </c>
      <c r="K3549" s="72">
        <v>8310.0280000000002</v>
      </c>
      <c r="L3549" s="72">
        <v>7866.7250000000004</v>
      </c>
      <c r="M3549" s="72">
        <v>7202.7049999999999</v>
      </c>
      <c r="N3549" s="72">
        <v>6521.4359999999997</v>
      </c>
      <c r="O3549" s="72">
        <v>6006.6189999999997</v>
      </c>
      <c r="P3549" s="72">
        <v>5486.8459999999995</v>
      </c>
      <c r="Q3549" s="72">
        <v>4266.5429999999997</v>
      </c>
      <c r="R3549" s="72">
        <v>3449.3069999999998</v>
      </c>
      <c r="S3549" s="72">
        <v>2832.7330000000002</v>
      </c>
      <c r="T3549" s="72">
        <v>2251.634</v>
      </c>
      <c r="U3549" s="72">
        <v>1534.6610000000001</v>
      </c>
      <c r="V3549" s="72">
        <v>1089.873</v>
      </c>
      <c r="W3549" s="72">
        <v>668.995</v>
      </c>
      <c r="X3549" s="72">
        <v>363.29</v>
      </c>
      <c r="Y3549" s="72">
        <v>152.619</v>
      </c>
      <c r="Z3549" s="72">
        <v>42.890999999999998</v>
      </c>
      <c r="AA3549" s="72">
        <v>6.0709999999999997</v>
      </c>
    </row>
    <row r="3550" spans="1:27" x14ac:dyDescent="0.3">
      <c r="A3550" s="65">
        <v>3549</v>
      </c>
      <c r="B3550" s="66" t="s">
        <v>323</v>
      </c>
      <c r="C3550" s="70" t="s">
        <v>242</v>
      </c>
      <c r="D3550" s="71"/>
      <c r="E3550" s="71">
        <v>916</v>
      </c>
      <c r="F3550" s="71">
        <v>2025</v>
      </c>
      <c r="G3550" s="72">
        <v>8064.348</v>
      </c>
      <c r="H3550" s="72">
        <v>8246.0560000000005</v>
      </c>
      <c r="I3550" s="72">
        <v>8328.0059999999994</v>
      </c>
      <c r="J3550" s="72">
        <v>8223.0840000000007</v>
      </c>
      <c r="K3550" s="72">
        <v>8311.3790000000008</v>
      </c>
      <c r="L3550" s="72">
        <v>8187.0619999999999</v>
      </c>
      <c r="M3550" s="72">
        <v>7746.3320000000003</v>
      </c>
      <c r="N3550" s="72">
        <v>7090.857</v>
      </c>
      <c r="O3550" s="72">
        <v>6411.6769999999997</v>
      </c>
      <c r="P3550" s="72">
        <v>5888.366</v>
      </c>
      <c r="Q3550" s="72">
        <v>5350.0829999999996</v>
      </c>
      <c r="R3550" s="72">
        <v>4121.0469999999996</v>
      </c>
      <c r="S3550" s="72">
        <v>3281.6129999999998</v>
      </c>
      <c r="T3550" s="72">
        <v>2630.7280000000001</v>
      </c>
      <c r="U3550" s="72">
        <v>2012.874</v>
      </c>
      <c r="V3550" s="72">
        <v>1290.2470000000001</v>
      </c>
      <c r="W3550" s="72">
        <v>828.89300000000003</v>
      </c>
      <c r="X3550" s="72">
        <v>434.09100000000001</v>
      </c>
      <c r="Y3550" s="72">
        <v>185.91200000000001</v>
      </c>
      <c r="Z3550" s="72">
        <v>55.697000000000003</v>
      </c>
      <c r="AA3550" s="72">
        <v>9.234</v>
      </c>
    </row>
    <row r="3551" spans="1:27" x14ac:dyDescent="0.3">
      <c r="A3551" s="65">
        <v>3550</v>
      </c>
      <c r="B3551" s="66" t="s">
        <v>323</v>
      </c>
      <c r="C3551" s="70" t="s">
        <v>242</v>
      </c>
      <c r="D3551" s="71"/>
      <c r="E3551" s="71">
        <v>916</v>
      </c>
      <c r="F3551" s="71">
        <v>2030</v>
      </c>
      <c r="G3551" s="72">
        <v>7780.6620000000003</v>
      </c>
      <c r="H3551" s="72">
        <v>8033.3559999999998</v>
      </c>
      <c r="I3551" s="72">
        <v>8222.5360000000001</v>
      </c>
      <c r="J3551" s="72">
        <v>8275.9169999999995</v>
      </c>
      <c r="K3551" s="72">
        <v>8133.3969999999999</v>
      </c>
      <c r="L3551" s="72">
        <v>8204.1620000000003</v>
      </c>
      <c r="M3551" s="72">
        <v>8077.6260000000002</v>
      </c>
      <c r="N3551" s="72">
        <v>7639.9470000000001</v>
      </c>
      <c r="O3551" s="72">
        <v>6984.4840000000004</v>
      </c>
      <c r="P3551" s="72">
        <v>6296.9480000000003</v>
      </c>
      <c r="Q3551" s="72">
        <v>5753.3270000000002</v>
      </c>
      <c r="R3551" s="72">
        <v>5182.3689999999997</v>
      </c>
      <c r="S3551" s="72">
        <v>3934.7240000000002</v>
      </c>
      <c r="T3551" s="72">
        <v>3062.48</v>
      </c>
      <c r="U3551" s="72">
        <v>2367.239</v>
      </c>
      <c r="V3551" s="72">
        <v>1706.74</v>
      </c>
      <c r="W3551" s="72">
        <v>992.22199999999998</v>
      </c>
      <c r="X3551" s="72">
        <v>545.274</v>
      </c>
      <c r="Y3551" s="72">
        <v>224.78</v>
      </c>
      <c r="Z3551" s="72">
        <v>68.167000000000002</v>
      </c>
      <c r="AA3551" s="72">
        <v>12.19</v>
      </c>
    </row>
    <row r="3552" spans="1:27" x14ac:dyDescent="0.3">
      <c r="A3552" s="65">
        <v>3551</v>
      </c>
      <c r="B3552" s="66" t="s">
        <v>323</v>
      </c>
      <c r="C3552" s="70" t="s">
        <v>242</v>
      </c>
      <c r="D3552" s="71"/>
      <c r="E3552" s="71">
        <v>916</v>
      </c>
      <c r="F3552" s="71">
        <v>2035</v>
      </c>
      <c r="G3552" s="72">
        <v>7499.2219999999998</v>
      </c>
      <c r="H3552" s="72">
        <v>7754.0410000000002</v>
      </c>
      <c r="I3552" s="72">
        <v>8012.0950000000003</v>
      </c>
      <c r="J3552" s="72">
        <v>8173.94</v>
      </c>
      <c r="K3552" s="72">
        <v>8191.7780000000002</v>
      </c>
      <c r="L3552" s="72">
        <v>8035.1549999999997</v>
      </c>
      <c r="M3552" s="72">
        <v>8103.4009999999998</v>
      </c>
      <c r="N3552" s="72">
        <v>7976.585</v>
      </c>
      <c r="O3552" s="72">
        <v>7535.3270000000002</v>
      </c>
      <c r="P3552" s="72">
        <v>6870.3180000000002</v>
      </c>
      <c r="Q3552" s="72">
        <v>6163.7139999999999</v>
      </c>
      <c r="R3552" s="72">
        <v>5586.0889999999999</v>
      </c>
      <c r="S3552" s="72">
        <v>4965.4489999999996</v>
      </c>
      <c r="T3552" s="72">
        <v>3689.5610000000001</v>
      </c>
      <c r="U3552" s="72">
        <v>2773.9160000000002</v>
      </c>
      <c r="V3552" s="72">
        <v>2025.34</v>
      </c>
      <c r="W3552" s="72">
        <v>1327.373</v>
      </c>
      <c r="X3552" s="72">
        <v>661.91399999999999</v>
      </c>
      <c r="Y3552" s="72">
        <v>286.95600000000002</v>
      </c>
      <c r="Z3552" s="72">
        <v>83.311000000000007</v>
      </c>
      <c r="AA3552" s="72">
        <v>15.087999999999999</v>
      </c>
    </row>
    <row r="3553" spans="1:27" x14ac:dyDescent="0.3">
      <c r="A3553" s="65">
        <v>3552</v>
      </c>
      <c r="B3553" s="66" t="s">
        <v>323</v>
      </c>
      <c r="C3553" s="70" t="s">
        <v>242</v>
      </c>
      <c r="D3553" s="71"/>
      <c r="E3553" s="71">
        <v>916</v>
      </c>
      <c r="F3553" s="71">
        <v>2040</v>
      </c>
      <c r="G3553" s="72">
        <v>7246.1959999999999</v>
      </c>
      <c r="H3553" s="72">
        <v>7476.4709999999995</v>
      </c>
      <c r="I3553" s="72">
        <v>7735.3959999999997</v>
      </c>
      <c r="J3553" s="72">
        <v>7968.0360000000001</v>
      </c>
      <c r="K3553" s="72">
        <v>8096.8770000000004</v>
      </c>
      <c r="L3553" s="72">
        <v>8101.9889999999996</v>
      </c>
      <c r="M3553" s="72">
        <v>7945.5</v>
      </c>
      <c r="N3553" s="72">
        <v>8012.116</v>
      </c>
      <c r="O3553" s="72">
        <v>7878.3090000000002</v>
      </c>
      <c r="P3553" s="72">
        <v>7423.4390000000003</v>
      </c>
      <c r="Q3553" s="72">
        <v>6737.7259999999997</v>
      </c>
      <c r="R3553" s="72">
        <v>5998.6660000000002</v>
      </c>
      <c r="S3553" s="72">
        <v>5369.6080000000002</v>
      </c>
      <c r="T3553" s="72">
        <v>4678.6180000000004</v>
      </c>
      <c r="U3553" s="72">
        <v>3363.9160000000002</v>
      </c>
      <c r="V3553" s="72">
        <v>2395.0500000000002</v>
      </c>
      <c r="W3553" s="72">
        <v>1594.71</v>
      </c>
      <c r="X3553" s="72">
        <v>898.08100000000002</v>
      </c>
      <c r="Y3553" s="72">
        <v>354.209</v>
      </c>
      <c r="Z3553" s="72">
        <v>108.211</v>
      </c>
      <c r="AA3553" s="72">
        <v>18.584</v>
      </c>
    </row>
    <row r="3554" spans="1:27" x14ac:dyDescent="0.3">
      <c r="A3554" s="65">
        <v>3553</v>
      </c>
      <c r="B3554" s="66" t="s">
        <v>323</v>
      </c>
      <c r="C3554" s="70" t="s">
        <v>242</v>
      </c>
      <c r="D3554" s="71"/>
      <c r="E3554" s="71">
        <v>916</v>
      </c>
      <c r="F3554" s="71">
        <v>2045</v>
      </c>
      <c r="G3554" s="72">
        <v>7031.9210000000003</v>
      </c>
      <c r="H3554" s="72">
        <v>7226.0919999999996</v>
      </c>
      <c r="I3554" s="72">
        <v>7459.6270000000004</v>
      </c>
      <c r="J3554" s="72">
        <v>7694.3239999999996</v>
      </c>
      <c r="K3554" s="72">
        <v>7896.3019999999997</v>
      </c>
      <c r="L3554" s="72">
        <v>8014.0950000000003</v>
      </c>
      <c r="M3554" s="72">
        <v>8020.1710000000003</v>
      </c>
      <c r="N3554" s="72">
        <v>7864.6469999999999</v>
      </c>
      <c r="O3554" s="72">
        <v>7923.2359999999999</v>
      </c>
      <c r="P3554" s="72">
        <v>7772.5460000000003</v>
      </c>
      <c r="Q3554" s="72">
        <v>7292.7089999999998</v>
      </c>
      <c r="R3554" s="72">
        <v>6572.5630000000001</v>
      </c>
      <c r="S3554" s="72">
        <v>5784.4089999999997</v>
      </c>
      <c r="T3554" s="72">
        <v>5082.2510000000002</v>
      </c>
      <c r="U3554" s="72">
        <v>4293.7190000000001</v>
      </c>
      <c r="V3554" s="72">
        <v>2930.7420000000002</v>
      </c>
      <c r="W3554" s="72">
        <v>1909.4870000000001</v>
      </c>
      <c r="X3554" s="72">
        <v>1096.4570000000001</v>
      </c>
      <c r="Y3554" s="72">
        <v>488.904</v>
      </c>
      <c r="Z3554" s="72">
        <v>136.07</v>
      </c>
      <c r="AA3554" s="72">
        <v>24.241</v>
      </c>
    </row>
    <row r="3555" spans="1:27" x14ac:dyDescent="0.3">
      <c r="A3555" s="65">
        <v>3554</v>
      </c>
      <c r="B3555" s="66" t="s">
        <v>323</v>
      </c>
      <c r="C3555" s="70" t="s">
        <v>242</v>
      </c>
      <c r="D3555" s="71"/>
      <c r="E3555" s="71">
        <v>916</v>
      </c>
      <c r="F3555" s="71">
        <v>2050</v>
      </c>
      <c r="G3555" s="72">
        <v>6824.8909999999996</v>
      </c>
      <c r="H3555" s="72">
        <v>7013.8890000000001</v>
      </c>
      <c r="I3555" s="72">
        <v>7210.5839999999998</v>
      </c>
      <c r="J3555" s="72">
        <v>7420.9679999999998</v>
      </c>
      <c r="K3555" s="72">
        <v>7627.3829999999998</v>
      </c>
      <c r="L3555" s="72">
        <v>7820.0789999999997</v>
      </c>
      <c r="M3555" s="72">
        <v>7939.5780000000004</v>
      </c>
      <c r="N3555" s="72">
        <v>7946.8639999999996</v>
      </c>
      <c r="O3555" s="72">
        <v>7786.1769999999997</v>
      </c>
      <c r="P3555" s="72">
        <v>7827.4009999999998</v>
      </c>
      <c r="Q3555" s="72">
        <v>7648.4979999999996</v>
      </c>
      <c r="R3555" s="72">
        <v>7129.4269999999997</v>
      </c>
      <c r="S3555" s="72">
        <v>6357.915</v>
      </c>
      <c r="T3555" s="72">
        <v>5499.7860000000001</v>
      </c>
      <c r="U3555" s="72">
        <v>4695.0709999999999</v>
      </c>
      <c r="V3555" s="72">
        <v>3777.3539999999998</v>
      </c>
      <c r="W3555" s="72">
        <v>2368.4</v>
      </c>
      <c r="X3555" s="72">
        <v>1337.1969999999999</v>
      </c>
      <c r="Y3555" s="72">
        <v>610.95699999999999</v>
      </c>
      <c r="Z3555" s="72">
        <v>192.53299999999999</v>
      </c>
      <c r="AA3555" s="72">
        <v>31.271999999999998</v>
      </c>
    </row>
    <row r="3556" spans="1:27" x14ac:dyDescent="0.3">
      <c r="A3556" s="65">
        <v>3555</v>
      </c>
      <c r="B3556" s="66" t="s">
        <v>323</v>
      </c>
      <c r="C3556" s="70" t="s">
        <v>242</v>
      </c>
      <c r="D3556" s="71"/>
      <c r="E3556" s="71">
        <v>916</v>
      </c>
      <c r="F3556" s="71">
        <v>2055</v>
      </c>
      <c r="G3556" s="72">
        <v>6620.5910000000003</v>
      </c>
      <c r="H3556" s="72">
        <v>6808.8940000000002</v>
      </c>
      <c r="I3556" s="72">
        <v>6999.8549999999996</v>
      </c>
      <c r="J3556" s="72">
        <v>7175.1809999999996</v>
      </c>
      <c r="K3556" s="72">
        <v>7360.0540000000001</v>
      </c>
      <c r="L3556" s="72">
        <v>7558.9870000000001</v>
      </c>
      <c r="M3556" s="72">
        <v>7753.8540000000003</v>
      </c>
      <c r="N3556" s="72">
        <v>7874.4409999999998</v>
      </c>
      <c r="O3556" s="72">
        <v>7876.54</v>
      </c>
      <c r="P3556" s="72">
        <v>7701.875</v>
      </c>
      <c r="Q3556" s="72">
        <v>7714.8729999999996</v>
      </c>
      <c r="R3556" s="72">
        <v>7493.152</v>
      </c>
      <c r="S3556" s="72">
        <v>6916.7839999999997</v>
      </c>
      <c r="T3556" s="72">
        <v>6071.4539999999997</v>
      </c>
      <c r="U3556" s="72">
        <v>5112.6189999999997</v>
      </c>
      <c r="V3556" s="72">
        <v>4167.9359999999997</v>
      </c>
      <c r="W3556" s="72">
        <v>3093.6849999999999</v>
      </c>
      <c r="X3556" s="72">
        <v>1688.4880000000001</v>
      </c>
      <c r="Y3556" s="72">
        <v>762.55100000000004</v>
      </c>
      <c r="Z3556" s="72">
        <v>247.422</v>
      </c>
      <c r="AA3556" s="72">
        <v>44.71</v>
      </c>
    </row>
    <row r="3557" spans="1:27" x14ac:dyDescent="0.3">
      <c r="A3557" s="65">
        <v>3556</v>
      </c>
      <c r="B3557" s="66" t="s">
        <v>323</v>
      </c>
      <c r="C3557" s="70" t="s">
        <v>242</v>
      </c>
      <c r="D3557" s="71"/>
      <c r="E3557" s="71">
        <v>916</v>
      </c>
      <c r="F3557" s="71">
        <v>2060</v>
      </c>
      <c r="G3557" s="72">
        <v>6400.7150000000001</v>
      </c>
      <c r="H3557" s="72">
        <v>6606.3410000000003</v>
      </c>
      <c r="I3557" s="72">
        <v>6796.1419999999998</v>
      </c>
      <c r="J3557" s="72">
        <v>6967.3320000000003</v>
      </c>
      <c r="K3557" s="72">
        <v>7119.7169999999996</v>
      </c>
      <c r="L3557" s="72">
        <v>7298.6459999999997</v>
      </c>
      <c r="M3557" s="72">
        <v>7500.4350000000004</v>
      </c>
      <c r="N3557" s="72">
        <v>7696.5439999999999</v>
      </c>
      <c r="O3557" s="72">
        <v>7812.04</v>
      </c>
      <c r="P3557" s="72">
        <v>7800.4629999999997</v>
      </c>
      <c r="Q3557" s="72">
        <v>7602.2430000000004</v>
      </c>
      <c r="R3557" s="72">
        <v>7572.8760000000002</v>
      </c>
      <c r="S3557" s="72">
        <v>7289.42</v>
      </c>
      <c r="T3557" s="72">
        <v>6630.5749999999998</v>
      </c>
      <c r="U3557" s="72">
        <v>5676.2870000000003</v>
      </c>
      <c r="V3557" s="72">
        <v>4575.9340000000002</v>
      </c>
      <c r="W3557" s="72">
        <v>3453.1790000000001</v>
      </c>
      <c r="X3557" s="72">
        <v>2243.6080000000002</v>
      </c>
      <c r="Y3557" s="72">
        <v>984.02200000000005</v>
      </c>
      <c r="Z3557" s="72">
        <v>317.15499999999997</v>
      </c>
      <c r="AA3557" s="72">
        <v>59.869</v>
      </c>
    </row>
    <row r="3558" spans="1:27" x14ac:dyDescent="0.3">
      <c r="A3558" s="65">
        <v>3557</v>
      </c>
      <c r="B3558" s="66" t="s">
        <v>323</v>
      </c>
      <c r="C3558" s="70" t="s">
        <v>242</v>
      </c>
      <c r="D3558" s="71"/>
      <c r="E3558" s="71">
        <v>916</v>
      </c>
      <c r="F3558" s="71">
        <v>2065</v>
      </c>
      <c r="G3558" s="72">
        <v>6201.357</v>
      </c>
      <c r="H3558" s="72">
        <v>6387.94</v>
      </c>
      <c r="I3558" s="72">
        <v>6594.7150000000001</v>
      </c>
      <c r="J3558" s="72">
        <v>6766.2129999999997</v>
      </c>
      <c r="K3558" s="72">
        <v>6916.6040000000003</v>
      </c>
      <c r="L3558" s="72">
        <v>7064.3530000000001</v>
      </c>
      <c r="M3558" s="72">
        <v>7246.7370000000001</v>
      </c>
      <c r="N3558" s="72">
        <v>7450.13</v>
      </c>
      <c r="O3558" s="72">
        <v>7641.64</v>
      </c>
      <c r="P3558" s="72">
        <v>7743.9309999999996</v>
      </c>
      <c r="Q3558" s="72">
        <v>7709.299</v>
      </c>
      <c r="R3558" s="72">
        <v>7474.8370000000004</v>
      </c>
      <c r="S3558" s="72">
        <v>7384.2690000000002</v>
      </c>
      <c r="T3558" s="72">
        <v>7011.1450000000004</v>
      </c>
      <c r="U3558" s="72">
        <v>6228.2740000000003</v>
      </c>
      <c r="V3558" s="72">
        <v>5116.2950000000001</v>
      </c>
      <c r="W3558" s="72">
        <v>3828.558</v>
      </c>
      <c r="X3558" s="72">
        <v>2536.915</v>
      </c>
      <c r="Y3558" s="72">
        <v>1332.768</v>
      </c>
      <c r="Z3558" s="72">
        <v>418.65</v>
      </c>
      <c r="AA3558" s="72">
        <v>79.004999999999995</v>
      </c>
    </row>
    <row r="3559" spans="1:27" x14ac:dyDescent="0.3">
      <c r="A3559" s="65">
        <v>3558</v>
      </c>
      <c r="B3559" s="66" t="s">
        <v>323</v>
      </c>
      <c r="C3559" s="70" t="s">
        <v>242</v>
      </c>
      <c r="D3559" s="71"/>
      <c r="E3559" s="71">
        <v>916</v>
      </c>
      <c r="F3559" s="71">
        <v>2070</v>
      </c>
      <c r="G3559" s="72">
        <v>6013.8109999999997</v>
      </c>
      <c r="H3559" s="72">
        <v>6189.8909999999996</v>
      </c>
      <c r="I3559" s="72">
        <v>6377.27</v>
      </c>
      <c r="J3559" s="72">
        <v>6567.174</v>
      </c>
      <c r="K3559" s="72">
        <v>6719.7870000000003</v>
      </c>
      <c r="L3559" s="72">
        <v>6866.491</v>
      </c>
      <c r="M3559" s="72">
        <v>7018.1109999999999</v>
      </c>
      <c r="N3559" s="72">
        <v>7202.4970000000003</v>
      </c>
      <c r="O3559" s="72">
        <v>7402.0309999999999</v>
      </c>
      <c r="P3559" s="72">
        <v>7581.299</v>
      </c>
      <c r="Q3559" s="72">
        <v>7661.51</v>
      </c>
      <c r="R3559" s="72">
        <v>7591.3789999999999</v>
      </c>
      <c r="S3559" s="72">
        <v>7303.9040000000005</v>
      </c>
      <c r="T3559" s="72">
        <v>7123.4920000000002</v>
      </c>
      <c r="U3559" s="72">
        <v>6613.71</v>
      </c>
      <c r="V3559" s="72">
        <v>5647.9669999999996</v>
      </c>
      <c r="W3559" s="72">
        <v>4319.4430000000002</v>
      </c>
      <c r="X3559" s="72">
        <v>2845.9630000000002</v>
      </c>
      <c r="Y3559" s="72">
        <v>1529.1559999999999</v>
      </c>
      <c r="Z3559" s="72">
        <v>579.21400000000006</v>
      </c>
      <c r="AA3559" s="72">
        <v>106.527</v>
      </c>
    </row>
    <row r="3560" spans="1:27" x14ac:dyDescent="0.3">
      <c r="A3560" s="65">
        <v>3559</v>
      </c>
      <c r="B3560" s="66" t="s">
        <v>323</v>
      </c>
      <c r="C3560" s="70" t="s">
        <v>242</v>
      </c>
      <c r="D3560" s="71"/>
      <c r="E3560" s="71">
        <v>916</v>
      </c>
      <c r="F3560" s="71">
        <v>2075</v>
      </c>
      <c r="G3560" s="72">
        <v>5848.5630000000001</v>
      </c>
      <c r="H3560" s="72">
        <v>6003.509</v>
      </c>
      <c r="I3560" s="72">
        <v>6180.14</v>
      </c>
      <c r="J3560" s="72">
        <v>6351.9359999999997</v>
      </c>
      <c r="K3560" s="72">
        <v>6524.64</v>
      </c>
      <c r="L3560" s="72">
        <v>6674.3429999999998</v>
      </c>
      <c r="M3560" s="72">
        <v>6825.0479999999998</v>
      </c>
      <c r="N3560" s="72">
        <v>6979.0219999999999</v>
      </c>
      <c r="O3560" s="72">
        <v>7160.2139999999999</v>
      </c>
      <c r="P3560" s="72">
        <v>7348.7809999999999</v>
      </c>
      <c r="Q3560" s="72">
        <v>7507.4380000000001</v>
      </c>
      <c r="R3560" s="72">
        <v>7553.5420000000004</v>
      </c>
      <c r="S3560" s="72">
        <v>7431.23</v>
      </c>
      <c r="T3560" s="72">
        <v>7064.2730000000001</v>
      </c>
      <c r="U3560" s="72">
        <v>6744.4809999999998</v>
      </c>
      <c r="V3560" s="72">
        <v>6029.5739999999996</v>
      </c>
      <c r="W3560" s="72">
        <v>4804.12</v>
      </c>
      <c r="X3560" s="72">
        <v>3245.4989999999998</v>
      </c>
      <c r="Y3560" s="72">
        <v>1737.739</v>
      </c>
      <c r="Z3560" s="72">
        <v>674.78700000000003</v>
      </c>
      <c r="AA3560" s="72">
        <v>149.79400000000001</v>
      </c>
    </row>
    <row r="3561" spans="1:27" x14ac:dyDescent="0.3">
      <c r="A3561" s="65">
        <v>3560</v>
      </c>
      <c r="B3561" s="66" t="s">
        <v>323</v>
      </c>
      <c r="C3561" s="70" t="s">
        <v>242</v>
      </c>
      <c r="D3561" s="71"/>
      <c r="E3561" s="71">
        <v>916</v>
      </c>
      <c r="F3561" s="71">
        <v>2080</v>
      </c>
      <c r="G3561" s="72">
        <v>5698.0680000000002</v>
      </c>
      <c r="H3561" s="72">
        <v>5839.232</v>
      </c>
      <c r="I3561" s="72">
        <v>5994.5360000000001</v>
      </c>
      <c r="J3561" s="72">
        <v>6156.8760000000002</v>
      </c>
      <c r="K3561" s="72">
        <v>6313.0630000000001</v>
      </c>
      <c r="L3561" s="72">
        <v>6483.424</v>
      </c>
      <c r="M3561" s="72">
        <v>6637.1710000000003</v>
      </c>
      <c r="N3561" s="72">
        <v>6790.3829999999998</v>
      </c>
      <c r="O3561" s="72">
        <v>6941.8379999999997</v>
      </c>
      <c r="P3561" s="72">
        <v>7113.2889999999998</v>
      </c>
      <c r="Q3561" s="72">
        <v>7283.1350000000002</v>
      </c>
      <c r="R3561" s="72">
        <v>7409.8869999999997</v>
      </c>
      <c r="S3561" s="72">
        <v>7405.9059999999999</v>
      </c>
      <c r="T3561" s="72">
        <v>7204.7290000000003</v>
      </c>
      <c r="U3561" s="72">
        <v>6711.8760000000002</v>
      </c>
      <c r="V3561" s="72">
        <v>6180.4340000000002</v>
      </c>
      <c r="W3561" s="72">
        <v>5167.3739999999998</v>
      </c>
      <c r="X3561" s="72">
        <v>3646.422</v>
      </c>
      <c r="Y3561" s="72">
        <v>2010.223</v>
      </c>
      <c r="Z3561" s="72">
        <v>779.98099999999999</v>
      </c>
      <c r="AA3561" s="72">
        <v>183.96100000000001</v>
      </c>
    </row>
    <row r="3562" spans="1:27" x14ac:dyDescent="0.3">
      <c r="A3562" s="65">
        <v>3561</v>
      </c>
      <c r="B3562" s="66" t="s">
        <v>323</v>
      </c>
      <c r="C3562" s="70" t="s">
        <v>242</v>
      </c>
      <c r="D3562" s="71"/>
      <c r="E3562" s="71">
        <v>916</v>
      </c>
      <c r="F3562" s="71">
        <v>2085</v>
      </c>
      <c r="G3562" s="72">
        <v>5548.5510000000004</v>
      </c>
      <c r="H3562" s="72">
        <v>5689.6379999999999</v>
      </c>
      <c r="I3562" s="72">
        <v>5831.02</v>
      </c>
      <c r="J3562" s="72">
        <v>5973.2150000000001</v>
      </c>
      <c r="K3562" s="72">
        <v>6121.4409999999998</v>
      </c>
      <c r="L3562" s="72">
        <v>6275.8119999999999</v>
      </c>
      <c r="M3562" s="72">
        <v>6450.1689999999999</v>
      </c>
      <c r="N3562" s="72">
        <v>6606.3630000000003</v>
      </c>
      <c r="O3562" s="72">
        <v>6757.54</v>
      </c>
      <c r="P3562" s="72">
        <v>6900.4409999999998</v>
      </c>
      <c r="Q3562" s="72">
        <v>7055.1</v>
      </c>
      <c r="R3562" s="72">
        <v>7195.7550000000001</v>
      </c>
      <c r="S3562" s="72">
        <v>7275.5839999999998</v>
      </c>
      <c r="T3562" s="72">
        <v>7195.268</v>
      </c>
      <c r="U3562" s="72">
        <v>6867.348</v>
      </c>
      <c r="V3562" s="72">
        <v>6180.2420000000002</v>
      </c>
      <c r="W3562" s="72">
        <v>5334.4059999999999</v>
      </c>
      <c r="X3562" s="72">
        <v>3961.7240000000002</v>
      </c>
      <c r="Y3562" s="72">
        <v>2287.6210000000001</v>
      </c>
      <c r="Z3562" s="72">
        <v>918.58</v>
      </c>
      <c r="AA3562" s="72">
        <v>219.702</v>
      </c>
    </row>
    <row r="3563" spans="1:27" x14ac:dyDescent="0.3">
      <c r="A3563" s="65">
        <v>3562</v>
      </c>
      <c r="B3563" s="66" t="s">
        <v>323</v>
      </c>
      <c r="C3563" s="70" t="s">
        <v>242</v>
      </c>
      <c r="D3563" s="71"/>
      <c r="E3563" s="71">
        <v>916</v>
      </c>
      <c r="F3563" s="71">
        <v>2090</v>
      </c>
      <c r="G3563" s="72">
        <v>5404.732</v>
      </c>
      <c r="H3563" s="72">
        <v>5540.96</v>
      </c>
      <c r="I3563" s="72">
        <v>5682.17</v>
      </c>
      <c r="J3563" s="72">
        <v>5811.549</v>
      </c>
      <c r="K3563" s="72">
        <v>5940.9669999999996</v>
      </c>
      <c r="L3563" s="72">
        <v>6087.7979999999998</v>
      </c>
      <c r="M3563" s="72">
        <v>6246.1469999999999</v>
      </c>
      <c r="N3563" s="72">
        <v>6422.915</v>
      </c>
      <c r="O3563" s="72">
        <v>6577.3940000000002</v>
      </c>
      <c r="P3563" s="72">
        <v>6720.933</v>
      </c>
      <c r="Q3563" s="72">
        <v>6848.8</v>
      </c>
      <c r="R3563" s="72">
        <v>6977.2280000000001</v>
      </c>
      <c r="S3563" s="72">
        <v>7075.0789999999997</v>
      </c>
      <c r="T3563" s="72">
        <v>7082.8249999999998</v>
      </c>
      <c r="U3563" s="72">
        <v>6878.5630000000001</v>
      </c>
      <c r="V3563" s="72">
        <v>6352.826</v>
      </c>
      <c r="W3563" s="72">
        <v>5372.3109999999997</v>
      </c>
      <c r="X3563" s="72">
        <v>4131.9179999999997</v>
      </c>
      <c r="Y3563" s="72">
        <v>2520.3910000000001</v>
      </c>
      <c r="Z3563" s="72">
        <v>1063.684</v>
      </c>
      <c r="AA3563" s="72">
        <v>265.59399999999999</v>
      </c>
    </row>
    <row r="3564" spans="1:27" x14ac:dyDescent="0.3">
      <c r="A3564" s="65">
        <v>3563</v>
      </c>
      <c r="B3564" s="66" t="s">
        <v>323</v>
      </c>
      <c r="C3564" s="70" t="s">
        <v>242</v>
      </c>
      <c r="D3564" s="71"/>
      <c r="E3564" s="71">
        <v>916</v>
      </c>
      <c r="F3564" s="71">
        <v>2095</v>
      </c>
      <c r="G3564" s="72">
        <v>5262.49</v>
      </c>
      <c r="H3564" s="72">
        <v>5397.8850000000002</v>
      </c>
      <c r="I3564" s="72">
        <v>5534.1769999999997</v>
      </c>
      <c r="J3564" s="72">
        <v>5664.4549999999999</v>
      </c>
      <c r="K3564" s="72">
        <v>5782.3239999999996</v>
      </c>
      <c r="L3564" s="72">
        <v>5910.71</v>
      </c>
      <c r="M3564" s="72">
        <v>6061.3760000000002</v>
      </c>
      <c r="N3564" s="72">
        <v>6222.1080000000002</v>
      </c>
      <c r="O3564" s="72">
        <v>6397.45</v>
      </c>
      <c r="P3564" s="72">
        <v>6545.0730000000003</v>
      </c>
      <c r="Q3564" s="72">
        <v>6675.098</v>
      </c>
      <c r="R3564" s="72">
        <v>6779.3919999999998</v>
      </c>
      <c r="S3564" s="72">
        <v>6869.2120000000004</v>
      </c>
      <c r="T3564" s="72">
        <v>6900.7860000000001</v>
      </c>
      <c r="U3564" s="72">
        <v>6790.1189999999997</v>
      </c>
      <c r="V3564" s="72">
        <v>6390.3909999999996</v>
      </c>
      <c r="W3564" s="72">
        <v>5560.7550000000001</v>
      </c>
      <c r="X3564" s="72">
        <v>4205.21</v>
      </c>
      <c r="Y3564" s="72">
        <v>2667.2759999999998</v>
      </c>
      <c r="Z3564" s="72">
        <v>1194.7550000000001</v>
      </c>
      <c r="AA3564" s="72">
        <v>317.54199999999997</v>
      </c>
    </row>
    <row r="3565" spans="1:27" x14ac:dyDescent="0.3">
      <c r="A3565" s="65">
        <v>3564</v>
      </c>
      <c r="B3565" s="66" t="s">
        <v>323</v>
      </c>
      <c r="C3565" s="70" t="s">
        <v>242</v>
      </c>
      <c r="D3565" s="71"/>
      <c r="E3565" s="71">
        <v>916</v>
      </c>
      <c r="F3565" s="71">
        <v>2100</v>
      </c>
      <c r="G3565" s="72">
        <v>5128.0990000000002</v>
      </c>
      <c r="H3565" s="72">
        <v>5256.3559999999998</v>
      </c>
      <c r="I3565" s="72">
        <v>5391.76</v>
      </c>
      <c r="J3565" s="72">
        <v>5518.1840000000002</v>
      </c>
      <c r="K3565" s="72">
        <v>5638.1080000000002</v>
      </c>
      <c r="L3565" s="72">
        <v>5755.2479999999996</v>
      </c>
      <c r="M3565" s="72">
        <v>5887.28</v>
      </c>
      <c r="N3565" s="72">
        <v>6040.2389999999996</v>
      </c>
      <c r="O3565" s="72">
        <v>6199.8230000000003</v>
      </c>
      <c r="P3565" s="72">
        <v>6369.0110000000004</v>
      </c>
      <c r="Q3565" s="72">
        <v>6504.4089999999997</v>
      </c>
      <c r="R3565" s="72">
        <v>6613.0550000000003</v>
      </c>
      <c r="S3565" s="72">
        <v>6682.6660000000002</v>
      </c>
      <c r="T3565" s="72">
        <v>6712.1229999999996</v>
      </c>
      <c r="U3565" s="72">
        <v>6633.3069999999998</v>
      </c>
      <c r="V3565" s="72">
        <v>6334.0519999999997</v>
      </c>
      <c r="W3565" s="72">
        <v>5629.2280000000001</v>
      </c>
      <c r="X3565" s="72">
        <v>4397.8729999999996</v>
      </c>
      <c r="Y3565" s="72">
        <v>2756.2649999999999</v>
      </c>
      <c r="Z3565" s="72">
        <v>1290.529</v>
      </c>
      <c r="AA3565" s="72">
        <v>370.637</v>
      </c>
    </row>
    <row r="3566" spans="1:27" x14ac:dyDescent="0.3">
      <c r="A3566" s="65">
        <v>3565</v>
      </c>
      <c r="B3566" s="66" t="s">
        <v>323</v>
      </c>
      <c r="C3566" s="69" t="s">
        <v>243</v>
      </c>
      <c r="D3566" s="71"/>
      <c r="E3566" s="71">
        <v>84</v>
      </c>
      <c r="F3566" s="71">
        <v>2015</v>
      </c>
      <c r="G3566" s="72">
        <v>19.983000000000001</v>
      </c>
      <c r="H3566" s="72">
        <v>19.286000000000001</v>
      </c>
      <c r="I3566" s="72">
        <v>19.754999999999999</v>
      </c>
      <c r="J3566" s="72">
        <v>19.170999999999999</v>
      </c>
      <c r="K3566" s="72">
        <v>17.8</v>
      </c>
      <c r="L3566" s="72">
        <v>15.595000000000001</v>
      </c>
      <c r="M3566" s="72">
        <v>13.361000000000001</v>
      </c>
      <c r="N3566" s="72">
        <v>11.252000000000001</v>
      </c>
      <c r="O3566" s="72">
        <v>10.326000000000001</v>
      </c>
      <c r="P3566" s="72">
        <v>8.8330000000000002</v>
      </c>
      <c r="Q3566" s="72">
        <v>7.484</v>
      </c>
      <c r="R3566" s="72">
        <v>5.5110000000000001</v>
      </c>
      <c r="S3566" s="72">
        <v>3.9790000000000001</v>
      </c>
      <c r="T3566" s="72">
        <v>2.7320000000000002</v>
      </c>
      <c r="U3566" s="72">
        <v>1.774</v>
      </c>
      <c r="V3566" s="72">
        <v>1.2270000000000001</v>
      </c>
      <c r="W3566" s="72">
        <v>0.68</v>
      </c>
      <c r="X3566" s="72">
        <v>0.312</v>
      </c>
      <c r="Y3566" s="72">
        <v>3.6999999999999998E-2</v>
      </c>
      <c r="Z3566" s="72">
        <v>7.0000000000000001E-3</v>
      </c>
      <c r="AA3566" s="72">
        <v>1E-3</v>
      </c>
    </row>
    <row r="3567" spans="1:27" x14ac:dyDescent="0.3">
      <c r="A3567" s="65">
        <v>3566</v>
      </c>
      <c r="B3567" s="66" t="s">
        <v>323</v>
      </c>
      <c r="C3567" s="69" t="s">
        <v>243</v>
      </c>
      <c r="D3567" s="71"/>
      <c r="E3567" s="71">
        <v>84</v>
      </c>
      <c r="F3567" s="71">
        <v>2020</v>
      </c>
      <c r="G3567" s="72">
        <v>21.256</v>
      </c>
      <c r="H3567" s="72">
        <v>20.004000000000001</v>
      </c>
      <c r="I3567" s="72">
        <v>19.27</v>
      </c>
      <c r="J3567" s="72">
        <v>20.006</v>
      </c>
      <c r="K3567" s="72">
        <v>19.646999999999998</v>
      </c>
      <c r="L3567" s="72">
        <v>18.23</v>
      </c>
      <c r="M3567" s="72">
        <v>15.888</v>
      </c>
      <c r="N3567" s="72">
        <v>13.502000000000001</v>
      </c>
      <c r="O3567" s="72">
        <v>11.260999999999999</v>
      </c>
      <c r="P3567" s="72">
        <v>10.192</v>
      </c>
      <c r="Q3567" s="72">
        <v>8.5690000000000008</v>
      </c>
      <c r="R3567" s="72">
        <v>7.0789999999999997</v>
      </c>
      <c r="S3567" s="72">
        <v>5.03</v>
      </c>
      <c r="T3567" s="72">
        <v>3.4369999999999998</v>
      </c>
      <c r="U3567" s="72">
        <v>2.1629999999999998</v>
      </c>
      <c r="V3567" s="72">
        <v>1.2250000000000001</v>
      </c>
      <c r="W3567" s="72">
        <v>0.68400000000000005</v>
      </c>
      <c r="X3567" s="72">
        <v>0.26800000000000002</v>
      </c>
      <c r="Y3567" s="72">
        <v>7.6999999999999999E-2</v>
      </c>
      <c r="Z3567" s="72">
        <v>5.0000000000000001E-3</v>
      </c>
      <c r="AA3567" s="72">
        <v>1E-3</v>
      </c>
    </row>
    <row r="3568" spans="1:27" x14ac:dyDescent="0.3">
      <c r="A3568" s="65">
        <v>3567</v>
      </c>
      <c r="B3568" s="66" t="s">
        <v>323</v>
      </c>
      <c r="C3568" s="69" t="s">
        <v>243</v>
      </c>
      <c r="D3568" s="71"/>
      <c r="E3568" s="71">
        <v>84</v>
      </c>
      <c r="F3568" s="71">
        <v>2025</v>
      </c>
      <c r="G3568" s="72">
        <v>21.93</v>
      </c>
      <c r="H3568" s="72">
        <v>21.274999999999999</v>
      </c>
      <c r="I3568" s="72">
        <v>19.992999999999999</v>
      </c>
      <c r="J3568" s="72">
        <v>19.504000000000001</v>
      </c>
      <c r="K3568" s="72">
        <v>20.431000000000001</v>
      </c>
      <c r="L3568" s="72">
        <v>20.018000000000001</v>
      </c>
      <c r="M3568" s="72">
        <v>18.465</v>
      </c>
      <c r="N3568" s="72">
        <v>15.981</v>
      </c>
      <c r="O3568" s="72">
        <v>13.468</v>
      </c>
      <c r="P3568" s="72">
        <v>11.106999999999999</v>
      </c>
      <c r="Q3568" s="72">
        <v>9.8859999999999992</v>
      </c>
      <c r="R3568" s="72">
        <v>8.1129999999999995</v>
      </c>
      <c r="S3568" s="72">
        <v>6.4640000000000004</v>
      </c>
      <c r="T3568" s="72">
        <v>4.3490000000000002</v>
      </c>
      <c r="U3568" s="72">
        <v>2.7309999999999999</v>
      </c>
      <c r="V3568" s="72">
        <v>1.504</v>
      </c>
      <c r="W3568" s="72">
        <v>0.68899999999999995</v>
      </c>
      <c r="X3568" s="72">
        <v>0.27500000000000002</v>
      </c>
      <c r="Y3568" s="72">
        <v>6.8000000000000005E-2</v>
      </c>
      <c r="Z3568" s="72">
        <v>1.2E-2</v>
      </c>
      <c r="AA3568" s="72">
        <v>0</v>
      </c>
    </row>
    <row r="3569" spans="1:27" x14ac:dyDescent="0.3">
      <c r="A3569" s="65">
        <v>3568</v>
      </c>
      <c r="B3569" s="66" t="s">
        <v>323</v>
      </c>
      <c r="C3569" s="69" t="s">
        <v>243</v>
      </c>
      <c r="D3569" s="71"/>
      <c r="E3569" s="71">
        <v>84</v>
      </c>
      <c r="F3569" s="71">
        <v>2030</v>
      </c>
      <c r="G3569" s="72">
        <v>21.873000000000001</v>
      </c>
      <c r="H3569" s="72">
        <v>21.948</v>
      </c>
      <c r="I3569" s="72">
        <v>21.263999999999999</v>
      </c>
      <c r="J3569" s="72">
        <v>20.199000000000002</v>
      </c>
      <c r="K3569" s="72">
        <v>19.888000000000002</v>
      </c>
      <c r="L3569" s="72">
        <v>20.756</v>
      </c>
      <c r="M3569" s="72">
        <v>20.21</v>
      </c>
      <c r="N3569" s="72">
        <v>18.516999999999999</v>
      </c>
      <c r="O3569" s="72">
        <v>15.906000000000001</v>
      </c>
      <c r="P3569" s="72">
        <v>13.265000000000001</v>
      </c>
      <c r="Q3569" s="72">
        <v>10.776999999999999</v>
      </c>
      <c r="R3569" s="72">
        <v>9.3659999999999997</v>
      </c>
      <c r="S3569" s="72">
        <v>7.4189999999999996</v>
      </c>
      <c r="T3569" s="72">
        <v>5.6029999999999998</v>
      </c>
      <c r="U3569" s="72">
        <v>3.468</v>
      </c>
      <c r="V3569" s="72">
        <v>1.9079999999999999</v>
      </c>
      <c r="W3569" s="72">
        <v>0.85199999999999998</v>
      </c>
      <c r="X3569" s="72">
        <v>0.28100000000000003</v>
      </c>
      <c r="Y3569" s="72">
        <v>7.0999999999999994E-2</v>
      </c>
      <c r="Z3569" s="72">
        <v>0.01</v>
      </c>
      <c r="AA3569" s="72">
        <v>1E-3</v>
      </c>
    </row>
    <row r="3570" spans="1:27" x14ac:dyDescent="0.3">
      <c r="A3570" s="65">
        <v>3569</v>
      </c>
      <c r="B3570" s="66" t="s">
        <v>323</v>
      </c>
      <c r="C3570" s="69" t="s">
        <v>243</v>
      </c>
      <c r="D3570" s="71"/>
      <c r="E3570" s="71">
        <v>84</v>
      </c>
      <c r="F3570" s="71">
        <v>2035</v>
      </c>
      <c r="G3570" s="72">
        <v>21.47</v>
      </c>
      <c r="H3570" s="72">
        <v>21.896000000000001</v>
      </c>
      <c r="I3570" s="72">
        <v>21.942</v>
      </c>
      <c r="J3570" s="72">
        <v>21.472000000000001</v>
      </c>
      <c r="K3570" s="72">
        <v>20.59</v>
      </c>
      <c r="L3570" s="72">
        <v>20.228000000000002</v>
      </c>
      <c r="M3570" s="72">
        <v>20.954999999999998</v>
      </c>
      <c r="N3570" s="72">
        <v>20.254999999999999</v>
      </c>
      <c r="O3570" s="72">
        <v>18.417000000000002</v>
      </c>
      <c r="P3570" s="72">
        <v>15.667</v>
      </c>
      <c r="Q3570" s="72">
        <v>12.882</v>
      </c>
      <c r="R3570" s="72">
        <v>10.242000000000001</v>
      </c>
      <c r="S3570" s="72">
        <v>8.6059999999999999</v>
      </c>
      <c r="T3570" s="72">
        <v>6.4809999999999999</v>
      </c>
      <c r="U3570" s="72">
        <v>4.5190000000000001</v>
      </c>
      <c r="V3570" s="72">
        <v>2.4649999999999999</v>
      </c>
      <c r="W3570" s="72">
        <v>1.107</v>
      </c>
      <c r="X3570" s="72">
        <v>0.36</v>
      </c>
      <c r="Y3570" s="72">
        <v>7.4999999999999997E-2</v>
      </c>
      <c r="Z3570" s="72">
        <v>1.2E-2</v>
      </c>
      <c r="AA3570" s="72">
        <v>1E-3</v>
      </c>
    </row>
    <row r="3571" spans="1:27" x14ac:dyDescent="0.3">
      <c r="A3571" s="65">
        <v>3570</v>
      </c>
      <c r="B3571" s="66" t="s">
        <v>323</v>
      </c>
      <c r="C3571" s="69" t="s">
        <v>243</v>
      </c>
      <c r="D3571" s="71"/>
      <c r="E3571" s="71">
        <v>84</v>
      </c>
      <c r="F3571" s="71">
        <v>2040</v>
      </c>
      <c r="G3571" s="72">
        <v>21.132999999999999</v>
      </c>
      <c r="H3571" s="72">
        <v>21.5</v>
      </c>
      <c r="I3571" s="72">
        <v>21.896999999999998</v>
      </c>
      <c r="J3571" s="72">
        <v>22.155999999999999</v>
      </c>
      <c r="K3571" s="72">
        <v>21.864999999999998</v>
      </c>
      <c r="L3571" s="72">
        <v>20.934999999999999</v>
      </c>
      <c r="M3571" s="72">
        <v>20.442</v>
      </c>
      <c r="N3571" s="72">
        <v>21.004000000000001</v>
      </c>
      <c r="O3571" s="72">
        <v>20.145</v>
      </c>
      <c r="P3571" s="72">
        <v>18.143000000000001</v>
      </c>
      <c r="Q3571" s="72">
        <v>15.23</v>
      </c>
      <c r="R3571" s="72">
        <v>12.27</v>
      </c>
      <c r="S3571" s="72">
        <v>9.4540000000000006</v>
      </c>
      <c r="T3571" s="72">
        <v>7.5720000000000001</v>
      </c>
      <c r="U3571" s="72">
        <v>5.2839999999999998</v>
      </c>
      <c r="V3571" s="72">
        <v>3.2589999999999999</v>
      </c>
      <c r="W3571" s="72">
        <v>1.46</v>
      </c>
      <c r="X3571" s="72">
        <v>0.47799999999999998</v>
      </c>
      <c r="Y3571" s="72">
        <v>9.8000000000000004E-2</v>
      </c>
      <c r="Z3571" s="72">
        <v>1.2E-2</v>
      </c>
      <c r="AA3571" s="72">
        <v>1E-3</v>
      </c>
    </row>
    <row r="3572" spans="1:27" x14ac:dyDescent="0.3">
      <c r="A3572" s="65">
        <v>3571</v>
      </c>
      <c r="B3572" s="66" t="s">
        <v>323</v>
      </c>
      <c r="C3572" s="69" t="s">
        <v>243</v>
      </c>
      <c r="D3572" s="71"/>
      <c r="E3572" s="71">
        <v>84</v>
      </c>
      <c r="F3572" s="71">
        <v>2045</v>
      </c>
      <c r="G3572" s="72">
        <v>21.001000000000001</v>
      </c>
      <c r="H3572" s="72">
        <v>21.167999999999999</v>
      </c>
      <c r="I3572" s="72">
        <v>21.507999999999999</v>
      </c>
      <c r="J3572" s="72">
        <v>22.119</v>
      </c>
      <c r="K3572" s="72">
        <v>22.555</v>
      </c>
      <c r="L3572" s="72">
        <v>22.213000000000001</v>
      </c>
      <c r="M3572" s="72">
        <v>21.154</v>
      </c>
      <c r="N3572" s="72">
        <v>20.51</v>
      </c>
      <c r="O3572" s="72">
        <v>20.902999999999999</v>
      </c>
      <c r="P3572" s="72">
        <v>19.863</v>
      </c>
      <c r="Q3572" s="72">
        <v>17.664000000000001</v>
      </c>
      <c r="R3572" s="72">
        <v>14.545999999999999</v>
      </c>
      <c r="S3572" s="72">
        <v>11.379</v>
      </c>
      <c r="T3572" s="72">
        <v>8.3810000000000002</v>
      </c>
      <c r="U3572" s="72">
        <v>6.242</v>
      </c>
      <c r="V3572" s="72">
        <v>3.8719999999999999</v>
      </c>
      <c r="W3572" s="72">
        <v>1.9730000000000001</v>
      </c>
      <c r="X3572" s="72">
        <v>0.64900000000000002</v>
      </c>
      <c r="Y3572" s="72">
        <v>0.13700000000000001</v>
      </c>
      <c r="Z3572" s="72">
        <v>1.4999999999999999E-2</v>
      </c>
      <c r="AA3572" s="72">
        <v>1E-3</v>
      </c>
    </row>
    <row r="3573" spans="1:27" x14ac:dyDescent="0.3">
      <c r="A3573" s="65">
        <v>3572</v>
      </c>
      <c r="B3573" s="66" t="s">
        <v>323</v>
      </c>
      <c r="C3573" s="69" t="s">
        <v>243</v>
      </c>
      <c r="D3573" s="71"/>
      <c r="E3573" s="71">
        <v>84</v>
      </c>
      <c r="F3573" s="71">
        <v>2050</v>
      </c>
      <c r="G3573" s="72">
        <v>20.971</v>
      </c>
      <c r="H3573" s="72">
        <v>21.042999999999999</v>
      </c>
      <c r="I3573" s="72">
        <v>21.181999999999999</v>
      </c>
      <c r="J3573" s="72">
        <v>21.738</v>
      </c>
      <c r="K3573" s="72">
        <v>22.527999999999999</v>
      </c>
      <c r="L3573" s="72">
        <v>22.911000000000001</v>
      </c>
      <c r="M3573" s="72">
        <v>22.436</v>
      </c>
      <c r="N3573" s="72">
        <v>21.23</v>
      </c>
      <c r="O3573" s="72">
        <v>20.433</v>
      </c>
      <c r="P3573" s="72">
        <v>20.632000000000001</v>
      </c>
      <c r="Q3573" s="72">
        <v>19.367999999999999</v>
      </c>
      <c r="R3573" s="72">
        <v>16.914000000000001</v>
      </c>
      <c r="S3573" s="72">
        <v>13.545</v>
      </c>
      <c r="T3573" s="72">
        <v>10.154</v>
      </c>
      <c r="U3573" s="72">
        <v>6.9809999999999999</v>
      </c>
      <c r="V3573" s="72">
        <v>4.6420000000000003</v>
      </c>
      <c r="W3573" s="72">
        <v>2.39</v>
      </c>
      <c r="X3573" s="72">
        <v>0.90300000000000002</v>
      </c>
      <c r="Y3573" s="72">
        <v>0.192</v>
      </c>
      <c r="Z3573" s="72">
        <v>2.3E-2</v>
      </c>
      <c r="AA3573" s="72">
        <v>1E-3</v>
      </c>
    </row>
    <row r="3574" spans="1:27" x14ac:dyDescent="0.3">
      <c r="A3574" s="65">
        <v>3573</v>
      </c>
      <c r="B3574" s="66" t="s">
        <v>323</v>
      </c>
      <c r="C3574" s="69" t="s">
        <v>243</v>
      </c>
      <c r="D3574" s="71"/>
      <c r="E3574" s="71">
        <v>84</v>
      </c>
      <c r="F3574" s="71">
        <v>2055</v>
      </c>
      <c r="G3574" s="72">
        <v>20.811</v>
      </c>
      <c r="H3574" s="72">
        <v>21.012</v>
      </c>
      <c r="I3574" s="72">
        <v>21.058</v>
      </c>
      <c r="J3574" s="72">
        <v>21.405999999999999</v>
      </c>
      <c r="K3574" s="72">
        <v>22.131</v>
      </c>
      <c r="L3574" s="72">
        <v>22.872</v>
      </c>
      <c r="M3574" s="72">
        <v>23.12</v>
      </c>
      <c r="N3574" s="72">
        <v>22.501999999999999</v>
      </c>
      <c r="O3574" s="72">
        <v>21.155999999999999</v>
      </c>
      <c r="P3574" s="72">
        <v>20.193000000000001</v>
      </c>
      <c r="Q3574" s="72">
        <v>20.152000000000001</v>
      </c>
      <c r="R3574" s="72">
        <v>18.594999999999999</v>
      </c>
      <c r="S3574" s="72">
        <v>15.819000000000001</v>
      </c>
      <c r="T3574" s="72">
        <v>12.17</v>
      </c>
      <c r="U3574" s="72">
        <v>8.5449999999999999</v>
      </c>
      <c r="V3574" s="72">
        <v>5.27</v>
      </c>
      <c r="W3574" s="72">
        <v>2.9260000000000002</v>
      </c>
      <c r="X3574" s="72">
        <v>1.1259999999999999</v>
      </c>
      <c r="Y3574" s="72">
        <v>0.27500000000000002</v>
      </c>
      <c r="Z3574" s="72">
        <v>3.3000000000000002E-2</v>
      </c>
      <c r="AA3574" s="72">
        <v>2E-3</v>
      </c>
    </row>
    <row r="3575" spans="1:27" x14ac:dyDescent="0.3">
      <c r="A3575" s="65">
        <v>3574</v>
      </c>
      <c r="B3575" s="66" t="s">
        <v>323</v>
      </c>
      <c r="C3575" s="69" t="s">
        <v>243</v>
      </c>
      <c r="D3575" s="71"/>
      <c r="E3575" s="71">
        <v>84</v>
      </c>
      <c r="F3575" s="71">
        <v>2060</v>
      </c>
      <c r="G3575" s="72">
        <v>20.51</v>
      </c>
      <c r="H3575" s="72">
        <v>20.853000000000002</v>
      </c>
      <c r="I3575" s="72">
        <v>21.029</v>
      </c>
      <c r="J3575" s="72">
        <v>21.271999999999998</v>
      </c>
      <c r="K3575" s="72">
        <v>21.785</v>
      </c>
      <c r="L3575" s="72">
        <v>22.463999999999999</v>
      </c>
      <c r="M3575" s="72">
        <v>23.074999999999999</v>
      </c>
      <c r="N3575" s="72">
        <v>23.183</v>
      </c>
      <c r="O3575" s="72">
        <v>22.425000000000001</v>
      </c>
      <c r="P3575" s="72">
        <v>20.925000000000001</v>
      </c>
      <c r="Q3575" s="72">
        <v>19.760999999999999</v>
      </c>
      <c r="R3575" s="72">
        <v>19.404</v>
      </c>
      <c r="S3575" s="72">
        <v>17.472000000000001</v>
      </c>
      <c r="T3575" s="72">
        <v>14.31</v>
      </c>
      <c r="U3575" s="72">
        <v>10.343999999999999</v>
      </c>
      <c r="V3575" s="72">
        <v>6.5469999999999997</v>
      </c>
      <c r="W3575" s="72">
        <v>3.3959999999999999</v>
      </c>
      <c r="X3575" s="72">
        <v>1.4179999999999999</v>
      </c>
      <c r="Y3575" s="72">
        <v>0.35499999999999998</v>
      </c>
      <c r="Z3575" s="72">
        <v>4.9000000000000002E-2</v>
      </c>
      <c r="AA3575" s="72">
        <v>3.0000000000000001E-3</v>
      </c>
    </row>
    <row r="3576" spans="1:27" x14ac:dyDescent="0.3">
      <c r="A3576" s="65">
        <v>3575</v>
      </c>
      <c r="B3576" s="66" t="s">
        <v>323</v>
      </c>
      <c r="C3576" s="69" t="s">
        <v>243</v>
      </c>
      <c r="D3576" s="71"/>
      <c r="E3576" s="71">
        <v>84</v>
      </c>
      <c r="F3576" s="71">
        <v>2065</v>
      </c>
      <c r="G3576" s="72">
        <v>20.100000000000001</v>
      </c>
      <c r="H3576" s="72">
        <v>20.55</v>
      </c>
      <c r="I3576" s="72">
        <v>20.873000000000001</v>
      </c>
      <c r="J3576" s="72">
        <v>21.234999999999999</v>
      </c>
      <c r="K3576" s="72">
        <v>21.634</v>
      </c>
      <c r="L3576" s="72">
        <v>22.103999999999999</v>
      </c>
      <c r="M3576" s="72">
        <v>22.663</v>
      </c>
      <c r="N3576" s="72">
        <v>23.138999999999999</v>
      </c>
      <c r="O3576" s="72">
        <v>23.11</v>
      </c>
      <c r="P3576" s="72">
        <v>22.196000000000002</v>
      </c>
      <c r="Q3576" s="72">
        <v>20.509</v>
      </c>
      <c r="R3576" s="72">
        <v>19.082000000000001</v>
      </c>
      <c r="S3576" s="72">
        <v>18.309999999999999</v>
      </c>
      <c r="T3576" s="72">
        <v>15.912000000000001</v>
      </c>
      <c r="U3576" s="72">
        <v>12.286</v>
      </c>
      <c r="V3576" s="72">
        <v>8.0440000000000005</v>
      </c>
      <c r="W3576" s="72">
        <v>4.3079999999999998</v>
      </c>
      <c r="X3576" s="72">
        <v>1.6910000000000001</v>
      </c>
      <c r="Y3576" s="72">
        <v>0.46400000000000002</v>
      </c>
      <c r="Z3576" s="72">
        <v>6.4000000000000001E-2</v>
      </c>
      <c r="AA3576" s="72">
        <v>5.0000000000000001E-3</v>
      </c>
    </row>
    <row r="3577" spans="1:27" x14ac:dyDescent="0.3">
      <c r="A3577" s="65">
        <v>3576</v>
      </c>
      <c r="B3577" s="66" t="s">
        <v>323</v>
      </c>
      <c r="C3577" s="69" t="s">
        <v>243</v>
      </c>
      <c r="D3577" s="71"/>
      <c r="E3577" s="71">
        <v>84</v>
      </c>
      <c r="F3577" s="71">
        <v>2070</v>
      </c>
      <c r="G3577" s="72">
        <v>19.734999999999999</v>
      </c>
      <c r="H3577" s="72">
        <v>20.138999999999999</v>
      </c>
      <c r="I3577" s="72">
        <v>20.57</v>
      </c>
      <c r="J3577" s="72">
        <v>21.065999999999999</v>
      </c>
      <c r="K3577" s="72">
        <v>21.58</v>
      </c>
      <c r="L3577" s="72">
        <v>21.942</v>
      </c>
      <c r="M3577" s="72">
        <v>22.3</v>
      </c>
      <c r="N3577" s="72">
        <v>22.736000000000001</v>
      </c>
      <c r="O3577" s="72">
        <v>23.081</v>
      </c>
      <c r="P3577" s="72">
        <v>22.898</v>
      </c>
      <c r="Q3577" s="72">
        <v>21.792999999999999</v>
      </c>
      <c r="R3577" s="72">
        <v>19.863</v>
      </c>
      <c r="S3577" s="72">
        <v>18.093</v>
      </c>
      <c r="T3577" s="72">
        <v>16.791</v>
      </c>
      <c r="U3577" s="72">
        <v>13.803000000000001</v>
      </c>
      <c r="V3577" s="72">
        <v>9.7040000000000006</v>
      </c>
      <c r="W3577" s="72">
        <v>5.4109999999999996</v>
      </c>
      <c r="X3577" s="72">
        <v>2.2120000000000002</v>
      </c>
      <c r="Y3577" s="72">
        <v>0.57599999999999996</v>
      </c>
      <c r="Z3577" s="72">
        <v>8.8999999999999996E-2</v>
      </c>
      <c r="AA3577" s="72">
        <v>6.0000000000000001E-3</v>
      </c>
    </row>
    <row r="3578" spans="1:27" x14ac:dyDescent="0.3">
      <c r="A3578" s="65">
        <v>3577</v>
      </c>
      <c r="B3578" s="66" t="s">
        <v>323</v>
      </c>
      <c r="C3578" s="69" t="s">
        <v>243</v>
      </c>
      <c r="D3578" s="71"/>
      <c r="E3578" s="71">
        <v>84</v>
      </c>
      <c r="F3578" s="71">
        <v>2075</v>
      </c>
      <c r="G3578" s="72">
        <v>19.459</v>
      </c>
      <c r="H3578" s="72">
        <v>19.771999999999998</v>
      </c>
      <c r="I3578" s="72">
        <v>20.161000000000001</v>
      </c>
      <c r="J3578" s="72">
        <v>20.757000000000001</v>
      </c>
      <c r="K3578" s="72">
        <v>21.393000000000001</v>
      </c>
      <c r="L3578" s="72">
        <v>21.873000000000001</v>
      </c>
      <c r="M3578" s="72">
        <v>22.132000000000001</v>
      </c>
      <c r="N3578" s="72">
        <v>22.376999999999999</v>
      </c>
      <c r="O3578" s="72">
        <v>22.690999999999999</v>
      </c>
      <c r="P3578" s="72">
        <v>22.895</v>
      </c>
      <c r="Q3578" s="72">
        <v>22.518999999999998</v>
      </c>
      <c r="R3578" s="72">
        <v>21.161999999999999</v>
      </c>
      <c r="S3578" s="72">
        <v>18.913</v>
      </c>
      <c r="T3578" s="72">
        <v>16.702000000000002</v>
      </c>
      <c r="U3578" s="72">
        <v>14.711</v>
      </c>
      <c r="V3578" s="72">
        <v>11.064</v>
      </c>
      <c r="W3578" s="72">
        <v>6.6710000000000003</v>
      </c>
      <c r="X3578" s="72">
        <v>2.8650000000000002</v>
      </c>
      <c r="Y3578" s="72">
        <v>0.78300000000000003</v>
      </c>
      <c r="Z3578" s="72">
        <v>0.11600000000000001</v>
      </c>
      <c r="AA3578" s="72">
        <v>8.9999999999999993E-3</v>
      </c>
    </row>
    <row r="3579" spans="1:27" x14ac:dyDescent="0.3">
      <c r="A3579" s="65">
        <v>3578</v>
      </c>
      <c r="B3579" s="66" t="s">
        <v>323</v>
      </c>
      <c r="C3579" s="69" t="s">
        <v>243</v>
      </c>
      <c r="D3579" s="71"/>
      <c r="E3579" s="71">
        <v>84</v>
      </c>
      <c r="F3579" s="71">
        <v>2080</v>
      </c>
      <c r="G3579" s="72">
        <v>19.228999999999999</v>
      </c>
      <c r="H3579" s="72">
        <v>19.495000000000001</v>
      </c>
      <c r="I3579" s="72">
        <v>19.794</v>
      </c>
      <c r="J3579" s="72">
        <v>20.337</v>
      </c>
      <c r="K3579" s="72">
        <v>21.067</v>
      </c>
      <c r="L3579" s="72">
        <v>21.672000000000001</v>
      </c>
      <c r="M3579" s="72">
        <v>22.053999999999998</v>
      </c>
      <c r="N3579" s="72">
        <v>22.209</v>
      </c>
      <c r="O3579" s="72">
        <v>22.347999999999999</v>
      </c>
      <c r="P3579" s="72">
        <v>22.533999999999999</v>
      </c>
      <c r="Q3579" s="72">
        <v>22.556999999999999</v>
      </c>
      <c r="R3579" s="72">
        <v>21.925999999999998</v>
      </c>
      <c r="S3579" s="72">
        <v>20.234999999999999</v>
      </c>
      <c r="T3579" s="72">
        <v>17.571999999999999</v>
      </c>
      <c r="U3579" s="72">
        <v>14.776999999999999</v>
      </c>
      <c r="V3579" s="72">
        <v>11.968</v>
      </c>
      <c r="W3579" s="72">
        <v>7.7729999999999997</v>
      </c>
      <c r="X3579" s="72">
        <v>3.6429999999999998</v>
      </c>
      <c r="Y3579" s="72">
        <v>1.0549999999999999</v>
      </c>
      <c r="Z3579" s="72">
        <v>0.16500000000000001</v>
      </c>
      <c r="AA3579" s="72">
        <v>1.2E-2</v>
      </c>
    </row>
    <row r="3580" spans="1:27" x14ac:dyDescent="0.3">
      <c r="A3580" s="65">
        <v>3579</v>
      </c>
      <c r="B3580" s="66" t="s">
        <v>323</v>
      </c>
      <c r="C3580" s="69" t="s">
        <v>243</v>
      </c>
      <c r="D3580" s="71"/>
      <c r="E3580" s="71">
        <v>84</v>
      </c>
      <c r="F3580" s="71">
        <v>2085</v>
      </c>
      <c r="G3580" s="72">
        <v>19.009</v>
      </c>
      <c r="H3580" s="72">
        <v>19.263000000000002</v>
      </c>
      <c r="I3580" s="72">
        <v>19.516999999999999</v>
      </c>
      <c r="J3580" s="72">
        <v>19.957000000000001</v>
      </c>
      <c r="K3580" s="72">
        <v>20.626999999999999</v>
      </c>
      <c r="L3580" s="72">
        <v>21.327999999999999</v>
      </c>
      <c r="M3580" s="72">
        <v>21.846</v>
      </c>
      <c r="N3580" s="72">
        <v>22.131</v>
      </c>
      <c r="O3580" s="72">
        <v>22.189</v>
      </c>
      <c r="P3580" s="72">
        <v>22.212</v>
      </c>
      <c r="Q3580" s="72">
        <v>22.234000000000002</v>
      </c>
      <c r="R3580" s="72">
        <v>22.018000000000001</v>
      </c>
      <c r="S3580" s="72">
        <v>21.047999999999998</v>
      </c>
      <c r="T3580" s="72">
        <v>18.917000000000002</v>
      </c>
      <c r="U3580" s="72">
        <v>15.696</v>
      </c>
      <c r="V3580" s="72">
        <v>12.198</v>
      </c>
      <c r="W3580" s="72">
        <v>8.5980000000000008</v>
      </c>
      <c r="X3580" s="72">
        <v>4.383</v>
      </c>
      <c r="Y3580" s="72">
        <v>1.4019999999999999</v>
      </c>
      <c r="Z3580" s="72">
        <v>0.23400000000000001</v>
      </c>
      <c r="AA3580" s="72">
        <v>1.7999999999999999E-2</v>
      </c>
    </row>
    <row r="3581" spans="1:27" x14ac:dyDescent="0.3">
      <c r="A3581" s="65">
        <v>3580</v>
      </c>
      <c r="B3581" s="66" t="s">
        <v>323</v>
      </c>
      <c r="C3581" s="69" t="s">
        <v>243</v>
      </c>
      <c r="D3581" s="71"/>
      <c r="E3581" s="71">
        <v>84</v>
      </c>
      <c r="F3581" s="71">
        <v>2090</v>
      </c>
      <c r="G3581" s="72">
        <v>18.731000000000002</v>
      </c>
      <c r="H3581" s="72">
        <v>19.042000000000002</v>
      </c>
      <c r="I3581" s="72">
        <v>19.283000000000001</v>
      </c>
      <c r="J3581" s="72">
        <v>19.670000000000002</v>
      </c>
      <c r="K3581" s="72">
        <v>20.228999999999999</v>
      </c>
      <c r="L3581" s="72">
        <v>20.872</v>
      </c>
      <c r="M3581" s="72">
        <v>21.494</v>
      </c>
      <c r="N3581" s="72">
        <v>21.922999999999998</v>
      </c>
      <c r="O3581" s="72">
        <v>22.12</v>
      </c>
      <c r="P3581" s="72">
        <v>22.073</v>
      </c>
      <c r="Q3581" s="72">
        <v>21.952000000000002</v>
      </c>
      <c r="R3581" s="72">
        <v>21.759</v>
      </c>
      <c r="S3581" s="72">
        <v>21.222999999999999</v>
      </c>
      <c r="T3581" s="72">
        <v>19.802</v>
      </c>
      <c r="U3581" s="72">
        <v>17.064</v>
      </c>
      <c r="V3581" s="72">
        <v>13.156000000000001</v>
      </c>
      <c r="W3581" s="72">
        <v>8.9710000000000001</v>
      </c>
      <c r="X3581" s="72">
        <v>5.0179999999999998</v>
      </c>
      <c r="Y3581" s="72">
        <v>1.77</v>
      </c>
      <c r="Z3581" s="72">
        <v>0.33100000000000002</v>
      </c>
      <c r="AA3581" s="72">
        <v>2.8000000000000001E-2</v>
      </c>
    </row>
    <row r="3582" spans="1:27" x14ac:dyDescent="0.3">
      <c r="A3582" s="65">
        <v>3581</v>
      </c>
      <c r="B3582" s="66" t="s">
        <v>323</v>
      </c>
      <c r="C3582" s="69" t="s">
        <v>243</v>
      </c>
      <c r="D3582" s="71"/>
      <c r="E3582" s="71">
        <v>84</v>
      </c>
      <c r="F3582" s="71">
        <v>2095</v>
      </c>
      <c r="G3582" s="72">
        <v>18.408999999999999</v>
      </c>
      <c r="H3582" s="72">
        <v>18.759</v>
      </c>
      <c r="I3582" s="72">
        <v>19.059999999999999</v>
      </c>
      <c r="J3582" s="72">
        <v>19.423999999999999</v>
      </c>
      <c r="K3582" s="72">
        <v>19.920000000000002</v>
      </c>
      <c r="L3582" s="72">
        <v>20.457999999999998</v>
      </c>
      <c r="M3582" s="72">
        <v>21.027000000000001</v>
      </c>
      <c r="N3582" s="72">
        <v>21.568000000000001</v>
      </c>
      <c r="O3582" s="72">
        <v>21.917999999999999</v>
      </c>
      <c r="P3582" s="72">
        <v>22.018000000000001</v>
      </c>
      <c r="Q3582" s="72">
        <v>21.844000000000001</v>
      </c>
      <c r="R3582" s="72">
        <v>21.532</v>
      </c>
      <c r="S3582" s="72">
        <v>21.050999999999998</v>
      </c>
      <c r="T3582" s="72">
        <v>20.082999999999998</v>
      </c>
      <c r="U3582" s="72">
        <v>18.021000000000001</v>
      </c>
      <c r="V3582" s="72">
        <v>14.502000000000001</v>
      </c>
      <c r="W3582" s="72">
        <v>9.8849999999999998</v>
      </c>
      <c r="X3582" s="72">
        <v>5.41</v>
      </c>
      <c r="Y3582" s="72">
        <v>2.1240000000000001</v>
      </c>
      <c r="Z3582" s="72">
        <v>0.443</v>
      </c>
      <c r="AA3582" s="72">
        <v>4.2000000000000003E-2</v>
      </c>
    </row>
    <row r="3583" spans="1:27" x14ac:dyDescent="0.3">
      <c r="A3583" s="65">
        <v>3582</v>
      </c>
      <c r="B3583" s="66" t="s">
        <v>323</v>
      </c>
      <c r="C3583" s="69" t="s">
        <v>243</v>
      </c>
      <c r="D3583" s="71"/>
      <c r="E3583" s="71">
        <v>84</v>
      </c>
      <c r="F3583" s="71">
        <v>2100</v>
      </c>
      <c r="G3583" s="72">
        <v>18.094999999999999</v>
      </c>
      <c r="H3583" s="72">
        <v>18.436</v>
      </c>
      <c r="I3583" s="72">
        <v>18.777000000000001</v>
      </c>
      <c r="J3583" s="72">
        <v>19.189</v>
      </c>
      <c r="K3583" s="72">
        <v>19.655000000000001</v>
      </c>
      <c r="L3583" s="72">
        <v>20.129000000000001</v>
      </c>
      <c r="M3583" s="72">
        <v>20.6</v>
      </c>
      <c r="N3583" s="72">
        <v>21.097999999999999</v>
      </c>
      <c r="O3583" s="72">
        <v>21.567</v>
      </c>
      <c r="P3583" s="72">
        <v>21.832000000000001</v>
      </c>
      <c r="Q3583" s="72">
        <v>21.812999999999999</v>
      </c>
      <c r="R3583" s="72">
        <v>21.469000000000001</v>
      </c>
      <c r="S3583" s="72">
        <v>20.9</v>
      </c>
      <c r="T3583" s="72">
        <v>20.027000000000001</v>
      </c>
      <c r="U3583" s="72">
        <v>18.43</v>
      </c>
      <c r="V3583" s="72">
        <v>15.525</v>
      </c>
      <c r="W3583" s="72">
        <v>11.132999999999999</v>
      </c>
      <c r="X3583" s="72">
        <v>6.1639999999999997</v>
      </c>
      <c r="Y3583" s="72">
        <v>2.403</v>
      </c>
      <c r="Z3583" s="72">
        <v>0.56899999999999995</v>
      </c>
      <c r="AA3583" s="72">
        <v>6.0999999999999999E-2</v>
      </c>
    </row>
    <row r="3584" spans="1:27" x14ac:dyDescent="0.3">
      <c r="A3584" s="65">
        <v>3583</v>
      </c>
      <c r="B3584" s="66" t="s">
        <v>323</v>
      </c>
      <c r="C3584" s="69" t="s">
        <v>244</v>
      </c>
      <c r="D3584" s="71"/>
      <c r="E3584" s="71">
        <v>188</v>
      </c>
      <c r="F3584" s="71">
        <v>2015</v>
      </c>
      <c r="G3584" s="72">
        <v>179.27600000000001</v>
      </c>
      <c r="H3584" s="72">
        <v>184.41900000000001</v>
      </c>
      <c r="I3584" s="72">
        <v>184.98099999999999</v>
      </c>
      <c r="J3584" s="72">
        <v>202.85300000000001</v>
      </c>
      <c r="K3584" s="72">
        <v>210.23699999999999</v>
      </c>
      <c r="L3584" s="72">
        <v>210.08500000000001</v>
      </c>
      <c r="M3584" s="72">
        <v>197.142</v>
      </c>
      <c r="N3584" s="72">
        <v>173.79599999999999</v>
      </c>
      <c r="O3584" s="72">
        <v>151.05699999999999</v>
      </c>
      <c r="P3584" s="72">
        <v>153.77099999999999</v>
      </c>
      <c r="Q3584" s="72">
        <v>146.834</v>
      </c>
      <c r="R3584" s="72">
        <v>121.041</v>
      </c>
      <c r="S3584" s="72">
        <v>90.450999999999993</v>
      </c>
      <c r="T3584" s="72">
        <v>75.003</v>
      </c>
      <c r="U3584" s="72">
        <v>51.768999999999998</v>
      </c>
      <c r="V3584" s="72">
        <v>35.034999999999997</v>
      </c>
      <c r="W3584" s="72">
        <v>21.364000000000001</v>
      </c>
      <c r="X3584" s="72">
        <v>11.099</v>
      </c>
      <c r="Y3584" s="72">
        <v>4.1760000000000002</v>
      </c>
      <c r="Z3584" s="72">
        <v>1.022</v>
      </c>
      <c r="AA3584" s="72">
        <v>0.13200000000000001</v>
      </c>
    </row>
    <row r="3585" spans="1:27" x14ac:dyDescent="0.3">
      <c r="A3585" s="65">
        <v>3584</v>
      </c>
      <c r="B3585" s="66" t="s">
        <v>323</v>
      </c>
      <c r="C3585" s="69" t="s">
        <v>244</v>
      </c>
      <c r="D3585" s="71"/>
      <c r="E3585" s="71">
        <v>188</v>
      </c>
      <c r="F3585" s="71">
        <v>2020</v>
      </c>
      <c r="G3585" s="72">
        <v>174.36</v>
      </c>
      <c r="H3585" s="72">
        <v>179.00800000000001</v>
      </c>
      <c r="I3585" s="72">
        <v>184.785</v>
      </c>
      <c r="J3585" s="72">
        <v>185.471</v>
      </c>
      <c r="K3585" s="72">
        <v>203.02699999999999</v>
      </c>
      <c r="L3585" s="72">
        <v>210.15199999999999</v>
      </c>
      <c r="M3585" s="72">
        <v>209.779</v>
      </c>
      <c r="N3585" s="72">
        <v>196.56100000000001</v>
      </c>
      <c r="O3585" s="72">
        <v>172.88</v>
      </c>
      <c r="P3585" s="72">
        <v>149.65</v>
      </c>
      <c r="Q3585" s="72">
        <v>151.30099999999999</v>
      </c>
      <c r="R3585" s="72">
        <v>143.1</v>
      </c>
      <c r="S3585" s="72">
        <v>116.264</v>
      </c>
      <c r="T3585" s="72">
        <v>84.852000000000004</v>
      </c>
      <c r="U3585" s="72">
        <v>67.762</v>
      </c>
      <c r="V3585" s="72">
        <v>43.978000000000002</v>
      </c>
      <c r="W3585" s="72">
        <v>26.97</v>
      </c>
      <c r="X3585" s="72">
        <v>14.13</v>
      </c>
      <c r="Y3585" s="72">
        <v>5.7670000000000003</v>
      </c>
      <c r="Z3585" s="72">
        <v>1.474</v>
      </c>
      <c r="AA3585" s="72">
        <v>0.193</v>
      </c>
    </row>
    <row r="3586" spans="1:27" x14ac:dyDescent="0.3">
      <c r="A3586" s="65">
        <v>3585</v>
      </c>
      <c r="B3586" s="66" t="s">
        <v>323</v>
      </c>
      <c r="C3586" s="69" t="s">
        <v>244</v>
      </c>
      <c r="D3586" s="71"/>
      <c r="E3586" s="71">
        <v>188</v>
      </c>
      <c r="F3586" s="71">
        <v>2025</v>
      </c>
      <c r="G3586" s="72">
        <v>167.08699999999999</v>
      </c>
      <c r="H3586" s="72">
        <v>174.10499999999999</v>
      </c>
      <c r="I3586" s="72">
        <v>179.303</v>
      </c>
      <c r="J3586" s="72">
        <v>185.15299999999999</v>
      </c>
      <c r="K3586" s="72">
        <v>185.62299999999999</v>
      </c>
      <c r="L3586" s="72">
        <v>202.93299999999999</v>
      </c>
      <c r="M3586" s="72">
        <v>209.83799999999999</v>
      </c>
      <c r="N3586" s="72">
        <v>209.14099999999999</v>
      </c>
      <c r="O3586" s="72">
        <v>195.517</v>
      </c>
      <c r="P3586" s="72">
        <v>171.339</v>
      </c>
      <c r="Q3586" s="72">
        <v>147.48599999999999</v>
      </c>
      <c r="R3586" s="72">
        <v>147.81</v>
      </c>
      <c r="S3586" s="72">
        <v>137.94200000000001</v>
      </c>
      <c r="T3586" s="72">
        <v>109.67700000000001</v>
      </c>
      <c r="U3586" s="72">
        <v>77.308000000000007</v>
      </c>
      <c r="V3586" s="72">
        <v>58.259</v>
      </c>
      <c r="W3586" s="72">
        <v>34.405000000000001</v>
      </c>
      <c r="X3586" s="72">
        <v>18.186</v>
      </c>
      <c r="Y3586" s="72">
        <v>7.4980000000000002</v>
      </c>
      <c r="Z3586" s="72">
        <v>2.0790000000000002</v>
      </c>
      <c r="AA3586" s="72">
        <v>0.28199999999999997</v>
      </c>
    </row>
    <row r="3587" spans="1:27" x14ac:dyDescent="0.3">
      <c r="A3587" s="65">
        <v>3586</v>
      </c>
      <c r="B3587" s="66" t="s">
        <v>323</v>
      </c>
      <c r="C3587" s="69" t="s">
        <v>244</v>
      </c>
      <c r="D3587" s="71"/>
      <c r="E3587" s="71">
        <v>188</v>
      </c>
      <c r="F3587" s="71">
        <v>2030</v>
      </c>
      <c r="G3587" s="72">
        <v>160.42599999999999</v>
      </c>
      <c r="H3587" s="72">
        <v>166.86600000000001</v>
      </c>
      <c r="I3587" s="72">
        <v>174.34</v>
      </c>
      <c r="J3587" s="72">
        <v>179.59200000000001</v>
      </c>
      <c r="K3587" s="72">
        <v>185.23699999999999</v>
      </c>
      <c r="L3587" s="72">
        <v>185.56700000000001</v>
      </c>
      <c r="M3587" s="72">
        <v>202.64099999999999</v>
      </c>
      <c r="N3587" s="72">
        <v>209.227</v>
      </c>
      <c r="O3587" s="72">
        <v>208.08600000000001</v>
      </c>
      <c r="P3587" s="72">
        <v>193.881</v>
      </c>
      <c r="Q3587" s="72">
        <v>169.054</v>
      </c>
      <c r="R3587" s="72">
        <v>144.41200000000001</v>
      </c>
      <c r="S3587" s="72">
        <v>142.98699999999999</v>
      </c>
      <c r="T3587" s="72">
        <v>130.845</v>
      </c>
      <c r="U3587" s="72">
        <v>100.76600000000001</v>
      </c>
      <c r="V3587" s="72">
        <v>67.296999999999997</v>
      </c>
      <c r="W3587" s="72">
        <v>46.372999999999998</v>
      </c>
      <c r="X3587" s="72">
        <v>23.715</v>
      </c>
      <c r="Y3587" s="72">
        <v>9.9060000000000006</v>
      </c>
      <c r="Z3587" s="72">
        <v>2.782</v>
      </c>
      <c r="AA3587" s="72">
        <v>0.40799999999999997</v>
      </c>
    </row>
    <row r="3588" spans="1:27" x14ac:dyDescent="0.3">
      <c r="A3588" s="65">
        <v>3587</v>
      </c>
      <c r="B3588" s="66" t="s">
        <v>323</v>
      </c>
      <c r="C3588" s="69" t="s">
        <v>244</v>
      </c>
      <c r="D3588" s="71"/>
      <c r="E3588" s="71">
        <v>188</v>
      </c>
      <c r="F3588" s="71">
        <v>2035</v>
      </c>
      <c r="G3588" s="72">
        <v>154.54900000000001</v>
      </c>
      <c r="H3588" s="72">
        <v>160.239</v>
      </c>
      <c r="I3588" s="72">
        <v>167.05099999999999</v>
      </c>
      <c r="J3588" s="72">
        <v>174.56399999999999</v>
      </c>
      <c r="K3588" s="72">
        <v>179.63300000000001</v>
      </c>
      <c r="L3588" s="72">
        <v>185.136</v>
      </c>
      <c r="M3588" s="72">
        <v>185.34200000000001</v>
      </c>
      <c r="N3588" s="72">
        <v>202.102</v>
      </c>
      <c r="O3588" s="72">
        <v>208.25800000000001</v>
      </c>
      <c r="P3588" s="72">
        <v>206.489</v>
      </c>
      <c r="Q3588" s="72">
        <v>191.52099999999999</v>
      </c>
      <c r="R3588" s="72">
        <v>165.858</v>
      </c>
      <c r="S3588" s="72">
        <v>140.16800000000001</v>
      </c>
      <c r="T3588" s="72">
        <v>136.34</v>
      </c>
      <c r="U3588" s="72">
        <v>121.16</v>
      </c>
      <c r="V3588" s="72">
        <v>88.756</v>
      </c>
      <c r="W3588" s="72">
        <v>54.469000000000001</v>
      </c>
      <c r="X3588" s="72">
        <v>32.665999999999997</v>
      </c>
      <c r="Y3588" s="72">
        <v>13.263</v>
      </c>
      <c r="Z3588" s="72">
        <v>3.79</v>
      </c>
      <c r="AA3588" s="72">
        <v>0.56599999999999995</v>
      </c>
    </row>
    <row r="3589" spans="1:27" x14ac:dyDescent="0.3">
      <c r="A3589" s="65">
        <v>3588</v>
      </c>
      <c r="B3589" s="66" t="s">
        <v>323</v>
      </c>
      <c r="C3589" s="69" t="s">
        <v>244</v>
      </c>
      <c r="D3589" s="71"/>
      <c r="E3589" s="71">
        <v>188</v>
      </c>
      <c r="F3589" s="71">
        <v>2040</v>
      </c>
      <c r="G3589" s="72">
        <v>149.55199999999999</v>
      </c>
      <c r="H3589" s="72">
        <v>154.39699999999999</v>
      </c>
      <c r="I3589" s="72">
        <v>160.44300000000001</v>
      </c>
      <c r="J3589" s="72">
        <v>167.31299999999999</v>
      </c>
      <c r="K3589" s="72">
        <v>174.684</v>
      </c>
      <c r="L3589" s="72">
        <v>179.64400000000001</v>
      </c>
      <c r="M3589" s="72">
        <v>185.017</v>
      </c>
      <c r="N3589" s="72">
        <v>185.02</v>
      </c>
      <c r="O3589" s="72">
        <v>201.34299999999999</v>
      </c>
      <c r="P3589" s="72">
        <v>206.87899999999999</v>
      </c>
      <c r="Q3589" s="72">
        <v>204.25800000000001</v>
      </c>
      <c r="R3589" s="72">
        <v>188.27600000000001</v>
      </c>
      <c r="S3589" s="72">
        <v>161.47800000000001</v>
      </c>
      <c r="T3589" s="72">
        <v>134.29499999999999</v>
      </c>
      <c r="U3589" s="72">
        <v>127.161</v>
      </c>
      <c r="V3589" s="72">
        <v>107.889</v>
      </c>
      <c r="W3589" s="72">
        <v>72.968000000000004</v>
      </c>
      <c r="X3589" s="72">
        <v>39.174999999999997</v>
      </c>
      <c r="Y3589" s="72">
        <v>18.757999999999999</v>
      </c>
      <c r="Z3589" s="72">
        <v>5.242</v>
      </c>
      <c r="AA3589" s="72">
        <v>0.79500000000000004</v>
      </c>
    </row>
    <row r="3590" spans="1:27" x14ac:dyDescent="0.3">
      <c r="A3590" s="65">
        <v>3589</v>
      </c>
      <c r="B3590" s="66" t="s">
        <v>323</v>
      </c>
      <c r="C3590" s="69" t="s">
        <v>244</v>
      </c>
      <c r="D3590" s="71"/>
      <c r="E3590" s="71">
        <v>188</v>
      </c>
      <c r="F3590" s="71">
        <v>2045</v>
      </c>
      <c r="G3590" s="72">
        <v>145.99199999999999</v>
      </c>
      <c r="H3590" s="72">
        <v>149.43</v>
      </c>
      <c r="I3590" s="72">
        <v>154.61099999999999</v>
      </c>
      <c r="J3590" s="72">
        <v>160.73500000000001</v>
      </c>
      <c r="K3590" s="72">
        <v>167.501</v>
      </c>
      <c r="L3590" s="72">
        <v>174.78200000000001</v>
      </c>
      <c r="M3590" s="72">
        <v>179.636</v>
      </c>
      <c r="N3590" s="72">
        <v>184.79400000000001</v>
      </c>
      <c r="O3590" s="72">
        <v>184.482</v>
      </c>
      <c r="P3590" s="72">
        <v>200.19499999999999</v>
      </c>
      <c r="Q3590" s="72">
        <v>204.88499999999999</v>
      </c>
      <c r="R3590" s="72">
        <v>201.12799999999999</v>
      </c>
      <c r="S3590" s="72">
        <v>183.749</v>
      </c>
      <c r="T3590" s="72">
        <v>155.292</v>
      </c>
      <c r="U3590" s="72">
        <v>125.96899999999999</v>
      </c>
      <c r="V3590" s="72">
        <v>114.203</v>
      </c>
      <c r="W3590" s="72">
        <v>89.799000000000007</v>
      </c>
      <c r="X3590" s="72">
        <v>53.360999999999997</v>
      </c>
      <c r="Y3590" s="72">
        <v>22.983000000000001</v>
      </c>
      <c r="Z3590" s="72">
        <v>7.61</v>
      </c>
      <c r="AA3590" s="72">
        <v>1.131</v>
      </c>
    </row>
    <row r="3591" spans="1:27" x14ac:dyDescent="0.3">
      <c r="A3591" s="65">
        <v>3590</v>
      </c>
      <c r="B3591" s="66" t="s">
        <v>323</v>
      </c>
      <c r="C3591" s="69" t="s">
        <v>244</v>
      </c>
      <c r="D3591" s="71"/>
      <c r="E3591" s="71">
        <v>188</v>
      </c>
      <c r="F3591" s="71">
        <v>2050</v>
      </c>
      <c r="G3591" s="72">
        <v>142.459</v>
      </c>
      <c r="H3591" s="72">
        <v>145.89500000000001</v>
      </c>
      <c r="I3591" s="72">
        <v>149.65899999999999</v>
      </c>
      <c r="J3591" s="72">
        <v>154.929</v>
      </c>
      <c r="K3591" s="72">
        <v>160.97800000000001</v>
      </c>
      <c r="L3591" s="72">
        <v>167.67599999999999</v>
      </c>
      <c r="M3591" s="72">
        <v>174.85599999999999</v>
      </c>
      <c r="N3591" s="72">
        <v>179.51400000000001</v>
      </c>
      <c r="O3591" s="72">
        <v>184.35300000000001</v>
      </c>
      <c r="P3591" s="72">
        <v>183.57599999999999</v>
      </c>
      <c r="Q3591" s="72">
        <v>198.46</v>
      </c>
      <c r="R3591" s="72">
        <v>202.01</v>
      </c>
      <c r="S3591" s="72">
        <v>196.67099999999999</v>
      </c>
      <c r="T3591" s="72">
        <v>177.23400000000001</v>
      </c>
      <c r="U3591" s="72">
        <v>146.303</v>
      </c>
      <c r="V3591" s="72">
        <v>113.886</v>
      </c>
      <c r="W3591" s="72">
        <v>95.984999999999999</v>
      </c>
      <c r="X3591" s="72">
        <v>66.540999999999997</v>
      </c>
      <c r="Y3591" s="72">
        <v>31.846</v>
      </c>
      <c r="Z3591" s="72">
        <v>9.5310000000000006</v>
      </c>
      <c r="AA3591" s="72">
        <v>1.6759999999999999</v>
      </c>
    </row>
    <row r="3592" spans="1:27" x14ac:dyDescent="0.3">
      <c r="A3592" s="65">
        <v>3591</v>
      </c>
      <c r="B3592" s="66" t="s">
        <v>323</v>
      </c>
      <c r="C3592" s="69" t="s">
        <v>244</v>
      </c>
      <c r="D3592" s="71"/>
      <c r="E3592" s="71">
        <v>188</v>
      </c>
      <c r="F3592" s="71">
        <v>2055</v>
      </c>
      <c r="G3592" s="72">
        <v>138.74299999999999</v>
      </c>
      <c r="H3592" s="72">
        <v>142.37899999999999</v>
      </c>
      <c r="I3592" s="72">
        <v>146.119</v>
      </c>
      <c r="J3592" s="72">
        <v>149.97</v>
      </c>
      <c r="K3592" s="72">
        <v>155.185</v>
      </c>
      <c r="L3592" s="72">
        <v>161.185</v>
      </c>
      <c r="M3592" s="72">
        <v>167.79900000000001</v>
      </c>
      <c r="N3592" s="72">
        <v>174.786</v>
      </c>
      <c r="O3592" s="72">
        <v>179.161</v>
      </c>
      <c r="P3592" s="72">
        <v>183.547</v>
      </c>
      <c r="Q3592" s="72">
        <v>182.14099999999999</v>
      </c>
      <c r="R3592" s="72">
        <v>195.90799999999999</v>
      </c>
      <c r="S3592" s="72">
        <v>197.88200000000001</v>
      </c>
      <c r="T3592" s="72">
        <v>190.20099999999999</v>
      </c>
      <c r="U3592" s="72">
        <v>167.648</v>
      </c>
      <c r="V3592" s="72">
        <v>133.071</v>
      </c>
      <c r="W3592" s="72">
        <v>96.578000000000003</v>
      </c>
      <c r="X3592" s="72">
        <v>72.006</v>
      </c>
      <c r="Y3592" s="72">
        <v>40.366</v>
      </c>
      <c r="Z3592" s="72">
        <v>13.491</v>
      </c>
      <c r="AA3592" s="72">
        <v>2.2000000000000002</v>
      </c>
    </row>
    <row r="3593" spans="1:27" x14ac:dyDescent="0.3">
      <c r="A3593" s="65">
        <v>3592</v>
      </c>
      <c r="B3593" s="66" t="s">
        <v>323</v>
      </c>
      <c r="C3593" s="69" t="s">
        <v>244</v>
      </c>
      <c r="D3593" s="71"/>
      <c r="E3593" s="71">
        <v>188</v>
      </c>
      <c r="F3593" s="71">
        <v>2060</v>
      </c>
      <c r="G3593" s="72">
        <v>134.68100000000001</v>
      </c>
      <c r="H3593" s="72">
        <v>138.68199999999999</v>
      </c>
      <c r="I3593" s="72">
        <v>142.59100000000001</v>
      </c>
      <c r="J3593" s="72">
        <v>146.42400000000001</v>
      </c>
      <c r="K3593" s="72">
        <v>150.24100000000001</v>
      </c>
      <c r="L3593" s="72">
        <v>155.41300000000001</v>
      </c>
      <c r="M3593" s="72">
        <v>161.33699999999999</v>
      </c>
      <c r="N3593" s="72">
        <v>167.78200000000001</v>
      </c>
      <c r="O3593" s="72">
        <v>174.51300000000001</v>
      </c>
      <c r="P3593" s="72">
        <v>178.465</v>
      </c>
      <c r="Q3593" s="72">
        <v>182.24700000000001</v>
      </c>
      <c r="R3593" s="72">
        <v>179.99299999999999</v>
      </c>
      <c r="S3593" s="72">
        <v>192.20699999999999</v>
      </c>
      <c r="T3593" s="72">
        <v>191.83600000000001</v>
      </c>
      <c r="U3593" s="72">
        <v>180.57599999999999</v>
      </c>
      <c r="V3593" s="72">
        <v>153.33600000000001</v>
      </c>
      <c r="W3593" s="72">
        <v>113.786</v>
      </c>
      <c r="X3593" s="72">
        <v>73.293999999999997</v>
      </c>
      <c r="Y3593" s="72">
        <v>44.369</v>
      </c>
      <c r="Z3593" s="72">
        <v>17.465</v>
      </c>
      <c r="AA3593" s="72">
        <v>3.1560000000000001</v>
      </c>
    </row>
    <row r="3594" spans="1:27" x14ac:dyDescent="0.3">
      <c r="A3594" s="65">
        <v>3593</v>
      </c>
      <c r="B3594" s="66" t="s">
        <v>323</v>
      </c>
      <c r="C3594" s="69" t="s">
        <v>244</v>
      </c>
      <c r="D3594" s="71"/>
      <c r="E3594" s="71">
        <v>188</v>
      </c>
      <c r="F3594" s="71">
        <v>2065</v>
      </c>
      <c r="G3594" s="72">
        <v>131.17500000000001</v>
      </c>
      <c r="H3594" s="72">
        <v>134.62700000000001</v>
      </c>
      <c r="I3594" s="72">
        <v>138.89099999999999</v>
      </c>
      <c r="J3594" s="72">
        <v>142.88499999999999</v>
      </c>
      <c r="K3594" s="72">
        <v>146.68899999999999</v>
      </c>
      <c r="L3594" s="72">
        <v>150.48400000000001</v>
      </c>
      <c r="M3594" s="72">
        <v>155.58600000000001</v>
      </c>
      <c r="N3594" s="72">
        <v>161.36799999999999</v>
      </c>
      <c r="O3594" s="72">
        <v>167.57</v>
      </c>
      <c r="P3594" s="72">
        <v>173.91300000000001</v>
      </c>
      <c r="Q3594" s="72">
        <v>177.30799999999999</v>
      </c>
      <c r="R3594" s="72">
        <v>180.26499999999999</v>
      </c>
      <c r="S3594" s="72">
        <v>176.84399999999999</v>
      </c>
      <c r="T3594" s="72">
        <v>186.74700000000001</v>
      </c>
      <c r="U3594" s="72">
        <v>182.73400000000001</v>
      </c>
      <c r="V3594" s="72">
        <v>166.01400000000001</v>
      </c>
      <c r="W3594" s="72">
        <v>132.15100000000001</v>
      </c>
      <c r="X3594" s="72">
        <v>87.337999999999994</v>
      </c>
      <c r="Y3594" s="72">
        <v>45.89</v>
      </c>
      <c r="Z3594" s="72">
        <v>19.631</v>
      </c>
      <c r="AA3594" s="72">
        <v>4.2640000000000002</v>
      </c>
    </row>
    <row r="3595" spans="1:27" x14ac:dyDescent="0.3">
      <c r="A3595" s="65">
        <v>3594</v>
      </c>
      <c r="B3595" s="66" t="s">
        <v>323</v>
      </c>
      <c r="C3595" s="69" t="s">
        <v>244</v>
      </c>
      <c r="D3595" s="71"/>
      <c r="E3595" s="71">
        <v>188</v>
      </c>
      <c r="F3595" s="71">
        <v>2070</v>
      </c>
      <c r="G3595" s="72">
        <v>128.06700000000001</v>
      </c>
      <c r="H3595" s="72">
        <v>131.13800000000001</v>
      </c>
      <c r="I3595" s="72">
        <v>134.82400000000001</v>
      </c>
      <c r="J3595" s="72">
        <v>139.16399999999999</v>
      </c>
      <c r="K3595" s="72">
        <v>143.15700000000001</v>
      </c>
      <c r="L3595" s="72">
        <v>146.94399999999999</v>
      </c>
      <c r="M3595" s="72">
        <v>150.67099999999999</v>
      </c>
      <c r="N3595" s="72">
        <v>155.64099999999999</v>
      </c>
      <c r="O3595" s="72">
        <v>161.21</v>
      </c>
      <c r="P3595" s="72">
        <v>167.06200000000001</v>
      </c>
      <c r="Q3595" s="72">
        <v>172.89599999999999</v>
      </c>
      <c r="R3595" s="72">
        <v>175.52699999999999</v>
      </c>
      <c r="S3595" s="72">
        <v>177.34399999999999</v>
      </c>
      <c r="T3595" s="72">
        <v>172.16800000000001</v>
      </c>
      <c r="U3595" s="72">
        <v>178.43199999999999</v>
      </c>
      <c r="V3595" s="72">
        <v>168.822</v>
      </c>
      <c r="W3595" s="72">
        <v>144.16300000000001</v>
      </c>
      <c r="X3595" s="72">
        <v>102.56</v>
      </c>
      <c r="Y3595" s="72">
        <v>55.555999999999997</v>
      </c>
      <c r="Z3595" s="72">
        <v>20.766999999999999</v>
      </c>
      <c r="AA3595" s="72">
        <v>5.0860000000000003</v>
      </c>
    </row>
    <row r="3596" spans="1:27" x14ac:dyDescent="0.3">
      <c r="A3596" s="65">
        <v>3595</v>
      </c>
      <c r="B3596" s="66" t="s">
        <v>323</v>
      </c>
      <c r="C3596" s="69" t="s">
        <v>244</v>
      </c>
      <c r="D3596" s="71"/>
      <c r="E3596" s="71">
        <v>188</v>
      </c>
      <c r="F3596" s="71">
        <v>2075</v>
      </c>
      <c r="G3596" s="72">
        <v>125.399</v>
      </c>
      <c r="H3596" s="72">
        <v>128.04400000000001</v>
      </c>
      <c r="I3596" s="72">
        <v>131.33000000000001</v>
      </c>
      <c r="J3596" s="72">
        <v>135.07900000000001</v>
      </c>
      <c r="K3596" s="72">
        <v>139.405</v>
      </c>
      <c r="L3596" s="72">
        <v>143.4</v>
      </c>
      <c r="M3596" s="72">
        <v>147.12299999999999</v>
      </c>
      <c r="N3596" s="72">
        <v>150.75899999999999</v>
      </c>
      <c r="O3596" s="72">
        <v>155.51</v>
      </c>
      <c r="P3596" s="72">
        <v>160.785</v>
      </c>
      <c r="Q3596" s="72">
        <v>166.18199999999999</v>
      </c>
      <c r="R3596" s="72">
        <v>171.309</v>
      </c>
      <c r="S3596" s="72">
        <v>172.91800000000001</v>
      </c>
      <c r="T3596" s="72">
        <v>173</v>
      </c>
      <c r="U3596" s="72">
        <v>164.99700000000001</v>
      </c>
      <c r="V3596" s="72">
        <v>165.62799999999999</v>
      </c>
      <c r="W3596" s="72">
        <v>147.679</v>
      </c>
      <c r="X3596" s="72">
        <v>113.108</v>
      </c>
      <c r="Y3596" s="72">
        <v>66.284999999999997</v>
      </c>
      <c r="Z3596" s="72">
        <v>25.73</v>
      </c>
      <c r="AA3596" s="72">
        <v>5.6710000000000003</v>
      </c>
    </row>
    <row r="3597" spans="1:27" x14ac:dyDescent="0.3">
      <c r="A3597" s="65">
        <v>3596</v>
      </c>
      <c r="B3597" s="66" t="s">
        <v>323</v>
      </c>
      <c r="C3597" s="69" t="s">
        <v>244</v>
      </c>
      <c r="D3597" s="71"/>
      <c r="E3597" s="71">
        <v>188</v>
      </c>
      <c r="F3597" s="71">
        <v>2080</v>
      </c>
      <c r="G3597" s="72">
        <v>122.97499999999999</v>
      </c>
      <c r="H3597" s="72">
        <v>125.38</v>
      </c>
      <c r="I3597" s="72">
        <v>128.226</v>
      </c>
      <c r="J3597" s="72">
        <v>131.57</v>
      </c>
      <c r="K3597" s="72">
        <v>135.31</v>
      </c>
      <c r="L3597" s="72">
        <v>139.65</v>
      </c>
      <c r="M3597" s="72">
        <v>143.59100000000001</v>
      </c>
      <c r="N3597" s="72">
        <v>147.22300000000001</v>
      </c>
      <c r="O3597" s="72">
        <v>150.66800000000001</v>
      </c>
      <c r="P3597" s="72">
        <v>155.154</v>
      </c>
      <c r="Q3597" s="72">
        <v>160.02000000000001</v>
      </c>
      <c r="R3597" s="72">
        <v>164.78100000000001</v>
      </c>
      <c r="S3597" s="72">
        <v>168.96700000000001</v>
      </c>
      <c r="T3597" s="72">
        <v>168.98699999999999</v>
      </c>
      <c r="U3597" s="72">
        <v>166.27199999999999</v>
      </c>
      <c r="V3597" s="72">
        <v>153.851</v>
      </c>
      <c r="W3597" s="72">
        <v>145.916</v>
      </c>
      <c r="X3597" s="72">
        <v>117.114</v>
      </c>
      <c r="Y3597" s="72">
        <v>74.275000000000006</v>
      </c>
      <c r="Z3597" s="72">
        <v>31.431000000000001</v>
      </c>
      <c r="AA3597" s="72">
        <v>7.1070000000000002</v>
      </c>
    </row>
    <row r="3598" spans="1:27" x14ac:dyDescent="0.3">
      <c r="A3598" s="65">
        <v>3597</v>
      </c>
      <c r="B3598" s="66" t="s">
        <v>323</v>
      </c>
      <c r="C3598" s="69" t="s">
        <v>244</v>
      </c>
      <c r="D3598" s="71"/>
      <c r="E3598" s="71">
        <v>188</v>
      </c>
      <c r="F3598" s="71">
        <v>2085</v>
      </c>
      <c r="G3598" s="72">
        <v>120.38</v>
      </c>
      <c r="H3598" s="72">
        <v>122.947</v>
      </c>
      <c r="I3598" s="72">
        <v>125.557</v>
      </c>
      <c r="J3598" s="72">
        <v>128.44399999999999</v>
      </c>
      <c r="K3598" s="72">
        <v>131.79499999999999</v>
      </c>
      <c r="L3598" s="72">
        <v>135.56</v>
      </c>
      <c r="M3598" s="72">
        <v>139.874</v>
      </c>
      <c r="N3598" s="72">
        <v>143.703</v>
      </c>
      <c r="O3598" s="72">
        <v>147.17400000000001</v>
      </c>
      <c r="P3598" s="72">
        <v>150.375</v>
      </c>
      <c r="Q3598" s="72">
        <v>154.48500000000001</v>
      </c>
      <c r="R3598" s="72">
        <v>158.77500000000001</v>
      </c>
      <c r="S3598" s="72">
        <v>162.721</v>
      </c>
      <c r="T3598" s="72">
        <v>165.392</v>
      </c>
      <c r="U3598" s="72">
        <v>162.85499999999999</v>
      </c>
      <c r="V3598" s="72">
        <v>155.71199999999999</v>
      </c>
      <c r="W3598" s="72">
        <v>136.47200000000001</v>
      </c>
      <c r="X3598" s="72">
        <v>116.94</v>
      </c>
      <c r="Y3598" s="72">
        <v>78.135999999999996</v>
      </c>
      <c r="Z3598" s="72">
        <v>36.069000000000003</v>
      </c>
      <c r="AA3598" s="72">
        <v>9.0090000000000003</v>
      </c>
    </row>
    <row r="3599" spans="1:27" x14ac:dyDescent="0.3">
      <c r="A3599" s="65">
        <v>3598</v>
      </c>
      <c r="B3599" s="66" t="s">
        <v>323</v>
      </c>
      <c r="C3599" s="69" t="s">
        <v>244</v>
      </c>
      <c r="D3599" s="71"/>
      <c r="E3599" s="71">
        <v>188</v>
      </c>
      <c r="F3599" s="71">
        <v>2090</v>
      </c>
      <c r="G3599" s="72">
        <v>117.746</v>
      </c>
      <c r="H3599" s="72">
        <v>120.355</v>
      </c>
      <c r="I3599" s="72">
        <v>123.11</v>
      </c>
      <c r="J3599" s="72">
        <v>125.759</v>
      </c>
      <c r="K3599" s="72">
        <v>128.65700000000001</v>
      </c>
      <c r="L3599" s="72">
        <v>132.03399999999999</v>
      </c>
      <c r="M3599" s="72">
        <v>135.78100000000001</v>
      </c>
      <c r="N3599" s="72">
        <v>139.989</v>
      </c>
      <c r="O3599" s="72">
        <v>143.67400000000001</v>
      </c>
      <c r="P3599" s="72">
        <v>146.922</v>
      </c>
      <c r="Q3599" s="72">
        <v>149.792</v>
      </c>
      <c r="R3599" s="72">
        <v>153.38900000000001</v>
      </c>
      <c r="S3599" s="72">
        <v>156.95400000000001</v>
      </c>
      <c r="T3599" s="72">
        <v>159.542</v>
      </c>
      <c r="U3599" s="72">
        <v>159.804</v>
      </c>
      <c r="V3599" s="72">
        <v>153.142</v>
      </c>
      <c r="W3599" s="72">
        <v>139.035</v>
      </c>
      <c r="X3599" s="72">
        <v>110.497</v>
      </c>
      <c r="Y3599" s="72">
        <v>79.253</v>
      </c>
      <c r="Z3599" s="72">
        <v>38.869999999999997</v>
      </c>
      <c r="AA3599" s="72">
        <v>10.895</v>
      </c>
    </row>
    <row r="3600" spans="1:27" x14ac:dyDescent="0.3">
      <c r="A3600" s="65">
        <v>3599</v>
      </c>
      <c r="B3600" s="66" t="s">
        <v>323</v>
      </c>
      <c r="C3600" s="69" t="s">
        <v>244</v>
      </c>
      <c r="D3600" s="71"/>
      <c r="E3600" s="71">
        <v>188</v>
      </c>
      <c r="F3600" s="71">
        <v>2095</v>
      </c>
      <c r="G3600" s="72">
        <v>115.16800000000001</v>
      </c>
      <c r="H3600" s="72">
        <v>117.72499999999999</v>
      </c>
      <c r="I3600" s="72">
        <v>120.505</v>
      </c>
      <c r="J3600" s="72">
        <v>123.297</v>
      </c>
      <c r="K3600" s="72">
        <v>125.961</v>
      </c>
      <c r="L3600" s="72">
        <v>128.88399999999999</v>
      </c>
      <c r="M3600" s="72">
        <v>132.244</v>
      </c>
      <c r="N3600" s="72">
        <v>135.898</v>
      </c>
      <c r="O3600" s="72">
        <v>139.976</v>
      </c>
      <c r="P3600" s="72">
        <v>143.46100000000001</v>
      </c>
      <c r="Q3600" s="72">
        <v>146.41</v>
      </c>
      <c r="R3600" s="72">
        <v>148.82400000000001</v>
      </c>
      <c r="S3600" s="72">
        <v>151.78100000000001</v>
      </c>
      <c r="T3600" s="72">
        <v>154.131</v>
      </c>
      <c r="U3600" s="72">
        <v>154.53299999999999</v>
      </c>
      <c r="V3600" s="72">
        <v>150.87</v>
      </c>
      <c r="W3600" s="72">
        <v>137.624</v>
      </c>
      <c r="X3600" s="72">
        <v>113.72199999999999</v>
      </c>
      <c r="Y3600" s="72">
        <v>76.084000000000003</v>
      </c>
      <c r="Z3600" s="72">
        <v>40.409999999999997</v>
      </c>
      <c r="AA3600" s="72">
        <v>12.449</v>
      </c>
    </row>
    <row r="3601" spans="1:27" x14ac:dyDescent="0.3">
      <c r="A3601" s="65">
        <v>3600</v>
      </c>
      <c r="B3601" s="66" t="s">
        <v>323</v>
      </c>
      <c r="C3601" s="69" t="s">
        <v>244</v>
      </c>
      <c r="D3601" s="71"/>
      <c r="E3601" s="71">
        <v>188</v>
      </c>
      <c r="F3601" s="71">
        <v>2100</v>
      </c>
      <c r="G3601" s="72">
        <v>112.812</v>
      </c>
      <c r="H3601" s="72">
        <v>115.15300000000001</v>
      </c>
      <c r="I3601" s="72">
        <v>117.861</v>
      </c>
      <c r="J3601" s="72">
        <v>120.679</v>
      </c>
      <c r="K3601" s="72">
        <v>123.482</v>
      </c>
      <c r="L3601" s="72">
        <v>126.172</v>
      </c>
      <c r="M3601" s="72">
        <v>129.083</v>
      </c>
      <c r="N3601" s="72">
        <v>132.36000000000001</v>
      </c>
      <c r="O3601" s="72">
        <v>135.89699999999999</v>
      </c>
      <c r="P3601" s="72">
        <v>139.79599999999999</v>
      </c>
      <c r="Q3601" s="72">
        <v>143.01400000000001</v>
      </c>
      <c r="R3601" s="72">
        <v>145.55099999999999</v>
      </c>
      <c r="S3601" s="72">
        <v>147.40199999999999</v>
      </c>
      <c r="T3601" s="72">
        <v>149.27600000000001</v>
      </c>
      <c r="U3601" s="72">
        <v>149.642</v>
      </c>
      <c r="V3601" s="72">
        <v>146.44999999999999</v>
      </c>
      <c r="W3601" s="72">
        <v>136.42599999999999</v>
      </c>
      <c r="X3601" s="72">
        <v>113.688</v>
      </c>
      <c r="Y3601" s="72">
        <v>79.542000000000002</v>
      </c>
      <c r="Z3601" s="72">
        <v>39.762999999999998</v>
      </c>
      <c r="AA3601" s="72">
        <v>13.693</v>
      </c>
    </row>
    <row r="3602" spans="1:27" x14ac:dyDescent="0.3">
      <c r="A3602" s="65">
        <v>3601</v>
      </c>
      <c r="B3602" s="66" t="s">
        <v>323</v>
      </c>
      <c r="C3602" s="69" t="s">
        <v>245</v>
      </c>
      <c r="D3602" s="71"/>
      <c r="E3602" s="71">
        <v>222</v>
      </c>
      <c r="F3602" s="71">
        <v>2015</v>
      </c>
      <c r="G3602" s="72">
        <v>296.709</v>
      </c>
      <c r="H3602" s="72">
        <v>301.74900000000002</v>
      </c>
      <c r="I3602" s="72">
        <v>314.27300000000002</v>
      </c>
      <c r="J3602" s="72">
        <v>337.53800000000001</v>
      </c>
      <c r="K3602" s="72">
        <v>301.303</v>
      </c>
      <c r="L3602" s="72">
        <v>232.1</v>
      </c>
      <c r="M3602" s="72">
        <v>189.852</v>
      </c>
      <c r="N3602" s="72">
        <v>175.06299999999999</v>
      </c>
      <c r="O3602" s="72">
        <v>156.97999999999999</v>
      </c>
      <c r="P3602" s="72">
        <v>138.345</v>
      </c>
      <c r="Q3602" s="72">
        <v>121.508</v>
      </c>
      <c r="R3602" s="72">
        <v>102.233</v>
      </c>
      <c r="S3602" s="72">
        <v>86.393000000000001</v>
      </c>
      <c r="T3602" s="72">
        <v>67.986000000000004</v>
      </c>
      <c r="U3602" s="72">
        <v>57.078000000000003</v>
      </c>
      <c r="V3602" s="72">
        <v>45.438000000000002</v>
      </c>
      <c r="W3602" s="72">
        <v>28.37</v>
      </c>
      <c r="X3602" s="72">
        <v>12.55</v>
      </c>
      <c r="Y3602" s="72">
        <v>3.8410000000000002</v>
      </c>
      <c r="Z3602" s="72">
        <v>0.61499999999999999</v>
      </c>
      <c r="AA3602" s="72">
        <v>4.7E-2</v>
      </c>
    </row>
    <row r="3603" spans="1:27" x14ac:dyDescent="0.3">
      <c r="A3603" s="65">
        <v>3602</v>
      </c>
      <c r="B3603" s="66" t="s">
        <v>323</v>
      </c>
      <c r="C3603" s="69" t="s">
        <v>245</v>
      </c>
      <c r="D3603" s="71"/>
      <c r="E3603" s="71">
        <v>222</v>
      </c>
      <c r="F3603" s="71">
        <v>2020</v>
      </c>
      <c r="G3603" s="72">
        <v>293.529</v>
      </c>
      <c r="H3603" s="72">
        <v>290.87400000000002</v>
      </c>
      <c r="I3603" s="72">
        <v>293.82</v>
      </c>
      <c r="J3603" s="72">
        <v>294.74400000000003</v>
      </c>
      <c r="K3603" s="72">
        <v>310.036</v>
      </c>
      <c r="L3603" s="72">
        <v>275.459</v>
      </c>
      <c r="M3603" s="72">
        <v>213.786</v>
      </c>
      <c r="N3603" s="72">
        <v>177.571</v>
      </c>
      <c r="O3603" s="72">
        <v>164.40600000000001</v>
      </c>
      <c r="P3603" s="72">
        <v>147.25800000000001</v>
      </c>
      <c r="Q3603" s="72">
        <v>129.48699999999999</v>
      </c>
      <c r="R3603" s="72">
        <v>112.809</v>
      </c>
      <c r="S3603" s="72">
        <v>93.516999999999996</v>
      </c>
      <c r="T3603" s="72">
        <v>77.244</v>
      </c>
      <c r="U3603" s="72">
        <v>58.887999999999998</v>
      </c>
      <c r="V3603" s="72">
        <v>46.728000000000002</v>
      </c>
      <c r="W3603" s="72">
        <v>32.981999999999999</v>
      </c>
      <c r="X3603" s="72">
        <v>16.524999999999999</v>
      </c>
      <c r="Y3603" s="72">
        <v>5.1950000000000003</v>
      </c>
      <c r="Z3603" s="72">
        <v>0.99199999999999999</v>
      </c>
      <c r="AA3603" s="72">
        <v>8.8999999999999996E-2</v>
      </c>
    </row>
    <row r="3604" spans="1:27" x14ac:dyDescent="0.3">
      <c r="A3604" s="65">
        <v>3603</v>
      </c>
      <c r="B3604" s="66" t="s">
        <v>323</v>
      </c>
      <c r="C3604" s="69" t="s">
        <v>245</v>
      </c>
      <c r="D3604" s="71"/>
      <c r="E3604" s="71">
        <v>222</v>
      </c>
      <c r="F3604" s="71">
        <v>2025</v>
      </c>
      <c r="G3604" s="72">
        <v>281.17200000000003</v>
      </c>
      <c r="H3604" s="72">
        <v>288.69099999999997</v>
      </c>
      <c r="I3604" s="72">
        <v>284.20800000000003</v>
      </c>
      <c r="J3604" s="72">
        <v>277.80799999999999</v>
      </c>
      <c r="K3604" s="72">
        <v>272.49700000000001</v>
      </c>
      <c r="L3604" s="72">
        <v>288.16800000000001</v>
      </c>
      <c r="M3604" s="72">
        <v>258.83699999999999</v>
      </c>
      <c r="N3604" s="72">
        <v>202.55600000000001</v>
      </c>
      <c r="O3604" s="72">
        <v>168.184</v>
      </c>
      <c r="P3604" s="72">
        <v>155.57599999999999</v>
      </c>
      <c r="Q3604" s="72">
        <v>138.94200000000001</v>
      </c>
      <c r="R3604" s="72">
        <v>121.15900000000001</v>
      </c>
      <c r="S3604" s="72">
        <v>104.09699999999999</v>
      </c>
      <c r="T3604" s="72">
        <v>84.396000000000001</v>
      </c>
      <c r="U3604" s="72">
        <v>67.531999999999996</v>
      </c>
      <c r="V3604" s="72">
        <v>48.631</v>
      </c>
      <c r="W3604" s="72">
        <v>34.289000000000001</v>
      </c>
      <c r="X3604" s="72">
        <v>19.48</v>
      </c>
      <c r="Y3604" s="72">
        <v>6.9429999999999996</v>
      </c>
      <c r="Z3604" s="72">
        <v>1.3560000000000001</v>
      </c>
      <c r="AA3604" s="72">
        <v>0.14499999999999999</v>
      </c>
    </row>
    <row r="3605" spans="1:27" x14ac:dyDescent="0.3">
      <c r="A3605" s="65">
        <v>3604</v>
      </c>
      <c r="B3605" s="66" t="s">
        <v>323</v>
      </c>
      <c r="C3605" s="69" t="s">
        <v>245</v>
      </c>
      <c r="D3605" s="71"/>
      <c r="E3605" s="71">
        <v>222</v>
      </c>
      <c r="F3605" s="71">
        <v>2030</v>
      </c>
      <c r="G3605" s="72">
        <v>263.24</v>
      </c>
      <c r="H3605" s="72">
        <v>277.20699999999999</v>
      </c>
      <c r="I3605" s="72">
        <v>283.14800000000002</v>
      </c>
      <c r="J3605" s="72">
        <v>271.21199999999999</v>
      </c>
      <c r="K3605" s="72">
        <v>259.8</v>
      </c>
      <c r="L3605" s="72">
        <v>255.024</v>
      </c>
      <c r="M3605" s="72">
        <v>273.84800000000001</v>
      </c>
      <c r="N3605" s="72">
        <v>248.17099999999999</v>
      </c>
      <c r="O3605" s="72">
        <v>193.821</v>
      </c>
      <c r="P3605" s="72">
        <v>160.327</v>
      </c>
      <c r="Q3605" s="72">
        <v>147.834</v>
      </c>
      <c r="R3605" s="72">
        <v>130.94399999999999</v>
      </c>
      <c r="S3605" s="72">
        <v>112.663</v>
      </c>
      <c r="T3605" s="72">
        <v>94.772000000000006</v>
      </c>
      <c r="U3605" s="72">
        <v>74.423000000000002</v>
      </c>
      <c r="V3605" s="72">
        <v>56.274999999999999</v>
      </c>
      <c r="W3605" s="72">
        <v>36.095999999999997</v>
      </c>
      <c r="X3605" s="72">
        <v>20.558</v>
      </c>
      <c r="Y3605" s="72">
        <v>8.327</v>
      </c>
      <c r="Z3605" s="72">
        <v>1.8380000000000001</v>
      </c>
      <c r="AA3605" s="72">
        <v>0.20200000000000001</v>
      </c>
    </row>
    <row r="3606" spans="1:27" x14ac:dyDescent="0.3">
      <c r="A3606" s="65">
        <v>3605</v>
      </c>
      <c r="B3606" s="66" t="s">
        <v>323</v>
      </c>
      <c r="C3606" s="69" t="s">
        <v>245</v>
      </c>
      <c r="D3606" s="71"/>
      <c r="E3606" s="71">
        <v>222</v>
      </c>
      <c r="F3606" s="71">
        <v>2035</v>
      </c>
      <c r="G3606" s="72">
        <v>243.81100000000001</v>
      </c>
      <c r="H3606" s="72">
        <v>259.57799999999997</v>
      </c>
      <c r="I3606" s="72">
        <v>271.99799999999999</v>
      </c>
      <c r="J3606" s="72">
        <v>271.17500000000001</v>
      </c>
      <c r="K3606" s="72">
        <v>254.80099999999999</v>
      </c>
      <c r="L3606" s="72">
        <v>244.05600000000001</v>
      </c>
      <c r="M3606" s="72">
        <v>242.58500000000001</v>
      </c>
      <c r="N3606" s="72">
        <v>263.74799999999999</v>
      </c>
      <c r="O3606" s="72">
        <v>239.11500000000001</v>
      </c>
      <c r="P3606" s="72">
        <v>185.876</v>
      </c>
      <c r="Q3606" s="72">
        <v>152.99</v>
      </c>
      <c r="R3606" s="72">
        <v>140.006</v>
      </c>
      <c r="S3606" s="72">
        <v>122.441</v>
      </c>
      <c r="T3606" s="72">
        <v>103.244</v>
      </c>
      <c r="U3606" s="72">
        <v>84.188000000000002</v>
      </c>
      <c r="V3606" s="72">
        <v>62.540999999999997</v>
      </c>
      <c r="W3606" s="72">
        <v>42.232999999999997</v>
      </c>
      <c r="X3606" s="72">
        <v>21.956</v>
      </c>
      <c r="Y3606" s="72">
        <v>8.9350000000000005</v>
      </c>
      <c r="Z3606" s="72">
        <v>2.238</v>
      </c>
      <c r="AA3606" s="72">
        <v>0.27600000000000002</v>
      </c>
    </row>
    <row r="3607" spans="1:27" x14ac:dyDescent="0.3">
      <c r="A3607" s="65">
        <v>3606</v>
      </c>
      <c r="B3607" s="66" t="s">
        <v>323</v>
      </c>
      <c r="C3607" s="69" t="s">
        <v>245</v>
      </c>
      <c r="D3607" s="71"/>
      <c r="E3607" s="71">
        <v>222</v>
      </c>
      <c r="F3607" s="71">
        <v>2040</v>
      </c>
      <c r="G3607" s="72">
        <v>226.958</v>
      </c>
      <c r="H3607" s="72">
        <v>240.67599999999999</v>
      </c>
      <c r="I3607" s="72">
        <v>255.065</v>
      </c>
      <c r="J3607" s="72">
        <v>261.834</v>
      </c>
      <c r="K3607" s="72">
        <v>257.20100000000002</v>
      </c>
      <c r="L3607" s="72">
        <v>241.393</v>
      </c>
      <c r="M3607" s="72">
        <v>233.483</v>
      </c>
      <c r="N3607" s="72">
        <v>234.27799999999999</v>
      </c>
      <c r="O3607" s="72">
        <v>255.42699999999999</v>
      </c>
      <c r="P3607" s="72">
        <v>230.94499999999999</v>
      </c>
      <c r="Q3607" s="72">
        <v>178.471</v>
      </c>
      <c r="R3607" s="72">
        <v>145.64599999999999</v>
      </c>
      <c r="S3607" s="72">
        <v>131.703</v>
      </c>
      <c r="T3607" s="72">
        <v>112.98099999999999</v>
      </c>
      <c r="U3607" s="72">
        <v>92.406000000000006</v>
      </c>
      <c r="V3607" s="72">
        <v>71.363</v>
      </c>
      <c r="W3607" s="72">
        <v>47.476999999999997</v>
      </c>
      <c r="X3607" s="72">
        <v>26.087</v>
      </c>
      <c r="Y3607" s="72">
        <v>9.718</v>
      </c>
      <c r="Z3607" s="72">
        <v>2.444</v>
      </c>
      <c r="AA3607" s="72">
        <v>0.34100000000000003</v>
      </c>
    </row>
    <row r="3608" spans="1:27" x14ac:dyDescent="0.3">
      <c r="A3608" s="65">
        <v>3607</v>
      </c>
      <c r="B3608" s="66" t="s">
        <v>323</v>
      </c>
      <c r="C3608" s="69" t="s">
        <v>245</v>
      </c>
      <c r="D3608" s="71"/>
      <c r="E3608" s="71">
        <v>222</v>
      </c>
      <c r="F3608" s="71">
        <v>2045</v>
      </c>
      <c r="G3608" s="72">
        <v>214.34</v>
      </c>
      <c r="H3608" s="72">
        <v>223.85599999999999</v>
      </c>
      <c r="I3608" s="72">
        <v>236.15100000000001</v>
      </c>
      <c r="J3608" s="72">
        <v>245.13</v>
      </c>
      <c r="K3608" s="72">
        <v>248.393</v>
      </c>
      <c r="L3608" s="72">
        <v>244.36199999999999</v>
      </c>
      <c r="M3608" s="72">
        <v>231.458</v>
      </c>
      <c r="N3608" s="72">
        <v>225.86500000000001</v>
      </c>
      <c r="O3608" s="72">
        <v>227.07900000000001</v>
      </c>
      <c r="P3608" s="72">
        <v>247.506</v>
      </c>
      <c r="Q3608" s="72">
        <v>222.80199999999999</v>
      </c>
      <c r="R3608" s="72">
        <v>170.68</v>
      </c>
      <c r="S3608" s="72">
        <v>137.589</v>
      </c>
      <c r="T3608" s="72">
        <v>122.169</v>
      </c>
      <c r="U3608" s="72">
        <v>101.755</v>
      </c>
      <c r="V3608" s="72">
        <v>78.929000000000002</v>
      </c>
      <c r="W3608" s="72">
        <v>54.725999999999999</v>
      </c>
      <c r="X3608" s="72">
        <v>29.718</v>
      </c>
      <c r="Y3608" s="72">
        <v>11.721</v>
      </c>
      <c r="Z3608" s="72">
        <v>2.6880000000000002</v>
      </c>
      <c r="AA3608" s="72">
        <v>0.377</v>
      </c>
    </row>
    <row r="3609" spans="1:27" x14ac:dyDescent="0.3">
      <c r="A3609" s="65">
        <v>3608</v>
      </c>
      <c r="B3609" s="66" t="s">
        <v>323</v>
      </c>
      <c r="C3609" s="69" t="s">
        <v>245</v>
      </c>
      <c r="D3609" s="71"/>
      <c r="E3609" s="71">
        <v>222</v>
      </c>
      <c r="F3609" s="71">
        <v>2050</v>
      </c>
      <c r="G3609" s="72">
        <v>204.45400000000001</v>
      </c>
      <c r="H3609" s="72">
        <v>211.262</v>
      </c>
      <c r="I3609" s="72">
        <v>219.304</v>
      </c>
      <c r="J3609" s="72">
        <v>226.428</v>
      </c>
      <c r="K3609" s="72">
        <v>232.214</v>
      </c>
      <c r="L3609" s="72">
        <v>236.19300000000001</v>
      </c>
      <c r="M3609" s="72">
        <v>234.91499999999999</v>
      </c>
      <c r="N3609" s="72">
        <v>224.334</v>
      </c>
      <c r="O3609" s="72">
        <v>219.28200000000001</v>
      </c>
      <c r="P3609" s="72">
        <v>220.30199999999999</v>
      </c>
      <c r="Q3609" s="72">
        <v>239.57599999999999</v>
      </c>
      <c r="R3609" s="72">
        <v>214.09</v>
      </c>
      <c r="S3609" s="72">
        <v>162.041</v>
      </c>
      <c r="T3609" s="72">
        <v>128.298</v>
      </c>
      <c r="U3609" s="72">
        <v>110.746</v>
      </c>
      <c r="V3609" s="72">
        <v>87.632999999999996</v>
      </c>
      <c r="W3609" s="72">
        <v>61.225000000000001</v>
      </c>
      <c r="X3609" s="72">
        <v>34.796999999999997</v>
      </c>
      <c r="Y3609" s="72">
        <v>13.612</v>
      </c>
      <c r="Z3609" s="72">
        <v>3.3050000000000002</v>
      </c>
      <c r="AA3609" s="72">
        <v>0.41899999999999998</v>
      </c>
    </row>
    <row r="3610" spans="1:27" x14ac:dyDescent="0.3">
      <c r="A3610" s="65">
        <v>3609</v>
      </c>
      <c r="B3610" s="66" t="s">
        <v>323</v>
      </c>
      <c r="C3610" s="69" t="s">
        <v>245</v>
      </c>
      <c r="D3610" s="71"/>
      <c r="E3610" s="71">
        <v>222</v>
      </c>
      <c r="F3610" s="71">
        <v>2055</v>
      </c>
      <c r="G3610" s="72">
        <v>194.28800000000001</v>
      </c>
      <c r="H3610" s="72">
        <v>201.53399999999999</v>
      </c>
      <c r="I3610" s="72">
        <v>206.89500000000001</v>
      </c>
      <c r="J3610" s="72">
        <v>210.21199999999999</v>
      </c>
      <c r="K3610" s="72">
        <v>214.54300000000001</v>
      </c>
      <c r="L3610" s="72">
        <v>221.11600000000001</v>
      </c>
      <c r="M3610" s="72">
        <v>227.631</v>
      </c>
      <c r="N3610" s="72">
        <v>228.37299999999999</v>
      </c>
      <c r="O3610" s="72">
        <v>218.36199999999999</v>
      </c>
      <c r="P3610" s="72">
        <v>213.26300000000001</v>
      </c>
      <c r="Q3610" s="72">
        <v>213.71899999999999</v>
      </c>
      <c r="R3610" s="72">
        <v>231.114</v>
      </c>
      <c r="S3610" s="72">
        <v>204.351</v>
      </c>
      <c r="T3610" s="72">
        <v>152.018</v>
      </c>
      <c r="U3610" s="72">
        <v>117.078</v>
      </c>
      <c r="V3610" s="72">
        <v>96.194999999999993</v>
      </c>
      <c r="W3610" s="72">
        <v>68.801000000000002</v>
      </c>
      <c r="X3610" s="72">
        <v>39.6</v>
      </c>
      <c r="Y3610" s="72">
        <v>16.292999999999999</v>
      </c>
      <c r="Z3610" s="72">
        <v>3.931</v>
      </c>
      <c r="AA3610" s="72">
        <v>0.51500000000000001</v>
      </c>
    </row>
    <row r="3611" spans="1:27" x14ac:dyDescent="0.3">
      <c r="A3611" s="65">
        <v>3610</v>
      </c>
      <c r="B3611" s="66" t="s">
        <v>323</v>
      </c>
      <c r="C3611" s="69" t="s">
        <v>245</v>
      </c>
      <c r="D3611" s="71"/>
      <c r="E3611" s="71">
        <v>222</v>
      </c>
      <c r="F3611" s="71">
        <v>2060</v>
      </c>
      <c r="G3611" s="72">
        <v>182.93600000000001</v>
      </c>
      <c r="H3611" s="72">
        <v>191.524</v>
      </c>
      <c r="I3611" s="72">
        <v>197.346</v>
      </c>
      <c r="J3611" s="72">
        <v>198.393</v>
      </c>
      <c r="K3611" s="72">
        <v>199.26400000000001</v>
      </c>
      <c r="L3611" s="72">
        <v>204.44900000000001</v>
      </c>
      <c r="M3611" s="72">
        <v>213.405</v>
      </c>
      <c r="N3611" s="72">
        <v>221.72300000000001</v>
      </c>
      <c r="O3611" s="72">
        <v>222.887</v>
      </c>
      <c r="P3611" s="72">
        <v>212.911</v>
      </c>
      <c r="Q3611" s="72">
        <v>207.43600000000001</v>
      </c>
      <c r="R3611" s="72">
        <v>206.73599999999999</v>
      </c>
      <c r="S3611" s="72">
        <v>221.572</v>
      </c>
      <c r="T3611" s="72">
        <v>192.86799999999999</v>
      </c>
      <c r="U3611" s="72">
        <v>139.69399999999999</v>
      </c>
      <c r="V3611" s="72">
        <v>102.598</v>
      </c>
      <c r="W3611" s="72">
        <v>76.498000000000005</v>
      </c>
      <c r="X3611" s="72">
        <v>45.353000000000002</v>
      </c>
      <c r="Y3611" s="72">
        <v>19.03</v>
      </c>
      <c r="Z3611" s="72">
        <v>4.8529999999999998</v>
      </c>
      <c r="AA3611" s="72">
        <v>0.629</v>
      </c>
    </row>
    <row r="3612" spans="1:27" x14ac:dyDescent="0.3">
      <c r="A3612" s="65">
        <v>3611</v>
      </c>
      <c r="B3612" s="66" t="s">
        <v>323</v>
      </c>
      <c r="C3612" s="69" t="s">
        <v>245</v>
      </c>
      <c r="D3612" s="71"/>
      <c r="E3612" s="71">
        <v>222</v>
      </c>
      <c r="F3612" s="71">
        <v>2065</v>
      </c>
      <c r="G3612" s="72">
        <v>171.10599999999999</v>
      </c>
      <c r="H3612" s="72">
        <v>180.32300000000001</v>
      </c>
      <c r="I3612" s="72">
        <v>187.52</v>
      </c>
      <c r="J3612" s="72">
        <v>189.41</v>
      </c>
      <c r="K3612" s="72">
        <v>188.297</v>
      </c>
      <c r="L3612" s="72">
        <v>190.054</v>
      </c>
      <c r="M3612" s="72">
        <v>197.49199999999999</v>
      </c>
      <c r="N3612" s="72">
        <v>208.10499999999999</v>
      </c>
      <c r="O3612" s="72">
        <v>216.77699999999999</v>
      </c>
      <c r="P3612" s="72">
        <v>217.86500000000001</v>
      </c>
      <c r="Q3612" s="72">
        <v>207.614</v>
      </c>
      <c r="R3612" s="72">
        <v>201.21299999999999</v>
      </c>
      <c r="S3612" s="72">
        <v>198.81</v>
      </c>
      <c r="T3612" s="72">
        <v>210.10400000000001</v>
      </c>
      <c r="U3612" s="72">
        <v>178.327</v>
      </c>
      <c r="V3612" s="72">
        <v>123.373</v>
      </c>
      <c r="W3612" s="72">
        <v>82.525999999999996</v>
      </c>
      <c r="X3612" s="72">
        <v>51.301000000000002</v>
      </c>
      <c r="Y3612" s="72">
        <v>22.327000000000002</v>
      </c>
      <c r="Z3612" s="72">
        <v>5.8419999999999996</v>
      </c>
      <c r="AA3612" s="72">
        <v>0.79500000000000004</v>
      </c>
    </row>
    <row r="3613" spans="1:27" x14ac:dyDescent="0.3">
      <c r="A3613" s="65">
        <v>3612</v>
      </c>
      <c r="B3613" s="66" t="s">
        <v>323</v>
      </c>
      <c r="C3613" s="69" t="s">
        <v>245</v>
      </c>
      <c r="D3613" s="71"/>
      <c r="E3613" s="71">
        <v>222</v>
      </c>
      <c r="F3613" s="71">
        <v>2070</v>
      </c>
      <c r="G3613" s="72">
        <v>160.67099999999999</v>
      </c>
      <c r="H3613" s="72">
        <v>168.64500000000001</v>
      </c>
      <c r="I3613" s="72">
        <v>176.505</v>
      </c>
      <c r="J3613" s="72">
        <v>180.124</v>
      </c>
      <c r="K3613" s="72">
        <v>180.089</v>
      </c>
      <c r="L3613" s="72">
        <v>179.85499999999999</v>
      </c>
      <c r="M3613" s="72">
        <v>183.73099999999999</v>
      </c>
      <c r="N3613" s="72">
        <v>192.71799999999999</v>
      </c>
      <c r="O3613" s="72">
        <v>203.679</v>
      </c>
      <c r="P3613" s="72">
        <v>212.24199999999999</v>
      </c>
      <c r="Q3613" s="72">
        <v>212.922</v>
      </c>
      <c r="R3613" s="72">
        <v>201.875</v>
      </c>
      <c r="S3613" s="72">
        <v>194.04400000000001</v>
      </c>
      <c r="T3613" s="72">
        <v>189.15899999999999</v>
      </c>
      <c r="U3613" s="72">
        <v>195.21600000000001</v>
      </c>
      <c r="V3613" s="72">
        <v>158.547</v>
      </c>
      <c r="W3613" s="72">
        <v>100.23099999999999</v>
      </c>
      <c r="X3613" s="72">
        <v>56.213999999999999</v>
      </c>
      <c r="Y3613" s="72">
        <v>25.84</v>
      </c>
      <c r="Z3613" s="72">
        <v>7.0629999999999997</v>
      </c>
      <c r="AA3613" s="72">
        <v>0.99</v>
      </c>
    </row>
    <row r="3614" spans="1:27" x14ac:dyDescent="0.3">
      <c r="A3614" s="65">
        <v>3613</v>
      </c>
      <c r="B3614" s="66" t="s">
        <v>323</v>
      </c>
      <c r="C3614" s="69" t="s">
        <v>245</v>
      </c>
      <c r="D3614" s="71"/>
      <c r="E3614" s="71">
        <v>222</v>
      </c>
      <c r="F3614" s="71">
        <v>2075</v>
      </c>
      <c r="G3614" s="72">
        <v>151.91200000000001</v>
      </c>
      <c r="H3614" s="72">
        <v>158.35900000000001</v>
      </c>
      <c r="I3614" s="72">
        <v>165.017</v>
      </c>
      <c r="J3614" s="72">
        <v>169.63399999999999</v>
      </c>
      <c r="K3614" s="72">
        <v>171.54599999999999</v>
      </c>
      <c r="L3614" s="72">
        <v>172.352</v>
      </c>
      <c r="M3614" s="72">
        <v>174.084</v>
      </c>
      <c r="N3614" s="72">
        <v>179.41</v>
      </c>
      <c r="O3614" s="72">
        <v>188.75899999999999</v>
      </c>
      <c r="P3614" s="72">
        <v>199.649</v>
      </c>
      <c r="Q3614" s="72">
        <v>207.77600000000001</v>
      </c>
      <c r="R3614" s="72">
        <v>207.506</v>
      </c>
      <c r="S3614" s="72">
        <v>195.19</v>
      </c>
      <c r="T3614" s="72">
        <v>185.21600000000001</v>
      </c>
      <c r="U3614" s="72">
        <v>176.45699999999999</v>
      </c>
      <c r="V3614" s="72">
        <v>174.56</v>
      </c>
      <c r="W3614" s="72">
        <v>129.93600000000001</v>
      </c>
      <c r="X3614" s="72">
        <v>69.227000000000004</v>
      </c>
      <c r="Y3614" s="72">
        <v>28.905999999999999</v>
      </c>
      <c r="Z3614" s="72">
        <v>8.407</v>
      </c>
      <c r="AA3614" s="72">
        <v>1.236</v>
      </c>
    </row>
    <row r="3615" spans="1:27" x14ac:dyDescent="0.3">
      <c r="A3615" s="65">
        <v>3614</v>
      </c>
      <c r="B3615" s="66" t="s">
        <v>323</v>
      </c>
      <c r="C3615" s="69" t="s">
        <v>245</v>
      </c>
      <c r="D3615" s="71"/>
      <c r="E3615" s="71">
        <v>222</v>
      </c>
      <c r="F3615" s="71">
        <v>2080</v>
      </c>
      <c r="G3615" s="72">
        <v>144.595</v>
      </c>
      <c r="H3615" s="72">
        <v>149.74700000000001</v>
      </c>
      <c r="I3615" s="72">
        <v>154.928</v>
      </c>
      <c r="J3615" s="72">
        <v>158.65899999999999</v>
      </c>
      <c r="K3615" s="72">
        <v>161.767</v>
      </c>
      <c r="L3615" s="72">
        <v>164.471</v>
      </c>
      <c r="M3615" s="72">
        <v>167.077</v>
      </c>
      <c r="N3615" s="72">
        <v>170.14599999999999</v>
      </c>
      <c r="O3615" s="72">
        <v>175.85499999999999</v>
      </c>
      <c r="P3615" s="72">
        <v>185.19399999999999</v>
      </c>
      <c r="Q3615" s="72">
        <v>195.703</v>
      </c>
      <c r="R3615" s="72">
        <v>202.85499999999999</v>
      </c>
      <c r="S3615" s="72">
        <v>201.11600000000001</v>
      </c>
      <c r="T3615" s="72">
        <v>186.84700000000001</v>
      </c>
      <c r="U3615" s="72">
        <v>173.40100000000001</v>
      </c>
      <c r="V3615" s="72">
        <v>158.565</v>
      </c>
      <c r="W3615" s="72">
        <v>144.166</v>
      </c>
      <c r="X3615" s="72">
        <v>90.864000000000004</v>
      </c>
      <c r="Y3615" s="72">
        <v>36.28</v>
      </c>
      <c r="Z3615" s="72">
        <v>9.6560000000000006</v>
      </c>
      <c r="AA3615" s="72">
        <v>1.5229999999999999</v>
      </c>
    </row>
    <row r="3616" spans="1:27" x14ac:dyDescent="0.3">
      <c r="A3616" s="65">
        <v>3615</v>
      </c>
      <c r="B3616" s="66" t="s">
        <v>323</v>
      </c>
      <c r="C3616" s="69" t="s">
        <v>245</v>
      </c>
      <c r="D3616" s="71"/>
      <c r="E3616" s="71">
        <v>222</v>
      </c>
      <c r="F3616" s="71">
        <v>2085</v>
      </c>
      <c r="G3616" s="72">
        <v>137.73500000000001</v>
      </c>
      <c r="H3616" s="72">
        <v>142.58099999999999</v>
      </c>
      <c r="I3616" s="72">
        <v>146.53100000000001</v>
      </c>
      <c r="J3616" s="72">
        <v>149.06800000000001</v>
      </c>
      <c r="K3616" s="72">
        <v>151.46199999999999</v>
      </c>
      <c r="L3616" s="72">
        <v>155.316</v>
      </c>
      <c r="M3616" s="72">
        <v>159.66200000000001</v>
      </c>
      <c r="N3616" s="72">
        <v>163.489</v>
      </c>
      <c r="O3616" s="72">
        <v>166.935</v>
      </c>
      <c r="P3616" s="72">
        <v>172.691</v>
      </c>
      <c r="Q3616" s="72">
        <v>181.73599999999999</v>
      </c>
      <c r="R3616" s="72">
        <v>191.35599999999999</v>
      </c>
      <c r="S3616" s="72">
        <v>197.012</v>
      </c>
      <c r="T3616" s="72">
        <v>193.048</v>
      </c>
      <c r="U3616" s="72">
        <v>175.518</v>
      </c>
      <c r="V3616" s="72">
        <v>156.53299999999999</v>
      </c>
      <c r="W3616" s="72">
        <v>131.89500000000001</v>
      </c>
      <c r="X3616" s="72">
        <v>102</v>
      </c>
      <c r="Y3616" s="72">
        <v>48.494</v>
      </c>
      <c r="Z3616" s="72">
        <v>12.439</v>
      </c>
      <c r="AA3616" s="72">
        <v>1.8169999999999999</v>
      </c>
    </row>
    <row r="3617" spans="1:27" x14ac:dyDescent="0.3">
      <c r="A3617" s="65">
        <v>3616</v>
      </c>
      <c r="B3617" s="66" t="s">
        <v>323</v>
      </c>
      <c r="C3617" s="69" t="s">
        <v>245</v>
      </c>
      <c r="D3617" s="71"/>
      <c r="E3617" s="71">
        <v>222</v>
      </c>
      <c r="F3617" s="71">
        <v>2090</v>
      </c>
      <c r="G3617" s="72">
        <v>130.98099999999999</v>
      </c>
      <c r="H3617" s="72">
        <v>135.88</v>
      </c>
      <c r="I3617" s="72">
        <v>139.614</v>
      </c>
      <c r="J3617" s="72">
        <v>141.13300000000001</v>
      </c>
      <c r="K3617" s="72">
        <v>142.46299999999999</v>
      </c>
      <c r="L3617" s="72">
        <v>145.571</v>
      </c>
      <c r="M3617" s="72">
        <v>150.952</v>
      </c>
      <c r="N3617" s="72">
        <v>156.41999999999999</v>
      </c>
      <c r="O3617" s="72">
        <v>160.6</v>
      </c>
      <c r="P3617" s="72">
        <v>164.11799999999999</v>
      </c>
      <c r="Q3617" s="72">
        <v>169.667</v>
      </c>
      <c r="R3617" s="72">
        <v>177.96100000000001</v>
      </c>
      <c r="S3617" s="72">
        <v>186.20699999999999</v>
      </c>
      <c r="T3617" s="72">
        <v>189.595</v>
      </c>
      <c r="U3617" s="72">
        <v>181.964</v>
      </c>
      <c r="V3617" s="72">
        <v>159.18700000000001</v>
      </c>
      <c r="W3617" s="72">
        <v>131.16300000000001</v>
      </c>
      <c r="X3617" s="72">
        <v>94.453000000000003</v>
      </c>
      <c r="Y3617" s="72">
        <v>55.494999999999997</v>
      </c>
      <c r="Z3617" s="72">
        <v>17.100999999999999</v>
      </c>
      <c r="AA3617" s="72">
        <v>2.395</v>
      </c>
    </row>
    <row r="3618" spans="1:27" x14ac:dyDescent="0.3">
      <c r="A3618" s="65">
        <v>3617</v>
      </c>
      <c r="B3618" s="66" t="s">
        <v>323</v>
      </c>
      <c r="C3618" s="69" t="s">
        <v>245</v>
      </c>
      <c r="D3618" s="71"/>
      <c r="E3618" s="71">
        <v>222</v>
      </c>
      <c r="F3618" s="71">
        <v>2095</v>
      </c>
      <c r="G3618" s="72">
        <v>124.133</v>
      </c>
      <c r="H3618" s="72">
        <v>129.28399999999999</v>
      </c>
      <c r="I3618" s="72">
        <v>133.16300000000001</v>
      </c>
      <c r="J3618" s="72">
        <v>134.67400000000001</v>
      </c>
      <c r="K3618" s="72">
        <v>135.10599999999999</v>
      </c>
      <c r="L3618" s="72">
        <v>137.11000000000001</v>
      </c>
      <c r="M3618" s="72">
        <v>141.63</v>
      </c>
      <c r="N3618" s="72">
        <v>148.04</v>
      </c>
      <c r="O3618" s="72">
        <v>153.83099999999999</v>
      </c>
      <c r="P3618" s="72">
        <v>158.08500000000001</v>
      </c>
      <c r="Q3618" s="72">
        <v>161.44800000000001</v>
      </c>
      <c r="R3618" s="72">
        <v>166.37899999999999</v>
      </c>
      <c r="S3618" s="72">
        <v>173.47800000000001</v>
      </c>
      <c r="T3618" s="72">
        <v>179.619</v>
      </c>
      <c r="U3618" s="72">
        <v>179.27600000000001</v>
      </c>
      <c r="V3618" s="72">
        <v>165.76599999999999</v>
      </c>
      <c r="W3618" s="72">
        <v>134.32400000000001</v>
      </c>
      <c r="X3618" s="72">
        <v>95.037000000000006</v>
      </c>
      <c r="Y3618" s="72">
        <v>52.369</v>
      </c>
      <c r="Z3618" s="72">
        <v>20.132000000000001</v>
      </c>
      <c r="AA3618" s="72">
        <v>3.3879999999999999</v>
      </c>
    </row>
    <row r="3619" spans="1:27" x14ac:dyDescent="0.3">
      <c r="A3619" s="65">
        <v>3618</v>
      </c>
      <c r="B3619" s="66" t="s">
        <v>323</v>
      </c>
      <c r="C3619" s="69" t="s">
        <v>245</v>
      </c>
      <c r="D3619" s="71"/>
      <c r="E3619" s="71">
        <v>222</v>
      </c>
      <c r="F3619" s="71">
        <v>2100</v>
      </c>
      <c r="G3619" s="72">
        <v>117.773</v>
      </c>
      <c r="H3619" s="72">
        <v>122.592</v>
      </c>
      <c r="I3619" s="72">
        <v>126.816</v>
      </c>
      <c r="J3619" s="72">
        <v>128.68</v>
      </c>
      <c r="K3619" s="72">
        <v>129.215</v>
      </c>
      <c r="L3619" s="72">
        <v>130.273</v>
      </c>
      <c r="M3619" s="72">
        <v>133.57</v>
      </c>
      <c r="N3619" s="72">
        <v>139.035</v>
      </c>
      <c r="O3619" s="72">
        <v>145.74199999999999</v>
      </c>
      <c r="P3619" s="72">
        <v>151.601</v>
      </c>
      <c r="Q3619" s="72">
        <v>155.71799999999999</v>
      </c>
      <c r="R3619" s="72">
        <v>158.548</v>
      </c>
      <c r="S3619" s="72">
        <v>162.47</v>
      </c>
      <c r="T3619" s="72">
        <v>167.71799999999999</v>
      </c>
      <c r="U3619" s="72">
        <v>170.35599999999999</v>
      </c>
      <c r="V3619" s="72">
        <v>164.024</v>
      </c>
      <c r="W3619" s="72">
        <v>140.84899999999999</v>
      </c>
      <c r="X3619" s="72">
        <v>98.48</v>
      </c>
      <c r="Y3619" s="72">
        <v>53.72</v>
      </c>
      <c r="Z3619" s="72">
        <v>19.562000000000001</v>
      </c>
      <c r="AA3619" s="72">
        <v>4.2359999999999998</v>
      </c>
    </row>
    <row r="3620" spans="1:27" x14ac:dyDescent="0.3">
      <c r="A3620" s="65">
        <v>3619</v>
      </c>
      <c r="B3620" s="66" t="s">
        <v>323</v>
      </c>
      <c r="C3620" s="69" t="s">
        <v>246</v>
      </c>
      <c r="D3620" s="71"/>
      <c r="E3620" s="71">
        <v>320</v>
      </c>
      <c r="F3620" s="71">
        <v>2015</v>
      </c>
      <c r="G3620" s="72">
        <v>1018.967</v>
      </c>
      <c r="H3620" s="72">
        <v>988.15800000000002</v>
      </c>
      <c r="I3620" s="72">
        <v>1000.19</v>
      </c>
      <c r="J3620" s="72">
        <v>928.67700000000002</v>
      </c>
      <c r="K3620" s="72">
        <v>824.99199999999996</v>
      </c>
      <c r="L3620" s="72">
        <v>684.51099999999997</v>
      </c>
      <c r="M3620" s="72">
        <v>582.99</v>
      </c>
      <c r="N3620" s="72">
        <v>459.78</v>
      </c>
      <c r="O3620" s="72">
        <v>349.02300000000002</v>
      </c>
      <c r="P3620" s="72">
        <v>269.642</v>
      </c>
      <c r="Q3620" s="72">
        <v>216.71100000000001</v>
      </c>
      <c r="R3620" s="72">
        <v>183.93199999999999</v>
      </c>
      <c r="S3620" s="72">
        <v>158.05000000000001</v>
      </c>
      <c r="T3620" s="72">
        <v>109.384</v>
      </c>
      <c r="U3620" s="72">
        <v>85.635999999999996</v>
      </c>
      <c r="V3620" s="72">
        <v>65.194999999999993</v>
      </c>
      <c r="W3620" s="72">
        <v>42.728999999999999</v>
      </c>
      <c r="X3620" s="72">
        <v>19.978000000000002</v>
      </c>
      <c r="Y3620" s="72">
        <v>5.5490000000000004</v>
      </c>
      <c r="Z3620" s="72">
        <v>0.84799999999999998</v>
      </c>
      <c r="AA3620" s="72">
        <v>5.8000000000000003E-2</v>
      </c>
    </row>
    <row r="3621" spans="1:27" x14ac:dyDescent="0.3">
      <c r="A3621" s="65">
        <v>3620</v>
      </c>
      <c r="B3621" s="66" t="s">
        <v>323</v>
      </c>
      <c r="C3621" s="69" t="s">
        <v>246</v>
      </c>
      <c r="D3621" s="71"/>
      <c r="E3621" s="71">
        <v>320</v>
      </c>
      <c r="F3621" s="71">
        <v>2020</v>
      </c>
      <c r="G3621" s="72">
        <v>1054.231</v>
      </c>
      <c r="H3621" s="72">
        <v>1013.013</v>
      </c>
      <c r="I3621" s="72">
        <v>983.25400000000002</v>
      </c>
      <c r="J3621" s="72">
        <v>991.89400000000001</v>
      </c>
      <c r="K3621" s="72">
        <v>913.08500000000004</v>
      </c>
      <c r="L3621" s="72">
        <v>806.23199999999997</v>
      </c>
      <c r="M3621" s="72">
        <v>666.20899999999995</v>
      </c>
      <c r="N3621" s="72">
        <v>567.00599999999997</v>
      </c>
      <c r="O3621" s="72">
        <v>446.64499999999998</v>
      </c>
      <c r="P3621" s="72">
        <v>338.24200000000002</v>
      </c>
      <c r="Q3621" s="72">
        <v>260.18799999999999</v>
      </c>
      <c r="R3621" s="72">
        <v>207.77699999999999</v>
      </c>
      <c r="S3621" s="72">
        <v>174.00399999999999</v>
      </c>
      <c r="T3621" s="72">
        <v>146.40700000000001</v>
      </c>
      <c r="U3621" s="72">
        <v>98.23</v>
      </c>
      <c r="V3621" s="72">
        <v>71.766999999999996</v>
      </c>
      <c r="W3621" s="72">
        <v>48.01</v>
      </c>
      <c r="X3621" s="72">
        <v>24.794</v>
      </c>
      <c r="Y3621" s="72">
        <v>8.2149999999999999</v>
      </c>
      <c r="Z3621" s="72">
        <v>1.4379999999999999</v>
      </c>
      <c r="AA3621" s="72">
        <v>0.1</v>
      </c>
    </row>
    <row r="3622" spans="1:27" x14ac:dyDescent="0.3">
      <c r="A3622" s="65">
        <v>3621</v>
      </c>
      <c r="B3622" s="66" t="s">
        <v>323</v>
      </c>
      <c r="C3622" s="69" t="s">
        <v>246</v>
      </c>
      <c r="D3622" s="71"/>
      <c r="E3622" s="71">
        <v>320</v>
      </c>
      <c r="F3622" s="71">
        <v>2025</v>
      </c>
      <c r="G3622" s="72">
        <v>1074.107</v>
      </c>
      <c r="H3622" s="72">
        <v>1049.808</v>
      </c>
      <c r="I3622" s="72">
        <v>1010.202</v>
      </c>
      <c r="J3622" s="72">
        <v>976.72500000000002</v>
      </c>
      <c r="K3622" s="72">
        <v>978.12900000000002</v>
      </c>
      <c r="L3622" s="72">
        <v>895.01400000000001</v>
      </c>
      <c r="M3622" s="72">
        <v>787.56600000000003</v>
      </c>
      <c r="N3622" s="72">
        <v>649.66399999999999</v>
      </c>
      <c r="O3622" s="72">
        <v>552.31399999999996</v>
      </c>
      <c r="P3622" s="72">
        <v>434.05</v>
      </c>
      <c r="Q3622" s="72">
        <v>327.11</v>
      </c>
      <c r="R3622" s="72">
        <v>249.43100000000001</v>
      </c>
      <c r="S3622" s="72">
        <v>196.06800000000001</v>
      </c>
      <c r="T3622" s="72">
        <v>160.542</v>
      </c>
      <c r="U3622" s="72">
        <v>130.81700000000001</v>
      </c>
      <c r="V3622" s="72">
        <v>82.180999999999997</v>
      </c>
      <c r="W3622" s="72">
        <v>52.715000000000003</v>
      </c>
      <c r="X3622" s="72">
        <v>28.27</v>
      </c>
      <c r="Y3622" s="72">
        <v>10.368</v>
      </c>
      <c r="Z3622" s="72">
        <v>2.161</v>
      </c>
      <c r="AA3622" s="72">
        <v>0.17100000000000001</v>
      </c>
    </row>
    <row r="3623" spans="1:27" x14ac:dyDescent="0.3">
      <c r="A3623" s="65">
        <v>3622</v>
      </c>
      <c r="B3623" s="66" t="s">
        <v>323</v>
      </c>
      <c r="C3623" s="69" t="s">
        <v>246</v>
      </c>
      <c r="D3623" s="71"/>
      <c r="E3623" s="71">
        <v>320</v>
      </c>
      <c r="F3623" s="71">
        <v>2030</v>
      </c>
      <c r="G3623" s="72">
        <v>1077.7329999999999</v>
      </c>
      <c r="H3623" s="72">
        <v>1070.2729999999999</v>
      </c>
      <c r="I3623" s="72">
        <v>1047.239</v>
      </c>
      <c r="J3623" s="72">
        <v>1004.149</v>
      </c>
      <c r="K3623" s="72">
        <v>964.26700000000005</v>
      </c>
      <c r="L3623" s="72">
        <v>960.726</v>
      </c>
      <c r="M3623" s="72">
        <v>876.43600000000004</v>
      </c>
      <c r="N3623" s="72">
        <v>770.04300000000001</v>
      </c>
      <c r="O3623" s="72">
        <v>634.37699999999995</v>
      </c>
      <c r="P3623" s="72">
        <v>538.08900000000006</v>
      </c>
      <c r="Q3623" s="72">
        <v>420.88799999999998</v>
      </c>
      <c r="R3623" s="72">
        <v>314.51900000000001</v>
      </c>
      <c r="S3623" s="72">
        <v>236.24199999999999</v>
      </c>
      <c r="T3623" s="72">
        <v>181.71899999999999</v>
      </c>
      <c r="U3623" s="72">
        <v>144.214</v>
      </c>
      <c r="V3623" s="72">
        <v>110.252</v>
      </c>
      <c r="W3623" s="72">
        <v>61.006</v>
      </c>
      <c r="X3623" s="72">
        <v>31.474</v>
      </c>
      <c r="Y3623" s="72">
        <v>12.009</v>
      </c>
      <c r="Z3623" s="72">
        <v>2.762</v>
      </c>
      <c r="AA3623" s="72">
        <v>0.26100000000000001</v>
      </c>
    </row>
    <row r="3624" spans="1:27" x14ac:dyDescent="0.3">
      <c r="A3624" s="65">
        <v>3623</v>
      </c>
      <c r="B3624" s="66" t="s">
        <v>323</v>
      </c>
      <c r="C3624" s="69" t="s">
        <v>246</v>
      </c>
      <c r="D3624" s="71"/>
      <c r="E3624" s="71">
        <v>320</v>
      </c>
      <c r="F3624" s="71">
        <v>2035</v>
      </c>
      <c r="G3624" s="72">
        <v>1069.376</v>
      </c>
      <c r="H3624" s="72">
        <v>1074.442</v>
      </c>
      <c r="I3624" s="72">
        <v>1067.972</v>
      </c>
      <c r="J3624" s="72">
        <v>1041.623</v>
      </c>
      <c r="K3624" s="72">
        <v>992.58</v>
      </c>
      <c r="L3624" s="72">
        <v>948.64099999999996</v>
      </c>
      <c r="M3624" s="72">
        <v>942.86400000000003</v>
      </c>
      <c r="N3624" s="72">
        <v>858.94</v>
      </c>
      <c r="O3624" s="72">
        <v>753.72</v>
      </c>
      <c r="P3624" s="72">
        <v>619.44600000000003</v>
      </c>
      <c r="Q3624" s="72">
        <v>523.07100000000003</v>
      </c>
      <c r="R3624" s="72">
        <v>405.85599999999999</v>
      </c>
      <c r="S3624" s="72">
        <v>298.96499999999997</v>
      </c>
      <c r="T3624" s="72">
        <v>219.93700000000001</v>
      </c>
      <c r="U3624" s="72">
        <v>164.102</v>
      </c>
      <c r="V3624" s="72">
        <v>122.42100000000001</v>
      </c>
      <c r="W3624" s="72">
        <v>82.725999999999999</v>
      </c>
      <c r="X3624" s="72">
        <v>36.941000000000003</v>
      </c>
      <c r="Y3624" s="72">
        <v>13.59</v>
      </c>
      <c r="Z3624" s="72">
        <v>3.2410000000000001</v>
      </c>
      <c r="AA3624" s="72">
        <v>0.34100000000000003</v>
      </c>
    </row>
    <row r="3625" spans="1:27" x14ac:dyDescent="0.3">
      <c r="A3625" s="65">
        <v>3624</v>
      </c>
      <c r="B3625" s="66" t="s">
        <v>323</v>
      </c>
      <c r="C3625" s="69" t="s">
        <v>246</v>
      </c>
      <c r="D3625" s="71"/>
      <c r="E3625" s="71">
        <v>320</v>
      </c>
      <c r="F3625" s="71">
        <v>2040</v>
      </c>
      <c r="G3625" s="72">
        <v>1055.5340000000001</v>
      </c>
      <c r="H3625" s="72">
        <v>1066.4960000000001</v>
      </c>
      <c r="I3625" s="72">
        <v>1072.3689999999999</v>
      </c>
      <c r="J3625" s="72">
        <v>1062.8030000000001</v>
      </c>
      <c r="K3625" s="72">
        <v>1030.9010000000001</v>
      </c>
      <c r="L3625" s="72">
        <v>978.32399999999996</v>
      </c>
      <c r="M3625" s="72">
        <v>933.01900000000001</v>
      </c>
      <c r="N3625" s="72">
        <v>926.35900000000004</v>
      </c>
      <c r="O3625" s="72">
        <v>842.84</v>
      </c>
      <c r="P3625" s="72">
        <v>737.81500000000005</v>
      </c>
      <c r="Q3625" s="72">
        <v>603.66200000000003</v>
      </c>
      <c r="R3625" s="72">
        <v>505.822</v>
      </c>
      <c r="S3625" s="72">
        <v>387.14400000000001</v>
      </c>
      <c r="T3625" s="72">
        <v>279.54700000000003</v>
      </c>
      <c r="U3625" s="72">
        <v>199.64599999999999</v>
      </c>
      <c r="V3625" s="72">
        <v>140.28100000000001</v>
      </c>
      <c r="W3625" s="72">
        <v>92.801000000000002</v>
      </c>
      <c r="X3625" s="72">
        <v>50.771999999999998</v>
      </c>
      <c r="Y3625" s="72">
        <v>16.192</v>
      </c>
      <c r="Z3625" s="72">
        <v>3.71</v>
      </c>
      <c r="AA3625" s="72">
        <v>0.40600000000000003</v>
      </c>
    </row>
    <row r="3626" spans="1:27" x14ac:dyDescent="0.3">
      <c r="A3626" s="65">
        <v>3625</v>
      </c>
      <c r="B3626" s="66" t="s">
        <v>323</v>
      </c>
      <c r="C3626" s="69" t="s">
        <v>246</v>
      </c>
      <c r="D3626" s="71"/>
      <c r="E3626" s="71">
        <v>320</v>
      </c>
      <c r="F3626" s="71">
        <v>2045</v>
      </c>
      <c r="G3626" s="72">
        <v>1038.895</v>
      </c>
      <c r="H3626" s="72">
        <v>1053.0250000000001</v>
      </c>
      <c r="I3626" s="72">
        <v>1064.6569999999999</v>
      </c>
      <c r="J3626" s="72">
        <v>1067.67</v>
      </c>
      <c r="K3626" s="72">
        <v>1053.0129999999999</v>
      </c>
      <c r="L3626" s="72">
        <v>1017.849</v>
      </c>
      <c r="M3626" s="72">
        <v>964.21100000000001</v>
      </c>
      <c r="N3626" s="72">
        <v>918.63300000000004</v>
      </c>
      <c r="O3626" s="72">
        <v>911.05</v>
      </c>
      <c r="P3626" s="72">
        <v>826.94200000000001</v>
      </c>
      <c r="Q3626" s="72">
        <v>720.78</v>
      </c>
      <c r="R3626" s="72">
        <v>585.35699999999997</v>
      </c>
      <c r="S3626" s="72">
        <v>484.202</v>
      </c>
      <c r="T3626" s="72">
        <v>363.62799999999999</v>
      </c>
      <c r="U3626" s="72">
        <v>255.14400000000001</v>
      </c>
      <c r="V3626" s="72">
        <v>171.96199999999999</v>
      </c>
      <c r="W3626" s="72">
        <v>107.55</v>
      </c>
      <c r="X3626" s="72">
        <v>57.845999999999997</v>
      </c>
      <c r="Y3626" s="72">
        <v>22.677</v>
      </c>
      <c r="Z3626" s="72">
        <v>4.4989999999999997</v>
      </c>
      <c r="AA3626" s="72">
        <v>0.47299999999999998</v>
      </c>
    </row>
    <row r="3627" spans="1:27" x14ac:dyDescent="0.3">
      <c r="A3627" s="65">
        <v>3626</v>
      </c>
      <c r="B3627" s="66" t="s">
        <v>323</v>
      </c>
      <c r="C3627" s="69" t="s">
        <v>246</v>
      </c>
      <c r="D3627" s="71"/>
      <c r="E3627" s="71">
        <v>320</v>
      </c>
      <c r="F3627" s="71">
        <v>2050</v>
      </c>
      <c r="G3627" s="72">
        <v>1021.418</v>
      </c>
      <c r="H3627" s="72">
        <v>1036.723</v>
      </c>
      <c r="I3627" s="72">
        <v>1051.4100000000001</v>
      </c>
      <c r="J3627" s="72">
        <v>1060.432</v>
      </c>
      <c r="K3627" s="72">
        <v>1058.8610000000001</v>
      </c>
      <c r="L3627" s="72">
        <v>1041.278</v>
      </c>
      <c r="M3627" s="72">
        <v>1005.096</v>
      </c>
      <c r="N3627" s="72">
        <v>951.27800000000002</v>
      </c>
      <c r="O3627" s="72">
        <v>905.26900000000001</v>
      </c>
      <c r="P3627" s="72">
        <v>895.779</v>
      </c>
      <c r="Q3627" s="72">
        <v>809.72699999999998</v>
      </c>
      <c r="R3627" s="72">
        <v>700.83600000000001</v>
      </c>
      <c r="S3627" s="72">
        <v>562.29200000000003</v>
      </c>
      <c r="T3627" s="72">
        <v>456.84800000000001</v>
      </c>
      <c r="U3627" s="72">
        <v>333.75599999999997</v>
      </c>
      <c r="V3627" s="72">
        <v>221.51900000000001</v>
      </c>
      <c r="W3627" s="72">
        <v>133.44</v>
      </c>
      <c r="X3627" s="72">
        <v>68.188000000000002</v>
      </c>
      <c r="Y3627" s="72">
        <v>26.393000000000001</v>
      </c>
      <c r="Z3627" s="72">
        <v>6.4409999999999998</v>
      </c>
      <c r="AA3627" s="72">
        <v>0.58099999999999996</v>
      </c>
    </row>
    <row r="3628" spans="1:27" x14ac:dyDescent="0.3">
      <c r="A3628" s="65">
        <v>3627</v>
      </c>
      <c r="B3628" s="66" t="s">
        <v>323</v>
      </c>
      <c r="C3628" s="69" t="s">
        <v>246</v>
      </c>
      <c r="D3628" s="71"/>
      <c r="E3628" s="71">
        <v>320</v>
      </c>
      <c r="F3628" s="71">
        <v>2055</v>
      </c>
      <c r="G3628" s="72">
        <v>1002.277</v>
      </c>
      <c r="H3628" s="72">
        <v>1019.535</v>
      </c>
      <c r="I3628" s="72">
        <v>1035.3019999999999</v>
      </c>
      <c r="J3628" s="72">
        <v>1047.623</v>
      </c>
      <c r="K3628" s="72">
        <v>1052.5650000000001</v>
      </c>
      <c r="L3628" s="72">
        <v>1048.4490000000001</v>
      </c>
      <c r="M3628" s="72">
        <v>1029.931</v>
      </c>
      <c r="N3628" s="72">
        <v>993.41200000000003</v>
      </c>
      <c r="O3628" s="72">
        <v>939.17899999999997</v>
      </c>
      <c r="P3628" s="72">
        <v>891.8</v>
      </c>
      <c r="Q3628" s="72">
        <v>879.05799999999999</v>
      </c>
      <c r="R3628" s="72">
        <v>789.404</v>
      </c>
      <c r="S3628" s="72">
        <v>675.57799999999997</v>
      </c>
      <c r="T3628" s="72">
        <v>532.95699999999999</v>
      </c>
      <c r="U3628" s="72">
        <v>421.77600000000001</v>
      </c>
      <c r="V3628" s="72">
        <v>292.22399999999999</v>
      </c>
      <c r="W3628" s="72">
        <v>174.16900000000001</v>
      </c>
      <c r="X3628" s="72">
        <v>86.251999999999995</v>
      </c>
      <c r="Y3628" s="72">
        <v>31.923999999999999</v>
      </c>
      <c r="Z3628" s="72">
        <v>7.7190000000000003</v>
      </c>
      <c r="AA3628" s="72">
        <v>0.84399999999999997</v>
      </c>
    </row>
    <row r="3629" spans="1:27" x14ac:dyDescent="0.3">
      <c r="A3629" s="65">
        <v>3628</v>
      </c>
      <c r="B3629" s="66" t="s">
        <v>323</v>
      </c>
      <c r="C3629" s="69" t="s">
        <v>246</v>
      </c>
      <c r="D3629" s="71"/>
      <c r="E3629" s="71">
        <v>320</v>
      </c>
      <c r="F3629" s="71">
        <v>2060</v>
      </c>
      <c r="G3629" s="72">
        <v>982.16</v>
      </c>
      <c r="H3629" s="72">
        <v>1000.643</v>
      </c>
      <c r="I3629" s="72">
        <v>1018.2910000000001</v>
      </c>
      <c r="J3629" s="72">
        <v>1031.913</v>
      </c>
      <c r="K3629" s="72">
        <v>1040.633</v>
      </c>
      <c r="L3629" s="72">
        <v>1043.4359999999999</v>
      </c>
      <c r="M3629" s="72">
        <v>1038.5319999999999</v>
      </c>
      <c r="N3629" s="72">
        <v>1019.5940000000001</v>
      </c>
      <c r="O3629" s="72">
        <v>982.447</v>
      </c>
      <c r="P3629" s="72">
        <v>926.88099999999997</v>
      </c>
      <c r="Q3629" s="72">
        <v>876.94100000000003</v>
      </c>
      <c r="R3629" s="72">
        <v>859.17</v>
      </c>
      <c r="S3629" s="72">
        <v>763.56</v>
      </c>
      <c r="T3629" s="72">
        <v>643.26900000000001</v>
      </c>
      <c r="U3629" s="72">
        <v>494.97199999999998</v>
      </c>
      <c r="V3629" s="72">
        <v>372.52600000000001</v>
      </c>
      <c r="W3629" s="72">
        <v>232.97499999999999</v>
      </c>
      <c r="X3629" s="72">
        <v>114.959</v>
      </c>
      <c r="Y3629" s="72">
        <v>41.569000000000003</v>
      </c>
      <c r="Z3629" s="72">
        <v>9.6660000000000004</v>
      </c>
      <c r="AA3629" s="72">
        <v>1.0669999999999999</v>
      </c>
    </row>
    <row r="3630" spans="1:27" x14ac:dyDescent="0.3">
      <c r="A3630" s="65">
        <v>3629</v>
      </c>
      <c r="B3630" s="66" t="s">
        <v>323</v>
      </c>
      <c r="C3630" s="69" t="s">
        <v>246</v>
      </c>
      <c r="D3630" s="71"/>
      <c r="E3630" s="71">
        <v>320</v>
      </c>
      <c r="F3630" s="71">
        <v>2065</v>
      </c>
      <c r="G3630" s="72">
        <v>957.69100000000003</v>
      </c>
      <c r="H3630" s="72">
        <v>980.73199999999997</v>
      </c>
      <c r="I3630" s="72">
        <v>999.55399999999997</v>
      </c>
      <c r="J3630" s="72">
        <v>1015.2569999999999</v>
      </c>
      <c r="K3630" s="72">
        <v>1025.693</v>
      </c>
      <c r="L3630" s="72">
        <v>1032.635</v>
      </c>
      <c r="M3630" s="72">
        <v>1034.8209999999999</v>
      </c>
      <c r="N3630" s="72">
        <v>1029.498</v>
      </c>
      <c r="O3630" s="72">
        <v>1009.8049999999999</v>
      </c>
      <c r="P3630" s="72">
        <v>971.14300000000003</v>
      </c>
      <c r="Q3630" s="72">
        <v>913.13800000000003</v>
      </c>
      <c r="R3630" s="72">
        <v>859.09900000000005</v>
      </c>
      <c r="S3630" s="72">
        <v>833.73299999999995</v>
      </c>
      <c r="T3630" s="72">
        <v>730.27300000000002</v>
      </c>
      <c r="U3630" s="72">
        <v>600.99400000000003</v>
      </c>
      <c r="V3630" s="72">
        <v>441.137</v>
      </c>
      <c r="W3630" s="72">
        <v>301.42200000000003</v>
      </c>
      <c r="X3630" s="72">
        <v>157.39400000000001</v>
      </c>
      <c r="Y3630" s="72">
        <v>57.305999999999997</v>
      </c>
      <c r="Z3630" s="72">
        <v>13.146000000000001</v>
      </c>
      <c r="AA3630" s="72">
        <v>1.405</v>
      </c>
    </row>
    <row r="3631" spans="1:27" x14ac:dyDescent="0.3">
      <c r="A3631" s="65">
        <v>3630</v>
      </c>
      <c r="B3631" s="66" t="s">
        <v>323</v>
      </c>
      <c r="C3631" s="69" t="s">
        <v>246</v>
      </c>
      <c r="D3631" s="71"/>
      <c r="E3631" s="71">
        <v>320</v>
      </c>
      <c r="F3631" s="71">
        <v>2070</v>
      </c>
      <c r="G3631" s="72">
        <v>933.32299999999998</v>
      </c>
      <c r="H3631" s="72">
        <v>956.43399999999997</v>
      </c>
      <c r="I3631" s="72">
        <v>979.76400000000001</v>
      </c>
      <c r="J3631" s="72">
        <v>996.82600000000002</v>
      </c>
      <c r="K3631" s="72">
        <v>1009.711</v>
      </c>
      <c r="L3631" s="72">
        <v>1018.6660000000001</v>
      </c>
      <c r="M3631" s="72">
        <v>1025.1669999999999</v>
      </c>
      <c r="N3631" s="72">
        <v>1026.971</v>
      </c>
      <c r="O3631" s="72">
        <v>1020.864</v>
      </c>
      <c r="P3631" s="72">
        <v>999.553</v>
      </c>
      <c r="Q3631" s="72">
        <v>958.30200000000002</v>
      </c>
      <c r="R3631" s="72">
        <v>896.39499999999998</v>
      </c>
      <c r="S3631" s="72">
        <v>836.02099999999996</v>
      </c>
      <c r="T3631" s="72">
        <v>800.50800000000004</v>
      </c>
      <c r="U3631" s="72">
        <v>685.87300000000005</v>
      </c>
      <c r="V3631" s="72">
        <v>539.94500000000005</v>
      </c>
      <c r="W3631" s="72">
        <v>361.71100000000001</v>
      </c>
      <c r="X3631" s="72">
        <v>208.01300000000001</v>
      </c>
      <c r="Y3631" s="72">
        <v>80.977000000000004</v>
      </c>
      <c r="Z3631" s="72">
        <v>18.896999999999998</v>
      </c>
      <c r="AA3631" s="72">
        <v>2.0030000000000001</v>
      </c>
    </row>
    <row r="3632" spans="1:27" x14ac:dyDescent="0.3">
      <c r="A3632" s="65">
        <v>3631</v>
      </c>
      <c r="B3632" s="66" t="s">
        <v>323</v>
      </c>
      <c r="C3632" s="69" t="s">
        <v>246</v>
      </c>
      <c r="D3632" s="71"/>
      <c r="E3632" s="71">
        <v>320</v>
      </c>
      <c r="F3632" s="71">
        <v>2075</v>
      </c>
      <c r="G3632" s="72">
        <v>908.64700000000005</v>
      </c>
      <c r="H3632" s="72">
        <v>932.21500000000003</v>
      </c>
      <c r="I3632" s="72">
        <v>955.57899999999995</v>
      </c>
      <c r="J3632" s="72">
        <v>977.29700000000003</v>
      </c>
      <c r="K3632" s="72">
        <v>991.86099999999999</v>
      </c>
      <c r="L3632" s="72">
        <v>1003.504</v>
      </c>
      <c r="M3632" s="72">
        <v>1012.154</v>
      </c>
      <c r="N3632" s="72">
        <v>1018.341</v>
      </c>
      <c r="O3632" s="72">
        <v>1019.386</v>
      </c>
      <c r="P3632" s="72">
        <v>1011.644</v>
      </c>
      <c r="Q3632" s="72">
        <v>987.65899999999999</v>
      </c>
      <c r="R3632" s="72">
        <v>942.32899999999995</v>
      </c>
      <c r="S3632" s="72">
        <v>874.35799999999995</v>
      </c>
      <c r="T3632" s="72">
        <v>805.27800000000002</v>
      </c>
      <c r="U3632" s="72">
        <v>755.09100000000001</v>
      </c>
      <c r="V3632" s="72">
        <v>620.29399999999998</v>
      </c>
      <c r="W3632" s="72">
        <v>447.666</v>
      </c>
      <c r="X3632" s="72">
        <v>254.166</v>
      </c>
      <c r="Y3632" s="72">
        <v>109.991</v>
      </c>
      <c r="Z3632" s="72">
        <v>27.716999999999999</v>
      </c>
      <c r="AA3632" s="72">
        <v>3.016</v>
      </c>
    </row>
    <row r="3633" spans="1:27" x14ac:dyDescent="0.3">
      <c r="A3633" s="65">
        <v>3632</v>
      </c>
      <c r="B3633" s="66" t="s">
        <v>323</v>
      </c>
      <c r="C3633" s="69" t="s">
        <v>246</v>
      </c>
      <c r="D3633" s="71"/>
      <c r="E3633" s="71">
        <v>320</v>
      </c>
      <c r="F3633" s="71">
        <v>2080</v>
      </c>
      <c r="G3633" s="72">
        <v>886.48199999999997</v>
      </c>
      <c r="H3633" s="72">
        <v>907.65499999999997</v>
      </c>
      <c r="I3633" s="72">
        <v>931.45699999999999</v>
      </c>
      <c r="J3633" s="72">
        <v>953.35199999999998</v>
      </c>
      <c r="K3633" s="72">
        <v>972.83699999999999</v>
      </c>
      <c r="L3633" s="72">
        <v>986.375</v>
      </c>
      <c r="M3633" s="72">
        <v>997.81299999999999</v>
      </c>
      <c r="N3633" s="72">
        <v>1006.2089999999999</v>
      </c>
      <c r="O3633" s="72">
        <v>1011.692</v>
      </c>
      <c r="P3633" s="72">
        <v>1011.164</v>
      </c>
      <c r="Q3633" s="72">
        <v>1000.768</v>
      </c>
      <c r="R3633" s="72">
        <v>972.63400000000001</v>
      </c>
      <c r="S3633" s="72">
        <v>921.03800000000001</v>
      </c>
      <c r="T3633" s="72">
        <v>844.55100000000004</v>
      </c>
      <c r="U3633" s="72">
        <v>762.43100000000004</v>
      </c>
      <c r="V3633" s="72">
        <v>686.81899999999996</v>
      </c>
      <c r="W3633" s="72">
        <v>519.28800000000001</v>
      </c>
      <c r="X3633" s="72">
        <v>319.63799999999998</v>
      </c>
      <c r="Y3633" s="72">
        <v>137.762</v>
      </c>
      <c r="Z3633" s="72">
        <v>38.97</v>
      </c>
      <c r="AA3633" s="72">
        <v>4.6449999999999996</v>
      </c>
    </row>
    <row r="3634" spans="1:27" x14ac:dyDescent="0.3">
      <c r="A3634" s="65">
        <v>3633</v>
      </c>
      <c r="B3634" s="66" t="s">
        <v>323</v>
      </c>
      <c r="C3634" s="69" t="s">
        <v>246</v>
      </c>
      <c r="D3634" s="71"/>
      <c r="E3634" s="71">
        <v>320</v>
      </c>
      <c r="F3634" s="71">
        <v>2085</v>
      </c>
      <c r="G3634" s="72">
        <v>864.51499999999999</v>
      </c>
      <c r="H3634" s="72">
        <v>885.59199999999998</v>
      </c>
      <c r="I3634" s="72">
        <v>906.97199999999998</v>
      </c>
      <c r="J3634" s="72">
        <v>929.44799999999998</v>
      </c>
      <c r="K3634" s="72">
        <v>949.36500000000001</v>
      </c>
      <c r="L3634" s="72">
        <v>967.97900000000004</v>
      </c>
      <c r="M3634" s="72">
        <v>981.39300000000003</v>
      </c>
      <c r="N3634" s="72">
        <v>992.62800000000004</v>
      </c>
      <c r="O3634" s="72">
        <v>1000.378</v>
      </c>
      <c r="P3634" s="72">
        <v>1004.373</v>
      </c>
      <c r="Q3634" s="72">
        <v>1001.307</v>
      </c>
      <c r="R3634" s="72">
        <v>986.81200000000001</v>
      </c>
      <c r="S3634" s="72">
        <v>952.36500000000001</v>
      </c>
      <c r="T3634" s="72">
        <v>891.82399999999996</v>
      </c>
      <c r="U3634" s="72">
        <v>802.26400000000001</v>
      </c>
      <c r="V3634" s="72">
        <v>697.04399999999998</v>
      </c>
      <c r="W3634" s="72">
        <v>580.00599999999997</v>
      </c>
      <c r="X3634" s="72">
        <v>376.214</v>
      </c>
      <c r="Y3634" s="72">
        <v>177.274</v>
      </c>
      <c r="Z3634" s="72">
        <v>50.436</v>
      </c>
      <c r="AA3634" s="72">
        <v>6.8979999999999997</v>
      </c>
    </row>
    <row r="3635" spans="1:27" x14ac:dyDescent="0.3">
      <c r="A3635" s="65">
        <v>3634</v>
      </c>
      <c r="B3635" s="66" t="s">
        <v>323</v>
      </c>
      <c r="C3635" s="69" t="s">
        <v>246</v>
      </c>
      <c r="D3635" s="71"/>
      <c r="E3635" s="71">
        <v>320</v>
      </c>
      <c r="F3635" s="71">
        <v>2090</v>
      </c>
      <c r="G3635" s="72">
        <v>843.81200000000001</v>
      </c>
      <c r="H3635" s="72">
        <v>863.72199999999998</v>
      </c>
      <c r="I3635" s="72">
        <v>884.98299999999995</v>
      </c>
      <c r="J3635" s="72">
        <v>905.16700000000003</v>
      </c>
      <c r="K3635" s="72">
        <v>925.87400000000002</v>
      </c>
      <c r="L3635" s="72">
        <v>945.07100000000003</v>
      </c>
      <c r="M3635" s="72">
        <v>963.62199999999996</v>
      </c>
      <c r="N3635" s="72">
        <v>976.875</v>
      </c>
      <c r="O3635" s="72">
        <v>987.51599999999996</v>
      </c>
      <c r="P3635" s="72">
        <v>993.88400000000001</v>
      </c>
      <c r="Q3635" s="72">
        <v>995.46799999999996</v>
      </c>
      <c r="R3635" s="72">
        <v>988.49199999999996</v>
      </c>
      <c r="S3635" s="72">
        <v>967.78899999999999</v>
      </c>
      <c r="T3635" s="72">
        <v>924.19899999999996</v>
      </c>
      <c r="U3635" s="72">
        <v>849.69399999999996</v>
      </c>
      <c r="V3635" s="72">
        <v>736.85199999999998</v>
      </c>
      <c r="W3635" s="72">
        <v>593.32000000000005</v>
      </c>
      <c r="X3635" s="72">
        <v>425.892</v>
      </c>
      <c r="Y3635" s="72">
        <v>213.20400000000001</v>
      </c>
      <c r="Z3635" s="72">
        <v>66.975999999999999</v>
      </c>
      <c r="AA3635" s="72">
        <v>9.4809999999999999</v>
      </c>
    </row>
    <row r="3636" spans="1:27" x14ac:dyDescent="0.3">
      <c r="A3636" s="65">
        <v>3635</v>
      </c>
      <c r="B3636" s="66" t="s">
        <v>323</v>
      </c>
      <c r="C3636" s="69" t="s">
        <v>246</v>
      </c>
      <c r="D3636" s="71"/>
      <c r="E3636" s="71">
        <v>320</v>
      </c>
      <c r="F3636" s="71">
        <v>2095</v>
      </c>
      <c r="G3636" s="72">
        <v>822.76499999999999</v>
      </c>
      <c r="H3636" s="72">
        <v>843.09699999999998</v>
      </c>
      <c r="I3636" s="72">
        <v>863.17399999999998</v>
      </c>
      <c r="J3636" s="72">
        <v>883.35400000000004</v>
      </c>
      <c r="K3636" s="72">
        <v>901.976</v>
      </c>
      <c r="L3636" s="72">
        <v>922.08199999999999</v>
      </c>
      <c r="M3636" s="72">
        <v>941.26</v>
      </c>
      <c r="N3636" s="72">
        <v>959.68499999999995</v>
      </c>
      <c r="O3636" s="72">
        <v>972.39800000000002</v>
      </c>
      <c r="P3636" s="72">
        <v>981.745</v>
      </c>
      <c r="Q3636" s="72">
        <v>985.86699999999996</v>
      </c>
      <c r="R3636" s="72">
        <v>983.74699999999996</v>
      </c>
      <c r="S3636" s="72">
        <v>970.86199999999997</v>
      </c>
      <c r="T3636" s="72">
        <v>941.08199999999999</v>
      </c>
      <c r="U3636" s="72">
        <v>883.01300000000003</v>
      </c>
      <c r="V3636" s="72">
        <v>783.87800000000004</v>
      </c>
      <c r="W3636" s="72">
        <v>632.09400000000005</v>
      </c>
      <c r="X3636" s="72">
        <v>441.57900000000001</v>
      </c>
      <c r="Y3636" s="72">
        <v>246.744</v>
      </c>
      <c r="Z3636" s="72">
        <v>83.244</v>
      </c>
      <c r="AA3636" s="72">
        <v>13.254</v>
      </c>
    </row>
    <row r="3637" spans="1:27" x14ac:dyDescent="0.3">
      <c r="A3637" s="65">
        <v>3636</v>
      </c>
      <c r="B3637" s="66" t="s">
        <v>323</v>
      </c>
      <c r="C3637" s="69" t="s">
        <v>246</v>
      </c>
      <c r="D3637" s="71"/>
      <c r="E3637" s="71">
        <v>320</v>
      </c>
      <c r="F3637" s="71">
        <v>2100</v>
      </c>
      <c r="G3637" s="72">
        <v>801.755</v>
      </c>
      <c r="H3637" s="72">
        <v>822.11599999999999</v>
      </c>
      <c r="I3637" s="72">
        <v>842.60199999999998</v>
      </c>
      <c r="J3637" s="72">
        <v>861.71299999999997</v>
      </c>
      <c r="K3637" s="72">
        <v>880.50800000000004</v>
      </c>
      <c r="L3637" s="72">
        <v>898.63599999999997</v>
      </c>
      <c r="M3637" s="72">
        <v>918.76400000000001</v>
      </c>
      <c r="N3637" s="72">
        <v>937.84100000000001</v>
      </c>
      <c r="O3637" s="72">
        <v>955.76300000000003</v>
      </c>
      <c r="P3637" s="72">
        <v>967.29</v>
      </c>
      <c r="Q3637" s="72">
        <v>974.53700000000003</v>
      </c>
      <c r="R3637" s="72">
        <v>975.18200000000002</v>
      </c>
      <c r="S3637" s="72">
        <v>967.49099999999999</v>
      </c>
      <c r="T3637" s="72">
        <v>945.822</v>
      </c>
      <c r="U3637" s="72">
        <v>901.45399999999995</v>
      </c>
      <c r="V3637" s="72">
        <v>817.92100000000005</v>
      </c>
      <c r="W3637" s="72">
        <v>677.25099999999998</v>
      </c>
      <c r="X3637" s="72">
        <v>476.35199999999998</v>
      </c>
      <c r="Y3637" s="72">
        <v>261.21499999999997</v>
      </c>
      <c r="Z3637" s="72">
        <v>99.43</v>
      </c>
      <c r="AA3637" s="72">
        <v>17.527999999999999</v>
      </c>
    </row>
    <row r="3638" spans="1:27" x14ac:dyDescent="0.3">
      <c r="A3638" s="65">
        <v>3637</v>
      </c>
      <c r="B3638" s="66" t="s">
        <v>323</v>
      </c>
      <c r="C3638" s="69" t="s">
        <v>247</v>
      </c>
      <c r="D3638" s="71"/>
      <c r="E3638" s="71">
        <v>340</v>
      </c>
      <c r="F3638" s="71">
        <v>2015</v>
      </c>
      <c r="G3638" s="72">
        <v>486.82299999999998</v>
      </c>
      <c r="H3638" s="72">
        <v>503.93200000000002</v>
      </c>
      <c r="I3638" s="72">
        <v>515.25800000000004</v>
      </c>
      <c r="J3638" s="72">
        <v>496.61599999999999</v>
      </c>
      <c r="K3638" s="72">
        <v>459.70699999999999</v>
      </c>
      <c r="L3638" s="72">
        <v>402.98700000000002</v>
      </c>
      <c r="M3638" s="72">
        <v>350.06200000000001</v>
      </c>
      <c r="N3638" s="72">
        <v>291.87099999999998</v>
      </c>
      <c r="O3638" s="72">
        <v>233.041</v>
      </c>
      <c r="P3638" s="72">
        <v>188.94800000000001</v>
      </c>
      <c r="Q3638" s="72">
        <v>147.97200000000001</v>
      </c>
      <c r="R3638" s="72">
        <v>118.35599999999999</v>
      </c>
      <c r="S3638" s="72">
        <v>92.712000000000003</v>
      </c>
      <c r="T3638" s="72">
        <v>64.393000000000001</v>
      </c>
      <c r="U3638" s="72">
        <v>45.49</v>
      </c>
      <c r="V3638" s="72">
        <v>32.920999999999999</v>
      </c>
      <c r="W3638" s="72">
        <v>21.042000000000002</v>
      </c>
      <c r="X3638" s="72">
        <v>10.29</v>
      </c>
      <c r="Y3638" s="72">
        <v>3.8639999999999999</v>
      </c>
      <c r="Z3638" s="72">
        <v>0.79200000000000004</v>
      </c>
      <c r="AA3638" s="72">
        <v>0.11600000000000001</v>
      </c>
    </row>
    <row r="3639" spans="1:27" x14ac:dyDescent="0.3">
      <c r="A3639" s="65">
        <v>3638</v>
      </c>
      <c r="B3639" s="66" t="s">
        <v>323</v>
      </c>
      <c r="C3639" s="69" t="s">
        <v>247</v>
      </c>
      <c r="D3639" s="71"/>
      <c r="E3639" s="71">
        <v>340</v>
      </c>
      <c r="F3639" s="71">
        <v>2020</v>
      </c>
      <c r="G3639" s="72">
        <v>493.53500000000003</v>
      </c>
      <c r="H3639" s="72">
        <v>481.827</v>
      </c>
      <c r="I3639" s="72">
        <v>501.05900000000003</v>
      </c>
      <c r="J3639" s="72">
        <v>511.86</v>
      </c>
      <c r="K3639" s="72">
        <v>491.74400000000003</v>
      </c>
      <c r="L3639" s="72">
        <v>453.51600000000002</v>
      </c>
      <c r="M3639" s="72">
        <v>396.30599999999998</v>
      </c>
      <c r="N3639" s="72">
        <v>343.75099999999998</v>
      </c>
      <c r="O3639" s="72">
        <v>286.18599999999998</v>
      </c>
      <c r="P3639" s="72">
        <v>227.68299999999999</v>
      </c>
      <c r="Q3639" s="72">
        <v>183.447</v>
      </c>
      <c r="R3639" s="72">
        <v>142.155</v>
      </c>
      <c r="S3639" s="72">
        <v>111.779</v>
      </c>
      <c r="T3639" s="72">
        <v>85.141000000000005</v>
      </c>
      <c r="U3639" s="72">
        <v>56.518000000000001</v>
      </c>
      <c r="V3639" s="72">
        <v>37.156999999999996</v>
      </c>
      <c r="W3639" s="72">
        <v>24.016999999999999</v>
      </c>
      <c r="X3639" s="72">
        <v>12.891</v>
      </c>
      <c r="Y3639" s="72">
        <v>4.8490000000000002</v>
      </c>
      <c r="Z3639" s="72">
        <v>1.232</v>
      </c>
      <c r="AA3639" s="72">
        <v>0.158</v>
      </c>
    </row>
    <row r="3640" spans="1:27" x14ac:dyDescent="0.3">
      <c r="A3640" s="65">
        <v>3639</v>
      </c>
      <c r="B3640" s="66" t="s">
        <v>323</v>
      </c>
      <c r="C3640" s="69" t="s">
        <v>247</v>
      </c>
      <c r="D3640" s="71"/>
      <c r="E3640" s="71">
        <v>340</v>
      </c>
      <c r="F3640" s="71">
        <v>2025</v>
      </c>
      <c r="G3640" s="72">
        <v>494.56400000000002</v>
      </c>
      <c r="H3640" s="72">
        <v>489.11</v>
      </c>
      <c r="I3640" s="72">
        <v>479.274</v>
      </c>
      <c r="J3640" s="72">
        <v>497.93799999999999</v>
      </c>
      <c r="K3640" s="72">
        <v>507.137</v>
      </c>
      <c r="L3640" s="72">
        <v>485.54500000000002</v>
      </c>
      <c r="M3640" s="72">
        <v>446.54199999999997</v>
      </c>
      <c r="N3640" s="72">
        <v>389.64800000000002</v>
      </c>
      <c r="O3640" s="72">
        <v>337.46300000000002</v>
      </c>
      <c r="P3640" s="72">
        <v>279.952</v>
      </c>
      <c r="Q3640" s="72">
        <v>221.36099999999999</v>
      </c>
      <c r="R3640" s="72">
        <v>176.542</v>
      </c>
      <c r="S3640" s="72">
        <v>134.559</v>
      </c>
      <c r="T3640" s="72">
        <v>102.97</v>
      </c>
      <c r="U3640" s="72">
        <v>75.048000000000002</v>
      </c>
      <c r="V3640" s="72">
        <v>46.415999999999997</v>
      </c>
      <c r="W3640" s="72">
        <v>27.277999999999999</v>
      </c>
      <c r="X3640" s="72">
        <v>14.801</v>
      </c>
      <c r="Y3640" s="72">
        <v>6.0940000000000003</v>
      </c>
      <c r="Z3640" s="72">
        <v>1.5429999999999999</v>
      </c>
      <c r="AA3640" s="72">
        <v>0.24099999999999999</v>
      </c>
    </row>
    <row r="3641" spans="1:27" x14ac:dyDescent="0.3">
      <c r="A3641" s="65">
        <v>3640</v>
      </c>
      <c r="B3641" s="66" t="s">
        <v>323</v>
      </c>
      <c r="C3641" s="69" t="s">
        <v>247</v>
      </c>
      <c r="D3641" s="71"/>
      <c r="E3641" s="71">
        <v>340</v>
      </c>
      <c r="F3641" s="71">
        <v>2030</v>
      </c>
      <c r="G3641" s="72">
        <v>486.58600000000001</v>
      </c>
      <c r="H3641" s="72">
        <v>490.72199999999998</v>
      </c>
      <c r="I3641" s="72">
        <v>486.79500000000002</v>
      </c>
      <c r="J3641" s="72">
        <v>476.50299999999999</v>
      </c>
      <c r="K3641" s="72">
        <v>493.64800000000002</v>
      </c>
      <c r="L3641" s="72">
        <v>501.226</v>
      </c>
      <c r="M3641" s="72">
        <v>478.67700000000002</v>
      </c>
      <c r="N3641" s="72">
        <v>439.63200000000001</v>
      </c>
      <c r="O3641" s="72">
        <v>382.99299999999999</v>
      </c>
      <c r="P3641" s="72">
        <v>330.52699999999999</v>
      </c>
      <c r="Q3641" s="72">
        <v>272.56200000000001</v>
      </c>
      <c r="R3641" s="72">
        <v>213.399</v>
      </c>
      <c r="S3641" s="72">
        <v>167.47900000000001</v>
      </c>
      <c r="T3641" s="72">
        <v>124.333</v>
      </c>
      <c r="U3641" s="72">
        <v>91.137</v>
      </c>
      <c r="V3641" s="72">
        <v>61.965000000000003</v>
      </c>
      <c r="W3641" s="72">
        <v>34.286000000000001</v>
      </c>
      <c r="X3641" s="72">
        <v>16.908000000000001</v>
      </c>
      <c r="Y3641" s="72">
        <v>7.0229999999999997</v>
      </c>
      <c r="Z3641" s="72">
        <v>1.94</v>
      </c>
      <c r="AA3641" s="72">
        <v>0.30599999999999999</v>
      </c>
    </row>
    <row r="3642" spans="1:27" x14ac:dyDescent="0.3">
      <c r="A3642" s="65">
        <v>3641</v>
      </c>
      <c r="B3642" s="66" t="s">
        <v>323</v>
      </c>
      <c r="C3642" s="69" t="s">
        <v>247</v>
      </c>
      <c r="D3642" s="71"/>
      <c r="E3642" s="71">
        <v>340</v>
      </c>
      <c r="F3642" s="71">
        <v>2035</v>
      </c>
      <c r="G3642" s="72">
        <v>470.762</v>
      </c>
      <c r="H3642" s="72">
        <v>483.387</v>
      </c>
      <c r="I3642" s="72">
        <v>488.755</v>
      </c>
      <c r="J3642" s="72">
        <v>484.39299999999997</v>
      </c>
      <c r="K3642" s="72">
        <v>472.85300000000001</v>
      </c>
      <c r="L3642" s="72">
        <v>488.495</v>
      </c>
      <c r="M3642" s="72">
        <v>494.90100000000001</v>
      </c>
      <c r="N3642" s="72">
        <v>471.964</v>
      </c>
      <c r="O3642" s="72">
        <v>432.68</v>
      </c>
      <c r="P3642" s="72">
        <v>375.601</v>
      </c>
      <c r="Q3642" s="72">
        <v>322.26799999999997</v>
      </c>
      <c r="R3642" s="72">
        <v>263.22399999999999</v>
      </c>
      <c r="S3642" s="72">
        <v>202.90899999999999</v>
      </c>
      <c r="T3642" s="72">
        <v>155.23599999999999</v>
      </c>
      <c r="U3642" s="72">
        <v>110.514</v>
      </c>
      <c r="V3642" s="72">
        <v>75.668000000000006</v>
      </c>
      <c r="W3642" s="72">
        <v>46.073999999999998</v>
      </c>
      <c r="X3642" s="72">
        <v>21.39</v>
      </c>
      <c r="Y3642" s="72">
        <v>8.0589999999999993</v>
      </c>
      <c r="Z3642" s="72">
        <v>2.234</v>
      </c>
      <c r="AA3642" s="72">
        <v>0.38300000000000001</v>
      </c>
    </row>
    <row r="3643" spans="1:27" x14ac:dyDescent="0.3">
      <c r="A3643" s="65">
        <v>3642</v>
      </c>
      <c r="B3643" s="66" t="s">
        <v>323</v>
      </c>
      <c r="C3643" s="69" t="s">
        <v>247</v>
      </c>
      <c r="D3643" s="71"/>
      <c r="E3643" s="71">
        <v>340</v>
      </c>
      <c r="F3643" s="71">
        <v>2040</v>
      </c>
      <c r="G3643" s="72">
        <v>453.26600000000002</v>
      </c>
      <c r="H3643" s="72">
        <v>468.16</v>
      </c>
      <c r="I3643" s="72">
        <v>481.75200000000001</v>
      </c>
      <c r="J3643" s="72">
        <v>486.70299999999997</v>
      </c>
      <c r="K3643" s="72">
        <v>481.15899999999999</v>
      </c>
      <c r="L3643" s="72">
        <v>468.45299999999997</v>
      </c>
      <c r="M3643" s="72">
        <v>482.97800000000001</v>
      </c>
      <c r="N3643" s="72">
        <v>488.62900000000002</v>
      </c>
      <c r="O3643" s="72">
        <v>465.09300000000002</v>
      </c>
      <c r="P3643" s="72">
        <v>424.88799999999998</v>
      </c>
      <c r="Q3643" s="72">
        <v>366.76299999999998</v>
      </c>
      <c r="R3643" s="72">
        <v>311.79599999999999</v>
      </c>
      <c r="S3643" s="72">
        <v>250.87899999999999</v>
      </c>
      <c r="T3643" s="72">
        <v>188.68600000000001</v>
      </c>
      <c r="U3643" s="72">
        <v>138.58799999999999</v>
      </c>
      <c r="V3643" s="72">
        <v>92.289000000000001</v>
      </c>
      <c r="W3643" s="72">
        <v>56.658000000000001</v>
      </c>
      <c r="X3643" s="72">
        <v>28.946999999999999</v>
      </c>
      <c r="Y3643" s="72">
        <v>10.247999999999999</v>
      </c>
      <c r="Z3643" s="72">
        <v>2.5659999999999998</v>
      </c>
      <c r="AA3643" s="72">
        <v>0.443</v>
      </c>
    </row>
    <row r="3644" spans="1:27" x14ac:dyDescent="0.3">
      <c r="A3644" s="65">
        <v>3643</v>
      </c>
      <c r="B3644" s="66" t="s">
        <v>323</v>
      </c>
      <c r="C3644" s="69" t="s">
        <v>247</v>
      </c>
      <c r="D3644" s="71"/>
      <c r="E3644" s="71">
        <v>340</v>
      </c>
      <c r="F3644" s="71">
        <v>2045</v>
      </c>
      <c r="G3644" s="72">
        <v>437.649</v>
      </c>
      <c r="H3644" s="72">
        <v>451.197</v>
      </c>
      <c r="I3644" s="72">
        <v>466.92700000000002</v>
      </c>
      <c r="J3644" s="72">
        <v>480.18900000000002</v>
      </c>
      <c r="K3644" s="72">
        <v>484.09300000000002</v>
      </c>
      <c r="L3644" s="72">
        <v>477.51499999999999</v>
      </c>
      <c r="M3644" s="72">
        <v>464.048</v>
      </c>
      <c r="N3644" s="72">
        <v>477.67200000000003</v>
      </c>
      <c r="O3644" s="72">
        <v>482.238</v>
      </c>
      <c r="P3644" s="72">
        <v>457.423</v>
      </c>
      <c r="Q3644" s="72">
        <v>415.60599999999999</v>
      </c>
      <c r="R3644" s="72">
        <v>355.58100000000002</v>
      </c>
      <c r="S3644" s="72">
        <v>297.96600000000001</v>
      </c>
      <c r="T3644" s="72">
        <v>234.15</v>
      </c>
      <c r="U3644" s="72">
        <v>169.303</v>
      </c>
      <c r="V3644" s="72">
        <v>116.52</v>
      </c>
      <c r="W3644" s="72">
        <v>69.688999999999993</v>
      </c>
      <c r="X3644" s="72">
        <v>35.923000000000002</v>
      </c>
      <c r="Y3644" s="72">
        <v>13.98</v>
      </c>
      <c r="Z3644" s="72">
        <v>3.278</v>
      </c>
      <c r="AA3644" s="72">
        <v>0.50700000000000001</v>
      </c>
    </row>
    <row r="3645" spans="1:27" x14ac:dyDescent="0.3">
      <c r="A3645" s="65">
        <v>3644</v>
      </c>
      <c r="B3645" s="66" t="s">
        <v>323</v>
      </c>
      <c r="C3645" s="69" t="s">
        <v>247</v>
      </c>
      <c r="D3645" s="71"/>
      <c r="E3645" s="71">
        <v>340</v>
      </c>
      <c r="F3645" s="71">
        <v>2050</v>
      </c>
      <c r="G3645" s="72">
        <v>423.82299999999998</v>
      </c>
      <c r="H3645" s="72">
        <v>435.94099999999997</v>
      </c>
      <c r="I3645" s="72">
        <v>450.17700000000002</v>
      </c>
      <c r="J3645" s="72">
        <v>465.613</v>
      </c>
      <c r="K3645" s="72">
        <v>477.93200000000002</v>
      </c>
      <c r="L3645" s="72">
        <v>480.88</v>
      </c>
      <c r="M3645" s="72">
        <v>473.58499999999998</v>
      </c>
      <c r="N3645" s="72">
        <v>459.53100000000001</v>
      </c>
      <c r="O3645" s="72">
        <v>472.06799999999998</v>
      </c>
      <c r="P3645" s="72">
        <v>474.99799999999999</v>
      </c>
      <c r="Q3645" s="72">
        <v>448.19900000000001</v>
      </c>
      <c r="R3645" s="72">
        <v>403.79</v>
      </c>
      <c r="S3645" s="72">
        <v>340.75700000000001</v>
      </c>
      <c r="T3645" s="72">
        <v>279.17399999999998</v>
      </c>
      <c r="U3645" s="72">
        <v>211.221</v>
      </c>
      <c r="V3645" s="72">
        <v>143.38900000000001</v>
      </c>
      <c r="W3645" s="72">
        <v>88.816999999999993</v>
      </c>
      <c r="X3645" s="72">
        <v>44.656999999999996</v>
      </c>
      <c r="Y3645" s="72">
        <v>17.527000000000001</v>
      </c>
      <c r="Z3645" s="72">
        <v>4.5049999999999999</v>
      </c>
      <c r="AA3645" s="72">
        <v>0.63600000000000001</v>
      </c>
    </row>
    <row r="3646" spans="1:27" x14ac:dyDescent="0.3">
      <c r="A3646" s="65">
        <v>3645</v>
      </c>
      <c r="B3646" s="66" t="s">
        <v>323</v>
      </c>
      <c r="C3646" s="69" t="s">
        <v>247</v>
      </c>
      <c r="D3646" s="71"/>
      <c r="E3646" s="71">
        <v>340</v>
      </c>
      <c r="F3646" s="71">
        <v>2055</v>
      </c>
      <c r="G3646" s="72">
        <v>412.25799999999998</v>
      </c>
      <c r="H3646" s="72">
        <v>422.39600000000002</v>
      </c>
      <c r="I3646" s="72">
        <v>435.06700000000001</v>
      </c>
      <c r="J3646" s="72">
        <v>449.04199999999997</v>
      </c>
      <c r="K3646" s="72">
        <v>463.64400000000001</v>
      </c>
      <c r="L3646" s="72">
        <v>475.09500000000003</v>
      </c>
      <c r="M3646" s="72">
        <v>477.36799999999999</v>
      </c>
      <c r="N3646" s="72">
        <v>469.49599999999998</v>
      </c>
      <c r="O3646" s="72">
        <v>454.70400000000001</v>
      </c>
      <c r="P3646" s="72">
        <v>465.637</v>
      </c>
      <c r="Q3646" s="72">
        <v>466.19400000000002</v>
      </c>
      <c r="R3646" s="72">
        <v>436.35399999999998</v>
      </c>
      <c r="S3646" s="72">
        <v>388.01900000000001</v>
      </c>
      <c r="T3646" s="72">
        <v>320.48700000000002</v>
      </c>
      <c r="U3646" s="72">
        <v>253.17699999999999</v>
      </c>
      <c r="V3646" s="72">
        <v>180.214</v>
      </c>
      <c r="W3646" s="72">
        <v>110.358</v>
      </c>
      <c r="X3646" s="72">
        <v>57.566000000000003</v>
      </c>
      <c r="Y3646" s="72">
        <v>22.045000000000002</v>
      </c>
      <c r="Z3646" s="72">
        <v>5.7030000000000003</v>
      </c>
      <c r="AA3646" s="72">
        <v>0.86499999999999999</v>
      </c>
    </row>
    <row r="3647" spans="1:27" x14ac:dyDescent="0.3">
      <c r="A3647" s="65">
        <v>3646</v>
      </c>
      <c r="B3647" s="66" t="s">
        <v>323</v>
      </c>
      <c r="C3647" s="69" t="s">
        <v>247</v>
      </c>
      <c r="D3647" s="71"/>
      <c r="E3647" s="71">
        <v>340</v>
      </c>
      <c r="F3647" s="71">
        <v>2060</v>
      </c>
      <c r="G3647" s="72">
        <v>400.65199999999999</v>
      </c>
      <c r="H3647" s="72">
        <v>411.06200000000001</v>
      </c>
      <c r="I3647" s="72">
        <v>421.65</v>
      </c>
      <c r="J3647" s="72">
        <v>434.08600000000001</v>
      </c>
      <c r="K3647" s="72">
        <v>447.33300000000003</v>
      </c>
      <c r="L3647" s="72">
        <v>461.18799999999999</v>
      </c>
      <c r="M3647" s="72">
        <v>472.02100000000002</v>
      </c>
      <c r="N3647" s="72">
        <v>473.721</v>
      </c>
      <c r="O3647" s="72">
        <v>465.10599999999999</v>
      </c>
      <c r="P3647" s="72">
        <v>449.12</v>
      </c>
      <c r="Q3647" s="72">
        <v>457.76600000000002</v>
      </c>
      <c r="R3647" s="72">
        <v>454.84500000000003</v>
      </c>
      <c r="S3647" s="72">
        <v>420.54199999999997</v>
      </c>
      <c r="T3647" s="72">
        <v>366.46100000000001</v>
      </c>
      <c r="U3647" s="72">
        <v>292.37599999999998</v>
      </c>
      <c r="V3647" s="72">
        <v>217.84100000000001</v>
      </c>
      <c r="W3647" s="72">
        <v>140.30600000000001</v>
      </c>
      <c r="X3647" s="72">
        <v>72.572000000000003</v>
      </c>
      <c r="Y3647" s="72">
        <v>28.9</v>
      </c>
      <c r="Z3647" s="72">
        <v>7.3029999999999999</v>
      </c>
      <c r="AA3647" s="72">
        <v>1.115</v>
      </c>
    </row>
    <row r="3648" spans="1:27" x14ac:dyDescent="0.3">
      <c r="A3648" s="65">
        <v>3647</v>
      </c>
      <c r="B3648" s="66" t="s">
        <v>323</v>
      </c>
      <c r="C3648" s="69" t="s">
        <v>247</v>
      </c>
      <c r="D3648" s="71"/>
      <c r="E3648" s="71">
        <v>340</v>
      </c>
      <c r="F3648" s="71">
        <v>2065</v>
      </c>
      <c r="G3648" s="72">
        <v>389.43</v>
      </c>
      <c r="H3648" s="72">
        <v>399.65100000000001</v>
      </c>
      <c r="I3648" s="72">
        <v>410.42200000000003</v>
      </c>
      <c r="J3648" s="72">
        <v>420.80399999999997</v>
      </c>
      <c r="K3648" s="72">
        <v>432.61599999999999</v>
      </c>
      <c r="L3648" s="72">
        <v>445.233</v>
      </c>
      <c r="M3648" s="72">
        <v>458.56099999999998</v>
      </c>
      <c r="N3648" s="72">
        <v>468.85899999999998</v>
      </c>
      <c r="O3648" s="72">
        <v>469.81200000000001</v>
      </c>
      <c r="P3648" s="72">
        <v>460</v>
      </c>
      <c r="Q3648" s="72">
        <v>442.245</v>
      </c>
      <c r="R3648" s="72">
        <v>447.58</v>
      </c>
      <c r="S3648" s="72">
        <v>439.66800000000001</v>
      </c>
      <c r="T3648" s="72">
        <v>398.87599999999998</v>
      </c>
      <c r="U3648" s="72">
        <v>336.37599999999998</v>
      </c>
      <c r="V3648" s="72">
        <v>253.803</v>
      </c>
      <c r="W3648" s="72">
        <v>171.70699999999999</v>
      </c>
      <c r="X3648" s="72">
        <v>93.765000000000001</v>
      </c>
      <c r="Y3648" s="72">
        <v>37.154000000000003</v>
      </c>
      <c r="Z3648" s="72">
        <v>9.7870000000000008</v>
      </c>
      <c r="AA3648" s="72">
        <v>1.45</v>
      </c>
    </row>
    <row r="3649" spans="1:27" x14ac:dyDescent="0.3">
      <c r="A3649" s="65">
        <v>3648</v>
      </c>
      <c r="B3649" s="66" t="s">
        <v>323</v>
      </c>
      <c r="C3649" s="69" t="s">
        <v>247</v>
      </c>
      <c r="D3649" s="71"/>
      <c r="E3649" s="71">
        <v>340</v>
      </c>
      <c r="F3649" s="71">
        <v>2070</v>
      </c>
      <c r="G3649" s="72">
        <v>376.41500000000002</v>
      </c>
      <c r="H3649" s="72">
        <v>388.59300000000002</v>
      </c>
      <c r="I3649" s="72">
        <v>399.1</v>
      </c>
      <c r="J3649" s="72">
        <v>409.69200000000001</v>
      </c>
      <c r="K3649" s="72">
        <v>419.53199999999998</v>
      </c>
      <c r="L3649" s="72">
        <v>430.81099999999998</v>
      </c>
      <c r="M3649" s="72">
        <v>442.99799999999999</v>
      </c>
      <c r="N3649" s="72">
        <v>455.86200000000002</v>
      </c>
      <c r="O3649" s="72">
        <v>465.44</v>
      </c>
      <c r="P3649" s="72">
        <v>465.20400000000001</v>
      </c>
      <c r="Q3649" s="72">
        <v>453.64100000000002</v>
      </c>
      <c r="R3649" s="72">
        <v>433.27100000000002</v>
      </c>
      <c r="S3649" s="72">
        <v>433.88299999999998</v>
      </c>
      <c r="T3649" s="72">
        <v>418.77</v>
      </c>
      <c r="U3649" s="72">
        <v>368.40499999999997</v>
      </c>
      <c r="V3649" s="72">
        <v>294.69099999999997</v>
      </c>
      <c r="W3649" s="72">
        <v>202.72800000000001</v>
      </c>
      <c r="X3649" s="72">
        <v>116.861</v>
      </c>
      <c r="Y3649" s="72">
        <v>49.15</v>
      </c>
      <c r="Z3649" s="72">
        <v>12.951000000000001</v>
      </c>
      <c r="AA3649" s="72">
        <v>1.9810000000000001</v>
      </c>
    </row>
    <row r="3650" spans="1:27" x14ac:dyDescent="0.3">
      <c r="A3650" s="65">
        <v>3649</v>
      </c>
      <c r="B3650" s="66" t="s">
        <v>323</v>
      </c>
      <c r="C3650" s="69" t="s">
        <v>247</v>
      </c>
      <c r="D3650" s="71"/>
      <c r="E3650" s="71">
        <v>340</v>
      </c>
      <c r="F3650" s="71">
        <v>2075</v>
      </c>
      <c r="G3650" s="72">
        <v>364.82299999999998</v>
      </c>
      <c r="H3650" s="72">
        <v>375.71300000000002</v>
      </c>
      <c r="I3650" s="72">
        <v>388.12299999999999</v>
      </c>
      <c r="J3650" s="72">
        <v>398.46499999999997</v>
      </c>
      <c r="K3650" s="72">
        <v>408.58300000000003</v>
      </c>
      <c r="L3650" s="72">
        <v>417.98099999999999</v>
      </c>
      <c r="M3650" s="72">
        <v>428.91</v>
      </c>
      <c r="N3650" s="72">
        <v>440.71199999999999</v>
      </c>
      <c r="O3650" s="72">
        <v>452.935</v>
      </c>
      <c r="P3650" s="72">
        <v>461.37400000000002</v>
      </c>
      <c r="Q3650" s="72">
        <v>459.41</v>
      </c>
      <c r="R3650" s="72">
        <v>445.274</v>
      </c>
      <c r="S3650" s="72">
        <v>421.14699999999999</v>
      </c>
      <c r="T3650" s="72">
        <v>414.90800000000002</v>
      </c>
      <c r="U3650" s="72">
        <v>389.072</v>
      </c>
      <c r="V3650" s="72">
        <v>325.61</v>
      </c>
      <c r="W3650" s="72">
        <v>238.45099999999999</v>
      </c>
      <c r="X3650" s="72">
        <v>140.50299999999999</v>
      </c>
      <c r="Y3650" s="72">
        <v>62.750999999999998</v>
      </c>
      <c r="Z3650" s="72">
        <v>17.661999999999999</v>
      </c>
      <c r="AA3650" s="72">
        <v>2.7050000000000001</v>
      </c>
    </row>
    <row r="3651" spans="1:27" x14ac:dyDescent="0.3">
      <c r="A3651" s="65">
        <v>3650</v>
      </c>
      <c r="B3651" s="66" t="s">
        <v>323</v>
      </c>
      <c r="C3651" s="69" t="s">
        <v>247</v>
      </c>
      <c r="D3651" s="71"/>
      <c r="E3651" s="71">
        <v>340</v>
      </c>
      <c r="F3651" s="71">
        <v>2080</v>
      </c>
      <c r="G3651" s="72">
        <v>354.34300000000002</v>
      </c>
      <c r="H3651" s="72">
        <v>364.23200000000003</v>
      </c>
      <c r="I3651" s="72">
        <v>375.31</v>
      </c>
      <c r="J3651" s="72">
        <v>387.577</v>
      </c>
      <c r="K3651" s="72">
        <v>397.50700000000001</v>
      </c>
      <c r="L3651" s="72">
        <v>407.24700000000001</v>
      </c>
      <c r="M3651" s="72">
        <v>416.35700000000003</v>
      </c>
      <c r="N3651" s="72">
        <v>426.97399999999999</v>
      </c>
      <c r="O3651" s="72">
        <v>438.226</v>
      </c>
      <c r="P3651" s="72">
        <v>449.41500000000002</v>
      </c>
      <c r="Q3651" s="72">
        <v>456.20800000000003</v>
      </c>
      <c r="R3651" s="72">
        <v>451.72800000000001</v>
      </c>
      <c r="S3651" s="72">
        <v>433.91399999999999</v>
      </c>
      <c r="T3651" s="72">
        <v>404.24200000000002</v>
      </c>
      <c r="U3651" s="72">
        <v>387.65499999999997</v>
      </c>
      <c r="V3651" s="72">
        <v>346.79700000000003</v>
      </c>
      <c r="W3651" s="72">
        <v>266.8</v>
      </c>
      <c r="X3651" s="72">
        <v>168.261</v>
      </c>
      <c r="Y3651" s="72">
        <v>77.313000000000002</v>
      </c>
      <c r="Z3651" s="72">
        <v>23.279</v>
      </c>
      <c r="AA3651" s="72">
        <v>3.8</v>
      </c>
    </row>
    <row r="3652" spans="1:27" x14ac:dyDescent="0.3">
      <c r="A3652" s="65">
        <v>3651</v>
      </c>
      <c r="B3652" s="66" t="s">
        <v>323</v>
      </c>
      <c r="C3652" s="69" t="s">
        <v>247</v>
      </c>
      <c r="D3652" s="71"/>
      <c r="E3652" s="71">
        <v>340</v>
      </c>
      <c r="F3652" s="71">
        <v>2085</v>
      </c>
      <c r="G3652" s="72">
        <v>345.36599999999999</v>
      </c>
      <c r="H3652" s="72">
        <v>353.84199999999998</v>
      </c>
      <c r="I3652" s="72">
        <v>363.887</v>
      </c>
      <c r="J3652" s="72">
        <v>374.83800000000002</v>
      </c>
      <c r="K3652" s="72">
        <v>386.74400000000003</v>
      </c>
      <c r="L3652" s="72">
        <v>396.35399999999998</v>
      </c>
      <c r="M3652" s="72">
        <v>405.85599999999999</v>
      </c>
      <c r="N3652" s="72">
        <v>414.709</v>
      </c>
      <c r="O3652" s="72">
        <v>424.85</v>
      </c>
      <c r="P3652" s="72">
        <v>435.19499999999999</v>
      </c>
      <c r="Q3652" s="72">
        <v>444.88400000000001</v>
      </c>
      <c r="R3652" s="72">
        <v>449.27300000000002</v>
      </c>
      <c r="S3652" s="72">
        <v>441.18799999999999</v>
      </c>
      <c r="T3652" s="72">
        <v>417.88099999999997</v>
      </c>
      <c r="U3652" s="72">
        <v>379.56900000000002</v>
      </c>
      <c r="V3652" s="72">
        <v>348.14100000000002</v>
      </c>
      <c r="W3652" s="72">
        <v>287.38200000000001</v>
      </c>
      <c r="X3652" s="72">
        <v>191.37</v>
      </c>
      <c r="Y3652" s="72">
        <v>94.710999999999999</v>
      </c>
      <c r="Z3652" s="72">
        <v>29.561</v>
      </c>
      <c r="AA3652" s="72">
        <v>5.2050000000000001</v>
      </c>
    </row>
    <row r="3653" spans="1:27" x14ac:dyDescent="0.3">
      <c r="A3653" s="65">
        <v>3652</v>
      </c>
      <c r="B3653" s="66" t="s">
        <v>323</v>
      </c>
      <c r="C3653" s="69" t="s">
        <v>247</v>
      </c>
      <c r="D3653" s="71"/>
      <c r="E3653" s="71">
        <v>340</v>
      </c>
      <c r="F3653" s="71">
        <v>2090</v>
      </c>
      <c r="G3653" s="72">
        <v>336.875</v>
      </c>
      <c r="H3653" s="72">
        <v>344.93900000000002</v>
      </c>
      <c r="I3653" s="72">
        <v>353.54199999999997</v>
      </c>
      <c r="J3653" s="72">
        <v>363.47399999999999</v>
      </c>
      <c r="K3653" s="72">
        <v>374.11700000000002</v>
      </c>
      <c r="L3653" s="72">
        <v>385.745</v>
      </c>
      <c r="M3653" s="72">
        <v>395.15800000000002</v>
      </c>
      <c r="N3653" s="72">
        <v>404.44499999999999</v>
      </c>
      <c r="O3653" s="72">
        <v>412.88600000000002</v>
      </c>
      <c r="P3653" s="72">
        <v>422.22</v>
      </c>
      <c r="Q3653" s="72">
        <v>431.22300000000001</v>
      </c>
      <c r="R3653" s="72">
        <v>438.70800000000003</v>
      </c>
      <c r="S3653" s="72">
        <v>439.642</v>
      </c>
      <c r="T3653" s="72">
        <v>426.10500000000002</v>
      </c>
      <c r="U3653" s="72">
        <v>394.05799999999999</v>
      </c>
      <c r="V3653" s="72">
        <v>343.11099999999999</v>
      </c>
      <c r="W3653" s="72">
        <v>291.351</v>
      </c>
      <c r="X3653" s="72">
        <v>209.13200000000001</v>
      </c>
      <c r="Y3653" s="72">
        <v>109.93600000000001</v>
      </c>
      <c r="Z3653" s="72">
        <v>37.235999999999997</v>
      </c>
      <c r="AA3653" s="72">
        <v>6.8769999999999998</v>
      </c>
    </row>
    <row r="3654" spans="1:27" x14ac:dyDescent="0.3">
      <c r="A3654" s="65">
        <v>3653</v>
      </c>
      <c r="B3654" s="66" t="s">
        <v>323</v>
      </c>
      <c r="C3654" s="69" t="s">
        <v>247</v>
      </c>
      <c r="D3654" s="71"/>
      <c r="E3654" s="71">
        <v>340</v>
      </c>
      <c r="F3654" s="71">
        <v>2095</v>
      </c>
      <c r="G3654" s="72">
        <v>328.56799999999998</v>
      </c>
      <c r="H3654" s="72">
        <v>336.50400000000002</v>
      </c>
      <c r="I3654" s="72">
        <v>344.67700000000002</v>
      </c>
      <c r="J3654" s="72">
        <v>353.18099999999998</v>
      </c>
      <c r="K3654" s="72">
        <v>362.84100000000001</v>
      </c>
      <c r="L3654" s="72">
        <v>373.24900000000002</v>
      </c>
      <c r="M3654" s="72">
        <v>384.71</v>
      </c>
      <c r="N3654" s="72">
        <v>393.93799999999999</v>
      </c>
      <c r="O3654" s="72">
        <v>402.86599999999999</v>
      </c>
      <c r="P3654" s="72">
        <v>410.58699999999999</v>
      </c>
      <c r="Q3654" s="72">
        <v>418.72</v>
      </c>
      <c r="R3654" s="72">
        <v>425.72500000000002</v>
      </c>
      <c r="S3654" s="72">
        <v>430.017</v>
      </c>
      <c r="T3654" s="72">
        <v>425.65600000000001</v>
      </c>
      <c r="U3654" s="72">
        <v>403.303</v>
      </c>
      <c r="V3654" s="72">
        <v>358.221</v>
      </c>
      <c r="W3654" s="72">
        <v>289.61599999999999</v>
      </c>
      <c r="X3654" s="72">
        <v>214.73699999999999</v>
      </c>
      <c r="Y3654" s="72">
        <v>122.35299999999999</v>
      </c>
      <c r="Z3654" s="72">
        <v>44.335000000000001</v>
      </c>
      <c r="AA3654" s="72">
        <v>8.9659999999999993</v>
      </c>
    </row>
    <row r="3655" spans="1:27" x14ac:dyDescent="0.3">
      <c r="A3655" s="65">
        <v>3654</v>
      </c>
      <c r="B3655" s="66" t="s">
        <v>323</v>
      </c>
      <c r="C3655" s="69" t="s">
        <v>247</v>
      </c>
      <c r="D3655" s="71"/>
      <c r="E3655" s="71">
        <v>340</v>
      </c>
      <c r="F3655" s="71">
        <v>2100</v>
      </c>
      <c r="G3655" s="72">
        <v>319.86</v>
      </c>
      <c r="H3655" s="72">
        <v>328.24700000000001</v>
      </c>
      <c r="I3655" s="72">
        <v>336.27600000000001</v>
      </c>
      <c r="J3655" s="72">
        <v>344.36</v>
      </c>
      <c r="K3655" s="72">
        <v>352.62599999999998</v>
      </c>
      <c r="L3655" s="72">
        <v>362.08499999999998</v>
      </c>
      <c r="M3655" s="72">
        <v>372.35700000000003</v>
      </c>
      <c r="N3655" s="72">
        <v>383.661</v>
      </c>
      <c r="O3655" s="72">
        <v>392.572</v>
      </c>
      <c r="P3655" s="72">
        <v>400.84899999999999</v>
      </c>
      <c r="Q3655" s="72">
        <v>407.48500000000001</v>
      </c>
      <c r="R3655" s="72">
        <v>413.81200000000001</v>
      </c>
      <c r="S3655" s="72">
        <v>417.92599999999999</v>
      </c>
      <c r="T3655" s="72">
        <v>417.27600000000001</v>
      </c>
      <c r="U3655" s="72">
        <v>404.24</v>
      </c>
      <c r="V3655" s="72">
        <v>368.53500000000003</v>
      </c>
      <c r="W3655" s="72">
        <v>304.79700000000003</v>
      </c>
      <c r="X3655" s="72">
        <v>216.03700000000001</v>
      </c>
      <c r="Y3655" s="72">
        <v>127.85</v>
      </c>
      <c r="Z3655" s="72">
        <v>50.585999999999999</v>
      </c>
      <c r="AA3655" s="72">
        <v>11.134</v>
      </c>
    </row>
    <row r="3656" spans="1:27" x14ac:dyDescent="0.3">
      <c r="A3656" s="65">
        <v>3655</v>
      </c>
      <c r="B3656" s="66" t="s">
        <v>323</v>
      </c>
      <c r="C3656" s="69" t="s">
        <v>248</v>
      </c>
      <c r="D3656" s="71"/>
      <c r="E3656" s="71">
        <v>484</v>
      </c>
      <c r="F3656" s="71">
        <v>2015</v>
      </c>
      <c r="G3656" s="72">
        <v>5892.277</v>
      </c>
      <c r="H3656" s="72">
        <v>5824.2439999999997</v>
      </c>
      <c r="I3656" s="72">
        <v>5966.6540000000005</v>
      </c>
      <c r="J3656" s="72">
        <v>5956.43</v>
      </c>
      <c r="K3656" s="72">
        <v>5720.05</v>
      </c>
      <c r="L3656" s="72">
        <v>5342.2250000000004</v>
      </c>
      <c r="M3656" s="72">
        <v>4900.933</v>
      </c>
      <c r="N3656" s="72">
        <v>4660.16</v>
      </c>
      <c r="O3656" s="72">
        <v>4409.098</v>
      </c>
      <c r="P3656" s="72">
        <v>3379.864</v>
      </c>
      <c r="Q3656" s="72">
        <v>2731.886</v>
      </c>
      <c r="R3656" s="72">
        <v>2279.7820000000002</v>
      </c>
      <c r="S3656" s="72">
        <v>1870.6310000000001</v>
      </c>
      <c r="T3656" s="72">
        <v>1320.029</v>
      </c>
      <c r="U3656" s="72">
        <v>995.49900000000002</v>
      </c>
      <c r="V3656" s="72">
        <v>660.02599999999995</v>
      </c>
      <c r="W3656" s="72">
        <v>419.48200000000003</v>
      </c>
      <c r="X3656" s="72">
        <v>229.291</v>
      </c>
      <c r="Y3656" s="72">
        <v>93.043000000000006</v>
      </c>
      <c r="Z3656" s="72">
        <v>22.262</v>
      </c>
      <c r="AA3656" s="72">
        <v>3.55</v>
      </c>
    </row>
    <row r="3657" spans="1:27" x14ac:dyDescent="0.3">
      <c r="A3657" s="65">
        <v>3656</v>
      </c>
      <c r="B3657" s="66" t="s">
        <v>323</v>
      </c>
      <c r="C3657" s="69" t="s">
        <v>248</v>
      </c>
      <c r="D3657" s="71"/>
      <c r="E3657" s="71">
        <v>484</v>
      </c>
      <c r="F3657" s="71">
        <v>2020</v>
      </c>
      <c r="G3657" s="72">
        <v>5752.4870000000001</v>
      </c>
      <c r="H3657" s="72">
        <v>5869.9840000000004</v>
      </c>
      <c r="I3657" s="72">
        <v>5803.5169999999998</v>
      </c>
      <c r="J3657" s="72">
        <v>5929.6819999999998</v>
      </c>
      <c r="K3657" s="72">
        <v>5898.4260000000004</v>
      </c>
      <c r="L3657" s="72">
        <v>5650.1790000000001</v>
      </c>
      <c r="M3657" s="72">
        <v>5270.9139999999998</v>
      </c>
      <c r="N3657" s="72">
        <v>4830.9830000000002</v>
      </c>
      <c r="O3657" s="72">
        <v>4585.5370000000003</v>
      </c>
      <c r="P3657" s="72">
        <v>4323.6189999999997</v>
      </c>
      <c r="Q3657" s="72">
        <v>3293.4140000000002</v>
      </c>
      <c r="R3657" s="72">
        <v>2634.6759999999999</v>
      </c>
      <c r="S3657" s="72">
        <v>2162.4789999999998</v>
      </c>
      <c r="T3657" s="72">
        <v>1728.3420000000001</v>
      </c>
      <c r="U3657" s="72">
        <v>1169.989</v>
      </c>
      <c r="V3657" s="72">
        <v>827.53899999999999</v>
      </c>
      <c r="W3657" s="72">
        <v>496.51499999999999</v>
      </c>
      <c r="X3657" s="72">
        <v>273.06200000000001</v>
      </c>
      <c r="Y3657" s="72">
        <v>119.21299999999999</v>
      </c>
      <c r="Z3657" s="72">
        <v>34.731000000000002</v>
      </c>
      <c r="AA3657" s="72">
        <v>4.9539999999999997</v>
      </c>
    </row>
    <row r="3658" spans="1:27" x14ac:dyDescent="0.3">
      <c r="A3658" s="65">
        <v>3657</v>
      </c>
      <c r="B3658" s="66" t="s">
        <v>323</v>
      </c>
      <c r="C3658" s="69" t="s">
        <v>248</v>
      </c>
      <c r="D3658" s="71"/>
      <c r="E3658" s="71">
        <v>484</v>
      </c>
      <c r="F3658" s="71">
        <v>2025</v>
      </c>
      <c r="G3658" s="72">
        <v>5545.9979999999996</v>
      </c>
      <c r="H3658" s="72">
        <v>5732.3029999999999</v>
      </c>
      <c r="I3658" s="72">
        <v>5857.326</v>
      </c>
      <c r="J3658" s="72">
        <v>5773.1930000000002</v>
      </c>
      <c r="K3658" s="72">
        <v>5873.8090000000002</v>
      </c>
      <c r="L3658" s="72">
        <v>5831.1090000000004</v>
      </c>
      <c r="M3658" s="72">
        <v>5580.7479999999996</v>
      </c>
      <c r="N3658" s="72">
        <v>5201.4930000000004</v>
      </c>
      <c r="O3658" s="72">
        <v>4759.4939999999997</v>
      </c>
      <c r="P3658" s="72">
        <v>4503.8450000000003</v>
      </c>
      <c r="Q3658" s="72">
        <v>4223.1850000000004</v>
      </c>
      <c r="R3658" s="72">
        <v>3186.5590000000002</v>
      </c>
      <c r="S3658" s="72">
        <v>2510.627</v>
      </c>
      <c r="T3658" s="72">
        <v>2011.1210000000001</v>
      </c>
      <c r="U3658" s="72">
        <v>1546.24</v>
      </c>
      <c r="V3658" s="72">
        <v>984.32500000000005</v>
      </c>
      <c r="W3658" s="72">
        <v>632.09</v>
      </c>
      <c r="X3658" s="72">
        <v>326.62200000000001</v>
      </c>
      <c r="Y3658" s="72">
        <v>143.18700000000001</v>
      </c>
      <c r="Z3658" s="72">
        <v>44.656999999999996</v>
      </c>
      <c r="AA3658" s="72">
        <v>7.5819999999999999</v>
      </c>
    </row>
    <row r="3659" spans="1:27" x14ac:dyDescent="0.3">
      <c r="A3659" s="65">
        <v>3658</v>
      </c>
      <c r="B3659" s="66" t="s">
        <v>323</v>
      </c>
      <c r="C3659" s="69" t="s">
        <v>248</v>
      </c>
      <c r="D3659" s="71"/>
      <c r="E3659" s="71">
        <v>484</v>
      </c>
      <c r="F3659" s="71">
        <v>2030</v>
      </c>
      <c r="G3659" s="72">
        <v>5303.8</v>
      </c>
      <c r="H3659" s="72">
        <v>5529.0339999999997</v>
      </c>
      <c r="I3659" s="72">
        <v>5721.2979999999998</v>
      </c>
      <c r="J3659" s="72">
        <v>5829.8810000000003</v>
      </c>
      <c r="K3659" s="72">
        <v>5723.3159999999998</v>
      </c>
      <c r="L3659" s="72">
        <v>5813.36</v>
      </c>
      <c r="M3659" s="72">
        <v>5767.4740000000002</v>
      </c>
      <c r="N3659" s="72">
        <v>5515.6360000000004</v>
      </c>
      <c r="O3659" s="72">
        <v>5132.7759999999998</v>
      </c>
      <c r="P3659" s="72">
        <v>4682.4949999999999</v>
      </c>
      <c r="Q3659" s="72">
        <v>4407.8140000000003</v>
      </c>
      <c r="R3659" s="72">
        <v>4096.8980000000001</v>
      </c>
      <c r="S3659" s="72">
        <v>3047.0010000000002</v>
      </c>
      <c r="T3659" s="72">
        <v>2345.9839999999999</v>
      </c>
      <c r="U3659" s="72">
        <v>1810.915</v>
      </c>
      <c r="V3659" s="72">
        <v>1312.16</v>
      </c>
      <c r="W3659" s="72">
        <v>759.80100000000004</v>
      </c>
      <c r="X3659" s="72">
        <v>420.43599999999998</v>
      </c>
      <c r="Y3659" s="72">
        <v>172.93299999999999</v>
      </c>
      <c r="Z3659" s="72">
        <v>53.920999999999999</v>
      </c>
      <c r="AA3659" s="72">
        <v>9.9540000000000006</v>
      </c>
    </row>
    <row r="3660" spans="1:27" x14ac:dyDescent="0.3">
      <c r="A3660" s="65">
        <v>3659</v>
      </c>
      <c r="B3660" s="66" t="s">
        <v>323</v>
      </c>
      <c r="C3660" s="69" t="s">
        <v>248</v>
      </c>
      <c r="D3660" s="71"/>
      <c r="E3660" s="71">
        <v>484</v>
      </c>
      <c r="F3660" s="71">
        <v>2035</v>
      </c>
      <c r="G3660" s="72">
        <v>5084.7870000000003</v>
      </c>
      <c r="H3660" s="72">
        <v>5289.5110000000004</v>
      </c>
      <c r="I3660" s="72">
        <v>5519.3969999999999</v>
      </c>
      <c r="J3660" s="72">
        <v>5695.6450000000004</v>
      </c>
      <c r="K3660" s="72">
        <v>5782.3940000000002</v>
      </c>
      <c r="L3660" s="72">
        <v>5667.5439999999999</v>
      </c>
      <c r="M3660" s="72">
        <v>5754.9759999999997</v>
      </c>
      <c r="N3660" s="72">
        <v>5706.6840000000002</v>
      </c>
      <c r="O3660" s="72">
        <v>5450.0940000000001</v>
      </c>
      <c r="P3660" s="72">
        <v>5057.5950000000003</v>
      </c>
      <c r="Q3660" s="72">
        <v>4591.0990000000002</v>
      </c>
      <c r="R3660" s="72">
        <v>4286.3450000000003</v>
      </c>
      <c r="S3660" s="72">
        <v>3930.9850000000001</v>
      </c>
      <c r="T3660" s="72">
        <v>2860.8919999999998</v>
      </c>
      <c r="U3660" s="72">
        <v>2126.5250000000001</v>
      </c>
      <c r="V3660" s="72">
        <v>1550.6320000000001</v>
      </c>
      <c r="W3660" s="72">
        <v>1024.461</v>
      </c>
      <c r="X3660" s="72">
        <v>511.81700000000001</v>
      </c>
      <c r="Y3660" s="72">
        <v>225.315</v>
      </c>
      <c r="Z3660" s="72">
        <v>65.695999999999998</v>
      </c>
      <c r="AA3660" s="72">
        <v>12.180999999999999</v>
      </c>
    </row>
    <row r="3661" spans="1:27" x14ac:dyDescent="0.3">
      <c r="A3661" s="65">
        <v>3660</v>
      </c>
      <c r="B3661" s="66" t="s">
        <v>323</v>
      </c>
      <c r="C3661" s="69" t="s">
        <v>248</v>
      </c>
      <c r="D3661" s="71"/>
      <c r="E3661" s="71">
        <v>484</v>
      </c>
      <c r="F3661" s="71">
        <v>2040</v>
      </c>
      <c r="G3661" s="72">
        <v>4897.0140000000001</v>
      </c>
      <c r="H3661" s="72">
        <v>5072.6379999999999</v>
      </c>
      <c r="I3661" s="72">
        <v>5281.1009999999997</v>
      </c>
      <c r="J3661" s="72">
        <v>5495.4139999999998</v>
      </c>
      <c r="K3661" s="72">
        <v>5650.982</v>
      </c>
      <c r="L3661" s="72">
        <v>5729.951</v>
      </c>
      <c r="M3661" s="72">
        <v>5614.7330000000002</v>
      </c>
      <c r="N3661" s="72">
        <v>5699.87</v>
      </c>
      <c r="O3661" s="72">
        <v>5645.6859999999997</v>
      </c>
      <c r="P3661" s="72">
        <v>5378.0969999999998</v>
      </c>
      <c r="Q3661" s="72">
        <v>4967.9930000000004</v>
      </c>
      <c r="R3661" s="72">
        <v>4475.2460000000001</v>
      </c>
      <c r="S3661" s="72">
        <v>4126.5569999999998</v>
      </c>
      <c r="T3661" s="72">
        <v>3708.9380000000001</v>
      </c>
      <c r="U3661" s="72">
        <v>2610.9940000000001</v>
      </c>
      <c r="V3661" s="72">
        <v>1838.02</v>
      </c>
      <c r="W3661" s="72">
        <v>1225.452</v>
      </c>
      <c r="X3661" s="72">
        <v>700.00599999999997</v>
      </c>
      <c r="Y3661" s="72">
        <v>278.39400000000001</v>
      </c>
      <c r="Z3661" s="72">
        <v>86.712000000000003</v>
      </c>
      <c r="AA3661" s="72">
        <v>14.929</v>
      </c>
    </row>
    <row r="3662" spans="1:27" x14ac:dyDescent="0.3">
      <c r="A3662" s="65">
        <v>3661</v>
      </c>
      <c r="B3662" s="66" t="s">
        <v>323</v>
      </c>
      <c r="C3662" s="69" t="s">
        <v>248</v>
      </c>
      <c r="D3662" s="71"/>
      <c r="E3662" s="71">
        <v>484</v>
      </c>
      <c r="F3662" s="71">
        <v>2045</v>
      </c>
      <c r="G3662" s="72">
        <v>4743.0219999999999</v>
      </c>
      <c r="H3662" s="72">
        <v>4886.42</v>
      </c>
      <c r="I3662" s="72">
        <v>5065.299</v>
      </c>
      <c r="J3662" s="72">
        <v>5258.6959999999999</v>
      </c>
      <c r="K3662" s="72">
        <v>5453.4870000000001</v>
      </c>
      <c r="L3662" s="72">
        <v>5602.3760000000002</v>
      </c>
      <c r="M3662" s="72">
        <v>5681.0680000000002</v>
      </c>
      <c r="N3662" s="72">
        <v>5565.6980000000003</v>
      </c>
      <c r="O3662" s="72">
        <v>5645.0339999999997</v>
      </c>
      <c r="P3662" s="72">
        <v>5578.66</v>
      </c>
      <c r="Q3662" s="72">
        <v>5292.0479999999998</v>
      </c>
      <c r="R3662" s="72">
        <v>4854.0190000000002</v>
      </c>
      <c r="S3662" s="72">
        <v>4322.634</v>
      </c>
      <c r="T3662" s="72">
        <v>3911.9639999999999</v>
      </c>
      <c r="U3662" s="72">
        <v>3408.105</v>
      </c>
      <c r="V3662" s="72">
        <v>2278.2809999999999</v>
      </c>
      <c r="W3662" s="72">
        <v>1471.0650000000001</v>
      </c>
      <c r="X3662" s="72">
        <v>850.38900000000001</v>
      </c>
      <c r="Y3662" s="72">
        <v>387.37599999999998</v>
      </c>
      <c r="Z3662" s="72">
        <v>108.971</v>
      </c>
      <c r="AA3662" s="72">
        <v>19.677</v>
      </c>
    </row>
    <row r="3663" spans="1:27" x14ac:dyDescent="0.3">
      <c r="A3663" s="65">
        <v>3662</v>
      </c>
      <c r="B3663" s="66" t="s">
        <v>323</v>
      </c>
      <c r="C3663" s="69" t="s">
        <v>248</v>
      </c>
      <c r="D3663" s="71"/>
      <c r="E3663" s="71">
        <v>484</v>
      </c>
      <c r="F3663" s="71">
        <v>2050</v>
      </c>
      <c r="G3663" s="72">
        <v>4593.384</v>
      </c>
      <c r="H3663" s="72">
        <v>4733.6490000000003</v>
      </c>
      <c r="I3663" s="72">
        <v>4879.9089999999997</v>
      </c>
      <c r="J3663" s="72">
        <v>5044.1869999999999</v>
      </c>
      <c r="K3663" s="72">
        <v>5219.2839999999997</v>
      </c>
      <c r="L3663" s="72">
        <v>5408.4759999999997</v>
      </c>
      <c r="M3663" s="72">
        <v>5557.8509999999997</v>
      </c>
      <c r="N3663" s="72">
        <v>5636.2120000000004</v>
      </c>
      <c r="O3663" s="72">
        <v>5517.3429999999998</v>
      </c>
      <c r="P3663" s="72">
        <v>5584.8450000000003</v>
      </c>
      <c r="Q3663" s="72">
        <v>5498.3620000000001</v>
      </c>
      <c r="R3663" s="72">
        <v>5182.3469999999998</v>
      </c>
      <c r="S3663" s="72">
        <v>4703.9250000000002</v>
      </c>
      <c r="T3663" s="72">
        <v>4117.7370000000001</v>
      </c>
      <c r="U3663" s="72">
        <v>3620.288</v>
      </c>
      <c r="V3663" s="72">
        <v>3004.7109999999998</v>
      </c>
      <c r="W3663" s="72">
        <v>1849.9380000000001</v>
      </c>
      <c r="X3663" s="72">
        <v>1040.2940000000001</v>
      </c>
      <c r="Y3663" s="72">
        <v>481.57600000000002</v>
      </c>
      <c r="Z3663" s="72">
        <v>155.63900000000001</v>
      </c>
      <c r="AA3663" s="72">
        <v>25.44</v>
      </c>
    </row>
    <row r="3664" spans="1:27" x14ac:dyDescent="0.3">
      <c r="A3664" s="65">
        <v>3663</v>
      </c>
      <c r="B3664" s="66" t="s">
        <v>323</v>
      </c>
      <c r="C3664" s="69" t="s">
        <v>248</v>
      </c>
      <c r="D3664" s="71"/>
      <c r="E3664" s="71">
        <v>484</v>
      </c>
      <c r="F3664" s="71">
        <v>2055</v>
      </c>
      <c r="G3664" s="72">
        <v>4446.6220000000003</v>
      </c>
      <c r="H3664" s="72">
        <v>4585.1679999999997</v>
      </c>
      <c r="I3664" s="72">
        <v>4727.9489999999996</v>
      </c>
      <c r="J3664" s="72">
        <v>4860.5919999999996</v>
      </c>
      <c r="K3664" s="72">
        <v>5008.1390000000001</v>
      </c>
      <c r="L3664" s="72">
        <v>5178.7849999999999</v>
      </c>
      <c r="M3664" s="72">
        <v>5368.9780000000001</v>
      </c>
      <c r="N3664" s="72">
        <v>5518.3490000000002</v>
      </c>
      <c r="O3664" s="72">
        <v>5592.7640000000001</v>
      </c>
      <c r="P3664" s="72">
        <v>5464.7439999999997</v>
      </c>
      <c r="Q3664" s="72">
        <v>5512.8119999999999</v>
      </c>
      <c r="R3664" s="72">
        <v>5395.8310000000001</v>
      </c>
      <c r="S3664" s="72">
        <v>5037.6369999999997</v>
      </c>
      <c r="T3664" s="72">
        <v>4501.4790000000003</v>
      </c>
      <c r="U3664" s="72">
        <v>3836.3679999999999</v>
      </c>
      <c r="V3664" s="72">
        <v>3223.2930000000001</v>
      </c>
      <c r="W3664" s="72">
        <v>2474.1019999999999</v>
      </c>
      <c r="X3664" s="72">
        <v>1332.9349999999999</v>
      </c>
      <c r="Y3664" s="72">
        <v>603.14200000000005</v>
      </c>
      <c r="Z3664" s="72">
        <v>198.90600000000001</v>
      </c>
      <c r="AA3664" s="72">
        <v>36.677999999999997</v>
      </c>
    </row>
    <row r="3665" spans="1:27" x14ac:dyDescent="0.3">
      <c r="A3665" s="65">
        <v>3664</v>
      </c>
      <c r="B3665" s="66" t="s">
        <v>323</v>
      </c>
      <c r="C3665" s="69" t="s">
        <v>248</v>
      </c>
      <c r="D3665" s="71"/>
      <c r="E3665" s="71">
        <v>484</v>
      </c>
      <c r="F3665" s="71">
        <v>2060</v>
      </c>
      <c r="G3665" s="72">
        <v>4286.8639999999996</v>
      </c>
      <c r="H3665" s="72">
        <v>4439.3729999999996</v>
      </c>
      <c r="I3665" s="72">
        <v>4580.1469999999999</v>
      </c>
      <c r="J3665" s="72">
        <v>4710.1869999999999</v>
      </c>
      <c r="K3665" s="72">
        <v>4827.5709999999999</v>
      </c>
      <c r="L3665" s="72">
        <v>4971.5240000000003</v>
      </c>
      <c r="M3665" s="72">
        <v>5143.7920000000004</v>
      </c>
      <c r="N3665" s="72">
        <v>5334.3810000000003</v>
      </c>
      <c r="O3665" s="72">
        <v>5480.2169999999996</v>
      </c>
      <c r="P3665" s="72">
        <v>5545.192</v>
      </c>
      <c r="Q3665" s="72">
        <v>5401.4269999999997</v>
      </c>
      <c r="R3665" s="72">
        <v>5420.0709999999999</v>
      </c>
      <c r="S3665" s="72">
        <v>5259.451</v>
      </c>
      <c r="T3665" s="72">
        <v>4840.3069999999998</v>
      </c>
      <c r="U3665" s="72">
        <v>4218.9290000000001</v>
      </c>
      <c r="V3665" s="72">
        <v>3445.7310000000002</v>
      </c>
      <c r="W3665" s="72">
        <v>2687.7420000000002</v>
      </c>
      <c r="X3665" s="72">
        <v>1813.6659999999999</v>
      </c>
      <c r="Y3665" s="72">
        <v>790.17700000000002</v>
      </c>
      <c r="Z3665" s="72">
        <v>255.93100000000001</v>
      </c>
      <c r="AA3665" s="72">
        <v>48.923999999999999</v>
      </c>
    </row>
    <row r="3666" spans="1:27" x14ac:dyDescent="0.3">
      <c r="A3666" s="65">
        <v>3665</v>
      </c>
      <c r="B3666" s="66" t="s">
        <v>323</v>
      </c>
      <c r="C3666" s="69" t="s">
        <v>248</v>
      </c>
      <c r="D3666" s="71"/>
      <c r="E3666" s="71">
        <v>484</v>
      </c>
      <c r="F3666" s="71">
        <v>2065</v>
      </c>
      <c r="G3666" s="72">
        <v>4150.0320000000002</v>
      </c>
      <c r="H3666" s="72">
        <v>4280.424</v>
      </c>
      <c r="I3666" s="72">
        <v>4434.9129999999996</v>
      </c>
      <c r="J3666" s="72">
        <v>4563.7579999999998</v>
      </c>
      <c r="K3666" s="72">
        <v>4679.7610000000004</v>
      </c>
      <c r="L3666" s="72">
        <v>4794.268</v>
      </c>
      <c r="M3666" s="72">
        <v>4940.2879999999996</v>
      </c>
      <c r="N3666" s="72">
        <v>5113.3819999999996</v>
      </c>
      <c r="O3666" s="72">
        <v>5301.0609999999997</v>
      </c>
      <c r="P3666" s="72">
        <v>5438.1220000000003</v>
      </c>
      <c r="Q3666" s="72">
        <v>5487.0140000000001</v>
      </c>
      <c r="R3666" s="72">
        <v>5318.6350000000002</v>
      </c>
      <c r="S3666" s="72">
        <v>5294.826</v>
      </c>
      <c r="T3666" s="72">
        <v>5070.0479999999998</v>
      </c>
      <c r="U3666" s="72">
        <v>4558.4549999999999</v>
      </c>
      <c r="V3666" s="72">
        <v>3816.491</v>
      </c>
      <c r="W3666" s="72">
        <v>2902.9259999999999</v>
      </c>
      <c r="X3666" s="72">
        <v>1998.309</v>
      </c>
      <c r="Y3666" s="72">
        <v>1095.0730000000001</v>
      </c>
      <c r="Z3666" s="72">
        <v>342.91399999999999</v>
      </c>
      <c r="AA3666" s="72">
        <v>64.73</v>
      </c>
    </row>
    <row r="3667" spans="1:27" x14ac:dyDescent="0.3">
      <c r="A3667" s="65">
        <v>3666</v>
      </c>
      <c r="B3667" s="66" t="s">
        <v>323</v>
      </c>
      <c r="C3667" s="69" t="s">
        <v>248</v>
      </c>
      <c r="D3667" s="71"/>
      <c r="E3667" s="71">
        <v>484</v>
      </c>
      <c r="F3667" s="71">
        <v>2070</v>
      </c>
      <c r="G3667" s="72">
        <v>4024.44</v>
      </c>
      <c r="H3667" s="72">
        <v>4144.2969999999996</v>
      </c>
      <c r="I3667" s="72">
        <v>4276.42</v>
      </c>
      <c r="J3667" s="72">
        <v>4419.8159999999998</v>
      </c>
      <c r="K3667" s="72">
        <v>4535.7169999999996</v>
      </c>
      <c r="L3667" s="72">
        <v>4649.3450000000003</v>
      </c>
      <c r="M3667" s="72">
        <v>4766.2</v>
      </c>
      <c r="N3667" s="72">
        <v>4913.4229999999998</v>
      </c>
      <c r="O3667" s="72">
        <v>5084.2849999999999</v>
      </c>
      <c r="P3667" s="72">
        <v>5264.1319999999996</v>
      </c>
      <c r="Q3667" s="72">
        <v>5386.201</v>
      </c>
      <c r="R3667" s="72">
        <v>5410.098</v>
      </c>
      <c r="S3667" s="72">
        <v>5205.6840000000002</v>
      </c>
      <c r="T3667" s="72">
        <v>5118.6120000000001</v>
      </c>
      <c r="U3667" s="72">
        <v>4794.8109999999997</v>
      </c>
      <c r="V3667" s="72">
        <v>4149.2139999999999</v>
      </c>
      <c r="W3667" s="72">
        <v>3244.3319999999999</v>
      </c>
      <c r="X3667" s="72">
        <v>2185.3519999999999</v>
      </c>
      <c r="Y3667" s="72">
        <v>1226.462</v>
      </c>
      <c r="Z3667" s="72">
        <v>484.98599999999999</v>
      </c>
      <c r="AA3667" s="72">
        <v>88.41</v>
      </c>
    </row>
    <row r="3668" spans="1:27" x14ac:dyDescent="0.3">
      <c r="A3668" s="65">
        <v>3667</v>
      </c>
      <c r="B3668" s="66" t="s">
        <v>323</v>
      </c>
      <c r="C3668" s="69" t="s">
        <v>248</v>
      </c>
      <c r="D3668" s="71"/>
      <c r="E3668" s="71">
        <v>484</v>
      </c>
      <c r="F3668" s="71">
        <v>2075</v>
      </c>
      <c r="G3668" s="72">
        <v>3917.2159999999999</v>
      </c>
      <c r="H3668" s="72">
        <v>4019.33</v>
      </c>
      <c r="I3668" s="72">
        <v>4140.72</v>
      </c>
      <c r="J3668" s="72">
        <v>4262.5119999999997</v>
      </c>
      <c r="K3668" s="72">
        <v>4393.973</v>
      </c>
      <c r="L3668" s="72">
        <v>4507.9250000000002</v>
      </c>
      <c r="M3668" s="72">
        <v>4623.973</v>
      </c>
      <c r="N3668" s="72">
        <v>4742.29</v>
      </c>
      <c r="O3668" s="72">
        <v>4887.7920000000004</v>
      </c>
      <c r="P3668" s="72">
        <v>5051.866</v>
      </c>
      <c r="Q3668" s="72">
        <v>5218.0739999999996</v>
      </c>
      <c r="R3668" s="72">
        <v>5316.66</v>
      </c>
      <c r="S3668" s="72">
        <v>5303.808</v>
      </c>
      <c r="T3668" s="72">
        <v>5044.4520000000002</v>
      </c>
      <c r="U3668" s="72">
        <v>4857.7740000000003</v>
      </c>
      <c r="V3668" s="72">
        <v>4387.1719999999996</v>
      </c>
      <c r="W3668" s="72">
        <v>3554.098</v>
      </c>
      <c r="X3668" s="72">
        <v>2468.3850000000002</v>
      </c>
      <c r="Y3668" s="72">
        <v>1360.2280000000001</v>
      </c>
      <c r="Z3668" s="72">
        <v>552.82799999999997</v>
      </c>
      <c r="AA3668" s="72">
        <v>126.812</v>
      </c>
    </row>
    <row r="3669" spans="1:27" x14ac:dyDescent="0.3">
      <c r="A3669" s="65">
        <v>3668</v>
      </c>
      <c r="B3669" s="66" t="s">
        <v>323</v>
      </c>
      <c r="C3669" s="69" t="s">
        <v>248</v>
      </c>
      <c r="D3669" s="71"/>
      <c r="E3669" s="71">
        <v>484</v>
      </c>
      <c r="F3669" s="71">
        <v>2080</v>
      </c>
      <c r="G3669" s="72">
        <v>3818.6779999999999</v>
      </c>
      <c r="H3669" s="72">
        <v>3912.6120000000001</v>
      </c>
      <c r="I3669" s="72">
        <v>4016.0749999999998</v>
      </c>
      <c r="J3669" s="72">
        <v>4127.9179999999997</v>
      </c>
      <c r="K3669" s="72">
        <v>4238.7539999999999</v>
      </c>
      <c r="L3669" s="72">
        <v>4368.5569999999998</v>
      </c>
      <c r="M3669" s="72">
        <v>4484.9719999999998</v>
      </c>
      <c r="N3669" s="72">
        <v>4602.6229999999996</v>
      </c>
      <c r="O3669" s="72">
        <v>4719.6620000000003</v>
      </c>
      <c r="P3669" s="72">
        <v>4859.2449999999999</v>
      </c>
      <c r="Q3669" s="72">
        <v>5011.2280000000001</v>
      </c>
      <c r="R3669" s="72">
        <v>5155.9390000000003</v>
      </c>
      <c r="S3669" s="72">
        <v>5219.9769999999999</v>
      </c>
      <c r="T3669" s="72">
        <v>5150.9589999999998</v>
      </c>
      <c r="U3669" s="72">
        <v>4803.3119999999999</v>
      </c>
      <c r="V3669" s="72">
        <v>4467.1090000000004</v>
      </c>
      <c r="W3669" s="72">
        <v>3786.1239999999998</v>
      </c>
      <c r="X3669" s="72">
        <v>2733.3159999999998</v>
      </c>
      <c r="Y3669" s="72">
        <v>1559.229</v>
      </c>
      <c r="Z3669" s="72">
        <v>625.07899999999995</v>
      </c>
      <c r="AA3669" s="72">
        <v>153.83000000000001</v>
      </c>
    </row>
    <row r="3670" spans="1:27" x14ac:dyDescent="0.3">
      <c r="A3670" s="65">
        <v>3669</v>
      </c>
      <c r="B3670" s="66" t="s">
        <v>323</v>
      </c>
      <c r="C3670" s="69" t="s">
        <v>248</v>
      </c>
      <c r="D3670" s="71"/>
      <c r="E3670" s="71">
        <v>484</v>
      </c>
      <c r="F3670" s="71">
        <v>2085</v>
      </c>
      <c r="G3670" s="72">
        <v>3719.114</v>
      </c>
      <c r="H3670" s="72">
        <v>3814.558</v>
      </c>
      <c r="I3670" s="72">
        <v>3909.6680000000001</v>
      </c>
      <c r="J3670" s="72">
        <v>4004.3150000000001</v>
      </c>
      <c r="K3670" s="72">
        <v>4106.1400000000003</v>
      </c>
      <c r="L3670" s="72">
        <v>4215.6379999999999</v>
      </c>
      <c r="M3670" s="72">
        <v>4347.8649999999998</v>
      </c>
      <c r="N3670" s="72">
        <v>4465.8609999999999</v>
      </c>
      <c r="O3670" s="72">
        <v>4582.5370000000003</v>
      </c>
      <c r="P3670" s="72">
        <v>4694.4669999999996</v>
      </c>
      <c r="Q3670" s="72">
        <v>4823.357</v>
      </c>
      <c r="R3670" s="72">
        <v>4956.0739999999996</v>
      </c>
      <c r="S3670" s="72">
        <v>5069.0360000000001</v>
      </c>
      <c r="T3670" s="72">
        <v>5079.817</v>
      </c>
      <c r="U3670" s="72">
        <v>4919.6120000000001</v>
      </c>
      <c r="V3670" s="72">
        <v>4437.3649999999998</v>
      </c>
      <c r="W3670" s="72">
        <v>3881.886</v>
      </c>
      <c r="X3670" s="72">
        <v>2941.25</v>
      </c>
      <c r="Y3670" s="72">
        <v>1751.127</v>
      </c>
      <c r="Z3670" s="72">
        <v>730.21799999999996</v>
      </c>
      <c r="AA3670" s="72">
        <v>180.47300000000001</v>
      </c>
    </row>
    <row r="3671" spans="1:27" x14ac:dyDescent="0.3">
      <c r="A3671" s="65">
        <v>3670</v>
      </c>
      <c r="B3671" s="66" t="s">
        <v>323</v>
      </c>
      <c r="C3671" s="69" t="s">
        <v>248</v>
      </c>
      <c r="D3671" s="71"/>
      <c r="E3671" s="71">
        <v>484</v>
      </c>
      <c r="F3671" s="71">
        <v>2090</v>
      </c>
      <c r="G3671" s="72">
        <v>3623.08</v>
      </c>
      <c r="H3671" s="72">
        <v>3715.4209999999998</v>
      </c>
      <c r="I3671" s="72">
        <v>3811.9079999999999</v>
      </c>
      <c r="J3671" s="72">
        <v>3898.924</v>
      </c>
      <c r="K3671" s="72">
        <v>3984.433</v>
      </c>
      <c r="L3671" s="72">
        <v>4085.154</v>
      </c>
      <c r="M3671" s="72">
        <v>4197.0770000000002</v>
      </c>
      <c r="N3671" s="72">
        <v>4330.8680000000004</v>
      </c>
      <c r="O3671" s="72">
        <v>4448.0749999999998</v>
      </c>
      <c r="P3671" s="72">
        <v>4560.2290000000003</v>
      </c>
      <c r="Q3671" s="72">
        <v>4662.6769999999997</v>
      </c>
      <c r="R3671" s="72">
        <v>4774.4870000000001</v>
      </c>
      <c r="S3671" s="72">
        <v>4878.8739999999998</v>
      </c>
      <c r="T3671" s="72">
        <v>4942.5450000000001</v>
      </c>
      <c r="U3671" s="72">
        <v>4865.97</v>
      </c>
      <c r="V3671" s="72">
        <v>4565.2539999999999</v>
      </c>
      <c r="W3671" s="72">
        <v>3882.5459999999998</v>
      </c>
      <c r="X3671" s="72">
        <v>3046.4639999999999</v>
      </c>
      <c r="Y3671" s="72">
        <v>1911.9</v>
      </c>
      <c r="Z3671" s="72">
        <v>836.6</v>
      </c>
      <c r="AA3671" s="72">
        <v>216.36199999999999</v>
      </c>
    </row>
    <row r="3672" spans="1:27" x14ac:dyDescent="0.3">
      <c r="A3672" s="65">
        <v>3671</v>
      </c>
      <c r="B3672" s="66" t="s">
        <v>323</v>
      </c>
      <c r="C3672" s="69" t="s">
        <v>248</v>
      </c>
      <c r="D3672" s="71"/>
      <c r="E3672" s="71">
        <v>484</v>
      </c>
      <c r="F3672" s="71">
        <v>2095</v>
      </c>
      <c r="G3672" s="72">
        <v>3528.4360000000001</v>
      </c>
      <c r="H3672" s="72">
        <v>3619.7640000000001</v>
      </c>
      <c r="I3672" s="72">
        <v>3713.0230000000001</v>
      </c>
      <c r="J3672" s="72">
        <v>3802.125</v>
      </c>
      <c r="K3672" s="72">
        <v>3880.8530000000001</v>
      </c>
      <c r="L3672" s="72">
        <v>3965.4850000000001</v>
      </c>
      <c r="M3672" s="72">
        <v>4068.547</v>
      </c>
      <c r="N3672" s="72">
        <v>4182.0249999999996</v>
      </c>
      <c r="O3672" s="72">
        <v>4315.2039999999997</v>
      </c>
      <c r="P3672" s="72">
        <v>4428.393</v>
      </c>
      <c r="Q3672" s="72">
        <v>4532.0770000000002</v>
      </c>
      <c r="R3672" s="72">
        <v>4619.3360000000002</v>
      </c>
      <c r="S3672" s="72">
        <v>4705.9399999999996</v>
      </c>
      <c r="T3672" s="72">
        <v>4765.9920000000002</v>
      </c>
      <c r="U3672" s="72">
        <v>4747.8469999999998</v>
      </c>
      <c r="V3672" s="72">
        <v>4535.1059999999998</v>
      </c>
      <c r="W3672" s="72">
        <v>4021.2629999999999</v>
      </c>
      <c r="X3672" s="72">
        <v>3077.7719999999999</v>
      </c>
      <c r="Y3672" s="72">
        <v>2009.4190000000001</v>
      </c>
      <c r="Z3672" s="72">
        <v>932.24300000000005</v>
      </c>
      <c r="AA3672" s="72">
        <v>256.80700000000002</v>
      </c>
    </row>
    <row r="3673" spans="1:27" x14ac:dyDescent="0.3">
      <c r="A3673" s="65">
        <v>3672</v>
      </c>
      <c r="B3673" s="66" t="s">
        <v>323</v>
      </c>
      <c r="C3673" s="69" t="s">
        <v>248</v>
      </c>
      <c r="D3673" s="71"/>
      <c r="E3673" s="71">
        <v>484</v>
      </c>
      <c r="F3673" s="71">
        <v>2100</v>
      </c>
      <c r="G3673" s="72">
        <v>3440.7260000000001</v>
      </c>
      <c r="H3673" s="72">
        <v>3525.4859999999999</v>
      </c>
      <c r="I3673" s="72">
        <v>3617.61</v>
      </c>
      <c r="J3673" s="72">
        <v>3704.19</v>
      </c>
      <c r="K3673" s="72">
        <v>3785.7979999999998</v>
      </c>
      <c r="L3673" s="72">
        <v>3863.8429999999998</v>
      </c>
      <c r="M3673" s="72">
        <v>3950.6889999999999</v>
      </c>
      <c r="N3673" s="72">
        <v>4055.252</v>
      </c>
      <c r="O3673" s="72">
        <v>4168.308</v>
      </c>
      <c r="P3673" s="72">
        <v>4297.9070000000002</v>
      </c>
      <c r="Q3673" s="72">
        <v>4403.4920000000002</v>
      </c>
      <c r="R3673" s="72">
        <v>4493.4830000000002</v>
      </c>
      <c r="S3673" s="72">
        <v>4558.3370000000004</v>
      </c>
      <c r="T3673" s="72">
        <v>4605.1400000000003</v>
      </c>
      <c r="U3673" s="72">
        <v>4590.518</v>
      </c>
      <c r="V3673" s="72">
        <v>4443.5029999999997</v>
      </c>
      <c r="W3673" s="72">
        <v>4020.71</v>
      </c>
      <c r="X3673" s="72">
        <v>3219.5450000000001</v>
      </c>
      <c r="Y3673" s="72">
        <v>2060.0749999999998</v>
      </c>
      <c r="Z3673" s="72">
        <v>1000.55</v>
      </c>
      <c r="AA3673" s="72">
        <v>298.08300000000003</v>
      </c>
    </row>
    <row r="3674" spans="1:27" x14ac:dyDescent="0.3">
      <c r="A3674" s="65">
        <v>3673</v>
      </c>
      <c r="B3674" s="66" t="s">
        <v>323</v>
      </c>
      <c r="C3674" s="69" t="s">
        <v>249</v>
      </c>
      <c r="D3674" s="71"/>
      <c r="E3674" s="71">
        <v>558</v>
      </c>
      <c r="F3674" s="71">
        <v>2015</v>
      </c>
      <c r="G3674" s="72">
        <v>309.45600000000002</v>
      </c>
      <c r="H3674" s="72">
        <v>317.13400000000001</v>
      </c>
      <c r="I3674" s="72">
        <v>311.45400000000001</v>
      </c>
      <c r="J3674" s="72">
        <v>311.27800000000002</v>
      </c>
      <c r="K3674" s="72">
        <v>301.42899999999997</v>
      </c>
      <c r="L3674" s="72">
        <v>283.17099999999999</v>
      </c>
      <c r="M3674" s="72">
        <v>251.13900000000001</v>
      </c>
      <c r="N3674" s="72">
        <v>204.17099999999999</v>
      </c>
      <c r="O3674" s="72">
        <v>163.51900000000001</v>
      </c>
      <c r="P3674" s="72">
        <v>129.43199999999999</v>
      </c>
      <c r="Q3674" s="72">
        <v>109.19499999999999</v>
      </c>
      <c r="R3674" s="72">
        <v>97.57</v>
      </c>
      <c r="S3674" s="72">
        <v>73.192999999999998</v>
      </c>
      <c r="T3674" s="72">
        <v>42.777000000000001</v>
      </c>
      <c r="U3674" s="72">
        <v>36.991999999999997</v>
      </c>
      <c r="V3674" s="72">
        <v>26.95</v>
      </c>
      <c r="W3674" s="72">
        <v>16.823</v>
      </c>
      <c r="X3674" s="72">
        <v>8.2530000000000001</v>
      </c>
      <c r="Y3674" s="72">
        <v>3.121</v>
      </c>
      <c r="Z3674" s="72">
        <v>0.78400000000000003</v>
      </c>
      <c r="AA3674" s="72">
        <v>0.13</v>
      </c>
    </row>
    <row r="3675" spans="1:27" x14ac:dyDescent="0.3">
      <c r="A3675" s="65">
        <v>3674</v>
      </c>
      <c r="B3675" s="66" t="s">
        <v>323</v>
      </c>
      <c r="C3675" s="69" t="s">
        <v>249</v>
      </c>
      <c r="D3675" s="71"/>
      <c r="E3675" s="71">
        <v>558</v>
      </c>
      <c r="F3675" s="71">
        <v>2020</v>
      </c>
      <c r="G3675" s="72">
        <v>296.267</v>
      </c>
      <c r="H3675" s="72">
        <v>305.69200000000001</v>
      </c>
      <c r="I3675" s="72">
        <v>310.94400000000002</v>
      </c>
      <c r="J3675" s="72">
        <v>302.29700000000003</v>
      </c>
      <c r="K3675" s="72">
        <v>299.05700000000002</v>
      </c>
      <c r="L3675" s="72">
        <v>288.90499999999997</v>
      </c>
      <c r="M3675" s="72">
        <v>272.28100000000001</v>
      </c>
      <c r="N3675" s="72">
        <v>242.18899999999999</v>
      </c>
      <c r="O3675" s="72">
        <v>196.93899999999999</v>
      </c>
      <c r="P3675" s="72">
        <v>157.208</v>
      </c>
      <c r="Q3675" s="72">
        <v>123.97799999999999</v>
      </c>
      <c r="R3675" s="72">
        <v>104.05</v>
      </c>
      <c r="S3675" s="72">
        <v>91.950999999999993</v>
      </c>
      <c r="T3675" s="72">
        <v>67.316000000000003</v>
      </c>
      <c r="U3675" s="72">
        <v>37.869999999999997</v>
      </c>
      <c r="V3675" s="72">
        <v>30.893999999999998</v>
      </c>
      <c r="W3675" s="72">
        <v>20.114999999999998</v>
      </c>
      <c r="X3675" s="72">
        <v>10.509</v>
      </c>
      <c r="Y3675" s="72">
        <v>4.1239999999999997</v>
      </c>
      <c r="Z3675" s="72">
        <v>1.1850000000000001</v>
      </c>
      <c r="AA3675" s="72">
        <v>0.22500000000000001</v>
      </c>
    </row>
    <row r="3676" spans="1:27" x14ac:dyDescent="0.3">
      <c r="A3676" s="65">
        <v>3675</v>
      </c>
      <c r="B3676" s="66" t="s">
        <v>323</v>
      </c>
      <c r="C3676" s="69" t="s">
        <v>249</v>
      </c>
      <c r="D3676" s="71"/>
      <c r="E3676" s="71">
        <v>558</v>
      </c>
      <c r="F3676" s="71">
        <v>2025</v>
      </c>
      <c r="G3676" s="72">
        <v>280.71699999999998</v>
      </c>
      <c r="H3676" s="72">
        <v>293.39800000000002</v>
      </c>
      <c r="I3676" s="72">
        <v>300.971</v>
      </c>
      <c r="J3676" s="72">
        <v>303.87900000000002</v>
      </c>
      <c r="K3676" s="72">
        <v>292.77199999999999</v>
      </c>
      <c r="L3676" s="72">
        <v>289.108</v>
      </c>
      <c r="M3676" s="72">
        <v>280.005</v>
      </c>
      <c r="N3676" s="72">
        <v>264.52199999999999</v>
      </c>
      <c r="O3676" s="72">
        <v>235.33500000000001</v>
      </c>
      <c r="P3676" s="72">
        <v>190.72300000000001</v>
      </c>
      <c r="Q3676" s="72">
        <v>151.566</v>
      </c>
      <c r="R3676" s="72">
        <v>118.706</v>
      </c>
      <c r="S3676" s="72">
        <v>98.477999999999994</v>
      </c>
      <c r="T3676" s="72">
        <v>85.045000000000002</v>
      </c>
      <c r="U3676" s="72">
        <v>60.036999999999999</v>
      </c>
      <c r="V3676" s="72">
        <v>31.920999999999999</v>
      </c>
      <c r="W3676" s="72">
        <v>23.344000000000001</v>
      </c>
      <c r="X3676" s="72">
        <v>12.749000000000001</v>
      </c>
      <c r="Y3676" s="72">
        <v>5.3170000000000002</v>
      </c>
      <c r="Z3676" s="72">
        <v>1.5740000000000001</v>
      </c>
      <c r="AA3676" s="72">
        <v>0.34499999999999997</v>
      </c>
    </row>
    <row r="3677" spans="1:27" x14ac:dyDescent="0.3">
      <c r="A3677" s="65">
        <v>3676</v>
      </c>
      <c r="B3677" s="66" t="s">
        <v>323</v>
      </c>
      <c r="C3677" s="69" t="s">
        <v>249</v>
      </c>
      <c r="D3677" s="71"/>
      <c r="E3677" s="71">
        <v>558</v>
      </c>
      <c r="F3677" s="71">
        <v>2030</v>
      </c>
      <c r="G3677" s="72">
        <v>267.57499999999999</v>
      </c>
      <c r="H3677" s="72">
        <v>279.04199999999997</v>
      </c>
      <c r="I3677" s="72">
        <v>290.84300000000002</v>
      </c>
      <c r="J3677" s="72">
        <v>297.041</v>
      </c>
      <c r="K3677" s="72">
        <v>298.17899999999997</v>
      </c>
      <c r="L3677" s="72">
        <v>286.63799999999998</v>
      </c>
      <c r="M3677" s="72">
        <v>283.24599999999998</v>
      </c>
      <c r="N3677" s="72">
        <v>274.387</v>
      </c>
      <c r="O3677" s="72">
        <v>258.928</v>
      </c>
      <c r="P3677" s="72">
        <v>229.59</v>
      </c>
      <c r="Q3677" s="72">
        <v>185.06700000000001</v>
      </c>
      <c r="R3677" s="72">
        <v>145.85599999999999</v>
      </c>
      <c r="S3677" s="72">
        <v>112.81399999999999</v>
      </c>
      <c r="T3677" s="72">
        <v>91.569000000000003</v>
      </c>
      <c r="U3677" s="72">
        <v>76.373999999999995</v>
      </c>
      <c r="V3677" s="72">
        <v>51.042999999999999</v>
      </c>
      <c r="W3677" s="72">
        <v>24.393000000000001</v>
      </c>
      <c r="X3677" s="72">
        <v>14.991</v>
      </c>
      <c r="Y3677" s="72">
        <v>6.5179999999999998</v>
      </c>
      <c r="Z3677" s="72">
        <v>2.0339999999999998</v>
      </c>
      <c r="AA3677" s="72">
        <v>0.46500000000000002</v>
      </c>
    </row>
    <row r="3678" spans="1:27" x14ac:dyDescent="0.3">
      <c r="A3678" s="65">
        <v>3677</v>
      </c>
      <c r="B3678" s="66" t="s">
        <v>323</v>
      </c>
      <c r="C3678" s="69" t="s">
        <v>249</v>
      </c>
      <c r="D3678" s="71"/>
      <c r="E3678" s="71">
        <v>558</v>
      </c>
      <c r="F3678" s="71">
        <v>2035</v>
      </c>
      <c r="G3678" s="72">
        <v>255.452</v>
      </c>
      <c r="H3678" s="72">
        <v>266.012</v>
      </c>
      <c r="I3678" s="72">
        <v>276.57100000000003</v>
      </c>
      <c r="J3678" s="72">
        <v>287.07</v>
      </c>
      <c r="K3678" s="72">
        <v>291.66300000000001</v>
      </c>
      <c r="L3678" s="72">
        <v>292.35700000000003</v>
      </c>
      <c r="M3678" s="72">
        <v>281.22500000000002</v>
      </c>
      <c r="N3678" s="72">
        <v>278.084</v>
      </c>
      <c r="O3678" s="72">
        <v>269.18299999999999</v>
      </c>
      <c r="P3678" s="72">
        <v>253.27699999999999</v>
      </c>
      <c r="Q3678" s="72">
        <v>223.482</v>
      </c>
      <c r="R3678" s="72">
        <v>178.72499999999999</v>
      </c>
      <c r="S3678" s="72">
        <v>139.19200000000001</v>
      </c>
      <c r="T3678" s="72">
        <v>105.47</v>
      </c>
      <c r="U3678" s="72">
        <v>82.820999999999998</v>
      </c>
      <c r="V3678" s="72">
        <v>65.525999999999996</v>
      </c>
      <c r="W3678" s="72">
        <v>39.488</v>
      </c>
      <c r="X3678" s="72">
        <v>15.901</v>
      </c>
      <c r="Y3678" s="72">
        <v>7.766</v>
      </c>
      <c r="Z3678" s="72">
        <v>2.5099999999999998</v>
      </c>
      <c r="AA3678" s="72">
        <v>0.60099999999999998</v>
      </c>
    </row>
    <row r="3679" spans="1:27" x14ac:dyDescent="0.3">
      <c r="A3679" s="65">
        <v>3678</v>
      </c>
      <c r="B3679" s="66" t="s">
        <v>323</v>
      </c>
      <c r="C3679" s="69" t="s">
        <v>249</v>
      </c>
      <c r="D3679" s="71"/>
      <c r="E3679" s="71">
        <v>558</v>
      </c>
      <c r="F3679" s="71">
        <v>2040</v>
      </c>
      <c r="G3679" s="72">
        <v>245.20599999999999</v>
      </c>
      <c r="H3679" s="72">
        <v>253.982</v>
      </c>
      <c r="I3679" s="72">
        <v>263.61200000000002</v>
      </c>
      <c r="J3679" s="72">
        <v>272.94400000000002</v>
      </c>
      <c r="K3679" s="72">
        <v>281.99400000000003</v>
      </c>
      <c r="L3679" s="72">
        <v>286.21800000000002</v>
      </c>
      <c r="M3679" s="72">
        <v>287.28100000000001</v>
      </c>
      <c r="N3679" s="72">
        <v>276.54300000000001</v>
      </c>
      <c r="O3679" s="72">
        <v>273.35000000000002</v>
      </c>
      <c r="P3679" s="72">
        <v>263.91300000000001</v>
      </c>
      <c r="Q3679" s="72">
        <v>247.23</v>
      </c>
      <c r="R3679" s="72">
        <v>216.55500000000001</v>
      </c>
      <c r="S3679" s="72">
        <v>171.25299999999999</v>
      </c>
      <c r="T3679" s="72">
        <v>130.82900000000001</v>
      </c>
      <c r="U3679" s="72">
        <v>96.07</v>
      </c>
      <c r="V3679" s="72">
        <v>71.715000000000003</v>
      </c>
      <c r="W3679" s="72">
        <v>51.344000000000001</v>
      </c>
      <c r="X3679" s="72">
        <v>26.161000000000001</v>
      </c>
      <c r="Y3679" s="72">
        <v>8.3680000000000003</v>
      </c>
      <c r="Z3679" s="72">
        <v>3.0209999999999999</v>
      </c>
      <c r="AA3679" s="72">
        <v>0.74399999999999999</v>
      </c>
    </row>
    <row r="3680" spans="1:27" x14ac:dyDescent="0.3">
      <c r="A3680" s="65">
        <v>3679</v>
      </c>
      <c r="B3680" s="66" t="s">
        <v>323</v>
      </c>
      <c r="C3680" s="69" t="s">
        <v>249</v>
      </c>
      <c r="D3680" s="71"/>
      <c r="E3680" s="71">
        <v>558</v>
      </c>
      <c r="F3680" s="71">
        <v>2045</v>
      </c>
      <c r="G3680" s="72">
        <v>235.39599999999999</v>
      </c>
      <c r="H3680" s="72">
        <v>243.80099999999999</v>
      </c>
      <c r="I3680" s="72">
        <v>251.64099999999999</v>
      </c>
      <c r="J3680" s="72">
        <v>260.10700000000003</v>
      </c>
      <c r="K3680" s="72">
        <v>268.149</v>
      </c>
      <c r="L3680" s="72">
        <v>276.89800000000002</v>
      </c>
      <c r="M3680" s="72">
        <v>281.53699999999998</v>
      </c>
      <c r="N3680" s="72">
        <v>282.95</v>
      </c>
      <c r="O3680" s="72">
        <v>272.29599999999999</v>
      </c>
      <c r="P3680" s="72">
        <v>268.54899999999998</v>
      </c>
      <c r="Q3680" s="72">
        <v>258.26299999999998</v>
      </c>
      <c r="R3680" s="72">
        <v>240.32499999999999</v>
      </c>
      <c r="S3680" s="72">
        <v>208.32900000000001</v>
      </c>
      <c r="T3680" s="72">
        <v>161.82400000000001</v>
      </c>
      <c r="U3680" s="72">
        <v>120.024</v>
      </c>
      <c r="V3680" s="72">
        <v>83.981999999999999</v>
      </c>
      <c r="W3680" s="72">
        <v>56.960999999999999</v>
      </c>
      <c r="X3680" s="72">
        <v>34.628999999999998</v>
      </c>
      <c r="Y3680" s="72">
        <v>14.03</v>
      </c>
      <c r="Z3680" s="72">
        <v>3.3039999999999998</v>
      </c>
      <c r="AA3680" s="72">
        <v>0.90100000000000002</v>
      </c>
    </row>
    <row r="3681" spans="1:27" x14ac:dyDescent="0.3">
      <c r="A3681" s="65">
        <v>3680</v>
      </c>
      <c r="B3681" s="66" t="s">
        <v>323</v>
      </c>
      <c r="C3681" s="69" t="s">
        <v>249</v>
      </c>
      <c r="D3681" s="71"/>
      <c r="E3681" s="71">
        <v>558</v>
      </c>
      <c r="F3681" s="71">
        <v>2050</v>
      </c>
      <c r="G3681" s="72">
        <v>225.53700000000001</v>
      </c>
      <c r="H3681" s="72">
        <v>234.04499999999999</v>
      </c>
      <c r="I3681" s="72">
        <v>241.50800000000001</v>
      </c>
      <c r="J3681" s="72">
        <v>248.23699999999999</v>
      </c>
      <c r="K3681" s="72">
        <v>255.548</v>
      </c>
      <c r="L3681" s="72">
        <v>263.37900000000002</v>
      </c>
      <c r="M3681" s="72">
        <v>272.58300000000003</v>
      </c>
      <c r="N3681" s="72">
        <v>277.62599999999998</v>
      </c>
      <c r="O3681" s="72">
        <v>279.06900000000002</v>
      </c>
      <c r="P3681" s="72">
        <v>268.012</v>
      </c>
      <c r="Q3681" s="72">
        <v>263.41699999999997</v>
      </c>
      <c r="R3681" s="72">
        <v>251.80699999999999</v>
      </c>
      <c r="S3681" s="72">
        <v>232.09399999999999</v>
      </c>
      <c r="T3681" s="72">
        <v>197.898</v>
      </c>
      <c r="U3681" s="72">
        <v>149.53200000000001</v>
      </c>
      <c r="V3681" s="72">
        <v>105.952</v>
      </c>
      <c r="W3681" s="72">
        <v>67.665000000000006</v>
      </c>
      <c r="X3681" s="72">
        <v>39.177999999999997</v>
      </c>
      <c r="Y3681" s="72">
        <v>18.989000000000001</v>
      </c>
      <c r="Z3681" s="72">
        <v>5.6520000000000001</v>
      </c>
      <c r="AA3681" s="72">
        <v>1.012</v>
      </c>
    </row>
    <row r="3682" spans="1:27" x14ac:dyDescent="0.3">
      <c r="A3682" s="65">
        <v>3681</v>
      </c>
      <c r="B3682" s="66" t="s">
        <v>323</v>
      </c>
      <c r="C3682" s="69" t="s">
        <v>249</v>
      </c>
      <c r="D3682" s="71"/>
      <c r="E3682" s="71">
        <v>558</v>
      </c>
      <c r="F3682" s="71">
        <v>2055</v>
      </c>
      <c r="G3682" s="72">
        <v>216.053</v>
      </c>
      <c r="H3682" s="72">
        <v>224.28299999999999</v>
      </c>
      <c r="I3682" s="72">
        <v>231.89400000000001</v>
      </c>
      <c r="J3682" s="72">
        <v>238.333</v>
      </c>
      <c r="K3682" s="72">
        <v>244.03800000000001</v>
      </c>
      <c r="L3682" s="72">
        <v>251.197</v>
      </c>
      <c r="M3682" s="72">
        <v>259.512</v>
      </c>
      <c r="N3682" s="72">
        <v>269.12200000000001</v>
      </c>
      <c r="O3682" s="72">
        <v>274.214</v>
      </c>
      <c r="P3682" s="72">
        <v>275.17899999999997</v>
      </c>
      <c r="Q3682" s="72">
        <v>263.44099999999997</v>
      </c>
      <c r="R3682" s="72">
        <v>257.524</v>
      </c>
      <c r="S3682" s="72">
        <v>244.04</v>
      </c>
      <c r="T3682" s="72">
        <v>221.55</v>
      </c>
      <c r="U3682" s="72">
        <v>184.11600000000001</v>
      </c>
      <c r="V3682" s="72">
        <v>133.26599999999999</v>
      </c>
      <c r="W3682" s="72">
        <v>86.606999999999999</v>
      </c>
      <c r="X3682" s="72">
        <v>47.515999999999998</v>
      </c>
      <c r="Y3682" s="72">
        <v>22.03</v>
      </c>
      <c r="Z3682" s="72">
        <v>7.85</v>
      </c>
      <c r="AA3682" s="72">
        <v>1.6240000000000001</v>
      </c>
    </row>
    <row r="3683" spans="1:27" x14ac:dyDescent="0.3">
      <c r="A3683" s="65">
        <v>3682</v>
      </c>
      <c r="B3683" s="66" t="s">
        <v>323</v>
      </c>
      <c r="C3683" s="69" t="s">
        <v>249</v>
      </c>
      <c r="D3683" s="71"/>
      <c r="E3683" s="71">
        <v>558</v>
      </c>
      <c r="F3683" s="71">
        <v>2060</v>
      </c>
      <c r="G3683" s="72">
        <v>206.61799999999999</v>
      </c>
      <c r="H3683" s="72">
        <v>214.88900000000001</v>
      </c>
      <c r="I3683" s="72">
        <v>222.26499999999999</v>
      </c>
      <c r="J3683" s="72">
        <v>228.92599999999999</v>
      </c>
      <c r="K3683" s="72">
        <v>234.45400000000001</v>
      </c>
      <c r="L3683" s="72">
        <v>240.06</v>
      </c>
      <c r="M3683" s="72">
        <v>247.709</v>
      </c>
      <c r="N3683" s="72">
        <v>256.45699999999999</v>
      </c>
      <c r="O3683" s="72">
        <v>266.13099999999997</v>
      </c>
      <c r="P3683" s="72">
        <v>270.78100000000001</v>
      </c>
      <c r="Q3683" s="72">
        <v>270.98200000000003</v>
      </c>
      <c r="R3683" s="72">
        <v>258.13900000000001</v>
      </c>
      <c r="S3683" s="72">
        <v>250.33799999999999</v>
      </c>
      <c r="T3683" s="72">
        <v>233.934</v>
      </c>
      <c r="U3683" s="72">
        <v>207.339</v>
      </c>
      <c r="V3683" s="72">
        <v>165.452</v>
      </c>
      <c r="W3683" s="72">
        <v>110.325</v>
      </c>
      <c r="X3683" s="72">
        <v>61.951999999999998</v>
      </c>
      <c r="Y3683" s="72">
        <v>27.335999999999999</v>
      </c>
      <c r="Z3683" s="72">
        <v>9.3290000000000006</v>
      </c>
      <c r="AA3683" s="72">
        <v>2.3380000000000001</v>
      </c>
    </row>
    <row r="3684" spans="1:27" x14ac:dyDescent="0.3">
      <c r="A3684" s="65">
        <v>3683</v>
      </c>
      <c r="B3684" s="66" t="s">
        <v>323</v>
      </c>
      <c r="C3684" s="69" t="s">
        <v>249</v>
      </c>
      <c r="D3684" s="71"/>
      <c r="E3684" s="71">
        <v>558</v>
      </c>
      <c r="F3684" s="71">
        <v>2065</v>
      </c>
      <c r="G3684" s="72">
        <v>198.44900000000001</v>
      </c>
      <c r="H3684" s="72">
        <v>205.53399999999999</v>
      </c>
      <c r="I3684" s="72">
        <v>212.99799999999999</v>
      </c>
      <c r="J3684" s="72">
        <v>219.495</v>
      </c>
      <c r="K3684" s="72">
        <v>225.333</v>
      </c>
      <c r="L3684" s="72">
        <v>230.791</v>
      </c>
      <c r="M3684" s="72">
        <v>236.89500000000001</v>
      </c>
      <c r="N3684" s="72">
        <v>244.99199999999999</v>
      </c>
      <c r="O3684" s="72">
        <v>253.845</v>
      </c>
      <c r="P3684" s="72">
        <v>263.10700000000003</v>
      </c>
      <c r="Q3684" s="72">
        <v>267.04199999999997</v>
      </c>
      <c r="R3684" s="72">
        <v>266.02499999999998</v>
      </c>
      <c r="S3684" s="72">
        <v>251.54599999999999</v>
      </c>
      <c r="T3684" s="72">
        <v>240.774</v>
      </c>
      <c r="U3684" s="72">
        <v>219.95400000000001</v>
      </c>
      <c r="V3684" s="72">
        <v>187.55</v>
      </c>
      <c r="W3684" s="72">
        <v>138.363</v>
      </c>
      <c r="X3684" s="72">
        <v>80.099000000000004</v>
      </c>
      <c r="Y3684" s="72">
        <v>36.302999999999997</v>
      </c>
      <c r="Z3684" s="72">
        <v>11.801</v>
      </c>
      <c r="AA3684" s="72">
        <v>2.9089999999999998</v>
      </c>
    </row>
    <row r="3685" spans="1:27" x14ac:dyDescent="0.3">
      <c r="A3685" s="65">
        <v>3684</v>
      </c>
      <c r="B3685" s="66" t="s">
        <v>323</v>
      </c>
      <c r="C3685" s="69" t="s">
        <v>249</v>
      </c>
      <c r="D3685" s="71"/>
      <c r="E3685" s="71">
        <v>558</v>
      </c>
      <c r="F3685" s="71">
        <v>2070</v>
      </c>
      <c r="G3685" s="72">
        <v>190.995</v>
      </c>
      <c r="H3685" s="72">
        <v>197.44300000000001</v>
      </c>
      <c r="I3685" s="72">
        <v>203.76499999999999</v>
      </c>
      <c r="J3685" s="72">
        <v>210.41399999999999</v>
      </c>
      <c r="K3685" s="72">
        <v>216.16800000000001</v>
      </c>
      <c r="L3685" s="72">
        <v>221.96600000000001</v>
      </c>
      <c r="M3685" s="72">
        <v>227.90899999999999</v>
      </c>
      <c r="N3685" s="72">
        <v>234.465</v>
      </c>
      <c r="O3685" s="72">
        <v>242.691</v>
      </c>
      <c r="P3685" s="72">
        <v>251.202</v>
      </c>
      <c r="Q3685" s="72">
        <v>259.79500000000002</v>
      </c>
      <c r="R3685" s="72">
        <v>262.577</v>
      </c>
      <c r="S3685" s="72">
        <v>259.77600000000001</v>
      </c>
      <c r="T3685" s="72">
        <v>242.64</v>
      </c>
      <c r="U3685" s="72">
        <v>227.3</v>
      </c>
      <c r="V3685" s="72">
        <v>200.09700000000001</v>
      </c>
      <c r="W3685" s="72">
        <v>158.23699999999999</v>
      </c>
      <c r="X3685" s="72">
        <v>101.786</v>
      </c>
      <c r="Y3685" s="72">
        <v>47.722999999999999</v>
      </c>
      <c r="Z3685" s="72">
        <v>15.952999999999999</v>
      </c>
      <c r="AA3685" s="72">
        <v>3.7040000000000002</v>
      </c>
    </row>
    <row r="3686" spans="1:27" x14ac:dyDescent="0.3">
      <c r="A3686" s="65">
        <v>3685</v>
      </c>
      <c r="B3686" s="66" t="s">
        <v>323</v>
      </c>
      <c r="C3686" s="69" t="s">
        <v>249</v>
      </c>
      <c r="D3686" s="71"/>
      <c r="E3686" s="71">
        <v>558</v>
      </c>
      <c r="F3686" s="71">
        <v>2075</v>
      </c>
      <c r="G3686" s="72">
        <v>184.078</v>
      </c>
      <c r="H3686" s="72">
        <v>190.06200000000001</v>
      </c>
      <c r="I3686" s="72">
        <v>195.79300000000001</v>
      </c>
      <c r="J3686" s="72">
        <v>201.36099999999999</v>
      </c>
      <c r="K3686" s="72">
        <v>207.34100000000001</v>
      </c>
      <c r="L3686" s="72">
        <v>213.07300000000001</v>
      </c>
      <c r="M3686" s="72">
        <v>219.34</v>
      </c>
      <c r="N3686" s="72">
        <v>225.726</v>
      </c>
      <c r="O3686" s="72">
        <v>232.43799999999999</v>
      </c>
      <c r="P3686" s="72">
        <v>240.37799999999999</v>
      </c>
      <c r="Q3686" s="72">
        <v>248.316</v>
      </c>
      <c r="R3686" s="72">
        <v>255.82</v>
      </c>
      <c r="S3686" s="72">
        <v>256.90300000000002</v>
      </c>
      <c r="T3686" s="72">
        <v>251.24100000000001</v>
      </c>
      <c r="U3686" s="72">
        <v>229.916</v>
      </c>
      <c r="V3686" s="72">
        <v>207.87700000000001</v>
      </c>
      <c r="W3686" s="72">
        <v>170.22499999999999</v>
      </c>
      <c r="X3686" s="72">
        <v>117.86199999999999</v>
      </c>
      <c r="Y3686" s="72">
        <v>61.624000000000002</v>
      </c>
      <c r="Z3686" s="72">
        <v>21.344999999999999</v>
      </c>
      <c r="AA3686" s="72">
        <v>5.0039999999999996</v>
      </c>
    </row>
    <row r="3687" spans="1:27" x14ac:dyDescent="0.3">
      <c r="A3687" s="65">
        <v>3686</v>
      </c>
      <c r="B3687" s="66" t="s">
        <v>323</v>
      </c>
      <c r="C3687" s="69" t="s">
        <v>249</v>
      </c>
      <c r="D3687" s="71"/>
      <c r="E3687" s="71">
        <v>558</v>
      </c>
      <c r="F3687" s="71">
        <v>2080</v>
      </c>
      <c r="G3687" s="72">
        <v>177.881</v>
      </c>
      <c r="H3687" s="72">
        <v>183.214</v>
      </c>
      <c r="I3687" s="72">
        <v>188.52799999999999</v>
      </c>
      <c r="J3687" s="72">
        <v>193.56399999999999</v>
      </c>
      <c r="K3687" s="72">
        <v>198.53</v>
      </c>
      <c r="L3687" s="72">
        <v>204.50200000000001</v>
      </c>
      <c r="M3687" s="72">
        <v>210.68600000000001</v>
      </c>
      <c r="N3687" s="72">
        <v>217.381</v>
      </c>
      <c r="O3687" s="72">
        <v>223.929</v>
      </c>
      <c r="P3687" s="72">
        <v>230.405</v>
      </c>
      <c r="Q3687" s="72">
        <v>237.84800000000001</v>
      </c>
      <c r="R3687" s="72">
        <v>244.83</v>
      </c>
      <c r="S3687" s="72">
        <v>250.714</v>
      </c>
      <c r="T3687" s="72">
        <v>249.047</v>
      </c>
      <c r="U3687" s="72">
        <v>238.851</v>
      </c>
      <c r="V3687" s="72">
        <v>211.25800000000001</v>
      </c>
      <c r="W3687" s="72">
        <v>178.16</v>
      </c>
      <c r="X3687" s="72">
        <v>128.232</v>
      </c>
      <c r="Y3687" s="72">
        <v>72.424000000000007</v>
      </c>
      <c r="Z3687" s="72">
        <v>28.027000000000001</v>
      </c>
      <c r="AA3687" s="72">
        <v>6.78</v>
      </c>
    </row>
    <row r="3688" spans="1:27" x14ac:dyDescent="0.3">
      <c r="A3688" s="65">
        <v>3687</v>
      </c>
      <c r="B3688" s="66" t="s">
        <v>323</v>
      </c>
      <c r="C3688" s="69" t="s">
        <v>249</v>
      </c>
      <c r="D3688" s="71"/>
      <c r="E3688" s="71">
        <v>558</v>
      </c>
      <c r="F3688" s="71">
        <v>2085</v>
      </c>
      <c r="G3688" s="72">
        <v>171.75299999999999</v>
      </c>
      <c r="H3688" s="72">
        <v>177.08500000000001</v>
      </c>
      <c r="I3688" s="72">
        <v>181.797</v>
      </c>
      <c r="J3688" s="72">
        <v>186.46899999999999</v>
      </c>
      <c r="K3688" s="72">
        <v>190.96</v>
      </c>
      <c r="L3688" s="72">
        <v>195.93199999999999</v>
      </c>
      <c r="M3688" s="72">
        <v>202.33199999999999</v>
      </c>
      <c r="N3688" s="72">
        <v>208.92699999999999</v>
      </c>
      <c r="O3688" s="72">
        <v>215.785</v>
      </c>
      <c r="P3688" s="72">
        <v>222.13300000000001</v>
      </c>
      <c r="Q3688" s="72">
        <v>228.185</v>
      </c>
      <c r="R3688" s="72">
        <v>234.78200000000001</v>
      </c>
      <c r="S3688" s="72">
        <v>240.32</v>
      </c>
      <c r="T3688" s="72">
        <v>243.584</v>
      </c>
      <c r="U3688" s="72">
        <v>237.511</v>
      </c>
      <c r="V3688" s="72">
        <v>220.47399999999999</v>
      </c>
      <c r="W3688" s="72">
        <v>182.39599999999999</v>
      </c>
      <c r="X3688" s="72">
        <v>135.77099999999999</v>
      </c>
      <c r="Y3688" s="72">
        <v>80.043000000000006</v>
      </c>
      <c r="Z3688" s="72">
        <v>33.558999999999997</v>
      </c>
      <c r="AA3688" s="72">
        <v>9.0850000000000009</v>
      </c>
    </row>
    <row r="3689" spans="1:27" x14ac:dyDescent="0.3">
      <c r="A3689" s="65">
        <v>3688</v>
      </c>
      <c r="B3689" s="66" t="s">
        <v>323</v>
      </c>
      <c r="C3689" s="69" t="s">
        <v>249</v>
      </c>
      <c r="D3689" s="71"/>
      <c r="E3689" s="71">
        <v>558</v>
      </c>
      <c r="F3689" s="71">
        <v>2090</v>
      </c>
      <c r="G3689" s="72">
        <v>165.93600000000001</v>
      </c>
      <c r="H3689" s="72">
        <v>171.023</v>
      </c>
      <c r="I3689" s="72">
        <v>175.78</v>
      </c>
      <c r="J3689" s="72">
        <v>179.904</v>
      </c>
      <c r="K3689" s="72">
        <v>184.08799999999999</v>
      </c>
      <c r="L3689" s="72">
        <v>188.59399999999999</v>
      </c>
      <c r="M3689" s="72">
        <v>193.96899999999999</v>
      </c>
      <c r="N3689" s="72">
        <v>200.75700000000001</v>
      </c>
      <c r="O3689" s="72">
        <v>207.51599999999999</v>
      </c>
      <c r="P3689" s="72">
        <v>214.2</v>
      </c>
      <c r="Q3689" s="72">
        <v>220.17500000000001</v>
      </c>
      <c r="R3689" s="72">
        <v>225.48500000000001</v>
      </c>
      <c r="S3689" s="72">
        <v>230.79300000000001</v>
      </c>
      <c r="T3689" s="72">
        <v>233.965</v>
      </c>
      <c r="U3689" s="72">
        <v>232.99</v>
      </c>
      <c r="V3689" s="72">
        <v>220.19200000000001</v>
      </c>
      <c r="W3689" s="72">
        <v>191.709</v>
      </c>
      <c r="X3689" s="72">
        <v>140.57400000000001</v>
      </c>
      <c r="Y3689" s="72">
        <v>86.084999999999994</v>
      </c>
      <c r="Z3689" s="72">
        <v>37.811</v>
      </c>
      <c r="AA3689" s="72">
        <v>11.305</v>
      </c>
    </row>
    <row r="3690" spans="1:27" x14ac:dyDescent="0.3">
      <c r="A3690" s="65">
        <v>3689</v>
      </c>
      <c r="B3690" s="66" t="s">
        <v>323</v>
      </c>
      <c r="C3690" s="69" t="s">
        <v>249</v>
      </c>
      <c r="D3690" s="71"/>
      <c r="E3690" s="71">
        <v>558</v>
      </c>
      <c r="F3690" s="71">
        <v>2095</v>
      </c>
      <c r="G3690" s="72">
        <v>160.46899999999999</v>
      </c>
      <c r="H3690" s="72">
        <v>165.27</v>
      </c>
      <c r="I3690" s="72">
        <v>169.82900000000001</v>
      </c>
      <c r="J3690" s="72">
        <v>174.05099999999999</v>
      </c>
      <c r="K3690" s="72">
        <v>177.738</v>
      </c>
      <c r="L3690" s="72">
        <v>181.93799999999999</v>
      </c>
      <c r="M3690" s="72">
        <v>186.82300000000001</v>
      </c>
      <c r="N3690" s="72">
        <v>192.565</v>
      </c>
      <c r="O3690" s="72">
        <v>199.51300000000001</v>
      </c>
      <c r="P3690" s="72">
        <v>206.126</v>
      </c>
      <c r="Q3690" s="72">
        <v>212.48099999999999</v>
      </c>
      <c r="R3690" s="72">
        <v>217.792</v>
      </c>
      <c r="S3690" s="72">
        <v>221.959</v>
      </c>
      <c r="T3690" s="72">
        <v>225.126</v>
      </c>
      <c r="U3690" s="72">
        <v>224.41800000000001</v>
      </c>
      <c r="V3690" s="72">
        <v>216.898</v>
      </c>
      <c r="W3690" s="72">
        <v>192.76900000000001</v>
      </c>
      <c r="X3690" s="72">
        <v>149.37100000000001</v>
      </c>
      <c r="Y3690" s="72">
        <v>90.513999999999996</v>
      </c>
      <c r="Z3690" s="72">
        <v>41.456000000000003</v>
      </c>
      <c r="AA3690" s="72">
        <v>13.236000000000001</v>
      </c>
    </row>
    <row r="3691" spans="1:27" x14ac:dyDescent="0.3">
      <c r="A3691" s="65">
        <v>3690</v>
      </c>
      <c r="B3691" s="66" t="s">
        <v>323</v>
      </c>
      <c r="C3691" s="69" t="s">
        <v>249</v>
      </c>
      <c r="D3691" s="71"/>
      <c r="E3691" s="71">
        <v>558</v>
      </c>
      <c r="F3691" s="71">
        <v>2100</v>
      </c>
      <c r="G3691" s="72">
        <v>155.524</v>
      </c>
      <c r="H3691" s="72">
        <v>159.864</v>
      </c>
      <c r="I3691" s="72">
        <v>164.18299999999999</v>
      </c>
      <c r="J3691" s="72">
        <v>168.261</v>
      </c>
      <c r="K3691" s="72">
        <v>172.09100000000001</v>
      </c>
      <c r="L3691" s="72">
        <v>175.804</v>
      </c>
      <c r="M3691" s="72">
        <v>180.352</v>
      </c>
      <c r="N3691" s="72">
        <v>185.57400000000001</v>
      </c>
      <c r="O3691" s="72">
        <v>191.47399999999999</v>
      </c>
      <c r="P3691" s="72">
        <v>198.29400000000001</v>
      </c>
      <c r="Q3691" s="72">
        <v>204.61699999999999</v>
      </c>
      <c r="R3691" s="72">
        <v>210.37899999999999</v>
      </c>
      <c r="S3691" s="72">
        <v>214.66200000000001</v>
      </c>
      <c r="T3691" s="72">
        <v>216.91200000000001</v>
      </c>
      <c r="U3691" s="72">
        <v>216.523</v>
      </c>
      <c r="V3691" s="72">
        <v>209.756</v>
      </c>
      <c r="W3691" s="72">
        <v>191.15</v>
      </c>
      <c r="X3691" s="72">
        <v>151.82599999999999</v>
      </c>
      <c r="Y3691" s="72">
        <v>97.686000000000007</v>
      </c>
      <c r="Z3691" s="72">
        <v>44.469000000000001</v>
      </c>
      <c r="AA3691" s="72">
        <v>15.000999999999999</v>
      </c>
    </row>
    <row r="3692" spans="1:27" x14ac:dyDescent="0.3">
      <c r="A3692" s="65">
        <v>3691</v>
      </c>
      <c r="B3692" s="66" t="s">
        <v>323</v>
      </c>
      <c r="C3692" s="69" t="s">
        <v>250</v>
      </c>
      <c r="D3692" s="71"/>
      <c r="E3692" s="71">
        <v>591</v>
      </c>
      <c r="F3692" s="71">
        <v>2015</v>
      </c>
      <c r="G3692" s="72">
        <v>197.03299999999999</v>
      </c>
      <c r="H3692" s="72">
        <v>187.614</v>
      </c>
      <c r="I3692" s="72">
        <v>179.53200000000001</v>
      </c>
      <c r="J3692" s="72">
        <v>174.5</v>
      </c>
      <c r="K3692" s="72">
        <v>163.828</v>
      </c>
      <c r="L3692" s="72">
        <v>157.232</v>
      </c>
      <c r="M3692" s="72">
        <v>149.49199999999999</v>
      </c>
      <c r="N3692" s="72">
        <v>142.66999999999999</v>
      </c>
      <c r="O3692" s="72">
        <v>133.94</v>
      </c>
      <c r="P3692" s="72">
        <v>118.488</v>
      </c>
      <c r="Q3692" s="72">
        <v>100.86199999999999</v>
      </c>
      <c r="R3692" s="72">
        <v>81.524000000000001</v>
      </c>
      <c r="S3692" s="72">
        <v>63.284999999999997</v>
      </c>
      <c r="T3692" s="72">
        <v>48.180999999999997</v>
      </c>
      <c r="U3692" s="72">
        <v>35.991</v>
      </c>
      <c r="V3692" s="72">
        <v>25.242000000000001</v>
      </c>
      <c r="W3692" s="72">
        <v>16.097999999999999</v>
      </c>
      <c r="X3692" s="72">
        <v>8.9830000000000005</v>
      </c>
      <c r="Y3692" s="72">
        <v>4.0960000000000001</v>
      </c>
      <c r="Z3692" s="72">
        <v>1.387</v>
      </c>
      <c r="AA3692" s="72">
        <v>0.24199999999999999</v>
      </c>
    </row>
    <row r="3693" spans="1:27" x14ac:dyDescent="0.3">
      <c r="A3693" s="65">
        <v>3692</v>
      </c>
      <c r="B3693" s="66" t="s">
        <v>323</v>
      </c>
      <c r="C3693" s="69" t="s">
        <v>250</v>
      </c>
      <c r="D3693" s="71"/>
      <c r="E3693" s="71">
        <v>591</v>
      </c>
      <c r="F3693" s="71">
        <v>2020</v>
      </c>
      <c r="G3693" s="72">
        <v>197.93799999999999</v>
      </c>
      <c r="H3693" s="72">
        <v>196.38</v>
      </c>
      <c r="I3693" s="72">
        <v>187.995</v>
      </c>
      <c r="J3693" s="72">
        <v>180.50399999999999</v>
      </c>
      <c r="K3693" s="72">
        <v>175.006</v>
      </c>
      <c r="L3693" s="72">
        <v>164.05199999999999</v>
      </c>
      <c r="M3693" s="72">
        <v>157.542</v>
      </c>
      <c r="N3693" s="72">
        <v>149.87299999999999</v>
      </c>
      <c r="O3693" s="72">
        <v>142.76499999999999</v>
      </c>
      <c r="P3693" s="72">
        <v>132.994</v>
      </c>
      <c r="Q3693" s="72">
        <v>116.15900000000001</v>
      </c>
      <c r="R3693" s="72">
        <v>97.661000000000001</v>
      </c>
      <c r="S3693" s="72">
        <v>77.709000000000003</v>
      </c>
      <c r="T3693" s="72">
        <v>58.895000000000003</v>
      </c>
      <c r="U3693" s="72">
        <v>43.241</v>
      </c>
      <c r="V3693" s="72">
        <v>30.585000000000001</v>
      </c>
      <c r="W3693" s="72">
        <v>19.702000000000002</v>
      </c>
      <c r="X3693" s="72">
        <v>11.111000000000001</v>
      </c>
      <c r="Y3693" s="72">
        <v>5.1790000000000003</v>
      </c>
      <c r="Z3693" s="72">
        <v>1.8340000000000001</v>
      </c>
      <c r="AA3693" s="72">
        <v>0.35099999999999998</v>
      </c>
    </row>
    <row r="3694" spans="1:27" x14ac:dyDescent="0.3">
      <c r="A3694" s="65">
        <v>3693</v>
      </c>
      <c r="B3694" s="66" t="s">
        <v>323</v>
      </c>
      <c r="C3694" s="69" t="s">
        <v>250</v>
      </c>
      <c r="D3694" s="71"/>
      <c r="E3694" s="71">
        <v>591</v>
      </c>
      <c r="F3694" s="71">
        <v>2025</v>
      </c>
      <c r="G3694" s="72">
        <v>198.773</v>
      </c>
      <c r="H3694" s="72">
        <v>197.36600000000001</v>
      </c>
      <c r="I3694" s="72">
        <v>196.72900000000001</v>
      </c>
      <c r="J3694" s="72">
        <v>188.88399999999999</v>
      </c>
      <c r="K3694" s="72">
        <v>180.98099999999999</v>
      </c>
      <c r="L3694" s="72">
        <v>175.167</v>
      </c>
      <c r="M3694" s="72">
        <v>164.33099999999999</v>
      </c>
      <c r="N3694" s="72">
        <v>157.852</v>
      </c>
      <c r="O3694" s="72">
        <v>149.90199999999999</v>
      </c>
      <c r="P3694" s="72">
        <v>141.774</v>
      </c>
      <c r="Q3694" s="72">
        <v>130.547</v>
      </c>
      <c r="R3694" s="72">
        <v>112.727</v>
      </c>
      <c r="S3694" s="72">
        <v>93.378</v>
      </c>
      <c r="T3694" s="72">
        <v>72.628</v>
      </c>
      <c r="U3694" s="72">
        <v>53.161000000000001</v>
      </c>
      <c r="V3694" s="72">
        <v>37.01</v>
      </c>
      <c r="W3694" s="72">
        <v>24.082999999999998</v>
      </c>
      <c r="X3694" s="72">
        <v>13.708</v>
      </c>
      <c r="Y3694" s="72">
        <v>6.4370000000000003</v>
      </c>
      <c r="Z3694" s="72">
        <v>2.3149999999999999</v>
      </c>
      <c r="AA3694" s="72">
        <v>0.46800000000000003</v>
      </c>
    </row>
    <row r="3695" spans="1:27" x14ac:dyDescent="0.3">
      <c r="A3695" s="65">
        <v>3694</v>
      </c>
      <c r="B3695" s="66" t="s">
        <v>323</v>
      </c>
      <c r="C3695" s="69" t="s">
        <v>250</v>
      </c>
      <c r="D3695" s="71"/>
      <c r="E3695" s="71">
        <v>591</v>
      </c>
      <c r="F3695" s="71">
        <v>2030</v>
      </c>
      <c r="G3695" s="72">
        <v>199.429</v>
      </c>
      <c r="H3695" s="72">
        <v>198.26400000000001</v>
      </c>
      <c r="I3695" s="72">
        <v>197.60900000000001</v>
      </c>
      <c r="J3695" s="72">
        <v>197.34</v>
      </c>
      <c r="K3695" s="72">
        <v>189.06200000000001</v>
      </c>
      <c r="L3695" s="72">
        <v>180.86500000000001</v>
      </c>
      <c r="M3695" s="72">
        <v>175.09399999999999</v>
      </c>
      <c r="N3695" s="72">
        <v>164.334</v>
      </c>
      <c r="O3695" s="72">
        <v>157.59700000000001</v>
      </c>
      <c r="P3695" s="72">
        <v>148.774</v>
      </c>
      <c r="Q3695" s="72">
        <v>139.33099999999999</v>
      </c>
      <c r="R3695" s="72">
        <v>126.97499999999999</v>
      </c>
      <c r="S3695" s="72">
        <v>108.119</v>
      </c>
      <c r="T3695" s="72">
        <v>87.655000000000001</v>
      </c>
      <c r="U3695" s="72">
        <v>65.941999999999993</v>
      </c>
      <c r="V3695" s="72">
        <v>45.84</v>
      </c>
      <c r="W3695" s="72">
        <v>29.414999999999999</v>
      </c>
      <c r="X3695" s="72">
        <v>16.911000000000001</v>
      </c>
      <c r="Y3695" s="72">
        <v>7.9930000000000003</v>
      </c>
      <c r="Z3695" s="72">
        <v>2.88</v>
      </c>
      <c r="AA3695" s="72">
        <v>0.59299999999999997</v>
      </c>
    </row>
    <row r="3696" spans="1:27" x14ac:dyDescent="0.3">
      <c r="A3696" s="65">
        <v>3695</v>
      </c>
      <c r="B3696" s="66" t="s">
        <v>323</v>
      </c>
      <c r="C3696" s="69" t="s">
        <v>250</v>
      </c>
      <c r="D3696" s="71"/>
      <c r="E3696" s="71">
        <v>591</v>
      </c>
      <c r="F3696" s="71">
        <v>2035</v>
      </c>
      <c r="G3696" s="72">
        <v>199.01499999999999</v>
      </c>
      <c r="H3696" s="72">
        <v>198.976</v>
      </c>
      <c r="I3696" s="72">
        <v>198.40899999999999</v>
      </c>
      <c r="J3696" s="72">
        <v>197.99799999999999</v>
      </c>
      <c r="K3696" s="72">
        <v>197.26400000000001</v>
      </c>
      <c r="L3696" s="72">
        <v>188.69800000000001</v>
      </c>
      <c r="M3696" s="72">
        <v>180.553</v>
      </c>
      <c r="N3696" s="72">
        <v>174.80799999999999</v>
      </c>
      <c r="O3696" s="72">
        <v>163.86</v>
      </c>
      <c r="P3696" s="72">
        <v>156.36699999999999</v>
      </c>
      <c r="Q3696" s="72">
        <v>146.40100000000001</v>
      </c>
      <c r="R3696" s="72">
        <v>135.833</v>
      </c>
      <c r="S3696" s="72">
        <v>122.18300000000001</v>
      </c>
      <c r="T3696" s="72">
        <v>101.961</v>
      </c>
      <c r="U3696" s="72">
        <v>80.087000000000003</v>
      </c>
      <c r="V3696" s="72">
        <v>57.331000000000003</v>
      </c>
      <c r="W3696" s="72">
        <v>36.814999999999998</v>
      </c>
      <c r="X3696" s="72">
        <v>20.882999999999999</v>
      </c>
      <c r="Y3696" s="72">
        <v>9.9529999999999994</v>
      </c>
      <c r="Z3696" s="72">
        <v>3.59</v>
      </c>
      <c r="AA3696" s="72">
        <v>0.73899999999999999</v>
      </c>
    </row>
    <row r="3697" spans="1:27" x14ac:dyDescent="0.3">
      <c r="A3697" s="65">
        <v>3696</v>
      </c>
      <c r="B3697" s="66" t="s">
        <v>323</v>
      </c>
      <c r="C3697" s="69" t="s">
        <v>250</v>
      </c>
      <c r="D3697" s="71"/>
      <c r="E3697" s="71">
        <v>591</v>
      </c>
      <c r="F3697" s="71">
        <v>2040</v>
      </c>
      <c r="G3697" s="72">
        <v>197.53299999999999</v>
      </c>
      <c r="H3697" s="72">
        <v>198.62200000000001</v>
      </c>
      <c r="I3697" s="72">
        <v>199.15700000000001</v>
      </c>
      <c r="J3697" s="72">
        <v>198.869</v>
      </c>
      <c r="K3697" s="72">
        <v>198.09100000000001</v>
      </c>
      <c r="L3697" s="72">
        <v>197.071</v>
      </c>
      <c r="M3697" s="72">
        <v>188.547</v>
      </c>
      <c r="N3697" s="72">
        <v>180.41300000000001</v>
      </c>
      <c r="O3697" s="72">
        <v>174.42500000000001</v>
      </c>
      <c r="P3697" s="72">
        <v>162.75899999999999</v>
      </c>
      <c r="Q3697" s="72">
        <v>154.119</v>
      </c>
      <c r="R3697" s="72">
        <v>143.05500000000001</v>
      </c>
      <c r="S3697" s="72">
        <v>131.13999999999999</v>
      </c>
      <c r="T3697" s="72">
        <v>115.77</v>
      </c>
      <c r="U3697" s="72">
        <v>93.766999999999996</v>
      </c>
      <c r="V3697" s="72">
        <v>70.233999999999995</v>
      </c>
      <c r="W3697" s="72">
        <v>46.55</v>
      </c>
      <c r="X3697" s="72">
        <v>26.454999999999998</v>
      </c>
      <c r="Y3697" s="72">
        <v>12.433</v>
      </c>
      <c r="Z3697" s="72">
        <v>4.5039999999999996</v>
      </c>
      <c r="AA3697" s="72">
        <v>0.92500000000000004</v>
      </c>
    </row>
    <row r="3698" spans="1:27" x14ac:dyDescent="0.3">
      <c r="A3698" s="65">
        <v>3697</v>
      </c>
      <c r="B3698" s="66" t="s">
        <v>323</v>
      </c>
      <c r="C3698" s="69" t="s">
        <v>250</v>
      </c>
      <c r="D3698" s="71"/>
      <c r="E3698" s="71">
        <v>591</v>
      </c>
      <c r="F3698" s="71">
        <v>2045</v>
      </c>
      <c r="G3698" s="72">
        <v>195.626</v>
      </c>
      <c r="H3698" s="72">
        <v>197.19499999999999</v>
      </c>
      <c r="I3698" s="72">
        <v>198.833</v>
      </c>
      <c r="J3698" s="72">
        <v>199.678</v>
      </c>
      <c r="K3698" s="72">
        <v>199.11099999999999</v>
      </c>
      <c r="L3698" s="72">
        <v>198.1</v>
      </c>
      <c r="M3698" s="72">
        <v>197.059</v>
      </c>
      <c r="N3698" s="72">
        <v>188.52500000000001</v>
      </c>
      <c r="O3698" s="72">
        <v>180.154</v>
      </c>
      <c r="P3698" s="72">
        <v>173.40799999999999</v>
      </c>
      <c r="Q3698" s="72">
        <v>160.661</v>
      </c>
      <c r="R3698" s="72">
        <v>150.92699999999999</v>
      </c>
      <c r="S3698" s="72">
        <v>138.56100000000001</v>
      </c>
      <c r="T3698" s="72">
        <v>124.843</v>
      </c>
      <c r="U3698" s="72">
        <v>107.17700000000001</v>
      </c>
      <c r="V3698" s="72">
        <v>82.992999999999995</v>
      </c>
      <c r="W3698" s="72">
        <v>57.723999999999997</v>
      </c>
      <c r="X3698" s="72">
        <v>33.942</v>
      </c>
      <c r="Y3698" s="72">
        <v>16</v>
      </c>
      <c r="Z3698" s="72">
        <v>5.7050000000000001</v>
      </c>
      <c r="AA3698" s="72">
        <v>1.1739999999999999</v>
      </c>
    </row>
    <row r="3699" spans="1:27" x14ac:dyDescent="0.3">
      <c r="A3699" s="65">
        <v>3698</v>
      </c>
      <c r="B3699" s="66" t="s">
        <v>323</v>
      </c>
      <c r="C3699" s="69" t="s">
        <v>250</v>
      </c>
      <c r="D3699" s="71"/>
      <c r="E3699" s="71">
        <v>591</v>
      </c>
      <c r="F3699" s="71">
        <v>2050</v>
      </c>
      <c r="G3699" s="72">
        <v>192.845</v>
      </c>
      <c r="H3699" s="72">
        <v>195.33099999999999</v>
      </c>
      <c r="I3699" s="72">
        <v>197.435</v>
      </c>
      <c r="J3699" s="72">
        <v>199.404</v>
      </c>
      <c r="K3699" s="72">
        <v>200.03800000000001</v>
      </c>
      <c r="L3699" s="72">
        <v>199.286</v>
      </c>
      <c r="M3699" s="72">
        <v>198.256</v>
      </c>
      <c r="N3699" s="72">
        <v>197.13900000000001</v>
      </c>
      <c r="O3699" s="72">
        <v>188.36</v>
      </c>
      <c r="P3699" s="72">
        <v>179.25700000000001</v>
      </c>
      <c r="Q3699" s="72">
        <v>171.38900000000001</v>
      </c>
      <c r="R3699" s="72">
        <v>157.63300000000001</v>
      </c>
      <c r="S3699" s="72">
        <v>146.59</v>
      </c>
      <c r="T3699" s="72">
        <v>132.44300000000001</v>
      </c>
      <c r="U3699" s="72">
        <v>116.244</v>
      </c>
      <c r="V3699" s="72">
        <v>95.622</v>
      </c>
      <c r="W3699" s="72">
        <v>68.94</v>
      </c>
      <c r="X3699" s="72">
        <v>42.639000000000003</v>
      </c>
      <c r="Y3699" s="72">
        <v>20.821999999999999</v>
      </c>
      <c r="Z3699" s="72">
        <v>7.4370000000000003</v>
      </c>
      <c r="AA3699" s="72">
        <v>1.5069999999999999</v>
      </c>
    </row>
    <row r="3700" spans="1:27" x14ac:dyDescent="0.3">
      <c r="A3700" s="65">
        <v>3699</v>
      </c>
      <c r="B3700" s="66" t="s">
        <v>323</v>
      </c>
      <c r="C3700" s="69" t="s">
        <v>250</v>
      </c>
      <c r="D3700" s="71"/>
      <c r="E3700" s="71">
        <v>591</v>
      </c>
      <c r="F3700" s="71">
        <v>2055</v>
      </c>
      <c r="G3700" s="72">
        <v>189.53899999999999</v>
      </c>
      <c r="H3700" s="72">
        <v>192.58699999999999</v>
      </c>
      <c r="I3700" s="72">
        <v>195.571</v>
      </c>
      <c r="J3700" s="72">
        <v>198.00299999999999</v>
      </c>
      <c r="K3700" s="72">
        <v>199.809</v>
      </c>
      <c r="L3700" s="72">
        <v>200.28800000000001</v>
      </c>
      <c r="M3700" s="72">
        <v>199.51499999999999</v>
      </c>
      <c r="N3700" s="72">
        <v>198.40100000000001</v>
      </c>
      <c r="O3700" s="72">
        <v>197</v>
      </c>
      <c r="P3700" s="72">
        <v>187.512</v>
      </c>
      <c r="Q3700" s="72">
        <v>177.35599999999999</v>
      </c>
      <c r="R3700" s="72">
        <v>168.422</v>
      </c>
      <c r="S3700" s="72">
        <v>153.458</v>
      </c>
      <c r="T3700" s="72">
        <v>140.59200000000001</v>
      </c>
      <c r="U3700" s="72">
        <v>123.911</v>
      </c>
      <c r="V3700" s="72">
        <v>104.40300000000001</v>
      </c>
      <c r="W3700" s="72">
        <v>80.144000000000005</v>
      </c>
      <c r="X3700" s="72">
        <v>51.487000000000002</v>
      </c>
      <c r="Y3700" s="72">
        <v>26.475999999999999</v>
      </c>
      <c r="Z3700" s="72">
        <v>9.7889999999999997</v>
      </c>
      <c r="AA3700" s="72">
        <v>1.982</v>
      </c>
    </row>
    <row r="3701" spans="1:27" x14ac:dyDescent="0.3">
      <c r="A3701" s="65">
        <v>3700</v>
      </c>
      <c r="B3701" s="66" t="s">
        <v>323</v>
      </c>
      <c r="C3701" s="69" t="s">
        <v>250</v>
      </c>
      <c r="D3701" s="71"/>
      <c r="E3701" s="71">
        <v>591</v>
      </c>
      <c r="F3701" s="71">
        <v>2060</v>
      </c>
      <c r="G3701" s="72">
        <v>186.29400000000001</v>
      </c>
      <c r="H3701" s="72">
        <v>189.315</v>
      </c>
      <c r="I3701" s="72">
        <v>192.82300000000001</v>
      </c>
      <c r="J3701" s="72">
        <v>196.131</v>
      </c>
      <c r="K3701" s="72">
        <v>198.43600000000001</v>
      </c>
      <c r="L3701" s="72">
        <v>200.11199999999999</v>
      </c>
      <c r="M3701" s="72">
        <v>200.56399999999999</v>
      </c>
      <c r="N3701" s="72">
        <v>199.703</v>
      </c>
      <c r="O3701" s="72">
        <v>198.31399999999999</v>
      </c>
      <c r="P3701" s="72">
        <v>196.18799999999999</v>
      </c>
      <c r="Q3701" s="72">
        <v>185.68299999999999</v>
      </c>
      <c r="R3701" s="72">
        <v>174.518</v>
      </c>
      <c r="S3701" s="72">
        <v>164.27799999999999</v>
      </c>
      <c r="T3701" s="72">
        <v>147.59</v>
      </c>
      <c r="U3701" s="72">
        <v>132.05699999999999</v>
      </c>
      <c r="V3701" s="72">
        <v>111.90300000000001</v>
      </c>
      <c r="W3701" s="72">
        <v>88.150999999999996</v>
      </c>
      <c r="X3701" s="72">
        <v>60.393999999999998</v>
      </c>
      <c r="Y3701" s="72">
        <v>32.286000000000001</v>
      </c>
      <c r="Z3701" s="72">
        <v>12.558999999999999</v>
      </c>
      <c r="AA3701" s="72">
        <v>2.637</v>
      </c>
    </row>
    <row r="3702" spans="1:27" x14ac:dyDescent="0.3">
      <c r="A3702" s="65">
        <v>3701</v>
      </c>
      <c r="B3702" s="66" t="s">
        <v>323</v>
      </c>
      <c r="C3702" s="69" t="s">
        <v>250</v>
      </c>
      <c r="D3702" s="71"/>
      <c r="E3702" s="71">
        <v>591</v>
      </c>
      <c r="F3702" s="71">
        <v>2065</v>
      </c>
      <c r="G3702" s="72">
        <v>183.374</v>
      </c>
      <c r="H3702" s="72">
        <v>186.09899999999999</v>
      </c>
      <c r="I3702" s="72">
        <v>189.54400000000001</v>
      </c>
      <c r="J3702" s="72">
        <v>193.369</v>
      </c>
      <c r="K3702" s="72">
        <v>196.58099999999999</v>
      </c>
      <c r="L3702" s="72">
        <v>198.78399999999999</v>
      </c>
      <c r="M3702" s="72">
        <v>200.43100000000001</v>
      </c>
      <c r="N3702" s="72">
        <v>200.78700000000001</v>
      </c>
      <c r="O3702" s="72">
        <v>199.66</v>
      </c>
      <c r="P3702" s="72">
        <v>197.58500000000001</v>
      </c>
      <c r="Q3702" s="72">
        <v>194.429</v>
      </c>
      <c r="R3702" s="72">
        <v>182.93799999999999</v>
      </c>
      <c r="S3702" s="72">
        <v>170.53200000000001</v>
      </c>
      <c r="T3702" s="72">
        <v>158.411</v>
      </c>
      <c r="U3702" s="72">
        <v>139.148</v>
      </c>
      <c r="V3702" s="72">
        <v>119.883</v>
      </c>
      <c r="W3702" s="72">
        <v>95.155000000000001</v>
      </c>
      <c r="X3702" s="72">
        <v>67.018000000000001</v>
      </c>
      <c r="Y3702" s="72">
        <v>38.250999999999998</v>
      </c>
      <c r="Z3702" s="72">
        <v>15.465</v>
      </c>
      <c r="AA3702" s="72">
        <v>3.4470000000000001</v>
      </c>
    </row>
    <row r="3703" spans="1:27" x14ac:dyDescent="0.3">
      <c r="A3703" s="65">
        <v>3702</v>
      </c>
      <c r="B3703" s="66" t="s">
        <v>323</v>
      </c>
      <c r="C3703" s="69" t="s">
        <v>250</v>
      </c>
      <c r="D3703" s="71"/>
      <c r="E3703" s="71">
        <v>591</v>
      </c>
      <c r="F3703" s="71">
        <v>2070</v>
      </c>
      <c r="G3703" s="72">
        <v>180.16499999999999</v>
      </c>
      <c r="H3703" s="72">
        <v>183.202</v>
      </c>
      <c r="I3703" s="72">
        <v>186.322</v>
      </c>
      <c r="J3703" s="72">
        <v>190.072</v>
      </c>
      <c r="K3703" s="72">
        <v>193.833</v>
      </c>
      <c r="L3703" s="72">
        <v>196.96199999999999</v>
      </c>
      <c r="M3703" s="72">
        <v>199.13499999999999</v>
      </c>
      <c r="N3703" s="72">
        <v>200.68100000000001</v>
      </c>
      <c r="O3703" s="72">
        <v>200.78100000000001</v>
      </c>
      <c r="P3703" s="72">
        <v>199.006</v>
      </c>
      <c r="Q3703" s="72">
        <v>195.96</v>
      </c>
      <c r="R3703" s="72">
        <v>191.773</v>
      </c>
      <c r="S3703" s="72">
        <v>179.059</v>
      </c>
      <c r="T3703" s="72">
        <v>164.84399999999999</v>
      </c>
      <c r="U3703" s="72">
        <v>149.87</v>
      </c>
      <c r="V3703" s="72">
        <v>126.947</v>
      </c>
      <c r="W3703" s="72">
        <v>102.63</v>
      </c>
      <c r="X3703" s="72">
        <v>72.965000000000003</v>
      </c>
      <c r="Y3703" s="72">
        <v>42.872</v>
      </c>
      <c r="Z3703" s="72">
        <v>18.507999999999999</v>
      </c>
      <c r="AA3703" s="72">
        <v>4.3470000000000004</v>
      </c>
    </row>
    <row r="3704" spans="1:27" x14ac:dyDescent="0.3">
      <c r="A3704" s="65">
        <v>3703</v>
      </c>
      <c r="B3704" s="66" t="s">
        <v>323</v>
      </c>
      <c r="C3704" s="69" t="s">
        <v>250</v>
      </c>
      <c r="D3704" s="71"/>
      <c r="E3704" s="71">
        <v>591</v>
      </c>
      <c r="F3704" s="71">
        <v>2075</v>
      </c>
      <c r="G3704" s="72">
        <v>177.029</v>
      </c>
      <c r="H3704" s="72">
        <v>180.01400000000001</v>
      </c>
      <c r="I3704" s="72">
        <v>183.417</v>
      </c>
      <c r="J3704" s="72">
        <v>186.83099999999999</v>
      </c>
      <c r="K3704" s="72">
        <v>190.53800000000001</v>
      </c>
      <c r="L3704" s="72">
        <v>194.23500000000001</v>
      </c>
      <c r="M3704" s="72">
        <v>197.33199999999999</v>
      </c>
      <c r="N3704" s="72">
        <v>199.40700000000001</v>
      </c>
      <c r="O3704" s="72">
        <v>200.703</v>
      </c>
      <c r="P3704" s="72">
        <v>200.19</v>
      </c>
      <c r="Q3704" s="72">
        <v>197.50200000000001</v>
      </c>
      <c r="R3704" s="72">
        <v>193.482</v>
      </c>
      <c r="S3704" s="72">
        <v>187.99299999999999</v>
      </c>
      <c r="T3704" s="72">
        <v>173.476</v>
      </c>
      <c r="U3704" s="72">
        <v>156.46299999999999</v>
      </c>
      <c r="V3704" s="72">
        <v>137.369</v>
      </c>
      <c r="W3704" s="72">
        <v>109.39400000000001</v>
      </c>
      <c r="X3704" s="72">
        <v>79.382999999999996</v>
      </c>
      <c r="Y3704" s="72">
        <v>47.170999999999999</v>
      </c>
      <c r="Z3704" s="72">
        <v>20.981999999999999</v>
      </c>
      <c r="AA3704" s="72">
        <v>5.3410000000000002</v>
      </c>
    </row>
    <row r="3705" spans="1:27" x14ac:dyDescent="0.3">
      <c r="A3705" s="65">
        <v>3704</v>
      </c>
      <c r="B3705" s="66" t="s">
        <v>323</v>
      </c>
      <c r="C3705" s="69" t="s">
        <v>250</v>
      </c>
      <c r="D3705" s="71"/>
      <c r="E3705" s="71">
        <v>591</v>
      </c>
      <c r="F3705" s="71">
        <v>2080</v>
      </c>
      <c r="G3705" s="72">
        <v>173.88499999999999</v>
      </c>
      <c r="H3705" s="72">
        <v>176.89699999999999</v>
      </c>
      <c r="I3705" s="72">
        <v>180.21799999999999</v>
      </c>
      <c r="J3705" s="72">
        <v>183.899</v>
      </c>
      <c r="K3705" s="72">
        <v>187.291</v>
      </c>
      <c r="L3705" s="72">
        <v>190.95</v>
      </c>
      <c r="M3705" s="72">
        <v>194.62100000000001</v>
      </c>
      <c r="N3705" s="72">
        <v>197.61799999999999</v>
      </c>
      <c r="O3705" s="72">
        <v>199.458</v>
      </c>
      <c r="P3705" s="72">
        <v>200.178</v>
      </c>
      <c r="Q3705" s="72">
        <v>198.803</v>
      </c>
      <c r="R3705" s="72">
        <v>195.19399999999999</v>
      </c>
      <c r="S3705" s="72">
        <v>189.94499999999999</v>
      </c>
      <c r="T3705" s="72">
        <v>182.524</v>
      </c>
      <c r="U3705" s="72">
        <v>165.17699999999999</v>
      </c>
      <c r="V3705" s="72">
        <v>144.06700000000001</v>
      </c>
      <c r="W3705" s="72">
        <v>119.14700000000001</v>
      </c>
      <c r="X3705" s="72">
        <v>85.353999999999999</v>
      </c>
      <c r="Y3705" s="72">
        <v>51.884999999999998</v>
      </c>
      <c r="Z3705" s="72">
        <v>23.373999999999999</v>
      </c>
      <c r="AA3705" s="72">
        <v>6.2640000000000002</v>
      </c>
    </row>
    <row r="3706" spans="1:27" x14ac:dyDescent="0.3">
      <c r="A3706" s="65">
        <v>3705</v>
      </c>
      <c r="B3706" s="66" t="s">
        <v>323</v>
      </c>
      <c r="C3706" s="69" t="s">
        <v>250</v>
      </c>
      <c r="D3706" s="71"/>
      <c r="E3706" s="71">
        <v>591</v>
      </c>
      <c r="F3706" s="71">
        <v>2085</v>
      </c>
      <c r="G3706" s="72">
        <v>170.679</v>
      </c>
      <c r="H3706" s="72">
        <v>173.77</v>
      </c>
      <c r="I3706" s="72">
        <v>177.09100000000001</v>
      </c>
      <c r="J3706" s="72">
        <v>180.67599999999999</v>
      </c>
      <c r="K3706" s="72">
        <v>184.34800000000001</v>
      </c>
      <c r="L3706" s="72">
        <v>187.70500000000001</v>
      </c>
      <c r="M3706" s="72">
        <v>191.34100000000001</v>
      </c>
      <c r="N3706" s="72">
        <v>194.91499999999999</v>
      </c>
      <c r="O3706" s="72">
        <v>197.69200000000001</v>
      </c>
      <c r="P3706" s="72">
        <v>198.995</v>
      </c>
      <c r="Q3706" s="72">
        <v>198.91200000000001</v>
      </c>
      <c r="R3706" s="72">
        <v>196.66499999999999</v>
      </c>
      <c r="S3706" s="72">
        <v>191.89400000000001</v>
      </c>
      <c r="T3706" s="72">
        <v>184.80500000000001</v>
      </c>
      <c r="U3706" s="72">
        <v>174.32300000000001</v>
      </c>
      <c r="V3706" s="72">
        <v>152.77500000000001</v>
      </c>
      <c r="W3706" s="72">
        <v>125.771</v>
      </c>
      <c r="X3706" s="72">
        <v>93.796000000000006</v>
      </c>
      <c r="Y3706" s="72">
        <v>56.433999999999997</v>
      </c>
      <c r="Z3706" s="72">
        <v>26.064</v>
      </c>
      <c r="AA3706" s="72">
        <v>7.1970000000000001</v>
      </c>
    </row>
    <row r="3707" spans="1:27" x14ac:dyDescent="0.3">
      <c r="A3707" s="65">
        <v>3706</v>
      </c>
      <c r="B3707" s="66" t="s">
        <v>323</v>
      </c>
      <c r="C3707" s="69" t="s">
        <v>250</v>
      </c>
      <c r="D3707" s="71"/>
      <c r="E3707" s="71">
        <v>591</v>
      </c>
      <c r="F3707" s="71">
        <v>2090</v>
      </c>
      <c r="G3707" s="72">
        <v>167.571</v>
      </c>
      <c r="H3707" s="72">
        <v>170.578</v>
      </c>
      <c r="I3707" s="72">
        <v>173.95</v>
      </c>
      <c r="J3707" s="72">
        <v>177.518</v>
      </c>
      <c r="K3707" s="72">
        <v>181.10599999999999</v>
      </c>
      <c r="L3707" s="72">
        <v>184.75700000000001</v>
      </c>
      <c r="M3707" s="72">
        <v>188.09399999999999</v>
      </c>
      <c r="N3707" s="72">
        <v>191.63800000000001</v>
      </c>
      <c r="O3707" s="72">
        <v>195.00700000000001</v>
      </c>
      <c r="P3707" s="72">
        <v>197.28700000000001</v>
      </c>
      <c r="Q3707" s="72">
        <v>197.846</v>
      </c>
      <c r="R3707" s="72">
        <v>196.947</v>
      </c>
      <c r="S3707" s="72">
        <v>193.59700000000001</v>
      </c>
      <c r="T3707" s="72">
        <v>187.072</v>
      </c>
      <c r="U3707" s="72">
        <v>177.01900000000001</v>
      </c>
      <c r="V3707" s="72">
        <v>161.93199999999999</v>
      </c>
      <c r="W3707" s="72">
        <v>134.21600000000001</v>
      </c>
      <c r="X3707" s="72">
        <v>99.888000000000005</v>
      </c>
      <c r="Y3707" s="72">
        <v>62.747999999999998</v>
      </c>
      <c r="Z3707" s="72">
        <v>28.759</v>
      </c>
      <c r="AA3707" s="72">
        <v>8.2509999999999994</v>
      </c>
    </row>
    <row r="3708" spans="1:27" x14ac:dyDescent="0.3">
      <c r="A3708" s="65">
        <v>3707</v>
      </c>
      <c r="B3708" s="66" t="s">
        <v>323</v>
      </c>
      <c r="C3708" s="69" t="s">
        <v>250</v>
      </c>
      <c r="D3708" s="71"/>
      <c r="E3708" s="71">
        <v>591</v>
      </c>
      <c r="F3708" s="71">
        <v>2095</v>
      </c>
      <c r="G3708" s="72">
        <v>164.542</v>
      </c>
      <c r="H3708" s="72">
        <v>167.482</v>
      </c>
      <c r="I3708" s="72">
        <v>170.74600000000001</v>
      </c>
      <c r="J3708" s="72">
        <v>174.34899999999999</v>
      </c>
      <c r="K3708" s="72">
        <v>177.929</v>
      </c>
      <c r="L3708" s="72">
        <v>181.50399999999999</v>
      </c>
      <c r="M3708" s="72">
        <v>185.13499999999999</v>
      </c>
      <c r="N3708" s="72">
        <v>188.38900000000001</v>
      </c>
      <c r="O3708" s="72">
        <v>191.744</v>
      </c>
      <c r="P3708" s="72">
        <v>194.65799999999999</v>
      </c>
      <c r="Q3708" s="72">
        <v>196.251</v>
      </c>
      <c r="R3708" s="72">
        <v>196.05699999999999</v>
      </c>
      <c r="S3708" s="72">
        <v>194.124</v>
      </c>
      <c r="T3708" s="72">
        <v>189.09700000000001</v>
      </c>
      <c r="U3708" s="72">
        <v>179.708</v>
      </c>
      <c r="V3708" s="72">
        <v>165.15</v>
      </c>
      <c r="W3708" s="72">
        <v>143.18</v>
      </c>
      <c r="X3708" s="72">
        <v>107.58199999999999</v>
      </c>
      <c r="Y3708" s="72">
        <v>67.668999999999997</v>
      </c>
      <c r="Z3708" s="72">
        <v>32.491999999999997</v>
      </c>
      <c r="AA3708" s="72">
        <v>9.4</v>
      </c>
    </row>
    <row r="3709" spans="1:27" x14ac:dyDescent="0.3">
      <c r="A3709" s="65">
        <v>3708</v>
      </c>
      <c r="B3709" s="66" t="s">
        <v>323</v>
      </c>
      <c r="C3709" s="69" t="s">
        <v>250</v>
      </c>
      <c r="D3709" s="71"/>
      <c r="E3709" s="71">
        <v>591</v>
      </c>
      <c r="F3709" s="71">
        <v>2100</v>
      </c>
      <c r="G3709" s="72">
        <v>161.554</v>
      </c>
      <c r="H3709" s="72">
        <v>164.46199999999999</v>
      </c>
      <c r="I3709" s="72">
        <v>167.63499999999999</v>
      </c>
      <c r="J3709" s="72">
        <v>171.11199999999999</v>
      </c>
      <c r="K3709" s="72">
        <v>174.733</v>
      </c>
      <c r="L3709" s="72">
        <v>178.30600000000001</v>
      </c>
      <c r="M3709" s="72">
        <v>181.86500000000001</v>
      </c>
      <c r="N3709" s="72">
        <v>185.41800000000001</v>
      </c>
      <c r="O3709" s="72">
        <v>188.5</v>
      </c>
      <c r="P3709" s="72">
        <v>191.44200000000001</v>
      </c>
      <c r="Q3709" s="72">
        <v>193.733</v>
      </c>
      <c r="R3709" s="72">
        <v>194.631</v>
      </c>
      <c r="S3709" s="72">
        <v>193.47800000000001</v>
      </c>
      <c r="T3709" s="72">
        <v>189.952</v>
      </c>
      <c r="U3709" s="72">
        <v>182.14400000000001</v>
      </c>
      <c r="V3709" s="72">
        <v>168.33799999999999</v>
      </c>
      <c r="W3709" s="72">
        <v>146.91200000000001</v>
      </c>
      <c r="X3709" s="72">
        <v>115.78100000000001</v>
      </c>
      <c r="Y3709" s="72">
        <v>73.774000000000001</v>
      </c>
      <c r="Z3709" s="72">
        <v>35.6</v>
      </c>
      <c r="AA3709" s="72">
        <v>10.901</v>
      </c>
    </row>
    <row r="3710" spans="1:27" x14ac:dyDescent="0.3">
      <c r="A3710" s="65">
        <v>3709</v>
      </c>
      <c r="B3710" s="66" t="s">
        <v>323</v>
      </c>
      <c r="C3710" s="70" t="s">
        <v>251</v>
      </c>
      <c r="D3710" s="71">
        <v>26</v>
      </c>
      <c r="E3710" s="71">
        <v>931</v>
      </c>
      <c r="F3710" s="71">
        <v>2015</v>
      </c>
      <c r="G3710" s="72">
        <v>17054.855</v>
      </c>
      <c r="H3710" s="72">
        <v>17118.571</v>
      </c>
      <c r="I3710" s="72">
        <v>17673.949000000001</v>
      </c>
      <c r="J3710" s="72">
        <v>18068.918000000001</v>
      </c>
      <c r="K3710" s="72">
        <v>17897.841</v>
      </c>
      <c r="L3710" s="72">
        <v>17588.234</v>
      </c>
      <c r="M3710" s="72">
        <v>16918.304</v>
      </c>
      <c r="N3710" s="72">
        <v>15406.018</v>
      </c>
      <c r="O3710" s="72">
        <v>13443.76</v>
      </c>
      <c r="P3710" s="72">
        <v>12417.849</v>
      </c>
      <c r="Q3710" s="72">
        <v>11127.784</v>
      </c>
      <c r="R3710" s="72">
        <v>9165.9009999999998</v>
      </c>
      <c r="S3710" s="72">
        <v>7375.7849999999999</v>
      </c>
      <c r="T3710" s="72">
        <v>5431.0420000000004</v>
      </c>
      <c r="U3710" s="72">
        <v>3767.5010000000002</v>
      </c>
      <c r="V3710" s="72">
        <v>2565.4290000000001</v>
      </c>
      <c r="W3710" s="72">
        <v>1483.528</v>
      </c>
      <c r="X3710" s="72">
        <v>726.92100000000005</v>
      </c>
      <c r="Y3710" s="72">
        <v>236.04300000000001</v>
      </c>
      <c r="Z3710" s="72">
        <v>47.026000000000003</v>
      </c>
      <c r="AA3710" s="72">
        <v>5.9260000000000002</v>
      </c>
    </row>
    <row r="3711" spans="1:27" x14ac:dyDescent="0.3">
      <c r="A3711" s="65">
        <v>3710</v>
      </c>
      <c r="B3711" s="66" t="s">
        <v>323</v>
      </c>
      <c r="C3711" s="70" t="s">
        <v>251</v>
      </c>
      <c r="D3711" s="71">
        <v>26</v>
      </c>
      <c r="E3711" s="71">
        <v>931</v>
      </c>
      <c r="F3711" s="71">
        <v>2020</v>
      </c>
      <c r="G3711" s="72">
        <v>16640.972000000002</v>
      </c>
      <c r="H3711" s="72">
        <v>16982.528999999999</v>
      </c>
      <c r="I3711" s="72">
        <v>17069.088</v>
      </c>
      <c r="J3711" s="72">
        <v>17580.557000000001</v>
      </c>
      <c r="K3711" s="72">
        <v>17863.913</v>
      </c>
      <c r="L3711" s="72">
        <v>17640.505000000001</v>
      </c>
      <c r="M3711" s="72">
        <v>17326.740000000002</v>
      </c>
      <c r="N3711" s="72">
        <v>16654.419000000002</v>
      </c>
      <c r="O3711" s="72">
        <v>15135.62</v>
      </c>
      <c r="P3711" s="72">
        <v>13142.982</v>
      </c>
      <c r="Q3711" s="72">
        <v>12034.324000000001</v>
      </c>
      <c r="R3711" s="72">
        <v>10636.91</v>
      </c>
      <c r="S3711" s="72">
        <v>8584.357</v>
      </c>
      <c r="T3711" s="72">
        <v>6696.4939999999997</v>
      </c>
      <c r="U3711" s="72">
        <v>4689.2759999999998</v>
      </c>
      <c r="V3711" s="72">
        <v>3006.5810000000001</v>
      </c>
      <c r="W3711" s="72">
        <v>1812.2629999999999</v>
      </c>
      <c r="X3711" s="72">
        <v>874.726</v>
      </c>
      <c r="Y3711" s="72">
        <v>332.78100000000001</v>
      </c>
      <c r="Z3711" s="72">
        <v>76.394000000000005</v>
      </c>
      <c r="AA3711" s="72">
        <v>10.242000000000001</v>
      </c>
    </row>
    <row r="3712" spans="1:27" x14ac:dyDescent="0.3">
      <c r="A3712" s="65">
        <v>3711</v>
      </c>
      <c r="B3712" s="66" t="s">
        <v>323</v>
      </c>
      <c r="C3712" s="70" t="s">
        <v>251</v>
      </c>
      <c r="D3712" s="71">
        <v>26</v>
      </c>
      <c r="E3712" s="71">
        <v>931</v>
      </c>
      <c r="F3712" s="71">
        <v>2025</v>
      </c>
      <c r="G3712" s="72">
        <v>16090.544</v>
      </c>
      <c r="H3712" s="72">
        <v>16580.847000000002</v>
      </c>
      <c r="I3712" s="72">
        <v>16940.326000000001</v>
      </c>
      <c r="J3712" s="72">
        <v>16990.137999999999</v>
      </c>
      <c r="K3712" s="72">
        <v>17404.101999999999</v>
      </c>
      <c r="L3712" s="72">
        <v>17634.532999999999</v>
      </c>
      <c r="M3712" s="72">
        <v>17404.322</v>
      </c>
      <c r="N3712" s="72">
        <v>17082.548999999999</v>
      </c>
      <c r="O3712" s="72">
        <v>16387.364000000001</v>
      </c>
      <c r="P3712" s="72">
        <v>14824.609</v>
      </c>
      <c r="Q3712" s="72">
        <v>12767.517</v>
      </c>
      <c r="R3712" s="72">
        <v>11543.272999999999</v>
      </c>
      <c r="S3712" s="72">
        <v>10009.102999999999</v>
      </c>
      <c r="T3712" s="72">
        <v>7845.5659999999998</v>
      </c>
      <c r="U3712" s="72">
        <v>5838.4610000000002</v>
      </c>
      <c r="V3712" s="72">
        <v>3789.942</v>
      </c>
      <c r="W3712" s="72">
        <v>2159.3449999999998</v>
      </c>
      <c r="X3712" s="72">
        <v>1089.95</v>
      </c>
      <c r="Y3712" s="72">
        <v>408.40300000000002</v>
      </c>
      <c r="Z3712" s="72">
        <v>110.449</v>
      </c>
      <c r="AA3712" s="72">
        <v>17.260000000000002</v>
      </c>
    </row>
    <row r="3713" spans="1:27" x14ac:dyDescent="0.3">
      <c r="A3713" s="65">
        <v>3712</v>
      </c>
      <c r="B3713" s="66" t="s">
        <v>323</v>
      </c>
      <c r="C3713" s="70" t="s">
        <v>251</v>
      </c>
      <c r="D3713" s="71">
        <v>26</v>
      </c>
      <c r="E3713" s="71">
        <v>931</v>
      </c>
      <c r="F3713" s="71">
        <v>2030</v>
      </c>
      <c r="G3713" s="72">
        <v>15540.602000000001</v>
      </c>
      <c r="H3713" s="72">
        <v>16041.43</v>
      </c>
      <c r="I3713" s="72">
        <v>16546.077000000001</v>
      </c>
      <c r="J3713" s="72">
        <v>16873.63</v>
      </c>
      <c r="K3713" s="72">
        <v>16841.607</v>
      </c>
      <c r="L3713" s="72">
        <v>17206.3</v>
      </c>
      <c r="M3713" s="72">
        <v>17424.343000000001</v>
      </c>
      <c r="N3713" s="72">
        <v>17183.884999999998</v>
      </c>
      <c r="O3713" s="72">
        <v>16835.144</v>
      </c>
      <c r="P3713" s="72">
        <v>16079.07</v>
      </c>
      <c r="Q3713" s="72">
        <v>14434.98</v>
      </c>
      <c r="R3713" s="72">
        <v>12285.507</v>
      </c>
      <c r="S3713" s="72">
        <v>10911.593000000001</v>
      </c>
      <c r="T3713" s="72">
        <v>9205.3060000000005</v>
      </c>
      <c r="U3713" s="72">
        <v>6901.0519999999997</v>
      </c>
      <c r="V3713" s="72">
        <v>4779.4620000000004</v>
      </c>
      <c r="W3713" s="72">
        <v>2765.317</v>
      </c>
      <c r="X3713" s="72">
        <v>1323.085</v>
      </c>
      <c r="Y3713" s="72">
        <v>519.69000000000005</v>
      </c>
      <c r="Z3713" s="72">
        <v>137.90199999999999</v>
      </c>
      <c r="AA3713" s="72">
        <v>25.884</v>
      </c>
    </row>
    <row r="3714" spans="1:27" x14ac:dyDescent="0.3">
      <c r="A3714" s="65">
        <v>3713</v>
      </c>
      <c r="B3714" s="66" t="s">
        <v>323</v>
      </c>
      <c r="C3714" s="70" t="s">
        <v>251</v>
      </c>
      <c r="D3714" s="71">
        <v>26</v>
      </c>
      <c r="E3714" s="71">
        <v>931</v>
      </c>
      <c r="F3714" s="71">
        <v>2035</v>
      </c>
      <c r="G3714" s="72">
        <v>15031.994000000001</v>
      </c>
      <c r="H3714" s="72">
        <v>15497.918</v>
      </c>
      <c r="I3714" s="72">
        <v>16009.585999999999</v>
      </c>
      <c r="J3714" s="72">
        <v>16484.960999999999</v>
      </c>
      <c r="K3714" s="72">
        <v>16739.239000000001</v>
      </c>
      <c r="L3714" s="72">
        <v>16667.415000000001</v>
      </c>
      <c r="M3714" s="72">
        <v>17020.080999999998</v>
      </c>
      <c r="N3714" s="72">
        <v>17224.635999999999</v>
      </c>
      <c r="O3714" s="72">
        <v>16958.914000000001</v>
      </c>
      <c r="P3714" s="72">
        <v>16548.817999999999</v>
      </c>
      <c r="Q3714" s="72">
        <v>15692.975</v>
      </c>
      <c r="R3714" s="72">
        <v>13934.022000000001</v>
      </c>
      <c r="S3714" s="72">
        <v>11664.415000000001</v>
      </c>
      <c r="T3714" s="72">
        <v>10098.475</v>
      </c>
      <c r="U3714" s="72">
        <v>8167.72</v>
      </c>
      <c r="V3714" s="72">
        <v>5717.26</v>
      </c>
      <c r="W3714" s="72">
        <v>3545.0639999999999</v>
      </c>
      <c r="X3714" s="72">
        <v>1725.509</v>
      </c>
      <c r="Y3714" s="72">
        <v>642.09100000000001</v>
      </c>
      <c r="Z3714" s="72">
        <v>178.75</v>
      </c>
      <c r="AA3714" s="72">
        <v>33.332999999999998</v>
      </c>
    </row>
    <row r="3715" spans="1:27" x14ac:dyDescent="0.3">
      <c r="A3715" s="65">
        <v>3714</v>
      </c>
      <c r="B3715" s="66" t="s">
        <v>323</v>
      </c>
      <c r="C3715" s="70" t="s">
        <v>251</v>
      </c>
      <c r="D3715" s="71">
        <v>26</v>
      </c>
      <c r="E3715" s="71">
        <v>931</v>
      </c>
      <c r="F3715" s="71">
        <v>2040</v>
      </c>
      <c r="G3715" s="72">
        <v>14570.138000000001</v>
      </c>
      <c r="H3715" s="72">
        <v>14995.137000000001</v>
      </c>
      <c r="I3715" s="72">
        <v>15469.253000000001</v>
      </c>
      <c r="J3715" s="72">
        <v>15955.528</v>
      </c>
      <c r="K3715" s="72">
        <v>16367.316000000001</v>
      </c>
      <c r="L3715" s="72">
        <v>16584.722000000002</v>
      </c>
      <c r="M3715" s="72">
        <v>16505.376</v>
      </c>
      <c r="N3715" s="72">
        <v>16844.689999999999</v>
      </c>
      <c r="O3715" s="72">
        <v>17021.804</v>
      </c>
      <c r="P3715" s="72">
        <v>16698.616999999998</v>
      </c>
      <c r="Q3715" s="72">
        <v>16189.438</v>
      </c>
      <c r="R3715" s="72">
        <v>15195.514999999999</v>
      </c>
      <c r="S3715" s="72">
        <v>13285.773999999999</v>
      </c>
      <c r="T3715" s="72">
        <v>10860.459000000001</v>
      </c>
      <c r="U3715" s="72">
        <v>9037.41</v>
      </c>
      <c r="V3715" s="72">
        <v>6847.2139999999999</v>
      </c>
      <c r="W3715" s="72">
        <v>4307.9250000000002</v>
      </c>
      <c r="X3715" s="72">
        <v>2256.6860000000001</v>
      </c>
      <c r="Y3715" s="72">
        <v>854.73699999999997</v>
      </c>
      <c r="Z3715" s="72">
        <v>224.21199999999999</v>
      </c>
      <c r="AA3715" s="72">
        <v>43.511000000000003</v>
      </c>
    </row>
    <row r="3716" spans="1:27" x14ac:dyDescent="0.3">
      <c r="A3716" s="65">
        <v>3715</v>
      </c>
      <c r="B3716" s="66" t="s">
        <v>323</v>
      </c>
      <c r="C3716" s="70" t="s">
        <v>251</v>
      </c>
      <c r="D3716" s="71">
        <v>26</v>
      </c>
      <c r="E3716" s="71">
        <v>931</v>
      </c>
      <c r="F3716" s="71">
        <v>2045</v>
      </c>
      <c r="G3716" s="72">
        <v>14152.303</v>
      </c>
      <c r="H3716" s="72">
        <v>14538.019</v>
      </c>
      <c r="I3716" s="72">
        <v>14969.174000000001</v>
      </c>
      <c r="J3716" s="72">
        <v>15421.316000000001</v>
      </c>
      <c r="K3716" s="72">
        <v>15853.398999999999</v>
      </c>
      <c r="L3716" s="72">
        <v>16232.481</v>
      </c>
      <c r="M3716" s="72">
        <v>16441.432000000001</v>
      </c>
      <c r="N3716" s="72">
        <v>16353.388999999999</v>
      </c>
      <c r="O3716" s="72">
        <v>16667.569</v>
      </c>
      <c r="P3716" s="72">
        <v>16786.904999999999</v>
      </c>
      <c r="Q3716" s="72">
        <v>16370.942999999999</v>
      </c>
      <c r="R3716" s="72">
        <v>15723.851000000001</v>
      </c>
      <c r="S3716" s="72">
        <v>14548.707</v>
      </c>
      <c r="T3716" s="72">
        <v>12440.737999999999</v>
      </c>
      <c r="U3716" s="72">
        <v>9799.857</v>
      </c>
      <c r="V3716" s="72">
        <v>7665.2460000000001</v>
      </c>
      <c r="W3716" s="72">
        <v>5240.076</v>
      </c>
      <c r="X3716" s="72">
        <v>2795.8220000000001</v>
      </c>
      <c r="Y3716" s="72">
        <v>1143.2070000000001</v>
      </c>
      <c r="Z3716" s="72">
        <v>304.77</v>
      </c>
      <c r="AA3716" s="72">
        <v>55.067999999999998</v>
      </c>
    </row>
    <row r="3717" spans="1:27" x14ac:dyDescent="0.3">
      <c r="A3717" s="65">
        <v>3716</v>
      </c>
      <c r="B3717" s="66" t="s">
        <v>323</v>
      </c>
      <c r="C3717" s="70" t="s">
        <v>251</v>
      </c>
      <c r="D3717" s="71">
        <v>26</v>
      </c>
      <c r="E3717" s="71">
        <v>931</v>
      </c>
      <c r="F3717" s="71">
        <v>2050</v>
      </c>
      <c r="G3717" s="72">
        <v>13763.718000000001</v>
      </c>
      <c r="H3717" s="72">
        <v>14124.165999999999</v>
      </c>
      <c r="I3717" s="72">
        <v>14514.425999999999</v>
      </c>
      <c r="J3717" s="72">
        <v>14926.476000000001</v>
      </c>
      <c r="K3717" s="72">
        <v>15332.791999999999</v>
      </c>
      <c r="L3717" s="72">
        <v>15736.715</v>
      </c>
      <c r="M3717" s="72">
        <v>16107.472</v>
      </c>
      <c r="N3717" s="72">
        <v>16306.963</v>
      </c>
      <c r="O3717" s="72">
        <v>16200.483</v>
      </c>
      <c r="P3717" s="72">
        <v>16462.400000000001</v>
      </c>
      <c r="Q3717" s="72">
        <v>16490.598000000002</v>
      </c>
      <c r="R3717" s="72">
        <v>15945.262000000001</v>
      </c>
      <c r="S3717" s="72">
        <v>15116.011</v>
      </c>
      <c r="T3717" s="72">
        <v>13702.388999999999</v>
      </c>
      <c r="U3717" s="72">
        <v>11316.763999999999</v>
      </c>
      <c r="V3717" s="72">
        <v>8410.8389999999999</v>
      </c>
      <c r="W3717" s="72">
        <v>5961.72</v>
      </c>
      <c r="X3717" s="72">
        <v>3470.826</v>
      </c>
      <c r="Y3717" s="72">
        <v>1450.5319999999999</v>
      </c>
      <c r="Z3717" s="72">
        <v>417.83300000000003</v>
      </c>
      <c r="AA3717" s="72">
        <v>74.866</v>
      </c>
    </row>
    <row r="3718" spans="1:27" x14ac:dyDescent="0.3">
      <c r="A3718" s="65">
        <v>3717</v>
      </c>
      <c r="B3718" s="66" t="s">
        <v>323</v>
      </c>
      <c r="C3718" s="70" t="s">
        <v>251</v>
      </c>
      <c r="D3718" s="71">
        <v>26</v>
      </c>
      <c r="E3718" s="71">
        <v>931</v>
      </c>
      <c r="F3718" s="71">
        <v>2055</v>
      </c>
      <c r="G3718" s="72">
        <v>13360.069</v>
      </c>
      <c r="H3718" s="72">
        <v>13739.027</v>
      </c>
      <c r="I3718" s="72">
        <v>14102.97</v>
      </c>
      <c r="J3718" s="72">
        <v>14476.741</v>
      </c>
      <c r="K3718" s="72">
        <v>14850.029</v>
      </c>
      <c r="L3718" s="72">
        <v>15232.464</v>
      </c>
      <c r="M3718" s="72">
        <v>15629.031999999999</v>
      </c>
      <c r="N3718" s="72">
        <v>15990.413</v>
      </c>
      <c r="O3718" s="72">
        <v>16171.823</v>
      </c>
      <c r="P3718" s="72">
        <v>16022.51</v>
      </c>
      <c r="Q3718" s="72">
        <v>16201.415999999999</v>
      </c>
      <c r="R3718" s="72">
        <v>16102.394</v>
      </c>
      <c r="S3718" s="72">
        <v>15384.055</v>
      </c>
      <c r="T3718" s="72">
        <v>14311.782999999999</v>
      </c>
      <c r="U3718" s="72">
        <v>12561.584000000001</v>
      </c>
      <c r="V3718" s="72">
        <v>9820.4349999999995</v>
      </c>
      <c r="W3718" s="72">
        <v>6647.5410000000002</v>
      </c>
      <c r="X3718" s="72">
        <v>4032.2</v>
      </c>
      <c r="Y3718" s="72">
        <v>1846.9649999999999</v>
      </c>
      <c r="Z3718" s="72">
        <v>545.15599999999995</v>
      </c>
      <c r="AA3718" s="72">
        <v>104.173</v>
      </c>
    </row>
    <row r="3719" spans="1:27" x14ac:dyDescent="0.3">
      <c r="A3719" s="65">
        <v>3718</v>
      </c>
      <c r="B3719" s="66" t="s">
        <v>323</v>
      </c>
      <c r="C3719" s="70" t="s">
        <v>251</v>
      </c>
      <c r="D3719" s="71">
        <v>26</v>
      </c>
      <c r="E3719" s="71">
        <v>931</v>
      </c>
      <c r="F3719" s="71">
        <v>2060</v>
      </c>
      <c r="G3719" s="72">
        <v>12960.981</v>
      </c>
      <c r="H3719" s="72">
        <v>13338.245999999999</v>
      </c>
      <c r="I3719" s="72">
        <v>13719.905000000001</v>
      </c>
      <c r="J3719" s="72">
        <v>14069.535</v>
      </c>
      <c r="K3719" s="72">
        <v>14410.261</v>
      </c>
      <c r="L3719" s="72">
        <v>14763.199000000001</v>
      </c>
      <c r="M3719" s="72">
        <v>15139.397999999999</v>
      </c>
      <c r="N3719" s="72">
        <v>15527.593000000001</v>
      </c>
      <c r="O3719" s="72">
        <v>15872.124</v>
      </c>
      <c r="P3719" s="72">
        <v>16012.742</v>
      </c>
      <c r="Q3719" s="72">
        <v>15793.535</v>
      </c>
      <c r="R3719" s="72">
        <v>15855.075000000001</v>
      </c>
      <c r="S3719" s="72">
        <v>15584.816999999999</v>
      </c>
      <c r="T3719" s="72">
        <v>14631.111000000001</v>
      </c>
      <c r="U3719" s="72">
        <v>13207.808999999999</v>
      </c>
      <c r="V3719" s="72">
        <v>11009.5</v>
      </c>
      <c r="W3719" s="72">
        <v>7868.7079999999996</v>
      </c>
      <c r="X3719" s="72">
        <v>4582.1930000000002</v>
      </c>
      <c r="Y3719" s="72">
        <v>2194.9859999999999</v>
      </c>
      <c r="Z3719" s="72">
        <v>712.28</v>
      </c>
      <c r="AA3719" s="72">
        <v>139.60499999999999</v>
      </c>
    </row>
    <row r="3720" spans="1:27" x14ac:dyDescent="0.3">
      <c r="A3720" s="65">
        <v>3719</v>
      </c>
      <c r="B3720" s="66" t="s">
        <v>323</v>
      </c>
      <c r="C3720" s="70" t="s">
        <v>251</v>
      </c>
      <c r="D3720" s="71">
        <v>26</v>
      </c>
      <c r="E3720" s="71">
        <v>931</v>
      </c>
      <c r="F3720" s="71">
        <v>2065</v>
      </c>
      <c r="G3720" s="72">
        <v>12592.055</v>
      </c>
      <c r="H3720" s="72">
        <v>12941.632</v>
      </c>
      <c r="I3720" s="72">
        <v>13320.934999999999</v>
      </c>
      <c r="J3720" s="72">
        <v>13690.004000000001</v>
      </c>
      <c r="K3720" s="72">
        <v>14011.357</v>
      </c>
      <c r="L3720" s="72">
        <v>14334.721</v>
      </c>
      <c r="M3720" s="72">
        <v>14682.403</v>
      </c>
      <c r="N3720" s="72">
        <v>15051.272000000001</v>
      </c>
      <c r="O3720" s="72">
        <v>15424.591</v>
      </c>
      <c r="P3720" s="72">
        <v>15731.48</v>
      </c>
      <c r="Q3720" s="72">
        <v>15805.654</v>
      </c>
      <c r="R3720" s="72">
        <v>15486.093000000001</v>
      </c>
      <c r="S3720" s="72">
        <v>15387.627</v>
      </c>
      <c r="T3720" s="72">
        <v>14881.169</v>
      </c>
      <c r="U3720" s="72">
        <v>13579.349</v>
      </c>
      <c r="V3720" s="72">
        <v>11674.62</v>
      </c>
      <c r="W3720" s="72">
        <v>8932.2739999999994</v>
      </c>
      <c r="X3720" s="72">
        <v>5512.1859999999997</v>
      </c>
      <c r="Y3720" s="72">
        <v>2547.2579999999998</v>
      </c>
      <c r="Z3720" s="72">
        <v>865.63699999999994</v>
      </c>
      <c r="AA3720" s="72">
        <v>186.119</v>
      </c>
    </row>
    <row r="3721" spans="1:27" x14ac:dyDescent="0.3">
      <c r="A3721" s="65">
        <v>3720</v>
      </c>
      <c r="B3721" s="66" t="s">
        <v>323</v>
      </c>
      <c r="C3721" s="70" t="s">
        <v>251</v>
      </c>
      <c r="D3721" s="71">
        <v>26</v>
      </c>
      <c r="E3721" s="71">
        <v>931</v>
      </c>
      <c r="F3721" s="71">
        <v>2070</v>
      </c>
      <c r="G3721" s="72">
        <v>12249.214</v>
      </c>
      <c r="H3721" s="72">
        <v>12574.79</v>
      </c>
      <c r="I3721" s="72">
        <v>12925.897999999999</v>
      </c>
      <c r="J3721" s="72">
        <v>13294.187</v>
      </c>
      <c r="K3721" s="72">
        <v>13638.723</v>
      </c>
      <c r="L3721" s="72">
        <v>13945.199000000001</v>
      </c>
      <c r="M3721" s="72">
        <v>14264.069</v>
      </c>
      <c r="N3721" s="72">
        <v>14605.432000000001</v>
      </c>
      <c r="O3721" s="72">
        <v>14961.328</v>
      </c>
      <c r="P3721" s="72">
        <v>15300.982</v>
      </c>
      <c r="Q3721" s="72">
        <v>15546.272999999999</v>
      </c>
      <c r="R3721" s="72">
        <v>15524.281000000001</v>
      </c>
      <c r="S3721" s="72">
        <v>15066.174000000001</v>
      </c>
      <c r="T3721" s="72">
        <v>14743.62</v>
      </c>
      <c r="U3721" s="72">
        <v>13882.244000000001</v>
      </c>
      <c r="V3721" s="72">
        <v>12091.869000000001</v>
      </c>
      <c r="W3721" s="72">
        <v>9575.2909999999993</v>
      </c>
      <c r="X3721" s="72">
        <v>6353.8860000000004</v>
      </c>
      <c r="Y3721" s="72">
        <v>3120.7849999999999</v>
      </c>
      <c r="Z3721" s="72">
        <v>1026.8209999999999</v>
      </c>
      <c r="AA3721" s="72">
        <v>233.07900000000001</v>
      </c>
    </row>
    <row r="3722" spans="1:27" x14ac:dyDescent="0.3">
      <c r="A3722" s="65">
        <v>3721</v>
      </c>
      <c r="B3722" s="66" t="s">
        <v>323</v>
      </c>
      <c r="C3722" s="70" t="s">
        <v>251</v>
      </c>
      <c r="D3722" s="71">
        <v>26</v>
      </c>
      <c r="E3722" s="71">
        <v>931</v>
      </c>
      <c r="F3722" s="71">
        <v>2075</v>
      </c>
      <c r="G3722" s="72">
        <v>11942.741</v>
      </c>
      <c r="H3722" s="72">
        <v>12233.746999999999</v>
      </c>
      <c r="I3722" s="72">
        <v>12560.471</v>
      </c>
      <c r="J3722" s="72">
        <v>12901.875</v>
      </c>
      <c r="K3722" s="72">
        <v>13248.933000000001</v>
      </c>
      <c r="L3722" s="72">
        <v>13580.539000000001</v>
      </c>
      <c r="M3722" s="72">
        <v>13883.212</v>
      </c>
      <c r="N3722" s="72">
        <v>14196.579</v>
      </c>
      <c r="O3722" s="72">
        <v>14526.726000000001</v>
      </c>
      <c r="P3722" s="72">
        <v>14852.683000000001</v>
      </c>
      <c r="Q3722" s="72">
        <v>15136.689</v>
      </c>
      <c r="R3722" s="72">
        <v>15292.127</v>
      </c>
      <c r="S3722" s="72">
        <v>15136.281000000001</v>
      </c>
      <c r="T3722" s="72">
        <v>14480.637000000001</v>
      </c>
      <c r="U3722" s="72">
        <v>13815.464</v>
      </c>
      <c r="V3722" s="72">
        <v>12445.216</v>
      </c>
      <c r="W3722" s="72">
        <v>10013.237999999999</v>
      </c>
      <c r="X3722" s="72">
        <v>6903.0309999999999</v>
      </c>
      <c r="Y3722" s="72">
        <v>3662.8719999999998</v>
      </c>
      <c r="Z3722" s="72">
        <v>1282.9169999999999</v>
      </c>
      <c r="AA3722" s="72">
        <v>283.55</v>
      </c>
    </row>
    <row r="3723" spans="1:27" x14ac:dyDescent="0.3">
      <c r="A3723" s="65">
        <v>3722</v>
      </c>
      <c r="B3723" s="66" t="s">
        <v>323</v>
      </c>
      <c r="C3723" s="70" t="s">
        <v>251</v>
      </c>
      <c r="D3723" s="71">
        <v>26</v>
      </c>
      <c r="E3723" s="71">
        <v>931</v>
      </c>
      <c r="F3723" s="71">
        <v>2080</v>
      </c>
      <c r="G3723" s="72">
        <v>11650.402</v>
      </c>
      <c r="H3723" s="72">
        <v>11928.855</v>
      </c>
      <c r="I3723" s="72">
        <v>12220.687</v>
      </c>
      <c r="J3723" s="72">
        <v>12538.846</v>
      </c>
      <c r="K3723" s="72">
        <v>12861.906999999999</v>
      </c>
      <c r="L3723" s="72">
        <v>13197.673000000001</v>
      </c>
      <c r="M3723" s="72">
        <v>13526.021000000001</v>
      </c>
      <c r="N3723" s="72">
        <v>13823.839</v>
      </c>
      <c r="O3723" s="72">
        <v>14127.475</v>
      </c>
      <c r="P3723" s="72">
        <v>14431.115</v>
      </c>
      <c r="Q3723" s="72">
        <v>14707.199000000001</v>
      </c>
      <c r="R3723" s="72">
        <v>14909.473</v>
      </c>
      <c r="S3723" s="72">
        <v>14939.188</v>
      </c>
      <c r="T3723" s="72">
        <v>14590.151</v>
      </c>
      <c r="U3723" s="72">
        <v>13625.97</v>
      </c>
      <c r="V3723" s="72">
        <v>12461.671</v>
      </c>
      <c r="W3723" s="72">
        <v>10402.252</v>
      </c>
      <c r="X3723" s="72">
        <v>7311.0820000000003</v>
      </c>
      <c r="Y3723" s="72">
        <v>4045.9270000000001</v>
      </c>
      <c r="Z3723" s="72">
        <v>1538.498</v>
      </c>
      <c r="AA3723" s="72">
        <v>358.10599999999999</v>
      </c>
    </row>
    <row r="3724" spans="1:27" x14ac:dyDescent="0.3">
      <c r="A3724" s="65">
        <v>3723</v>
      </c>
      <c r="B3724" s="66" t="s">
        <v>323</v>
      </c>
      <c r="C3724" s="70" t="s">
        <v>251</v>
      </c>
      <c r="D3724" s="71">
        <v>26</v>
      </c>
      <c r="E3724" s="71">
        <v>931</v>
      </c>
      <c r="F3724" s="71">
        <v>2085</v>
      </c>
      <c r="G3724" s="72">
        <v>11362.177</v>
      </c>
      <c r="H3724" s="72">
        <v>11637.892</v>
      </c>
      <c r="I3724" s="72">
        <v>11916.93</v>
      </c>
      <c r="J3724" s="72">
        <v>12201.213</v>
      </c>
      <c r="K3724" s="72">
        <v>12503.451999999999</v>
      </c>
      <c r="L3724" s="72">
        <v>12816.835999999999</v>
      </c>
      <c r="M3724" s="72">
        <v>13149.762000000001</v>
      </c>
      <c r="N3724" s="72">
        <v>13473.766</v>
      </c>
      <c r="O3724" s="72">
        <v>13763.09</v>
      </c>
      <c r="P3724" s="72">
        <v>14043.072</v>
      </c>
      <c r="Q3724" s="72">
        <v>14302.05</v>
      </c>
      <c r="R3724" s="72">
        <v>14504.334999999999</v>
      </c>
      <c r="S3724" s="72">
        <v>14591.468000000001</v>
      </c>
      <c r="T3724" s="72">
        <v>14437.549000000001</v>
      </c>
      <c r="U3724" s="72">
        <v>13782.535</v>
      </c>
      <c r="V3724" s="72">
        <v>12361.54</v>
      </c>
      <c r="W3724" s="72">
        <v>10503.745999999999</v>
      </c>
      <c r="X3724" s="72">
        <v>7689.9059999999999</v>
      </c>
      <c r="Y3724" s="72">
        <v>4353.6220000000003</v>
      </c>
      <c r="Z3724" s="72">
        <v>1731.771</v>
      </c>
      <c r="AA3724" s="72">
        <v>441.02300000000002</v>
      </c>
    </row>
    <row r="3725" spans="1:27" x14ac:dyDescent="0.3">
      <c r="A3725" s="65">
        <v>3724</v>
      </c>
      <c r="B3725" s="66" t="s">
        <v>323</v>
      </c>
      <c r="C3725" s="70" t="s">
        <v>251</v>
      </c>
      <c r="D3725" s="71">
        <v>26</v>
      </c>
      <c r="E3725" s="71">
        <v>931</v>
      </c>
      <c r="F3725" s="71">
        <v>2090</v>
      </c>
      <c r="G3725" s="72">
        <v>11079.331</v>
      </c>
      <c r="H3725" s="72">
        <v>11350.895</v>
      </c>
      <c r="I3725" s="72">
        <v>11627.055</v>
      </c>
      <c r="J3725" s="72">
        <v>11899.378000000001</v>
      </c>
      <c r="K3725" s="72">
        <v>12169.865</v>
      </c>
      <c r="L3725" s="72">
        <v>12463.718000000001</v>
      </c>
      <c r="M3725" s="72">
        <v>12774.731</v>
      </c>
      <c r="N3725" s="72">
        <v>13103.832</v>
      </c>
      <c r="O3725" s="72">
        <v>13420.254999999999</v>
      </c>
      <c r="P3725" s="72">
        <v>13688.455</v>
      </c>
      <c r="Q3725" s="72">
        <v>13928.429</v>
      </c>
      <c r="R3725" s="72">
        <v>14120.688</v>
      </c>
      <c r="S3725" s="72">
        <v>14218.495000000001</v>
      </c>
      <c r="T3725" s="72">
        <v>14135.646000000001</v>
      </c>
      <c r="U3725" s="72">
        <v>13687.248</v>
      </c>
      <c r="V3725" s="72">
        <v>12572.808999999999</v>
      </c>
      <c r="W3725" s="72">
        <v>10505.212</v>
      </c>
      <c r="X3725" s="72">
        <v>7856.174</v>
      </c>
      <c r="Y3725" s="72">
        <v>4656.4480000000003</v>
      </c>
      <c r="Z3725" s="72">
        <v>1900.9829999999999</v>
      </c>
      <c r="AA3725" s="72">
        <v>513.99400000000003</v>
      </c>
    </row>
    <row r="3726" spans="1:27" x14ac:dyDescent="0.3">
      <c r="A3726" s="65">
        <v>3725</v>
      </c>
      <c r="B3726" s="66" t="s">
        <v>323</v>
      </c>
      <c r="C3726" s="70" t="s">
        <v>251</v>
      </c>
      <c r="D3726" s="71">
        <v>26</v>
      </c>
      <c r="E3726" s="71">
        <v>931</v>
      </c>
      <c r="F3726" s="71">
        <v>2095</v>
      </c>
      <c r="G3726" s="72">
        <v>10814.884</v>
      </c>
      <c r="H3726" s="72">
        <v>11069.175999999999</v>
      </c>
      <c r="I3726" s="72">
        <v>11341.03</v>
      </c>
      <c r="J3726" s="72">
        <v>11611.278</v>
      </c>
      <c r="K3726" s="72">
        <v>11871.619000000001</v>
      </c>
      <c r="L3726" s="72">
        <v>12134.888999999999</v>
      </c>
      <c r="M3726" s="72">
        <v>12426.736999999999</v>
      </c>
      <c r="N3726" s="72">
        <v>12734.425999999999</v>
      </c>
      <c r="O3726" s="72">
        <v>13056.838</v>
      </c>
      <c r="P3726" s="72">
        <v>13354.295</v>
      </c>
      <c r="Q3726" s="72">
        <v>13586.438</v>
      </c>
      <c r="R3726" s="72">
        <v>13766.179</v>
      </c>
      <c r="S3726" s="72">
        <v>13863.794</v>
      </c>
      <c r="T3726" s="72">
        <v>13805.54</v>
      </c>
      <c r="U3726" s="72">
        <v>13446.427</v>
      </c>
      <c r="V3726" s="72">
        <v>12550.544</v>
      </c>
      <c r="W3726" s="72">
        <v>10771.041999999999</v>
      </c>
      <c r="X3726" s="72">
        <v>7949.2809999999999</v>
      </c>
      <c r="Y3726" s="72">
        <v>4832.8419999999996</v>
      </c>
      <c r="Z3726" s="72">
        <v>2078.297</v>
      </c>
      <c r="AA3726" s="72">
        <v>582.17200000000003</v>
      </c>
    </row>
    <row r="3727" spans="1:27" x14ac:dyDescent="0.3">
      <c r="A3727" s="65">
        <v>3726</v>
      </c>
      <c r="B3727" s="66" t="s">
        <v>323</v>
      </c>
      <c r="C3727" s="70" t="s">
        <v>251</v>
      </c>
      <c r="D3727" s="71">
        <v>26</v>
      </c>
      <c r="E3727" s="71">
        <v>931</v>
      </c>
      <c r="F3727" s="71">
        <v>2100</v>
      </c>
      <c r="G3727" s="72">
        <v>10565.671</v>
      </c>
      <c r="H3727" s="72">
        <v>10805.852000000001</v>
      </c>
      <c r="I3727" s="72">
        <v>11060.305</v>
      </c>
      <c r="J3727" s="72">
        <v>11326.918</v>
      </c>
      <c r="K3727" s="72">
        <v>11586.754000000001</v>
      </c>
      <c r="L3727" s="72">
        <v>11840.877</v>
      </c>
      <c r="M3727" s="72">
        <v>12102.49</v>
      </c>
      <c r="N3727" s="72">
        <v>12391.422</v>
      </c>
      <c r="O3727" s="72">
        <v>12693.323</v>
      </c>
      <c r="P3727" s="72">
        <v>12998.773999999999</v>
      </c>
      <c r="Q3727" s="72">
        <v>13263.701999999999</v>
      </c>
      <c r="R3727" s="72">
        <v>13441.486000000001</v>
      </c>
      <c r="S3727" s="72">
        <v>13535.576999999999</v>
      </c>
      <c r="T3727" s="72">
        <v>13490.328</v>
      </c>
      <c r="U3727" s="72">
        <v>13175.210999999999</v>
      </c>
      <c r="V3727" s="72">
        <v>12391.596</v>
      </c>
      <c r="W3727" s="72">
        <v>10835.59</v>
      </c>
      <c r="X3727" s="72">
        <v>8247.3559999999998</v>
      </c>
      <c r="Y3727" s="72">
        <v>4970.3779999999997</v>
      </c>
      <c r="Z3727" s="72">
        <v>2202.2139999999999</v>
      </c>
      <c r="AA3727" s="72">
        <v>655.44899999999996</v>
      </c>
    </row>
    <row r="3728" spans="1:27" x14ac:dyDescent="0.3">
      <c r="A3728" s="65">
        <v>3727</v>
      </c>
      <c r="B3728" s="66" t="s">
        <v>323</v>
      </c>
      <c r="C3728" s="69" t="s">
        <v>252</v>
      </c>
      <c r="D3728" s="71"/>
      <c r="E3728" s="71">
        <v>32</v>
      </c>
      <c r="F3728" s="71">
        <v>2015</v>
      </c>
      <c r="G3728" s="72">
        <v>1891.7190000000001</v>
      </c>
      <c r="H3728" s="72">
        <v>1850.9469999999999</v>
      </c>
      <c r="I3728" s="72">
        <v>1821.2080000000001</v>
      </c>
      <c r="J3728" s="72">
        <v>1747.0219999999999</v>
      </c>
      <c r="K3728" s="72">
        <v>1753.558</v>
      </c>
      <c r="L3728" s="72">
        <v>1684.921</v>
      </c>
      <c r="M3728" s="72">
        <v>1605.0060000000001</v>
      </c>
      <c r="N3728" s="72">
        <v>1606.998</v>
      </c>
      <c r="O3728" s="72">
        <v>1332.0129999999999</v>
      </c>
      <c r="P3728" s="72">
        <v>1161.547</v>
      </c>
      <c r="Q3728" s="72">
        <v>1065.6210000000001</v>
      </c>
      <c r="R3728" s="72">
        <v>971.89700000000005</v>
      </c>
      <c r="S3728" s="72">
        <v>847.23299999999995</v>
      </c>
      <c r="T3728" s="72">
        <v>688.37199999999996</v>
      </c>
      <c r="U3728" s="72">
        <v>504.46100000000001</v>
      </c>
      <c r="V3728" s="72">
        <v>346.33</v>
      </c>
      <c r="W3728" s="72">
        <v>215.858</v>
      </c>
      <c r="X3728" s="72">
        <v>107.821</v>
      </c>
      <c r="Y3728" s="72">
        <v>35.106999999999999</v>
      </c>
      <c r="Z3728" s="72">
        <v>6.6970000000000001</v>
      </c>
      <c r="AA3728" s="72">
        <v>0.878</v>
      </c>
    </row>
    <row r="3729" spans="1:27" x14ac:dyDescent="0.3">
      <c r="A3729" s="65">
        <v>3728</v>
      </c>
      <c r="B3729" s="66" t="s">
        <v>323</v>
      </c>
      <c r="C3729" s="69" t="s">
        <v>252</v>
      </c>
      <c r="D3729" s="71"/>
      <c r="E3729" s="71">
        <v>32</v>
      </c>
      <c r="F3729" s="71">
        <v>2020</v>
      </c>
      <c r="G3729" s="72">
        <v>1885.6320000000001</v>
      </c>
      <c r="H3729" s="72">
        <v>1888.713</v>
      </c>
      <c r="I3729" s="72">
        <v>1850.1990000000001</v>
      </c>
      <c r="J3729" s="72">
        <v>1819.2909999999999</v>
      </c>
      <c r="K3729" s="72">
        <v>1740.8969999999999</v>
      </c>
      <c r="L3729" s="72">
        <v>1743.4159999999999</v>
      </c>
      <c r="M3729" s="72">
        <v>1673.1079999999999</v>
      </c>
      <c r="N3729" s="72">
        <v>1591.308</v>
      </c>
      <c r="O3729" s="72">
        <v>1587.9459999999999</v>
      </c>
      <c r="P3729" s="72">
        <v>1308.297</v>
      </c>
      <c r="Q3729" s="72">
        <v>1129.579</v>
      </c>
      <c r="R3729" s="72">
        <v>1020.158</v>
      </c>
      <c r="S3729" s="72">
        <v>907.89700000000005</v>
      </c>
      <c r="T3729" s="72">
        <v>761.71</v>
      </c>
      <c r="U3729" s="72">
        <v>583.053</v>
      </c>
      <c r="V3729" s="72">
        <v>389.61</v>
      </c>
      <c r="W3729" s="72">
        <v>232.28800000000001</v>
      </c>
      <c r="X3729" s="72">
        <v>117.15600000000001</v>
      </c>
      <c r="Y3729" s="72">
        <v>42.962000000000003</v>
      </c>
      <c r="Z3729" s="72">
        <v>8.9499999999999993</v>
      </c>
      <c r="AA3729" s="72">
        <v>1.18</v>
      </c>
    </row>
    <row r="3730" spans="1:27" x14ac:dyDescent="0.3">
      <c r="A3730" s="65">
        <v>3729</v>
      </c>
      <c r="B3730" s="66" t="s">
        <v>323</v>
      </c>
      <c r="C3730" s="69" t="s">
        <v>252</v>
      </c>
      <c r="D3730" s="71"/>
      <c r="E3730" s="71">
        <v>32</v>
      </c>
      <c r="F3730" s="71">
        <v>2025</v>
      </c>
      <c r="G3730" s="72">
        <v>1868.45</v>
      </c>
      <c r="H3730" s="72">
        <v>1883.021</v>
      </c>
      <c r="I3730" s="72">
        <v>1887.825</v>
      </c>
      <c r="J3730" s="72">
        <v>1848.202</v>
      </c>
      <c r="K3730" s="72">
        <v>1813.2239999999999</v>
      </c>
      <c r="L3730" s="72">
        <v>1731.4590000000001</v>
      </c>
      <c r="M3730" s="72">
        <v>1731.92</v>
      </c>
      <c r="N3730" s="72">
        <v>1659.6759999999999</v>
      </c>
      <c r="O3730" s="72">
        <v>1573.655</v>
      </c>
      <c r="P3730" s="72">
        <v>1561.5029999999999</v>
      </c>
      <c r="Q3730" s="72">
        <v>1274.7529999999999</v>
      </c>
      <c r="R3730" s="72">
        <v>1084.777</v>
      </c>
      <c r="S3730" s="72">
        <v>957.66200000000003</v>
      </c>
      <c r="T3730" s="72">
        <v>822.37900000000002</v>
      </c>
      <c r="U3730" s="72">
        <v>652.24400000000003</v>
      </c>
      <c r="V3730" s="72">
        <v>457.18299999999999</v>
      </c>
      <c r="W3730" s="72">
        <v>266.47699999999998</v>
      </c>
      <c r="X3730" s="72">
        <v>128.999</v>
      </c>
      <c r="Y3730" s="72">
        <v>47.826999999999998</v>
      </c>
      <c r="Z3730" s="72">
        <v>11.202999999999999</v>
      </c>
      <c r="AA3730" s="72">
        <v>1.587</v>
      </c>
    </row>
    <row r="3731" spans="1:27" x14ac:dyDescent="0.3">
      <c r="A3731" s="65">
        <v>3730</v>
      </c>
      <c r="B3731" s="66" t="s">
        <v>323</v>
      </c>
      <c r="C3731" s="69" t="s">
        <v>252</v>
      </c>
      <c r="D3731" s="71"/>
      <c r="E3731" s="71">
        <v>32</v>
      </c>
      <c r="F3731" s="71">
        <v>2030</v>
      </c>
      <c r="G3731" s="72">
        <v>1851.087</v>
      </c>
      <c r="H3731" s="72">
        <v>1866.1389999999999</v>
      </c>
      <c r="I3731" s="72">
        <v>1882.155</v>
      </c>
      <c r="J3731" s="72">
        <v>1885.855</v>
      </c>
      <c r="K3731" s="72">
        <v>1842.4929999999999</v>
      </c>
      <c r="L3731" s="72">
        <v>1804.117</v>
      </c>
      <c r="M3731" s="72">
        <v>1720.9059999999999</v>
      </c>
      <c r="N3731" s="72">
        <v>1719.0170000000001</v>
      </c>
      <c r="O3731" s="72">
        <v>1642.6320000000001</v>
      </c>
      <c r="P3731" s="72">
        <v>1549.451</v>
      </c>
      <c r="Q3731" s="72">
        <v>1524.52</v>
      </c>
      <c r="R3731" s="72">
        <v>1228.0650000000001</v>
      </c>
      <c r="S3731" s="72">
        <v>1023.353</v>
      </c>
      <c r="T3731" s="72">
        <v>873.97400000000005</v>
      </c>
      <c r="U3731" s="72">
        <v>711.93600000000004</v>
      </c>
      <c r="V3731" s="72">
        <v>519.33100000000002</v>
      </c>
      <c r="W3731" s="72">
        <v>319.03699999999998</v>
      </c>
      <c r="X3731" s="72">
        <v>151.583</v>
      </c>
      <c r="Y3731" s="72">
        <v>54.054000000000002</v>
      </c>
      <c r="Z3731" s="72">
        <v>12.795999999999999</v>
      </c>
      <c r="AA3731" s="72">
        <v>2.02</v>
      </c>
    </row>
    <row r="3732" spans="1:27" x14ac:dyDescent="0.3">
      <c r="A3732" s="65">
        <v>3731</v>
      </c>
      <c r="B3732" s="66" t="s">
        <v>323</v>
      </c>
      <c r="C3732" s="69" t="s">
        <v>252</v>
      </c>
      <c r="D3732" s="71"/>
      <c r="E3732" s="71">
        <v>32</v>
      </c>
      <c r="F3732" s="71">
        <v>2035</v>
      </c>
      <c r="G3732" s="72">
        <v>1831.06</v>
      </c>
      <c r="H3732" s="72">
        <v>1848.98</v>
      </c>
      <c r="I3732" s="72">
        <v>1865.2660000000001</v>
      </c>
      <c r="J3732" s="72">
        <v>1880.2729999999999</v>
      </c>
      <c r="K3732" s="72">
        <v>1880.52</v>
      </c>
      <c r="L3732" s="72">
        <v>1834.1479999999999</v>
      </c>
      <c r="M3732" s="72">
        <v>1794.252</v>
      </c>
      <c r="N3732" s="72">
        <v>1709.41</v>
      </c>
      <c r="O3732" s="72">
        <v>1703.1289999999999</v>
      </c>
      <c r="P3732" s="72">
        <v>1619.779</v>
      </c>
      <c r="Q3732" s="72">
        <v>1516.086</v>
      </c>
      <c r="R3732" s="72">
        <v>1473.481</v>
      </c>
      <c r="S3732" s="72">
        <v>1164.2249999999999</v>
      </c>
      <c r="T3732" s="72">
        <v>940.84</v>
      </c>
      <c r="U3732" s="72">
        <v>764.77700000000004</v>
      </c>
      <c r="V3732" s="72">
        <v>575.49199999999996</v>
      </c>
      <c r="W3732" s="72">
        <v>369.69200000000001</v>
      </c>
      <c r="X3732" s="72">
        <v>185.87200000000001</v>
      </c>
      <c r="Y3732" s="72">
        <v>65.186999999999998</v>
      </c>
      <c r="Z3732" s="72">
        <v>14.829000000000001</v>
      </c>
      <c r="AA3732" s="72">
        <v>2.355</v>
      </c>
    </row>
    <row r="3733" spans="1:27" x14ac:dyDescent="0.3">
      <c r="A3733" s="65">
        <v>3732</v>
      </c>
      <c r="B3733" s="66" t="s">
        <v>323</v>
      </c>
      <c r="C3733" s="69" t="s">
        <v>252</v>
      </c>
      <c r="D3733" s="71"/>
      <c r="E3733" s="71">
        <v>32</v>
      </c>
      <c r="F3733" s="71">
        <v>2040</v>
      </c>
      <c r="G3733" s="72">
        <v>1809.258</v>
      </c>
      <c r="H3733" s="72">
        <v>1829.22</v>
      </c>
      <c r="I3733" s="72">
        <v>1848.318</v>
      </c>
      <c r="J3733" s="72">
        <v>1863.7429999999999</v>
      </c>
      <c r="K3733" s="72">
        <v>1875.684</v>
      </c>
      <c r="L3733" s="72">
        <v>1873.1079999999999</v>
      </c>
      <c r="M3733" s="72">
        <v>1825.375</v>
      </c>
      <c r="N3733" s="72">
        <v>1783.6980000000001</v>
      </c>
      <c r="O3733" s="72">
        <v>1695.4169999999999</v>
      </c>
      <c r="P3733" s="72">
        <v>1681.941</v>
      </c>
      <c r="Q3733" s="72">
        <v>1588.3710000000001</v>
      </c>
      <c r="R3733" s="72">
        <v>1470.088</v>
      </c>
      <c r="S3733" s="72">
        <v>1403.693</v>
      </c>
      <c r="T3733" s="72">
        <v>1078.22</v>
      </c>
      <c r="U3733" s="72">
        <v>832.17899999999997</v>
      </c>
      <c r="V3733" s="72">
        <v>627.73599999999999</v>
      </c>
      <c r="W3733" s="72">
        <v>418.19900000000001</v>
      </c>
      <c r="X3733" s="72">
        <v>220.96100000000001</v>
      </c>
      <c r="Y3733" s="72">
        <v>82.293999999999997</v>
      </c>
      <c r="Z3733" s="72">
        <v>18.434000000000001</v>
      </c>
      <c r="AA3733" s="72">
        <v>2.7650000000000001</v>
      </c>
    </row>
    <row r="3734" spans="1:27" x14ac:dyDescent="0.3">
      <c r="A3734" s="65">
        <v>3733</v>
      </c>
      <c r="B3734" s="66" t="s">
        <v>323</v>
      </c>
      <c r="C3734" s="69" t="s">
        <v>252</v>
      </c>
      <c r="D3734" s="71"/>
      <c r="E3734" s="71">
        <v>32</v>
      </c>
      <c r="F3734" s="71">
        <v>2045</v>
      </c>
      <c r="G3734" s="72">
        <v>1784.5619999999999</v>
      </c>
      <c r="H3734" s="72">
        <v>1807.683</v>
      </c>
      <c r="I3734" s="72">
        <v>1828.769</v>
      </c>
      <c r="J3734" s="72">
        <v>1847.114</v>
      </c>
      <c r="K3734" s="72">
        <v>1859.8689999999999</v>
      </c>
      <c r="L3734" s="72">
        <v>1869.3150000000001</v>
      </c>
      <c r="M3734" s="72">
        <v>1865.34</v>
      </c>
      <c r="N3734" s="72">
        <v>1816.0139999999999</v>
      </c>
      <c r="O3734" s="72">
        <v>1770.8610000000001</v>
      </c>
      <c r="P3734" s="72">
        <v>1676.7270000000001</v>
      </c>
      <c r="Q3734" s="72">
        <v>1652.816</v>
      </c>
      <c r="R3734" s="72">
        <v>1545.049</v>
      </c>
      <c r="S3734" s="72">
        <v>1407.192</v>
      </c>
      <c r="T3734" s="72">
        <v>1309.45</v>
      </c>
      <c r="U3734" s="72">
        <v>963.96699999999998</v>
      </c>
      <c r="V3734" s="72">
        <v>693.70299999999997</v>
      </c>
      <c r="W3734" s="72">
        <v>465.96300000000002</v>
      </c>
      <c r="X3734" s="72">
        <v>256.83699999999999</v>
      </c>
      <c r="Y3734" s="72">
        <v>101.021</v>
      </c>
      <c r="Z3734" s="72">
        <v>24.1</v>
      </c>
      <c r="AA3734" s="72">
        <v>3.4689999999999999</v>
      </c>
    </row>
    <row r="3735" spans="1:27" x14ac:dyDescent="0.3">
      <c r="A3735" s="65">
        <v>3734</v>
      </c>
      <c r="B3735" s="66" t="s">
        <v>323</v>
      </c>
      <c r="C3735" s="69" t="s">
        <v>252</v>
      </c>
      <c r="D3735" s="71"/>
      <c r="E3735" s="71">
        <v>32</v>
      </c>
      <c r="F3735" s="71">
        <v>2050</v>
      </c>
      <c r="G3735" s="72">
        <v>1756.338</v>
      </c>
      <c r="H3735" s="72">
        <v>1783.2139999999999</v>
      </c>
      <c r="I3735" s="72">
        <v>1807.4010000000001</v>
      </c>
      <c r="J3735" s="72">
        <v>1827.8620000000001</v>
      </c>
      <c r="K3735" s="72">
        <v>1843.8889999999999</v>
      </c>
      <c r="L3735" s="72">
        <v>1854.5029999999999</v>
      </c>
      <c r="M3735" s="72">
        <v>1862.65</v>
      </c>
      <c r="N3735" s="72">
        <v>1857.029</v>
      </c>
      <c r="O3735" s="72">
        <v>1804.585</v>
      </c>
      <c r="P3735" s="72">
        <v>1753.644</v>
      </c>
      <c r="Q3735" s="72">
        <v>1650.9590000000001</v>
      </c>
      <c r="R3735" s="72">
        <v>1612.5730000000001</v>
      </c>
      <c r="S3735" s="72">
        <v>1485.7560000000001</v>
      </c>
      <c r="T3735" s="72">
        <v>1321.9179999999999</v>
      </c>
      <c r="U3735" s="72">
        <v>1182.9739999999999</v>
      </c>
      <c r="V3735" s="72">
        <v>815.91</v>
      </c>
      <c r="W3735" s="72">
        <v>526.08500000000004</v>
      </c>
      <c r="X3735" s="72">
        <v>294.363</v>
      </c>
      <c r="Y3735" s="72">
        <v>121.569</v>
      </c>
      <c r="Z3735" s="72">
        <v>30.785</v>
      </c>
      <c r="AA3735" s="72">
        <v>4.617</v>
      </c>
    </row>
    <row r="3736" spans="1:27" x14ac:dyDescent="0.3">
      <c r="A3736" s="65">
        <v>3735</v>
      </c>
      <c r="B3736" s="66" t="s">
        <v>323</v>
      </c>
      <c r="C3736" s="69" t="s">
        <v>252</v>
      </c>
      <c r="D3736" s="71"/>
      <c r="E3736" s="71">
        <v>32</v>
      </c>
      <c r="F3736" s="71">
        <v>2055</v>
      </c>
      <c r="G3736" s="72">
        <v>1721.8430000000001</v>
      </c>
      <c r="H3736" s="72">
        <v>1755.1590000000001</v>
      </c>
      <c r="I3736" s="72">
        <v>1783.0239999999999</v>
      </c>
      <c r="J3736" s="72">
        <v>1806.6679999999999</v>
      </c>
      <c r="K3736" s="72">
        <v>1825.125</v>
      </c>
      <c r="L3736" s="72">
        <v>1839.2840000000001</v>
      </c>
      <c r="M3736" s="72">
        <v>1848.759</v>
      </c>
      <c r="N3736" s="72">
        <v>1855.3689999999999</v>
      </c>
      <c r="O3736" s="72">
        <v>1846.7249999999999</v>
      </c>
      <c r="P3736" s="72">
        <v>1789.0039999999999</v>
      </c>
      <c r="Q3736" s="72">
        <v>1729.586</v>
      </c>
      <c r="R3736" s="72">
        <v>1614.931</v>
      </c>
      <c r="S3736" s="72">
        <v>1556.924</v>
      </c>
      <c r="T3736" s="72">
        <v>1404.44</v>
      </c>
      <c r="U3736" s="72">
        <v>1205.6030000000001</v>
      </c>
      <c r="V3736" s="72">
        <v>1015.629</v>
      </c>
      <c r="W3736" s="72">
        <v>631.66999999999996</v>
      </c>
      <c r="X3736" s="72">
        <v>341.88099999999997</v>
      </c>
      <c r="Y3736" s="72">
        <v>144.49600000000001</v>
      </c>
      <c r="Z3736" s="72">
        <v>38.709000000000003</v>
      </c>
      <c r="AA3736" s="72">
        <v>6.109</v>
      </c>
    </row>
    <row r="3737" spans="1:27" x14ac:dyDescent="0.3">
      <c r="A3737" s="65">
        <v>3736</v>
      </c>
      <c r="B3737" s="66" t="s">
        <v>323</v>
      </c>
      <c r="C3737" s="69" t="s">
        <v>252</v>
      </c>
      <c r="D3737" s="71"/>
      <c r="E3737" s="71">
        <v>32</v>
      </c>
      <c r="F3737" s="71">
        <v>2060</v>
      </c>
      <c r="G3737" s="72">
        <v>1686.4190000000001</v>
      </c>
      <c r="H3737" s="72">
        <v>1720.798</v>
      </c>
      <c r="I3737" s="72">
        <v>1755.0440000000001</v>
      </c>
      <c r="J3737" s="72">
        <v>1782.4459999999999</v>
      </c>
      <c r="K3737" s="72">
        <v>1804.3389999999999</v>
      </c>
      <c r="L3737" s="72">
        <v>1821.143</v>
      </c>
      <c r="M3737" s="72">
        <v>1834.2809999999999</v>
      </c>
      <c r="N3737" s="72">
        <v>1842.38</v>
      </c>
      <c r="O3737" s="72">
        <v>1846.2239999999999</v>
      </c>
      <c r="P3737" s="72">
        <v>1832.4780000000001</v>
      </c>
      <c r="Q3737" s="72">
        <v>1766.9549999999999</v>
      </c>
      <c r="R3737" s="72">
        <v>1695.5170000000001</v>
      </c>
      <c r="S3737" s="72">
        <v>1564.4939999999999</v>
      </c>
      <c r="T3737" s="72">
        <v>1479.432</v>
      </c>
      <c r="U3737" s="72">
        <v>1291.145</v>
      </c>
      <c r="V3737" s="72">
        <v>1047.623</v>
      </c>
      <c r="W3737" s="72">
        <v>800.29600000000005</v>
      </c>
      <c r="X3737" s="72">
        <v>420.71600000000001</v>
      </c>
      <c r="Y3737" s="72">
        <v>173.32</v>
      </c>
      <c r="Z3737" s="72">
        <v>47.887999999999998</v>
      </c>
      <c r="AA3737" s="72">
        <v>7.9649999999999999</v>
      </c>
    </row>
    <row r="3738" spans="1:27" x14ac:dyDescent="0.3">
      <c r="A3738" s="65">
        <v>3737</v>
      </c>
      <c r="B3738" s="66" t="s">
        <v>323</v>
      </c>
      <c r="C3738" s="69" t="s">
        <v>252</v>
      </c>
      <c r="D3738" s="71"/>
      <c r="E3738" s="71">
        <v>32</v>
      </c>
      <c r="F3738" s="71">
        <v>2065</v>
      </c>
      <c r="G3738" s="72">
        <v>1655.0170000000001</v>
      </c>
      <c r="H3738" s="72">
        <v>1685.5070000000001</v>
      </c>
      <c r="I3738" s="72">
        <v>1720.72</v>
      </c>
      <c r="J3738" s="72">
        <v>1754.5650000000001</v>
      </c>
      <c r="K3738" s="72">
        <v>1780.4280000000001</v>
      </c>
      <c r="L3738" s="72">
        <v>1800.886</v>
      </c>
      <c r="M3738" s="72">
        <v>1816.7719999999999</v>
      </c>
      <c r="N3738" s="72">
        <v>1828.664</v>
      </c>
      <c r="O3738" s="72">
        <v>1834.2570000000001</v>
      </c>
      <c r="P3738" s="72">
        <v>1833.4059999999999</v>
      </c>
      <c r="Q3738" s="72">
        <v>1812.0419999999999</v>
      </c>
      <c r="R3738" s="72">
        <v>1735.3219999999999</v>
      </c>
      <c r="S3738" s="72">
        <v>1647.221</v>
      </c>
      <c r="T3738" s="72">
        <v>1493.162</v>
      </c>
      <c r="U3738" s="72">
        <v>1369.2139999999999</v>
      </c>
      <c r="V3738" s="72">
        <v>1133.393</v>
      </c>
      <c r="W3738" s="72">
        <v>837.97199999999998</v>
      </c>
      <c r="X3738" s="72">
        <v>544.42399999999998</v>
      </c>
      <c r="Y3738" s="72">
        <v>219.38399999999999</v>
      </c>
      <c r="Z3738" s="72">
        <v>59.526000000000003</v>
      </c>
      <c r="AA3738" s="72">
        <v>10.199</v>
      </c>
    </row>
    <row r="3739" spans="1:27" x14ac:dyDescent="0.3">
      <c r="A3739" s="65">
        <v>3738</v>
      </c>
      <c r="B3739" s="66" t="s">
        <v>323</v>
      </c>
      <c r="C3739" s="69" t="s">
        <v>252</v>
      </c>
      <c r="D3739" s="71"/>
      <c r="E3739" s="71">
        <v>32</v>
      </c>
      <c r="F3739" s="71">
        <v>2070</v>
      </c>
      <c r="G3739" s="72">
        <v>1623.9780000000001</v>
      </c>
      <c r="H3739" s="72">
        <v>1654.211</v>
      </c>
      <c r="I3739" s="72">
        <v>1685.4670000000001</v>
      </c>
      <c r="J3739" s="72">
        <v>1720.3409999999999</v>
      </c>
      <c r="K3739" s="72">
        <v>1752.818</v>
      </c>
      <c r="L3739" s="72">
        <v>1777.4090000000001</v>
      </c>
      <c r="M3739" s="72">
        <v>1797.0450000000001</v>
      </c>
      <c r="N3739" s="72">
        <v>1811.788</v>
      </c>
      <c r="O3739" s="72">
        <v>1821.4059999999999</v>
      </c>
      <c r="P3739" s="72">
        <v>1822.7190000000001</v>
      </c>
      <c r="Q3739" s="72">
        <v>1814.7829999999999</v>
      </c>
      <c r="R3739" s="72">
        <v>1782.3320000000001</v>
      </c>
      <c r="S3739" s="72">
        <v>1689.9290000000001</v>
      </c>
      <c r="T3739" s="72">
        <v>1577.9290000000001</v>
      </c>
      <c r="U3739" s="72">
        <v>1389.729</v>
      </c>
      <c r="V3739" s="72">
        <v>1212.261</v>
      </c>
      <c r="W3739" s="72">
        <v>918.23</v>
      </c>
      <c r="X3739" s="72">
        <v>580.53</v>
      </c>
      <c r="Y3739" s="72">
        <v>290.96199999999999</v>
      </c>
      <c r="Z3739" s="72">
        <v>77.775999999999996</v>
      </c>
      <c r="AA3739" s="72">
        <v>13.055</v>
      </c>
    </row>
    <row r="3740" spans="1:27" x14ac:dyDescent="0.3">
      <c r="A3740" s="65">
        <v>3739</v>
      </c>
      <c r="B3740" s="66" t="s">
        <v>323</v>
      </c>
      <c r="C3740" s="69" t="s">
        <v>252</v>
      </c>
      <c r="D3740" s="71"/>
      <c r="E3740" s="71">
        <v>32</v>
      </c>
      <c r="F3740" s="71">
        <v>2075</v>
      </c>
      <c r="G3740" s="72">
        <v>1595.58</v>
      </c>
      <c r="H3740" s="72">
        <v>1623.2550000000001</v>
      </c>
      <c r="I3740" s="72">
        <v>1654.1880000000001</v>
      </c>
      <c r="J3740" s="72">
        <v>1685.1489999999999</v>
      </c>
      <c r="K3740" s="72">
        <v>1718.829</v>
      </c>
      <c r="L3740" s="72">
        <v>1750.171</v>
      </c>
      <c r="M3740" s="72">
        <v>1774.0239999999999</v>
      </c>
      <c r="N3740" s="72">
        <v>1792.5989999999999</v>
      </c>
      <c r="O3740" s="72">
        <v>1805.289</v>
      </c>
      <c r="P3740" s="72">
        <v>1810.9770000000001</v>
      </c>
      <c r="Q3740" s="72">
        <v>1805.7660000000001</v>
      </c>
      <c r="R3740" s="72">
        <v>1787.4179999999999</v>
      </c>
      <c r="S3740" s="72">
        <v>1739.3230000000001</v>
      </c>
      <c r="T3740" s="72">
        <v>1624.0260000000001</v>
      </c>
      <c r="U3740" s="72">
        <v>1475.8040000000001</v>
      </c>
      <c r="V3740" s="72">
        <v>1239.623</v>
      </c>
      <c r="W3740" s="72">
        <v>993.16800000000001</v>
      </c>
      <c r="X3740" s="72">
        <v>646.48800000000006</v>
      </c>
      <c r="Y3740" s="72">
        <v>317.25299999999999</v>
      </c>
      <c r="Z3740" s="72">
        <v>106.25</v>
      </c>
      <c r="AA3740" s="72">
        <v>17.434000000000001</v>
      </c>
    </row>
    <row r="3741" spans="1:27" x14ac:dyDescent="0.3">
      <c r="A3741" s="65">
        <v>3740</v>
      </c>
      <c r="B3741" s="66" t="s">
        <v>323</v>
      </c>
      <c r="C3741" s="69" t="s">
        <v>252</v>
      </c>
      <c r="D3741" s="71"/>
      <c r="E3741" s="71">
        <v>32</v>
      </c>
      <c r="F3741" s="71">
        <v>2080</v>
      </c>
      <c r="G3741" s="72">
        <v>1565.423</v>
      </c>
      <c r="H3741" s="72">
        <v>1594.9380000000001</v>
      </c>
      <c r="I3741" s="72">
        <v>1623.2470000000001</v>
      </c>
      <c r="J3741" s="72">
        <v>1653.925</v>
      </c>
      <c r="K3741" s="72">
        <v>1683.8320000000001</v>
      </c>
      <c r="L3741" s="72">
        <v>1716.5050000000001</v>
      </c>
      <c r="M3741" s="72">
        <v>1747.1859999999999</v>
      </c>
      <c r="N3741" s="72">
        <v>1770.077</v>
      </c>
      <c r="O3741" s="72">
        <v>1786.7619999999999</v>
      </c>
      <c r="P3741" s="72">
        <v>1795.8589999999999</v>
      </c>
      <c r="Q3741" s="72">
        <v>1795.5340000000001</v>
      </c>
      <c r="R3741" s="72">
        <v>1780.68</v>
      </c>
      <c r="S3741" s="72">
        <v>1747.538</v>
      </c>
      <c r="T3741" s="72">
        <v>1676.3119999999999</v>
      </c>
      <c r="U3741" s="72">
        <v>1525.6079999999999</v>
      </c>
      <c r="V3741" s="72">
        <v>1325.3140000000001</v>
      </c>
      <c r="W3741" s="72">
        <v>1026.0119999999999</v>
      </c>
      <c r="X3741" s="72">
        <v>709.78800000000001</v>
      </c>
      <c r="Y3741" s="72">
        <v>360.78100000000001</v>
      </c>
      <c r="Z3741" s="72">
        <v>119.18300000000001</v>
      </c>
      <c r="AA3741" s="72">
        <v>24.335999999999999</v>
      </c>
    </row>
    <row r="3742" spans="1:27" x14ac:dyDescent="0.3">
      <c r="A3742" s="65">
        <v>3741</v>
      </c>
      <c r="B3742" s="66" t="s">
        <v>323</v>
      </c>
      <c r="C3742" s="69" t="s">
        <v>252</v>
      </c>
      <c r="D3742" s="71"/>
      <c r="E3742" s="71">
        <v>32</v>
      </c>
      <c r="F3742" s="71">
        <v>2085</v>
      </c>
      <c r="G3742" s="72">
        <v>1533.396</v>
      </c>
      <c r="H3742" s="72">
        <v>1564.846</v>
      </c>
      <c r="I3742" s="72">
        <v>1594.944</v>
      </c>
      <c r="J3742" s="72">
        <v>1623.0360000000001</v>
      </c>
      <c r="K3742" s="72">
        <v>1652.769</v>
      </c>
      <c r="L3742" s="72">
        <v>1681.816</v>
      </c>
      <c r="M3742" s="72">
        <v>1713.8810000000001</v>
      </c>
      <c r="N3742" s="72">
        <v>1743.6990000000001</v>
      </c>
      <c r="O3742" s="72">
        <v>1764.883</v>
      </c>
      <c r="P3742" s="72">
        <v>1778.2950000000001</v>
      </c>
      <c r="Q3742" s="72">
        <v>1781.8679999999999</v>
      </c>
      <c r="R3742" s="72">
        <v>1772.633</v>
      </c>
      <c r="S3742" s="72">
        <v>1744.0809999999999</v>
      </c>
      <c r="T3742" s="72">
        <v>1688.8910000000001</v>
      </c>
      <c r="U3742" s="72">
        <v>1581.443</v>
      </c>
      <c r="V3742" s="72">
        <v>1379.087</v>
      </c>
      <c r="W3742" s="72">
        <v>1108.0830000000001</v>
      </c>
      <c r="X3742" s="72">
        <v>744.36</v>
      </c>
      <c r="Y3742" s="72">
        <v>404.714</v>
      </c>
      <c r="Z3742" s="72">
        <v>139.61699999999999</v>
      </c>
      <c r="AA3742" s="72">
        <v>29.013999999999999</v>
      </c>
    </row>
    <row r="3743" spans="1:27" x14ac:dyDescent="0.3">
      <c r="A3743" s="65">
        <v>3742</v>
      </c>
      <c r="B3743" s="66" t="s">
        <v>323</v>
      </c>
      <c r="C3743" s="69" t="s">
        <v>252</v>
      </c>
      <c r="D3743" s="71"/>
      <c r="E3743" s="71">
        <v>32</v>
      </c>
      <c r="F3743" s="71">
        <v>2090</v>
      </c>
      <c r="G3743" s="72">
        <v>1503.104</v>
      </c>
      <c r="H3743" s="72">
        <v>1532.876</v>
      </c>
      <c r="I3743" s="72">
        <v>1564.8489999999999</v>
      </c>
      <c r="J3743" s="72">
        <v>1594.7639999999999</v>
      </c>
      <c r="K3743" s="72">
        <v>1622.0350000000001</v>
      </c>
      <c r="L3743" s="72">
        <v>1650.998</v>
      </c>
      <c r="M3743" s="72">
        <v>1679.529</v>
      </c>
      <c r="N3743" s="72">
        <v>1710.789</v>
      </c>
      <c r="O3743" s="72">
        <v>1739.058</v>
      </c>
      <c r="P3743" s="72">
        <v>1757.25</v>
      </c>
      <c r="Q3743" s="72">
        <v>1765.6089999999999</v>
      </c>
      <c r="R3743" s="72">
        <v>1760.9169999999999</v>
      </c>
      <c r="S3743" s="72">
        <v>1738.9259999999999</v>
      </c>
      <c r="T3743" s="72">
        <v>1689.664</v>
      </c>
      <c r="U3743" s="72">
        <v>1599.3050000000001</v>
      </c>
      <c r="V3743" s="72">
        <v>1437.9259999999999</v>
      </c>
      <c r="W3743" s="72">
        <v>1163.4680000000001</v>
      </c>
      <c r="X3743" s="72">
        <v>814.86199999999997</v>
      </c>
      <c r="Y3743" s="72">
        <v>432.83800000000002</v>
      </c>
      <c r="Z3743" s="72">
        <v>160.995</v>
      </c>
      <c r="AA3743" s="72">
        <v>34.988</v>
      </c>
    </row>
    <row r="3744" spans="1:27" x14ac:dyDescent="0.3">
      <c r="A3744" s="65">
        <v>3743</v>
      </c>
      <c r="B3744" s="66" t="s">
        <v>323</v>
      </c>
      <c r="C3744" s="69" t="s">
        <v>252</v>
      </c>
      <c r="D3744" s="71"/>
      <c r="E3744" s="71">
        <v>32</v>
      </c>
      <c r="F3744" s="71">
        <v>2095</v>
      </c>
      <c r="G3744" s="72">
        <v>1473.0920000000001</v>
      </c>
      <c r="H3744" s="72">
        <v>1502.6279999999999</v>
      </c>
      <c r="I3744" s="72">
        <v>1532.8779999999999</v>
      </c>
      <c r="J3744" s="72">
        <v>1564.683</v>
      </c>
      <c r="K3744" s="72">
        <v>1593.877</v>
      </c>
      <c r="L3744" s="72">
        <v>1620.4780000000001</v>
      </c>
      <c r="M3744" s="72">
        <v>1648.979</v>
      </c>
      <c r="N3744" s="72">
        <v>1676.8009999999999</v>
      </c>
      <c r="O3744" s="72">
        <v>1706.65</v>
      </c>
      <c r="P3744" s="72">
        <v>1732.204</v>
      </c>
      <c r="Q3744" s="72">
        <v>1745.7619999999999</v>
      </c>
      <c r="R3744" s="72">
        <v>1746.5039999999999</v>
      </c>
      <c r="S3744" s="72">
        <v>1730.0029999999999</v>
      </c>
      <c r="T3744" s="72">
        <v>1688.5840000000001</v>
      </c>
      <c r="U3744" s="72">
        <v>1605.85</v>
      </c>
      <c r="V3744" s="72">
        <v>1462.5319999999999</v>
      </c>
      <c r="W3744" s="72">
        <v>1224.1500000000001</v>
      </c>
      <c r="X3744" s="72">
        <v>867.64499999999998</v>
      </c>
      <c r="Y3744" s="72">
        <v>483.81700000000001</v>
      </c>
      <c r="Z3744" s="72">
        <v>177.45099999999999</v>
      </c>
      <c r="AA3744" s="72">
        <v>41.917000000000002</v>
      </c>
    </row>
    <row r="3745" spans="1:27" x14ac:dyDescent="0.3">
      <c r="A3745" s="65">
        <v>3744</v>
      </c>
      <c r="B3745" s="66" t="s">
        <v>323</v>
      </c>
      <c r="C3745" s="69" t="s">
        <v>252</v>
      </c>
      <c r="D3745" s="71"/>
      <c r="E3745" s="71">
        <v>32</v>
      </c>
      <c r="F3745" s="71">
        <v>2100</v>
      </c>
      <c r="G3745" s="72">
        <v>1445.2719999999999</v>
      </c>
      <c r="H3745" s="72">
        <v>1472.6690000000001</v>
      </c>
      <c r="I3745" s="72">
        <v>1502.626</v>
      </c>
      <c r="J3745" s="72">
        <v>1532.74</v>
      </c>
      <c r="K3745" s="72">
        <v>1563.904</v>
      </c>
      <c r="L3745" s="72">
        <v>1592.509</v>
      </c>
      <c r="M3745" s="72">
        <v>1618.701</v>
      </c>
      <c r="N3745" s="72">
        <v>1646.5640000000001</v>
      </c>
      <c r="O3745" s="72">
        <v>1673.136</v>
      </c>
      <c r="P3745" s="72">
        <v>1700.528</v>
      </c>
      <c r="Q3745" s="72">
        <v>1721.8409999999999</v>
      </c>
      <c r="R3745" s="72">
        <v>1728.404</v>
      </c>
      <c r="S3745" s="72">
        <v>1718.248</v>
      </c>
      <c r="T3745" s="72">
        <v>1683.6179999999999</v>
      </c>
      <c r="U3745" s="72">
        <v>1610.3610000000001</v>
      </c>
      <c r="V3745" s="72">
        <v>1476.596</v>
      </c>
      <c r="W3745" s="72">
        <v>1256.008</v>
      </c>
      <c r="X3745" s="72">
        <v>925.44500000000005</v>
      </c>
      <c r="Y3745" s="72">
        <v>525.90599999999995</v>
      </c>
      <c r="Z3745" s="72">
        <v>204.441</v>
      </c>
      <c r="AA3745" s="72">
        <v>48.420999999999999</v>
      </c>
    </row>
    <row r="3746" spans="1:27" x14ac:dyDescent="0.3">
      <c r="A3746" s="65">
        <v>3745</v>
      </c>
      <c r="B3746" s="66" t="s">
        <v>323</v>
      </c>
      <c r="C3746" s="69" t="s">
        <v>253</v>
      </c>
      <c r="D3746" s="71"/>
      <c r="E3746" s="71">
        <v>68</v>
      </c>
      <c r="F3746" s="71">
        <v>2015</v>
      </c>
      <c r="G3746" s="72">
        <v>604.73</v>
      </c>
      <c r="H3746" s="72">
        <v>590.42600000000004</v>
      </c>
      <c r="I3746" s="72">
        <v>576.34</v>
      </c>
      <c r="J3746" s="72">
        <v>548.80899999999997</v>
      </c>
      <c r="K3746" s="72">
        <v>498.42200000000003</v>
      </c>
      <c r="L3746" s="72">
        <v>447.10399999999998</v>
      </c>
      <c r="M3746" s="72">
        <v>400.82799999999997</v>
      </c>
      <c r="N3746" s="72">
        <v>347.262</v>
      </c>
      <c r="O3746" s="72">
        <v>286.875</v>
      </c>
      <c r="P3746" s="72">
        <v>237.017</v>
      </c>
      <c r="Q3746" s="72">
        <v>197.44200000000001</v>
      </c>
      <c r="R3746" s="72">
        <v>167.51400000000001</v>
      </c>
      <c r="S3746" s="72">
        <v>143.34399999999999</v>
      </c>
      <c r="T3746" s="72">
        <v>108.601</v>
      </c>
      <c r="U3746" s="72">
        <v>88.688000000000002</v>
      </c>
      <c r="V3746" s="72">
        <v>59.621000000000002</v>
      </c>
      <c r="W3746" s="72">
        <v>39.406999999999996</v>
      </c>
      <c r="X3746" s="72">
        <v>20.405000000000001</v>
      </c>
      <c r="Y3746" s="72">
        <v>6.5659999999999998</v>
      </c>
      <c r="Z3746" s="72">
        <v>1.238</v>
      </c>
      <c r="AA3746" s="72">
        <v>7.0999999999999994E-2</v>
      </c>
    </row>
    <row r="3747" spans="1:27" x14ac:dyDescent="0.3">
      <c r="A3747" s="65">
        <v>3746</v>
      </c>
      <c r="B3747" s="66" t="s">
        <v>323</v>
      </c>
      <c r="C3747" s="69" t="s">
        <v>253</v>
      </c>
      <c r="D3747" s="71"/>
      <c r="E3747" s="71">
        <v>68</v>
      </c>
      <c r="F3747" s="71">
        <v>2020</v>
      </c>
      <c r="G3747" s="72">
        <v>620.01499999999999</v>
      </c>
      <c r="H3747" s="72">
        <v>591.79200000000003</v>
      </c>
      <c r="I3747" s="72">
        <v>583.43799999999999</v>
      </c>
      <c r="J3747" s="72">
        <v>567.27700000000004</v>
      </c>
      <c r="K3747" s="72">
        <v>535.64400000000001</v>
      </c>
      <c r="L3747" s="72">
        <v>484.44799999999998</v>
      </c>
      <c r="M3747" s="72">
        <v>434.83499999999998</v>
      </c>
      <c r="N3747" s="72">
        <v>389.71899999999999</v>
      </c>
      <c r="O3747" s="72">
        <v>336.73500000000001</v>
      </c>
      <c r="P3747" s="72">
        <v>276.79199999999997</v>
      </c>
      <c r="Q3747" s="72">
        <v>227.495</v>
      </c>
      <c r="R3747" s="72">
        <v>188.59</v>
      </c>
      <c r="S3747" s="72">
        <v>157.86699999999999</v>
      </c>
      <c r="T3747" s="72">
        <v>131.876</v>
      </c>
      <c r="U3747" s="72">
        <v>96.102999999999994</v>
      </c>
      <c r="V3747" s="72">
        <v>72.870999999999995</v>
      </c>
      <c r="W3747" s="72">
        <v>44.804000000000002</v>
      </c>
      <c r="X3747" s="72">
        <v>24.254999999999999</v>
      </c>
      <c r="Y3747" s="72">
        <v>9.6029999999999998</v>
      </c>
      <c r="Z3747" s="72">
        <v>2.0880000000000001</v>
      </c>
      <c r="AA3747" s="72">
        <v>0.158</v>
      </c>
    </row>
    <row r="3748" spans="1:27" x14ac:dyDescent="0.3">
      <c r="A3748" s="65">
        <v>3747</v>
      </c>
      <c r="B3748" s="66" t="s">
        <v>323</v>
      </c>
      <c r="C3748" s="69" t="s">
        <v>253</v>
      </c>
      <c r="D3748" s="71"/>
      <c r="E3748" s="71">
        <v>68</v>
      </c>
      <c r="F3748" s="71">
        <v>2025</v>
      </c>
      <c r="G3748" s="72">
        <v>628.76099999999997</v>
      </c>
      <c r="H3748" s="72">
        <v>609.36500000000001</v>
      </c>
      <c r="I3748" s="72">
        <v>585.995</v>
      </c>
      <c r="J3748" s="72">
        <v>575.81299999999999</v>
      </c>
      <c r="K3748" s="72">
        <v>555.93100000000004</v>
      </c>
      <c r="L3748" s="72">
        <v>523.19899999999996</v>
      </c>
      <c r="M3748" s="72">
        <v>473.29199999999997</v>
      </c>
      <c r="N3748" s="72">
        <v>424.47199999999998</v>
      </c>
      <c r="O3748" s="72">
        <v>379.39</v>
      </c>
      <c r="P3748" s="72">
        <v>326.17099999999999</v>
      </c>
      <c r="Q3748" s="72">
        <v>266.42700000000002</v>
      </c>
      <c r="R3748" s="72">
        <v>217.351</v>
      </c>
      <c r="S3748" s="72">
        <v>177.315</v>
      </c>
      <c r="T3748" s="72">
        <v>144.63999999999999</v>
      </c>
      <c r="U3748" s="72">
        <v>115.86</v>
      </c>
      <c r="V3748" s="72">
        <v>78.614999999999995</v>
      </c>
      <c r="W3748" s="72">
        <v>54.165999999999997</v>
      </c>
      <c r="X3748" s="72">
        <v>27.562000000000001</v>
      </c>
      <c r="Y3748" s="72">
        <v>11.411</v>
      </c>
      <c r="Z3748" s="72">
        <v>3.056</v>
      </c>
      <c r="AA3748" s="72">
        <v>0.27600000000000002</v>
      </c>
    </row>
    <row r="3749" spans="1:27" x14ac:dyDescent="0.3">
      <c r="A3749" s="65">
        <v>3748</v>
      </c>
      <c r="B3749" s="66" t="s">
        <v>323</v>
      </c>
      <c r="C3749" s="69" t="s">
        <v>253</v>
      </c>
      <c r="D3749" s="71"/>
      <c r="E3749" s="71">
        <v>68</v>
      </c>
      <c r="F3749" s="71">
        <v>2030</v>
      </c>
      <c r="G3749" s="72">
        <v>631.14200000000005</v>
      </c>
      <c r="H3749" s="72">
        <v>620.05999999999995</v>
      </c>
      <c r="I3749" s="72">
        <v>604.49300000000005</v>
      </c>
      <c r="J3749" s="72">
        <v>579.66</v>
      </c>
      <c r="K3749" s="72">
        <v>566.19500000000005</v>
      </c>
      <c r="L3749" s="72">
        <v>545.10799999999995</v>
      </c>
      <c r="M3749" s="72">
        <v>513.08600000000001</v>
      </c>
      <c r="N3749" s="72">
        <v>463.59199999999998</v>
      </c>
      <c r="O3749" s="72">
        <v>414.55500000000001</v>
      </c>
      <c r="P3749" s="72">
        <v>368.64100000000002</v>
      </c>
      <c r="Q3749" s="72">
        <v>314.74900000000002</v>
      </c>
      <c r="R3749" s="72">
        <v>254.68199999999999</v>
      </c>
      <c r="S3749" s="72">
        <v>204.023</v>
      </c>
      <c r="T3749" s="72">
        <v>161.93700000000001</v>
      </c>
      <c r="U3749" s="72">
        <v>126.608</v>
      </c>
      <c r="V3749" s="72">
        <v>94.328000000000003</v>
      </c>
      <c r="W3749" s="72">
        <v>58.088999999999999</v>
      </c>
      <c r="X3749" s="72">
        <v>33.283999999999999</v>
      </c>
      <c r="Y3749" s="72">
        <v>12.946</v>
      </c>
      <c r="Z3749" s="72">
        <v>3.6240000000000001</v>
      </c>
      <c r="AA3749" s="72">
        <v>0.41399999999999998</v>
      </c>
    </row>
    <row r="3750" spans="1:27" x14ac:dyDescent="0.3">
      <c r="A3750" s="65">
        <v>3749</v>
      </c>
      <c r="B3750" s="66" t="s">
        <v>323</v>
      </c>
      <c r="C3750" s="69" t="s">
        <v>253</v>
      </c>
      <c r="D3750" s="71"/>
      <c r="E3750" s="71">
        <v>68</v>
      </c>
      <c r="F3750" s="71">
        <v>2035</v>
      </c>
      <c r="G3750" s="72">
        <v>626.78700000000003</v>
      </c>
      <c r="H3750" s="72">
        <v>623.87300000000005</v>
      </c>
      <c r="I3750" s="72">
        <v>615.92399999999998</v>
      </c>
      <c r="J3750" s="72">
        <v>599.10199999999998</v>
      </c>
      <c r="K3750" s="72">
        <v>571.43499999999995</v>
      </c>
      <c r="L3750" s="72">
        <v>556.73</v>
      </c>
      <c r="M3750" s="72">
        <v>535.96600000000001</v>
      </c>
      <c r="N3750" s="72">
        <v>503.83699999999999</v>
      </c>
      <c r="O3750" s="72">
        <v>453.89400000000001</v>
      </c>
      <c r="P3750" s="72">
        <v>403.85399999999998</v>
      </c>
      <c r="Q3750" s="72">
        <v>356.64100000000002</v>
      </c>
      <c r="R3750" s="72">
        <v>301.43599999999998</v>
      </c>
      <c r="S3750" s="72">
        <v>239.38499999999999</v>
      </c>
      <c r="T3750" s="72">
        <v>186.57300000000001</v>
      </c>
      <c r="U3750" s="72">
        <v>142.07400000000001</v>
      </c>
      <c r="V3750" s="72">
        <v>103.53</v>
      </c>
      <c r="W3750" s="72">
        <v>69.831000000000003</v>
      </c>
      <c r="X3750" s="72">
        <v>35.951999999999998</v>
      </c>
      <c r="Y3750" s="72">
        <v>15.714</v>
      </c>
      <c r="Z3750" s="72">
        <v>4.1139999999999999</v>
      </c>
      <c r="AA3750" s="72">
        <v>0.502</v>
      </c>
    </row>
    <row r="3751" spans="1:27" x14ac:dyDescent="0.3">
      <c r="A3751" s="65">
        <v>3750</v>
      </c>
      <c r="B3751" s="66" t="s">
        <v>323</v>
      </c>
      <c r="C3751" s="69" t="s">
        <v>253</v>
      </c>
      <c r="D3751" s="71"/>
      <c r="E3751" s="71">
        <v>68</v>
      </c>
      <c r="F3751" s="71">
        <v>2040</v>
      </c>
      <c r="G3751" s="72">
        <v>619.17399999999998</v>
      </c>
      <c r="H3751" s="72">
        <v>620.64099999999996</v>
      </c>
      <c r="I3751" s="72">
        <v>620.08900000000006</v>
      </c>
      <c r="J3751" s="72">
        <v>610.78700000000003</v>
      </c>
      <c r="K3751" s="72">
        <v>591.15300000000002</v>
      </c>
      <c r="L3751" s="72">
        <v>562.41600000000005</v>
      </c>
      <c r="M3751" s="72">
        <v>547.96400000000006</v>
      </c>
      <c r="N3751" s="72">
        <v>526.96900000000005</v>
      </c>
      <c r="O3751" s="72">
        <v>494.05700000000002</v>
      </c>
      <c r="P3751" s="72">
        <v>442.95100000000002</v>
      </c>
      <c r="Q3751" s="72">
        <v>391.48899999999998</v>
      </c>
      <c r="R3751" s="72">
        <v>342.339</v>
      </c>
      <c r="S3751" s="72">
        <v>284.108</v>
      </c>
      <c r="T3751" s="72">
        <v>219.672</v>
      </c>
      <c r="U3751" s="72">
        <v>164.41</v>
      </c>
      <c r="V3751" s="72">
        <v>116.854</v>
      </c>
      <c r="W3751" s="72">
        <v>77.103999999999999</v>
      </c>
      <c r="X3751" s="72">
        <v>43.476999999999997</v>
      </c>
      <c r="Y3751" s="72">
        <v>17.033999999999999</v>
      </c>
      <c r="Z3751" s="72">
        <v>4.9850000000000003</v>
      </c>
      <c r="AA3751" s="72">
        <v>0.57299999999999995</v>
      </c>
    </row>
    <row r="3752" spans="1:27" x14ac:dyDescent="0.3">
      <c r="A3752" s="65">
        <v>3751</v>
      </c>
      <c r="B3752" s="66" t="s">
        <v>323</v>
      </c>
      <c r="C3752" s="69" t="s">
        <v>253</v>
      </c>
      <c r="D3752" s="71"/>
      <c r="E3752" s="71">
        <v>68</v>
      </c>
      <c r="F3752" s="71">
        <v>2045</v>
      </c>
      <c r="G3752" s="72">
        <v>609.51400000000001</v>
      </c>
      <c r="H3752" s="72">
        <v>613.98500000000001</v>
      </c>
      <c r="I3752" s="72">
        <v>617.19600000000003</v>
      </c>
      <c r="J3752" s="72">
        <v>615.221</v>
      </c>
      <c r="K3752" s="72">
        <v>603.17200000000003</v>
      </c>
      <c r="L3752" s="72">
        <v>582.43499999999995</v>
      </c>
      <c r="M3752" s="72">
        <v>554.08600000000001</v>
      </c>
      <c r="N3752" s="72">
        <v>539.38199999999995</v>
      </c>
      <c r="O3752" s="72">
        <v>517.46199999999999</v>
      </c>
      <c r="P3752" s="72">
        <v>482.96100000000001</v>
      </c>
      <c r="Q3752" s="72">
        <v>430.23099999999999</v>
      </c>
      <c r="R3752" s="72">
        <v>376.64</v>
      </c>
      <c r="S3752" s="72">
        <v>323.59100000000001</v>
      </c>
      <c r="T3752" s="72">
        <v>261.60599999999999</v>
      </c>
      <c r="U3752" s="72">
        <v>194.40199999999999</v>
      </c>
      <c r="V3752" s="72">
        <v>135.99199999999999</v>
      </c>
      <c r="W3752" s="72">
        <v>87.534999999999997</v>
      </c>
      <c r="X3752" s="72">
        <v>48.301000000000002</v>
      </c>
      <c r="Y3752" s="72">
        <v>20.681999999999999</v>
      </c>
      <c r="Z3752" s="72">
        <v>5.399</v>
      </c>
      <c r="AA3752" s="72">
        <v>0.69</v>
      </c>
    </row>
    <row r="3753" spans="1:27" x14ac:dyDescent="0.3">
      <c r="A3753" s="65">
        <v>3752</v>
      </c>
      <c r="B3753" s="66" t="s">
        <v>323</v>
      </c>
      <c r="C3753" s="69" t="s">
        <v>253</v>
      </c>
      <c r="D3753" s="71"/>
      <c r="E3753" s="71">
        <v>68</v>
      </c>
      <c r="F3753" s="71">
        <v>2050</v>
      </c>
      <c r="G3753" s="72">
        <v>599.35900000000004</v>
      </c>
      <c r="H3753" s="72">
        <v>605.15899999999999</v>
      </c>
      <c r="I3753" s="72">
        <v>610.851</v>
      </c>
      <c r="J3753" s="72">
        <v>612.60699999999997</v>
      </c>
      <c r="K3753" s="72">
        <v>607.99</v>
      </c>
      <c r="L3753" s="72">
        <v>594.83600000000001</v>
      </c>
      <c r="M3753" s="72">
        <v>574.42100000000005</v>
      </c>
      <c r="N3753" s="72">
        <v>546.01400000000001</v>
      </c>
      <c r="O3753" s="72">
        <v>530.35900000000004</v>
      </c>
      <c r="P3753" s="72">
        <v>506.66899999999998</v>
      </c>
      <c r="Q3753" s="72">
        <v>470.02100000000002</v>
      </c>
      <c r="R3753" s="72">
        <v>414.89400000000001</v>
      </c>
      <c r="S3753" s="72">
        <v>357.13499999999999</v>
      </c>
      <c r="T3753" s="72">
        <v>299.13400000000001</v>
      </c>
      <c r="U3753" s="72">
        <v>232.58500000000001</v>
      </c>
      <c r="V3753" s="72">
        <v>161.78399999999999</v>
      </c>
      <c r="W3753" s="72">
        <v>102.539</v>
      </c>
      <c r="X3753" s="72">
        <v>55.244</v>
      </c>
      <c r="Y3753" s="72">
        <v>23.113</v>
      </c>
      <c r="Z3753" s="72">
        <v>6.5659999999999998</v>
      </c>
      <c r="AA3753" s="72">
        <v>0.75800000000000001</v>
      </c>
    </row>
    <row r="3754" spans="1:27" x14ac:dyDescent="0.3">
      <c r="A3754" s="65">
        <v>3753</v>
      </c>
      <c r="B3754" s="66" t="s">
        <v>323</v>
      </c>
      <c r="C3754" s="69" t="s">
        <v>253</v>
      </c>
      <c r="D3754" s="71"/>
      <c r="E3754" s="71">
        <v>68</v>
      </c>
      <c r="F3754" s="71">
        <v>2055</v>
      </c>
      <c r="G3754" s="72">
        <v>587.71100000000001</v>
      </c>
      <c r="H3754" s="72">
        <v>595.61</v>
      </c>
      <c r="I3754" s="72">
        <v>602.34699999999998</v>
      </c>
      <c r="J3754" s="72">
        <v>606.64599999999996</v>
      </c>
      <c r="K3754" s="72">
        <v>605.98199999999997</v>
      </c>
      <c r="L3754" s="72">
        <v>600.33699999999999</v>
      </c>
      <c r="M3754" s="72">
        <v>587.45000000000005</v>
      </c>
      <c r="N3754" s="72">
        <v>566.92200000000003</v>
      </c>
      <c r="O3754" s="72">
        <v>537.755</v>
      </c>
      <c r="P3754" s="72">
        <v>520.274</v>
      </c>
      <c r="Q3754" s="72">
        <v>494.173</v>
      </c>
      <c r="R3754" s="72">
        <v>454.38900000000001</v>
      </c>
      <c r="S3754" s="72">
        <v>394.65100000000001</v>
      </c>
      <c r="T3754" s="72">
        <v>331.50200000000001</v>
      </c>
      <c r="U3754" s="72">
        <v>267.27600000000001</v>
      </c>
      <c r="V3754" s="72">
        <v>194.803</v>
      </c>
      <c r="W3754" s="72">
        <v>122.819</v>
      </c>
      <c r="X3754" s="72">
        <v>65.253</v>
      </c>
      <c r="Y3754" s="72">
        <v>26.617000000000001</v>
      </c>
      <c r="Z3754" s="72">
        <v>7.3570000000000002</v>
      </c>
      <c r="AA3754" s="72">
        <v>0.91500000000000004</v>
      </c>
    </row>
    <row r="3755" spans="1:27" x14ac:dyDescent="0.3">
      <c r="A3755" s="65">
        <v>3754</v>
      </c>
      <c r="B3755" s="66" t="s">
        <v>323</v>
      </c>
      <c r="C3755" s="69" t="s">
        <v>253</v>
      </c>
      <c r="D3755" s="71"/>
      <c r="E3755" s="71">
        <v>68</v>
      </c>
      <c r="F3755" s="71">
        <v>2060</v>
      </c>
      <c r="G3755" s="72">
        <v>574.98400000000004</v>
      </c>
      <c r="H3755" s="72">
        <v>584.45799999999997</v>
      </c>
      <c r="I3755" s="72">
        <v>593.08799999999997</v>
      </c>
      <c r="J3755" s="72">
        <v>598.50599999999997</v>
      </c>
      <c r="K3755" s="72">
        <v>600.59900000000005</v>
      </c>
      <c r="L3755" s="72">
        <v>599.00400000000002</v>
      </c>
      <c r="M3755" s="72">
        <v>593.59</v>
      </c>
      <c r="N3755" s="72">
        <v>580.56100000000004</v>
      </c>
      <c r="O3755" s="72">
        <v>559.22199999999998</v>
      </c>
      <c r="P3755" s="72">
        <v>528.47</v>
      </c>
      <c r="Q3755" s="72">
        <v>508.51</v>
      </c>
      <c r="R3755" s="72">
        <v>478.95600000000002</v>
      </c>
      <c r="S3755" s="72">
        <v>433.65</v>
      </c>
      <c r="T3755" s="72">
        <v>367.928</v>
      </c>
      <c r="U3755" s="72">
        <v>297.87599999999998</v>
      </c>
      <c r="V3755" s="72">
        <v>225.53399999999999</v>
      </c>
      <c r="W3755" s="72">
        <v>149.13</v>
      </c>
      <c r="X3755" s="72">
        <v>79.003</v>
      </c>
      <c r="Y3755" s="72">
        <v>31.786999999999999</v>
      </c>
      <c r="Z3755" s="72">
        <v>8.5470000000000006</v>
      </c>
      <c r="AA3755" s="72">
        <v>1.0449999999999999</v>
      </c>
    </row>
    <row r="3756" spans="1:27" x14ac:dyDescent="0.3">
      <c r="A3756" s="65">
        <v>3755</v>
      </c>
      <c r="B3756" s="66" t="s">
        <v>323</v>
      </c>
      <c r="C3756" s="69" t="s">
        <v>253</v>
      </c>
      <c r="D3756" s="71"/>
      <c r="E3756" s="71">
        <v>68</v>
      </c>
      <c r="F3756" s="71">
        <v>2065</v>
      </c>
      <c r="G3756" s="72">
        <v>560.77</v>
      </c>
      <c r="H3756" s="72">
        <v>572.15599999999995</v>
      </c>
      <c r="I3756" s="72">
        <v>582.20500000000004</v>
      </c>
      <c r="J3756" s="72">
        <v>589.58500000000004</v>
      </c>
      <c r="K3756" s="72">
        <v>593.02</v>
      </c>
      <c r="L3756" s="72">
        <v>594.28099999999995</v>
      </c>
      <c r="M3756" s="72">
        <v>592.91499999999996</v>
      </c>
      <c r="N3756" s="72">
        <v>587.35799999999995</v>
      </c>
      <c r="O3756" s="72">
        <v>573.50199999999995</v>
      </c>
      <c r="P3756" s="72">
        <v>550.51700000000005</v>
      </c>
      <c r="Q3756" s="72">
        <v>517.56500000000005</v>
      </c>
      <c r="R3756" s="72">
        <v>494.07600000000002</v>
      </c>
      <c r="S3756" s="72">
        <v>458.64699999999999</v>
      </c>
      <c r="T3756" s="72">
        <v>406.06700000000001</v>
      </c>
      <c r="U3756" s="72">
        <v>332.51</v>
      </c>
      <c r="V3756" s="72">
        <v>253.33099999999999</v>
      </c>
      <c r="W3756" s="72">
        <v>174.297</v>
      </c>
      <c r="X3756" s="72">
        <v>97.061000000000007</v>
      </c>
      <c r="Y3756" s="72">
        <v>38.978000000000002</v>
      </c>
      <c r="Z3756" s="72">
        <v>10.327999999999999</v>
      </c>
      <c r="AA3756" s="72">
        <v>1.23</v>
      </c>
    </row>
    <row r="3757" spans="1:27" x14ac:dyDescent="0.3">
      <c r="A3757" s="65">
        <v>3756</v>
      </c>
      <c r="B3757" s="66" t="s">
        <v>323</v>
      </c>
      <c r="C3757" s="69" t="s">
        <v>253</v>
      </c>
      <c r="D3757" s="71"/>
      <c r="E3757" s="71">
        <v>68</v>
      </c>
      <c r="F3757" s="71">
        <v>2070</v>
      </c>
      <c r="G3757" s="72">
        <v>546.23199999999997</v>
      </c>
      <c r="H3757" s="72">
        <v>558.31500000000005</v>
      </c>
      <c r="I3757" s="72">
        <v>570.14499999999998</v>
      </c>
      <c r="J3757" s="72">
        <v>579.03200000000004</v>
      </c>
      <c r="K3757" s="72">
        <v>584.60900000000004</v>
      </c>
      <c r="L3757" s="72">
        <v>587.31100000000004</v>
      </c>
      <c r="M3757" s="72">
        <v>588.803</v>
      </c>
      <c r="N3757" s="72">
        <v>587.33699999999999</v>
      </c>
      <c r="O3757" s="72">
        <v>580.96799999999996</v>
      </c>
      <c r="P3757" s="72">
        <v>565.46699999999998</v>
      </c>
      <c r="Q3757" s="72">
        <v>540.226</v>
      </c>
      <c r="R3757" s="72">
        <v>504.14699999999999</v>
      </c>
      <c r="S3757" s="72">
        <v>474.77</v>
      </c>
      <c r="T3757" s="72">
        <v>431.512</v>
      </c>
      <c r="U3757" s="72">
        <v>369.245</v>
      </c>
      <c r="V3757" s="72">
        <v>285.20499999999998</v>
      </c>
      <c r="W3757" s="72">
        <v>197.85900000000001</v>
      </c>
      <c r="X3757" s="72">
        <v>115.033</v>
      </c>
      <c r="Y3757" s="72">
        <v>48.69</v>
      </c>
      <c r="Z3757" s="72">
        <v>12.891</v>
      </c>
      <c r="AA3757" s="72">
        <v>1.516</v>
      </c>
    </row>
    <row r="3758" spans="1:27" x14ac:dyDescent="0.3">
      <c r="A3758" s="65">
        <v>3757</v>
      </c>
      <c r="B3758" s="66" t="s">
        <v>323</v>
      </c>
      <c r="C3758" s="69" t="s">
        <v>253</v>
      </c>
      <c r="D3758" s="71"/>
      <c r="E3758" s="71">
        <v>68</v>
      </c>
      <c r="F3758" s="71">
        <v>2075</v>
      </c>
      <c r="G3758" s="72">
        <v>531.48500000000001</v>
      </c>
      <c r="H3758" s="72">
        <v>544.077</v>
      </c>
      <c r="I3758" s="72">
        <v>556.51</v>
      </c>
      <c r="J3758" s="72">
        <v>567.274</v>
      </c>
      <c r="K3758" s="72">
        <v>574.53599999999994</v>
      </c>
      <c r="L3758" s="72">
        <v>579.47699999999998</v>
      </c>
      <c r="M3758" s="72">
        <v>582.40499999999997</v>
      </c>
      <c r="N3758" s="72">
        <v>583.84199999999998</v>
      </c>
      <c r="O3758" s="72">
        <v>581.65599999999995</v>
      </c>
      <c r="P3758" s="72">
        <v>573.72</v>
      </c>
      <c r="Q3758" s="72">
        <v>555.96100000000001</v>
      </c>
      <c r="R3758" s="72">
        <v>527.51099999999997</v>
      </c>
      <c r="S3758" s="72">
        <v>486.17500000000001</v>
      </c>
      <c r="T3758" s="72">
        <v>448.89400000000001</v>
      </c>
      <c r="U3758" s="72">
        <v>395.00900000000001</v>
      </c>
      <c r="V3758" s="72">
        <v>319.65199999999999</v>
      </c>
      <c r="W3758" s="72">
        <v>225.506</v>
      </c>
      <c r="X3758" s="72">
        <v>132.762</v>
      </c>
      <c r="Y3758" s="72">
        <v>58.939</v>
      </c>
      <c r="Z3758" s="72">
        <v>16.513000000000002</v>
      </c>
      <c r="AA3758" s="72">
        <v>1.954</v>
      </c>
    </row>
    <row r="3759" spans="1:27" x14ac:dyDescent="0.3">
      <c r="A3759" s="65">
        <v>3758</v>
      </c>
      <c r="B3759" s="66" t="s">
        <v>323</v>
      </c>
      <c r="C3759" s="69" t="s">
        <v>253</v>
      </c>
      <c r="D3759" s="71"/>
      <c r="E3759" s="71">
        <v>68</v>
      </c>
      <c r="F3759" s="71">
        <v>2080</v>
      </c>
      <c r="G3759" s="72">
        <v>517.76400000000001</v>
      </c>
      <c r="H3759" s="72">
        <v>529.63300000000004</v>
      </c>
      <c r="I3759" s="72">
        <v>542.45699999999999</v>
      </c>
      <c r="J3759" s="72">
        <v>553.89200000000005</v>
      </c>
      <c r="K3759" s="72">
        <v>563.24</v>
      </c>
      <c r="L3759" s="72">
        <v>569.92700000000002</v>
      </c>
      <c r="M3759" s="72">
        <v>575.12800000000004</v>
      </c>
      <c r="N3759" s="72">
        <v>578.03800000000001</v>
      </c>
      <c r="O3759" s="72">
        <v>578.78899999999999</v>
      </c>
      <c r="P3759" s="72">
        <v>575.17899999999997</v>
      </c>
      <c r="Q3759" s="72">
        <v>565.06500000000005</v>
      </c>
      <c r="R3759" s="72">
        <v>544.11500000000001</v>
      </c>
      <c r="S3759" s="72">
        <v>510.37299999999999</v>
      </c>
      <c r="T3759" s="72">
        <v>461.82900000000001</v>
      </c>
      <c r="U3759" s="72">
        <v>413.53899999999999</v>
      </c>
      <c r="V3759" s="72">
        <v>345.07600000000002</v>
      </c>
      <c r="W3759" s="72">
        <v>255.833</v>
      </c>
      <c r="X3759" s="72">
        <v>153.86500000000001</v>
      </c>
      <c r="Y3759" s="72">
        <v>69.533000000000001</v>
      </c>
      <c r="Z3759" s="72">
        <v>20.536999999999999</v>
      </c>
      <c r="AA3759" s="72">
        <v>2.597</v>
      </c>
    </row>
    <row r="3760" spans="1:27" x14ac:dyDescent="0.3">
      <c r="A3760" s="65">
        <v>3759</v>
      </c>
      <c r="B3760" s="66" t="s">
        <v>323</v>
      </c>
      <c r="C3760" s="69" t="s">
        <v>253</v>
      </c>
      <c r="D3760" s="71"/>
      <c r="E3760" s="71">
        <v>68</v>
      </c>
      <c r="F3760" s="71">
        <v>2085</v>
      </c>
      <c r="G3760" s="72">
        <v>504.35199999999998</v>
      </c>
      <c r="H3760" s="72">
        <v>516.12400000000002</v>
      </c>
      <c r="I3760" s="72">
        <v>528.17200000000003</v>
      </c>
      <c r="J3760" s="72">
        <v>540.11099999999999</v>
      </c>
      <c r="K3760" s="72">
        <v>550.31100000000004</v>
      </c>
      <c r="L3760" s="72">
        <v>559.13900000000001</v>
      </c>
      <c r="M3760" s="72">
        <v>566.07899999999995</v>
      </c>
      <c r="N3760" s="72">
        <v>571.24800000000005</v>
      </c>
      <c r="O3760" s="72">
        <v>573.59799999999996</v>
      </c>
      <c r="P3760" s="72">
        <v>573.01800000000003</v>
      </c>
      <c r="Q3760" s="72">
        <v>567.399</v>
      </c>
      <c r="R3760" s="72">
        <v>554.18499999999995</v>
      </c>
      <c r="S3760" s="72">
        <v>528.072</v>
      </c>
      <c r="T3760" s="72">
        <v>486.98500000000001</v>
      </c>
      <c r="U3760" s="72">
        <v>428.17</v>
      </c>
      <c r="V3760" s="72">
        <v>364.55</v>
      </c>
      <c r="W3760" s="72">
        <v>279.66800000000001</v>
      </c>
      <c r="X3760" s="72">
        <v>177.72399999999999</v>
      </c>
      <c r="Y3760" s="72">
        <v>82.596000000000004</v>
      </c>
      <c r="Z3760" s="72">
        <v>25.015000000000001</v>
      </c>
      <c r="AA3760" s="72">
        <v>3.4020000000000001</v>
      </c>
    </row>
    <row r="3761" spans="1:27" x14ac:dyDescent="0.3">
      <c r="A3761" s="65">
        <v>3760</v>
      </c>
      <c r="B3761" s="66" t="s">
        <v>323</v>
      </c>
      <c r="C3761" s="69" t="s">
        <v>253</v>
      </c>
      <c r="D3761" s="71"/>
      <c r="E3761" s="71">
        <v>68</v>
      </c>
      <c r="F3761" s="71">
        <v>2090</v>
      </c>
      <c r="G3761" s="72">
        <v>491.09500000000003</v>
      </c>
      <c r="H3761" s="72">
        <v>502.90600000000001</v>
      </c>
      <c r="I3761" s="72">
        <v>514.81100000000004</v>
      </c>
      <c r="J3761" s="72">
        <v>526.06299999999999</v>
      </c>
      <c r="K3761" s="72">
        <v>536.90700000000004</v>
      </c>
      <c r="L3761" s="72">
        <v>546.66499999999996</v>
      </c>
      <c r="M3761" s="72">
        <v>555.73800000000006</v>
      </c>
      <c r="N3761" s="72">
        <v>562.67499999999995</v>
      </c>
      <c r="O3761" s="72">
        <v>567.351</v>
      </c>
      <c r="P3761" s="72">
        <v>568.50699999999995</v>
      </c>
      <c r="Q3761" s="72">
        <v>566.08299999999997</v>
      </c>
      <c r="R3761" s="72">
        <v>557.54999999999995</v>
      </c>
      <c r="S3761" s="72">
        <v>539.37099999999998</v>
      </c>
      <c r="T3761" s="72">
        <v>505.94099999999997</v>
      </c>
      <c r="U3761" s="72">
        <v>454.12900000000002</v>
      </c>
      <c r="V3761" s="72">
        <v>380.73200000000003</v>
      </c>
      <c r="W3761" s="72">
        <v>299.07400000000001</v>
      </c>
      <c r="X3761" s="72">
        <v>197.732</v>
      </c>
      <c r="Y3761" s="72">
        <v>97.781000000000006</v>
      </c>
      <c r="Z3761" s="72">
        <v>30.702999999999999</v>
      </c>
      <c r="AA3761" s="72">
        <v>4.38</v>
      </c>
    </row>
    <row r="3762" spans="1:27" x14ac:dyDescent="0.3">
      <c r="A3762" s="65">
        <v>3761</v>
      </c>
      <c r="B3762" s="66" t="s">
        <v>323</v>
      </c>
      <c r="C3762" s="69" t="s">
        <v>253</v>
      </c>
      <c r="D3762" s="71"/>
      <c r="E3762" s="71">
        <v>68</v>
      </c>
      <c r="F3762" s="71">
        <v>2095</v>
      </c>
      <c r="G3762" s="72">
        <v>478.29199999999997</v>
      </c>
      <c r="H3762" s="72">
        <v>489.82</v>
      </c>
      <c r="I3762" s="72">
        <v>501.72800000000001</v>
      </c>
      <c r="J3762" s="72">
        <v>512.91200000000003</v>
      </c>
      <c r="K3762" s="72">
        <v>523.20100000000002</v>
      </c>
      <c r="L3762" s="72">
        <v>533.66399999999999</v>
      </c>
      <c r="M3762" s="72">
        <v>543.65700000000004</v>
      </c>
      <c r="N3762" s="72">
        <v>552.74099999999999</v>
      </c>
      <c r="O3762" s="72">
        <v>559.24900000000002</v>
      </c>
      <c r="P3762" s="72">
        <v>562.83799999999997</v>
      </c>
      <c r="Q3762" s="72">
        <v>562.30700000000002</v>
      </c>
      <c r="R3762" s="72">
        <v>557.16600000000005</v>
      </c>
      <c r="S3762" s="72">
        <v>543.95000000000005</v>
      </c>
      <c r="T3762" s="72">
        <v>518.55899999999997</v>
      </c>
      <c r="U3762" s="72">
        <v>474.14</v>
      </c>
      <c r="V3762" s="72">
        <v>406.78</v>
      </c>
      <c r="W3762" s="72">
        <v>315.62700000000001</v>
      </c>
      <c r="X3762" s="72">
        <v>214.69300000000001</v>
      </c>
      <c r="Y3762" s="72">
        <v>111.158</v>
      </c>
      <c r="Z3762" s="72">
        <v>37.420999999999999</v>
      </c>
      <c r="AA3762" s="72">
        <v>5.6479999999999997</v>
      </c>
    </row>
    <row r="3763" spans="1:27" x14ac:dyDescent="0.3">
      <c r="A3763" s="65">
        <v>3762</v>
      </c>
      <c r="B3763" s="66" t="s">
        <v>323</v>
      </c>
      <c r="C3763" s="69" t="s">
        <v>253</v>
      </c>
      <c r="D3763" s="71"/>
      <c r="E3763" s="71">
        <v>68</v>
      </c>
      <c r="F3763" s="71">
        <v>2100</v>
      </c>
      <c r="G3763" s="72">
        <v>465.54300000000001</v>
      </c>
      <c r="H3763" s="72">
        <v>477.17399999999998</v>
      </c>
      <c r="I3763" s="72">
        <v>488.76900000000001</v>
      </c>
      <c r="J3763" s="72">
        <v>500.029</v>
      </c>
      <c r="K3763" s="72">
        <v>510.35899999999998</v>
      </c>
      <c r="L3763" s="72">
        <v>520.32399999999996</v>
      </c>
      <c r="M3763" s="72">
        <v>531.01099999999997</v>
      </c>
      <c r="N3763" s="72">
        <v>541.03300000000002</v>
      </c>
      <c r="O3763" s="72">
        <v>549.73400000000004</v>
      </c>
      <c r="P3763" s="72">
        <v>555.26</v>
      </c>
      <c r="Q3763" s="72">
        <v>557.29</v>
      </c>
      <c r="R3763" s="72">
        <v>554.23599999999999</v>
      </c>
      <c r="S3763" s="72">
        <v>544.71400000000006</v>
      </c>
      <c r="T3763" s="72">
        <v>524.55499999999995</v>
      </c>
      <c r="U3763" s="72">
        <v>488.07600000000002</v>
      </c>
      <c r="V3763" s="72">
        <v>427.452</v>
      </c>
      <c r="W3763" s="72">
        <v>340.33300000000003</v>
      </c>
      <c r="X3763" s="72">
        <v>229.65799999999999</v>
      </c>
      <c r="Y3763" s="72">
        <v>123.06100000000001</v>
      </c>
      <c r="Z3763" s="72">
        <v>43.695999999999998</v>
      </c>
      <c r="AA3763" s="72">
        <v>7.2359999999999998</v>
      </c>
    </row>
    <row r="3764" spans="1:27" x14ac:dyDescent="0.3">
      <c r="A3764" s="65">
        <v>3763</v>
      </c>
      <c r="B3764" s="66" t="s">
        <v>323</v>
      </c>
      <c r="C3764" s="69" t="s">
        <v>254</v>
      </c>
      <c r="D3764" s="71"/>
      <c r="E3764" s="71">
        <v>76</v>
      </c>
      <c r="F3764" s="71">
        <v>2015</v>
      </c>
      <c r="G3764" s="72">
        <v>7606.6679999999997</v>
      </c>
      <c r="H3764" s="72">
        <v>7721.9970000000003</v>
      </c>
      <c r="I3764" s="72">
        <v>8335.0429999999997</v>
      </c>
      <c r="J3764" s="72">
        <v>8853.6610000000001</v>
      </c>
      <c r="K3764" s="72">
        <v>8715.384</v>
      </c>
      <c r="L3764" s="72">
        <v>8797.8739999999998</v>
      </c>
      <c r="M3764" s="72">
        <v>8828.1020000000008</v>
      </c>
      <c r="N3764" s="72">
        <v>7952.0140000000001</v>
      </c>
      <c r="O3764" s="72">
        <v>6927.4889999999996</v>
      </c>
      <c r="P3764" s="72">
        <v>6354.9560000000001</v>
      </c>
      <c r="Q3764" s="72">
        <v>5754.6040000000003</v>
      </c>
      <c r="R3764" s="72">
        <v>4698.1559999999999</v>
      </c>
      <c r="S3764" s="72">
        <v>3737.4360000000001</v>
      </c>
      <c r="T3764" s="72">
        <v>2717.0889999999999</v>
      </c>
      <c r="U3764" s="72">
        <v>1834.6759999999999</v>
      </c>
      <c r="V3764" s="72">
        <v>1275.3309999999999</v>
      </c>
      <c r="W3764" s="72">
        <v>703.37099999999998</v>
      </c>
      <c r="X3764" s="72">
        <v>345.52100000000002</v>
      </c>
      <c r="Y3764" s="72">
        <v>104.401</v>
      </c>
      <c r="Z3764" s="72">
        <v>18.314</v>
      </c>
      <c r="AA3764" s="72">
        <v>1.6220000000000001</v>
      </c>
    </row>
    <row r="3765" spans="1:27" x14ac:dyDescent="0.3">
      <c r="A3765" s="65">
        <v>3764</v>
      </c>
      <c r="B3765" s="66" t="s">
        <v>323</v>
      </c>
      <c r="C3765" s="69" t="s">
        <v>254</v>
      </c>
      <c r="D3765" s="71"/>
      <c r="E3765" s="71">
        <v>76</v>
      </c>
      <c r="F3765" s="71">
        <v>2020</v>
      </c>
      <c r="G3765" s="72">
        <v>7304.72</v>
      </c>
      <c r="H3765" s="72">
        <v>7590.26</v>
      </c>
      <c r="I3765" s="72">
        <v>7710.1809999999996</v>
      </c>
      <c r="J3765" s="72">
        <v>8302.1059999999998</v>
      </c>
      <c r="K3765" s="72">
        <v>8765.4740000000002</v>
      </c>
      <c r="L3765" s="72">
        <v>8609.77</v>
      </c>
      <c r="M3765" s="72">
        <v>8686.6139999999996</v>
      </c>
      <c r="N3765" s="72">
        <v>8701.5220000000008</v>
      </c>
      <c r="O3765" s="72">
        <v>7811.03</v>
      </c>
      <c r="P3765" s="72">
        <v>6762.4179999999997</v>
      </c>
      <c r="Q3765" s="72">
        <v>6142.2309999999998</v>
      </c>
      <c r="R3765" s="72">
        <v>5482.6329999999998</v>
      </c>
      <c r="S3765" s="72">
        <v>4389.5280000000002</v>
      </c>
      <c r="T3765" s="72">
        <v>3390.761</v>
      </c>
      <c r="U3765" s="72">
        <v>2348.4340000000002</v>
      </c>
      <c r="V3765" s="72">
        <v>1468.3430000000001</v>
      </c>
      <c r="W3765" s="72">
        <v>908.82299999999998</v>
      </c>
      <c r="X3765" s="72">
        <v>424.11099999999999</v>
      </c>
      <c r="Y3765" s="72">
        <v>165.946</v>
      </c>
      <c r="Z3765" s="72">
        <v>37.533999999999999</v>
      </c>
      <c r="AA3765" s="72">
        <v>4.5369999999999999</v>
      </c>
    </row>
    <row r="3766" spans="1:27" x14ac:dyDescent="0.3">
      <c r="A3766" s="65">
        <v>3765</v>
      </c>
      <c r="B3766" s="66" t="s">
        <v>323</v>
      </c>
      <c r="C3766" s="69" t="s">
        <v>254</v>
      </c>
      <c r="D3766" s="71"/>
      <c r="E3766" s="71">
        <v>76</v>
      </c>
      <c r="F3766" s="71">
        <v>2025</v>
      </c>
      <c r="G3766" s="72">
        <v>6943.4970000000003</v>
      </c>
      <c r="H3766" s="72">
        <v>7291.098</v>
      </c>
      <c r="I3766" s="72">
        <v>7580.2439999999997</v>
      </c>
      <c r="J3766" s="72">
        <v>7683.8419999999996</v>
      </c>
      <c r="K3766" s="72">
        <v>8229.5519999999997</v>
      </c>
      <c r="L3766" s="72">
        <v>8670.5429999999997</v>
      </c>
      <c r="M3766" s="72">
        <v>8511.3529999999992</v>
      </c>
      <c r="N3766" s="72">
        <v>8573.2909999999993</v>
      </c>
      <c r="O3766" s="72">
        <v>8560.5589999999993</v>
      </c>
      <c r="P3766" s="72">
        <v>7640.6040000000003</v>
      </c>
      <c r="Q3766" s="72">
        <v>6554.9620000000004</v>
      </c>
      <c r="R3766" s="72">
        <v>5875.6890000000003</v>
      </c>
      <c r="S3766" s="72">
        <v>5150.6760000000004</v>
      </c>
      <c r="T3766" s="72">
        <v>4012.2379999999998</v>
      </c>
      <c r="U3766" s="72">
        <v>2961.0610000000001</v>
      </c>
      <c r="V3766" s="72">
        <v>1905.8989999999999</v>
      </c>
      <c r="W3766" s="72">
        <v>1064.877</v>
      </c>
      <c r="X3766" s="72">
        <v>558.83500000000004</v>
      </c>
      <c r="Y3766" s="72">
        <v>207.536</v>
      </c>
      <c r="Z3766" s="72">
        <v>60.469000000000001</v>
      </c>
      <c r="AA3766" s="72">
        <v>9.5739999999999998</v>
      </c>
    </row>
    <row r="3767" spans="1:27" x14ac:dyDescent="0.3">
      <c r="A3767" s="65">
        <v>3766</v>
      </c>
      <c r="B3767" s="66" t="s">
        <v>323</v>
      </c>
      <c r="C3767" s="69" t="s">
        <v>254</v>
      </c>
      <c r="D3767" s="71"/>
      <c r="E3767" s="71">
        <v>76</v>
      </c>
      <c r="F3767" s="71">
        <v>2030</v>
      </c>
      <c r="G3767" s="72">
        <v>6597.6760000000004</v>
      </c>
      <c r="H3767" s="72">
        <v>6932.3050000000003</v>
      </c>
      <c r="I3767" s="72">
        <v>7282.8019999999997</v>
      </c>
      <c r="J3767" s="72">
        <v>7557.9369999999999</v>
      </c>
      <c r="K3767" s="72">
        <v>7625.3519999999999</v>
      </c>
      <c r="L3767" s="72">
        <v>8150.55</v>
      </c>
      <c r="M3767" s="72">
        <v>8581.6479999999992</v>
      </c>
      <c r="N3767" s="72">
        <v>8411.1540000000005</v>
      </c>
      <c r="O3767" s="72">
        <v>8447.2819999999992</v>
      </c>
      <c r="P3767" s="72">
        <v>8390.4120000000003</v>
      </c>
      <c r="Q3767" s="72">
        <v>7426.63</v>
      </c>
      <c r="R3767" s="72">
        <v>6294.5479999999998</v>
      </c>
      <c r="S3767" s="72">
        <v>5548.4780000000001</v>
      </c>
      <c r="T3767" s="72">
        <v>4740.9589999999998</v>
      </c>
      <c r="U3767" s="72">
        <v>3537.7489999999998</v>
      </c>
      <c r="V3767" s="72">
        <v>2434.8710000000001</v>
      </c>
      <c r="W3767" s="72">
        <v>1405.4459999999999</v>
      </c>
      <c r="X3767" s="72">
        <v>667.24</v>
      </c>
      <c r="Y3767" s="72">
        <v>278.46699999999998</v>
      </c>
      <c r="Z3767" s="72">
        <v>76.62</v>
      </c>
      <c r="AA3767" s="72">
        <v>15.936</v>
      </c>
    </row>
    <row r="3768" spans="1:27" x14ac:dyDescent="0.3">
      <c r="A3768" s="65">
        <v>3767</v>
      </c>
      <c r="B3768" s="66" t="s">
        <v>323</v>
      </c>
      <c r="C3768" s="69" t="s">
        <v>254</v>
      </c>
      <c r="D3768" s="71"/>
      <c r="E3768" s="71">
        <v>76</v>
      </c>
      <c r="F3768" s="71">
        <v>2035</v>
      </c>
      <c r="G3768" s="72">
        <v>6303.1419999999998</v>
      </c>
      <c r="H3768" s="72">
        <v>6588.0439999999999</v>
      </c>
      <c r="I3768" s="72">
        <v>6925.268</v>
      </c>
      <c r="J3768" s="72">
        <v>7263.3720000000003</v>
      </c>
      <c r="K3768" s="72">
        <v>7506.5789999999997</v>
      </c>
      <c r="L3768" s="72">
        <v>7560.4530000000004</v>
      </c>
      <c r="M3768" s="72">
        <v>8076.741</v>
      </c>
      <c r="N3768" s="72">
        <v>8492.2739999999994</v>
      </c>
      <c r="O3768" s="72">
        <v>8301.4570000000003</v>
      </c>
      <c r="P3768" s="72">
        <v>8297.0470000000005</v>
      </c>
      <c r="Q3768" s="72">
        <v>8178.2749999999996</v>
      </c>
      <c r="R3768" s="72">
        <v>7158.0990000000002</v>
      </c>
      <c r="S3768" s="72">
        <v>5973.1469999999999</v>
      </c>
      <c r="T3768" s="72">
        <v>5140.7610000000004</v>
      </c>
      <c r="U3768" s="72">
        <v>4218.1989999999996</v>
      </c>
      <c r="V3768" s="72">
        <v>2944.9450000000002</v>
      </c>
      <c r="W3768" s="72">
        <v>1823.5119999999999</v>
      </c>
      <c r="X3768" s="72">
        <v>895.83100000000002</v>
      </c>
      <c r="Y3768" s="72">
        <v>337.69</v>
      </c>
      <c r="Z3768" s="72">
        <v>103.74299999999999</v>
      </c>
      <c r="AA3768" s="72">
        <v>20.954000000000001</v>
      </c>
    </row>
    <row r="3769" spans="1:27" x14ac:dyDescent="0.3">
      <c r="A3769" s="65">
        <v>3768</v>
      </c>
      <c r="B3769" s="66" t="s">
        <v>323</v>
      </c>
      <c r="C3769" s="69" t="s">
        <v>254</v>
      </c>
      <c r="D3769" s="71"/>
      <c r="E3769" s="71">
        <v>76</v>
      </c>
      <c r="F3769" s="71">
        <v>2040</v>
      </c>
      <c r="G3769" s="72">
        <v>6044.37</v>
      </c>
      <c r="H3769" s="72">
        <v>6294.9560000000001</v>
      </c>
      <c r="I3769" s="72">
        <v>6582.2169999999996</v>
      </c>
      <c r="J3769" s="72">
        <v>6909.3779999999997</v>
      </c>
      <c r="K3769" s="72">
        <v>7221.0230000000001</v>
      </c>
      <c r="L3769" s="72">
        <v>7451.4870000000001</v>
      </c>
      <c r="M3769" s="72">
        <v>7501.335</v>
      </c>
      <c r="N3769" s="72">
        <v>8003.7190000000001</v>
      </c>
      <c r="O3769" s="72">
        <v>8395.1869999999999</v>
      </c>
      <c r="P3769" s="72">
        <v>8170.5879999999997</v>
      </c>
      <c r="Q3769" s="72">
        <v>8109.3429999999998</v>
      </c>
      <c r="R3769" s="72">
        <v>7911.2659999999996</v>
      </c>
      <c r="S3769" s="72">
        <v>6825.3090000000002</v>
      </c>
      <c r="T3769" s="72">
        <v>5570.2380000000003</v>
      </c>
      <c r="U3769" s="72">
        <v>4615.1970000000001</v>
      </c>
      <c r="V3769" s="72">
        <v>3555.1149999999998</v>
      </c>
      <c r="W3769" s="72">
        <v>2241.114</v>
      </c>
      <c r="X3769" s="72">
        <v>1183.914</v>
      </c>
      <c r="Y3769" s="72">
        <v>461.60500000000002</v>
      </c>
      <c r="Z3769" s="72">
        <v>127.419</v>
      </c>
      <c r="AA3769" s="72">
        <v>28.173999999999999</v>
      </c>
    </row>
    <row r="3770" spans="1:27" x14ac:dyDescent="0.3">
      <c r="A3770" s="65">
        <v>3769</v>
      </c>
      <c r="B3770" s="66" t="s">
        <v>323</v>
      </c>
      <c r="C3770" s="69" t="s">
        <v>254</v>
      </c>
      <c r="D3770" s="71"/>
      <c r="E3770" s="71">
        <v>76</v>
      </c>
      <c r="F3770" s="71">
        <v>2045</v>
      </c>
      <c r="G3770" s="72">
        <v>5822.7120000000004</v>
      </c>
      <c r="H3770" s="72">
        <v>6037.3720000000003</v>
      </c>
      <c r="I3770" s="72">
        <v>6290.0860000000002</v>
      </c>
      <c r="J3770" s="72">
        <v>6569.3140000000003</v>
      </c>
      <c r="K3770" s="72">
        <v>6874.9459999999999</v>
      </c>
      <c r="L3770" s="72">
        <v>7175.643</v>
      </c>
      <c r="M3770" s="72">
        <v>7401.3540000000003</v>
      </c>
      <c r="N3770" s="72">
        <v>7442.7</v>
      </c>
      <c r="O3770" s="72">
        <v>7923.9210000000003</v>
      </c>
      <c r="P3770" s="72">
        <v>8278.4549999999999</v>
      </c>
      <c r="Q3770" s="72">
        <v>8005.9279999999999</v>
      </c>
      <c r="R3770" s="72">
        <v>7871.3440000000001</v>
      </c>
      <c r="S3770" s="72">
        <v>7577.9449999999997</v>
      </c>
      <c r="T3770" s="72">
        <v>6404.57</v>
      </c>
      <c r="U3770" s="72">
        <v>5044.3779999999997</v>
      </c>
      <c r="V3770" s="72">
        <v>3937.2860000000001</v>
      </c>
      <c r="W3770" s="72">
        <v>2749.3589999999999</v>
      </c>
      <c r="X3770" s="72">
        <v>1483.259</v>
      </c>
      <c r="Y3770" s="72">
        <v>622.27800000000002</v>
      </c>
      <c r="Z3770" s="72">
        <v>176.97</v>
      </c>
      <c r="AA3770" s="72">
        <v>35.198</v>
      </c>
    </row>
    <row r="3771" spans="1:27" x14ac:dyDescent="0.3">
      <c r="A3771" s="65">
        <v>3770</v>
      </c>
      <c r="B3771" s="66" t="s">
        <v>323</v>
      </c>
      <c r="C3771" s="69" t="s">
        <v>254</v>
      </c>
      <c r="D3771" s="71"/>
      <c r="E3771" s="71">
        <v>76</v>
      </c>
      <c r="F3771" s="71">
        <v>2050</v>
      </c>
      <c r="G3771" s="72">
        <v>5644.3050000000003</v>
      </c>
      <c r="H3771" s="72">
        <v>5816.732</v>
      </c>
      <c r="I3771" s="72">
        <v>6033.37</v>
      </c>
      <c r="J3771" s="72">
        <v>6279.6019999999999</v>
      </c>
      <c r="K3771" s="72">
        <v>6541.6149999999998</v>
      </c>
      <c r="L3771" s="72">
        <v>6838.1760000000004</v>
      </c>
      <c r="M3771" s="72">
        <v>7134.424</v>
      </c>
      <c r="N3771" s="72">
        <v>7351.6490000000003</v>
      </c>
      <c r="O3771" s="72">
        <v>7378.4179999999997</v>
      </c>
      <c r="P3771" s="72">
        <v>7827.5389999999998</v>
      </c>
      <c r="Q3771" s="72">
        <v>8131.0739999999996</v>
      </c>
      <c r="R3771" s="72">
        <v>7796.5839999999998</v>
      </c>
      <c r="S3771" s="72">
        <v>7573.5519999999997</v>
      </c>
      <c r="T3771" s="72">
        <v>7154.8339999999998</v>
      </c>
      <c r="U3771" s="72">
        <v>5850.9189999999999</v>
      </c>
      <c r="V3771" s="72">
        <v>4357.3</v>
      </c>
      <c r="W3771" s="72">
        <v>3096.8449999999998</v>
      </c>
      <c r="X3771" s="72">
        <v>1858.347</v>
      </c>
      <c r="Y3771" s="72">
        <v>797.97900000000004</v>
      </c>
      <c r="Z3771" s="72">
        <v>243.702</v>
      </c>
      <c r="AA3771" s="72">
        <v>48.302</v>
      </c>
    </row>
    <row r="3772" spans="1:27" x14ac:dyDescent="0.3">
      <c r="A3772" s="65">
        <v>3771</v>
      </c>
      <c r="B3772" s="66" t="s">
        <v>323</v>
      </c>
      <c r="C3772" s="69" t="s">
        <v>254</v>
      </c>
      <c r="D3772" s="71"/>
      <c r="E3772" s="71">
        <v>76</v>
      </c>
      <c r="F3772" s="71">
        <v>2055</v>
      </c>
      <c r="G3772" s="72">
        <v>5461.0749999999998</v>
      </c>
      <c r="H3772" s="72">
        <v>5639.0709999999999</v>
      </c>
      <c r="I3772" s="72">
        <v>5813.34</v>
      </c>
      <c r="J3772" s="72">
        <v>6024.6970000000001</v>
      </c>
      <c r="K3772" s="72">
        <v>6256.8879999999999</v>
      </c>
      <c r="L3772" s="72">
        <v>6511.5349999999999</v>
      </c>
      <c r="M3772" s="72">
        <v>6804.2969999999996</v>
      </c>
      <c r="N3772" s="72">
        <v>7092.8549999999996</v>
      </c>
      <c r="O3772" s="72">
        <v>7296.23</v>
      </c>
      <c r="P3772" s="72">
        <v>7299.3</v>
      </c>
      <c r="Q3772" s="72">
        <v>7703.7629999999999</v>
      </c>
      <c r="R3772" s="72">
        <v>7940.8119999999999</v>
      </c>
      <c r="S3772" s="72">
        <v>7530.933</v>
      </c>
      <c r="T3772" s="72">
        <v>7190.0649999999996</v>
      </c>
      <c r="U3772" s="72">
        <v>6588.5519999999997</v>
      </c>
      <c r="V3772" s="72">
        <v>5113.134</v>
      </c>
      <c r="W3772" s="72">
        <v>3483.933</v>
      </c>
      <c r="X3772" s="72">
        <v>2138.5569999999998</v>
      </c>
      <c r="Y3772" s="72">
        <v>1025.269</v>
      </c>
      <c r="Z3772" s="72">
        <v>320.55500000000001</v>
      </c>
      <c r="AA3772" s="72">
        <v>67.341999999999999</v>
      </c>
    </row>
    <row r="3773" spans="1:27" x14ac:dyDescent="0.3">
      <c r="A3773" s="65">
        <v>3772</v>
      </c>
      <c r="B3773" s="66" t="s">
        <v>323</v>
      </c>
      <c r="C3773" s="69" t="s">
        <v>254</v>
      </c>
      <c r="D3773" s="71"/>
      <c r="E3773" s="71">
        <v>76</v>
      </c>
      <c r="F3773" s="71">
        <v>2060</v>
      </c>
      <c r="G3773" s="72">
        <v>5281.2449999999999</v>
      </c>
      <c r="H3773" s="72">
        <v>5456.4449999999997</v>
      </c>
      <c r="I3773" s="72">
        <v>5636.1189999999997</v>
      </c>
      <c r="J3773" s="72">
        <v>5806.08</v>
      </c>
      <c r="K3773" s="72">
        <v>6005.7849999999999</v>
      </c>
      <c r="L3773" s="72">
        <v>6231.8609999999999</v>
      </c>
      <c r="M3773" s="72">
        <v>6483.4359999999997</v>
      </c>
      <c r="N3773" s="72">
        <v>6769.6139999999996</v>
      </c>
      <c r="O3773" s="72">
        <v>7045.692</v>
      </c>
      <c r="P3773" s="72">
        <v>7226.5940000000001</v>
      </c>
      <c r="Q3773" s="72">
        <v>7195.7030000000004</v>
      </c>
      <c r="R3773" s="72">
        <v>7540.7569999999996</v>
      </c>
      <c r="S3773" s="72">
        <v>7694.7020000000002</v>
      </c>
      <c r="T3773" s="72">
        <v>7181.61</v>
      </c>
      <c r="U3773" s="72">
        <v>6663.92</v>
      </c>
      <c r="V3773" s="72">
        <v>5812.567</v>
      </c>
      <c r="W3773" s="72">
        <v>4143.5410000000002</v>
      </c>
      <c r="X3773" s="72">
        <v>2448.8209999999999</v>
      </c>
      <c r="Y3773" s="72">
        <v>1204.97</v>
      </c>
      <c r="Z3773" s="72">
        <v>420.83100000000002</v>
      </c>
      <c r="AA3773" s="72">
        <v>90.477000000000004</v>
      </c>
    </row>
    <row r="3774" spans="1:27" x14ac:dyDescent="0.3">
      <c r="A3774" s="65">
        <v>3773</v>
      </c>
      <c r="B3774" s="66" t="s">
        <v>323</v>
      </c>
      <c r="C3774" s="69" t="s">
        <v>254</v>
      </c>
      <c r="D3774" s="71"/>
      <c r="E3774" s="71">
        <v>76</v>
      </c>
      <c r="F3774" s="71">
        <v>2065</v>
      </c>
      <c r="G3774" s="72">
        <v>5116.2359999999999</v>
      </c>
      <c r="H3774" s="72">
        <v>5277.134</v>
      </c>
      <c r="I3774" s="72">
        <v>5453.86</v>
      </c>
      <c r="J3774" s="72">
        <v>5629.857</v>
      </c>
      <c r="K3774" s="72">
        <v>5790.1019999999999</v>
      </c>
      <c r="L3774" s="72">
        <v>5984.6949999999997</v>
      </c>
      <c r="M3774" s="72">
        <v>6208.2650000000003</v>
      </c>
      <c r="N3774" s="72">
        <v>6454.277</v>
      </c>
      <c r="O3774" s="72">
        <v>6729.607</v>
      </c>
      <c r="P3774" s="72">
        <v>6985.35</v>
      </c>
      <c r="Q3774" s="72">
        <v>7133.8519999999999</v>
      </c>
      <c r="R3774" s="72">
        <v>7056.9759999999997</v>
      </c>
      <c r="S3774" s="72">
        <v>7326.4260000000004</v>
      </c>
      <c r="T3774" s="72">
        <v>7365.0950000000003</v>
      </c>
      <c r="U3774" s="72">
        <v>6691.9170000000004</v>
      </c>
      <c r="V3774" s="72">
        <v>5925.5720000000001</v>
      </c>
      <c r="W3774" s="72">
        <v>4763.6409999999996</v>
      </c>
      <c r="X3774" s="72">
        <v>2956.3339999999998</v>
      </c>
      <c r="Y3774" s="72">
        <v>1404.7670000000001</v>
      </c>
      <c r="Z3774" s="72">
        <v>503.80900000000003</v>
      </c>
      <c r="AA3774" s="72">
        <v>120.449</v>
      </c>
    </row>
    <row r="3775" spans="1:27" x14ac:dyDescent="0.3">
      <c r="A3775" s="65">
        <v>3774</v>
      </c>
      <c r="B3775" s="66" t="s">
        <v>323</v>
      </c>
      <c r="C3775" s="69" t="s">
        <v>254</v>
      </c>
      <c r="D3775" s="71"/>
      <c r="E3775" s="71">
        <v>76</v>
      </c>
      <c r="F3775" s="71">
        <v>2070</v>
      </c>
      <c r="G3775" s="72">
        <v>4965.6149999999998</v>
      </c>
      <c r="H3775" s="72">
        <v>5112.5569999999998</v>
      </c>
      <c r="I3775" s="72">
        <v>5274.8410000000003</v>
      </c>
      <c r="J3775" s="72">
        <v>5448.4979999999996</v>
      </c>
      <c r="K3775" s="72">
        <v>5616.1409999999996</v>
      </c>
      <c r="L3775" s="72">
        <v>5772.1840000000002</v>
      </c>
      <c r="M3775" s="72">
        <v>5964.6559999999999</v>
      </c>
      <c r="N3775" s="72">
        <v>6183.5029999999997</v>
      </c>
      <c r="O3775" s="72">
        <v>6420.1949999999997</v>
      </c>
      <c r="P3775" s="72">
        <v>6677.6890000000003</v>
      </c>
      <c r="Q3775" s="72">
        <v>6903.8710000000001</v>
      </c>
      <c r="R3775" s="72">
        <v>7008.0129999999999</v>
      </c>
      <c r="S3775" s="72">
        <v>6872.2030000000004</v>
      </c>
      <c r="T3775" s="72">
        <v>7035.1589999999997</v>
      </c>
      <c r="U3775" s="72">
        <v>6894.8549999999996</v>
      </c>
      <c r="V3775" s="72">
        <v>5991.2879999999996</v>
      </c>
      <c r="W3775" s="72">
        <v>4904.2489999999998</v>
      </c>
      <c r="X3775" s="72">
        <v>3443.9209999999998</v>
      </c>
      <c r="Y3775" s="72">
        <v>1723.335</v>
      </c>
      <c r="Z3775" s="72">
        <v>597.29399999999998</v>
      </c>
      <c r="AA3775" s="72">
        <v>148.46100000000001</v>
      </c>
    </row>
    <row r="3776" spans="1:27" x14ac:dyDescent="0.3">
      <c r="A3776" s="65">
        <v>3775</v>
      </c>
      <c r="B3776" s="66" t="s">
        <v>323</v>
      </c>
      <c r="C3776" s="69" t="s">
        <v>254</v>
      </c>
      <c r="D3776" s="71"/>
      <c r="E3776" s="71">
        <v>76</v>
      </c>
      <c r="F3776" s="71">
        <v>2075</v>
      </c>
      <c r="G3776" s="72">
        <v>4837.2550000000001</v>
      </c>
      <c r="H3776" s="72">
        <v>4962.3379999999997</v>
      </c>
      <c r="I3776" s="72">
        <v>5110.5389999999998</v>
      </c>
      <c r="J3776" s="72">
        <v>5270.223</v>
      </c>
      <c r="K3776" s="72">
        <v>5436.7830000000004</v>
      </c>
      <c r="L3776" s="72">
        <v>5600.8159999999998</v>
      </c>
      <c r="M3776" s="72">
        <v>5755.1530000000002</v>
      </c>
      <c r="N3776" s="72">
        <v>5943.6009999999997</v>
      </c>
      <c r="O3776" s="72">
        <v>6154.3710000000001</v>
      </c>
      <c r="P3776" s="72">
        <v>6375.5410000000002</v>
      </c>
      <c r="Q3776" s="72">
        <v>6606.8770000000004</v>
      </c>
      <c r="R3776" s="72">
        <v>6792.1670000000004</v>
      </c>
      <c r="S3776" s="72">
        <v>6838.6750000000002</v>
      </c>
      <c r="T3776" s="72">
        <v>6618.1689999999999</v>
      </c>
      <c r="U3776" s="72">
        <v>6613.63</v>
      </c>
      <c r="V3776" s="72">
        <v>6211.45</v>
      </c>
      <c r="W3776" s="72">
        <v>5003.4520000000002</v>
      </c>
      <c r="X3776" s="72">
        <v>3589.2240000000002</v>
      </c>
      <c r="Y3776" s="72">
        <v>2038.32</v>
      </c>
      <c r="Z3776" s="72">
        <v>744.86099999999999</v>
      </c>
      <c r="AA3776" s="72">
        <v>179.19</v>
      </c>
    </row>
    <row r="3777" spans="1:27" x14ac:dyDescent="0.3">
      <c r="A3777" s="65">
        <v>3776</v>
      </c>
      <c r="B3777" s="66" t="s">
        <v>323</v>
      </c>
      <c r="C3777" s="69" t="s">
        <v>254</v>
      </c>
      <c r="D3777" s="71"/>
      <c r="E3777" s="71">
        <v>76</v>
      </c>
      <c r="F3777" s="71">
        <v>2080</v>
      </c>
      <c r="G3777" s="72">
        <v>4720.93</v>
      </c>
      <c r="H3777" s="72">
        <v>4834.3029999999999</v>
      </c>
      <c r="I3777" s="72">
        <v>4960.5249999999996</v>
      </c>
      <c r="J3777" s="72">
        <v>5106.5619999999999</v>
      </c>
      <c r="K3777" s="72">
        <v>5260.2370000000001</v>
      </c>
      <c r="L3777" s="72">
        <v>5423.6629999999996</v>
      </c>
      <c r="M3777" s="72">
        <v>5586.23</v>
      </c>
      <c r="N3777" s="72">
        <v>5737.1260000000002</v>
      </c>
      <c r="O3777" s="72">
        <v>5918.6229999999996</v>
      </c>
      <c r="P3777" s="72">
        <v>6115.87</v>
      </c>
      <c r="Q3777" s="72">
        <v>6314.18</v>
      </c>
      <c r="R3777" s="72">
        <v>6509.0940000000001</v>
      </c>
      <c r="S3777" s="72">
        <v>6641.0159999999996</v>
      </c>
      <c r="T3777" s="72">
        <v>6604.0690000000004</v>
      </c>
      <c r="U3777" s="72">
        <v>6246.7079999999996</v>
      </c>
      <c r="V3777" s="72">
        <v>5994.0770000000002</v>
      </c>
      <c r="W3777" s="72">
        <v>5233.3410000000003</v>
      </c>
      <c r="X3777" s="72">
        <v>3707.0070000000001</v>
      </c>
      <c r="Y3777" s="72">
        <v>2157.77</v>
      </c>
      <c r="Z3777" s="72">
        <v>896.63800000000003</v>
      </c>
      <c r="AA3777" s="72">
        <v>224.75700000000001</v>
      </c>
    </row>
    <row r="3778" spans="1:27" x14ac:dyDescent="0.3">
      <c r="A3778" s="65">
        <v>3777</v>
      </c>
      <c r="B3778" s="66" t="s">
        <v>323</v>
      </c>
      <c r="C3778" s="69" t="s">
        <v>254</v>
      </c>
      <c r="D3778" s="71"/>
      <c r="E3778" s="71">
        <v>76</v>
      </c>
      <c r="F3778" s="71">
        <v>2085</v>
      </c>
      <c r="G3778" s="72">
        <v>4604.7269999999999</v>
      </c>
      <c r="H3778" s="72">
        <v>4718.28</v>
      </c>
      <c r="I3778" s="72">
        <v>4832.6769999999997</v>
      </c>
      <c r="J3778" s="72">
        <v>4957.0450000000001</v>
      </c>
      <c r="K3778" s="72">
        <v>5097.9830000000002</v>
      </c>
      <c r="L3778" s="72">
        <v>5249.0429999999997</v>
      </c>
      <c r="M3778" s="72">
        <v>5411.201</v>
      </c>
      <c r="N3778" s="72">
        <v>5570.73</v>
      </c>
      <c r="O3778" s="72">
        <v>5715.59</v>
      </c>
      <c r="P3778" s="72">
        <v>5885.2030000000004</v>
      </c>
      <c r="Q3778" s="72">
        <v>6062.3249999999998</v>
      </c>
      <c r="R3778" s="72">
        <v>6228.558</v>
      </c>
      <c r="S3778" s="72">
        <v>6375.3729999999996</v>
      </c>
      <c r="T3778" s="72">
        <v>6429.0609999999997</v>
      </c>
      <c r="U3778" s="72">
        <v>6255.9849999999997</v>
      </c>
      <c r="V3778" s="72">
        <v>5692.3239999999996</v>
      </c>
      <c r="W3778" s="72">
        <v>5090.9570000000003</v>
      </c>
      <c r="X3778" s="72">
        <v>3921.3939999999998</v>
      </c>
      <c r="Y3778" s="72">
        <v>2261.5709999999999</v>
      </c>
      <c r="Z3778" s="72">
        <v>965.38599999999997</v>
      </c>
      <c r="AA3778" s="72">
        <v>276.14299999999997</v>
      </c>
    </row>
    <row r="3779" spans="1:27" x14ac:dyDescent="0.3">
      <c r="A3779" s="65">
        <v>3778</v>
      </c>
      <c r="B3779" s="66" t="s">
        <v>323</v>
      </c>
      <c r="C3779" s="69" t="s">
        <v>254</v>
      </c>
      <c r="D3779" s="71"/>
      <c r="E3779" s="71">
        <v>76</v>
      </c>
      <c r="F3779" s="71">
        <v>2090</v>
      </c>
      <c r="G3779" s="72">
        <v>4488.652</v>
      </c>
      <c r="H3779" s="72">
        <v>4602.3209999999999</v>
      </c>
      <c r="I3779" s="72">
        <v>4716.8310000000001</v>
      </c>
      <c r="J3779" s="72">
        <v>4829.6080000000002</v>
      </c>
      <c r="K3779" s="72">
        <v>4949.63</v>
      </c>
      <c r="L3779" s="72">
        <v>5088.3310000000001</v>
      </c>
      <c r="M3779" s="72">
        <v>5238.3280000000004</v>
      </c>
      <c r="N3779" s="72">
        <v>5397.85</v>
      </c>
      <c r="O3779" s="72">
        <v>5551.982</v>
      </c>
      <c r="P3779" s="72">
        <v>5686.3959999999997</v>
      </c>
      <c r="Q3779" s="72">
        <v>5838.2650000000003</v>
      </c>
      <c r="R3779" s="72">
        <v>5986.7830000000004</v>
      </c>
      <c r="S3779" s="72">
        <v>6110.3149999999996</v>
      </c>
      <c r="T3779" s="72">
        <v>6185.9189999999999</v>
      </c>
      <c r="U3779" s="72">
        <v>6110.71</v>
      </c>
      <c r="V3779" s="72">
        <v>5730.0540000000001</v>
      </c>
      <c r="W3779" s="72">
        <v>4872.3519999999999</v>
      </c>
      <c r="X3779" s="72">
        <v>3857.7739999999999</v>
      </c>
      <c r="Y3779" s="72">
        <v>2428.7159999999999</v>
      </c>
      <c r="Z3779" s="72">
        <v>1030.4179999999999</v>
      </c>
      <c r="AA3779" s="72">
        <v>310.43200000000002</v>
      </c>
    </row>
    <row r="3780" spans="1:27" x14ac:dyDescent="0.3">
      <c r="A3780" s="65">
        <v>3779</v>
      </c>
      <c r="B3780" s="66" t="s">
        <v>323</v>
      </c>
      <c r="C3780" s="69" t="s">
        <v>254</v>
      </c>
      <c r="D3780" s="71"/>
      <c r="E3780" s="71">
        <v>76</v>
      </c>
      <c r="F3780" s="71">
        <v>2095</v>
      </c>
      <c r="G3780" s="72">
        <v>4381.7290000000003</v>
      </c>
      <c r="H3780" s="72">
        <v>4486.4809999999998</v>
      </c>
      <c r="I3780" s="72">
        <v>4600.9970000000003</v>
      </c>
      <c r="J3780" s="72">
        <v>4714.1480000000001</v>
      </c>
      <c r="K3780" s="72">
        <v>4823.22</v>
      </c>
      <c r="L3780" s="72">
        <v>4941.3680000000004</v>
      </c>
      <c r="M3780" s="72">
        <v>5079.1419999999998</v>
      </c>
      <c r="N3780" s="72">
        <v>5226.8549999999996</v>
      </c>
      <c r="O3780" s="72">
        <v>5381.6170000000002</v>
      </c>
      <c r="P3780" s="72">
        <v>5526.4489999999996</v>
      </c>
      <c r="Q3780" s="72">
        <v>5645.1329999999998</v>
      </c>
      <c r="R3780" s="72">
        <v>5771.5839999999998</v>
      </c>
      <c r="S3780" s="72">
        <v>5881.9880000000003</v>
      </c>
      <c r="T3780" s="72">
        <v>5941.6289999999999</v>
      </c>
      <c r="U3780" s="72">
        <v>5898.7219999999998</v>
      </c>
      <c r="V3780" s="72">
        <v>5625.0389999999998</v>
      </c>
      <c r="W3780" s="72">
        <v>4942.2920000000004</v>
      </c>
      <c r="X3780" s="72">
        <v>3733.8780000000002</v>
      </c>
      <c r="Y3780" s="72">
        <v>2426.54</v>
      </c>
      <c r="Z3780" s="72">
        <v>1128.0909999999999</v>
      </c>
      <c r="AA3780" s="72">
        <v>341.08499999999998</v>
      </c>
    </row>
    <row r="3781" spans="1:27" x14ac:dyDescent="0.3">
      <c r="A3781" s="65">
        <v>3780</v>
      </c>
      <c r="B3781" s="66" t="s">
        <v>323</v>
      </c>
      <c r="C3781" s="69" t="s">
        <v>254</v>
      </c>
      <c r="D3781" s="71"/>
      <c r="E3781" s="71">
        <v>76</v>
      </c>
      <c r="F3781" s="71">
        <v>2100</v>
      </c>
      <c r="G3781" s="72">
        <v>4279.7389999999996</v>
      </c>
      <c r="H3781" s="72">
        <v>4379.78</v>
      </c>
      <c r="I3781" s="72">
        <v>4485.3230000000003</v>
      </c>
      <c r="J3781" s="72">
        <v>4598.6369999999997</v>
      </c>
      <c r="K3781" s="72">
        <v>4708.6329999999998</v>
      </c>
      <c r="L3781" s="72">
        <v>4816.1019999999999</v>
      </c>
      <c r="M3781" s="72">
        <v>4933.509</v>
      </c>
      <c r="N3781" s="72">
        <v>5069.2740000000003</v>
      </c>
      <c r="O3781" s="72">
        <v>5212.8509999999997</v>
      </c>
      <c r="P3781" s="72">
        <v>5359.39</v>
      </c>
      <c r="Q3781" s="72">
        <v>5490.1540000000005</v>
      </c>
      <c r="R3781" s="72">
        <v>5586.3559999999998</v>
      </c>
      <c r="S3781" s="72">
        <v>5678.8649999999998</v>
      </c>
      <c r="T3781" s="72">
        <v>5731.723</v>
      </c>
      <c r="U3781" s="72">
        <v>5683.8950000000004</v>
      </c>
      <c r="V3781" s="72">
        <v>5456.799</v>
      </c>
      <c r="W3781" s="72">
        <v>4889.0659999999998</v>
      </c>
      <c r="X3781" s="72">
        <v>3831.2150000000001</v>
      </c>
      <c r="Y3781" s="72">
        <v>2386.9189999999999</v>
      </c>
      <c r="Z3781" s="72">
        <v>1150.7380000000001</v>
      </c>
      <c r="AA3781" s="72">
        <v>381.03100000000001</v>
      </c>
    </row>
    <row r="3782" spans="1:27" x14ac:dyDescent="0.3">
      <c r="A3782" s="65">
        <v>3781</v>
      </c>
      <c r="B3782" s="66" t="s">
        <v>323</v>
      </c>
      <c r="C3782" s="69" t="s">
        <v>255</v>
      </c>
      <c r="D3782" s="71"/>
      <c r="E3782" s="71">
        <v>152</v>
      </c>
      <c r="F3782" s="71">
        <v>2015</v>
      </c>
      <c r="G3782" s="72">
        <v>609.85799999999995</v>
      </c>
      <c r="H3782" s="72">
        <v>633.58900000000006</v>
      </c>
      <c r="I3782" s="72">
        <v>642.02300000000002</v>
      </c>
      <c r="J3782" s="72">
        <v>678.96199999999999</v>
      </c>
      <c r="K3782" s="72">
        <v>721.86</v>
      </c>
      <c r="L3782" s="72">
        <v>734.98800000000006</v>
      </c>
      <c r="M3782" s="72">
        <v>671.93299999999999</v>
      </c>
      <c r="N3782" s="72">
        <v>622.36099999999999</v>
      </c>
      <c r="O3782" s="72">
        <v>618.72500000000002</v>
      </c>
      <c r="P3782" s="72">
        <v>620.63900000000001</v>
      </c>
      <c r="Q3782" s="72">
        <v>564.99400000000003</v>
      </c>
      <c r="R3782" s="72">
        <v>489.435</v>
      </c>
      <c r="S3782" s="72">
        <v>403.82100000000003</v>
      </c>
      <c r="T3782" s="72">
        <v>287.91800000000001</v>
      </c>
      <c r="U3782" s="72">
        <v>213.09800000000001</v>
      </c>
      <c r="V3782" s="72">
        <v>134.86600000000001</v>
      </c>
      <c r="W3782" s="72">
        <v>83.78</v>
      </c>
      <c r="X3782" s="72">
        <v>43.503999999999998</v>
      </c>
      <c r="Y3782" s="72">
        <v>15.785</v>
      </c>
      <c r="Z3782" s="72">
        <v>3.8370000000000002</v>
      </c>
      <c r="AA3782" s="72">
        <v>0.53600000000000003</v>
      </c>
    </row>
    <row r="3783" spans="1:27" x14ac:dyDescent="0.3">
      <c r="A3783" s="65">
        <v>3782</v>
      </c>
      <c r="B3783" s="66" t="s">
        <v>323</v>
      </c>
      <c r="C3783" s="69" t="s">
        <v>255</v>
      </c>
      <c r="D3783" s="71"/>
      <c r="E3783" s="71">
        <v>152</v>
      </c>
      <c r="F3783" s="71">
        <v>2020</v>
      </c>
      <c r="G3783" s="72">
        <v>600.47799999999995</v>
      </c>
      <c r="H3783" s="72">
        <v>611.30100000000004</v>
      </c>
      <c r="I3783" s="72">
        <v>637.23500000000001</v>
      </c>
      <c r="J3783" s="72">
        <v>649.07100000000003</v>
      </c>
      <c r="K3783" s="72">
        <v>687.721</v>
      </c>
      <c r="L3783" s="72">
        <v>729.31700000000001</v>
      </c>
      <c r="M3783" s="72">
        <v>739.25099999999998</v>
      </c>
      <c r="N3783" s="72">
        <v>673.26300000000003</v>
      </c>
      <c r="O3783" s="72">
        <v>621.32500000000005</v>
      </c>
      <c r="P3783" s="72">
        <v>614.26599999999996</v>
      </c>
      <c r="Q3783" s="72">
        <v>610.39300000000003</v>
      </c>
      <c r="R3783" s="72">
        <v>547.01</v>
      </c>
      <c r="S3783" s="72">
        <v>463.21199999999999</v>
      </c>
      <c r="T3783" s="72">
        <v>370.077</v>
      </c>
      <c r="U3783" s="72">
        <v>251.636</v>
      </c>
      <c r="V3783" s="72">
        <v>173.84</v>
      </c>
      <c r="W3783" s="72">
        <v>97.347999999999999</v>
      </c>
      <c r="X3783" s="72">
        <v>52.082000000000001</v>
      </c>
      <c r="Y3783" s="72">
        <v>20.690999999999999</v>
      </c>
      <c r="Z3783" s="72">
        <v>5.0430000000000001</v>
      </c>
      <c r="AA3783" s="72">
        <v>0.73899999999999999</v>
      </c>
    </row>
    <row r="3784" spans="1:27" x14ac:dyDescent="0.3">
      <c r="A3784" s="65">
        <v>3783</v>
      </c>
      <c r="B3784" s="66" t="s">
        <v>323</v>
      </c>
      <c r="C3784" s="69" t="s">
        <v>255</v>
      </c>
      <c r="D3784" s="71"/>
      <c r="E3784" s="71">
        <v>152</v>
      </c>
      <c r="F3784" s="71">
        <v>2025</v>
      </c>
      <c r="G3784" s="72">
        <v>588.952</v>
      </c>
      <c r="H3784" s="72">
        <v>601.827</v>
      </c>
      <c r="I3784" s="72">
        <v>614.66600000000005</v>
      </c>
      <c r="J3784" s="72">
        <v>643.68600000000004</v>
      </c>
      <c r="K3784" s="72">
        <v>657.20799999999997</v>
      </c>
      <c r="L3784" s="72">
        <v>694.80399999999997</v>
      </c>
      <c r="M3784" s="72">
        <v>733.43100000000004</v>
      </c>
      <c r="N3784" s="72">
        <v>740.28</v>
      </c>
      <c r="O3784" s="72">
        <v>672.13499999999999</v>
      </c>
      <c r="P3784" s="72">
        <v>617.45899999999995</v>
      </c>
      <c r="Q3784" s="72">
        <v>605.29200000000003</v>
      </c>
      <c r="R3784" s="72">
        <v>593.08399999999995</v>
      </c>
      <c r="S3784" s="72">
        <v>520.99800000000005</v>
      </c>
      <c r="T3784" s="72">
        <v>428.79899999999998</v>
      </c>
      <c r="U3784" s="72">
        <v>328.58</v>
      </c>
      <c r="V3784" s="72">
        <v>209.26300000000001</v>
      </c>
      <c r="W3784" s="72">
        <v>129.142</v>
      </c>
      <c r="X3784" s="72">
        <v>62.100999999999999</v>
      </c>
      <c r="Y3784" s="72">
        <v>25.492999999999999</v>
      </c>
      <c r="Z3784" s="72">
        <v>6.7990000000000004</v>
      </c>
      <c r="AA3784" s="72">
        <v>0.99</v>
      </c>
    </row>
    <row r="3785" spans="1:27" x14ac:dyDescent="0.3">
      <c r="A3785" s="65">
        <v>3784</v>
      </c>
      <c r="B3785" s="66" t="s">
        <v>323</v>
      </c>
      <c r="C3785" s="69" t="s">
        <v>255</v>
      </c>
      <c r="D3785" s="71"/>
      <c r="E3785" s="71">
        <v>152</v>
      </c>
      <c r="F3785" s="71">
        <v>2030</v>
      </c>
      <c r="G3785" s="72">
        <v>573.92700000000002</v>
      </c>
      <c r="H3785" s="72">
        <v>590.37900000000002</v>
      </c>
      <c r="I3785" s="72">
        <v>605.274</v>
      </c>
      <c r="J3785" s="72">
        <v>621.28</v>
      </c>
      <c r="K3785" s="72">
        <v>652.11300000000006</v>
      </c>
      <c r="L3785" s="72">
        <v>664.83699999999999</v>
      </c>
      <c r="M3785" s="72">
        <v>699.60500000000002</v>
      </c>
      <c r="N3785" s="72">
        <v>735.10799999999995</v>
      </c>
      <c r="O3785" s="72">
        <v>739.39599999999996</v>
      </c>
      <c r="P3785" s="72">
        <v>668.62800000000004</v>
      </c>
      <c r="Q3785" s="72">
        <v>609.64800000000002</v>
      </c>
      <c r="R3785" s="72">
        <v>589.85500000000002</v>
      </c>
      <c r="S3785" s="72">
        <v>567.75099999999998</v>
      </c>
      <c r="T3785" s="72">
        <v>486.24099999999999</v>
      </c>
      <c r="U3785" s="72">
        <v>385.35599999999999</v>
      </c>
      <c r="V3785" s="72">
        <v>278.18400000000003</v>
      </c>
      <c r="W3785" s="72">
        <v>159.226</v>
      </c>
      <c r="X3785" s="72">
        <v>84.578000000000003</v>
      </c>
      <c r="Y3785" s="72">
        <v>31.332000000000001</v>
      </c>
      <c r="Z3785" s="72">
        <v>8.6460000000000008</v>
      </c>
      <c r="AA3785" s="72">
        <v>1.3560000000000001</v>
      </c>
    </row>
    <row r="3786" spans="1:27" x14ac:dyDescent="0.3">
      <c r="A3786" s="65">
        <v>3785</v>
      </c>
      <c r="B3786" s="66" t="s">
        <v>323</v>
      </c>
      <c r="C3786" s="69" t="s">
        <v>255</v>
      </c>
      <c r="D3786" s="71"/>
      <c r="E3786" s="71">
        <v>152</v>
      </c>
      <c r="F3786" s="71">
        <v>2035</v>
      </c>
      <c r="G3786" s="72">
        <v>556.03</v>
      </c>
      <c r="H3786" s="72">
        <v>574.99900000000002</v>
      </c>
      <c r="I3786" s="72">
        <v>593.005</v>
      </c>
      <c r="J3786" s="72">
        <v>610.30499999999995</v>
      </c>
      <c r="K3786" s="72">
        <v>627.65599999999995</v>
      </c>
      <c r="L3786" s="72">
        <v>657.77099999999996</v>
      </c>
      <c r="M3786" s="72">
        <v>668.35699999999997</v>
      </c>
      <c r="N3786" s="72">
        <v>700.67899999999997</v>
      </c>
      <c r="O3786" s="72">
        <v>733.94200000000001</v>
      </c>
      <c r="P3786" s="72">
        <v>735.40499999999997</v>
      </c>
      <c r="Q3786" s="72">
        <v>660.88400000000001</v>
      </c>
      <c r="R3786" s="72">
        <v>596.01</v>
      </c>
      <c r="S3786" s="72">
        <v>567.84400000000005</v>
      </c>
      <c r="T3786" s="72">
        <v>534.82600000000002</v>
      </c>
      <c r="U3786" s="72">
        <v>442.84800000000001</v>
      </c>
      <c r="V3786" s="72">
        <v>332.22</v>
      </c>
      <c r="W3786" s="72">
        <v>217.64500000000001</v>
      </c>
      <c r="X3786" s="72">
        <v>107.313</v>
      </c>
      <c r="Y3786" s="72">
        <v>44.216999999999999</v>
      </c>
      <c r="Z3786" s="72">
        <v>11.066000000000001</v>
      </c>
      <c r="AA3786" s="72">
        <v>1.792</v>
      </c>
    </row>
    <row r="3787" spans="1:27" x14ac:dyDescent="0.3">
      <c r="A3787" s="65">
        <v>3786</v>
      </c>
      <c r="B3787" s="66" t="s">
        <v>323</v>
      </c>
      <c r="C3787" s="69" t="s">
        <v>255</v>
      </c>
      <c r="D3787" s="71"/>
      <c r="E3787" s="71">
        <v>152</v>
      </c>
      <c r="F3787" s="71">
        <v>2040</v>
      </c>
      <c r="G3787" s="72">
        <v>540.44200000000001</v>
      </c>
      <c r="H3787" s="72">
        <v>557.154</v>
      </c>
      <c r="I3787" s="72">
        <v>577.67499999999995</v>
      </c>
      <c r="J3787" s="72">
        <v>598.13400000000001</v>
      </c>
      <c r="K3787" s="72">
        <v>616.88800000000003</v>
      </c>
      <c r="L3787" s="72">
        <v>633.65499999999997</v>
      </c>
      <c r="M3787" s="72">
        <v>661.63800000000003</v>
      </c>
      <c r="N3787" s="72">
        <v>669.94799999999998</v>
      </c>
      <c r="O3787" s="72">
        <v>700.22500000000002</v>
      </c>
      <c r="P3787" s="72">
        <v>730.74699999999996</v>
      </c>
      <c r="Q3787" s="72">
        <v>727.89800000000002</v>
      </c>
      <c r="R3787" s="72">
        <v>647.72199999999998</v>
      </c>
      <c r="S3787" s="72">
        <v>575.96</v>
      </c>
      <c r="T3787" s="72">
        <v>538.096</v>
      </c>
      <c r="U3787" s="72">
        <v>491.83600000000001</v>
      </c>
      <c r="V3787" s="72">
        <v>387.30599999999998</v>
      </c>
      <c r="W3787" s="72">
        <v>265.46499999999997</v>
      </c>
      <c r="X3787" s="72">
        <v>150.655</v>
      </c>
      <c r="Y3787" s="72">
        <v>58.045000000000002</v>
      </c>
      <c r="Z3787" s="72">
        <v>16.257000000000001</v>
      </c>
      <c r="AA3787" s="72">
        <v>2.3759999999999999</v>
      </c>
    </row>
    <row r="3788" spans="1:27" x14ac:dyDescent="0.3">
      <c r="A3788" s="65">
        <v>3787</v>
      </c>
      <c r="B3788" s="66" t="s">
        <v>323</v>
      </c>
      <c r="C3788" s="69" t="s">
        <v>255</v>
      </c>
      <c r="D3788" s="71"/>
      <c r="E3788" s="71">
        <v>152</v>
      </c>
      <c r="F3788" s="71">
        <v>2045</v>
      </c>
      <c r="G3788" s="72">
        <v>529.21500000000003</v>
      </c>
      <c r="H3788" s="72">
        <v>541.60799999999995</v>
      </c>
      <c r="I3788" s="72">
        <v>559.87199999999996</v>
      </c>
      <c r="J3788" s="72">
        <v>582.87800000000004</v>
      </c>
      <c r="K3788" s="72">
        <v>604.87800000000004</v>
      </c>
      <c r="L3788" s="72">
        <v>623.12</v>
      </c>
      <c r="M3788" s="72">
        <v>637.85299999999995</v>
      </c>
      <c r="N3788" s="72">
        <v>663.56</v>
      </c>
      <c r="O3788" s="72">
        <v>670.04300000000001</v>
      </c>
      <c r="P3788" s="72">
        <v>697.85599999999999</v>
      </c>
      <c r="Q3788" s="72">
        <v>724.18399999999997</v>
      </c>
      <c r="R3788" s="72">
        <v>714.86500000000001</v>
      </c>
      <c r="S3788" s="72">
        <v>628.05499999999995</v>
      </c>
      <c r="T3788" s="72">
        <v>548.41499999999996</v>
      </c>
      <c r="U3788" s="72">
        <v>498.45499999999998</v>
      </c>
      <c r="V3788" s="72">
        <v>435.08</v>
      </c>
      <c r="W3788" s="72">
        <v>314.77100000000002</v>
      </c>
      <c r="X3788" s="72">
        <v>187.84100000000001</v>
      </c>
      <c r="Y3788" s="72">
        <v>83.855000000000004</v>
      </c>
      <c r="Z3788" s="72">
        <v>22.094000000000001</v>
      </c>
      <c r="AA3788" s="72">
        <v>3.5430000000000001</v>
      </c>
    </row>
    <row r="3789" spans="1:27" x14ac:dyDescent="0.3">
      <c r="A3789" s="65">
        <v>3788</v>
      </c>
      <c r="B3789" s="66" t="s">
        <v>323</v>
      </c>
      <c r="C3789" s="69" t="s">
        <v>255</v>
      </c>
      <c r="D3789" s="71"/>
      <c r="E3789" s="71">
        <v>152</v>
      </c>
      <c r="F3789" s="71">
        <v>2050</v>
      </c>
      <c r="G3789" s="72">
        <v>518.88900000000001</v>
      </c>
      <c r="H3789" s="72">
        <v>530.41300000000001</v>
      </c>
      <c r="I3789" s="72">
        <v>544.35199999999998</v>
      </c>
      <c r="J3789" s="72">
        <v>565.14200000000005</v>
      </c>
      <c r="K3789" s="72">
        <v>589.75400000000002</v>
      </c>
      <c r="L3789" s="72">
        <v>611.29499999999996</v>
      </c>
      <c r="M3789" s="72">
        <v>627.54100000000005</v>
      </c>
      <c r="N3789" s="72">
        <v>640.08399999999995</v>
      </c>
      <c r="O3789" s="72">
        <v>663.99800000000005</v>
      </c>
      <c r="P3789" s="72">
        <v>668.32</v>
      </c>
      <c r="Q3789" s="72">
        <v>692.31299999999999</v>
      </c>
      <c r="R3789" s="72">
        <v>712.28300000000002</v>
      </c>
      <c r="S3789" s="72">
        <v>695.07299999999998</v>
      </c>
      <c r="T3789" s="72">
        <v>600.53300000000002</v>
      </c>
      <c r="U3789" s="72">
        <v>510.94799999999998</v>
      </c>
      <c r="V3789" s="72">
        <v>444.74299999999999</v>
      </c>
      <c r="W3789" s="72">
        <v>358.30200000000002</v>
      </c>
      <c r="X3789" s="72">
        <v>226.65899999999999</v>
      </c>
      <c r="Y3789" s="72">
        <v>107.001</v>
      </c>
      <c r="Z3789" s="72">
        <v>32.850999999999999</v>
      </c>
      <c r="AA3789" s="72">
        <v>4.9980000000000002</v>
      </c>
    </row>
    <row r="3790" spans="1:27" x14ac:dyDescent="0.3">
      <c r="A3790" s="65">
        <v>3789</v>
      </c>
      <c r="B3790" s="66" t="s">
        <v>323</v>
      </c>
      <c r="C3790" s="69" t="s">
        <v>255</v>
      </c>
      <c r="D3790" s="71"/>
      <c r="E3790" s="71">
        <v>152</v>
      </c>
      <c r="F3790" s="71">
        <v>2055</v>
      </c>
      <c r="G3790" s="72">
        <v>509.75599999999997</v>
      </c>
      <c r="H3790" s="72">
        <v>520.04100000000005</v>
      </c>
      <c r="I3790" s="72">
        <v>533.03</v>
      </c>
      <c r="J3790" s="72">
        <v>549.38900000000001</v>
      </c>
      <c r="K3790" s="72">
        <v>571.74199999999996</v>
      </c>
      <c r="L3790" s="72">
        <v>595.95100000000002</v>
      </c>
      <c r="M3790" s="72">
        <v>615.60599999999999</v>
      </c>
      <c r="N3790" s="72">
        <v>629.79100000000005</v>
      </c>
      <c r="O3790" s="72">
        <v>640.71400000000006</v>
      </c>
      <c r="P3790" s="72">
        <v>662.56500000000005</v>
      </c>
      <c r="Q3790" s="72">
        <v>663.572</v>
      </c>
      <c r="R3790" s="72">
        <v>681.83600000000001</v>
      </c>
      <c r="S3790" s="72">
        <v>694.11099999999999</v>
      </c>
      <c r="T3790" s="72">
        <v>667.26700000000005</v>
      </c>
      <c r="U3790" s="72">
        <v>562.66700000000003</v>
      </c>
      <c r="V3790" s="72">
        <v>459.43299999999999</v>
      </c>
      <c r="W3790" s="72">
        <v>370.46499999999997</v>
      </c>
      <c r="X3790" s="72">
        <v>262.06900000000002</v>
      </c>
      <c r="Y3790" s="72">
        <v>131.864</v>
      </c>
      <c r="Z3790" s="72">
        <v>43.058999999999997</v>
      </c>
      <c r="AA3790" s="72">
        <v>7.5620000000000003</v>
      </c>
    </row>
    <row r="3791" spans="1:27" x14ac:dyDescent="0.3">
      <c r="A3791" s="65">
        <v>3790</v>
      </c>
      <c r="B3791" s="66" t="s">
        <v>323</v>
      </c>
      <c r="C3791" s="69" t="s">
        <v>255</v>
      </c>
      <c r="D3791" s="71"/>
      <c r="E3791" s="71">
        <v>152</v>
      </c>
      <c r="F3791" s="71">
        <v>2060</v>
      </c>
      <c r="G3791" s="72">
        <v>499.71100000000001</v>
      </c>
      <c r="H3791" s="72">
        <v>510.85599999999999</v>
      </c>
      <c r="I3791" s="72">
        <v>522.53599999999994</v>
      </c>
      <c r="J3791" s="72">
        <v>537.82100000000003</v>
      </c>
      <c r="K3791" s="72">
        <v>555.69399999999996</v>
      </c>
      <c r="L3791" s="72">
        <v>577.69399999999996</v>
      </c>
      <c r="M3791" s="72">
        <v>600.13300000000004</v>
      </c>
      <c r="N3791" s="72">
        <v>617.85299999999995</v>
      </c>
      <c r="O3791" s="72">
        <v>630.53200000000004</v>
      </c>
      <c r="P3791" s="72">
        <v>639.62099999999998</v>
      </c>
      <c r="Q3791" s="72">
        <v>658.31</v>
      </c>
      <c r="R3791" s="72">
        <v>654.303</v>
      </c>
      <c r="S3791" s="72">
        <v>665.67200000000003</v>
      </c>
      <c r="T3791" s="72">
        <v>668.38699999999994</v>
      </c>
      <c r="U3791" s="72">
        <v>628.35799999999995</v>
      </c>
      <c r="V3791" s="72">
        <v>509.56700000000001</v>
      </c>
      <c r="W3791" s="72">
        <v>386.68400000000003</v>
      </c>
      <c r="X3791" s="72">
        <v>274.86</v>
      </c>
      <c r="Y3791" s="72">
        <v>155.48699999999999</v>
      </c>
      <c r="Z3791" s="72">
        <v>54.444000000000003</v>
      </c>
      <c r="AA3791" s="72">
        <v>10.366</v>
      </c>
    </row>
    <row r="3792" spans="1:27" x14ac:dyDescent="0.3">
      <c r="A3792" s="65">
        <v>3791</v>
      </c>
      <c r="B3792" s="66" t="s">
        <v>323</v>
      </c>
      <c r="C3792" s="69" t="s">
        <v>255</v>
      </c>
      <c r="D3792" s="71"/>
      <c r="E3792" s="71">
        <v>152</v>
      </c>
      <c r="F3792" s="71">
        <v>2065</v>
      </c>
      <c r="G3792" s="72">
        <v>489.38499999999999</v>
      </c>
      <c r="H3792" s="72">
        <v>500.75400000000002</v>
      </c>
      <c r="I3792" s="72">
        <v>513.21699999999998</v>
      </c>
      <c r="J3792" s="72">
        <v>527.07600000000002</v>
      </c>
      <c r="K3792" s="72">
        <v>543.81200000000001</v>
      </c>
      <c r="L3792" s="72">
        <v>561.38300000000004</v>
      </c>
      <c r="M3792" s="72">
        <v>581.73</v>
      </c>
      <c r="N3792" s="72">
        <v>602.34799999999996</v>
      </c>
      <c r="O3792" s="72">
        <v>618.66200000000003</v>
      </c>
      <c r="P3792" s="72">
        <v>629.65099999999995</v>
      </c>
      <c r="Q3792" s="72">
        <v>635.91600000000005</v>
      </c>
      <c r="R3792" s="72">
        <v>649.83000000000004</v>
      </c>
      <c r="S3792" s="72">
        <v>639.88199999999995</v>
      </c>
      <c r="T3792" s="72">
        <v>642.71699999999998</v>
      </c>
      <c r="U3792" s="72">
        <v>632.10900000000004</v>
      </c>
      <c r="V3792" s="72">
        <v>572.94600000000003</v>
      </c>
      <c r="W3792" s="72">
        <v>433.34300000000002</v>
      </c>
      <c r="X3792" s="72">
        <v>291.05599999999998</v>
      </c>
      <c r="Y3792" s="72">
        <v>166.46</v>
      </c>
      <c r="Z3792" s="72">
        <v>66.019000000000005</v>
      </c>
      <c r="AA3792" s="72">
        <v>13.664</v>
      </c>
    </row>
    <row r="3793" spans="1:27" x14ac:dyDescent="0.3">
      <c r="A3793" s="65">
        <v>3792</v>
      </c>
      <c r="B3793" s="66" t="s">
        <v>323</v>
      </c>
      <c r="C3793" s="69" t="s">
        <v>255</v>
      </c>
      <c r="D3793" s="71"/>
      <c r="E3793" s="71">
        <v>152</v>
      </c>
      <c r="F3793" s="71">
        <v>2070</v>
      </c>
      <c r="G3793" s="72">
        <v>478.529</v>
      </c>
      <c r="H3793" s="72">
        <v>490.375</v>
      </c>
      <c r="I3793" s="72">
        <v>502.98</v>
      </c>
      <c r="J3793" s="72">
        <v>517.50300000000004</v>
      </c>
      <c r="K3793" s="72">
        <v>532.74300000000005</v>
      </c>
      <c r="L3793" s="72">
        <v>549.20899999999995</v>
      </c>
      <c r="M3793" s="72">
        <v>565.25199999999995</v>
      </c>
      <c r="N3793" s="72">
        <v>583.90599999999995</v>
      </c>
      <c r="O3793" s="72">
        <v>603.21699999999998</v>
      </c>
      <c r="P3793" s="72">
        <v>617.95899999999995</v>
      </c>
      <c r="Q3793" s="72">
        <v>626.34299999999996</v>
      </c>
      <c r="R3793" s="72">
        <v>628.33000000000004</v>
      </c>
      <c r="S3793" s="72">
        <v>636.56100000000004</v>
      </c>
      <c r="T3793" s="72">
        <v>619.30700000000002</v>
      </c>
      <c r="U3793" s="72">
        <v>610.08799999999997</v>
      </c>
      <c r="V3793" s="72">
        <v>579.74599999999998</v>
      </c>
      <c r="W3793" s="72">
        <v>491.83</v>
      </c>
      <c r="X3793" s="72">
        <v>330.51</v>
      </c>
      <c r="Y3793" s="72">
        <v>179.67599999999999</v>
      </c>
      <c r="Z3793" s="72">
        <v>72.582999999999998</v>
      </c>
      <c r="AA3793" s="72">
        <v>17.29</v>
      </c>
    </row>
    <row r="3794" spans="1:27" x14ac:dyDescent="0.3">
      <c r="A3794" s="65">
        <v>3793</v>
      </c>
      <c r="B3794" s="66" t="s">
        <v>323</v>
      </c>
      <c r="C3794" s="69" t="s">
        <v>255</v>
      </c>
      <c r="D3794" s="71"/>
      <c r="E3794" s="71">
        <v>152</v>
      </c>
      <c r="F3794" s="71">
        <v>2075</v>
      </c>
      <c r="G3794" s="72">
        <v>469.95</v>
      </c>
      <c r="H3794" s="72">
        <v>479.46</v>
      </c>
      <c r="I3794" s="72">
        <v>492.46600000000001</v>
      </c>
      <c r="J3794" s="72">
        <v>507.00799999999998</v>
      </c>
      <c r="K3794" s="72">
        <v>522.84299999999996</v>
      </c>
      <c r="L3794" s="72">
        <v>537.84500000000003</v>
      </c>
      <c r="M3794" s="72">
        <v>552.88599999999997</v>
      </c>
      <c r="N3794" s="72">
        <v>567.36099999999999</v>
      </c>
      <c r="O3794" s="72">
        <v>584.82000000000005</v>
      </c>
      <c r="P3794" s="72">
        <v>602.68600000000004</v>
      </c>
      <c r="Q3794" s="72">
        <v>615.024</v>
      </c>
      <c r="R3794" s="72">
        <v>619.45899999999995</v>
      </c>
      <c r="S3794" s="72">
        <v>616.423</v>
      </c>
      <c r="T3794" s="72">
        <v>617.60199999999998</v>
      </c>
      <c r="U3794" s="72">
        <v>589.95699999999999</v>
      </c>
      <c r="V3794" s="72">
        <v>562.63400000000001</v>
      </c>
      <c r="W3794" s="72">
        <v>502.03</v>
      </c>
      <c r="X3794" s="72">
        <v>380.00700000000001</v>
      </c>
      <c r="Y3794" s="72">
        <v>207.96700000000001</v>
      </c>
      <c r="Z3794" s="72">
        <v>80.489000000000004</v>
      </c>
      <c r="AA3794" s="72">
        <v>20.097000000000001</v>
      </c>
    </row>
    <row r="3795" spans="1:27" x14ac:dyDescent="0.3">
      <c r="A3795" s="65">
        <v>3794</v>
      </c>
      <c r="B3795" s="66" t="s">
        <v>323</v>
      </c>
      <c r="C3795" s="69" t="s">
        <v>255</v>
      </c>
      <c r="D3795" s="71"/>
      <c r="E3795" s="71">
        <v>152</v>
      </c>
      <c r="F3795" s="71">
        <v>2080</v>
      </c>
      <c r="G3795" s="72">
        <v>461.92399999999998</v>
      </c>
      <c r="H3795" s="72">
        <v>470.822</v>
      </c>
      <c r="I3795" s="72">
        <v>481.416</v>
      </c>
      <c r="J3795" s="72">
        <v>496.233</v>
      </c>
      <c r="K3795" s="72">
        <v>512.01499999999999</v>
      </c>
      <c r="L3795" s="72">
        <v>527.64099999999996</v>
      </c>
      <c r="M3795" s="72">
        <v>541.31899999999996</v>
      </c>
      <c r="N3795" s="72">
        <v>554.90800000000002</v>
      </c>
      <c r="O3795" s="72">
        <v>568.29600000000005</v>
      </c>
      <c r="P3795" s="72">
        <v>584.447</v>
      </c>
      <c r="Q3795" s="72">
        <v>600.11300000000006</v>
      </c>
      <c r="R3795" s="72">
        <v>608.80899999999997</v>
      </c>
      <c r="S3795" s="72">
        <v>608.63900000000001</v>
      </c>
      <c r="T3795" s="72">
        <v>599.40899999999999</v>
      </c>
      <c r="U3795" s="72">
        <v>590.41</v>
      </c>
      <c r="V3795" s="72">
        <v>546.95699999999999</v>
      </c>
      <c r="W3795" s="72">
        <v>491.30599999999998</v>
      </c>
      <c r="X3795" s="72">
        <v>392.87299999999999</v>
      </c>
      <c r="Y3795" s="72">
        <v>243.738</v>
      </c>
      <c r="Z3795" s="72">
        <v>95.768000000000001</v>
      </c>
      <c r="AA3795" s="72">
        <v>23.212</v>
      </c>
    </row>
    <row r="3796" spans="1:27" x14ac:dyDescent="0.3">
      <c r="A3796" s="65">
        <v>3795</v>
      </c>
      <c r="B3796" s="66" t="s">
        <v>323</v>
      </c>
      <c r="C3796" s="69" t="s">
        <v>255</v>
      </c>
      <c r="D3796" s="71"/>
      <c r="E3796" s="71">
        <v>152</v>
      </c>
      <c r="F3796" s="71">
        <v>2085</v>
      </c>
      <c r="G3796" s="72">
        <v>454.47800000000001</v>
      </c>
      <c r="H3796" s="72">
        <v>462.733</v>
      </c>
      <c r="I3796" s="72">
        <v>472.642</v>
      </c>
      <c r="J3796" s="72">
        <v>484.92399999999998</v>
      </c>
      <c r="K3796" s="72">
        <v>500.89499999999998</v>
      </c>
      <c r="L3796" s="72">
        <v>516.49800000000005</v>
      </c>
      <c r="M3796" s="72">
        <v>530.90499999999997</v>
      </c>
      <c r="N3796" s="72">
        <v>543.24099999999999</v>
      </c>
      <c r="O3796" s="72">
        <v>555.83199999999999</v>
      </c>
      <c r="P3796" s="72">
        <v>568.04399999999998</v>
      </c>
      <c r="Q3796" s="72">
        <v>582.20100000000002</v>
      </c>
      <c r="R3796" s="72">
        <v>594.52800000000002</v>
      </c>
      <c r="S3796" s="72">
        <v>598.98699999999997</v>
      </c>
      <c r="T3796" s="72">
        <v>593.09100000000001</v>
      </c>
      <c r="U3796" s="72">
        <v>574.80399999999997</v>
      </c>
      <c r="V3796" s="72">
        <v>550.06200000000001</v>
      </c>
      <c r="W3796" s="72">
        <v>481.28699999999998</v>
      </c>
      <c r="X3796" s="72">
        <v>389.04700000000003</v>
      </c>
      <c r="Y3796" s="72">
        <v>256.56200000000001</v>
      </c>
      <c r="Z3796" s="72">
        <v>115.23399999999999</v>
      </c>
      <c r="AA3796" s="72">
        <v>28.321000000000002</v>
      </c>
    </row>
    <row r="3797" spans="1:27" x14ac:dyDescent="0.3">
      <c r="A3797" s="65">
        <v>3796</v>
      </c>
      <c r="B3797" s="66" t="s">
        <v>323</v>
      </c>
      <c r="C3797" s="69" t="s">
        <v>255</v>
      </c>
      <c r="D3797" s="71"/>
      <c r="E3797" s="71">
        <v>152</v>
      </c>
      <c r="F3797" s="71">
        <v>2090</v>
      </c>
      <c r="G3797" s="72">
        <v>447.21899999999999</v>
      </c>
      <c r="H3797" s="72">
        <v>455.22699999999998</v>
      </c>
      <c r="I3797" s="72">
        <v>464.41500000000002</v>
      </c>
      <c r="J3797" s="72">
        <v>475.887</v>
      </c>
      <c r="K3797" s="72">
        <v>489.24599999999998</v>
      </c>
      <c r="L3797" s="72">
        <v>505.05799999999999</v>
      </c>
      <c r="M3797" s="72">
        <v>519.53800000000001</v>
      </c>
      <c r="N3797" s="72">
        <v>532.71400000000006</v>
      </c>
      <c r="O3797" s="72">
        <v>544.14099999999996</v>
      </c>
      <c r="P3797" s="72">
        <v>555.67100000000005</v>
      </c>
      <c r="Q3797" s="72">
        <v>566.09100000000001</v>
      </c>
      <c r="R3797" s="72">
        <v>577.245</v>
      </c>
      <c r="S3797" s="72">
        <v>585.71900000000005</v>
      </c>
      <c r="T3797" s="72">
        <v>584.904</v>
      </c>
      <c r="U3797" s="72">
        <v>570.54399999999998</v>
      </c>
      <c r="V3797" s="72">
        <v>538.11699999999996</v>
      </c>
      <c r="W3797" s="72">
        <v>487.81700000000001</v>
      </c>
      <c r="X3797" s="72">
        <v>385.74599999999998</v>
      </c>
      <c r="Y3797" s="72">
        <v>258.86</v>
      </c>
      <c r="Z3797" s="72">
        <v>124.72799999999999</v>
      </c>
      <c r="AA3797" s="72">
        <v>35.337000000000003</v>
      </c>
    </row>
    <row r="3798" spans="1:27" x14ac:dyDescent="0.3">
      <c r="A3798" s="65">
        <v>3797</v>
      </c>
      <c r="B3798" s="66" t="s">
        <v>323</v>
      </c>
      <c r="C3798" s="69" t="s">
        <v>255</v>
      </c>
      <c r="D3798" s="71"/>
      <c r="E3798" s="71">
        <v>152</v>
      </c>
      <c r="F3798" s="71">
        <v>2095</v>
      </c>
      <c r="G3798" s="72">
        <v>438.82100000000003</v>
      </c>
      <c r="H3798" s="72">
        <v>447.90800000000002</v>
      </c>
      <c r="I3798" s="72">
        <v>456.767</v>
      </c>
      <c r="J3798" s="72">
        <v>467.39499999999998</v>
      </c>
      <c r="K3798" s="72">
        <v>479.86200000000002</v>
      </c>
      <c r="L3798" s="72">
        <v>493.07799999999997</v>
      </c>
      <c r="M3798" s="72">
        <v>507.87400000000002</v>
      </c>
      <c r="N3798" s="72">
        <v>521.226</v>
      </c>
      <c r="O3798" s="72">
        <v>533.577</v>
      </c>
      <c r="P3798" s="72">
        <v>544.04300000000001</v>
      </c>
      <c r="Q3798" s="72">
        <v>553.95899999999995</v>
      </c>
      <c r="R3798" s="72">
        <v>561.68200000000002</v>
      </c>
      <c r="S3798" s="72">
        <v>569.39499999999998</v>
      </c>
      <c r="T3798" s="72">
        <v>573.04899999999998</v>
      </c>
      <c r="U3798" s="72">
        <v>564.32600000000002</v>
      </c>
      <c r="V3798" s="72">
        <v>536.577</v>
      </c>
      <c r="W3798" s="72">
        <v>480.738</v>
      </c>
      <c r="X3798" s="72">
        <v>395.54599999999999</v>
      </c>
      <c r="Y3798" s="72">
        <v>261.38099999999997</v>
      </c>
      <c r="Z3798" s="72">
        <v>129.36799999999999</v>
      </c>
      <c r="AA3798" s="72">
        <v>40.764000000000003</v>
      </c>
    </row>
    <row r="3799" spans="1:27" x14ac:dyDescent="0.3">
      <c r="A3799" s="65">
        <v>3798</v>
      </c>
      <c r="B3799" s="66" t="s">
        <v>323</v>
      </c>
      <c r="C3799" s="69" t="s">
        <v>255</v>
      </c>
      <c r="D3799" s="71"/>
      <c r="E3799" s="71">
        <v>152</v>
      </c>
      <c r="F3799" s="71">
        <v>2100</v>
      </c>
      <c r="G3799" s="72">
        <v>431.09800000000001</v>
      </c>
      <c r="H3799" s="72">
        <v>439.44499999999999</v>
      </c>
      <c r="I3799" s="72">
        <v>449.31099999999998</v>
      </c>
      <c r="J3799" s="72">
        <v>459.47699999999998</v>
      </c>
      <c r="K3799" s="72">
        <v>471.01400000000001</v>
      </c>
      <c r="L3799" s="72">
        <v>483.36</v>
      </c>
      <c r="M3799" s="72">
        <v>495.654</v>
      </c>
      <c r="N3799" s="72">
        <v>509.43400000000003</v>
      </c>
      <c r="O3799" s="72">
        <v>522.04300000000001</v>
      </c>
      <c r="P3799" s="72">
        <v>533.52499999999998</v>
      </c>
      <c r="Q3799" s="72">
        <v>542.53800000000001</v>
      </c>
      <c r="R3799" s="72">
        <v>550.02200000000005</v>
      </c>
      <c r="S3799" s="72">
        <v>554.678</v>
      </c>
      <c r="T3799" s="72">
        <v>558.05499999999995</v>
      </c>
      <c r="U3799" s="72">
        <v>554.36400000000003</v>
      </c>
      <c r="V3799" s="72">
        <v>532.93100000000004</v>
      </c>
      <c r="W3799" s="72">
        <v>482.61</v>
      </c>
      <c r="X3799" s="72">
        <v>394.00200000000001</v>
      </c>
      <c r="Y3799" s="72">
        <v>272.642</v>
      </c>
      <c r="Z3799" s="72">
        <v>134.10900000000001</v>
      </c>
      <c r="AA3799" s="72">
        <v>44.786000000000001</v>
      </c>
    </row>
    <row r="3800" spans="1:27" x14ac:dyDescent="0.3">
      <c r="A3800" s="65">
        <v>3799</v>
      </c>
      <c r="B3800" s="66" t="s">
        <v>323</v>
      </c>
      <c r="C3800" s="69" t="s">
        <v>256</v>
      </c>
      <c r="D3800" s="71"/>
      <c r="E3800" s="71">
        <v>170</v>
      </c>
      <c r="F3800" s="71">
        <v>2015</v>
      </c>
      <c r="G3800" s="72">
        <v>1908.8340000000001</v>
      </c>
      <c r="H3800" s="72">
        <v>1993.0050000000001</v>
      </c>
      <c r="I3800" s="72">
        <v>2077.018</v>
      </c>
      <c r="J3800" s="72">
        <v>2072.6390000000001</v>
      </c>
      <c r="K3800" s="72">
        <v>2124.96</v>
      </c>
      <c r="L3800" s="72">
        <v>2049.8000000000002</v>
      </c>
      <c r="M3800" s="72">
        <v>1944.9169999999999</v>
      </c>
      <c r="N3800" s="72">
        <v>1736.8589999999999</v>
      </c>
      <c r="O3800" s="72">
        <v>1527.2819999999999</v>
      </c>
      <c r="P3800" s="72">
        <v>1538.0150000000001</v>
      </c>
      <c r="Q3800" s="72">
        <v>1341.3219999999999</v>
      </c>
      <c r="R3800" s="72">
        <v>1081.78</v>
      </c>
      <c r="S3800" s="72">
        <v>856.09400000000005</v>
      </c>
      <c r="T3800" s="72">
        <v>603.12900000000002</v>
      </c>
      <c r="U3800" s="72">
        <v>385.65300000000002</v>
      </c>
      <c r="V3800" s="72">
        <v>247.86</v>
      </c>
      <c r="W3800" s="72">
        <v>147.51599999999999</v>
      </c>
      <c r="X3800" s="72">
        <v>73.245000000000005</v>
      </c>
      <c r="Y3800" s="72">
        <v>27.044</v>
      </c>
      <c r="Z3800" s="72">
        <v>5.7919999999999998</v>
      </c>
      <c r="AA3800" s="72">
        <v>0.77100000000000002</v>
      </c>
    </row>
    <row r="3801" spans="1:27" x14ac:dyDescent="0.3">
      <c r="A3801" s="65">
        <v>3800</v>
      </c>
      <c r="B3801" s="66" t="s">
        <v>323</v>
      </c>
      <c r="C3801" s="69" t="s">
        <v>256</v>
      </c>
      <c r="D3801" s="71"/>
      <c r="E3801" s="71">
        <v>170</v>
      </c>
      <c r="F3801" s="71">
        <v>2020</v>
      </c>
      <c r="G3801" s="72">
        <v>1827.9949999999999</v>
      </c>
      <c r="H3801" s="72">
        <v>1897.1130000000001</v>
      </c>
      <c r="I3801" s="72">
        <v>1983.732</v>
      </c>
      <c r="J3801" s="72">
        <v>2058.1219999999998</v>
      </c>
      <c r="K3801" s="72">
        <v>2032.895</v>
      </c>
      <c r="L3801" s="72">
        <v>2069.498</v>
      </c>
      <c r="M3801" s="72">
        <v>1995.8440000000001</v>
      </c>
      <c r="N3801" s="72">
        <v>1899.9190000000001</v>
      </c>
      <c r="O3801" s="72">
        <v>1700.422</v>
      </c>
      <c r="P3801" s="72">
        <v>1493.46</v>
      </c>
      <c r="Q3801" s="72">
        <v>1495.415</v>
      </c>
      <c r="R3801" s="72">
        <v>1288.674</v>
      </c>
      <c r="S3801" s="72">
        <v>1018.644</v>
      </c>
      <c r="T3801" s="72">
        <v>780.78599999999994</v>
      </c>
      <c r="U3801" s="72">
        <v>523.29</v>
      </c>
      <c r="V3801" s="72">
        <v>309.745</v>
      </c>
      <c r="W3801" s="72">
        <v>176.86600000000001</v>
      </c>
      <c r="X3801" s="72">
        <v>88.156999999999996</v>
      </c>
      <c r="Y3801" s="72">
        <v>33.677</v>
      </c>
      <c r="Z3801" s="72">
        <v>8.4930000000000003</v>
      </c>
      <c r="AA3801" s="72">
        <v>1.1459999999999999</v>
      </c>
    </row>
    <row r="3802" spans="1:27" x14ac:dyDescent="0.3">
      <c r="A3802" s="65">
        <v>3801</v>
      </c>
      <c r="B3802" s="66" t="s">
        <v>323</v>
      </c>
      <c r="C3802" s="69" t="s">
        <v>256</v>
      </c>
      <c r="D3802" s="71"/>
      <c r="E3802" s="71">
        <v>170</v>
      </c>
      <c r="F3802" s="71">
        <v>2025</v>
      </c>
      <c r="G3802" s="72">
        <v>1737.5730000000001</v>
      </c>
      <c r="H3802" s="72">
        <v>1817.87</v>
      </c>
      <c r="I3802" s="72">
        <v>1888.3820000000001</v>
      </c>
      <c r="J3802" s="72">
        <v>1966.2239999999999</v>
      </c>
      <c r="K3802" s="72">
        <v>2021.172</v>
      </c>
      <c r="L3802" s="72">
        <v>1982.942</v>
      </c>
      <c r="M3802" s="72">
        <v>2018.646</v>
      </c>
      <c r="N3802" s="72">
        <v>1952.519</v>
      </c>
      <c r="O3802" s="72">
        <v>1862.6010000000001</v>
      </c>
      <c r="P3802" s="72">
        <v>1664.8969999999999</v>
      </c>
      <c r="Q3802" s="72">
        <v>1453.9179999999999</v>
      </c>
      <c r="R3802" s="72">
        <v>1439.518</v>
      </c>
      <c r="S3802" s="72">
        <v>1216.952</v>
      </c>
      <c r="T3802" s="72">
        <v>932.91700000000003</v>
      </c>
      <c r="U3802" s="72">
        <v>681.399</v>
      </c>
      <c r="V3802" s="72">
        <v>423.51600000000002</v>
      </c>
      <c r="W3802" s="72">
        <v>223.02199999999999</v>
      </c>
      <c r="X3802" s="72">
        <v>106.627</v>
      </c>
      <c r="Y3802" s="72">
        <v>40.792000000000002</v>
      </c>
      <c r="Z3802" s="72">
        <v>10.587</v>
      </c>
      <c r="AA3802" s="72">
        <v>1.67</v>
      </c>
    </row>
    <row r="3803" spans="1:27" x14ac:dyDescent="0.3">
      <c r="A3803" s="65">
        <v>3802</v>
      </c>
      <c r="B3803" s="66" t="s">
        <v>323</v>
      </c>
      <c r="C3803" s="69" t="s">
        <v>256</v>
      </c>
      <c r="D3803" s="71"/>
      <c r="E3803" s="71">
        <v>170</v>
      </c>
      <c r="F3803" s="71">
        <v>2030</v>
      </c>
      <c r="G3803" s="72">
        <v>1660.4580000000001</v>
      </c>
      <c r="H3803" s="72">
        <v>1728.8820000000001</v>
      </c>
      <c r="I3803" s="72">
        <v>1809.633</v>
      </c>
      <c r="J3803" s="72">
        <v>1872.1610000000001</v>
      </c>
      <c r="K3803" s="72">
        <v>1932.874</v>
      </c>
      <c r="L3803" s="72">
        <v>1975.03</v>
      </c>
      <c r="M3803" s="72">
        <v>1937.1410000000001</v>
      </c>
      <c r="N3803" s="72">
        <v>1977.6579999999999</v>
      </c>
      <c r="O3803" s="72">
        <v>1916.479</v>
      </c>
      <c r="P3803" s="72">
        <v>1826.0340000000001</v>
      </c>
      <c r="Q3803" s="72">
        <v>1623.2670000000001</v>
      </c>
      <c r="R3803" s="72">
        <v>1402.2149999999999</v>
      </c>
      <c r="S3803" s="72">
        <v>1363.3420000000001</v>
      </c>
      <c r="T3803" s="72">
        <v>1119.29</v>
      </c>
      <c r="U3803" s="72">
        <v>818.995</v>
      </c>
      <c r="V3803" s="72">
        <v>555.82100000000003</v>
      </c>
      <c r="W3803" s="72">
        <v>307.82499999999999</v>
      </c>
      <c r="X3803" s="72">
        <v>135.71700000000001</v>
      </c>
      <c r="Y3803" s="72">
        <v>49.692</v>
      </c>
      <c r="Z3803" s="72">
        <v>12.849</v>
      </c>
      <c r="AA3803" s="72">
        <v>2.11</v>
      </c>
    </row>
    <row r="3804" spans="1:27" x14ac:dyDescent="0.3">
      <c r="A3804" s="65">
        <v>3803</v>
      </c>
      <c r="B3804" s="66" t="s">
        <v>323</v>
      </c>
      <c r="C3804" s="69" t="s">
        <v>256</v>
      </c>
      <c r="D3804" s="71"/>
      <c r="E3804" s="71">
        <v>170</v>
      </c>
      <c r="F3804" s="71">
        <v>2035</v>
      </c>
      <c r="G3804" s="72">
        <v>1591.173</v>
      </c>
      <c r="H3804" s="72">
        <v>1652.953</v>
      </c>
      <c r="I3804" s="72">
        <v>1721.1569999999999</v>
      </c>
      <c r="J3804" s="72">
        <v>1794.614</v>
      </c>
      <c r="K3804" s="72">
        <v>1842.222</v>
      </c>
      <c r="L3804" s="72">
        <v>1891.662</v>
      </c>
      <c r="M3804" s="72">
        <v>1932.817</v>
      </c>
      <c r="N3804" s="72">
        <v>1900.1559999999999</v>
      </c>
      <c r="O3804" s="72">
        <v>1943.5039999999999</v>
      </c>
      <c r="P3804" s="72">
        <v>1881.1289999999999</v>
      </c>
      <c r="Q3804" s="72">
        <v>1783.07</v>
      </c>
      <c r="R3804" s="72">
        <v>1568.748</v>
      </c>
      <c r="S3804" s="72">
        <v>1331.768</v>
      </c>
      <c r="T3804" s="72">
        <v>1259.211</v>
      </c>
      <c r="U3804" s="72">
        <v>988.42499999999995</v>
      </c>
      <c r="V3804" s="72">
        <v>673.32500000000005</v>
      </c>
      <c r="W3804" s="72">
        <v>407.87299999999999</v>
      </c>
      <c r="X3804" s="72">
        <v>189.16800000000001</v>
      </c>
      <c r="Y3804" s="72">
        <v>63.749000000000002</v>
      </c>
      <c r="Z3804" s="72">
        <v>15.696999999999999</v>
      </c>
      <c r="AA3804" s="72">
        <v>2.5590000000000002</v>
      </c>
    </row>
    <row r="3805" spans="1:27" x14ac:dyDescent="0.3">
      <c r="A3805" s="65">
        <v>3804</v>
      </c>
      <c r="B3805" s="66" t="s">
        <v>323</v>
      </c>
      <c r="C3805" s="69" t="s">
        <v>256</v>
      </c>
      <c r="D3805" s="71"/>
      <c r="E3805" s="71">
        <v>170</v>
      </c>
      <c r="F3805" s="71">
        <v>2040</v>
      </c>
      <c r="G3805" s="72">
        <v>1528.886</v>
      </c>
      <c r="H3805" s="72">
        <v>1584.652</v>
      </c>
      <c r="I3805" s="72">
        <v>1645.604</v>
      </c>
      <c r="J3805" s="72">
        <v>1707.171</v>
      </c>
      <c r="K3805" s="72">
        <v>1767.492</v>
      </c>
      <c r="L3805" s="72">
        <v>1805.4380000000001</v>
      </c>
      <c r="M3805" s="72">
        <v>1853.8710000000001</v>
      </c>
      <c r="N3805" s="72">
        <v>1898.511</v>
      </c>
      <c r="O3805" s="72">
        <v>1869.3009999999999</v>
      </c>
      <c r="P3805" s="72">
        <v>1909.9590000000001</v>
      </c>
      <c r="Q3805" s="72">
        <v>1839.62</v>
      </c>
      <c r="R3805" s="72">
        <v>1726.8050000000001</v>
      </c>
      <c r="S3805" s="72">
        <v>1494.44</v>
      </c>
      <c r="T3805" s="72">
        <v>1235.366</v>
      </c>
      <c r="U3805" s="72">
        <v>1118.8119999999999</v>
      </c>
      <c r="V3805" s="72">
        <v>819.37300000000005</v>
      </c>
      <c r="W3805" s="72">
        <v>499.19499999999999</v>
      </c>
      <c r="X3805" s="72">
        <v>253.40899999999999</v>
      </c>
      <c r="Y3805" s="72">
        <v>89.701999999999998</v>
      </c>
      <c r="Z3805" s="72">
        <v>20.236000000000001</v>
      </c>
      <c r="AA3805" s="72">
        <v>3.1080000000000001</v>
      </c>
    </row>
    <row r="3806" spans="1:27" x14ac:dyDescent="0.3">
      <c r="A3806" s="65">
        <v>3805</v>
      </c>
      <c r="B3806" s="66" t="s">
        <v>323</v>
      </c>
      <c r="C3806" s="69" t="s">
        <v>256</v>
      </c>
      <c r="D3806" s="71"/>
      <c r="E3806" s="71">
        <v>170</v>
      </c>
      <c r="F3806" s="71">
        <v>2045</v>
      </c>
      <c r="G3806" s="72">
        <v>1472.9659999999999</v>
      </c>
      <c r="H3806" s="72">
        <v>1523.0409999999999</v>
      </c>
      <c r="I3806" s="72">
        <v>1577.5989999999999</v>
      </c>
      <c r="J3806" s="72">
        <v>1632.461</v>
      </c>
      <c r="K3806" s="72">
        <v>1682.72</v>
      </c>
      <c r="L3806" s="72">
        <v>1734.7380000000001</v>
      </c>
      <c r="M3806" s="72">
        <v>1772.086</v>
      </c>
      <c r="N3806" s="72">
        <v>1823.4590000000001</v>
      </c>
      <c r="O3806" s="72">
        <v>1870.204</v>
      </c>
      <c r="P3806" s="72">
        <v>1839.39</v>
      </c>
      <c r="Q3806" s="72">
        <v>1870.864</v>
      </c>
      <c r="R3806" s="72">
        <v>1785.461</v>
      </c>
      <c r="S3806" s="72">
        <v>1650.155</v>
      </c>
      <c r="T3806" s="72">
        <v>1392.546</v>
      </c>
      <c r="U3806" s="72">
        <v>1104.576</v>
      </c>
      <c r="V3806" s="72">
        <v>935.52700000000004</v>
      </c>
      <c r="W3806" s="72">
        <v>614.15800000000002</v>
      </c>
      <c r="X3806" s="72">
        <v>313.90800000000002</v>
      </c>
      <c r="Y3806" s="72">
        <v>121.50700000000001</v>
      </c>
      <c r="Z3806" s="72">
        <v>28.675999999999998</v>
      </c>
      <c r="AA3806" s="72">
        <v>3.96</v>
      </c>
    </row>
    <row r="3807" spans="1:27" x14ac:dyDescent="0.3">
      <c r="A3807" s="65">
        <v>3806</v>
      </c>
      <c r="B3807" s="66" t="s">
        <v>323</v>
      </c>
      <c r="C3807" s="69" t="s">
        <v>256</v>
      </c>
      <c r="D3807" s="71"/>
      <c r="E3807" s="71">
        <v>170</v>
      </c>
      <c r="F3807" s="71">
        <v>2050</v>
      </c>
      <c r="G3807" s="72">
        <v>1418.373</v>
      </c>
      <c r="H3807" s="72">
        <v>1467.68</v>
      </c>
      <c r="I3807" s="72">
        <v>1516.241</v>
      </c>
      <c r="J3807" s="72">
        <v>1565.1859999999999</v>
      </c>
      <c r="K3807" s="72">
        <v>1610.2719999999999</v>
      </c>
      <c r="L3807" s="72">
        <v>1653.6210000000001</v>
      </c>
      <c r="M3807" s="72">
        <v>1705.143</v>
      </c>
      <c r="N3807" s="72">
        <v>1745.1949999999999</v>
      </c>
      <c r="O3807" s="72">
        <v>1798.3979999999999</v>
      </c>
      <c r="P3807" s="72">
        <v>1842.7660000000001</v>
      </c>
      <c r="Q3807" s="72">
        <v>1804.626</v>
      </c>
      <c r="R3807" s="72">
        <v>1819.83</v>
      </c>
      <c r="S3807" s="72">
        <v>1711.6659999999999</v>
      </c>
      <c r="T3807" s="72">
        <v>1544.828</v>
      </c>
      <c r="U3807" s="72">
        <v>1253.4079999999999</v>
      </c>
      <c r="V3807" s="72">
        <v>932.12099999999998</v>
      </c>
      <c r="W3807" s="72">
        <v>709.64400000000001</v>
      </c>
      <c r="X3807" s="72">
        <v>391.57499999999999</v>
      </c>
      <c r="Y3807" s="72">
        <v>152.625</v>
      </c>
      <c r="Z3807" s="72">
        <v>39.276000000000003</v>
      </c>
      <c r="AA3807" s="72">
        <v>5.5369999999999999</v>
      </c>
    </row>
    <row r="3808" spans="1:27" x14ac:dyDescent="0.3">
      <c r="A3808" s="65">
        <v>3807</v>
      </c>
      <c r="B3808" s="66" t="s">
        <v>323</v>
      </c>
      <c r="C3808" s="69" t="s">
        <v>256</v>
      </c>
      <c r="D3808" s="71"/>
      <c r="E3808" s="71">
        <v>170</v>
      </c>
      <c r="F3808" s="71">
        <v>2055</v>
      </c>
      <c r="G3808" s="72">
        <v>1367.7460000000001</v>
      </c>
      <c r="H3808" s="72">
        <v>1413.6990000000001</v>
      </c>
      <c r="I3808" s="72">
        <v>1461.357</v>
      </c>
      <c r="J3808" s="72">
        <v>1504.873</v>
      </c>
      <c r="K3808" s="72">
        <v>1545.4649999999999</v>
      </c>
      <c r="L3808" s="72">
        <v>1584.807</v>
      </c>
      <c r="M3808" s="72">
        <v>1627.894</v>
      </c>
      <c r="N3808" s="72">
        <v>1681.6320000000001</v>
      </c>
      <c r="O3808" s="72">
        <v>1723.345</v>
      </c>
      <c r="P3808" s="72">
        <v>1774.319</v>
      </c>
      <c r="Q3808" s="72">
        <v>1810.9390000000001</v>
      </c>
      <c r="R3808" s="72">
        <v>1759.2840000000001</v>
      </c>
      <c r="S3808" s="72">
        <v>1750.242</v>
      </c>
      <c r="T3808" s="72">
        <v>1610.0050000000001</v>
      </c>
      <c r="U3808" s="72">
        <v>1399.9780000000001</v>
      </c>
      <c r="V3808" s="72">
        <v>1067.913</v>
      </c>
      <c r="W3808" s="72">
        <v>716.15099999999995</v>
      </c>
      <c r="X3808" s="72">
        <v>459.529</v>
      </c>
      <c r="Y3808" s="72">
        <v>193.626</v>
      </c>
      <c r="Z3808" s="72">
        <v>50.116999999999997</v>
      </c>
      <c r="AA3808" s="72">
        <v>7.6429999999999998</v>
      </c>
    </row>
    <row r="3809" spans="1:27" x14ac:dyDescent="0.3">
      <c r="A3809" s="65">
        <v>3808</v>
      </c>
      <c r="B3809" s="66" t="s">
        <v>323</v>
      </c>
      <c r="C3809" s="69" t="s">
        <v>256</v>
      </c>
      <c r="D3809" s="71"/>
      <c r="E3809" s="71">
        <v>170</v>
      </c>
      <c r="F3809" s="71">
        <v>2060</v>
      </c>
      <c r="G3809" s="72">
        <v>1320.0419999999999</v>
      </c>
      <c r="H3809" s="72">
        <v>1363.585</v>
      </c>
      <c r="I3809" s="72">
        <v>1407.8409999999999</v>
      </c>
      <c r="J3809" s="72">
        <v>1450.94</v>
      </c>
      <c r="K3809" s="72">
        <v>1487.306</v>
      </c>
      <c r="L3809" s="72">
        <v>1523.1110000000001</v>
      </c>
      <c r="M3809" s="72">
        <v>1562.374</v>
      </c>
      <c r="N3809" s="72">
        <v>1607.451</v>
      </c>
      <c r="O3809" s="72">
        <v>1662.55</v>
      </c>
      <c r="P3809" s="72">
        <v>1702.4090000000001</v>
      </c>
      <c r="Q3809" s="72">
        <v>1746.434</v>
      </c>
      <c r="R3809" s="72">
        <v>1769.3989999999999</v>
      </c>
      <c r="S3809" s="72">
        <v>1697.5709999999999</v>
      </c>
      <c r="T3809" s="72">
        <v>1654.345</v>
      </c>
      <c r="U3809" s="72">
        <v>1469.472</v>
      </c>
      <c r="V3809" s="72">
        <v>1205.0530000000001</v>
      </c>
      <c r="W3809" s="72">
        <v>832.12199999999996</v>
      </c>
      <c r="X3809" s="72">
        <v>472.15</v>
      </c>
      <c r="Y3809" s="72">
        <v>232.08600000000001</v>
      </c>
      <c r="Z3809" s="72">
        <v>65.033000000000001</v>
      </c>
      <c r="AA3809" s="72">
        <v>9.9819999999999993</v>
      </c>
    </row>
    <row r="3810" spans="1:27" x14ac:dyDescent="0.3">
      <c r="A3810" s="65">
        <v>3809</v>
      </c>
      <c r="B3810" s="66" t="s">
        <v>323</v>
      </c>
      <c r="C3810" s="69" t="s">
        <v>256</v>
      </c>
      <c r="D3810" s="71"/>
      <c r="E3810" s="71">
        <v>170</v>
      </c>
      <c r="F3810" s="71">
        <v>2065</v>
      </c>
      <c r="G3810" s="72">
        <v>1276.951</v>
      </c>
      <c r="H3810" s="72">
        <v>1316.338</v>
      </c>
      <c r="I3810" s="72">
        <v>1358.1479999999999</v>
      </c>
      <c r="J3810" s="72">
        <v>1398.3009999999999</v>
      </c>
      <c r="K3810" s="72">
        <v>1435.2560000000001</v>
      </c>
      <c r="L3810" s="72">
        <v>1467.663</v>
      </c>
      <c r="M3810" s="72">
        <v>1503.51</v>
      </c>
      <c r="N3810" s="72">
        <v>1544.547</v>
      </c>
      <c r="O3810" s="72">
        <v>1590.91</v>
      </c>
      <c r="P3810" s="72">
        <v>1644.2940000000001</v>
      </c>
      <c r="Q3810" s="72">
        <v>1678.1859999999999</v>
      </c>
      <c r="R3810" s="72">
        <v>1710.0509999999999</v>
      </c>
      <c r="S3810" s="72">
        <v>1712.7950000000001</v>
      </c>
      <c r="T3810" s="72">
        <v>1612.213</v>
      </c>
      <c r="U3810" s="72">
        <v>1520.568</v>
      </c>
      <c r="V3810" s="72">
        <v>1277.8610000000001</v>
      </c>
      <c r="W3810" s="72">
        <v>952.58399999999995</v>
      </c>
      <c r="X3810" s="72">
        <v>559.09500000000003</v>
      </c>
      <c r="Y3810" s="72">
        <v>244.054</v>
      </c>
      <c r="Z3810" s="72">
        <v>80.021000000000001</v>
      </c>
      <c r="AA3810" s="72">
        <v>13.195</v>
      </c>
    </row>
    <row r="3811" spans="1:27" x14ac:dyDescent="0.3">
      <c r="A3811" s="65">
        <v>3810</v>
      </c>
      <c r="B3811" s="66" t="s">
        <v>323</v>
      </c>
      <c r="C3811" s="69" t="s">
        <v>256</v>
      </c>
      <c r="D3811" s="71"/>
      <c r="E3811" s="71">
        <v>170</v>
      </c>
      <c r="F3811" s="71">
        <v>2070</v>
      </c>
      <c r="G3811" s="72">
        <v>1237.373</v>
      </c>
      <c r="H3811" s="72">
        <v>1273.6179999999999</v>
      </c>
      <c r="I3811" s="72">
        <v>1311.2860000000001</v>
      </c>
      <c r="J3811" s="72">
        <v>1349.3969999999999</v>
      </c>
      <c r="K3811" s="72">
        <v>1384.248</v>
      </c>
      <c r="L3811" s="72">
        <v>1417.856</v>
      </c>
      <c r="M3811" s="72">
        <v>1450.4059999999999</v>
      </c>
      <c r="N3811" s="72">
        <v>1487.867</v>
      </c>
      <c r="O3811" s="72">
        <v>1530.077</v>
      </c>
      <c r="P3811" s="72">
        <v>1575.0450000000001</v>
      </c>
      <c r="Q3811" s="72">
        <v>1623.0619999999999</v>
      </c>
      <c r="R3811" s="72">
        <v>1646.3340000000001</v>
      </c>
      <c r="S3811" s="72">
        <v>1660.1189999999999</v>
      </c>
      <c r="T3811" s="72">
        <v>1633.809</v>
      </c>
      <c r="U3811" s="72">
        <v>1491.6379999999999</v>
      </c>
      <c r="V3811" s="72">
        <v>1335.37</v>
      </c>
      <c r="W3811" s="72">
        <v>1024.6410000000001</v>
      </c>
      <c r="X3811" s="72">
        <v>652.73</v>
      </c>
      <c r="Y3811" s="72">
        <v>296.44499999999999</v>
      </c>
      <c r="Z3811" s="72">
        <v>86.801000000000002</v>
      </c>
      <c r="AA3811" s="72">
        <v>16.831</v>
      </c>
    </row>
    <row r="3812" spans="1:27" x14ac:dyDescent="0.3">
      <c r="A3812" s="65">
        <v>3811</v>
      </c>
      <c r="B3812" s="66" t="s">
        <v>323</v>
      </c>
      <c r="C3812" s="69" t="s">
        <v>256</v>
      </c>
      <c r="D3812" s="71"/>
      <c r="E3812" s="71">
        <v>170</v>
      </c>
      <c r="F3812" s="71">
        <v>2075</v>
      </c>
      <c r="G3812" s="72">
        <v>1201.4459999999999</v>
      </c>
      <c r="H3812" s="72">
        <v>1234.356</v>
      </c>
      <c r="I3812" s="72">
        <v>1268.921</v>
      </c>
      <c r="J3812" s="72">
        <v>1303.2370000000001</v>
      </c>
      <c r="K3812" s="72">
        <v>1336.739</v>
      </c>
      <c r="L3812" s="72">
        <v>1368.7550000000001</v>
      </c>
      <c r="M3812" s="72">
        <v>1402.567</v>
      </c>
      <c r="N3812" s="72">
        <v>1436.5640000000001</v>
      </c>
      <c r="O3812" s="72">
        <v>1475.12</v>
      </c>
      <c r="P3812" s="72">
        <v>1516.1420000000001</v>
      </c>
      <c r="Q3812" s="72">
        <v>1556.442</v>
      </c>
      <c r="R3812" s="72">
        <v>1594.8219999999999</v>
      </c>
      <c r="S3812" s="72">
        <v>1602.135</v>
      </c>
      <c r="T3812" s="72">
        <v>1589.404</v>
      </c>
      <c r="U3812" s="72">
        <v>1520.002</v>
      </c>
      <c r="V3812" s="72">
        <v>1320.857</v>
      </c>
      <c r="W3812" s="72">
        <v>1083.81</v>
      </c>
      <c r="X3812" s="72">
        <v>714.072</v>
      </c>
      <c r="Y3812" s="72">
        <v>353.88400000000001</v>
      </c>
      <c r="Z3812" s="72">
        <v>108.41200000000001</v>
      </c>
      <c r="AA3812" s="72">
        <v>19.178999999999998</v>
      </c>
    </row>
    <row r="3813" spans="1:27" x14ac:dyDescent="0.3">
      <c r="A3813" s="65">
        <v>3812</v>
      </c>
      <c r="B3813" s="66" t="s">
        <v>323</v>
      </c>
      <c r="C3813" s="69" t="s">
        <v>256</v>
      </c>
      <c r="D3813" s="71"/>
      <c r="E3813" s="71">
        <v>170</v>
      </c>
      <c r="F3813" s="71">
        <v>2080</v>
      </c>
      <c r="G3813" s="72">
        <v>1165.8810000000001</v>
      </c>
      <c r="H3813" s="72">
        <v>1198.6969999999999</v>
      </c>
      <c r="I3813" s="72">
        <v>1230.0050000000001</v>
      </c>
      <c r="J3813" s="72">
        <v>1261.5119999999999</v>
      </c>
      <c r="K3813" s="72">
        <v>1291.809</v>
      </c>
      <c r="L3813" s="72">
        <v>1322.904</v>
      </c>
      <c r="M3813" s="72">
        <v>1355.171</v>
      </c>
      <c r="N3813" s="72">
        <v>1390.271</v>
      </c>
      <c r="O3813" s="72">
        <v>1425.2850000000001</v>
      </c>
      <c r="P3813" s="72">
        <v>1462.81</v>
      </c>
      <c r="Q3813" s="72">
        <v>1499.6890000000001</v>
      </c>
      <c r="R3813" s="72">
        <v>1531.4739999999999</v>
      </c>
      <c r="S3813" s="72">
        <v>1555.2329999999999</v>
      </c>
      <c r="T3813" s="72">
        <v>1538.7249999999999</v>
      </c>
      <c r="U3813" s="72">
        <v>1485.723</v>
      </c>
      <c r="V3813" s="72">
        <v>1355.6210000000001</v>
      </c>
      <c r="W3813" s="72">
        <v>1083.394</v>
      </c>
      <c r="X3813" s="72">
        <v>766.64499999999998</v>
      </c>
      <c r="Y3813" s="72">
        <v>394.94600000000003</v>
      </c>
      <c r="Z3813" s="72">
        <v>132.77000000000001</v>
      </c>
      <c r="AA3813" s="72">
        <v>24.175999999999998</v>
      </c>
    </row>
    <row r="3814" spans="1:27" x14ac:dyDescent="0.3">
      <c r="A3814" s="65">
        <v>3813</v>
      </c>
      <c r="B3814" s="66" t="s">
        <v>323</v>
      </c>
      <c r="C3814" s="69" t="s">
        <v>256</v>
      </c>
      <c r="D3814" s="71"/>
      <c r="E3814" s="71">
        <v>170</v>
      </c>
      <c r="F3814" s="71">
        <v>2085</v>
      </c>
      <c r="G3814" s="72">
        <v>1133.2639999999999</v>
      </c>
      <c r="H3814" s="72">
        <v>1163.3810000000001</v>
      </c>
      <c r="I3814" s="72">
        <v>1194.665</v>
      </c>
      <c r="J3814" s="72">
        <v>1223.213</v>
      </c>
      <c r="K3814" s="72">
        <v>1251.193</v>
      </c>
      <c r="L3814" s="72">
        <v>1279.4580000000001</v>
      </c>
      <c r="M3814" s="72">
        <v>1310.827</v>
      </c>
      <c r="N3814" s="72">
        <v>1344.252</v>
      </c>
      <c r="O3814" s="72">
        <v>1380.2639999999999</v>
      </c>
      <c r="P3814" s="72">
        <v>1414.3810000000001</v>
      </c>
      <c r="Q3814" s="72">
        <v>1448.2180000000001</v>
      </c>
      <c r="R3814" s="72">
        <v>1477.4749999999999</v>
      </c>
      <c r="S3814" s="72">
        <v>1496.2639999999999</v>
      </c>
      <c r="T3814" s="72">
        <v>1497.9259999999999</v>
      </c>
      <c r="U3814" s="72">
        <v>1444.499</v>
      </c>
      <c r="V3814" s="72">
        <v>1333.6120000000001</v>
      </c>
      <c r="W3814" s="72">
        <v>1122.6130000000001</v>
      </c>
      <c r="X3814" s="72">
        <v>776.90200000000004</v>
      </c>
      <c r="Y3814" s="72">
        <v>432.02699999999999</v>
      </c>
      <c r="Z3814" s="72">
        <v>151.86600000000001</v>
      </c>
      <c r="AA3814" s="72">
        <v>30.468</v>
      </c>
    </row>
    <row r="3815" spans="1:27" x14ac:dyDescent="0.3">
      <c r="A3815" s="65">
        <v>3814</v>
      </c>
      <c r="B3815" s="66" t="s">
        <v>323</v>
      </c>
      <c r="C3815" s="69" t="s">
        <v>256</v>
      </c>
      <c r="D3815" s="71"/>
      <c r="E3815" s="71">
        <v>170</v>
      </c>
      <c r="F3815" s="71">
        <v>2090</v>
      </c>
      <c r="G3815" s="72">
        <v>1101.837</v>
      </c>
      <c r="H3815" s="72">
        <v>1130.9939999999999</v>
      </c>
      <c r="I3815" s="72">
        <v>1159.6780000000001</v>
      </c>
      <c r="J3815" s="72">
        <v>1188.4570000000001</v>
      </c>
      <c r="K3815" s="72">
        <v>1213.9280000000001</v>
      </c>
      <c r="L3815" s="72">
        <v>1240.175</v>
      </c>
      <c r="M3815" s="72">
        <v>1268.7370000000001</v>
      </c>
      <c r="N3815" s="72">
        <v>1301.1569999999999</v>
      </c>
      <c r="O3815" s="72">
        <v>1335.3979999999999</v>
      </c>
      <c r="P3815" s="72">
        <v>1370.605</v>
      </c>
      <c r="Q3815" s="72">
        <v>1401.433</v>
      </c>
      <c r="R3815" s="72">
        <v>1428.4380000000001</v>
      </c>
      <c r="S3815" s="72">
        <v>1446.0429999999999</v>
      </c>
      <c r="T3815" s="72">
        <v>1444.989</v>
      </c>
      <c r="U3815" s="72">
        <v>1411.902</v>
      </c>
      <c r="V3815" s="72">
        <v>1304.617</v>
      </c>
      <c r="W3815" s="72">
        <v>1114.646</v>
      </c>
      <c r="X3815" s="72">
        <v>815.91499999999996</v>
      </c>
      <c r="Y3815" s="72">
        <v>446.096</v>
      </c>
      <c r="Z3815" s="72">
        <v>170.374</v>
      </c>
      <c r="AA3815" s="72">
        <v>36.326000000000001</v>
      </c>
    </row>
    <row r="3816" spans="1:27" x14ac:dyDescent="0.3">
      <c r="A3816" s="65">
        <v>3815</v>
      </c>
      <c r="B3816" s="66" t="s">
        <v>323</v>
      </c>
      <c r="C3816" s="69" t="s">
        <v>256</v>
      </c>
      <c r="D3816" s="71"/>
      <c r="E3816" s="71">
        <v>170</v>
      </c>
      <c r="F3816" s="71">
        <v>2095</v>
      </c>
      <c r="G3816" s="72">
        <v>1072.7380000000001</v>
      </c>
      <c r="H3816" s="72">
        <v>1099.7719999999999</v>
      </c>
      <c r="I3816" s="72">
        <v>1127.596</v>
      </c>
      <c r="J3816" s="72">
        <v>1154.021</v>
      </c>
      <c r="K3816" s="72">
        <v>1180.1020000000001</v>
      </c>
      <c r="L3816" s="72">
        <v>1204.098</v>
      </c>
      <c r="M3816" s="72">
        <v>1230.652</v>
      </c>
      <c r="N3816" s="72">
        <v>1260.163</v>
      </c>
      <c r="O3816" s="72">
        <v>1293.309</v>
      </c>
      <c r="P3816" s="72">
        <v>1326.827</v>
      </c>
      <c r="Q3816" s="72">
        <v>1359.0540000000001</v>
      </c>
      <c r="R3816" s="72">
        <v>1383.7339999999999</v>
      </c>
      <c r="S3816" s="72">
        <v>1400.232</v>
      </c>
      <c r="T3816" s="72">
        <v>1399.7729999999999</v>
      </c>
      <c r="U3816" s="72">
        <v>1366.8530000000001</v>
      </c>
      <c r="V3816" s="72">
        <v>1282.1130000000001</v>
      </c>
      <c r="W3816" s="72">
        <v>1099.4179999999999</v>
      </c>
      <c r="X3816" s="72">
        <v>819.98800000000006</v>
      </c>
      <c r="Y3816" s="72">
        <v>476.60899999999998</v>
      </c>
      <c r="Z3816" s="72">
        <v>180.13</v>
      </c>
      <c r="AA3816" s="72">
        <v>42.228999999999999</v>
      </c>
    </row>
    <row r="3817" spans="1:27" x14ac:dyDescent="0.3">
      <c r="A3817" s="65">
        <v>3816</v>
      </c>
      <c r="B3817" s="66" t="s">
        <v>323</v>
      </c>
      <c r="C3817" s="69" t="s">
        <v>256</v>
      </c>
      <c r="D3817" s="71"/>
      <c r="E3817" s="71">
        <v>170</v>
      </c>
      <c r="F3817" s="71">
        <v>2100</v>
      </c>
      <c r="G3817" s="72">
        <v>1045.067</v>
      </c>
      <c r="H3817" s="72">
        <v>1070.873</v>
      </c>
      <c r="I3817" s="72">
        <v>1096.6890000000001</v>
      </c>
      <c r="J3817" s="72">
        <v>1122.4829999999999</v>
      </c>
      <c r="K3817" s="72">
        <v>1146.5550000000001</v>
      </c>
      <c r="L3817" s="72">
        <v>1171.375</v>
      </c>
      <c r="M3817" s="72">
        <v>1195.672</v>
      </c>
      <c r="N3817" s="72">
        <v>1223.066</v>
      </c>
      <c r="O3817" s="72">
        <v>1253.2429999999999</v>
      </c>
      <c r="P3817" s="72">
        <v>1285.729</v>
      </c>
      <c r="Q3817" s="72">
        <v>1316.56</v>
      </c>
      <c r="R3817" s="72">
        <v>1343.211</v>
      </c>
      <c r="S3817" s="72">
        <v>1358.403</v>
      </c>
      <c r="T3817" s="72">
        <v>1358.4549999999999</v>
      </c>
      <c r="U3817" s="72">
        <v>1328.5989999999999</v>
      </c>
      <c r="V3817" s="72">
        <v>1247.73</v>
      </c>
      <c r="W3817" s="72">
        <v>1089.165</v>
      </c>
      <c r="X3817" s="72">
        <v>818.53800000000001</v>
      </c>
      <c r="Y3817" s="72">
        <v>487.35899999999998</v>
      </c>
      <c r="Z3817" s="72">
        <v>197.197</v>
      </c>
      <c r="AA3817" s="72">
        <v>46.649000000000001</v>
      </c>
    </row>
    <row r="3818" spans="1:27" x14ac:dyDescent="0.3">
      <c r="A3818" s="65">
        <v>3817</v>
      </c>
      <c r="B3818" s="66" t="s">
        <v>323</v>
      </c>
      <c r="C3818" s="69" t="s">
        <v>257</v>
      </c>
      <c r="D3818" s="71"/>
      <c r="E3818" s="71">
        <v>218</v>
      </c>
      <c r="F3818" s="71">
        <v>2015</v>
      </c>
      <c r="G3818" s="72">
        <v>823.83399999999995</v>
      </c>
      <c r="H3818" s="72">
        <v>801.24800000000005</v>
      </c>
      <c r="I3818" s="72">
        <v>768.27099999999996</v>
      </c>
      <c r="J3818" s="72">
        <v>762.26900000000001</v>
      </c>
      <c r="K3818" s="72">
        <v>730.44399999999996</v>
      </c>
      <c r="L3818" s="72">
        <v>683.00400000000002</v>
      </c>
      <c r="M3818" s="72">
        <v>610.18899999999996</v>
      </c>
      <c r="N3818" s="72">
        <v>545.49400000000003</v>
      </c>
      <c r="O3818" s="72">
        <v>491.47300000000001</v>
      </c>
      <c r="P3818" s="72">
        <v>430.94799999999998</v>
      </c>
      <c r="Q3818" s="72">
        <v>365.26600000000002</v>
      </c>
      <c r="R3818" s="72">
        <v>307.19400000000002</v>
      </c>
      <c r="S3818" s="72">
        <v>251.47900000000001</v>
      </c>
      <c r="T3818" s="72">
        <v>173.71299999999999</v>
      </c>
      <c r="U3818" s="72">
        <v>134.928</v>
      </c>
      <c r="V3818" s="72">
        <v>91.512</v>
      </c>
      <c r="W3818" s="72">
        <v>56.552</v>
      </c>
      <c r="X3818" s="72">
        <v>29.039000000000001</v>
      </c>
      <c r="Y3818" s="72">
        <v>10.973000000000001</v>
      </c>
      <c r="Z3818" s="72">
        <v>2.7250000000000001</v>
      </c>
      <c r="AA3818" s="72">
        <v>0.505</v>
      </c>
    </row>
    <row r="3819" spans="1:27" x14ac:dyDescent="0.3">
      <c r="A3819" s="65">
        <v>3818</v>
      </c>
      <c r="B3819" s="66" t="s">
        <v>323</v>
      </c>
      <c r="C3819" s="69" t="s">
        <v>257</v>
      </c>
      <c r="D3819" s="71"/>
      <c r="E3819" s="71">
        <v>218</v>
      </c>
      <c r="F3819" s="71">
        <v>2020</v>
      </c>
      <c r="G3819" s="72">
        <v>826.23099999999999</v>
      </c>
      <c r="H3819" s="72">
        <v>820.57600000000002</v>
      </c>
      <c r="I3819" s="72">
        <v>799.22</v>
      </c>
      <c r="J3819" s="72">
        <v>764.72500000000002</v>
      </c>
      <c r="K3819" s="72">
        <v>753.54100000000005</v>
      </c>
      <c r="L3819" s="72">
        <v>718.14800000000002</v>
      </c>
      <c r="M3819" s="72">
        <v>669.86199999999997</v>
      </c>
      <c r="N3819" s="72">
        <v>598.38300000000004</v>
      </c>
      <c r="O3819" s="72">
        <v>534.81899999999996</v>
      </c>
      <c r="P3819" s="72">
        <v>480.96300000000002</v>
      </c>
      <c r="Q3819" s="72">
        <v>419.71</v>
      </c>
      <c r="R3819" s="72">
        <v>352.66500000000002</v>
      </c>
      <c r="S3819" s="72">
        <v>292.95</v>
      </c>
      <c r="T3819" s="72">
        <v>235.2</v>
      </c>
      <c r="U3819" s="72">
        <v>156.62</v>
      </c>
      <c r="V3819" s="72">
        <v>113.703</v>
      </c>
      <c r="W3819" s="72">
        <v>69.403999999999996</v>
      </c>
      <c r="X3819" s="72">
        <v>36.055</v>
      </c>
      <c r="Y3819" s="72">
        <v>13.853</v>
      </c>
      <c r="Z3819" s="72">
        <v>3.1840000000000002</v>
      </c>
      <c r="AA3819" s="72">
        <v>0.51200000000000001</v>
      </c>
    </row>
    <row r="3820" spans="1:27" x14ac:dyDescent="0.3">
      <c r="A3820" s="65">
        <v>3819</v>
      </c>
      <c r="B3820" s="66" t="s">
        <v>323</v>
      </c>
      <c r="C3820" s="69" t="s">
        <v>257</v>
      </c>
      <c r="D3820" s="71"/>
      <c r="E3820" s="71">
        <v>218</v>
      </c>
      <c r="F3820" s="71">
        <v>2025</v>
      </c>
      <c r="G3820" s="72">
        <v>820.55600000000004</v>
      </c>
      <c r="H3820" s="72">
        <v>823.423</v>
      </c>
      <c r="I3820" s="72">
        <v>818.76099999999997</v>
      </c>
      <c r="J3820" s="72">
        <v>795.99300000000005</v>
      </c>
      <c r="K3820" s="72">
        <v>757.13300000000004</v>
      </c>
      <c r="L3820" s="72">
        <v>742.66300000000001</v>
      </c>
      <c r="M3820" s="72">
        <v>706.399</v>
      </c>
      <c r="N3820" s="72">
        <v>658.88199999999995</v>
      </c>
      <c r="O3820" s="72">
        <v>588.22699999999998</v>
      </c>
      <c r="P3820" s="72">
        <v>524.58600000000001</v>
      </c>
      <c r="Q3820" s="72">
        <v>469.50099999999998</v>
      </c>
      <c r="R3820" s="72">
        <v>406.29500000000002</v>
      </c>
      <c r="S3820" s="72">
        <v>337.35599999999999</v>
      </c>
      <c r="T3820" s="72">
        <v>275.05500000000001</v>
      </c>
      <c r="U3820" s="72">
        <v>213.19800000000001</v>
      </c>
      <c r="V3820" s="72">
        <v>132.98599999999999</v>
      </c>
      <c r="W3820" s="72">
        <v>87.046000000000006</v>
      </c>
      <c r="X3820" s="72">
        <v>44.703000000000003</v>
      </c>
      <c r="Y3820" s="72">
        <v>17.364999999999998</v>
      </c>
      <c r="Z3820" s="72">
        <v>4.048</v>
      </c>
      <c r="AA3820" s="72">
        <v>0.58199999999999996</v>
      </c>
    </row>
    <row r="3821" spans="1:27" x14ac:dyDescent="0.3">
      <c r="A3821" s="65">
        <v>3820</v>
      </c>
      <c r="B3821" s="66" t="s">
        <v>323</v>
      </c>
      <c r="C3821" s="69" t="s">
        <v>257</v>
      </c>
      <c r="D3821" s="71"/>
      <c r="E3821" s="71">
        <v>218</v>
      </c>
      <c r="F3821" s="71">
        <v>2030</v>
      </c>
      <c r="G3821" s="72">
        <v>810.04600000000005</v>
      </c>
      <c r="H3821" s="72">
        <v>818.15300000000002</v>
      </c>
      <c r="I3821" s="72">
        <v>821.83799999999997</v>
      </c>
      <c r="J3821" s="72">
        <v>815.88400000000001</v>
      </c>
      <c r="K3821" s="72">
        <v>789.22</v>
      </c>
      <c r="L3821" s="72">
        <v>747.78200000000004</v>
      </c>
      <c r="M3821" s="72">
        <v>732.35500000000002</v>
      </c>
      <c r="N3821" s="72">
        <v>696.53800000000001</v>
      </c>
      <c r="O3821" s="72">
        <v>649.21400000000006</v>
      </c>
      <c r="P3821" s="72">
        <v>578.20299999999997</v>
      </c>
      <c r="Q3821" s="72">
        <v>513.18899999999996</v>
      </c>
      <c r="R3821" s="72">
        <v>455.642</v>
      </c>
      <c r="S3821" s="72">
        <v>389.846</v>
      </c>
      <c r="T3821" s="72">
        <v>317.97199999999998</v>
      </c>
      <c r="U3821" s="72">
        <v>250.65299999999999</v>
      </c>
      <c r="V3821" s="72">
        <v>182.43700000000001</v>
      </c>
      <c r="W3821" s="72">
        <v>102.821</v>
      </c>
      <c r="X3821" s="72">
        <v>56.706000000000003</v>
      </c>
      <c r="Y3821" s="72">
        <v>21.780999999999999</v>
      </c>
      <c r="Z3821" s="72">
        <v>5.1269999999999998</v>
      </c>
      <c r="AA3821" s="72">
        <v>0.72499999999999998</v>
      </c>
    </row>
    <row r="3822" spans="1:27" x14ac:dyDescent="0.3">
      <c r="A3822" s="65">
        <v>3821</v>
      </c>
      <c r="B3822" s="66" t="s">
        <v>323</v>
      </c>
      <c r="C3822" s="69" t="s">
        <v>257</v>
      </c>
      <c r="D3822" s="71"/>
      <c r="E3822" s="71">
        <v>218</v>
      </c>
      <c r="F3822" s="71">
        <v>2035</v>
      </c>
      <c r="G3822" s="72">
        <v>797.68299999999999</v>
      </c>
      <c r="H3822" s="72">
        <v>807.995</v>
      </c>
      <c r="I3822" s="72">
        <v>816.79600000000005</v>
      </c>
      <c r="J3822" s="72">
        <v>819.33199999999999</v>
      </c>
      <c r="K3822" s="72">
        <v>809.96600000000001</v>
      </c>
      <c r="L3822" s="72">
        <v>780.98699999999997</v>
      </c>
      <c r="M3822" s="72">
        <v>739.00400000000002</v>
      </c>
      <c r="N3822" s="72">
        <v>723.66499999999996</v>
      </c>
      <c r="O3822" s="72">
        <v>687.68499999999995</v>
      </c>
      <c r="P3822" s="72">
        <v>639.40099999999995</v>
      </c>
      <c r="Q3822" s="72">
        <v>566.82399999999996</v>
      </c>
      <c r="R3822" s="72">
        <v>499.28500000000003</v>
      </c>
      <c r="S3822" s="72">
        <v>438.541</v>
      </c>
      <c r="T3822" s="72">
        <v>368.90699999999998</v>
      </c>
      <c r="U3822" s="72">
        <v>291.37099999999998</v>
      </c>
      <c r="V3822" s="72">
        <v>216.25</v>
      </c>
      <c r="W3822" s="72">
        <v>142.595</v>
      </c>
      <c r="X3822" s="72">
        <v>67.867999999999995</v>
      </c>
      <c r="Y3822" s="72">
        <v>28.038</v>
      </c>
      <c r="Z3822" s="72">
        <v>6.5339999999999998</v>
      </c>
      <c r="AA3822" s="72">
        <v>0.91900000000000004</v>
      </c>
    </row>
    <row r="3823" spans="1:27" x14ac:dyDescent="0.3">
      <c r="A3823" s="65">
        <v>3822</v>
      </c>
      <c r="B3823" s="66" t="s">
        <v>323</v>
      </c>
      <c r="C3823" s="69" t="s">
        <v>257</v>
      </c>
      <c r="D3823" s="71"/>
      <c r="E3823" s="71">
        <v>218</v>
      </c>
      <c r="F3823" s="71">
        <v>2040</v>
      </c>
      <c r="G3823" s="72">
        <v>783.38499999999999</v>
      </c>
      <c r="H3823" s="72">
        <v>795.90700000000004</v>
      </c>
      <c r="I3823" s="72">
        <v>806.82500000000005</v>
      </c>
      <c r="J3823" s="72">
        <v>814.62300000000005</v>
      </c>
      <c r="K3823" s="72">
        <v>814.09699999999998</v>
      </c>
      <c r="L3823" s="72">
        <v>802.53599999999994</v>
      </c>
      <c r="M3823" s="72">
        <v>772.90599999999995</v>
      </c>
      <c r="N3823" s="72">
        <v>731.19200000000001</v>
      </c>
      <c r="O3823" s="72">
        <v>715.471</v>
      </c>
      <c r="P3823" s="72">
        <v>678.36199999999997</v>
      </c>
      <c r="Q3823" s="72">
        <v>628.01599999999996</v>
      </c>
      <c r="R3823" s="72">
        <v>552.803</v>
      </c>
      <c r="S3823" s="72">
        <v>482.03399999999999</v>
      </c>
      <c r="T3823" s="72">
        <v>416.68</v>
      </c>
      <c r="U3823" s="72">
        <v>340.02100000000002</v>
      </c>
      <c r="V3823" s="72">
        <v>253.601</v>
      </c>
      <c r="W3823" s="72">
        <v>171.09899999999999</v>
      </c>
      <c r="X3823" s="72">
        <v>95.611999999999995</v>
      </c>
      <c r="Y3823" s="72">
        <v>34.215000000000003</v>
      </c>
      <c r="Z3823" s="72">
        <v>8.6120000000000001</v>
      </c>
      <c r="AA3823" s="72">
        <v>1.1830000000000001</v>
      </c>
    </row>
    <row r="3824" spans="1:27" x14ac:dyDescent="0.3">
      <c r="A3824" s="65">
        <v>3823</v>
      </c>
      <c r="B3824" s="66" t="s">
        <v>323</v>
      </c>
      <c r="C3824" s="69" t="s">
        <v>257</v>
      </c>
      <c r="D3824" s="71"/>
      <c r="E3824" s="71">
        <v>218</v>
      </c>
      <c r="F3824" s="71">
        <v>2045</v>
      </c>
      <c r="G3824" s="72">
        <v>766.70600000000002</v>
      </c>
      <c r="H3824" s="72">
        <v>781.86</v>
      </c>
      <c r="I3824" s="72">
        <v>794.90599999999995</v>
      </c>
      <c r="J3824" s="72">
        <v>804.96699999999998</v>
      </c>
      <c r="K3824" s="72">
        <v>810.06799999999998</v>
      </c>
      <c r="L3824" s="72">
        <v>807.53599999999994</v>
      </c>
      <c r="M3824" s="72">
        <v>795.24900000000002</v>
      </c>
      <c r="N3824" s="72">
        <v>765.72299999999996</v>
      </c>
      <c r="O3824" s="72">
        <v>723.85199999999998</v>
      </c>
      <c r="P3824" s="72">
        <v>706.85</v>
      </c>
      <c r="Q3824" s="72">
        <v>667.53800000000001</v>
      </c>
      <c r="R3824" s="72">
        <v>613.98400000000004</v>
      </c>
      <c r="S3824" s="72">
        <v>535.40099999999995</v>
      </c>
      <c r="T3824" s="72">
        <v>459.96199999999999</v>
      </c>
      <c r="U3824" s="72">
        <v>386.43400000000003</v>
      </c>
      <c r="V3824" s="72">
        <v>298.767</v>
      </c>
      <c r="W3824" s="72">
        <v>203.38800000000001</v>
      </c>
      <c r="X3824" s="72">
        <v>116.84</v>
      </c>
      <c r="Y3824" s="72">
        <v>49.371000000000002</v>
      </c>
      <c r="Z3824" s="72">
        <v>10.846</v>
      </c>
      <c r="AA3824" s="72">
        <v>1.5880000000000001</v>
      </c>
    </row>
    <row r="3825" spans="1:27" x14ac:dyDescent="0.3">
      <c r="A3825" s="65">
        <v>3824</v>
      </c>
      <c r="B3825" s="66" t="s">
        <v>323</v>
      </c>
      <c r="C3825" s="69" t="s">
        <v>257</v>
      </c>
      <c r="D3825" s="71"/>
      <c r="E3825" s="71">
        <v>218</v>
      </c>
      <c r="F3825" s="71">
        <v>2050</v>
      </c>
      <c r="G3825" s="72">
        <v>748.30700000000002</v>
      </c>
      <c r="H3825" s="72">
        <v>765.38099999999997</v>
      </c>
      <c r="I3825" s="72">
        <v>781</v>
      </c>
      <c r="J3825" s="72">
        <v>793.31399999999996</v>
      </c>
      <c r="K3825" s="72">
        <v>800.99599999999998</v>
      </c>
      <c r="L3825" s="72">
        <v>804.28700000000003</v>
      </c>
      <c r="M3825" s="72">
        <v>801.03700000000003</v>
      </c>
      <c r="N3825" s="72">
        <v>788.7</v>
      </c>
      <c r="O3825" s="72">
        <v>758.91899999999998</v>
      </c>
      <c r="P3825" s="72">
        <v>716.07500000000005</v>
      </c>
      <c r="Q3825" s="72">
        <v>696.74800000000005</v>
      </c>
      <c r="R3825" s="72">
        <v>654.08199999999999</v>
      </c>
      <c r="S3825" s="72">
        <v>596.43799999999999</v>
      </c>
      <c r="T3825" s="72">
        <v>512.99099999999999</v>
      </c>
      <c r="U3825" s="72">
        <v>429.19099999999997</v>
      </c>
      <c r="V3825" s="72">
        <v>342.84500000000003</v>
      </c>
      <c r="W3825" s="72">
        <v>243.071</v>
      </c>
      <c r="X3825" s="72">
        <v>141.739</v>
      </c>
      <c r="Y3825" s="72">
        <v>62.046999999999997</v>
      </c>
      <c r="Z3825" s="72">
        <v>16.268999999999998</v>
      </c>
      <c r="AA3825" s="72">
        <v>2.08</v>
      </c>
    </row>
    <row r="3826" spans="1:27" x14ac:dyDescent="0.3">
      <c r="A3826" s="65">
        <v>3825</v>
      </c>
      <c r="B3826" s="66" t="s">
        <v>323</v>
      </c>
      <c r="C3826" s="69" t="s">
        <v>257</v>
      </c>
      <c r="D3826" s="71"/>
      <c r="E3826" s="71">
        <v>218</v>
      </c>
      <c r="F3826" s="71">
        <v>2055</v>
      </c>
      <c r="G3826" s="72">
        <v>728.45399999999995</v>
      </c>
      <c r="H3826" s="72">
        <v>747.15700000000004</v>
      </c>
      <c r="I3826" s="72">
        <v>764.64700000000005</v>
      </c>
      <c r="J3826" s="72">
        <v>779.64300000000003</v>
      </c>
      <c r="K3826" s="72">
        <v>789.89200000000005</v>
      </c>
      <c r="L3826" s="72">
        <v>795.99699999999996</v>
      </c>
      <c r="M3826" s="72">
        <v>798.61199999999997</v>
      </c>
      <c r="N3826" s="72">
        <v>795.24400000000003</v>
      </c>
      <c r="O3826" s="72">
        <v>782.55</v>
      </c>
      <c r="P3826" s="72">
        <v>751.72299999999996</v>
      </c>
      <c r="Q3826" s="72">
        <v>706.95799999999997</v>
      </c>
      <c r="R3826" s="72">
        <v>684.14800000000002</v>
      </c>
      <c r="S3826" s="72">
        <v>637.21400000000006</v>
      </c>
      <c r="T3826" s="72">
        <v>573.75</v>
      </c>
      <c r="U3826" s="72">
        <v>481.52699999999999</v>
      </c>
      <c r="V3826" s="72">
        <v>384.40100000000001</v>
      </c>
      <c r="W3826" s="72">
        <v>282.93599999999998</v>
      </c>
      <c r="X3826" s="72">
        <v>172.94</v>
      </c>
      <c r="Y3826" s="72">
        <v>77.524000000000001</v>
      </c>
      <c r="Z3826" s="72">
        <v>21.329000000000001</v>
      </c>
      <c r="AA3826" s="72">
        <v>3.1840000000000002</v>
      </c>
    </row>
    <row r="3827" spans="1:27" x14ac:dyDescent="0.3">
      <c r="A3827" s="65">
        <v>3826</v>
      </c>
      <c r="B3827" s="66" t="s">
        <v>323</v>
      </c>
      <c r="C3827" s="69" t="s">
        <v>257</v>
      </c>
      <c r="D3827" s="71"/>
      <c r="E3827" s="71">
        <v>218</v>
      </c>
      <c r="F3827" s="71">
        <v>2060</v>
      </c>
      <c r="G3827" s="72">
        <v>708.99099999999999</v>
      </c>
      <c r="H3827" s="72">
        <v>727.45399999999995</v>
      </c>
      <c r="I3827" s="72">
        <v>746.52499999999998</v>
      </c>
      <c r="J3827" s="72">
        <v>763.48</v>
      </c>
      <c r="K3827" s="72">
        <v>776.66700000000003</v>
      </c>
      <c r="L3827" s="72">
        <v>785.52599999999995</v>
      </c>
      <c r="M3827" s="72">
        <v>791.02599999999995</v>
      </c>
      <c r="N3827" s="72">
        <v>793.49599999999998</v>
      </c>
      <c r="O3827" s="72">
        <v>789.74699999999996</v>
      </c>
      <c r="P3827" s="72">
        <v>775.94299999999998</v>
      </c>
      <c r="Q3827" s="72">
        <v>743.12800000000004</v>
      </c>
      <c r="R3827" s="72">
        <v>695.39099999999996</v>
      </c>
      <c r="S3827" s="72">
        <v>668.07899999999995</v>
      </c>
      <c r="T3827" s="72">
        <v>614.97299999999996</v>
      </c>
      <c r="U3827" s="72">
        <v>541.18700000000001</v>
      </c>
      <c r="V3827" s="72">
        <v>434.64499999999998</v>
      </c>
      <c r="W3827" s="72">
        <v>320.99900000000002</v>
      </c>
      <c r="X3827" s="72">
        <v>204.834</v>
      </c>
      <c r="Y3827" s="72">
        <v>97</v>
      </c>
      <c r="Z3827" s="72">
        <v>27.65</v>
      </c>
      <c r="AA3827" s="72">
        <v>4.3979999999999997</v>
      </c>
    </row>
    <row r="3828" spans="1:27" x14ac:dyDescent="0.3">
      <c r="A3828" s="65">
        <v>3827</v>
      </c>
      <c r="B3828" s="66" t="s">
        <v>323</v>
      </c>
      <c r="C3828" s="69" t="s">
        <v>257</v>
      </c>
      <c r="D3828" s="71"/>
      <c r="E3828" s="71">
        <v>218</v>
      </c>
      <c r="F3828" s="71">
        <v>2065</v>
      </c>
      <c r="G3828" s="72">
        <v>690.22400000000005</v>
      </c>
      <c r="H3828" s="72">
        <v>708.11</v>
      </c>
      <c r="I3828" s="72">
        <v>726.90499999999997</v>
      </c>
      <c r="J3828" s="72">
        <v>745.51800000000003</v>
      </c>
      <c r="K3828" s="72">
        <v>760.88400000000001</v>
      </c>
      <c r="L3828" s="72">
        <v>772.84299999999996</v>
      </c>
      <c r="M3828" s="72">
        <v>781.14700000000005</v>
      </c>
      <c r="N3828" s="72">
        <v>786.49699999999996</v>
      </c>
      <c r="O3828" s="72">
        <v>788.59400000000005</v>
      </c>
      <c r="P3828" s="72">
        <v>783.77</v>
      </c>
      <c r="Q3828" s="72">
        <v>767.928</v>
      </c>
      <c r="R3828" s="72">
        <v>732.048</v>
      </c>
      <c r="S3828" s="72">
        <v>680.399</v>
      </c>
      <c r="T3828" s="72">
        <v>646.51900000000001</v>
      </c>
      <c r="U3828" s="72">
        <v>582.43200000000002</v>
      </c>
      <c r="V3828" s="72">
        <v>491.67599999999999</v>
      </c>
      <c r="W3828" s="72">
        <v>366.58</v>
      </c>
      <c r="X3828" s="72">
        <v>235.84700000000001</v>
      </c>
      <c r="Y3828" s="72">
        <v>117.41800000000001</v>
      </c>
      <c r="Z3828" s="72">
        <v>35.752000000000002</v>
      </c>
      <c r="AA3828" s="72">
        <v>5.9340000000000002</v>
      </c>
    </row>
    <row r="3829" spans="1:27" x14ac:dyDescent="0.3">
      <c r="A3829" s="65">
        <v>3828</v>
      </c>
      <c r="B3829" s="66" t="s">
        <v>323</v>
      </c>
      <c r="C3829" s="69" t="s">
        <v>257</v>
      </c>
      <c r="D3829" s="71"/>
      <c r="E3829" s="71">
        <v>218</v>
      </c>
      <c r="F3829" s="71">
        <v>2070</v>
      </c>
      <c r="G3829" s="72">
        <v>672.21100000000001</v>
      </c>
      <c r="H3829" s="72">
        <v>689.45100000000002</v>
      </c>
      <c r="I3829" s="72">
        <v>707.63400000000001</v>
      </c>
      <c r="J3829" s="72">
        <v>726.02800000000002</v>
      </c>
      <c r="K3829" s="72">
        <v>743.23800000000006</v>
      </c>
      <c r="L3829" s="72">
        <v>757.524</v>
      </c>
      <c r="M3829" s="72">
        <v>768.97199999999998</v>
      </c>
      <c r="N3829" s="72">
        <v>777.13</v>
      </c>
      <c r="O3829" s="72">
        <v>782.13099999999997</v>
      </c>
      <c r="P3829" s="72">
        <v>783.20100000000002</v>
      </c>
      <c r="Q3829" s="72">
        <v>776.39400000000001</v>
      </c>
      <c r="R3829" s="72">
        <v>757.41499999999996</v>
      </c>
      <c r="S3829" s="72">
        <v>717.45799999999997</v>
      </c>
      <c r="T3829" s="72">
        <v>659.94200000000001</v>
      </c>
      <c r="U3829" s="72">
        <v>614.38699999999994</v>
      </c>
      <c r="V3829" s="72">
        <v>532.03399999999999</v>
      </c>
      <c r="W3829" s="72">
        <v>418.15699999999998</v>
      </c>
      <c r="X3829" s="72">
        <v>272.73200000000003</v>
      </c>
      <c r="Y3829" s="72">
        <v>137.751</v>
      </c>
      <c r="Z3829" s="72">
        <v>44.545999999999999</v>
      </c>
      <c r="AA3829" s="72">
        <v>7.944</v>
      </c>
    </row>
    <row r="3830" spans="1:27" x14ac:dyDescent="0.3">
      <c r="A3830" s="65">
        <v>3829</v>
      </c>
      <c r="B3830" s="66" t="s">
        <v>323</v>
      </c>
      <c r="C3830" s="69" t="s">
        <v>257</v>
      </c>
      <c r="D3830" s="71"/>
      <c r="E3830" s="71">
        <v>218</v>
      </c>
      <c r="F3830" s="71">
        <v>2075</v>
      </c>
      <c r="G3830" s="72">
        <v>655.55499999999995</v>
      </c>
      <c r="H3830" s="72">
        <v>671.52599999999995</v>
      </c>
      <c r="I3830" s="72">
        <v>689.03099999999995</v>
      </c>
      <c r="J3830" s="72">
        <v>706.86900000000003</v>
      </c>
      <c r="K3830" s="72">
        <v>724.02300000000002</v>
      </c>
      <c r="L3830" s="72">
        <v>740.27499999999998</v>
      </c>
      <c r="M3830" s="72">
        <v>754.10500000000002</v>
      </c>
      <c r="N3830" s="72">
        <v>765.40599999999995</v>
      </c>
      <c r="O3830" s="72">
        <v>773.23400000000004</v>
      </c>
      <c r="P3830" s="72">
        <v>777.28</v>
      </c>
      <c r="Q3830" s="72">
        <v>776.46799999999996</v>
      </c>
      <c r="R3830" s="72">
        <v>766.60400000000004</v>
      </c>
      <c r="S3830" s="72">
        <v>743.41099999999994</v>
      </c>
      <c r="T3830" s="72">
        <v>697.28899999999999</v>
      </c>
      <c r="U3830" s="72">
        <v>629.02</v>
      </c>
      <c r="V3830" s="72">
        <v>563.93499999999995</v>
      </c>
      <c r="W3830" s="72">
        <v>455.86799999999999</v>
      </c>
      <c r="X3830" s="72">
        <v>314.65899999999999</v>
      </c>
      <c r="Y3830" s="72">
        <v>162.08099999999999</v>
      </c>
      <c r="Z3830" s="72">
        <v>53.716000000000001</v>
      </c>
      <c r="AA3830" s="72">
        <v>10.29</v>
      </c>
    </row>
    <row r="3831" spans="1:27" x14ac:dyDescent="0.3">
      <c r="A3831" s="65">
        <v>3830</v>
      </c>
      <c r="B3831" s="66" t="s">
        <v>323</v>
      </c>
      <c r="C3831" s="69" t="s">
        <v>257</v>
      </c>
      <c r="D3831" s="71"/>
      <c r="E3831" s="71">
        <v>218</v>
      </c>
      <c r="F3831" s="71">
        <v>2080</v>
      </c>
      <c r="G3831" s="72">
        <v>639.06899999999996</v>
      </c>
      <c r="H3831" s="72">
        <v>654.94899999999996</v>
      </c>
      <c r="I3831" s="72">
        <v>671.154</v>
      </c>
      <c r="J3831" s="72">
        <v>688.35799999999995</v>
      </c>
      <c r="K3831" s="72">
        <v>705.10799999999995</v>
      </c>
      <c r="L3831" s="72">
        <v>721.41800000000001</v>
      </c>
      <c r="M3831" s="72">
        <v>737.25300000000004</v>
      </c>
      <c r="N3831" s="72">
        <v>750.93899999999996</v>
      </c>
      <c r="O3831" s="72">
        <v>761.93799999999999</v>
      </c>
      <c r="P3831" s="72">
        <v>768.88099999999997</v>
      </c>
      <c r="Q3831" s="72">
        <v>771.16800000000001</v>
      </c>
      <c r="R3831" s="72">
        <v>767.447</v>
      </c>
      <c r="S3831" s="72">
        <v>753.46100000000001</v>
      </c>
      <c r="T3831" s="72">
        <v>723.89200000000005</v>
      </c>
      <c r="U3831" s="72">
        <v>666.53899999999999</v>
      </c>
      <c r="V3831" s="72">
        <v>580.10900000000004</v>
      </c>
      <c r="W3831" s="72">
        <v>486.85700000000003</v>
      </c>
      <c r="X3831" s="72">
        <v>347.10300000000001</v>
      </c>
      <c r="Y3831" s="72">
        <v>190.48500000000001</v>
      </c>
      <c r="Z3831" s="72">
        <v>65.111999999999995</v>
      </c>
      <c r="AA3831" s="72">
        <v>12.962</v>
      </c>
    </row>
    <row r="3832" spans="1:27" x14ac:dyDescent="0.3">
      <c r="A3832" s="65">
        <v>3831</v>
      </c>
      <c r="B3832" s="66" t="s">
        <v>323</v>
      </c>
      <c r="C3832" s="69" t="s">
        <v>257</v>
      </c>
      <c r="D3832" s="71"/>
      <c r="E3832" s="71">
        <v>218</v>
      </c>
      <c r="F3832" s="71">
        <v>2085</v>
      </c>
      <c r="G3832" s="72">
        <v>623.03300000000002</v>
      </c>
      <c r="H3832" s="72">
        <v>638.53200000000004</v>
      </c>
      <c r="I3832" s="72">
        <v>654.62</v>
      </c>
      <c r="J3832" s="72">
        <v>670.56200000000001</v>
      </c>
      <c r="K3832" s="72">
        <v>686.79899999999998</v>
      </c>
      <c r="L3832" s="72">
        <v>702.80200000000002</v>
      </c>
      <c r="M3832" s="72">
        <v>718.74900000000002</v>
      </c>
      <c r="N3832" s="72">
        <v>734.447</v>
      </c>
      <c r="O3832" s="72">
        <v>747.85599999999999</v>
      </c>
      <c r="P3832" s="72">
        <v>758.03499999999997</v>
      </c>
      <c r="Q3832" s="72">
        <v>763.33500000000004</v>
      </c>
      <c r="R3832" s="72">
        <v>762.88199999999995</v>
      </c>
      <c r="S3832" s="72">
        <v>755.21400000000006</v>
      </c>
      <c r="T3832" s="72">
        <v>734.92600000000004</v>
      </c>
      <c r="U3832" s="72">
        <v>693.75400000000002</v>
      </c>
      <c r="V3832" s="72">
        <v>617.31200000000001</v>
      </c>
      <c r="W3832" s="72">
        <v>504.209</v>
      </c>
      <c r="X3832" s="72">
        <v>374.67500000000001</v>
      </c>
      <c r="Y3832" s="72">
        <v>213.732</v>
      </c>
      <c r="Z3832" s="72">
        <v>78.706000000000003</v>
      </c>
      <c r="AA3832" s="72">
        <v>16.321999999999999</v>
      </c>
    </row>
    <row r="3833" spans="1:27" x14ac:dyDescent="0.3">
      <c r="A3833" s="65">
        <v>3832</v>
      </c>
      <c r="B3833" s="66" t="s">
        <v>323</v>
      </c>
      <c r="C3833" s="69" t="s">
        <v>257</v>
      </c>
      <c r="D3833" s="71"/>
      <c r="E3833" s="71">
        <v>218</v>
      </c>
      <c r="F3833" s="71">
        <v>2090</v>
      </c>
      <c r="G3833" s="72">
        <v>607.54100000000005</v>
      </c>
      <c r="H3833" s="72">
        <v>622.553</v>
      </c>
      <c r="I3833" s="72">
        <v>638.24</v>
      </c>
      <c r="J3833" s="72">
        <v>654.09900000000005</v>
      </c>
      <c r="K3833" s="72">
        <v>669.19299999999998</v>
      </c>
      <c r="L3833" s="72">
        <v>684.779</v>
      </c>
      <c r="M3833" s="72">
        <v>700.45500000000004</v>
      </c>
      <c r="N3833" s="72">
        <v>716.28099999999995</v>
      </c>
      <c r="O3833" s="72">
        <v>731.72699999999998</v>
      </c>
      <c r="P3833" s="72">
        <v>744.38800000000003</v>
      </c>
      <c r="Q3833" s="72">
        <v>753.04899999999998</v>
      </c>
      <c r="R3833" s="72">
        <v>755.79700000000003</v>
      </c>
      <c r="S3833" s="72">
        <v>751.62400000000002</v>
      </c>
      <c r="T3833" s="72">
        <v>737.88499999999999</v>
      </c>
      <c r="U3833" s="72">
        <v>706.13800000000003</v>
      </c>
      <c r="V3833" s="72">
        <v>645.25300000000004</v>
      </c>
      <c r="W3833" s="72">
        <v>540.23500000000001</v>
      </c>
      <c r="X3833" s="72">
        <v>392.334</v>
      </c>
      <c r="Y3833" s="72">
        <v>234.86199999999999</v>
      </c>
      <c r="Z3833" s="72">
        <v>90.97</v>
      </c>
      <c r="AA3833" s="72">
        <v>20.553999999999998</v>
      </c>
    </row>
    <row r="3834" spans="1:27" x14ac:dyDescent="0.3">
      <c r="A3834" s="65">
        <v>3833</v>
      </c>
      <c r="B3834" s="66" t="s">
        <v>323</v>
      </c>
      <c r="C3834" s="69" t="s">
        <v>257</v>
      </c>
      <c r="D3834" s="71"/>
      <c r="E3834" s="71">
        <v>218</v>
      </c>
      <c r="F3834" s="71">
        <v>2095</v>
      </c>
      <c r="G3834" s="72">
        <v>592.92700000000002</v>
      </c>
      <c r="H3834" s="72">
        <v>607.11900000000003</v>
      </c>
      <c r="I3834" s="72">
        <v>622.29399999999998</v>
      </c>
      <c r="J3834" s="72">
        <v>637.78499999999997</v>
      </c>
      <c r="K3834" s="72">
        <v>652.899</v>
      </c>
      <c r="L3834" s="72">
        <v>667.41399999999999</v>
      </c>
      <c r="M3834" s="72">
        <v>682.72500000000002</v>
      </c>
      <c r="N3834" s="72">
        <v>698.28899999999999</v>
      </c>
      <c r="O3834" s="72">
        <v>713.89499999999998</v>
      </c>
      <c r="P3834" s="72">
        <v>728.65700000000004</v>
      </c>
      <c r="Q3834" s="72">
        <v>739.92899999999997</v>
      </c>
      <c r="R3834" s="72">
        <v>746.22</v>
      </c>
      <c r="S3834" s="72">
        <v>745.48900000000003</v>
      </c>
      <c r="T3834" s="72">
        <v>735.553</v>
      </c>
      <c r="U3834" s="72">
        <v>710.73099999999999</v>
      </c>
      <c r="V3834" s="72">
        <v>659.46199999999999</v>
      </c>
      <c r="W3834" s="72">
        <v>568.45500000000004</v>
      </c>
      <c r="X3834" s="72">
        <v>424.93700000000001</v>
      </c>
      <c r="Y3834" s="72">
        <v>250.32400000000001</v>
      </c>
      <c r="Z3834" s="72">
        <v>102.98699999999999</v>
      </c>
      <c r="AA3834" s="72">
        <v>24.975000000000001</v>
      </c>
    </row>
    <row r="3835" spans="1:27" x14ac:dyDescent="0.3">
      <c r="A3835" s="65">
        <v>3834</v>
      </c>
      <c r="B3835" s="66" t="s">
        <v>323</v>
      </c>
      <c r="C3835" s="69" t="s">
        <v>257</v>
      </c>
      <c r="D3835" s="71"/>
      <c r="E3835" s="71">
        <v>218</v>
      </c>
      <c r="F3835" s="71">
        <v>2100</v>
      </c>
      <c r="G3835" s="72">
        <v>579.952</v>
      </c>
      <c r="H3835" s="72">
        <v>592.62900000000002</v>
      </c>
      <c r="I3835" s="72">
        <v>606.88699999999994</v>
      </c>
      <c r="J3835" s="72">
        <v>621.89400000000001</v>
      </c>
      <c r="K3835" s="72">
        <v>636.72500000000002</v>
      </c>
      <c r="L3835" s="72">
        <v>651.33699999999999</v>
      </c>
      <c r="M3835" s="72">
        <v>665.60599999999999</v>
      </c>
      <c r="N3835" s="72">
        <v>680.82</v>
      </c>
      <c r="O3835" s="72">
        <v>696.19200000000001</v>
      </c>
      <c r="P3835" s="72">
        <v>711.17399999999998</v>
      </c>
      <c r="Q3835" s="72">
        <v>724.65899999999999</v>
      </c>
      <c r="R3835" s="72">
        <v>733.73599999999999</v>
      </c>
      <c r="S3835" s="72">
        <v>736.76199999999994</v>
      </c>
      <c r="T3835" s="72">
        <v>730.548</v>
      </c>
      <c r="U3835" s="72">
        <v>709.95100000000002</v>
      </c>
      <c r="V3835" s="72">
        <v>666.00800000000004</v>
      </c>
      <c r="W3835" s="72">
        <v>584.15899999999999</v>
      </c>
      <c r="X3835" s="72">
        <v>451.06900000000002</v>
      </c>
      <c r="Y3835" s="72">
        <v>274.98899999999998</v>
      </c>
      <c r="Z3835" s="72">
        <v>112.38200000000001</v>
      </c>
      <c r="AA3835" s="72">
        <v>29.512</v>
      </c>
    </row>
    <row r="3836" spans="1:27" x14ac:dyDescent="0.3">
      <c r="A3836" s="65">
        <v>3835</v>
      </c>
      <c r="B3836" s="66" t="s">
        <v>323</v>
      </c>
      <c r="C3836" s="69" t="s">
        <v>258</v>
      </c>
      <c r="D3836" s="71"/>
      <c r="E3836" s="71">
        <v>254</v>
      </c>
      <c r="F3836" s="71">
        <v>2015</v>
      </c>
      <c r="G3836" s="72">
        <v>16.504999999999999</v>
      </c>
      <c r="H3836" s="72">
        <v>15.837999999999999</v>
      </c>
      <c r="I3836" s="72">
        <v>14.257</v>
      </c>
      <c r="J3836" s="72">
        <v>12.461</v>
      </c>
      <c r="K3836" s="72">
        <v>10.561999999999999</v>
      </c>
      <c r="L3836" s="72">
        <v>8.7230000000000008</v>
      </c>
      <c r="M3836" s="72">
        <v>8.4830000000000005</v>
      </c>
      <c r="N3836" s="72">
        <v>9.1379999999999999</v>
      </c>
      <c r="O3836" s="72">
        <v>8.8490000000000002</v>
      </c>
      <c r="P3836" s="72">
        <v>7.7679999999999998</v>
      </c>
      <c r="Q3836" s="72">
        <v>6.4809999999999999</v>
      </c>
      <c r="R3836" s="72">
        <v>5.1159999999999997</v>
      </c>
      <c r="S3836" s="72">
        <v>4.1260000000000003</v>
      </c>
      <c r="T3836" s="72">
        <v>2.6680000000000001</v>
      </c>
      <c r="U3836" s="72">
        <v>1.7190000000000001</v>
      </c>
      <c r="V3836" s="72">
        <v>0.76700000000000002</v>
      </c>
      <c r="W3836" s="72">
        <v>0.47799999999999998</v>
      </c>
      <c r="X3836" s="72">
        <v>0.29099999999999998</v>
      </c>
      <c r="Y3836" s="72">
        <v>7.6999999999999999E-2</v>
      </c>
      <c r="Z3836" s="72">
        <v>8.0000000000000002E-3</v>
      </c>
      <c r="AA3836" s="72">
        <v>0</v>
      </c>
    </row>
    <row r="3837" spans="1:27" x14ac:dyDescent="0.3">
      <c r="A3837" s="65">
        <v>3836</v>
      </c>
      <c r="B3837" s="66" t="s">
        <v>323</v>
      </c>
      <c r="C3837" s="69" t="s">
        <v>258</v>
      </c>
      <c r="D3837" s="71"/>
      <c r="E3837" s="71">
        <v>254</v>
      </c>
      <c r="F3837" s="71">
        <v>2020</v>
      </c>
      <c r="G3837" s="72">
        <v>17.123999999999999</v>
      </c>
      <c r="H3837" s="72">
        <v>16.609000000000002</v>
      </c>
      <c r="I3837" s="72">
        <v>15.893000000000001</v>
      </c>
      <c r="J3837" s="72">
        <v>14.428000000000001</v>
      </c>
      <c r="K3837" s="72">
        <v>12.875999999999999</v>
      </c>
      <c r="L3837" s="72">
        <v>11.093</v>
      </c>
      <c r="M3837" s="72">
        <v>9.1790000000000003</v>
      </c>
      <c r="N3837" s="72">
        <v>8.8070000000000004</v>
      </c>
      <c r="O3837" s="72">
        <v>9.34</v>
      </c>
      <c r="P3837" s="72">
        <v>8.9440000000000008</v>
      </c>
      <c r="Q3837" s="72">
        <v>7.7709999999999999</v>
      </c>
      <c r="R3837" s="72">
        <v>6.3959999999999999</v>
      </c>
      <c r="S3837" s="72">
        <v>4.9489999999999998</v>
      </c>
      <c r="T3837" s="72">
        <v>3.871</v>
      </c>
      <c r="U3837" s="72">
        <v>2.375</v>
      </c>
      <c r="V3837" s="72">
        <v>1.4059999999999999</v>
      </c>
      <c r="W3837" s="72">
        <v>0.54200000000000004</v>
      </c>
      <c r="X3837" s="72">
        <v>0.25900000000000001</v>
      </c>
      <c r="Y3837" s="72">
        <v>0.107</v>
      </c>
      <c r="Z3837" s="72">
        <v>1.4999999999999999E-2</v>
      </c>
      <c r="AA3837" s="72">
        <v>1E-3</v>
      </c>
    </row>
    <row r="3838" spans="1:27" x14ac:dyDescent="0.3">
      <c r="A3838" s="65">
        <v>3837</v>
      </c>
      <c r="B3838" s="66" t="s">
        <v>323</v>
      </c>
      <c r="C3838" s="69" t="s">
        <v>258</v>
      </c>
      <c r="D3838" s="71"/>
      <c r="E3838" s="71">
        <v>254</v>
      </c>
      <c r="F3838" s="71">
        <v>2025</v>
      </c>
      <c r="G3838" s="72">
        <v>18.231000000000002</v>
      </c>
      <c r="H3838" s="72">
        <v>17.231000000000002</v>
      </c>
      <c r="I3838" s="72">
        <v>16.667000000000002</v>
      </c>
      <c r="J3838" s="72">
        <v>16.064</v>
      </c>
      <c r="K3838" s="72">
        <v>14.843</v>
      </c>
      <c r="L3838" s="72">
        <v>13.404999999999999</v>
      </c>
      <c r="M3838" s="72">
        <v>11.548999999999999</v>
      </c>
      <c r="N3838" s="72">
        <v>9.5060000000000002</v>
      </c>
      <c r="O3838" s="72">
        <v>9.0150000000000006</v>
      </c>
      <c r="P3838" s="72">
        <v>9.44</v>
      </c>
      <c r="Q3838" s="72">
        <v>8.9499999999999993</v>
      </c>
      <c r="R3838" s="72">
        <v>7.68</v>
      </c>
      <c r="S3838" s="72">
        <v>6.21</v>
      </c>
      <c r="T3838" s="72">
        <v>4.6769999999999996</v>
      </c>
      <c r="U3838" s="72">
        <v>3.488</v>
      </c>
      <c r="V3838" s="72">
        <v>1.978</v>
      </c>
      <c r="W3838" s="72">
        <v>1.0209999999999999</v>
      </c>
      <c r="X3838" s="72">
        <v>0.31</v>
      </c>
      <c r="Y3838" s="72">
        <v>0.10199999999999999</v>
      </c>
      <c r="Z3838" s="72">
        <v>2.5999999999999999E-2</v>
      </c>
      <c r="AA3838" s="72">
        <v>2E-3</v>
      </c>
    </row>
    <row r="3839" spans="1:27" x14ac:dyDescent="0.3">
      <c r="A3839" s="65">
        <v>3838</v>
      </c>
      <c r="B3839" s="66" t="s">
        <v>323</v>
      </c>
      <c r="C3839" s="69" t="s">
        <v>258</v>
      </c>
      <c r="D3839" s="71"/>
      <c r="E3839" s="71">
        <v>254</v>
      </c>
      <c r="F3839" s="71">
        <v>2030</v>
      </c>
      <c r="G3839" s="72">
        <v>19.718</v>
      </c>
      <c r="H3839" s="72">
        <v>18.338999999999999</v>
      </c>
      <c r="I3839" s="72">
        <v>17.291</v>
      </c>
      <c r="J3839" s="72">
        <v>16.84</v>
      </c>
      <c r="K3839" s="72">
        <v>16.48</v>
      </c>
      <c r="L3839" s="72">
        <v>15.372999999999999</v>
      </c>
      <c r="M3839" s="72">
        <v>13.86</v>
      </c>
      <c r="N3839" s="72">
        <v>11.872999999999999</v>
      </c>
      <c r="O3839" s="72">
        <v>9.7149999999999999</v>
      </c>
      <c r="P3839" s="72">
        <v>9.125</v>
      </c>
      <c r="Q3839" s="72">
        <v>9.4540000000000006</v>
      </c>
      <c r="R3839" s="72">
        <v>8.8569999999999993</v>
      </c>
      <c r="S3839" s="72">
        <v>7.484</v>
      </c>
      <c r="T3839" s="72">
        <v>5.9080000000000004</v>
      </c>
      <c r="U3839" s="72">
        <v>4.2629999999999999</v>
      </c>
      <c r="V3839" s="72">
        <v>2.9580000000000002</v>
      </c>
      <c r="W3839" s="72">
        <v>1.482</v>
      </c>
      <c r="X3839" s="72">
        <v>0.61199999999999999</v>
      </c>
      <c r="Y3839" s="72">
        <v>0.13100000000000001</v>
      </c>
      <c r="Z3839" s="72">
        <v>2.5999999999999999E-2</v>
      </c>
      <c r="AA3839" s="72">
        <v>3.0000000000000001E-3</v>
      </c>
    </row>
    <row r="3840" spans="1:27" x14ac:dyDescent="0.3">
      <c r="A3840" s="65">
        <v>3839</v>
      </c>
      <c r="B3840" s="66" t="s">
        <v>323</v>
      </c>
      <c r="C3840" s="69" t="s">
        <v>258</v>
      </c>
      <c r="D3840" s="71"/>
      <c r="E3840" s="71">
        <v>254</v>
      </c>
      <c r="F3840" s="71">
        <v>2035</v>
      </c>
      <c r="G3840" s="72">
        <v>21.172999999999998</v>
      </c>
      <c r="H3840" s="72">
        <v>19.827999999999999</v>
      </c>
      <c r="I3840" s="72">
        <v>18.399000000000001</v>
      </c>
      <c r="J3840" s="72">
        <v>17.465</v>
      </c>
      <c r="K3840" s="72">
        <v>17.257999999999999</v>
      </c>
      <c r="L3840" s="72">
        <v>17.010000000000002</v>
      </c>
      <c r="M3840" s="72">
        <v>15.827999999999999</v>
      </c>
      <c r="N3840" s="72">
        <v>14.182</v>
      </c>
      <c r="O3840" s="72">
        <v>12.077999999999999</v>
      </c>
      <c r="P3840" s="72">
        <v>9.8279999999999994</v>
      </c>
      <c r="Q3840" s="72">
        <v>9.1519999999999992</v>
      </c>
      <c r="R3840" s="72">
        <v>9.3719999999999999</v>
      </c>
      <c r="S3840" s="72">
        <v>8.657</v>
      </c>
      <c r="T3840" s="72">
        <v>7.1580000000000004</v>
      </c>
      <c r="U3840" s="72">
        <v>5.4359999999999999</v>
      </c>
      <c r="V3840" s="72">
        <v>3.6760000000000002</v>
      </c>
      <c r="W3840" s="72">
        <v>2.2719999999999998</v>
      </c>
      <c r="X3840" s="72">
        <v>0.92700000000000005</v>
      </c>
      <c r="Y3840" s="72">
        <v>0.27600000000000002</v>
      </c>
      <c r="Z3840" s="72">
        <v>3.6999999999999998E-2</v>
      </c>
      <c r="AA3840" s="72">
        <v>4.0000000000000001E-3</v>
      </c>
    </row>
    <row r="3841" spans="1:27" x14ac:dyDescent="0.3">
      <c r="A3841" s="65">
        <v>3840</v>
      </c>
      <c r="B3841" s="66" t="s">
        <v>323</v>
      </c>
      <c r="C3841" s="69" t="s">
        <v>258</v>
      </c>
      <c r="D3841" s="71"/>
      <c r="E3841" s="71">
        <v>254</v>
      </c>
      <c r="F3841" s="71">
        <v>2040</v>
      </c>
      <c r="G3841" s="72">
        <v>22.335000000000001</v>
      </c>
      <c r="H3841" s="72">
        <v>21.280999999999999</v>
      </c>
      <c r="I3841" s="72">
        <v>19.888999999999999</v>
      </c>
      <c r="J3841" s="72">
        <v>18.574000000000002</v>
      </c>
      <c r="K3841" s="72">
        <v>17.884</v>
      </c>
      <c r="L3841" s="72">
        <v>17.789000000000001</v>
      </c>
      <c r="M3841" s="72">
        <v>17.465</v>
      </c>
      <c r="N3841" s="72">
        <v>16.149000000000001</v>
      </c>
      <c r="O3841" s="72">
        <v>14.385999999999999</v>
      </c>
      <c r="P3841" s="72">
        <v>12.186</v>
      </c>
      <c r="Q3841" s="72">
        <v>9.8569999999999993</v>
      </c>
      <c r="R3841" s="72">
        <v>9.09</v>
      </c>
      <c r="S3841" s="72">
        <v>9.1839999999999993</v>
      </c>
      <c r="T3841" s="72">
        <v>8.3140000000000001</v>
      </c>
      <c r="U3841" s="72">
        <v>6.6340000000000003</v>
      </c>
      <c r="V3841" s="72">
        <v>4.7439999999999998</v>
      </c>
      <c r="W3841" s="72">
        <v>2.879</v>
      </c>
      <c r="X3841" s="72">
        <v>1.466</v>
      </c>
      <c r="Y3841" s="72">
        <v>0.439</v>
      </c>
      <c r="Z3841" s="72">
        <v>8.4000000000000005E-2</v>
      </c>
      <c r="AA3841" s="72">
        <v>6.0000000000000001E-3</v>
      </c>
    </row>
    <row r="3842" spans="1:27" x14ac:dyDescent="0.3">
      <c r="A3842" s="65">
        <v>3841</v>
      </c>
      <c r="B3842" s="66" t="s">
        <v>323</v>
      </c>
      <c r="C3842" s="69" t="s">
        <v>258</v>
      </c>
      <c r="D3842" s="71"/>
      <c r="E3842" s="71">
        <v>254</v>
      </c>
      <c r="F3842" s="71">
        <v>2045</v>
      </c>
      <c r="G3842" s="72">
        <v>23.100999999999999</v>
      </c>
      <c r="H3842" s="72">
        <v>22.443000000000001</v>
      </c>
      <c r="I3842" s="72">
        <v>21.341999999999999</v>
      </c>
      <c r="J3842" s="72">
        <v>20.062999999999999</v>
      </c>
      <c r="K3842" s="72">
        <v>18.995000000000001</v>
      </c>
      <c r="L3842" s="72">
        <v>18.416</v>
      </c>
      <c r="M3842" s="72">
        <v>18.244</v>
      </c>
      <c r="N3842" s="72">
        <v>17.786000000000001</v>
      </c>
      <c r="O3842" s="72">
        <v>16.350999999999999</v>
      </c>
      <c r="P3842" s="72">
        <v>14.492000000000001</v>
      </c>
      <c r="Q3842" s="72">
        <v>12.205</v>
      </c>
      <c r="R3842" s="72">
        <v>9.7989999999999995</v>
      </c>
      <c r="S3842" s="72">
        <v>8.93</v>
      </c>
      <c r="T3842" s="72">
        <v>8.8510000000000009</v>
      </c>
      <c r="U3842" s="72">
        <v>7.7519999999999998</v>
      </c>
      <c r="V3842" s="72">
        <v>5.8470000000000004</v>
      </c>
      <c r="W3842" s="72">
        <v>3.7759999999999998</v>
      </c>
      <c r="X3842" s="72">
        <v>1.907</v>
      </c>
      <c r="Y3842" s="72">
        <v>0.72399999999999998</v>
      </c>
      <c r="Z3842" s="72">
        <v>0.14000000000000001</v>
      </c>
      <c r="AA3842" s="72">
        <v>1.4E-2</v>
      </c>
    </row>
    <row r="3843" spans="1:27" x14ac:dyDescent="0.3">
      <c r="A3843" s="65">
        <v>3842</v>
      </c>
      <c r="B3843" s="66" t="s">
        <v>323</v>
      </c>
      <c r="C3843" s="69" t="s">
        <v>258</v>
      </c>
      <c r="D3843" s="71"/>
      <c r="E3843" s="71">
        <v>254</v>
      </c>
      <c r="F3843" s="71">
        <v>2050</v>
      </c>
      <c r="G3843" s="72">
        <v>23.623000000000001</v>
      </c>
      <c r="H3843" s="72">
        <v>23.212</v>
      </c>
      <c r="I3843" s="72">
        <v>22.506</v>
      </c>
      <c r="J3843" s="72">
        <v>21.515999999999998</v>
      </c>
      <c r="K3843" s="72">
        <v>20.484000000000002</v>
      </c>
      <c r="L3843" s="72">
        <v>19.526</v>
      </c>
      <c r="M3843" s="72">
        <v>18.873000000000001</v>
      </c>
      <c r="N3843" s="72">
        <v>18.568000000000001</v>
      </c>
      <c r="O3843" s="72">
        <v>17.988</v>
      </c>
      <c r="P3843" s="72">
        <v>16.452000000000002</v>
      </c>
      <c r="Q3843" s="72">
        <v>14.502000000000001</v>
      </c>
      <c r="R3843" s="72">
        <v>12.128</v>
      </c>
      <c r="S3843" s="72">
        <v>9.64</v>
      </c>
      <c r="T3843" s="72">
        <v>8.6349999999999998</v>
      </c>
      <c r="U3843" s="72">
        <v>8.2970000000000006</v>
      </c>
      <c r="V3843" s="72">
        <v>6.8890000000000002</v>
      </c>
      <c r="W3843" s="72">
        <v>4.72</v>
      </c>
      <c r="X3843" s="72">
        <v>2.56</v>
      </c>
      <c r="Y3843" s="72">
        <v>0.97499999999999998</v>
      </c>
      <c r="Z3843" s="72">
        <v>0.24399999999999999</v>
      </c>
      <c r="AA3843" s="72">
        <v>2.5999999999999999E-2</v>
      </c>
    </row>
    <row r="3844" spans="1:27" x14ac:dyDescent="0.3">
      <c r="A3844" s="65">
        <v>3843</v>
      </c>
      <c r="B3844" s="66" t="s">
        <v>323</v>
      </c>
      <c r="C3844" s="69" t="s">
        <v>258</v>
      </c>
      <c r="D3844" s="71"/>
      <c r="E3844" s="71">
        <v>254</v>
      </c>
      <c r="F3844" s="71">
        <v>2055</v>
      </c>
      <c r="G3844" s="72">
        <v>24.135000000000002</v>
      </c>
      <c r="H3844" s="72">
        <v>23.731000000000002</v>
      </c>
      <c r="I3844" s="72">
        <v>23.27</v>
      </c>
      <c r="J3844" s="72">
        <v>22.670999999999999</v>
      </c>
      <c r="K3844" s="72">
        <v>21.916</v>
      </c>
      <c r="L3844" s="72">
        <v>20.989000000000001</v>
      </c>
      <c r="M3844" s="72">
        <v>19.962</v>
      </c>
      <c r="N3844" s="72">
        <v>19.18</v>
      </c>
      <c r="O3844" s="72">
        <v>18.760999999999999</v>
      </c>
      <c r="P3844" s="72">
        <v>18.079999999999998</v>
      </c>
      <c r="Q3844" s="72">
        <v>16.454999999999998</v>
      </c>
      <c r="R3844" s="72">
        <v>14.41</v>
      </c>
      <c r="S3844" s="72">
        <v>11.941000000000001</v>
      </c>
      <c r="T3844" s="72">
        <v>9.3469999999999995</v>
      </c>
      <c r="U3844" s="72">
        <v>8.1359999999999992</v>
      </c>
      <c r="V3844" s="72">
        <v>7.4340000000000002</v>
      </c>
      <c r="W3844" s="72">
        <v>5.6379999999999999</v>
      </c>
      <c r="X3844" s="72">
        <v>3.2719999999999998</v>
      </c>
      <c r="Y3844" s="72">
        <v>1.357</v>
      </c>
      <c r="Z3844" s="72">
        <v>0.34599999999999997</v>
      </c>
      <c r="AA3844" s="72">
        <v>4.9000000000000002E-2</v>
      </c>
    </row>
    <row r="3845" spans="1:27" x14ac:dyDescent="0.3">
      <c r="A3845" s="65">
        <v>3844</v>
      </c>
      <c r="B3845" s="66" t="s">
        <v>323</v>
      </c>
      <c r="C3845" s="69" t="s">
        <v>258</v>
      </c>
      <c r="D3845" s="71"/>
      <c r="E3845" s="71">
        <v>254</v>
      </c>
      <c r="F3845" s="71">
        <v>2060</v>
      </c>
      <c r="G3845" s="72">
        <v>24.766999999999999</v>
      </c>
      <c r="H3845" s="72">
        <v>24.236999999999998</v>
      </c>
      <c r="I3845" s="72">
        <v>23.788</v>
      </c>
      <c r="J3845" s="72">
        <v>23.428000000000001</v>
      </c>
      <c r="K3845" s="72">
        <v>23.048999999999999</v>
      </c>
      <c r="L3845" s="72">
        <v>22.391999999999999</v>
      </c>
      <c r="M3845" s="72">
        <v>21.396999999999998</v>
      </c>
      <c r="N3845" s="72">
        <v>20.251000000000001</v>
      </c>
      <c r="O3845" s="72">
        <v>19.361999999999998</v>
      </c>
      <c r="P3845" s="72">
        <v>18.846</v>
      </c>
      <c r="Q3845" s="72">
        <v>18.074999999999999</v>
      </c>
      <c r="R3845" s="72">
        <v>16.350999999999999</v>
      </c>
      <c r="S3845" s="72">
        <v>14.198</v>
      </c>
      <c r="T3845" s="72">
        <v>11.601000000000001</v>
      </c>
      <c r="U3845" s="72">
        <v>8.8450000000000006</v>
      </c>
      <c r="V3845" s="72">
        <v>7.3479999999999999</v>
      </c>
      <c r="W3845" s="72">
        <v>6.1609999999999996</v>
      </c>
      <c r="X3845" s="72">
        <v>3.99</v>
      </c>
      <c r="Y3845" s="72">
        <v>1.7909999999999999</v>
      </c>
      <c r="Z3845" s="72">
        <v>0.504</v>
      </c>
      <c r="AA3845" s="72">
        <v>7.5999999999999998E-2</v>
      </c>
    </row>
    <row r="3846" spans="1:27" x14ac:dyDescent="0.3">
      <c r="A3846" s="65">
        <v>3845</v>
      </c>
      <c r="B3846" s="66" t="s">
        <v>323</v>
      </c>
      <c r="C3846" s="69" t="s">
        <v>258</v>
      </c>
      <c r="D3846" s="71"/>
      <c r="E3846" s="71">
        <v>254</v>
      </c>
      <c r="F3846" s="71">
        <v>2065</v>
      </c>
      <c r="G3846" s="72">
        <v>25.434999999999999</v>
      </c>
      <c r="H3846" s="72">
        <v>24.864999999999998</v>
      </c>
      <c r="I3846" s="72">
        <v>24.292999999999999</v>
      </c>
      <c r="J3846" s="72">
        <v>23.937999999999999</v>
      </c>
      <c r="K3846" s="72">
        <v>23.783999999999999</v>
      </c>
      <c r="L3846" s="72">
        <v>23.492999999999999</v>
      </c>
      <c r="M3846" s="72">
        <v>22.774000000000001</v>
      </c>
      <c r="N3846" s="72">
        <v>21.667999999999999</v>
      </c>
      <c r="O3846" s="72">
        <v>20.420999999999999</v>
      </c>
      <c r="P3846" s="72">
        <v>19.443999999999999</v>
      </c>
      <c r="Q3846" s="72">
        <v>18.841000000000001</v>
      </c>
      <c r="R3846" s="72">
        <v>17.968</v>
      </c>
      <c r="S3846" s="72">
        <v>16.129000000000001</v>
      </c>
      <c r="T3846" s="72">
        <v>13.823</v>
      </c>
      <c r="U3846" s="72">
        <v>11.02</v>
      </c>
      <c r="V3846" s="72">
        <v>8.0449999999999999</v>
      </c>
      <c r="W3846" s="72">
        <v>6.16</v>
      </c>
      <c r="X3846" s="72">
        <v>4.4450000000000003</v>
      </c>
      <c r="Y3846" s="72">
        <v>2.2519999999999998</v>
      </c>
      <c r="Z3846" s="72">
        <v>0.69699999999999995</v>
      </c>
      <c r="AA3846" s="72">
        <v>0.11700000000000001</v>
      </c>
    </row>
    <row r="3847" spans="1:27" x14ac:dyDescent="0.3">
      <c r="A3847" s="65">
        <v>3846</v>
      </c>
      <c r="B3847" s="66" t="s">
        <v>323</v>
      </c>
      <c r="C3847" s="69" t="s">
        <v>258</v>
      </c>
      <c r="D3847" s="71"/>
      <c r="E3847" s="71">
        <v>254</v>
      </c>
      <c r="F3847" s="71">
        <v>2070</v>
      </c>
      <c r="G3847" s="72">
        <v>25.913</v>
      </c>
      <c r="H3847" s="72">
        <v>25.524999999999999</v>
      </c>
      <c r="I3847" s="72">
        <v>24.917999999999999</v>
      </c>
      <c r="J3847" s="72">
        <v>24.434000000000001</v>
      </c>
      <c r="K3847" s="72">
        <v>24.273</v>
      </c>
      <c r="L3847" s="72">
        <v>24.206</v>
      </c>
      <c r="M3847" s="72">
        <v>23.853999999999999</v>
      </c>
      <c r="N3847" s="72">
        <v>23.030999999999999</v>
      </c>
      <c r="O3847" s="72">
        <v>21.829000000000001</v>
      </c>
      <c r="P3847" s="72">
        <v>20.495999999999999</v>
      </c>
      <c r="Q3847" s="72">
        <v>19.437999999999999</v>
      </c>
      <c r="R3847" s="72">
        <v>18.739000000000001</v>
      </c>
      <c r="S3847" s="72">
        <v>17.741</v>
      </c>
      <c r="T3847" s="72">
        <v>15.733000000000001</v>
      </c>
      <c r="U3847" s="72">
        <v>13.177</v>
      </c>
      <c r="V3847" s="72">
        <v>10.082000000000001</v>
      </c>
      <c r="W3847" s="72">
        <v>6.8170000000000002</v>
      </c>
      <c r="X3847" s="72">
        <v>4.5259999999999998</v>
      </c>
      <c r="Y3847" s="72">
        <v>2.5819999999999999</v>
      </c>
      <c r="Z3847" s="72">
        <v>0.91500000000000004</v>
      </c>
      <c r="AA3847" s="72">
        <v>0.17199999999999999</v>
      </c>
    </row>
    <row r="3848" spans="1:27" x14ac:dyDescent="0.3">
      <c r="A3848" s="65">
        <v>3847</v>
      </c>
      <c r="B3848" s="66" t="s">
        <v>323</v>
      </c>
      <c r="C3848" s="69" t="s">
        <v>258</v>
      </c>
      <c r="D3848" s="71"/>
      <c r="E3848" s="71">
        <v>254</v>
      </c>
      <c r="F3848" s="71">
        <v>2075</v>
      </c>
      <c r="G3848" s="72">
        <v>26.128</v>
      </c>
      <c r="H3848" s="72">
        <v>25.998000000000001</v>
      </c>
      <c r="I3848" s="72">
        <v>25.574000000000002</v>
      </c>
      <c r="J3848" s="72">
        <v>25.048999999999999</v>
      </c>
      <c r="K3848" s="72">
        <v>24.745999999999999</v>
      </c>
      <c r="L3848" s="72">
        <v>24.664999999999999</v>
      </c>
      <c r="M3848" s="72">
        <v>24.542999999999999</v>
      </c>
      <c r="N3848" s="72">
        <v>24.093</v>
      </c>
      <c r="O3848" s="72">
        <v>23.177</v>
      </c>
      <c r="P3848" s="72">
        <v>21.895</v>
      </c>
      <c r="Q3848" s="72">
        <v>20.489000000000001</v>
      </c>
      <c r="R3848" s="72">
        <v>19.34</v>
      </c>
      <c r="S3848" s="72">
        <v>18.521999999999998</v>
      </c>
      <c r="T3848" s="72">
        <v>17.34</v>
      </c>
      <c r="U3848" s="72">
        <v>15.05</v>
      </c>
      <c r="V3848" s="72">
        <v>12.131</v>
      </c>
      <c r="W3848" s="72">
        <v>8.6329999999999991</v>
      </c>
      <c r="X3848" s="72">
        <v>5.101</v>
      </c>
      <c r="Y3848" s="72">
        <v>2.7029999999999998</v>
      </c>
      <c r="Z3848" s="72">
        <v>1.0900000000000001</v>
      </c>
      <c r="AA3848" s="72">
        <v>0.24099999999999999</v>
      </c>
    </row>
    <row r="3849" spans="1:27" x14ac:dyDescent="0.3">
      <c r="A3849" s="65">
        <v>3848</v>
      </c>
      <c r="B3849" s="66" t="s">
        <v>323</v>
      </c>
      <c r="C3849" s="69" t="s">
        <v>258</v>
      </c>
      <c r="D3849" s="71"/>
      <c r="E3849" s="71">
        <v>254</v>
      </c>
      <c r="F3849" s="71">
        <v>2080</v>
      </c>
      <c r="G3849" s="72">
        <v>26.154</v>
      </c>
      <c r="H3849" s="72">
        <v>26.209</v>
      </c>
      <c r="I3849" s="72">
        <v>26.045000000000002</v>
      </c>
      <c r="J3849" s="72">
        <v>25.696999999999999</v>
      </c>
      <c r="K3849" s="72">
        <v>25.34</v>
      </c>
      <c r="L3849" s="72">
        <v>25.113</v>
      </c>
      <c r="M3849" s="72">
        <v>24.98</v>
      </c>
      <c r="N3849" s="72">
        <v>24.765000000000001</v>
      </c>
      <c r="O3849" s="72">
        <v>24.23</v>
      </c>
      <c r="P3849" s="72">
        <v>23.238</v>
      </c>
      <c r="Q3849" s="72">
        <v>21.885000000000002</v>
      </c>
      <c r="R3849" s="72">
        <v>20.393999999999998</v>
      </c>
      <c r="S3849" s="72">
        <v>19.135999999999999</v>
      </c>
      <c r="T3849" s="72">
        <v>18.138000000000002</v>
      </c>
      <c r="U3849" s="72">
        <v>16.643999999999998</v>
      </c>
      <c r="V3849" s="72">
        <v>13.933999999999999</v>
      </c>
      <c r="W3849" s="72">
        <v>10.492000000000001</v>
      </c>
      <c r="X3849" s="72">
        <v>6.569</v>
      </c>
      <c r="Y3849" s="72">
        <v>3.129</v>
      </c>
      <c r="Z3849" s="72">
        <v>1.1910000000000001</v>
      </c>
      <c r="AA3849" s="72">
        <v>0.31</v>
      </c>
    </row>
    <row r="3850" spans="1:27" x14ac:dyDescent="0.3">
      <c r="A3850" s="65">
        <v>3849</v>
      </c>
      <c r="B3850" s="66" t="s">
        <v>323</v>
      </c>
      <c r="C3850" s="69" t="s">
        <v>258</v>
      </c>
      <c r="D3850" s="71"/>
      <c r="E3850" s="71">
        <v>254</v>
      </c>
      <c r="F3850" s="71">
        <v>2085</v>
      </c>
      <c r="G3850" s="72">
        <v>26.152000000000001</v>
      </c>
      <c r="H3850" s="72">
        <v>26.227</v>
      </c>
      <c r="I3850" s="72">
        <v>26.251999999999999</v>
      </c>
      <c r="J3850" s="72">
        <v>26.161000000000001</v>
      </c>
      <c r="K3850" s="72">
        <v>25.966999999999999</v>
      </c>
      <c r="L3850" s="72">
        <v>25.681000000000001</v>
      </c>
      <c r="M3850" s="72">
        <v>25.405000000000001</v>
      </c>
      <c r="N3850" s="72">
        <v>25.186</v>
      </c>
      <c r="O3850" s="72">
        <v>24.890999999999998</v>
      </c>
      <c r="P3850" s="72">
        <v>24.283999999999999</v>
      </c>
      <c r="Q3850" s="72">
        <v>23.225000000000001</v>
      </c>
      <c r="R3850" s="72">
        <v>21.79</v>
      </c>
      <c r="S3850" s="72">
        <v>20.195</v>
      </c>
      <c r="T3850" s="72">
        <v>18.771999999999998</v>
      </c>
      <c r="U3850" s="72">
        <v>17.463999999999999</v>
      </c>
      <c r="V3850" s="72">
        <v>15.494</v>
      </c>
      <c r="W3850" s="72">
        <v>12.167999999999999</v>
      </c>
      <c r="X3850" s="72">
        <v>8.1150000000000002</v>
      </c>
      <c r="Y3850" s="72">
        <v>4.1390000000000002</v>
      </c>
      <c r="Z3850" s="72">
        <v>1.4330000000000001</v>
      </c>
      <c r="AA3850" s="72">
        <v>0.36599999999999999</v>
      </c>
    </row>
    <row r="3851" spans="1:27" x14ac:dyDescent="0.3">
      <c r="A3851" s="65">
        <v>3850</v>
      </c>
      <c r="B3851" s="66" t="s">
        <v>323</v>
      </c>
      <c r="C3851" s="69" t="s">
        <v>258</v>
      </c>
      <c r="D3851" s="71"/>
      <c r="E3851" s="71">
        <v>254</v>
      </c>
      <c r="F3851" s="71">
        <v>2090</v>
      </c>
      <c r="G3851" s="72">
        <v>26.128</v>
      </c>
      <c r="H3851" s="72">
        <v>26.222999999999999</v>
      </c>
      <c r="I3851" s="72">
        <v>26.265999999999998</v>
      </c>
      <c r="J3851" s="72">
        <v>26.356999999999999</v>
      </c>
      <c r="K3851" s="72">
        <v>26.41</v>
      </c>
      <c r="L3851" s="72">
        <v>26.280999999999999</v>
      </c>
      <c r="M3851" s="72">
        <v>25.951000000000001</v>
      </c>
      <c r="N3851" s="72">
        <v>25.594999999999999</v>
      </c>
      <c r="O3851" s="72">
        <v>25.302</v>
      </c>
      <c r="P3851" s="72">
        <v>24.943000000000001</v>
      </c>
      <c r="Q3851" s="72">
        <v>24.271000000000001</v>
      </c>
      <c r="R3851" s="72">
        <v>23.132000000000001</v>
      </c>
      <c r="S3851" s="72">
        <v>21.594999999999999</v>
      </c>
      <c r="T3851" s="72">
        <v>19.844000000000001</v>
      </c>
      <c r="U3851" s="72">
        <v>18.126999999999999</v>
      </c>
      <c r="V3851" s="72">
        <v>16.343</v>
      </c>
      <c r="W3851" s="72">
        <v>13.65</v>
      </c>
      <c r="X3851" s="72">
        <v>9.5570000000000004</v>
      </c>
      <c r="Y3851" s="72">
        <v>5.2409999999999997</v>
      </c>
      <c r="Z3851" s="72">
        <v>1.9670000000000001</v>
      </c>
      <c r="AA3851" s="72">
        <v>0.45900000000000002</v>
      </c>
    </row>
    <row r="3852" spans="1:27" x14ac:dyDescent="0.3">
      <c r="A3852" s="65">
        <v>3851</v>
      </c>
      <c r="B3852" s="66" t="s">
        <v>323</v>
      </c>
      <c r="C3852" s="69" t="s">
        <v>258</v>
      </c>
      <c r="D3852" s="71"/>
      <c r="E3852" s="71">
        <v>254</v>
      </c>
      <c r="F3852" s="71">
        <v>2095</v>
      </c>
      <c r="G3852" s="72">
        <v>26.146999999999998</v>
      </c>
      <c r="H3852" s="72">
        <v>26.190999999999999</v>
      </c>
      <c r="I3852" s="72">
        <v>26.26</v>
      </c>
      <c r="J3852" s="72">
        <v>26.364000000000001</v>
      </c>
      <c r="K3852" s="72">
        <v>26.585000000000001</v>
      </c>
      <c r="L3852" s="72">
        <v>26.695</v>
      </c>
      <c r="M3852" s="72">
        <v>26.527000000000001</v>
      </c>
      <c r="N3852" s="72">
        <v>26.123999999999999</v>
      </c>
      <c r="O3852" s="72">
        <v>25.702999999999999</v>
      </c>
      <c r="P3852" s="72">
        <v>25.35</v>
      </c>
      <c r="Q3852" s="72">
        <v>24.928999999999998</v>
      </c>
      <c r="R3852" s="72">
        <v>24.18</v>
      </c>
      <c r="S3852" s="72">
        <v>22.94</v>
      </c>
      <c r="T3852" s="72">
        <v>21.248999999999999</v>
      </c>
      <c r="U3852" s="72">
        <v>19.213999999999999</v>
      </c>
      <c r="V3852" s="72">
        <v>17.047000000000001</v>
      </c>
      <c r="W3852" s="72">
        <v>14.522</v>
      </c>
      <c r="X3852" s="72">
        <v>10.882999999999999</v>
      </c>
      <c r="Y3852" s="72">
        <v>6.3250000000000002</v>
      </c>
      <c r="Z3852" s="72">
        <v>2.5840000000000001</v>
      </c>
      <c r="AA3852" s="72">
        <v>0.64700000000000002</v>
      </c>
    </row>
    <row r="3853" spans="1:27" x14ac:dyDescent="0.3">
      <c r="A3853" s="65">
        <v>3852</v>
      </c>
      <c r="B3853" s="66" t="s">
        <v>323</v>
      </c>
      <c r="C3853" s="69" t="s">
        <v>258</v>
      </c>
      <c r="D3853" s="71"/>
      <c r="E3853" s="71">
        <v>254</v>
      </c>
      <c r="F3853" s="71">
        <v>2100</v>
      </c>
      <c r="G3853" s="72">
        <v>26.140999999999998</v>
      </c>
      <c r="H3853" s="72">
        <v>26.204999999999998</v>
      </c>
      <c r="I3853" s="72">
        <v>26.224</v>
      </c>
      <c r="J3853" s="72">
        <v>26.347000000000001</v>
      </c>
      <c r="K3853" s="72">
        <v>26.573</v>
      </c>
      <c r="L3853" s="72">
        <v>26.846</v>
      </c>
      <c r="M3853" s="72">
        <v>26.920999999999999</v>
      </c>
      <c r="N3853" s="72">
        <v>26.687999999999999</v>
      </c>
      <c r="O3853" s="72">
        <v>26.222000000000001</v>
      </c>
      <c r="P3853" s="72">
        <v>25.744</v>
      </c>
      <c r="Q3853" s="72">
        <v>25.334</v>
      </c>
      <c r="R3853" s="72">
        <v>24.841999999999999</v>
      </c>
      <c r="S3853" s="72">
        <v>23.998999999999999</v>
      </c>
      <c r="T3853" s="72">
        <v>22.603999999999999</v>
      </c>
      <c r="U3853" s="72">
        <v>20.629000000000001</v>
      </c>
      <c r="V3853" s="72">
        <v>18.151</v>
      </c>
      <c r="W3853" s="72">
        <v>15.269</v>
      </c>
      <c r="X3853" s="72">
        <v>11.739000000000001</v>
      </c>
      <c r="Y3853" s="72">
        <v>7.3659999999999997</v>
      </c>
      <c r="Z3853" s="72">
        <v>3.2280000000000002</v>
      </c>
      <c r="AA3853" s="72">
        <v>0.89800000000000002</v>
      </c>
    </row>
    <row r="3854" spans="1:27" x14ac:dyDescent="0.3">
      <c r="A3854" s="65">
        <v>3853</v>
      </c>
      <c r="B3854" s="66" t="s">
        <v>323</v>
      </c>
      <c r="C3854" s="69" t="s">
        <v>259</v>
      </c>
      <c r="D3854" s="71"/>
      <c r="E3854" s="71">
        <v>328</v>
      </c>
      <c r="F3854" s="71">
        <v>2015</v>
      </c>
      <c r="G3854" s="72">
        <v>38.506</v>
      </c>
      <c r="H3854" s="72">
        <v>37.600999999999999</v>
      </c>
      <c r="I3854" s="72">
        <v>41.438000000000002</v>
      </c>
      <c r="J3854" s="72">
        <v>43.286000000000001</v>
      </c>
      <c r="K3854" s="72">
        <v>39.555999999999997</v>
      </c>
      <c r="L3854" s="72">
        <v>23.821999999999999</v>
      </c>
      <c r="M3854" s="72">
        <v>24.568999999999999</v>
      </c>
      <c r="N3854" s="72">
        <v>25.536000000000001</v>
      </c>
      <c r="O3854" s="72">
        <v>24.998999999999999</v>
      </c>
      <c r="P3854" s="72">
        <v>22.896999999999998</v>
      </c>
      <c r="Q3854" s="72">
        <v>19.617999999999999</v>
      </c>
      <c r="R3854" s="72">
        <v>16.334</v>
      </c>
      <c r="S3854" s="72">
        <v>11.15</v>
      </c>
      <c r="T3854" s="72">
        <v>8.0609999999999999</v>
      </c>
      <c r="U3854" s="72">
        <v>4.1150000000000002</v>
      </c>
      <c r="V3854" s="72">
        <v>3.4119999999999999</v>
      </c>
      <c r="W3854" s="72">
        <v>1.452</v>
      </c>
      <c r="X3854" s="72">
        <v>0.53300000000000003</v>
      </c>
      <c r="Y3854" s="72">
        <v>0.14899999999999999</v>
      </c>
      <c r="Z3854" s="72">
        <v>1.4999999999999999E-2</v>
      </c>
      <c r="AA3854" s="72">
        <v>1E-3</v>
      </c>
    </row>
    <row r="3855" spans="1:27" x14ac:dyDescent="0.3">
      <c r="A3855" s="65">
        <v>3854</v>
      </c>
      <c r="B3855" s="66" t="s">
        <v>323</v>
      </c>
      <c r="C3855" s="69" t="s">
        <v>259</v>
      </c>
      <c r="D3855" s="71"/>
      <c r="E3855" s="71">
        <v>328</v>
      </c>
      <c r="F3855" s="71">
        <v>2020</v>
      </c>
      <c r="G3855" s="72">
        <v>38.348999999999997</v>
      </c>
      <c r="H3855" s="72">
        <v>37.902999999999999</v>
      </c>
      <c r="I3855" s="72">
        <v>37.167000000000002</v>
      </c>
      <c r="J3855" s="72">
        <v>40.130000000000003</v>
      </c>
      <c r="K3855" s="72">
        <v>40.975999999999999</v>
      </c>
      <c r="L3855" s="72">
        <v>37.268999999999998</v>
      </c>
      <c r="M3855" s="72">
        <v>22.152999999999999</v>
      </c>
      <c r="N3855" s="72">
        <v>23.227</v>
      </c>
      <c r="O3855" s="72">
        <v>24.34</v>
      </c>
      <c r="P3855" s="72">
        <v>23.797000000000001</v>
      </c>
      <c r="Q3855" s="72">
        <v>21.57</v>
      </c>
      <c r="R3855" s="72">
        <v>18.09</v>
      </c>
      <c r="S3855" s="72">
        <v>14.536</v>
      </c>
      <c r="T3855" s="72">
        <v>9.3699999999999992</v>
      </c>
      <c r="U3855" s="72">
        <v>6.1950000000000003</v>
      </c>
      <c r="V3855" s="72">
        <v>2.7280000000000002</v>
      </c>
      <c r="W3855" s="72">
        <v>1.804</v>
      </c>
      <c r="X3855" s="72">
        <v>0.55100000000000005</v>
      </c>
      <c r="Y3855" s="72">
        <v>0.124</v>
      </c>
      <c r="Z3855" s="72">
        <v>1.9E-2</v>
      </c>
      <c r="AA3855" s="72">
        <v>1E-3</v>
      </c>
    </row>
    <row r="3856" spans="1:27" x14ac:dyDescent="0.3">
      <c r="A3856" s="65">
        <v>3855</v>
      </c>
      <c r="B3856" s="66" t="s">
        <v>323</v>
      </c>
      <c r="C3856" s="69" t="s">
        <v>259</v>
      </c>
      <c r="D3856" s="71"/>
      <c r="E3856" s="71">
        <v>328</v>
      </c>
      <c r="F3856" s="71">
        <v>2025</v>
      </c>
      <c r="G3856" s="72">
        <v>37.116</v>
      </c>
      <c r="H3856" s="72">
        <v>37.792000000000002</v>
      </c>
      <c r="I3856" s="72">
        <v>37.497999999999998</v>
      </c>
      <c r="J3856" s="72">
        <v>36.003</v>
      </c>
      <c r="K3856" s="72">
        <v>38.052999999999997</v>
      </c>
      <c r="L3856" s="72">
        <v>38.862000000000002</v>
      </c>
      <c r="M3856" s="72">
        <v>35.552999999999997</v>
      </c>
      <c r="N3856" s="72">
        <v>20.954000000000001</v>
      </c>
      <c r="O3856" s="72">
        <v>22.158000000000001</v>
      </c>
      <c r="P3856" s="72">
        <v>23.22</v>
      </c>
      <c r="Q3856" s="72">
        <v>22.481999999999999</v>
      </c>
      <c r="R3856" s="72">
        <v>19.957999999999998</v>
      </c>
      <c r="S3856" s="72">
        <v>16.16</v>
      </c>
      <c r="T3856" s="72">
        <v>12.284000000000001</v>
      </c>
      <c r="U3856" s="72">
        <v>7.2430000000000003</v>
      </c>
      <c r="V3856" s="72">
        <v>4.1529999999999996</v>
      </c>
      <c r="W3856" s="72">
        <v>1.4550000000000001</v>
      </c>
      <c r="X3856" s="72">
        <v>0.69499999999999995</v>
      </c>
      <c r="Y3856" s="72">
        <v>0.13200000000000001</v>
      </c>
      <c r="Z3856" s="72">
        <v>1.6E-2</v>
      </c>
      <c r="AA3856" s="72">
        <v>2E-3</v>
      </c>
    </row>
    <row r="3857" spans="1:27" x14ac:dyDescent="0.3">
      <c r="A3857" s="65">
        <v>3856</v>
      </c>
      <c r="B3857" s="66" t="s">
        <v>323</v>
      </c>
      <c r="C3857" s="69" t="s">
        <v>259</v>
      </c>
      <c r="D3857" s="71"/>
      <c r="E3857" s="71">
        <v>328</v>
      </c>
      <c r="F3857" s="71">
        <v>2030</v>
      </c>
      <c r="G3857" s="72">
        <v>35.256999999999998</v>
      </c>
      <c r="H3857" s="72">
        <v>36.585000000000001</v>
      </c>
      <c r="I3857" s="72">
        <v>37.399000000000001</v>
      </c>
      <c r="J3857" s="72">
        <v>36.343000000000004</v>
      </c>
      <c r="K3857" s="72">
        <v>33.984000000000002</v>
      </c>
      <c r="L3857" s="72">
        <v>35.993000000000002</v>
      </c>
      <c r="M3857" s="72">
        <v>37.137</v>
      </c>
      <c r="N3857" s="72">
        <v>34.145000000000003</v>
      </c>
      <c r="O3857" s="72">
        <v>19.95</v>
      </c>
      <c r="P3857" s="72">
        <v>21.125</v>
      </c>
      <c r="Q3857" s="72">
        <v>21.952999999999999</v>
      </c>
      <c r="R3857" s="72">
        <v>20.838999999999999</v>
      </c>
      <c r="S3857" s="72">
        <v>17.879000000000001</v>
      </c>
      <c r="T3857" s="72">
        <v>13.702999999999999</v>
      </c>
      <c r="U3857" s="72">
        <v>9.5489999999999995</v>
      </c>
      <c r="V3857" s="72">
        <v>4.8890000000000002</v>
      </c>
      <c r="W3857" s="72">
        <v>2.2410000000000001</v>
      </c>
      <c r="X3857" s="72">
        <v>0.56699999999999995</v>
      </c>
      <c r="Y3857" s="72">
        <v>0.16900000000000001</v>
      </c>
      <c r="Z3857" s="72">
        <v>1.7999999999999999E-2</v>
      </c>
      <c r="AA3857" s="72">
        <v>1E-3</v>
      </c>
    </row>
    <row r="3858" spans="1:27" x14ac:dyDescent="0.3">
      <c r="A3858" s="65">
        <v>3857</v>
      </c>
      <c r="B3858" s="66" t="s">
        <v>323</v>
      </c>
      <c r="C3858" s="69" t="s">
        <v>259</v>
      </c>
      <c r="D3858" s="71"/>
      <c r="E3858" s="71">
        <v>328</v>
      </c>
      <c r="F3858" s="71">
        <v>2035</v>
      </c>
      <c r="G3858" s="72">
        <v>33.225000000000001</v>
      </c>
      <c r="H3858" s="72">
        <v>34.756</v>
      </c>
      <c r="I3858" s="72">
        <v>36.21</v>
      </c>
      <c r="J3858" s="72">
        <v>36.253</v>
      </c>
      <c r="K3858" s="72">
        <v>34.334000000000003</v>
      </c>
      <c r="L3858" s="72">
        <v>31.989000000000001</v>
      </c>
      <c r="M3858" s="72">
        <v>34.323999999999998</v>
      </c>
      <c r="N3858" s="72">
        <v>35.720999999999997</v>
      </c>
      <c r="O3858" s="72">
        <v>32.878</v>
      </c>
      <c r="P3858" s="72">
        <v>18.997</v>
      </c>
      <c r="Q3858" s="72">
        <v>19.972999999999999</v>
      </c>
      <c r="R3858" s="72">
        <v>20.38</v>
      </c>
      <c r="S3858" s="72">
        <v>18.713999999999999</v>
      </c>
      <c r="T3858" s="72">
        <v>15.214</v>
      </c>
      <c r="U3858" s="72">
        <v>10.702</v>
      </c>
      <c r="V3858" s="72">
        <v>6.4939999999999998</v>
      </c>
      <c r="W3858" s="72">
        <v>2.6680000000000001</v>
      </c>
      <c r="X3858" s="72">
        <v>0.88600000000000001</v>
      </c>
      <c r="Y3858" s="72">
        <v>0.14099999999999999</v>
      </c>
      <c r="Z3858" s="72">
        <v>2.1999999999999999E-2</v>
      </c>
      <c r="AA3858" s="72">
        <v>1E-3</v>
      </c>
    </row>
    <row r="3859" spans="1:27" x14ac:dyDescent="0.3">
      <c r="A3859" s="65">
        <v>3858</v>
      </c>
      <c r="B3859" s="66" t="s">
        <v>323</v>
      </c>
      <c r="C3859" s="69" t="s">
        <v>259</v>
      </c>
      <c r="D3859" s="71"/>
      <c r="E3859" s="71">
        <v>328</v>
      </c>
      <c r="F3859" s="71">
        <v>2040</v>
      </c>
      <c r="G3859" s="72">
        <v>31.315999999999999</v>
      </c>
      <c r="H3859" s="72">
        <v>32.749000000000002</v>
      </c>
      <c r="I3859" s="72">
        <v>34.4</v>
      </c>
      <c r="J3859" s="72">
        <v>35.082000000000001</v>
      </c>
      <c r="K3859" s="72">
        <v>34.258000000000003</v>
      </c>
      <c r="L3859" s="72">
        <v>32.347000000000001</v>
      </c>
      <c r="M3859" s="72">
        <v>30.382999999999999</v>
      </c>
      <c r="N3859" s="72">
        <v>32.966000000000001</v>
      </c>
      <c r="O3859" s="72">
        <v>34.441000000000003</v>
      </c>
      <c r="P3859" s="72">
        <v>31.574000000000002</v>
      </c>
      <c r="Q3859" s="72">
        <v>17.957000000000001</v>
      </c>
      <c r="R3859" s="72">
        <v>18.553999999999998</v>
      </c>
      <c r="S3859" s="72">
        <v>18.341000000000001</v>
      </c>
      <c r="T3859" s="72">
        <v>15.977</v>
      </c>
      <c r="U3859" s="72">
        <v>11.938000000000001</v>
      </c>
      <c r="V3859" s="72">
        <v>7.3259999999999996</v>
      </c>
      <c r="W3859" s="72">
        <v>3.581</v>
      </c>
      <c r="X3859" s="72">
        <v>1.0669999999999999</v>
      </c>
      <c r="Y3859" s="72">
        <v>0.223</v>
      </c>
      <c r="Z3859" s="72">
        <v>0.02</v>
      </c>
      <c r="AA3859" s="72">
        <v>2E-3</v>
      </c>
    </row>
    <row r="3860" spans="1:27" x14ac:dyDescent="0.3">
      <c r="A3860" s="65">
        <v>3859</v>
      </c>
      <c r="B3860" s="66" t="s">
        <v>323</v>
      </c>
      <c r="C3860" s="69" t="s">
        <v>259</v>
      </c>
      <c r="D3860" s="71"/>
      <c r="E3860" s="71">
        <v>328</v>
      </c>
      <c r="F3860" s="71">
        <v>2045</v>
      </c>
      <c r="G3860" s="72">
        <v>29.68</v>
      </c>
      <c r="H3860" s="72">
        <v>30.87</v>
      </c>
      <c r="I3860" s="72">
        <v>32.414000000000001</v>
      </c>
      <c r="J3860" s="72">
        <v>33.292999999999999</v>
      </c>
      <c r="K3860" s="72">
        <v>33.11</v>
      </c>
      <c r="L3860" s="72">
        <v>32.284999999999997</v>
      </c>
      <c r="M3860" s="72">
        <v>30.748000000000001</v>
      </c>
      <c r="N3860" s="72">
        <v>29.100999999999999</v>
      </c>
      <c r="O3860" s="72">
        <v>31.762</v>
      </c>
      <c r="P3860" s="72">
        <v>33.121000000000002</v>
      </c>
      <c r="Q3860" s="72">
        <v>30.04</v>
      </c>
      <c r="R3860" s="72">
        <v>16.693000000000001</v>
      </c>
      <c r="S3860" s="72">
        <v>16.725999999999999</v>
      </c>
      <c r="T3860" s="72">
        <v>15.702</v>
      </c>
      <c r="U3860" s="72">
        <v>12.59</v>
      </c>
      <c r="V3860" s="72">
        <v>8.2240000000000002</v>
      </c>
      <c r="W3860" s="72">
        <v>4.0780000000000003</v>
      </c>
      <c r="X3860" s="72">
        <v>1.4490000000000001</v>
      </c>
      <c r="Y3860" s="72">
        <v>0.27300000000000002</v>
      </c>
      <c r="Z3860" s="72">
        <v>3.3000000000000002E-2</v>
      </c>
      <c r="AA3860" s="72">
        <v>2E-3</v>
      </c>
    </row>
    <row r="3861" spans="1:27" x14ac:dyDescent="0.3">
      <c r="A3861" s="65">
        <v>3860</v>
      </c>
      <c r="B3861" s="66" t="s">
        <v>323</v>
      </c>
      <c r="C3861" s="69" t="s">
        <v>259</v>
      </c>
      <c r="D3861" s="71"/>
      <c r="E3861" s="71">
        <v>328</v>
      </c>
      <c r="F3861" s="71">
        <v>2050</v>
      </c>
      <c r="G3861" s="72">
        <v>28.097999999999999</v>
      </c>
      <c r="H3861" s="72">
        <v>29.256</v>
      </c>
      <c r="I3861" s="72">
        <v>30.55</v>
      </c>
      <c r="J3861" s="72">
        <v>31.324999999999999</v>
      </c>
      <c r="K3861" s="72">
        <v>31.347000000000001</v>
      </c>
      <c r="L3861" s="72">
        <v>31.161999999999999</v>
      </c>
      <c r="M3861" s="72">
        <v>30.698</v>
      </c>
      <c r="N3861" s="72">
        <v>29.472000000000001</v>
      </c>
      <c r="O3861" s="72">
        <v>27.986999999999998</v>
      </c>
      <c r="P3861" s="72">
        <v>30.54</v>
      </c>
      <c r="Q3861" s="72">
        <v>31.556999999999999</v>
      </c>
      <c r="R3861" s="72">
        <v>28.074000000000002</v>
      </c>
      <c r="S3861" s="72">
        <v>15.071</v>
      </c>
      <c r="T3861" s="72">
        <v>14.355</v>
      </c>
      <c r="U3861" s="72">
        <v>12.423999999999999</v>
      </c>
      <c r="V3861" s="72">
        <v>8.7270000000000003</v>
      </c>
      <c r="W3861" s="72">
        <v>4.6189999999999998</v>
      </c>
      <c r="X3861" s="72">
        <v>1.67</v>
      </c>
      <c r="Y3861" s="72">
        <v>0.376</v>
      </c>
      <c r="Z3861" s="72">
        <v>0.04</v>
      </c>
      <c r="AA3861" s="72">
        <v>3.0000000000000001E-3</v>
      </c>
    </row>
    <row r="3862" spans="1:27" x14ac:dyDescent="0.3">
      <c r="A3862" s="65">
        <v>3861</v>
      </c>
      <c r="B3862" s="66" t="s">
        <v>323</v>
      </c>
      <c r="C3862" s="69" t="s">
        <v>259</v>
      </c>
      <c r="D3862" s="71"/>
      <c r="E3862" s="71">
        <v>328</v>
      </c>
      <c r="F3862" s="71">
        <v>2055</v>
      </c>
      <c r="G3862" s="72">
        <v>26.486000000000001</v>
      </c>
      <c r="H3862" s="72">
        <v>27.706</v>
      </c>
      <c r="I3862" s="72">
        <v>28.960999999999999</v>
      </c>
      <c r="J3862" s="72">
        <v>29.524000000000001</v>
      </c>
      <c r="K3862" s="72">
        <v>29.49</v>
      </c>
      <c r="L3862" s="72">
        <v>29.507999999999999</v>
      </c>
      <c r="M3862" s="72">
        <v>29.661000000000001</v>
      </c>
      <c r="N3862" s="72">
        <v>29.478000000000002</v>
      </c>
      <c r="O3862" s="72">
        <v>28.396999999999998</v>
      </c>
      <c r="P3862" s="72">
        <v>26.908999999999999</v>
      </c>
      <c r="Q3862" s="72">
        <v>29.122</v>
      </c>
      <c r="R3862" s="72">
        <v>29.550999999999998</v>
      </c>
      <c r="S3862" s="72">
        <v>25.478999999999999</v>
      </c>
      <c r="T3862" s="72">
        <v>12.97</v>
      </c>
      <c r="U3862" s="72">
        <v>11.404999999999999</v>
      </c>
      <c r="V3862" s="72">
        <v>8.6649999999999991</v>
      </c>
      <c r="W3862" s="72">
        <v>4.9459999999999997</v>
      </c>
      <c r="X3862" s="72">
        <v>1.915</v>
      </c>
      <c r="Y3862" s="72">
        <v>0.441</v>
      </c>
      <c r="Z3862" s="72">
        <v>5.6000000000000001E-2</v>
      </c>
      <c r="AA3862" s="72">
        <v>3.0000000000000001E-3</v>
      </c>
    </row>
    <row r="3863" spans="1:27" x14ac:dyDescent="0.3">
      <c r="A3863" s="65">
        <v>3862</v>
      </c>
      <c r="B3863" s="66" t="s">
        <v>323</v>
      </c>
      <c r="C3863" s="69" t="s">
        <v>259</v>
      </c>
      <c r="D3863" s="71"/>
      <c r="E3863" s="71">
        <v>328</v>
      </c>
      <c r="F3863" s="71">
        <v>2060</v>
      </c>
      <c r="G3863" s="72">
        <v>24.82</v>
      </c>
      <c r="H3863" s="72">
        <v>26.123000000000001</v>
      </c>
      <c r="I3863" s="72">
        <v>27.433</v>
      </c>
      <c r="J3863" s="72">
        <v>27.992999999999999</v>
      </c>
      <c r="K3863" s="72">
        <v>27.795999999999999</v>
      </c>
      <c r="L3863" s="72">
        <v>27.760999999999999</v>
      </c>
      <c r="M3863" s="72">
        <v>28.097000000000001</v>
      </c>
      <c r="N3863" s="72">
        <v>28.507999999999999</v>
      </c>
      <c r="O3863" s="72">
        <v>28.448</v>
      </c>
      <c r="P3863" s="72">
        <v>27.347000000000001</v>
      </c>
      <c r="Q3863" s="72">
        <v>25.67</v>
      </c>
      <c r="R3863" s="72">
        <v>27.31</v>
      </c>
      <c r="S3863" s="72">
        <v>26.890999999999998</v>
      </c>
      <c r="T3863" s="72">
        <v>22.045000000000002</v>
      </c>
      <c r="U3863" s="72">
        <v>10.345000000000001</v>
      </c>
      <c r="V3863" s="72">
        <v>8.0030000000000001</v>
      </c>
      <c r="W3863" s="72">
        <v>4.9539999999999997</v>
      </c>
      <c r="X3863" s="72">
        <v>2.0760000000000001</v>
      </c>
      <c r="Y3863" s="72">
        <v>0.51300000000000001</v>
      </c>
      <c r="Z3863" s="72">
        <v>6.6000000000000003E-2</v>
      </c>
      <c r="AA3863" s="72">
        <v>5.0000000000000001E-3</v>
      </c>
    </row>
    <row r="3864" spans="1:27" x14ac:dyDescent="0.3">
      <c r="A3864" s="65">
        <v>3863</v>
      </c>
      <c r="B3864" s="66" t="s">
        <v>323</v>
      </c>
      <c r="C3864" s="69" t="s">
        <v>259</v>
      </c>
      <c r="D3864" s="71"/>
      <c r="E3864" s="71">
        <v>328</v>
      </c>
      <c r="F3864" s="71">
        <v>2065</v>
      </c>
      <c r="G3864" s="72">
        <v>23.257999999999999</v>
      </c>
      <c r="H3864" s="72">
        <v>24.488</v>
      </c>
      <c r="I3864" s="72">
        <v>25.87</v>
      </c>
      <c r="J3864" s="72">
        <v>26.526</v>
      </c>
      <c r="K3864" s="72">
        <v>26.372</v>
      </c>
      <c r="L3864" s="72">
        <v>26.172999999999998</v>
      </c>
      <c r="M3864" s="72">
        <v>26.44</v>
      </c>
      <c r="N3864" s="72">
        <v>27.023</v>
      </c>
      <c r="O3864" s="72">
        <v>27.542000000000002</v>
      </c>
      <c r="P3864" s="72">
        <v>27.44</v>
      </c>
      <c r="Q3864" s="72">
        <v>26.137</v>
      </c>
      <c r="R3864" s="72">
        <v>24.103000000000002</v>
      </c>
      <c r="S3864" s="72">
        <v>24.908999999999999</v>
      </c>
      <c r="T3864" s="72">
        <v>23.346</v>
      </c>
      <c r="U3864" s="72">
        <v>17.693000000000001</v>
      </c>
      <c r="V3864" s="72">
        <v>7.3040000000000003</v>
      </c>
      <c r="W3864" s="72">
        <v>4.6189999999999998</v>
      </c>
      <c r="X3864" s="72">
        <v>2.105</v>
      </c>
      <c r="Y3864" s="72">
        <v>0.56499999999999995</v>
      </c>
      <c r="Z3864" s="72">
        <v>7.9000000000000001E-2</v>
      </c>
      <c r="AA3864" s="72">
        <v>6.0000000000000001E-3</v>
      </c>
    </row>
    <row r="3865" spans="1:27" x14ac:dyDescent="0.3">
      <c r="A3865" s="65">
        <v>3864</v>
      </c>
      <c r="B3865" s="66" t="s">
        <v>323</v>
      </c>
      <c r="C3865" s="69" t="s">
        <v>259</v>
      </c>
      <c r="D3865" s="71"/>
      <c r="E3865" s="71">
        <v>328</v>
      </c>
      <c r="F3865" s="71">
        <v>2070</v>
      </c>
      <c r="G3865" s="72">
        <v>21.811</v>
      </c>
      <c r="H3865" s="72">
        <v>22.954000000000001</v>
      </c>
      <c r="I3865" s="72">
        <v>24.259</v>
      </c>
      <c r="J3865" s="72">
        <v>25.026</v>
      </c>
      <c r="K3865" s="72">
        <v>25.007999999999999</v>
      </c>
      <c r="L3865" s="72">
        <v>24.853999999999999</v>
      </c>
      <c r="M3865" s="72">
        <v>24.943000000000001</v>
      </c>
      <c r="N3865" s="72">
        <v>25.442</v>
      </c>
      <c r="O3865" s="72">
        <v>26.129000000000001</v>
      </c>
      <c r="P3865" s="72">
        <v>26.600999999999999</v>
      </c>
      <c r="Q3865" s="72">
        <v>26.27</v>
      </c>
      <c r="R3865" s="72">
        <v>24.594999999999999</v>
      </c>
      <c r="S3865" s="72">
        <v>22.033000000000001</v>
      </c>
      <c r="T3865" s="72">
        <v>21.695</v>
      </c>
      <c r="U3865" s="72">
        <v>18.832999999999998</v>
      </c>
      <c r="V3865" s="72">
        <v>12.598000000000001</v>
      </c>
      <c r="W3865" s="72">
        <v>4.2549999999999999</v>
      </c>
      <c r="X3865" s="72">
        <v>1.988</v>
      </c>
      <c r="Y3865" s="72">
        <v>0.58299999999999996</v>
      </c>
      <c r="Z3865" s="72">
        <v>8.8999999999999996E-2</v>
      </c>
      <c r="AA3865" s="72">
        <v>7.0000000000000001E-3</v>
      </c>
    </row>
    <row r="3866" spans="1:27" x14ac:dyDescent="0.3">
      <c r="A3866" s="65">
        <v>3865</v>
      </c>
      <c r="B3866" s="66" t="s">
        <v>323</v>
      </c>
      <c r="C3866" s="69" t="s">
        <v>259</v>
      </c>
      <c r="D3866" s="71"/>
      <c r="E3866" s="71">
        <v>328</v>
      </c>
      <c r="F3866" s="71">
        <v>2075</v>
      </c>
      <c r="G3866" s="72">
        <v>20.495999999999999</v>
      </c>
      <c r="H3866" s="72">
        <v>21.536999999999999</v>
      </c>
      <c r="I3866" s="72">
        <v>22.744</v>
      </c>
      <c r="J3866" s="72">
        <v>23.472999999999999</v>
      </c>
      <c r="K3866" s="72">
        <v>23.61</v>
      </c>
      <c r="L3866" s="72">
        <v>23.593</v>
      </c>
      <c r="M3866" s="72">
        <v>23.707999999999998</v>
      </c>
      <c r="N3866" s="72">
        <v>24.018999999999998</v>
      </c>
      <c r="O3866" s="72">
        <v>24.62</v>
      </c>
      <c r="P3866" s="72">
        <v>25.262</v>
      </c>
      <c r="Q3866" s="72">
        <v>25.503</v>
      </c>
      <c r="R3866" s="72">
        <v>24.771999999999998</v>
      </c>
      <c r="S3866" s="72">
        <v>22.545000000000002</v>
      </c>
      <c r="T3866" s="72">
        <v>19.254000000000001</v>
      </c>
      <c r="U3866" s="72">
        <v>17.585999999999999</v>
      </c>
      <c r="V3866" s="72">
        <v>13.505000000000001</v>
      </c>
      <c r="W3866" s="72">
        <v>7.4249999999999998</v>
      </c>
      <c r="X3866" s="72">
        <v>1.857</v>
      </c>
      <c r="Y3866" s="72">
        <v>0.56200000000000006</v>
      </c>
      <c r="Z3866" s="72">
        <v>9.2999999999999999E-2</v>
      </c>
      <c r="AA3866" s="72">
        <v>8.0000000000000002E-3</v>
      </c>
    </row>
    <row r="3867" spans="1:27" x14ac:dyDescent="0.3">
      <c r="A3867" s="65">
        <v>3866</v>
      </c>
      <c r="B3867" s="66" t="s">
        <v>323</v>
      </c>
      <c r="C3867" s="69" t="s">
        <v>259</v>
      </c>
      <c r="D3867" s="71"/>
      <c r="E3867" s="71">
        <v>328</v>
      </c>
      <c r="F3867" s="71">
        <v>2080</v>
      </c>
      <c r="G3867" s="72">
        <v>19.29</v>
      </c>
      <c r="H3867" s="72">
        <v>20.245999999999999</v>
      </c>
      <c r="I3867" s="72">
        <v>21.346</v>
      </c>
      <c r="J3867" s="72">
        <v>22.015000000000001</v>
      </c>
      <c r="K3867" s="72">
        <v>22.155000000000001</v>
      </c>
      <c r="L3867" s="72">
        <v>22.292999999999999</v>
      </c>
      <c r="M3867" s="72">
        <v>22.527000000000001</v>
      </c>
      <c r="N3867" s="72">
        <v>22.847999999999999</v>
      </c>
      <c r="O3867" s="72">
        <v>23.26</v>
      </c>
      <c r="P3867" s="72">
        <v>23.826000000000001</v>
      </c>
      <c r="Q3867" s="72">
        <v>24.256</v>
      </c>
      <c r="R3867" s="72">
        <v>24.106999999999999</v>
      </c>
      <c r="S3867" s="72">
        <v>22.797999999999998</v>
      </c>
      <c r="T3867" s="72">
        <v>19.812000000000001</v>
      </c>
      <c r="U3867" s="72">
        <v>15.731</v>
      </c>
      <c r="V3867" s="72">
        <v>12.757</v>
      </c>
      <c r="W3867" s="72">
        <v>8.0869999999999997</v>
      </c>
      <c r="X3867" s="72">
        <v>3.3069999999999999</v>
      </c>
      <c r="Y3867" s="72">
        <v>0.53800000000000003</v>
      </c>
      <c r="Z3867" s="72">
        <v>9.1999999999999998E-2</v>
      </c>
      <c r="AA3867" s="72">
        <v>8.9999999999999993E-3</v>
      </c>
    </row>
    <row r="3868" spans="1:27" x14ac:dyDescent="0.3">
      <c r="A3868" s="65">
        <v>3867</v>
      </c>
      <c r="B3868" s="66" t="s">
        <v>323</v>
      </c>
      <c r="C3868" s="69" t="s">
        <v>259</v>
      </c>
      <c r="D3868" s="71"/>
      <c r="E3868" s="71">
        <v>328</v>
      </c>
      <c r="F3868" s="71">
        <v>2085</v>
      </c>
      <c r="G3868" s="72">
        <v>18.151</v>
      </c>
      <c r="H3868" s="72">
        <v>19.059999999999999</v>
      </c>
      <c r="I3868" s="72">
        <v>20.07</v>
      </c>
      <c r="J3868" s="72">
        <v>20.670999999999999</v>
      </c>
      <c r="K3868" s="72">
        <v>20.795999999999999</v>
      </c>
      <c r="L3868" s="72">
        <v>20.94</v>
      </c>
      <c r="M3868" s="72">
        <v>21.305</v>
      </c>
      <c r="N3868" s="72">
        <v>21.731999999999999</v>
      </c>
      <c r="O3868" s="72">
        <v>22.148</v>
      </c>
      <c r="P3868" s="72">
        <v>22.536999999999999</v>
      </c>
      <c r="Q3868" s="72">
        <v>22.914999999999999</v>
      </c>
      <c r="R3868" s="72">
        <v>22.986000000000001</v>
      </c>
      <c r="S3868" s="72">
        <v>22.274000000000001</v>
      </c>
      <c r="T3868" s="72">
        <v>20.157</v>
      </c>
      <c r="U3868" s="72">
        <v>16.332999999999998</v>
      </c>
      <c r="V3868" s="72">
        <v>11.557</v>
      </c>
      <c r="W3868" s="72">
        <v>7.774</v>
      </c>
      <c r="X3868" s="72">
        <v>3.6850000000000001</v>
      </c>
      <c r="Y3868" s="72">
        <v>0.98199999999999998</v>
      </c>
      <c r="Z3868" s="72">
        <v>0.09</v>
      </c>
      <c r="AA3868" s="72">
        <v>8.9999999999999993E-3</v>
      </c>
    </row>
    <row r="3869" spans="1:27" x14ac:dyDescent="0.3">
      <c r="A3869" s="65">
        <v>3868</v>
      </c>
      <c r="B3869" s="66" t="s">
        <v>323</v>
      </c>
      <c r="C3869" s="69" t="s">
        <v>259</v>
      </c>
      <c r="D3869" s="71"/>
      <c r="E3869" s="71">
        <v>328</v>
      </c>
      <c r="F3869" s="71">
        <v>2090</v>
      </c>
      <c r="G3869" s="72">
        <v>17.056000000000001</v>
      </c>
      <c r="H3869" s="72">
        <v>17.943000000000001</v>
      </c>
      <c r="I3869" s="72">
        <v>18.902999999999999</v>
      </c>
      <c r="J3869" s="72">
        <v>19.45</v>
      </c>
      <c r="K3869" s="72">
        <v>19.548999999999999</v>
      </c>
      <c r="L3869" s="72">
        <v>19.677</v>
      </c>
      <c r="M3869" s="72">
        <v>20.030999999999999</v>
      </c>
      <c r="N3869" s="72">
        <v>20.576000000000001</v>
      </c>
      <c r="O3869" s="72">
        <v>21.088999999999999</v>
      </c>
      <c r="P3869" s="72">
        <v>21.488</v>
      </c>
      <c r="Q3869" s="72">
        <v>21.712</v>
      </c>
      <c r="R3869" s="72">
        <v>21.771000000000001</v>
      </c>
      <c r="S3869" s="72">
        <v>21.324000000000002</v>
      </c>
      <c r="T3869" s="72">
        <v>19.814</v>
      </c>
      <c r="U3869" s="72">
        <v>16.765999999999998</v>
      </c>
      <c r="V3869" s="72">
        <v>12.154999999999999</v>
      </c>
      <c r="W3869" s="72">
        <v>7.1689999999999996</v>
      </c>
      <c r="X3869" s="72">
        <v>3.625</v>
      </c>
      <c r="Y3869" s="72">
        <v>1.125</v>
      </c>
      <c r="Z3869" s="72">
        <v>0.17</v>
      </c>
      <c r="AA3869" s="72">
        <v>8.9999999999999993E-3</v>
      </c>
    </row>
    <row r="3870" spans="1:27" x14ac:dyDescent="0.3">
      <c r="A3870" s="65">
        <v>3869</v>
      </c>
      <c r="B3870" s="66" t="s">
        <v>323</v>
      </c>
      <c r="C3870" s="69" t="s">
        <v>259</v>
      </c>
      <c r="D3870" s="71"/>
      <c r="E3870" s="71">
        <v>328</v>
      </c>
      <c r="F3870" s="71">
        <v>2095</v>
      </c>
      <c r="G3870" s="72">
        <v>16.045000000000002</v>
      </c>
      <c r="H3870" s="72">
        <v>16.869</v>
      </c>
      <c r="I3870" s="72">
        <v>17.8</v>
      </c>
      <c r="J3870" s="72">
        <v>18.335999999999999</v>
      </c>
      <c r="K3870" s="72">
        <v>18.425000000000001</v>
      </c>
      <c r="L3870" s="72">
        <v>18.526</v>
      </c>
      <c r="M3870" s="72">
        <v>18.847999999999999</v>
      </c>
      <c r="N3870" s="72">
        <v>19.367000000000001</v>
      </c>
      <c r="O3870" s="72">
        <v>19.992000000000001</v>
      </c>
      <c r="P3870" s="72">
        <v>20.492000000000001</v>
      </c>
      <c r="Q3870" s="72">
        <v>20.741</v>
      </c>
      <c r="R3870" s="72">
        <v>20.684000000000001</v>
      </c>
      <c r="S3870" s="72">
        <v>20.279</v>
      </c>
      <c r="T3870" s="72">
        <v>19.082999999999998</v>
      </c>
      <c r="U3870" s="72">
        <v>16.631</v>
      </c>
      <c r="V3870" s="72">
        <v>12.644</v>
      </c>
      <c r="W3870" s="72">
        <v>7.681</v>
      </c>
      <c r="X3870" s="72">
        <v>3.4249999999999998</v>
      </c>
      <c r="Y3870" s="72">
        <v>1.1399999999999999</v>
      </c>
      <c r="Z3870" s="72">
        <v>0.20100000000000001</v>
      </c>
      <c r="AA3870" s="72">
        <v>1.6E-2</v>
      </c>
    </row>
    <row r="3871" spans="1:27" x14ac:dyDescent="0.3">
      <c r="A3871" s="65">
        <v>3870</v>
      </c>
      <c r="B3871" s="66" t="s">
        <v>323</v>
      </c>
      <c r="C3871" s="69" t="s">
        <v>259</v>
      </c>
      <c r="D3871" s="71"/>
      <c r="E3871" s="71">
        <v>328</v>
      </c>
      <c r="F3871" s="71">
        <v>2100</v>
      </c>
      <c r="G3871" s="72">
        <v>15.132999999999999</v>
      </c>
      <c r="H3871" s="72">
        <v>15.877000000000001</v>
      </c>
      <c r="I3871" s="72">
        <v>16.742000000000001</v>
      </c>
      <c r="J3871" s="72">
        <v>17.289000000000001</v>
      </c>
      <c r="K3871" s="72">
        <v>17.405000000000001</v>
      </c>
      <c r="L3871" s="72">
        <v>17.498000000000001</v>
      </c>
      <c r="M3871" s="72">
        <v>17.776</v>
      </c>
      <c r="N3871" s="72">
        <v>18.248000000000001</v>
      </c>
      <c r="O3871" s="72">
        <v>18.841999999999999</v>
      </c>
      <c r="P3871" s="72">
        <v>19.454000000000001</v>
      </c>
      <c r="Q3871" s="72">
        <v>19.815999999999999</v>
      </c>
      <c r="R3871" s="72">
        <v>19.812999999999999</v>
      </c>
      <c r="S3871" s="72">
        <v>19.343</v>
      </c>
      <c r="T3871" s="72">
        <v>18.251999999999999</v>
      </c>
      <c r="U3871" s="72">
        <v>16.152999999999999</v>
      </c>
      <c r="V3871" s="72">
        <v>12.698</v>
      </c>
      <c r="W3871" s="72">
        <v>8.1310000000000002</v>
      </c>
      <c r="X3871" s="72">
        <v>3.754</v>
      </c>
      <c r="Y3871" s="72">
        <v>1.109</v>
      </c>
      <c r="Z3871" s="72">
        <v>0.20899999999999999</v>
      </c>
      <c r="AA3871" s="72">
        <v>0.02</v>
      </c>
    </row>
    <row r="3872" spans="1:27" x14ac:dyDescent="0.3">
      <c r="A3872" s="65">
        <v>3871</v>
      </c>
      <c r="B3872" s="66" t="s">
        <v>323</v>
      </c>
      <c r="C3872" s="69" t="s">
        <v>260</v>
      </c>
      <c r="D3872" s="71"/>
      <c r="E3872" s="71">
        <v>600</v>
      </c>
      <c r="F3872" s="71">
        <v>2015</v>
      </c>
      <c r="G3872" s="72">
        <v>343.49700000000001</v>
      </c>
      <c r="H3872" s="72">
        <v>341.06799999999998</v>
      </c>
      <c r="I3872" s="72">
        <v>334.99200000000002</v>
      </c>
      <c r="J3872" s="72">
        <v>349.11900000000003</v>
      </c>
      <c r="K3872" s="72">
        <v>332.06</v>
      </c>
      <c r="L3872" s="72">
        <v>308.07600000000002</v>
      </c>
      <c r="M3872" s="72">
        <v>269.86599999999999</v>
      </c>
      <c r="N3872" s="72">
        <v>215.36699999999999</v>
      </c>
      <c r="O3872" s="72">
        <v>170.91800000000001</v>
      </c>
      <c r="P3872" s="72">
        <v>155.696</v>
      </c>
      <c r="Q3872" s="72">
        <v>137.49100000000001</v>
      </c>
      <c r="R3872" s="72">
        <v>119.268</v>
      </c>
      <c r="S3872" s="72">
        <v>100.681</v>
      </c>
      <c r="T3872" s="72">
        <v>72.897999999999996</v>
      </c>
      <c r="U3872" s="72">
        <v>50.701000000000001</v>
      </c>
      <c r="V3872" s="72">
        <v>34.804000000000002</v>
      </c>
      <c r="W3872" s="72">
        <v>19.071999999999999</v>
      </c>
      <c r="X3872" s="72">
        <v>9.6440000000000001</v>
      </c>
      <c r="Y3872" s="72">
        <v>3.129</v>
      </c>
      <c r="Z3872" s="72">
        <v>0.67900000000000005</v>
      </c>
      <c r="AA3872" s="72">
        <v>9.8000000000000004E-2</v>
      </c>
    </row>
    <row r="3873" spans="1:27" x14ac:dyDescent="0.3">
      <c r="A3873" s="65">
        <v>3872</v>
      </c>
      <c r="B3873" s="66" t="s">
        <v>323</v>
      </c>
      <c r="C3873" s="69" t="s">
        <v>260</v>
      </c>
      <c r="D3873" s="71"/>
      <c r="E3873" s="71">
        <v>600</v>
      </c>
      <c r="F3873" s="71">
        <v>2020</v>
      </c>
      <c r="G3873" s="72">
        <v>349.96</v>
      </c>
      <c r="H3873" s="72">
        <v>340.48899999999998</v>
      </c>
      <c r="I3873" s="72">
        <v>338.65499999999997</v>
      </c>
      <c r="J3873" s="72">
        <v>331.00799999999998</v>
      </c>
      <c r="K3873" s="72">
        <v>342.27100000000002</v>
      </c>
      <c r="L3873" s="72">
        <v>323.21499999999997</v>
      </c>
      <c r="M3873" s="72">
        <v>298.65800000000002</v>
      </c>
      <c r="N3873" s="72">
        <v>260.01600000000002</v>
      </c>
      <c r="O3873" s="72">
        <v>207.65600000000001</v>
      </c>
      <c r="P3873" s="72">
        <v>163.36600000000001</v>
      </c>
      <c r="Q3873" s="72">
        <v>147.464</v>
      </c>
      <c r="R3873" s="72">
        <v>130.27099999999999</v>
      </c>
      <c r="S3873" s="72">
        <v>111.44</v>
      </c>
      <c r="T3873" s="72">
        <v>91.350999999999999</v>
      </c>
      <c r="U3873" s="72">
        <v>63.170999999999999</v>
      </c>
      <c r="V3873" s="72">
        <v>41.308999999999997</v>
      </c>
      <c r="W3873" s="72">
        <v>24.739000000000001</v>
      </c>
      <c r="X3873" s="72">
        <v>10.563000000000001</v>
      </c>
      <c r="Y3873" s="72">
        <v>4.0170000000000003</v>
      </c>
      <c r="Z3873" s="72">
        <v>0.92600000000000005</v>
      </c>
      <c r="AA3873" s="72">
        <v>0.14699999999999999</v>
      </c>
    </row>
    <row r="3874" spans="1:27" x14ac:dyDescent="0.3">
      <c r="A3874" s="65">
        <v>3873</v>
      </c>
      <c r="B3874" s="66" t="s">
        <v>323</v>
      </c>
      <c r="C3874" s="69" t="s">
        <v>260</v>
      </c>
      <c r="D3874" s="71"/>
      <c r="E3874" s="71">
        <v>600</v>
      </c>
      <c r="F3874" s="71">
        <v>2025</v>
      </c>
      <c r="G3874" s="72">
        <v>348.05200000000002</v>
      </c>
      <c r="H3874" s="72">
        <v>347.12</v>
      </c>
      <c r="I3874" s="72">
        <v>338.22899999999998</v>
      </c>
      <c r="J3874" s="72">
        <v>334.904</v>
      </c>
      <c r="K3874" s="72">
        <v>324.71499999999997</v>
      </c>
      <c r="L3874" s="72">
        <v>333.84</v>
      </c>
      <c r="M3874" s="72">
        <v>314.18</v>
      </c>
      <c r="N3874" s="72">
        <v>289.03899999999999</v>
      </c>
      <c r="O3874" s="72">
        <v>252.089</v>
      </c>
      <c r="P3874" s="72">
        <v>199.77600000000001</v>
      </c>
      <c r="Q3874" s="72">
        <v>155.29300000000001</v>
      </c>
      <c r="R3874" s="72">
        <v>140.09800000000001</v>
      </c>
      <c r="S3874" s="72">
        <v>121.982</v>
      </c>
      <c r="T3874" s="72">
        <v>101.31699999999999</v>
      </c>
      <c r="U3874" s="72">
        <v>79.33</v>
      </c>
      <c r="V3874" s="72">
        <v>51.564</v>
      </c>
      <c r="W3874" s="72">
        <v>29.428000000000001</v>
      </c>
      <c r="X3874" s="72">
        <v>13.743</v>
      </c>
      <c r="Y3874" s="72">
        <v>4.4000000000000004</v>
      </c>
      <c r="Z3874" s="72">
        <v>1.1830000000000001</v>
      </c>
      <c r="AA3874" s="72">
        <v>0.2</v>
      </c>
    </row>
    <row r="3875" spans="1:27" x14ac:dyDescent="0.3">
      <c r="A3875" s="65">
        <v>3874</v>
      </c>
      <c r="B3875" s="66" t="s">
        <v>323</v>
      </c>
      <c r="C3875" s="69" t="s">
        <v>260</v>
      </c>
      <c r="D3875" s="71"/>
      <c r="E3875" s="71">
        <v>600</v>
      </c>
      <c r="F3875" s="71">
        <v>2030</v>
      </c>
      <c r="G3875" s="72">
        <v>339.26499999999999</v>
      </c>
      <c r="H3875" s="72">
        <v>345.44400000000002</v>
      </c>
      <c r="I3875" s="72">
        <v>345.01900000000001</v>
      </c>
      <c r="J3875" s="72">
        <v>334.76299999999998</v>
      </c>
      <c r="K3875" s="72">
        <v>329.04</v>
      </c>
      <c r="L3875" s="72">
        <v>317.077</v>
      </c>
      <c r="M3875" s="72">
        <v>325.33499999999998</v>
      </c>
      <c r="N3875" s="72">
        <v>305.06799999999998</v>
      </c>
      <c r="O3875" s="72">
        <v>281.22800000000001</v>
      </c>
      <c r="P3875" s="72">
        <v>243.846</v>
      </c>
      <c r="Q3875" s="72">
        <v>191.14400000000001</v>
      </c>
      <c r="R3875" s="72">
        <v>147.917</v>
      </c>
      <c r="S3875" s="72">
        <v>131.471</v>
      </c>
      <c r="T3875" s="72">
        <v>111.14700000000001</v>
      </c>
      <c r="U3875" s="72">
        <v>88.194999999999993</v>
      </c>
      <c r="V3875" s="72">
        <v>64.897000000000006</v>
      </c>
      <c r="W3875" s="72">
        <v>36.835000000000001</v>
      </c>
      <c r="X3875" s="72">
        <v>16.411000000000001</v>
      </c>
      <c r="Y3875" s="72">
        <v>5.73</v>
      </c>
      <c r="Z3875" s="72">
        <v>1.2889999999999999</v>
      </c>
      <c r="AA3875" s="72">
        <v>0.255</v>
      </c>
    </row>
    <row r="3876" spans="1:27" x14ac:dyDescent="0.3">
      <c r="A3876" s="65">
        <v>3875</v>
      </c>
      <c r="B3876" s="66" t="s">
        <v>323</v>
      </c>
      <c r="C3876" s="69" t="s">
        <v>260</v>
      </c>
      <c r="D3876" s="71"/>
      <c r="E3876" s="71">
        <v>600</v>
      </c>
      <c r="F3876" s="71">
        <v>2035</v>
      </c>
      <c r="G3876" s="72">
        <v>328.24099999999999</v>
      </c>
      <c r="H3876" s="72">
        <v>336.935</v>
      </c>
      <c r="I3876" s="72">
        <v>343.53500000000003</v>
      </c>
      <c r="J3876" s="72">
        <v>341.83800000000002</v>
      </c>
      <c r="K3876" s="72">
        <v>329.39499999999998</v>
      </c>
      <c r="L3876" s="72">
        <v>322.00099999999998</v>
      </c>
      <c r="M3876" s="72">
        <v>309.46199999999999</v>
      </c>
      <c r="N3876" s="72">
        <v>316.86</v>
      </c>
      <c r="O3876" s="72">
        <v>297.62099999999998</v>
      </c>
      <c r="P3876" s="72">
        <v>273</v>
      </c>
      <c r="Q3876" s="72">
        <v>234.554</v>
      </c>
      <c r="R3876" s="72">
        <v>182.767</v>
      </c>
      <c r="S3876" s="72">
        <v>139.108</v>
      </c>
      <c r="T3876" s="72">
        <v>120.066</v>
      </c>
      <c r="U3876" s="72">
        <v>96.998000000000005</v>
      </c>
      <c r="V3876" s="72">
        <v>72.319000000000003</v>
      </c>
      <c r="W3876" s="72">
        <v>46.497</v>
      </c>
      <c r="X3876" s="72">
        <v>20.622</v>
      </c>
      <c r="Y3876" s="72">
        <v>6.8490000000000002</v>
      </c>
      <c r="Z3876" s="72">
        <v>1.669</v>
      </c>
      <c r="AA3876" s="72">
        <v>0.28000000000000003</v>
      </c>
    </row>
    <row r="3877" spans="1:27" x14ac:dyDescent="0.3">
      <c r="A3877" s="65">
        <v>3876</v>
      </c>
      <c r="B3877" s="66" t="s">
        <v>323</v>
      </c>
      <c r="C3877" s="69" t="s">
        <v>260</v>
      </c>
      <c r="D3877" s="71"/>
      <c r="E3877" s="71">
        <v>600</v>
      </c>
      <c r="F3877" s="71">
        <v>2040</v>
      </c>
      <c r="G3877" s="72">
        <v>318.91899999999998</v>
      </c>
      <c r="H3877" s="72">
        <v>326.10199999999998</v>
      </c>
      <c r="I3877" s="72">
        <v>335.09699999999998</v>
      </c>
      <c r="J3877" s="72">
        <v>340.435</v>
      </c>
      <c r="K3877" s="72">
        <v>336.57499999999999</v>
      </c>
      <c r="L3877" s="72">
        <v>322.56</v>
      </c>
      <c r="M3877" s="72">
        <v>314.54199999999997</v>
      </c>
      <c r="N3877" s="72">
        <v>301.34199999999998</v>
      </c>
      <c r="O3877" s="72">
        <v>309.45699999999999</v>
      </c>
      <c r="P3877" s="72">
        <v>289.32499999999999</v>
      </c>
      <c r="Q3877" s="72">
        <v>263.21199999999999</v>
      </c>
      <c r="R3877" s="72">
        <v>224.85599999999999</v>
      </c>
      <c r="S3877" s="72">
        <v>172.29599999999999</v>
      </c>
      <c r="T3877" s="72">
        <v>127.35599999999999</v>
      </c>
      <c r="U3877" s="72">
        <v>105.101</v>
      </c>
      <c r="V3877" s="72">
        <v>79.783000000000001</v>
      </c>
      <c r="W3877" s="72">
        <v>52.026000000000003</v>
      </c>
      <c r="X3877" s="72">
        <v>26.175000000000001</v>
      </c>
      <c r="Y3877" s="72">
        <v>8.6319999999999997</v>
      </c>
      <c r="Z3877" s="72">
        <v>1.9890000000000001</v>
      </c>
      <c r="AA3877" s="72">
        <v>0.35</v>
      </c>
    </row>
    <row r="3878" spans="1:27" x14ac:dyDescent="0.3">
      <c r="A3878" s="65">
        <v>3877</v>
      </c>
      <c r="B3878" s="66" t="s">
        <v>323</v>
      </c>
      <c r="C3878" s="69" t="s">
        <v>260</v>
      </c>
      <c r="D3878" s="71"/>
      <c r="E3878" s="71">
        <v>600</v>
      </c>
      <c r="F3878" s="71">
        <v>2045</v>
      </c>
      <c r="G3878" s="72">
        <v>310.54899999999998</v>
      </c>
      <c r="H3878" s="72">
        <v>316.95400000000001</v>
      </c>
      <c r="I3878" s="72">
        <v>324.33600000000001</v>
      </c>
      <c r="J3878" s="72">
        <v>332.09899999999999</v>
      </c>
      <c r="K3878" s="72">
        <v>335.33499999999998</v>
      </c>
      <c r="L3878" s="72">
        <v>329.87799999999999</v>
      </c>
      <c r="M3878" s="72">
        <v>315.298</v>
      </c>
      <c r="N3878" s="72">
        <v>306.55700000000002</v>
      </c>
      <c r="O3878" s="72">
        <v>294.327</v>
      </c>
      <c r="P3878" s="72">
        <v>301.197</v>
      </c>
      <c r="Q3878" s="72">
        <v>279.41399999999999</v>
      </c>
      <c r="R3878" s="72">
        <v>252.804</v>
      </c>
      <c r="S3878" s="72">
        <v>212.458</v>
      </c>
      <c r="T3878" s="72">
        <v>158.15199999999999</v>
      </c>
      <c r="U3878" s="72">
        <v>111.821</v>
      </c>
      <c r="V3878" s="72">
        <v>86.718000000000004</v>
      </c>
      <c r="W3878" s="72">
        <v>57.628999999999998</v>
      </c>
      <c r="X3878" s="72">
        <v>29.452000000000002</v>
      </c>
      <c r="Y3878" s="72">
        <v>10.989000000000001</v>
      </c>
      <c r="Z3878" s="72">
        <v>2.4940000000000002</v>
      </c>
      <c r="AA3878" s="72">
        <v>0.41399999999999998</v>
      </c>
    </row>
    <row r="3879" spans="1:27" x14ac:dyDescent="0.3">
      <c r="A3879" s="65">
        <v>3878</v>
      </c>
      <c r="B3879" s="66" t="s">
        <v>323</v>
      </c>
      <c r="C3879" s="69" t="s">
        <v>260</v>
      </c>
      <c r="D3879" s="71"/>
      <c r="E3879" s="71">
        <v>600</v>
      </c>
      <c r="F3879" s="71">
        <v>2050</v>
      </c>
      <c r="G3879" s="72">
        <v>302.84800000000001</v>
      </c>
      <c r="H3879" s="72">
        <v>308.745</v>
      </c>
      <c r="I3879" s="72">
        <v>315.25799999999998</v>
      </c>
      <c r="J3879" s="72">
        <v>321.44499999999999</v>
      </c>
      <c r="K3879" s="72">
        <v>327.20699999999999</v>
      </c>
      <c r="L3879" s="72">
        <v>328.86700000000002</v>
      </c>
      <c r="M3879" s="72">
        <v>322.767</v>
      </c>
      <c r="N3879" s="72">
        <v>307.50700000000001</v>
      </c>
      <c r="O3879" s="72">
        <v>299.69099999999997</v>
      </c>
      <c r="P3879" s="72">
        <v>286.57100000000003</v>
      </c>
      <c r="Q3879" s="72">
        <v>291.34100000000001</v>
      </c>
      <c r="R3879" s="72">
        <v>268.82600000000002</v>
      </c>
      <c r="S3879" s="72">
        <v>239.40799999999999</v>
      </c>
      <c r="T3879" s="72">
        <v>195.60400000000001</v>
      </c>
      <c r="U3879" s="72">
        <v>139.37100000000001</v>
      </c>
      <c r="V3879" s="72">
        <v>92.629000000000005</v>
      </c>
      <c r="W3879" s="72">
        <v>62.975999999999999</v>
      </c>
      <c r="X3879" s="72">
        <v>32.868000000000002</v>
      </c>
      <c r="Y3879" s="72">
        <v>12.43</v>
      </c>
      <c r="Z3879" s="72">
        <v>3.1709999999999998</v>
      </c>
      <c r="AA3879" s="72">
        <v>0.50900000000000001</v>
      </c>
    </row>
    <row r="3880" spans="1:27" x14ac:dyDescent="0.3">
      <c r="A3880" s="65">
        <v>3879</v>
      </c>
      <c r="B3880" s="66" t="s">
        <v>323</v>
      </c>
      <c r="C3880" s="69" t="s">
        <v>260</v>
      </c>
      <c r="D3880" s="71"/>
      <c r="E3880" s="71">
        <v>600</v>
      </c>
      <c r="F3880" s="71">
        <v>2055</v>
      </c>
      <c r="G3880" s="72">
        <v>294.13099999999997</v>
      </c>
      <c r="H3880" s="72">
        <v>301.22000000000003</v>
      </c>
      <c r="I3880" s="72">
        <v>307.16800000000001</v>
      </c>
      <c r="J3880" s="72">
        <v>312.56200000000001</v>
      </c>
      <c r="K3880" s="72">
        <v>316.91500000000002</v>
      </c>
      <c r="L3880" s="72">
        <v>321.20499999999998</v>
      </c>
      <c r="M3880" s="72">
        <v>322.19600000000003</v>
      </c>
      <c r="N3880" s="72">
        <v>315.36599999999999</v>
      </c>
      <c r="O3880" s="72">
        <v>301.02300000000002</v>
      </c>
      <c r="P3880" s="72">
        <v>292.27499999999998</v>
      </c>
      <c r="Q3880" s="72">
        <v>277.53500000000003</v>
      </c>
      <c r="R3880" s="72">
        <v>280.83800000000002</v>
      </c>
      <c r="S3880" s="72">
        <v>255.17</v>
      </c>
      <c r="T3880" s="72">
        <v>221.08799999999999</v>
      </c>
      <c r="U3880" s="72">
        <v>173.03100000000001</v>
      </c>
      <c r="V3880" s="72">
        <v>115.94</v>
      </c>
      <c r="W3880" s="72">
        <v>67.658000000000001</v>
      </c>
      <c r="X3880" s="72">
        <v>36.207999999999998</v>
      </c>
      <c r="Y3880" s="72">
        <v>13.956</v>
      </c>
      <c r="Z3880" s="72">
        <v>3.5880000000000001</v>
      </c>
      <c r="AA3880" s="72">
        <v>0.63700000000000001</v>
      </c>
    </row>
    <row r="3881" spans="1:27" x14ac:dyDescent="0.3">
      <c r="A3881" s="65">
        <v>3880</v>
      </c>
      <c r="B3881" s="66" t="s">
        <v>323</v>
      </c>
      <c r="C3881" s="69" t="s">
        <v>260</v>
      </c>
      <c r="D3881" s="71"/>
      <c r="E3881" s="71">
        <v>600</v>
      </c>
      <c r="F3881" s="71">
        <v>2060</v>
      </c>
      <c r="G3881" s="72">
        <v>284.06799999999998</v>
      </c>
      <c r="H3881" s="72">
        <v>292.65100000000001</v>
      </c>
      <c r="I3881" s="72">
        <v>299.75200000000001</v>
      </c>
      <c r="J3881" s="72">
        <v>304.66199999999998</v>
      </c>
      <c r="K3881" s="72">
        <v>308.37900000000002</v>
      </c>
      <c r="L3881" s="72">
        <v>311.39999999999998</v>
      </c>
      <c r="M3881" s="72">
        <v>315.05399999999997</v>
      </c>
      <c r="N3881" s="72">
        <v>315.28699999999998</v>
      </c>
      <c r="O3881" s="72">
        <v>309.23599999999999</v>
      </c>
      <c r="P3881" s="72">
        <v>294.06200000000001</v>
      </c>
      <c r="Q3881" s="72">
        <v>283.666</v>
      </c>
      <c r="R3881" s="72">
        <v>268.00799999999998</v>
      </c>
      <c r="S3881" s="72">
        <v>267.27699999999999</v>
      </c>
      <c r="T3881" s="72">
        <v>236.50299999999999</v>
      </c>
      <c r="U3881" s="72">
        <v>196.505</v>
      </c>
      <c r="V3881" s="72">
        <v>144.751</v>
      </c>
      <c r="W3881" s="72">
        <v>85.352999999999994</v>
      </c>
      <c r="X3881" s="72">
        <v>39.344000000000001</v>
      </c>
      <c r="Y3881" s="72">
        <v>15.537000000000001</v>
      </c>
      <c r="Z3881" s="72">
        <v>4.0490000000000004</v>
      </c>
      <c r="AA3881" s="72">
        <v>0.72499999999999998</v>
      </c>
    </row>
    <row r="3882" spans="1:27" x14ac:dyDescent="0.3">
      <c r="A3882" s="65">
        <v>3881</v>
      </c>
      <c r="B3882" s="66" t="s">
        <v>323</v>
      </c>
      <c r="C3882" s="69" t="s">
        <v>260</v>
      </c>
      <c r="D3882" s="71"/>
      <c r="E3882" s="71">
        <v>600</v>
      </c>
      <c r="F3882" s="71">
        <v>2065</v>
      </c>
      <c r="G3882" s="72">
        <v>273.73599999999999</v>
      </c>
      <c r="H3882" s="72">
        <v>282.72699999999998</v>
      </c>
      <c r="I3882" s="72">
        <v>291.29000000000002</v>
      </c>
      <c r="J3882" s="72">
        <v>297.42399999999998</v>
      </c>
      <c r="K3882" s="72">
        <v>300.80900000000003</v>
      </c>
      <c r="L3882" s="72">
        <v>303.31400000000002</v>
      </c>
      <c r="M3882" s="72">
        <v>305.75200000000001</v>
      </c>
      <c r="N3882" s="72">
        <v>308.673</v>
      </c>
      <c r="O3882" s="72">
        <v>309.58800000000002</v>
      </c>
      <c r="P3882" s="72">
        <v>302.63900000000001</v>
      </c>
      <c r="Q3882" s="72">
        <v>285.964</v>
      </c>
      <c r="R3882" s="72">
        <v>274.505</v>
      </c>
      <c r="S3882" s="72">
        <v>255.715</v>
      </c>
      <c r="T3882" s="72">
        <v>248.64599999999999</v>
      </c>
      <c r="U3882" s="72">
        <v>211.24</v>
      </c>
      <c r="V3882" s="72">
        <v>165.364</v>
      </c>
      <c r="W3882" s="72">
        <v>107.473</v>
      </c>
      <c r="X3882" s="72">
        <v>50.250999999999998</v>
      </c>
      <c r="Y3882" s="72">
        <v>17.09</v>
      </c>
      <c r="Z3882" s="72">
        <v>4.5389999999999997</v>
      </c>
      <c r="AA3882" s="72">
        <v>0.81499999999999995</v>
      </c>
    </row>
    <row r="3883" spans="1:27" x14ac:dyDescent="0.3">
      <c r="A3883" s="65">
        <v>3882</v>
      </c>
      <c r="B3883" s="66" t="s">
        <v>323</v>
      </c>
      <c r="C3883" s="69" t="s">
        <v>260</v>
      </c>
      <c r="D3883" s="71"/>
      <c r="E3883" s="71">
        <v>600</v>
      </c>
      <c r="F3883" s="71">
        <v>2070</v>
      </c>
      <c r="G3883" s="72">
        <v>264.27999999999997</v>
      </c>
      <c r="H3883" s="72">
        <v>272.512</v>
      </c>
      <c r="I3883" s="72">
        <v>281.46100000000001</v>
      </c>
      <c r="J3883" s="72">
        <v>289.13499999999999</v>
      </c>
      <c r="K3883" s="72">
        <v>293.89299999999997</v>
      </c>
      <c r="L3883" s="72">
        <v>296.18799999999999</v>
      </c>
      <c r="M3883" s="72">
        <v>298.142</v>
      </c>
      <c r="N3883" s="72">
        <v>299.90100000000001</v>
      </c>
      <c r="O3883" s="72">
        <v>303.45100000000002</v>
      </c>
      <c r="P3883" s="72">
        <v>303.47800000000001</v>
      </c>
      <c r="Q3883" s="72">
        <v>294.93799999999999</v>
      </c>
      <c r="R3883" s="72">
        <v>277.3</v>
      </c>
      <c r="S3883" s="72">
        <v>262.61900000000003</v>
      </c>
      <c r="T3883" s="72">
        <v>238.78200000000001</v>
      </c>
      <c r="U3883" s="72">
        <v>223.23099999999999</v>
      </c>
      <c r="V3883" s="72">
        <v>178.89099999999999</v>
      </c>
      <c r="W3883" s="72">
        <v>123.911</v>
      </c>
      <c r="X3883" s="72">
        <v>64.146000000000001</v>
      </c>
      <c r="Y3883" s="72">
        <v>22.14</v>
      </c>
      <c r="Z3883" s="72">
        <v>5.0430000000000001</v>
      </c>
      <c r="AA3883" s="72">
        <v>0.91100000000000003</v>
      </c>
    </row>
    <row r="3884" spans="1:27" x14ac:dyDescent="0.3">
      <c r="A3884" s="65">
        <v>3883</v>
      </c>
      <c r="B3884" s="66" t="s">
        <v>323</v>
      </c>
      <c r="C3884" s="69" t="s">
        <v>260</v>
      </c>
      <c r="D3884" s="71"/>
      <c r="E3884" s="71">
        <v>600</v>
      </c>
      <c r="F3884" s="71">
        <v>2075</v>
      </c>
      <c r="G3884" s="72">
        <v>255.126</v>
      </c>
      <c r="H3884" s="72">
        <v>263.178</v>
      </c>
      <c r="I3884" s="72">
        <v>271.35000000000002</v>
      </c>
      <c r="J3884" s="72">
        <v>279.48</v>
      </c>
      <c r="K3884" s="72">
        <v>285.90899999999999</v>
      </c>
      <c r="L3884" s="72">
        <v>289.67399999999998</v>
      </c>
      <c r="M3884" s="72">
        <v>291.46499999999997</v>
      </c>
      <c r="N3884" s="72">
        <v>292.78399999999999</v>
      </c>
      <c r="O3884" s="72">
        <v>295.15499999999997</v>
      </c>
      <c r="P3884" s="72">
        <v>297.88099999999997</v>
      </c>
      <c r="Q3884" s="72">
        <v>296.34100000000001</v>
      </c>
      <c r="R3884" s="72">
        <v>286.649</v>
      </c>
      <c r="S3884" s="72">
        <v>266.07</v>
      </c>
      <c r="T3884" s="72">
        <v>246.25800000000001</v>
      </c>
      <c r="U3884" s="72">
        <v>215.60900000000001</v>
      </c>
      <c r="V3884" s="72">
        <v>190.43799999999999</v>
      </c>
      <c r="W3884" s="72">
        <v>135.52000000000001</v>
      </c>
      <c r="X3884" s="72">
        <v>75.197999999999993</v>
      </c>
      <c r="Y3884" s="72">
        <v>28.800999999999998</v>
      </c>
      <c r="Z3884" s="72">
        <v>6.6449999999999996</v>
      </c>
      <c r="AA3884" s="72">
        <v>1.016</v>
      </c>
    </row>
    <row r="3885" spans="1:27" x14ac:dyDescent="0.3">
      <c r="A3885" s="65">
        <v>3884</v>
      </c>
      <c r="B3885" s="66" t="s">
        <v>323</v>
      </c>
      <c r="C3885" s="69" t="s">
        <v>260</v>
      </c>
      <c r="D3885" s="71"/>
      <c r="E3885" s="71">
        <v>600</v>
      </c>
      <c r="F3885" s="71">
        <v>2080</v>
      </c>
      <c r="G3885" s="72">
        <v>245.89</v>
      </c>
      <c r="H3885" s="72">
        <v>254.12899999999999</v>
      </c>
      <c r="I3885" s="72">
        <v>262.113</v>
      </c>
      <c r="J3885" s="72">
        <v>269.53699999999998</v>
      </c>
      <c r="K3885" s="72">
        <v>276.54599999999999</v>
      </c>
      <c r="L3885" s="72">
        <v>282.06799999999998</v>
      </c>
      <c r="M3885" s="72">
        <v>285.36399999999998</v>
      </c>
      <c r="N3885" s="72">
        <v>286.56599999999997</v>
      </c>
      <c r="O3885" s="72">
        <v>288.47199999999998</v>
      </c>
      <c r="P3885" s="72">
        <v>290.11799999999999</v>
      </c>
      <c r="Q3885" s="72">
        <v>291.39299999999997</v>
      </c>
      <c r="R3885" s="72">
        <v>288.63499999999999</v>
      </c>
      <c r="S3885" s="72">
        <v>275.87299999999999</v>
      </c>
      <c r="T3885" s="72">
        <v>250.58</v>
      </c>
      <c r="U3885" s="72">
        <v>223.71</v>
      </c>
      <c r="V3885" s="72">
        <v>185.398</v>
      </c>
      <c r="W3885" s="72">
        <v>146.017</v>
      </c>
      <c r="X3885" s="72">
        <v>83.801000000000002</v>
      </c>
      <c r="Y3885" s="72">
        <v>34.534999999999997</v>
      </c>
      <c r="Z3885" s="72">
        <v>8.8409999999999993</v>
      </c>
      <c r="AA3885" s="72">
        <v>1.32</v>
      </c>
    </row>
    <row r="3886" spans="1:27" x14ac:dyDescent="0.3">
      <c r="A3886" s="65">
        <v>3885</v>
      </c>
      <c r="B3886" s="66" t="s">
        <v>323</v>
      </c>
      <c r="C3886" s="69" t="s">
        <v>260</v>
      </c>
      <c r="D3886" s="71"/>
      <c r="E3886" s="71">
        <v>600</v>
      </c>
      <c r="F3886" s="71">
        <v>2085</v>
      </c>
      <c r="G3886" s="72">
        <v>237.37299999999999</v>
      </c>
      <c r="H3886" s="72">
        <v>244.994</v>
      </c>
      <c r="I3886" s="72">
        <v>253.15600000000001</v>
      </c>
      <c r="J3886" s="72">
        <v>260.45699999999999</v>
      </c>
      <c r="K3886" s="72">
        <v>266.87700000000001</v>
      </c>
      <c r="L3886" s="72">
        <v>273.077</v>
      </c>
      <c r="M3886" s="72">
        <v>278.16300000000001</v>
      </c>
      <c r="N3886" s="72">
        <v>280.90699999999998</v>
      </c>
      <c r="O3886" s="72">
        <v>282.66699999999997</v>
      </c>
      <c r="P3886" s="72">
        <v>283.92899999999997</v>
      </c>
      <c r="Q3886" s="72">
        <v>284.29399999999998</v>
      </c>
      <c r="R3886" s="72">
        <v>284.41500000000002</v>
      </c>
      <c r="S3886" s="72">
        <v>278.62299999999999</v>
      </c>
      <c r="T3886" s="72">
        <v>260.971</v>
      </c>
      <c r="U3886" s="72">
        <v>229.07400000000001</v>
      </c>
      <c r="V3886" s="72">
        <v>193.99299999999999</v>
      </c>
      <c r="W3886" s="72">
        <v>144.01900000000001</v>
      </c>
      <c r="X3886" s="72">
        <v>92.174000000000007</v>
      </c>
      <c r="Y3886" s="72">
        <v>39.494999999999997</v>
      </c>
      <c r="Z3886" s="72">
        <v>10.897</v>
      </c>
      <c r="AA3886" s="72">
        <v>1.7769999999999999</v>
      </c>
    </row>
    <row r="3887" spans="1:27" x14ac:dyDescent="0.3">
      <c r="A3887" s="65">
        <v>3886</v>
      </c>
      <c r="B3887" s="66" t="s">
        <v>323</v>
      </c>
      <c r="C3887" s="69" t="s">
        <v>260</v>
      </c>
      <c r="D3887" s="71"/>
      <c r="E3887" s="71">
        <v>600</v>
      </c>
      <c r="F3887" s="71">
        <v>2090</v>
      </c>
      <c r="G3887" s="72">
        <v>229.851</v>
      </c>
      <c r="H3887" s="72">
        <v>236.56899999999999</v>
      </c>
      <c r="I3887" s="72">
        <v>244.10900000000001</v>
      </c>
      <c r="J3887" s="72">
        <v>251.649</v>
      </c>
      <c r="K3887" s="72">
        <v>258.05500000000001</v>
      </c>
      <c r="L3887" s="72">
        <v>263.75200000000001</v>
      </c>
      <c r="M3887" s="72">
        <v>269.55</v>
      </c>
      <c r="N3887" s="72">
        <v>274.12599999999998</v>
      </c>
      <c r="O3887" s="72">
        <v>277.39</v>
      </c>
      <c r="P3887" s="72">
        <v>278.58300000000003</v>
      </c>
      <c r="Q3887" s="72">
        <v>278.69900000000001</v>
      </c>
      <c r="R3887" s="72">
        <v>278.04599999999999</v>
      </c>
      <c r="S3887" s="72">
        <v>275.36200000000002</v>
      </c>
      <c r="T3887" s="72">
        <v>264.74299999999999</v>
      </c>
      <c r="U3887" s="72">
        <v>240.11199999999999</v>
      </c>
      <c r="V3887" s="72">
        <v>200.41300000000001</v>
      </c>
      <c r="W3887" s="72">
        <v>152.82400000000001</v>
      </c>
      <c r="X3887" s="72">
        <v>93.004999999999995</v>
      </c>
      <c r="Y3887" s="72">
        <v>44.755000000000003</v>
      </c>
      <c r="Z3887" s="72">
        <v>12.896000000000001</v>
      </c>
      <c r="AA3887" s="72">
        <v>2.2679999999999998</v>
      </c>
    </row>
    <row r="3888" spans="1:27" x14ac:dyDescent="0.3">
      <c r="A3888" s="65">
        <v>3887</v>
      </c>
      <c r="B3888" s="66" t="s">
        <v>323</v>
      </c>
      <c r="C3888" s="69" t="s">
        <v>260</v>
      </c>
      <c r="D3888" s="71"/>
      <c r="E3888" s="71">
        <v>600</v>
      </c>
      <c r="F3888" s="71">
        <v>2095</v>
      </c>
      <c r="G3888" s="72">
        <v>223.00399999999999</v>
      </c>
      <c r="H3888" s="72">
        <v>229.12899999999999</v>
      </c>
      <c r="I3888" s="72">
        <v>235.77</v>
      </c>
      <c r="J3888" s="72">
        <v>242.74700000000001</v>
      </c>
      <c r="K3888" s="72">
        <v>249.489</v>
      </c>
      <c r="L3888" s="72">
        <v>255.25</v>
      </c>
      <c r="M3888" s="72">
        <v>260.58499999999998</v>
      </c>
      <c r="N3888" s="72">
        <v>265.916</v>
      </c>
      <c r="O3888" s="72">
        <v>270.971</v>
      </c>
      <c r="P3888" s="72">
        <v>273.72500000000002</v>
      </c>
      <c r="Q3888" s="72">
        <v>273.89400000000001</v>
      </c>
      <c r="R3888" s="72">
        <v>273.09100000000001</v>
      </c>
      <c r="S3888" s="72">
        <v>269.93099999999998</v>
      </c>
      <c r="T3888" s="72">
        <v>262.726</v>
      </c>
      <c r="U3888" s="72">
        <v>245.059</v>
      </c>
      <c r="V3888" s="72">
        <v>211.84399999999999</v>
      </c>
      <c r="W3888" s="72">
        <v>160.02099999999999</v>
      </c>
      <c r="X3888" s="72">
        <v>100.89700000000001</v>
      </c>
      <c r="Y3888" s="72">
        <v>46.515999999999998</v>
      </c>
      <c r="Z3888" s="72">
        <v>15.135999999999999</v>
      </c>
      <c r="AA3888" s="72">
        <v>2.786</v>
      </c>
    </row>
    <row r="3889" spans="1:27" x14ac:dyDescent="0.3">
      <c r="A3889" s="65">
        <v>3888</v>
      </c>
      <c r="B3889" s="66" t="s">
        <v>323</v>
      </c>
      <c r="C3889" s="69" t="s">
        <v>260</v>
      </c>
      <c r="D3889" s="71"/>
      <c r="E3889" s="71">
        <v>600</v>
      </c>
      <c r="F3889" s="71">
        <v>2100</v>
      </c>
      <c r="G3889" s="72">
        <v>216.327</v>
      </c>
      <c r="H3889" s="72">
        <v>222.35599999999999</v>
      </c>
      <c r="I3889" s="72">
        <v>228.40899999999999</v>
      </c>
      <c r="J3889" s="72">
        <v>234.54599999999999</v>
      </c>
      <c r="K3889" s="72">
        <v>240.81899999999999</v>
      </c>
      <c r="L3889" s="72">
        <v>246.988</v>
      </c>
      <c r="M3889" s="72">
        <v>252.42599999999999</v>
      </c>
      <c r="N3889" s="72">
        <v>257.33999999999997</v>
      </c>
      <c r="O3889" s="72">
        <v>263.11500000000001</v>
      </c>
      <c r="P3889" s="72">
        <v>267.71499999999997</v>
      </c>
      <c r="Q3889" s="72">
        <v>269.54700000000003</v>
      </c>
      <c r="R3889" s="72">
        <v>268.88799999999998</v>
      </c>
      <c r="S3889" s="72">
        <v>265.83600000000001</v>
      </c>
      <c r="T3889" s="72">
        <v>258.596</v>
      </c>
      <c r="U3889" s="72">
        <v>244.66499999999999</v>
      </c>
      <c r="V3889" s="72">
        <v>218.06200000000001</v>
      </c>
      <c r="W3889" s="72">
        <v>171.49700000000001</v>
      </c>
      <c r="X3889" s="72">
        <v>108.098</v>
      </c>
      <c r="Y3889" s="72">
        <v>52.081000000000003</v>
      </c>
      <c r="Z3889" s="72">
        <v>16.353999999999999</v>
      </c>
      <c r="AA3889" s="72">
        <v>3.3959999999999999</v>
      </c>
    </row>
    <row r="3890" spans="1:27" x14ac:dyDescent="0.3">
      <c r="A3890" s="65">
        <v>3889</v>
      </c>
      <c r="B3890" s="66" t="s">
        <v>323</v>
      </c>
      <c r="C3890" s="69" t="s">
        <v>261</v>
      </c>
      <c r="D3890" s="71"/>
      <c r="E3890" s="71">
        <v>604</v>
      </c>
      <c r="F3890" s="71">
        <v>2015</v>
      </c>
      <c r="G3890" s="72">
        <v>1541.144</v>
      </c>
      <c r="H3890" s="72">
        <v>1481.067</v>
      </c>
      <c r="I3890" s="72">
        <v>1446.65</v>
      </c>
      <c r="J3890" s="72">
        <v>1424.809</v>
      </c>
      <c r="K3890" s="72">
        <v>1431.318</v>
      </c>
      <c r="L3890" s="72">
        <v>1370.3219999999999</v>
      </c>
      <c r="M3890" s="72">
        <v>1231.6790000000001</v>
      </c>
      <c r="N3890" s="72">
        <v>1142.491</v>
      </c>
      <c r="O3890" s="72">
        <v>985.09400000000005</v>
      </c>
      <c r="P3890" s="72">
        <v>864.81200000000001</v>
      </c>
      <c r="Q3890" s="72">
        <v>735.78499999999997</v>
      </c>
      <c r="R3890" s="72">
        <v>577.97900000000004</v>
      </c>
      <c r="S3890" s="72">
        <v>466.75599999999997</v>
      </c>
      <c r="T3890" s="72">
        <v>355.55200000000002</v>
      </c>
      <c r="U3890" s="72">
        <v>257.56900000000002</v>
      </c>
      <c r="V3890" s="72">
        <v>182.25399999999999</v>
      </c>
      <c r="W3890" s="72">
        <v>108.336</v>
      </c>
      <c r="X3890" s="72">
        <v>48.231000000000002</v>
      </c>
      <c r="Y3890" s="72">
        <v>16.593</v>
      </c>
      <c r="Z3890" s="72">
        <v>3.9569999999999999</v>
      </c>
      <c r="AA3890" s="72">
        <v>0.71399999999999997</v>
      </c>
    </row>
    <row r="3891" spans="1:27" x14ac:dyDescent="0.3">
      <c r="A3891" s="65">
        <v>3890</v>
      </c>
      <c r="B3891" s="66" t="s">
        <v>323</v>
      </c>
      <c r="C3891" s="69" t="s">
        <v>261</v>
      </c>
      <c r="D3891" s="71"/>
      <c r="E3891" s="71">
        <v>604</v>
      </c>
      <c r="F3891" s="71">
        <v>2020</v>
      </c>
      <c r="G3891" s="72">
        <v>1515.3810000000001</v>
      </c>
      <c r="H3891" s="72">
        <v>1524.229</v>
      </c>
      <c r="I3891" s="72">
        <v>1468.434</v>
      </c>
      <c r="J3891" s="72">
        <v>1431.7249999999999</v>
      </c>
      <c r="K3891" s="72">
        <v>1404.8620000000001</v>
      </c>
      <c r="L3891" s="72">
        <v>1407.3140000000001</v>
      </c>
      <c r="M3891" s="72">
        <v>1345.8240000000001</v>
      </c>
      <c r="N3891" s="72">
        <v>1208.5219999999999</v>
      </c>
      <c r="O3891" s="72">
        <v>1119.5840000000001</v>
      </c>
      <c r="P3891" s="72">
        <v>961.74900000000002</v>
      </c>
      <c r="Q3891" s="72">
        <v>838.55</v>
      </c>
      <c r="R3891" s="72">
        <v>705.048</v>
      </c>
      <c r="S3891" s="72">
        <v>543.21900000000005</v>
      </c>
      <c r="T3891" s="72">
        <v>425.34899999999999</v>
      </c>
      <c r="U3891" s="72">
        <v>308.38200000000001</v>
      </c>
      <c r="V3891" s="72">
        <v>207.39500000000001</v>
      </c>
      <c r="W3891" s="72">
        <v>128.49799999999999</v>
      </c>
      <c r="X3891" s="72">
        <v>61.962000000000003</v>
      </c>
      <c r="Y3891" s="72">
        <v>21.437999999999999</v>
      </c>
      <c r="Z3891" s="72">
        <v>5.4569999999999999</v>
      </c>
      <c r="AA3891" s="72">
        <v>1.012</v>
      </c>
    </row>
    <row r="3892" spans="1:27" x14ac:dyDescent="0.3">
      <c r="A3892" s="65">
        <v>3891</v>
      </c>
      <c r="B3892" s="66" t="s">
        <v>323</v>
      </c>
      <c r="C3892" s="69" t="s">
        <v>261</v>
      </c>
      <c r="D3892" s="71"/>
      <c r="E3892" s="71">
        <v>604</v>
      </c>
      <c r="F3892" s="71">
        <v>2025</v>
      </c>
      <c r="G3892" s="72">
        <v>1473.5450000000001</v>
      </c>
      <c r="H3892" s="72">
        <v>1502.2</v>
      </c>
      <c r="I3892" s="72">
        <v>1514.4010000000001</v>
      </c>
      <c r="J3892" s="72">
        <v>1456.865</v>
      </c>
      <c r="K3892" s="72">
        <v>1415.9059999999999</v>
      </c>
      <c r="L3892" s="72">
        <v>1385.6610000000001</v>
      </c>
      <c r="M3892" s="72">
        <v>1386.9010000000001</v>
      </c>
      <c r="N3892" s="72">
        <v>1325.252</v>
      </c>
      <c r="O3892" s="72">
        <v>1187.8420000000001</v>
      </c>
      <c r="P3892" s="72">
        <v>1096.4290000000001</v>
      </c>
      <c r="Q3892" s="72">
        <v>935.42600000000004</v>
      </c>
      <c r="R3892" s="72">
        <v>806.41899999999998</v>
      </c>
      <c r="S3892" s="72">
        <v>665.73699999999997</v>
      </c>
      <c r="T3892" s="72">
        <v>498.08100000000002</v>
      </c>
      <c r="U3892" s="72">
        <v>372.01900000000001</v>
      </c>
      <c r="V3892" s="72">
        <v>251.03</v>
      </c>
      <c r="W3892" s="72">
        <v>148.34299999999999</v>
      </c>
      <c r="X3892" s="72">
        <v>74.863</v>
      </c>
      <c r="Y3892" s="72">
        <v>28.009</v>
      </c>
      <c r="Z3892" s="72">
        <v>7.1180000000000003</v>
      </c>
      <c r="AA3892" s="72">
        <v>1.3959999999999999</v>
      </c>
    </row>
    <row r="3893" spans="1:27" x14ac:dyDescent="0.3">
      <c r="A3893" s="65">
        <v>3892</v>
      </c>
      <c r="B3893" s="66" t="s">
        <v>323</v>
      </c>
      <c r="C3893" s="69" t="s">
        <v>261</v>
      </c>
      <c r="D3893" s="71"/>
      <c r="E3893" s="71">
        <v>604</v>
      </c>
      <c r="F3893" s="71">
        <v>2030</v>
      </c>
      <c r="G3893" s="72">
        <v>1428.8309999999999</v>
      </c>
      <c r="H3893" s="72">
        <v>1463.4870000000001</v>
      </c>
      <c r="I3893" s="72">
        <v>1494.7840000000001</v>
      </c>
      <c r="J3893" s="72">
        <v>1505.473</v>
      </c>
      <c r="K3893" s="72">
        <v>1444.308</v>
      </c>
      <c r="L3893" s="72">
        <v>1400.4190000000001</v>
      </c>
      <c r="M3893" s="72">
        <v>1369.0840000000001</v>
      </c>
      <c r="N3893" s="72">
        <v>1369.202</v>
      </c>
      <c r="O3893" s="72">
        <v>1305.933</v>
      </c>
      <c r="P3893" s="72">
        <v>1166.069</v>
      </c>
      <c r="Q3893" s="72">
        <v>1069.3679999999999</v>
      </c>
      <c r="R3893" s="72">
        <v>902.54499999999996</v>
      </c>
      <c r="S3893" s="72">
        <v>764.76900000000001</v>
      </c>
      <c r="T3893" s="72">
        <v>614.09900000000005</v>
      </c>
      <c r="U3893" s="72">
        <v>439.26400000000001</v>
      </c>
      <c r="V3893" s="72">
        <v>306.178</v>
      </c>
      <c r="W3893" s="72">
        <v>182.214</v>
      </c>
      <c r="X3893" s="72">
        <v>88.073999999999998</v>
      </c>
      <c r="Y3893" s="72">
        <v>34.448999999999998</v>
      </c>
      <c r="Z3893" s="72">
        <v>9.4039999999999999</v>
      </c>
      <c r="AA3893" s="72">
        <v>1.831</v>
      </c>
    </row>
    <row r="3894" spans="1:27" x14ac:dyDescent="0.3">
      <c r="A3894" s="65">
        <v>3893</v>
      </c>
      <c r="B3894" s="66" t="s">
        <v>323</v>
      </c>
      <c r="C3894" s="69" t="s">
        <v>261</v>
      </c>
      <c r="D3894" s="71"/>
      <c r="E3894" s="71">
        <v>604</v>
      </c>
      <c r="F3894" s="71">
        <v>2035</v>
      </c>
      <c r="G3894" s="72">
        <v>1388.72</v>
      </c>
      <c r="H3894" s="72">
        <v>1420.127</v>
      </c>
      <c r="I3894" s="72">
        <v>1456.5989999999999</v>
      </c>
      <c r="J3894" s="72">
        <v>1486.338</v>
      </c>
      <c r="K3894" s="72">
        <v>1493.4269999999999</v>
      </c>
      <c r="L3894" s="72">
        <v>1429.6379999999999</v>
      </c>
      <c r="M3894" s="72">
        <v>1384.934</v>
      </c>
      <c r="N3894" s="72">
        <v>1352.9480000000001</v>
      </c>
      <c r="O3894" s="72">
        <v>1351.0840000000001</v>
      </c>
      <c r="P3894" s="72">
        <v>1284.2809999999999</v>
      </c>
      <c r="Q3894" s="72">
        <v>1139.78</v>
      </c>
      <c r="R3894" s="72">
        <v>1034.866</v>
      </c>
      <c r="S3894" s="72">
        <v>859.48199999999997</v>
      </c>
      <c r="T3894" s="72">
        <v>709.65200000000004</v>
      </c>
      <c r="U3894" s="72">
        <v>546.14200000000005</v>
      </c>
      <c r="V3894" s="72">
        <v>365.63099999999997</v>
      </c>
      <c r="W3894" s="72">
        <v>225.70400000000001</v>
      </c>
      <c r="X3894" s="72">
        <v>110.298</v>
      </c>
      <c r="Y3894" s="72">
        <v>41.279000000000003</v>
      </c>
      <c r="Z3894" s="72">
        <v>11.701000000000001</v>
      </c>
      <c r="AA3894" s="72">
        <v>2.4060000000000001</v>
      </c>
    </row>
    <row r="3895" spans="1:27" x14ac:dyDescent="0.3">
      <c r="A3895" s="65">
        <v>3894</v>
      </c>
      <c r="B3895" s="66" t="s">
        <v>323</v>
      </c>
      <c r="C3895" s="69" t="s">
        <v>261</v>
      </c>
      <c r="D3895" s="71"/>
      <c r="E3895" s="71">
        <v>604</v>
      </c>
      <c r="F3895" s="71">
        <v>2040</v>
      </c>
      <c r="G3895" s="72">
        <v>1355.867</v>
      </c>
      <c r="H3895" s="72">
        <v>1381.1310000000001</v>
      </c>
      <c r="I3895" s="72">
        <v>1413.6890000000001</v>
      </c>
      <c r="J3895" s="72">
        <v>1448.614</v>
      </c>
      <c r="K3895" s="72">
        <v>1475.02</v>
      </c>
      <c r="L3895" s="72">
        <v>1479.4549999999999</v>
      </c>
      <c r="M3895" s="72">
        <v>1415.0889999999999</v>
      </c>
      <c r="N3895" s="72">
        <v>1369.998</v>
      </c>
      <c r="O3895" s="72">
        <v>1336.6120000000001</v>
      </c>
      <c r="P3895" s="72">
        <v>1330.8</v>
      </c>
      <c r="Q3895" s="72">
        <v>1258.0250000000001</v>
      </c>
      <c r="R3895" s="72">
        <v>1106.1579999999999</v>
      </c>
      <c r="S3895" s="72">
        <v>989.49900000000002</v>
      </c>
      <c r="T3895" s="72">
        <v>802.19100000000003</v>
      </c>
      <c r="U3895" s="72">
        <v>636.38199999999995</v>
      </c>
      <c r="V3895" s="72">
        <v>459.76499999999999</v>
      </c>
      <c r="W3895" s="72">
        <v>273.81599999999997</v>
      </c>
      <c r="X3895" s="72">
        <v>139.41300000000001</v>
      </c>
      <c r="Y3895" s="72">
        <v>52.75</v>
      </c>
      <c r="Z3895" s="72">
        <v>14.224</v>
      </c>
      <c r="AA3895" s="72">
        <v>3.0150000000000001</v>
      </c>
    </row>
    <row r="3896" spans="1:27" x14ac:dyDescent="0.3">
      <c r="A3896" s="65">
        <v>3895</v>
      </c>
      <c r="B3896" s="66" t="s">
        <v>323</v>
      </c>
      <c r="C3896" s="69" t="s">
        <v>261</v>
      </c>
      <c r="D3896" s="71"/>
      <c r="E3896" s="71">
        <v>604</v>
      </c>
      <c r="F3896" s="71">
        <v>2045</v>
      </c>
      <c r="G3896" s="72">
        <v>1325.1010000000001</v>
      </c>
      <c r="H3896" s="72">
        <v>1349.181</v>
      </c>
      <c r="I3896" s="72">
        <v>1375.0920000000001</v>
      </c>
      <c r="J3896" s="72">
        <v>1406.1289999999999</v>
      </c>
      <c r="K3896" s="72">
        <v>1438.02</v>
      </c>
      <c r="L3896" s="72">
        <v>1461.9939999999999</v>
      </c>
      <c r="M3896" s="72">
        <v>1465.675</v>
      </c>
      <c r="N3896" s="72">
        <v>1401.163</v>
      </c>
      <c r="O3896" s="72">
        <v>1354.9929999999999</v>
      </c>
      <c r="P3896" s="72">
        <v>1318.4069999999999</v>
      </c>
      <c r="Q3896" s="72">
        <v>1306.1579999999999</v>
      </c>
      <c r="R3896" s="72">
        <v>1224.279</v>
      </c>
      <c r="S3896" s="72">
        <v>1061.787</v>
      </c>
      <c r="T3896" s="72">
        <v>928.78599999999994</v>
      </c>
      <c r="U3896" s="72">
        <v>725.24300000000005</v>
      </c>
      <c r="V3896" s="72">
        <v>541.80999999999995</v>
      </c>
      <c r="W3896" s="72">
        <v>349.86799999999999</v>
      </c>
      <c r="X3896" s="72">
        <v>172.75</v>
      </c>
      <c r="Y3896" s="72">
        <v>68.180000000000007</v>
      </c>
      <c r="Z3896" s="72">
        <v>18.507999999999999</v>
      </c>
      <c r="AA3896" s="72">
        <v>3.69</v>
      </c>
    </row>
    <row r="3897" spans="1:27" x14ac:dyDescent="0.3">
      <c r="A3897" s="65">
        <v>3896</v>
      </c>
      <c r="B3897" s="66" t="s">
        <v>323</v>
      </c>
      <c r="C3897" s="69" t="s">
        <v>261</v>
      </c>
      <c r="D3897" s="71"/>
      <c r="E3897" s="71">
        <v>604</v>
      </c>
      <c r="F3897" s="71">
        <v>2050</v>
      </c>
      <c r="G3897" s="72">
        <v>1287.25</v>
      </c>
      <c r="H3897" s="72">
        <v>1319.155</v>
      </c>
      <c r="I3897" s="72">
        <v>1343.4570000000001</v>
      </c>
      <c r="J3897" s="72">
        <v>1367.884</v>
      </c>
      <c r="K3897" s="72">
        <v>1396.1849999999999</v>
      </c>
      <c r="L3897" s="72">
        <v>1425.932</v>
      </c>
      <c r="M3897" s="72">
        <v>1449.27</v>
      </c>
      <c r="N3897" s="72">
        <v>1452.6130000000001</v>
      </c>
      <c r="O3897" s="72">
        <v>1387.3230000000001</v>
      </c>
      <c r="P3897" s="72">
        <v>1338.385</v>
      </c>
      <c r="Q3897" s="72">
        <v>1296.3810000000001</v>
      </c>
      <c r="R3897" s="72">
        <v>1274.4839999999999</v>
      </c>
      <c r="S3897" s="72">
        <v>1179.7070000000001</v>
      </c>
      <c r="T3897" s="72">
        <v>1002.251</v>
      </c>
      <c r="U3897" s="72">
        <v>846.60799999999995</v>
      </c>
      <c r="V3897" s="72">
        <v>624.63400000000001</v>
      </c>
      <c r="W3897" s="72">
        <v>419.27300000000002</v>
      </c>
      <c r="X3897" s="72">
        <v>225.82599999999999</v>
      </c>
      <c r="Y3897" s="72">
        <v>86.66</v>
      </c>
      <c r="Z3897" s="72">
        <v>24.477</v>
      </c>
      <c r="AA3897" s="72">
        <v>4.7809999999999997</v>
      </c>
    </row>
    <row r="3898" spans="1:27" x14ac:dyDescent="0.3">
      <c r="A3898" s="65">
        <v>3897</v>
      </c>
      <c r="B3898" s="66" t="s">
        <v>323</v>
      </c>
      <c r="C3898" s="69" t="s">
        <v>261</v>
      </c>
      <c r="D3898" s="71"/>
      <c r="E3898" s="71">
        <v>604</v>
      </c>
      <c r="F3898" s="71">
        <v>2055</v>
      </c>
      <c r="G3898" s="72">
        <v>1242.9770000000001</v>
      </c>
      <c r="H3898" s="72">
        <v>1282.0329999999999</v>
      </c>
      <c r="I3898" s="72">
        <v>1313.896</v>
      </c>
      <c r="J3898" s="72">
        <v>1336.81</v>
      </c>
      <c r="K3898" s="72">
        <v>1358.788</v>
      </c>
      <c r="L3898" s="72">
        <v>1385.241</v>
      </c>
      <c r="M3898" s="72">
        <v>1414.4870000000001</v>
      </c>
      <c r="N3898" s="72">
        <v>1437.557</v>
      </c>
      <c r="O3898" s="72">
        <v>1439.8530000000001</v>
      </c>
      <c r="P3898" s="72">
        <v>1372.1469999999999</v>
      </c>
      <c r="Q3898" s="72">
        <v>1318.336</v>
      </c>
      <c r="R3898" s="72">
        <v>1268.0630000000001</v>
      </c>
      <c r="S3898" s="72">
        <v>1232.568</v>
      </c>
      <c r="T3898" s="72">
        <v>1119.6669999999999</v>
      </c>
      <c r="U3898" s="72">
        <v>921.048</v>
      </c>
      <c r="V3898" s="72">
        <v>737.85599999999999</v>
      </c>
      <c r="W3898" s="72">
        <v>492.07499999999999</v>
      </c>
      <c r="X3898" s="72">
        <v>277.59199999999998</v>
      </c>
      <c r="Y3898" s="72">
        <v>116.78100000000001</v>
      </c>
      <c r="Z3898" s="72">
        <v>32.082999999999998</v>
      </c>
      <c r="AA3898" s="72">
        <v>6.399</v>
      </c>
    </row>
    <row r="3899" spans="1:27" x14ac:dyDescent="0.3">
      <c r="A3899" s="65">
        <v>3898</v>
      </c>
      <c r="B3899" s="66" t="s">
        <v>323</v>
      </c>
      <c r="C3899" s="69" t="s">
        <v>261</v>
      </c>
      <c r="D3899" s="71"/>
      <c r="E3899" s="71">
        <v>604</v>
      </c>
      <c r="F3899" s="71">
        <v>2060</v>
      </c>
      <c r="G3899" s="72">
        <v>1199.9490000000001</v>
      </c>
      <c r="H3899" s="72">
        <v>1238.3969999999999</v>
      </c>
      <c r="I3899" s="72">
        <v>1277.2090000000001</v>
      </c>
      <c r="J3899" s="72">
        <v>1307.7560000000001</v>
      </c>
      <c r="K3899" s="72">
        <v>1328.4839999999999</v>
      </c>
      <c r="L3899" s="72">
        <v>1348.8869999999999</v>
      </c>
      <c r="M3899" s="72">
        <v>1374.9860000000001</v>
      </c>
      <c r="N3899" s="72">
        <v>1404.08</v>
      </c>
      <c r="O3899" s="72">
        <v>1426.2470000000001</v>
      </c>
      <c r="P3899" s="72">
        <v>1425.8789999999999</v>
      </c>
      <c r="Q3899" s="72">
        <v>1353.8219999999999</v>
      </c>
      <c r="R3899" s="72">
        <v>1292.5450000000001</v>
      </c>
      <c r="S3899" s="72">
        <v>1230.586</v>
      </c>
      <c r="T3899" s="72">
        <v>1175.925</v>
      </c>
      <c r="U3899" s="72">
        <v>1036.9949999999999</v>
      </c>
      <c r="V3899" s="72">
        <v>811.97</v>
      </c>
      <c r="W3899" s="72">
        <v>591.51900000000001</v>
      </c>
      <c r="X3899" s="72">
        <v>334.173</v>
      </c>
      <c r="Y3899" s="72">
        <v>148.12299999999999</v>
      </c>
      <c r="Z3899" s="72">
        <v>44.701000000000001</v>
      </c>
      <c r="AA3899" s="72">
        <v>8.58</v>
      </c>
    </row>
    <row r="3900" spans="1:27" x14ac:dyDescent="0.3">
      <c r="A3900" s="65">
        <v>3899</v>
      </c>
      <c r="B3900" s="66" t="s">
        <v>323</v>
      </c>
      <c r="C3900" s="69" t="s">
        <v>261</v>
      </c>
      <c r="D3900" s="71"/>
      <c r="E3900" s="71">
        <v>604</v>
      </c>
      <c r="F3900" s="71">
        <v>2065</v>
      </c>
      <c r="G3900" s="72">
        <v>1162.049</v>
      </c>
      <c r="H3900" s="72">
        <v>1195.8889999999999</v>
      </c>
      <c r="I3900" s="72">
        <v>1233.962</v>
      </c>
      <c r="J3900" s="72">
        <v>1271.547</v>
      </c>
      <c r="K3900" s="72">
        <v>1300.114</v>
      </c>
      <c r="L3900" s="72">
        <v>1319.4670000000001</v>
      </c>
      <c r="M3900" s="72">
        <v>1339.64</v>
      </c>
      <c r="N3900" s="72">
        <v>1365.7170000000001</v>
      </c>
      <c r="O3900" s="72">
        <v>1394.085</v>
      </c>
      <c r="P3900" s="72">
        <v>1413.8230000000001</v>
      </c>
      <c r="Q3900" s="72">
        <v>1408.8389999999999</v>
      </c>
      <c r="R3900" s="72">
        <v>1329.98</v>
      </c>
      <c r="S3900" s="72">
        <v>1258.0150000000001</v>
      </c>
      <c r="T3900" s="72">
        <v>1179.1959999999999</v>
      </c>
      <c r="U3900" s="72">
        <v>1096.317</v>
      </c>
      <c r="V3900" s="72">
        <v>923.14200000000005</v>
      </c>
      <c r="W3900" s="72">
        <v>660.82799999999997</v>
      </c>
      <c r="X3900" s="72">
        <v>410.745</v>
      </c>
      <c r="Y3900" s="72">
        <v>183.38399999999999</v>
      </c>
      <c r="Z3900" s="72">
        <v>58.46</v>
      </c>
      <c r="AA3900" s="72">
        <v>12.103</v>
      </c>
    </row>
    <row r="3901" spans="1:27" x14ac:dyDescent="0.3">
      <c r="A3901" s="65">
        <v>3900</v>
      </c>
      <c r="B3901" s="66" t="s">
        <v>323</v>
      </c>
      <c r="C3901" s="69" t="s">
        <v>261</v>
      </c>
      <c r="D3901" s="71"/>
      <c r="E3901" s="71">
        <v>604</v>
      </c>
      <c r="F3901" s="71">
        <v>2070</v>
      </c>
      <c r="G3901" s="72">
        <v>1129.1320000000001</v>
      </c>
      <c r="H3901" s="72">
        <v>1158.423</v>
      </c>
      <c r="I3901" s="72">
        <v>1191.81</v>
      </c>
      <c r="J3901" s="72">
        <v>1228.74</v>
      </c>
      <c r="K3901" s="72">
        <v>1264.547</v>
      </c>
      <c r="L3901" s="72">
        <v>1291.8920000000001</v>
      </c>
      <c r="M3901" s="72">
        <v>1311.104</v>
      </c>
      <c r="N3901" s="72">
        <v>1331.3489999999999</v>
      </c>
      <c r="O3901" s="72">
        <v>1356.894</v>
      </c>
      <c r="P3901" s="72">
        <v>1383.14</v>
      </c>
      <c r="Q3901" s="72">
        <v>1398.5840000000001</v>
      </c>
      <c r="R3901" s="72">
        <v>1386.4059999999999</v>
      </c>
      <c r="S3901" s="72">
        <v>1297.7260000000001</v>
      </c>
      <c r="T3901" s="72">
        <v>1210.0440000000001</v>
      </c>
      <c r="U3901" s="72">
        <v>1105.6500000000001</v>
      </c>
      <c r="V3901" s="72">
        <v>984.25300000000004</v>
      </c>
      <c r="W3901" s="72">
        <v>761.30100000000004</v>
      </c>
      <c r="X3901" s="72">
        <v>468.04500000000002</v>
      </c>
      <c r="Y3901" s="72">
        <v>231.20699999999999</v>
      </c>
      <c r="Z3901" s="72">
        <v>74.462999999999994</v>
      </c>
      <c r="AA3901" s="72">
        <v>16.326000000000001</v>
      </c>
    </row>
    <row r="3902" spans="1:27" x14ac:dyDescent="0.3">
      <c r="A3902" s="65">
        <v>3901</v>
      </c>
      <c r="B3902" s="66" t="s">
        <v>323</v>
      </c>
      <c r="C3902" s="69" t="s">
        <v>261</v>
      </c>
      <c r="D3902" s="71"/>
      <c r="E3902" s="71">
        <v>604</v>
      </c>
      <c r="F3902" s="71">
        <v>2075</v>
      </c>
      <c r="G3902" s="72">
        <v>1098.981</v>
      </c>
      <c r="H3902" s="72">
        <v>1125.873</v>
      </c>
      <c r="I3902" s="72">
        <v>1154.6669999999999</v>
      </c>
      <c r="J3902" s="72">
        <v>1186.99</v>
      </c>
      <c r="K3902" s="72">
        <v>1222.329</v>
      </c>
      <c r="L3902" s="72">
        <v>1257.0530000000001</v>
      </c>
      <c r="M3902" s="72">
        <v>1284.2929999999999</v>
      </c>
      <c r="N3902" s="72">
        <v>1303.6479999999999</v>
      </c>
      <c r="O3902" s="72">
        <v>1323.502</v>
      </c>
      <c r="P3902" s="72">
        <v>1347.2139999999999</v>
      </c>
      <c r="Q3902" s="72">
        <v>1369.5909999999999</v>
      </c>
      <c r="R3902" s="72">
        <v>1378.2819999999999</v>
      </c>
      <c r="S3902" s="72">
        <v>1355.6610000000001</v>
      </c>
      <c r="T3902" s="72">
        <v>1252.2059999999999</v>
      </c>
      <c r="U3902" s="72">
        <v>1140.0039999999999</v>
      </c>
      <c r="V3902" s="72">
        <v>999.72500000000002</v>
      </c>
      <c r="W3902" s="72">
        <v>820.86900000000003</v>
      </c>
      <c r="X3902" s="72">
        <v>548.44899999999996</v>
      </c>
      <c r="Y3902" s="72">
        <v>269.37400000000002</v>
      </c>
      <c r="Z3902" s="72">
        <v>96.287000000000006</v>
      </c>
      <c r="AA3902" s="72">
        <v>21.367999999999999</v>
      </c>
    </row>
    <row r="3903" spans="1:27" x14ac:dyDescent="0.3">
      <c r="A3903" s="65">
        <v>3902</v>
      </c>
      <c r="B3903" s="66" t="s">
        <v>323</v>
      </c>
      <c r="C3903" s="69" t="s">
        <v>261</v>
      </c>
      <c r="D3903" s="71"/>
      <c r="E3903" s="71">
        <v>604</v>
      </c>
      <c r="F3903" s="71">
        <v>2080</v>
      </c>
      <c r="G3903" s="72">
        <v>1069.44</v>
      </c>
      <c r="H3903" s="72">
        <v>1096.0319999999999</v>
      </c>
      <c r="I3903" s="72">
        <v>1122.4169999999999</v>
      </c>
      <c r="J3903" s="72">
        <v>1150.2280000000001</v>
      </c>
      <c r="K3903" s="72">
        <v>1181.115</v>
      </c>
      <c r="L3903" s="72">
        <v>1215.4929999999999</v>
      </c>
      <c r="M3903" s="72">
        <v>1250.1669999999999</v>
      </c>
      <c r="N3903" s="72">
        <v>1277.556</v>
      </c>
      <c r="O3903" s="72">
        <v>1296.617</v>
      </c>
      <c r="P3903" s="72">
        <v>1314.8869999999999</v>
      </c>
      <c r="Q3903" s="72">
        <v>1335.1510000000001</v>
      </c>
      <c r="R3903" s="72">
        <v>1351.3520000000001</v>
      </c>
      <c r="S3903" s="72">
        <v>1350.1310000000001</v>
      </c>
      <c r="T3903" s="72">
        <v>1311.615</v>
      </c>
      <c r="U3903" s="72">
        <v>1184.4960000000001</v>
      </c>
      <c r="V3903" s="72">
        <v>1037.03</v>
      </c>
      <c r="W3903" s="72">
        <v>841.82</v>
      </c>
      <c r="X3903" s="72">
        <v>600.12900000000002</v>
      </c>
      <c r="Y3903" s="72">
        <v>321.863</v>
      </c>
      <c r="Z3903" s="72">
        <v>114.744</v>
      </c>
      <c r="AA3903" s="72">
        <v>28.129000000000001</v>
      </c>
    </row>
    <row r="3904" spans="1:27" x14ac:dyDescent="0.3">
      <c r="A3904" s="65">
        <v>3903</v>
      </c>
      <c r="B3904" s="66" t="s">
        <v>323</v>
      </c>
      <c r="C3904" s="69" t="s">
        <v>261</v>
      </c>
      <c r="D3904" s="71"/>
      <c r="E3904" s="71">
        <v>604</v>
      </c>
      <c r="F3904" s="71">
        <v>2085</v>
      </c>
      <c r="G3904" s="72">
        <v>1039.1880000000001</v>
      </c>
      <c r="H3904" s="72">
        <v>1066.769</v>
      </c>
      <c r="I3904" s="72">
        <v>1092.8499999999999</v>
      </c>
      <c r="J3904" s="72">
        <v>1118.328</v>
      </c>
      <c r="K3904" s="72">
        <v>1144.8489999999999</v>
      </c>
      <c r="L3904" s="72">
        <v>1174.8979999999999</v>
      </c>
      <c r="M3904" s="72">
        <v>1209.2550000000001</v>
      </c>
      <c r="N3904" s="72">
        <v>1244.1110000000001</v>
      </c>
      <c r="O3904" s="72">
        <v>1271.248</v>
      </c>
      <c r="P3904" s="72">
        <v>1288.902</v>
      </c>
      <c r="Q3904" s="72">
        <v>1304.0920000000001</v>
      </c>
      <c r="R3904" s="72">
        <v>1318.7840000000001</v>
      </c>
      <c r="S3904" s="72">
        <v>1325.875</v>
      </c>
      <c r="T3904" s="72">
        <v>1309.442</v>
      </c>
      <c r="U3904" s="72">
        <v>1245.2950000000001</v>
      </c>
      <c r="V3904" s="72">
        <v>1083.595</v>
      </c>
      <c r="W3904" s="72">
        <v>881.27</v>
      </c>
      <c r="X3904" s="72">
        <v>624.37099999999998</v>
      </c>
      <c r="Y3904" s="72">
        <v>359.19499999999999</v>
      </c>
      <c r="Z3904" s="72">
        <v>140.40600000000001</v>
      </c>
      <c r="AA3904" s="72">
        <v>34.798000000000002</v>
      </c>
    </row>
    <row r="3905" spans="1:27" x14ac:dyDescent="0.3">
      <c r="A3905" s="65">
        <v>3904</v>
      </c>
      <c r="B3905" s="66" t="s">
        <v>323</v>
      </c>
      <c r="C3905" s="69" t="s">
        <v>261</v>
      </c>
      <c r="D3905" s="71"/>
      <c r="E3905" s="71">
        <v>604</v>
      </c>
      <c r="F3905" s="71">
        <v>2090</v>
      </c>
      <c r="G3905" s="72">
        <v>1009.079</v>
      </c>
      <c r="H3905" s="72">
        <v>1036.77</v>
      </c>
      <c r="I3905" s="72">
        <v>1063.8579999999999</v>
      </c>
      <c r="J3905" s="72">
        <v>1089.105</v>
      </c>
      <c r="K3905" s="72">
        <v>1113.4179999999999</v>
      </c>
      <c r="L3905" s="72">
        <v>1139.2059999999999</v>
      </c>
      <c r="M3905" s="72">
        <v>1169.2739999999999</v>
      </c>
      <c r="N3905" s="72">
        <v>1203.826</v>
      </c>
      <c r="O3905" s="72">
        <v>1238.479</v>
      </c>
      <c r="P3905" s="72">
        <v>1264.3409999999999</v>
      </c>
      <c r="Q3905" s="72">
        <v>1279.211</v>
      </c>
      <c r="R3905" s="72">
        <v>1289.373</v>
      </c>
      <c r="S3905" s="72">
        <v>1295.8219999999999</v>
      </c>
      <c r="T3905" s="72">
        <v>1288.7739999999999</v>
      </c>
      <c r="U3905" s="72">
        <v>1247.4459999999999</v>
      </c>
      <c r="V3905" s="72">
        <v>1145.135</v>
      </c>
      <c r="W3905" s="72">
        <v>928.68700000000001</v>
      </c>
      <c r="X3905" s="72">
        <v>662.495</v>
      </c>
      <c r="Y3905" s="72">
        <v>380.77199999999999</v>
      </c>
      <c r="Z3905" s="72">
        <v>160.36199999999999</v>
      </c>
      <c r="AA3905" s="72">
        <v>43.497999999999998</v>
      </c>
    </row>
    <row r="3906" spans="1:27" x14ac:dyDescent="0.3">
      <c r="A3906" s="65">
        <v>3905</v>
      </c>
      <c r="B3906" s="66" t="s">
        <v>323</v>
      </c>
      <c r="C3906" s="69" t="s">
        <v>261</v>
      </c>
      <c r="D3906" s="71"/>
      <c r="E3906" s="71">
        <v>604</v>
      </c>
      <c r="F3906" s="71">
        <v>2095</v>
      </c>
      <c r="G3906" s="72">
        <v>981.899</v>
      </c>
      <c r="H3906" s="72">
        <v>1006.91</v>
      </c>
      <c r="I3906" s="72">
        <v>1034.116</v>
      </c>
      <c r="J3906" s="72">
        <v>1060.441</v>
      </c>
      <c r="K3906" s="72">
        <v>1084.644</v>
      </c>
      <c r="L3906" s="72">
        <v>1108.319</v>
      </c>
      <c r="M3906" s="72">
        <v>1134.153</v>
      </c>
      <c r="N3906" s="72">
        <v>1164.4290000000001</v>
      </c>
      <c r="O3906" s="72">
        <v>1198.8430000000001</v>
      </c>
      <c r="P3906" s="72">
        <v>1232.347</v>
      </c>
      <c r="Q3906" s="72">
        <v>1255.6590000000001</v>
      </c>
      <c r="R3906" s="72">
        <v>1265.954</v>
      </c>
      <c r="S3906" s="72">
        <v>1268.6780000000001</v>
      </c>
      <c r="T3906" s="72">
        <v>1262.21</v>
      </c>
      <c r="U3906" s="72">
        <v>1231.7370000000001</v>
      </c>
      <c r="V3906" s="72">
        <v>1152.8230000000001</v>
      </c>
      <c r="W3906" s="72">
        <v>989.50400000000002</v>
      </c>
      <c r="X3906" s="72">
        <v>707.4</v>
      </c>
      <c r="Y3906" s="72">
        <v>411.63600000000002</v>
      </c>
      <c r="Z3906" s="72">
        <v>174.05699999999999</v>
      </c>
      <c r="AA3906" s="72">
        <v>51.654000000000003</v>
      </c>
    </row>
    <row r="3907" spans="1:27" x14ac:dyDescent="0.3">
      <c r="A3907" s="65">
        <v>3906</v>
      </c>
      <c r="B3907" s="66" t="s">
        <v>323</v>
      </c>
      <c r="C3907" s="69" t="s">
        <v>261</v>
      </c>
      <c r="D3907" s="71"/>
      <c r="E3907" s="71">
        <v>604</v>
      </c>
      <c r="F3907" s="71">
        <v>2100</v>
      </c>
      <c r="G3907" s="72">
        <v>957.04200000000003</v>
      </c>
      <c r="H3907" s="72">
        <v>979.95</v>
      </c>
      <c r="I3907" s="72">
        <v>1004.5119999999999</v>
      </c>
      <c r="J3907" s="72">
        <v>1031.027</v>
      </c>
      <c r="K3907" s="72">
        <v>1056.413</v>
      </c>
      <c r="L3907" s="72">
        <v>1080.057</v>
      </c>
      <c r="M3907" s="72">
        <v>1103.7940000000001</v>
      </c>
      <c r="N3907" s="72">
        <v>1129.8430000000001</v>
      </c>
      <c r="O3907" s="72">
        <v>1160.0329999999999</v>
      </c>
      <c r="P3907" s="72">
        <v>1193.434</v>
      </c>
      <c r="Q3907" s="72">
        <v>1224.626</v>
      </c>
      <c r="R3907" s="72">
        <v>1243.7329999999999</v>
      </c>
      <c r="S3907" s="72">
        <v>1247.248</v>
      </c>
      <c r="T3907" s="72">
        <v>1238.1849999999999</v>
      </c>
      <c r="U3907" s="72">
        <v>1209.9929999999999</v>
      </c>
      <c r="V3907" s="72">
        <v>1143.6479999999999</v>
      </c>
      <c r="W3907" s="72">
        <v>1003.934</v>
      </c>
      <c r="X3907" s="72">
        <v>763.32299999999998</v>
      </c>
      <c r="Y3907" s="72">
        <v>447.62099999999998</v>
      </c>
      <c r="Z3907" s="72">
        <v>192.649</v>
      </c>
      <c r="AA3907" s="72">
        <v>58.406999999999996</v>
      </c>
    </row>
    <row r="3908" spans="1:27" x14ac:dyDescent="0.3">
      <c r="A3908" s="65">
        <v>3907</v>
      </c>
      <c r="B3908" s="66" t="s">
        <v>323</v>
      </c>
      <c r="C3908" s="69" t="s">
        <v>262</v>
      </c>
      <c r="D3908" s="71"/>
      <c r="E3908" s="71">
        <v>740</v>
      </c>
      <c r="F3908" s="71">
        <v>2015</v>
      </c>
      <c r="G3908" s="72">
        <v>25.977</v>
      </c>
      <c r="H3908" s="72">
        <v>25.577999999999999</v>
      </c>
      <c r="I3908" s="72">
        <v>25.576000000000001</v>
      </c>
      <c r="J3908" s="72">
        <v>25.603999999999999</v>
      </c>
      <c r="K3908" s="72">
        <v>24.42</v>
      </c>
      <c r="L3908" s="72">
        <v>22.423999999999999</v>
      </c>
      <c r="M3908" s="72">
        <v>20.209</v>
      </c>
      <c r="N3908" s="72">
        <v>18.134</v>
      </c>
      <c r="O3908" s="72">
        <v>19.244</v>
      </c>
      <c r="P3908" s="72">
        <v>17.495000000000001</v>
      </c>
      <c r="Q3908" s="72">
        <v>17.013000000000002</v>
      </c>
      <c r="R3908" s="72">
        <v>12.026</v>
      </c>
      <c r="S3908" s="72">
        <v>8.4179999999999993</v>
      </c>
      <c r="T3908" s="72">
        <v>6.14</v>
      </c>
      <c r="U3908" s="72">
        <v>4.0110000000000001</v>
      </c>
      <c r="V3908" s="72">
        <v>2.9129999999999998</v>
      </c>
      <c r="W3908" s="72">
        <v>1.647</v>
      </c>
      <c r="X3908" s="72">
        <v>0.71899999999999997</v>
      </c>
      <c r="Y3908" s="72">
        <v>0.20699999999999999</v>
      </c>
      <c r="Z3908" s="72">
        <v>3.4000000000000002E-2</v>
      </c>
      <c r="AA3908" s="72">
        <v>5.0000000000000001E-3</v>
      </c>
    </row>
    <row r="3909" spans="1:27" x14ac:dyDescent="0.3">
      <c r="A3909" s="65">
        <v>3908</v>
      </c>
      <c r="B3909" s="66" t="s">
        <v>323</v>
      </c>
      <c r="C3909" s="69" t="s">
        <v>262</v>
      </c>
      <c r="D3909" s="71"/>
      <c r="E3909" s="71">
        <v>740</v>
      </c>
      <c r="F3909" s="71">
        <v>2020</v>
      </c>
      <c r="G3909" s="72">
        <v>25.475999999999999</v>
      </c>
      <c r="H3909" s="72">
        <v>25.783000000000001</v>
      </c>
      <c r="I3909" s="72">
        <v>25.463000000000001</v>
      </c>
      <c r="J3909" s="72">
        <v>25.25</v>
      </c>
      <c r="K3909" s="72">
        <v>24.997</v>
      </c>
      <c r="L3909" s="72">
        <v>23.734000000000002</v>
      </c>
      <c r="M3909" s="72">
        <v>21.763000000000002</v>
      </c>
      <c r="N3909" s="72">
        <v>19.588000000000001</v>
      </c>
      <c r="O3909" s="72">
        <v>17.545000000000002</v>
      </c>
      <c r="P3909" s="72">
        <v>18.571000000000002</v>
      </c>
      <c r="Q3909" s="72">
        <v>16.73</v>
      </c>
      <c r="R3909" s="72">
        <v>15.957000000000001</v>
      </c>
      <c r="S3909" s="72">
        <v>10.904999999999999</v>
      </c>
      <c r="T3909" s="72">
        <v>7.2480000000000002</v>
      </c>
      <c r="U3909" s="72">
        <v>4.899</v>
      </c>
      <c r="V3909" s="72">
        <v>2.8570000000000002</v>
      </c>
      <c r="W3909" s="72">
        <v>1.762</v>
      </c>
      <c r="X3909" s="72">
        <v>0.79800000000000004</v>
      </c>
      <c r="Y3909" s="72">
        <v>0.25700000000000001</v>
      </c>
      <c r="Z3909" s="72">
        <v>0.05</v>
      </c>
      <c r="AA3909" s="72">
        <v>6.0000000000000001E-3</v>
      </c>
    </row>
    <row r="3910" spans="1:27" x14ac:dyDescent="0.3">
      <c r="A3910" s="65">
        <v>3909</v>
      </c>
      <c r="B3910" s="66" t="s">
        <v>323</v>
      </c>
      <c r="C3910" s="69" t="s">
        <v>262</v>
      </c>
      <c r="D3910" s="71"/>
      <c r="E3910" s="71">
        <v>740</v>
      </c>
      <c r="F3910" s="71">
        <v>2025</v>
      </c>
      <c r="G3910" s="72">
        <v>24.736999999999998</v>
      </c>
      <c r="H3910" s="72">
        <v>25.297999999999998</v>
      </c>
      <c r="I3910" s="72">
        <v>25.672999999999998</v>
      </c>
      <c r="J3910" s="72">
        <v>25.140999999999998</v>
      </c>
      <c r="K3910" s="72">
        <v>24.655000000000001</v>
      </c>
      <c r="L3910" s="72">
        <v>24.321000000000002</v>
      </c>
      <c r="M3910" s="72">
        <v>23.077000000000002</v>
      </c>
      <c r="N3910" s="72">
        <v>21.141999999999999</v>
      </c>
      <c r="O3910" s="72">
        <v>18.994</v>
      </c>
      <c r="P3910" s="72">
        <v>16.946000000000002</v>
      </c>
      <c r="Q3910" s="72">
        <v>17.788</v>
      </c>
      <c r="R3910" s="72">
        <v>15.717000000000001</v>
      </c>
      <c r="S3910" s="72">
        <v>14.505000000000001</v>
      </c>
      <c r="T3910" s="72">
        <v>9.4160000000000004</v>
      </c>
      <c r="U3910" s="72">
        <v>5.8019999999999996</v>
      </c>
      <c r="V3910" s="72">
        <v>3.504</v>
      </c>
      <c r="W3910" s="72">
        <v>1.7350000000000001</v>
      </c>
      <c r="X3910" s="72">
        <v>0.85599999999999998</v>
      </c>
      <c r="Y3910" s="72">
        <v>0.28599999999999998</v>
      </c>
      <c r="Z3910" s="72">
        <v>6.2E-2</v>
      </c>
      <c r="AA3910" s="72">
        <v>8.0000000000000002E-3</v>
      </c>
    </row>
    <row r="3911" spans="1:27" x14ac:dyDescent="0.3">
      <c r="A3911" s="65">
        <v>3910</v>
      </c>
      <c r="B3911" s="66" t="s">
        <v>323</v>
      </c>
      <c r="C3911" s="69" t="s">
        <v>262</v>
      </c>
      <c r="D3911" s="71"/>
      <c r="E3911" s="71">
        <v>740</v>
      </c>
      <c r="F3911" s="71">
        <v>2030</v>
      </c>
      <c r="G3911" s="72">
        <v>23.867000000000001</v>
      </c>
      <c r="H3911" s="72">
        <v>24.574999999999999</v>
      </c>
      <c r="I3911" s="72">
        <v>25.193000000000001</v>
      </c>
      <c r="J3911" s="72">
        <v>25.356999999999999</v>
      </c>
      <c r="K3911" s="72">
        <v>24.553999999999998</v>
      </c>
      <c r="L3911" s="72">
        <v>23.995999999999999</v>
      </c>
      <c r="M3911" s="72">
        <v>23.681000000000001</v>
      </c>
      <c r="N3911" s="72">
        <v>22.463999999999999</v>
      </c>
      <c r="O3911" s="72">
        <v>20.541</v>
      </c>
      <c r="P3911" s="72">
        <v>18.382000000000001</v>
      </c>
      <c r="Q3911" s="72">
        <v>16.251000000000001</v>
      </c>
      <c r="R3911" s="72">
        <v>16.744</v>
      </c>
      <c r="S3911" s="72">
        <v>14.318</v>
      </c>
      <c r="T3911" s="72">
        <v>12.568</v>
      </c>
      <c r="U3911" s="72">
        <v>7.5659999999999998</v>
      </c>
      <c r="V3911" s="72">
        <v>4.1680000000000001</v>
      </c>
      <c r="W3911" s="72">
        <v>2.1419999999999999</v>
      </c>
      <c r="X3911" s="72">
        <v>0.84799999999999998</v>
      </c>
      <c r="Y3911" s="72">
        <v>0.309</v>
      </c>
      <c r="Z3911" s="72">
        <v>6.9000000000000006E-2</v>
      </c>
      <c r="AA3911" s="72">
        <v>1.0999999999999999E-2</v>
      </c>
    </row>
    <row r="3912" spans="1:27" x14ac:dyDescent="0.3">
      <c r="A3912" s="65">
        <v>3911</v>
      </c>
      <c r="B3912" s="66" t="s">
        <v>323</v>
      </c>
      <c r="C3912" s="69" t="s">
        <v>262</v>
      </c>
      <c r="D3912" s="71"/>
      <c r="E3912" s="71">
        <v>740</v>
      </c>
      <c r="F3912" s="71">
        <v>2035</v>
      </c>
      <c r="G3912" s="72">
        <v>23.003</v>
      </c>
      <c r="H3912" s="72">
        <v>23.716999999999999</v>
      </c>
      <c r="I3912" s="72">
        <v>24.477</v>
      </c>
      <c r="J3912" s="72">
        <v>24.881</v>
      </c>
      <c r="K3912" s="72">
        <v>24.773</v>
      </c>
      <c r="L3912" s="72">
        <v>23.907</v>
      </c>
      <c r="M3912" s="72">
        <v>23.378</v>
      </c>
      <c r="N3912" s="72">
        <v>23.082000000000001</v>
      </c>
      <c r="O3912" s="72">
        <v>21.861999999999998</v>
      </c>
      <c r="P3912" s="72">
        <v>19.914999999999999</v>
      </c>
      <c r="Q3912" s="72">
        <v>17.663</v>
      </c>
      <c r="R3912" s="72">
        <v>15.334</v>
      </c>
      <c r="S3912" s="72">
        <v>15.319000000000001</v>
      </c>
      <c r="T3912" s="72">
        <v>12.483000000000001</v>
      </c>
      <c r="U3912" s="72">
        <v>10.19</v>
      </c>
      <c r="V3912" s="72">
        <v>5.5019999999999998</v>
      </c>
      <c r="W3912" s="72">
        <v>2.5830000000000002</v>
      </c>
      <c r="X3912" s="72">
        <v>1.06</v>
      </c>
      <c r="Y3912" s="72">
        <v>0.308</v>
      </c>
      <c r="Z3912" s="72">
        <v>7.4999999999999997E-2</v>
      </c>
      <c r="AA3912" s="72">
        <v>1.2E-2</v>
      </c>
    </row>
    <row r="3913" spans="1:27" x14ac:dyDescent="0.3">
      <c r="A3913" s="65">
        <v>3912</v>
      </c>
      <c r="B3913" s="66" t="s">
        <v>323</v>
      </c>
      <c r="C3913" s="69" t="s">
        <v>262</v>
      </c>
      <c r="D3913" s="71"/>
      <c r="E3913" s="71">
        <v>740</v>
      </c>
      <c r="F3913" s="71">
        <v>2040</v>
      </c>
      <c r="G3913" s="72">
        <v>22.148</v>
      </c>
      <c r="H3913" s="72">
        <v>22.863</v>
      </c>
      <c r="I3913" s="72">
        <v>23.623999999999999</v>
      </c>
      <c r="J3913" s="72">
        <v>24.167000000000002</v>
      </c>
      <c r="K3913" s="72">
        <v>24.306000000000001</v>
      </c>
      <c r="L3913" s="72">
        <v>24.135000000000002</v>
      </c>
      <c r="M3913" s="72">
        <v>23.305</v>
      </c>
      <c r="N3913" s="72">
        <v>22.803999999999998</v>
      </c>
      <c r="O3913" s="72">
        <v>22.494</v>
      </c>
      <c r="P3913" s="72">
        <v>21.231999999999999</v>
      </c>
      <c r="Q3913" s="72">
        <v>19.178000000000001</v>
      </c>
      <c r="R3913" s="72">
        <v>16.715</v>
      </c>
      <c r="S3913" s="72">
        <v>14.085000000000001</v>
      </c>
      <c r="T3913" s="72">
        <v>13.44</v>
      </c>
      <c r="U3913" s="72">
        <v>10.210000000000001</v>
      </c>
      <c r="V3913" s="72">
        <v>7.5</v>
      </c>
      <c r="W3913" s="72">
        <v>3.4569999999999999</v>
      </c>
      <c r="X3913" s="72">
        <v>1.296</v>
      </c>
      <c r="Y3913" s="72">
        <v>0.39</v>
      </c>
      <c r="Z3913" s="72">
        <v>7.4999999999999997E-2</v>
      </c>
      <c r="AA3913" s="72">
        <v>1.2999999999999999E-2</v>
      </c>
    </row>
    <row r="3914" spans="1:27" x14ac:dyDescent="0.3">
      <c r="A3914" s="65">
        <v>3913</v>
      </c>
      <c r="B3914" s="66" t="s">
        <v>323</v>
      </c>
      <c r="C3914" s="69" t="s">
        <v>262</v>
      </c>
      <c r="D3914" s="71"/>
      <c r="E3914" s="71">
        <v>740</v>
      </c>
      <c r="F3914" s="71">
        <v>2045</v>
      </c>
      <c r="G3914" s="72">
        <v>21.393999999999998</v>
      </c>
      <c r="H3914" s="72">
        <v>22.018000000000001</v>
      </c>
      <c r="I3914" s="72">
        <v>22.776</v>
      </c>
      <c r="J3914" s="72">
        <v>23.32</v>
      </c>
      <c r="K3914" s="72">
        <v>23.600999999999999</v>
      </c>
      <c r="L3914" s="72">
        <v>23.681000000000001</v>
      </c>
      <c r="M3914" s="72">
        <v>23.547999999999998</v>
      </c>
      <c r="N3914" s="72">
        <v>22.754999999999999</v>
      </c>
      <c r="O3914" s="72">
        <v>22.248999999999999</v>
      </c>
      <c r="P3914" s="72">
        <v>21.878</v>
      </c>
      <c r="Q3914" s="72">
        <v>20.486999999999998</v>
      </c>
      <c r="R3914" s="72">
        <v>18.2</v>
      </c>
      <c r="S3914" s="72">
        <v>15.417</v>
      </c>
      <c r="T3914" s="72">
        <v>12.430999999999999</v>
      </c>
      <c r="U3914" s="72">
        <v>11.089</v>
      </c>
      <c r="V3914" s="72">
        <v>7.5990000000000002</v>
      </c>
      <c r="W3914" s="72">
        <v>4.7779999999999996</v>
      </c>
      <c r="X3914" s="72">
        <v>1.7589999999999999</v>
      </c>
      <c r="Y3914" s="72">
        <v>0.48299999999999998</v>
      </c>
      <c r="Z3914" s="72">
        <v>9.7000000000000003E-2</v>
      </c>
      <c r="AA3914" s="72">
        <v>1.2999999999999999E-2</v>
      </c>
    </row>
    <row r="3915" spans="1:27" x14ac:dyDescent="0.3">
      <c r="A3915" s="65">
        <v>3914</v>
      </c>
      <c r="B3915" s="66" t="s">
        <v>323</v>
      </c>
      <c r="C3915" s="69" t="s">
        <v>262</v>
      </c>
      <c r="D3915" s="71"/>
      <c r="E3915" s="71">
        <v>740</v>
      </c>
      <c r="F3915" s="71">
        <v>2050</v>
      </c>
      <c r="G3915" s="72">
        <v>20.68</v>
      </c>
      <c r="H3915" s="72">
        <v>21.273</v>
      </c>
      <c r="I3915" s="72">
        <v>21.934000000000001</v>
      </c>
      <c r="J3915" s="72">
        <v>22.474</v>
      </c>
      <c r="K3915" s="72">
        <v>22.760999999999999</v>
      </c>
      <c r="L3915" s="72">
        <v>22.991</v>
      </c>
      <c r="M3915" s="72">
        <v>23.117999999999999</v>
      </c>
      <c r="N3915" s="72">
        <v>23.016999999999999</v>
      </c>
      <c r="O3915" s="72">
        <v>22.228999999999999</v>
      </c>
      <c r="P3915" s="72">
        <v>21.672000000000001</v>
      </c>
      <c r="Q3915" s="72">
        <v>21.152000000000001</v>
      </c>
      <c r="R3915" s="72">
        <v>19.497</v>
      </c>
      <c r="S3915" s="72">
        <v>16.858000000000001</v>
      </c>
      <c r="T3915" s="72">
        <v>13.691000000000001</v>
      </c>
      <c r="U3915" s="72">
        <v>10.343</v>
      </c>
      <c r="V3915" s="72">
        <v>8.3460000000000001</v>
      </c>
      <c r="W3915" s="72">
        <v>4.9089999999999998</v>
      </c>
      <c r="X3915" s="72">
        <v>2.4660000000000002</v>
      </c>
      <c r="Y3915" s="72">
        <v>0.66</v>
      </c>
      <c r="Z3915" s="72">
        <v>0.11899999999999999</v>
      </c>
      <c r="AA3915" s="72">
        <v>1.6E-2</v>
      </c>
    </row>
    <row r="3916" spans="1:27" x14ac:dyDescent="0.3">
      <c r="A3916" s="65">
        <v>3915</v>
      </c>
      <c r="B3916" s="66" t="s">
        <v>323</v>
      </c>
      <c r="C3916" s="69" t="s">
        <v>262</v>
      </c>
      <c r="D3916" s="71"/>
      <c r="E3916" s="71">
        <v>740</v>
      </c>
      <c r="F3916" s="71">
        <v>2055</v>
      </c>
      <c r="G3916" s="72">
        <v>19.992000000000001</v>
      </c>
      <c r="H3916" s="72">
        <v>20.571000000000002</v>
      </c>
      <c r="I3916" s="72">
        <v>21.196000000000002</v>
      </c>
      <c r="J3916" s="72">
        <v>21.649000000000001</v>
      </c>
      <c r="K3916" s="72">
        <v>21.948</v>
      </c>
      <c r="L3916" s="72">
        <v>22.193000000000001</v>
      </c>
      <c r="M3916" s="72">
        <v>22.466999999999999</v>
      </c>
      <c r="N3916" s="72">
        <v>22.628</v>
      </c>
      <c r="O3916" s="72">
        <v>22.523</v>
      </c>
      <c r="P3916" s="72">
        <v>21.687000000000001</v>
      </c>
      <c r="Q3916" s="72">
        <v>20.995000000000001</v>
      </c>
      <c r="R3916" s="72">
        <v>20.190999999999999</v>
      </c>
      <c r="S3916" s="72">
        <v>18.14</v>
      </c>
      <c r="T3916" s="72">
        <v>15.071</v>
      </c>
      <c r="U3916" s="72">
        <v>11.496</v>
      </c>
      <c r="V3916" s="72">
        <v>7.88</v>
      </c>
      <c r="W3916" s="72">
        <v>5.4740000000000002</v>
      </c>
      <c r="X3916" s="72">
        <v>2.573</v>
      </c>
      <c r="Y3916" s="72">
        <v>0.93899999999999995</v>
      </c>
      <c r="Z3916" s="72">
        <v>0.16600000000000001</v>
      </c>
      <c r="AA3916" s="72">
        <v>0.02</v>
      </c>
    </row>
    <row r="3917" spans="1:27" x14ac:dyDescent="0.3">
      <c r="A3917" s="65">
        <v>3916</v>
      </c>
      <c r="B3917" s="66" t="s">
        <v>323</v>
      </c>
      <c r="C3917" s="69" t="s">
        <v>262</v>
      </c>
      <c r="D3917" s="71"/>
      <c r="E3917" s="71">
        <v>740</v>
      </c>
      <c r="F3917" s="71">
        <v>2060</v>
      </c>
      <c r="G3917" s="72">
        <v>19.271999999999998</v>
      </c>
      <c r="H3917" s="72">
        <v>19.893999999999998</v>
      </c>
      <c r="I3917" s="72">
        <v>20.498000000000001</v>
      </c>
      <c r="J3917" s="72">
        <v>20.928999999999998</v>
      </c>
      <c r="K3917" s="72">
        <v>21.154</v>
      </c>
      <c r="L3917" s="72">
        <v>21.416</v>
      </c>
      <c r="M3917" s="72">
        <v>21.709</v>
      </c>
      <c r="N3917" s="72">
        <v>22.018999999999998</v>
      </c>
      <c r="O3917" s="72">
        <v>22.175000000000001</v>
      </c>
      <c r="P3917" s="72">
        <v>22.015000000000001</v>
      </c>
      <c r="Q3917" s="72">
        <v>21.053999999999998</v>
      </c>
      <c r="R3917" s="72">
        <v>20.097000000000001</v>
      </c>
      <c r="S3917" s="72">
        <v>18.869</v>
      </c>
      <c r="T3917" s="72">
        <v>16.324000000000002</v>
      </c>
      <c r="U3917" s="72">
        <v>12.771000000000001</v>
      </c>
      <c r="V3917" s="72">
        <v>8.8670000000000009</v>
      </c>
      <c r="W3917" s="72">
        <v>5.2460000000000004</v>
      </c>
      <c r="X3917" s="72">
        <v>2.9180000000000001</v>
      </c>
      <c r="Y3917" s="72">
        <v>0.998</v>
      </c>
      <c r="Z3917" s="72">
        <v>0.23699999999999999</v>
      </c>
      <c r="AA3917" s="72">
        <v>2.7E-2</v>
      </c>
    </row>
    <row r="3918" spans="1:27" x14ac:dyDescent="0.3">
      <c r="A3918" s="65">
        <v>3917</v>
      </c>
      <c r="B3918" s="66" t="s">
        <v>323</v>
      </c>
      <c r="C3918" s="69" t="s">
        <v>262</v>
      </c>
      <c r="D3918" s="71"/>
      <c r="E3918" s="71">
        <v>740</v>
      </c>
      <c r="F3918" s="71">
        <v>2065</v>
      </c>
      <c r="G3918" s="72">
        <v>18.565999999999999</v>
      </c>
      <c r="H3918" s="72">
        <v>19.181999999999999</v>
      </c>
      <c r="I3918" s="72">
        <v>19.827999999999999</v>
      </c>
      <c r="J3918" s="72">
        <v>20.248000000000001</v>
      </c>
      <c r="K3918" s="72">
        <v>20.465</v>
      </c>
      <c r="L3918" s="72">
        <v>20.66</v>
      </c>
      <c r="M3918" s="72">
        <v>20.971</v>
      </c>
      <c r="N3918" s="72">
        <v>21.300999999999998</v>
      </c>
      <c r="O3918" s="72">
        <v>21.608000000000001</v>
      </c>
      <c r="P3918" s="72">
        <v>21.71</v>
      </c>
      <c r="Q3918" s="72">
        <v>21.416</v>
      </c>
      <c r="R3918" s="72">
        <v>20.213999999999999</v>
      </c>
      <c r="S3918" s="72">
        <v>18.861999999999998</v>
      </c>
      <c r="T3918" s="72">
        <v>17.085999999999999</v>
      </c>
      <c r="U3918" s="72">
        <v>13.956</v>
      </c>
      <c r="V3918" s="72">
        <v>9.9710000000000001</v>
      </c>
      <c r="W3918" s="72">
        <v>5.9950000000000001</v>
      </c>
      <c r="X3918" s="72">
        <v>2.8450000000000002</v>
      </c>
      <c r="Y3918" s="72">
        <v>1.1479999999999999</v>
      </c>
      <c r="Z3918" s="72">
        <v>0.254</v>
      </c>
      <c r="AA3918" s="72">
        <v>3.7999999999999999E-2</v>
      </c>
    </row>
    <row r="3919" spans="1:27" x14ac:dyDescent="0.3">
      <c r="A3919" s="65">
        <v>3918</v>
      </c>
      <c r="B3919" s="66" t="s">
        <v>323</v>
      </c>
      <c r="C3919" s="69" t="s">
        <v>262</v>
      </c>
      <c r="D3919" s="71"/>
      <c r="E3919" s="71">
        <v>740</v>
      </c>
      <c r="F3919" s="71">
        <v>2070</v>
      </c>
      <c r="G3919" s="72">
        <v>17.896000000000001</v>
      </c>
      <c r="H3919" s="72">
        <v>18.483000000000001</v>
      </c>
      <c r="I3919" s="72">
        <v>19.123000000000001</v>
      </c>
      <c r="J3919" s="72">
        <v>19.594000000000001</v>
      </c>
      <c r="K3919" s="72">
        <v>19.815000000000001</v>
      </c>
      <c r="L3919" s="72">
        <v>20.009</v>
      </c>
      <c r="M3919" s="72">
        <v>20.256</v>
      </c>
      <c r="N3919" s="72">
        <v>20.603999999999999</v>
      </c>
      <c r="O3919" s="72">
        <v>20.936</v>
      </c>
      <c r="P3919" s="72">
        <v>21.193000000000001</v>
      </c>
      <c r="Q3919" s="72">
        <v>21.164999999999999</v>
      </c>
      <c r="R3919" s="72">
        <v>20.623999999999999</v>
      </c>
      <c r="S3919" s="72">
        <v>19.056000000000001</v>
      </c>
      <c r="T3919" s="72">
        <v>17.190000000000001</v>
      </c>
      <c r="U3919" s="72">
        <v>14.743</v>
      </c>
      <c r="V3919" s="72">
        <v>11.035</v>
      </c>
      <c r="W3919" s="72">
        <v>6.8540000000000001</v>
      </c>
      <c r="X3919" s="72">
        <v>3.3119999999999998</v>
      </c>
      <c r="Y3919" s="72">
        <v>1.141</v>
      </c>
      <c r="Z3919" s="72">
        <v>0.29699999999999999</v>
      </c>
      <c r="AA3919" s="72">
        <v>4.2000000000000003E-2</v>
      </c>
    </row>
    <row r="3920" spans="1:27" x14ac:dyDescent="0.3">
      <c r="A3920" s="65">
        <v>3919</v>
      </c>
      <c r="B3920" s="66" t="s">
        <v>323</v>
      </c>
      <c r="C3920" s="69" t="s">
        <v>262</v>
      </c>
      <c r="D3920" s="71"/>
      <c r="E3920" s="71">
        <v>740</v>
      </c>
      <c r="F3920" s="71">
        <v>2075</v>
      </c>
      <c r="G3920" s="72">
        <v>17.260000000000002</v>
      </c>
      <c r="H3920" s="72">
        <v>17.821000000000002</v>
      </c>
      <c r="I3920" s="72">
        <v>18.428000000000001</v>
      </c>
      <c r="J3920" s="72">
        <v>18.904</v>
      </c>
      <c r="K3920" s="72">
        <v>19.192</v>
      </c>
      <c r="L3920" s="72">
        <v>19.393999999999998</v>
      </c>
      <c r="M3920" s="72">
        <v>19.638000000000002</v>
      </c>
      <c r="N3920" s="72">
        <v>19.925999999999998</v>
      </c>
      <c r="O3920" s="72">
        <v>20.277999999999999</v>
      </c>
      <c r="P3920" s="72">
        <v>20.564</v>
      </c>
      <c r="Q3920" s="72">
        <v>20.704000000000001</v>
      </c>
      <c r="R3920" s="72">
        <v>20.440000000000001</v>
      </c>
      <c r="S3920" s="72">
        <v>19.527999999999999</v>
      </c>
      <c r="T3920" s="72">
        <v>17.478000000000002</v>
      </c>
      <c r="U3920" s="72">
        <v>14.968999999999999</v>
      </c>
      <c r="V3920" s="72">
        <v>11.807</v>
      </c>
      <c r="W3920" s="72">
        <v>7.7149999999999999</v>
      </c>
      <c r="X3920" s="72">
        <v>3.8639999999999999</v>
      </c>
      <c r="Y3920" s="72">
        <v>1.359</v>
      </c>
      <c r="Z3920" s="72">
        <v>0.3</v>
      </c>
      <c r="AA3920" s="72">
        <v>4.9000000000000002E-2</v>
      </c>
    </row>
    <row r="3921" spans="1:27" x14ac:dyDescent="0.3">
      <c r="A3921" s="65">
        <v>3920</v>
      </c>
      <c r="B3921" s="66" t="s">
        <v>323</v>
      </c>
      <c r="C3921" s="69" t="s">
        <v>262</v>
      </c>
      <c r="D3921" s="71"/>
      <c r="E3921" s="71">
        <v>740</v>
      </c>
      <c r="F3921" s="71">
        <v>2080</v>
      </c>
      <c r="G3921" s="72">
        <v>16.706</v>
      </c>
      <c r="H3921" s="72">
        <v>17.193000000000001</v>
      </c>
      <c r="I3921" s="72">
        <v>17.77</v>
      </c>
      <c r="J3921" s="72">
        <v>18.225000000000001</v>
      </c>
      <c r="K3921" s="72">
        <v>18.530999999999999</v>
      </c>
      <c r="L3921" s="72">
        <v>18.803999999999998</v>
      </c>
      <c r="M3921" s="72">
        <v>19.056999999999999</v>
      </c>
      <c r="N3921" s="72">
        <v>19.341999999999999</v>
      </c>
      <c r="O3921" s="72">
        <v>19.637</v>
      </c>
      <c r="P3921" s="72">
        <v>19.952000000000002</v>
      </c>
      <c r="Q3921" s="72">
        <v>20.13</v>
      </c>
      <c r="R3921" s="72">
        <v>20.053999999999998</v>
      </c>
      <c r="S3921" s="72">
        <v>19.440000000000001</v>
      </c>
      <c r="T3921" s="72">
        <v>18.029</v>
      </c>
      <c r="U3921" s="72">
        <v>15.367000000000001</v>
      </c>
      <c r="V3921" s="72">
        <v>12.153</v>
      </c>
      <c r="W3921" s="72">
        <v>8.4079999999999995</v>
      </c>
      <c r="X3921" s="72">
        <v>4.4489999999999998</v>
      </c>
      <c r="Y3921" s="72">
        <v>1.6240000000000001</v>
      </c>
      <c r="Z3921" s="72">
        <v>0.36699999999999999</v>
      </c>
      <c r="AA3921" s="72">
        <v>5.0999999999999997E-2</v>
      </c>
    </row>
    <row r="3922" spans="1:27" x14ac:dyDescent="0.3">
      <c r="A3922" s="65">
        <v>3921</v>
      </c>
      <c r="B3922" s="66" t="s">
        <v>323</v>
      </c>
      <c r="C3922" s="69" t="s">
        <v>262</v>
      </c>
      <c r="D3922" s="71"/>
      <c r="E3922" s="71">
        <v>740</v>
      </c>
      <c r="F3922" s="71">
        <v>2085</v>
      </c>
      <c r="G3922" s="72">
        <v>16.170999999999999</v>
      </c>
      <c r="H3922" s="72">
        <v>16.646000000000001</v>
      </c>
      <c r="I3922" s="72">
        <v>17.146000000000001</v>
      </c>
      <c r="J3922" s="72">
        <v>17.582000000000001</v>
      </c>
      <c r="K3922" s="72">
        <v>17.884</v>
      </c>
      <c r="L3922" s="72">
        <v>18.175000000000001</v>
      </c>
      <c r="M3922" s="72">
        <v>18.5</v>
      </c>
      <c r="N3922" s="72">
        <v>18.791</v>
      </c>
      <c r="O3922" s="72">
        <v>19.087</v>
      </c>
      <c r="P3922" s="72">
        <v>19.350999999999999</v>
      </c>
      <c r="Q3922" s="72">
        <v>19.568000000000001</v>
      </c>
      <c r="R3922" s="72">
        <v>19.553999999999998</v>
      </c>
      <c r="S3922" s="72">
        <v>19.152000000000001</v>
      </c>
      <c r="T3922" s="72">
        <v>18.062999999999999</v>
      </c>
      <c r="U3922" s="72">
        <v>15.997</v>
      </c>
      <c r="V3922" s="72">
        <v>12.641999999999999</v>
      </c>
      <c r="W3922" s="72">
        <v>8.8130000000000006</v>
      </c>
      <c r="X3922" s="72">
        <v>4.9610000000000003</v>
      </c>
      <c r="Y3922" s="72">
        <v>1.921</v>
      </c>
      <c r="Z3922" s="72">
        <v>0.45100000000000001</v>
      </c>
      <c r="AA3922" s="72">
        <v>6.2E-2</v>
      </c>
    </row>
    <row r="3923" spans="1:27" x14ac:dyDescent="0.3">
      <c r="A3923" s="65">
        <v>3922</v>
      </c>
      <c r="B3923" s="66" t="s">
        <v>323</v>
      </c>
      <c r="C3923" s="69" t="s">
        <v>262</v>
      </c>
      <c r="D3923" s="71"/>
      <c r="E3923" s="71">
        <v>740</v>
      </c>
      <c r="F3923" s="71">
        <v>2090</v>
      </c>
      <c r="G3923" s="72">
        <v>15.662000000000001</v>
      </c>
      <c r="H3923" s="72">
        <v>16.114999999999998</v>
      </c>
      <c r="I3923" s="72">
        <v>16.603000000000002</v>
      </c>
      <c r="J3923" s="72">
        <v>16.975000000000001</v>
      </c>
      <c r="K3923" s="72">
        <v>17.265999999999998</v>
      </c>
      <c r="L3923" s="72">
        <v>17.559000000000001</v>
      </c>
      <c r="M3923" s="72">
        <v>17.899000000000001</v>
      </c>
      <c r="N3923" s="72">
        <v>18.263999999999999</v>
      </c>
      <c r="O3923" s="72">
        <v>18.567</v>
      </c>
      <c r="P3923" s="72">
        <v>18.835999999999999</v>
      </c>
      <c r="Q3923" s="72">
        <v>19.015999999999998</v>
      </c>
      <c r="R3923" s="72">
        <v>19.059000000000001</v>
      </c>
      <c r="S3923" s="72">
        <v>18.751999999999999</v>
      </c>
      <c r="T3923" s="72">
        <v>17.908000000000001</v>
      </c>
      <c r="U3923" s="72">
        <v>16.178999999999998</v>
      </c>
      <c r="V3923" s="72">
        <v>13.343999999999999</v>
      </c>
      <c r="W3923" s="72">
        <v>9.3480000000000008</v>
      </c>
      <c r="X3923" s="72">
        <v>5.3360000000000003</v>
      </c>
      <c r="Y3923" s="72">
        <v>2.2130000000000001</v>
      </c>
      <c r="Z3923" s="72">
        <v>0.55400000000000005</v>
      </c>
      <c r="AA3923" s="72">
        <v>7.8E-2</v>
      </c>
    </row>
    <row r="3924" spans="1:27" x14ac:dyDescent="0.3">
      <c r="A3924" s="65">
        <v>3923</v>
      </c>
      <c r="B3924" s="66" t="s">
        <v>323</v>
      </c>
      <c r="C3924" s="69" t="s">
        <v>262</v>
      </c>
      <c r="D3924" s="71"/>
      <c r="E3924" s="71">
        <v>740</v>
      </c>
      <c r="F3924" s="71">
        <v>2095</v>
      </c>
      <c r="G3924" s="72">
        <v>15.16</v>
      </c>
      <c r="H3924" s="72">
        <v>15.612</v>
      </c>
      <c r="I3924" s="72">
        <v>16.077999999999999</v>
      </c>
      <c r="J3924" s="72">
        <v>16.446000000000002</v>
      </c>
      <c r="K3924" s="72">
        <v>16.687999999999999</v>
      </c>
      <c r="L3924" s="72">
        <v>16.972999999999999</v>
      </c>
      <c r="M3924" s="72">
        <v>17.311</v>
      </c>
      <c r="N3924" s="72">
        <v>17.690999999999999</v>
      </c>
      <c r="O3924" s="72">
        <v>18.065999999999999</v>
      </c>
      <c r="P3924" s="72">
        <v>18.346</v>
      </c>
      <c r="Q3924" s="72">
        <v>18.541</v>
      </c>
      <c r="R3924" s="72">
        <v>18.568000000000001</v>
      </c>
      <c r="S3924" s="72">
        <v>18.352</v>
      </c>
      <c r="T3924" s="72">
        <v>17.645</v>
      </c>
      <c r="U3924" s="72">
        <v>16.190000000000001</v>
      </c>
      <c r="V3924" s="72">
        <v>13.679</v>
      </c>
      <c r="W3924" s="72">
        <v>10.061999999999999</v>
      </c>
      <c r="X3924" s="72">
        <v>5.8140000000000001</v>
      </c>
      <c r="Y3924" s="72">
        <v>2.4609999999999999</v>
      </c>
      <c r="Z3924" s="72">
        <v>0.66300000000000003</v>
      </c>
      <c r="AA3924" s="72">
        <v>9.9000000000000005E-2</v>
      </c>
    </row>
    <row r="3925" spans="1:27" x14ac:dyDescent="0.3">
      <c r="A3925" s="65">
        <v>3924</v>
      </c>
      <c r="B3925" s="66" t="s">
        <v>323</v>
      </c>
      <c r="C3925" s="69" t="s">
        <v>262</v>
      </c>
      <c r="D3925" s="71"/>
      <c r="E3925" s="71">
        <v>740</v>
      </c>
      <c r="F3925" s="71">
        <v>2100</v>
      </c>
      <c r="G3925" s="72">
        <v>14.686999999999999</v>
      </c>
      <c r="H3925" s="72">
        <v>15.115</v>
      </c>
      <c r="I3925" s="72">
        <v>15.577</v>
      </c>
      <c r="J3925" s="72">
        <v>15.936</v>
      </c>
      <c r="K3925" s="72">
        <v>16.184999999999999</v>
      </c>
      <c r="L3925" s="72">
        <v>16.423999999999999</v>
      </c>
      <c r="M3925" s="72">
        <v>16.751999999999999</v>
      </c>
      <c r="N3925" s="72">
        <v>17.126000000000001</v>
      </c>
      <c r="O3925" s="72">
        <v>17.518999999999998</v>
      </c>
      <c r="P3925" s="72">
        <v>17.872</v>
      </c>
      <c r="Q3925" s="72">
        <v>18.088000000000001</v>
      </c>
      <c r="R3925" s="72">
        <v>18.145</v>
      </c>
      <c r="S3925" s="72">
        <v>17.945</v>
      </c>
      <c r="T3925" s="72">
        <v>17.364999999999998</v>
      </c>
      <c r="U3925" s="72">
        <v>16.088000000000001</v>
      </c>
      <c r="V3925" s="72">
        <v>13.868</v>
      </c>
      <c r="W3925" s="72">
        <v>10.516</v>
      </c>
      <c r="X3925" s="72">
        <v>6.43</v>
      </c>
      <c r="Y3925" s="72">
        <v>2.778</v>
      </c>
      <c r="Z3925" s="72">
        <v>0.76900000000000002</v>
      </c>
      <c r="AA3925" s="72">
        <v>0.123</v>
      </c>
    </row>
    <row r="3926" spans="1:27" x14ac:dyDescent="0.3">
      <c r="A3926" s="65">
        <v>3925</v>
      </c>
      <c r="B3926" s="66" t="s">
        <v>323</v>
      </c>
      <c r="C3926" s="69" t="s">
        <v>263</v>
      </c>
      <c r="D3926" s="71"/>
      <c r="E3926" s="71">
        <v>858</v>
      </c>
      <c r="F3926" s="71">
        <v>2015</v>
      </c>
      <c r="G3926" s="72">
        <v>122.90300000000001</v>
      </c>
      <c r="H3926" s="72">
        <v>125.113</v>
      </c>
      <c r="I3926" s="72">
        <v>127.396</v>
      </c>
      <c r="J3926" s="72">
        <v>131.393</v>
      </c>
      <c r="K3926" s="72">
        <v>133.16900000000001</v>
      </c>
      <c r="L3926" s="72">
        <v>122.98099999999999</v>
      </c>
      <c r="M3926" s="72">
        <v>112.616</v>
      </c>
      <c r="N3926" s="72">
        <v>118.268</v>
      </c>
      <c r="O3926" s="72">
        <v>111.276</v>
      </c>
      <c r="P3926" s="72">
        <v>97.597999999999999</v>
      </c>
      <c r="Q3926" s="72">
        <v>96.820999999999998</v>
      </c>
      <c r="R3926" s="72">
        <v>89.191999999999993</v>
      </c>
      <c r="S3926" s="72">
        <v>75.888000000000005</v>
      </c>
      <c r="T3926" s="72">
        <v>62.966999999999999</v>
      </c>
      <c r="U3926" s="72">
        <v>49.823</v>
      </c>
      <c r="V3926" s="72">
        <v>35.747999999999998</v>
      </c>
      <c r="W3926" s="72">
        <v>25.123000000000001</v>
      </c>
      <c r="X3926" s="72">
        <v>12.894</v>
      </c>
      <c r="Y3926" s="72">
        <v>4.2679999999999998</v>
      </c>
      <c r="Z3926" s="72">
        <v>0.83399999999999996</v>
      </c>
      <c r="AA3926" s="72">
        <v>0.129</v>
      </c>
    </row>
    <row r="3927" spans="1:27" x14ac:dyDescent="0.3">
      <c r="A3927" s="65">
        <v>3926</v>
      </c>
      <c r="B3927" s="66" t="s">
        <v>323</v>
      </c>
      <c r="C3927" s="69" t="s">
        <v>263</v>
      </c>
      <c r="D3927" s="71"/>
      <c r="E3927" s="71">
        <v>858</v>
      </c>
      <c r="F3927" s="71">
        <v>2020</v>
      </c>
      <c r="G3927" s="72">
        <v>121.01900000000001</v>
      </c>
      <c r="H3927" s="72">
        <v>122.17</v>
      </c>
      <c r="I3927" s="72">
        <v>124.465</v>
      </c>
      <c r="J3927" s="72">
        <v>126.621</v>
      </c>
      <c r="K3927" s="72">
        <v>129.79400000000001</v>
      </c>
      <c r="L3927" s="72">
        <v>130.91800000000001</v>
      </c>
      <c r="M3927" s="72">
        <v>121.021</v>
      </c>
      <c r="N3927" s="72">
        <v>110.827</v>
      </c>
      <c r="O3927" s="72">
        <v>116.69199999999999</v>
      </c>
      <c r="P3927" s="72">
        <v>109.28</v>
      </c>
      <c r="Q3927" s="72">
        <v>94.947999999999993</v>
      </c>
      <c r="R3927" s="72">
        <v>92.957999999999998</v>
      </c>
      <c r="S3927" s="72">
        <v>83.683000000000007</v>
      </c>
      <c r="T3927" s="72">
        <v>68.643000000000001</v>
      </c>
      <c r="U3927" s="72">
        <v>53.883000000000003</v>
      </c>
      <c r="V3927" s="72">
        <v>38.970999999999997</v>
      </c>
      <c r="W3927" s="72">
        <v>24.332000000000001</v>
      </c>
      <c r="X3927" s="72">
        <v>13.846</v>
      </c>
      <c r="Y3927" s="72">
        <v>5.2080000000000002</v>
      </c>
      <c r="Z3927" s="72">
        <v>1.0940000000000001</v>
      </c>
      <c r="AA3927" s="72">
        <v>0.15</v>
      </c>
    </row>
    <row r="3928" spans="1:27" x14ac:dyDescent="0.3">
      <c r="A3928" s="65">
        <v>3927</v>
      </c>
      <c r="B3928" s="66" t="s">
        <v>323</v>
      </c>
      <c r="C3928" s="69" t="s">
        <v>263</v>
      </c>
      <c r="D3928" s="71"/>
      <c r="E3928" s="71">
        <v>858</v>
      </c>
      <c r="F3928" s="71">
        <v>2025</v>
      </c>
      <c r="G3928" s="72">
        <v>118.718</v>
      </c>
      <c r="H3928" s="72">
        <v>120.31699999999999</v>
      </c>
      <c r="I3928" s="72">
        <v>121.541</v>
      </c>
      <c r="J3928" s="72">
        <v>123.726</v>
      </c>
      <c r="K3928" s="72">
        <v>125.10299999999999</v>
      </c>
      <c r="L3928" s="72">
        <v>127.634</v>
      </c>
      <c r="M3928" s="72">
        <v>128.983</v>
      </c>
      <c r="N3928" s="72">
        <v>119.252</v>
      </c>
      <c r="O3928" s="72">
        <v>109.43</v>
      </c>
      <c r="P3928" s="72">
        <v>114.76600000000001</v>
      </c>
      <c r="Q3928" s="72">
        <v>106.557</v>
      </c>
      <c r="R3928" s="72">
        <v>91.438999999999993</v>
      </c>
      <c r="S3928" s="72">
        <v>87.637</v>
      </c>
      <c r="T3928" s="72">
        <v>76.259</v>
      </c>
      <c r="U3928" s="72">
        <v>59.366999999999997</v>
      </c>
      <c r="V3928" s="72">
        <v>42.78</v>
      </c>
      <c r="W3928" s="72">
        <v>27.044</v>
      </c>
      <c r="X3928" s="72">
        <v>13.718</v>
      </c>
      <c r="Y3928" s="72">
        <v>5.7270000000000003</v>
      </c>
      <c r="Z3928" s="72">
        <v>1.365</v>
      </c>
      <c r="AA3928" s="72">
        <v>0.19400000000000001</v>
      </c>
    </row>
    <row r="3929" spans="1:27" x14ac:dyDescent="0.3">
      <c r="A3929" s="65">
        <v>3928</v>
      </c>
      <c r="B3929" s="66" t="s">
        <v>323</v>
      </c>
      <c r="C3929" s="69" t="s">
        <v>263</v>
      </c>
      <c r="D3929" s="71"/>
      <c r="E3929" s="71">
        <v>858</v>
      </c>
      <c r="F3929" s="71">
        <v>2030</v>
      </c>
      <c r="G3929" s="72">
        <v>115.56699999999999</v>
      </c>
      <c r="H3929" s="72">
        <v>118.04600000000001</v>
      </c>
      <c r="I3929" s="72">
        <v>119.70399999999999</v>
      </c>
      <c r="J3929" s="72">
        <v>120.83</v>
      </c>
      <c r="K3929" s="72">
        <v>122.271</v>
      </c>
      <c r="L3929" s="72">
        <v>123.03400000000001</v>
      </c>
      <c r="M3929" s="72">
        <v>125.783</v>
      </c>
      <c r="N3929" s="72">
        <v>127.244</v>
      </c>
      <c r="O3929" s="72">
        <v>117.881</v>
      </c>
      <c r="P3929" s="72">
        <v>107.749</v>
      </c>
      <c r="Q3929" s="72">
        <v>112.146</v>
      </c>
      <c r="R3929" s="72">
        <v>102.95099999999999</v>
      </c>
      <c r="S3929" s="72">
        <v>86.605999999999995</v>
      </c>
      <c r="T3929" s="72">
        <v>80.435000000000002</v>
      </c>
      <c r="U3929" s="72">
        <v>66.647000000000006</v>
      </c>
      <c r="V3929" s="72">
        <v>47.838999999999999</v>
      </c>
      <c r="W3929" s="72">
        <v>30.274999999999999</v>
      </c>
      <c r="X3929" s="72">
        <v>15.609</v>
      </c>
      <c r="Y3929" s="72">
        <v>5.8179999999999996</v>
      </c>
      <c r="Z3929" s="72">
        <v>1.5369999999999999</v>
      </c>
      <c r="AA3929" s="72">
        <v>0.24399999999999999</v>
      </c>
    </row>
    <row r="3930" spans="1:27" x14ac:dyDescent="0.3">
      <c r="A3930" s="65">
        <v>3929</v>
      </c>
      <c r="B3930" s="66" t="s">
        <v>323</v>
      </c>
      <c r="C3930" s="69" t="s">
        <v>263</v>
      </c>
      <c r="D3930" s="71"/>
      <c r="E3930" s="71">
        <v>858</v>
      </c>
      <c r="F3930" s="71">
        <v>2035</v>
      </c>
      <c r="G3930" s="72">
        <v>111.56399999999999</v>
      </c>
      <c r="H3930" s="72">
        <v>114.92100000000001</v>
      </c>
      <c r="I3930" s="72">
        <v>117.449</v>
      </c>
      <c r="J3930" s="72">
        <v>119.021</v>
      </c>
      <c r="K3930" s="72">
        <v>119.44</v>
      </c>
      <c r="L3930" s="72">
        <v>120.277</v>
      </c>
      <c r="M3930" s="72">
        <v>121.26600000000001</v>
      </c>
      <c r="N3930" s="72">
        <v>124.13800000000001</v>
      </c>
      <c r="O3930" s="72">
        <v>125.91800000000001</v>
      </c>
      <c r="P3930" s="72">
        <v>116.244</v>
      </c>
      <c r="Q3930" s="72">
        <v>105.483</v>
      </c>
      <c r="R3930" s="72">
        <v>108.679</v>
      </c>
      <c r="S3930" s="72">
        <v>97.974999999999994</v>
      </c>
      <c r="T3930" s="72">
        <v>80.051000000000002</v>
      </c>
      <c r="U3930" s="72">
        <v>71.039000000000001</v>
      </c>
      <c r="V3930" s="72">
        <v>54.518000000000001</v>
      </c>
      <c r="W3930" s="72">
        <v>34.545999999999999</v>
      </c>
      <c r="X3930" s="72">
        <v>17.913</v>
      </c>
      <c r="Y3930" s="72">
        <v>6.8079999999999998</v>
      </c>
      <c r="Z3930" s="72">
        <v>1.607</v>
      </c>
      <c r="AA3930" s="72">
        <v>0.28199999999999997</v>
      </c>
    </row>
    <row r="3931" spans="1:27" x14ac:dyDescent="0.3">
      <c r="A3931" s="65">
        <v>3930</v>
      </c>
      <c r="B3931" s="66" t="s">
        <v>323</v>
      </c>
      <c r="C3931" s="69" t="s">
        <v>263</v>
      </c>
      <c r="D3931" s="71"/>
      <c r="E3931" s="71">
        <v>858</v>
      </c>
      <c r="F3931" s="71">
        <v>2040</v>
      </c>
      <c r="G3931" s="72">
        <v>107.642</v>
      </c>
      <c r="H3931" s="72">
        <v>110.943</v>
      </c>
      <c r="I3931" s="72">
        <v>114.336</v>
      </c>
      <c r="J3931" s="72">
        <v>116.792</v>
      </c>
      <c r="K3931" s="72">
        <v>117.681</v>
      </c>
      <c r="L3931" s="72">
        <v>117.51</v>
      </c>
      <c r="M3931" s="72">
        <v>118.581</v>
      </c>
      <c r="N3931" s="72">
        <v>119.715</v>
      </c>
      <c r="O3931" s="72">
        <v>122.93600000000001</v>
      </c>
      <c r="P3931" s="72">
        <v>124.34099999999999</v>
      </c>
      <c r="Q3931" s="72">
        <v>114.033</v>
      </c>
      <c r="R3931" s="72">
        <v>102.514</v>
      </c>
      <c r="S3931" s="72">
        <v>103.9</v>
      </c>
      <c r="T3931" s="72">
        <v>91.2</v>
      </c>
      <c r="U3931" s="72">
        <v>71.426000000000002</v>
      </c>
      <c r="V3931" s="72">
        <v>58.978000000000002</v>
      </c>
      <c r="W3931" s="72">
        <v>40.177999999999997</v>
      </c>
      <c r="X3931" s="72">
        <v>20.974</v>
      </c>
      <c r="Y3931" s="72">
        <v>8.0510000000000002</v>
      </c>
      <c r="Z3931" s="72">
        <v>1.94</v>
      </c>
      <c r="AA3931" s="72">
        <v>0.30299999999999999</v>
      </c>
    </row>
    <row r="3932" spans="1:27" x14ac:dyDescent="0.3">
      <c r="A3932" s="65">
        <v>3931</v>
      </c>
      <c r="B3932" s="66" t="s">
        <v>323</v>
      </c>
      <c r="C3932" s="69" t="s">
        <v>263</v>
      </c>
      <c r="D3932" s="71"/>
      <c r="E3932" s="71">
        <v>858</v>
      </c>
      <c r="F3932" s="71">
        <v>2045</v>
      </c>
      <c r="G3932" s="72">
        <v>104.371</v>
      </c>
      <c r="H3932" s="72">
        <v>107.041</v>
      </c>
      <c r="I3932" s="72">
        <v>110.371</v>
      </c>
      <c r="J3932" s="72">
        <v>113.702</v>
      </c>
      <c r="K3932" s="72">
        <v>115.499</v>
      </c>
      <c r="L3932" s="72">
        <v>115.809</v>
      </c>
      <c r="M3932" s="72">
        <v>115.875</v>
      </c>
      <c r="N3932" s="72">
        <v>117.105</v>
      </c>
      <c r="O3932" s="72">
        <v>118.63200000000001</v>
      </c>
      <c r="P3932" s="72">
        <v>121.532</v>
      </c>
      <c r="Q3932" s="72">
        <v>122.212</v>
      </c>
      <c r="R3932" s="72">
        <v>111.14100000000001</v>
      </c>
      <c r="S3932" s="72">
        <v>98.421999999999997</v>
      </c>
      <c r="T3932" s="72">
        <v>97.37</v>
      </c>
      <c r="U3932" s="72">
        <v>82.19</v>
      </c>
      <c r="V3932" s="72">
        <v>60.174999999999997</v>
      </c>
      <c r="W3932" s="72">
        <v>44.365000000000002</v>
      </c>
      <c r="X3932" s="72">
        <v>25.053999999999998</v>
      </c>
      <c r="Y3932" s="72">
        <v>9.7330000000000005</v>
      </c>
      <c r="Z3932" s="72">
        <v>2.3769999999999998</v>
      </c>
      <c r="AA3932" s="72">
        <v>0.36599999999999999</v>
      </c>
    </row>
    <row r="3933" spans="1:27" x14ac:dyDescent="0.3">
      <c r="A3933" s="65">
        <v>3932</v>
      </c>
      <c r="B3933" s="66" t="s">
        <v>323</v>
      </c>
      <c r="C3933" s="69" t="s">
        <v>263</v>
      </c>
      <c r="D3933" s="71"/>
      <c r="E3933" s="71">
        <v>858</v>
      </c>
      <c r="F3933" s="71">
        <v>2050</v>
      </c>
      <c r="G3933" s="72">
        <v>101.554</v>
      </c>
      <c r="H3933" s="72">
        <v>103.788</v>
      </c>
      <c r="I3933" s="72">
        <v>106.48</v>
      </c>
      <c r="J3933" s="72">
        <v>109.758</v>
      </c>
      <c r="K3933" s="72">
        <v>112.452</v>
      </c>
      <c r="L3933" s="72">
        <v>113.681</v>
      </c>
      <c r="M3933" s="72">
        <v>114.226</v>
      </c>
      <c r="N3933" s="72">
        <v>114.465</v>
      </c>
      <c r="O3933" s="72">
        <v>116.119</v>
      </c>
      <c r="P3933" s="72">
        <v>117.393</v>
      </c>
      <c r="Q3933" s="72">
        <v>119.645</v>
      </c>
      <c r="R3933" s="72">
        <v>119.43300000000001</v>
      </c>
      <c r="S3933" s="72">
        <v>107.149</v>
      </c>
      <c r="T3933" s="72">
        <v>92.81</v>
      </c>
      <c r="U3933" s="72">
        <v>88.587999999999994</v>
      </c>
      <c r="V3933" s="72">
        <v>70.23</v>
      </c>
      <c r="W3933" s="72">
        <v>46.186999999999998</v>
      </c>
      <c r="X3933" s="72">
        <v>28.422000000000001</v>
      </c>
      <c r="Y3933" s="72">
        <v>12.022</v>
      </c>
      <c r="Z3933" s="72">
        <v>2.988</v>
      </c>
      <c r="AA3933" s="72">
        <v>0.45800000000000002</v>
      </c>
    </row>
    <row r="3934" spans="1:27" x14ac:dyDescent="0.3">
      <c r="A3934" s="65">
        <v>3933</v>
      </c>
      <c r="B3934" s="66" t="s">
        <v>323</v>
      </c>
      <c r="C3934" s="69" t="s">
        <v>263</v>
      </c>
      <c r="D3934" s="71"/>
      <c r="E3934" s="71">
        <v>858</v>
      </c>
      <c r="F3934" s="71">
        <v>2055</v>
      </c>
      <c r="G3934" s="72">
        <v>98.766999999999996</v>
      </c>
      <c r="H3934" s="72">
        <v>101.006</v>
      </c>
      <c r="I3934" s="72">
        <v>103.26</v>
      </c>
      <c r="J3934" s="72">
        <v>105.90900000000001</v>
      </c>
      <c r="K3934" s="72">
        <v>108.595</v>
      </c>
      <c r="L3934" s="72">
        <v>110.753</v>
      </c>
      <c r="M3934" s="72">
        <v>112.202</v>
      </c>
      <c r="N3934" s="72">
        <v>112.916</v>
      </c>
      <c r="O3934" s="72">
        <v>113.57899999999999</v>
      </c>
      <c r="P3934" s="72">
        <v>115.015</v>
      </c>
      <c r="Q3934" s="72">
        <v>115.736</v>
      </c>
      <c r="R3934" s="72">
        <v>117.182</v>
      </c>
      <c r="S3934" s="72">
        <v>115.557</v>
      </c>
      <c r="T3934" s="72">
        <v>101.608</v>
      </c>
      <c r="U3934" s="72">
        <v>85.153000000000006</v>
      </c>
      <c r="V3934" s="72">
        <v>76.67</v>
      </c>
      <c r="W3934" s="72">
        <v>54.93</v>
      </c>
      <c r="X3934" s="72">
        <v>30.373000000000001</v>
      </c>
      <c r="Y3934" s="72">
        <v>14.111000000000001</v>
      </c>
      <c r="Z3934" s="72">
        <v>3.85</v>
      </c>
      <c r="AA3934" s="72">
        <v>0.59299999999999997</v>
      </c>
    </row>
    <row r="3935" spans="1:27" x14ac:dyDescent="0.3">
      <c r="A3935" s="65">
        <v>3934</v>
      </c>
      <c r="B3935" s="66" t="s">
        <v>323</v>
      </c>
      <c r="C3935" s="69" t="s">
        <v>263</v>
      </c>
      <c r="D3935" s="71"/>
      <c r="E3935" s="71">
        <v>858</v>
      </c>
      <c r="F3935" s="71">
        <v>2060</v>
      </c>
      <c r="G3935" s="72">
        <v>95.930999999999997</v>
      </c>
      <c r="H3935" s="72">
        <v>98.256</v>
      </c>
      <c r="I3935" s="72">
        <v>100.511</v>
      </c>
      <c r="J3935" s="72">
        <v>102.727</v>
      </c>
      <c r="K3935" s="72">
        <v>104.825</v>
      </c>
      <c r="L3935" s="72">
        <v>107.008</v>
      </c>
      <c r="M3935" s="72">
        <v>109.375</v>
      </c>
      <c r="N3935" s="72">
        <v>110.985</v>
      </c>
      <c r="O3935" s="72">
        <v>112.107</v>
      </c>
      <c r="P3935" s="72">
        <v>112.592</v>
      </c>
      <c r="Q3935" s="72">
        <v>113.532</v>
      </c>
      <c r="R3935" s="72">
        <v>113.56699999999999</v>
      </c>
      <c r="S3935" s="72">
        <v>113.71899999999999</v>
      </c>
      <c r="T3935" s="72">
        <v>110.111</v>
      </c>
      <c r="U3935" s="72">
        <v>93.900999999999996</v>
      </c>
      <c r="V3935" s="72">
        <v>74.516999999999996</v>
      </c>
      <c r="W3935" s="72">
        <v>60.962000000000003</v>
      </c>
      <c r="X3935" s="72">
        <v>36.972999999999999</v>
      </c>
      <c r="Y3935" s="72">
        <v>15.558999999999999</v>
      </c>
      <c r="Z3935" s="72">
        <v>4.7009999999999996</v>
      </c>
      <c r="AA3935" s="72">
        <v>0.78800000000000003</v>
      </c>
    </row>
    <row r="3936" spans="1:27" x14ac:dyDescent="0.3">
      <c r="A3936" s="65">
        <v>3935</v>
      </c>
      <c r="B3936" s="66" t="s">
        <v>323</v>
      </c>
      <c r="C3936" s="69" t="s">
        <v>263</v>
      </c>
      <c r="D3936" s="71"/>
      <c r="E3936" s="71">
        <v>858</v>
      </c>
      <c r="F3936" s="71">
        <v>2065</v>
      </c>
      <c r="G3936" s="72">
        <v>93.055999999999997</v>
      </c>
      <c r="H3936" s="72">
        <v>95.448999999999998</v>
      </c>
      <c r="I3936" s="72">
        <v>97.790999999999997</v>
      </c>
      <c r="J3936" s="72">
        <v>100.012</v>
      </c>
      <c r="K3936" s="72">
        <v>101.717</v>
      </c>
      <c r="L3936" s="72">
        <v>103.345</v>
      </c>
      <c r="M3936" s="72">
        <v>105.72499999999999</v>
      </c>
      <c r="N3936" s="72">
        <v>108.246</v>
      </c>
      <c r="O3936" s="72">
        <v>110.248</v>
      </c>
      <c r="P3936" s="72">
        <v>111.211</v>
      </c>
      <c r="Q3936" s="72">
        <v>111.25700000000001</v>
      </c>
      <c r="R3936" s="72">
        <v>111.581</v>
      </c>
      <c r="S3936" s="72">
        <v>110.483</v>
      </c>
      <c r="T3936" s="72">
        <v>108.779</v>
      </c>
      <c r="U3936" s="72">
        <v>102.36</v>
      </c>
      <c r="V3936" s="72">
        <v>82.923000000000002</v>
      </c>
      <c r="W3936" s="72">
        <v>60.064</v>
      </c>
      <c r="X3936" s="72">
        <v>41.844999999999999</v>
      </c>
      <c r="Y3936" s="72">
        <v>19.449000000000002</v>
      </c>
      <c r="Z3936" s="72">
        <v>5.3630000000000004</v>
      </c>
      <c r="AA3936" s="72">
        <v>1</v>
      </c>
    </row>
    <row r="3937" spans="1:27" x14ac:dyDescent="0.3">
      <c r="A3937" s="65">
        <v>3936</v>
      </c>
      <c r="B3937" s="66" t="s">
        <v>323</v>
      </c>
      <c r="C3937" s="69" t="s">
        <v>263</v>
      </c>
      <c r="D3937" s="71"/>
      <c r="E3937" s="71">
        <v>858</v>
      </c>
      <c r="F3937" s="71">
        <v>2070</v>
      </c>
      <c r="G3937" s="72">
        <v>90.251999999999995</v>
      </c>
      <c r="H3937" s="72">
        <v>92.608999999999995</v>
      </c>
      <c r="I3937" s="72">
        <v>95.015000000000001</v>
      </c>
      <c r="J3937" s="72">
        <v>97.323999999999998</v>
      </c>
      <c r="K3937" s="72">
        <v>99.069000000000003</v>
      </c>
      <c r="L3937" s="72">
        <v>100.336</v>
      </c>
      <c r="M3937" s="72">
        <v>102.151</v>
      </c>
      <c r="N3937" s="72">
        <v>104.682</v>
      </c>
      <c r="O3937" s="72">
        <v>107.57599999999999</v>
      </c>
      <c r="P3937" s="72">
        <v>109.43600000000001</v>
      </c>
      <c r="Q3937" s="72">
        <v>109.997</v>
      </c>
      <c r="R3937" s="72">
        <v>109.49299999999999</v>
      </c>
      <c r="S3937" s="72">
        <v>108.78100000000001</v>
      </c>
      <c r="T3937" s="72">
        <v>106.032</v>
      </c>
      <c r="U3937" s="72">
        <v>101.636</v>
      </c>
      <c r="V3937" s="72">
        <v>91.099000000000004</v>
      </c>
      <c r="W3937" s="72">
        <v>67.631</v>
      </c>
      <c r="X3937" s="72">
        <v>41.94</v>
      </c>
      <c r="Y3937" s="72">
        <v>22.536000000000001</v>
      </c>
      <c r="Z3937" s="72">
        <v>6.9189999999999996</v>
      </c>
      <c r="AA3937" s="72">
        <v>1.19</v>
      </c>
    </row>
    <row r="3938" spans="1:27" x14ac:dyDescent="0.3">
      <c r="A3938" s="65">
        <v>3937</v>
      </c>
      <c r="B3938" s="66" t="s">
        <v>323</v>
      </c>
      <c r="C3938" s="69" t="s">
        <v>263</v>
      </c>
      <c r="D3938" s="71"/>
      <c r="E3938" s="71">
        <v>858</v>
      </c>
      <c r="F3938" s="71">
        <v>2075</v>
      </c>
      <c r="G3938" s="72">
        <v>87.623999999999995</v>
      </c>
      <c r="H3938" s="72">
        <v>89.832999999999998</v>
      </c>
      <c r="I3938" s="72">
        <v>92.203000000000003</v>
      </c>
      <c r="J3938" s="72">
        <v>94.582999999999998</v>
      </c>
      <c r="K3938" s="72">
        <v>96.447999999999993</v>
      </c>
      <c r="L3938" s="72">
        <v>97.784999999999997</v>
      </c>
      <c r="M3938" s="72">
        <v>99.228999999999999</v>
      </c>
      <c r="N3938" s="72">
        <v>101.185</v>
      </c>
      <c r="O3938" s="72">
        <v>104.074</v>
      </c>
      <c r="P3938" s="72">
        <v>106.84399999999999</v>
      </c>
      <c r="Q3938" s="72">
        <v>108.333</v>
      </c>
      <c r="R3938" s="72">
        <v>108.39</v>
      </c>
      <c r="S3938" s="72">
        <v>106.959</v>
      </c>
      <c r="T3938" s="72">
        <v>104.723</v>
      </c>
      <c r="U3938" s="72">
        <v>99.536000000000001</v>
      </c>
      <c r="V3938" s="72">
        <v>91.120999999999995</v>
      </c>
      <c r="W3938" s="72">
        <v>75.135999999999996</v>
      </c>
      <c r="X3938" s="72">
        <v>48.01</v>
      </c>
      <c r="Y3938" s="72">
        <v>23.119</v>
      </c>
      <c r="Z3938" s="72">
        <v>8.2720000000000002</v>
      </c>
      <c r="AA3938" s="72">
        <v>1.5589999999999999</v>
      </c>
    </row>
    <row r="3939" spans="1:27" x14ac:dyDescent="0.3">
      <c r="A3939" s="65">
        <v>3938</v>
      </c>
      <c r="B3939" s="66" t="s">
        <v>323</v>
      </c>
      <c r="C3939" s="69" t="s">
        <v>263</v>
      </c>
      <c r="D3939" s="71"/>
      <c r="E3939" s="71">
        <v>858</v>
      </c>
      <c r="F3939" s="71">
        <v>2080</v>
      </c>
      <c r="G3939" s="72">
        <v>85.376999999999995</v>
      </c>
      <c r="H3939" s="72">
        <v>87.233999999999995</v>
      </c>
      <c r="I3939" s="72">
        <v>89.453000000000003</v>
      </c>
      <c r="J3939" s="72">
        <v>91.801000000000002</v>
      </c>
      <c r="K3939" s="72">
        <v>93.771000000000001</v>
      </c>
      <c r="L3939" s="72">
        <v>95.257000000000005</v>
      </c>
      <c r="M3939" s="72">
        <v>96.759</v>
      </c>
      <c r="N3939" s="72">
        <v>98.338999999999999</v>
      </c>
      <c r="O3939" s="72">
        <v>100.63800000000001</v>
      </c>
      <c r="P3939" s="72">
        <v>103.41800000000001</v>
      </c>
      <c r="Q3939" s="72">
        <v>105.849</v>
      </c>
      <c r="R3939" s="72">
        <v>106.875</v>
      </c>
      <c r="S3939" s="72">
        <v>106.07299999999999</v>
      </c>
      <c r="T3939" s="72">
        <v>103.258</v>
      </c>
      <c r="U3939" s="72">
        <v>98.733000000000004</v>
      </c>
      <c r="V3939" s="72">
        <v>89.840999999999994</v>
      </c>
      <c r="W3939" s="72">
        <v>75.942999999999998</v>
      </c>
      <c r="X3939" s="72">
        <v>54.170999999999999</v>
      </c>
      <c r="Y3939" s="72">
        <v>27.058</v>
      </c>
      <c r="Z3939" s="72">
        <v>8.7509999999999994</v>
      </c>
      <c r="AA3939" s="72">
        <v>1.944</v>
      </c>
    </row>
    <row r="3940" spans="1:27" x14ac:dyDescent="0.3">
      <c r="A3940" s="65">
        <v>3939</v>
      </c>
      <c r="B3940" s="66" t="s">
        <v>323</v>
      </c>
      <c r="C3940" s="69" t="s">
        <v>263</v>
      </c>
      <c r="D3940" s="71"/>
      <c r="E3940" s="71">
        <v>858</v>
      </c>
      <c r="F3940" s="71">
        <v>2085</v>
      </c>
      <c r="G3940" s="72">
        <v>83.231999999999999</v>
      </c>
      <c r="H3940" s="72">
        <v>85.018000000000001</v>
      </c>
      <c r="I3940" s="72">
        <v>86.884</v>
      </c>
      <c r="J3940" s="72">
        <v>89.082999999999998</v>
      </c>
      <c r="K3940" s="72">
        <v>91.054000000000002</v>
      </c>
      <c r="L3940" s="72">
        <v>92.671000000000006</v>
      </c>
      <c r="M3940" s="72">
        <v>94.313000000000002</v>
      </c>
      <c r="N3940" s="72">
        <v>95.941999999999993</v>
      </c>
      <c r="O3940" s="72">
        <v>97.843000000000004</v>
      </c>
      <c r="P3940" s="72">
        <v>100.051</v>
      </c>
      <c r="Q3940" s="72">
        <v>102.53</v>
      </c>
      <c r="R3940" s="72">
        <v>104.538</v>
      </c>
      <c r="S3940" s="72">
        <v>104.768</v>
      </c>
      <c r="T3940" s="72">
        <v>102.673</v>
      </c>
      <c r="U3940" s="72">
        <v>97.742000000000004</v>
      </c>
      <c r="V3940" s="72">
        <v>89.679000000000002</v>
      </c>
      <c r="W3940" s="72">
        <v>75.614999999999995</v>
      </c>
      <c r="X3940" s="72">
        <v>55.570999999999998</v>
      </c>
      <c r="Y3940" s="72">
        <v>31.199000000000002</v>
      </c>
      <c r="Z3940" s="72">
        <v>10.558999999999999</v>
      </c>
      <c r="AA3940" s="72">
        <v>2.1760000000000002</v>
      </c>
    </row>
    <row r="3941" spans="1:27" x14ac:dyDescent="0.3">
      <c r="A3941" s="65">
        <v>3940</v>
      </c>
      <c r="B3941" s="66" t="s">
        <v>323</v>
      </c>
      <c r="C3941" s="69" t="s">
        <v>263</v>
      </c>
      <c r="D3941" s="71"/>
      <c r="E3941" s="71">
        <v>858</v>
      </c>
      <c r="F3941" s="71">
        <v>2090</v>
      </c>
      <c r="G3941" s="72">
        <v>81.027000000000001</v>
      </c>
      <c r="H3941" s="72">
        <v>82.900999999999996</v>
      </c>
      <c r="I3941" s="72">
        <v>84.694999999999993</v>
      </c>
      <c r="J3941" s="72">
        <v>86.543999999999997</v>
      </c>
      <c r="K3941" s="72">
        <v>88.397000000000006</v>
      </c>
      <c r="L3941" s="72">
        <v>90.043999999999997</v>
      </c>
      <c r="M3941" s="72">
        <v>91.802000000000007</v>
      </c>
      <c r="N3941" s="72">
        <v>93.563000000000002</v>
      </c>
      <c r="O3941" s="72">
        <v>95.491</v>
      </c>
      <c r="P3941" s="72">
        <v>97.314999999999998</v>
      </c>
      <c r="Q3941" s="72">
        <v>99.256</v>
      </c>
      <c r="R3941" s="72">
        <v>101.35299999999999</v>
      </c>
      <c r="S3941" s="72">
        <v>102.627</v>
      </c>
      <c r="T3941" s="72">
        <v>101.64400000000001</v>
      </c>
      <c r="U3941" s="72">
        <v>97.537000000000006</v>
      </c>
      <c r="V3941" s="72">
        <v>89.287000000000006</v>
      </c>
      <c r="W3941" s="72">
        <v>76.165000000000006</v>
      </c>
      <c r="X3941" s="72">
        <v>56.118000000000002</v>
      </c>
      <c r="Y3941" s="72">
        <v>32.686</v>
      </c>
      <c r="Z3941" s="72">
        <v>12.553000000000001</v>
      </c>
      <c r="AA3941" s="72">
        <v>2.6709999999999998</v>
      </c>
    </row>
    <row r="3942" spans="1:27" x14ac:dyDescent="0.3">
      <c r="A3942" s="65">
        <v>3941</v>
      </c>
      <c r="B3942" s="66" t="s">
        <v>323</v>
      </c>
      <c r="C3942" s="69" t="s">
        <v>263</v>
      </c>
      <c r="D3942" s="71"/>
      <c r="E3942" s="71">
        <v>858</v>
      </c>
      <c r="F3942" s="71">
        <v>2095</v>
      </c>
      <c r="G3942" s="72">
        <v>79.028999999999996</v>
      </c>
      <c r="H3942" s="72">
        <v>80.725999999999999</v>
      </c>
      <c r="I3942" s="72">
        <v>82.603999999999999</v>
      </c>
      <c r="J3942" s="72">
        <v>84.384</v>
      </c>
      <c r="K3942" s="72">
        <v>85.917000000000002</v>
      </c>
      <c r="L3942" s="72">
        <v>87.474999999999994</v>
      </c>
      <c r="M3942" s="72">
        <v>89.251999999999995</v>
      </c>
      <c r="N3942" s="72">
        <v>91.122</v>
      </c>
      <c r="O3942" s="72">
        <v>93.159000000000006</v>
      </c>
      <c r="P3942" s="72">
        <v>95.019000000000005</v>
      </c>
      <c r="Q3942" s="72">
        <v>96.602000000000004</v>
      </c>
      <c r="R3942" s="72">
        <v>98.206999999999994</v>
      </c>
      <c r="S3942" s="72">
        <v>99.644999999999996</v>
      </c>
      <c r="T3942" s="72">
        <v>99.796000000000006</v>
      </c>
      <c r="U3942" s="72">
        <v>96.905000000000001</v>
      </c>
      <c r="V3942" s="72">
        <v>89.614000000000004</v>
      </c>
      <c r="W3942" s="72">
        <v>76.536000000000001</v>
      </c>
      <c r="X3942" s="72">
        <v>57.354999999999997</v>
      </c>
      <c r="Y3942" s="72">
        <v>33.746000000000002</v>
      </c>
      <c r="Z3942" s="72">
        <v>13.584</v>
      </c>
      <c r="AA3942" s="72">
        <v>3.3029999999999999</v>
      </c>
    </row>
    <row r="3943" spans="1:27" x14ac:dyDescent="0.3">
      <c r="A3943" s="65">
        <v>3942</v>
      </c>
      <c r="B3943" s="66" t="s">
        <v>323</v>
      </c>
      <c r="C3943" s="69" t="s">
        <v>263</v>
      </c>
      <c r="D3943" s="71"/>
      <c r="E3943" s="71">
        <v>858</v>
      </c>
      <c r="F3943" s="71">
        <v>2100</v>
      </c>
      <c r="G3943" s="72">
        <v>76.962999999999994</v>
      </c>
      <c r="H3943" s="72">
        <v>78.753</v>
      </c>
      <c r="I3943" s="72">
        <v>80.456000000000003</v>
      </c>
      <c r="J3943" s="72">
        <v>82.320999999999998</v>
      </c>
      <c r="K3943" s="72">
        <v>83.814999999999998</v>
      </c>
      <c r="L3943" s="72">
        <v>85.081000000000003</v>
      </c>
      <c r="M3943" s="72">
        <v>86.757999999999996</v>
      </c>
      <c r="N3943" s="72">
        <v>88.635999999999996</v>
      </c>
      <c r="O3943" s="72">
        <v>90.757000000000005</v>
      </c>
      <c r="P3943" s="72">
        <v>92.734999999999999</v>
      </c>
      <c r="Q3943" s="72">
        <v>94.38</v>
      </c>
      <c r="R3943" s="72">
        <v>95.664000000000001</v>
      </c>
      <c r="S3943" s="72">
        <v>96.680999999999997</v>
      </c>
      <c r="T3943" s="72">
        <v>97.102999999999994</v>
      </c>
      <c r="U3943" s="72">
        <v>95.462999999999994</v>
      </c>
      <c r="V3943" s="72">
        <v>89.512</v>
      </c>
      <c r="W3943" s="72">
        <v>77.489000000000004</v>
      </c>
      <c r="X3943" s="72">
        <v>58.438000000000002</v>
      </c>
      <c r="Y3943" s="72">
        <v>35.231000000000002</v>
      </c>
      <c r="Z3943" s="72">
        <v>14.478</v>
      </c>
      <c r="AA3943" s="72">
        <v>3.7890000000000001</v>
      </c>
    </row>
    <row r="3944" spans="1:27" x14ac:dyDescent="0.3">
      <c r="A3944" s="65">
        <v>3943</v>
      </c>
      <c r="B3944" s="66" t="s">
        <v>323</v>
      </c>
      <c r="C3944" s="69" t="s">
        <v>264</v>
      </c>
      <c r="D3944" s="71"/>
      <c r="E3944" s="71">
        <v>862</v>
      </c>
      <c r="F3944" s="71">
        <v>2015</v>
      </c>
      <c r="G3944" s="72">
        <v>1520.5989999999999</v>
      </c>
      <c r="H3944" s="72">
        <v>1501.009</v>
      </c>
      <c r="I3944" s="72">
        <v>1463.655</v>
      </c>
      <c r="J3944" s="72">
        <v>1418.797</v>
      </c>
      <c r="K3944" s="72">
        <v>1382.038</v>
      </c>
      <c r="L3944" s="72">
        <v>1334.1089999999999</v>
      </c>
      <c r="M3944" s="72">
        <v>1189.8230000000001</v>
      </c>
      <c r="N3944" s="72">
        <v>1066.008</v>
      </c>
      <c r="O3944" s="72">
        <v>939.42100000000005</v>
      </c>
      <c r="P3944" s="72">
        <v>908.34799999999996</v>
      </c>
      <c r="Q3944" s="72">
        <v>825.226</v>
      </c>
      <c r="R3944" s="72">
        <v>629.93299999999999</v>
      </c>
      <c r="S3944" s="72">
        <v>469.30200000000002</v>
      </c>
      <c r="T3944" s="72">
        <v>343.80700000000002</v>
      </c>
      <c r="U3944" s="72">
        <v>237.977</v>
      </c>
      <c r="V3944" s="72">
        <v>149.96100000000001</v>
      </c>
      <c r="W3944" s="72">
        <v>80.912000000000006</v>
      </c>
      <c r="X3944" s="72">
        <v>35.064999999999998</v>
      </c>
      <c r="Y3944" s="72">
        <v>11.741</v>
      </c>
      <c r="Z3944" s="72">
        <v>2.8959999999999999</v>
      </c>
      <c r="AA3944" s="72">
        <v>0.59599999999999997</v>
      </c>
    </row>
    <row r="3945" spans="1:27" x14ac:dyDescent="0.3">
      <c r="A3945" s="65">
        <v>3944</v>
      </c>
      <c r="B3945" s="66" t="s">
        <v>323</v>
      </c>
      <c r="C3945" s="69" t="s">
        <v>264</v>
      </c>
      <c r="D3945" s="71"/>
      <c r="E3945" s="71">
        <v>862</v>
      </c>
      <c r="F3945" s="71">
        <v>2020</v>
      </c>
      <c r="G3945" s="72">
        <v>1508.5119999999999</v>
      </c>
      <c r="H3945" s="72">
        <v>1515.51</v>
      </c>
      <c r="I3945" s="72">
        <v>1494.921</v>
      </c>
      <c r="J3945" s="72">
        <v>1450.721</v>
      </c>
      <c r="K3945" s="72">
        <v>1391.8779999999999</v>
      </c>
      <c r="L3945" s="72">
        <v>1352.2750000000001</v>
      </c>
      <c r="M3945" s="72">
        <v>1308.5419999999999</v>
      </c>
      <c r="N3945" s="72">
        <v>1169.2339999999999</v>
      </c>
      <c r="O3945" s="72">
        <v>1048.0989999999999</v>
      </c>
      <c r="P3945" s="72">
        <v>920.97699999999998</v>
      </c>
      <c r="Q3945" s="72">
        <v>882.35500000000002</v>
      </c>
      <c r="R3945" s="72">
        <v>788.36099999999999</v>
      </c>
      <c r="S3945" s="72">
        <v>585.45299999999997</v>
      </c>
      <c r="T3945" s="72">
        <v>420.2</v>
      </c>
      <c r="U3945" s="72">
        <v>291.11900000000003</v>
      </c>
      <c r="V3945" s="72">
        <v>183.733</v>
      </c>
      <c r="W3945" s="72">
        <v>101.018</v>
      </c>
      <c r="X3945" s="72">
        <v>44.917000000000002</v>
      </c>
      <c r="Y3945" s="72">
        <v>14.894</v>
      </c>
      <c r="Z3945" s="72">
        <v>3.5409999999999999</v>
      </c>
      <c r="AA3945" s="72">
        <v>0.65300000000000002</v>
      </c>
    </row>
    <row r="3946" spans="1:27" x14ac:dyDescent="0.3">
      <c r="A3946" s="65">
        <v>3945</v>
      </c>
      <c r="B3946" s="66" t="s">
        <v>323</v>
      </c>
      <c r="C3946" s="69" t="s">
        <v>264</v>
      </c>
      <c r="D3946" s="71"/>
      <c r="E3946" s="71">
        <v>862</v>
      </c>
      <c r="F3946" s="71">
        <v>2025</v>
      </c>
      <c r="G3946" s="72">
        <v>1482.2760000000001</v>
      </c>
      <c r="H3946" s="72">
        <v>1504.2049999999999</v>
      </c>
      <c r="I3946" s="72">
        <v>1510.3630000000001</v>
      </c>
      <c r="J3946" s="72">
        <v>1483.59</v>
      </c>
      <c r="K3946" s="72">
        <v>1426.5250000000001</v>
      </c>
      <c r="L3946" s="72">
        <v>1365.1130000000001</v>
      </c>
      <c r="M3946" s="72">
        <v>1328.9480000000001</v>
      </c>
      <c r="N3946" s="72">
        <v>1288.1980000000001</v>
      </c>
      <c r="O3946" s="72">
        <v>1151.1849999999999</v>
      </c>
      <c r="P3946" s="72">
        <v>1028.7249999999999</v>
      </c>
      <c r="Q3946" s="72">
        <v>896.06799999999998</v>
      </c>
      <c r="R3946" s="72">
        <v>845.13699999999994</v>
      </c>
      <c r="S3946" s="72">
        <v>735.81799999999998</v>
      </c>
      <c r="T3946" s="72">
        <v>527.43499999999995</v>
      </c>
      <c r="U3946" s="72">
        <v>358.82100000000003</v>
      </c>
      <c r="V3946" s="72">
        <v>227.37299999999999</v>
      </c>
      <c r="W3946" s="72">
        <v>125.53700000000001</v>
      </c>
      <c r="X3946" s="72">
        <v>56.917000000000002</v>
      </c>
      <c r="Y3946" s="72">
        <v>19.317</v>
      </c>
      <c r="Z3946" s="72">
        <v>4.5170000000000003</v>
      </c>
      <c r="AA3946" s="72">
        <v>0.77900000000000003</v>
      </c>
    </row>
    <row r="3947" spans="1:27" x14ac:dyDescent="0.3">
      <c r="A3947" s="65">
        <v>3946</v>
      </c>
      <c r="B3947" s="66" t="s">
        <v>323</v>
      </c>
      <c r="C3947" s="69" t="s">
        <v>264</v>
      </c>
      <c r="D3947" s="71"/>
      <c r="E3947" s="71">
        <v>862</v>
      </c>
      <c r="F3947" s="71">
        <v>2030</v>
      </c>
      <c r="G3947" s="72">
        <v>1453.681</v>
      </c>
      <c r="H3947" s="72">
        <v>1478.9559999999999</v>
      </c>
      <c r="I3947" s="72">
        <v>1500.412</v>
      </c>
      <c r="J3947" s="72">
        <v>1501.1659999999999</v>
      </c>
      <c r="K3947" s="72">
        <v>1462.6379999999999</v>
      </c>
      <c r="L3947" s="72">
        <v>1402.902</v>
      </c>
      <c r="M3947" s="72">
        <v>1344.635</v>
      </c>
      <c r="N3947" s="72">
        <v>1310.732</v>
      </c>
      <c r="O3947" s="72">
        <v>1270.252</v>
      </c>
      <c r="P3947" s="72">
        <v>1131.3209999999999</v>
      </c>
      <c r="Q3947" s="72">
        <v>1002.574</v>
      </c>
      <c r="R3947" s="72">
        <v>860.54899999999998</v>
      </c>
      <c r="S3947" s="72">
        <v>792.16499999999996</v>
      </c>
      <c r="T3947" s="72">
        <v>666.98199999999997</v>
      </c>
      <c r="U3947" s="72">
        <v>454.20699999999999</v>
      </c>
      <c r="V3947" s="72">
        <v>283.51900000000001</v>
      </c>
      <c r="W3947" s="72">
        <v>157.60900000000001</v>
      </c>
      <c r="X3947" s="72">
        <v>71.822000000000003</v>
      </c>
      <c r="Y3947" s="72">
        <v>24.803000000000001</v>
      </c>
      <c r="Z3947" s="72">
        <v>5.8949999999999996</v>
      </c>
      <c r="AA3947" s="72">
        <v>0.97799999999999998</v>
      </c>
    </row>
    <row r="3948" spans="1:27" x14ac:dyDescent="0.3">
      <c r="A3948" s="65">
        <v>3947</v>
      </c>
      <c r="B3948" s="66" t="s">
        <v>323</v>
      </c>
      <c r="C3948" s="69" t="s">
        <v>264</v>
      </c>
      <c r="D3948" s="71"/>
      <c r="E3948" s="71">
        <v>862</v>
      </c>
      <c r="F3948" s="71">
        <v>2035</v>
      </c>
      <c r="G3948" s="72">
        <v>1420.117</v>
      </c>
      <c r="H3948" s="72">
        <v>1450.71</v>
      </c>
      <c r="I3948" s="72">
        <v>1475.421</v>
      </c>
      <c r="J3948" s="72">
        <v>1492.087</v>
      </c>
      <c r="K3948" s="72">
        <v>1482.153</v>
      </c>
      <c r="L3948" s="72">
        <v>1440.7570000000001</v>
      </c>
      <c r="M3948" s="72">
        <v>1383.67</v>
      </c>
      <c r="N3948" s="72">
        <v>1327.597</v>
      </c>
      <c r="O3948" s="72">
        <v>1293.7719999999999</v>
      </c>
      <c r="P3948" s="72">
        <v>1249.8520000000001</v>
      </c>
      <c r="Q3948" s="72">
        <v>1104.509</v>
      </c>
      <c r="R3948" s="72">
        <v>965.47900000000004</v>
      </c>
      <c r="S3948" s="72">
        <v>810.154</v>
      </c>
      <c r="T3948" s="72">
        <v>722.62900000000002</v>
      </c>
      <c r="U3948" s="72">
        <v>579.43399999999997</v>
      </c>
      <c r="V3948" s="72">
        <v>363.30099999999999</v>
      </c>
      <c r="W3948" s="72">
        <v>199.614</v>
      </c>
      <c r="X3948" s="72">
        <v>91.75</v>
      </c>
      <c r="Y3948" s="72">
        <v>31.818999999999999</v>
      </c>
      <c r="Z3948" s="72">
        <v>7.6529999999999996</v>
      </c>
      <c r="AA3948" s="72">
        <v>1.2669999999999999</v>
      </c>
    </row>
    <row r="3949" spans="1:27" x14ac:dyDescent="0.3">
      <c r="A3949" s="65">
        <v>3948</v>
      </c>
      <c r="B3949" s="66" t="s">
        <v>323</v>
      </c>
      <c r="C3949" s="69" t="s">
        <v>264</v>
      </c>
      <c r="D3949" s="71"/>
      <c r="E3949" s="71">
        <v>862</v>
      </c>
      <c r="F3949" s="71">
        <v>2040</v>
      </c>
      <c r="G3949" s="72">
        <v>1386.3209999999999</v>
      </c>
      <c r="H3949" s="72">
        <v>1417.463</v>
      </c>
      <c r="I3949" s="72">
        <v>1447.41</v>
      </c>
      <c r="J3949" s="72">
        <v>1467.9480000000001</v>
      </c>
      <c r="K3949" s="72">
        <v>1475.175</v>
      </c>
      <c r="L3949" s="72">
        <v>1462.2049999999999</v>
      </c>
      <c r="M3949" s="72">
        <v>1422.837</v>
      </c>
      <c r="N3949" s="72">
        <v>1367.597</v>
      </c>
      <c r="O3949" s="72">
        <v>1311.7329999999999</v>
      </c>
      <c r="P3949" s="72">
        <v>1274.521</v>
      </c>
      <c r="Q3949" s="72">
        <v>1222.354</v>
      </c>
      <c r="R3949" s="72">
        <v>1066.5250000000001</v>
      </c>
      <c r="S3949" s="72">
        <v>912.84100000000001</v>
      </c>
      <c r="T3949" s="72">
        <v>743.61699999999996</v>
      </c>
      <c r="U3949" s="72">
        <v>633.16700000000003</v>
      </c>
      <c r="V3949" s="72">
        <v>469.05799999999999</v>
      </c>
      <c r="W3949" s="72">
        <v>259.767</v>
      </c>
      <c r="X3949" s="72">
        <v>118.245</v>
      </c>
      <c r="Y3949" s="72">
        <v>41.332000000000001</v>
      </c>
      <c r="Z3949" s="72">
        <v>9.9320000000000004</v>
      </c>
      <c r="AA3949" s="72">
        <v>1.6419999999999999</v>
      </c>
    </row>
    <row r="3950" spans="1:27" x14ac:dyDescent="0.3">
      <c r="A3950" s="65">
        <v>3949</v>
      </c>
      <c r="B3950" s="66" t="s">
        <v>323</v>
      </c>
      <c r="C3950" s="69" t="s">
        <v>264</v>
      </c>
      <c r="D3950" s="71"/>
      <c r="E3950" s="71">
        <v>862</v>
      </c>
      <c r="F3950" s="71">
        <v>2045</v>
      </c>
      <c r="G3950" s="72">
        <v>1352.357</v>
      </c>
      <c r="H3950" s="72">
        <v>1383.8879999999999</v>
      </c>
      <c r="I3950" s="72">
        <v>1414.34</v>
      </c>
      <c r="J3950" s="72">
        <v>1440.675</v>
      </c>
      <c r="K3950" s="72">
        <v>1453.106</v>
      </c>
      <c r="L3950" s="72">
        <v>1457.5509999999999</v>
      </c>
      <c r="M3950" s="72">
        <v>1445.9949999999999</v>
      </c>
      <c r="N3950" s="72">
        <v>1407.999</v>
      </c>
      <c r="O3950" s="72">
        <v>1352.83</v>
      </c>
      <c r="P3950" s="72">
        <v>1293.951</v>
      </c>
      <c r="Q3950" s="72">
        <v>1248.777</v>
      </c>
      <c r="R3950" s="72">
        <v>1183.508</v>
      </c>
      <c r="S3950" s="72">
        <v>1012.548</v>
      </c>
      <c r="T3950" s="72">
        <v>842.81600000000003</v>
      </c>
      <c r="U3950" s="72">
        <v>656.87400000000002</v>
      </c>
      <c r="V3950" s="72">
        <v>518.43100000000004</v>
      </c>
      <c r="W3950" s="72">
        <v>340.34699999999998</v>
      </c>
      <c r="X3950" s="72">
        <v>156.435</v>
      </c>
      <c r="Y3950" s="72">
        <v>54.098999999999997</v>
      </c>
      <c r="Z3950" s="72">
        <v>13.026999999999999</v>
      </c>
      <c r="AA3950" s="72">
        <v>2.12</v>
      </c>
    </row>
    <row r="3951" spans="1:27" x14ac:dyDescent="0.3">
      <c r="A3951" s="65">
        <v>3950</v>
      </c>
      <c r="B3951" s="66" t="s">
        <v>323</v>
      </c>
      <c r="C3951" s="69" t="s">
        <v>264</v>
      </c>
      <c r="D3951" s="71"/>
      <c r="E3951" s="71">
        <v>862</v>
      </c>
      <c r="F3951" s="71">
        <v>2050</v>
      </c>
      <c r="G3951" s="72">
        <v>1314.0219999999999</v>
      </c>
      <c r="H3951" s="72">
        <v>1350.0830000000001</v>
      </c>
      <c r="I3951" s="72">
        <v>1380.951</v>
      </c>
      <c r="J3951" s="72">
        <v>1408.2860000000001</v>
      </c>
      <c r="K3951" s="72">
        <v>1427.76</v>
      </c>
      <c r="L3951" s="72">
        <v>1437.758</v>
      </c>
      <c r="M3951" s="72">
        <v>1443.2239999999999</v>
      </c>
      <c r="N3951" s="72">
        <v>1432.569</v>
      </c>
      <c r="O3951" s="72">
        <v>1394.384</v>
      </c>
      <c r="P3951" s="72">
        <v>1336.2919999999999</v>
      </c>
      <c r="Q3951" s="72">
        <v>1270.191</v>
      </c>
      <c r="R3951" s="72">
        <v>1212.4870000000001</v>
      </c>
      <c r="S3951" s="72">
        <v>1128.4749999999999</v>
      </c>
      <c r="T3951" s="72">
        <v>940.72799999999995</v>
      </c>
      <c r="U3951" s="72">
        <v>751.03300000000002</v>
      </c>
      <c r="V3951" s="72">
        <v>544.601</v>
      </c>
      <c r="W3951" s="72">
        <v>382.47800000000001</v>
      </c>
      <c r="X3951" s="72">
        <v>209.04499999999999</v>
      </c>
      <c r="Y3951" s="72">
        <v>73.058000000000007</v>
      </c>
      <c r="Z3951" s="72">
        <v>17.34</v>
      </c>
      <c r="AA3951" s="72">
        <v>2.7789999999999999</v>
      </c>
    </row>
    <row r="3952" spans="1:27" x14ac:dyDescent="0.3">
      <c r="A3952" s="65">
        <v>3951</v>
      </c>
      <c r="B3952" s="66" t="s">
        <v>323</v>
      </c>
      <c r="C3952" s="69" t="s">
        <v>264</v>
      </c>
      <c r="D3952" s="71"/>
      <c r="E3952" s="71">
        <v>862</v>
      </c>
      <c r="F3952" s="71">
        <v>2055</v>
      </c>
      <c r="G3952" s="72">
        <v>1276.925</v>
      </c>
      <c r="H3952" s="72">
        <v>1311.952</v>
      </c>
      <c r="I3952" s="72">
        <v>1347.3989999999999</v>
      </c>
      <c r="J3952" s="72">
        <v>1375.625</v>
      </c>
      <c r="K3952" s="72">
        <v>1397.2080000000001</v>
      </c>
      <c r="L3952" s="72">
        <v>1414.5840000000001</v>
      </c>
      <c r="M3952" s="72">
        <v>1425.3589999999999</v>
      </c>
      <c r="N3952" s="72">
        <v>1431.395</v>
      </c>
      <c r="O3952" s="72">
        <v>1420.287</v>
      </c>
      <c r="P3952" s="72">
        <v>1379.127</v>
      </c>
      <c r="Q3952" s="72">
        <v>1314.164</v>
      </c>
      <c r="R3952" s="72">
        <v>1236.674</v>
      </c>
      <c r="S3952" s="72">
        <v>1161.04</v>
      </c>
      <c r="T3952" s="72">
        <v>1054.921</v>
      </c>
      <c r="U3952" s="72">
        <v>845.64</v>
      </c>
      <c r="V3952" s="72">
        <v>630.60699999999997</v>
      </c>
      <c r="W3952" s="72">
        <v>408.78199999999998</v>
      </c>
      <c r="X3952" s="72">
        <v>239.98599999999999</v>
      </c>
      <c r="Y3952" s="72">
        <v>99.959000000000003</v>
      </c>
      <c r="Z3952" s="72">
        <v>23.934000000000001</v>
      </c>
      <c r="AA3952" s="72">
        <v>3.7160000000000002</v>
      </c>
    </row>
    <row r="3953" spans="1:27" x14ac:dyDescent="0.3">
      <c r="A3953" s="65">
        <v>3952</v>
      </c>
      <c r="B3953" s="66" t="s">
        <v>323</v>
      </c>
      <c r="C3953" s="69" t="s">
        <v>264</v>
      </c>
      <c r="D3953" s="71"/>
      <c r="E3953" s="71">
        <v>862</v>
      </c>
      <c r="F3953" s="71">
        <v>2060</v>
      </c>
      <c r="G3953" s="72">
        <v>1240.712</v>
      </c>
      <c r="H3953" s="72">
        <v>1275.0219999999999</v>
      </c>
      <c r="I3953" s="72">
        <v>1309.49</v>
      </c>
      <c r="J3953" s="72">
        <v>1342.692</v>
      </c>
      <c r="K3953" s="72">
        <v>1366.1089999999999</v>
      </c>
      <c r="L3953" s="72">
        <v>1385.921</v>
      </c>
      <c r="M3953" s="72">
        <v>1403.86</v>
      </c>
      <c r="N3953" s="72">
        <v>1415.028</v>
      </c>
      <c r="O3953" s="72">
        <v>1420.502</v>
      </c>
      <c r="P3953" s="72">
        <v>1406.405</v>
      </c>
      <c r="Q3953" s="72">
        <v>1358.5909999999999</v>
      </c>
      <c r="R3953" s="72">
        <v>1282.7940000000001</v>
      </c>
      <c r="S3953" s="72">
        <v>1189.0239999999999</v>
      </c>
      <c r="T3953" s="72">
        <v>1091.8430000000001</v>
      </c>
      <c r="U3953" s="72">
        <v>956.41200000000003</v>
      </c>
      <c r="V3953" s="72">
        <v>718.98800000000006</v>
      </c>
      <c r="W3953" s="72">
        <v>481.68299999999999</v>
      </c>
      <c r="X3953" s="72">
        <v>262.28699999999998</v>
      </c>
      <c r="Y3953" s="72">
        <v>117.785</v>
      </c>
      <c r="Z3953" s="72">
        <v>33.618000000000002</v>
      </c>
      <c r="AA3953" s="72">
        <v>5.1689999999999996</v>
      </c>
    </row>
    <row r="3954" spans="1:27" x14ac:dyDescent="0.3">
      <c r="A3954" s="65">
        <v>3953</v>
      </c>
      <c r="B3954" s="66" t="s">
        <v>323</v>
      </c>
      <c r="C3954" s="69" t="s">
        <v>264</v>
      </c>
      <c r="D3954" s="71"/>
      <c r="E3954" s="71">
        <v>862</v>
      </c>
      <c r="F3954" s="71">
        <v>2065</v>
      </c>
      <c r="G3954" s="72">
        <v>1207.3019999999999</v>
      </c>
      <c r="H3954" s="72">
        <v>1238.963</v>
      </c>
      <c r="I3954" s="72">
        <v>1272.7760000000001</v>
      </c>
      <c r="J3954" s="72">
        <v>1305.336</v>
      </c>
      <c r="K3954" s="72">
        <v>1334.519</v>
      </c>
      <c r="L3954" s="72">
        <v>1356.443</v>
      </c>
      <c r="M3954" s="72">
        <v>1376.6869999999999</v>
      </c>
      <c r="N3954" s="72">
        <v>1394.873</v>
      </c>
      <c r="O3954" s="72">
        <v>1405.4870000000001</v>
      </c>
      <c r="P3954" s="72">
        <v>1408.145</v>
      </c>
      <c r="Q3954" s="72">
        <v>1387.63</v>
      </c>
      <c r="R3954" s="72">
        <v>1329.354</v>
      </c>
      <c r="S3954" s="72">
        <v>1238.0640000000001</v>
      </c>
      <c r="T3954" s="72">
        <v>1124.4359999999999</v>
      </c>
      <c r="U3954" s="72">
        <v>997.93399999999997</v>
      </c>
      <c r="V3954" s="72">
        <v>823.02099999999996</v>
      </c>
      <c r="W3954" s="72">
        <v>558.66099999999994</v>
      </c>
      <c r="X3954" s="72">
        <v>316.089</v>
      </c>
      <c r="Y3954" s="72">
        <v>132.28</v>
      </c>
      <c r="Z3954" s="72">
        <v>40.777999999999999</v>
      </c>
      <c r="AA3954" s="72">
        <v>7.3659999999999997</v>
      </c>
    </row>
    <row r="3955" spans="1:27" x14ac:dyDescent="0.3">
      <c r="A3955" s="65">
        <v>3954</v>
      </c>
      <c r="B3955" s="66" t="s">
        <v>323</v>
      </c>
      <c r="C3955" s="69" t="s">
        <v>264</v>
      </c>
      <c r="D3955" s="71"/>
      <c r="E3955" s="71">
        <v>862</v>
      </c>
      <c r="F3955" s="71">
        <v>2070</v>
      </c>
      <c r="G3955" s="72">
        <v>1175.922</v>
      </c>
      <c r="H3955" s="72">
        <v>1205.6869999999999</v>
      </c>
      <c r="I3955" s="72">
        <v>1236.8889999999999</v>
      </c>
      <c r="J3955" s="72">
        <v>1269.0650000000001</v>
      </c>
      <c r="K3955" s="72">
        <v>1298.25</v>
      </c>
      <c r="L3955" s="72">
        <v>1326.146</v>
      </c>
      <c r="M3955" s="72">
        <v>1348.41</v>
      </c>
      <c r="N3955" s="72">
        <v>1368.817</v>
      </c>
      <c r="O3955" s="72">
        <v>1386.4390000000001</v>
      </c>
      <c r="P3955" s="72">
        <v>1394.4780000000001</v>
      </c>
      <c r="Q3955" s="72">
        <v>1391.1220000000001</v>
      </c>
      <c r="R3955" s="72">
        <v>1360.473</v>
      </c>
      <c r="S3955" s="72">
        <v>1287.0940000000001</v>
      </c>
      <c r="T3955" s="72">
        <v>1176.4079999999999</v>
      </c>
      <c r="U3955" s="72">
        <v>1034.952</v>
      </c>
      <c r="V3955" s="72">
        <v>867.93299999999999</v>
      </c>
      <c r="W3955" s="72">
        <v>649.495</v>
      </c>
      <c r="X3955" s="72">
        <v>374.43</v>
      </c>
      <c r="Y3955" s="72">
        <v>163.71100000000001</v>
      </c>
      <c r="Z3955" s="72">
        <v>47.191000000000003</v>
      </c>
      <c r="AA3955" s="72">
        <v>9.33</v>
      </c>
    </row>
    <row r="3956" spans="1:27" x14ac:dyDescent="0.3">
      <c r="A3956" s="65">
        <v>3955</v>
      </c>
      <c r="B3956" s="66" t="s">
        <v>323</v>
      </c>
      <c r="C3956" s="69" t="s">
        <v>264</v>
      </c>
      <c r="D3956" s="71"/>
      <c r="E3956" s="71">
        <v>862</v>
      </c>
      <c r="F3956" s="71">
        <v>2075</v>
      </c>
      <c r="G3956" s="72">
        <v>1145.788</v>
      </c>
      <c r="H3956" s="72">
        <v>1174.425</v>
      </c>
      <c r="I3956" s="72">
        <v>1203.78</v>
      </c>
      <c r="J3956" s="72">
        <v>1233.566</v>
      </c>
      <c r="K3956" s="72">
        <v>1262.876</v>
      </c>
      <c r="L3956" s="72">
        <v>1290.9649999999999</v>
      </c>
      <c r="M3956" s="72">
        <v>1319.1210000000001</v>
      </c>
      <c r="N3956" s="72">
        <v>1341.4760000000001</v>
      </c>
      <c r="O3956" s="72">
        <v>1361.355</v>
      </c>
      <c r="P3956" s="72">
        <v>1376.597</v>
      </c>
      <c r="Q3956" s="72">
        <v>1379.11</v>
      </c>
      <c r="R3956" s="72">
        <v>1366.193</v>
      </c>
      <c r="S3956" s="72">
        <v>1320.7739999999999</v>
      </c>
      <c r="T3956" s="72">
        <v>1227.914</v>
      </c>
      <c r="U3956" s="72">
        <v>1089.213</v>
      </c>
      <c r="V3956" s="72">
        <v>908.26400000000001</v>
      </c>
      <c r="W3956" s="72">
        <v>694.04200000000003</v>
      </c>
      <c r="X3956" s="72">
        <v>443.29300000000001</v>
      </c>
      <c r="Y3956" s="72">
        <v>198.483</v>
      </c>
      <c r="Z3956" s="72">
        <v>59.978000000000002</v>
      </c>
      <c r="AA3956" s="72">
        <v>11.161</v>
      </c>
    </row>
    <row r="3957" spans="1:27" x14ac:dyDescent="0.3">
      <c r="A3957" s="65">
        <v>3956</v>
      </c>
      <c r="B3957" s="66" t="s">
        <v>323</v>
      </c>
      <c r="C3957" s="69" t="s">
        <v>264</v>
      </c>
      <c r="D3957" s="71"/>
      <c r="E3957" s="71">
        <v>862</v>
      </c>
      <c r="F3957" s="71">
        <v>2080</v>
      </c>
      <c r="G3957" s="72">
        <v>1116.489</v>
      </c>
      <c r="H3957" s="72">
        <v>1144.404</v>
      </c>
      <c r="I3957" s="72">
        <v>1172.6690000000001</v>
      </c>
      <c r="J3957" s="72">
        <v>1200.7909999999999</v>
      </c>
      <c r="K3957" s="72">
        <v>1228.1379999999999</v>
      </c>
      <c r="L3957" s="72">
        <v>1256.5170000000001</v>
      </c>
      <c r="M3957" s="72">
        <v>1284.809</v>
      </c>
      <c r="N3957" s="72">
        <v>1312.989</v>
      </c>
      <c r="O3957" s="72">
        <v>1334.8530000000001</v>
      </c>
      <c r="P3957" s="72">
        <v>1352.5550000000001</v>
      </c>
      <c r="Q3957" s="72">
        <v>1362.7059999999999</v>
      </c>
      <c r="R3957" s="72">
        <v>1356.357</v>
      </c>
      <c r="S3957" s="72">
        <v>1329.402</v>
      </c>
      <c r="T3957" s="72">
        <v>1264.403</v>
      </c>
      <c r="U3957" s="72">
        <v>1142.684</v>
      </c>
      <c r="V3957" s="72">
        <v>963.33299999999997</v>
      </c>
      <c r="W3957" s="72">
        <v>734.67700000000002</v>
      </c>
      <c r="X3957" s="72">
        <v>481.32600000000002</v>
      </c>
      <c r="Y3957" s="72">
        <v>239.89699999999999</v>
      </c>
      <c r="Z3957" s="72">
        <v>74.491</v>
      </c>
      <c r="AA3957" s="72">
        <v>14.298999999999999</v>
      </c>
    </row>
    <row r="3958" spans="1:27" x14ac:dyDescent="0.3">
      <c r="A3958" s="65">
        <v>3957</v>
      </c>
      <c r="B3958" s="66" t="s">
        <v>323</v>
      </c>
      <c r="C3958" s="69" t="s">
        <v>264</v>
      </c>
      <c r="D3958" s="71"/>
      <c r="E3958" s="71">
        <v>862</v>
      </c>
      <c r="F3958" s="71">
        <v>2085</v>
      </c>
      <c r="G3958" s="72">
        <v>1088.595</v>
      </c>
      <c r="H3958" s="72">
        <v>1115.2170000000001</v>
      </c>
      <c r="I3958" s="72">
        <v>1142.7860000000001</v>
      </c>
      <c r="J3958" s="72">
        <v>1169.97</v>
      </c>
      <c r="K3958" s="72">
        <v>1196.0050000000001</v>
      </c>
      <c r="L3958" s="72">
        <v>1222.568</v>
      </c>
      <c r="M3958" s="72">
        <v>1251.1089999999999</v>
      </c>
      <c r="N3958" s="72">
        <v>1279.4090000000001</v>
      </c>
      <c r="O3958" s="72">
        <v>1307.1079999999999</v>
      </c>
      <c r="P3958" s="72">
        <v>1326.9670000000001</v>
      </c>
      <c r="Q3958" s="72">
        <v>1340.0039999999999</v>
      </c>
      <c r="R3958" s="72">
        <v>1341.9269999999999</v>
      </c>
      <c r="S3958" s="72">
        <v>1322.5139999999999</v>
      </c>
      <c r="T3958" s="72">
        <v>1276.5160000000001</v>
      </c>
      <c r="U3958" s="72">
        <v>1181.9000000000001</v>
      </c>
      <c r="V3958" s="72">
        <v>1017.56</v>
      </c>
      <c r="W3958" s="72">
        <v>787.20799999999997</v>
      </c>
      <c r="X3958" s="72">
        <v>516.875</v>
      </c>
      <c r="Y3958" s="72">
        <v>265.45600000000002</v>
      </c>
      <c r="Z3958" s="72">
        <v>92.094999999999999</v>
      </c>
      <c r="AA3958" s="72">
        <v>18.161000000000001</v>
      </c>
    </row>
    <row r="3959" spans="1:27" x14ac:dyDescent="0.3">
      <c r="A3959" s="65">
        <v>3958</v>
      </c>
      <c r="B3959" s="66" t="s">
        <v>323</v>
      </c>
      <c r="C3959" s="69" t="s">
        <v>264</v>
      </c>
      <c r="D3959" s="71"/>
      <c r="E3959" s="71">
        <v>862</v>
      </c>
      <c r="F3959" s="71">
        <v>2090</v>
      </c>
      <c r="G3959" s="72">
        <v>1061.0150000000001</v>
      </c>
      <c r="H3959" s="72">
        <v>1087.432</v>
      </c>
      <c r="I3959" s="72">
        <v>1113.732</v>
      </c>
      <c r="J3959" s="72">
        <v>1140.354</v>
      </c>
      <c r="K3959" s="72">
        <v>1165.761</v>
      </c>
      <c r="L3959" s="72">
        <v>1191.123</v>
      </c>
      <c r="M3959" s="72">
        <v>1217.829</v>
      </c>
      <c r="N3959" s="72">
        <v>1246.346</v>
      </c>
      <c r="O3959" s="72">
        <v>1274.2090000000001</v>
      </c>
      <c r="P3959" s="72">
        <v>1300.057</v>
      </c>
      <c r="Q3959" s="72">
        <v>1315.6590000000001</v>
      </c>
      <c r="R3959" s="72">
        <v>1321.1489999999999</v>
      </c>
      <c r="S3959" s="72">
        <v>1310.94</v>
      </c>
      <c r="T3959" s="72">
        <v>1273.5419999999999</v>
      </c>
      <c r="U3959" s="72">
        <v>1198.278</v>
      </c>
      <c r="V3959" s="72">
        <v>1059.3620000000001</v>
      </c>
      <c r="W3959" s="72">
        <v>839.71100000000001</v>
      </c>
      <c r="X3959" s="72">
        <v>561.625</v>
      </c>
      <c r="Y3959" s="72">
        <v>290.46899999999999</v>
      </c>
      <c r="Z3959" s="72">
        <v>104.276</v>
      </c>
      <c r="AA3959" s="72">
        <v>22.989000000000001</v>
      </c>
    </row>
    <row r="3960" spans="1:27" x14ac:dyDescent="0.3">
      <c r="A3960" s="65">
        <v>3959</v>
      </c>
      <c r="B3960" s="66" t="s">
        <v>323</v>
      </c>
      <c r="C3960" s="69" t="s">
        <v>264</v>
      </c>
      <c r="D3960" s="71"/>
      <c r="E3960" s="71">
        <v>862</v>
      </c>
      <c r="F3960" s="71">
        <v>2095</v>
      </c>
      <c r="G3960" s="72">
        <v>1035.9359999999999</v>
      </c>
      <c r="H3960" s="72">
        <v>1059.9459999999999</v>
      </c>
      <c r="I3960" s="72">
        <v>1086.077</v>
      </c>
      <c r="J3960" s="72">
        <v>1111.5509999999999</v>
      </c>
      <c r="K3960" s="72">
        <v>1136.644</v>
      </c>
      <c r="L3960" s="72">
        <v>1161.481</v>
      </c>
      <c r="M3960" s="72">
        <v>1186.962</v>
      </c>
      <c r="N3960" s="72">
        <v>1213.6320000000001</v>
      </c>
      <c r="O3960" s="72">
        <v>1241.7370000000001</v>
      </c>
      <c r="P3960" s="72">
        <v>1267.9269999999999</v>
      </c>
      <c r="Q3960" s="72">
        <v>1289.8530000000001</v>
      </c>
      <c r="R3960" s="72">
        <v>1298.53</v>
      </c>
      <c r="S3960" s="72">
        <v>1292.837</v>
      </c>
      <c r="T3960" s="72">
        <v>1265.6089999999999</v>
      </c>
      <c r="U3960" s="72">
        <v>1199.9939999999999</v>
      </c>
      <c r="V3960" s="72">
        <v>1080.32</v>
      </c>
      <c r="W3960" s="72">
        <v>881.97199999999998</v>
      </c>
      <c r="X3960" s="72">
        <v>606.76700000000005</v>
      </c>
      <c r="Y3960" s="72">
        <v>321.15499999999997</v>
      </c>
      <c r="Z3960" s="72">
        <v>116.60599999999999</v>
      </c>
      <c r="AA3960" s="72">
        <v>27.042999999999999</v>
      </c>
    </row>
    <row r="3961" spans="1:27" x14ac:dyDescent="0.3">
      <c r="A3961" s="65">
        <v>3960</v>
      </c>
      <c r="B3961" s="66" t="s">
        <v>323</v>
      </c>
      <c r="C3961" s="69" t="s">
        <v>264</v>
      </c>
      <c r="D3961" s="71"/>
      <c r="E3961" s="71">
        <v>862</v>
      </c>
      <c r="F3961" s="71">
        <v>2100</v>
      </c>
      <c r="G3961" s="72">
        <v>1012.6420000000001</v>
      </c>
      <c r="H3961" s="72">
        <v>1034.961</v>
      </c>
      <c r="I3961" s="72">
        <v>1058.7149999999999</v>
      </c>
      <c r="J3961" s="72">
        <v>1084.127</v>
      </c>
      <c r="K3961" s="72">
        <v>1108.289</v>
      </c>
      <c r="L3961" s="72">
        <v>1132.9100000000001</v>
      </c>
      <c r="M3961" s="72">
        <v>1157.8399999999999</v>
      </c>
      <c r="N3961" s="72">
        <v>1183.28</v>
      </c>
      <c r="O3961" s="72">
        <v>1209.566</v>
      </c>
      <c r="P3961" s="72">
        <v>1236.144</v>
      </c>
      <c r="Q3961" s="72">
        <v>1258.798</v>
      </c>
      <c r="R3961" s="72">
        <v>1274.3610000000001</v>
      </c>
      <c r="S3961" s="72">
        <v>1272.78</v>
      </c>
      <c r="T3961" s="72">
        <v>1251.194</v>
      </c>
      <c r="U3961" s="72">
        <v>1196.8989999999999</v>
      </c>
      <c r="V3961" s="72">
        <v>1088.0709999999999</v>
      </c>
      <c r="W3961" s="72">
        <v>907.35</v>
      </c>
      <c r="X3961" s="72">
        <v>645.59400000000005</v>
      </c>
      <c r="Y3961" s="72">
        <v>353.27800000000002</v>
      </c>
      <c r="Z3961" s="72">
        <v>131.946</v>
      </c>
      <c r="AA3961" s="72">
        <v>31.173999999999999</v>
      </c>
    </row>
    <row r="3962" spans="1:27" x14ac:dyDescent="0.3">
      <c r="A3962" s="65">
        <v>3961</v>
      </c>
      <c r="B3962" s="66" t="s">
        <v>323</v>
      </c>
      <c r="C3962" s="67" t="s">
        <v>265</v>
      </c>
      <c r="D3962" s="71">
        <v>27</v>
      </c>
      <c r="E3962" s="71">
        <v>905</v>
      </c>
      <c r="F3962" s="71">
        <v>2015</v>
      </c>
      <c r="G3962" s="72">
        <v>11148.331</v>
      </c>
      <c r="H3962" s="72">
        <v>11687.9</v>
      </c>
      <c r="I3962" s="72">
        <v>11543.953</v>
      </c>
      <c r="J3962" s="72">
        <v>11969.502</v>
      </c>
      <c r="K3962" s="72">
        <v>13015.819</v>
      </c>
      <c r="L3962" s="72">
        <v>12662.197</v>
      </c>
      <c r="M3962" s="72">
        <v>11975.386</v>
      </c>
      <c r="N3962" s="72">
        <v>11256.896000000001</v>
      </c>
      <c r="O3962" s="72">
        <v>11182.285</v>
      </c>
      <c r="P3962" s="72">
        <v>11727.629000000001</v>
      </c>
      <c r="Q3962" s="72">
        <v>12486.434999999999</v>
      </c>
      <c r="R3962" s="72">
        <v>11917.768</v>
      </c>
      <c r="S3962" s="72">
        <v>10237.731</v>
      </c>
      <c r="T3962" s="72">
        <v>8366.6419999999998</v>
      </c>
      <c r="U3962" s="72">
        <v>5768.433</v>
      </c>
      <c r="V3962" s="72">
        <v>4109.3419999999996</v>
      </c>
      <c r="W3962" s="72">
        <v>2710.5709999999999</v>
      </c>
      <c r="X3962" s="72">
        <v>1636.664</v>
      </c>
      <c r="Y3962" s="72">
        <v>621.10199999999998</v>
      </c>
      <c r="Z3962" s="72">
        <v>126.979</v>
      </c>
      <c r="AA3962" s="72">
        <v>12.31</v>
      </c>
    </row>
    <row r="3963" spans="1:27" x14ac:dyDescent="0.3">
      <c r="A3963" s="65">
        <v>3962</v>
      </c>
      <c r="B3963" s="66" t="s">
        <v>323</v>
      </c>
      <c r="C3963" s="67" t="s">
        <v>265</v>
      </c>
      <c r="D3963" s="71">
        <v>27</v>
      </c>
      <c r="E3963" s="71">
        <v>905</v>
      </c>
      <c r="F3963" s="71">
        <v>2020</v>
      </c>
      <c r="G3963" s="72">
        <v>11646.078</v>
      </c>
      <c r="H3963" s="72">
        <v>11235.98</v>
      </c>
      <c r="I3963" s="72">
        <v>11782.637000000001</v>
      </c>
      <c r="J3963" s="72">
        <v>11829.753000000001</v>
      </c>
      <c r="K3963" s="72">
        <v>12419.759</v>
      </c>
      <c r="L3963" s="72">
        <v>13412.204</v>
      </c>
      <c r="M3963" s="72">
        <v>12939.804</v>
      </c>
      <c r="N3963" s="72">
        <v>12143.915000000001</v>
      </c>
      <c r="O3963" s="72">
        <v>11330.14</v>
      </c>
      <c r="P3963" s="72">
        <v>11148.876</v>
      </c>
      <c r="Q3963" s="72">
        <v>11551.76</v>
      </c>
      <c r="R3963" s="72">
        <v>12123.974</v>
      </c>
      <c r="S3963" s="72">
        <v>11385.535</v>
      </c>
      <c r="T3963" s="72">
        <v>9580.2450000000008</v>
      </c>
      <c r="U3963" s="72">
        <v>7571.9719999999998</v>
      </c>
      <c r="V3963" s="72">
        <v>4930.7240000000002</v>
      </c>
      <c r="W3963" s="72">
        <v>3175.75</v>
      </c>
      <c r="X3963" s="72">
        <v>1736.7349999999999</v>
      </c>
      <c r="Y3963" s="72">
        <v>750.27700000000004</v>
      </c>
      <c r="Z3963" s="72">
        <v>169.81299999999999</v>
      </c>
      <c r="AA3963" s="72">
        <v>17.582000000000001</v>
      </c>
    </row>
    <row r="3964" spans="1:27" x14ac:dyDescent="0.3">
      <c r="A3964" s="65">
        <v>3963</v>
      </c>
      <c r="B3964" s="66" t="s">
        <v>323</v>
      </c>
      <c r="C3964" s="67" t="s">
        <v>265</v>
      </c>
      <c r="D3964" s="71">
        <v>27</v>
      </c>
      <c r="E3964" s="71">
        <v>905</v>
      </c>
      <c r="F3964" s="71">
        <v>2025</v>
      </c>
      <c r="G3964" s="72">
        <v>12087.565000000001</v>
      </c>
      <c r="H3964" s="72">
        <v>11738.289000000001</v>
      </c>
      <c r="I3964" s="72">
        <v>11334.453</v>
      </c>
      <c r="J3964" s="72">
        <v>12083.362999999999</v>
      </c>
      <c r="K3964" s="72">
        <v>12308.057000000001</v>
      </c>
      <c r="L3964" s="72">
        <v>12846.438</v>
      </c>
      <c r="M3964" s="72">
        <v>13706.731</v>
      </c>
      <c r="N3964" s="72">
        <v>13118.735000000001</v>
      </c>
      <c r="O3964" s="72">
        <v>12225.11</v>
      </c>
      <c r="P3964" s="72">
        <v>11311.55</v>
      </c>
      <c r="Q3964" s="72">
        <v>11006.73</v>
      </c>
      <c r="R3964" s="72">
        <v>11249.215</v>
      </c>
      <c r="S3964" s="72">
        <v>11629.57</v>
      </c>
      <c r="T3964" s="72">
        <v>10716.722</v>
      </c>
      <c r="U3964" s="72">
        <v>8744.0560000000005</v>
      </c>
      <c r="V3964" s="72">
        <v>6555.3490000000002</v>
      </c>
      <c r="W3964" s="72">
        <v>3885.7579999999998</v>
      </c>
      <c r="X3964" s="72">
        <v>2092.598</v>
      </c>
      <c r="Y3964" s="72">
        <v>823.78499999999997</v>
      </c>
      <c r="Z3964" s="72">
        <v>211.74</v>
      </c>
      <c r="AA3964" s="72">
        <v>23.998000000000001</v>
      </c>
    </row>
    <row r="3965" spans="1:27" x14ac:dyDescent="0.3">
      <c r="A3965" s="65">
        <v>3964</v>
      </c>
      <c r="B3965" s="66" t="s">
        <v>323</v>
      </c>
      <c r="C3965" s="67" t="s">
        <v>265</v>
      </c>
      <c r="D3965" s="71">
        <v>27</v>
      </c>
      <c r="E3965" s="71">
        <v>905</v>
      </c>
      <c r="F3965" s="71">
        <v>2030</v>
      </c>
      <c r="G3965" s="72">
        <v>12274.922</v>
      </c>
      <c r="H3965" s="72">
        <v>12184.119000000001</v>
      </c>
      <c r="I3965" s="72">
        <v>11839.892</v>
      </c>
      <c r="J3965" s="72">
        <v>11650.700999999999</v>
      </c>
      <c r="K3965" s="72">
        <v>12588.174999999999</v>
      </c>
      <c r="L3965" s="72">
        <v>12762.073</v>
      </c>
      <c r="M3965" s="72">
        <v>13165.912</v>
      </c>
      <c r="N3965" s="72">
        <v>13898.365</v>
      </c>
      <c r="O3965" s="72">
        <v>13207.439</v>
      </c>
      <c r="P3965" s="72">
        <v>12212.199000000001</v>
      </c>
      <c r="Q3965" s="72">
        <v>11186.544</v>
      </c>
      <c r="R3965" s="72">
        <v>10749.011</v>
      </c>
      <c r="S3965" s="72">
        <v>10832.659</v>
      </c>
      <c r="T3965" s="72">
        <v>11007.192999999999</v>
      </c>
      <c r="U3965" s="72">
        <v>9859.7950000000001</v>
      </c>
      <c r="V3965" s="72">
        <v>7660.0659999999998</v>
      </c>
      <c r="W3965" s="72">
        <v>5259.2860000000001</v>
      </c>
      <c r="X3965" s="72">
        <v>2629.62</v>
      </c>
      <c r="Y3965" s="72">
        <v>1024.973</v>
      </c>
      <c r="Z3965" s="72">
        <v>239.78800000000001</v>
      </c>
      <c r="AA3965" s="72">
        <v>30.638000000000002</v>
      </c>
    </row>
    <row r="3966" spans="1:27" x14ac:dyDescent="0.3">
      <c r="A3966" s="65">
        <v>3965</v>
      </c>
      <c r="B3966" s="66" t="s">
        <v>323</v>
      </c>
      <c r="C3966" s="67" t="s">
        <v>265</v>
      </c>
      <c r="D3966" s="71">
        <v>27</v>
      </c>
      <c r="E3966" s="71">
        <v>905</v>
      </c>
      <c r="F3966" s="71">
        <v>2035</v>
      </c>
      <c r="G3966" s="72">
        <v>12313.397999999999</v>
      </c>
      <c r="H3966" s="72">
        <v>12372.441999999999</v>
      </c>
      <c r="I3966" s="72">
        <v>12286.23</v>
      </c>
      <c r="J3966" s="72">
        <v>12157.084000000001</v>
      </c>
      <c r="K3966" s="72">
        <v>12160.769</v>
      </c>
      <c r="L3966" s="72">
        <v>13045.266</v>
      </c>
      <c r="M3966" s="72">
        <v>13086.509</v>
      </c>
      <c r="N3966" s="72">
        <v>13366.804</v>
      </c>
      <c r="O3966" s="72">
        <v>13989.584999999999</v>
      </c>
      <c r="P3966" s="72">
        <v>13194.707</v>
      </c>
      <c r="Q3966" s="72">
        <v>12088.189</v>
      </c>
      <c r="R3966" s="72">
        <v>10948.982</v>
      </c>
      <c r="S3966" s="72">
        <v>10389.237999999999</v>
      </c>
      <c r="T3966" s="72">
        <v>10305.526</v>
      </c>
      <c r="U3966" s="72">
        <v>10203.641</v>
      </c>
      <c r="V3966" s="72">
        <v>8735.9110000000001</v>
      </c>
      <c r="W3966" s="72">
        <v>6250.7659999999996</v>
      </c>
      <c r="X3966" s="72">
        <v>3650.6640000000002</v>
      </c>
      <c r="Y3966" s="72">
        <v>1329.7260000000001</v>
      </c>
      <c r="Z3966" s="72">
        <v>307.39600000000002</v>
      </c>
      <c r="AA3966" s="72">
        <v>35.668999999999997</v>
      </c>
    </row>
    <row r="3967" spans="1:27" x14ac:dyDescent="0.3">
      <c r="A3967" s="65">
        <v>3966</v>
      </c>
      <c r="B3967" s="66" t="s">
        <v>323</v>
      </c>
      <c r="C3967" s="67" t="s">
        <v>265</v>
      </c>
      <c r="D3967" s="71">
        <v>27</v>
      </c>
      <c r="E3967" s="71">
        <v>905</v>
      </c>
      <c r="F3967" s="71">
        <v>2040</v>
      </c>
      <c r="G3967" s="72">
        <v>12347.462</v>
      </c>
      <c r="H3967" s="72">
        <v>12411.744000000001</v>
      </c>
      <c r="I3967" s="72">
        <v>12475.082</v>
      </c>
      <c r="J3967" s="72">
        <v>12604.434999999999</v>
      </c>
      <c r="K3967" s="72">
        <v>12668.888000000001</v>
      </c>
      <c r="L3967" s="72">
        <v>12624.608</v>
      </c>
      <c r="M3967" s="72">
        <v>13373.338</v>
      </c>
      <c r="N3967" s="72">
        <v>13293.65</v>
      </c>
      <c r="O3967" s="72">
        <v>13469.865</v>
      </c>
      <c r="P3967" s="72">
        <v>13981.227000000001</v>
      </c>
      <c r="Q3967" s="72">
        <v>13071.849</v>
      </c>
      <c r="R3967" s="72">
        <v>11853.53</v>
      </c>
      <c r="S3967" s="72">
        <v>10617.701999999999</v>
      </c>
      <c r="T3967" s="72">
        <v>9933.1350000000002</v>
      </c>
      <c r="U3967" s="72">
        <v>9621.1239999999998</v>
      </c>
      <c r="V3967" s="72">
        <v>9139.2649999999994</v>
      </c>
      <c r="W3967" s="72">
        <v>7247.6859999999997</v>
      </c>
      <c r="X3967" s="72">
        <v>4446.7219999999998</v>
      </c>
      <c r="Y3967" s="72">
        <v>1904.7449999999999</v>
      </c>
      <c r="Z3967" s="72">
        <v>411.32499999999999</v>
      </c>
      <c r="AA3967" s="72">
        <v>45.924999999999997</v>
      </c>
    </row>
    <row r="3968" spans="1:27" x14ac:dyDescent="0.3">
      <c r="A3968" s="65">
        <v>3967</v>
      </c>
      <c r="B3968" s="66" t="s">
        <v>323</v>
      </c>
      <c r="C3968" s="67" t="s">
        <v>265</v>
      </c>
      <c r="D3968" s="71">
        <v>27</v>
      </c>
      <c r="E3968" s="71">
        <v>905</v>
      </c>
      <c r="F3968" s="71">
        <v>2045</v>
      </c>
      <c r="G3968" s="72">
        <v>12445.832</v>
      </c>
      <c r="H3968" s="72">
        <v>12446.62</v>
      </c>
      <c r="I3968" s="72">
        <v>12514.852000000001</v>
      </c>
      <c r="J3968" s="72">
        <v>12794.403</v>
      </c>
      <c r="K3968" s="72">
        <v>13118.29</v>
      </c>
      <c r="L3968" s="72">
        <v>13134.734</v>
      </c>
      <c r="M3968" s="72">
        <v>12959.85</v>
      </c>
      <c r="N3968" s="72">
        <v>13584.915999999999</v>
      </c>
      <c r="O3968" s="72">
        <v>13404.691000000001</v>
      </c>
      <c r="P3968" s="72">
        <v>13477.891</v>
      </c>
      <c r="Q3968" s="72">
        <v>13864.707</v>
      </c>
      <c r="R3968" s="72">
        <v>12839.1</v>
      </c>
      <c r="S3968" s="72">
        <v>11527.081</v>
      </c>
      <c r="T3968" s="72">
        <v>10195.861999999999</v>
      </c>
      <c r="U3968" s="72">
        <v>9334.5139999999992</v>
      </c>
      <c r="V3968" s="72">
        <v>8701.9150000000009</v>
      </c>
      <c r="W3968" s="72">
        <v>7698.4160000000002</v>
      </c>
      <c r="X3968" s="72">
        <v>5275.598</v>
      </c>
      <c r="Y3968" s="72">
        <v>2389.3919999999998</v>
      </c>
      <c r="Z3968" s="72">
        <v>606.86599999999999</v>
      </c>
      <c r="AA3968" s="72">
        <v>62.134</v>
      </c>
    </row>
    <row r="3969" spans="1:27" x14ac:dyDescent="0.3">
      <c r="A3969" s="65">
        <v>3968</v>
      </c>
      <c r="B3969" s="66" t="s">
        <v>323</v>
      </c>
      <c r="C3969" s="67" t="s">
        <v>265</v>
      </c>
      <c r="D3969" s="71">
        <v>27</v>
      </c>
      <c r="E3969" s="71">
        <v>905</v>
      </c>
      <c r="F3969" s="71">
        <v>2050</v>
      </c>
      <c r="G3969" s="72">
        <v>12651.373</v>
      </c>
      <c r="H3969" s="72">
        <v>12545.562</v>
      </c>
      <c r="I3969" s="72">
        <v>12550.087</v>
      </c>
      <c r="J3969" s="72">
        <v>12835.331</v>
      </c>
      <c r="K3969" s="72">
        <v>13310.739</v>
      </c>
      <c r="L3969" s="72">
        <v>13586.457</v>
      </c>
      <c r="M3969" s="72">
        <v>13472.183000000001</v>
      </c>
      <c r="N3969" s="72">
        <v>13179.168</v>
      </c>
      <c r="O3969" s="72">
        <v>13701.438</v>
      </c>
      <c r="P3969" s="72">
        <v>13423.481</v>
      </c>
      <c r="Q3969" s="72">
        <v>13384.787</v>
      </c>
      <c r="R3969" s="72">
        <v>13640.458000000001</v>
      </c>
      <c r="S3969" s="72">
        <v>12515.593999999999</v>
      </c>
      <c r="T3969" s="72">
        <v>11110.22</v>
      </c>
      <c r="U3969" s="72">
        <v>9636.4950000000008</v>
      </c>
      <c r="V3969" s="72">
        <v>8518.0969999999998</v>
      </c>
      <c r="W3969" s="72">
        <v>7430.62</v>
      </c>
      <c r="X3969" s="72">
        <v>5722.3450000000003</v>
      </c>
      <c r="Y3969" s="72">
        <v>2914.752</v>
      </c>
      <c r="Z3969" s="72">
        <v>782.76900000000001</v>
      </c>
      <c r="AA3969" s="72">
        <v>92.221000000000004</v>
      </c>
    </row>
    <row r="3970" spans="1:27" x14ac:dyDescent="0.3">
      <c r="A3970" s="65">
        <v>3969</v>
      </c>
      <c r="B3970" s="66" t="s">
        <v>323</v>
      </c>
      <c r="C3970" s="67" t="s">
        <v>265</v>
      </c>
      <c r="D3970" s="71">
        <v>27</v>
      </c>
      <c r="E3970" s="71">
        <v>905</v>
      </c>
      <c r="F3970" s="71">
        <v>2055</v>
      </c>
      <c r="G3970" s="72">
        <v>12929.249</v>
      </c>
      <c r="H3970" s="72">
        <v>12746.213</v>
      </c>
      <c r="I3970" s="72">
        <v>12644.040999999999</v>
      </c>
      <c r="J3970" s="72">
        <v>12854.875</v>
      </c>
      <c r="K3970" s="72">
        <v>13326.707</v>
      </c>
      <c r="L3970" s="72">
        <v>13755.879000000001</v>
      </c>
      <c r="M3970" s="72">
        <v>13906.179</v>
      </c>
      <c r="N3970" s="72">
        <v>13679.547</v>
      </c>
      <c r="O3970" s="72">
        <v>13294.289000000001</v>
      </c>
      <c r="P3970" s="72">
        <v>13720.262000000001</v>
      </c>
      <c r="Q3970" s="72">
        <v>13339.977000000001</v>
      </c>
      <c r="R3970" s="72">
        <v>13187.648999999999</v>
      </c>
      <c r="S3970" s="72">
        <v>13322.78</v>
      </c>
      <c r="T3970" s="72">
        <v>12096.778</v>
      </c>
      <c r="U3970" s="72">
        <v>10547.468999999999</v>
      </c>
      <c r="V3970" s="72">
        <v>8856.1409999999996</v>
      </c>
      <c r="W3970" s="72">
        <v>7356.0379999999996</v>
      </c>
      <c r="X3970" s="72">
        <v>5619.9849999999997</v>
      </c>
      <c r="Y3970" s="72">
        <v>3237.123</v>
      </c>
      <c r="Z3970" s="72">
        <v>978.77300000000002</v>
      </c>
      <c r="AA3970" s="72">
        <v>122.13800000000001</v>
      </c>
    </row>
    <row r="3971" spans="1:27" x14ac:dyDescent="0.3">
      <c r="A3971" s="65">
        <v>3970</v>
      </c>
      <c r="B3971" s="66" t="s">
        <v>323</v>
      </c>
      <c r="C3971" s="67" t="s">
        <v>265</v>
      </c>
      <c r="D3971" s="71">
        <v>27</v>
      </c>
      <c r="E3971" s="71">
        <v>905</v>
      </c>
      <c r="F3971" s="71">
        <v>2060</v>
      </c>
      <c r="G3971" s="72">
        <v>13127.034</v>
      </c>
      <c r="H3971" s="72">
        <v>13019.179</v>
      </c>
      <c r="I3971" s="72">
        <v>12839.579</v>
      </c>
      <c r="J3971" s="72">
        <v>12932.986999999999</v>
      </c>
      <c r="K3971" s="72">
        <v>13321.028</v>
      </c>
      <c r="L3971" s="72">
        <v>13749.192999999999</v>
      </c>
      <c r="M3971" s="72">
        <v>14059.009</v>
      </c>
      <c r="N3971" s="72">
        <v>14101.871999999999</v>
      </c>
      <c r="O3971" s="72">
        <v>13787.529</v>
      </c>
      <c r="P3971" s="72">
        <v>13317.507</v>
      </c>
      <c r="Q3971" s="72">
        <v>13641.553</v>
      </c>
      <c r="R3971" s="72">
        <v>13158.634</v>
      </c>
      <c r="S3971" s="72">
        <v>12904.777</v>
      </c>
      <c r="T3971" s="72">
        <v>12910.031000000001</v>
      </c>
      <c r="U3971" s="72">
        <v>11527.849</v>
      </c>
      <c r="V3971" s="72">
        <v>9752.9130000000005</v>
      </c>
      <c r="W3971" s="72">
        <v>7723.9030000000002</v>
      </c>
      <c r="X3971" s="72">
        <v>5651.3239999999996</v>
      </c>
      <c r="Y3971" s="72">
        <v>3247.5839999999998</v>
      </c>
      <c r="Z3971" s="72">
        <v>1112.329</v>
      </c>
      <c r="AA3971" s="72">
        <v>155.59299999999999</v>
      </c>
    </row>
    <row r="3972" spans="1:27" x14ac:dyDescent="0.3">
      <c r="A3972" s="65">
        <v>3971</v>
      </c>
      <c r="B3972" s="66" t="s">
        <v>323</v>
      </c>
      <c r="C3972" s="67" t="s">
        <v>265</v>
      </c>
      <c r="D3972" s="71">
        <v>27</v>
      </c>
      <c r="E3972" s="71">
        <v>905</v>
      </c>
      <c r="F3972" s="71">
        <v>2065</v>
      </c>
      <c r="G3972" s="72">
        <v>13199.85</v>
      </c>
      <c r="H3972" s="72">
        <v>13212.093999999999</v>
      </c>
      <c r="I3972" s="72">
        <v>13107.293</v>
      </c>
      <c r="J3972" s="72">
        <v>13112.52</v>
      </c>
      <c r="K3972" s="72">
        <v>13373.442999999999</v>
      </c>
      <c r="L3972" s="72">
        <v>13720.603999999999</v>
      </c>
      <c r="M3972" s="72">
        <v>14035.977000000001</v>
      </c>
      <c r="N3972" s="72">
        <v>14243.873</v>
      </c>
      <c r="O3972" s="72">
        <v>14202.602999999999</v>
      </c>
      <c r="P3972" s="72">
        <v>13807.215</v>
      </c>
      <c r="Q3972" s="72">
        <v>13249.724</v>
      </c>
      <c r="R3972" s="72">
        <v>13468.683999999999</v>
      </c>
      <c r="S3972" s="72">
        <v>12895.550999999999</v>
      </c>
      <c r="T3972" s="72">
        <v>12532.834999999999</v>
      </c>
      <c r="U3972" s="72">
        <v>12343.481</v>
      </c>
      <c r="V3972" s="72">
        <v>10713.504999999999</v>
      </c>
      <c r="W3972" s="72">
        <v>8576.848</v>
      </c>
      <c r="X3972" s="72">
        <v>6014.0659999999998</v>
      </c>
      <c r="Y3972" s="72">
        <v>3327.7289999999998</v>
      </c>
      <c r="Z3972" s="72">
        <v>1138.1189999999999</v>
      </c>
      <c r="AA3972" s="72">
        <v>181.233</v>
      </c>
    </row>
    <row r="3973" spans="1:27" x14ac:dyDescent="0.3">
      <c r="A3973" s="65">
        <v>3972</v>
      </c>
      <c r="B3973" s="66" t="s">
        <v>323</v>
      </c>
      <c r="C3973" s="67" t="s">
        <v>265</v>
      </c>
      <c r="D3973" s="71">
        <v>27</v>
      </c>
      <c r="E3973" s="71">
        <v>905</v>
      </c>
      <c r="F3973" s="71">
        <v>2070</v>
      </c>
      <c r="G3973" s="72">
        <v>13216.02</v>
      </c>
      <c r="H3973" s="72">
        <v>13279.947</v>
      </c>
      <c r="I3973" s="72">
        <v>13295.097</v>
      </c>
      <c r="J3973" s="72">
        <v>13364.194</v>
      </c>
      <c r="K3973" s="72">
        <v>13527.107</v>
      </c>
      <c r="L3973" s="72">
        <v>13749.817999999999</v>
      </c>
      <c r="M3973" s="72">
        <v>13991.159</v>
      </c>
      <c r="N3973" s="72">
        <v>14210.507</v>
      </c>
      <c r="O3973" s="72">
        <v>14338.754999999999</v>
      </c>
      <c r="P3973" s="72">
        <v>14219.572</v>
      </c>
      <c r="Q3973" s="72">
        <v>13740.108</v>
      </c>
      <c r="R3973" s="72">
        <v>13096.038</v>
      </c>
      <c r="S3973" s="72">
        <v>13218.752</v>
      </c>
      <c r="T3973" s="72">
        <v>12550.194</v>
      </c>
      <c r="U3973" s="72">
        <v>12021.628000000001</v>
      </c>
      <c r="V3973" s="72">
        <v>11529.694</v>
      </c>
      <c r="W3973" s="72">
        <v>9497.7990000000009</v>
      </c>
      <c r="X3973" s="72">
        <v>6767.4629999999997</v>
      </c>
      <c r="Y3973" s="72">
        <v>3609.2460000000001</v>
      </c>
      <c r="Z3973" s="72">
        <v>1190.954</v>
      </c>
      <c r="AA3973" s="72">
        <v>190.667</v>
      </c>
    </row>
    <row r="3974" spans="1:27" x14ac:dyDescent="0.3">
      <c r="A3974" s="65">
        <v>3973</v>
      </c>
      <c r="B3974" s="66" t="s">
        <v>323</v>
      </c>
      <c r="C3974" s="67" t="s">
        <v>265</v>
      </c>
      <c r="D3974" s="71">
        <v>27</v>
      </c>
      <c r="E3974" s="71">
        <v>905</v>
      </c>
      <c r="F3974" s="71">
        <v>2075</v>
      </c>
      <c r="G3974" s="72">
        <v>13242.888999999999</v>
      </c>
      <c r="H3974" s="72">
        <v>13291.061</v>
      </c>
      <c r="I3974" s="72">
        <v>13357.76</v>
      </c>
      <c r="J3974" s="72">
        <v>13535.895</v>
      </c>
      <c r="K3974" s="72">
        <v>13752.564</v>
      </c>
      <c r="L3974" s="72">
        <v>13879.751</v>
      </c>
      <c r="M3974" s="72">
        <v>14003.581</v>
      </c>
      <c r="N3974" s="72">
        <v>14155.184999999999</v>
      </c>
      <c r="O3974" s="72">
        <v>14299.921</v>
      </c>
      <c r="P3974" s="72">
        <v>14354.235000000001</v>
      </c>
      <c r="Q3974" s="72">
        <v>14153.199000000001</v>
      </c>
      <c r="R3974" s="72">
        <v>13589.9</v>
      </c>
      <c r="S3974" s="72">
        <v>12870.891</v>
      </c>
      <c r="T3974" s="72">
        <v>12888.781999999999</v>
      </c>
      <c r="U3974" s="72">
        <v>12071.743</v>
      </c>
      <c r="V3974" s="72">
        <v>11278.808999999999</v>
      </c>
      <c r="W3974" s="72">
        <v>10295.153</v>
      </c>
      <c r="X3974" s="72">
        <v>7582.5940000000001</v>
      </c>
      <c r="Y3974" s="72">
        <v>4131.71</v>
      </c>
      <c r="Z3974" s="72">
        <v>1316.954</v>
      </c>
      <c r="AA3974" s="72">
        <v>201.887</v>
      </c>
    </row>
    <row r="3975" spans="1:27" x14ac:dyDescent="0.3">
      <c r="A3975" s="65">
        <v>3974</v>
      </c>
      <c r="B3975" s="66" t="s">
        <v>323</v>
      </c>
      <c r="C3975" s="67" t="s">
        <v>265</v>
      </c>
      <c r="D3975" s="71">
        <v>27</v>
      </c>
      <c r="E3975" s="71">
        <v>905</v>
      </c>
      <c r="F3975" s="71">
        <v>2080</v>
      </c>
      <c r="G3975" s="72">
        <v>13327.48</v>
      </c>
      <c r="H3975" s="72">
        <v>13312.983</v>
      </c>
      <c r="I3975" s="72">
        <v>13363.68</v>
      </c>
      <c r="J3975" s="72">
        <v>13582.416999999999</v>
      </c>
      <c r="K3975" s="72">
        <v>13898.112999999999</v>
      </c>
      <c r="L3975" s="72">
        <v>14081.302</v>
      </c>
      <c r="M3975" s="72">
        <v>14116.518</v>
      </c>
      <c r="N3975" s="72">
        <v>14156.934999999999</v>
      </c>
      <c r="O3975" s="72">
        <v>14239.124</v>
      </c>
      <c r="P3975" s="72">
        <v>14314.999</v>
      </c>
      <c r="Q3975" s="72">
        <v>14291.87</v>
      </c>
      <c r="R3975" s="72">
        <v>14008.394</v>
      </c>
      <c r="S3975" s="72">
        <v>13372.062</v>
      </c>
      <c r="T3975" s="72">
        <v>12574.054</v>
      </c>
      <c r="U3975" s="72">
        <v>12432.893</v>
      </c>
      <c r="V3975" s="72">
        <v>11375.849</v>
      </c>
      <c r="W3975" s="72">
        <v>10144.529</v>
      </c>
      <c r="X3975" s="72">
        <v>8319.15</v>
      </c>
      <c r="Y3975" s="72">
        <v>4711.1589999999997</v>
      </c>
      <c r="Z3975" s="72">
        <v>1538.605</v>
      </c>
      <c r="AA3975" s="72">
        <v>224.60400000000001</v>
      </c>
    </row>
    <row r="3976" spans="1:27" x14ac:dyDescent="0.3">
      <c r="A3976" s="65">
        <v>3975</v>
      </c>
      <c r="B3976" s="66" t="s">
        <v>323</v>
      </c>
      <c r="C3976" s="67" t="s">
        <v>265</v>
      </c>
      <c r="D3976" s="71">
        <v>27</v>
      </c>
      <c r="E3976" s="71">
        <v>905</v>
      </c>
      <c r="F3976" s="71">
        <v>2085</v>
      </c>
      <c r="G3976" s="72">
        <v>13426.175999999999</v>
      </c>
      <c r="H3976" s="72">
        <v>13392.495000000001</v>
      </c>
      <c r="I3976" s="72">
        <v>13380.403</v>
      </c>
      <c r="J3976" s="72">
        <v>13572.334999999999</v>
      </c>
      <c r="K3976" s="72">
        <v>13918.825000000001</v>
      </c>
      <c r="L3976" s="72">
        <v>14203.084000000001</v>
      </c>
      <c r="M3976" s="72">
        <v>14300.645</v>
      </c>
      <c r="N3976" s="72">
        <v>14258.726000000001</v>
      </c>
      <c r="O3976" s="72">
        <v>14235.046</v>
      </c>
      <c r="P3976" s="72">
        <v>14253.664000000001</v>
      </c>
      <c r="Q3976" s="72">
        <v>14257.567999999999</v>
      </c>
      <c r="R3976" s="72">
        <v>14155.78</v>
      </c>
      <c r="S3976" s="72">
        <v>13799.203</v>
      </c>
      <c r="T3976" s="72">
        <v>13085.277</v>
      </c>
      <c r="U3976" s="72">
        <v>12162.195</v>
      </c>
      <c r="V3976" s="72">
        <v>11765.800999999999</v>
      </c>
      <c r="W3976" s="72">
        <v>10301.494000000001</v>
      </c>
      <c r="X3976" s="72">
        <v>8291.6509999999998</v>
      </c>
      <c r="Y3976" s="72">
        <v>5259.08</v>
      </c>
      <c r="Z3976" s="72">
        <v>1788.527</v>
      </c>
      <c r="AA3976" s="72">
        <v>263.87900000000002</v>
      </c>
    </row>
    <row r="3977" spans="1:27" x14ac:dyDescent="0.3">
      <c r="A3977" s="65">
        <v>3976</v>
      </c>
      <c r="B3977" s="66" t="s">
        <v>323</v>
      </c>
      <c r="C3977" s="67" t="s">
        <v>265</v>
      </c>
      <c r="D3977" s="71">
        <v>27</v>
      </c>
      <c r="E3977" s="71">
        <v>905</v>
      </c>
      <c r="F3977" s="71">
        <v>2090</v>
      </c>
      <c r="G3977" s="72">
        <v>13499.96</v>
      </c>
      <c r="H3977" s="72">
        <v>13486.236000000001</v>
      </c>
      <c r="I3977" s="72">
        <v>13454.71</v>
      </c>
      <c r="J3977" s="72">
        <v>13572.931</v>
      </c>
      <c r="K3977" s="72">
        <v>13882.781000000001</v>
      </c>
      <c r="L3977" s="72">
        <v>14200.241</v>
      </c>
      <c r="M3977" s="72">
        <v>14405.144</v>
      </c>
      <c r="N3977" s="72">
        <v>14431.396000000001</v>
      </c>
      <c r="O3977" s="72">
        <v>14330.376</v>
      </c>
      <c r="P3977" s="72">
        <v>14248.334000000001</v>
      </c>
      <c r="Q3977" s="72">
        <v>14200.822</v>
      </c>
      <c r="R3977" s="72">
        <v>14131.901</v>
      </c>
      <c r="S3977" s="72">
        <v>13959.423000000001</v>
      </c>
      <c r="T3977" s="72">
        <v>13524.19</v>
      </c>
      <c r="U3977" s="72">
        <v>12687.249</v>
      </c>
      <c r="V3977" s="72">
        <v>11555.994000000001</v>
      </c>
      <c r="W3977" s="72">
        <v>10724.716</v>
      </c>
      <c r="X3977" s="72">
        <v>8512.2510000000002</v>
      </c>
      <c r="Y3977" s="72">
        <v>5329.4650000000001</v>
      </c>
      <c r="Z3977" s="72">
        <v>2036.85</v>
      </c>
      <c r="AA3977" s="72">
        <v>310.55900000000003</v>
      </c>
    </row>
    <row r="3978" spans="1:27" x14ac:dyDescent="0.3">
      <c r="A3978" s="65">
        <v>3977</v>
      </c>
      <c r="B3978" s="66" t="s">
        <v>323</v>
      </c>
      <c r="C3978" s="67" t="s">
        <v>265</v>
      </c>
      <c r="D3978" s="71">
        <v>27</v>
      </c>
      <c r="E3978" s="71">
        <v>905</v>
      </c>
      <c r="F3978" s="71">
        <v>2095</v>
      </c>
      <c r="G3978" s="72">
        <v>13516.924000000001</v>
      </c>
      <c r="H3978" s="72">
        <v>13554.941999999999</v>
      </c>
      <c r="I3978" s="72">
        <v>13543.249</v>
      </c>
      <c r="J3978" s="72">
        <v>13631.226000000001</v>
      </c>
      <c r="K3978" s="72">
        <v>13857.517</v>
      </c>
      <c r="L3978" s="72">
        <v>14140.771000000001</v>
      </c>
      <c r="M3978" s="72">
        <v>14385.483</v>
      </c>
      <c r="N3978" s="72">
        <v>14524.684999999999</v>
      </c>
      <c r="O3978" s="72">
        <v>14496.636</v>
      </c>
      <c r="P3978" s="72">
        <v>14342.055</v>
      </c>
      <c r="Q3978" s="72">
        <v>14199.876</v>
      </c>
      <c r="R3978" s="72">
        <v>14086.084000000001</v>
      </c>
      <c r="S3978" s="72">
        <v>13951.811</v>
      </c>
      <c r="T3978" s="72">
        <v>13703.519</v>
      </c>
      <c r="U3978" s="72">
        <v>13145.094999999999</v>
      </c>
      <c r="V3978" s="72">
        <v>12102.718999999999</v>
      </c>
      <c r="W3978" s="72">
        <v>10605.268</v>
      </c>
      <c r="X3978" s="72">
        <v>8964.86</v>
      </c>
      <c r="Y3978" s="72">
        <v>5568.085</v>
      </c>
      <c r="Z3978" s="72">
        <v>2107.5729999999999</v>
      </c>
      <c r="AA3978" s="72">
        <v>359.84500000000003</v>
      </c>
    </row>
    <row r="3979" spans="1:27" x14ac:dyDescent="0.3">
      <c r="A3979" s="65">
        <v>3978</v>
      </c>
      <c r="B3979" s="66" t="s">
        <v>323</v>
      </c>
      <c r="C3979" s="67" t="s">
        <v>265</v>
      </c>
      <c r="D3979" s="71">
        <v>27</v>
      </c>
      <c r="E3979" s="71">
        <v>905</v>
      </c>
      <c r="F3979" s="71">
        <v>2100</v>
      </c>
      <c r="G3979" s="72">
        <v>13469.329</v>
      </c>
      <c r="H3979" s="72">
        <v>13566.847</v>
      </c>
      <c r="I3979" s="72">
        <v>13606.758</v>
      </c>
      <c r="J3979" s="72">
        <v>13703.612999999999</v>
      </c>
      <c r="K3979" s="72">
        <v>13889.634</v>
      </c>
      <c r="L3979" s="72">
        <v>14091.915999999999</v>
      </c>
      <c r="M3979" s="72">
        <v>14309.066999999999</v>
      </c>
      <c r="N3979" s="72">
        <v>14493.896000000001</v>
      </c>
      <c r="O3979" s="72">
        <v>14583.262000000001</v>
      </c>
      <c r="P3979" s="72">
        <v>14505.906000000001</v>
      </c>
      <c r="Q3979" s="72">
        <v>14296.494000000001</v>
      </c>
      <c r="R3979" s="72">
        <v>14094.002</v>
      </c>
      <c r="S3979" s="72">
        <v>13920.645</v>
      </c>
      <c r="T3979" s="72">
        <v>13715.704</v>
      </c>
      <c r="U3979" s="72">
        <v>13348.605</v>
      </c>
      <c r="V3979" s="72">
        <v>12583.395</v>
      </c>
      <c r="W3979" s="72">
        <v>11172.808999999999</v>
      </c>
      <c r="X3979" s="72">
        <v>8958.4860000000008</v>
      </c>
      <c r="Y3979" s="72">
        <v>5962.9939999999997</v>
      </c>
      <c r="Z3979" s="72">
        <v>2245.1439999999998</v>
      </c>
      <c r="AA3979" s="72">
        <v>382.76799999999997</v>
      </c>
    </row>
    <row r="3980" spans="1:27" x14ac:dyDescent="0.3">
      <c r="A3980" s="65">
        <v>3979</v>
      </c>
      <c r="B3980" s="66" t="s">
        <v>323</v>
      </c>
      <c r="C3980" s="69" t="s">
        <v>266</v>
      </c>
      <c r="D3980" s="71"/>
      <c r="E3980" s="71">
        <v>124</v>
      </c>
      <c r="F3980" s="71">
        <v>2015</v>
      </c>
      <c r="G3980" s="72">
        <v>995.78399999999999</v>
      </c>
      <c r="H3980" s="72">
        <v>997.43799999999999</v>
      </c>
      <c r="I3980" s="72">
        <v>952.38900000000001</v>
      </c>
      <c r="J3980" s="72">
        <v>1089.0630000000001</v>
      </c>
      <c r="K3980" s="72">
        <v>1272.6489999999999</v>
      </c>
      <c r="L3980" s="72">
        <v>1231.0250000000001</v>
      </c>
      <c r="M3980" s="72">
        <v>1261.2170000000001</v>
      </c>
      <c r="N3980" s="72">
        <v>1187.973</v>
      </c>
      <c r="O3980" s="72">
        <v>1171.875</v>
      </c>
      <c r="P3980" s="72">
        <v>1216.202</v>
      </c>
      <c r="Q3980" s="72">
        <v>1400.962</v>
      </c>
      <c r="R3980" s="72">
        <v>1313.239</v>
      </c>
      <c r="S3980" s="72">
        <v>1100.556</v>
      </c>
      <c r="T3980" s="72">
        <v>944.15499999999997</v>
      </c>
      <c r="U3980" s="72">
        <v>654.08199999999999</v>
      </c>
      <c r="V3980" s="72">
        <v>453.13799999999998</v>
      </c>
      <c r="W3980" s="72">
        <v>321.22500000000002</v>
      </c>
      <c r="X3980" s="72">
        <v>188.89</v>
      </c>
      <c r="Y3980" s="72">
        <v>66.965000000000003</v>
      </c>
      <c r="Z3980" s="72">
        <v>12.239000000000001</v>
      </c>
      <c r="AA3980" s="72">
        <v>1.2170000000000001</v>
      </c>
    </row>
    <row r="3981" spans="1:27" x14ac:dyDescent="0.3">
      <c r="A3981" s="65">
        <v>3980</v>
      </c>
      <c r="B3981" s="66" t="s">
        <v>323</v>
      </c>
      <c r="C3981" s="69" t="s">
        <v>266</v>
      </c>
      <c r="D3981" s="71"/>
      <c r="E3981" s="71">
        <v>124</v>
      </c>
      <c r="F3981" s="71">
        <v>2020</v>
      </c>
      <c r="G3981" s="72">
        <v>1023.372</v>
      </c>
      <c r="H3981" s="72">
        <v>1032.1320000000001</v>
      </c>
      <c r="I3981" s="72">
        <v>1052.1600000000001</v>
      </c>
      <c r="J3981" s="72">
        <v>1019.895</v>
      </c>
      <c r="K3981" s="72">
        <v>1163.627</v>
      </c>
      <c r="L3981" s="72">
        <v>1336.0409999999999</v>
      </c>
      <c r="M3981" s="72">
        <v>1279.288</v>
      </c>
      <c r="N3981" s="72">
        <v>1299.3030000000001</v>
      </c>
      <c r="O3981" s="72">
        <v>1215.828</v>
      </c>
      <c r="P3981" s="72">
        <v>1187.2750000000001</v>
      </c>
      <c r="Q3981" s="72">
        <v>1217.2170000000001</v>
      </c>
      <c r="R3981" s="72">
        <v>1383.598</v>
      </c>
      <c r="S3981" s="72">
        <v>1279.722</v>
      </c>
      <c r="T3981" s="72">
        <v>1051.107</v>
      </c>
      <c r="U3981" s="72">
        <v>873.05700000000002</v>
      </c>
      <c r="V3981" s="72">
        <v>574.16800000000001</v>
      </c>
      <c r="W3981" s="72">
        <v>361.43299999999999</v>
      </c>
      <c r="X3981" s="72">
        <v>211.006</v>
      </c>
      <c r="Y3981" s="72">
        <v>89.658000000000001</v>
      </c>
      <c r="Z3981" s="72">
        <v>19.048999999999999</v>
      </c>
      <c r="AA3981" s="72">
        <v>1.702</v>
      </c>
    </row>
    <row r="3982" spans="1:27" x14ac:dyDescent="0.3">
      <c r="A3982" s="65">
        <v>3981</v>
      </c>
      <c r="B3982" s="66" t="s">
        <v>323</v>
      </c>
      <c r="C3982" s="69" t="s">
        <v>266</v>
      </c>
      <c r="D3982" s="71"/>
      <c r="E3982" s="71">
        <v>124</v>
      </c>
      <c r="F3982" s="71">
        <v>2025</v>
      </c>
      <c r="G3982" s="72">
        <v>1034.607</v>
      </c>
      <c r="H3982" s="72">
        <v>1059.82</v>
      </c>
      <c r="I3982" s="72">
        <v>1086.9110000000001</v>
      </c>
      <c r="J3982" s="72">
        <v>1119.7190000000001</v>
      </c>
      <c r="K3982" s="72">
        <v>1094.877</v>
      </c>
      <c r="L3982" s="72">
        <v>1227.7539999999999</v>
      </c>
      <c r="M3982" s="72">
        <v>1384.4079999999999</v>
      </c>
      <c r="N3982" s="72">
        <v>1317.8430000000001</v>
      </c>
      <c r="O3982" s="72">
        <v>1327.3309999999999</v>
      </c>
      <c r="P3982" s="72">
        <v>1231.9639999999999</v>
      </c>
      <c r="Q3982" s="72">
        <v>1190.373</v>
      </c>
      <c r="R3982" s="72">
        <v>1206.3520000000001</v>
      </c>
      <c r="S3982" s="72">
        <v>1352.768</v>
      </c>
      <c r="T3982" s="72">
        <v>1228.453</v>
      </c>
      <c r="U3982" s="72">
        <v>980.39300000000003</v>
      </c>
      <c r="V3982" s="72">
        <v>776.48299999999995</v>
      </c>
      <c r="W3982" s="72">
        <v>467.34</v>
      </c>
      <c r="X3982" s="72">
        <v>245.18</v>
      </c>
      <c r="Y3982" s="72">
        <v>104.393</v>
      </c>
      <c r="Z3982" s="72">
        <v>26.63</v>
      </c>
      <c r="AA3982" s="72">
        <v>2.702</v>
      </c>
    </row>
    <row r="3983" spans="1:27" x14ac:dyDescent="0.3">
      <c r="A3983" s="65">
        <v>3982</v>
      </c>
      <c r="B3983" s="66" t="s">
        <v>323</v>
      </c>
      <c r="C3983" s="69" t="s">
        <v>266</v>
      </c>
      <c r="D3983" s="71"/>
      <c r="E3983" s="71">
        <v>124</v>
      </c>
      <c r="F3983" s="71">
        <v>2030</v>
      </c>
      <c r="G3983" s="72">
        <v>1038.259</v>
      </c>
      <c r="H3983" s="72">
        <v>1071.152</v>
      </c>
      <c r="I3983" s="72">
        <v>1114.653</v>
      </c>
      <c r="J3983" s="72">
        <v>1154.5619999999999</v>
      </c>
      <c r="K3983" s="72">
        <v>1194.7650000000001</v>
      </c>
      <c r="L3983" s="72">
        <v>1159.5050000000001</v>
      </c>
      <c r="M3983" s="72">
        <v>1276.827</v>
      </c>
      <c r="N3983" s="72">
        <v>1423.088</v>
      </c>
      <c r="O3983" s="72">
        <v>1346.4159999999999</v>
      </c>
      <c r="P3983" s="72">
        <v>1343.66</v>
      </c>
      <c r="Q3983" s="72">
        <v>1235.989</v>
      </c>
      <c r="R3983" s="72">
        <v>1182.2059999999999</v>
      </c>
      <c r="S3983" s="72">
        <v>1184.008</v>
      </c>
      <c r="T3983" s="72">
        <v>1304.3910000000001</v>
      </c>
      <c r="U3983" s="72">
        <v>1153.8399999999999</v>
      </c>
      <c r="V3983" s="72">
        <v>881.904</v>
      </c>
      <c r="W3983" s="72">
        <v>642.68100000000004</v>
      </c>
      <c r="X3983" s="72">
        <v>325.81099999999998</v>
      </c>
      <c r="Y3983" s="72">
        <v>125.74299999999999</v>
      </c>
      <c r="Z3983" s="72">
        <v>32.220999999999997</v>
      </c>
      <c r="AA3983" s="72">
        <v>3.9209999999999998</v>
      </c>
    </row>
    <row r="3984" spans="1:27" x14ac:dyDescent="0.3">
      <c r="A3984" s="65">
        <v>3983</v>
      </c>
      <c r="B3984" s="66" t="s">
        <v>323</v>
      </c>
      <c r="C3984" s="69" t="s">
        <v>266</v>
      </c>
      <c r="D3984" s="71"/>
      <c r="E3984" s="71">
        <v>124</v>
      </c>
      <c r="F3984" s="71">
        <v>2035</v>
      </c>
      <c r="G3984" s="72">
        <v>1039.1110000000001</v>
      </c>
      <c r="H3984" s="72">
        <v>1074.874</v>
      </c>
      <c r="I3984" s="72">
        <v>1126.0119999999999</v>
      </c>
      <c r="J3984" s="72">
        <v>1182.3620000000001</v>
      </c>
      <c r="K3984" s="72">
        <v>1229.7380000000001</v>
      </c>
      <c r="L3984" s="72">
        <v>1259.393</v>
      </c>
      <c r="M3984" s="72">
        <v>1209.0350000000001</v>
      </c>
      <c r="N3984" s="72">
        <v>1316.193</v>
      </c>
      <c r="O3984" s="72">
        <v>1451.7560000000001</v>
      </c>
      <c r="P3984" s="72">
        <v>1363.375</v>
      </c>
      <c r="Q3984" s="72">
        <v>1347.7449999999999</v>
      </c>
      <c r="R3984" s="72">
        <v>1228.8409999999999</v>
      </c>
      <c r="S3984" s="72">
        <v>1163.0820000000001</v>
      </c>
      <c r="T3984" s="72">
        <v>1146.316</v>
      </c>
      <c r="U3984" s="72">
        <v>1231.8900000000001</v>
      </c>
      <c r="V3984" s="72">
        <v>1046.8399999999999</v>
      </c>
      <c r="W3984" s="72">
        <v>739.98</v>
      </c>
      <c r="X3984" s="72">
        <v>457.80200000000002</v>
      </c>
      <c r="Y3984" s="72">
        <v>171.97900000000001</v>
      </c>
      <c r="Z3984" s="72">
        <v>40.043999999999997</v>
      </c>
      <c r="AA3984" s="72">
        <v>4.9370000000000003</v>
      </c>
    </row>
    <row r="3985" spans="1:27" x14ac:dyDescent="0.3">
      <c r="A3985" s="65">
        <v>3984</v>
      </c>
      <c r="B3985" s="66" t="s">
        <v>323</v>
      </c>
      <c r="C3985" s="69" t="s">
        <v>266</v>
      </c>
      <c r="D3985" s="71"/>
      <c r="E3985" s="71">
        <v>124</v>
      </c>
      <c r="F3985" s="71">
        <v>2040</v>
      </c>
      <c r="G3985" s="72">
        <v>1064.473</v>
      </c>
      <c r="H3985" s="72">
        <v>1075.778</v>
      </c>
      <c r="I3985" s="72">
        <v>1129.7670000000001</v>
      </c>
      <c r="J3985" s="72">
        <v>1193.7829999999999</v>
      </c>
      <c r="K3985" s="72">
        <v>1257.6389999999999</v>
      </c>
      <c r="L3985" s="72">
        <v>1294.5060000000001</v>
      </c>
      <c r="M3985" s="72">
        <v>1308.9190000000001</v>
      </c>
      <c r="N3985" s="72">
        <v>1248.876</v>
      </c>
      <c r="O3985" s="72">
        <v>1345.682</v>
      </c>
      <c r="P3985" s="72">
        <v>1468.7909999999999</v>
      </c>
      <c r="Q3985" s="72">
        <v>1368.299</v>
      </c>
      <c r="R3985" s="72">
        <v>1340.549</v>
      </c>
      <c r="S3985" s="72">
        <v>1210.92</v>
      </c>
      <c r="T3985" s="72">
        <v>1129.4780000000001</v>
      </c>
      <c r="U3985" s="72">
        <v>1087.971</v>
      </c>
      <c r="V3985" s="72">
        <v>1125.9349999999999</v>
      </c>
      <c r="W3985" s="72">
        <v>888.47400000000005</v>
      </c>
      <c r="X3985" s="72">
        <v>536.96</v>
      </c>
      <c r="Y3985" s="72">
        <v>247.81200000000001</v>
      </c>
      <c r="Z3985" s="72">
        <v>56.311</v>
      </c>
      <c r="AA3985" s="72">
        <v>6.2670000000000003</v>
      </c>
    </row>
    <row r="3986" spans="1:27" x14ac:dyDescent="0.3">
      <c r="A3986" s="65">
        <v>3985</v>
      </c>
      <c r="B3986" s="66" t="s">
        <v>323</v>
      </c>
      <c r="C3986" s="69" t="s">
        <v>266</v>
      </c>
      <c r="D3986" s="71"/>
      <c r="E3986" s="71">
        <v>124</v>
      </c>
      <c r="F3986" s="71">
        <v>2045</v>
      </c>
      <c r="G3986" s="72">
        <v>1107.182</v>
      </c>
      <c r="H3986" s="72">
        <v>1101.171</v>
      </c>
      <c r="I3986" s="72">
        <v>1130.701</v>
      </c>
      <c r="J3986" s="72">
        <v>1197.5920000000001</v>
      </c>
      <c r="K3986" s="72">
        <v>1269.1880000000001</v>
      </c>
      <c r="L3986" s="72">
        <v>1322.5630000000001</v>
      </c>
      <c r="M3986" s="72">
        <v>1344.181</v>
      </c>
      <c r="N3986" s="72">
        <v>1348.7550000000001</v>
      </c>
      <c r="O3986" s="72">
        <v>1278.9549999999999</v>
      </c>
      <c r="P3986" s="72">
        <v>1363.857</v>
      </c>
      <c r="Q3986" s="72">
        <v>1473.8019999999999</v>
      </c>
      <c r="R3986" s="72">
        <v>1362.2729999999999</v>
      </c>
      <c r="S3986" s="72">
        <v>1322.4949999999999</v>
      </c>
      <c r="T3986" s="72">
        <v>1178.8510000000001</v>
      </c>
      <c r="U3986" s="72">
        <v>1076.5440000000001</v>
      </c>
      <c r="V3986" s="72">
        <v>1001.477</v>
      </c>
      <c r="W3986" s="72">
        <v>965.92399999999998</v>
      </c>
      <c r="X3986" s="72">
        <v>655.81899999999996</v>
      </c>
      <c r="Y3986" s="72">
        <v>297.59300000000002</v>
      </c>
      <c r="Z3986" s="72">
        <v>83.313000000000002</v>
      </c>
      <c r="AA3986" s="72">
        <v>8.8840000000000003</v>
      </c>
    </row>
    <row r="3987" spans="1:27" x14ac:dyDescent="0.3">
      <c r="A3987" s="65">
        <v>3986</v>
      </c>
      <c r="B3987" s="66" t="s">
        <v>323</v>
      </c>
      <c r="C3987" s="69" t="s">
        <v>266</v>
      </c>
      <c r="D3987" s="71"/>
      <c r="E3987" s="71">
        <v>124</v>
      </c>
      <c r="F3987" s="71">
        <v>2050</v>
      </c>
      <c r="G3987" s="72">
        <v>1146.518</v>
      </c>
      <c r="H3987" s="72">
        <v>1143.904</v>
      </c>
      <c r="I3987" s="72">
        <v>1156.1110000000001</v>
      </c>
      <c r="J3987" s="72">
        <v>1198.5809999999999</v>
      </c>
      <c r="K3987" s="72">
        <v>1273.1120000000001</v>
      </c>
      <c r="L3987" s="72">
        <v>1334.28</v>
      </c>
      <c r="M3987" s="72">
        <v>1372.4010000000001</v>
      </c>
      <c r="N3987" s="72">
        <v>1384.1859999999999</v>
      </c>
      <c r="O3987" s="72">
        <v>1378.8430000000001</v>
      </c>
      <c r="P3987" s="72">
        <v>1297.962</v>
      </c>
      <c r="Q3987" s="72">
        <v>1370.55</v>
      </c>
      <c r="R3987" s="72">
        <v>1467.8969999999999</v>
      </c>
      <c r="S3987" s="72">
        <v>1345.8679999999999</v>
      </c>
      <c r="T3987" s="72">
        <v>1290.173</v>
      </c>
      <c r="U3987" s="72">
        <v>1127.848</v>
      </c>
      <c r="V3987" s="72">
        <v>997.22799999999995</v>
      </c>
      <c r="W3987" s="72">
        <v>868.29300000000001</v>
      </c>
      <c r="X3987" s="72">
        <v>724.57</v>
      </c>
      <c r="Y3987" s="72">
        <v>371.76400000000001</v>
      </c>
      <c r="Z3987" s="72">
        <v>102.649</v>
      </c>
      <c r="AA3987" s="72">
        <v>13.335000000000001</v>
      </c>
    </row>
    <row r="3988" spans="1:27" x14ac:dyDescent="0.3">
      <c r="A3988" s="65">
        <v>3987</v>
      </c>
      <c r="B3988" s="66" t="s">
        <v>323</v>
      </c>
      <c r="C3988" s="69" t="s">
        <v>266</v>
      </c>
      <c r="D3988" s="71"/>
      <c r="E3988" s="71">
        <v>124</v>
      </c>
      <c r="F3988" s="71">
        <v>2055</v>
      </c>
      <c r="G3988" s="72">
        <v>1172.2529999999999</v>
      </c>
      <c r="H3988" s="72">
        <v>1181.413</v>
      </c>
      <c r="I3988" s="72">
        <v>1196.0989999999999</v>
      </c>
      <c r="J3988" s="72">
        <v>1220.605</v>
      </c>
      <c r="K3988" s="72">
        <v>1270.3679999999999</v>
      </c>
      <c r="L3988" s="72">
        <v>1335.008</v>
      </c>
      <c r="M3988" s="72">
        <v>1381.681</v>
      </c>
      <c r="N3988" s="72">
        <v>1410.433</v>
      </c>
      <c r="O3988" s="72">
        <v>1412.789</v>
      </c>
      <c r="P3988" s="72">
        <v>1396.6559999999999</v>
      </c>
      <c r="Q3988" s="72">
        <v>1305.07</v>
      </c>
      <c r="R3988" s="72">
        <v>1366.5550000000001</v>
      </c>
      <c r="S3988" s="72">
        <v>1451.3140000000001</v>
      </c>
      <c r="T3988" s="72">
        <v>1315.67</v>
      </c>
      <c r="U3988" s="72">
        <v>1238.519</v>
      </c>
      <c r="V3988" s="72">
        <v>1050.7329999999999</v>
      </c>
      <c r="W3988" s="72">
        <v>872.94500000000005</v>
      </c>
      <c r="X3988" s="72">
        <v>661.57</v>
      </c>
      <c r="Y3988" s="72">
        <v>419.947</v>
      </c>
      <c r="Z3988" s="72">
        <v>131.55600000000001</v>
      </c>
      <c r="AA3988" s="72">
        <v>17.094000000000001</v>
      </c>
    </row>
    <row r="3989" spans="1:27" x14ac:dyDescent="0.3">
      <c r="A3989" s="65">
        <v>3988</v>
      </c>
      <c r="B3989" s="66" t="s">
        <v>323</v>
      </c>
      <c r="C3989" s="69" t="s">
        <v>266</v>
      </c>
      <c r="D3989" s="71"/>
      <c r="E3989" s="71">
        <v>124</v>
      </c>
      <c r="F3989" s="71">
        <v>2060</v>
      </c>
      <c r="G3989" s="72">
        <v>1186.231</v>
      </c>
      <c r="H3989" s="72">
        <v>1205.3140000000001</v>
      </c>
      <c r="I3989" s="72">
        <v>1230.865</v>
      </c>
      <c r="J3989" s="72">
        <v>1257.1949999999999</v>
      </c>
      <c r="K3989" s="72">
        <v>1288.634</v>
      </c>
      <c r="L3989" s="72">
        <v>1329.077</v>
      </c>
      <c r="M3989" s="72">
        <v>1379.98</v>
      </c>
      <c r="N3989" s="72">
        <v>1417.79</v>
      </c>
      <c r="O3989" s="72">
        <v>1437.595</v>
      </c>
      <c r="P3989" s="72">
        <v>1429.72</v>
      </c>
      <c r="Q3989" s="72">
        <v>1403.046</v>
      </c>
      <c r="R3989" s="72">
        <v>1302.3779999999999</v>
      </c>
      <c r="S3989" s="72">
        <v>1353.1130000000001</v>
      </c>
      <c r="T3989" s="72">
        <v>1421.2670000000001</v>
      </c>
      <c r="U3989" s="72">
        <v>1267.2619999999999</v>
      </c>
      <c r="V3989" s="72">
        <v>1160.105</v>
      </c>
      <c r="W3989" s="72">
        <v>928.255</v>
      </c>
      <c r="X3989" s="72">
        <v>675.42499999999995</v>
      </c>
      <c r="Y3989" s="72">
        <v>392.04</v>
      </c>
      <c r="Z3989" s="72">
        <v>152.52099999999999</v>
      </c>
      <c r="AA3989" s="72">
        <v>22.335999999999999</v>
      </c>
    </row>
    <row r="3990" spans="1:27" x14ac:dyDescent="0.3">
      <c r="A3990" s="65">
        <v>3989</v>
      </c>
      <c r="B3990" s="66" t="s">
        <v>323</v>
      </c>
      <c r="C3990" s="69" t="s">
        <v>266</v>
      </c>
      <c r="D3990" s="71"/>
      <c r="E3990" s="71">
        <v>124</v>
      </c>
      <c r="F3990" s="71">
        <v>2065</v>
      </c>
      <c r="G3990" s="72">
        <v>1197.0239999999999</v>
      </c>
      <c r="H3990" s="72">
        <v>1217.4649999999999</v>
      </c>
      <c r="I3990" s="72">
        <v>1252.0160000000001</v>
      </c>
      <c r="J3990" s="72">
        <v>1288.575</v>
      </c>
      <c r="K3990" s="72">
        <v>1321.4359999999999</v>
      </c>
      <c r="L3990" s="72">
        <v>1344.104</v>
      </c>
      <c r="M3990" s="72">
        <v>1371.62</v>
      </c>
      <c r="N3990" s="72">
        <v>1414.146</v>
      </c>
      <c r="O3990" s="72">
        <v>1443.5060000000001</v>
      </c>
      <c r="P3990" s="72">
        <v>1453.6310000000001</v>
      </c>
      <c r="Q3990" s="72">
        <v>1435.787</v>
      </c>
      <c r="R3990" s="72">
        <v>1399.934</v>
      </c>
      <c r="S3990" s="72">
        <v>1291.095</v>
      </c>
      <c r="T3990" s="72">
        <v>1327.722</v>
      </c>
      <c r="U3990" s="72">
        <v>1372.9280000000001</v>
      </c>
      <c r="V3990" s="72">
        <v>1192.9090000000001</v>
      </c>
      <c r="W3990" s="72">
        <v>1033.2249999999999</v>
      </c>
      <c r="X3990" s="72">
        <v>728.327</v>
      </c>
      <c r="Y3990" s="72">
        <v>408.54500000000002</v>
      </c>
      <c r="Z3990" s="72">
        <v>145.90199999999999</v>
      </c>
      <c r="AA3990" s="72">
        <v>26.76</v>
      </c>
    </row>
    <row r="3991" spans="1:27" x14ac:dyDescent="0.3">
      <c r="A3991" s="65">
        <v>3990</v>
      </c>
      <c r="B3991" s="66" t="s">
        <v>323</v>
      </c>
      <c r="C3991" s="69" t="s">
        <v>266</v>
      </c>
      <c r="D3991" s="71"/>
      <c r="E3991" s="71">
        <v>124</v>
      </c>
      <c r="F3991" s="71">
        <v>2070</v>
      </c>
      <c r="G3991" s="72">
        <v>1210.9280000000001</v>
      </c>
      <c r="H3991" s="72">
        <v>1226.422</v>
      </c>
      <c r="I3991" s="72">
        <v>1261.4179999999999</v>
      </c>
      <c r="J3991" s="72">
        <v>1306.337</v>
      </c>
      <c r="K3991" s="72">
        <v>1349.05</v>
      </c>
      <c r="L3991" s="72">
        <v>1373.6489999999999</v>
      </c>
      <c r="M3991" s="72">
        <v>1384.1849999999999</v>
      </c>
      <c r="N3991" s="72">
        <v>1403.8679999999999</v>
      </c>
      <c r="O3991" s="72">
        <v>1438.46</v>
      </c>
      <c r="P3991" s="72">
        <v>1458.7380000000001</v>
      </c>
      <c r="Q3991" s="72">
        <v>1459.4670000000001</v>
      </c>
      <c r="R3991" s="72">
        <v>1432.9739999999999</v>
      </c>
      <c r="S3991" s="72">
        <v>1388.633</v>
      </c>
      <c r="T3991" s="72">
        <v>1269.3050000000001</v>
      </c>
      <c r="U3991" s="72">
        <v>1286.655</v>
      </c>
      <c r="V3991" s="72">
        <v>1298.8409999999999</v>
      </c>
      <c r="W3991" s="72">
        <v>1071.6400000000001</v>
      </c>
      <c r="X3991" s="72">
        <v>822.69500000000005</v>
      </c>
      <c r="Y3991" s="72">
        <v>450.29599999999999</v>
      </c>
      <c r="Z3991" s="72">
        <v>156.12100000000001</v>
      </c>
      <c r="AA3991" s="72">
        <v>26.963000000000001</v>
      </c>
    </row>
    <row r="3992" spans="1:27" x14ac:dyDescent="0.3">
      <c r="A3992" s="65">
        <v>3991</v>
      </c>
      <c r="B3992" s="66" t="s">
        <v>323</v>
      </c>
      <c r="C3992" s="69" t="s">
        <v>266</v>
      </c>
      <c r="D3992" s="71"/>
      <c r="E3992" s="71">
        <v>124</v>
      </c>
      <c r="F3992" s="71">
        <v>2075</v>
      </c>
      <c r="G3992" s="72">
        <v>1230.489</v>
      </c>
      <c r="H3992" s="72">
        <v>1238.5</v>
      </c>
      <c r="I3992" s="72">
        <v>1267.6400000000001</v>
      </c>
      <c r="J3992" s="72">
        <v>1312.3530000000001</v>
      </c>
      <c r="K3992" s="72">
        <v>1363.046</v>
      </c>
      <c r="L3992" s="72">
        <v>1398.021</v>
      </c>
      <c r="M3992" s="72">
        <v>1411.242</v>
      </c>
      <c r="N3992" s="72">
        <v>1414.452</v>
      </c>
      <c r="O3992" s="72">
        <v>1426.761</v>
      </c>
      <c r="P3992" s="72">
        <v>1452.88</v>
      </c>
      <c r="Q3992" s="72">
        <v>1464.386</v>
      </c>
      <c r="R3992" s="72">
        <v>1456.972</v>
      </c>
      <c r="S3992" s="72">
        <v>1422.46</v>
      </c>
      <c r="T3992" s="72">
        <v>1367.12</v>
      </c>
      <c r="U3992" s="72">
        <v>1233.54</v>
      </c>
      <c r="V3992" s="72">
        <v>1223.028</v>
      </c>
      <c r="W3992" s="72">
        <v>1175.9390000000001</v>
      </c>
      <c r="X3992" s="72">
        <v>865.06200000000001</v>
      </c>
      <c r="Y3992" s="72">
        <v>519.327</v>
      </c>
      <c r="Z3992" s="72">
        <v>176.52600000000001</v>
      </c>
      <c r="AA3992" s="72">
        <v>29.16</v>
      </c>
    </row>
    <row r="3993" spans="1:27" x14ac:dyDescent="0.3">
      <c r="A3993" s="65">
        <v>3992</v>
      </c>
      <c r="B3993" s="66" t="s">
        <v>323</v>
      </c>
      <c r="C3993" s="69" t="s">
        <v>266</v>
      </c>
      <c r="D3993" s="71"/>
      <c r="E3993" s="71">
        <v>124</v>
      </c>
      <c r="F3993" s="71">
        <v>2080</v>
      </c>
      <c r="G3993" s="72">
        <v>1249.2239999999999</v>
      </c>
      <c r="H3993" s="72">
        <v>1256.222</v>
      </c>
      <c r="I3993" s="72">
        <v>1276.971</v>
      </c>
      <c r="J3993" s="72">
        <v>1315.191</v>
      </c>
      <c r="K3993" s="72">
        <v>1365.308</v>
      </c>
      <c r="L3993" s="72">
        <v>1408.7850000000001</v>
      </c>
      <c r="M3993" s="72">
        <v>1433.123</v>
      </c>
      <c r="N3993" s="72">
        <v>1439.527</v>
      </c>
      <c r="O3993" s="72">
        <v>1435.886</v>
      </c>
      <c r="P3993" s="72">
        <v>1440.3689999999999</v>
      </c>
      <c r="Q3993" s="72">
        <v>1458.374</v>
      </c>
      <c r="R3993" s="72">
        <v>1462.337</v>
      </c>
      <c r="S3993" s="72">
        <v>1447.3820000000001</v>
      </c>
      <c r="T3993" s="72">
        <v>1402.548</v>
      </c>
      <c r="U3993" s="72">
        <v>1332.095</v>
      </c>
      <c r="V3993" s="72">
        <v>1178.018</v>
      </c>
      <c r="W3993" s="72">
        <v>1116.2819999999999</v>
      </c>
      <c r="X3993" s="72">
        <v>962.553</v>
      </c>
      <c r="Y3993" s="72">
        <v>557.92100000000005</v>
      </c>
      <c r="Z3993" s="72">
        <v>209.12200000000001</v>
      </c>
      <c r="AA3993" s="72">
        <v>33.454999999999998</v>
      </c>
    </row>
    <row r="3994" spans="1:27" x14ac:dyDescent="0.3">
      <c r="A3994" s="65">
        <v>3993</v>
      </c>
      <c r="B3994" s="66" t="s">
        <v>323</v>
      </c>
      <c r="C3994" s="69" t="s">
        <v>266</v>
      </c>
      <c r="D3994" s="71"/>
      <c r="E3994" s="71">
        <v>124</v>
      </c>
      <c r="F3994" s="71">
        <v>2085</v>
      </c>
      <c r="G3994" s="72">
        <v>1263.1500000000001</v>
      </c>
      <c r="H3994" s="72">
        <v>1273.1199999999999</v>
      </c>
      <c r="I3994" s="72">
        <v>1291.9449999999999</v>
      </c>
      <c r="J3994" s="72">
        <v>1321.126</v>
      </c>
      <c r="K3994" s="72">
        <v>1364.3810000000001</v>
      </c>
      <c r="L3994" s="72">
        <v>1407.8119999999999</v>
      </c>
      <c r="M3994" s="72">
        <v>1441.4159999999999</v>
      </c>
      <c r="N3994" s="72">
        <v>1459.413</v>
      </c>
      <c r="O3994" s="72">
        <v>1459.4670000000001</v>
      </c>
      <c r="P3994" s="72">
        <v>1448.614</v>
      </c>
      <c r="Q3994" s="72">
        <v>1445.6869999999999</v>
      </c>
      <c r="R3994" s="72">
        <v>1456.771</v>
      </c>
      <c r="S3994" s="72">
        <v>1453.7940000000001</v>
      </c>
      <c r="T3994" s="72">
        <v>1429.1590000000001</v>
      </c>
      <c r="U3994" s="72">
        <v>1370.0820000000001</v>
      </c>
      <c r="V3994" s="72">
        <v>1277.5070000000001</v>
      </c>
      <c r="W3994" s="72">
        <v>1083.4369999999999</v>
      </c>
      <c r="X3994" s="72">
        <v>926.07799999999997</v>
      </c>
      <c r="Y3994" s="72">
        <v>634.07299999999998</v>
      </c>
      <c r="Z3994" s="72">
        <v>230.79</v>
      </c>
      <c r="AA3994" s="72">
        <v>40.307000000000002</v>
      </c>
    </row>
    <row r="3995" spans="1:27" x14ac:dyDescent="0.3">
      <c r="A3995" s="65">
        <v>3994</v>
      </c>
      <c r="B3995" s="66" t="s">
        <v>323</v>
      </c>
      <c r="C3995" s="69" t="s">
        <v>266</v>
      </c>
      <c r="D3995" s="71"/>
      <c r="E3995" s="71">
        <v>124</v>
      </c>
      <c r="F3995" s="71">
        <v>2090</v>
      </c>
      <c r="G3995" s="72">
        <v>1268.9570000000001</v>
      </c>
      <c r="H3995" s="72">
        <v>1285.2090000000001</v>
      </c>
      <c r="I3995" s="72">
        <v>1306.095</v>
      </c>
      <c r="J3995" s="72">
        <v>1332.701</v>
      </c>
      <c r="K3995" s="72">
        <v>1366.547</v>
      </c>
      <c r="L3995" s="72">
        <v>1403.653</v>
      </c>
      <c r="M3995" s="72">
        <v>1437.9739999999999</v>
      </c>
      <c r="N3995" s="72">
        <v>1465.7159999999999</v>
      </c>
      <c r="O3995" s="72">
        <v>1477.847</v>
      </c>
      <c r="P3995" s="72">
        <v>1471.242</v>
      </c>
      <c r="Q3995" s="72">
        <v>1453.6289999999999</v>
      </c>
      <c r="R3995" s="72">
        <v>1444.501</v>
      </c>
      <c r="S3995" s="72">
        <v>1449.2650000000001</v>
      </c>
      <c r="T3995" s="72">
        <v>1437.4079999999999</v>
      </c>
      <c r="U3995" s="72">
        <v>1399.328</v>
      </c>
      <c r="V3995" s="72">
        <v>1319.15</v>
      </c>
      <c r="W3995" s="72">
        <v>1183.133</v>
      </c>
      <c r="X3995" s="72">
        <v>910.423</v>
      </c>
      <c r="Y3995" s="72">
        <v>622.71400000000006</v>
      </c>
      <c r="Z3995" s="72">
        <v>269.36599999999999</v>
      </c>
      <c r="AA3995" s="72">
        <v>46.021000000000001</v>
      </c>
    </row>
    <row r="3996" spans="1:27" x14ac:dyDescent="0.3">
      <c r="A3996" s="65">
        <v>3995</v>
      </c>
      <c r="B3996" s="66" t="s">
        <v>323</v>
      </c>
      <c r="C3996" s="69" t="s">
        <v>266</v>
      </c>
      <c r="D3996" s="71"/>
      <c r="E3996" s="71">
        <v>124</v>
      </c>
      <c r="F3996" s="71">
        <v>2095</v>
      </c>
      <c r="G3996" s="72">
        <v>1269.7739999999999</v>
      </c>
      <c r="H3996" s="72">
        <v>1289.183</v>
      </c>
      <c r="I3996" s="72">
        <v>1315.4359999999999</v>
      </c>
      <c r="J3996" s="72">
        <v>1343.4690000000001</v>
      </c>
      <c r="K3996" s="72">
        <v>1374.3440000000001</v>
      </c>
      <c r="L3996" s="72">
        <v>1402.5730000000001</v>
      </c>
      <c r="M3996" s="72">
        <v>1431.3340000000001</v>
      </c>
      <c r="N3996" s="72">
        <v>1460.2819999999999</v>
      </c>
      <c r="O3996" s="72">
        <v>1482.65</v>
      </c>
      <c r="P3996" s="72">
        <v>1488.6759999999999</v>
      </c>
      <c r="Q3996" s="72">
        <v>1475.876</v>
      </c>
      <c r="R3996" s="72">
        <v>1452.672</v>
      </c>
      <c r="S3996" s="72">
        <v>1437.97</v>
      </c>
      <c r="T3996" s="72">
        <v>1434.702</v>
      </c>
      <c r="U3996" s="72">
        <v>1410.48</v>
      </c>
      <c r="V3996" s="72">
        <v>1352.328</v>
      </c>
      <c r="W3996" s="72">
        <v>1229.876</v>
      </c>
      <c r="X3996" s="72">
        <v>1006.539</v>
      </c>
      <c r="Y3996" s="72">
        <v>624.68700000000001</v>
      </c>
      <c r="Z3996" s="72">
        <v>271.702</v>
      </c>
      <c r="AA3996" s="72">
        <v>54.716000000000001</v>
      </c>
    </row>
    <row r="3997" spans="1:27" x14ac:dyDescent="0.3">
      <c r="A3997" s="65">
        <v>3996</v>
      </c>
      <c r="B3997" s="66" t="s">
        <v>323</v>
      </c>
      <c r="C3997" s="69" t="s">
        <v>266</v>
      </c>
      <c r="D3997" s="71"/>
      <c r="E3997" s="71">
        <v>124</v>
      </c>
      <c r="F3997" s="71">
        <v>2100</v>
      </c>
      <c r="G3997" s="72">
        <v>1270.479</v>
      </c>
      <c r="H3997" s="72">
        <v>1288.1669999999999</v>
      </c>
      <c r="I3997" s="72">
        <v>1316.664</v>
      </c>
      <c r="J3997" s="72">
        <v>1349.414</v>
      </c>
      <c r="K3997" s="72">
        <v>1381.3309999999999</v>
      </c>
      <c r="L3997" s="72">
        <v>1407.105</v>
      </c>
      <c r="M3997" s="72">
        <v>1427.768</v>
      </c>
      <c r="N3997" s="72">
        <v>1451.652</v>
      </c>
      <c r="O3997" s="72">
        <v>1475.7049999999999</v>
      </c>
      <c r="P3997" s="72">
        <v>1492.537</v>
      </c>
      <c r="Q3997" s="72">
        <v>1492.9269999999999</v>
      </c>
      <c r="R3997" s="72">
        <v>1475.0229999999999</v>
      </c>
      <c r="S3997" s="72">
        <v>1446.855</v>
      </c>
      <c r="T3997" s="72">
        <v>1425.13</v>
      </c>
      <c r="U3997" s="72">
        <v>1410.663</v>
      </c>
      <c r="V3997" s="72">
        <v>1367.825</v>
      </c>
      <c r="W3997" s="72">
        <v>1268.7149999999999</v>
      </c>
      <c r="X3997" s="72">
        <v>1058.703</v>
      </c>
      <c r="Y3997" s="72">
        <v>704.36500000000001</v>
      </c>
      <c r="Z3997" s="72">
        <v>279.89</v>
      </c>
      <c r="AA3997" s="72">
        <v>57.884</v>
      </c>
    </row>
    <row r="3998" spans="1:27" x14ac:dyDescent="0.3">
      <c r="A3998" s="65">
        <v>3997</v>
      </c>
      <c r="B3998" s="66" t="s">
        <v>323</v>
      </c>
      <c r="C3998" s="69" t="s">
        <v>267</v>
      </c>
      <c r="D3998" s="71"/>
      <c r="E3998" s="71">
        <v>840</v>
      </c>
      <c r="F3998" s="71">
        <v>2015</v>
      </c>
      <c r="G3998" s="72">
        <v>10148.853999999999</v>
      </c>
      <c r="H3998" s="72">
        <v>10686.508</v>
      </c>
      <c r="I3998" s="72">
        <v>10587.478999999999</v>
      </c>
      <c r="J3998" s="72">
        <v>10876.352999999999</v>
      </c>
      <c r="K3998" s="72">
        <v>11738.72</v>
      </c>
      <c r="L3998" s="72">
        <v>11426.922</v>
      </c>
      <c r="M3998" s="72">
        <v>10710.174999999999</v>
      </c>
      <c r="N3998" s="72">
        <v>10065.304</v>
      </c>
      <c r="O3998" s="72">
        <v>10006.501</v>
      </c>
      <c r="P3998" s="72">
        <v>10506.312</v>
      </c>
      <c r="Q3998" s="72">
        <v>11079.893</v>
      </c>
      <c r="R3998" s="72">
        <v>10599.593000000001</v>
      </c>
      <c r="S3998" s="72">
        <v>9133.3970000000008</v>
      </c>
      <c r="T3998" s="72">
        <v>7419.4750000000004</v>
      </c>
      <c r="U3998" s="72">
        <v>5112.232</v>
      </c>
      <c r="V3998" s="72">
        <v>3655.029</v>
      </c>
      <c r="W3998" s="72">
        <v>2388.7069999999999</v>
      </c>
      <c r="X3998" s="72">
        <v>1447.508</v>
      </c>
      <c r="Y3998" s="72">
        <v>554.06899999999996</v>
      </c>
      <c r="Z3998" s="72">
        <v>114.73099999999999</v>
      </c>
      <c r="AA3998" s="72">
        <v>11.092000000000001</v>
      </c>
    </row>
    <row r="3999" spans="1:27" x14ac:dyDescent="0.3">
      <c r="A3999" s="65">
        <v>3998</v>
      </c>
      <c r="B3999" s="66" t="s">
        <v>323</v>
      </c>
      <c r="C3999" s="69" t="s">
        <v>267</v>
      </c>
      <c r="D3999" s="71"/>
      <c r="E3999" s="71">
        <v>840</v>
      </c>
      <c r="F3999" s="71">
        <v>2020</v>
      </c>
      <c r="G3999" s="72">
        <v>10619.145</v>
      </c>
      <c r="H3999" s="72">
        <v>10200.215</v>
      </c>
      <c r="I3999" s="72">
        <v>10726.529</v>
      </c>
      <c r="J3999" s="72">
        <v>10805.887000000001</v>
      </c>
      <c r="K3999" s="72">
        <v>11252.130999999999</v>
      </c>
      <c r="L3999" s="72">
        <v>12071.84</v>
      </c>
      <c r="M3999" s="72">
        <v>11656.492</v>
      </c>
      <c r="N3999" s="72">
        <v>10840.886</v>
      </c>
      <c r="O3999" s="72">
        <v>10110.862999999999</v>
      </c>
      <c r="P3999" s="72">
        <v>9957.8310000000001</v>
      </c>
      <c r="Q3999" s="72">
        <v>10329.611000000001</v>
      </c>
      <c r="R3999" s="72">
        <v>10735.025</v>
      </c>
      <c r="S3999" s="72">
        <v>10101.177</v>
      </c>
      <c r="T3999" s="72">
        <v>8525.7520000000004</v>
      </c>
      <c r="U3999" s="72">
        <v>6696.3490000000002</v>
      </c>
      <c r="V3999" s="72">
        <v>4354.942</v>
      </c>
      <c r="W3999" s="72">
        <v>2813.5590000000002</v>
      </c>
      <c r="X3999" s="72">
        <v>1525.404</v>
      </c>
      <c r="Y3999" s="72">
        <v>660.52700000000004</v>
      </c>
      <c r="Z3999" s="72">
        <v>150.75</v>
      </c>
      <c r="AA3999" s="72">
        <v>15.879</v>
      </c>
    </row>
    <row r="4000" spans="1:27" x14ac:dyDescent="0.3">
      <c r="A4000" s="65">
        <v>3999</v>
      </c>
      <c r="B4000" s="66" t="s">
        <v>323</v>
      </c>
      <c r="C4000" s="69" t="s">
        <v>267</v>
      </c>
      <c r="D4000" s="71"/>
      <c r="E4000" s="71">
        <v>840</v>
      </c>
      <c r="F4000" s="71">
        <v>2025</v>
      </c>
      <c r="G4000" s="72">
        <v>11049.446</v>
      </c>
      <c r="H4000" s="72">
        <v>10674.93</v>
      </c>
      <c r="I4000" s="72">
        <v>10243.904</v>
      </c>
      <c r="J4000" s="72">
        <v>10959.736999999999</v>
      </c>
      <c r="K4000" s="72">
        <v>11209.218000000001</v>
      </c>
      <c r="L4000" s="72">
        <v>11614.703</v>
      </c>
      <c r="M4000" s="72">
        <v>12318.078</v>
      </c>
      <c r="N4000" s="72">
        <v>11796.975</v>
      </c>
      <c r="O4000" s="72">
        <v>10894.126</v>
      </c>
      <c r="P4000" s="72">
        <v>10076.206</v>
      </c>
      <c r="Q4000" s="72">
        <v>9812.6830000000009</v>
      </c>
      <c r="R4000" s="72">
        <v>10038.119000000001</v>
      </c>
      <c r="S4000" s="72">
        <v>10271.779</v>
      </c>
      <c r="T4000" s="72">
        <v>9484.0949999999993</v>
      </c>
      <c r="U4000" s="72">
        <v>7760.7870000000003</v>
      </c>
      <c r="V4000" s="72">
        <v>5776.8670000000002</v>
      </c>
      <c r="W4000" s="72">
        <v>3417.348</v>
      </c>
      <c r="X4000" s="72">
        <v>1847.0160000000001</v>
      </c>
      <c r="Y4000" s="72">
        <v>719.274</v>
      </c>
      <c r="Z4000" s="72">
        <v>185.09200000000001</v>
      </c>
      <c r="AA4000" s="72">
        <v>21.295000000000002</v>
      </c>
    </row>
    <row r="4001" spans="1:27" x14ac:dyDescent="0.3">
      <c r="A4001" s="65">
        <v>4000</v>
      </c>
      <c r="B4001" s="66" t="s">
        <v>323</v>
      </c>
      <c r="C4001" s="69" t="s">
        <v>267</v>
      </c>
      <c r="D4001" s="71"/>
      <c r="E4001" s="71">
        <v>840</v>
      </c>
      <c r="F4001" s="71">
        <v>2030</v>
      </c>
      <c r="G4001" s="72">
        <v>11233.216</v>
      </c>
      <c r="H4001" s="72">
        <v>11109.475</v>
      </c>
      <c r="I4001" s="72">
        <v>10721.695</v>
      </c>
      <c r="J4001" s="72">
        <v>10492.54</v>
      </c>
      <c r="K4001" s="72">
        <v>11389.508</v>
      </c>
      <c r="L4001" s="72">
        <v>11598.620999999999</v>
      </c>
      <c r="M4001" s="72">
        <v>11885.175999999999</v>
      </c>
      <c r="N4001" s="72">
        <v>12471.144</v>
      </c>
      <c r="O4001" s="72">
        <v>11857.183999999999</v>
      </c>
      <c r="P4001" s="72">
        <v>10864.958000000001</v>
      </c>
      <c r="Q4001" s="72">
        <v>9947.259</v>
      </c>
      <c r="R4001" s="72">
        <v>9563.2489999999998</v>
      </c>
      <c r="S4001" s="72">
        <v>9644.1839999999993</v>
      </c>
      <c r="T4001" s="72">
        <v>9698.2649999999994</v>
      </c>
      <c r="U4001" s="72">
        <v>8702.3850000000002</v>
      </c>
      <c r="V4001" s="72">
        <v>6775.9049999999997</v>
      </c>
      <c r="W4001" s="72">
        <v>4615.2349999999997</v>
      </c>
      <c r="X4001" s="72">
        <v>2303.2260000000001</v>
      </c>
      <c r="Y4001" s="72">
        <v>899.072</v>
      </c>
      <c r="Z4001" s="72">
        <v>207.53899999999999</v>
      </c>
      <c r="AA4001" s="72">
        <v>26.715</v>
      </c>
    </row>
    <row r="4002" spans="1:27" x14ac:dyDescent="0.3">
      <c r="A4002" s="65">
        <v>4001</v>
      </c>
      <c r="B4002" s="66" t="s">
        <v>323</v>
      </c>
      <c r="C4002" s="69" t="s">
        <v>267</v>
      </c>
      <c r="D4002" s="71"/>
      <c r="E4002" s="71">
        <v>840</v>
      </c>
      <c r="F4002" s="71">
        <v>2035</v>
      </c>
      <c r="G4002" s="72">
        <v>11270.960999999999</v>
      </c>
      <c r="H4002" s="72">
        <v>11294.138999999999</v>
      </c>
      <c r="I4002" s="72">
        <v>11156.72</v>
      </c>
      <c r="J4002" s="72">
        <v>10971.218000000001</v>
      </c>
      <c r="K4002" s="72">
        <v>10927.44</v>
      </c>
      <c r="L4002" s="72">
        <v>11781.987999999999</v>
      </c>
      <c r="M4002" s="72">
        <v>11873.601000000001</v>
      </c>
      <c r="N4002" s="72">
        <v>12046.811</v>
      </c>
      <c r="O4002" s="72">
        <v>12533.768</v>
      </c>
      <c r="P4002" s="72">
        <v>11827.563</v>
      </c>
      <c r="Q4002" s="72">
        <v>10736.949000000001</v>
      </c>
      <c r="R4002" s="72">
        <v>9716.9470000000001</v>
      </c>
      <c r="S4002" s="72">
        <v>9222.768</v>
      </c>
      <c r="T4002" s="72">
        <v>9155.1620000000003</v>
      </c>
      <c r="U4002" s="72">
        <v>8967.848</v>
      </c>
      <c r="V4002" s="72">
        <v>7686.2370000000001</v>
      </c>
      <c r="W4002" s="72">
        <v>5509.2139999999999</v>
      </c>
      <c r="X4002" s="72">
        <v>3192.0810000000001</v>
      </c>
      <c r="Y4002" s="72">
        <v>1157.509</v>
      </c>
      <c r="Z4002" s="72">
        <v>267.31299999999999</v>
      </c>
      <c r="AA4002" s="72">
        <v>30.728999999999999</v>
      </c>
    </row>
    <row r="4003" spans="1:27" x14ac:dyDescent="0.3">
      <c r="A4003" s="65">
        <v>4002</v>
      </c>
      <c r="B4003" s="66" t="s">
        <v>323</v>
      </c>
      <c r="C4003" s="69" t="s">
        <v>267</v>
      </c>
      <c r="D4003" s="71"/>
      <c r="E4003" s="71">
        <v>840</v>
      </c>
      <c r="F4003" s="71">
        <v>2040</v>
      </c>
      <c r="G4003" s="72">
        <v>11279.807000000001</v>
      </c>
      <c r="H4003" s="72">
        <v>11332.655000000001</v>
      </c>
      <c r="I4003" s="72">
        <v>11341.880999999999</v>
      </c>
      <c r="J4003" s="72">
        <v>11407.191999999999</v>
      </c>
      <c r="K4003" s="72">
        <v>11407.746999999999</v>
      </c>
      <c r="L4003" s="72">
        <v>11326.523999999999</v>
      </c>
      <c r="M4003" s="72">
        <v>12060.606</v>
      </c>
      <c r="N4003" s="72">
        <v>12041.009</v>
      </c>
      <c r="O4003" s="72">
        <v>12120.450999999999</v>
      </c>
      <c r="P4003" s="72">
        <v>12508.441000000001</v>
      </c>
      <c r="Q4003" s="72">
        <v>11699.865</v>
      </c>
      <c r="R4003" s="72">
        <v>10509.592000000001</v>
      </c>
      <c r="S4003" s="72">
        <v>9403.7369999999992</v>
      </c>
      <c r="T4003" s="72">
        <v>8800.5380000000005</v>
      </c>
      <c r="U4003" s="72">
        <v>8529.6509999999998</v>
      </c>
      <c r="V4003" s="72">
        <v>8010.2060000000001</v>
      </c>
      <c r="W4003" s="72">
        <v>6357.201</v>
      </c>
      <c r="X4003" s="72">
        <v>3908.8420000000001</v>
      </c>
      <c r="Y4003" s="72">
        <v>1656.595</v>
      </c>
      <c r="Z4003" s="72">
        <v>354.94900000000001</v>
      </c>
      <c r="AA4003" s="72">
        <v>39.651000000000003</v>
      </c>
    </row>
    <row r="4004" spans="1:27" x14ac:dyDescent="0.3">
      <c r="A4004" s="65">
        <v>4003</v>
      </c>
      <c r="B4004" s="66" t="s">
        <v>323</v>
      </c>
      <c r="C4004" s="69" t="s">
        <v>267</v>
      </c>
      <c r="D4004" s="71"/>
      <c r="E4004" s="71">
        <v>840</v>
      </c>
      <c r="F4004" s="71">
        <v>2045</v>
      </c>
      <c r="G4004" s="72">
        <v>11335.615</v>
      </c>
      <c r="H4004" s="72">
        <v>11342.285</v>
      </c>
      <c r="I4004" s="72">
        <v>11380.837</v>
      </c>
      <c r="J4004" s="72">
        <v>11593.413</v>
      </c>
      <c r="K4004" s="72">
        <v>11845.647000000001</v>
      </c>
      <c r="L4004" s="72">
        <v>11808.684999999999</v>
      </c>
      <c r="M4004" s="72">
        <v>11612.165000000001</v>
      </c>
      <c r="N4004" s="72">
        <v>12232.453</v>
      </c>
      <c r="O4004" s="72">
        <v>12122.036</v>
      </c>
      <c r="P4004" s="72">
        <v>12110.361999999999</v>
      </c>
      <c r="Q4004" s="72">
        <v>12386.995999999999</v>
      </c>
      <c r="R4004" s="72">
        <v>11473.245000000001</v>
      </c>
      <c r="S4004" s="72">
        <v>10201.348</v>
      </c>
      <c r="T4004" s="72">
        <v>9014.2029999999995</v>
      </c>
      <c r="U4004" s="72">
        <v>8255.2150000000001</v>
      </c>
      <c r="V4004" s="72">
        <v>7697.616</v>
      </c>
      <c r="W4004" s="72">
        <v>6730.2439999999997</v>
      </c>
      <c r="X4004" s="72">
        <v>4618.57</v>
      </c>
      <c r="Y4004" s="72">
        <v>2091.3870000000002</v>
      </c>
      <c r="Z4004" s="72">
        <v>523.452</v>
      </c>
      <c r="AA4004" s="72">
        <v>53.24</v>
      </c>
    </row>
    <row r="4005" spans="1:27" x14ac:dyDescent="0.3">
      <c r="A4005" s="65">
        <v>4004</v>
      </c>
      <c r="B4005" s="66" t="s">
        <v>323</v>
      </c>
      <c r="C4005" s="69" t="s">
        <v>267</v>
      </c>
      <c r="D4005" s="71"/>
      <c r="E4005" s="71">
        <v>840</v>
      </c>
      <c r="F4005" s="71">
        <v>2050</v>
      </c>
      <c r="G4005" s="72">
        <v>11501.924000000001</v>
      </c>
      <c r="H4005" s="72">
        <v>11398.638999999999</v>
      </c>
      <c r="I4005" s="72">
        <v>11390.806</v>
      </c>
      <c r="J4005" s="72">
        <v>11633.472</v>
      </c>
      <c r="K4005" s="72">
        <v>12034.23</v>
      </c>
      <c r="L4005" s="72">
        <v>12248.735000000001</v>
      </c>
      <c r="M4005" s="72">
        <v>12096.368</v>
      </c>
      <c r="N4005" s="72">
        <v>11791.579</v>
      </c>
      <c r="O4005" s="72">
        <v>12318.954</v>
      </c>
      <c r="P4005" s="72">
        <v>12121.875</v>
      </c>
      <c r="Q4005" s="72">
        <v>12010.636</v>
      </c>
      <c r="R4005" s="72">
        <v>12168.755999999999</v>
      </c>
      <c r="S4005" s="72">
        <v>11166.295</v>
      </c>
      <c r="T4005" s="72">
        <v>9817.0580000000009</v>
      </c>
      <c r="U4005" s="72">
        <v>8506.1569999999992</v>
      </c>
      <c r="V4005" s="72">
        <v>7518.5829999999996</v>
      </c>
      <c r="W4005" s="72">
        <v>6560.2759999999998</v>
      </c>
      <c r="X4005" s="72">
        <v>4996.3999999999996</v>
      </c>
      <c r="Y4005" s="72">
        <v>2542.4299999999998</v>
      </c>
      <c r="Z4005" s="72">
        <v>679.995</v>
      </c>
      <c r="AA4005" s="72">
        <v>78.867999999999995</v>
      </c>
    </row>
    <row r="4006" spans="1:27" x14ac:dyDescent="0.3">
      <c r="A4006" s="65">
        <v>4005</v>
      </c>
      <c r="B4006" s="66" t="s">
        <v>323</v>
      </c>
      <c r="C4006" s="69" t="s">
        <v>267</v>
      </c>
      <c r="D4006" s="71"/>
      <c r="E4006" s="71">
        <v>840</v>
      </c>
      <c r="F4006" s="71">
        <v>2055</v>
      </c>
      <c r="G4006" s="72">
        <v>11754.127</v>
      </c>
      <c r="H4006" s="72">
        <v>11561.887000000001</v>
      </c>
      <c r="I4006" s="72">
        <v>11444.919</v>
      </c>
      <c r="J4006" s="72">
        <v>11631.136</v>
      </c>
      <c r="K4006" s="72">
        <v>12053.062</v>
      </c>
      <c r="L4006" s="72">
        <v>12417.486000000001</v>
      </c>
      <c r="M4006" s="72">
        <v>12521.12</v>
      </c>
      <c r="N4006" s="72">
        <v>12265.796</v>
      </c>
      <c r="O4006" s="72">
        <v>11878.156000000001</v>
      </c>
      <c r="P4006" s="72">
        <v>12320.019</v>
      </c>
      <c r="Q4006" s="72">
        <v>12031.331</v>
      </c>
      <c r="R4006" s="72">
        <v>11817.575000000001</v>
      </c>
      <c r="S4006" s="72">
        <v>11867.813</v>
      </c>
      <c r="T4006" s="72">
        <v>10777.925999999999</v>
      </c>
      <c r="U4006" s="72">
        <v>9306.2960000000003</v>
      </c>
      <c r="V4006" s="72">
        <v>7803.3389999999999</v>
      </c>
      <c r="W4006" s="72">
        <v>6481.375</v>
      </c>
      <c r="X4006" s="72">
        <v>4957.1409999999996</v>
      </c>
      <c r="Y4006" s="72">
        <v>2816.52</v>
      </c>
      <c r="Z4006" s="72">
        <v>847.03599999999994</v>
      </c>
      <c r="AA4006" s="72">
        <v>105.01900000000001</v>
      </c>
    </row>
    <row r="4007" spans="1:27" x14ac:dyDescent="0.3">
      <c r="A4007" s="65">
        <v>4006</v>
      </c>
      <c r="B4007" s="66" t="s">
        <v>323</v>
      </c>
      <c r="C4007" s="69" t="s">
        <v>267</v>
      </c>
      <c r="D4007" s="71"/>
      <c r="E4007" s="71">
        <v>840</v>
      </c>
      <c r="F4007" s="71">
        <v>2060</v>
      </c>
      <c r="G4007" s="72">
        <v>11937.986000000001</v>
      </c>
      <c r="H4007" s="72">
        <v>11811.009</v>
      </c>
      <c r="I4007" s="72">
        <v>11605.793</v>
      </c>
      <c r="J4007" s="72">
        <v>11672.804</v>
      </c>
      <c r="K4007" s="72">
        <v>12029.26</v>
      </c>
      <c r="L4007" s="72">
        <v>12416.85</v>
      </c>
      <c r="M4007" s="72">
        <v>12675.706</v>
      </c>
      <c r="N4007" s="72">
        <v>12680.798000000001</v>
      </c>
      <c r="O4007" s="72">
        <v>12346.67</v>
      </c>
      <c r="P4007" s="72">
        <v>11884.494000000001</v>
      </c>
      <c r="Q4007" s="72">
        <v>12234.986000000001</v>
      </c>
      <c r="R4007" s="72">
        <v>11852.757</v>
      </c>
      <c r="S4007" s="72">
        <v>11548.266</v>
      </c>
      <c r="T4007" s="72">
        <v>11485.359</v>
      </c>
      <c r="U4007" s="72">
        <v>10257.742</v>
      </c>
      <c r="V4007" s="72">
        <v>8590.5910000000003</v>
      </c>
      <c r="W4007" s="72">
        <v>6794.0839999999998</v>
      </c>
      <c r="X4007" s="72">
        <v>4974.7790000000005</v>
      </c>
      <c r="Y4007" s="72">
        <v>2854.9169999999999</v>
      </c>
      <c r="Z4007" s="72">
        <v>959.58799999999997</v>
      </c>
      <c r="AA4007" s="72">
        <v>133.221</v>
      </c>
    </row>
    <row r="4008" spans="1:27" x14ac:dyDescent="0.3">
      <c r="A4008" s="65">
        <v>4007</v>
      </c>
      <c r="B4008" s="66" t="s">
        <v>323</v>
      </c>
      <c r="C4008" s="69" t="s">
        <v>267</v>
      </c>
      <c r="D4008" s="71"/>
      <c r="E4008" s="71">
        <v>840</v>
      </c>
      <c r="F4008" s="71">
        <v>2065</v>
      </c>
      <c r="G4008" s="72">
        <v>12000.08</v>
      </c>
      <c r="H4008" s="72">
        <v>11991.825000000001</v>
      </c>
      <c r="I4008" s="72">
        <v>11852.415999999999</v>
      </c>
      <c r="J4008" s="72">
        <v>11821.055</v>
      </c>
      <c r="K4008" s="72">
        <v>12049.019</v>
      </c>
      <c r="L4008" s="72">
        <v>12373.377</v>
      </c>
      <c r="M4008" s="72">
        <v>12661.147999999999</v>
      </c>
      <c r="N4008" s="72">
        <v>12826.49</v>
      </c>
      <c r="O4008" s="72">
        <v>12755.864</v>
      </c>
      <c r="P4008" s="72">
        <v>12350.366</v>
      </c>
      <c r="Q4008" s="72">
        <v>11810.700999999999</v>
      </c>
      <c r="R4008" s="72">
        <v>12065.299000000001</v>
      </c>
      <c r="S4008" s="72">
        <v>11601.07</v>
      </c>
      <c r="T4008" s="72">
        <v>11201.92</v>
      </c>
      <c r="U4008" s="72">
        <v>10967.487999999999</v>
      </c>
      <c r="V4008" s="72">
        <v>9518.1959999999999</v>
      </c>
      <c r="W4008" s="72">
        <v>7541.933</v>
      </c>
      <c r="X4008" s="72">
        <v>5284.71</v>
      </c>
      <c r="Y4008" s="72">
        <v>2918.6030000000001</v>
      </c>
      <c r="Z4008" s="72">
        <v>991.99800000000005</v>
      </c>
      <c r="AA4008" s="72">
        <v>154.42500000000001</v>
      </c>
    </row>
    <row r="4009" spans="1:27" x14ac:dyDescent="0.3">
      <c r="A4009" s="65">
        <v>4008</v>
      </c>
      <c r="B4009" s="66" t="s">
        <v>323</v>
      </c>
      <c r="C4009" s="69" t="s">
        <v>267</v>
      </c>
      <c r="D4009" s="71"/>
      <c r="E4009" s="71">
        <v>840</v>
      </c>
      <c r="F4009" s="71">
        <v>2070</v>
      </c>
      <c r="G4009" s="72">
        <v>12002.436</v>
      </c>
      <c r="H4009" s="72">
        <v>12050.793</v>
      </c>
      <c r="I4009" s="72">
        <v>12030.869000000001</v>
      </c>
      <c r="J4009" s="72">
        <v>12055.025</v>
      </c>
      <c r="K4009" s="72">
        <v>12175.17</v>
      </c>
      <c r="L4009" s="72">
        <v>12373.191000000001</v>
      </c>
      <c r="M4009" s="72">
        <v>12603.904</v>
      </c>
      <c r="N4009" s="72">
        <v>12803.512000000001</v>
      </c>
      <c r="O4009" s="72">
        <v>12897.103999999999</v>
      </c>
      <c r="P4009" s="72">
        <v>12757.644</v>
      </c>
      <c r="Q4009" s="72">
        <v>12277.474</v>
      </c>
      <c r="R4009" s="72">
        <v>11659.888000000001</v>
      </c>
      <c r="S4009" s="72">
        <v>11826.779</v>
      </c>
      <c r="T4009" s="72">
        <v>11277.699000000001</v>
      </c>
      <c r="U4009" s="72">
        <v>10732.066999999999</v>
      </c>
      <c r="V4009" s="72">
        <v>10228.245999999999</v>
      </c>
      <c r="W4009" s="72">
        <v>8424.3060000000005</v>
      </c>
      <c r="X4009" s="72">
        <v>5943.6469999999999</v>
      </c>
      <c r="Y4009" s="72">
        <v>3158.4070000000002</v>
      </c>
      <c r="Z4009" s="72">
        <v>1034.616</v>
      </c>
      <c r="AA4009" s="72">
        <v>163.65199999999999</v>
      </c>
    </row>
    <row r="4010" spans="1:27" x14ac:dyDescent="0.3">
      <c r="A4010" s="65">
        <v>4009</v>
      </c>
      <c r="B4010" s="66" t="s">
        <v>323</v>
      </c>
      <c r="C4010" s="69" t="s">
        <v>267</v>
      </c>
      <c r="D4010" s="71"/>
      <c r="E4010" s="71">
        <v>840</v>
      </c>
      <c r="F4010" s="71">
        <v>2075</v>
      </c>
      <c r="G4010" s="72">
        <v>12009.842000000001</v>
      </c>
      <c r="H4010" s="72">
        <v>12049.918</v>
      </c>
      <c r="I4010" s="72">
        <v>12087.382</v>
      </c>
      <c r="J4010" s="72">
        <v>12220.761</v>
      </c>
      <c r="K4010" s="72">
        <v>12386.684999999999</v>
      </c>
      <c r="L4010" s="72">
        <v>12478.85</v>
      </c>
      <c r="M4010" s="72">
        <v>12589.411</v>
      </c>
      <c r="N4010" s="72">
        <v>12737.739</v>
      </c>
      <c r="O4010" s="72">
        <v>12870.08</v>
      </c>
      <c r="P4010" s="72">
        <v>12898.208000000001</v>
      </c>
      <c r="Q4010" s="72">
        <v>12685.673000000001</v>
      </c>
      <c r="R4010" s="72">
        <v>12129.82</v>
      </c>
      <c r="S4010" s="72">
        <v>11445.35</v>
      </c>
      <c r="T4010" s="72">
        <v>11518.504000000001</v>
      </c>
      <c r="U4010" s="72">
        <v>10835.285</v>
      </c>
      <c r="V4010" s="72">
        <v>10053.267</v>
      </c>
      <c r="W4010" s="72">
        <v>9117.1720000000005</v>
      </c>
      <c r="X4010" s="72">
        <v>6716.277</v>
      </c>
      <c r="Y4010" s="72">
        <v>3611.7759999999998</v>
      </c>
      <c r="Z4010" s="72">
        <v>1140.2170000000001</v>
      </c>
      <c r="AA4010" s="72">
        <v>172.67</v>
      </c>
    </row>
    <row r="4011" spans="1:27" x14ac:dyDescent="0.3">
      <c r="A4011" s="65">
        <v>4010</v>
      </c>
      <c r="B4011" s="66" t="s">
        <v>323</v>
      </c>
      <c r="C4011" s="69" t="s">
        <v>267</v>
      </c>
      <c r="D4011" s="71"/>
      <c r="E4011" s="71">
        <v>840</v>
      </c>
      <c r="F4011" s="71">
        <v>2080</v>
      </c>
      <c r="G4011" s="72">
        <v>12075.777</v>
      </c>
      <c r="H4011" s="72">
        <v>12054.214</v>
      </c>
      <c r="I4011" s="72">
        <v>12084.061</v>
      </c>
      <c r="J4011" s="72">
        <v>12264.513000000001</v>
      </c>
      <c r="K4011" s="72">
        <v>12530.023999999999</v>
      </c>
      <c r="L4011" s="72">
        <v>12669.694</v>
      </c>
      <c r="M4011" s="72">
        <v>12680.561</v>
      </c>
      <c r="N4011" s="72">
        <v>12714.548000000001</v>
      </c>
      <c r="O4011" s="72">
        <v>12800.286</v>
      </c>
      <c r="P4011" s="72">
        <v>12871.582</v>
      </c>
      <c r="Q4011" s="72">
        <v>12830.392</v>
      </c>
      <c r="R4011" s="72">
        <v>12542.967000000001</v>
      </c>
      <c r="S4011" s="72">
        <v>11921.657999999999</v>
      </c>
      <c r="T4011" s="72">
        <v>11168.589</v>
      </c>
      <c r="U4011" s="72">
        <v>11097.905000000001</v>
      </c>
      <c r="V4011" s="72">
        <v>10195.290000000001</v>
      </c>
      <c r="W4011" s="72">
        <v>9026.2350000000006</v>
      </c>
      <c r="X4011" s="72">
        <v>7355.1880000000001</v>
      </c>
      <c r="Y4011" s="72">
        <v>4152.5410000000002</v>
      </c>
      <c r="Z4011" s="72">
        <v>1329.242</v>
      </c>
      <c r="AA4011" s="72">
        <v>191.09100000000001</v>
      </c>
    </row>
    <row r="4012" spans="1:27" x14ac:dyDescent="0.3">
      <c r="A4012" s="65">
        <v>4011</v>
      </c>
      <c r="B4012" s="66" t="s">
        <v>323</v>
      </c>
      <c r="C4012" s="69" t="s">
        <v>267</v>
      </c>
      <c r="D4012" s="71"/>
      <c r="E4012" s="71">
        <v>840</v>
      </c>
      <c r="F4012" s="71">
        <v>2085</v>
      </c>
      <c r="G4012" s="72">
        <v>12160.611000000001</v>
      </c>
      <c r="H4012" s="72">
        <v>12116.906999999999</v>
      </c>
      <c r="I4012" s="72">
        <v>12085.906000000001</v>
      </c>
      <c r="J4012" s="72">
        <v>12248.583000000001</v>
      </c>
      <c r="K4012" s="72">
        <v>12551.73</v>
      </c>
      <c r="L4012" s="72">
        <v>12792.495999999999</v>
      </c>
      <c r="M4012" s="72">
        <v>12856.450999999999</v>
      </c>
      <c r="N4012" s="72">
        <v>12796.544</v>
      </c>
      <c r="O4012" s="72">
        <v>12772.755999999999</v>
      </c>
      <c r="P4012" s="72">
        <v>12802.13</v>
      </c>
      <c r="Q4012" s="72">
        <v>12808.87</v>
      </c>
      <c r="R4012" s="72">
        <v>12695.95</v>
      </c>
      <c r="S4012" s="72">
        <v>12342.397999999999</v>
      </c>
      <c r="T4012" s="72">
        <v>11653.248</v>
      </c>
      <c r="U4012" s="72">
        <v>10789.425999999999</v>
      </c>
      <c r="V4012" s="72">
        <v>10485.762000000001</v>
      </c>
      <c r="W4012" s="72">
        <v>9216.0010000000002</v>
      </c>
      <c r="X4012" s="72">
        <v>7364.143</v>
      </c>
      <c r="Y4012" s="72">
        <v>4624.2070000000003</v>
      </c>
      <c r="Z4012" s="72">
        <v>1557.452</v>
      </c>
      <c r="AA4012" s="72">
        <v>223.50399999999999</v>
      </c>
    </row>
    <row r="4013" spans="1:27" x14ac:dyDescent="0.3">
      <c r="A4013" s="65">
        <v>4012</v>
      </c>
      <c r="B4013" s="66" t="s">
        <v>323</v>
      </c>
      <c r="C4013" s="69" t="s">
        <v>267</v>
      </c>
      <c r="D4013" s="71"/>
      <c r="E4013" s="71">
        <v>840</v>
      </c>
      <c r="F4013" s="71">
        <v>2090</v>
      </c>
      <c r="G4013" s="72">
        <v>12228.630999999999</v>
      </c>
      <c r="H4013" s="72">
        <v>12198.618</v>
      </c>
      <c r="I4013" s="72">
        <v>12146.143</v>
      </c>
      <c r="J4013" s="72">
        <v>12237.7</v>
      </c>
      <c r="K4013" s="72">
        <v>12513.609</v>
      </c>
      <c r="L4013" s="72">
        <v>12793.884</v>
      </c>
      <c r="M4013" s="72">
        <v>12964.434999999999</v>
      </c>
      <c r="N4013" s="72">
        <v>12962.96</v>
      </c>
      <c r="O4013" s="72">
        <v>12849.796</v>
      </c>
      <c r="P4013" s="72">
        <v>12774.296</v>
      </c>
      <c r="Q4013" s="72">
        <v>12744.307000000001</v>
      </c>
      <c r="R4013" s="72">
        <v>12684.433000000001</v>
      </c>
      <c r="S4013" s="72">
        <v>12507.165999999999</v>
      </c>
      <c r="T4013" s="72">
        <v>12083.909</v>
      </c>
      <c r="U4013" s="72">
        <v>11285.263000000001</v>
      </c>
      <c r="V4013" s="72">
        <v>10234.478999999999</v>
      </c>
      <c r="W4013" s="72">
        <v>9539.5190000000002</v>
      </c>
      <c r="X4013" s="72">
        <v>7600.3450000000003</v>
      </c>
      <c r="Y4013" s="72">
        <v>4705.9080000000004</v>
      </c>
      <c r="Z4013" s="72">
        <v>1767.1420000000001</v>
      </c>
      <c r="AA4013" s="72">
        <v>264.45400000000001</v>
      </c>
    </row>
    <row r="4014" spans="1:27" x14ac:dyDescent="0.3">
      <c r="A4014" s="65">
        <v>4013</v>
      </c>
      <c r="B4014" s="66" t="s">
        <v>323</v>
      </c>
      <c r="C4014" s="69" t="s">
        <v>267</v>
      </c>
      <c r="D4014" s="71"/>
      <c r="E4014" s="71">
        <v>840</v>
      </c>
      <c r="F4014" s="71">
        <v>2095</v>
      </c>
      <c r="G4014" s="72">
        <v>12244.831</v>
      </c>
      <c r="H4014" s="72">
        <v>12263.396000000001</v>
      </c>
      <c r="I4014" s="72">
        <v>12225.4</v>
      </c>
      <c r="J4014" s="72">
        <v>12285.305</v>
      </c>
      <c r="K4014" s="72">
        <v>12480.643</v>
      </c>
      <c r="L4014" s="72">
        <v>12735.58</v>
      </c>
      <c r="M4014" s="72">
        <v>12951.48</v>
      </c>
      <c r="N4014" s="72">
        <v>13061.723</v>
      </c>
      <c r="O4014" s="72">
        <v>13011.297</v>
      </c>
      <c r="P4014" s="72">
        <v>12850.671</v>
      </c>
      <c r="Q4014" s="72">
        <v>12721.236000000001</v>
      </c>
      <c r="R4014" s="72">
        <v>12630.562</v>
      </c>
      <c r="S4014" s="72">
        <v>12510.93</v>
      </c>
      <c r="T4014" s="72">
        <v>12265.948</v>
      </c>
      <c r="U4014" s="72">
        <v>11731.939</v>
      </c>
      <c r="V4014" s="72">
        <v>10748.035</v>
      </c>
      <c r="W4014" s="72">
        <v>9373.4449999999997</v>
      </c>
      <c r="X4014" s="72">
        <v>7956.8180000000002</v>
      </c>
      <c r="Y4014" s="72">
        <v>4942.5039999999999</v>
      </c>
      <c r="Z4014" s="72">
        <v>1835.4929999999999</v>
      </c>
      <c r="AA4014" s="72">
        <v>305.024</v>
      </c>
    </row>
    <row r="4015" spans="1:27" x14ac:dyDescent="0.3">
      <c r="A4015" s="65">
        <v>4014</v>
      </c>
      <c r="B4015" s="66" t="s">
        <v>323</v>
      </c>
      <c r="C4015" s="69" t="s">
        <v>267</v>
      </c>
      <c r="D4015" s="71"/>
      <c r="E4015" s="71">
        <v>840</v>
      </c>
      <c r="F4015" s="71">
        <v>2100</v>
      </c>
      <c r="G4015" s="72">
        <v>12196.585999999999</v>
      </c>
      <c r="H4015" s="72">
        <v>12276.367</v>
      </c>
      <c r="I4015" s="72">
        <v>12287.727000000001</v>
      </c>
      <c r="J4015" s="72">
        <v>12351.803</v>
      </c>
      <c r="K4015" s="72">
        <v>12505.849</v>
      </c>
      <c r="L4015" s="72">
        <v>12682.286</v>
      </c>
      <c r="M4015" s="72">
        <v>12878.713</v>
      </c>
      <c r="N4015" s="72">
        <v>13039.625</v>
      </c>
      <c r="O4015" s="72">
        <v>13104.906000000001</v>
      </c>
      <c r="P4015" s="72">
        <v>13010.704</v>
      </c>
      <c r="Q4015" s="72">
        <v>12800.887000000001</v>
      </c>
      <c r="R4015" s="72">
        <v>12616.245000000001</v>
      </c>
      <c r="S4015" s="72">
        <v>12470.993</v>
      </c>
      <c r="T4015" s="72">
        <v>12287.772999999999</v>
      </c>
      <c r="U4015" s="72">
        <v>11935.255999999999</v>
      </c>
      <c r="V4015" s="72">
        <v>11213.177</v>
      </c>
      <c r="W4015" s="72">
        <v>9902.14</v>
      </c>
      <c r="X4015" s="72">
        <v>7898.3459999999995</v>
      </c>
      <c r="Y4015" s="72">
        <v>5257.7060000000001</v>
      </c>
      <c r="Z4015" s="72">
        <v>1964.8420000000001</v>
      </c>
      <c r="AA4015" s="72">
        <v>324.75900000000001</v>
      </c>
    </row>
    <row r="4016" spans="1:27" x14ac:dyDescent="0.3">
      <c r="A4016" s="65">
        <v>4015</v>
      </c>
      <c r="B4016" s="66" t="s">
        <v>323</v>
      </c>
      <c r="C4016" s="67" t="s">
        <v>268</v>
      </c>
      <c r="D4016" s="71"/>
      <c r="E4016" s="71">
        <v>909</v>
      </c>
      <c r="F4016" s="71">
        <v>2015</v>
      </c>
      <c r="G4016" s="72">
        <v>1659.723</v>
      </c>
      <c r="H4016" s="72">
        <v>1622.1220000000001</v>
      </c>
      <c r="I4016" s="72">
        <v>1512.5709999999999</v>
      </c>
      <c r="J4016" s="72">
        <v>1505.482</v>
      </c>
      <c r="K4016" s="72">
        <v>1539.9069999999999</v>
      </c>
      <c r="L4016" s="72">
        <v>1494.3489999999999</v>
      </c>
      <c r="M4016" s="72">
        <v>1427.33</v>
      </c>
      <c r="N4016" s="72">
        <v>1277.576</v>
      </c>
      <c r="O4016" s="72">
        <v>1284.2280000000001</v>
      </c>
      <c r="P4016" s="72">
        <v>1189.28</v>
      </c>
      <c r="Q4016" s="72">
        <v>1161.423</v>
      </c>
      <c r="R4016" s="72">
        <v>1033.7639999999999</v>
      </c>
      <c r="S4016" s="72">
        <v>886.76900000000001</v>
      </c>
      <c r="T4016" s="72">
        <v>771.85299999999995</v>
      </c>
      <c r="U4016" s="72">
        <v>553.59199999999998</v>
      </c>
      <c r="V4016" s="72">
        <v>391.69900000000001</v>
      </c>
      <c r="W4016" s="72">
        <v>261.22300000000001</v>
      </c>
      <c r="X4016" s="72">
        <v>150.05699999999999</v>
      </c>
      <c r="Y4016" s="72">
        <v>54.503</v>
      </c>
      <c r="Z4016" s="72">
        <v>8.9909999999999997</v>
      </c>
      <c r="AA4016" s="72">
        <v>0.90800000000000003</v>
      </c>
    </row>
    <row r="4017" spans="1:27" x14ac:dyDescent="0.3">
      <c r="A4017" s="65">
        <v>4016</v>
      </c>
      <c r="B4017" s="66" t="s">
        <v>323</v>
      </c>
      <c r="C4017" s="67" t="s">
        <v>268</v>
      </c>
      <c r="D4017" s="71"/>
      <c r="E4017" s="71">
        <v>909</v>
      </c>
      <c r="F4017" s="71">
        <v>2020</v>
      </c>
      <c r="G4017" s="72">
        <v>1744.18</v>
      </c>
      <c r="H4017" s="72">
        <v>1694.396</v>
      </c>
      <c r="I4017" s="72">
        <v>1663.059</v>
      </c>
      <c r="J4017" s="72">
        <v>1556.09</v>
      </c>
      <c r="K4017" s="72">
        <v>1548.6010000000001</v>
      </c>
      <c r="L4017" s="72">
        <v>1578.8869999999999</v>
      </c>
      <c r="M4017" s="72">
        <v>1529.473</v>
      </c>
      <c r="N4017" s="72">
        <v>1454.4290000000001</v>
      </c>
      <c r="O4017" s="72">
        <v>1290.48</v>
      </c>
      <c r="P4017" s="72">
        <v>1281.183</v>
      </c>
      <c r="Q4017" s="72">
        <v>1170.7909999999999</v>
      </c>
      <c r="R4017" s="72">
        <v>1131.8219999999999</v>
      </c>
      <c r="S4017" s="72">
        <v>991.99400000000003</v>
      </c>
      <c r="T4017" s="72">
        <v>832.81799999999998</v>
      </c>
      <c r="U4017" s="72">
        <v>702.08600000000001</v>
      </c>
      <c r="V4017" s="72">
        <v>475.71899999999999</v>
      </c>
      <c r="W4017" s="72">
        <v>303.69600000000003</v>
      </c>
      <c r="X4017" s="72">
        <v>167.577</v>
      </c>
      <c r="Y4017" s="72">
        <v>69.423000000000002</v>
      </c>
      <c r="Z4017" s="72">
        <v>15.250999999999999</v>
      </c>
      <c r="AA4017" s="72">
        <v>1.2470000000000001</v>
      </c>
    </row>
    <row r="4018" spans="1:27" x14ac:dyDescent="0.3">
      <c r="A4018" s="65">
        <v>4017</v>
      </c>
      <c r="B4018" s="66" t="s">
        <v>323</v>
      </c>
      <c r="C4018" s="67" t="s">
        <v>268</v>
      </c>
      <c r="D4018" s="71"/>
      <c r="E4018" s="71">
        <v>909</v>
      </c>
      <c r="F4018" s="71">
        <v>2025</v>
      </c>
      <c r="G4018" s="72">
        <v>1776.26</v>
      </c>
      <c r="H4018" s="72">
        <v>1773.93</v>
      </c>
      <c r="I4018" s="72">
        <v>1730.0340000000001</v>
      </c>
      <c r="J4018" s="72">
        <v>1700.3530000000001</v>
      </c>
      <c r="K4018" s="72">
        <v>1592.7329999999999</v>
      </c>
      <c r="L4018" s="72">
        <v>1581.4079999999999</v>
      </c>
      <c r="M4018" s="72">
        <v>1608.1279999999999</v>
      </c>
      <c r="N4018" s="72">
        <v>1551.7670000000001</v>
      </c>
      <c r="O4018" s="72">
        <v>1463.471</v>
      </c>
      <c r="P4018" s="72">
        <v>1285.807</v>
      </c>
      <c r="Q4018" s="72">
        <v>1261.45</v>
      </c>
      <c r="R4018" s="72">
        <v>1141.5229999999999</v>
      </c>
      <c r="S4018" s="72">
        <v>1088.47</v>
      </c>
      <c r="T4018" s="72">
        <v>935.13300000000004</v>
      </c>
      <c r="U4018" s="72">
        <v>761.29200000000003</v>
      </c>
      <c r="V4018" s="72">
        <v>612.20299999999997</v>
      </c>
      <c r="W4018" s="72">
        <v>376.34800000000001</v>
      </c>
      <c r="X4018" s="72">
        <v>200.43</v>
      </c>
      <c r="Y4018" s="72">
        <v>80.450999999999993</v>
      </c>
      <c r="Z4018" s="72">
        <v>20.228000000000002</v>
      </c>
      <c r="AA4018" s="72">
        <v>2.1619999999999999</v>
      </c>
    </row>
    <row r="4019" spans="1:27" x14ac:dyDescent="0.3">
      <c r="A4019" s="65">
        <v>4018</v>
      </c>
      <c r="B4019" s="66" t="s">
        <v>323</v>
      </c>
      <c r="C4019" s="67" t="s">
        <v>268</v>
      </c>
      <c r="D4019" s="71"/>
      <c r="E4019" s="71">
        <v>909</v>
      </c>
      <c r="F4019" s="71">
        <v>2030</v>
      </c>
      <c r="G4019" s="72">
        <v>1801.6410000000001</v>
      </c>
      <c r="H4019" s="72">
        <v>1806.472</v>
      </c>
      <c r="I4019" s="72">
        <v>1809.799</v>
      </c>
      <c r="J4019" s="72">
        <v>1767.857</v>
      </c>
      <c r="K4019" s="72">
        <v>1737.646</v>
      </c>
      <c r="L4019" s="72">
        <v>1626.3979999999999</v>
      </c>
      <c r="M4019" s="72">
        <v>1611.3140000000001</v>
      </c>
      <c r="N4019" s="72">
        <v>1630.7560000000001</v>
      </c>
      <c r="O4019" s="72">
        <v>1561.1120000000001</v>
      </c>
      <c r="P4019" s="72">
        <v>1458.11</v>
      </c>
      <c r="Q4019" s="72">
        <v>1266.1279999999999</v>
      </c>
      <c r="R4019" s="72">
        <v>1231.0360000000001</v>
      </c>
      <c r="S4019" s="72">
        <v>1098.6610000000001</v>
      </c>
      <c r="T4019" s="72">
        <v>1028.9690000000001</v>
      </c>
      <c r="U4019" s="72">
        <v>858.947</v>
      </c>
      <c r="V4019" s="72">
        <v>668.125</v>
      </c>
      <c r="W4019" s="72">
        <v>492.71800000000002</v>
      </c>
      <c r="X4019" s="72">
        <v>254.2</v>
      </c>
      <c r="Y4019" s="72">
        <v>99.094999999999999</v>
      </c>
      <c r="Z4019" s="72">
        <v>24.247</v>
      </c>
      <c r="AA4019" s="72">
        <v>3.012</v>
      </c>
    </row>
    <row r="4020" spans="1:27" x14ac:dyDescent="0.3">
      <c r="A4020" s="65">
        <v>4019</v>
      </c>
      <c r="B4020" s="66" t="s">
        <v>323</v>
      </c>
      <c r="C4020" s="67" t="s">
        <v>268</v>
      </c>
      <c r="D4020" s="71"/>
      <c r="E4020" s="71">
        <v>909</v>
      </c>
      <c r="F4020" s="71">
        <v>2035</v>
      </c>
      <c r="G4020" s="72">
        <v>1830.9970000000001</v>
      </c>
      <c r="H4020" s="72">
        <v>1832.3050000000001</v>
      </c>
      <c r="I4020" s="72">
        <v>1842.5250000000001</v>
      </c>
      <c r="J4020" s="72">
        <v>1847.8920000000001</v>
      </c>
      <c r="K4020" s="72">
        <v>1805.6310000000001</v>
      </c>
      <c r="L4020" s="72">
        <v>1771.4559999999999</v>
      </c>
      <c r="M4020" s="72">
        <v>1656.557</v>
      </c>
      <c r="N4020" s="72">
        <v>1634.047</v>
      </c>
      <c r="O4020" s="72">
        <v>1639.9680000000001</v>
      </c>
      <c r="P4020" s="72">
        <v>1555.6659999999999</v>
      </c>
      <c r="Q4020" s="72">
        <v>1436.9590000000001</v>
      </c>
      <c r="R4020" s="72">
        <v>1235.271</v>
      </c>
      <c r="S4020" s="72">
        <v>1186.01</v>
      </c>
      <c r="T4020" s="72">
        <v>1039.441</v>
      </c>
      <c r="U4020" s="72">
        <v>948.79300000000001</v>
      </c>
      <c r="V4020" s="72">
        <v>758.98800000000006</v>
      </c>
      <c r="W4020" s="72">
        <v>542.99900000000002</v>
      </c>
      <c r="X4020" s="72">
        <v>340.125</v>
      </c>
      <c r="Y4020" s="72">
        <v>129.11000000000001</v>
      </c>
      <c r="Z4020" s="72">
        <v>30.762</v>
      </c>
      <c r="AA4020" s="72">
        <v>3.7650000000000001</v>
      </c>
    </row>
    <row r="4021" spans="1:27" x14ac:dyDescent="0.3">
      <c r="A4021" s="65">
        <v>4020</v>
      </c>
      <c r="B4021" s="66" t="s">
        <v>323</v>
      </c>
      <c r="C4021" s="67" t="s">
        <v>268</v>
      </c>
      <c r="D4021" s="71"/>
      <c r="E4021" s="71">
        <v>909</v>
      </c>
      <c r="F4021" s="71">
        <v>2040</v>
      </c>
      <c r="G4021" s="72">
        <v>1877.63</v>
      </c>
      <c r="H4021" s="72">
        <v>1862.009</v>
      </c>
      <c r="I4021" s="72">
        <v>1868.4649999999999</v>
      </c>
      <c r="J4021" s="72">
        <v>1880.7449999999999</v>
      </c>
      <c r="K4021" s="72">
        <v>1885.769</v>
      </c>
      <c r="L4021" s="72">
        <v>1839.587</v>
      </c>
      <c r="M4021" s="72">
        <v>1801.4159999999999</v>
      </c>
      <c r="N4021" s="72">
        <v>1679.2739999999999</v>
      </c>
      <c r="O4021" s="72">
        <v>1643.03</v>
      </c>
      <c r="P4021" s="72">
        <v>1634.0609999999999</v>
      </c>
      <c r="Q4021" s="72">
        <v>1534.123</v>
      </c>
      <c r="R4021" s="72">
        <v>1403.7049999999999</v>
      </c>
      <c r="S4021" s="72">
        <v>1189.4670000000001</v>
      </c>
      <c r="T4021" s="72">
        <v>1123.662</v>
      </c>
      <c r="U4021" s="72">
        <v>959.82899999999995</v>
      </c>
      <c r="V4021" s="72">
        <v>843.274</v>
      </c>
      <c r="W4021" s="72">
        <v>623.12099999999998</v>
      </c>
      <c r="X4021" s="72">
        <v>380.47899999999998</v>
      </c>
      <c r="Y4021" s="72">
        <v>177.24700000000001</v>
      </c>
      <c r="Z4021" s="72">
        <v>41.212000000000003</v>
      </c>
      <c r="AA4021" s="72">
        <v>4.8819999999999997</v>
      </c>
    </row>
    <row r="4022" spans="1:27" x14ac:dyDescent="0.3">
      <c r="A4022" s="65">
        <v>4021</v>
      </c>
      <c r="B4022" s="66" t="s">
        <v>323</v>
      </c>
      <c r="C4022" s="67" t="s">
        <v>268</v>
      </c>
      <c r="D4022" s="71"/>
      <c r="E4022" s="71">
        <v>909</v>
      </c>
      <c r="F4022" s="71">
        <v>2045</v>
      </c>
      <c r="G4022" s="72">
        <v>1932.163</v>
      </c>
      <c r="H4022" s="72">
        <v>1909.0340000000001</v>
      </c>
      <c r="I4022" s="72">
        <v>1898.289</v>
      </c>
      <c r="J4022" s="72">
        <v>1906.8109999999999</v>
      </c>
      <c r="K4022" s="72">
        <v>1918.8209999999999</v>
      </c>
      <c r="L4022" s="72">
        <v>1919.846</v>
      </c>
      <c r="M4022" s="72">
        <v>1869.721</v>
      </c>
      <c r="N4022" s="72">
        <v>1823.9480000000001</v>
      </c>
      <c r="O4022" s="72">
        <v>1688.2049999999999</v>
      </c>
      <c r="P4022" s="72">
        <v>1636.73</v>
      </c>
      <c r="Q4022" s="72">
        <v>1611.7760000000001</v>
      </c>
      <c r="R4022" s="72">
        <v>1500.296</v>
      </c>
      <c r="S4022" s="72">
        <v>1354.433</v>
      </c>
      <c r="T4022" s="72">
        <v>1126.213</v>
      </c>
      <c r="U4022" s="72">
        <v>1040.18</v>
      </c>
      <c r="V4022" s="72">
        <v>855.94100000000003</v>
      </c>
      <c r="W4022" s="72">
        <v>699.01499999999999</v>
      </c>
      <c r="X4022" s="72">
        <v>443.70499999999998</v>
      </c>
      <c r="Y4022" s="72">
        <v>202.68799999999999</v>
      </c>
      <c r="Z4022" s="72">
        <v>58.241</v>
      </c>
      <c r="AA4022" s="72">
        <v>6.6719999999999997</v>
      </c>
    </row>
    <row r="4023" spans="1:27" x14ac:dyDescent="0.3">
      <c r="A4023" s="65">
        <v>4022</v>
      </c>
      <c r="B4023" s="66" t="s">
        <v>323</v>
      </c>
      <c r="C4023" s="67" t="s">
        <v>268</v>
      </c>
      <c r="D4023" s="71"/>
      <c r="E4023" s="71">
        <v>909</v>
      </c>
      <c r="F4023" s="71">
        <v>2050</v>
      </c>
      <c r="G4023" s="72">
        <v>1976.578</v>
      </c>
      <c r="H4023" s="72">
        <v>1963.9259999999999</v>
      </c>
      <c r="I4023" s="72">
        <v>1945.4369999999999</v>
      </c>
      <c r="J4023" s="72">
        <v>1936.761</v>
      </c>
      <c r="K4023" s="72">
        <v>1945.079</v>
      </c>
      <c r="L4023" s="72">
        <v>1953.0920000000001</v>
      </c>
      <c r="M4023" s="72">
        <v>1950.096</v>
      </c>
      <c r="N4023" s="72">
        <v>1892.412</v>
      </c>
      <c r="O4023" s="72">
        <v>1832.595</v>
      </c>
      <c r="P4023" s="72">
        <v>1681.704</v>
      </c>
      <c r="Q4023" s="72">
        <v>1613.6469999999999</v>
      </c>
      <c r="R4023" s="72">
        <v>1576.6969999999999</v>
      </c>
      <c r="S4023" s="72">
        <v>1449.9960000000001</v>
      </c>
      <c r="T4023" s="72">
        <v>1286.152</v>
      </c>
      <c r="U4023" s="72">
        <v>1042.039</v>
      </c>
      <c r="V4023" s="72">
        <v>931.48699999999997</v>
      </c>
      <c r="W4023" s="72">
        <v>714.20299999999997</v>
      </c>
      <c r="X4023" s="72">
        <v>505.15199999999999</v>
      </c>
      <c r="Y4023" s="72">
        <v>241.554</v>
      </c>
      <c r="Z4023" s="72">
        <v>68.364999999999995</v>
      </c>
      <c r="AA4023" s="72">
        <v>9.6219999999999999</v>
      </c>
    </row>
    <row r="4024" spans="1:27" x14ac:dyDescent="0.3">
      <c r="A4024" s="65">
        <v>4023</v>
      </c>
      <c r="B4024" s="66" t="s">
        <v>323</v>
      </c>
      <c r="C4024" s="67" t="s">
        <v>268</v>
      </c>
      <c r="D4024" s="71"/>
      <c r="E4024" s="71">
        <v>909</v>
      </c>
      <c r="F4024" s="71">
        <v>2055</v>
      </c>
      <c r="G4024" s="72">
        <v>2001.913</v>
      </c>
      <c r="H4024" s="72">
        <v>2006.836</v>
      </c>
      <c r="I4024" s="72">
        <v>1998.4939999999999</v>
      </c>
      <c r="J4024" s="72">
        <v>1981.9290000000001</v>
      </c>
      <c r="K4024" s="72">
        <v>1973.0050000000001</v>
      </c>
      <c r="L4024" s="72">
        <v>1977.49</v>
      </c>
      <c r="M4024" s="72">
        <v>1981.6220000000001</v>
      </c>
      <c r="N4024" s="72">
        <v>1971.2829999999999</v>
      </c>
      <c r="O4024" s="72">
        <v>1900.162</v>
      </c>
      <c r="P4024" s="72">
        <v>1825.0450000000001</v>
      </c>
      <c r="Q4024" s="72">
        <v>1658.008</v>
      </c>
      <c r="R4024" s="72">
        <v>1577.1559999999999</v>
      </c>
      <c r="S4024" s="72">
        <v>1524.4559999999999</v>
      </c>
      <c r="T4024" s="72">
        <v>1380.0930000000001</v>
      </c>
      <c r="U4024" s="72">
        <v>1195.1010000000001</v>
      </c>
      <c r="V4024" s="72">
        <v>933.81100000000004</v>
      </c>
      <c r="W4024" s="72">
        <v>783.16700000000003</v>
      </c>
      <c r="X4024" s="72">
        <v>522.60500000000002</v>
      </c>
      <c r="Y4024" s="72">
        <v>280.93299999999999</v>
      </c>
      <c r="Z4024" s="72">
        <v>83.655000000000001</v>
      </c>
      <c r="AA4024" s="72">
        <v>11.843999999999999</v>
      </c>
    </row>
    <row r="4025" spans="1:27" x14ac:dyDescent="0.3">
      <c r="A4025" s="65">
        <v>4024</v>
      </c>
      <c r="B4025" s="66" t="s">
        <v>323</v>
      </c>
      <c r="C4025" s="67" t="s">
        <v>268</v>
      </c>
      <c r="D4025" s="71"/>
      <c r="E4025" s="71">
        <v>909</v>
      </c>
      <c r="F4025" s="71">
        <v>2060</v>
      </c>
      <c r="G4025" s="72">
        <v>2012.7429999999999</v>
      </c>
      <c r="H4025" s="72">
        <v>2030.6679999999999</v>
      </c>
      <c r="I4025" s="72">
        <v>2039.5940000000001</v>
      </c>
      <c r="J4025" s="72">
        <v>2033.019</v>
      </c>
      <c r="K4025" s="72">
        <v>2016.1769999999999</v>
      </c>
      <c r="L4025" s="72">
        <v>2003.59</v>
      </c>
      <c r="M4025" s="72">
        <v>2004.357</v>
      </c>
      <c r="N4025" s="72">
        <v>2001.44</v>
      </c>
      <c r="O4025" s="72">
        <v>1978.124</v>
      </c>
      <c r="P4025" s="72">
        <v>1892.2660000000001</v>
      </c>
      <c r="Q4025" s="72">
        <v>1800.4469999999999</v>
      </c>
      <c r="R4025" s="72">
        <v>1620.653</v>
      </c>
      <c r="S4025" s="72">
        <v>1522.9580000000001</v>
      </c>
      <c r="T4025" s="72">
        <v>1451.9849999999999</v>
      </c>
      <c r="U4025" s="72">
        <v>1287.001</v>
      </c>
      <c r="V4025" s="72">
        <v>1078.002</v>
      </c>
      <c r="W4025" s="72">
        <v>788.53</v>
      </c>
      <c r="X4025" s="72">
        <v>581.22500000000002</v>
      </c>
      <c r="Y4025" s="72">
        <v>296.76799999999997</v>
      </c>
      <c r="Z4025" s="72">
        <v>100.047</v>
      </c>
      <c r="AA4025" s="72">
        <v>14.879</v>
      </c>
    </row>
    <row r="4026" spans="1:27" x14ac:dyDescent="0.3">
      <c r="A4026" s="65">
        <v>4025</v>
      </c>
      <c r="B4026" s="66" t="s">
        <v>323</v>
      </c>
      <c r="C4026" s="67" t="s">
        <v>268</v>
      </c>
      <c r="D4026" s="71"/>
      <c r="E4026" s="71">
        <v>909</v>
      </c>
      <c r="F4026" s="71">
        <v>2065</v>
      </c>
      <c r="G4026" s="72">
        <v>2017.97</v>
      </c>
      <c r="H4026" s="72">
        <v>2040.03</v>
      </c>
      <c r="I4026" s="72">
        <v>2061.62</v>
      </c>
      <c r="J4026" s="72">
        <v>2072.1819999999998</v>
      </c>
      <c r="K4026" s="72">
        <v>2065.2809999999999</v>
      </c>
      <c r="L4026" s="72">
        <v>2044.9359999999999</v>
      </c>
      <c r="M4026" s="72">
        <v>2028.8230000000001</v>
      </c>
      <c r="N4026" s="72">
        <v>2022.8589999999999</v>
      </c>
      <c r="O4026" s="72">
        <v>2007.492</v>
      </c>
      <c r="P4026" s="72">
        <v>1969.847</v>
      </c>
      <c r="Q4026" s="72">
        <v>1867.797</v>
      </c>
      <c r="R4026" s="72">
        <v>1761.806</v>
      </c>
      <c r="S4026" s="72">
        <v>1565.19</v>
      </c>
      <c r="T4026" s="72">
        <v>1447.779</v>
      </c>
      <c r="U4026" s="72">
        <v>1355.6379999999999</v>
      </c>
      <c r="V4026" s="72">
        <v>1166.95</v>
      </c>
      <c r="W4026" s="72">
        <v>919.06100000000004</v>
      </c>
      <c r="X4026" s="72">
        <v>591.06200000000001</v>
      </c>
      <c r="Y4026" s="72">
        <v>336.87900000000002</v>
      </c>
      <c r="Z4026" s="72">
        <v>108.503</v>
      </c>
      <c r="AA4026" s="72">
        <v>18.347000000000001</v>
      </c>
    </row>
    <row r="4027" spans="1:27" x14ac:dyDescent="0.3">
      <c r="A4027" s="65">
        <v>4026</v>
      </c>
      <c r="B4027" s="66" t="s">
        <v>323</v>
      </c>
      <c r="C4027" s="67" t="s">
        <v>268</v>
      </c>
      <c r="D4027" s="71"/>
      <c r="E4027" s="71">
        <v>909</v>
      </c>
      <c r="F4027" s="71">
        <v>2070</v>
      </c>
      <c r="G4027" s="72">
        <v>2024.92</v>
      </c>
      <c r="H4027" s="72">
        <v>2043.7629999999999</v>
      </c>
      <c r="I4027" s="72">
        <v>2069.1680000000001</v>
      </c>
      <c r="J4027" s="72">
        <v>2092.2739999999999</v>
      </c>
      <c r="K4027" s="72">
        <v>2102.4679999999998</v>
      </c>
      <c r="L4027" s="72">
        <v>2092.248</v>
      </c>
      <c r="M4027" s="72">
        <v>2068.567</v>
      </c>
      <c r="N4027" s="72">
        <v>2046.0340000000001</v>
      </c>
      <c r="O4027" s="72">
        <v>2028.1949999999999</v>
      </c>
      <c r="P4027" s="72">
        <v>1998.999</v>
      </c>
      <c r="Q4027" s="72">
        <v>1945.4079999999999</v>
      </c>
      <c r="R4027" s="72">
        <v>1829.354</v>
      </c>
      <c r="S4027" s="72">
        <v>1704.473</v>
      </c>
      <c r="T4027" s="72">
        <v>1488.2829999999999</v>
      </c>
      <c r="U4027" s="72">
        <v>1348.6880000000001</v>
      </c>
      <c r="V4027" s="72">
        <v>1232.337</v>
      </c>
      <c r="W4027" s="72">
        <v>1003.619</v>
      </c>
      <c r="X4027" s="72">
        <v>699.89400000000001</v>
      </c>
      <c r="Y4027" s="72">
        <v>349.24299999999999</v>
      </c>
      <c r="Z4027" s="72">
        <v>126.8</v>
      </c>
      <c r="AA4027" s="72">
        <v>20.817</v>
      </c>
    </row>
    <row r="4028" spans="1:27" x14ac:dyDescent="0.3">
      <c r="A4028" s="65">
        <v>4027</v>
      </c>
      <c r="B4028" s="66" t="s">
        <v>323</v>
      </c>
      <c r="C4028" s="67" t="s">
        <v>268</v>
      </c>
      <c r="D4028" s="71"/>
      <c r="E4028" s="71">
        <v>909</v>
      </c>
      <c r="F4028" s="71">
        <v>2075</v>
      </c>
      <c r="G4028" s="72">
        <v>2033.8969999999999</v>
      </c>
      <c r="H4028" s="72">
        <v>2049.232</v>
      </c>
      <c r="I4028" s="72">
        <v>2071.1120000000001</v>
      </c>
      <c r="J4028" s="72">
        <v>2097.902</v>
      </c>
      <c r="K4028" s="72">
        <v>2120.6489999999999</v>
      </c>
      <c r="L4028" s="72">
        <v>2127.69</v>
      </c>
      <c r="M4028" s="72">
        <v>2114.3040000000001</v>
      </c>
      <c r="N4028" s="72">
        <v>2084.5639999999999</v>
      </c>
      <c r="O4028" s="72">
        <v>2050.7339999999999</v>
      </c>
      <c r="P4028" s="72">
        <v>2019.5930000000001</v>
      </c>
      <c r="Q4028" s="72">
        <v>1974.8209999999999</v>
      </c>
      <c r="R4028" s="72">
        <v>1907.019</v>
      </c>
      <c r="S4028" s="72">
        <v>1772.248</v>
      </c>
      <c r="T4028" s="72">
        <v>1624.8240000000001</v>
      </c>
      <c r="U4028" s="72">
        <v>1387.135</v>
      </c>
      <c r="V4028" s="72">
        <v>1223.702</v>
      </c>
      <c r="W4028" s="72">
        <v>1065.7660000000001</v>
      </c>
      <c r="X4028" s="72">
        <v>775.36199999999997</v>
      </c>
      <c r="Y4028" s="72">
        <v>423.18200000000002</v>
      </c>
      <c r="Z4028" s="72">
        <v>135.203</v>
      </c>
      <c r="AA4028" s="72">
        <v>24.936</v>
      </c>
    </row>
    <row r="4029" spans="1:27" x14ac:dyDescent="0.3">
      <c r="A4029" s="65">
        <v>4028</v>
      </c>
      <c r="B4029" s="66" t="s">
        <v>323</v>
      </c>
      <c r="C4029" s="67" t="s">
        <v>268</v>
      </c>
      <c r="D4029" s="71"/>
      <c r="E4029" s="71">
        <v>909</v>
      </c>
      <c r="F4029" s="71">
        <v>2080</v>
      </c>
      <c r="G4029" s="72">
        <v>2039.2539999999999</v>
      </c>
      <c r="H4029" s="72">
        <v>2056.7289999999998</v>
      </c>
      <c r="I4029" s="72">
        <v>2074.777</v>
      </c>
      <c r="J4029" s="72">
        <v>2097.931</v>
      </c>
      <c r="K4029" s="72">
        <v>2124.3850000000002</v>
      </c>
      <c r="L4029" s="72">
        <v>2144.1570000000002</v>
      </c>
      <c r="M4029" s="72">
        <v>2148.2330000000002</v>
      </c>
      <c r="N4029" s="72">
        <v>2129.1350000000002</v>
      </c>
      <c r="O4029" s="72">
        <v>2088.6799999999998</v>
      </c>
      <c r="P4029" s="72">
        <v>2042.098</v>
      </c>
      <c r="Q4029" s="72">
        <v>1995.8130000000001</v>
      </c>
      <c r="R4029" s="72">
        <v>1936.7650000000001</v>
      </c>
      <c r="S4029" s="72">
        <v>1849.894</v>
      </c>
      <c r="T4029" s="72">
        <v>1692.741</v>
      </c>
      <c r="U4029" s="72">
        <v>1519.846</v>
      </c>
      <c r="V4029" s="72">
        <v>1260.325</v>
      </c>
      <c r="W4029" s="72">
        <v>1058.922</v>
      </c>
      <c r="X4029" s="72">
        <v>832.71</v>
      </c>
      <c r="Y4029" s="72">
        <v>479.10899999999998</v>
      </c>
      <c r="Z4029" s="72">
        <v>168.839</v>
      </c>
      <c r="AA4029" s="72">
        <v>27.847000000000001</v>
      </c>
    </row>
    <row r="4030" spans="1:27" x14ac:dyDescent="0.3">
      <c r="A4030" s="65">
        <v>4029</v>
      </c>
      <c r="B4030" s="66" t="s">
        <v>323</v>
      </c>
      <c r="C4030" s="67" t="s">
        <v>268</v>
      </c>
      <c r="D4030" s="71"/>
      <c r="E4030" s="71">
        <v>909</v>
      </c>
      <c r="F4030" s="71">
        <v>2085</v>
      </c>
      <c r="G4030" s="72">
        <v>2036.2570000000001</v>
      </c>
      <c r="H4030" s="72">
        <v>2060.5329999999999</v>
      </c>
      <c r="I4030" s="72">
        <v>2080.4349999999999</v>
      </c>
      <c r="J4030" s="72">
        <v>2099.6039999999998</v>
      </c>
      <c r="K4030" s="72">
        <v>2122.5160000000001</v>
      </c>
      <c r="L4030" s="72">
        <v>2146.1379999999999</v>
      </c>
      <c r="M4030" s="72">
        <v>2163.2060000000001</v>
      </c>
      <c r="N4030" s="72">
        <v>2161.9589999999998</v>
      </c>
      <c r="O4030" s="72">
        <v>2132.596</v>
      </c>
      <c r="P4030" s="72">
        <v>2080.058</v>
      </c>
      <c r="Q4030" s="72">
        <v>2018.8910000000001</v>
      </c>
      <c r="R4030" s="72">
        <v>1958.5219999999999</v>
      </c>
      <c r="S4030" s="72">
        <v>1880.5129999999999</v>
      </c>
      <c r="T4030" s="72">
        <v>1770.97</v>
      </c>
      <c r="U4030" s="72">
        <v>1588.7249999999999</v>
      </c>
      <c r="V4030" s="72">
        <v>1388.9179999999999</v>
      </c>
      <c r="W4030" s="72">
        <v>1095.7180000000001</v>
      </c>
      <c r="X4030" s="72">
        <v>833.46600000000001</v>
      </c>
      <c r="Y4030" s="72">
        <v>525.16899999999998</v>
      </c>
      <c r="Z4030" s="72">
        <v>196.84399999999999</v>
      </c>
      <c r="AA4030" s="72">
        <v>35.264000000000003</v>
      </c>
    </row>
    <row r="4031" spans="1:27" x14ac:dyDescent="0.3">
      <c r="A4031" s="65">
        <v>4030</v>
      </c>
      <c r="B4031" s="66" t="s">
        <v>323</v>
      </c>
      <c r="C4031" s="67" t="s">
        <v>268</v>
      </c>
      <c r="D4031" s="71"/>
      <c r="E4031" s="71">
        <v>909</v>
      </c>
      <c r="F4031" s="71">
        <v>2090</v>
      </c>
      <c r="G4031" s="72">
        <v>2023.6120000000001</v>
      </c>
      <c r="H4031" s="72">
        <v>2055.9670000000001</v>
      </c>
      <c r="I4031" s="72">
        <v>2082.4749999999999</v>
      </c>
      <c r="J4031" s="72">
        <v>2103.4929999999999</v>
      </c>
      <c r="K4031" s="72">
        <v>2122.1190000000001</v>
      </c>
      <c r="L4031" s="72">
        <v>2142.5140000000001</v>
      </c>
      <c r="M4031" s="72">
        <v>2163.4830000000002</v>
      </c>
      <c r="N4031" s="72">
        <v>2175.4810000000002</v>
      </c>
      <c r="O4031" s="72">
        <v>2165.0729999999999</v>
      </c>
      <c r="P4031" s="72">
        <v>2124.2570000000001</v>
      </c>
      <c r="Q4031" s="72">
        <v>2057.7260000000001</v>
      </c>
      <c r="R4031" s="72">
        <v>1982.627</v>
      </c>
      <c r="S4031" s="72">
        <v>1903.47</v>
      </c>
      <c r="T4031" s="72">
        <v>1802.7650000000001</v>
      </c>
      <c r="U4031" s="72">
        <v>1667.471</v>
      </c>
      <c r="V4031" s="72">
        <v>1458.635</v>
      </c>
      <c r="W4031" s="72">
        <v>1217.777</v>
      </c>
      <c r="X4031" s="72">
        <v>871.38400000000001</v>
      </c>
      <c r="Y4031" s="72">
        <v>534.72</v>
      </c>
      <c r="Z4031" s="72">
        <v>221.96600000000001</v>
      </c>
      <c r="AA4031" s="72">
        <v>42.777000000000001</v>
      </c>
    </row>
    <row r="4032" spans="1:27" x14ac:dyDescent="0.3">
      <c r="A4032" s="65">
        <v>4031</v>
      </c>
      <c r="B4032" s="66" t="s">
        <v>323</v>
      </c>
      <c r="C4032" s="67" t="s">
        <v>268</v>
      </c>
      <c r="D4032" s="71"/>
      <c r="E4032" s="71">
        <v>909</v>
      </c>
      <c r="F4032" s="71">
        <v>2095</v>
      </c>
      <c r="G4032" s="72">
        <v>2006.3889999999999</v>
      </c>
      <c r="H4032" s="72">
        <v>2041.7570000000001</v>
      </c>
      <c r="I4032" s="72">
        <v>2076.087</v>
      </c>
      <c r="J4032" s="72">
        <v>2103.5520000000001</v>
      </c>
      <c r="K4032" s="72">
        <v>2124.1320000000001</v>
      </c>
      <c r="L4032" s="72">
        <v>2140.4029999999998</v>
      </c>
      <c r="M4032" s="72">
        <v>2158.4090000000001</v>
      </c>
      <c r="N4032" s="72">
        <v>2174.723</v>
      </c>
      <c r="O4032" s="72">
        <v>2178.116</v>
      </c>
      <c r="P4032" s="72">
        <v>2156.9659999999999</v>
      </c>
      <c r="Q4032" s="72">
        <v>2102.8449999999998</v>
      </c>
      <c r="R4032" s="72">
        <v>2022.6869999999999</v>
      </c>
      <c r="S4032" s="72">
        <v>1928.95</v>
      </c>
      <c r="T4032" s="72">
        <v>1827.0640000000001</v>
      </c>
      <c r="U4032" s="72">
        <v>1700.2729999999999</v>
      </c>
      <c r="V4032" s="72">
        <v>1537.2919999999999</v>
      </c>
      <c r="W4032" s="72">
        <v>1287.662</v>
      </c>
      <c r="X4032" s="72">
        <v>981.18799999999999</v>
      </c>
      <c r="Y4032" s="72">
        <v>569.40499999999997</v>
      </c>
      <c r="Z4032" s="72">
        <v>232.09399999999999</v>
      </c>
      <c r="AA4032" s="72">
        <v>50.08</v>
      </c>
    </row>
    <row r="4033" spans="1:27" x14ac:dyDescent="0.3">
      <c r="A4033" s="65">
        <v>4032</v>
      </c>
      <c r="B4033" s="66" t="s">
        <v>323</v>
      </c>
      <c r="C4033" s="67" t="s">
        <v>268</v>
      </c>
      <c r="D4033" s="71"/>
      <c r="E4033" s="71">
        <v>909</v>
      </c>
      <c r="F4033" s="71">
        <v>2100</v>
      </c>
      <c r="G4033" s="72">
        <v>1988.71</v>
      </c>
      <c r="H4033" s="72">
        <v>2022.953</v>
      </c>
      <c r="I4033" s="72">
        <v>2060.0659999999998</v>
      </c>
      <c r="J4033" s="72">
        <v>2095.2440000000001</v>
      </c>
      <c r="K4033" s="72">
        <v>2122.29</v>
      </c>
      <c r="L4033" s="72">
        <v>2140.7350000000001</v>
      </c>
      <c r="M4033" s="72">
        <v>2154.835</v>
      </c>
      <c r="N4033" s="72">
        <v>2168.5839999999998</v>
      </c>
      <c r="O4033" s="72">
        <v>2176.9630000000002</v>
      </c>
      <c r="P4033" s="72">
        <v>2170.3780000000002</v>
      </c>
      <c r="Q4033" s="72">
        <v>2136.6869999999999</v>
      </c>
      <c r="R4033" s="72">
        <v>2069.3130000000001</v>
      </c>
      <c r="S4033" s="72">
        <v>1970.8489999999999</v>
      </c>
      <c r="T4033" s="72">
        <v>1854.365</v>
      </c>
      <c r="U4033" s="72">
        <v>1726.086</v>
      </c>
      <c r="V4033" s="72">
        <v>1571.4490000000001</v>
      </c>
      <c r="W4033" s="72">
        <v>1366.47</v>
      </c>
      <c r="X4033" s="72">
        <v>1050.951</v>
      </c>
      <c r="Y4033" s="72">
        <v>655.94600000000003</v>
      </c>
      <c r="Z4033" s="72">
        <v>255.173</v>
      </c>
      <c r="AA4033" s="72">
        <v>55.103999999999999</v>
      </c>
    </row>
    <row r="4034" spans="1:27" x14ac:dyDescent="0.3">
      <c r="A4034" s="65">
        <v>4033</v>
      </c>
      <c r="B4034" s="66" t="s">
        <v>323</v>
      </c>
      <c r="C4034" s="70" t="s">
        <v>269</v>
      </c>
      <c r="D4034" s="71"/>
      <c r="E4034" s="71">
        <v>927</v>
      </c>
      <c r="F4034" s="71">
        <v>2015</v>
      </c>
      <c r="G4034" s="72">
        <v>951.57799999999997</v>
      </c>
      <c r="H4034" s="72">
        <v>944.29700000000003</v>
      </c>
      <c r="I4034" s="72">
        <v>880.35</v>
      </c>
      <c r="J4034" s="72">
        <v>923.822</v>
      </c>
      <c r="K4034" s="72">
        <v>1032.7919999999999</v>
      </c>
      <c r="L4034" s="72">
        <v>1047.0319999999999</v>
      </c>
      <c r="M4034" s="72">
        <v>1018.296</v>
      </c>
      <c r="N4034" s="72">
        <v>915.97199999999998</v>
      </c>
      <c r="O4034" s="72">
        <v>970.61800000000005</v>
      </c>
      <c r="P4034" s="72">
        <v>921.41899999999998</v>
      </c>
      <c r="Q4034" s="72">
        <v>935.577</v>
      </c>
      <c r="R4034" s="72">
        <v>853.68799999999999</v>
      </c>
      <c r="S4034" s="72">
        <v>752.38099999999997</v>
      </c>
      <c r="T4034" s="72">
        <v>681.62400000000002</v>
      </c>
      <c r="U4034" s="72">
        <v>494.12700000000001</v>
      </c>
      <c r="V4034" s="72">
        <v>357.01400000000001</v>
      </c>
      <c r="W4034" s="72">
        <v>244.131</v>
      </c>
      <c r="X4034" s="72">
        <v>143.47999999999999</v>
      </c>
      <c r="Y4034" s="72">
        <v>52.811</v>
      </c>
      <c r="Z4034" s="72">
        <v>8.6969999999999992</v>
      </c>
      <c r="AA4034" s="72">
        <v>0.875</v>
      </c>
    </row>
    <row r="4035" spans="1:27" x14ac:dyDescent="0.3">
      <c r="A4035" s="65">
        <v>4034</v>
      </c>
      <c r="B4035" s="66" t="s">
        <v>323</v>
      </c>
      <c r="C4035" s="70" t="s">
        <v>269</v>
      </c>
      <c r="D4035" s="71"/>
      <c r="E4035" s="71">
        <v>927</v>
      </c>
      <c r="F4035" s="71">
        <v>2020</v>
      </c>
      <c r="G4035" s="72">
        <v>1011.985</v>
      </c>
      <c r="H4035" s="72">
        <v>994.89400000000001</v>
      </c>
      <c r="I4035" s="72">
        <v>989.28899999999999</v>
      </c>
      <c r="J4035" s="72">
        <v>930.59699999999998</v>
      </c>
      <c r="K4035" s="72">
        <v>976.27300000000002</v>
      </c>
      <c r="L4035" s="72">
        <v>1081.9280000000001</v>
      </c>
      <c r="M4035" s="72">
        <v>1091.607</v>
      </c>
      <c r="N4035" s="72">
        <v>1054.3689999999999</v>
      </c>
      <c r="O4035" s="72">
        <v>938.63199999999995</v>
      </c>
      <c r="P4035" s="72">
        <v>978.36699999999996</v>
      </c>
      <c r="Q4035" s="72">
        <v>916.44500000000005</v>
      </c>
      <c r="R4035" s="72">
        <v>922.13499999999999</v>
      </c>
      <c r="S4035" s="72">
        <v>831.38900000000001</v>
      </c>
      <c r="T4035" s="72">
        <v>719.63499999999999</v>
      </c>
      <c r="U4035" s="72">
        <v>632.14200000000005</v>
      </c>
      <c r="V4035" s="72">
        <v>434.52800000000002</v>
      </c>
      <c r="W4035" s="72">
        <v>283.20999999999998</v>
      </c>
      <c r="X4035" s="72">
        <v>159.62</v>
      </c>
      <c r="Y4035" s="72">
        <v>67.209999999999994</v>
      </c>
      <c r="Z4035" s="72">
        <v>14.872999999999999</v>
      </c>
      <c r="AA4035" s="72">
        <v>1.21</v>
      </c>
    </row>
    <row r="4036" spans="1:27" x14ac:dyDescent="0.3">
      <c r="A4036" s="65">
        <v>4035</v>
      </c>
      <c r="B4036" s="66" t="s">
        <v>323</v>
      </c>
      <c r="C4036" s="70" t="s">
        <v>269</v>
      </c>
      <c r="D4036" s="71"/>
      <c r="E4036" s="71">
        <v>927</v>
      </c>
      <c r="F4036" s="71">
        <v>2025</v>
      </c>
      <c r="G4036" s="72">
        <v>1016.534</v>
      </c>
      <c r="H4036" s="72">
        <v>1050.05</v>
      </c>
      <c r="I4036" s="72">
        <v>1034.444</v>
      </c>
      <c r="J4036" s="72">
        <v>1033.3810000000001</v>
      </c>
      <c r="K4036" s="72">
        <v>976.73</v>
      </c>
      <c r="L4036" s="72">
        <v>1019.604</v>
      </c>
      <c r="M4036" s="72">
        <v>1120.8810000000001</v>
      </c>
      <c r="N4036" s="72">
        <v>1122.9349999999999</v>
      </c>
      <c r="O4036" s="72">
        <v>1073.5530000000001</v>
      </c>
      <c r="P4036" s="72">
        <v>945.54399999999998</v>
      </c>
      <c r="Q4036" s="72">
        <v>973.322</v>
      </c>
      <c r="R4036" s="72">
        <v>904.77300000000002</v>
      </c>
      <c r="S4036" s="72">
        <v>900.60400000000004</v>
      </c>
      <c r="T4036" s="72">
        <v>799.08500000000004</v>
      </c>
      <c r="U4036" s="72">
        <v>672.94299999999998</v>
      </c>
      <c r="V4036" s="72">
        <v>563.32100000000003</v>
      </c>
      <c r="W4036" s="72">
        <v>351.76499999999999</v>
      </c>
      <c r="X4036" s="72">
        <v>190.755</v>
      </c>
      <c r="Y4036" s="72">
        <v>77.733999999999995</v>
      </c>
      <c r="Z4036" s="72">
        <v>19.731000000000002</v>
      </c>
      <c r="AA4036" s="72">
        <v>2.1139999999999999</v>
      </c>
    </row>
    <row r="4037" spans="1:27" x14ac:dyDescent="0.3">
      <c r="A4037" s="65">
        <v>4036</v>
      </c>
      <c r="B4037" s="66" t="s">
        <v>323</v>
      </c>
      <c r="C4037" s="70" t="s">
        <v>269</v>
      </c>
      <c r="D4037" s="71"/>
      <c r="E4037" s="71">
        <v>927</v>
      </c>
      <c r="F4037" s="71">
        <v>2030</v>
      </c>
      <c r="G4037" s="72">
        <v>1014.582</v>
      </c>
      <c r="H4037" s="72">
        <v>1054.665</v>
      </c>
      <c r="I4037" s="72">
        <v>1089.614</v>
      </c>
      <c r="J4037" s="72">
        <v>1078.597</v>
      </c>
      <c r="K4037" s="72">
        <v>1079.4929999999999</v>
      </c>
      <c r="L4037" s="72">
        <v>1020.326</v>
      </c>
      <c r="M4037" s="72">
        <v>1059.0429999999999</v>
      </c>
      <c r="N4037" s="72">
        <v>1152.4480000000001</v>
      </c>
      <c r="O4037" s="72">
        <v>1142.2539999999999</v>
      </c>
      <c r="P4037" s="72">
        <v>1080.2429999999999</v>
      </c>
      <c r="Q4037" s="72">
        <v>941.71600000000001</v>
      </c>
      <c r="R4037" s="72">
        <v>962.22199999999998</v>
      </c>
      <c r="S4037" s="72">
        <v>885.84400000000005</v>
      </c>
      <c r="T4037" s="72">
        <v>868.94500000000005</v>
      </c>
      <c r="U4037" s="72">
        <v>751.93</v>
      </c>
      <c r="V4037" s="72">
        <v>605.83199999999999</v>
      </c>
      <c r="W4037" s="72">
        <v>463.21100000000001</v>
      </c>
      <c r="X4037" s="72">
        <v>242.44900000000001</v>
      </c>
      <c r="Y4037" s="72">
        <v>95.733000000000004</v>
      </c>
      <c r="Z4037" s="72">
        <v>23.625</v>
      </c>
      <c r="AA4037" s="72">
        <v>2.948</v>
      </c>
    </row>
    <row r="4038" spans="1:27" x14ac:dyDescent="0.3">
      <c r="A4038" s="65">
        <v>4037</v>
      </c>
      <c r="B4038" s="66" t="s">
        <v>323</v>
      </c>
      <c r="C4038" s="70" t="s">
        <v>269</v>
      </c>
      <c r="D4038" s="71"/>
      <c r="E4038" s="71">
        <v>927</v>
      </c>
      <c r="F4038" s="71">
        <v>2035</v>
      </c>
      <c r="G4038" s="72">
        <v>1019.962</v>
      </c>
      <c r="H4038" s="72">
        <v>1052.7629999999999</v>
      </c>
      <c r="I4038" s="72">
        <v>1094.2650000000001</v>
      </c>
      <c r="J4038" s="72">
        <v>1133.807</v>
      </c>
      <c r="K4038" s="72">
        <v>1124.818</v>
      </c>
      <c r="L4038" s="72">
        <v>1123.0640000000001</v>
      </c>
      <c r="M4038" s="72">
        <v>1060.0129999999999</v>
      </c>
      <c r="N4038" s="72">
        <v>1091.0999999999999</v>
      </c>
      <c r="O4038" s="72">
        <v>1172.0409999999999</v>
      </c>
      <c r="P4038" s="72">
        <v>1149.1120000000001</v>
      </c>
      <c r="Q4038" s="72">
        <v>1076.0630000000001</v>
      </c>
      <c r="R4038" s="72">
        <v>932.24300000000005</v>
      </c>
      <c r="S4038" s="72">
        <v>943.91</v>
      </c>
      <c r="T4038" s="72">
        <v>857.54899999999998</v>
      </c>
      <c r="U4038" s="72">
        <v>821.99699999999996</v>
      </c>
      <c r="V4038" s="72">
        <v>682.774</v>
      </c>
      <c r="W4038" s="72">
        <v>504.928</v>
      </c>
      <c r="X4038" s="72">
        <v>325.76900000000001</v>
      </c>
      <c r="Y4038" s="72">
        <v>124.95699999999999</v>
      </c>
      <c r="Z4038" s="72">
        <v>29.972999999999999</v>
      </c>
      <c r="AA4038" s="72">
        <v>3.6840000000000002</v>
      </c>
    </row>
    <row r="4039" spans="1:27" x14ac:dyDescent="0.3">
      <c r="A4039" s="65">
        <v>4038</v>
      </c>
      <c r="B4039" s="66" t="s">
        <v>323</v>
      </c>
      <c r="C4039" s="70" t="s">
        <v>269</v>
      </c>
      <c r="D4039" s="71"/>
      <c r="E4039" s="71">
        <v>927</v>
      </c>
      <c r="F4039" s="71">
        <v>2040</v>
      </c>
      <c r="G4039" s="72">
        <v>1050.0239999999999</v>
      </c>
      <c r="H4039" s="72">
        <v>1058.1780000000001</v>
      </c>
      <c r="I4039" s="72">
        <v>1092.396</v>
      </c>
      <c r="J4039" s="72">
        <v>1138.5450000000001</v>
      </c>
      <c r="K4039" s="72">
        <v>1180.115</v>
      </c>
      <c r="L4039" s="72">
        <v>1168.508</v>
      </c>
      <c r="M4039" s="72">
        <v>1162.7190000000001</v>
      </c>
      <c r="N4039" s="72">
        <v>1092.3340000000001</v>
      </c>
      <c r="O4039" s="72">
        <v>1111.2560000000001</v>
      </c>
      <c r="P4039" s="72">
        <v>1179.239</v>
      </c>
      <c r="Q4039" s="72">
        <v>1145.134</v>
      </c>
      <c r="R4039" s="72">
        <v>1066.0160000000001</v>
      </c>
      <c r="S4039" s="72">
        <v>916.14700000000005</v>
      </c>
      <c r="T4039" s="72">
        <v>916.28499999999997</v>
      </c>
      <c r="U4039" s="72">
        <v>814.98400000000004</v>
      </c>
      <c r="V4039" s="72">
        <v>752.005</v>
      </c>
      <c r="W4039" s="72">
        <v>575.85599999999999</v>
      </c>
      <c r="X4039" s="72">
        <v>361.608</v>
      </c>
      <c r="Y4039" s="72">
        <v>172.048</v>
      </c>
      <c r="Z4039" s="72">
        <v>40.213000000000001</v>
      </c>
      <c r="AA4039" s="72">
        <v>4.774</v>
      </c>
    </row>
    <row r="4040" spans="1:27" x14ac:dyDescent="0.3">
      <c r="A4040" s="65">
        <v>4039</v>
      </c>
      <c r="B4040" s="66" t="s">
        <v>323</v>
      </c>
      <c r="C4040" s="70" t="s">
        <v>269</v>
      </c>
      <c r="D4040" s="71"/>
      <c r="E4040" s="71">
        <v>927</v>
      </c>
      <c r="F4040" s="71">
        <v>2045</v>
      </c>
      <c r="G4040" s="72">
        <v>1093.5419999999999</v>
      </c>
      <c r="H4040" s="72">
        <v>1088.271</v>
      </c>
      <c r="I4040" s="72">
        <v>1097.8309999999999</v>
      </c>
      <c r="J4040" s="72">
        <v>1136.752</v>
      </c>
      <c r="K4040" s="72">
        <v>1185.0350000000001</v>
      </c>
      <c r="L4040" s="72">
        <v>1223.914</v>
      </c>
      <c r="M4040" s="72">
        <v>1208.3030000000001</v>
      </c>
      <c r="N4040" s="72">
        <v>1195.03</v>
      </c>
      <c r="O4040" s="72">
        <v>1112.8130000000001</v>
      </c>
      <c r="P4040" s="72">
        <v>1119.2249999999999</v>
      </c>
      <c r="Q4040" s="72">
        <v>1175.779</v>
      </c>
      <c r="R4040" s="72">
        <v>1135.434</v>
      </c>
      <c r="S4040" s="72">
        <v>1049.127</v>
      </c>
      <c r="T4040" s="72">
        <v>891.75800000000004</v>
      </c>
      <c r="U4040" s="72">
        <v>874.57</v>
      </c>
      <c r="V4040" s="72">
        <v>750.94100000000003</v>
      </c>
      <c r="W4040" s="72">
        <v>641.54399999999998</v>
      </c>
      <c r="X4040" s="72">
        <v>419.77300000000002</v>
      </c>
      <c r="Y4040" s="72">
        <v>195.66499999999999</v>
      </c>
      <c r="Z4040" s="72">
        <v>56.948999999999998</v>
      </c>
      <c r="AA4040" s="72">
        <v>6.53</v>
      </c>
    </row>
    <row r="4041" spans="1:27" x14ac:dyDescent="0.3">
      <c r="A4041" s="65">
        <v>4040</v>
      </c>
      <c r="B4041" s="66" t="s">
        <v>323</v>
      </c>
      <c r="C4041" s="70" t="s">
        <v>269</v>
      </c>
      <c r="D4041" s="71"/>
      <c r="E4041" s="71">
        <v>927</v>
      </c>
      <c r="F4041" s="71">
        <v>2050</v>
      </c>
      <c r="G4041" s="72">
        <v>1131.8810000000001</v>
      </c>
      <c r="H4041" s="72">
        <v>1131.807</v>
      </c>
      <c r="I4041" s="72">
        <v>1127.942</v>
      </c>
      <c r="J4041" s="72">
        <v>1142.252</v>
      </c>
      <c r="K4041" s="72">
        <v>1183.4169999999999</v>
      </c>
      <c r="L4041" s="72">
        <v>1229.0409999999999</v>
      </c>
      <c r="M4041" s="72">
        <v>1263.8219999999999</v>
      </c>
      <c r="N4041" s="72">
        <v>1240.759</v>
      </c>
      <c r="O4041" s="72">
        <v>1215.5129999999999</v>
      </c>
      <c r="P4041" s="72">
        <v>1121.213</v>
      </c>
      <c r="Q4041" s="72">
        <v>1116.8230000000001</v>
      </c>
      <c r="R4041" s="72">
        <v>1166.806</v>
      </c>
      <c r="S4041" s="72">
        <v>1119.009</v>
      </c>
      <c r="T4041" s="72">
        <v>1023.489</v>
      </c>
      <c r="U4041" s="72">
        <v>854.53099999999995</v>
      </c>
      <c r="V4041" s="72">
        <v>811.04499999999996</v>
      </c>
      <c r="W4041" s="72">
        <v>647.40700000000004</v>
      </c>
      <c r="X4041" s="72">
        <v>475.43</v>
      </c>
      <c r="Y4041" s="72">
        <v>232.387</v>
      </c>
      <c r="Z4041" s="72">
        <v>66.555000000000007</v>
      </c>
      <c r="AA4041" s="72">
        <v>9.4280000000000008</v>
      </c>
    </row>
    <row r="4042" spans="1:27" x14ac:dyDescent="0.3">
      <c r="A4042" s="65">
        <v>4041</v>
      </c>
      <c r="B4042" s="66" t="s">
        <v>323</v>
      </c>
      <c r="C4042" s="70" t="s">
        <v>269</v>
      </c>
      <c r="D4042" s="71"/>
      <c r="E4042" s="71">
        <v>927</v>
      </c>
      <c r="F4042" s="71">
        <v>2055</v>
      </c>
      <c r="G4042" s="72">
        <v>1151.8389999999999</v>
      </c>
      <c r="H4042" s="72">
        <v>1168.229</v>
      </c>
      <c r="I4042" s="72">
        <v>1169.4949999999999</v>
      </c>
      <c r="J4042" s="72">
        <v>1170.1489999999999</v>
      </c>
      <c r="K4042" s="72">
        <v>1186.6379999999999</v>
      </c>
      <c r="L4042" s="72">
        <v>1225.3109999999999</v>
      </c>
      <c r="M4042" s="72">
        <v>1267.039</v>
      </c>
      <c r="N4042" s="72">
        <v>1294.6469999999999</v>
      </c>
      <c r="O4042" s="72">
        <v>1260.2349999999999</v>
      </c>
      <c r="P4042" s="72">
        <v>1223.2840000000001</v>
      </c>
      <c r="Q4042" s="72">
        <v>1119.1849999999999</v>
      </c>
      <c r="R4042" s="72">
        <v>1109.261</v>
      </c>
      <c r="S4042" s="72">
        <v>1151.402</v>
      </c>
      <c r="T4042" s="72">
        <v>1094.008</v>
      </c>
      <c r="U4042" s="72">
        <v>984.24800000000005</v>
      </c>
      <c r="V4042" s="72">
        <v>797.28700000000003</v>
      </c>
      <c r="W4042" s="72">
        <v>706.23900000000003</v>
      </c>
      <c r="X4042" s="72">
        <v>487.517</v>
      </c>
      <c r="Y4042" s="72">
        <v>269.19099999999997</v>
      </c>
      <c r="Z4042" s="72">
        <v>81.197999999999993</v>
      </c>
      <c r="AA4042" s="72">
        <v>11.558999999999999</v>
      </c>
    </row>
    <row r="4043" spans="1:27" x14ac:dyDescent="0.3">
      <c r="A4043" s="65">
        <v>4042</v>
      </c>
      <c r="B4043" s="66" t="s">
        <v>323</v>
      </c>
      <c r="C4043" s="70" t="s">
        <v>269</v>
      </c>
      <c r="D4043" s="71"/>
      <c r="E4043" s="71">
        <v>927</v>
      </c>
      <c r="F4043" s="71">
        <v>2060</v>
      </c>
      <c r="G4043" s="72">
        <v>1159.365</v>
      </c>
      <c r="H4043" s="72">
        <v>1186.287</v>
      </c>
      <c r="I4043" s="72">
        <v>1203.9369999999999</v>
      </c>
      <c r="J4043" s="72">
        <v>1209.4880000000001</v>
      </c>
      <c r="K4043" s="72">
        <v>1212.241</v>
      </c>
      <c r="L4043" s="72">
        <v>1226.4159999999999</v>
      </c>
      <c r="M4043" s="72">
        <v>1261.4190000000001</v>
      </c>
      <c r="N4043" s="72">
        <v>1296.3510000000001</v>
      </c>
      <c r="O4043" s="72">
        <v>1313.114</v>
      </c>
      <c r="P4043" s="72">
        <v>1267.626</v>
      </c>
      <c r="Q4043" s="72">
        <v>1221.0999999999999</v>
      </c>
      <c r="R4043" s="72">
        <v>1112.4179999999999</v>
      </c>
      <c r="S4043" s="72">
        <v>1096.1130000000001</v>
      </c>
      <c r="T4043" s="72">
        <v>1128.1030000000001</v>
      </c>
      <c r="U4043" s="72">
        <v>1055.8499999999999</v>
      </c>
      <c r="V4043" s="72">
        <v>923.82100000000003</v>
      </c>
      <c r="W4043" s="72">
        <v>701.29200000000003</v>
      </c>
      <c r="X4043" s="72">
        <v>540.601</v>
      </c>
      <c r="Y4043" s="72">
        <v>282.57499999999999</v>
      </c>
      <c r="Z4043" s="72">
        <v>96.766000000000005</v>
      </c>
      <c r="AA4043" s="72">
        <v>14.467000000000001</v>
      </c>
    </row>
    <row r="4044" spans="1:27" x14ac:dyDescent="0.3">
      <c r="A4044" s="65">
        <v>4043</v>
      </c>
      <c r="B4044" s="66" t="s">
        <v>323</v>
      </c>
      <c r="C4044" s="70" t="s">
        <v>269</v>
      </c>
      <c r="D4044" s="71"/>
      <c r="E4044" s="71">
        <v>927</v>
      </c>
      <c r="F4044" s="71">
        <v>2065</v>
      </c>
      <c r="G4044" s="72">
        <v>1164.577</v>
      </c>
      <c r="H4044" s="72">
        <v>1191.905</v>
      </c>
      <c r="I4044" s="72">
        <v>1220.018</v>
      </c>
      <c r="J4044" s="72">
        <v>1241.712</v>
      </c>
      <c r="K4044" s="72">
        <v>1249.259</v>
      </c>
      <c r="L4044" s="72">
        <v>1249.8489999999999</v>
      </c>
      <c r="M4044" s="72">
        <v>1260.6020000000001</v>
      </c>
      <c r="N4044" s="72">
        <v>1289.2090000000001</v>
      </c>
      <c r="O4044" s="72">
        <v>1313.8920000000001</v>
      </c>
      <c r="P4044" s="72">
        <v>1320.1</v>
      </c>
      <c r="Q4044" s="72">
        <v>1265.5940000000001</v>
      </c>
      <c r="R4044" s="72">
        <v>1214.2739999999999</v>
      </c>
      <c r="S4044" s="72">
        <v>1100.4760000000001</v>
      </c>
      <c r="T4044" s="72">
        <v>1076.0419999999999</v>
      </c>
      <c r="U4044" s="72">
        <v>1092.2570000000001</v>
      </c>
      <c r="V4044" s="72">
        <v>996.35199999999998</v>
      </c>
      <c r="W4044" s="72">
        <v>820.00199999999995</v>
      </c>
      <c r="X4044" s="72">
        <v>544.96900000000005</v>
      </c>
      <c r="Y4044" s="72">
        <v>320.31599999999997</v>
      </c>
      <c r="Z4044" s="72">
        <v>104.4</v>
      </c>
      <c r="AA4044" s="72">
        <v>17.762</v>
      </c>
    </row>
    <row r="4045" spans="1:27" x14ac:dyDescent="0.3">
      <c r="A4045" s="65">
        <v>4044</v>
      </c>
      <c r="B4045" s="66" t="s">
        <v>323</v>
      </c>
      <c r="C4045" s="70" t="s">
        <v>269</v>
      </c>
      <c r="D4045" s="71"/>
      <c r="E4045" s="71">
        <v>927</v>
      </c>
      <c r="F4045" s="71">
        <v>2070</v>
      </c>
      <c r="G4045" s="72">
        <v>1175.248</v>
      </c>
      <c r="H4045" s="72">
        <v>1195.21</v>
      </c>
      <c r="I4045" s="72">
        <v>1223.6500000000001</v>
      </c>
      <c r="J4045" s="72">
        <v>1255.587</v>
      </c>
      <c r="K4045" s="72">
        <v>1279.1659999999999</v>
      </c>
      <c r="L4045" s="72">
        <v>1284.6859999999999</v>
      </c>
      <c r="M4045" s="72">
        <v>1282.0709999999999</v>
      </c>
      <c r="N4045" s="72">
        <v>1286.8489999999999</v>
      </c>
      <c r="O4045" s="72">
        <v>1305.8610000000001</v>
      </c>
      <c r="P4045" s="72">
        <v>1320.6320000000001</v>
      </c>
      <c r="Q4045" s="72">
        <v>1318.212</v>
      </c>
      <c r="R4045" s="72">
        <v>1259.251</v>
      </c>
      <c r="S4045" s="72">
        <v>1202.4860000000001</v>
      </c>
      <c r="T4045" s="72">
        <v>1082.367</v>
      </c>
      <c r="U4045" s="72">
        <v>1045.1969999999999</v>
      </c>
      <c r="V4045" s="72">
        <v>1036.2660000000001</v>
      </c>
      <c r="W4045" s="72">
        <v>892.61599999999999</v>
      </c>
      <c r="X4045" s="72">
        <v>647.21</v>
      </c>
      <c r="Y4045" s="72">
        <v>330.44099999999997</v>
      </c>
      <c r="Z4045" s="72">
        <v>121.949</v>
      </c>
      <c r="AA4045" s="72">
        <v>20.038</v>
      </c>
    </row>
    <row r="4046" spans="1:27" x14ac:dyDescent="0.3">
      <c r="A4046" s="65">
        <v>4045</v>
      </c>
      <c r="B4046" s="66" t="s">
        <v>323</v>
      </c>
      <c r="C4046" s="70" t="s">
        <v>269</v>
      </c>
      <c r="D4046" s="71"/>
      <c r="E4046" s="71">
        <v>927</v>
      </c>
      <c r="F4046" s="71">
        <v>2075</v>
      </c>
      <c r="G4046" s="72">
        <v>1193.107</v>
      </c>
      <c r="H4046" s="72">
        <v>1203.97</v>
      </c>
      <c r="I4046" s="72">
        <v>1224.9829999999999</v>
      </c>
      <c r="J4046" s="72">
        <v>1257.019</v>
      </c>
      <c r="K4046" s="72">
        <v>1290.749</v>
      </c>
      <c r="L4046" s="72">
        <v>1312.421</v>
      </c>
      <c r="M4046" s="72">
        <v>1314.9349999999999</v>
      </c>
      <c r="N4046" s="72">
        <v>1306.7460000000001</v>
      </c>
      <c r="O4046" s="72">
        <v>1302.575</v>
      </c>
      <c r="P4046" s="72">
        <v>1312.36</v>
      </c>
      <c r="Q4046" s="72">
        <v>1319.087</v>
      </c>
      <c r="R4046" s="72">
        <v>1312.3</v>
      </c>
      <c r="S4046" s="72">
        <v>1248.2940000000001</v>
      </c>
      <c r="T4046" s="72">
        <v>1184.693</v>
      </c>
      <c r="U4046" s="72">
        <v>1054.451</v>
      </c>
      <c r="V4046" s="72">
        <v>996.64200000000005</v>
      </c>
      <c r="W4046" s="72">
        <v>936.62</v>
      </c>
      <c r="X4046" s="72">
        <v>715.20699999999999</v>
      </c>
      <c r="Y4046" s="72">
        <v>401.48899999999998</v>
      </c>
      <c r="Z4046" s="72">
        <v>129.66999999999999</v>
      </c>
      <c r="AA4046" s="72">
        <v>23.975000000000001</v>
      </c>
    </row>
    <row r="4047" spans="1:27" x14ac:dyDescent="0.3">
      <c r="A4047" s="65">
        <v>4046</v>
      </c>
      <c r="B4047" s="66" t="s">
        <v>323</v>
      </c>
      <c r="C4047" s="70" t="s">
        <v>269</v>
      </c>
      <c r="D4047" s="71"/>
      <c r="E4047" s="71">
        <v>927</v>
      </c>
      <c r="F4047" s="71">
        <v>2080</v>
      </c>
      <c r="G4047" s="72">
        <v>1209.79</v>
      </c>
      <c r="H4047" s="72">
        <v>1219.9179999999999</v>
      </c>
      <c r="I4047" s="72">
        <v>1231.76</v>
      </c>
      <c r="J4047" s="72">
        <v>1256.152</v>
      </c>
      <c r="K4047" s="72">
        <v>1289.8920000000001</v>
      </c>
      <c r="L4047" s="72">
        <v>1321.845</v>
      </c>
      <c r="M4047" s="72">
        <v>1340.692</v>
      </c>
      <c r="N4047" s="72">
        <v>1338.0070000000001</v>
      </c>
      <c r="O4047" s="72">
        <v>1321.4960000000001</v>
      </c>
      <c r="P4047" s="72">
        <v>1308.78</v>
      </c>
      <c r="Q4047" s="72">
        <v>1311.153</v>
      </c>
      <c r="R4047" s="72">
        <v>1313.865</v>
      </c>
      <c r="S4047" s="72">
        <v>1302.0930000000001</v>
      </c>
      <c r="T4047" s="72">
        <v>1231.7919999999999</v>
      </c>
      <c r="U4047" s="72">
        <v>1157.2650000000001</v>
      </c>
      <c r="V4047" s="72">
        <v>1010.1950000000001</v>
      </c>
      <c r="W4047" s="72">
        <v>908.37800000000004</v>
      </c>
      <c r="X4047" s="72">
        <v>761.43100000000004</v>
      </c>
      <c r="Y4047" s="72">
        <v>453.6</v>
      </c>
      <c r="Z4047" s="72">
        <v>162.358</v>
      </c>
      <c r="AA4047" s="72">
        <v>26.719000000000001</v>
      </c>
    </row>
    <row r="4048" spans="1:27" x14ac:dyDescent="0.3">
      <c r="A4048" s="65">
        <v>4047</v>
      </c>
      <c r="B4048" s="66" t="s">
        <v>323</v>
      </c>
      <c r="C4048" s="70" t="s">
        <v>269</v>
      </c>
      <c r="D4048" s="71"/>
      <c r="E4048" s="71">
        <v>927</v>
      </c>
      <c r="F4048" s="71">
        <v>2085</v>
      </c>
      <c r="G4048" s="72">
        <v>1220.309</v>
      </c>
      <c r="H4048" s="72">
        <v>1234.691</v>
      </c>
      <c r="I4048" s="72">
        <v>1245.723</v>
      </c>
      <c r="J4048" s="72">
        <v>1260.72</v>
      </c>
      <c r="K4048" s="72">
        <v>1286.7249999999999</v>
      </c>
      <c r="L4048" s="72">
        <v>1318.8320000000001</v>
      </c>
      <c r="M4048" s="72">
        <v>1348.163</v>
      </c>
      <c r="N4048" s="72">
        <v>1362.1659999999999</v>
      </c>
      <c r="O4048" s="72">
        <v>1351.7550000000001</v>
      </c>
      <c r="P4048" s="72">
        <v>1327.354</v>
      </c>
      <c r="Q4048" s="72">
        <v>1307.8610000000001</v>
      </c>
      <c r="R4048" s="72">
        <v>1306.645</v>
      </c>
      <c r="S4048" s="72">
        <v>1304.8589999999999</v>
      </c>
      <c r="T4048" s="72">
        <v>1286.855</v>
      </c>
      <c r="U4048" s="72">
        <v>1206.443</v>
      </c>
      <c r="V4048" s="72">
        <v>1113.7370000000001</v>
      </c>
      <c r="W4048" s="72">
        <v>928.36300000000006</v>
      </c>
      <c r="X4048" s="72">
        <v>749.38199999999995</v>
      </c>
      <c r="Y4048" s="72">
        <v>494.041</v>
      </c>
      <c r="Z4048" s="72">
        <v>188.87799999999999</v>
      </c>
      <c r="AA4048" s="72">
        <v>33.909999999999997</v>
      </c>
    </row>
    <row r="4049" spans="1:27" x14ac:dyDescent="0.3">
      <c r="A4049" s="65">
        <v>4048</v>
      </c>
      <c r="B4049" s="66" t="s">
        <v>323</v>
      </c>
      <c r="C4049" s="70" t="s">
        <v>269</v>
      </c>
      <c r="D4049" s="71"/>
      <c r="E4049" s="71">
        <v>927</v>
      </c>
      <c r="F4049" s="71">
        <v>2090</v>
      </c>
      <c r="G4049" s="72">
        <v>1222.17</v>
      </c>
      <c r="H4049" s="72">
        <v>1243.3030000000001</v>
      </c>
      <c r="I4049" s="72">
        <v>1258.5219999999999</v>
      </c>
      <c r="J4049" s="72">
        <v>1272.4659999999999</v>
      </c>
      <c r="K4049" s="72">
        <v>1288.979</v>
      </c>
      <c r="L4049" s="72">
        <v>1313.4960000000001</v>
      </c>
      <c r="M4049" s="72">
        <v>1343.193</v>
      </c>
      <c r="N4049" s="72">
        <v>1368.0429999999999</v>
      </c>
      <c r="O4049" s="72">
        <v>1374.912</v>
      </c>
      <c r="P4049" s="72">
        <v>1357.2280000000001</v>
      </c>
      <c r="Q4049" s="72">
        <v>1326.627</v>
      </c>
      <c r="R4049" s="72">
        <v>1303.98</v>
      </c>
      <c r="S4049" s="72">
        <v>1298.8040000000001</v>
      </c>
      <c r="T4049" s="72">
        <v>1291.444</v>
      </c>
      <c r="U4049" s="72">
        <v>1263.453</v>
      </c>
      <c r="V4049" s="72">
        <v>1166.0029999999999</v>
      </c>
      <c r="W4049" s="72">
        <v>1031.5619999999999</v>
      </c>
      <c r="X4049" s="72">
        <v>776.87099999999998</v>
      </c>
      <c r="Y4049" s="72">
        <v>497.39100000000002</v>
      </c>
      <c r="Z4049" s="72">
        <v>211.81399999999999</v>
      </c>
      <c r="AA4049" s="72">
        <v>41.033000000000001</v>
      </c>
    </row>
    <row r="4050" spans="1:27" x14ac:dyDescent="0.3">
      <c r="A4050" s="65">
        <v>4049</v>
      </c>
      <c r="B4050" s="66" t="s">
        <v>323</v>
      </c>
      <c r="C4050" s="70" t="s">
        <v>269</v>
      </c>
      <c r="D4050" s="71"/>
      <c r="E4050" s="71">
        <v>927</v>
      </c>
      <c r="F4050" s="71">
        <v>2095</v>
      </c>
      <c r="G4050" s="72">
        <v>1219.3510000000001</v>
      </c>
      <c r="H4050" s="72">
        <v>1243.2560000000001</v>
      </c>
      <c r="I4050" s="72">
        <v>1265.1489999999999</v>
      </c>
      <c r="J4050" s="72">
        <v>1283.0409999999999</v>
      </c>
      <c r="K4050" s="72">
        <v>1298.404</v>
      </c>
      <c r="L4050" s="72">
        <v>1313.5630000000001</v>
      </c>
      <c r="M4050" s="72">
        <v>1335.88</v>
      </c>
      <c r="N4050" s="72">
        <v>1361.482</v>
      </c>
      <c r="O4050" s="72">
        <v>1379.797</v>
      </c>
      <c r="P4050" s="72">
        <v>1379.9839999999999</v>
      </c>
      <c r="Q4050" s="72">
        <v>1356.6289999999999</v>
      </c>
      <c r="R4050" s="72">
        <v>1323.1969999999999</v>
      </c>
      <c r="S4050" s="72">
        <v>1297.1110000000001</v>
      </c>
      <c r="T4050" s="72">
        <v>1287.0740000000001</v>
      </c>
      <c r="U4050" s="72">
        <v>1270.692</v>
      </c>
      <c r="V4050" s="72">
        <v>1225.711</v>
      </c>
      <c r="W4050" s="72">
        <v>1087.664</v>
      </c>
      <c r="X4050" s="72">
        <v>874.65200000000004</v>
      </c>
      <c r="Y4050" s="72">
        <v>526.86699999999996</v>
      </c>
      <c r="Z4050" s="72">
        <v>219.63499999999999</v>
      </c>
      <c r="AA4050" s="72">
        <v>47.734000000000002</v>
      </c>
    </row>
    <row r="4051" spans="1:27" x14ac:dyDescent="0.3">
      <c r="A4051" s="65">
        <v>4050</v>
      </c>
      <c r="B4051" s="66" t="s">
        <v>323</v>
      </c>
      <c r="C4051" s="70" t="s">
        <v>269</v>
      </c>
      <c r="D4051" s="71"/>
      <c r="E4051" s="71">
        <v>927</v>
      </c>
      <c r="F4051" s="71">
        <v>2100</v>
      </c>
      <c r="G4051" s="72">
        <v>1217.039</v>
      </c>
      <c r="H4051" s="72">
        <v>1238.52</v>
      </c>
      <c r="I4051" s="72">
        <v>1263.117</v>
      </c>
      <c r="J4051" s="72">
        <v>1287.4559999999999</v>
      </c>
      <c r="K4051" s="72">
        <v>1306.6500000000001</v>
      </c>
      <c r="L4051" s="72">
        <v>1320.8009999999999</v>
      </c>
      <c r="M4051" s="72">
        <v>1333.96</v>
      </c>
      <c r="N4051" s="72">
        <v>1352.568</v>
      </c>
      <c r="O4051" s="72">
        <v>1372.2429999999999</v>
      </c>
      <c r="P4051" s="72">
        <v>1384.508</v>
      </c>
      <c r="Q4051" s="72">
        <v>1379.54</v>
      </c>
      <c r="R4051" s="72">
        <v>1353.6410000000001</v>
      </c>
      <c r="S4051" s="72">
        <v>1317.2059999999999</v>
      </c>
      <c r="T4051" s="72">
        <v>1287.0260000000001</v>
      </c>
      <c r="U4051" s="72">
        <v>1269.1659999999999</v>
      </c>
      <c r="V4051" s="72">
        <v>1237.4970000000001</v>
      </c>
      <c r="W4051" s="72">
        <v>1151.838</v>
      </c>
      <c r="X4051" s="72">
        <v>935.245</v>
      </c>
      <c r="Y4051" s="72">
        <v>607.23599999999999</v>
      </c>
      <c r="Z4051" s="72">
        <v>240.7</v>
      </c>
      <c r="AA4051" s="72">
        <v>52.073</v>
      </c>
    </row>
    <row r="4052" spans="1:27" x14ac:dyDescent="0.3">
      <c r="A4052" s="65">
        <v>4051</v>
      </c>
      <c r="B4052" s="66" t="s">
        <v>323</v>
      </c>
      <c r="C4052" s="69" t="s">
        <v>270</v>
      </c>
      <c r="D4052" s="71">
        <v>28</v>
      </c>
      <c r="E4052" s="71">
        <v>36</v>
      </c>
      <c r="F4052" s="71">
        <v>2015</v>
      </c>
      <c r="G4052" s="72">
        <v>793.15300000000002</v>
      </c>
      <c r="H4052" s="72">
        <v>781.66300000000001</v>
      </c>
      <c r="I4052" s="72">
        <v>728.09500000000003</v>
      </c>
      <c r="J4052" s="72">
        <v>758.95500000000004</v>
      </c>
      <c r="K4052" s="72">
        <v>856.61199999999997</v>
      </c>
      <c r="L4052" s="72">
        <v>888.74199999999996</v>
      </c>
      <c r="M4052" s="72">
        <v>879.86599999999999</v>
      </c>
      <c r="N4052" s="72">
        <v>784.93600000000004</v>
      </c>
      <c r="O4052" s="72">
        <v>822.36699999999996</v>
      </c>
      <c r="P4052" s="72">
        <v>771.73099999999999</v>
      </c>
      <c r="Q4052" s="72">
        <v>780.495</v>
      </c>
      <c r="R4052" s="72">
        <v>714.495</v>
      </c>
      <c r="S4052" s="72">
        <v>631.48699999999997</v>
      </c>
      <c r="T4052" s="72">
        <v>570.35900000000004</v>
      </c>
      <c r="U4052" s="72">
        <v>414.26299999999998</v>
      </c>
      <c r="V4052" s="72">
        <v>301.88499999999999</v>
      </c>
      <c r="W4052" s="72">
        <v>207.89</v>
      </c>
      <c r="X4052" s="72">
        <v>120.997</v>
      </c>
      <c r="Y4052" s="72">
        <v>45.494999999999997</v>
      </c>
      <c r="Z4052" s="72">
        <v>7.3760000000000003</v>
      </c>
      <c r="AA4052" s="72">
        <v>0.75800000000000001</v>
      </c>
    </row>
    <row r="4053" spans="1:27" x14ac:dyDescent="0.3">
      <c r="A4053" s="65">
        <v>4052</v>
      </c>
      <c r="B4053" s="66" t="s">
        <v>323</v>
      </c>
      <c r="C4053" s="69" t="s">
        <v>270</v>
      </c>
      <c r="D4053" s="71">
        <v>28</v>
      </c>
      <c r="E4053" s="71">
        <v>36</v>
      </c>
      <c r="F4053" s="71">
        <v>2020</v>
      </c>
      <c r="G4053" s="72">
        <v>851.36400000000003</v>
      </c>
      <c r="H4053" s="72">
        <v>833.88599999999997</v>
      </c>
      <c r="I4053" s="72">
        <v>823.96199999999999</v>
      </c>
      <c r="J4053" s="72">
        <v>776.04700000000003</v>
      </c>
      <c r="K4053" s="72">
        <v>809.74</v>
      </c>
      <c r="L4053" s="72">
        <v>903.553</v>
      </c>
      <c r="M4053" s="72">
        <v>930.197</v>
      </c>
      <c r="N4053" s="72">
        <v>913.03499999999997</v>
      </c>
      <c r="O4053" s="72">
        <v>805.42</v>
      </c>
      <c r="P4053" s="72">
        <v>829.625</v>
      </c>
      <c r="Q4053" s="72">
        <v>767.62800000000004</v>
      </c>
      <c r="R4053" s="72">
        <v>769.13099999999997</v>
      </c>
      <c r="S4053" s="72">
        <v>695.55499999999995</v>
      </c>
      <c r="T4053" s="72">
        <v>603.52099999999996</v>
      </c>
      <c r="U4053" s="72">
        <v>528.82500000000005</v>
      </c>
      <c r="V4053" s="72">
        <v>364.55799999999999</v>
      </c>
      <c r="W4053" s="72">
        <v>239.86500000000001</v>
      </c>
      <c r="X4053" s="72">
        <v>136.42599999999999</v>
      </c>
      <c r="Y4053" s="72">
        <v>56.997999999999998</v>
      </c>
      <c r="Z4053" s="72">
        <v>12.946</v>
      </c>
      <c r="AA4053" s="72">
        <v>1.0509999999999999</v>
      </c>
    </row>
    <row r="4054" spans="1:27" x14ac:dyDescent="0.3">
      <c r="A4054" s="65">
        <v>4053</v>
      </c>
      <c r="B4054" s="66" t="s">
        <v>323</v>
      </c>
      <c r="C4054" s="69" t="s">
        <v>270</v>
      </c>
      <c r="D4054" s="71">
        <v>28</v>
      </c>
      <c r="E4054" s="71">
        <v>36</v>
      </c>
      <c r="F4054" s="71">
        <v>2025</v>
      </c>
      <c r="G4054" s="72">
        <v>854.78700000000003</v>
      </c>
      <c r="H4054" s="72">
        <v>887.28099999999995</v>
      </c>
      <c r="I4054" s="72">
        <v>871.19200000000001</v>
      </c>
      <c r="J4054" s="72">
        <v>866.16700000000003</v>
      </c>
      <c r="K4054" s="72">
        <v>820.79600000000005</v>
      </c>
      <c r="L4054" s="72">
        <v>851.26300000000003</v>
      </c>
      <c r="M4054" s="72">
        <v>940.03399999999999</v>
      </c>
      <c r="N4054" s="72">
        <v>959.24800000000005</v>
      </c>
      <c r="O4054" s="72">
        <v>930.52099999999996</v>
      </c>
      <c r="P4054" s="72">
        <v>811.90200000000004</v>
      </c>
      <c r="Q4054" s="72">
        <v>825.42499999999995</v>
      </c>
      <c r="R4054" s="72">
        <v>757.76599999999996</v>
      </c>
      <c r="S4054" s="72">
        <v>751.00900000000001</v>
      </c>
      <c r="T4054" s="72">
        <v>668.19100000000003</v>
      </c>
      <c r="U4054" s="72">
        <v>564.32600000000002</v>
      </c>
      <c r="V4054" s="72">
        <v>471.69</v>
      </c>
      <c r="W4054" s="72">
        <v>295.66000000000003</v>
      </c>
      <c r="X4054" s="72">
        <v>162.17099999999999</v>
      </c>
      <c r="Y4054" s="72">
        <v>66.796000000000006</v>
      </c>
      <c r="Z4054" s="72">
        <v>16.946999999999999</v>
      </c>
      <c r="AA4054" s="72">
        <v>1.88</v>
      </c>
    </row>
    <row r="4055" spans="1:27" x14ac:dyDescent="0.3">
      <c r="A4055" s="65">
        <v>4054</v>
      </c>
      <c r="B4055" s="66" t="s">
        <v>323</v>
      </c>
      <c r="C4055" s="69" t="s">
        <v>270</v>
      </c>
      <c r="D4055" s="71">
        <v>28</v>
      </c>
      <c r="E4055" s="71">
        <v>36</v>
      </c>
      <c r="F4055" s="71">
        <v>2030</v>
      </c>
      <c r="G4055" s="72">
        <v>853.67899999999997</v>
      </c>
      <c r="H4055" s="72">
        <v>890.75599999999997</v>
      </c>
      <c r="I4055" s="72">
        <v>924.59500000000003</v>
      </c>
      <c r="J4055" s="72">
        <v>913.43299999999999</v>
      </c>
      <c r="K4055" s="72">
        <v>910.87699999999995</v>
      </c>
      <c r="L4055" s="72">
        <v>862.49300000000005</v>
      </c>
      <c r="M4055" s="72">
        <v>888.13800000000003</v>
      </c>
      <c r="N4055" s="72">
        <v>969.33399999999995</v>
      </c>
      <c r="O4055" s="72">
        <v>976.904</v>
      </c>
      <c r="P4055" s="72">
        <v>936.74199999999996</v>
      </c>
      <c r="Q4055" s="72">
        <v>808.57500000000005</v>
      </c>
      <c r="R4055" s="72">
        <v>815.827</v>
      </c>
      <c r="S4055" s="72">
        <v>741.63099999999997</v>
      </c>
      <c r="T4055" s="72">
        <v>724.13900000000001</v>
      </c>
      <c r="U4055" s="72">
        <v>628.54499999999996</v>
      </c>
      <c r="V4055" s="72">
        <v>508.21800000000002</v>
      </c>
      <c r="W4055" s="72">
        <v>388.24</v>
      </c>
      <c r="X4055" s="72">
        <v>204.31299999999999</v>
      </c>
      <c r="Y4055" s="72">
        <v>81.721999999999994</v>
      </c>
      <c r="Z4055" s="72">
        <v>20.530999999999999</v>
      </c>
      <c r="AA4055" s="72">
        <v>2.6040000000000001</v>
      </c>
    </row>
    <row r="4056" spans="1:27" x14ac:dyDescent="0.3">
      <c r="A4056" s="65">
        <v>4055</v>
      </c>
      <c r="B4056" s="66" t="s">
        <v>323</v>
      </c>
      <c r="C4056" s="69" t="s">
        <v>270</v>
      </c>
      <c r="D4056" s="71">
        <v>28</v>
      </c>
      <c r="E4056" s="71">
        <v>36</v>
      </c>
      <c r="F4056" s="71">
        <v>2035</v>
      </c>
      <c r="G4056" s="72">
        <v>861.11400000000003</v>
      </c>
      <c r="H4056" s="72">
        <v>889.68</v>
      </c>
      <c r="I4056" s="72">
        <v>928.09400000000005</v>
      </c>
      <c r="J4056" s="72">
        <v>966.85699999999997</v>
      </c>
      <c r="K4056" s="72">
        <v>958.20699999999999</v>
      </c>
      <c r="L4056" s="72">
        <v>952.53899999999999</v>
      </c>
      <c r="M4056" s="72">
        <v>899.53200000000004</v>
      </c>
      <c r="N4056" s="72">
        <v>917.83299999999997</v>
      </c>
      <c r="O4056" s="72">
        <v>987.27099999999996</v>
      </c>
      <c r="P4056" s="72">
        <v>983.33100000000002</v>
      </c>
      <c r="Q4056" s="72">
        <v>933.00699999999995</v>
      </c>
      <c r="R4056" s="72">
        <v>800.15</v>
      </c>
      <c r="S4056" s="72">
        <v>799.91</v>
      </c>
      <c r="T4056" s="72">
        <v>717.33299999999997</v>
      </c>
      <c r="U4056" s="72">
        <v>684.59400000000005</v>
      </c>
      <c r="V4056" s="72">
        <v>570.64099999999996</v>
      </c>
      <c r="W4056" s="72">
        <v>423.60700000000003</v>
      </c>
      <c r="X4056" s="72">
        <v>273.41300000000001</v>
      </c>
      <c r="Y4056" s="72">
        <v>105.592</v>
      </c>
      <c r="Z4056" s="72">
        <v>25.875</v>
      </c>
      <c r="AA4056" s="72">
        <v>3.286</v>
      </c>
    </row>
    <row r="4057" spans="1:27" x14ac:dyDescent="0.3">
      <c r="A4057" s="65">
        <v>4056</v>
      </c>
      <c r="B4057" s="66" t="s">
        <v>323</v>
      </c>
      <c r="C4057" s="69" t="s">
        <v>270</v>
      </c>
      <c r="D4057" s="71">
        <v>28</v>
      </c>
      <c r="E4057" s="71">
        <v>36</v>
      </c>
      <c r="F4057" s="71">
        <v>2040</v>
      </c>
      <c r="G4057" s="72">
        <v>891.87300000000005</v>
      </c>
      <c r="H4057" s="72">
        <v>897.13900000000001</v>
      </c>
      <c r="I4057" s="72">
        <v>927.04700000000003</v>
      </c>
      <c r="J4057" s="72">
        <v>970.42899999999997</v>
      </c>
      <c r="K4057" s="72">
        <v>1011.691</v>
      </c>
      <c r="L4057" s="72">
        <v>999.94200000000001</v>
      </c>
      <c r="M4057" s="72">
        <v>989.54300000000001</v>
      </c>
      <c r="N4057" s="72">
        <v>929.41</v>
      </c>
      <c r="O4057" s="72">
        <v>936.22299999999996</v>
      </c>
      <c r="P4057" s="72">
        <v>994.05700000000002</v>
      </c>
      <c r="Q4057" s="72">
        <v>979.86400000000003</v>
      </c>
      <c r="R4057" s="72">
        <v>923.95899999999995</v>
      </c>
      <c r="S4057" s="72">
        <v>785.89200000000005</v>
      </c>
      <c r="T4057" s="72">
        <v>775.82600000000002</v>
      </c>
      <c r="U4057" s="72">
        <v>681.226</v>
      </c>
      <c r="V4057" s="72">
        <v>626.06700000000001</v>
      </c>
      <c r="W4057" s="72">
        <v>481.14299999999997</v>
      </c>
      <c r="X4057" s="72">
        <v>303.59399999999999</v>
      </c>
      <c r="Y4057" s="72">
        <v>144.69900000000001</v>
      </c>
      <c r="Z4057" s="72">
        <v>34.39</v>
      </c>
      <c r="AA4057" s="72">
        <v>4.2469999999999999</v>
      </c>
    </row>
    <row r="4058" spans="1:27" x14ac:dyDescent="0.3">
      <c r="A4058" s="65">
        <v>4057</v>
      </c>
      <c r="B4058" s="66" t="s">
        <v>323</v>
      </c>
      <c r="C4058" s="69" t="s">
        <v>270</v>
      </c>
      <c r="D4058" s="71">
        <v>28</v>
      </c>
      <c r="E4058" s="71">
        <v>36</v>
      </c>
      <c r="F4058" s="71">
        <v>2045</v>
      </c>
      <c r="G4058" s="72">
        <v>934.71799999999996</v>
      </c>
      <c r="H4058" s="72">
        <v>927.92100000000005</v>
      </c>
      <c r="I4058" s="72">
        <v>934.52</v>
      </c>
      <c r="J4058" s="72">
        <v>969.44600000000003</v>
      </c>
      <c r="K4058" s="72">
        <v>1015.422</v>
      </c>
      <c r="L4058" s="72">
        <v>1053.5060000000001</v>
      </c>
      <c r="M4058" s="72">
        <v>1037.0429999999999</v>
      </c>
      <c r="N4058" s="72">
        <v>1019.408</v>
      </c>
      <c r="O4058" s="72">
        <v>948.03</v>
      </c>
      <c r="P4058" s="72">
        <v>943.64</v>
      </c>
      <c r="Q4058" s="72">
        <v>991.13800000000003</v>
      </c>
      <c r="R4058" s="72">
        <v>971.26</v>
      </c>
      <c r="S4058" s="72">
        <v>908.85900000000004</v>
      </c>
      <c r="T4058" s="72">
        <v>764.298</v>
      </c>
      <c r="U4058" s="72">
        <v>739.99</v>
      </c>
      <c r="V4058" s="72">
        <v>627.43600000000004</v>
      </c>
      <c r="W4058" s="72">
        <v>533.91200000000003</v>
      </c>
      <c r="X4058" s="72">
        <v>350.94600000000003</v>
      </c>
      <c r="Y4058" s="72">
        <v>164.595</v>
      </c>
      <c r="Z4058" s="72">
        <v>48.517000000000003</v>
      </c>
      <c r="AA4058" s="72">
        <v>5.7759999999999998</v>
      </c>
    </row>
    <row r="4059" spans="1:27" x14ac:dyDescent="0.3">
      <c r="A4059" s="65">
        <v>4058</v>
      </c>
      <c r="B4059" s="66" t="s">
        <v>323</v>
      </c>
      <c r="C4059" s="69" t="s">
        <v>270</v>
      </c>
      <c r="D4059" s="71">
        <v>28</v>
      </c>
      <c r="E4059" s="71">
        <v>36</v>
      </c>
      <c r="F4059" s="71">
        <v>2050</v>
      </c>
      <c r="G4059" s="72">
        <v>972.65200000000004</v>
      </c>
      <c r="H4059" s="72">
        <v>970.78</v>
      </c>
      <c r="I4059" s="72">
        <v>965.31500000000005</v>
      </c>
      <c r="J4059" s="72">
        <v>976.97</v>
      </c>
      <c r="K4059" s="72">
        <v>1014.587</v>
      </c>
      <c r="L4059" s="72">
        <v>1057.412</v>
      </c>
      <c r="M4059" s="72">
        <v>1090.692</v>
      </c>
      <c r="N4059" s="72">
        <v>1067.011</v>
      </c>
      <c r="O4059" s="72">
        <v>1038.027</v>
      </c>
      <c r="P4059" s="72">
        <v>955.75400000000002</v>
      </c>
      <c r="Q4059" s="72">
        <v>941.59299999999996</v>
      </c>
      <c r="R4059" s="72">
        <v>983.30499999999995</v>
      </c>
      <c r="S4059" s="72">
        <v>956.76499999999999</v>
      </c>
      <c r="T4059" s="72">
        <v>885.96500000000003</v>
      </c>
      <c r="U4059" s="72">
        <v>731.89400000000001</v>
      </c>
      <c r="V4059" s="72">
        <v>685.97799999999995</v>
      </c>
      <c r="W4059" s="72">
        <v>540.72</v>
      </c>
      <c r="X4059" s="72">
        <v>395.89600000000002</v>
      </c>
      <c r="Y4059" s="72">
        <v>194.67</v>
      </c>
      <c r="Z4059" s="72">
        <v>56.752000000000002</v>
      </c>
      <c r="AA4059" s="72">
        <v>8.3249999999999993</v>
      </c>
    </row>
    <row r="4060" spans="1:27" x14ac:dyDescent="0.3">
      <c r="A4060" s="65">
        <v>4059</v>
      </c>
      <c r="B4060" s="66" t="s">
        <v>323</v>
      </c>
      <c r="C4060" s="69" t="s">
        <v>270</v>
      </c>
      <c r="D4060" s="71">
        <v>28</v>
      </c>
      <c r="E4060" s="71">
        <v>36</v>
      </c>
      <c r="F4060" s="71">
        <v>2055</v>
      </c>
      <c r="G4060" s="72">
        <v>992.69299999999998</v>
      </c>
      <c r="H4060" s="72">
        <v>1006.903</v>
      </c>
      <c r="I4060" s="72">
        <v>1006.302</v>
      </c>
      <c r="J4060" s="72">
        <v>1005.647</v>
      </c>
      <c r="K4060" s="72">
        <v>1019.899</v>
      </c>
      <c r="L4060" s="72">
        <v>1054.5540000000001</v>
      </c>
      <c r="M4060" s="72">
        <v>1092.8150000000001</v>
      </c>
      <c r="N4060" s="72">
        <v>1119.143</v>
      </c>
      <c r="O4060" s="72">
        <v>1084.6890000000001</v>
      </c>
      <c r="P4060" s="72">
        <v>1045.181</v>
      </c>
      <c r="Q4060" s="72">
        <v>953.95500000000004</v>
      </c>
      <c r="R4060" s="72">
        <v>934.95299999999997</v>
      </c>
      <c r="S4060" s="72">
        <v>969.91099999999994</v>
      </c>
      <c r="T4060" s="72">
        <v>934.73400000000004</v>
      </c>
      <c r="U4060" s="72">
        <v>851.50099999999998</v>
      </c>
      <c r="V4060" s="72">
        <v>682.60299999999995</v>
      </c>
      <c r="W4060" s="72">
        <v>597.08699999999999</v>
      </c>
      <c r="X4060" s="72">
        <v>407.36700000000002</v>
      </c>
      <c r="Y4060" s="72">
        <v>224.58799999999999</v>
      </c>
      <c r="Z4060" s="72">
        <v>69.010999999999996</v>
      </c>
      <c r="AA4060" s="72">
        <v>10.234</v>
      </c>
    </row>
    <row r="4061" spans="1:27" x14ac:dyDescent="0.3">
      <c r="A4061" s="65">
        <v>4060</v>
      </c>
      <c r="B4061" s="66" t="s">
        <v>323</v>
      </c>
      <c r="C4061" s="69" t="s">
        <v>270</v>
      </c>
      <c r="D4061" s="71">
        <v>28</v>
      </c>
      <c r="E4061" s="71">
        <v>36</v>
      </c>
      <c r="F4061" s="71">
        <v>2060</v>
      </c>
      <c r="G4061" s="72">
        <v>1001.144</v>
      </c>
      <c r="H4061" s="72">
        <v>1025.1500000000001</v>
      </c>
      <c r="I4061" s="72">
        <v>1040.558</v>
      </c>
      <c r="J4061" s="72">
        <v>1044.5139999999999</v>
      </c>
      <c r="K4061" s="72">
        <v>1046.347</v>
      </c>
      <c r="L4061" s="72">
        <v>1057.8340000000001</v>
      </c>
      <c r="M4061" s="72">
        <v>1088.19</v>
      </c>
      <c r="N4061" s="72">
        <v>1119.866</v>
      </c>
      <c r="O4061" s="72">
        <v>1135.893</v>
      </c>
      <c r="P4061" s="72">
        <v>1091.4639999999999</v>
      </c>
      <c r="Q4061" s="72">
        <v>1043.25</v>
      </c>
      <c r="R4061" s="72">
        <v>947.91399999999999</v>
      </c>
      <c r="S4061" s="72">
        <v>923.495</v>
      </c>
      <c r="T4061" s="72">
        <v>949.68799999999999</v>
      </c>
      <c r="U4061" s="72">
        <v>901.67499999999995</v>
      </c>
      <c r="V4061" s="72">
        <v>799</v>
      </c>
      <c r="W4061" s="72">
        <v>600.22199999999998</v>
      </c>
      <c r="X4061" s="72">
        <v>457.298</v>
      </c>
      <c r="Y4061" s="72">
        <v>236.61099999999999</v>
      </c>
      <c r="Z4061" s="72">
        <v>82.013000000000005</v>
      </c>
      <c r="AA4061" s="72">
        <v>12.805999999999999</v>
      </c>
    </row>
    <row r="4062" spans="1:27" x14ac:dyDescent="0.3">
      <c r="A4062" s="65">
        <v>4061</v>
      </c>
      <c r="B4062" s="66" t="s">
        <v>323</v>
      </c>
      <c r="C4062" s="69" t="s">
        <v>270</v>
      </c>
      <c r="D4062" s="71">
        <v>28</v>
      </c>
      <c r="E4062" s="71">
        <v>36</v>
      </c>
      <c r="F4062" s="71">
        <v>2065</v>
      </c>
      <c r="G4062" s="72">
        <v>1007.6319999999999</v>
      </c>
      <c r="H4062" s="72">
        <v>1031.8</v>
      </c>
      <c r="I4062" s="72">
        <v>1056.942</v>
      </c>
      <c r="J4062" s="72">
        <v>1076.6469999999999</v>
      </c>
      <c r="K4062" s="72">
        <v>1082.963</v>
      </c>
      <c r="L4062" s="72">
        <v>1082.202</v>
      </c>
      <c r="M4062" s="72">
        <v>1089.6690000000001</v>
      </c>
      <c r="N4062" s="72">
        <v>1113.83</v>
      </c>
      <c r="O4062" s="72">
        <v>1135.7739999999999</v>
      </c>
      <c r="P4062" s="72">
        <v>1142.277</v>
      </c>
      <c r="Q4062" s="72">
        <v>1089.6189999999999</v>
      </c>
      <c r="R4062" s="72">
        <v>1037.153</v>
      </c>
      <c r="S4062" s="72">
        <v>937.36500000000001</v>
      </c>
      <c r="T4062" s="72">
        <v>906.02</v>
      </c>
      <c r="U4062" s="72">
        <v>919.05899999999997</v>
      </c>
      <c r="V4062" s="72">
        <v>850.62199999999996</v>
      </c>
      <c r="W4062" s="72">
        <v>708.96100000000001</v>
      </c>
      <c r="X4062" s="72">
        <v>466.60700000000003</v>
      </c>
      <c r="Y4062" s="72">
        <v>271.44299999999998</v>
      </c>
      <c r="Z4062" s="72">
        <v>88.823999999999998</v>
      </c>
      <c r="AA4062" s="72">
        <v>15.718999999999999</v>
      </c>
    </row>
    <row r="4063" spans="1:27" x14ac:dyDescent="0.3">
      <c r="A4063" s="65">
        <v>4062</v>
      </c>
      <c r="B4063" s="66" t="s">
        <v>323</v>
      </c>
      <c r="C4063" s="69" t="s">
        <v>270</v>
      </c>
      <c r="D4063" s="71">
        <v>28</v>
      </c>
      <c r="E4063" s="71">
        <v>36</v>
      </c>
      <c r="F4063" s="71">
        <v>2070</v>
      </c>
      <c r="G4063" s="72">
        <v>1019.389</v>
      </c>
      <c r="H4063" s="72">
        <v>1036.489</v>
      </c>
      <c r="I4063" s="72">
        <v>1061.72</v>
      </c>
      <c r="J4063" s="72">
        <v>1090.921</v>
      </c>
      <c r="K4063" s="72">
        <v>1112.8489999999999</v>
      </c>
      <c r="L4063" s="72">
        <v>1116.73</v>
      </c>
      <c r="M4063" s="72">
        <v>1112.1980000000001</v>
      </c>
      <c r="N4063" s="72">
        <v>1113.876</v>
      </c>
      <c r="O4063" s="72">
        <v>1128.923</v>
      </c>
      <c r="P4063" s="72">
        <v>1141.924</v>
      </c>
      <c r="Q4063" s="72">
        <v>1140.537</v>
      </c>
      <c r="R4063" s="72">
        <v>1083.893</v>
      </c>
      <c r="S4063" s="72">
        <v>1026.729</v>
      </c>
      <c r="T4063" s="72">
        <v>921.40800000000002</v>
      </c>
      <c r="U4063" s="72">
        <v>879.63400000000001</v>
      </c>
      <c r="V4063" s="72">
        <v>871.702</v>
      </c>
      <c r="W4063" s="72">
        <v>761.77800000000002</v>
      </c>
      <c r="X4063" s="72">
        <v>559.74800000000005</v>
      </c>
      <c r="Y4063" s="72">
        <v>283.38900000000001</v>
      </c>
      <c r="Z4063" s="72">
        <v>104.964</v>
      </c>
      <c r="AA4063" s="72">
        <v>17.815000000000001</v>
      </c>
    </row>
    <row r="4064" spans="1:27" x14ac:dyDescent="0.3">
      <c r="A4064" s="65">
        <v>4063</v>
      </c>
      <c r="B4064" s="66" t="s">
        <v>323</v>
      </c>
      <c r="C4064" s="69" t="s">
        <v>270</v>
      </c>
      <c r="D4064" s="71">
        <v>28</v>
      </c>
      <c r="E4064" s="71">
        <v>36</v>
      </c>
      <c r="F4064" s="71">
        <v>2075</v>
      </c>
      <c r="G4064" s="72">
        <v>1037.9770000000001</v>
      </c>
      <c r="H4064" s="72">
        <v>1046.4469999999999</v>
      </c>
      <c r="I4064" s="72">
        <v>1064.547</v>
      </c>
      <c r="J4064" s="72">
        <v>1093.5940000000001</v>
      </c>
      <c r="K4064" s="72">
        <v>1124.902</v>
      </c>
      <c r="L4064" s="72">
        <v>1144.539</v>
      </c>
      <c r="M4064" s="72">
        <v>1144.884</v>
      </c>
      <c r="N4064" s="72">
        <v>1134.9480000000001</v>
      </c>
      <c r="O4064" s="72">
        <v>1128.1199999999999</v>
      </c>
      <c r="P4064" s="72">
        <v>1134.8440000000001</v>
      </c>
      <c r="Q4064" s="72">
        <v>1140.49</v>
      </c>
      <c r="R4064" s="72">
        <v>1135.1679999999999</v>
      </c>
      <c r="S4064" s="72">
        <v>1074.1310000000001</v>
      </c>
      <c r="T4064" s="72">
        <v>1011.051</v>
      </c>
      <c r="U4064" s="72">
        <v>897.28399999999999</v>
      </c>
      <c r="V4064" s="72">
        <v>838.58799999999997</v>
      </c>
      <c r="W4064" s="72">
        <v>787.65200000000004</v>
      </c>
      <c r="X4064" s="72">
        <v>610.65599999999995</v>
      </c>
      <c r="Y4064" s="72">
        <v>347.82799999999997</v>
      </c>
      <c r="Z4064" s="72">
        <v>112.926</v>
      </c>
      <c r="AA4064" s="72">
        <v>21.521000000000001</v>
      </c>
    </row>
    <row r="4065" spans="1:27" x14ac:dyDescent="0.3">
      <c r="A4065" s="65">
        <v>4064</v>
      </c>
      <c r="B4065" s="66" t="s">
        <v>323</v>
      </c>
      <c r="C4065" s="69" t="s">
        <v>270</v>
      </c>
      <c r="D4065" s="71">
        <v>28</v>
      </c>
      <c r="E4065" s="71">
        <v>36</v>
      </c>
      <c r="F4065" s="71">
        <v>2080</v>
      </c>
      <c r="G4065" s="72">
        <v>1055.4110000000001</v>
      </c>
      <c r="H4065" s="72">
        <v>1063.232</v>
      </c>
      <c r="I4065" s="72">
        <v>1072.634</v>
      </c>
      <c r="J4065" s="72">
        <v>1094.3209999999999</v>
      </c>
      <c r="K4065" s="72">
        <v>1125.3589999999999</v>
      </c>
      <c r="L4065" s="72">
        <v>1154.527</v>
      </c>
      <c r="M4065" s="72">
        <v>1170.845</v>
      </c>
      <c r="N4065" s="72">
        <v>1166.1469999999999</v>
      </c>
      <c r="O4065" s="72">
        <v>1148.297</v>
      </c>
      <c r="P4065" s="72">
        <v>1133.758</v>
      </c>
      <c r="Q4065" s="72">
        <v>1133.704</v>
      </c>
      <c r="R4065" s="72">
        <v>1135.7349999999999</v>
      </c>
      <c r="S4065" s="72">
        <v>1126.0229999999999</v>
      </c>
      <c r="T4065" s="72">
        <v>1059.471</v>
      </c>
      <c r="U4065" s="72">
        <v>987.29200000000003</v>
      </c>
      <c r="V4065" s="72">
        <v>859.43799999999999</v>
      </c>
      <c r="W4065" s="72">
        <v>764.07</v>
      </c>
      <c r="X4065" s="72">
        <v>640.58799999999997</v>
      </c>
      <c r="Y4065" s="72">
        <v>387.96699999999998</v>
      </c>
      <c r="Z4065" s="72">
        <v>142.762</v>
      </c>
      <c r="AA4065" s="72">
        <v>24.231000000000002</v>
      </c>
    </row>
    <row r="4066" spans="1:27" x14ac:dyDescent="0.3">
      <c r="A4066" s="65">
        <v>4065</v>
      </c>
      <c r="B4066" s="66" t="s">
        <v>323</v>
      </c>
      <c r="C4066" s="69" t="s">
        <v>270</v>
      </c>
      <c r="D4066" s="71">
        <v>28</v>
      </c>
      <c r="E4066" s="71">
        <v>36</v>
      </c>
      <c r="F4066" s="71">
        <v>2085</v>
      </c>
      <c r="G4066" s="72">
        <v>1066.8040000000001</v>
      </c>
      <c r="H4066" s="72">
        <v>1078.866</v>
      </c>
      <c r="I4066" s="72">
        <v>1087.548</v>
      </c>
      <c r="J4066" s="72">
        <v>1100.2940000000001</v>
      </c>
      <c r="K4066" s="72">
        <v>1123.8579999999999</v>
      </c>
      <c r="L4066" s="72">
        <v>1152.923</v>
      </c>
      <c r="M4066" s="72">
        <v>1179.01</v>
      </c>
      <c r="N4066" s="72">
        <v>1190.6279999999999</v>
      </c>
      <c r="O4066" s="72">
        <v>1178.5830000000001</v>
      </c>
      <c r="P4066" s="72">
        <v>1153.606</v>
      </c>
      <c r="Q4066" s="72">
        <v>1132.866</v>
      </c>
      <c r="R4066" s="72">
        <v>1129.5840000000001</v>
      </c>
      <c r="S4066" s="72">
        <v>1127.663</v>
      </c>
      <c r="T4066" s="72">
        <v>1112.43</v>
      </c>
      <c r="U4066" s="72">
        <v>1037.364</v>
      </c>
      <c r="V4066" s="72">
        <v>950.00800000000004</v>
      </c>
      <c r="W4066" s="72">
        <v>789.62</v>
      </c>
      <c r="X4066" s="72">
        <v>630.64599999999996</v>
      </c>
      <c r="Y4066" s="72">
        <v>416.48500000000001</v>
      </c>
      <c r="Z4066" s="72">
        <v>164.29599999999999</v>
      </c>
      <c r="AA4066" s="72">
        <v>31.006</v>
      </c>
    </row>
    <row r="4067" spans="1:27" x14ac:dyDescent="0.3">
      <c r="A4067" s="65">
        <v>4066</v>
      </c>
      <c r="B4067" s="66" t="s">
        <v>323</v>
      </c>
      <c r="C4067" s="69" t="s">
        <v>270</v>
      </c>
      <c r="D4067" s="71">
        <v>28</v>
      </c>
      <c r="E4067" s="71">
        <v>36</v>
      </c>
      <c r="F4067" s="71">
        <v>2090</v>
      </c>
      <c r="G4067" s="72">
        <v>1069.9090000000001</v>
      </c>
      <c r="H4067" s="72">
        <v>1088.46</v>
      </c>
      <c r="I4067" s="72">
        <v>1101.3219999999999</v>
      </c>
      <c r="J4067" s="72">
        <v>1113.0899999999999</v>
      </c>
      <c r="K4067" s="72">
        <v>1127.5889999999999</v>
      </c>
      <c r="L4067" s="72">
        <v>1149.3489999999999</v>
      </c>
      <c r="M4067" s="72">
        <v>1175.5820000000001</v>
      </c>
      <c r="N4067" s="72">
        <v>1197.3209999999999</v>
      </c>
      <c r="O4067" s="72">
        <v>1202.1489999999999</v>
      </c>
      <c r="P4067" s="72">
        <v>1183.53</v>
      </c>
      <c r="Q4067" s="72">
        <v>1152.873</v>
      </c>
      <c r="R4067" s="72">
        <v>1129.2919999999999</v>
      </c>
      <c r="S4067" s="72">
        <v>1122.5409999999999</v>
      </c>
      <c r="T4067" s="72">
        <v>1115.684</v>
      </c>
      <c r="U4067" s="72">
        <v>1091.912</v>
      </c>
      <c r="V4067" s="72">
        <v>1002.443</v>
      </c>
      <c r="W4067" s="72">
        <v>879.68399999999997</v>
      </c>
      <c r="X4067" s="72">
        <v>661.03099999999995</v>
      </c>
      <c r="Y4067" s="72">
        <v>419.39299999999997</v>
      </c>
      <c r="Z4067" s="72">
        <v>181.96100000000001</v>
      </c>
      <c r="AA4067" s="72">
        <v>37.360999999999997</v>
      </c>
    </row>
    <row r="4068" spans="1:27" x14ac:dyDescent="0.3">
      <c r="A4068" s="65">
        <v>4067</v>
      </c>
      <c r="B4068" s="66" t="s">
        <v>323</v>
      </c>
      <c r="C4068" s="69" t="s">
        <v>270</v>
      </c>
      <c r="D4068" s="71">
        <v>28</v>
      </c>
      <c r="E4068" s="71">
        <v>36</v>
      </c>
      <c r="F4068" s="71">
        <v>2095</v>
      </c>
      <c r="G4068" s="72">
        <v>1068.54</v>
      </c>
      <c r="H4068" s="72">
        <v>1089.768</v>
      </c>
      <c r="I4068" s="72">
        <v>1109.046</v>
      </c>
      <c r="J4068" s="72">
        <v>1124.739</v>
      </c>
      <c r="K4068" s="72">
        <v>1138.1400000000001</v>
      </c>
      <c r="L4068" s="72">
        <v>1150.9939999999999</v>
      </c>
      <c r="M4068" s="72">
        <v>1170.1610000000001</v>
      </c>
      <c r="N4068" s="72">
        <v>1192.423</v>
      </c>
      <c r="O4068" s="72">
        <v>1207.94</v>
      </c>
      <c r="P4068" s="72">
        <v>1206.723</v>
      </c>
      <c r="Q4068" s="72">
        <v>1182.904</v>
      </c>
      <c r="R4068" s="72">
        <v>1149.6869999999999</v>
      </c>
      <c r="S4068" s="72">
        <v>1123.095</v>
      </c>
      <c r="T4068" s="72">
        <v>1112.0440000000001</v>
      </c>
      <c r="U4068" s="72">
        <v>1097.48</v>
      </c>
      <c r="V4068" s="72">
        <v>1059.1320000000001</v>
      </c>
      <c r="W4068" s="72">
        <v>934.81899999999996</v>
      </c>
      <c r="X4068" s="72">
        <v>746.07799999999997</v>
      </c>
      <c r="Y4068" s="72">
        <v>449.03800000000001</v>
      </c>
      <c r="Z4068" s="72">
        <v>188.78700000000001</v>
      </c>
      <c r="AA4068" s="72">
        <v>43.183</v>
      </c>
    </row>
    <row r="4069" spans="1:27" x14ac:dyDescent="0.3">
      <c r="A4069" s="65">
        <v>4068</v>
      </c>
      <c r="B4069" s="66" t="s">
        <v>323</v>
      </c>
      <c r="C4069" s="69" t="s">
        <v>270</v>
      </c>
      <c r="D4069" s="71">
        <v>28</v>
      </c>
      <c r="E4069" s="71">
        <v>36</v>
      </c>
      <c r="F4069" s="71">
        <v>2100</v>
      </c>
      <c r="G4069" s="72">
        <v>1067.7819999999999</v>
      </c>
      <c r="H4069" s="72">
        <v>1086.5920000000001</v>
      </c>
      <c r="I4069" s="72">
        <v>1108.4829999999999</v>
      </c>
      <c r="J4069" s="72">
        <v>1130.3489999999999</v>
      </c>
      <c r="K4069" s="72">
        <v>1147.5360000000001</v>
      </c>
      <c r="L4069" s="72">
        <v>1159.4549999999999</v>
      </c>
      <c r="M4069" s="72">
        <v>1169.9549999999999</v>
      </c>
      <c r="N4069" s="72">
        <v>1185.5219999999999</v>
      </c>
      <c r="O4069" s="72">
        <v>1202.1400000000001</v>
      </c>
      <c r="P4069" s="72">
        <v>1212.184</v>
      </c>
      <c r="Q4069" s="72">
        <v>1206.231</v>
      </c>
      <c r="R4069" s="72">
        <v>1180.107</v>
      </c>
      <c r="S4069" s="72">
        <v>1144.2550000000001</v>
      </c>
      <c r="T4069" s="72">
        <v>1114.039</v>
      </c>
      <c r="U4069" s="72">
        <v>1096.325</v>
      </c>
      <c r="V4069" s="72">
        <v>1068.664</v>
      </c>
      <c r="W4069" s="72">
        <v>995.03</v>
      </c>
      <c r="X4069" s="72">
        <v>804.02</v>
      </c>
      <c r="Y4069" s="72">
        <v>518.79399999999998</v>
      </c>
      <c r="Z4069" s="72">
        <v>209.01400000000001</v>
      </c>
      <c r="AA4069" s="72">
        <v>47.182000000000002</v>
      </c>
    </row>
    <row r="4070" spans="1:27" x14ac:dyDescent="0.3">
      <c r="A4070" s="65">
        <v>4069</v>
      </c>
      <c r="B4070" s="66" t="s">
        <v>323</v>
      </c>
      <c r="C4070" s="69" t="s">
        <v>271</v>
      </c>
      <c r="D4070" s="71"/>
      <c r="E4070" s="71">
        <v>554</v>
      </c>
      <c r="F4070" s="71">
        <v>2015</v>
      </c>
      <c r="G4070" s="72">
        <v>158.42500000000001</v>
      </c>
      <c r="H4070" s="72">
        <v>162.63399999999999</v>
      </c>
      <c r="I4070" s="72">
        <v>152.255</v>
      </c>
      <c r="J4070" s="72">
        <v>164.86699999999999</v>
      </c>
      <c r="K4070" s="72">
        <v>176.18</v>
      </c>
      <c r="L4070" s="72">
        <v>158.29</v>
      </c>
      <c r="M4070" s="72">
        <v>138.43</v>
      </c>
      <c r="N4070" s="72">
        <v>131.036</v>
      </c>
      <c r="O4070" s="72">
        <v>148.251</v>
      </c>
      <c r="P4070" s="72">
        <v>149.68799999999999</v>
      </c>
      <c r="Q4070" s="72">
        <v>155.08199999999999</v>
      </c>
      <c r="R4070" s="72">
        <v>139.19300000000001</v>
      </c>
      <c r="S4070" s="72">
        <v>120.89400000000001</v>
      </c>
      <c r="T4070" s="72">
        <v>111.265</v>
      </c>
      <c r="U4070" s="72">
        <v>79.864000000000004</v>
      </c>
      <c r="V4070" s="72">
        <v>55.128999999999998</v>
      </c>
      <c r="W4070" s="72">
        <v>36.241</v>
      </c>
      <c r="X4070" s="72">
        <v>22.483000000000001</v>
      </c>
      <c r="Y4070" s="72">
        <v>7.3159999999999998</v>
      </c>
      <c r="Z4070" s="72">
        <v>1.321</v>
      </c>
      <c r="AA4070" s="72">
        <v>0.11700000000000001</v>
      </c>
    </row>
    <row r="4071" spans="1:27" x14ac:dyDescent="0.3">
      <c r="A4071" s="65">
        <v>4070</v>
      </c>
      <c r="B4071" s="66" t="s">
        <v>323</v>
      </c>
      <c r="C4071" s="69" t="s">
        <v>271</v>
      </c>
      <c r="D4071" s="71"/>
      <c r="E4071" s="71">
        <v>554</v>
      </c>
      <c r="F4071" s="71">
        <v>2020</v>
      </c>
      <c r="G4071" s="72">
        <v>160.62100000000001</v>
      </c>
      <c r="H4071" s="72">
        <v>161.00800000000001</v>
      </c>
      <c r="I4071" s="72">
        <v>165.327</v>
      </c>
      <c r="J4071" s="72">
        <v>154.55000000000001</v>
      </c>
      <c r="K4071" s="72">
        <v>166.53299999999999</v>
      </c>
      <c r="L4071" s="72">
        <v>178.375</v>
      </c>
      <c r="M4071" s="72">
        <v>161.41</v>
      </c>
      <c r="N4071" s="72">
        <v>141.334</v>
      </c>
      <c r="O4071" s="72">
        <v>133.21199999999999</v>
      </c>
      <c r="P4071" s="72">
        <v>148.74199999999999</v>
      </c>
      <c r="Q4071" s="72">
        <v>148.81700000000001</v>
      </c>
      <c r="R4071" s="72">
        <v>153.00399999999999</v>
      </c>
      <c r="S4071" s="72">
        <v>135.834</v>
      </c>
      <c r="T4071" s="72">
        <v>116.114</v>
      </c>
      <c r="U4071" s="72">
        <v>103.31699999999999</v>
      </c>
      <c r="V4071" s="72">
        <v>69.97</v>
      </c>
      <c r="W4071" s="72">
        <v>43.344999999999999</v>
      </c>
      <c r="X4071" s="72">
        <v>23.193999999999999</v>
      </c>
      <c r="Y4071" s="72">
        <v>10.212</v>
      </c>
      <c r="Z4071" s="72">
        <v>1.927</v>
      </c>
      <c r="AA4071" s="72">
        <v>0.159</v>
      </c>
    </row>
    <row r="4072" spans="1:27" x14ac:dyDescent="0.3">
      <c r="A4072" s="65">
        <v>4071</v>
      </c>
      <c r="B4072" s="66" t="s">
        <v>323</v>
      </c>
      <c r="C4072" s="69" t="s">
        <v>271</v>
      </c>
      <c r="D4072" s="71"/>
      <c r="E4072" s="71">
        <v>554</v>
      </c>
      <c r="F4072" s="71">
        <v>2025</v>
      </c>
      <c r="G4072" s="72">
        <v>161.74700000000001</v>
      </c>
      <c r="H4072" s="72">
        <v>162.76900000000001</v>
      </c>
      <c r="I4072" s="72">
        <v>163.25200000000001</v>
      </c>
      <c r="J4072" s="72">
        <v>167.214</v>
      </c>
      <c r="K4072" s="72">
        <v>155.934</v>
      </c>
      <c r="L4072" s="72">
        <v>168.34100000000001</v>
      </c>
      <c r="M4072" s="72">
        <v>180.84700000000001</v>
      </c>
      <c r="N4072" s="72">
        <v>163.68700000000001</v>
      </c>
      <c r="O4072" s="72">
        <v>143.03200000000001</v>
      </c>
      <c r="P4072" s="72">
        <v>133.642</v>
      </c>
      <c r="Q4072" s="72">
        <v>147.89699999999999</v>
      </c>
      <c r="R4072" s="72">
        <v>147.00700000000001</v>
      </c>
      <c r="S4072" s="72">
        <v>149.595</v>
      </c>
      <c r="T4072" s="72">
        <v>130.89400000000001</v>
      </c>
      <c r="U4072" s="72">
        <v>108.617</v>
      </c>
      <c r="V4072" s="72">
        <v>91.631</v>
      </c>
      <c r="W4072" s="72">
        <v>56.104999999999997</v>
      </c>
      <c r="X4072" s="72">
        <v>28.584</v>
      </c>
      <c r="Y4072" s="72">
        <v>10.938000000000001</v>
      </c>
      <c r="Z4072" s="72">
        <v>2.7839999999999998</v>
      </c>
      <c r="AA4072" s="72">
        <v>0.23400000000000001</v>
      </c>
    </row>
    <row r="4073" spans="1:27" x14ac:dyDescent="0.3">
      <c r="A4073" s="65">
        <v>4072</v>
      </c>
      <c r="B4073" s="66" t="s">
        <v>323</v>
      </c>
      <c r="C4073" s="69" t="s">
        <v>271</v>
      </c>
      <c r="D4073" s="71"/>
      <c r="E4073" s="71">
        <v>554</v>
      </c>
      <c r="F4073" s="71">
        <v>2030</v>
      </c>
      <c r="G4073" s="72">
        <v>160.90299999999999</v>
      </c>
      <c r="H4073" s="72">
        <v>163.90899999999999</v>
      </c>
      <c r="I4073" s="72">
        <v>165.01900000000001</v>
      </c>
      <c r="J4073" s="72">
        <v>165.16399999999999</v>
      </c>
      <c r="K4073" s="72">
        <v>168.61600000000001</v>
      </c>
      <c r="L4073" s="72">
        <v>157.833</v>
      </c>
      <c r="M4073" s="72">
        <v>170.905</v>
      </c>
      <c r="N4073" s="72">
        <v>183.114</v>
      </c>
      <c r="O4073" s="72">
        <v>165.35</v>
      </c>
      <c r="P4073" s="72">
        <v>143.501</v>
      </c>
      <c r="Q4073" s="72">
        <v>133.14099999999999</v>
      </c>
      <c r="R4073" s="72">
        <v>146.39500000000001</v>
      </c>
      <c r="S4073" s="72">
        <v>144.21299999999999</v>
      </c>
      <c r="T4073" s="72">
        <v>144.80600000000001</v>
      </c>
      <c r="U4073" s="72">
        <v>123.38500000000001</v>
      </c>
      <c r="V4073" s="72">
        <v>97.614000000000004</v>
      </c>
      <c r="W4073" s="72">
        <v>74.971000000000004</v>
      </c>
      <c r="X4073" s="72">
        <v>38.136000000000003</v>
      </c>
      <c r="Y4073" s="72">
        <v>14.010999999999999</v>
      </c>
      <c r="Z4073" s="72">
        <v>3.0939999999999999</v>
      </c>
      <c r="AA4073" s="72">
        <v>0.34399999999999997</v>
      </c>
    </row>
    <row r="4074" spans="1:27" x14ac:dyDescent="0.3">
      <c r="A4074" s="65">
        <v>4073</v>
      </c>
      <c r="B4074" s="66" t="s">
        <v>323</v>
      </c>
      <c r="C4074" s="69" t="s">
        <v>271</v>
      </c>
      <c r="D4074" s="71"/>
      <c r="E4074" s="71">
        <v>554</v>
      </c>
      <c r="F4074" s="71">
        <v>2035</v>
      </c>
      <c r="G4074" s="72">
        <v>158.84800000000001</v>
      </c>
      <c r="H4074" s="72">
        <v>163.083</v>
      </c>
      <c r="I4074" s="72">
        <v>166.17099999999999</v>
      </c>
      <c r="J4074" s="72">
        <v>166.95</v>
      </c>
      <c r="K4074" s="72">
        <v>166.61099999999999</v>
      </c>
      <c r="L4074" s="72">
        <v>170.52500000000001</v>
      </c>
      <c r="M4074" s="72">
        <v>160.48099999999999</v>
      </c>
      <c r="N4074" s="72">
        <v>173.267</v>
      </c>
      <c r="O4074" s="72">
        <v>184.77</v>
      </c>
      <c r="P4074" s="72">
        <v>165.78100000000001</v>
      </c>
      <c r="Q4074" s="72">
        <v>143.05600000000001</v>
      </c>
      <c r="R4074" s="72">
        <v>132.09299999999999</v>
      </c>
      <c r="S4074" s="72">
        <v>144</v>
      </c>
      <c r="T4074" s="72">
        <v>140.21600000000001</v>
      </c>
      <c r="U4074" s="72">
        <v>137.40299999999999</v>
      </c>
      <c r="V4074" s="72">
        <v>112.133</v>
      </c>
      <c r="W4074" s="72">
        <v>81.320999999999998</v>
      </c>
      <c r="X4074" s="72">
        <v>52.356000000000002</v>
      </c>
      <c r="Y4074" s="72">
        <v>19.364999999999998</v>
      </c>
      <c r="Z4074" s="72">
        <v>4.0979999999999999</v>
      </c>
      <c r="AA4074" s="72">
        <v>0.39800000000000002</v>
      </c>
    </row>
    <row r="4075" spans="1:27" x14ac:dyDescent="0.3">
      <c r="A4075" s="65">
        <v>4074</v>
      </c>
      <c r="B4075" s="66" t="s">
        <v>323</v>
      </c>
      <c r="C4075" s="69" t="s">
        <v>271</v>
      </c>
      <c r="D4075" s="71"/>
      <c r="E4075" s="71">
        <v>554</v>
      </c>
      <c r="F4075" s="71">
        <v>2040</v>
      </c>
      <c r="G4075" s="72">
        <v>158.15100000000001</v>
      </c>
      <c r="H4075" s="72">
        <v>161.03899999999999</v>
      </c>
      <c r="I4075" s="72">
        <v>165.34899999999999</v>
      </c>
      <c r="J4075" s="72">
        <v>168.11600000000001</v>
      </c>
      <c r="K4075" s="72">
        <v>168.42400000000001</v>
      </c>
      <c r="L4075" s="72">
        <v>168.566</v>
      </c>
      <c r="M4075" s="72">
        <v>173.17599999999999</v>
      </c>
      <c r="N4075" s="72">
        <v>162.92400000000001</v>
      </c>
      <c r="O4075" s="72">
        <v>175.03299999999999</v>
      </c>
      <c r="P4075" s="72">
        <v>185.18199999999999</v>
      </c>
      <c r="Q4075" s="72">
        <v>165.27</v>
      </c>
      <c r="R4075" s="72">
        <v>142.05699999999999</v>
      </c>
      <c r="S4075" s="72">
        <v>130.255</v>
      </c>
      <c r="T4075" s="72">
        <v>140.459</v>
      </c>
      <c r="U4075" s="72">
        <v>133.75800000000001</v>
      </c>
      <c r="V4075" s="72">
        <v>125.938</v>
      </c>
      <c r="W4075" s="72">
        <v>94.712999999999994</v>
      </c>
      <c r="X4075" s="72">
        <v>58.014000000000003</v>
      </c>
      <c r="Y4075" s="72">
        <v>27.349</v>
      </c>
      <c r="Z4075" s="72">
        <v>5.8230000000000004</v>
      </c>
      <c r="AA4075" s="72">
        <v>0.52700000000000002</v>
      </c>
    </row>
    <row r="4076" spans="1:27" x14ac:dyDescent="0.3">
      <c r="A4076" s="65">
        <v>4075</v>
      </c>
      <c r="B4076" s="66" t="s">
        <v>323</v>
      </c>
      <c r="C4076" s="69" t="s">
        <v>271</v>
      </c>
      <c r="D4076" s="71"/>
      <c r="E4076" s="71">
        <v>554</v>
      </c>
      <c r="F4076" s="71">
        <v>2045</v>
      </c>
      <c r="G4076" s="72">
        <v>158.82400000000001</v>
      </c>
      <c r="H4076" s="72">
        <v>160.35</v>
      </c>
      <c r="I4076" s="72">
        <v>163.31100000000001</v>
      </c>
      <c r="J4076" s="72">
        <v>167.30600000000001</v>
      </c>
      <c r="K4076" s="72">
        <v>169.613</v>
      </c>
      <c r="L4076" s="72">
        <v>170.40799999999999</v>
      </c>
      <c r="M4076" s="72">
        <v>171.26</v>
      </c>
      <c r="N4076" s="72">
        <v>175.62200000000001</v>
      </c>
      <c r="O4076" s="72">
        <v>164.78299999999999</v>
      </c>
      <c r="P4076" s="72">
        <v>175.58500000000001</v>
      </c>
      <c r="Q4076" s="72">
        <v>184.64099999999999</v>
      </c>
      <c r="R4076" s="72">
        <v>164.17400000000001</v>
      </c>
      <c r="S4076" s="72">
        <v>140.268</v>
      </c>
      <c r="T4076" s="72">
        <v>127.46</v>
      </c>
      <c r="U4076" s="72">
        <v>134.58000000000001</v>
      </c>
      <c r="V4076" s="72">
        <v>123.505</v>
      </c>
      <c r="W4076" s="72">
        <v>107.63200000000001</v>
      </c>
      <c r="X4076" s="72">
        <v>68.826999999999998</v>
      </c>
      <c r="Y4076" s="72">
        <v>31.07</v>
      </c>
      <c r="Z4076" s="72">
        <v>8.4320000000000004</v>
      </c>
      <c r="AA4076" s="72">
        <v>0.754</v>
      </c>
    </row>
    <row r="4077" spans="1:27" x14ac:dyDescent="0.3">
      <c r="A4077" s="65">
        <v>4076</v>
      </c>
      <c r="B4077" s="66" t="s">
        <v>323</v>
      </c>
      <c r="C4077" s="69" t="s">
        <v>271</v>
      </c>
      <c r="D4077" s="71"/>
      <c r="E4077" s="71">
        <v>554</v>
      </c>
      <c r="F4077" s="71">
        <v>2050</v>
      </c>
      <c r="G4077" s="72">
        <v>159.22900000000001</v>
      </c>
      <c r="H4077" s="72">
        <v>161.02699999999999</v>
      </c>
      <c r="I4077" s="72">
        <v>162.62700000000001</v>
      </c>
      <c r="J4077" s="72">
        <v>165.28200000000001</v>
      </c>
      <c r="K4077" s="72">
        <v>168.83</v>
      </c>
      <c r="L4077" s="72">
        <v>171.62899999999999</v>
      </c>
      <c r="M4077" s="72">
        <v>173.13</v>
      </c>
      <c r="N4077" s="72">
        <v>173.74799999999999</v>
      </c>
      <c r="O4077" s="72">
        <v>177.48599999999999</v>
      </c>
      <c r="P4077" s="72">
        <v>165.459</v>
      </c>
      <c r="Q4077" s="72">
        <v>175.23</v>
      </c>
      <c r="R4077" s="72">
        <v>183.501</v>
      </c>
      <c r="S4077" s="72">
        <v>162.244</v>
      </c>
      <c r="T4077" s="72">
        <v>137.524</v>
      </c>
      <c r="U4077" s="72">
        <v>122.637</v>
      </c>
      <c r="V4077" s="72">
        <v>125.06699999999999</v>
      </c>
      <c r="W4077" s="72">
        <v>106.687</v>
      </c>
      <c r="X4077" s="72">
        <v>79.534000000000006</v>
      </c>
      <c r="Y4077" s="72">
        <v>37.716999999999999</v>
      </c>
      <c r="Z4077" s="72">
        <v>9.8030000000000008</v>
      </c>
      <c r="AA4077" s="72">
        <v>1.103</v>
      </c>
    </row>
    <row r="4078" spans="1:27" x14ac:dyDescent="0.3">
      <c r="A4078" s="65">
        <v>4077</v>
      </c>
      <c r="B4078" s="66" t="s">
        <v>323</v>
      </c>
      <c r="C4078" s="69" t="s">
        <v>271</v>
      </c>
      <c r="D4078" s="71"/>
      <c r="E4078" s="71">
        <v>554</v>
      </c>
      <c r="F4078" s="71">
        <v>2055</v>
      </c>
      <c r="G4078" s="72">
        <v>159.14599999999999</v>
      </c>
      <c r="H4078" s="72">
        <v>161.32599999999999</v>
      </c>
      <c r="I4078" s="72">
        <v>163.19300000000001</v>
      </c>
      <c r="J4078" s="72">
        <v>164.50200000000001</v>
      </c>
      <c r="K4078" s="72">
        <v>166.739</v>
      </c>
      <c r="L4078" s="72">
        <v>170.75700000000001</v>
      </c>
      <c r="M4078" s="72">
        <v>174.22399999999999</v>
      </c>
      <c r="N4078" s="72">
        <v>175.50399999999999</v>
      </c>
      <c r="O4078" s="72">
        <v>175.54599999999999</v>
      </c>
      <c r="P4078" s="72">
        <v>178.10300000000001</v>
      </c>
      <c r="Q4078" s="72">
        <v>165.23</v>
      </c>
      <c r="R4078" s="72">
        <v>174.30799999999999</v>
      </c>
      <c r="S4078" s="72">
        <v>181.49100000000001</v>
      </c>
      <c r="T4078" s="72">
        <v>159.274</v>
      </c>
      <c r="U4078" s="72">
        <v>132.74700000000001</v>
      </c>
      <c r="V4078" s="72">
        <v>114.684</v>
      </c>
      <c r="W4078" s="72">
        <v>109.152</v>
      </c>
      <c r="X4078" s="72">
        <v>80.150000000000006</v>
      </c>
      <c r="Y4078" s="72">
        <v>44.603000000000002</v>
      </c>
      <c r="Z4078" s="72">
        <v>12.186999999999999</v>
      </c>
      <c r="AA4078" s="72">
        <v>1.325</v>
      </c>
    </row>
    <row r="4079" spans="1:27" x14ac:dyDescent="0.3">
      <c r="A4079" s="65">
        <v>4078</v>
      </c>
      <c r="B4079" s="66" t="s">
        <v>323</v>
      </c>
      <c r="C4079" s="69" t="s">
        <v>271</v>
      </c>
      <c r="D4079" s="71"/>
      <c r="E4079" s="71">
        <v>554</v>
      </c>
      <c r="F4079" s="71">
        <v>2060</v>
      </c>
      <c r="G4079" s="72">
        <v>158.221</v>
      </c>
      <c r="H4079" s="72">
        <v>161.137</v>
      </c>
      <c r="I4079" s="72">
        <v>163.37899999999999</v>
      </c>
      <c r="J4079" s="72">
        <v>164.97399999999999</v>
      </c>
      <c r="K4079" s="72">
        <v>165.89400000000001</v>
      </c>
      <c r="L4079" s="72">
        <v>168.58199999999999</v>
      </c>
      <c r="M4079" s="72">
        <v>173.22900000000001</v>
      </c>
      <c r="N4079" s="72">
        <v>176.48500000000001</v>
      </c>
      <c r="O4079" s="72">
        <v>177.221</v>
      </c>
      <c r="P4079" s="72">
        <v>176.16200000000001</v>
      </c>
      <c r="Q4079" s="72">
        <v>177.85</v>
      </c>
      <c r="R4079" s="72">
        <v>164.50399999999999</v>
      </c>
      <c r="S4079" s="72">
        <v>172.61799999999999</v>
      </c>
      <c r="T4079" s="72">
        <v>178.41499999999999</v>
      </c>
      <c r="U4079" s="72">
        <v>154.17500000000001</v>
      </c>
      <c r="V4079" s="72">
        <v>124.821</v>
      </c>
      <c r="W4079" s="72">
        <v>101.07</v>
      </c>
      <c r="X4079" s="72">
        <v>83.302999999999997</v>
      </c>
      <c r="Y4079" s="72">
        <v>45.963999999999999</v>
      </c>
      <c r="Z4079" s="72">
        <v>14.753</v>
      </c>
      <c r="AA4079" s="72">
        <v>1.661</v>
      </c>
    </row>
    <row r="4080" spans="1:27" x14ac:dyDescent="0.3">
      <c r="A4080" s="65">
        <v>4079</v>
      </c>
      <c r="B4080" s="66" t="s">
        <v>323</v>
      </c>
      <c r="C4080" s="69" t="s">
        <v>271</v>
      </c>
      <c r="D4080" s="71"/>
      <c r="E4080" s="71">
        <v>554</v>
      </c>
      <c r="F4080" s="71">
        <v>2065</v>
      </c>
      <c r="G4080" s="72">
        <v>156.94499999999999</v>
      </c>
      <c r="H4080" s="72">
        <v>160.10499999999999</v>
      </c>
      <c r="I4080" s="72">
        <v>163.07599999999999</v>
      </c>
      <c r="J4080" s="72">
        <v>165.065</v>
      </c>
      <c r="K4080" s="72">
        <v>166.29599999999999</v>
      </c>
      <c r="L4080" s="72">
        <v>167.64699999999999</v>
      </c>
      <c r="M4080" s="72">
        <v>170.93299999999999</v>
      </c>
      <c r="N4080" s="72">
        <v>175.37899999999999</v>
      </c>
      <c r="O4080" s="72">
        <v>178.11799999999999</v>
      </c>
      <c r="P4080" s="72">
        <v>177.82300000000001</v>
      </c>
      <c r="Q4080" s="72">
        <v>175.97499999999999</v>
      </c>
      <c r="R4080" s="72">
        <v>177.12100000000001</v>
      </c>
      <c r="S4080" s="72">
        <v>163.11099999999999</v>
      </c>
      <c r="T4080" s="72">
        <v>170.02199999999999</v>
      </c>
      <c r="U4080" s="72">
        <v>173.19800000000001</v>
      </c>
      <c r="V4080" s="72">
        <v>145.72999999999999</v>
      </c>
      <c r="W4080" s="72">
        <v>111.041</v>
      </c>
      <c r="X4080" s="72">
        <v>78.361999999999995</v>
      </c>
      <c r="Y4080" s="72">
        <v>48.872999999999998</v>
      </c>
      <c r="Z4080" s="72">
        <v>15.576000000000001</v>
      </c>
      <c r="AA4080" s="72">
        <v>2.0430000000000001</v>
      </c>
    </row>
    <row r="4081" spans="1:27" x14ac:dyDescent="0.3">
      <c r="A4081" s="65">
        <v>4080</v>
      </c>
      <c r="B4081" s="66" t="s">
        <v>323</v>
      </c>
      <c r="C4081" s="69" t="s">
        <v>271</v>
      </c>
      <c r="D4081" s="71"/>
      <c r="E4081" s="71">
        <v>554</v>
      </c>
      <c r="F4081" s="71">
        <v>2070</v>
      </c>
      <c r="G4081" s="72">
        <v>155.85900000000001</v>
      </c>
      <c r="H4081" s="72">
        <v>158.721</v>
      </c>
      <c r="I4081" s="72">
        <v>161.93</v>
      </c>
      <c r="J4081" s="72">
        <v>164.666</v>
      </c>
      <c r="K4081" s="72">
        <v>166.31700000000001</v>
      </c>
      <c r="L4081" s="72">
        <v>167.95599999999999</v>
      </c>
      <c r="M4081" s="72">
        <v>169.87299999999999</v>
      </c>
      <c r="N4081" s="72">
        <v>172.97300000000001</v>
      </c>
      <c r="O4081" s="72">
        <v>176.93799999999999</v>
      </c>
      <c r="P4081" s="72">
        <v>178.708</v>
      </c>
      <c r="Q4081" s="72">
        <v>177.67500000000001</v>
      </c>
      <c r="R4081" s="72">
        <v>175.358</v>
      </c>
      <c r="S4081" s="72">
        <v>175.75700000000001</v>
      </c>
      <c r="T4081" s="72">
        <v>160.959</v>
      </c>
      <c r="U4081" s="72">
        <v>165.56299999999999</v>
      </c>
      <c r="V4081" s="72">
        <v>164.56399999999999</v>
      </c>
      <c r="W4081" s="72">
        <v>130.83799999999999</v>
      </c>
      <c r="X4081" s="72">
        <v>87.462000000000003</v>
      </c>
      <c r="Y4081" s="72">
        <v>47.052</v>
      </c>
      <c r="Z4081" s="72">
        <v>16.984999999999999</v>
      </c>
      <c r="AA4081" s="72">
        <v>2.2229999999999999</v>
      </c>
    </row>
    <row r="4082" spans="1:27" x14ac:dyDescent="0.3">
      <c r="A4082" s="65">
        <v>4081</v>
      </c>
      <c r="B4082" s="66" t="s">
        <v>323</v>
      </c>
      <c r="C4082" s="69" t="s">
        <v>271</v>
      </c>
      <c r="D4082" s="71"/>
      <c r="E4082" s="71">
        <v>554</v>
      </c>
      <c r="F4082" s="71">
        <v>2075</v>
      </c>
      <c r="G4082" s="72">
        <v>155.13</v>
      </c>
      <c r="H4082" s="72">
        <v>157.523</v>
      </c>
      <c r="I4082" s="72">
        <v>160.43600000000001</v>
      </c>
      <c r="J4082" s="72">
        <v>163.42500000000001</v>
      </c>
      <c r="K4082" s="72">
        <v>165.84700000000001</v>
      </c>
      <c r="L4082" s="72">
        <v>167.88200000000001</v>
      </c>
      <c r="M4082" s="72">
        <v>170.05099999999999</v>
      </c>
      <c r="N4082" s="72">
        <v>171.798</v>
      </c>
      <c r="O4082" s="72">
        <v>174.45500000000001</v>
      </c>
      <c r="P4082" s="72">
        <v>177.51599999999999</v>
      </c>
      <c r="Q4082" s="72">
        <v>178.59700000000001</v>
      </c>
      <c r="R4082" s="72">
        <v>177.13200000000001</v>
      </c>
      <c r="S4082" s="72">
        <v>174.16300000000001</v>
      </c>
      <c r="T4082" s="72">
        <v>173.642</v>
      </c>
      <c r="U4082" s="72">
        <v>157.167</v>
      </c>
      <c r="V4082" s="72">
        <v>158.054</v>
      </c>
      <c r="W4082" s="72">
        <v>148.96799999999999</v>
      </c>
      <c r="X4082" s="72">
        <v>104.551</v>
      </c>
      <c r="Y4082" s="72">
        <v>53.661000000000001</v>
      </c>
      <c r="Z4082" s="72">
        <v>16.744</v>
      </c>
      <c r="AA4082" s="72">
        <v>2.4540000000000002</v>
      </c>
    </row>
    <row r="4083" spans="1:27" x14ac:dyDescent="0.3">
      <c r="A4083" s="65">
        <v>4082</v>
      </c>
      <c r="B4083" s="66" t="s">
        <v>323</v>
      </c>
      <c r="C4083" s="69" t="s">
        <v>271</v>
      </c>
      <c r="D4083" s="71"/>
      <c r="E4083" s="71">
        <v>554</v>
      </c>
      <c r="F4083" s="71">
        <v>2080</v>
      </c>
      <c r="G4083" s="72">
        <v>154.37899999999999</v>
      </c>
      <c r="H4083" s="72">
        <v>156.68600000000001</v>
      </c>
      <c r="I4083" s="72">
        <v>159.126</v>
      </c>
      <c r="J4083" s="72">
        <v>161.83099999999999</v>
      </c>
      <c r="K4083" s="72">
        <v>164.53299999999999</v>
      </c>
      <c r="L4083" s="72">
        <v>167.31800000000001</v>
      </c>
      <c r="M4083" s="72">
        <v>169.84700000000001</v>
      </c>
      <c r="N4083" s="72">
        <v>171.86</v>
      </c>
      <c r="O4083" s="72">
        <v>173.19900000000001</v>
      </c>
      <c r="P4083" s="72">
        <v>175.02199999999999</v>
      </c>
      <c r="Q4083" s="72">
        <v>177.44900000000001</v>
      </c>
      <c r="R4083" s="72">
        <v>178.13</v>
      </c>
      <c r="S4083" s="72">
        <v>176.07</v>
      </c>
      <c r="T4083" s="72">
        <v>172.321</v>
      </c>
      <c r="U4083" s="72">
        <v>169.97300000000001</v>
      </c>
      <c r="V4083" s="72">
        <v>150.75700000000001</v>
      </c>
      <c r="W4083" s="72">
        <v>144.30799999999999</v>
      </c>
      <c r="X4083" s="72">
        <v>120.843</v>
      </c>
      <c r="Y4083" s="72">
        <v>65.632999999999996</v>
      </c>
      <c r="Z4083" s="72">
        <v>19.596</v>
      </c>
      <c r="AA4083" s="72">
        <v>2.488</v>
      </c>
    </row>
    <row r="4084" spans="1:27" x14ac:dyDescent="0.3">
      <c r="A4084" s="65">
        <v>4083</v>
      </c>
      <c r="B4084" s="66" t="s">
        <v>323</v>
      </c>
      <c r="C4084" s="69" t="s">
        <v>271</v>
      </c>
      <c r="D4084" s="71"/>
      <c r="E4084" s="71">
        <v>554</v>
      </c>
      <c r="F4084" s="71">
        <v>2085</v>
      </c>
      <c r="G4084" s="72">
        <v>153.505</v>
      </c>
      <c r="H4084" s="72">
        <v>155.82499999999999</v>
      </c>
      <c r="I4084" s="72">
        <v>158.17500000000001</v>
      </c>
      <c r="J4084" s="72">
        <v>160.42599999999999</v>
      </c>
      <c r="K4084" s="72">
        <v>162.86699999999999</v>
      </c>
      <c r="L4084" s="72">
        <v>165.90899999999999</v>
      </c>
      <c r="M4084" s="72">
        <v>169.15299999999999</v>
      </c>
      <c r="N4084" s="72">
        <v>171.53800000000001</v>
      </c>
      <c r="O4084" s="72">
        <v>173.172</v>
      </c>
      <c r="P4084" s="72">
        <v>173.74799999999999</v>
      </c>
      <c r="Q4084" s="72">
        <v>174.995</v>
      </c>
      <c r="R4084" s="72">
        <v>177.06100000000001</v>
      </c>
      <c r="S4084" s="72">
        <v>177.196</v>
      </c>
      <c r="T4084" s="72">
        <v>174.42500000000001</v>
      </c>
      <c r="U4084" s="72">
        <v>169.07900000000001</v>
      </c>
      <c r="V4084" s="72">
        <v>163.72900000000001</v>
      </c>
      <c r="W4084" s="72">
        <v>138.74299999999999</v>
      </c>
      <c r="X4084" s="72">
        <v>118.736</v>
      </c>
      <c r="Y4084" s="72">
        <v>77.555999999999997</v>
      </c>
      <c r="Z4084" s="72">
        <v>24.582000000000001</v>
      </c>
      <c r="AA4084" s="72">
        <v>2.9039999999999999</v>
      </c>
    </row>
    <row r="4085" spans="1:27" x14ac:dyDescent="0.3">
      <c r="A4085" s="65">
        <v>4084</v>
      </c>
      <c r="B4085" s="66" t="s">
        <v>323</v>
      </c>
      <c r="C4085" s="69" t="s">
        <v>271</v>
      </c>
      <c r="D4085" s="71"/>
      <c r="E4085" s="71">
        <v>554</v>
      </c>
      <c r="F4085" s="71">
        <v>2090</v>
      </c>
      <c r="G4085" s="72">
        <v>152.261</v>
      </c>
      <c r="H4085" s="72">
        <v>154.84299999999999</v>
      </c>
      <c r="I4085" s="72">
        <v>157.19999999999999</v>
      </c>
      <c r="J4085" s="72">
        <v>159.376</v>
      </c>
      <c r="K4085" s="72">
        <v>161.38999999999999</v>
      </c>
      <c r="L4085" s="72">
        <v>164.14699999999999</v>
      </c>
      <c r="M4085" s="72">
        <v>167.61099999999999</v>
      </c>
      <c r="N4085" s="72">
        <v>170.72200000000001</v>
      </c>
      <c r="O4085" s="72">
        <v>172.76300000000001</v>
      </c>
      <c r="P4085" s="72">
        <v>173.69800000000001</v>
      </c>
      <c r="Q4085" s="72">
        <v>173.75399999999999</v>
      </c>
      <c r="R4085" s="72">
        <v>174.68799999999999</v>
      </c>
      <c r="S4085" s="72">
        <v>176.26300000000001</v>
      </c>
      <c r="T4085" s="72">
        <v>175.76</v>
      </c>
      <c r="U4085" s="72">
        <v>171.541</v>
      </c>
      <c r="V4085" s="72">
        <v>163.56</v>
      </c>
      <c r="W4085" s="72">
        <v>151.87799999999999</v>
      </c>
      <c r="X4085" s="72">
        <v>115.84</v>
      </c>
      <c r="Y4085" s="72">
        <v>77.998000000000005</v>
      </c>
      <c r="Z4085" s="72">
        <v>29.853000000000002</v>
      </c>
      <c r="AA4085" s="72">
        <v>3.6720000000000002</v>
      </c>
    </row>
    <row r="4086" spans="1:27" x14ac:dyDescent="0.3">
      <c r="A4086" s="65">
        <v>4085</v>
      </c>
      <c r="B4086" s="66" t="s">
        <v>323</v>
      </c>
      <c r="C4086" s="69" t="s">
        <v>271</v>
      </c>
      <c r="D4086" s="71"/>
      <c r="E4086" s="71">
        <v>554</v>
      </c>
      <c r="F4086" s="71">
        <v>2095</v>
      </c>
      <c r="G4086" s="72">
        <v>150.81100000000001</v>
      </c>
      <c r="H4086" s="72">
        <v>153.488</v>
      </c>
      <c r="I4086" s="72">
        <v>156.10300000000001</v>
      </c>
      <c r="J4086" s="72">
        <v>158.30199999999999</v>
      </c>
      <c r="K4086" s="72">
        <v>160.26400000000001</v>
      </c>
      <c r="L4086" s="72">
        <v>162.56899999999999</v>
      </c>
      <c r="M4086" s="72">
        <v>165.71899999999999</v>
      </c>
      <c r="N4086" s="72">
        <v>169.059</v>
      </c>
      <c r="O4086" s="72">
        <v>171.857</v>
      </c>
      <c r="P4086" s="72">
        <v>173.261</v>
      </c>
      <c r="Q4086" s="72">
        <v>173.72499999999999</v>
      </c>
      <c r="R4086" s="72">
        <v>173.51</v>
      </c>
      <c r="S4086" s="72">
        <v>174.01599999999999</v>
      </c>
      <c r="T4086" s="72">
        <v>175.03</v>
      </c>
      <c r="U4086" s="72">
        <v>173.21199999999999</v>
      </c>
      <c r="V4086" s="72">
        <v>166.57900000000001</v>
      </c>
      <c r="W4086" s="72">
        <v>152.845</v>
      </c>
      <c r="X4086" s="72">
        <v>128.57400000000001</v>
      </c>
      <c r="Y4086" s="72">
        <v>77.828999999999994</v>
      </c>
      <c r="Z4086" s="72">
        <v>30.847999999999999</v>
      </c>
      <c r="AA4086" s="72">
        <v>4.5510000000000002</v>
      </c>
    </row>
    <row r="4087" spans="1:27" x14ac:dyDescent="0.3">
      <c r="A4087" s="65">
        <v>4086</v>
      </c>
      <c r="B4087" s="66" t="s">
        <v>323</v>
      </c>
      <c r="C4087" s="69" t="s">
        <v>271</v>
      </c>
      <c r="D4087" s="71"/>
      <c r="E4087" s="71">
        <v>554</v>
      </c>
      <c r="F4087" s="71">
        <v>2100</v>
      </c>
      <c r="G4087" s="72">
        <v>149.25700000000001</v>
      </c>
      <c r="H4087" s="72">
        <v>151.928</v>
      </c>
      <c r="I4087" s="72">
        <v>154.63399999999999</v>
      </c>
      <c r="J4087" s="72">
        <v>157.107</v>
      </c>
      <c r="K4087" s="72">
        <v>159.114</v>
      </c>
      <c r="L4087" s="72">
        <v>161.346</v>
      </c>
      <c r="M4087" s="72">
        <v>164.005</v>
      </c>
      <c r="N4087" s="72">
        <v>167.04599999999999</v>
      </c>
      <c r="O4087" s="72">
        <v>170.10300000000001</v>
      </c>
      <c r="P4087" s="72">
        <v>172.32400000000001</v>
      </c>
      <c r="Q4087" s="72">
        <v>173.309</v>
      </c>
      <c r="R4087" s="72">
        <v>173.53399999999999</v>
      </c>
      <c r="S4087" s="72">
        <v>172.95099999999999</v>
      </c>
      <c r="T4087" s="72">
        <v>172.98699999999999</v>
      </c>
      <c r="U4087" s="72">
        <v>172.84100000000001</v>
      </c>
      <c r="V4087" s="72">
        <v>168.833</v>
      </c>
      <c r="W4087" s="72">
        <v>156.80799999999999</v>
      </c>
      <c r="X4087" s="72">
        <v>131.22499999999999</v>
      </c>
      <c r="Y4087" s="72">
        <v>88.441999999999993</v>
      </c>
      <c r="Z4087" s="72">
        <v>31.686</v>
      </c>
      <c r="AA4087" s="72">
        <v>4.891</v>
      </c>
    </row>
    <row r="4088" spans="1:27" x14ac:dyDescent="0.3">
      <c r="A4088" s="65">
        <v>4087</v>
      </c>
      <c r="B4088" s="66" t="s">
        <v>323</v>
      </c>
      <c r="C4088" s="70" t="s">
        <v>272</v>
      </c>
      <c r="D4088" s="71"/>
      <c r="E4088" s="71">
        <v>928</v>
      </c>
      <c r="F4088" s="71">
        <v>2015</v>
      </c>
      <c r="G4088" s="72">
        <v>646.42600000000004</v>
      </c>
      <c r="H4088" s="72">
        <v>615.07299999999998</v>
      </c>
      <c r="I4088" s="72">
        <v>569.93600000000004</v>
      </c>
      <c r="J4088" s="72">
        <v>520.38099999999997</v>
      </c>
      <c r="K4088" s="72">
        <v>453.15100000000001</v>
      </c>
      <c r="L4088" s="72">
        <v>402.214</v>
      </c>
      <c r="M4088" s="72">
        <v>370.7</v>
      </c>
      <c r="N4088" s="72">
        <v>327.17599999999999</v>
      </c>
      <c r="O4088" s="72">
        <v>278.55399999999997</v>
      </c>
      <c r="P4088" s="72">
        <v>231.45099999999999</v>
      </c>
      <c r="Q4088" s="72">
        <v>193.108</v>
      </c>
      <c r="R4088" s="72">
        <v>153.054</v>
      </c>
      <c r="S4088" s="72">
        <v>113.633</v>
      </c>
      <c r="T4088" s="72">
        <v>76.132000000000005</v>
      </c>
      <c r="U4088" s="72">
        <v>50.191000000000003</v>
      </c>
      <c r="V4088" s="72">
        <v>28.706</v>
      </c>
      <c r="W4088" s="72">
        <v>14.015000000000001</v>
      </c>
      <c r="X4088" s="72">
        <v>5.3620000000000001</v>
      </c>
      <c r="Y4088" s="72">
        <v>1.363</v>
      </c>
      <c r="Z4088" s="72">
        <v>0.249</v>
      </c>
      <c r="AA4088" s="72">
        <v>2.9000000000000001E-2</v>
      </c>
    </row>
    <row r="4089" spans="1:27" x14ac:dyDescent="0.3">
      <c r="A4089" s="65">
        <v>4088</v>
      </c>
      <c r="B4089" s="66" t="s">
        <v>323</v>
      </c>
      <c r="C4089" s="70" t="s">
        <v>272</v>
      </c>
      <c r="D4089" s="71"/>
      <c r="E4089" s="71">
        <v>928</v>
      </c>
      <c r="F4089" s="71">
        <v>2020</v>
      </c>
      <c r="G4089" s="72">
        <v>672.28899999999999</v>
      </c>
      <c r="H4089" s="72">
        <v>638.97400000000005</v>
      </c>
      <c r="I4089" s="72">
        <v>611.92700000000002</v>
      </c>
      <c r="J4089" s="72">
        <v>565.18399999999997</v>
      </c>
      <c r="K4089" s="72">
        <v>514.77599999999995</v>
      </c>
      <c r="L4089" s="72">
        <v>446.60599999999999</v>
      </c>
      <c r="M4089" s="72">
        <v>395.57</v>
      </c>
      <c r="N4089" s="72">
        <v>363.87599999999998</v>
      </c>
      <c r="O4089" s="72">
        <v>319.12099999999998</v>
      </c>
      <c r="P4089" s="72">
        <v>269.22899999999998</v>
      </c>
      <c r="Q4089" s="72">
        <v>219.56200000000001</v>
      </c>
      <c r="R4089" s="72">
        <v>178.76400000000001</v>
      </c>
      <c r="S4089" s="72">
        <v>135.691</v>
      </c>
      <c r="T4089" s="72">
        <v>94.86</v>
      </c>
      <c r="U4089" s="72">
        <v>58.298000000000002</v>
      </c>
      <c r="V4089" s="72">
        <v>34.228999999999999</v>
      </c>
      <c r="W4089" s="72">
        <v>16.645</v>
      </c>
      <c r="X4089" s="72">
        <v>6.423</v>
      </c>
      <c r="Y4089" s="72">
        <v>1.79</v>
      </c>
      <c r="Z4089" s="72">
        <v>0.311</v>
      </c>
      <c r="AA4089" s="72">
        <v>3.2000000000000001E-2</v>
      </c>
    </row>
    <row r="4090" spans="1:27" x14ac:dyDescent="0.3">
      <c r="A4090" s="65">
        <v>4089</v>
      </c>
      <c r="B4090" s="66" t="s">
        <v>323</v>
      </c>
      <c r="C4090" s="70" t="s">
        <v>272</v>
      </c>
      <c r="D4090" s="71"/>
      <c r="E4090" s="71">
        <v>928</v>
      </c>
      <c r="F4090" s="71">
        <v>2025</v>
      </c>
      <c r="G4090" s="72">
        <v>700.19299999999998</v>
      </c>
      <c r="H4090" s="72">
        <v>665.10599999999999</v>
      </c>
      <c r="I4090" s="72">
        <v>635.93399999999997</v>
      </c>
      <c r="J4090" s="72">
        <v>607.18299999999999</v>
      </c>
      <c r="K4090" s="72">
        <v>559.50400000000002</v>
      </c>
      <c r="L4090" s="72">
        <v>507.96300000000002</v>
      </c>
      <c r="M4090" s="72">
        <v>439.78500000000003</v>
      </c>
      <c r="N4090" s="72">
        <v>388.73899999999998</v>
      </c>
      <c r="O4090" s="72">
        <v>355.45299999999997</v>
      </c>
      <c r="P4090" s="72">
        <v>308.959</v>
      </c>
      <c r="Q4090" s="72">
        <v>256.05099999999999</v>
      </c>
      <c r="R4090" s="72">
        <v>203.785</v>
      </c>
      <c r="S4090" s="72">
        <v>159.14699999999999</v>
      </c>
      <c r="T4090" s="72">
        <v>113.8</v>
      </c>
      <c r="U4090" s="72">
        <v>72.971000000000004</v>
      </c>
      <c r="V4090" s="72">
        <v>39.957000000000001</v>
      </c>
      <c r="W4090" s="72">
        <v>19.981999999999999</v>
      </c>
      <c r="X4090" s="72">
        <v>7.6859999999999999</v>
      </c>
      <c r="Y4090" s="72">
        <v>2.157</v>
      </c>
      <c r="Z4090" s="72">
        <v>0.40400000000000003</v>
      </c>
      <c r="AA4090" s="72">
        <v>0.04</v>
      </c>
    </row>
    <row r="4091" spans="1:27" x14ac:dyDescent="0.3">
      <c r="A4091" s="65">
        <v>4090</v>
      </c>
      <c r="B4091" s="66" t="s">
        <v>323</v>
      </c>
      <c r="C4091" s="70" t="s">
        <v>272</v>
      </c>
      <c r="D4091" s="71"/>
      <c r="E4091" s="71">
        <v>928</v>
      </c>
      <c r="F4091" s="71">
        <v>2030</v>
      </c>
      <c r="G4091" s="72">
        <v>727.10699999999997</v>
      </c>
      <c r="H4091" s="72">
        <v>693.23400000000004</v>
      </c>
      <c r="I4091" s="72">
        <v>662.14599999999996</v>
      </c>
      <c r="J4091" s="72">
        <v>631.27099999999996</v>
      </c>
      <c r="K4091" s="72">
        <v>601.46699999999998</v>
      </c>
      <c r="L4091" s="72">
        <v>552.58100000000002</v>
      </c>
      <c r="M4091" s="72">
        <v>500.80200000000002</v>
      </c>
      <c r="N4091" s="72">
        <v>432.697</v>
      </c>
      <c r="O4091" s="72">
        <v>380.24</v>
      </c>
      <c r="P4091" s="72">
        <v>344.65699999999998</v>
      </c>
      <c r="Q4091" s="72">
        <v>294.40300000000002</v>
      </c>
      <c r="R4091" s="72">
        <v>238.27500000000001</v>
      </c>
      <c r="S4091" s="72">
        <v>181.99299999999999</v>
      </c>
      <c r="T4091" s="72">
        <v>134.09700000000001</v>
      </c>
      <c r="U4091" s="72">
        <v>88.058000000000007</v>
      </c>
      <c r="V4091" s="72">
        <v>50.28</v>
      </c>
      <c r="W4091" s="72">
        <v>23.459</v>
      </c>
      <c r="X4091" s="72">
        <v>9.2739999999999991</v>
      </c>
      <c r="Y4091" s="72">
        <v>2.5939999999999999</v>
      </c>
      <c r="Z4091" s="72">
        <v>0.48799999999999999</v>
      </c>
      <c r="AA4091" s="72">
        <v>5.0999999999999997E-2</v>
      </c>
    </row>
    <row r="4092" spans="1:27" x14ac:dyDescent="0.3">
      <c r="A4092" s="65">
        <v>4091</v>
      </c>
      <c r="B4092" s="66" t="s">
        <v>323</v>
      </c>
      <c r="C4092" s="70" t="s">
        <v>272</v>
      </c>
      <c r="D4092" s="71"/>
      <c r="E4092" s="71">
        <v>928</v>
      </c>
      <c r="F4092" s="71">
        <v>2035</v>
      </c>
      <c r="G4092" s="72">
        <v>751.00699999999995</v>
      </c>
      <c r="H4092" s="72">
        <v>720.46699999999998</v>
      </c>
      <c r="I4092" s="72">
        <v>690.34699999999998</v>
      </c>
      <c r="J4092" s="72">
        <v>657.53</v>
      </c>
      <c r="K4092" s="72">
        <v>625.58199999999999</v>
      </c>
      <c r="L4092" s="72">
        <v>594.41600000000005</v>
      </c>
      <c r="M4092" s="72">
        <v>545.20600000000002</v>
      </c>
      <c r="N4092" s="72">
        <v>493.18200000000002</v>
      </c>
      <c r="O4092" s="72">
        <v>423.70100000000002</v>
      </c>
      <c r="P4092" s="72">
        <v>369.14499999999998</v>
      </c>
      <c r="Q4092" s="72">
        <v>328.92700000000002</v>
      </c>
      <c r="R4092" s="72">
        <v>274.399</v>
      </c>
      <c r="S4092" s="72">
        <v>213.43600000000001</v>
      </c>
      <c r="T4092" s="72">
        <v>153.82900000000001</v>
      </c>
      <c r="U4092" s="72">
        <v>104.38200000000001</v>
      </c>
      <c r="V4092" s="72">
        <v>61.125999999999998</v>
      </c>
      <c r="W4092" s="72">
        <v>29.739000000000001</v>
      </c>
      <c r="X4092" s="72">
        <v>10.984999999999999</v>
      </c>
      <c r="Y4092" s="72">
        <v>3.1469999999999998</v>
      </c>
      <c r="Z4092" s="72">
        <v>0.58799999999999997</v>
      </c>
      <c r="AA4092" s="72">
        <v>6.0999999999999999E-2</v>
      </c>
    </row>
    <row r="4093" spans="1:27" x14ac:dyDescent="0.3">
      <c r="A4093" s="65">
        <v>4092</v>
      </c>
      <c r="B4093" s="66" t="s">
        <v>323</v>
      </c>
      <c r="C4093" s="70" t="s">
        <v>272</v>
      </c>
      <c r="D4093" s="71"/>
      <c r="E4093" s="71">
        <v>928</v>
      </c>
      <c r="F4093" s="71">
        <v>2040</v>
      </c>
      <c r="G4093" s="72">
        <v>768.51099999999997</v>
      </c>
      <c r="H4093" s="72">
        <v>744.65499999999997</v>
      </c>
      <c r="I4093" s="72">
        <v>717.64099999999996</v>
      </c>
      <c r="J4093" s="72">
        <v>685.74800000000005</v>
      </c>
      <c r="K4093" s="72">
        <v>651.82399999999996</v>
      </c>
      <c r="L4093" s="72">
        <v>618.52200000000005</v>
      </c>
      <c r="M4093" s="72">
        <v>586.86300000000006</v>
      </c>
      <c r="N4093" s="72">
        <v>537.274</v>
      </c>
      <c r="O4093" s="72">
        <v>483.39100000000002</v>
      </c>
      <c r="P4093" s="72">
        <v>411.81099999999998</v>
      </c>
      <c r="Q4093" s="72">
        <v>352.86099999999999</v>
      </c>
      <c r="R4093" s="72">
        <v>307.12099999999998</v>
      </c>
      <c r="S4093" s="72">
        <v>246.358</v>
      </c>
      <c r="T4093" s="72">
        <v>181.12700000000001</v>
      </c>
      <c r="U4093" s="72">
        <v>120.334</v>
      </c>
      <c r="V4093" s="72">
        <v>73.111000000000004</v>
      </c>
      <c r="W4093" s="72">
        <v>36.531999999999996</v>
      </c>
      <c r="X4093" s="72">
        <v>14.083</v>
      </c>
      <c r="Y4093" s="72">
        <v>3.774</v>
      </c>
      <c r="Z4093" s="72">
        <v>0.72</v>
      </c>
      <c r="AA4093" s="72">
        <v>7.5999999999999998E-2</v>
      </c>
    </row>
    <row r="4094" spans="1:27" x14ac:dyDescent="0.3">
      <c r="A4094" s="65">
        <v>4093</v>
      </c>
      <c r="B4094" s="66" t="s">
        <v>323</v>
      </c>
      <c r="C4094" s="70" t="s">
        <v>272</v>
      </c>
      <c r="D4094" s="71"/>
      <c r="E4094" s="71">
        <v>928</v>
      </c>
      <c r="F4094" s="71">
        <v>2045</v>
      </c>
      <c r="G4094" s="72">
        <v>781.32899999999995</v>
      </c>
      <c r="H4094" s="72">
        <v>762.49800000000005</v>
      </c>
      <c r="I4094" s="72">
        <v>741.91899999999998</v>
      </c>
      <c r="J4094" s="72">
        <v>713.077</v>
      </c>
      <c r="K4094" s="72">
        <v>680.03800000000001</v>
      </c>
      <c r="L4094" s="72">
        <v>644.75</v>
      </c>
      <c r="M4094" s="72">
        <v>610.97699999999998</v>
      </c>
      <c r="N4094" s="72">
        <v>578.73800000000006</v>
      </c>
      <c r="O4094" s="72">
        <v>527.06700000000001</v>
      </c>
      <c r="P4094" s="72">
        <v>470.334</v>
      </c>
      <c r="Q4094" s="72">
        <v>394.29399999999998</v>
      </c>
      <c r="R4094" s="72">
        <v>330.178</v>
      </c>
      <c r="S4094" s="72">
        <v>276.45699999999999</v>
      </c>
      <c r="T4094" s="72">
        <v>209.66300000000001</v>
      </c>
      <c r="U4094" s="72">
        <v>142.48400000000001</v>
      </c>
      <c r="V4094" s="72">
        <v>84.84</v>
      </c>
      <c r="W4094" s="72">
        <v>44.213000000000001</v>
      </c>
      <c r="X4094" s="72">
        <v>17.521999999999998</v>
      </c>
      <c r="Y4094" s="72">
        <v>4.8970000000000002</v>
      </c>
      <c r="Z4094" s="72">
        <v>0.872</v>
      </c>
      <c r="AA4094" s="72">
        <v>9.2999999999999999E-2</v>
      </c>
    </row>
    <row r="4095" spans="1:27" x14ac:dyDescent="0.3">
      <c r="A4095" s="65">
        <v>4094</v>
      </c>
      <c r="B4095" s="66" t="s">
        <v>323</v>
      </c>
      <c r="C4095" s="70" t="s">
        <v>272</v>
      </c>
      <c r="D4095" s="71"/>
      <c r="E4095" s="71">
        <v>928</v>
      </c>
      <c r="F4095" s="71">
        <v>2050</v>
      </c>
      <c r="G4095" s="72">
        <v>789.57100000000003</v>
      </c>
      <c r="H4095" s="72">
        <v>775.63900000000001</v>
      </c>
      <c r="I4095" s="72">
        <v>759.86</v>
      </c>
      <c r="J4095" s="72">
        <v>737.40300000000002</v>
      </c>
      <c r="K4095" s="72">
        <v>707.36400000000003</v>
      </c>
      <c r="L4095" s="72">
        <v>672.93399999999997</v>
      </c>
      <c r="M4095" s="72">
        <v>637.19200000000001</v>
      </c>
      <c r="N4095" s="72">
        <v>602.85</v>
      </c>
      <c r="O4095" s="72">
        <v>568.23</v>
      </c>
      <c r="P4095" s="72">
        <v>513.33900000000006</v>
      </c>
      <c r="Q4095" s="72">
        <v>450.983</v>
      </c>
      <c r="R4095" s="72">
        <v>369.69299999999998</v>
      </c>
      <c r="S4095" s="72">
        <v>298.10599999999999</v>
      </c>
      <c r="T4095" s="72">
        <v>236.06</v>
      </c>
      <c r="U4095" s="72">
        <v>165.52600000000001</v>
      </c>
      <c r="V4095" s="72">
        <v>101.164</v>
      </c>
      <c r="W4095" s="72">
        <v>51.743000000000002</v>
      </c>
      <c r="X4095" s="72">
        <v>21.515000000000001</v>
      </c>
      <c r="Y4095" s="72">
        <v>6.1849999999999996</v>
      </c>
      <c r="Z4095" s="72">
        <v>1.1439999999999999</v>
      </c>
      <c r="AA4095" s="72">
        <v>0.114</v>
      </c>
    </row>
    <row r="4096" spans="1:27" x14ac:dyDescent="0.3">
      <c r="A4096" s="65">
        <v>4095</v>
      </c>
      <c r="B4096" s="66" t="s">
        <v>323</v>
      </c>
      <c r="C4096" s="70" t="s">
        <v>272</v>
      </c>
      <c r="D4096" s="71"/>
      <c r="E4096" s="71">
        <v>928</v>
      </c>
      <c r="F4096" s="71">
        <v>2055</v>
      </c>
      <c r="G4096" s="72">
        <v>796.65200000000004</v>
      </c>
      <c r="H4096" s="72">
        <v>784.24199999999996</v>
      </c>
      <c r="I4096" s="72">
        <v>773.11500000000001</v>
      </c>
      <c r="J4096" s="72">
        <v>755.49800000000005</v>
      </c>
      <c r="K4096" s="72">
        <v>731.8</v>
      </c>
      <c r="L4096" s="72">
        <v>700.37199999999996</v>
      </c>
      <c r="M4096" s="72">
        <v>665.45399999999995</v>
      </c>
      <c r="N4096" s="72">
        <v>629.10299999999995</v>
      </c>
      <c r="O4096" s="72">
        <v>592.37800000000004</v>
      </c>
      <c r="P4096" s="72">
        <v>554.03300000000002</v>
      </c>
      <c r="Q4096" s="72">
        <v>492.90199999999999</v>
      </c>
      <c r="R4096" s="72">
        <v>423.56599999999997</v>
      </c>
      <c r="S4096" s="72">
        <v>334.74200000000002</v>
      </c>
      <c r="T4096" s="72">
        <v>255.57900000000001</v>
      </c>
      <c r="U4096" s="72">
        <v>187.18</v>
      </c>
      <c r="V4096" s="72">
        <v>118.018</v>
      </c>
      <c r="W4096" s="72">
        <v>62.246000000000002</v>
      </c>
      <c r="X4096" s="72">
        <v>25.465</v>
      </c>
      <c r="Y4096" s="72">
        <v>7.7309999999999999</v>
      </c>
      <c r="Z4096" s="72">
        <v>1.466</v>
      </c>
      <c r="AA4096" s="72">
        <v>0.153</v>
      </c>
    </row>
    <row r="4097" spans="1:27" x14ac:dyDescent="0.3">
      <c r="A4097" s="65">
        <v>4096</v>
      </c>
      <c r="B4097" s="66" t="s">
        <v>323</v>
      </c>
      <c r="C4097" s="70" t="s">
        <v>272</v>
      </c>
      <c r="D4097" s="71"/>
      <c r="E4097" s="71">
        <v>928</v>
      </c>
      <c r="F4097" s="71">
        <v>2060</v>
      </c>
      <c r="G4097" s="72">
        <v>800.95100000000002</v>
      </c>
      <c r="H4097" s="72">
        <v>791.67100000000005</v>
      </c>
      <c r="I4097" s="72">
        <v>781.85</v>
      </c>
      <c r="J4097" s="72">
        <v>768.92499999999995</v>
      </c>
      <c r="K4097" s="72">
        <v>750.053</v>
      </c>
      <c r="L4097" s="72">
        <v>724.95699999999999</v>
      </c>
      <c r="M4097" s="72">
        <v>693.00699999999995</v>
      </c>
      <c r="N4097" s="72">
        <v>657.41800000000001</v>
      </c>
      <c r="O4097" s="72">
        <v>618.65300000000002</v>
      </c>
      <c r="P4097" s="72">
        <v>578.14</v>
      </c>
      <c r="Q4097" s="72">
        <v>532.79899999999998</v>
      </c>
      <c r="R4097" s="72">
        <v>463.72199999999998</v>
      </c>
      <c r="S4097" s="72">
        <v>384.43700000000001</v>
      </c>
      <c r="T4097" s="72">
        <v>288.10599999999999</v>
      </c>
      <c r="U4097" s="72">
        <v>203.797</v>
      </c>
      <c r="V4097" s="72">
        <v>134.19300000000001</v>
      </c>
      <c r="W4097" s="72">
        <v>72.950999999999993</v>
      </c>
      <c r="X4097" s="72">
        <v>30.975000000000001</v>
      </c>
      <c r="Y4097" s="72">
        <v>9.2859999999999996</v>
      </c>
      <c r="Z4097" s="72">
        <v>1.873</v>
      </c>
      <c r="AA4097" s="72">
        <v>0.20100000000000001</v>
      </c>
    </row>
    <row r="4098" spans="1:27" x14ac:dyDescent="0.3">
      <c r="A4098" s="65">
        <v>4097</v>
      </c>
      <c r="B4098" s="66" t="s">
        <v>323</v>
      </c>
      <c r="C4098" s="70" t="s">
        <v>272</v>
      </c>
      <c r="D4098" s="71"/>
      <c r="E4098" s="71">
        <v>928</v>
      </c>
      <c r="F4098" s="71">
        <v>2065</v>
      </c>
      <c r="G4098" s="72">
        <v>801.82</v>
      </c>
      <c r="H4098" s="72">
        <v>796.36199999999997</v>
      </c>
      <c r="I4098" s="72">
        <v>789.41600000000005</v>
      </c>
      <c r="J4098" s="72">
        <v>777.86800000000005</v>
      </c>
      <c r="K4098" s="72">
        <v>763.68200000000002</v>
      </c>
      <c r="L4098" s="72">
        <v>743.43200000000002</v>
      </c>
      <c r="M4098" s="72">
        <v>717.77700000000004</v>
      </c>
      <c r="N4098" s="72">
        <v>685.09500000000003</v>
      </c>
      <c r="O4098" s="72">
        <v>647.03300000000002</v>
      </c>
      <c r="P4098" s="72">
        <v>604.37900000000002</v>
      </c>
      <c r="Q4098" s="72">
        <v>556.80600000000004</v>
      </c>
      <c r="R4098" s="72">
        <v>502.346</v>
      </c>
      <c r="S4098" s="72">
        <v>421.99</v>
      </c>
      <c r="T4098" s="72">
        <v>331.94900000000001</v>
      </c>
      <c r="U4098" s="72">
        <v>231.02699999999999</v>
      </c>
      <c r="V4098" s="72">
        <v>147.274</v>
      </c>
      <c r="W4098" s="72">
        <v>83.557000000000002</v>
      </c>
      <c r="X4098" s="72">
        <v>36.51</v>
      </c>
      <c r="Y4098" s="72">
        <v>11.464</v>
      </c>
      <c r="Z4098" s="72">
        <v>2.2919999999999998</v>
      </c>
      <c r="AA4098" s="72">
        <v>0.26600000000000001</v>
      </c>
    </row>
    <row r="4099" spans="1:27" x14ac:dyDescent="0.3">
      <c r="A4099" s="65">
        <v>4098</v>
      </c>
      <c r="B4099" s="66" t="s">
        <v>323</v>
      </c>
      <c r="C4099" s="70" t="s">
        <v>272</v>
      </c>
      <c r="D4099" s="71"/>
      <c r="E4099" s="71">
        <v>928</v>
      </c>
      <c r="F4099" s="71">
        <v>2070</v>
      </c>
      <c r="G4099" s="72">
        <v>799.33199999999999</v>
      </c>
      <c r="H4099" s="72">
        <v>797.60900000000004</v>
      </c>
      <c r="I4099" s="72">
        <v>794.25</v>
      </c>
      <c r="J4099" s="72">
        <v>785.63800000000003</v>
      </c>
      <c r="K4099" s="72">
        <v>772.83199999999999</v>
      </c>
      <c r="L4099" s="72">
        <v>757.30899999999997</v>
      </c>
      <c r="M4099" s="72">
        <v>736.49099999999999</v>
      </c>
      <c r="N4099" s="72">
        <v>710.029</v>
      </c>
      <c r="O4099" s="72">
        <v>674.827</v>
      </c>
      <c r="P4099" s="72">
        <v>632.726</v>
      </c>
      <c r="Q4099" s="72">
        <v>582.86300000000006</v>
      </c>
      <c r="R4099" s="72">
        <v>525.97299999999996</v>
      </c>
      <c r="S4099" s="72">
        <v>458.54700000000003</v>
      </c>
      <c r="T4099" s="72">
        <v>365.65100000000001</v>
      </c>
      <c r="U4099" s="72">
        <v>267.29599999999999</v>
      </c>
      <c r="V4099" s="72">
        <v>168.18899999999999</v>
      </c>
      <c r="W4099" s="72">
        <v>92.694000000000003</v>
      </c>
      <c r="X4099" s="72">
        <v>42.206000000000003</v>
      </c>
      <c r="Y4099" s="72">
        <v>13.593</v>
      </c>
      <c r="Z4099" s="72">
        <v>2.883</v>
      </c>
      <c r="AA4099" s="72">
        <v>0.33900000000000002</v>
      </c>
    </row>
    <row r="4100" spans="1:27" x14ac:dyDescent="0.3">
      <c r="A4100" s="65">
        <v>4099</v>
      </c>
      <c r="B4100" s="66" t="s">
        <v>323</v>
      </c>
      <c r="C4100" s="70" t="s">
        <v>272</v>
      </c>
      <c r="D4100" s="71"/>
      <c r="E4100" s="71">
        <v>928</v>
      </c>
      <c r="F4100" s="71">
        <v>2075</v>
      </c>
      <c r="G4100" s="72">
        <v>792.23900000000003</v>
      </c>
      <c r="H4100" s="72">
        <v>795.50099999999998</v>
      </c>
      <c r="I4100" s="72">
        <v>795.64599999999996</v>
      </c>
      <c r="J4100" s="72">
        <v>790.68700000000001</v>
      </c>
      <c r="K4100" s="72">
        <v>780.84199999999998</v>
      </c>
      <c r="L4100" s="72">
        <v>766.75300000000004</v>
      </c>
      <c r="M4100" s="72">
        <v>750.66099999999994</v>
      </c>
      <c r="N4100" s="72">
        <v>729.005</v>
      </c>
      <c r="O4100" s="72">
        <v>699.97400000000005</v>
      </c>
      <c r="P4100" s="72">
        <v>660.59100000000001</v>
      </c>
      <c r="Q4100" s="72">
        <v>611.06799999999998</v>
      </c>
      <c r="R4100" s="72">
        <v>551.56100000000004</v>
      </c>
      <c r="S4100" s="72">
        <v>481.43299999999999</v>
      </c>
      <c r="T4100" s="72">
        <v>399.10300000000001</v>
      </c>
      <c r="U4100" s="72">
        <v>295.83199999999999</v>
      </c>
      <c r="V4100" s="72">
        <v>195.62299999999999</v>
      </c>
      <c r="W4100" s="72">
        <v>106.923</v>
      </c>
      <c r="X4100" s="72">
        <v>47.56</v>
      </c>
      <c r="Y4100" s="72">
        <v>15.91</v>
      </c>
      <c r="Z4100" s="72">
        <v>3.4460000000000002</v>
      </c>
      <c r="AA4100" s="72">
        <v>0.441</v>
      </c>
    </row>
    <row r="4101" spans="1:27" x14ac:dyDescent="0.3">
      <c r="A4101" s="65">
        <v>4100</v>
      </c>
      <c r="B4101" s="66" t="s">
        <v>323</v>
      </c>
      <c r="C4101" s="70" t="s">
        <v>272</v>
      </c>
      <c r="D4101" s="71"/>
      <c r="E4101" s="71">
        <v>928</v>
      </c>
      <c r="F4101" s="71">
        <v>2080</v>
      </c>
      <c r="G4101" s="72">
        <v>782.91899999999998</v>
      </c>
      <c r="H4101" s="72">
        <v>788.798</v>
      </c>
      <c r="I4101" s="72">
        <v>793.69399999999996</v>
      </c>
      <c r="J4101" s="72">
        <v>792.31</v>
      </c>
      <c r="K4101" s="72">
        <v>786.15</v>
      </c>
      <c r="L4101" s="72">
        <v>775.08</v>
      </c>
      <c r="M4101" s="72">
        <v>760.45</v>
      </c>
      <c r="N4101" s="72">
        <v>743.50199999999995</v>
      </c>
      <c r="O4101" s="72">
        <v>719.29100000000005</v>
      </c>
      <c r="P4101" s="72">
        <v>685.95399999999995</v>
      </c>
      <c r="Q4101" s="72">
        <v>638.95000000000005</v>
      </c>
      <c r="R4101" s="72">
        <v>579.34799999999996</v>
      </c>
      <c r="S4101" s="72">
        <v>506.149</v>
      </c>
      <c r="T4101" s="72">
        <v>420.67500000000001</v>
      </c>
      <c r="U4101" s="72">
        <v>324.92599999999999</v>
      </c>
      <c r="V4101" s="72">
        <v>217.85599999999999</v>
      </c>
      <c r="W4101" s="72">
        <v>125.21299999999999</v>
      </c>
      <c r="X4101" s="72">
        <v>55.665999999999997</v>
      </c>
      <c r="Y4101" s="72">
        <v>18.375</v>
      </c>
      <c r="Z4101" s="72">
        <v>4.1050000000000004</v>
      </c>
      <c r="AA4101" s="72">
        <v>0.54200000000000004</v>
      </c>
    </row>
    <row r="4102" spans="1:27" x14ac:dyDescent="0.3">
      <c r="A4102" s="65">
        <v>4101</v>
      </c>
      <c r="B4102" s="66" t="s">
        <v>323</v>
      </c>
      <c r="C4102" s="70" t="s">
        <v>272</v>
      </c>
      <c r="D4102" s="71"/>
      <c r="E4102" s="71">
        <v>928</v>
      </c>
      <c r="F4102" s="71">
        <v>2085</v>
      </c>
      <c r="G4102" s="72">
        <v>771.24300000000005</v>
      </c>
      <c r="H4102" s="72">
        <v>779.78399999999999</v>
      </c>
      <c r="I4102" s="72">
        <v>787.12400000000002</v>
      </c>
      <c r="J4102" s="72">
        <v>790.56200000000001</v>
      </c>
      <c r="K4102" s="72">
        <v>787.99199999999996</v>
      </c>
      <c r="L4102" s="72">
        <v>780.65599999999995</v>
      </c>
      <c r="M4102" s="72">
        <v>769.06100000000004</v>
      </c>
      <c r="N4102" s="72">
        <v>753.59</v>
      </c>
      <c r="O4102" s="72">
        <v>734.13099999999997</v>
      </c>
      <c r="P4102" s="72">
        <v>705.60799999999995</v>
      </c>
      <c r="Q4102" s="72">
        <v>664.55200000000002</v>
      </c>
      <c r="R4102" s="72">
        <v>607.21699999999998</v>
      </c>
      <c r="S4102" s="72">
        <v>533.54499999999996</v>
      </c>
      <c r="T4102" s="72">
        <v>444.58199999999999</v>
      </c>
      <c r="U4102" s="72">
        <v>345.17700000000002</v>
      </c>
      <c r="V4102" s="72">
        <v>242.06800000000001</v>
      </c>
      <c r="W4102" s="72">
        <v>141.04599999999999</v>
      </c>
      <c r="X4102" s="72">
        <v>66.010999999999996</v>
      </c>
      <c r="Y4102" s="72">
        <v>22.038</v>
      </c>
      <c r="Z4102" s="72">
        <v>4.9279999999999999</v>
      </c>
      <c r="AA4102" s="72">
        <v>0.66500000000000004</v>
      </c>
    </row>
    <row r="4103" spans="1:27" x14ac:dyDescent="0.3">
      <c r="A4103" s="65">
        <v>4102</v>
      </c>
      <c r="B4103" s="66" t="s">
        <v>323</v>
      </c>
      <c r="C4103" s="70" t="s">
        <v>272</v>
      </c>
      <c r="D4103" s="71"/>
      <c r="E4103" s="71">
        <v>928</v>
      </c>
      <c r="F4103" s="71">
        <v>2090</v>
      </c>
      <c r="G4103" s="72">
        <v>758.221</v>
      </c>
      <c r="H4103" s="72">
        <v>768.41800000000001</v>
      </c>
      <c r="I4103" s="72">
        <v>778.24599999999998</v>
      </c>
      <c r="J4103" s="72">
        <v>784.21600000000001</v>
      </c>
      <c r="K4103" s="72">
        <v>786.48599999999999</v>
      </c>
      <c r="L4103" s="72">
        <v>782.803</v>
      </c>
      <c r="M4103" s="72">
        <v>774.96299999999997</v>
      </c>
      <c r="N4103" s="72">
        <v>762.54700000000003</v>
      </c>
      <c r="O4103" s="72">
        <v>744.65499999999997</v>
      </c>
      <c r="P4103" s="72">
        <v>720.93299999999999</v>
      </c>
      <c r="Q4103" s="72">
        <v>684.75699999999995</v>
      </c>
      <c r="R4103" s="72">
        <v>633.154</v>
      </c>
      <c r="S4103" s="72">
        <v>561.37699999999995</v>
      </c>
      <c r="T4103" s="72">
        <v>471.24200000000002</v>
      </c>
      <c r="U4103" s="72">
        <v>367.47899999999998</v>
      </c>
      <c r="V4103" s="72">
        <v>259.827</v>
      </c>
      <c r="W4103" s="72">
        <v>159.048</v>
      </c>
      <c r="X4103" s="72">
        <v>75.436999999999998</v>
      </c>
      <c r="Y4103" s="72">
        <v>26.576000000000001</v>
      </c>
      <c r="Z4103" s="72">
        <v>6.1310000000000002</v>
      </c>
      <c r="AA4103" s="72">
        <v>0.84599999999999997</v>
      </c>
    </row>
    <row r="4104" spans="1:27" x14ac:dyDescent="0.3">
      <c r="A4104" s="65">
        <v>4103</v>
      </c>
      <c r="B4104" s="66" t="s">
        <v>323</v>
      </c>
      <c r="C4104" s="70" t="s">
        <v>272</v>
      </c>
      <c r="D4104" s="71"/>
      <c r="E4104" s="71">
        <v>928</v>
      </c>
      <c r="F4104" s="71">
        <v>2095</v>
      </c>
      <c r="G4104" s="72">
        <v>745.03700000000003</v>
      </c>
      <c r="H4104" s="72">
        <v>755.702</v>
      </c>
      <c r="I4104" s="72">
        <v>767.02</v>
      </c>
      <c r="J4104" s="72">
        <v>775.55799999999999</v>
      </c>
      <c r="K4104" s="72">
        <v>780.42</v>
      </c>
      <c r="L4104" s="72">
        <v>781.63199999999995</v>
      </c>
      <c r="M4104" s="72">
        <v>777.48099999999999</v>
      </c>
      <c r="N4104" s="72">
        <v>768.83799999999997</v>
      </c>
      <c r="O4104" s="72">
        <v>754.10199999999998</v>
      </c>
      <c r="P4104" s="72">
        <v>732.07500000000005</v>
      </c>
      <c r="Q4104" s="72">
        <v>700.82899999999995</v>
      </c>
      <c r="R4104" s="72">
        <v>654.06100000000004</v>
      </c>
      <c r="S4104" s="72">
        <v>587.64499999999998</v>
      </c>
      <c r="T4104" s="72">
        <v>498.65800000000002</v>
      </c>
      <c r="U4104" s="72">
        <v>392.4</v>
      </c>
      <c r="V4104" s="72">
        <v>279.13200000000001</v>
      </c>
      <c r="W4104" s="72">
        <v>172.85300000000001</v>
      </c>
      <c r="X4104" s="72">
        <v>86.619</v>
      </c>
      <c r="Y4104" s="72">
        <v>30.937000000000001</v>
      </c>
      <c r="Z4104" s="72">
        <v>7.5650000000000004</v>
      </c>
      <c r="AA4104" s="72">
        <v>1.111</v>
      </c>
    </row>
    <row r="4105" spans="1:27" x14ac:dyDescent="0.3">
      <c r="A4105" s="65">
        <v>4104</v>
      </c>
      <c r="B4105" s="66" t="s">
        <v>323</v>
      </c>
      <c r="C4105" s="70" t="s">
        <v>272</v>
      </c>
      <c r="D4105" s="71"/>
      <c r="E4105" s="71">
        <v>928</v>
      </c>
      <c r="F4105" s="71">
        <v>2100</v>
      </c>
      <c r="G4105" s="72">
        <v>730.86900000000003</v>
      </c>
      <c r="H4105" s="72">
        <v>742.81100000000004</v>
      </c>
      <c r="I4105" s="72">
        <v>754.44299999999998</v>
      </c>
      <c r="J4105" s="72">
        <v>764.56799999999998</v>
      </c>
      <c r="K4105" s="72">
        <v>772.04700000000003</v>
      </c>
      <c r="L4105" s="72">
        <v>775.93799999999999</v>
      </c>
      <c r="M4105" s="72">
        <v>776.71400000000006</v>
      </c>
      <c r="N4105" s="72">
        <v>771.79399999999998</v>
      </c>
      <c r="O4105" s="72">
        <v>760.94100000000003</v>
      </c>
      <c r="P4105" s="72">
        <v>742.2</v>
      </c>
      <c r="Q4105" s="72">
        <v>712.88900000000001</v>
      </c>
      <c r="R4105" s="72">
        <v>671.12699999999995</v>
      </c>
      <c r="S4105" s="72">
        <v>609.41800000000001</v>
      </c>
      <c r="T4105" s="72">
        <v>524.99</v>
      </c>
      <c r="U4105" s="72">
        <v>418.39600000000002</v>
      </c>
      <c r="V4105" s="72">
        <v>300.75700000000001</v>
      </c>
      <c r="W4105" s="72">
        <v>187.60900000000001</v>
      </c>
      <c r="X4105" s="72">
        <v>95.545000000000002</v>
      </c>
      <c r="Y4105" s="72">
        <v>36.356999999999999</v>
      </c>
      <c r="Z4105" s="72">
        <v>9.0380000000000003</v>
      </c>
      <c r="AA4105" s="72">
        <v>1.4319999999999999</v>
      </c>
    </row>
    <row r="4106" spans="1:27" x14ac:dyDescent="0.3">
      <c r="A4106" s="65">
        <v>4105</v>
      </c>
      <c r="B4106" s="66" t="s">
        <v>323</v>
      </c>
      <c r="C4106" s="69" t="s">
        <v>273</v>
      </c>
      <c r="D4106" s="71"/>
      <c r="E4106" s="71">
        <v>242</v>
      </c>
      <c r="F4106" s="71">
        <v>2015</v>
      </c>
      <c r="G4106" s="72">
        <v>45.259</v>
      </c>
      <c r="H4106" s="72">
        <v>45.396000000000001</v>
      </c>
      <c r="I4106" s="72">
        <v>41.606999999999999</v>
      </c>
      <c r="J4106" s="72">
        <v>39.493000000000002</v>
      </c>
      <c r="K4106" s="72">
        <v>39.432000000000002</v>
      </c>
      <c r="L4106" s="72">
        <v>36.561999999999998</v>
      </c>
      <c r="M4106" s="72">
        <v>36.564999999999998</v>
      </c>
      <c r="N4106" s="72">
        <v>31.939</v>
      </c>
      <c r="O4106" s="72">
        <v>26.905000000000001</v>
      </c>
      <c r="P4106" s="72">
        <v>25.407</v>
      </c>
      <c r="Q4106" s="72">
        <v>25.161000000000001</v>
      </c>
      <c r="R4106" s="72">
        <v>21.196999999999999</v>
      </c>
      <c r="S4106" s="72">
        <v>15.023999999999999</v>
      </c>
      <c r="T4106" s="72">
        <v>10.894</v>
      </c>
      <c r="U4106" s="72">
        <v>6.99</v>
      </c>
      <c r="V4106" s="72">
        <v>3.6120000000000001</v>
      </c>
      <c r="W4106" s="72">
        <v>1.5820000000000001</v>
      </c>
      <c r="X4106" s="72">
        <v>0.49</v>
      </c>
      <c r="Y4106" s="72">
        <v>9.1999999999999998E-2</v>
      </c>
      <c r="Z4106" s="72">
        <v>1.9E-2</v>
      </c>
      <c r="AA4106" s="72">
        <v>2E-3</v>
      </c>
    </row>
    <row r="4107" spans="1:27" x14ac:dyDescent="0.3">
      <c r="A4107" s="65">
        <v>4106</v>
      </c>
      <c r="B4107" s="66" t="s">
        <v>323</v>
      </c>
      <c r="C4107" s="69" t="s">
        <v>273</v>
      </c>
      <c r="D4107" s="71"/>
      <c r="E4107" s="71">
        <v>242</v>
      </c>
      <c r="F4107" s="71">
        <v>2020</v>
      </c>
      <c r="G4107" s="72">
        <v>43.094999999999999</v>
      </c>
      <c r="H4107" s="72">
        <v>44.667000000000002</v>
      </c>
      <c r="I4107" s="72">
        <v>45.048999999999999</v>
      </c>
      <c r="J4107" s="72">
        <v>40.840000000000003</v>
      </c>
      <c r="K4107" s="72">
        <v>37.780999999999999</v>
      </c>
      <c r="L4107" s="72">
        <v>37.274999999999999</v>
      </c>
      <c r="M4107" s="72">
        <v>34.631999999999998</v>
      </c>
      <c r="N4107" s="72">
        <v>34.947000000000003</v>
      </c>
      <c r="O4107" s="72">
        <v>30.545999999999999</v>
      </c>
      <c r="P4107" s="72">
        <v>25.577000000000002</v>
      </c>
      <c r="Q4107" s="72">
        <v>23.866</v>
      </c>
      <c r="R4107" s="72">
        <v>23.108000000000001</v>
      </c>
      <c r="S4107" s="72">
        <v>18.734000000000002</v>
      </c>
      <c r="T4107" s="72">
        <v>12.522</v>
      </c>
      <c r="U4107" s="72">
        <v>8.3249999999999993</v>
      </c>
      <c r="V4107" s="72">
        <v>4.6920000000000002</v>
      </c>
      <c r="W4107" s="72">
        <v>1.986</v>
      </c>
      <c r="X4107" s="72">
        <v>0.65</v>
      </c>
      <c r="Y4107" s="72">
        <v>0.14099999999999999</v>
      </c>
      <c r="Z4107" s="72">
        <v>0.02</v>
      </c>
      <c r="AA4107" s="72">
        <v>3.0000000000000001E-3</v>
      </c>
    </row>
    <row r="4108" spans="1:27" x14ac:dyDescent="0.3">
      <c r="A4108" s="65">
        <v>4107</v>
      </c>
      <c r="B4108" s="66" t="s">
        <v>323</v>
      </c>
      <c r="C4108" s="69" t="s">
        <v>273</v>
      </c>
      <c r="D4108" s="71"/>
      <c r="E4108" s="71">
        <v>242</v>
      </c>
      <c r="F4108" s="71">
        <v>2025</v>
      </c>
      <c r="G4108" s="72">
        <v>41.273000000000003</v>
      </c>
      <c r="H4108" s="72">
        <v>42.524999999999999</v>
      </c>
      <c r="I4108" s="72">
        <v>44.332000000000001</v>
      </c>
      <c r="J4108" s="72">
        <v>44.281999999999996</v>
      </c>
      <c r="K4108" s="72">
        <v>39.134</v>
      </c>
      <c r="L4108" s="72">
        <v>35.655000000000001</v>
      </c>
      <c r="M4108" s="72">
        <v>35.36</v>
      </c>
      <c r="N4108" s="72">
        <v>33.061</v>
      </c>
      <c r="O4108" s="72">
        <v>33.530999999999999</v>
      </c>
      <c r="P4108" s="72">
        <v>29.157</v>
      </c>
      <c r="Q4108" s="72">
        <v>24.081</v>
      </c>
      <c r="R4108" s="72">
        <v>21.975999999999999</v>
      </c>
      <c r="S4108" s="72">
        <v>20.521999999999998</v>
      </c>
      <c r="T4108" s="72">
        <v>15.718999999999999</v>
      </c>
      <c r="U4108" s="72">
        <v>9.6430000000000007</v>
      </c>
      <c r="V4108" s="72">
        <v>5.6440000000000001</v>
      </c>
      <c r="W4108" s="72">
        <v>2.6179999999999999</v>
      </c>
      <c r="X4108" s="72">
        <v>0.83099999999999996</v>
      </c>
      <c r="Y4108" s="72">
        <v>0.188</v>
      </c>
      <c r="Z4108" s="72">
        <v>2.8000000000000001E-2</v>
      </c>
      <c r="AA4108" s="72">
        <v>3.0000000000000001E-3</v>
      </c>
    </row>
    <row r="4109" spans="1:27" x14ac:dyDescent="0.3">
      <c r="A4109" s="65">
        <v>4108</v>
      </c>
      <c r="B4109" s="66" t="s">
        <v>323</v>
      </c>
      <c r="C4109" s="69" t="s">
        <v>273</v>
      </c>
      <c r="D4109" s="71"/>
      <c r="E4109" s="71">
        <v>242</v>
      </c>
      <c r="F4109" s="71">
        <v>2030</v>
      </c>
      <c r="G4109" s="72">
        <v>40.213000000000001</v>
      </c>
      <c r="H4109" s="72">
        <v>40.720999999999997</v>
      </c>
      <c r="I4109" s="72">
        <v>42.204000000000001</v>
      </c>
      <c r="J4109" s="72">
        <v>43.576999999999998</v>
      </c>
      <c r="K4109" s="72">
        <v>42.573999999999998</v>
      </c>
      <c r="L4109" s="72">
        <v>37.015000000000001</v>
      </c>
      <c r="M4109" s="72">
        <v>33.770000000000003</v>
      </c>
      <c r="N4109" s="72">
        <v>33.802</v>
      </c>
      <c r="O4109" s="72">
        <v>31.710999999999999</v>
      </c>
      <c r="P4109" s="72">
        <v>32.101999999999997</v>
      </c>
      <c r="Q4109" s="72">
        <v>27.556000000000001</v>
      </c>
      <c r="R4109" s="72">
        <v>22.24</v>
      </c>
      <c r="S4109" s="72">
        <v>19.585999999999999</v>
      </c>
      <c r="T4109" s="72">
        <v>17.315999999999999</v>
      </c>
      <c r="U4109" s="72">
        <v>12.202999999999999</v>
      </c>
      <c r="V4109" s="72">
        <v>6.6020000000000003</v>
      </c>
      <c r="W4109" s="72">
        <v>3.1920000000000002</v>
      </c>
      <c r="X4109" s="72">
        <v>1.1160000000000001</v>
      </c>
      <c r="Y4109" s="72">
        <v>0.246</v>
      </c>
      <c r="Z4109" s="72">
        <v>3.7999999999999999E-2</v>
      </c>
      <c r="AA4109" s="72">
        <v>4.0000000000000001E-3</v>
      </c>
    </row>
    <row r="4110" spans="1:27" x14ac:dyDescent="0.3">
      <c r="A4110" s="65">
        <v>4109</v>
      </c>
      <c r="B4110" s="66" t="s">
        <v>323</v>
      </c>
      <c r="C4110" s="69" t="s">
        <v>273</v>
      </c>
      <c r="D4110" s="71"/>
      <c r="E4110" s="71">
        <v>242</v>
      </c>
      <c r="F4110" s="71">
        <v>2035</v>
      </c>
      <c r="G4110" s="72">
        <v>39.392000000000003</v>
      </c>
      <c r="H4110" s="72">
        <v>39.679000000000002</v>
      </c>
      <c r="I4110" s="72">
        <v>40.411999999999999</v>
      </c>
      <c r="J4110" s="72">
        <v>41.468000000000004</v>
      </c>
      <c r="K4110" s="72">
        <v>41.892000000000003</v>
      </c>
      <c r="L4110" s="72">
        <v>40.453000000000003</v>
      </c>
      <c r="M4110" s="72">
        <v>35.140999999999998</v>
      </c>
      <c r="N4110" s="72">
        <v>32.253999999999998</v>
      </c>
      <c r="O4110" s="72">
        <v>32.472999999999999</v>
      </c>
      <c r="P4110" s="72">
        <v>30.381</v>
      </c>
      <c r="Q4110" s="72">
        <v>30.446000000000002</v>
      </c>
      <c r="R4110" s="72">
        <v>25.562000000000001</v>
      </c>
      <c r="S4110" s="72">
        <v>19.911000000000001</v>
      </c>
      <c r="T4110" s="72">
        <v>16.616</v>
      </c>
      <c r="U4110" s="72">
        <v>13.545999999999999</v>
      </c>
      <c r="V4110" s="72">
        <v>8.4440000000000008</v>
      </c>
      <c r="W4110" s="72">
        <v>3.7869999999999999</v>
      </c>
      <c r="X4110" s="72">
        <v>1.3859999999999999</v>
      </c>
      <c r="Y4110" s="72">
        <v>0.33800000000000002</v>
      </c>
      <c r="Z4110" s="72">
        <v>0.05</v>
      </c>
      <c r="AA4110" s="72">
        <v>5.0000000000000001E-3</v>
      </c>
    </row>
    <row r="4111" spans="1:27" x14ac:dyDescent="0.3">
      <c r="A4111" s="65">
        <v>4110</v>
      </c>
      <c r="B4111" s="66" t="s">
        <v>323</v>
      </c>
      <c r="C4111" s="69" t="s">
        <v>273</v>
      </c>
      <c r="D4111" s="71"/>
      <c r="E4111" s="71">
        <v>242</v>
      </c>
      <c r="F4111" s="71">
        <v>2040</v>
      </c>
      <c r="G4111" s="72">
        <v>38.125999999999998</v>
      </c>
      <c r="H4111" s="72">
        <v>38.866</v>
      </c>
      <c r="I4111" s="72">
        <v>39.375999999999998</v>
      </c>
      <c r="J4111" s="72">
        <v>39.685000000000002</v>
      </c>
      <c r="K4111" s="72">
        <v>39.799999999999997</v>
      </c>
      <c r="L4111" s="72">
        <v>39.780999999999999</v>
      </c>
      <c r="M4111" s="72">
        <v>38.554000000000002</v>
      </c>
      <c r="N4111" s="72">
        <v>33.619999999999997</v>
      </c>
      <c r="O4111" s="72">
        <v>30.969000000000001</v>
      </c>
      <c r="P4111" s="72">
        <v>31.161000000000001</v>
      </c>
      <c r="Q4111" s="72">
        <v>28.856000000000002</v>
      </c>
      <c r="R4111" s="72">
        <v>28.373999999999999</v>
      </c>
      <c r="S4111" s="72">
        <v>23.047999999999998</v>
      </c>
      <c r="T4111" s="72">
        <v>17.045000000000002</v>
      </c>
      <c r="U4111" s="72">
        <v>13.164</v>
      </c>
      <c r="V4111" s="72">
        <v>9.5410000000000004</v>
      </c>
      <c r="W4111" s="72">
        <v>4.9560000000000004</v>
      </c>
      <c r="X4111" s="72">
        <v>1.6879999999999999</v>
      </c>
      <c r="Y4111" s="72">
        <v>0.43099999999999999</v>
      </c>
      <c r="Z4111" s="72">
        <v>7.1999999999999995E-2</v>
      </c>
      <c r="AA4111" s="72">
        <v>7.0000000000000001E-3</v>
      </c>
    </row>
    <row r="4112" spans="1:27" x14ac:dyDescent="0.3">
      <c r="A4112" s="65">
        <v>4111</v>
      </c>
      <c r="B4112" s="66" t="s">
        <v>323</v>
      </c>
      <c r="C4112" s="69" t="s">
        <v>273</v>
      </c>
      <c r="D4112" s="71"/>
      <c r="E4112" s="71">
        <v>242</v>
      </c>
      <c r="F4112" s="71">
        <v>2045</v>
      </c>
      <c r="G4112" s="72">
        <v>36.557000000000002</v>
      </c>
      <c r="H4112" s="72">
        <v>37.61</v>
      </c>
      <c r="I4112" s="72">
        <v>38.569000000000003</v>
      </c>
      <c r="J4112" s="72">
        <v>38.655000000000001</v>
      </c>
      <c r="K4112" s="72">
        <v>38.031999999999996</v>
      </c>
      <c r="L4112" s="72">
        <v>37.71</v>
      </c>
      <c r="M4112" s="72">
        <v>37.896999999999998</v>
      </c>
      <c r="N4112" s="72">
        <v>37.012999999999998</v>
      </c>
      <c r="O4112" s="72">
        <v>32.335999999999999</v>
      </c>
      <c r="P4112" s="72">
        <v>29.731000000000002</v>
      </c>
      <c r="Q4112" s="72">
        <v>29.672999999999998</v>
      </c>
      <c r="R4112" s="72">
        <v>26.984000000000002</v>
      </c>
      <c r="S4112" s="72">
        <v>25.757999999999999</v>
      </c>
      <c r="T4112" s="72">
        <v>19.93</v>
      </c>
      <c r="U4112" s="72">
        <v>13.689</v>
      </c>
      <c r="V4112" s="72">
        <v>9.4380000000000006</v>
      </c>
      <c r="W4112" s="72">
        <v>5.734</v>
      </c>
      <c r="X4112" s="72">
        <v>2.274</v>
      </c>
      <c r="Y4112" s="72">
        <v>0.53800000000000003</v>
      </c>
      <c r="Z4112" s="72">
        <v>9.1999999999999998E-2</v>
      </c>
      <c r="AA4112" s="72">
        <v>0.01</v>
      </c>
    </row>
    <row r="4113" spans="1:27" x14ac:dyDescent="0.3">
      <c r="A4113" s="65">
        <v>4112</v>
      </c>
      <c r="B4113" s="66" t="s">
        <v>323</v>
      </c>
      <c r="C4113" s="69" t="s">
        <v>273</v>
      </c>
      <c r="D4113" s="71"/>
      <c r="E4113" s="71">
        <v>242</v>
      </c>
      <c r="F4113" s="71">
        <v>2050</v>
      </c>
      <c r="G4113" s="72">
        <v>34.847999999999999</v>
      </c>
      <c r="H4113" s="72">
        <v>36.048999999999999</v>
      </c>
      <c r="I4113" s="72">
        <v>37.317</v>
      </c>
      <c r="J4113" s="72">
        <v>37.853999999999999</v>
      </c>
      <c r="K4113" s="72">
        <v>37.015999999999998</v>
      </c>
      <c r="L4113" s="72">
        <v>35.960999999999999</v>
      </c>
      <c r="M4113" s="72">
        <v>35.851999999999997</v>
      </c>
      <c r="N4113" s="72">
        <v>36.377000000000002</v>
      </c>
      <c r="O4113" s="72">
        <v>35.701999999999998</v>
      </c>
      <c r="P4113" s="72">
        <v>31.106999999999999</v>
      </c>
      <c r="Q4113" s="72">
        <v>28.358000000000001</v>
      </c>
      <c r="R4113" s="72">
        <v>27.859000000000002</v>
      </c>
      <c r="S4113" s="72">
        <v>24.638000000000002</v>
      </c>
      <c r="T4113" s="72">
        <v>22.486000000000001</v>
      </c>
      <c r="U4113" s="72">
        <v>16.221</v>
      </c>
      <c r="V4113" s="72">
        <v>9.9879999999999995</v>
      </c>
      <c r="W4113" s="72">
        <v>5.8029999999999999</v>
      </c>
      <c r="X4113" s="72">
        <v>2.7050000000000001</v>
      </c>
      <c r="Y4113" s="72">
        <v>0.748</v>
      </c>
      <c r="Z4113" s="72">
        <v>0.11899999999999999</v>
      </c>
      <c r="AA4113" s="72">
        <v>1.2999999999999999E-2</v>
      </c>
    </row>
    <row r="4114" spans="1:27" x14ac:dyDescent="0.3">
      <c r="A4114" s="65">
        <v>4113</v>
      </c>
      <c r="B4114" s="66" t="s">
        <v>323</v>
      </c>
      <c r="C4114" s="69" t="s">
        <v>273</v>
      </c>
      <c r="D4114" s="71"/>
      <c r="E4114" s="71">
        <v>242</v>
      </c>
      <c r="F4114" s="71">
        <v>2055</v>
      </c>
      <c r="G4114" s="72">
        <v>33.115000000000002</v>
      </c>
      <c r="H4114" s="72">
        <v>34.371000000000002</v>
      </c>
      <c r="I4114" s="72">
        <v>35.776000000000003</v>
      </c>
      <c r="J4114" s="72">
        <v>36.642000000000003</v>
      </c>
      <c r="K4114" s="72">
        <v>36.298999999999999</v>
      </c>
      <c r="L4114" s="72">
        <v>35.052</v>
      </c>
      <c r="M4114" s="72">
        <v>34.207000000000001</v>
      </c>
      <c r="N4114" s="72">
        <v>34.423000000000002</v>
      </c>
      <c r="O4114" s="72">
        <v>35.139000000000003</v>
      </c>
      <c r="P4114" s="72">
        <v>34.470999999999997</v>
      </c>
      <c r="Q4114" s="72">
        <v>29.768999999999998</v>
      </c>
      <c r="R4114" s="72">
        <v>26.724</v>
      </c>
      <c r="S4114" s="72">
        <v>25.596</v>
      </c>
      <c r="T4114" s="72">
        <v>21.692</v>
      </c>
      <c r="U4114" s="72">
        <v>18.536000000000001</v>
      </c>
      <c r="V4114" s="72">
        <v>12.045</v>
      </c>
      <c r="W4114" s="72">
        <v>6.2779999999999996</v>
      </c>
      <c r="X4114" s="72">
        <v>2.8130000000000002</v>
      </c>
      <c r="Y4114" s="72">
        <v>0.91600000000000004</v>
      </c>
      <c r="Z4114" s="72">
        <v>0.16700000000000001</v>
      </c>
      <c r="AA4114" s="72">
        <v>1.7000000000000001E-2</v>
      </c>
    </row>
    <row r="4115" spans="1:27" x14ac:dyDescent="0.3">
      <c r="A4115" s="65">
        <v>4114</v>
      </c>
      <c r="B4115" s="66" t="s">
        <v>323</v>
      </c>
      <c r="C4115" s="69" t="s">
        <v>273</v>
      </c>
      <c r="D4115" s="71"/>
      <c r="E4115" s="71">
        <v>242</v>
      </c>
      <c r="F4115" s="71">
        <v>2060</v>
      </c>
      <c r="G4115" s="72">
        <v>31.495000000000001</v>
      </c>
      <c r="H4115" s="72">
        <v>32.665999999999997</v>
      </c>
      <c r="I4115" s="72">
        <v>34.113999999999997</v>
      </c>
      <c r="J4115" s="72">
        <v>35.139000000000003</v>
      </c>
      <c r="K4115" s="72">
        <v>35.171999999999997</v>
      </c>
      <c r="L4115" s="72">
        <v>34.44</v>
      </c>
      <c r="M4115" s="72">
        <v>33.393000000000001</v>
      </c>
      <c r="N4115" s="72">
        <v>32.863</v>
      </c>
      <c r="O4115" s="72">
        <v>33.274000000000001</v>
      </c>
      <c r="P4115" s="72">
        <v>33.988</v>
      </c>
      <c r="Q4115" s="72">
        <v>33.109000000000002</v>
      </c>
      <c r="R4115" s="72">
        <v>28.172000000000001</v>
      </c>
      <c r="S4115" s="72">
        <v>24.690999999999999</v>
      </c>
      <c r="T4115" s="72">
        <v>22.728999999999999</v>
      </c>
      <c r="U4115" s="72">
        <v>18.094999999999999</v>
      </c>
      <c r="V4115" s="72">
        <v>14.000999999999999</v>
      </c>
      <c r="W4115" s="72">
        <v>7.7460000000000004</v>
      </c>
      <c r="X4115" s="72">
        <v>3.129</v>
      </c>
      <c r="Y4115" s="72">
        <v>0.98299999999999998</v>
      </c>
      <c r="Z4115" s="72">
        <v>0.21</v>
      </c>
      <c r="AA4115" s="72">
        <v>2.4E-2</v>
      </c>
    </row>
    <row r="4116" spans="1:27" x14ac:dyDescent="0.3">
      <c r="A4116" s="65">
        <v>4115</v>
      </c>
      <c r="B4116" s="66" t="s">
        <v>323</v>
      </c>
      <c r="C4116" s="69" t="s">
        <v>273</v>
      </c>
      <c r="D4116" s="71"/>
      <c r="E4116" s="71">
        <v>242</v>
      </c>
      <c r="F4116" s="71">
        <v>2065</v>
      </c>
      <c r="G4116" s="72">
        <v>30.045999999999999</v>
      </c>
      <c r="H4116" s="72">
        <v>31.076000000000001</v>
      </c>
      <c r="I4116" s="72">
        <v>32.426000000000002</v>
      </c>
      <c r="J4116" s="72">
        <v>33.515999999999998</v>
      </c>
      <c r="K4116" s="72">
        <v>33.759</v>
      </c>
      <c r="L4116" s="72">
        <v>33.420999999999999</v>
      </c>
      <c r="M4116" s="72">
        <v>32.872</v>
      </c>
      <c r="N4116" s="72">
        <v>32.128999999999998</v>
      </c>
      <c r="O4116" s="72">
        <v>31.797999999999998</v>
      </c>
      <c r="P4116" s="72">
        <v>32.225999999999999</v>
      </c>
      <c r="Q4116" s="72">
        <v>32.728999999999999</v>
      </c>
      <c r="R4116" s="72">
        <v>31.481000000000002</v>
      </c>
      <c r="S4116" s="72">
        <v>26.19</v>
      </c>
      <c r="T4116" s="72">
        <v>22.113</v>
      </c>
      <c r="U4116" s="72">
        <v>19.2</v>
      </c>
      <c r="V4116" s="72">
        <v>13.907</v>
      </c>
      <c r="W4116" s="72">
        <v>9.2200000000000006</v>
      </c>
      <c r="X4116" s="72">
        <v>3.9809999999999999</v>
      </c>
      <c r="Y4116" s="72">
        <v>1.131</v>
      </c>
      <c r="Z4116" s="72">
        <v>0.23300000000000001</v>
      </c>
      <c r="AA4116" s="72">
        <v>0.03</v>
      </c>
    </row>
    <row r="4117" spans="1:27" x14ac:dyDescent="0.3">
      <c r="A4117" s="65">
        <v>4116</v>
      </c>
      <c r="B4117" s="66" t="s">
        <v>323</v>
      </c>
      <c r="C4117" s="69" t="s">
        <v>273</v>
      </c>
      <c r="D4117" s="71"/>
      <c r="E4117" s="71">
        <v>242</v>
      </c>
      <c r="F4117" s="71">
        <v>2070</v>
      </c>
      <c r="G4117" s="72">
        <v>28.797000000000001</v>
      </c>
      <c r="H4117" s="72">
        <v>29.654</v>
      </c>
      <c r="I4117" s="72">
        <v>30.853999999999999</v>
      </c>
      <c r="J4117" s="72">
        <v>31.867000000000001</v>
      </c>
      <c r="K4117" s="72">
        <v>32.220999999999997</v>
      </c>
      <c r="L4117" s="72">
        <v>32.115000000000002</v>
      </c>
      <c r="M4117" s="72">
        <v>31.949000000000002</v>
      </c>
      <c r="N4117" s="72">
        <v>31.684000000000001</v>
      </c>
      <c r="O4117" s="72">
        <v>31.135000000000002</v>
      </c>
      <c r="P4117" s="72">
        <v>30.843</v>
      </c>
      <c r="Q4117" s="72">
        <v>31.100999999999999</v>
      </c>
      <c r="R4117" s="72">
        <v>31.233000000000001</v>
      </c>
      <c r="S4117" s="72">
        <v>29.443000000000001</v>
      </c>
      <c r="T4117" s="72">
        <v>23.65</v>
      </c>
      <c r="U4117" s="72">
        <v>18.896999999999998</v>
      </c>
      <c r="V4117" s="72">
        <v>15.003</v>
      </c>
      <c r="W4117" s="72">
        <v>9.3670000000000009</v>
      </c>
      <c r="X4117" s="72">
        <v>4.8849999999999998</v>
      </c>
      <c r="Y4117" s="72">
        <v>1.4910000000000001</v>
      </c>
      <c r="Z4117" s="72">
        <v>0.27600000000000002</v>
      </c>
      <c r="AA4117" s="72">
        <v>3.5000000000000003E-2</v>
      </c>
    </row>
    <row r="4118" spans="1:27" x14ac:dyDescent="0.3">
      <c r="A4118" s="65">
        <v>4117</v>
      </c>
      <c r="B4118" s="66" t="s">
        <v>323</v>
      </c>
      <c r="C4118" s="69" t="s">
        <v>273</v>
      </c>
      <c r="D4118" s="71"/>
      <c r="E4118" s="71">
        <v>242</v>
      </c>
      <c r="F4118" s="71">
        <v>2075</v>
      </c>
      <c r="G4118" s="72">
        <v>27.587</v>
      </c>
      <c r="H4118" s="72">
        <v>28.431000000000001</v>
      </c>
      <c r="I4118" s="72">
        <v>29.448</v>
      </c>
      <c r="J4118" s="72">
        <v>30.334</v>
      </c>
      <c r="K4118" s="72">
        <v>30.658999999999999</v>
      </c>
      <c r="L4118" s="72">
        <v>30.687000000000001</v>
      </c>
      <c r="M4118" s="72">
        <v>30.744</v>
      </c>
      <c r="N4118" s="72">
        <v>30.844000000000001</v>
      </c>
      <c r="O4118" s="72">
        <v>30.762</v>
      </c>
      <c r="P4118" s="72">
        <v>30.26</v>
      </c>
      <c r="Q4118" s="72">
        <v>29.835999999999999</v>
      </c>
      <c r="R4118" s="72">
        <v>29.782</v>
      </c>
      <c r="S4118" s="72">
        <v>29.37</v>
      </c>
      <c r="T4118" s="72">
        <v>26.805</v>
      </c>
      <c r="U4118" s="72">
        <v>20.445</v>
      </c>
      <c r="V4118" s="72">
        <v>15.006</v>
      </c>
      <c r="W4118" s="72">
        <v>10.337999999999999</v>
      </c>
      <c r="X4118" s="72">
        <v>5.1130000000000004</v>
      </c>
      <c r="Y4118" s="72">
        <v>1.8959999999999999</v>
      </c>
      <c r="Z4118" s="72">
        <v>0.376</v>
      </c>
      <c r="AA4118" s="72">
        <v>4.2000000000000003E-2</v>
      </c>
    </row>
    <row r="4119" spans="1:27" x14ac:dyDescent="0.3">
      <c r="A4119" s="65">
        <v>4118</v>
      </c>
      <c r="B4119" s="66" t="s">
        <v>323</v>
      </c>
      <c r="C4119" s="69" t="s">
        <v>273</v>
      </c>
      <c r="D4119" s="71"/>
      <c r="E4119" s="71">
        <v>242</v>
      </c>
      <c r="F4119" s="71">
        <v>2080</v>
      </c>
      <c r="G4119" s="72">
        <v>26.321000000000002</v>
      </c>
      <c r="H4119" s="72">
        <v>27.245999999999999</v>
      </c>
      <c r="I4119" s="72">
        <v>28.236999999999998</v>
      </c>
      <c r="J4119" s="72">
        <v>28.960999999999999</v>
      </c>
      <c r="K4119" s="72">
        <v>29.209</v>
      </c>
      <c r="L4119" s="72">
        <v>29.234000000000002</v>
      </c>
      <c r="M4119" s="72">
        <v>29.416</v>
      </c>
      <c r="N4119" s="72">
        <v>29.722000000000001</v>
      </c>
      <c r="O4119" s="72">
        <v>29.995999999999999</v>
      </c>
      <c r="P4119" s="72">
        <v>29.957999999999998</v>
      </c>
      <c r="Q4119" s="72">
        <v>29.344999999999999</v>
      </c>
      <c r="R4119" s="72">
        <v>28.664000000000001</v>
      </c>
      <c r="S4119" s="72">
        <v>28.143000000000001</v>
      </c>
      <c r="T4119" s="72">
        <v>26.936</v>
      </c>
      <c r="U4119" s="72">
        <v>23.43</v>
      </c>
      <c r="V4119" s="72">
        <v>16.492000000000001</v>
      </c>
      <c r="W4119" s="72">
        <v>10.569000000000001</v>
      </c>
      <c r="X4119" s="72">
        <v>5.8129999999999997</v>
      </c>
      <c r="Y4119" s="72">
        <v>2.0590000000000002</v>
      </c>
      <c r="Z4119" s="72">
        <v>0.496</v>
      </c>
      <c r="AA4119" s="72">
        <v>5.8000000000000003E-2</v>
      </c>
    </row>
    <row r="4120" spans="1:27" x14ac:dyDescent="0.3">
      <c r="A4120" s="65">
        <v>4119</v>
      </c>
      <c r="B4120" s="66" t="s">
        <v>323</v>
      </c>
      <c r="C4120" s="69" t="s">
        <v>273</v>
      </c>
      <c r="D4120" s="71"/>
      <c r="E4120" s="71">
        <v>242</v>
      </c>
      <c r="F4120" s="71">
        <v>2085</v>
      </c>
      <c r="G4120" s="72">
        <v>25.117000000000001</v>
      </c>
      <c r="H4120" s="72">
        <v>26.007999999999999</v>
      </c>
      <c r="I4120" s="72">
        <v>27.068000000000001</v>
      </c>
      <c r="J4120" s="72">
        <v>27.79</v>
      </c>
      <c r="K4120" s="72">
        <v>27.922000000000001</v>
      </c>
      <c r="L4120" s="72">
        <v>27.891999999999999</v>
      </c>
      <c r="M4120" s="72">
        <v>28.059000000000001</v>
      </c>
      <c r="N4120" s="72">
        <v>28.475999999999999</v>
      </c>
      <c r="O4120" s="72">
        <v>28.946999999999999</v>
      </c>
      <c r="P4120" s="72">
        <v>29.265000000000001</v>
      </c>
      <c r="Q4120" s="72">
        <v>29.125</v>
      </c>
      <c r="R4120" s="72">
        <v>28.289000000000001</v>
      </c>
      <c r="S4120" s="72">
        <v>27.221</v>
      </c>
      <c r="T4120" s="72">
        <v>26</v>
      </c>
      <c r="U4120" s="72">
        <v>23.802</v>
      </c>
      <c r="V4120" s="72">
        <v>19.207999999999998</v>
      </c>
      <c r="W4120" s="72">
        <v>11.888999999999999</v>
      </c>
      <c r="X4120" s="72">
        <v>6.1369999999999996</v>
      </c>
      <c r="Y4120" s="72">
        <v>2.4369999999999998</v>
      </c>
      <c r="Z4120" s="72">
        <v>0.56200000000000006</v>
      </c>
      <c r="AA4120" s="72">
        <v>7.9000000000000001E-2</v>
      </c>
    </row>
    <row r="4121" spans="1:27" x14ac:dyDescent="0.3">
      <c r="A4121" s="65">
        <v>4120</v>
      </c>
      <c r="B4121" s="66" t="s">
        <v>323</v>
      </c>
      <c r="C4121" s="69" t="s">
        <v>273</v>
      </c>
      <c r="D4121" s="71"/>
      <c r="E4121" s="71">
        <v>242</v>
      </c>
      <c r="F4121" s="71">
        <v>2090</v>
      </c>
      <c r="G4121" s="72">
        <v>23.96</v>
      </c>
      <c r="H4121" s="72">
        <v>24.826000000000001</v>
      </c>
      <c r="I4121" s="72">
        <v>25.844999999999999</v>
      </c>
      <c r="J4121" s="72">
        <v>26.655999999999999</v>
      </c>
      <c r="K4121" s="72">
        <v>26.832000000000001</v>
      </c>
      <c r="L4121" s="72">
        <v>26.709</v>
      </c>
      <c r="M4121" s="72">
        <v>26.812999999999999</v>
      </c>
      <c r="N4121" s="72">
        <v>27.199000000000002</v>
      </c>
      <c r="O4121" s="72">
        <v>27.771999999999998</v>
      </c>
      <c r="P4121" s="72">
        <v>28.289000000000001</v>
      </c>
      <c r="Q4121" s="72">
        <v>28.518000000000001</v>
      </c>
      <c r="R4121" s="72">
        <v>28.169</v>
      </c>
      <c r="S4121" s="72">
        <v>26.99</v>
      </c>
      <c r="T4121" s="72">
        <v>25.32</v>
      </c>
      <c r="U4121" s="72">
        <v>23.206</v>
      </c>
      <c r="V4121" s="72">
        <v>19.803999999999998</v>
      </c>
      <c r="W4121" s="72">
        <v>14.15</v>
      </c>
      <c r="X4121" s="72">
        <v>7.1189999999999998</v>
      </c>
      <c r="Y4121" s="72">
        <v>2.6760000000000002</v>
      </c>
      <c r="Z4121" s="72">
        <v>0.69599999999999995</v>
      </c>
      <c r="AA4121" s="72">
        <v>9.5000000000000001E-2</v>
      </c>
    </row>
    <row r="4122" spans="1:27" x14ac:dyDescent="0.3">
      <c r="A4122" s="65">
        <v>4121</v>
      </c>
      <c r="B4122" s="66" t="s">
        <v>323</v>
      </c>
      <c r="C4122" s="69" t="s">
        <v>273</v>
      </c>
      <c r="D4122" s="71"/>
      <c r="E4122" s="71">
        <v>242</v>
      </c>
      <c r="F4122" s="71">
        <v>2095</v>
      </c>
      <c r="G4122" s="72">
        <v>22.925000000000001</v>
      </c>
      <c r="H4122" s="72">
        <v>23.695</v>
      </c>
      <c r="I4122" s="72">
        <v>24.677</v>
      </c>
      <c r="J4122" s="72">
        <v>25.466999999999999</v>
      </c>
      <c r="K4122" s="72">
        <v>25.78</v>
      </c>
      <c r="L4122" s="72">
        <v>25.722999999999999</v>
      </c>
      <c r="M4122" s="72">
        <v>25.724</v>
      </c>
      <c r="N4122" s="72">
        <v>26.033000000000001</v>
      </c>
      <c r="O4122" s="72">
        <v>26.567</v>
      </c>
      <c r="P4122" s="72">
        <v>27.186</v>
      </c>
      <c r="Q4122" s="72">
        <v>27.625</v>
      </c>
      <c r="R4122" s="72">
        <v>27.666</v>
      </c>
      <c r="S4122" s="72">
        <v>26.998000000000001</v>
      </c>
      <c r="T4122" s="72">
        <v>25.274000000000001</v>
      </c>
      <c r="U4122" s="72">
        <v>22.824999999999999</v>
      </c>
      <c r="V4122" s="72">
        <v>19.597999999999999</v>
      </c>
      <c r="W4122" s="72">
        <v>14.916</v>
      </c>
      <c r="X4122" s="72">
        <v>8.7469999999999999</v>
      </c>
      <c r="Y4122" s="72">
        <v>3.238</v>
      </c>
      <c r="Z4122" s="72">
        <v>0.80200000000000005</v>
      </c>
      <c r="AA4122" s="72">
        <v>0.122</v>
      </c>
    </row>
    <row r="4123" spans="1:27" x14ac:dyDescent="0.3">
      <c r="A4123" s="65">
        <v>4122</v>
      </c>
      <c r="B4123" s="66" t="s">
        <v>323</v>
      </c>
      <c r="C4123" s="69" t="s">
        <v>273</v>
      </c>
      <c r="D4123" s="71"/>
      <c r="E4123" s="71">
        <v>242</v>
      </c>
      <c r="F4123" s="71">
        <v>2100</v>
      </c>
      <c r="G4123" s="72">
        <v>22.007999999999999</v>
      </c>
      <c r="H4123" s="72">
        <v>22.684000000000001</v>
      </c>
      <c r="I4123" s="72">
        <v>23.559000000000001</v>
      </c>
      <c r="J4123" s="72">
        <v>24.335000000000001</v>
      </c>
      <c r="K4123" s="72">
        <v>24.670999999999999</v>
      </c>
      <c r="L4123" s="72">
        <v>24.774000000000001</v>
      </c>
      <c r="M4123" s="72">
        <v>24.831</v>
      </c>
      <c r="N4123" s="72">
        <v>25.02</v>
      </c>
      <c r="O4123" s="72">
        <v>25.463000000000001</v>
      </c>
      <c r="P4123" s="72">
        <v>26.047000000000001</v>
      </c>
      <c r="Q4123" s="72">
        <v>26.602</v>
      </c>
      <c r="R4123" s="72">
        <v>26.88</v>
      </c>
      <c r="S4123" s="72">
        <v>26.629000000000001</v>
      </c>
      <c r="T4123" s="72">
        <v>25.445</v>
      </c>
      <c r="U4123" s="72">
        <v>23</v>
      </c>
      <c r="V4123" s="72">
        <v>19.55</v>
      </c>
      <c r="W4123" s="72">
        <v>15.074</v>
      </c>
      <c r="X4123" s="72">
        <v>9.5120000000000005</v>
      </c>
      <c r="Y4123" s="72">
        <v>4.1520000000000001</v>
      </c>
      <c r="Z4123" s="72">
        <v>1.02</v>
      </c>
      <c r="AA4123" s="72">
        <v>0.14899999999999999</v>
      </c>
    </row>
    <row r="4124" spans="1:27" x14ac:dyDescent="0.3">
      <c r="A4124" s="65">
        <v>4123</v>
      </c>
      <c r="B4124" s="66" t="s">
        <v>323</v>
      </c>
      <c r="C4124" s="69" t="s">
        <v>274</v>
      </c>
      <c r="D4124" s="71"/>
      <c r="E4124" s="71">
        <v>540</v>
      </c>
      <c r="F4124" s="71">
        <v>2015</v>
      </c>
      <c r="G4124" s="72">
        <v>10.846</v>
      </c>
      <c r="H4124" s="72">
        <v>10.305999999999999</v>
      </c>
      <c r="I4124" s="72">
        <v>10.388</v>
      </c>
      <c r="J4124" s="72">
        <v>10.795999999999999</v>
      </c>
      <c r="K4124" s="72">
        <v>11.462999999999999</v>
      </c>
      <c r="L4124" s="72">
        <v>10.167999999999999</v>
      </c>
      <c r="M4124" s="72">
        <v>8.6760000000000002</v>
      </c>
      <c r="N4124" s="72">
        <v>9.1660000000000004</v>
      </c>
      <c r="O4124" s="72">
        <v>10.497999999999999</v>
      </c>
      <c r="P4124" s="72">
        <v>9.6170000000000009</v>
      </c>
      <c r="Q4124" s="72">
        <v>8.9280000000000008</v>
      </c>
      <c r="R4124" s="72">
        <v>7.0670000000000002</v>
      </c>
      <c r="S4124" s="72">
        <v>5.3979999999999997</v>
      </c>
      <c r="T4124" s="72">
        <v>4.3289999999999997</v>
      </c>
      <c r="U4124" s="72">
        <v>3.569</v>
      </c>
      <c r="V4124" s="72">
        <v>2.4769999999999999</v>
      </c>
      <c r="W4124" s="72">
        <v>1.357</v>
      </c>
      <c r="X4124" s="72">
        <v>0.66100000000000003</v>
      </c>
      <c r="Y4124" s="72">
        <v>9.8000000000000004E-2</v>
      </c>
      <c r="Z4124" s="72">
        <v>1.0999999999999999E-2</v>
      </c>
      <c r="AA4124" s="72">
        <v>1E-3</v>
      </c>
    </row>
    <row r="4125" spans="1:27" x14ac:dyDescent="0.3">
      <c r="A4125" s="65">
        <v>4124</v>
      </c>
      <c r="B4125" s="66" t="s">
        <v>323</v>
      </c>
      <c r="C4125" s="69" t="s">
        <v>274</v>
      </c>
      <c r="D4125" s="71"/>
      <c r="E4125" s="71">
        <v>540</v>
      </c>
      <c r="F4125" s="71">
        <v>2020</v>
      </c>
      <c r="G4125" s="72">
        <v>11.073</v>
      </c>
      <c r="H4125" s="72">
        <v>10.903</v>
      </c>
      <c r="I4125" s="72">
        <v>10.353999999999999</v>
      </c>
      <c r="J4125" s="72">
        <v>10.667</v>
      </c>
      <c r="K4125" s="72">
        <v>11.297000000000001</v>
      </c>
      <c r="L4125" s="72">
        <v>11.939</v>
      </c>
      <c r="M4125" s="72">
        <v>10.523</v>
      </c>
      <c r="N4125" s="72">
        <v>8.9130000000000003</v>
      </c>
      <c r="O4125" s="72">
        <v>9.2929999999999993</v>
      </c>
      <c r="P4125" s="72">
        <v>10.512</v>
      </c>
      <c r="Q4125" s="72">
        <v>9.5210000000000008</v>
      </c>
      <c r="R4125" s="72">
        <v>8.6910000000000007</v>
      </c>
      <c r="S4125" s="72">
        <v>6.7110000000000003</v>
      </c>
      <c r="T4125" s="72">
        <v>4.9340000000000002</v>
      </c>
      <c r="U4125" s="72">
        <v>3.7040000000000002</v>
      </c>
      <c r="V4125" s="72">
        <v>2.7410000000000001</v>
      </c>
      <c r="W4125" s="72">
        <v>1.59</v>
      </c>
      <c r="X4125" s="72">
        <v>0.64</v>
      </c>
      <c r="Y4125" s="72">
        <v>0.19900000000000001</v>
      </c>
      <c r="Z4125" s="72">
        <v>1.4999999999999999E-2</v>
      </c>
      <c r="AA4125" s="72">
        <v>1E-3</v>
      </c>
    </row>
    <row r="4126" spans="1:27" x14ac:dyDescent="0.3">
      <c r="A4126" s="65">
        <v>4125</v>
      </c>
      <c r="B4126" s="66" t="s">
        <v>323</v>
      </c>
      <c r="C4126" s="69" t="s">
        <v>274</v>
      </c>
      <c r="D4126" s="71"/>
      <c r="E4126" s="71">
        <v>540</v>
      </c>
      <c r="F4126" s="71">
        <v>2025</v>
      </c>
      <c r="G4126" s="72">
        <v>11.201000000000001</v>
      </c>
      <c r="H4126" s="72">
        <v>11.132</v>
      </c>
      <c r="I4126" s="72">
        <v>10.951000000000001</v>
      </c>
      <c r="J4126" s="72">
        <v>10.635</v>
      </c>
      <c r="K4126" s="72">
        <v>11.172000000000001</v>
      </c>
      <c r="L4126" s="72">
        <v>11.779</v>
      </c>
      <c r="M4126" s="72">
        <v>12.294</v>
      </c>
      <c r="N4126" s="72">
        <v>10.759</v>
      </c>
      <c r="O4126" s="72">
        <v>9.0470000000000006</v>
      </c>
      <c r="P4126" s="72">
        <v>9.3309999999999995</v>
      </c>
      <c r="Q4126" s="72">
        <v>10.420999999999999</v>
      </c>
      <c r="R4126" s="72">
        <v>9.2959999999999994</v>
      </c>
      <c r="S4126" s="72">
        <v>8.2899999999999991</v>
      </c>
      <c r="T4126" s="72">
        <v>6.1790000000000003</v>
      </c>
      <c r="U4126" s="72">
        <v>4.274</v>
      </c>
      <c r="V4126" s="72">
        <v>2.9</v>
      </c>
      <c r="W4126" s="72">
        <v>1.8129999999999999</v>
      </c>
      <c r="X4126" s="72">
        <v>0.78200000000000003</v>
      </c>
      <c r="Y4126" s="72">
        <v>0.20399999999999999</v>
      </c>
      <c r="Z4126" s="72">
        <v>3.5000000000000003E-2</v>
      </c>
      <c r="AA4126" s="72">
        <v>1E-3</v>
      </c>
    </row>
    <row r="4127" spans="1:27" x14ac:dyDescent="0.3">
      <c r="A4127" s="65">
        <v>4126</v>
      </c>
      <c r="B4127" s="66" t="s">
        <v>323</v>
      </c>
      <c r="C4127" s="69" t="s">
        <v>274</v>
      </c>
      <c r="D4127" s="71"/>
      <c r="E4127" s="71">
        <v>540</v>
      </c>
      <c r="F4127" s="71">
        <v>2030</v>
      </c>
      <c r="G4127" s="72">
        <v>11.295</v>
      </c>
      <c r="H4127" s="72">
        <v>11.262</v>
      </c>
      <c r="I4127" s="72">
        <v>11.18</v>
      </c>
      <c r="J4127" s="72">
        <v>11.233000000000001</v>
      </c>
      <c r="K4127" s="72">
        <v>11.144</v>
      </c>
      <c r="L4127" s="72">
        <v>11.657999999999999</v>
      </c>
      <c r="M4127" s="72">
        <v>12.138999999999999</v>
      </c>
      <c r="N4127" s="72">
        <v>12.526</v>
      </c>
      <c r="O4127" s="72">
        <v>10.89</v>
      </c>
      <c r="P4127" s="72">
        <v>9.0969999999999995</v>
      </c>
      <c r="Q4127" s="72">
        <v>9.2739999999999991</v>
      </c>
      <c r="R4127" s="72">
        <v>10.201000000000001</v>
      </c>
      <c r="S4127" s="72">
        <v>8.9120000000000008</v>
      </c>
      <c r="T4127" s="72">
        <v>7.6890000000000001</v>
      </c>
      <c r="U4127" s="72">
        <v>5.4169999999999998</v>
      </c>
      <c r="V4127" s="72">
        <v>3.4119999999999999</v>
      </c>
      <c r="W4127" s="72">
        <v>1.976</v>
      </c>
      <c r="X4127" s="72">
        <v>0.93400000000000005</v>
      </c>
      <c r="Y4127" s="72">
        <v>0.26700000000000002</v>
      </c>
      <c r="Z4127" s="72">
        <v>3.9E-2</v>
      </c>
      <c r="AA4127" s="72">
        <v>3.0000000000000001E-3</v>
      </c>
    </row>
    <row r="4128" spans="1:27" x14ac:dyDescent="0.3">
      <c r="A4128" s="65">
        <v>4127</v>
      </c>
      <c r="B4128" s="66" t="s">
        <v>323</v>
      </c>
      <c r="C4128" s="69" t="s">
        <v>274</v>
      </c>
      <c r="D4128" s="71"/>
      <c r="E4128" s="71">
        <v>540</v>
      </c>
      <c r="F4128" s="71">
        <v>2035</v>
      </c>
      <c r="G4128" s="72">
        <v>11.311999999999999</v>
      </c>
      <c r="H4128" s="72">
        <v>11.358000000000001</v>
      </c>
      <c r="I4128" s="72">
        <v>11.311</v>
      </c>
      <c r="J4128" s="72">
        <v>11.464</v>
      </c>
      <c r="K4128" s="72">
        <v>11.744999999999999</v>
      </c>
      <c r="L4128" s="72">
        <v>11.632</v>
      </c>
      <c r="M4128" s="72">
        <v>12.022</v>
      </c>
      <c r="N4128" s="72">
        <v>12.378</v>
      </c>
      <c r="O4128" s="72">
        <v>12.659000000000001</v>
      </c>
      <c r="P4128" s="72">
        <v>10.936</v>
      </c>
      <c r="Q4128" s="72">
        <v>9.06</v>
      </c>
      <c r="R4128" s="72">
        <v>9.1110000000000007</v>
      </c>
      <c r="S4128" s="72">
        <v>9.8209999999999997</v>
      </c>
      <c r="T4128" s="72">
        <v>8.327</v>
      </c>
      <c r="U4128" s="72">
        <v>6.8179999999999996</v>
      </c>
      <c r="V4128" s="72">
        <v>4.4039999999999999</v>
      </c>
      <c r="W4128" s="72">
        <v>2.391</v>
      </c>
      <c r="X4128" s="72">
        <v>1.0629999999999999</v>
      </c>
      <c r="Y4128" s="72">
        <v>0.33900000000000002</v>
      </c>
      <c r="Z4128" s="72">
        <v>5.6000000000000001E-2</v>
      </c>
      <c r="AA4128" s="72">
        <v>4.0000000000000001E-3</v>
      </c>
    </row>
    <row r="4129" spans="1:27" x14ac:dyDescent="0.3">
      <c r="A4129" s="65">
        <v>4128</v>
      </c>
      <c r="B4129" s="66" t="s">
        <v>323</v>
      </c>
      <c r="C4129" s="69" t="s">
        <v>274</v>
      </c>
      <c r="D4129" s="71"/>
      <c r="E4129" s="71">
        <v>540</v>
      </c>
      <c r="F4129" s="71">
        <v>2040</v>
      </c>
      <c r="G4129" s="72">
        <v>11.278</v>
      </c>
      <c r="H4129" s="72">
        <v>11.377000000000001</v>
      </c>
      <c r="I4129" s="72">
        <v>11.407999999999999</v>
      </c>
      <c r="J4129" s="72">
        <v>11.597</v>
      </c>
      <c r="K4129" s="72">
        <v>11.977</v>
      </c>
      <c r="L4129" s="72">
        <v>12.234</v>
      </c>
      <c r="M4129" s="72">
        <v>11.997999999999999</v>
      </c>
      <c r="N4129" s="72">
        <v>12.263999999999999</v>
      </c>
      <c r="O4129" s="72">
        <v>12.513999999999999</v>
      </c>
      <c r="P4129" s="72">
        <v>12.702999999999999</v>
      </c>
      <c r="Q4129" s="72">
        <v>10.89</v>
      </c>
      <c r="R4129" s="72">
        <v>8.9269999999999996</v>
      </c>
      <c r="S4129" s="72">
        <v>8.8170000000000002</v>
      </c>
      <c r="T4129" s="72">
        <v>9.2460000000000004</v>
      </c>
      <c r="U4129" s="72">
        <v>7.4749999999999996</v>
      </c>
      <c r="V4129" s="72">
        <v>5.65</v>
      </c>
      <c r="W4129" s="72">
        <v>3.18</v>
      </c>
      <c r="X4129" s="72">
        <v>1.3520000000000001</v>
      </c>
      <c r="Y4129" s="72">
        <v>0.41399999999999998</v>
      </c>
      <c r="Z4129" s="72">
        <v>7.9000000000000001E-2</v>
      </c>
      <c r="AA4129" s="72">
        <v>7.0000000000000001E-3</v>
      </c>
    </row>
    <row r="4130" spans="1:27" x14ac:dyDescent="0.3">
      <c r="A4130" s="65">
        <v>4129</v>
      </c>
      <c r="B4130" s="66" t="s">
        <v>323</v>
      </c>
      <c r="C4130" s="69" t="s">
        <v>274</v>
      </c>
      <c r="D4130" s="71"/>
      <c r="E4130" s="71">
        <v>540</v>
      </c>
      <c r="F4130" s="71">
        <v>2045</v>
      </c>
      <c r="G4130" s="72">
        <v>11.298</v>
      </c>
      <c r="H4130" s="72">
        <v>11.343999999999999</v>
      </c>
      <c r="I4130" s="72">
        <v>11.428000000000001</v>
      </c>
      <c r="J4130" s="72">
        <v>11.695</v>
      </c>
      <c r="K4130" s="72">
        <v>12.112</v>
      </c>
      <c r="L4130" s="72">
        <v>12.468999999999999</v>
      </c>
      <c r="M4130" s="72">
        <v>12.602</v>
      </c>
      <c r="N4130" s="72">
        <v>12.244</v>
      </c>
      <c r="O4130" s="72">
        <v>12.407</v>
      </c>
      <c r="P4130" s="72">
        <v>12.566000000000001</v>
      </c>
      <c r="Q4130" s="72">
        <v>12.654999999999999</v>
      </c>
      <c r="R4130" s="72">
        <v>10.744</v>
      </c>
      <c r="S4130" s="72">
        <v>8.6769999999999996</v>
      </c>
      <c r="T4130" s="72">
        <v>8.36</v>
      </c>
      <c r="U4130" s="72">
        <v>8.3940000000000001</v>
      </c>
      <c r="V4130" s="72">
        <v>6.3090000000000002</v>
      </c>
      <c r="W4130" s="72">
        <v>4.1989999999999998</v>
      </c>
      <c r="X4130" s="72">
        <v>1.8819999999999999</v>
      </c>
      <c r="Y4130" s="72">
        <v>0.56299999999999994</v>
      </c>
      <c r="Z4130" s="72">
        <v>0.106</v>
      </c>
      <c r="AA4130" s="72">
        <v>0.01</v>
      </c>
    </row>
    <row r="4131" spans="1:27" x14ac:dyDescent="0.3">
      <c r="A4131" s="65">
        <v>4130</v>
      </c>
      <c r="B4131" s="66" t="s">
        <v>323</v>
      </c>
      <c r="C4131" s="69" t="s">
        <v>274</v>
      </c>
      <c r="D4131" s="71"/>
      <c r="E4131" s="71">
        <v>540</v>
      </c>
      <c r="F4131" s="71">
        <v>2050</v>
      </c>
      <c r="G4131" s="72">
        <v>11.393000000000001</v>
      </c>
      <c r="H4131" s="72">
        <v>11.363</v>
      </c>
      <c r="I4131" s="72">
        <v>11.397</v>
      </c>
      <c r="J4131" s="72">
        <v>11.715</v>
      </c>
      <c r="K4131" s="72">
        <v>12.212</v>
      </c>
      <c r="L4131" s="72">
        <v>12.606</v>
      </c>
      <c r="M4131" s="72">
        <v>12.84</v>
      </c>
      <c r="N4131" s="72">
        <v>12.85</v>
      </c>
      <c r="O4131" s="72">
        <v>12.391999999999999</v>
      </c>
      <c r="P4131" s="72">
        <v>12.468</v>
      </c>
      <c r="Q4131" s="72">
        <v>12.535</v>
      </c>
      <c r="R4131" s="72">
        <v>12.503</v>
      </c>
      <c r="S4131" s="72">
        <v>10.477</v>
      </c>
      <c r="T4131" s="72">
        <v>8.2799999999999994</v>
      </c>
      <c r="U4131" s="72">
        <v>7.6719999999999997</v>
      </c>
      <c r="V4131" s="72">
        <v>7.202</v>
      </c>
      <c r="W4131" s="72">
        <v>4.8159999999999998</v>
      </c>
      <c r="X4131" s="72">
        <v>2.5979999999999999</v>
      </c>
      <c r="Y4131" s="72">
        <v>0.83699999999999997</v>
      </c>
      <c r="Z4131" s="72">
        <v>0.156</v>
      </c>
      <c r="AA4131" s="72">
        <v>1.6E-2</v>
      </c>
    </row>
    <row r="4132" spans="1:27" x14ac:dyDescent="0.3">
      <c r="A4132" s="65">
        <v>4131</v>
      </c>
      <c r="B4132" s="66" t="s">
        <v>323</v>
      </c>
      <c r="C4132" s="69" t="s">
        <v>274</v>
      </c>
      <c r="D4132" s="71"/>
      <c r="E4132" s="71">
        <v>540</v>
      </c>
      <c r="F4132" s="71">
        <v>2055</v>
      </c>
      <c r="G4132" s="72">
        <v>11.491</v>
      </c>
      <c r="H4132" s="72">
        <v>11.456</v>
      </c>
      <c r="I4132" s="72">
        <v>11.414999999999999</v>
      </c>
      <c r="J4132" s="72">
        <v>11.672000000000001</v>
      </c>
      <c r="K4132" s="72">
        <v>12.207000000000001</v>
      </c>
      <c r="L4132" s="72">
        <v>12.682</v>
      </c>
      <c r="M4132" s="72">
        <v>12.958</v>
      </c>
      <c r="N4132" s="72">
        <v>13.074999999999999</v>
      </c>
      <c r="O4132" s="72">
        <v>12.989000000000001</v>
      </c>
      <c r="P4132" s="72">
        <v>12.454000000000001</v>
      </c>
      <c r="Q4132" s="72">
        <v>12.446</v>
      </c>
      <c r="R4132" s="72">
        <v>12.406000000000001</v>
      </c>
      <c r="S4132" s="72">
        <v>12.222</v>
      </c>
      <c r="T4132" s="72">
        <v>10.048</v>
      </c>
      <c r="U4132" s="72">
        <v>7.665</v>
      </c>
      <c r="V4132" s="72">
        <v>6.681</v>
      </c>
      <c r="W4132" s="72">
        <v>5.63</v>
      </c>
      <c r="X4132" s="72">
        <v>3.0939999999999999</v>
      </c>
      <c r="Y4132" s="72">
        <v>1.226</v>
      </c>
      <c r="Z4132" s="72">
        <v>0.251</v>
      </c>
      <c r="AA4132" s="72">
        <v>2.5999999999999999E-2</v>
      </c>
    </row>
    <row r="4133" spans="1:27" x14ac:dyDescent="0.3">
      <c r="A4133" s="65">
        <v>4132</v>
      </c>
      <c r="B4133" s="66" t="s">
        <v>323</v>
      </c>
      <c r="C4133" s="69" t="s">
        <v>274</v>
      </c>
      <c r="D4133" s="71"/>
      <c r="E4133" s="71">
        <v>540</v>
      </c>
      <c r="F4133" s="71">
        <v>2060</v>
      </c>
      <c r="G4133" s="72">
        <v>11.532</v>
      </c>
      <c r="H4133" s="72">
        <v>11.55</v>
      </c>
      <c r="I4133" s="72">
        <v>11.505000000000001</v>
      </c>
      <c r="J4133" s="72">
        <v>11.673</v>
      </c>
      <c r="K4133" s="72">
        <v>12.137</v>
      </c>
      <c r="L4133" s="72">
        <v>12.653</v>
      </c>
      <c r="M4133" s="72">
        <v>13.016999999999999</v>
      </c>
      <c r="N4133" s="72">
        <v>13.182</v>
      </c>
      <c r="O4133" s="72">
        <v>13.211</v>
      </c>
      <c r="P4133" s="72">
        <v>13.048</v>
      </c>
      <c r="Q4133" s="72">
        <v>12.439</v>
      </c>
      <c r="R4133" s="72">
        <v>12.335000000000001</v>
      </c>
      <c r="S4133" s="72">
        <v>12.159000000000001</v>
      </c>
      <c r="T4133" s="72">
        <v>11.77</v>
      </c>
      <c r="U4133" s="72">
        <v>9.3680000000000003</v>
      </c>
      <c r="V4133" s="72">
        <v>6.7569999999999997</v>
      </c>
      <c r="W4133" s="72">
        <v>5.3259999999999996</v>
      </c>
      <c r="X4133" s="72">
        <v>3.7370000000000001</v>
      </c>
      <c r="Y4133" s="72">
        <v>1.536</v>
      </c>
      <c r="Z4133" s="72">
        <v>0.39500000000000002</v>
      </c>
      <c r="AA4133" s="72">
        <v>4.4999999999999998E-2</v>
      </c>
    </row>
    <row r="4134" spans="1:27" x14ac:dyDescent="0.3">
      <c r="A4134" s="65">
        <v>4133</v>
      </c>
      <c r="B4134" s="66" t="s">
        <v>323</v>
      </c>
      <c r="C4134" s="69" t="s">
        <v>274</v>
      </c>
      <c r="D4134" s="71"/>
      <c r="E4134" s="71">
        <v>540</v>
      </c>
      <c r="F4134" s="71">
        <v>2065</v>
      </c>
      <c r="G4134" s="72">
        <v>11.497999999999999</v>
      </c>
      <c r="H4134" s="72">
        <v>11.589</v>
      </c>
      <c r="I4134" s="72">
        <v>11.596</v>
      </c>
      <c r="J4134" s="72">
        <v>11.750999999999999</v>
      </c>
      <c r="K4134" s="72">
        <v>12.115</v>
      </c>
      <c r="L4134" s="72">
        <v>12.56</v>
      </c>
      <c r="M4134" s="72">
        <v>12.971</v>
      </c>
      <c r="N4134" s="72">
        <v>13.228999999999999</v>
      </c>
      <c r="O4134" s="72">
        <v>13.308999999999999</v>
      </c>
      <c r="P4134" s="72">
        <v>13.266999999999999</v>
      </c>
      <c r="Q4134" s="72">
        <v>13.032999999999999</v>
      </c>
      <c r="R4134" s="72">
        <v>12.339</v>
      </c>
      <c r="S4134" s="72">
        <v>12.114000000000001</v>
      </c>
      <c r="T4134" s="72">
        <v>11.75</v>
      </c>
      <c r="U4134" s="72">
        <v>11.035</v>
      </c>
      <c r="V4134" s="72">
        <v>8.3390000000000004</v>
      </c>
      <c r="W4134" s="72">
        <v>5.476</v>
      </c>
      <c r="X4134" s="72">
        <v>3.63</v>
      </c>
      <c r="Y4134" s="72">
        <v>1.931</v>
      </c>
      <c r="Z4134" s="72">
        <v>0.52400000000000002</v>
      </c>
      <c r="AA4134" s="72">
        <v>7.5999999999999998E-2</v>
      </c>
    </row>
    <row r="4135" spans="1:27" x14ac:dyDescent="0.3">
      <c r="A4135" s="65">
        <v>4134</v>
      </c>
      <c r="B4135" s="66" t="s">
        <v>323</v>
      </c>
      <c r="C4135" s="69" t="s">
        <v>274</v>
      </c>
      <c r="D4135" s="71"/>
      <c r="E4135" s="71">
        <v>540</v>
      </c>
      <c r="F4135" s="71">
        <v>2070</v>
      </c>
      <c r="G4135" s="72">
        <v>11.436999999999999</v>
      </c>
      <c r="H4135" s="72">
        <v>11.552</v>
      </c>
      <c r="I4135" s="72">
        <v>11.632</v>
      </c>
      <c r="J4135" s="72">
        <v>11.826000000000001</v>
      </c>
      <c r="K4135" s="72">
        <v>12.166</v>
      </c>
      <c r="L4135" s="72">
        <v>12.512</v>
      </c>
      <c r="M4135" s="72">
        <v>12.859</v>
      </c>
      <c r="N4135" s="72">
        <v>13.169</v>
      </c>
      <c r="O4135" s="72">
        <v>13.351000000000001</v>
      </c>
      <c r="P4135" s="72">
        <v>13.364000000000001</v>
      </c>
      <c r="Q4135" s="72">
        <v>13.254</v>
      </c>
      <c r="R4135" s="72">
        <v>12.936999999999999</v>
      </c>
      <c r="S4135" s="72">
        <v>12.137</v>
      </c>
      <c r="T4135" s="72">
        <v>11.74</v>
      </c>
      <c r="U4135" s="72">
        <v>11.073</v>
      </c>
      <c r="V4135" s="72">
        <v>9.9049999999999994</v>
      </c>
      <c r="W4135" s="72">
        <v>6.85</v>
      </c>
      <c r="X4135" s="72">
        <v>3.8180000000000001</v>
      </c>
      <c r="Y4135" s="72">
        <v>1.9419999999999999</v>
      </c>
      <c r="Z4135" s="72">
        <v>0.69499999999999995</v>
      </c>
      <c r="AA4135" s="72">
        <v>0.11</v>
      </c>
    </row>
    <row r="4136" spans="1:27" x14ac:dyDescent="0.3">
      <c r="A4136" s="65">
        <v>4135</v>
      </c>
      <c r="B4136" s="66" t="s">
        <v>323</v>
      </c>
      <c r="C4136" s="69" t="s">
        <v>274</v>
      </c>
      <c r="D4136" s="71"/>
      <c r="E4136" s="71">
        <v>540</v>
      </c>
      <c r="F4136" s="71">
        <v>2075</v>
      </c>
      <c r="G4136" s="72">
        <v>11.388999999999999</v>
      </c>
      <c r="H4136" s="72">
        <v>11.49</v>
      </c>
      <c r="I4136" s="72">
        <v>11.592000000000001</v>
      </c>
      <c r="J4136" s="72">
        <v>11.849</v>
      </c>
      <c r="K4136" s="72">
        <v>12.215</v>
      </c>
      <c r="L4136" s="72">
        <v>12.54</v>
      </c>
      <c r="M4136" s="72">
        <v>12.792</v>
      </c>
      <c r="N4136" s="72">
        <v>13.047000000000001</v>
      </c>
      <c r="O4136" s="72">
        <v>13.284000000000001</v>
      </c>
      <c r="P4136" s="72">
        <v>13.403</v>
      </c>
      <c r="Q4136" s="72">
        <v>13.353999999999999</v>
      </c>
      <c r="R4136" s="72">
        <v>13.164</v>
      </c>
      <c r="S4136" s="72">
        <v>12.744</v>
      </c>
      <c r="T4136" s="72">
        <v>11.792999999999999</v>
      </c>
      <c r="U4136" s="72">
        <v>11.111000000000001</v>
      </c>
      <c r="V4136" s="72">
        <v>10.009</v>
      </c>
      <c r="W4136" s="72">
        <v>8.2319999999999993</v>
      </c>
      <c r="X4136" s="72">
        <v>4.8719999999999999</v>
      </c>
      <c r="Y4136" s="72">
        <v>2.1080000000000001</v>
      </c>
      <c r="Z4136" s="72">
        <v>0.73099999999999998</v>
      </c>
      <c r="AA4136" s="72">
        <v>0.156</v>
      </c>
    </row>
    <row r="4137" spans="1:27" x14ac:dyDescent="0.3">
      <c r="A4137" s="65">
        <v>4136</v>
      </c>
      <c r="B4137" s="66" t="s">
        <v>323</v>
      </c>
      <c r="C4137" s="69" t="s">
        <v>274</v>
      </c>
      <c r="D4137" s="71"/>
      <c r="E4137" s="71">
        <v>540</v>
      </c>
      <c r="F4137" s="71">
        <v>2080</v>
      </c>
      <c r="G4137" s="72">
        <v>11.358000000000001</v>
      </c>
      <c r="H4137" s="72">
        <v>11.439</v>
      </c>
      <c r="I4137" s="72">
        <v>11.526</v>
      </c>
      <c r="J4137" s="72">
        <v>11.792999999999999</v>
      </c>
      <c r="K4137" s="72">
        <v>12.212999999999999</v>
      </c>
      <c r="L4137" s="72">
        <v>12.564</v>
      </c>
      <c r="M4137" s="72">
        <v>12.801</v>
      </c>
      <c r="N4137" s="72">
        <v>12.968999999999999</v>
      </c>
      <c r="O4137" s="72">
        <v>13.154</v>
      </c>
      <c r="P4137" s="72">
        <v>13.334</v>
      </c>
      <c r="Q4137" s="72">
        <v>13.391</v>
      </c>
      <c r="R4137" s="72">
        <v>13.271000000000001</v>
      </c>
      <c r="S4137" s="72">
        <v>12.983000000000001</v>
      </c>
      <c r="T4137" s="72">
        <v>12.407999999999999</v>
      </c>
      <c r="U4137" s="72">
        <v>11.207000000000001</v>
      </c>
      <c r="V4137" s="72">
        <v>10.113</v>
      </c>
      <c r="W4137" s="72">
        <v>8.4160000000000004</v>
      </c>
      <c r="X4137" s="72">
        <v>5.97</v>
      </c>
      <c r="Y4137" s="72">
        <v>2.7709999999999999</v>
      </c>
      <c r="Z4137" s="72">
        <v>0.82899999999999996</v>
      </c>
      <c r="AA4137" s="72">
        <v>0.18099999999999999</v>
      </c>
    </row>
    <row r="4138" spans="1:27" x14ac:dyDescent="0.3">
      <c r="A4138" s="65">
        <v>4137</v>
      </c>
      <c r="B4138" s="66" t="s">
        <v>323</v>
      </c>
      <c r="C4138" s="69" t="s">
        <v>274</v>
      </c>
      <c r="D4138" s="71"/>
      <c r="E4138" s="71">
        <v>540</v>
      </c>
      <c r="F4138" s="71">
        <v>2085</v>
      </c>
      <c r="G4138" s="72">
        <v>11.332000000000001</v>
      </c>
      <c r="H4138" s="72">
        <v>11.403</v>
      </c>
      <c r="I4138" s="72">
        <v>11.473000000000001</v>
      </c>
      <c r="J4138" s="72">
        <v>11.715</v>
      </c>
      <c r="K4138" s="72">
        <v>12.132</v>
      </c>
      <c r="L4138" s="72">
        <v>12.536</v>
      </c>
      <c r="M4138" s="72">
        <v>12.808</v>
      </c>
      <c r="N4138" s="72">
        <v>12.965999999999999</v>
      </c>
      <c r="O4138" s="72">
        <v>13.07</v>
      </c>
      <c r="P4138" s="72">
        <v>13.201000000000001</v>
      </c>
      <c r="Q4138" s="72">
        <v>13.326000000000001</v>
      </c>
      <c r="R4138" s="72">
        <v>13.316000000000001</v>
      </c>
      <c r="S4138" s="72">
        <v>13.102</v>
      </c>
      <c r="T4138" s="72">
        <v>12.667</v>
      </c>
      <c r="U4138" s="72">
        <v>11.834</v>
      </c>
      <c r="V4138" s="72">
        <v>10.263</v>
      </c>
      <c r="W4138" s="72">
        <v>8.5890000000000004</v>
      </c>
      <c r="X4138" s="72">
        <v>6.2069999999999999</v>
      </c>
      <c r="Y4138" s="72">
        <v>3.4889999999999999</v>
      </c>
      <c r="Z4138" s="72">
        <v>1.1359999999999999</v>
      </c>
      <c r="AA4138" s="72">
        <v>0.216</v>
      </c>
    </row>
    <row r="4139" spans="1:27" x14ac:dyDescent="0.3">
      <c r="A4139" s="65">
        <v>4138</v>
      </c>
      <c r="B4139" s="66" t="s">
        <v>323</v>
      </c>
      <c r="C4139" s="69" t="s">
        <v>274</v>
      </c>
      <c r="D4139" s="71"/>
      <c r="E4139" s="71">
        <v>540</v>
      </c>
      <c r="F4139" s="71">
        <v>2090</v>
      </c>
      <c r="G4139" s="72">
        <v>11.282999999999999</v>
      </c>
      <c r="H4139" s="72">
        <v>11.372999999999999</v>
      </c>
      <c r="I4139" s="72">
        <v>11.436</v>
      </c>
      <c r="J4139" s="72">
        <v>11.647</v>
      </c>
      <c r="K4139" s="72">
        <v>12.026</v>
      </c>
      <c r="L4139" s="72">
        <v>12.430999999999999</v>
      </c>
      <c r="M4139" s="72">
        <v>12.760999999999999</v>
      </c>
      <c r="N4139" s="72">
        <v>12.959</v>
      </c>
      <c r="O4139" s="72">
        <v>13.057</v>
      </c>
      <c r="P4139" s="72">
        <v>13.112</v>
      </c>
      <c r="Q4139" s="72">
        <v>13.193</v>
      </c>
      <c r="R4139" s="72">
        <v>13.256</v>
      </c>
      <c r="S4139" s="72">
        <v>13.159000000000001</v>
      </c>
      <c r="T4139" s="72">
        <v>12.808</v>
      </c>
      <c r="U4139" s="72">
        <v>12.12</v>
      </c>
      <c r="V4139" s="72">
        <v>10.898999999999999</v>
      </c>
      <c r="W4139" s="72">
        <v>8.8019999999999996</v>
      </c>
      <c r="X4139" s="72">
        <v>6.4429999999999996</v>
      </c>
      <c r="Y4139" s="72">
        <v>3.7240000000000002</v>
      </c>
      <c r="Z4139" s="72">
        <v>1.484</v>
      </c>
      <c r="AA4139" s="72">
        <v>0.30299999999999999</v>
      </c>
    </row>
    <row r="4140" spans="1:27" x14ac:dyDescent="0.3">
      <c r="A4140" s="65">
        <v>4139</v>
      </c>
      <c r="B4140" s="66" t="s">
        <v>323</v>
      </c>
      <c r="C4140" s="69" t="s">
        <v>274</v>
      </c>
      <c r="D4140" s="71"/>
      <c r="E4140" s="71">
        <v>540</v>
      </c>
      <c r="F4140" s="71">
        <v>2095</v>
      </c>
      <c r="G4140" s="72">
        <v>11.207000000000001</v>
      </c>
      <c r="H4140" s="72">
        <v>11.321</v>
      </c>
      <c r="I4140" s="72">
        <v>11.401999999999999</v>
      </c>
      <c r="J4140" s="72">
        <v>11.595000000000001</v>
      </c>
      <c r="K4140" s="72">
        <v>11.933</v>
      </c>
      <c r="L4140" s="72">
        <v>12.298</v>
      </c>
      <c r="M4140" s="72">
        <v>12.635999999999999</v>
      </c>
      <c r="N4140" s="72">
        <v>12.898999999999999</v>
      </c>
      <c r="O4140" s="72">
        <v>13.042</v>
      </c>
      <c r="P4140" s="72">
        <v>13.097</v>
      </c>
      <c r="Q4140" s="72">
        <v>13.106</v>
      </c>
      <c r="R4140" s="72">
        <v>13.131</v>
      </c>
      <c r="S4140" s="72">
        <v>13.114000000000001</v>
      </c>
      <c r="T4140" s="72">
        <v>12.887</v>
      </c>
      <c r="U4140" s="72">
        <v>12.295</v>
      </c>
      <c r="V4140" s="72">
        <v>11.224</v>
      </c>
      <c r="W4140" s="72">
        <v>9.4369999999999994</v>
      </c>
      <c r="X4140" s="72">
        <v>6.7089999999999996</v>
      </c>
      <c r="Y4140" s="72">
        <v>3.9649999999999999</v>
      </c>
      <c r="Z4140" s="72">
        <v>1.647</v>
      </c>
      <c r="AA4140" s="72">
        <v>0.41899999999999998</v>
      </c>
    </row>
    <row r="4141" spans="1:27" x14ac:dyDescent="0.3">
      <c r="A4141" s="65">
        <v>4140</v>
      </c>
      <c r="B4141" s="66" t="s">
        <v>323</v>
      </c>
      <c r="C4141" s="69" t="s">
        <v>274</v>
      </c>
      <c r="D4141" s="71"/>
      <c r="E4141" s="71">
        <v>540</v>
      </c>
      <c r="F4141" s="71">
        <v>2100</v>
      </c>
      <c r="G4141" s="72">
        <v>11.113</v>
      </c>
      <c r="H4141" s="72">
        <v>11.241</v>
      </c>
      <c r="I4141" s="72">
        <v>11.346</v>
      </c>
      <c r="J4141" s="72">
        <v>11.545999999999999</v>
      </c>
      <c r="K4141" s="72">
        <v>11.853999999999999</v>
      </c>
      <c r="L4141" s="72">
        <v>12.182</v>
      </c>
      <c r="M4141" s="72">
        <v>12.486000000000001</v>
      </c>
      <c r="N4141" s="72">
        <v>12.763</v>
      </c>
      <c r="O4141" s="72">
        <v>12.976000000000001</v>
      </c>
      <c r="P4141" s="72">
        <v>13.077999999999999</v>
      </c>
      <c r="Q4141" s="72">
        <v>13.09</v>
      </c>
      <c r="R4141" s="72">
        <v>13.048999999999999</v>
      </c>
      <c r="S4141" s="72">
        <v>13.000999999999999</v>
      </c>
      <c r="T4141" s="72">
        <v>12.862</v>
      </c>
      <c r="U4141" s="72">
        <v>12.407999999999999</v>
      </c>
      <c r="V4141" s="72">
        <v>11.444000000000001</v>
      </c>
      <c r="W4141" s="72">
        <v>9.8049999999999997</v>
      </c>
      <c r="X4141" s="72">
        <v>7.3010000000000002</v>
      </c>
      <c r="Y4141" s="72">
        <v>4.2300000000000004</v>
      </c>
      <c r="Z4141" s="72">
        <v>1.8180000000000001</v>
      </c>
      <c r="AA4141" s="72">
        <v>0.505</v>
      </c>
    </row>
    <row r="4142" spans="1:27" x14ac:dyDescent="0.3">
      <c r="A4142" s="65">
        <v>4141</v>
      </c>
      <c r="B4142" s="66" t="s">
        <v>323</v>
      </c>
      <c r="C4142" s="69" t="s">
        <v>275</v>
      </c>
      <c r="D4142" s="71"/>
      <c r="E4142" s="71">
        <v>598</v>
      </c>
      <c r="F4142" s="71">
        <v>2015</v>
      </c>
      <c r="G4142" s="72">
        <v>529.70500000000004</v>
      </c>
      <c r="H4142" s="72">
        <v>501.35599999999999</v>
      </c>
      <c r="I4142" s="72">
        <v>466.315</v>
      </c>
      <c r="J4142" s="72">
        <v>423.88299999999998</v>
      </c>
      <c r="K4142" s="72">
        <v>364.37200000000001</v>
      </c>
      <c r="L4142" s="72">
        <v>322.77499999999998</v>
      </c>
      <c r="M4142" s="72">
        <v>296.108</v>
      </c>
      <c r="N4142" s="72">
        <v>259.61900000000003</v>
      </c>
      <c r="O4142" s="72">
        <v>218.39599999999999</v>
      </c>
      <c r="P4142" s="72">
        <v>178.80699999999999</v>
      </c>
      <c r="Q4142" s="72">
        <v>144.571</v>
      </c>
      <c r="R4142" s="72">
        <v>113.73699999999999</v>
      </c>
      <c r="S4142" s="72">
        <v>84.903999999999996</v>
      </c>
      <c r="T4142" s="72">
        <v>54.713999999999999</v>
      </c>
      <c r="U4142" s="72">
        <v>34.768999999999998</v>
      </c>
      <c r="V4142" s="72">
        <v>20.016999999999999</v>
      </c>
      <c r="W4142" s="72">
        <v>9.734</v>
      </c>
      <c r="X4142" s="72">
        <v>3.74</v>
      </c>
      <c r="Y4142" s="72">
        <v>1.069</v>
      </c>
      <c r="Z4142" s="72">
        <v>0.20799999999999999</v>
      </c>
      <c r="AA4142" s="72">
        <v>2.5999999999999999E-2</v>
      </c>
    </row>
    <row r="4143" spans="1:27" x14ac:dyDescent="0.3">
      <c r="A4143" s="65">
        <v>4142</v>
      </c>
      <c r="B4143" s="66" t="s">
        <v>323</v>
      </c>
      <c r="C4143" s="69" t="s">
        <v>275</v>
      </c>
      <c r="D4143" s="71"/>
      <c r="E4143" s="71">
        <v>598</v>
      </c>
      <c r="F4143" s="71">
        <v>2020</v>
      </c>
      <c r="G4143" s="72">
        <v>556.274</v>
      </c>
      <c r="H4143" s="72">
        <v>523.471</v>
      </c>
      <c r="I4143" s="72">
        <v>498.70699999999999</v>
      </c>
      <c r="J4143" s="72">
        <v>463.69499999999999</v>
      </c>
      <c r="K4143" s="72">
        <v>420.74299999999999</v>
      </c>
      <c r="L4143" s="72">
        <v>360.80900000000003</v>
      </c>
      <c r="M4143" s="72">
        <v>318.81400000000002</v>
      </c>
      <c r="N4143" s="72">
        <v>291.447</v>
      </c>
      <c r="O4143" s="72">
        <v>253.703</v>
      </c>
      <c r="P4143" s="72">
        <v>210.994</v>
      </c>
      <c r="Q4143" s="72">
        <v>169.453</v>
      </c>
      <c r="R4143" s="72">
        <v>133.21899999999999</v>
      </c>
      <c r="S4143" s="72">
        <v>100.298</v>
      </c>
      <c r="T4143" s="72">
        <v>69.918000000000006</v>
      </c>
      <c r="U4143" s="72">
        <v>41.228999999999999</v>
      </c>
      <c r="V4143" s="72">
        <v>23.347000000000001</v>
      </c>
      <c r="W4143" s="72">
        <v>11.581</v>
      </c>
      <c r="X4143" s="72">
        <v>4.5830000000000002</v>
      </c>
      <c r="Y4143" s="72">
        <v>1.3280000000000001</v>
      </c>
      <c r="Z4143" s="72">
        <v>0.26300000000000001</v>
      </c>
      <c r="AA4143" s="72">
        <v>2.8000000000000001E-2</v>
      </c>
    </row>
    <row r="4144" spans="1:27" x14ac:dyDescent="0.3">
      <c r="A4144" s="65">
        <v>4143</v>
      </c>
      <c r="B4144" s="66" t="s">
        <v>323</v>
      </c>
      <c r="C4144" s="69" t="s">
        <v>275</v>
      </c>
      <c r="D4144" s="71"/>
      <c r="E4144" s="71">
        <v>598</v>
      </c>
      <c r="F4144" s="71">
        <v>2025</v>
      </c>
      <c r="G4144" s="72">
        <v>584.01700000000005</v>
      </c>
      <c r="H4144" s="72">
        <v>550.23599999999999</v>
      </c>
      <c r="I4144" s="72">
        <v>520.90099999999995</v>
      </c>
      <c r="J4144" s="72">
        <v>496.08699999999999</v>
      </c>
      <c r="K4144" s="72">
        <v>460.45299999999997</v>
      </c>
      <c r="L4144" s="72">
        <v>416.87799999999999</v>
      </c>
      <c r="M4144" s="72">
        <v>356.649</v>
      </c>
      <c r="N4144" s="72">
        <v>314.08199999999999</v>
      </c>
      <c r="O4144" s="72">
        <v>285.15800000000002</v>
      </c>
      <c r="P4144" s="72">
        <v>245.50200000000001</v>
      </c>
      <c r="Q4144" s="72">
        <v>200.37799999999999</v>
      </c>
      <c r="R4144" s="72">
        <v>156.54499999999999</v>
      </c>
      <c r="S4144" s="72">
        <v>117.84</v>
      </c>
      <c r="T4144" s="72">
        <v>82.918999999999997</v>
      </c>
      <c r="U4144" s="72">
        <v>52.912999999999997</v>
      </c>
      <c r="V4144" s="72">
        <v>27.792000000000002</v>
      </c>
      <c r="W4144" s="72">
        <v>13.537000000000001</v>
      </c>
      <c r="X4144" s="72">
        <v>5.4480000000000004</v>
      </c>
      <c r="Y4144" s="72">
        <v>1.621</v>
      </c>
      <c r="Z4144" s="72">
        <v>0.32500000000000001</v>
      </c>
      <c r="AA4144" s="72">
        <v>3.5000000000000003E-2</v>
      </c>
    </row>
    <row r="4145" spans="1:27" x14ac:dyDescent="0.3">
      <c r="A4145" s="65">
        <v>4144</v>
      </c>
      <c r="B4145" s="66" t="s">
        <v>323</v>
      </c>
      <c r="C4145" s="69" t="s">
        <v>275</v>
      </c>
      <c r="D4145" s="71"/>
      <c r="E4145" s="71">
        <v>598</v>
      </c>
      <c r="F4145" s="71">
        <v>2030</v>
      </c>
      <c r="G4145" s="72">
        <v>609.38599999999997</v>
      </c>
      <c r="H4145" s="72">
        <v>578.14599999999996</v>
      </c>
      <c r="I4145" s="72">
        <v>547.71400000000006</v>
      </c>
      <c r="J4145" s="72">
        <v>518.33100000000002</v>
      </c>
      <c r="K4145" s="72">
        <v>492.803</v>
      </c>
      <c r="L4145" s="72">
        <v>456.45299999999997</v>
      </c>
      <c r="M4145" s="72">
        <v>412.35</v>
      </c>
      <c r="N4145" s="72">
        <v>351.649</v>
      </c>
      <c r="O4145" s="72">
        <v>307.64299999999997</v>
      </c>
      <c r="P4145" s="72">
        <v>276.33800000000002</v>
      </c>
      <c r="Q4145" s="72">
        <v>233.59700000000001</v>
      </c>
      <c r="R4145" s="72">
        <v>185.55199999999999</v>
      </c>
      <c r="S4145" s="72">
        <v>138.874</v>
      </c>
      <c r="T4145" s="72">
        <v>97.784999999999997</v>
      </c>
      <c r="U4145" s="72">
        <v>63.009</v>
      </c>
      <c r="V4145" s="72">
        <v>35.796999999999997</v>
      </c>
      <c r="W4145" s="72">
        <v>16.143999999999998</v>
      </c>
      <c r="X4145" s="72">
        <v>6.36</v>
      </c>
      <c r="Y4145" s="72">
        <v>1.915</v>
      </c>
      <c r="Z4145" s="72">
        <v>0.39</v>
      </c>
      <c r="AA4145" s="72">
        <v>4.2999999999999997E-2</v>
      </c>
    </row>
    <row r="4146" spans="1:27" x14ac:dyDescent="0.3">
      <c r="A4146" s="65">
        <v>4145</v>
      </c>
      <c r="B4146" s="66" t="s">
        <v>323</v>
      </c>
      <c r="C4146" s="69" t="s">
        <v>275</v>
      </c>
      <c r="D4146" s="71"/>
      <c r="E4146" s="71">
        <v>598</v>
      </c>
      <c r="F4146" s="71">
        <v>2035</v>
      </c>
      <c r="G4146" s="72">
        <v>631.55899999999997</v>
      </c>
      <c r="H4146" s="72">
        <v>603.78599999999994</v>
      </c>
      <c r="I4146" s="72">
        <v>575.67100000000005</v>
      </c>
      <c r="J4146" s="72">
        <v>545.15300000000002</v>
      </c>
      <c r="K4146" s="72">
        <v>515.02700000000004</v>
      </c>
      <c r="L4146" s="72">
        <v>488.67500000000001</v>
      </c>
      <c r="M4146" s="72">
        <v>451.68599999999998</v>
      </c>
      <c r="N4146" s="72">
        <v>406.779</v>
      </c>
      <c r="O4146" s="72">
        <v>344.68799999999999</v>
      </c>
      <c r="P4146" s="72">
        <v>298.41899999999998</v>
      </c>
      <c r="Q4146" s="72">
        <v>263.28800000000001</v>
      </c>
      <c r="R4146" s="72">
        <v>216.68299999999999</v>
      </c>
      <c r="S4146" s="72">
        <v>164.97900000000001</v>
      </c>
      <c r="T4146" s="72">
        <v>115.602</v>
      </c>
      <c r="U4146" s="72">
        <v>74.582999999999998</v>
      </c>
      <c r="V4146" s="72">
        <v>42.793999999999997</v>
      </c>
      <c r="W4146" s="72">
        <v>20.856000000000002</v>
      </c>
      <c r="X4146" s="72">
        <v>7.593</v>
      </c>
      <c r="Y4146" s="72">
        <v>2.2320000000000002</v>
      </c>
      <c r="Z4146" s="72">
        <v>0.45900000000000002</v>
      </c>
      <c r="AA4146" s="72">
        <v>5.0999999999999997E-2</v>
      </c>
    </row>
    <row r="4147" spans="1:27" x14ac:dyDescent="0.3">
      <c r="A4147" s="65">
        <v>4146</v>
      </c>
      <c r="B4147" s="66" t="s">
        <v>323</v>
      </c>
      <c r="C4147" s="69" t="s">
        <v>275</v>
      </c>
      <c r="D4147" s="71"/>
      <c r="E4147" s="71">
        <v>598</v>
      </c>
      <c r="F4147" s="71">
        <v>2040</v>
      </c>
      <c r="G4147" s="72">
        <v>648.40899999999999</v>
      </c>
      <c r="H4147" s="72">
        <v>626.21799999999996</v>
      </c>
      <c r="I4147" s="72">
        <v>601.35900000000004</v>
      </c>
      <c r="J4147" s="72">
        <v>573.10699999999997</v>
      </c>
      <c r="K4147" s="72">
        <v>541.79499999999996</v>
      </c>
      <c r="L4147" s="72">
        <v>510.85500000000002</v>
      </c>
      <c r="M4147" s="72">
        <v>483.75099999999998</v>
      </c>
      <c r="N4147" s="72">
        <v>445.79399999999998</v>
      </c>
      <c r="O4147" s="72">
        <v>398.995</v>
      </c>
      <c r="P4147" s="72">
        <v>334.65800000000002</v>
      </c>
      <c r="Q4147" s="72">
        <v>284.68400000000003</v>
      </c>
      <c r="R4147" s="72">
        <v>244.626</v>
      </c>
      <c r="S4147" s="72">
        <v>193.083</v>
      </c>
      <c r="T4147" s="72">
        <v>137.755</v>
      </c>
      <c r="U4147" s="72">
        <v>88.495999999999995</v>
      </c>
      <c r="V4147" s="72">
        <v>50.841999999999999</v>
      </c>
      <c r="W4147" s="72">
        <v>25.001000000000001</v>
      </c>
      <c r="X4147" s="72">
        <v>9.8170000000000002</v>
      </c>
      <c r="Y4147" s="72">
        <v>2.6589999999999998</v>
      </c>
      <c r="Z4147" s="72">
        <v>0.53200000000000003</v>
      </c>
      <c r="AA4147" s="72">
        <v>0.06</v>
      </c>
    </row>
    <row r="4148" spans="1:27" x14ac:dyDescent="0.3">
      <c r="A4148" s="65">
        <v>4147</v>
      </c>
      <c r="B4148" s="66" t="s">
        <v>323</v>
      </c>
      <c r="C4148" s="69" t="s">
        <v>275</v>
      </c>
      <c r="D4148" s="71"/>
      <c r="E4148" s="71">
        <v>598</v>
      </c>
      <c r="F4148" s="71">
        <v>2045</v>
      </c>
      <c r="G4148" s="72">
        <v>661.65200000000004</v>
      </c>
      <c r="H4148" s="72">
        <v>643.37800000000004</v>
      </c>
      <c r="I4148" s="72">
        <v>623.86400000000003</v>
      </c>
      <c r="J4148" s="72">
        <v>598.81299999999999</v>
      </c>
      <c r="K4148" s="72">
        <v>569.70899999999995</v>
      </c>
      <c r="L4148" s="72">
        <v>537.56799999999998</v>
      </c>
      <c r="M4148" s="72">
        <v>505.90800000000002</v>
      </c>
      <c r="N4148" s="72">
        <v>477.68299999999999</v>
      </c>
      <c r="O4148" s="72">
        <v>437.57799999999997</v>
      </c>
      <c r="P4148" s="72">
        <v>387.75099999999998</v>
      </c>
      <c r="Q4148" s="72">
        <v>319.67500000000001</v>
      </c>
      <c r="R4148" s="72">
        <v>264.95800000000003</v>
      </c>
      <c r="S4148" s="72">
        <v>218.48</v>
      </c>
      <c r="T4148" s="72">
        <v>161.73400000000001</v>
      </c>
      <c r="U4148" s="72">
        <v>105.855</v>
      </c>
      <c r="V4148" s="72">
        <v>60.558999999999997</v>
      </c>
      <c r="W4148" s="72">
        <v>29.791</v>
      </c>
      <c r="X4148" s="72">
        <v>11.776</v>
      </c>
      <c r="Y4148" s="72">
        <v>3.4279999999999999</v>
      </c>
      <c r="Z4148" s="72">
        <v>0.63</v>
      </c>
      <c r="AA4148" s="72">
        <v>7.0000000000000007E-2</v>
      </c>
    </row>
    <row r="4149" spans="1:27" x14ac:dyDescent="0.3">
      <c r="A4149" s="65">
        <v>4148</v>
      </c>
      <c r="B4149" s="66" t="s">
        <v>323</v>
      </c>
      <c r="C4149" s="69" t="s">
        <v>275</v>
      </c>
      <c r="D4149" s="71"/>
      <c r="E4149" s="71">
        <v>598</v>
      </c>
      <c r="F4149" s="71">
        <v>2050</v>
      </c>
      <c r="G4149" s="72">
        <v>671.13099999999997</v>
      </c>
      <c r="H4149" s="72">
        <v>656.923</v>
      </c>
      <c r="I4149" s="72">
        <v>641.11</v>
      </c>
      <c r="J4149" s="72">
        <v>621.35</v>
      </c>
      <c r="K4149" s="72">
        <v>595.38400000000001</v>
      </c>
      <c r="L4149" s="72">
        <v>565.41499999999996</v>
      </c>
      <c r="M4149" s="72">
        <v>532.55999999999995</v>
      </c>
      <c r="N4149" s="72">
        <v>499.79700000000003</v>
      </c>
      <c r="O4149" s="72">
        <v>469.19200000000001</v>
      </c>
      <c r="P4149" s="72">
        <v>425.63499999999999</v>
      </c>
      <c r="Q4149" s="72">
        <v>370.86099999999999</v>
      </c>
      <c r="R4149" s="72">
        <v>298.01600000000002</v>
      </c>
      <c r="S4149" s="72">
        <v>237.16399999999999</v>
      </c>
      <c r="T4149" s="72">
        <v>183.57400000000001</v>
      </c>
      <c r="U4149" s="72">
        <v>124.739</v>
      </c>
      <c r="V4149" s="72">
        <v>72.709000000000003</v>
      </c>
      <c r="W4149" s="72">
        <v>35.579000000000001</v>
      </c>
      <c r="X4149" s="72">
        <v>14.036</v>
      </c>
      <c r="Y4149" s="72">
        <v>4.101</v>
      </c>
      <c r="Z4149" s="72">
        <v>0.80700000000000005</v>
      </c>
      <c r="AA4149" s="72">
        <v>8.2000000000000003E-2</v>
      </c>
    </row>
    <row r="4150" spans="1:27" x14ac:dyDescent="0.3">
      <c r="A4150" s="65">
        <v>4149</v>
      </c>
      <c r="B4150" s="66" t="s">
        <v>323</v>
      </c>
      <c r="C4150" s="69" t="s">
        <v>275</v>
      </c>
      <c r="D4150" s="71"/>
      <c r="E4150" s="71">
        <v>598</v>
      </c>
      <c r="F4150" s="71">
        <v>2055</v>
      </c>
      <c r="G4150" s="72">
        <v>679.69200000000001</v>
      </c>
      <c r="H4150" s="72">
        <v>666.69899999999996</v>
      </c>
      <c r="I4150" s="72">
        <v>654.73900000000003</v>
      </c>
      <c r="J4150" s="72">
        <v>638.64200000000005</v>
      </c>
      <c r="K4150" s="72">
        <v>617.91499999999996</v>
      </c>
      <c r="L4150" s="72">
        <v>591.05600000000004</v>
      </c>
      <c r="M4150" s="72">
        <v>560.34500000000003</v>
      </c>
      <c r="N4150" s="72">
        <v>526.36599999999999</v>
      </c>
      <c r="O4150" s="72">
        <v>491.23</v>
      </c>
      <c r="P4150" s="72">
        <v>456.78199999999998</v>
      </c>
      <c r="Q4150" s="72">
        <v>407.59300000000002</v>
      </c>
      <c r="R4150" s="72">
        <v>346.28899999999999</v>
      </c>
      <c r="S4150" s="72">
        <v>267.32900000000001</v>
      </c>
      <c r="T4150" s="72">
        <v>199.87100000000001</v>
      </c>
      <c r="U4150" s="72">
        <v>142.09200000000001</v>
      </c>
      <c r="V4150" s="72">
        <v>85.983999999999995</v>
      </c>
      <c r="W4150" s="72">
        <v>42.822000000000003</v>
      </c>
      <c r="X4150" s="72">
        <v>16.763999999999999</v>
      </c>
      <c r="Y4150" s="72">
        <v>4.87</v>
      </c>
      <c r="Z4150" s="72">
        <v>0.95599999999999996</v>
      </c>
      <c r="AA4150" s="72">
        <v>0.104</v>
      </c>
    </row>
    <row r="4151" spans="1:27" x14ac:dyDescent="0.3">
      <c r="A4151" s="65">
        <v>4150</v>
      </c>
      <c r="B4151" s="66" t="s">
        <v>323</v>
      </c>
      <c r="C4151" s="69" t="s">
        <v>275</v>
      </c>
      <c r="D4151" s="71"/>
      <c r="E4151" s="71">
        <v>598</v>
      </c>
      <c r="F4151" s="71">
        <v>2060</v>
      </c>
      <c r="G4151" s="72">
        <v>685.50699999999995</v>
      </c>
      <c r="H4151" s="72">
        <v>675.55100000000004</v>
      </c>
      <c r="I4151" s="72">
        <v>664.62400000000002</v>
      </c>
      <c r="J4151" s="72">
        <v>652.33900000000006</v>
      </c>
      <c r="K4151" s="72">
        <v>635.24099999999999</v>
      </c>
      <c r="L4151" s="72">
        <v>613.59100000000001</v>
      </c>
      <c r="M4151" s="72">
        <v>585.96900000000005</v>
      </c>
      <c r="N4151" s="72">
        <v>554.08900000000006</v>
      </c>
      <c r="O4151" s="72">
        <v>517.68399999999997</v>
      </c>
      <c r="P4151" s="72">
        <v>478.66699999999997</v>
      </c>
      <c r="Q4151" s="72">
        <v>437.96100000000001</v>
      </c>
      <c r="R4151" s="72">
        <v>381.20699999999999</v>
      </c>
      <c r="S4151" s="72">
        <v>311.315</v>
      </c>
      <c r="T4151" s="72">
        <v>225.99100000000001</v>
      </c>
      <c r="U4151" s="72">
        <v>155.27500000000001</v>
      </c>
      <c r="V4151" s="72">
        <v>98.305999999999997</v>
      </c>
      <c r="W4151" s="72">
        <v>50.771000000000001</v>
      </c>
      <c r="X4151" s="72">
        <v>20.175000000000001</v>
      </c>
      <c r="Y4151" s="72">
        <v>5.7930000000000001</v>
      </c>
      <c r="Z4151" s="72">
        <v>1.125</v>
      </c>
      <c r="AA4151" s="72">
        <v>0.123</v>
      </c>
    </row>
    <row r="4152" spans="1:27" x14ac:dyDescent="0.3">
      <c r="A4152" s="65">
        <v>4151</v>
      </c>
      <c r="B4152" s="66" t="s">
        <v>323</v>
      </c>
      <c r="C4152" s="69" t="s">
        <v>275</v>
      </c>
      <c r="D4152" s="71"/>
      <c r="E4152" s="71">
        <v>598</v>
      </c>
      <c r="F4152" s="71">
        <v>2065</v>
      </c>
      <c r="G4152" s="72">
        <v>687.87</v>
      </c>
      <c r="H4152" s="72">
        <v>681.70299999999997</v>
      </c>
      <c r="I4152" s="72">
        <v>673.59100000000001</v>
      </c>
      <c r="J4152" s="72">
        <v>662.32500000000005</v>
      </c>
      <c r="K4152" s="72">
        <v>649.01300000000003</v>
      </c>
      <c r="L4152" s="72">
        <v>630.99199999999996</v>
      </c>
      <c r="M4152" s="72">
        <v>608.55799999999999</v>
      </c>
      <c r="N4152" s="72">
        <v>579.73</v>
      </c>
      <c r="O4152" s="72">
        <v>545.35199999999998</v>
      </c>
      <c r="P4152" s="72">
        <v>504.94200000000001</v>
      </c>
      <c r="Q4152" s="72">
        <v>459.58300000000003</v>
      </c>
      <c r="R4152" s="72">
        <v>410.35700000000003</v>
      </c>
      <c r="S4152" s="72">
        <v>343.54300000000001</v>
      </c>
      <c r="T4152" s="72">
        <v>264.07</v>
      </c>
      <c r="U4152" s="72">
        <v>176.27799999999999</v>
      </c>
      <c r="V4152" s="72">
        <v>107.879</v>
      </c>
      <c r="W4152" s="72">
        <v>58.231999999999999</v>
      </c>
      <c r="X4152" s="72">
        <v>23.939</v>
      </c>
      <c r="Y4152" s="72">
        <v>6.9509999999999996</v>
      </c>
      <c r="Z4152" s="72">
        <v>1.327</v>
      </c>
      <c r="AA4152" s="72">
        <v>0.14399999999999999</v>
      </c>
    </row>
    <row r="4153" spans="1:27" x14ac:dyDescent="0.3">
      <c r="A4153" s="65">
        <v>4152</v>
      </c>
      <c r="B4153" s="66" t="s">
        <v>323</v>
      </c>
      <c r="C4153" s="69" t="s">
        <v>275</v>
      </c>
      <c r="D4153" s="71"/>
      <c r="E4153" s="71">
        <v>598</v>
      </c>
      <c r="F4153" s="71">
        <v>2070</v>
      </c>
      <c r="G4153" s="72">
        <v>687.08900000000006</v>
      </c>
      <c r="H4153" s="72">
        <v>684.39099999999996</v>
      </c>
      <c r="I4153" s="72">
        <v>679.86400000000003</v>
      </c>
      <c r="J4153" s="72">
        <v>671.39</v>
      </c>
      <c r="K4153" s="72">
        <v>659.08799999999997</v>
      </c>
      <c r="L4153" s="72">
        <v>644.86699999999996</v>
      </c>
      <c r="M4153" s="72">
        <v>626.06700000000001</v>
      </c>
      <c r="N4153" s="72">
        <v>602.38599999999997</v>
      </c>
      <c r="O4153" s="72">
        <v>571.00400000000002</v>
      </c>
      <c r="P4153" s="72">
        <v>532.45699999999999</v>
      </c>
      <c r="Q4153" s="72">
        <v>485.47899999999998</v>
      </c>
      <c r="R4153" s="72">
        <v>431.40300000000002</v>
      </c>
      <c r="S4153" s="72">
        <v>370.71899999999999</v>
      </c>
      <c r="T4153" s="72">
        <v>292.40300000000002</v>
      </c>
      <c r="U4153" s="72">
        <v>206.82499999999999</v>
      </c>
      <c r="V4153" s="72">
        <v>122.992</v>
      </c>
      <c r="W4153" s="72">
        <v>64.111000000000004</v>
      </c>
      <c r="X4153" s="72">
        <v>27.474</v>
      </c>
      <c r="Y4153" s="72">
        <v>8.2189999999999994</v>
      </c>
      <c r="Z4153" s="72">
        <v>1.577</v>
      </c>
      <c r="AA4153" s="72">
        <v>0.16900000000000001</v>
      </c>
    </row>
    <row r="4154" spans="1:27" x14ac:dyDescent="0.3">
      <c r="A4154" s="65">
        <v>4153</v>
      </c>
      <c r="B4154" s="66" t="s">
        <v>323</v>
      </c>
      <c r="C4154" s="69" t="s">
        <v>275</v>
      </c>
      <c r="D4154" s="71"/>
      <c r="E4154" s="71">
        <v>598</v>
      </c>
      <c r="F4154" s="71">
        <v>2075</v>
      </c>
      <c r="G4154" s="72">
        <v>682.13099999999997</v>
      </c>
      <c r="H4154" s="72">
        <v>683.93899999999996</v>
      </c>
      <c r="I4154" s="72">
        <v>682.68100000000004</v>
      </c>
      <c r="J4154" s="72">
        <v>677.77300000000002</v>
      </c>
      <c r="K4154" s="72">
        <v>668.26900000000001</v>
      </c>
      <c r="L4154" s="72">
        <v>655.08199999999999</v>
      </c>
      <c r="M4154" s="72">
        <v>640.09799999999996</v>
      </c>
      <c r="N4154" s="72">
        <v>620.04700000000003</v>
      </c>
      <c r="O4154" s="72">
        <v>593.76800000000003</v>
      </c>
      <c r="P4154" s="72">
        <v>558.07399999999996</v>
      </c>
      <c r="Q4154" s="72">
        <v>512.66800000000001</v>
      </c>
      <c r="R4154" s="72">
        <v>456.57100000000003</v>
      </c>
      <c r="S4154" s="72">
        <v>390.72899999999998</v>
      </c>
      <c r="T4154" s="72">
        <v>316.65800000000002</v>
      </c>
      <c r="U4154" s="72">
        <v>230</v>
      </c>
      <c r="V4154" s="72">
        <v>144.95699999999999</v>
      </c>
      <c r="W4154" s="72">
        <v>73.350999999999999</v>
      </c>
      <c r="X4154" s="72">
        <v>30.276</v>
      </c>
      <c r="Y4154" s="72">
        <v>9.4009999999999998</v>
      </c>
      <c r="Z4154" s="72">
        <v>1.85</v>
      </c>
      <c r="AA4154" s="72">
        <v>0.19900000000000001</v>
      </c>
    </row>
    <row r="4155" spans="1:27" x14ac:dyDescent="0.3">
      <c r="A4155" s="65">
        <v>4154</v>
      </c>
      <c r="B4155" s="66" t="s">
        <v>323</v>
      </c>
      <c r="C4155" s="69" t="s">
        <v>275</v>
      </c>
      <c r="D4155" s="71"/>
      <c r="E4155" s="71">
        <v>598</v>
      </c>
      <c r="F4155" s="71">
        <v>2080</v>
      </c>
      <c r="G4155" s="72">
        <v>675.35400000000004</v>
      </c>
      <c r="H4155" s="72">
        <v>679.32399999999996</v>
      </c>
      <c r="I4155" s="72">
        <v>682.36900000000003</v>
      </c>
      <c r="J4155" s="72">
        <v>680.71900000000005</v>
      </c>
      <c r="K4155" s="72">
        <v>674.79100000000005</v>
      </c>
      <c r="L4155" s="72">
        <v>664.43200000000002</v>
      </c>
      <c r="M4155" s="72">
        <v>650.52300000000002</v>
      </c>
      <c r="N4155" s="72">
        <v>634.29700000000003</v>
      </c>
      <c r="O4155" s="72">
        <v>611.66200000000003</v>
      </c>
      <c r="P4155" s="72">
        <v>580.95500000000004</v>
      </c>
      <c r="Q4155" s="72">
        <v>538.15800000000002</v>
      </c>
      <c r="R4155" s="72">
        <v>483.12200000000001</v>
      </c>
      <c r="S4155" s="72">
        <v>414.65699999999998</v>
      </c>
      <c r="T4155" s="72">
        <v>335.02100000000002</v>
      </c>
      <c r="U4155" s="72">
        <v>250.226</v>
      </c>
      <c r="V4155" s="72">
        <v>161.994</v>
      </c>
      <c r="W4155" s="72">
        <v>86.804000000000002</v>
      </c>
      <c r="X4155" s="72">
        <v>34.694000000000003</v>
      </c>
      <c r="Y4155" s="72">
        <v>10.334</v>
      </c>
      <c r="Z4155" s="72">
        <v>2.0979999999999999</v>
      </c>
      <c r="AA4155" s="72">
        <v>0.23200000000000001</v>
      </c>
    </row>
    <row r="4156" spans="1:27" x14ac:dyDescent="0.3">
      <c r="A4156" s="65">
        <v>4155</v>
      </c>
      <c r="B4156" s="66" t="s">
        <v>323</v>
      </c>
      <c r="C4156" s="69" t="s">
        <v>275</v>
      </c>
      <c r="D4156" s="71"/>
      <c r="E4156" s="71">
        <v>598</v>
      </c>
      <c r="F4156" s="71">
        <v>2085</v>
      </c>
      <c r="G4156" s="72">
        <v>666.30399999999997</v>
      </c>
      <c r="H4156" s="72">
        <v>672.80200000000002</v>
      </c>
      <c r="I4156" s="72">
        <v>677.86699999999996</v>
      </c>
      <c r="J4156" s="72">
        <v>680.505</v>
      </c>
      <c r="K4156" s="72">
        <v>677.83600000000001</v>
      </c>
      <c r="L4156" s="72">
        <v>671.07600000000002</v>
      </c>
      <c r="M4156" s="72">
        <v>660.02499999999998</v>
      </c>
      <c r="N4156" s="72">
        <v>644.91099999999994</v>
      </c>
      <c r="O4156" s="72">
        <v>626.14200000000005</v>
      </c>
      <c r="P4156" s="72">
        <v>599.08299999999997</v>
      </c>
      <c r="Q4156" s="72">
        <v>561.14499999999998</v>
      </c>
      <c r="R4156" s="72">
        <v>508.42700000000002</v>
      </c>
      <c r="S4156" s="72">
        <v>440.50700000000001</v>
      </c>
      <c r="T4156" s="72">
        <v>357.68900000000002</v>
      </c>
      <c r="U4156" s="72">
        <v>266.87799999999999</v>
      </c>
      <c r="V4156" s="72">
        <v>177.94</v>
      </c>
      <c r="W4156" s="72">
        <v>97.938999999999993</v>
      </c>
      <c r="X4156" s="72">
        <v>41.348999999999997</v>
      </c>
      <c r="Y4156" s="72">
        <v>11.861000000000001</v>
      </c>
      <c r="Z4156" s="72">
        <v>2.29</v>
      </c>
      <c r="AA4156" s="72">
        <v>0.26100000000000001</v>
      </c>
    </row>
    <row r="4157" spans="1:27" x14ac:dyDescent="0.3">
      <c r="A4157" s="65">
        <v>4156</v>
      </c>
      <c r="B4157" s="66" t="s">
        <v>323</v>
      </c>
      <c r="C4157" s="69" t="s">
        <v>275</v>
      </c>
      <c r="D4157" s="71"/>
      <c r="E4157" s="71">
        <v>598</v>
      </c>
      <c r="F4157" s="71">
        <v>2090</v>
      </c>
      <c r="G4157" s="72">
        <v>655.89599999999996</v>
      </c>
      <c r="H4157" s="72">
        <v>664.02</v>
      </c>
      <c r="I4157" s="72">
        <v>671.46</v>
      </c>
      <c r="J4157" s="72">
        <v>676.12599999999998</v>
      </c>
      <c r="K4157" s="72">
        <v>677.75400000000002</v>
      </c>
      <c r="L4157" s="72">
        <v>674.28499999999997</v>
      </c>
      <c r="M4157" s="72">
        <v>666.86300000000006</v>
      </c>
      <c r="N4157" s="72">
        <v>654.65200000000004</v>
      </c>
      <c r="O4157" s="72">
        <v>637.08699999999999</v>
      </c>
      <c r="P4157" s="72">
        <v>613.94799999999998</v>
      </c>
      <c r="Q4157" s="72">
        <v>579.68600000000004</v>
      </c>
      <c r="R4157" s="72">
        <v>531.59500000000003</v>
      </c>
      <c r="S4157" s="72">
        <v>465.53199999999998</v>
      </c>
      <c r="T4157" s="72">
        <v>382.42399999999998</v>
      </c>
      <c r="U4157" s="72">
        <v>287.39100000000002</v>
      </c>
      <c r="V4157" s="72">
        <v>191.76400000000001</v>
      </c>
      <c r="W4157" s="72">
        <v>108.742</v>
      </c>
      <c r="X4157" s="72">
        <v>47.057000000000002</v>
      </c>
      <c r="Y4157" s="72">
        <v>14.188000000000001</v>
      </c>
      <c r="Z4157" s="72">
        <v>2.6160000000000001</v>
      </c>
      <c r="AA4157" s="72">
        <v>0.28299999999999997</v>
      </c>
    </row>
    <row r="4158" spans="1:27" x14ac:dyDescent="0.3">
      <c r="A4158" s="65">
        <v>4157</v>
      </c>
      <c r="B4158" s="66" t="s">
        <v>323</v>
      </c>
      <c r="C4158" s="69" t="s">
        <v>275</v>
      </c>
      <c r="D4158" s="71"/>
      <c r="E4158" s="71">
        <v>598</v>
      </c>
      <c r="F4158" s="71">
        <v>2095</v>
      </c>
      <c r="G4158" s="72">
        <v>645.10799999999995</v>
      </c>
      <c r="H4158" s="72">
        <v>653.86599999999999</v>
      </c>
      <c r="I4158" s="72">
        <v>662.80200000000002</v>
      </c>
      <c r="J4158" s="72">
        <v>669.84299999999996</v>
      </c>
      <c r="K4158" s="72">
        <v>673.53899999999999</v>
      </c>
      <c r="L4158" s="72">
        <v>674.399</v>
      </c>
      <c r="M4158" s="72">
        <v>670.31399999999996</v>
      </c>
      <c r="N4158" s="72">
        <v>661.77800000000002</v>
      </c>
      <c r="O4158" s="72">
        <v>647.21400000000006</v>
      </c>
      <c r="P4158" s="72">
        <v>625.40800000000002</v>
      </c>
      <c r="Q4158" s="72">
        <v>595.15800000000002</v>
      </c>
      <c r="R4158" s="72">
        <v>550.678</v>
      </c>
      <c r="S4158" s="72">
        <v>488.80799999999999</v>
      </c>
      <c r="T4158" s="72">
        <v>406.74700000000001</v>
      </c>
      <c r="U4158" s="72">
        <v>309.92200000000003</v>
      </c>
      <c r="V4158" s="72">
        <v>208.685</v>
      </c>
      <c r="W4158" s="72">
        <v>118.491</v>
      </c>
      <c r="X4158" s="72">
        <v>52.728000000000002</v>
      </c>
      <c r="Y4158" s="72">
        <v>16.213999999999999</v>
      </c>
      <c r="Z4158" s="72">
        <v>3.1160000000000001</v>
      </c>
      <c r="AA4158" s="72">
        <v>0.318</v>
      </c>
    </row>
    <row r="4159" spans="1:27" x14ac:dyDescent="0.3">
      <c r="A4159" s="65">
        <v>4158</v>
      </c>
      <c r="B4159" s="66" t="s">
        <v>323</v>
      </c>
      <c r="C4159" s="69" t="s">
        <v>275</v>
      </c>
      <c r="D4159" s="71"/>
      <c r="E4159" s="71">
        <v>598</v>
      </c>
      <c r="F4159" s="71">
        <v>2100</v>
      </c>
      <c r="G4159" s="72">
        <v>633.27099999999996</v>
      </c>
      <c r="H4159" s="72">
        <v>643.33000000000004</v>
      </c>
      <c r="I4159" s="72">
        <v>652.77300000000002</v>
      </c>
      <c r="J4159" s="72">
        <v>661.32100000000003</v>
      </c>
      <c r="K4159" s="72">
        <v>667.43</v>
      </c>
      <c r="L4159" s="72">
        <v>670.41700000000003</v>
      </c>
      <c r="M4159" s="72">
        <v>670.70699999999999</v>
      </c>
      <c r="N4159" s="72">
        <v>665.56600000000003</v>
      </c>
      <c r="O4159" s="72">
        <v>654.79</v>
      </c>
      <c r="P4159" s="72">
        <v>636.12099999999998</v>
      </c>
      <c r="Q4159" s="72">
        <v>607.40599999999995</v>
      </c>
      <c r="R4159" s="72">
        <v>566.97799999999995</v>
      </c>
      <c r="S4159" s="72">
        <v>508.53199999999998</v>
      </c>
      <c r="T4159" s="72">
        <v>429.84</v>
      </c>
      <c r="U4159" s="72">
        <v>332.49799999999999</v>
      </c>
      <c r="V4159" s="72">
        <v>227.45699999999999</v>
      </c>
      <c r="W4159" s="72">
        <v>130.417</v>
      </c>
      <c r="X4159" s="72">
        <v>58.01</v>
      </c>
      <c r="Y4159" s="72">
        <v>18.256</v>
      </c>
      <c r="Z4159" s="72">
        <v>3.548</v>
      </c>
      <c r="AA4159" s="72">
        <v>0.374</v>
      </c>
    </row>
    <row r="4160" spans="1:27" x14ac:dyDescent="0.3">
      <c r="A4160" s="65">
        <v>4159</v>
      </c>
      <c r="B4160" s="66" t="s">
        <v>323</v>
      </c>
      <c r="C4160" s="69" t="s">
        <v>276</v>
      </c>
      <c r="D4160" s="71"/>
      <c r="E4160" s="71">
        <v>90</v>
      </c>
      <c r="F4160" s="71">
        <v>2015</v>
      </c>
      <c r="G4160" s="72">
        <v>42.65</v>
      </c>
      <c r="H4160" s="72">
        <v>40.594999999999999</v>
      </c>
      <c r="I4160" s="72">
        <v>36.655999999999999</v>
      </c>
      <c r="J4160" s="72">
        <v>32.786000000000001</v>
      </c>
      <c r="K4160" s="72">
        <v>27.056999999999999</v>
      </c>
      <c r="L4160" s="72">
        <v>21.471</v>
      </c>
      <c r="M4160" s="72">
        <v>19.161999999999999</v>
      </c>
      <c r="N4160" s="72">
        <v>18.204000000000001</v>
      </c>
      <c r="O4160" s="72">
        <v>16.036999999999999</v>
      </c>
      <c r="P4160" s="72">
        <v>11.814</v>
      </c>
      <c r="Q4160" s="72">
        <v>9.4329999999999998</v>
      </c>
      <c r="R4160" s="72">
        <v>7.319</v>
      </c>
      <c r="S4160" s="72">
        <v>5.3440000000000003</v>
      </c>
      <c r="T4160" s="72">
        <v>4.05</v>
      </c>
      <c r="U4160" s="72">
        <v>3.0190000000000001</v>
      </c>
      <c r="V4160" s="72">
        <v>1.6919999999999999</v>
      </c>
      <c r="W4160" s="72">
        <v>0.93799999999999994</v>
      </c>
      <c r="X4160" s="72">
        <v>0.32300000000000001</v>
      </c>
      <c r="Y4160" s="72">
        <v>6.8000000000000005E-2</v>
      </c>
      <c r="Z4160" s="72">
        <v>6.0000000000000001E-3</v>
      </c>
      <c r="AA4160" s="72">
        <v>0</v>
      </c>
    </row>
    <row r="4161" spans="1:27" x14ac:dyDescent="0.3">
      <c r="A4161" s="65">
        <v>4160</v>
      </c>
      <c r="B4161" s="66" t="s">
        <v>323</v>
      </c>
      <c r="C4161" s="69" t="s">
        <v>276</v>
      </c>
      <c r="D4161" s="71"/>
      <c r="E4161" s="71">
        <v>90</v>
      </c>
      <c r="F4161" s="71">
        <v>2020</v>
      </c>
      <c r="G4161" s="72">
        <v>43.024999999999999</v>
      </c>
      <c r="H4161" s="72">
        <v>42.182000000000002</v>
      </c>
      <c r="I4161" s="72">
        <v>40.348999999999997</v>
      </c>
      <c r="J4161" s="72">
        <v>36.155000000000001</v>
      </c>
      <c r="K4161" s="72">
        <v>31.722999999999999</v>
      </c>
      <c r="L4161" s="72">
        <v>25.779</v>
      </c>
      <c r="M4161" s="72">
        <v>20.376999999999999</v>
      </c>
      <c r="N4161" s="72">
        <v>18.309999999999999</v>
      </c>
      <c r="O4161" s="72">
        <v>17.52</v>
      </c>
      <c r="P4161" s="72">
        <v>15.428000000000001</v>
      </c>
      <c r="Q4161" s="72">
        <v>11.253</v>
      </c>
      <c r="R4161" s="72">
        <v>8.8339999999999996</v>
      </c>
      <c r="S4161" s="72">
        <v>6.6559999999999997</v>
      </c>
      <c r="T4161" s="72">
        <v>4.6360000000000001</v>
      </c>
      <c r="U4161" s="72">
        <v>3.2480000000000002</v>
      </c>
      <c r="V4161" s="72">
        <v>2.1269999999999998</v>
      </c>
      <c r="W4161" s="72">
        <v>0.96</v>
      </c>
      <c r="X4161" s="72">
        <v>0.38300000000000001</v>
      </c>
      <c r="Y4161" s="72">
        <v>8.3000000000000004E-2</v>
      </c>
      <c r="Z4161" s="72">
        <v>8.0000000000000002E-3</v>
      </c>
      <c r="AA4161" s="72">
        <v>0</v>
      </c>
    </row>
    <row r="4162" spans="1:27" x14ac:dyDescent="0.3">
      <c r="A4162" s="65">
        <v>4161</v>
      </c>
      <c r="B4162" s="66" t="s">
        <v>323</v>
      </c>
      <c r="C4162" s="69" t="s">
        <v>276</v>
      </c>
      <c r="D4162" s="71"/>
      <c r="E4162" s="71">
        <v>90</v>
      </c>
      <c r="F4162" s="71">
        <v>2025</v>
      </c>
      <c r="G4162" s="72">
        <v>44.231000000000002</v>
      </c>
      <c r="H4162" s="72">
        <v>42.597000000000001</v>
      </c>
      <c r="I4162" s="72">
        <v>41.948999999999998</v>
      </c>
      <c r="J4162" s="72">
        <v>39.856000000000002</v>
      </c>
      <c r="K4162" s="72">
        <v>35.103999999999999</v>
      </c>
      <c r="L4162" s="72">
        <v>30.446000000000002</v>
      </c>
      <c r="M4162" s="72">
        <v>24.68</v>
      </c>
      <c r="N4162" s="72">
        <v>19.54</v>
      </c>
      <c r="O4162" s="72">
        <v>17.654</v>
      </c>
      <c r="P4162" s="72">
        <v>16.920000000000002</v>
      </c>
      <c r="Q4162" s="72">
        <v>14.801</v>
      </c>
      <c r="R4162" s="72">
        <v>10.608000000000001</v>
      </c>
      <c r="S4162" s="72">
        <v>8.0960000000000001</v>
      </c>
      <c r="T4162" s="72">
        <v>5.827</v>
      </c>
      <c r="U4162" s="72">
        <v>3.7559999999999998</v>
      </c>
      <c r="V4162" s="72">
        <v>2.3210000000000002</v>
      </c>
      <c r="W4162" s="72">
        <v>1.232</v>
      </c>
      <c r="X4162" s="72">
        <v>0.40100000000000002</v>
      </c>
      <c r="Y4162" s="72">
        <v>0.1</v>
      </c>
      <c r="Z4162" s="72">
        <v>1.0999999999999999E-2</v>
      </c>
      <c r="AA4162" s="72">
        <v>1E-3</v>
      </c>
    </row>
    <row r="4163" spans="1:27" x14ac:dyDescent="0.3">
      <c r="A4163" s="65">
        <v>4162</v>
      </c>
      <c r="B4163" s="66" t="s">
        <v>323</v>
      </c>
      <c r="C4163" s="69" t="s">
        <v>276</v>
      </c>
      <c r="D4163" s="71"/>
      <c r="E4163" s="71">
        <v>90</v>
      </c>
      <c r="F4163" s="71">
        <v>2030</v>
      </c>
      <c r="G4163" s="72">
        <v>46.097000000000001</v>
      </c>
      <c r="H4163" s="72">
        <v>43.83</v>
      </c>
      <c r="I4163" s="72">
        <v>42.378</v>
      </c>
      <c r="J4163" s="72">
        <v>41.469000000000001</v>
      </c>
      <c r="K4163" s="72">
        <v>38.813000000000002</v>
      </c>
      <c r="L4163" s="72">
        <v>33.834000000000003</v>
      </c>
      <c r="M4163" s="72">
        <v>29.344999999999999</v>
      </c>
      <c r="N4163" s="72">
        <v>23.835999999999999</v>
      </c>
      <c r="O4163" s="72">
        <v>18.895</v>
      </c>
      <c r="P4163" s="72">
        <v>17.082999999999998</v>
      </c>
      <c r="Q4163" s="72">
        <v>16.292999999999999</v>
      </c>
      <c r="R4163" s="72">
        <v>14.042999999999999</v>
      </c>
      <c r="S4163" s="72">
        <v>9.7859999999999996</v>
      </c>
      <c r="T4163" s="72">
        <v>7.149</v>
      </c>
      <c r="U4163" s="72">
        <v>4.7750000000000004</v>
      </c>
      <c r="V4163" s="72">
        <v>2.7229999999999999</v>
      </c>
      <c r="W4163" s="72">
        <v>1.37</v>
      </c>
      <c r="X4163" s="72">
        <v>0.52600000000000002</v>
      </c>
      <c r="Y4163" s="72">
        <v>0.106</v>
      </c>
      <c r="Z4163" s="72">
        <v>1.4999999999999999E-2</v>
      </c>
      <c r="AA4163" s="72">
        <v>1E-3</v>
      </c>
    </row>
    <row r="4164" spans="1:27" x14ac:dyDescent="0.3">
      <c r="A4164" s="65">
        <v>4163</v>
      </c>
      <c r="B4164" s="66" t="s">
        <v>323</v>
      </c>
      <c r="C4164" s="69" t="s">
        <v>276</v>
      </c>
      <c r="D4164" s="71"/>
      <c r="E4164" s="71">
        <v>90</v>
      </c>
      <c r="F4164" s="71">
        <v>2035</v>
      </c>
      <c r="G4164" s="72">
        <v>47.96</v>
      </c>
      <c r="H4164" s="72">
        <v>45.715000000000003</v>
      </c>
      <c r="I4164" s="72">
        <v>43.621000000000002</v>
      </c>
      <c r="J4164" s="72">
        <v>41.911000000000001</v>
      </c>
      <c r="K4164" s="72">
        <v>40.44</v>
      </c>
      <c r="L4164" s="72">
        <v>37.546999999999997</v>
      </c>
      <c r="M4164" s="72">
        <v>32.738</v>
      </c>
      <c r="N4164" s="72">
        <v>28.495000000000001</v>
      </c>
      <c r="O4164" s="72">
        <v>23.178999999999998</v>
      </c>
      <c r="P4164" s="72">
        <v>18.332999999999998</v>
      </c>
      <c r="Q4164" s="72">
        <v>16.492000000000001</v>
      </c>
      <c r="R4164" s="72">
        <v>15.523999999999999</v>
      </c>
      <c r="S4164" s="72">
        <v>13.045999999999999</v>
      </c>
      <c r="T4164" s="72">
        <v>8.7110000000000003</v>
      </c>
      <c r="U4164" s="72">
        <v>5.9219999999999997</v>
      </c>
      <c r="V4164" s="72">
        <v>3.5139999999999998</v>
      </c>
      <c r="W4164" s="72">
        <v>1.641</v>
      </c>
      <c r="X4164" s="72">
        <v>0.59899999999999998</v>
      </c>
      <c r="Y4164" s="72">
        <v>0.14499999999999999</v>
      </c>
      <c r="Z4164" s="72">
        <v>1.4999999999999999E-2</v>
      </c>
      <c r="AA4164" s="72">
        <v>1E-3</v>
      </c>
    </row>
    <row r="4165" spans="1:27" x14ac:dyDescent="0.3">
      <c r="A4165" s="65">
        <v>4164</v>
      </c>
      <c r="B4165" s="66" t="s">
        <v>323</v>
      </c>
      <c r="C4165" s="69" t="s">
        <v>276</v>
      </c>
      <c r="D4165" s="71"/>
      <c r="E4165" s="71">
        <v>90</v>
      </c>
      <c r="F4165" s="71">
        <v>2040</v>
      </c>
      <c r="G4165" s="72">
        <v>49.314999999999998</v>
      </c>
      <c r="H4165" s="72">
        <v>47.591999999999999</v>
      </c>
      <c r="I4165" s="72">
        <v>45.511000000000003</v>
      </c>
      <c r="J4165" s="72">
        <v>43.161999999999999</v>
      </c>
      <c r="K4165" s="72">
        <v>40.896999999999998</v>
      </c>
      <c r="L4165" s="72">
        <v>39.189</v>
      </c>
      <c r="M4165" s="72">
        <v>36.456000000000003</v>
      </c>
      <c r="N4165" s="72">
        <v>31.893000000000001</v>
      </c>
      <c r="O4165" s="72">
        <v>27.827999999999999</v>
      </c>
      <c r="P4165" s="72">
        <v>22.594000000000001</v>
      </c>
      <c r="Q4165" s="72">
        <v>17.751000000000001</v>
      </c>
      <c r="R4165" s="72">
        <v>15.763999999999999</v>
      </c>
      <c r="S4165" s="72">
        <v>14.500999999999999</v>
      </c>
      <c r="T4165" s="72">
        <v>11.715999999999999</v>
      </c>
      <c r="U4165" s="72">
        <v>7.3010000000000002</v>
      </c>
      <c r="V4165" s="72">
        <v>4.4329999999999998</v>
      </c>
      <c r="W4165" s="72">
        <v>2.17</v>
      </c>
      <c r="X4165" s="72">
        <v>0.74099999999999999</v>
      </c>
      <c r="Y4165" s="72">
        <v>0.17199999999999999</v>
      </c>
      <c r="Z4165" s="72">
        <v>2.1999999999999999E-2</v>
      </c>
      <c r="AA4165" s="72">
        <v>1E-3</v>
      </c>
    </row>
    <row r="4166" spans="1:27" x14ac:dyDescent="0.3">
      <c r="A4166" s="65">
        <v>4165</v>
      </c>
      <c r="B4166" s="66" t="s">
        <v>323</v>
      </c>
      <c r="C4166" s="69" t="s">
        <v>276</v>
      </c>
      <c r="D4166" s="71"/>
      <c r="E4166" s="71">
        <v>90</v>
      </c>
      <c r="F4166" s="71">
        <v>2045</v>
      </c>
      <c r="G4166" s="72">
        <v>49.962000000000003</v>
      </c>
      <c r="H4166" s="72">
        <v>48.960999999999999</v>
      </c>
      <c r="I4166" s="72">
        <v>47.393999999999998</v>
      </c>
      <c r="J4166" s="72">
        <v>45.058999999999997</v>
      </c>
      <c r="K4166" s="72">
        <v>42.161000000000001</v>
      </c>
      <c r="L4166" s="72">
        <v>39.661000000000001</v>
      </c>
      <c r="M4166" s="72">
        <v>38.106999999999999</v>
      </c>
      <c r="N4166" s="72">
        <v>35.612000000000002</v>
      </c>
      <c r="O4166" s="72">
        <v>31.225999999999999</v>
      </c>
      <c r="P4166" s="72">
        <v>27.221</v>
      </c>
      <c r="Q4166" s="72">
        <v>21.965</v>
      </c>
      <c r="R4166" s="72">
        <v>17.032</v>
      </c>
      <c r="S4166" s="72">
        <v>14.798999999999999</v>
      </c>
      <c r="T4166" s="72">
        <v>13.122</v>
      </c>
      <c r="U4166" s="72">
        <v>9.9359999999999999</v>
      </c>
      <c r="V4166" s="72">
        <v>5.5549999999999997</v>
      </c>
      <c r="W4166" s="72">
        <v>2.806</v>
      </c>
      <c r="X4166" s="72">
        <v>1.0149999999999999</v>
      </c>
      <c r="Y4166" s="72">
        <v>0.223</v>
      </c>
      <c r="Z4166" s="72">
        <v>2.9000000000000001E-2</v>
      </c>
      <c r="AA4166" s="72">
        <v>2E-3</v>
      </c>
    </row>
    <row r="4167" spans="1:27" x14ac:dyDescent="0.3">
      <c r="A4167" s="65">
        <v>4166</v>
      </c>
      <c r="B4167" s="66" t="s">
        <v>323</v>
      </c>
      <c r="C4167" s="69" t="s">
        <v>276</v>
      </c>
      <c r="D4167" s="71"/>
      <c r="E4167" s="71">
        <v>90</v>
      </c>
      <c r="F4167" s="71">
        <v>2050</v>
      </c>
      <c r="G4167" s="72">
        <v>50.021000000000001</v>
      </c>
      <c r="H4167" s="72">
        <v>49.618000000000002</v>
      </c>
      <c r="I4167" s="72">
        <v>48.768000000000001</v>
      </c>
      <c r="J4167" s="72">
        <v>46.948</v>
      </c>
      <c r="K4167" s="72">
        <v>44.066000000000003</v>
      </c>
      <c r="L4167" s="72">
        <v>40.936999999999998</v>
      </c>
      <c r="M4167" s="72">
        <v>38.593000000000004</v>
      </c>
      <c r="N4167" s="72">
        <v>37.274999999999999</v>
      </c>
      <c r="O4167" s="72">
        <v>34.945</v>
      </c>
      <c r="P4167" s="72">
        <v>30.619</v>
      </c>
      <c r="Q4167" s="72">
        <v>26.555</v>
      </c>
      <c r="R4167" s="72">
        <v>21.167999999999999</v>
      </c>
      <c r="S4167" s="72">
        <v>16.065999999999999</v>
      </c>
      <c r="T4167" s="72">
        <v>13.481999999999999</v>
      </c>
      <c r="U4167" s="72">
        <v>11.247</v>
      </c>
      <c r="V4167" s="72">
        <v>7.6879999999999997</v>
      </c>
      <c r="W4167" s="72">
        <v>3.605</v>
      </c>
      <c r="X4167" s="72">
        <v>1.359</v>
      </c>
      <c r="Y4167" s="72">
        <v>0.318</v>
      </c>
      <c r="Z4167" s="72">
        <v>3.7999999999999999E-2</v>
      </c>
      <c r="AA4167" s="72">
        <v>2E-3</v>
      </c>
    </row>
    <row r="4168" spans="1:27" x14ac:dyDescent="0.3">
      <c r="A4168" s="65">
        <v>4167</v>
      </c>
      <c r="B4168" s="66" t="s">
        <v>323</v>
      </c>
      <c r="C4168" s="69" t="s">
        <v>276</v>
      </c>
      <c r="D4168" s="71"/>
      <c r="E4168" s="71">
        <v>90</v>
      </c>
      <c r="F4168" s="71">
        <v>2055</v>
      </c>
      <c r="G4168" s="72">
        <v>50.05</v>
      </c>
      <c r="H4168" s="72">
        <v>49.7</v>
      </c>
      <c r="I4168" s="72">
        <v>49.436999999999998</v>
      </c>
      <c r="J4168" s="72">
        <v>48.344999999999999</v>
      </c>
      <c r="K4168" s="72">
        <v>46.005000000000003</v>
      </c>
      <c r="L4168" s="72">
        <v>42.902999999999999</v>
      </c>
      <c r="M4168" s="72">
        <v>39.924999999999997</v>
      </c>
      <c r="N4168" s="72">
        <v>37.808</v>
      </c>
      <c r="O4168" s="72">
        <v>36.643999999999998</v>
      </c>
      <c r="P4168" s="72">
        <v>34.348999999999997</v>
      </c>
      <c r="Q4168" s="72">
        <v>29.952000000000002</v>
      </c>
      <c r="R4168" s="72">
        <v>25.695</v>
      </c>
      <c r="S4168" s="72">
        <v>20.079000000000001</v>
      </c>
      <c r="T4168" s="72">
        <v>14.747</v>
      </c>
      <c r="U4168" s="72">
        <v>11.683</v>
      </c>
      <c r="V4168" s="72">
        <v>8.8520000000000003</v>
      </c>
      <c r="W4168" s="72">
        <v>5.1239999999999997</v>
      </c>
      <c r="X4168" s="72">
        <v>1.8129999999999999</v>
      </c>
      <c r="Y4168" s="72">
        <v>0.45</v>
      </c>
      <c r="Z4168" s="72">
        <v>5.8999999999999997E-2</v>
      </c>
      <c r="AA4168" s="72">
        <v>4.0000000000000001E-3</v>
      </c>
    </row>
    <row r="4169" spans="1:27" x14ac:dyDescent="0.3">
      <c r="A4169" s="65">
        <v>4168</v>
      </c>
      <c r="B4169" s="66" t="s">
        <v>323</v>
      </c>
      <c r="C4169" s="69" t="s">
        <v>276</v>
      </c>
      <c r="D4169" s="71"/>
      <c r="E4169" s="71">
        <v>90</v>
      </c>
      <c r="F4169" s="71">
        <v>2060</v>
      </c>
      <c r="G4169" s="72">
        <v>50.054000000000002</v>
      </c>
      <c r="H4169" s="72">
        <v>49.750999999999998</v>
      </c>
      <c r="I4169" s="72">
        <v>49.531999999999996</v>
      </c>
      <c r="J4169" s="72">
        <v>49.04</v>
      </c>
      <c r="K4169" s="72">
        <v>47.457000000000001</v>
      </c>
      <c r="L4169" s="72">
        <v>44.902999999999999</v>
      </c>
      <c r="M4169" s="72">
        <v>41.944000000000003</v>
      </c>
      <c r="N4169" s="72">
        <v>39.182000000000002</v>
      </c>
      <c r="O4169" s="72">
        <v>37.218000000000004</v>
      </c>
      <c r="P4169" s="72">
        <v>36.079000000000001</v>
      </c>
      <c r="Q4169" s="72">
        <v>33.686999999999998</v>
      </c>
      <c r="R4169" s="72">
        <v>29.074000000000002</v>
      </c>
      <c r="S4169" s="72">
        <v>24.497</v>
      </c>
      <c r="T4169" s="72">
        <v>18.57</v>
      </c>
      <c r="U4169" s="72">
        <v>12.914</v>
      </c>
      <c r="V4169" s="72">
        <v>9.3439999999999994</v>
      </c>
      <c r="W4169" s="72">
        <v>6.0460000000000003</v>
      </c>
      <c r="X4169" s="72">
        <v>2.677</v>
      </c>
      <c r="Y4169" s="72">
        <v>0.63</v>
      </c>
      <c r="Z4169" s="72">
        <v>8.8999999999999996E-2</v>
      </c>
      <c r="AA4169" s="72">
        <v>6.0000000000000001E-3</v>
      </c>
    </row>
    <row r="4170" spans="1:27" x14ac:dyDescent="0.3">
      <c r="A4170" s="65">
        <v>4169</v>
      </c>
      <c r="B4170" s="66" t="s">
        <v>323</v>
      </c>
      <c r="C4170" s="69" t="s">
        <v>276</v>
      </c>
      <c r="D4170" s="71"/>
      <c r="E4170" s="71">
        <v>90</v>
      </c>
      <c r="F4170" s="71">
        <v>2065</v>
      </c>
      <c r="G4170" s="72">
        <v>50.082999999999998</v>
      </c>
      <c r="H4170" s="72">
        <v>49.774999999999999</v>
      </c>
      <c r="I4170" s="72">
        <v>49.593000000000004</v>
      </c>
      <c r="J4170" s="72">
        <v>49.158000000000001</v>
      </c>
      <c r="K4170" s="72">
        <v>48.201999999999998</v>
      </c>
      <c r="L4170" s="72">
        <v>46.417000000000002</v>
      </c>
      <c r="M4170" s="72">
        <v>44.000999999999998</v>
      </c>
      <c r="N4170" s="72">
        <v>41.244</v>
      </c>
      <c r="O4170" s="72">
        <v>38.625999999999998</v>
      </c>
      <c r="P4170" s="72">
        <v>36.694000000000003</v>
      </c>
      <c r="Q4170" s="72">
        <v>35.450000000000003</v>
      </c>
      <c r="R4170" s="72">
        <v>32.802</v>
      </c>
      <c r="S4170" s="72">
        <v>27.847999999999999</v>
      </c>
      <c r="T4170" s="72">
        <v>22.814</v>
      </c>
      <c r="U4170" s="72">
        <v>16.439</v>
      </c>
      <c r="V4170" s="72">
        <v>10.499000000000001</v>
      </c>
      <c r="W4170" s="72">
        <v>6.5490000000000004</v>
      </c>
      <c r="X4170" s="72">
        <v>3.2850000000000001</v>
      </c>
      <c r="Y4170" s="72">
        <v>0.98399999999999999</v>
      </c>
      <c r="Z4170" s="72">
        <v>0.13400000000000001</v>
      </c>
      <c r="AA4170" s="72">
        <v>0.01</v>
      </c>
    </row>
    <row r="4171" spans="1:27" x14ac:dyDescent="0.3">
      <c r="A4171" s="65">
        <v>4170</v>
      </c>
      <c r="B4171" s="66" t="s">
        <v>323</v>
      </c>
      <c r="C4171" s="69" t="s">
        <v>276</v>
      </c>
      <c r="D4171" s="71"/>
      <c r="E4171" s="71">
        <v>90</v>
      </c>
      <c r="F4171" s="71">
        <v>2070</v>
      </c>
      <c r="G4171" s="72">
        <v>49.768999999999998</v>
      </c>
      <c r="H4171" s="72">
        <v>49.822000000000003</v>
      </c>
      <c r="I4171" s="72">
        <v>49.625999999999998</v>
      </c>
      <c r="J4171" s="72">
        <v>49.244</v>
      </c>
      <c r="K4171" s="72">
        <v>48.372</v>
      </c>
      <c r="L4171" s="72">
        <v>47.226999999999997</v>
      </c>
      <c r="M4171" s="72">
        <v>45.567999999999998</v>
      </c>
      <c r="N4171" s="72">
        <v>43.341000000000001</v>
      </c>
      <c r="O4171" s="72">
        <v>40.719000000000001</v>
      </c>
      <c r="P4171" s="72">
        <v>38.131</v>
      </c>
      <c r="Q4171" s="72">
        <v>36.11</v>
      </c>
      <c r="R4171" s="72">
        <v>34.606000000000002</v>
      </c>
      <c r="S4171" s="72">
        <v>31.548999999999999</v>
      </c>
      <c r="T4171" s="72">
        <v>26.106000000000002</v>
      </c>
      <c r="U4171" s="72">
        <v>20.407</v>
      </c>
      <c r="V4171" s="72">
        <v>13.584</v>
      </c>
      <c r="W4171" s="72">
        <v>7.548</v>
      </c>
      <c r="X4171" s="72">
        <v>3.7</v>
      </c>
      <c r="Y4171" s="72">
        <v>1.28</v>
      </c>
      <c r="Z4171" s="72">
        <v>0.22700000000000001</v>
      </c>
      <c r="AA4171" s="72">
        <v>1.6E-2</v>
      </c>
    </row>
    <row r="4172" spans="1:27" x14ac:dyDescent="0.3">
      <c r="A4172" s="65">
        <v>4171</v>
      </c>
      <c r="B4172" s="66" t="s">
        <v>323</v>
      </c>
      <c r="C4172" s="69" t="s">
        <v>276</v>
      </c>
      <c r="D4172" s="71"/>
      <c r="E4172" s="71">
        <v>90</v>
      </c>
      <c r="F4172" s="71">
        <v>2075</v>
      </c>
      <c r="G4172" s="72">
        <v>49.100999999999999</v>
      </c>
      <c r="H4172" s="72">
        <v>49.524999999999999</v>
      </c>
      <c r="I4172" s="72">
        <v>49.683999999999997</v>
      </c>
      <c r="J4172" s="72">
        <v>49.3</v>
      </c>
      <c r="K4172" s="72">
        <v>48.511000000000003</v>
      </c>
      <c r="L4172" s="72">
        <v>47.462000000000003</v>
      </c>
      <c r="M4172" s="72">
        <v>46.430999999999997</v>
      </c>
      <c r="N4172" s="72">
        <v>44.948999999999998</v>
      </c>
      <c r="O4172" s="72">
        <v>42.845999999999997</v>
      </c>
      <c r="P4172" s="72">
        <v>40.250999999999998</v>
      </c>
      <c r="Q4172" s="72">
        <v>37.585000000000001</v>
      </c>
      <c r="R4172" s="72">
        <v>35.331000000000003</v>
      </c>
      <c r="S4172" s="72">
        <v>33.414000000000001</v>
      </c>
      <c r="T4172" s="72">
        <v>29.759</v>
      </c>
      <c r="U4172" s="72">
        <v>23.582999999999998</v>
      </c>
      <c r="V4172" s="72">
        <v>17.132000000000001</v>
      </c>
      <c r="W4172" s="72">
        <v>10.015000000000001</v>
      </c>
      <c r="X4172" s="72">
        <v>4.4340000000000002</v>
      </c>
      <c r="Y4172" s="72">
        <v>1.526</v>
      </c>
      <c r="Z4172" s="72">
        <v>0.31900000000000001</v>
      </c>
      <c r="AA4172" s="72">
        <v>2.9000000000000001E-2</v>
      </c>
    </row>
    <row r="4173" spans="1:27" x14ac:dyDescent="0.3">
      <c r="A4173" s="65">
        <v>4172</v>
      </c>
      <c r="B4173" s="66" t="s">
        <v>323</v>
      </c>
      <c r="C4173" s="69" t="s">
        <v>276</v>
      </c>
      <c r="D4173" s="71"/>
      <c r="E4173" s="71">
        <v>90</v>
      </c>
      <c r="F4173" s="71">
        <v>2080</v>
      </c>
      <c r="G4173" s="72">
        <v>48.137999999999998</v>
      </c>
      <c r="H4173" s="72">
        <v>48.874000000000002</v>
      </c>
      <c r="I4173" s="72">
        <v>49.396999999999998</v>
      </c>
      <c r="J4173" s="72">
        <v>49.381</v>
      </c>
      <c r="K4173" s="72">
        <v>48.618000000000002</v>
      </c>
      <c r="L4173" s="72">
        <v>47.661999999999999</v>
      </c>
      <c r="M4173" s="72">
        <v>46.720999999999997</v>
      </c>
      <c r="N4173" s="72">
        <v>45.853999999999999</v>
      </c>
      <c r="O4173" s="72">
        <v>44.487000000000002</v>
      </c>
      <c r="P4173" s="72">
        <v>42.405999999999999</v>
      </c>
      <c r="Q4173" s="72">
        <v>39.734999999999999</v>
      </c>
      <c r="R4173" s="72">
        <v>36.856000000000002</v>
      </c>
      <c r="S4173" s="72">
        <v>34.234999999999999</v>
      </c>
      <c r="T4173" s="72">
        <v>31.696999999999999</v>
      </c>
      <c r="U4173" s="72">
        <v>27.132000000000001</v>
      </c>
      <c r="V4173" s="72">
        <v>20.091000000000001</v>
      </c>
      <c r="W4173" s="72">
        <v>12.932</v>
      </c>
      <c r="X4173" s="72">
        <v>6.1059999999999999</v>
      </c>
      <c r="Y4173" s="72">
        <v>1.9350000000000001</v>
      </c>
      <c r="Z4173" s="72">
        <v>0.41099999999999998</v>
      </c>
      <c r="AA4173" s="72">
        <v>4.5999999999999999E-2</v>
      </c>
    </row>
    <row r="4174" spans="1:27" x14ac:dyDescent="0.3">
      <c r="A4174" s="65">
        <v>4173</v>
      </c>
      <c r="B4174" s="66" t="s">
        <v>323</v>
      </c>
      <c r="C4174" s="69" t="s">
        <v>276</v>
      </c>
      <c r="D4174" s="71"/>
      <c r="E4174" s="71">
        <v>90</v>
      </c>
      <c r="F4174" s="71">
        <v>2085</v>
      </c>
      <c r="G4174" s="72">
        <v>47.075000000000003</v>
      </c>
      <c r="H4174" s="72">
        <v>47.929000000000002</v>
      </c>
      <c r="I4174" s="72">
        <v>48.756</v>
      </c>
      <c r="J4174" s="72">
        <v>49.116</v>
      </c>
      <c r="K4174" s="72">
        <v>48.749000000000002</v>
      </c>
      <c r="L4174" s="72">
        <v>47.832000000000001</v>
      </c>
      <c r="M4174" s="72">
        <v>46.973999999999997</v>
      </c>
      <c r="N4174" s="72">
        <v>46.186999999999998</v>
      </c>
      <c r="O4174" s="72">
        <v>45.427999999999997</v>
      </c>
      <c r="P4174" s="72">
        <v>44.078000000000003</v>
      </c>
      <c r="Q4174" s="72">
        <v>41.918999999999997</v>
      </c>
      <c r="R4174" s="72">
        <v>39.042000000000002</v>
      </c>
      <c r="S4174" s="72">
        <v>35.820999999999998</v>
      </c>
      <c r="T4174" s="72">
        <v>32.637</v>
      </c>
      <c r="U4174" s="72">
        <v>29.137</v>
      </c>
      <c r="V4174" s="72">
        <v>23.417999999999999</v>
      </c>
      <c r="W4174" s="72">
        <v>15.484999999999999</v>
      </c>
      <c r="X4174" s="72">
        <v>8.1539999999999999</v>
      </c>
      <c r="Y4174" s="72">
        <v>2.8010000000000002</v>
      </c>
      <c r="Z4174" s="72">
        <v>0.55900000000000005</v>
      </c>
      <c r="AA4174" s="72">
        <v>6.5000000000000002E-2</v>
      </c>
    </row>
    <row r="4175" spans="1:27" x14ac:dyDescent="0.3">
      <c r="A4175" s="65">
        <v>4174</v>
      </c>
      <c r="B4175" s="66" t="s">
        <v>323</v>
      </c>
      <c r="C4175" s="69" t="s">
        <v>276</v>
      </c>
      <c r="D4175" s="71"/>
      <c r="E4175" s="71">
        <v>90</v>
      </c>
      <c r="F4175" s="71">
        <v>2090</v>
      </c>
      <c r="G4175" s="72">
        <v>46.008000000000003</v>
      </c>
      <c r="H4175" s="72">
        <v>46.881999999999998</v>
      </c>
      <c r="I4175" s="72">
        <v>47.820999999999998</v>
      </c>
      <c r="J4175" s="72">
        <v>48.497999999999998</v>
      </c>
      <c r="K4175" s="72">
        <v>48.533999999999999</v>
      </c>
      <c r="L4175" s="72">
        <v>48.024000000000001</v>
      </c>
      <c r="M4175" s="72">
        <v>47.198999999999998</v>
      </c>
      <c r="N4175" s="72">
        <v>46.484000000000002</v>
      </c>
      <c r="O4175" s="72">
        <v>45.795000000000002</v>
      </c>
      <c r="P4175" s="72">
        <v>45.048999999999999</v>
      </c>
      <c r="Q4175" s="72">
        <v>43.622</v>
      </c>
      <c r="R4175" s="72">
        <v>41.262</v>
      </c>
      <c r="S4175" s="72">
        <v>38.057000000000002</v>
      </c>
      <c r="T4175" s="72">
        <v>34.311</v>
      </c>
      <c r="U4175" s="72">
        <v>30.228000000000002</v>
      </c>
      <c r="V4175" s="72">
        <v>25.46</v>
      </c>
      <c r="W4175" s="72">
        <v>18.417000000000002</v>
      </c>
      <c r="X4175" s="72">
        <v>10.084</v>
      </c>
      <c r="Y4175" s="72">
        <v>3.9289999999999998</v>
      </c>
      <c r="Z4175" s="72">
        <v>0.86799999999999999</v>
      </c>
      <c r="AA4175" s="72">
        <v>9.6000000000000002E-2</v>
      </c>
    </row>
    <row r="4176" spans="1:27" x14ac:dyDescent="0.3">
      <c r="A4176" s="65">
        <v>4175</v>
      </c>
      <c r="B4176" s="66" t="s">
        <v>323</v>
      </c>
      <c r="C4176" s="69" t="s">
        <v>276</v>
      </c>
      <c r="D4176" s="71"/>
      <c r="E4176" s="71">
        <v>90</v>
      </c>
      <c r="F4176" s="71">
        <v>2095</v>
      </c>
      <c r="G4176" s="72">
        <v>45.097000000000001</v>
      </c>
      <c r="H4176" s="72">
        <v>45.832999999999998</v>
      </c>
      <c r="I4176" s="72">
        <v>46.783999999999999</v>
      </c>
      <c r="J4176" s="72">
        <v>47.585000000000001</v>
      </c>
      <c r="K4176" s="72">
        <v>47.966000000000001</v>
      </c>
      <c r="L4176" s="72">
        <v>47.871000000000002</v>
      </c>
      <c r="M4176" s="72">
        <v>47.445999999999998</v>
      </c>
      <c r="N4176" s="72">
        <v>46.749000000000002</v>
      </c>
      <c r="O4176" s="72">
        <v>46.124000000000002</v>
      </c>
      <c r="P4176" s="72">
        <v>45.448</v>
      </c>
      <c r="Q4176" s="72">
        <v>44.628999999999998</v>
      </c>
      <c r="R4176" s="72">
        <v>43.006</v>
      </c>
      <c r="S4176" s="72">
        <v>40.323999999999998</v>
      </c>
      <c r="T4176" s="72">
        <v>36.601999999999997</v>
      </c>
      <c r="U4176" s="72">
        <v>31.995999999999999</v>
      </c>
      <c r="V4176" s="72">
        <v>26.704999999999998</v>
      </c>
      <c r="W4176" s="72">
        <v>20.385000000000002</v>
      </c>
      <c r="X4176" s="72">
        <v>12.348000000000001</v>
      </c>
      <c r="Y4176" s="72">
        <v>5.0780000000000003</v>
      </c>
      <c r="Z4176" s="72">
        <v>1.296</v>
      </c>
      <c r="AA4176" s="72">
        <v>0.16</v>
      </c>
    </row>
    <row r="4177" spans="1:27" x14ac:dyDescent="0.3">
      <c r="A4177" s="65">
        <v>4176</v>
      </c>
      <c r="B4177" s="66" t="s">
        <v>323</v>
      </c>
      <c r="C4177" s="69" t="s">
        <v>276</v>
      </c>
      <c r="D4177" s="71"/>
      <c r="E4177" s="71">
        <v>90</v>
      </c>
      <c r="F4177" s="71">
        <v>2100</v>
      </c>
      <c r="G4177" s="72">
        <v>44.158000000000001</v>
      </c>
      <c r="H4177" s="72">
        <v>44.936999999999998</v>
      </c>
      <c r="I4177" s="72">
        <v>45.744</v>
      </c>
      <c r="J4177" s="72">
        <v>46.570999999999998</v>
      </c>
      <c r="K4177" s="72">
        <v>47.103000000000002</v>
      </c>
      <c r="L4177" s="72">
        <v>47.363999999999997</v>
      </c>
      <c r="M4177" s="72">
        <v>47.343000000000004</v>
      </c>
      <c r="N4177" s="72">
        <v>47.036999999999999</v>
      </c>
      <c r="O4177" s="72">
        <v>46.42</v>
      </c>
      <c r="P4177" s="72">
        <v>45.808</v>
      </c>
      <c r="Q4177" s="72">
        <v>45.063000000000002</v>
      </c>
      <c r="R4177" s="72">
        <v>44.058</v>
      </c>
      <c r="S4177" s="72">
        <v>42.118000000000002</v>
      </c>
      <c r="T4177" s="72">
        <v>38.917999999999999</v>
      </c>
      <c r="U4177" s="72">
        <v>34.326999999999998</v>
      </c>
      <c r="V4177" s="72">
        <v>28.529</v>
      </c>
      <c r="W4177" s="72">
        <v>21.710999999999999</v>
      </c>
      <c r="X4177" s="72">
        <v>14.007999999999999</v>
      </c>
      <c r="Y4177" s="72">
        <v>6.46</v>
      </c>
      <c r="Z4177" s="72">
        <v>1.772</v>
      </c>
      <c r="AA4177" s="72">
        <v>0.25800000000000001</v>
      </c>
    </row>
    <row r="4178" spans="1:27" x14ac:dyDescent="0.3">
      <c r="A4178" s="65">
        <v>4177</v>
      </c>
      <c r="B4178" s="66" t="s">
        <v>323</v>
      </c>
      <c r="C4178" s="69" t="s">
        <v>277</v>
      </c>
      <c r="D4178" s="71"/>
      <c r="E4178" s="71">
        <v>548</v>
      </c>
      <c r="F4178" s="71">
        <v>2015</v>
      </c>
      <c r="G4178" s="72">
        <v>17.966000000000001</v>
      </c>
      <c r="H4178" s="72">
        <v>17.420000000000002</v>
      </c>
      <c r="I4178" s="72">
        <v>14.97</v>
      </c>
      <c r="J4178" s="72">
        <v>13.423</v>
      </c>
      <c r="K4178" s="72">
        <v>10.827</v>
      </c>
      <c r="L4178" s="72">
        <v>11.238</v>
      </c>
      <c r="M4178" s="72">
        <v>10.189</v>
      </c>
      <c r="N4178" s="72">
        <v>8.2479999999999993</v>
      </c>
      <c r="O4178" s="72">
        <v>6.718</v>
      </c>
      <c r="P4178" s="72">
        <v>5.806</v>
      </c>
      <c r="Q4178" s="72">
        <v>5.0149999999999997</v>
      </c>
      <c r="R4178" s="72">
        <v>3.734</v>
      </c>
      <c r="S4178" s="72">
        <v>2.9630000000000001</v>
      </c>
      <c r="T4178" s="72">
        <v>2.145</v>
      </c>
      <c r="U4178" s="72">
        <v>1.8440000000000001</v>
      </c>
      <c r="V4178" s="72">
        <v>0.90800000000000003</v>
      </c>
      <c r="W4178" s="72">
        <v>0.40400000000000003</v>
      </c>
      <c r="X4178" s="72">
        <v>0.14799999999999999</v>
      </c>
      <c r="Y4178" s="72">
        <v>3.5999999999999997E-2</v>
      </c>
      <c r="Z4178" s="72">
        <v>5.0000000000000001E-3</v>
      </c>
      <c r="AA4178" s="72">
        <v>0</v>
      </c>
    </row>
    <row r="4179" spans="1:27" x14ac:dyDescent="0.3">
      <c r="A4179" s="65">
        <v>4178</v>
      </c>
      <c r="B4179" s="66" t="s">
        <v>323</v>
      </c>
      <c r="C4179" s="69" t="s">
        <v>277</v>
      </c>
      <c r="D4179" s="71"/>
      <c r="E4179" s="71">
        <v>548</v>
      </c>
      <c r="F4179" s="71">
        <v>2020</v>
      </c>
      <c r="G4179" s="72">
        <v>18.821999999999999</v>
      </c>
      <c r="H4179" s="72">
        <v>17.751000000000001</v>
      </c>
      <c r="I4179" s="72">
        <v>17.468</v>
      </c>
      <c r="J4179" s="72">
        <v>13.827</v>
      </c>
      <c r="K4179" s="72">
        <v>13.231999999999999</v>
      </c>
      <c r="L4179" s="72">
        <v>10.804</v>
      </c>
      <c r="M4179" s="72">
        <v>11.224</v>
      </c>
      <c r="N4179" s="72">
        <v>10.259</v>
      </c>
      <c r="O4179" s="72">
        <v>8.0589999999999993</v>
      </c>
      <c r="P4179" s="72">
        <v>6.718</v>
      </c>
      <c r="Q4179" s="72">
        <v>5.4690000000000003</v>
      </c>
      <c r="R4179" s="72">
        <v>4.9119999999999999</v>
      </c>
      <c r="S4179" s="72">
        <v>3.2919999999999998</v>
      </c>
      <c r="T4179" s="72">
        <v>2.85</v>
      </c>
      <c r="U4179" s="72">
        <v>1.792</v>
      </c>
      <c r="V4179" s="72">
        <v>1.3220000000000001</v>
      </c>
      <c r="W4179" s="72">
        <v>0.52800000000000002</v>
      </c>
      <c r="X4179" s="72">
        <v>0.16700000000000001</v>
      </c>
      <c r="Y4179" s="72">
        <v>3.9E-2</v>
      </c>
      <c r="Z4179" s="72">
        <v>5.0000000000000001E-3</v>
      </c>
      <c r="AA4179" s="72">
        <v>0</v>
      </c>
    </row>
    <row r="4180" spans="1:27" x14ac:dyDescent="0.3">
      <c r="A4180" s="65">
        <v>4179</v>
      </c>
      <c r="B4180" s="66" t="s">
        <v>323</v>
      </c>
      <c r="C4180" s="69" t="s">
        <v>277</v>
      </c>
      <c r="D4180" s="71"/>
      <c r="E4180" s="71">
        <v>548</v>
      </c>
      <c r="F4180" s="71">
        <v>2025</v>
      </c>
      <c r="G4180" s="72">
        <v>19.471</v>
      </c>
      <c r="H4180" s="72">
        <v>18.616</v>
      </c>
      <c r="I4180" s="72">
        <v>17.800999999999998</v>
      </c>
      <c r="J4180" s="72">
        <v>16.323</v>
      </c>
      <c r="K4180" s="72">
        <v>13.641</v>
      </c>
      <c r="L4180" s="72">
        <v>13.205</v>
      </c>
      <c r="M4180" s="72">
        <v>10.802</v>
      </c>
      <c r="N4180" s="72">
        <v>11.297000000000001</v>
      </c>
      <c r="O4180" s="72">
        <v>10.063000000000001</v>
      </c>
      <c r="P4180" s="72">
        <v>8.0489999999999995</v>
      </c>
      <c r="Q4180" s="72">
        <v>6.37</v>
      </c>
      <c r="R4180" s="72">
        <v>5.36</v>
      </c>
      <c r="S4180" s="72">
        <v>4.399</v>
      </c>
      <c r="T4180" s="72">
        <v>3.1560000000000001</v>
      </c>
      <c r="U4180" s="72">
        <v>2.3849999999999998</v>
      </c>
      <c r="V4180" s="72">
        <v>1.3</v>
      </c>
      <c r="W4180" s="72">
        <v>0.78200000000000003</v>
      </c>
      <c r="X4180" s="72">
        <v>0.224</v>
      </c>
      <c r="Y4180" s="72">
        <v>4.3999999999999997E-2</v>
      </c>
      <c r="Z4180" s="72">
        <v>5.0000000000000001E-3</v>
      </c>
      <c r="AA4180" s="72">
        <v>0</v>
      </c>
    </row>
    <row r="4181" spans="1:27" x14ac:dyDescent="0.3">
      <c r="A4181" s="65">
        <v>4180</v>
      </c>
      <c r="B4181" s="66" t="s">
        <v>323</v>
      </c>
      <c r="C4181" s="69" t="s">
        <v>277</v>
      </c>
      <c r="D4181" s="71"/>
      <c r="E4181" s="71">
        <v>548</v>
      </c>
      <c r="F4181" s="71">
        <v>2030</v>
      </c>
      <c r="G4181" s="72">
        <v>20.116</v>
      </c>
      <c r="H4181" s="72">
        <v>19.274999999999999</v>
      </c>
      <c r="I4181" s="72">
        <v>18.670000000000002</v>
      </c>
      <c r="J4181" s="72">
        <v>16.661000000000001</v>
      </c>
      <c r="K4181" s="72">
        <v>16.132999999999999</v>
      </c>
      <c r="L4181" s="72">
        <v>13.621</v>
      </c>
      <c r="M4181" s="72">
        <v>13.198</v>
      </c>
      <c r="N4181" s="72">
        <v>10.884</v>
      </c>
      <c r="O4181" s="72">
        <v>11.101000000000001</v>
      </c>
      <c r="P4181" s="72">
        <v>10.037000000000001</v>
      </c>
      <c r="Q4181" s="72">
        <v>7.6829999999999998</v>
      </c>
      <c r="R4181" s="72">
        <v>6.2389999999999999</v>
      </c>
      <c r="S4181" s="72">
        <v>4.835</v>
      </c>
      <c r="T4181" s="72">
        <v>4.1580000000000004</v>
      </c>
      <c r="U4181" s="72">
        <v>2.6539999999999999</v>
      </c>
      <c r="V4181" s="72">
        <v>1.746</v>
      </c>
      <c r="W4181" s="72">
        <v>0.77700000000000002</v>
      </c>
      <c r="X4181" s="72">
        <v>0.33800000000000002</v>
      </c>
      <c r="Y4181" s="72">
        <v>0.06</v>
      </c>
      <c r="Z4181" s="72">
        <v>6.0000000000000001E-3</v>
      </c>
      <c r="AA4181" s="72">
        <v>0</v>
      </c>
    </row>
    <row r="4182" spans="1:27" x14ac:dyDescent="0.3">
      <c r="A4182" s="65">
        <v>4181</v>
      </c>
      <c r="B4182" s="66" t="s">
        <v>323</v>
      </c>
      <c r="C4182" s="69" t="s">
        <v>277</v>
      </c>
      <c r="D4182" s="71"/>
      <c r="E4182" s="71">
        <v>548</v>
      </c>
      <c r="F4182" s="71">
        <v>2035</v>
      </c>
      <c r="G4182" s="72">
        <v>20.783999999999999</v>
      </c>
      <c r="H4182" s="72">
        <v>19.928999999999998</v>
      </c>
      <c r="I4182" s="72">
        <v>19.332000000000001</v>
      </c>
      <c r="J4182" s="72">
        <v>17.533999999999999</v>
      </c>
      <c r="K4182" s="72">
        <v>16.478000000000002</v>
      </c>
      <c r="L4182" s="72">
        <v>16.109000000000002</v>
      </c>
      <c r="M4182" s="72">
        <v>13.619</v>
      </c>
      <c r="N4182" s="72">
        <v>13.276</v>
      </c>
      <c r="O4182" s="72">
        <v>10.702</v>
      </c>
      <c r="P4182" s="72">
        <v>11.076000000000001</v>
      </c>
      <c r="Q4182" s="72">
        <v>9.641</v>
      </c>
      <c r="R4182" s="72">
        <v>7.5190000000000001</v>
      </c>
      <c r="S4182" s="72">
        <v>5.6790000000000003</v>
      </c>
      <c r="T4182" s="72">
        <v>4.5730000000000004</v>
      </c>
      <c r="U4182" s="72">
        <v>3.5129999999999999</v>
      </c>
      <c r="V4182" s="72">
        <v>1.97</v>
      </c>
      <c r="W4182" s="72">
        <v>1.0640000000000001</v>
      </c>
      <c r="X4182" s="72">
        <v>0.34399999999999997</v>
      </c>
      <c r="Y4182" s="72">
        <v>9.2999999999999999E-2</v>
      </c>
      <c r="Z4182" s="72">
        <v>8.0000000000000002E-3</v>
      </c>
      <c r="AA4182" s="72">
        <v>0</v>
      </c>
    </row>
    <row r="4183" spans="1:27" x14ac:dyDescent="0.3">
      <c r="A4183" s="65">
        <v>4182</v>
      </c>
      <c r="B4183" s="66" t="s">
        <v>323</v>
      </c>
      <c r="C4183" s="69" t="s">
        <v>277</v>
      </c>
      <c r="D4183" s="71"/>
      <c r="E4183" s="71">
        <v>548</v>
      </c>
      <c r="F4183" s="71">
        <v>2040</v>
      </c>
      <c r="G4183" s="72">
        <v>21.382999999999999</v>
      </c>
      <c r="H4183" s="72">
        <v>20.602</v>
      </c>
      <c r="I4183" s="72">
        <v>19.986999999999998</v>
      </c>
      <c r="J4183" s="72">
        <v>18.196999999999999</v>
      </c>
      <c r="K4183" s="72">
        <v>17.355</v>
      </c>
      <c r="L4183" s="72">
        <v>16.463000000000001</v>
      </c>
      <c r="M4183" s="72">
        <v>16.103999999999999</v>
      </c>
      <c r="N4183" s="72">
        <v>13.702999999999999</v>
      </c>
      <c r="O4183" s="72">
        <v>13.085000000000001</v>
      </c>
      <c r="P4183" s="72">
        <v>10.695</v>
      </c>
      <c r="Q4183" s="72">
        <v>10.68</v>
      </c>
      <c r="R4183" s="72">
        <v>9.43</v>
      </c>
      <c r="S4183" s="72">
        <v>6.9089999999999998</v>
      </c>
      <c r="T4183" s="72">
        <v>5.3650000000000002</v>
      </c>
      <c r="U4183" s="72">
        <v>3.8980000000000001</v>
      </c>
      <c r="V4183" s="72">
        <v>2.645</v>
      </c>
      <c r="W4183" s="72">
        <v>1.2250000000000001</v>
      </c>
      <c r="X4183" s="72">
        <v>0.48499999999999999</v>
      </c>
      <c r="Y4183" s="72">
        <v>9.8000000000000004E-2</v>
      </c>
      <c r="Z4183" s="72">
        <v>1.4999999999999999E-2</v>
      </c>
      <c r="AA4183" s="72">
        <v>1E-3</v>
      </c>
    </row>
    <row r="4184" spans="1:27" x14ac:dyDescent="0.3">
      <c r="A4184" s="65">
        <v>4183</v>
      </c>
      <c r="B4184" s="66" t="s">
        <v>323</v>
      </c>
      <c r="C4184" s="69" t="s">
        <v>277</v>
      </c>
      <c r="D4184" s="71"/>
      <c r="E4184" s="71">
        <v>548</v>
      </c>
      <c r="F4184" s="71">
        <v>2045</v>
      </c>
      <c r="G4184" s="72">
        <v>21.86</v>
      </c>
      <c r="H4184" s="72">
        <v>21.204999999999998</v>
      </c>
      <c r="I4184" s="72">
        <v>20.664000000000001</v>
      </c>
      <c r="J4184" s="72">
        <v>18.855</v>
      </c>
      <c r="K4184" s="72">
        <v>18.024000000000001</v>
      </c>
      <c r="L4184" s="72">
        <v>17.341999999999999</v>
      </c>
      <c r="M4184" s="72">
        <v>16.463000000000001</v>
      </c>
      <c r="N4184" s="72">
        <v>16.186</v>
      </c>
      <c r="O4184" s="72">
        <v>13.52</v>
      </c>
      <c r="P4184" s="72">
        <v>13.065</v>
      </c>
      <c r="Q4184" s="72">
        <v>10.326000000000001</v>
      </c>
      <c r="R4184" s="72">
        <v>10.46</v>
      </c>
      <c r="S4184" s="72">
        <v>8.7430000000000003</v>
      </c>
      <c r="T4184" s="72">
        <v>6.5170000000000003</v>
      </c>
      <c r="U4184" s="72">
        <v>4.6100000000000003</v>
      </c>
      <c r="V4184" s="72">
        <v>2.9790000000000001</v>
      </c>
      <c r="W4184" s="72">
        <v>1.6830000000000001</v>
      </c>
      <c r="X4184" s="72">
        <v>0.57499999999999996</v>
      </c>
      <c r="Y4184" s="72">
        <v>0.14499999999999999</v>
      </c>
      <c r="Z4184" s="72">
        <v>1.4999999999999999E-2</v>
      </c>
      <c r="AA4184" s="72">
        <v>1E-3</v>
      </c>
    </row>
    <row r="4185" spans="1:27" x14ac:dyDescent="0.3">
      <c r="A4185" s="65">
        <v>4184</v>
      </c>
      <c r="B4185" s="66" t="s">
        <v>323</v>
      </c>
      <c r="C4185" s="69" t="s">
        <v>277</v>
      </c>
      <c r="D4185" s="71"/>
      <c r="E4185" s="71">
        <v>548</v>
      </c>
      <c r="F4185" s="71">
        <v>2050</v>
      </c>
      <c r="G4185" s="72">
        <v>22.178000000000001</v>
      </c>
      <c r="H4185" s="72">
        <v>21.686</v>
      </c>
      <c r="I4185" s="72">
        <v>21.268000000000001</v>
      </c>
      <c r="J4185" s="72">
        <v>19.536000000000001</v>
      </c>
      <c r="K4185" s="72">
        <v>18.686</v>
      </c>
      <c r="L4185" s="72">
        <v>18.015000000000001</v>
      </c>
      <c r="M4185" s="72">
        <v>17.347000000000001</v>
      </c>
      <c r="N4185" s="72">
        <v>16.550999999999998</v>
      </c>
      <c r="O4185" s="72">
        <v>15.999000000000001</v>
      </c>
      <c r="P4185" s="72">
        <v>13.51</v>
      </c>
      <c r="Q4185" s="72">
        <v>12.673999999999999</v>
      </c>
      <c r="R4185" s="72">
        <v>10.147</v>
      </c>
      <c r="S4185" s="72">
        <v>9.7609999999999992</v>
      </c>
      <c r="T4185" s="72">
        <v>8.2379999999999995</v>
      </c>
      <c r="U4185" s="72">
        <v>5.6470000000000002</v>
      </c>
      <c r="V4185" s="72">
        <v>3.577</v>
      </c>
      <c r="W4185" s="72">
        <v>1.94</v>
      </c>
      <c r="X4185" s="72">
        <v>0.81699999999999995</v>
      </c>
      <c r="Y4185" s="72">
        <v>0.18099999999999999</v>
      </c>
      <c r="Z4185" s="72">
        <v>2.4E-2</v>
      </c>
      <c r="AA4185" s="72">
        <v>1E-3</v>
      </c>
    </row>
    <row r="4186" spans="1:27" x14ac:dyDescent="0.3">
      <c r="A4186" s="65">
        <v>4185</v>
      </c>
      <c r="B4186" s="66" t="s">
        <v>323</v>
      </c>
      <c r="C4186" s="69" t="s">
        <v>277</v>
      </c>
      <c r="D4186" s="71"/>
      <c r="E4186" s="71">
        <v>548</v>
      </c>
      <c r="F4186" s="71">
        <v>2055</v>
      </c>
      <c r="G4186" s="72">
        <v>22.303999999999998</v>
      </c>
      <c r="H4186" s="72">
        <v>22.015999999999998</v>
      </c>
      <c r="I4186" s="72">
        <v>21.748000000000001</v>
      </c>
      <c r="J4186" s="72">
        <v>20.196999999999999</v>
      </c>
      <c r="K4186" s="72">
        <v>19.373999999999999</v>
      </c>
      <c r="L4186" s="72">
        <v>18.678999999999998</v>
      </c>
      <c r="M4186" s="72">
        <v>18.018999999999998</v>
      </c>
      <c r="N4186" s="72">
        <v>17.431000000000001</v>
      </c>
      <c r="O4186" s="72">
        <v>16.376000000000001</v>
      </c>
      <c r="P4186" s="72">
        <v>15.977</v>
      </c>
      <c r="Q4186" s="72">
        <v>13.141999999999999</v>
      </c>
      <c r="R4186" s="72">
        <v>12.452</v>
      </c>
      <c r="S4186" s="72">
        <v>9.516</v>
      </c>
      <c r="T4186" s="72">
        <v>9.2210000000000001</v>
      </c>
      <c r="U4186" s="72">
        <v>7.2039999999999997</v>
      </c>
      <c r="V4186" s="72">
        <v>4.4560000000000004</v>
      </c>
      <c r="W4186" s="72">
        <v>2.3919999999999999</v>
      </c>
      <c r="X4186" s="72">
        <v>0.98099999999999998</v>
      </c>
      <c r="Y4186" s="72">
        <v>0.26900000000000002</v>
      </c>
      <c r="Z4186" s="72">
        <v>3.3000000000000002E-2</v>
      </c>
      <c r="AA4186" s="72">
        <v>2E-3</v>
      </c>
    </row>
    <row r="4187" spans="1:27" x14ac:dyDescent="0.3">
      <c r="A4187" s="65">
        <v>4186</v>
      </c>
      <c r="B4187" s="66" t="s">
        <v>323</v>
      </c>
      <c r="C4187" s="69" t="s">
        <v>277</v>
      </c>
      <c r="D4187" s="71"/>
      <c r="E4187" s="71">
        <v>548</v>
      </c>
      <c r="F4187" s="71">
        <v>2060</v>
      </c>
      <c r="G4187" s="72">
        <v>22.363</v>
      </c>
      <c r="H4187" s="72">
        <v>22.152999999999999</v>
      </c>
      <c r="I4187" s="72">
        <v>22.074999999999999</v>
      </c>
      <c r="J4187" s="72">
        <v>20.734000000000002</v>
      </c>
      <c r="K4187" s="72">
        <v>20.045999999999999</v>
      </c>
      <c r="L4187" s="72">
        <v>19.37</v>
      </c>
      <c r="M4187" s="72">
        <v>18.684000000000001</v>
      </c>
      <c r="N4187" s="72">
        <v>18.102</v>
      </c>
      <c r="O4187" s="72">
        <v>17.265999999999998</v>
      </c>
      <c r="P4187" s="72">
        <v>16.358000000000001</v>
      </c>
      <c r="Q4187" s="72">
        <v>15.603</v>
      </c>
      <c r="R4187" s="72">
        <v>12.933999999999999</v>
      </c>
      <c r="S4187" s="72">
        <v>11.775</v>
      </c>
      <c r="T4187" s="72">
        <v>9.0459999999999994</v>
      </c>
      <c r="U4187" s="72">
        <v>8.1449999999999996</v>
      </c>
      <c r="V4187" s="72">
        <v>5.7850000000000001</v>
      </c>
      <c r="W4187" s="72">
        <v>3.0619999999999998</v>
      </c>
      <c r="X4187" s="72">
        <v>1.2569999999999999</v>
      </c>
      <c r="Y4187" s="72">
        <v>0.34399999999999997</v>
      </c>
      <c r="Z4187" s="72">
        <v>5.3999999999999999E-2</v>
      </c>
      <c r="AA4187" s="72">
        <v>3.0000000000000001E-3</v>
      </c>
    </row>
    <row r="4188" spans="1:27" x14ac:dyDescent="0.3">
      <c r="A4188" s="65">
        <v>4187</v>
      </c>
      <c r="B4188" s="66" t="s">
        <v>323</v>
      </c>
      <c r="C4188" s="69" t="s">
        <v>277</v>
      </c>
      <c r="D4188" s="71"/>
      <c r="E4188" s="71">
        <v>548</v>
      </c>
      <c r="F4188" s="71">
        <v>2065</v>
      </c>
      <c r="G4188" s="72">
        <v>22.323</v>
      </c>
      <c r="H4188" s="72">
        <v>22.219000000000001</v>
      </c>
      <c r="I4188" s="72">
        <v>22.21</v>
      </c>
      <c r="J4188" s="72">
        <v>21.117999999999999</v>
      </c>
      <c r="K4188" s="72">
        <v>20.593</v>
      </c>
      <c r="L4188" s="72">
        <v>20.042000000000002</v>
      </c>
      <c r="M4188" s="72">
        <v>19.375</v>
      </c>
      <c r="N4188" s="72">
        <v>18.763000000000002</v>
      </c>
      <c r="O4188" s="72">
        <v>17.948</v>
      </c>
      <c r="P4188" s="72">
        <v>17.25</v>
      </c>
      <c r="Q4188" s="72">
        <v>16.010999999999999</v>
      </c>
      <c r="R4188" s="72">
        <v>15.367000000000001</v>
      </c>
      <c r="S4188" s="72">
        <v>12.295</v>
      </c>
      <c r="T4188" s="72">
        <v>11.202</v>
      </c>
      <c r="U4188" s="72">
        <v>8.0749999999999993</v>
      </c>
      <c r="V4188" s="72">
        <v>6.65</v>
      </c>
      <c r="W4188" s="72">
        <v>4.08</v>
      </c>
      <c r="X4188" s="72">
        <v>1.675</v>
      </c>
      <c r="Y4188" s="72">
        <v>0.46700000000000003</v>
      </c>
      <c r="Z4188" s="72">
        <v>7.3999999999999996E-2</v>
      </c>
      <c r="AA4188" s="72">
        <v>6.0000000000000001E-3</v>
      </c>
    </row>
    <row r="4189" spans="1:27" x14ac:dyDescent="0.3">
      <c r="A4189" s="65">
        <v>4188</v>
      </c>
      <c r="B4189" s="66" t="s">
        <v>323</v>
      </c>
      <c r="C4189" s="69" t="s">
        <v>277</v>
      </c>
      <c r="D4189" s="71"/>
      <c r="E4189" s="71">
        <v>548</v>
      </c>
      <c r="F4189" s="71">
        <v>2070</v>
      </c>
      <c r="G4189" s="72">
        <v>22.24</v>
      </c>
      <c r="H4189" s="72">
        <v>22.19</v>
      </c>
      <c r="I4189" s="72">
        <v>22.274000000000001</v>
      </c>
      <c r="J4189" s="72">
        <v>21.311</v>
      </c>
      <c r="K4189" s="72">
        <v>20.984999999999999</v>
      </c>
      <c r="L4189" s="72">
        <v>20.588000000000001</v>
      </c>
      <c r="M4189" s="72">
        <v>20.047999999999998</v>
      </c>
      <c r="N4189" s="72">
        <v>19.449000000000002</v>
      </c>
      <c r="O4189" s="72">
        <v>18.617999999999999</v>
      </c>
      <c r="P4189" s="72">
        <v>17.931000000000001</v>
      </c>
      <c r="Q4189" s="72">
        <v>16.919</v>
      </c>
      <c r="R4189" s="72">
        <v>15.794</v>
      </c>
      <c r="S4189" s="72">
        <v>14.699</v>
      </c>
      <c r="T4189" s="72">
        <v>11.752000000000001</v>
      </c>
      <c r="U4189" s="72">
        <v>10.093999999999999</v>
      </c>
      <c r="V4189" s="72">
        <v>6.7050000000000001</v>
      </c>
      <c r="W4189" s="72">
        <v>4.8179999999999996</v>
      </c>
      <c r="X4189" s="72">
        <v>2.3290000000000002</v>
      </c>
      <c r="Y4189" s="72">
        <v>0.66100000000000003</v>
      </c>
      <c r="Z4189" s="72">
        <v>0.108</v>
      </c>
      <c r="AA4189" s="72">
        <v>8.9999999999999993E-3</v>
      </c>
    </row>
    <row r="4190" spans="1:27" x14ac:dyDescent="0.3">
      <c r="A4190" s="65">
        <v>4189</v>
      </c>
      <c r="B4190" s="66" t="s">
        <v>323</v>
      </c>
      <c r="C4190" s="69" t="s">
        <v>277</v>
      </c>
      <c r="D4190" s="71"/>
      <c r="E4190" s="71">
        <v>548</v>
      </c>
      <c r="F4190" s="71">
        <v>2075</v>
      </c>
      <c r="G4190" s="72">
        <v>22.030999999999999</v>
      </c>
      <c r="H4190" s="72">
        <v>22.116</v>
      </c>
      <c r="I4190" s="72">
        <v>22.241</v>
      </c>
      <c r="J4190" s="72">
        <v>21.431000000000001</v>
      </c>
      <c r="K4190" s="72">
        <v>21.187999999999999</v>
      </c>
      <c r="L4190" s="72">
        <v>20.981999999999999</v>
      </c>
      <c r="M4190" s="72">
        <v>20.596</v>
      </c>
      <c r="N4190" s="72">
        <v>20.117999999999999</v>
      </c>
      <c r="O4190" s="72">
        <v>19.314</v>
      </c>
      <c r="P4190" s="72">
        <v>18.603000000000002</v>
      </c>
      <c r="Q4190" s="72">
        <v>17.625</v>
      </c>
      <c r="R4190" s="72">
        <v>16.713000000000001</v>
      </c>
      <c r="S4190" s="72">
        <v>15.176</v>
      </c>
      <c r="T4190" s="72">
        <v>14.087999999999999</v>
      </c>
      <c r="U4190" s="72">
        <v>10.693</v>
      </c>
      <c r="V4190" s="72">
        <v>8.5190000000000001</v>
      </c>
      <c r="W4190" s="72">
        <v>4.9870000000000001</v>
      </c>
      <c r="X4190" s="72">
        <v>2.8650000000000002</v>
      </c>
      <c r="Y4190" s="72">
        <v>0.97899999999999998</v>
      </c>
      <c r="Z4190" s="72">
        <v>0.17</v>
      </c>
      <c r="AA4190" s="72">
        <v>1.4999999999999999E-2</v>
      </c>
    </row>
    <row r="4191" spans="1:27" x14ac:dyDescent="0.3">
      <c r="A4191" s="65">
        <v>4190</v>
      </c>
      <c r="B4191" s="66" t="s">
        <v>323</v>
      </c>
      <c r="C4191" s="69" t="s">
        <v>277</v>
      </c>
      <c r="D4191" s="71"/>
      <c r="E4191" s="71">
        <v>548</v>
      </c>
      <c r="F4191" s="71">
        <v>2080</v>
      </c>
      <c r="G4191" s="72">
        <v>21.748000000000001</v>
      </c>
      <c r="H4191" s="72">
        <v>21.914999999999999</v>
      </c>
      <c r="I4191" s="72">
        <v>22.164999999999999</v>
      </c>
      <c r="J4191" s="72">
        <v>21.456</v>
      </c>
      <c r="K4191" s="72">
        <v>21.318999999999999</v>
      </c>
      <c r="L4191" s="72">
        <v>21.187999999999999</v>
      </c>
      <c r="M4191" s="72">
        <v>20.989000000000001</v>
      </c>
      <c r="N4191" s="72">
        <v>20.66</v>
      </c>
      <c r="O4191" s="72">
        <v>19.992000000000001</v>
      </c>
      <c r="P4191" s="72">
        <v>19.300999999999998</v>
      </c>
      <c r="Q4191" s="72">
        <v>18.321000000000002</v>
      </c>
      <c r="R4191" s="72">
        <v>17.434999999999999</v>
      </c>
      <c r="S4191" s="72">
        <v>16.131</v>
      </c>
      <c r="T4191" s="72">
        <v>14.613</v>
      </c>
      <c r="U4191" s="72">
        <v>12.930999999999999</v>
      </c>
      <c r="V4191" s="72">
        <v>9.1660000000000004</v>
      </c>
      <c r="W4191" s="72">
        <v>6.492</v>
      </c>
      <c r="X4191" s="72">
        <v>3.0830000000000002</v>
      </c>
      <c r="Y4191" s="72">
        <v>1.276</v>
      </c>
      <c r="Z4191" s="72">
        <v>0.27100000000000002</v>
      </c>
      <c r="AA4191" s="72">
        <v>2.5000000000000001E-2</v>
      </c>
    </row>
    <row r="4192" spans="1:27" x14ac:dyDescent="0.3">
      <c r="A4192" s="65">
        <v>4191</v>
      </c>
      <c r="B4192" s="66" t="s">
        <v>323</v>
      </c>
      <c r="C4192" s="69" t="s">
        <v>277</v>
      </c>
      <c r="D4192" s="71"/>
      <c r="E4192" s="71">
        <v>548</v>
      </c>
      <c r="F4192" s="71">
        <v>2085</v>
      </c>
      <c r="G4192" s="72">
        <v>21.414999999999999</v>
      </c>
      <c r="H4192" s="72">
        <v>21.641999999999999</v>
      </c>
      <c r="I4192" s="72">
        <v>21.96</v>
      </c>
      <c r="J4192" s="72">
        <v>21.436</v>
      </c>
      <c r="K4192" s="72">
        <v>21.353000000000002</v>
      </c>
      <c r="L4192" s="72">
        <v>21.32</v>
      </c>
      <c r="M4192" s="72">
        <v>21.195</v>
      </c>
      <c r="N4192" s="72">
        <v>21.05</v>
      </c>
      <c r="O4192" s="72">
        <v>20.544</v>
      </c>
      <c r="P4192" s="72">
        <v>19.981000000000002</v>
      </c>
      <c r="Q4192" s="72">
        <v>19.036999999999999</v>
      </c>
      <c r="R4192" s="72">
        <v>18.143000000000001</v>
      </c>
      <c r="S4192" s="72">
        <v>16.893999999999998</v>
      </c>
      <c r="T4192" s="72">
        <v>15.589</v>
      </c>
      <c r="U4192" s="72">
        <v>13.526</v>
      </c>
      <c r="V4192" s="72">
        <v>11.239000000000001</v>
      </c>
      <c r="W4192" s="72">
        <v>7.1440000000000001</v>
      </c>
      <c r="X4192" s="72">
        <v>4.1639999999999997</v>
      </c>
      <c r="Y4192" s="72">
        <v>1.45</v>
      </c>
      <c r="Z4192" s="72">
        <v>0.38100000000000001</v>
      </c>
      <c r="AA4192" s="72">
        <v>4.3999999999999997E-2</v>
      </c>
    </row>
    <row r="4193" spans="1:27" x14ac:dyDescent="0.3">
      <c r="A4193" s="65">
        <v>4192</v>
      </c>
      <c r="B4193" s="66" t="s">
        <v>323</v>
      </c>
      <c r="C4193" s="69" t="s">
        <v>277</v>
      </c>
      <c r="D4193" s="71"/>
      <c r="E4193" s="71">
        <v>548</v>
      </c>
      <c r="F4193" s="71">
        <v>2090</v>
      </c>
      <c r="G4193" s="72">
        <v>21.074000000000002</v>
      </c>
      <c r="H4193" s="72">
        <v>21.317</v>
      </c>
      <c r="I4193" s="72">
        <v>21.684000000000001</v>
      </c>
      <c r="J4193" s="72">
        <v>21.289000000000001</v>
      </c>
      <c r="K4193" s="72">
        <v>21.34</v>
      </c>
      <c r="L4193" s="72">
        <v>21.353999999999999</v>
      </c>
      <c r="M4193" s="72">
        <v>21.327000000000002</v>
      </c>
      <c r="N4193" s="72">
        <v>21.253</v>
      </c>
      <c r="O4193" s="72">
        <v>20.943999999999999</v>
      </c>
      <c r="P4193" s="72">
        <v>20.535</v>
      </c>
      <c r="Q4193" s="72">
        <v>19.738</v>
      </c>
      <c r="R4193" s="72">
        <v>18.872</v>
      </c>
      <c r="S4193" s="72">
        <v>17.638999999999999</v>
      </c>
      <c r="T4193" s="72">
        <v>16.379000000000001</v>
      </c>
      <c r="U4193" s="72">
        <v>14.534000000000001</v>
      </c>
      <c r="V4193" s="72">
        <v>11.9</v>
      </c>
      <c r="W4193" s="72">
        <v>8.9369999999999994</v>
      </c>
      <c r="X4193" s="72">
        <v>4.734</v>
      </c>
      <c r="Y4193" s="72">
        <v>2.0590000000000002</v>
      </c>
      <c r="Z4193" s="72">
        <v>0.46700000000000003</v>
      </c>
      <c r="AA4193" s="72">
        <v>6.9000000000000006E-2</v>
      </c>
    </row>
    <row r="4194" spans="1:27" x14ac:dyDescent="0.3">
      <c r="A4194" s="65">
        <v>4193</v>
      </c>
      <c r="B4194" s="66" t="s">
        <v>323</v>
      </c>
      <c r="C4194" s="69" t="s">
        <v>277</v>
      </c>
      <c r="D4194" s="71"/>
      <c r="E4194" s="71">
        <v>548</v>
      </c>
      <c r="F4194" s="71">
        <v>2095</v>
      </c>
      <c r="G4194" s="72">
        <v>20.7</v>
      </c>
      <c r="H4194" s="72">
        <v>20.986999999999998</v>
      </c>
      <c r="I4194" s="72">
        <v>21.355</v>
      </c>
      <c r="J4194" s="72">
        <v>21.068000000000001</v>
      </c>
      <c r="K4194" s="72">
        <v>21.202000000000002</v>
      </c>
      <c r="L4194" s="72">
        <v>21.341000000000001</v>
      </c>
      <c r="M4194" s="72">
        <v>21.361000000000001</v>
      </c>
      <c r="N4194" s="72">
        <v>21.379000000000001</v>
      </c>
      <c r="O4194" s="72">
        <v>21.155000000000001</v>
      </c>
      <c r="P4194" s="72">
        <v>20.936</v>
      </c>
      <c r="Q4194" s="72">
        <v>20.311</v>
      </c>
      <c r="R4194" s="72">
        <v>19.579999999999998</v>
      </c>
      <c r="S4194" s="72">
        <v>18.401</v>
      </c>
      <c r="T4194" s="72">
        <v>17.148</v>
      </c>
      <c r="U4194" s="72">
        <v>15.362</v>
      </c>
      <c r="V4194" s="72">
        <v>12.92</v>
      </c>
      <c r="W4194" s="72">
        <v>9.6240000000000006</v>
      </c>
      <c r="X4194" s="72">
        <v>6.0869999999999997</v>
      </c>
      <c r="Y4194" s="72">
        <v>2.4420000000000002</v>
      </c>
      <c r="Z4194" s="72">
        <v>0.70399999999999996</v>
      </c>
      <c r="AA4194" s="72">
        <v>9.1999999999999998E-2</v>
      </c>
    </row>
    <row r="4195" spans="1:27" x14ac:dyDescent="0.3">
      <c r="A4195" s="65">
        <v>4194</v>
      </c>
      <c r="B4195" s="66" t="s">
        <v>323</v>
      </c>
      <c r="C4195" s="69" t="s">
        <v>277</v>
      </c>
      <c r="D4195" s="71"/>
      <c r="E4195" s="71">
        <v>548</v>
      </c>
      <c r="F4195" s="71">
        <v>2100</v>
      </c>
      <c r="G4195" s="72">
        <v>20.318999999999999</v>
      </c>
      <c r="H4195" s="72">
        <v>20.619</v>
      </c>
      <c r="I4195" s="72">
        <v>21.021000000000001</v>
      </c>
      <c r="J4195" s="72">
        <v>20.795000000000002</v>
      </c>
      <c r="K4195" s="72">
        <v>20.989000000000001</v>
      </c>
      <c r="L4195" s="72">
        <v>21.201000000000001</v>
      </c>
      <c r="M4195" s="72">
        <v>21.347000000000001</v>
      </c>
      <c r="N4195" s="72">
        <v>21.408000000000001</v>
      </c>
      <c r="O4195" s="72">
        <v>21.292000000000002</v>
      </c>
      <c r="P4195" s="72">
        <v>21.146000000000001</v>
      </c>
      <c r="Q4195" s="72">
        <v>20.728000000000002</v>
      </c>
      <c r="R4195" s="72">
        <v>20.161999999999999</v>
      </c>
      <c r="S4195" s="72">
        <v>19.138000000000002</v>
      </c>
      <c r="T4195" s="72">
        <v>17.925000000000001</v>
      </c>
      <c r="U4195" s="72">
        <v>16.163</v>
      </c>
      <c r="V4195" s="72">
        <v>13.776999999999999</v>
      </c>
      <c r="W4195" s="72">
        <v>10.602</v>
      </c>
      <c r="X4195" s="72">
        <v>6.7140000000000004</v>
      </c>
      <c r="Y4195" s="72">
        <v>3.2589999999999999</v>
      </c>
      <c r="Z4195" s="72">
        <v>0.88</v>
      </c>
      <c r="AA4195" s="72">
        <v>0.14599999999999999</v>
      </c>
    </row>
    <row r="4196" spans="1:27" x14ac:dyDescent="0.3">
      <c r="A4196" s="65">
        <v>4195</v>
      </c>
      <c r="B4196" s="66" t="s">
        <v>323</v>
      </c>
      <c r="C4196" s="70" t="s">
        <v>278</v>
      </c>
      <c r="D4196" s="71">
        <v>29</v>
      </c>
      <c r="E4196" s="71">
        <v>954</v>
      </c>
      <c r="F4196" s="71">
        <v>2015</v>
      </c>
      <c r="G4196" s="72">
        <v>26.367999999999999</v>
      </c>
      <c r="H4196" s="72">
        <v>26.698</v>
      </c>
      <c r="I4196" s="72">
        <v>27.08</v>
      </c>
      <c r="J4196" s="72">
        <v>27.379000000000001</v>
      </c>
      <c r="K4196" s="72">
        <v>23.468</v>
      </c>
      <c r="L4196" s="72">
        <v>20.562000000000001</v>
      </c>
      <c r="M4196" s="72">
        <v>16.431999999999999</v>
      </c>
      <c r="N4196" s="72">
        <v>13.179</v>
      </c>
      <c r="O4196" s="72">
        <v>13.678000000000001</v>
      </c>
      <c r="P4196" s="72">
        <v>15.231999999999999</v>
      </c>
      <c r="Q4196" s="72">
        <v>15.032</v>
      </c>
      <c r="R4196" s="72">
        <v>12.327</v>
      </c>
      <c r="S4196" s="72">
        <v>9.8390000000000004</v>
      </c>
      <c r="T4196" s="72">
        <v>6.6360000000000001</v>
      </c>
      <c r="U4196" s="72">
        <v>3.5950000000000002</v>
      </c>
      <c r="V4196" s="72">
        <v>2.2690000000000001</v>
      </c>
      <c r="W4196" s="72">
        <v>1.214</v>
      </c>
      <c r="X4196" s="72">
        <v>0.436</v>
      </c>
      <c r="Y4196" s="72">
        <v>0.124</v>
      </c>
      <c r="Z4196" s="72">
        <v>1.4999999999999999E-2</v>
      </c>
      <c r="AA4196" s="72">
        <v>0</v>
      </c>
    </row>
    <row r="4197" spans="1:27" x14ac:dyDescent="0.3">
      <c r="A4197" s="65">
        <v>4196</v>
      </c>
      <c r="B4197" s="66" t="s">
        <v>323</v>
      </c>
      <c r="C4197" s="70" t="s">
        <v>278</v>
      </c>
      <c r="D4197" s="71">
        <v>29</v>
      </c>
      <c r="E4197" s="71">
        <v>954</v>
      </c>
      <c r="F4197" s="71">
        <v>2020</v>
      </c>
      <c r="G4197" s="72">
        <v>26.027999999999999</v>
      </c>
      <c r="H4197" s="72">
        <v>25.818000000000001</v>
      </c>
      <c r="I4197" s="72">
        <v>26.337</v>
      </c>
      <c r="J4197" s="72">
        <v>26.404</v>
      </c>
      <c r="K4197" s="72">
        <v>26.146000000000001</v>
      </c>
      <c r="L4197" s="72">
        <v>22.09</v>
      </c>
      <c r="M4197" s="72">
        <v>19.378</v>
      </c>
      <c r="N4197" s="72">
        <v>15.507999999999999</v>
      </c>
      <c r="O4197" s="72">
        <v>12.448</v>
      </c>
      <c r="P4197" s="72">
        <v>13.026</v>
      </c>
      <c r="Q4197" s="72">
        <v>14.536</v>
      </c>
      <c r="R4197" s="72">
        <v>14.218999999999999</v>
      </c>
      <c r="S4197" s="72">
        <v>11.394</v>
      </c>
      <c r="T4197" s="72">
        <v>8.7460000000000004</v>
      </c>
      <c r="U4197" s="72">
        <v>5.55</v>
      </c>
      <c r="V4197" s="72">
        <v>2.7029999999999998</v>
      </c>
      <c r="W4197" s="72">
        <v>1.4530000000000001</v>
      </c>
      <c r="X4197" s="72">
        <v>0.58799999999999997</v>
      </c>
      <c r="Y4197" s="72">
        <v>0.14299999999999999</v>
      </c>
      <c r="Z4197" s="72">
        <v>2.1000000000000001E-2</v>
      </c>
      <c r="AA4197" s="72">
        <v>1E-3</v>
      </c>
    </row>
    <row r="4198" spans="1:27" x14ac:dyDescent="0.3">
      <c r="A4198" s="65">
        <v>4197</v>
      </c>
      <c r="B4198" s="66" t="s">
        <v>323</v>
      </c>
      <c r="C4198" s="70" t="s">
        <v>278</v>
      </c>
      <c r="D4198" s="71">
        <v>29</v>
      </c>
      <c r="E4198" s="71">
        <v>954</v>
      </c>
      <c r="F4198" s="71">
        <v>2025</v>
      </c>
      <c r="G4198" s="72">
        <v>26.186</v>
      </c>
      <c r="H4198" s="72">
        <v>25.542999999999999</v>
      </c>
      <c r="I4198" s="72">
        <v>25.492999999999999</v>
      </c>
      <c r="J4198" s="72">
        <v>25.734999999999999</v>
      </c>
      <c r="K4198" s="72">
        <v>25.353999999999999</v>
      </c>
      <c r="L4198" s="72">
        <v>24.966999999999999</v>
      </c>
      <c r="M4198" s="72">
        <v>21.094999999999999</v>
      </c>
      <c r="N4198" s="72">
        <v>18.577999999999999</v>
      </c>
      <c r="O4198" s="72">
        <v>14.843999999999999</v>
      </c>
      <c r="P4198" s="72">
        <v>11.877000000000001</v>
      </c>
      <c r="Q4198" s="72">
        <v>12.446999999999999</v>
      </c>
      <c r="R4198" s="72">
        <v>13.807</v>
      </c>
      <c r="S4198" s="72">
        <v>13.250999999999999</v>
      </c>
      <c r="T4198" s="72">
        <v>10.247</v>
      </c>
      <c r="U4198" s="72">
        <v>7.3979999999999997</v>
      </c>
      <c r="V4198" s="72">
        <v>4.2690000000000001</v>
      </c>
      <c r="W4198" s="72">
        <v>1.786</v>
      </c>
      <c r="X4198" s="72">
        <v>0.73699999999999999</v>
      </c>
      <c r="Y4198" s="72">
        <v>0.20499999999999999</v>
      </c>
      <c r="Z4198" s="72">
        <v>2.7E-2</v>
      </c>
      <c r="AA4198" s="72">
        <v>2E-3</v>
      </c>
    </row>
    <row r="4199" spans="1:27" x14ac:dyDescent="0.3">
      <c r="A4199" s="65">
        <v>4198</v>
      </c>
      <c r="B4199" s="66" t="s">
        <v>323</v>
      </c>
      <c r="C4199" s="70" t="s">
        <v>278</v>
      </c>
      <c r="D4199" s="71">
        <v>29</v>
      </c>
      <c r="E4199" s="71">
        <v>954</v>
      </c>
      <c r="F4199" s="71">
        <v>2030</v>
      </c>
      <c r="G4199" s="72">
        <v>26.51</v>
      </c>
      <c r="H4199" s="72">
        <v>25.763999999999999</v>
      </c>
      <c r="I4199" s="72">
        <v>25.257000000000001</v>
      </c>
      <c r="J4199" s="72">
        <v>24.97</v>
      </c>
      <c r="K4199" s="72">
        <v>24.847000000000001</v>
      </c>
      <c r="L4199" s="72">
        <v>24.391999999999999</v>
      </c>
      <c r="M4199" s="72">
        <v>24.146000000000001</v>
      </c>
      <c r="N4199" s="72">
        <v>20.414999999999999</v>
      </c>
      <c r="O4199" s="72">
        <v>17.981999999999999</v>
      </c>
      <c r="P4199" s="72">
        <v>14.298999999999999</v>
      </c>
      <c r="Q4199" s="72">
        <v>11.355</v>
      </c>
      <c r="R4199" s="72">
        <v>11.852</v>
      </c>
      <c r="S4199" s="72">
        <v>12.917999999999999</v>
      </c>
      <c r="T4199" s="72">
        <v>12.018000000000001</v>
      </c>
      <c r="U4199" s="72">
        <v>8.7919999999999998</v>
      </c>
      <c r="V4199" s="72">
        <v>5.7709999999999999</v>
      </c>
      <c r="W4199" s="72">
        <v>2.89</v>
      </c>
      <c r="X4199" s="72">
        <v>0.94899999999999995</v>
      </c>
      <c r="Y4199" s="72">
        <v>0.28000000000000003</v>
      </c>
      <c r="Z4199" s="72">
        <v>4.2999999999999997E-2</v>
      </c>
      <c r="AA4199" s="72">
        <v>3.0000000000000001E-3</v>
      </c>
    </row>
    <row r="4200" spans="1:27" x14ac:dyDescent="0.3">
      <c r="A4200" s="65">
        <v>4199</v>
      </c>
      <c r="B4200" s="66" t="s">
        <v>323</v>
      </c>
      <c r="C4200" s="70" t="s">
        <v>278</v>
      </c>
      <c r="D4200" s="71">
        <v>29</v>
      </c>
      <c r="E4200" s="71">
        <v>954</v>
      </c>
      <c r="F4200" s="71">
        <v>2035</v>
      </c>
      <c r="G4200" s="72">
        <v>26.472000000000001</v>
      </c>
      <c r="H4200" s="72">
        <v>26.099</v>
      </c>
      <c r="I4200" s="72">
        <v>25.483000000000001</v>
      </c>
      <c r="J4200" s="72">
        <v>24.738</v>
      </c>
      <c r="K4200" s="72">
        <v>24.093</v>
      </c>
      <c r="L4200" s="72">
        <v>23.890999999999998</v>
      </c>
      <c r="M4200" s="72">
        <v>23.581</v>
      </c>
      <c r="N4200" s="72">
        <v>23.462</v>
      </c>
      <c r="O4200" s="72">
        <v>19.821999999999999</v>
      </c>
      <c r="P4200" s="72">
        <v>17.405999999999999</v>
      </c>
      <c r="Q4200" s="72">
        <v>13.728999999999999</v>
      </c>
      <c r="R4200" s="72">
        <v>10.786</v>
      </c>
      <c r="S4200" s="72">
        <v>11.106999999999999</v>
      </c>
      <c r="T4200" s="72">
        <v>11.78</v>
      </c>
      <c r="U4200" s="72">
        <v>10.43</v>
      </c>
      <c r="V4200" s="72">
        <v>6.9930000000000003</v>
      </c>
      <c r="W4200" s="72">
        <v>3.9729999999999999</v>
      </c>
      <c r="X4200" s="72">
        <v>1.597</v>
      </c>
      <c r="Y4200" s="72">
        <v>0.376</v>
      </c>
      <c r="Z4200" s="72">
        <v>7.1999999999999995E-2</v>
      </c>
      <c r="AA4200" s="72">
        <v>6.0000000000000001E-3</v>
      </c>
    </row>
    <row r="4201" spans="1:27" x14ac:dyDescent="0.3">
      <c r="A4201" s="65">
        <v>4200</v>
      </c>
      <c r="B4201" s="66" t="s">
        <v>323</v>
      </c>
      <c r="C4201" s="70" t="s">
        <v>278</v>
      </c>
      <c r="D4201" s="71">
        <v>29</v>
      </c>
      <c r="E4201" s="71">
        <v>954</v>
      </c>
      <c r="F4201" s="71">
        <v>2040</v>
      </c>
      <c r="G4201" s="72">
        <v>26.042999999999999</v>
      </c>
      <c r="H4201" s="72">
        <v>26.074999999999999</v>
      </c>
      <c r="I4201" s="72">
        <v>25.823</v>
      </c>
      <c r="J4201" s="72">
        <v>24.974</v>
      </c>
      <c r="K4201" s="72">
        <v>23.864999999999998</v>
      </c>
      <c r="L4201" s="72">
        <v>23.140999999999998</v>
      </c>
      <c r="M4201" s="72">
        <v>23.085000000000001</v>
      </c>
      <c r="N4201" s="72">
        <v>22.92</v>
      </c>
      <c r="O4201" s="72">
        <v>22.856999999999999</v>
      </c>
      <c r="P4201" s="72">
        <v>19.25</v>
      </c>
      <c r="Q4201" s="72">
        <v>16.78</v>
      </c>
      <c r="R4201" s="72">
        <v>13.069000000000001</v>
      </c>
      <c r="S4201" s="72">
        <v>10.087</v>
      </c>
      <c r="T4201" s="72">
        <v>10.17</v>
      </c>
      <c r="U4201" s="72">
        <v>10.295999999999999</v>
      </c>
      <c r="V4201" s="72">
        <v>8.4339999999999993</v>
      </c>
      <c r="W4201" s="72">
        <v>4.9530000000000003</v>
      </c>
      <c r="X4201" s="72">
        <v>2.254</v>
      </c>
      <c r="Y4201" s="72">
        <v>0.67</v>
      </c>
      <c r="Z4201" s="72">
        <v>0.104</v>
      </c>
      <c r="AA4201" s="72">
        <v>1.0999999999999999E-2</v>
      </c>
    </row>
    <row r="4202" spans="1:27" x14ac:dyDescent="0.3">
      <c r="A4202" s="65">
        <v>4201</v>
      </c>
      <c r="B4202" s="66" t="s">
        <v>323</v>
      </c>
      <c r="C4202" s="70" t="s">
        <v>278</v>
      </c>
      <c r="D4202" s="71">
        <v>29</v>
      </c>
      <c r="E4202" s="71">
        <v>954</v>
      </c>
      <c r="F4202" s="71">
        <v>2045</v>
      </c>
      <c r="G4202" s="72">
        <v>25.402999999999999</v>
      </c>
      <c r="H4202" s="72">
        <v>25.658000000000001</v>
      </c>
      <c r="I4202" s="72">
        <v>25.806000000000001</v>
      </c>
      <c r="J4202" s="72">
        <v>25.317</v>
      </c>
      <c r="K4202" s="72">
        <v>24.106000000000002</v>
      </c>
      <c r="L4202" s="72">
        <v>22.925999999999998</v>
      </c>
      <c r="M4202" s="72">
        <v>22.343</v>
      </c>
      <c r="N4202" s="72">
        <v>22.420999999999999</v>
      </c>
      <c r="O4202" s="72">
        <v>22.335000000000001</v>
      </c>
      <c r="P4202" s="72">
        <v>22.271000000000001</v>
      </c>
      <c r="Q4202" s="72">
        <v>18.620999999999999</v>
      </c>
      <c r="R4202" s="72">
        <v>16.047000000000001</v>
      </c>
      <c r="S4202" s="72">
        <v>12.23</v>
      </c>
      <c r="T4202" s="72">
        <v>9.202</v>
      </c>
      <c r="U4202" s="72">
        <v>8.9559999999999995</v>
      </c>
      <c r="V4202" s="72">
        <v>8.4190000000000005</v>
      </c>
      <c r="W4202" s="72">
        <v>6.125</v>
      </c>
      <c r="X4202" s="72">
        <v>2.9350000000000001</v>
      </c>
      <c r="Y4202" s="72">
        <v>0.98599999999999999</v>
      </c>
      <c r="Z4202" s="72">
        <v>0.19600000000000001</v>
      </c>
      <c r="AA4202" s="72">
        <v>1.7999999999999999E-2</v>
      </c>
    </row>
    <row r="4203" spans="1:27" x14ac:dyDescent="0.3">
      <c r="A4203" s="65">
        <v>4202</v>
      </c>
      <c r="B4203" s="66" t="s">
        <v>323</v>
      </c>
      <c r="C4203" s="70" t="s">
        <v>278</v>
      </c>
      <c r="D4203" s="71">
        <v>29</v>
      </c>
      <c r="E4203" s="71">
        <v>954</v>
      </c>
      <c r="F4203" s="71">
        <v>2050</v>
      </c>
      <c r="G4203" s="72">
        <v>24.654</v>
      </c>
      <c r="H4203" s="72">
        <v>25.024000000000001</v>
      </c>
      <c r="I4203" s="72">
        <v>25.388999999999999</v>
      </c>
      <c r="J4203" s="72">
        <v>25.306999999999999</v>
      </c>
      <c r="K4203" s="72">
        <v>24.460999999999999</v>
      </c>
      <c r="L4203" s="72">
        <v>23.17</v>
      </c>
      <c r="M4203" s="72">
        <v>22.126999999999999</v>
      </c>
      <c r="N4203" s="72">
        <v>21.684999999999999</v>
      </c>
      <c r="O4203" s="72">
        <v>21.837</v>
      </c>
      <c r="P4203" s="72">
        <v>21.771999999999998</v>
      </c>
      <c r="Q4203" s="72">
        <v>21.609000000000002</v>
      </c>
      <c r="R4203" s="72">
        <v>17.875</v>
      </c>
      <c r="S4203" s="72">
        <v>15.081</v>
      </c>
      <c r="T4203" s="72">
        <v>11.146000000000001</v>
      </c>
      <c r="U4203" s="72">
        <v>8.0609999999999999</v>
      </c>
      <c r="V4203" s="72">
        <v>7.4050000000000002</v>
      </c>
      <c r="W4203" s="72">
        <v>6.2220000000000004</v>
      </c>
      <c r="X4203" s="72">
        <v>3.7570000000000001</v>
      </c>
      <c r="Y4203" s="72">
        <v>1.35</v>
      </c>
      <c r="Z4203" s="72">
        <v>0.30599999999999999</v>
      </c>
      <c r="AA4203" s="72">
        <v>3.5999999999999997E-2</v>
      </c>
    </row>
    <row r="4204" spans="1:27" x14ac:dyDescent="0.3">
      <c r="A4204" s="65">
        <v>4203</v>
      </c>
      <c r="B4204" s="66" t="s">
        <v>323</v>
      </c>
      <c r="C4204" s="70" t="s">
        <v>278</v>
      </c>
      <c r="D4204" s="71">
        <v>29</v>
      </c>
      <c r="E4204" s="71">
        <v>954</v>
      </c>
      <c r="F4204" s="71">
        <v>2055</v>
      </c>
      <c r="G4204" s="72">
        <v>24.087</v>
      </c>
      <c r="H4204" s="72">
        <v>24.300999999999998</v>
      </c>
      <c r="I4204" s="72">
        <v>24.771999999999998</v>
      </c>
      <c r="J4204" s="72">
        <v>24.916</v>
      </c>
      <c r="K4204" s="72">
        <v>24.49</v>
      </c>
      <c r="L4204" s="72">
        <v>23.571000000000002</v>
      </c>
      <c r="M4204" s="72">
        <v>22.413</v>
      </c>
      <c r="N4204" s="72">
        <v>21.5</v>
      </c>
      <c r="O4204" s="72">
        <v>21.131</v>
      </c>
      <c r="P4204" s="72">
        <v>21.29</v>
      </c>
      <c r="Q4204" s="72">
        <v>21.167999999999999</v>
      </c>
      <c r="R4204" s="72">
        <v>20.824000000000002</v>
      </c>
      <c r="S4204" s="72">
        <v>16.896999999999998</v>
      </c>
      <c r="T4204" s="72">
        <v>13.824</v>
      </c>
      <c r="U4204" s="72">
        <v>9.7289999999999992</v>
      </c>
      <c r="V4204" s="72">
        <v>6.6260000000000003</v>
      </c>
      <c r="W4204" s="72">
        <v>5.5650000000000004</v>
      </c>
      <c r="X4204" s="72">
        <v>3.9119999999999999</v>
      </c>
      <c r="Y4204" s="72">
        <v>1.8180000000000001</v>
      </c>
      <c r="Z4204" s="72">
        <v>0.44600000000000001</v>
      </c>
      <c r="AA4204" s="72">
        <v>0.06</v>
      </c>
    </row>
    <row r="4205" spans="1:27" x14ac:dyDescent="0.3">
      <c r="A4205" s="65">
        <v>4204</v>
      </c>
      <c r="B4205" s="66" t="s">
        <v>323</v>
      </c>
      <c r="C4205" s="70" t="s">
        <v>278</v>
      </c>
      <c r="D4205" s="71">
        <v>29</v>
      </c>
      <c r="E4205" s="71">
        <v>954</v>
      </c>
      <c r="F4205" s="71">
        <v>2060</v>
      </c>
      <c r="G4205" s="72">
        <v>23.709</v>
      </c>
      <c r="H4205" s="72">
        <v>23.753</v>
      </c>
      <c r="I4205" s="72">
        <v>24.061</v>
      </c>
      <c r="J4205" s="72">
        <v>24.321999999999999</v>
      </c>
      <c r="K4205" s="72">
        <v>24.145</v>
      </c>
      <c r="L4205" s="72">
        <v>23.651</v>
      </c>
      <c r="M4205" s="72">
        <v>22.855</v>
      </c>
      <c r="N4205" s="72">
        <v>21.82</v>
      </c>
      <c r="O4205" s="72">
        <v>20.977</v>
      </c>
      <c r="P4205" s="72">
        <v>20.609000000000002</v>
      </c>
      <c r="Q4205" s="72">
        <v>20.695</v>
      </c>
      <c r="R4205" s="72">
        <v>20.443000000000001</v>
      </c>
      <c r="S4205" s="72">
        <v>19.779</v>
      </c>
      <c r="T4205" s="72">
        <v>15.602</v>
      </c>
      <c r="U4205" s="72">
        <v>12.151</v>
      </c>
      <c r="V4205" s="72">
        <v>7.9390000000000001</v>
      </c>
      <c r="W4205" s="72">
        <v>4.9450000000000003</v>
      </c>
      <c r="X4205" s="72">
        <v>3.5859999999999999</v>
      </c>
      <c r="Y4205" s="72">
        <v>1.964</v>
      </c>
      <c r="Z4205" s="72">
        <v>0.63400000000000001</v>
      </c>
      <c r="AA4205" s="72">
        <v>9.5000000000000001E-2</v>
      </c>
    </row>
    <row r="4206" spans="1:27" x14ac:dyDescent="0.3">
      <c r="A4206" s="65">
        <v>4205</v>
      </c>
      <c r="B4206" s="66" t="s">
        <v>323</v>
      </c>
      <c r="C4206" s="70" t="s">
        <v>278</v>
      </c>
      <c r="D4206" s="71">
        <v>29</v>
      </c>
      <c r="E4206" s="71">
        <v>954</v>
      </c>
      <c r="F4206" s="71">
        <v>2065</v>
      </c>
      <c r="G4206" s="72">
        <v>23.341000000000001</v>
      </c>
      <c r="H4206" s="72">
        <v>23.402999999999999</v>
      </c>
      <c r="I4206" s="72">
        <v>23.529</v>
      </c>
      <c r="J4206" s="72">
        <v>23.635999999999999</v>
      </c>
      <c r="K4206" s="72">
        <v>23.594999999999999</v>
      </c>
      <c r="L4206" s="72">
        <v>23.350999999999999</v>
      </c>
      <c r="M4206" s="72">
        <v>22.977</v>
      </c>
      <c r="N4206" s="72">
        <v>22.294</v>
      </c>
      <c r="O4206" s="72">
        <v>21.327999999999999</v>
      </c>
      <c r="P4206" s="72">
        <v>20.478000000000002</v>
      </c>
      <c r="Q4206" s="72">
        <v>20.041</v>
      </c>
      <c r="R4206" s="72">
        <v>19.98</v>
      </c>
      <c r="S4206" s="72">
        <v>19.478000000000002</v>
      </c>
      <c r="T4206" s="72">
        <v>18.367999999999999</v>
      </c>
      <c r="U4206" s="72">
        <v>13.855</v>
      </c>
      <c r="V4206" s="72">
        <v>10.013</v>
      </c>
      <c r="W4206" s="72">
        <v>5.8659999999999997</v>
      </c>
      <c r="X4206" s="72">
        <v>3.19</v>
      </c>
      <c r="Y4206" s="72">
        <v>1.8660000000000001</v>
      </c>
      <c r="Z4206" s="72">
        <v>0.71799999999999997</v>
      </c>
      <c r="AA4206" s="72">
        <v>0.14299999999999999</v>
      </c>
    </row>
    <row r="4207" spans="1:27" x14ac:dyDescent="0.3">
      <c r="A4207" s="65">
        <v>4206</v>
      </c>
      <c r="B4207" s="66" t="s">
        <v>323</v>
      </c>
      <c r="C4207" s="70" t="s">
        <v>278</v>
      </c>
      <c r="D4207" s="71">
        <v>29</v>
      </c>
      <c r="E4207" s="71">
        <v>954</v>
      </c>
      <c r="F4207" s="71">
        <v>2070</v>
      </c>
      <c r="G4207" s="72">
        <v>22.838999999999999</v>
      </c>
      <c r="H4207" s="72">
        <v>23.050999999999998</v>
      </c>
      <c r="I4207" s="72">
        <v>23.19</v>
      </c>
      <c r="J4207" s="72">
        <v>23.129000000000001</v>
      </c>
      <c r="K4207" s="72">
        <v>22.951000000000001</v>
      </c>
      <c r="L4207" s="72">
        <v>22.85</v>
      </c>
      <c r="M4207" s="72">
        <v>22.722999999999999</v>
      </c>
      <c r="N4207" s="72">
        <v>22.456</v>
      </c>
      <c r="O4207" s="72">
        <v>21.823</v>
      </c>
      <c r="P4207" s="72">
        <v>20.853999999999999</v>
      </c>
      <c r="Q4207" s="72">
        <v>19.933</v>
      </c>
      <c r="R4207" s="72">
        <v>19.356000000000002</v>
      </c>
      <c r="S4207" s="72">
        <v>19.018000000000001</v>
      </c>
      <c r="T4207" s="72">
        <v>18.172999999999998</v>
      </c>
      <c r="U4207" s="72">
        <v>16.443999999999999</v>
      </c>
      <c r="V4207" s="72">
        <v>11.587999999999999</v>
      </c>
      <c r="W4207" s="72">
        <v>7.4930000000000003</v>
      </c>
      <c r="X4207" s="72">
        <v>3.7429999999999999</v>
      </c>
      <c r="Y4207" s="72">
        <v>1.6859999999999999</v>
      </c>
      <c r="Z4207" s="72">
        <v>0.71899999999999997</v>
      </c>
      <c r="AA4207" s="72">
        <v>0.18</v>
      </c>
    </row>
    <row r="4208" spans="1:27" x14ac:dyDescent="0.3">
      <c r="A4208" s="65">
        <v>4207</v>
      </c>
      <c r="B4208" s="66" t="s">
        <v>323</v>
      </c>
      <c r="C4208" s="70" t="s">
        <v>278</v>
      </c>
      <c r="D4208" s="71">
        <v>29</v>
      </c>
      <c r="E4208" s="71">
        <v>954</v>
      </c>
      <c r="F4208" s="71">
        <v>2075</v>
      </c>
      <c r="G4208" s="72">
        <v>22.181000000000001</v>
      </c>
      <c r="H4208" s="72">
        <v>22.574000000000002</v>
      </c>
      <c r="I4208" s="72">
        <v>22.853999999999999</v>
      </c>
      <c r="J4208" s="72">
        <v>22.811</v>
      </c>
      <c r="K4208" s="72">
        <v>22.498000000000001</v>
      </c>
      <c r="L4208" s="72">
        <v>22.257999999999999</v>
      </c>
      <c r="M4208" s="72">
        <v>22.266999999999999</v>
      </c>
      <c r="N4208" s="72">
        <v>22.247</v>
      </c>
      <c r="O4208" s="72">
        <v>22.016999999999999</v>
      </c>
      <c r="P4208" s="72">
        <v>21.376000000000001</v>
      </c>
      <c r="Q4208" s="72">
        <v>20.329000000000001</v>
      </c>
      <c r="R4208" s="72">
        <v>19.276</v>
      </c>
      <c r="S4208" s="72">
        <v>18.442</v>
      </c>
      <c r="T4208" s="72">
        <v>17.719000000000001</v>
      </c>
      <c r="U4208" s="72">
        <v>16.38</v>
      </c>
      <c r="V4208" s="72">
        <v>13.909000000000001</v>
      </c>
      <c r="W4208" s="72">
        <v>8.8680000000000003</v>
      </c>
      <c r="X4208" s="72">
        <v>4.875</v>
      </c>
      <c r="Y4208" s="72">
        <v>1.9650000000000001</v>
      </c>
      <c r="Z4208" s="72">
        <v>0.67600000000000005</v>
      </c>
      <c r="AA4208" s="72">
        <v>0.19800000000000001</v>
      </c>
    </row>
    <row r="4209" spans="1:27" x14ac:dyDescent="0.3">
      <c r="A4209" s="65">
        <v>4208</v>
      </c>
      <c r="B4209" s="66" t="s">
        <v>323</v>
      </c>
      <c r="C4209" s="70" t="s">
        <v>278</v>
      </c>
      <c r="D4209" s="71">
        <v>29</v>
      </c>
      <c r="E4209" s="71">
        <v>954</v>
      </c>
      <c r="F4209" s="71">
        <v>2080</v>
      </c>
      <c r="G4209" s="72">
        <v>21.472999999999999</v>
      </c>
      <c r="H4209" s="72">
        <v>21.934999999999999</v>
      </c>
      <c r="I4209" s="72">
        <v>22.385999999999999</v>
      </c>
      <c r="J4209" s="72">
        <v>22.492000000000001</v>
      </c>
      <c r="K4209" s="72">
        <v>22.233000000000001</v>
      </c>
      <c r="L4209" s="72">
        <v>21.847000000000001</v>
      </c>
      <c r="M4209" s="72">
        <v>21.73</v>
      </c>
      <c r="N4209" s="72">
        <v>21.844999999999999</v>
      </c>
      <c r="O4209" s="72">
        <v>21.824000000000002</v>
      </c>
      <c r="P4209" s="72">
        <v>21.588000000000001</v>
      </c>
      <c r="Q4209" s="72">
        <v>20.873999999999999</v>
      </c>
      <c r="R4209" s="72">
        <v>19.693999999999999</v>
      </c>
      <c r="S4209" s="72">
        <v>18.387</v>
      </c>
      <c r="T4209" s="72">
        <v>17.196999999999999</v>
      </c>
      <c r="U4209" s="72">
        <v>15.935</v>
      </c>
      <c r="V4209" s="72">
        <v>13.997</v>
      </c>
      <c r="W4209" s="72">
        <v>10.808999999999999</v>
      </c>
      <c r="X4209" s="72">
        <v>5.9509999999999996</v>
      </c>
      <c r="Y4209" s="72">
        <v>2.645</v>
      </c>
      <c r="Z4209" s="72">
        <v>0.79700000000000004</v>
      </c>
      <c r="AA4209" s="72">
        <v>0.20300000000000001</v>
      </c>
    </row>
    <row r="4210" spans="1:27" x14ac:dyDescent="0.3">
      <c r="A4210" s="65">
        <v>4209</v>
      </c>
      <c r="B4210" s="66" t="s">
        <v>323</v>
      </c>
      <c r="C4210" s="70" t="s">
        <v>278</v>
      </c>
      <c r="D4210" s="71">
        <v>29</v>
      </c>
      <c r="E4210" s="71">
        <v>954</v>
      </c>
      <c r="F4210" s="71">
        <v>2085</v>
      </c>
      <c r="G4210" s="72">
        <v>20.798999999999999</v>
      </c>
      <c r="H4210" s="72">
        <v>21.254999999999999</v>
      </c>
      <c r="I4210" s="72">
        <v>21.745000000000001</v>
      </c>
      <c r="J4210" s="72">
        <v>21.995000000000001</v>
      </c>
      <c r="K4210" s="72">
        <v>22.004000000000001</v>
      </c>
      <c r="L4210" s="72">
        <v>21.637</v>
      </c>
      <c r="M4210" s="72">
        <v>21.427</v>
      </c>
      <c r="N4210" s="72">
        <v>21.449000000000002</v>
      </c>
      <c r="O4210" s="72">
        <v>21.39</v>
      </c>
      <c r="P4210" s="72">
        <v>21.382000000000001</v>
      </c>
      <c r="Q4210" s="72">
        <v>21.102</v>
      </c>
      <c r="R4210" s="72">
        <v>20.273</v>
      </c>
      <c r="S4210" s="72">
        <v>18.827999999999999</v>
      </c>
      <c r="T4210" s="72">
        <v>17.169</v>
      </c>
      <c r="U4210" s="72">
        <v>15.477</v>
      </c>
      <c r="V4210" s="72">
        <v>13.574</v>
      </c>
      <c r="W4210" s="72">
        <v>11.029</v>
      </c>
      <c r="X4210" s="72">
        <v>7.399</v>
      </c>
      <c r="Y4210" s="72">
        <v>3.3580000000000001</v>
      </c>
      <c r="Z4210" s="72">
        <v>1.115</v>
      </c>
      <c r="AA4210" s="72">
        <v>0.24099999999999999</v>
      </c>
    </row>
    <row r="4211" spans="1:27" x14ac:dyDescent="0.3">
      <c r="A4211" s="65">
        <v>4210</v>
      </c>
      <c r="B4211" s="66" t="s">
        <v>323</v>
      </c>
      <c r="C4211" s="70" t="s">
        <v>278</v>
      </c>
      <c r="D4211" s="71">
        <v>29</v>
      </c>
      <c r="E4211" s="71">
        <v>954</v>
      </c>
      <c r="F4211" s="71">
        <v>2090</v>
      </c>
      <c r="G4211" s="72">
        <v>20.184000000000001</v>
      </c>
      <c r="H4211" s="72">
        <v>20.59</v>
      </c>
      <c r="I4211" s="72">
        <v>21.125</v>
      </c>
      <c r="J4211" s="72">
        <v>21.526</v>
      </c>
      <c r="K4211" s="72">
        <v>21.423999999999999</v>
      </c>
      <c r="L4211" s="72">
        <v>21.434999999999999</v>
      </c>
      <c r="M4211" s="72">
        <v>21.074000000000002</v>
      </c>
      <c r="N4211" s="72">
        <v>20.895</v>
      </c>
      <c r="O4211" s="72">
        <v>21.172999999999998</v>
      </c>
      <c r="P4211" s="72">
        <v>21.096</v>
      </c>
      <c r="Q4211" s="72">
        <v>20.988</v>
      </c>
      <c r="R4211" s="72">
        <v>20.536000000000001</v>
      </c>
      <c r="S4211" s="72">
        <v>19.443000000000001</v>
      </c>
      <c r="T4211" s="72">
        <v>17.640999999999998</v>
      </c>
      <c r="U4211" s="72">
        <v>15.481999999999999</v>
      </c>
      <c r="V4211" s="72">
        <v>13.202</v>
      </c>
      <c r="W4211" s="72">
        <v>10.654</v>
      </c>
      <c r="X4211" s="72">
        <v>7.6849999999999996</v>
      </c>
      <c r="Y4211" s="72">
        <v>4.2619999999999996</v>
      </c>
      <c r="Z4211" s="72">
        <v>1.4870000000000001</v>
      </c>
      <c r="AA4211" s="72">
        <v>0.33800000000000002</v>
      </c>
    </row>
    <row r="4212" spans="1:27" x14ac:dyDescent="0.3">
      <c r="A4212" s="65">
        <v>4211</v>
      </c>
      <c r="B4212" s="66" t="s">
        <v>323</v>
      </c>
      <c r="C4212" s="70" t="s">
        <v>278</v>
      </c>
      <c r="D4212" s="71">
        <v>29</v>
      </c>
      <c r="E4212" s="71">
        <v>954</v>
      </c>
      <c r="F4212" s="71">
        <v>2095</v>
      </c>
      <c r="G4212" s="72">
        <v>19.654</v>
      </c>
      <c r="H4212" s="72">
        <v>19.995999999999999</v>
      </c>
      <c r="I4212" s="72">
        <v>20.457999999999998</v>
      </c>
      <c r="J4212" s="72">
        <v>20.885000000000002</v>
      </c>
      <c r="K4212" s="72">
        <v>21.033000000000001</v>
      </c>
      <c r="L4212" s="72">
        <v>20.908000000000001</v>
      </c>
      <c r="M4212" s="72">
        <v>20.97</v>
      </c>
      <c r="N4212" s="72">
        <v>20.664000000000001</v>
      </c>
      <c r="O4212" s="72">
        <v>20.603000000000002</v>
      </c>
      <c r="P4212" s="72">
        <v>20.864999999999998</v>
      </c>
      <c r="Q4212" s="72">
        <v>20.710999999999999</v>
      </c>
      <c r="R4212" s="72">
        <v>20.457000000000001</v>
      </c>
      <c r="S4212" s="72">
        <v>19.753</v>
      </c>
      <c r="T4212" s="72">
        <v>18.295999999999999</v>
      </c>
      <c r="U4212" s="72">
        <v>15.98</v>
      </c>
      <c r="V4212" s="72">
        <v>13.241</v>
      </c>
      <c r="W4212" s="72">
        <v>10.398</v>
      </c>
      <c r="X4212" s="72">
        <v>7.4130000000000003</v>
      </c>
      <c r="Y4212" s="72">
        <v>4.5309999999999997</v>
      </c>
      <c r="Z4212" s="72">
        <v>1.931</v>
      </c>
      <c r="AA4212" s="72">
        <v>0.47399999999999998</v>
      </c>
    </row>
    <row r="4213" spans="1:27" x14ac:dyDescent="0.3">
      <c r="A4213" s="65">
        <v>4212</v>
      </c>
      <c r="B4213" s="66" t="s">
        <v>323</v>
      </c>
      <c r="C4213" s="70" t="s">
        <v>278</v>
      </c>
      <c r="D4213" s="71">
        <v>29</v>
      </c>
      <c r="E4213" s="71">
        <v>954</v>
      </c>
      <c r="F4213" s="71">
        <v>2100</v>
      </c>
      <c r="G4213" s="72">
        <v>19.161999999999999</v>
      </c>
      <c r="H4213" s="72">
        <v>19.481999999999999</v>
      </c>
      <c r="I4213" s="72">
        <v>19.879000000000001</v>
      </c>
      <c r="J4213" s="72">
        <v>20.231000000000002</v>
      </c>
      <c r="K4213" s="72">
        <v>20.443000000000001</v>
      </c>
      <c r="L4213" s="72">
        <v>20.564</v>
      </c>
      <c r="M4213" s="72">
        <v>20.497</v>
      </c>
      <c r="N4213" s="72">
        <v>20.609000000000002</v>
      </c>
      <c r="O4213" s="72">
        <v>20.388000000000002</v>
      </c>
      <c r="P4213" s="72">
        <v>20.315000000000001</v>
      </c>
      <c r="Q4213" s="72">
        <v>20.503</v>
      </c>
      <c r="R4213" s="72">
        <v>20.213000000000001</v>
      </c>
      <c r="S4213" s="72">
        <v>19.724</v>
      </c>
      <c r="T4213" s="72">
        <v>18.672000000000001</v>
      </c>
      <c r="U4213" s="72">
        <v>16.681999999999999</v>
      </c>
      <c r="V4213" s="72">
        <v>13.760999999999999</v>
      </c>
      <c r="W4213" s="72">
        <v>10.468999999999999</v>
      </c>
      <c r="X4213" s="72">
        <v>7.2789999999999999</v>
      </c>
      <c r="Y4213" s="72">
        <v>4.3979999999999997</v>
      </c>
      <c r="Z4213" s="72">
        <v>2.1080000000000001</v>
      </c>
      <c r="AA4213" s="72">
        <v>0.64300000000000002</v>
      </c>
    </row>
    <row r="4214" spans="1:27" x14ac:dyDescent="0.3">
      <c r="A4214" s="65">
        <v>4213</v>
      </c>
      <c r="B4214" s="66" t="s">
        <v>323</v>
      </c>
      <c r="C4214" s="69" t="s">
        <v>279</v>
      </c>
      <c r="D4214" s="71"/>
      <c r="E4214" s="71">
        <v>316</v>
      </c>
      <c r="F4214" s="71">
        <v>2015</v>
      </c>
      <c r="G4214" s="72">
        <v>6.9480000000000004</v>
      </c>
      <c r="H4214" s="72">
        <v>6.96</v>
      </c>
      <c r="I4214" s="72">
        <v>7.26</v>
      </c>
      <c r="J4214" s="72">
        <v>7.375</v>
      </c>
      <c r="K4214" s="72">
        <v>6.8940000000000001</v>
      </c>
      <c r="L4214" s="72">
        <v>6.0039999999999996</v>
      </c>
      <c r="M4214" s="72">
        <v>5.1890000000000001</v>
      </c>
      <c r="N4214" s="72">
        <v>5.0119999999999996</v>
      </c>
      <c r="O4214" s="72">
        <v>5.3239999999999998</v>
      </c>
      <c r="P4214" s="72">
        <v>5.4550000000000001</v>
      </c>
      <c r="Q4214" s="72">
        <v>5.3330000000000002</v>
      </c>
      <c r="R4214" s="72">
        <v>4.2169999999999996</v>
      </c>
      <c r="S4214" s="72">
        <v>3.4489999999999998</v>
      </c>
      <c r="T4214" s="72">
        <v>2.7</v>
      </c>
      <c r="U4214" s="72">
        <v>1.6220000000000001</v>
      </c>
      <c r="V4214" s="72">
        <v>1.194</v>
      </c>
      <c r="W4214" s="72">
        <v>0.69199999999999995</v>
      </c>
      <c r="X4214" s="72">
        <v>0.28299999999999997</v>
      </c>
      <c r="Y4214" s="72">
        <v>7.0999999999999994E-2</v>
      </c>
      <c r="Z4214" s="72">
        <v>1.2E-2</v>
      </c>
      <c r="AA4214" s="72">
        <v>0</v>
      </c>
    </row>
    <row r="4215" spans="1:27" x14ac:dyDescent="0.3">
      <c r="A4215" s="65">
        <v>4214</v>
      </c>
      <c r="B4215" s="66" t="s">
        <v>323</v>
      </c>
      <c r="C4215" s="69" t="s">
        <v>279</v>
      </c>
      <c r="D4215" s="71"/>
      <c r="E4215" s="71">
        <v>316</v>
      </c>
      <c r="F4215" s="71">
        <v>2020</v>
      </c>
      <c r="G4215" s="72">
        <v>6.9610000000000003</v>
      </c>
      <c r="H4215" s="72">
        <v>6.8250000000000002</v>
      </c>
      <c r="I4215" s="72">
        <v>6.835</v>
      </c>
      <c r="J4215" s="72">
        <v>7.1269999999999998</v>
      </c>
      <c r="K4215" s="72">
        <v>7.242</v>
      </c>
      <c r="L4215" s="72">
        <v>6.7729999999999997</v>
      </c>
      <c r="M4215" s="72">
        <v>5.9</v>
      </c>
      <c r="N4215" s="72">
        <v>5.0880000000000001</v>
      </c>
      <c r="O4215" s="72">
        <v>4.8959999999999999</v>
      </c>
      <c r="P4215" s="72">
        <v>5.1829999999999998</v>
      </c>
      <c r="Q4215" s="72">
        <v>5.2839999999999998</v>
      </c>
      <c r="R4215" s="72">
        <v>5.1280000000000001</v>
      </c>
      <c r="S4215" s="72">
        <v>3.9740000000000002</v>
      </c>
      <c r="T4215" s="72">
        <v>3.1619999999999999</v>
      </c>
      <c r="U4215" s="72">
        <v>2.363</v>
      </c>
      <c r="V4215" s="72">
        <v>1.2989999999999999</v>
      </c>
      <c r="W4215" s="72">
        <v>0.83899999999999997</v>
      </c>
      <c r="X4215" s="72">
        <v>0.37</v>
      </c>
      <c r="Y4215" s="72">
        <v>0.10100000000000001</v>
      </c>
      <c r="Z4215" s="72">
        <v>1.4999999999999999E-2</v>
      </c>
      <c r="AA4215" s="72">
        <v>1E-3</v>
      </c>
    </row>
    <row r="4216" spans="1:27" x14ac:dyDescent="0.3">
      <c r="A4216" s="65">
        <v>4215</v>
      </c>
      <c r="B4216" s="66" t="s">
        <v>323</v>
      </c>
      <c r="C4216" s="69" t="s">
        <v>279</v>
      </c>
      <c r="D4216" s="71"/>
      <c r="E4216" s="71">
        <v>316</v>
      </c>
      <c r="F4216" s="71">
        <v>2025</v>
      </c>
      <c r="G4216" s="72">
        <v>6.9939999999999998</v>
      </c>
      <c r="H4216" s="72">
        <v>6.8410000000000002</v>
      </c>
      <c r="I4216" s="72">
        <v>6.702</v>
      </c>
      <c r="J4216" s="72">
        <v>6.702</v>
      </c>
      <c r="K4216" s="72">
        <v>6.9969999999999999</v>
      </c>
      <c r="L4216" s="72">
        <v>7.12</v>
      </c>
      <c r="M4216" s="72">
        <v>6.6680000000000001</v>
      </c>
      <c r="N4216" s="72">
        <v>5.7990000000000004</v>
      </c>
      <c r="O4216" s="72">
        <v>4.9729999999999999</v>
      </c>
      <c r="P4216" s="72">
        <v>4.7629999999999999</v>
      </c>
      <c r="Q4216" s="72">
        <v>5.0229999999999997</v>
      </c>
      <c r="R4216" s="72">
        <v>5.0960000000000001</v>
      </c>
      <c r="S4216" s="72">
        <v>4.8730000000000002</v>
      </c>
      <c r="T4216" s="72">
        <v>3.68</v>
      </c>
      <c r="U4216" s="72">
        <v>2.8079999999999998</v>
      </c>
      <c r="V4216" s="72">
        <v>1.9390000000000001</v>
      </c>
      <c r="W4216" s="72">
        <v>0.94099999999999995</v>
      </c>
      <c r="X4216" s="72">
        <v>0.47</v>
      </c>
      <c r="Y4216" s="72">
        <v>0.14199999999999999</v>
      </c>
      <c r="Z4216" s="72">
        <v>2.3E-2</v>
      </c>
      <c r="AA4216" s="72">
        <v>2E-3</v>
      </c>
    </row>
    <row r="4217" spans="1:27" x14ac:dyDescent="0.3">
      <c r="A4217" s="65">
        <v>4216</v>
      </c>
      <c r="B4217" s="66" t="s">
        <v>323</v>
      </c>
      <c r="C4217" s="69" t="s">
        <v>279</v>
      </c>
      <c r="D4217" s="71"/>
      <c r="E4217" s="71">
        <v>316</v>
      </c>
      <c r="F4217" s="71">
        <v>2030</v>
      </c>
      <c r="G4217" s="72">
        <v>6.8819999999999997</v>
      </c>
      <c r="H4217" s="72">
        <v>6.8730000000000002</v>
      </c>
      <c r="I4217" s="72">
        <v>6.7160000000000002</v>
      </c>
      <c r="J4217" s="72">
        <v>6.57</v>
      </c>
      <c r="K4217" s="72">
        <v>6.5720000000000001</v>
      </c>
      <c r="L4217" s="72">
        <v>6.8780000000000001</v>
      </c>
      <c r="M4217" s="72">
        <v>7.0179999999999998</v>
      </c>
      <c r="N4217" s="72">
        <v>6.5670000000000002</v>
      </c>
      <c r="O4217" s="72">
        <v>5.6829999999999998</v>
      </c>
      <c r="P4217" s="72">
        <v>4.8419999999999996</v>
      </c>
      <c r="Q4217" s="72">
        <v>4.6139999999999999</v>
      </c>
      <c r="R4217" s="72">
        <v>4.8529999999999998</v>
      </c>
      <c r="S4217" s="72">
        <v>4.8650000000000002</v>
      </c>
      <c r="T4217" s="72">
        <v>4.5599999999999996</v>
      </c>
      <c r="U4217" s="72">
        <v>3.3119999999999998</v>
      </c>
      <c r="V4217" s="72">
        <v>2.351</v>
      </c>
      <c r="W4217" s="72">
        <v>1.444</v>
      </c>
      <c r="X4217" s="72">
        <v>0.55500000000000005</v>
      </c>
      <c r="Y4217" s="72">
        <v>0.19600000000000001</v>
      </c>
      <c r="Z4217" s="72">
        <v>3.5999999999999997E-2</v>
      </c>
      <c r="AA4217" s="72">
        <v>3.0000000000000001E-3</v>
      </c>
    </row>
    <row r="4218" spans="1:27" x14ac:dyDescent="0.3">
      <c r="A4218" s="65">
        <v>4217</v>
      </c>
      <c r="B4218" s="66" t="s">
        <v>323</v>
      </c>
      <c r="C4218" s="69" t="s">
        <v>279</v>
      </c>
      <c r="D4218" s="71"/>
      <c r="E4218" s="71">
        <v>316</v>
      </c>
      <c r="F4218" s="71">
        <v>2035</v>
      </c>
      <c r="G4218" s="72">
        <v>6.633</v>
      </c>
      <c r="H4218" s="72">
        <v>6.7629999999999999</v>
      </c>
      <c r="I4218" s="72">
        <v>6.7489999999999997</v>
      </c>
      <c r="J4218" s="72">
        <v>6.5860000000000003</v>
      </c>
      <c r="K4218" s="72">
        <v>6.4409999999999998</v>
      </c>
      <c r="L4218" s="72">
        <v>6.4560000000000004</v>
      </c>
      <c r="M4218" s="72">
        <v>6.7770000000000001</v>
      </c>
      <c r="N4218" s="72">
        <v>6.9169999999999998</v>
      </c>
      <c r="O4218" s="72">
        <v>6.452</v>
      </c>
      <c r="P4218" s="72">
        <v>5.5529999999999999</v>
      </c>
      <c r="Q4218" s="72">
        <v>4.7</v>
      </c>
      <c r="R4218" s="72">
        <v>4.4619999999999997</v>
      </c>
      <c r="S4218" s="72">
        <v>4.6470000000000002</v>
      </c>
      <c r="T4218" s="72">
        <v>4.5830000000000002</v>
      </c>
      <c r="U4218" s="72">
        <v>4.1550000000000002</v>
      </c>
      <c r="V4218" s="72">
        <v>2.8260000000000001</v>
      </c>
      <c r="W4218" s="72">
        <v>1.8</v>
      </c>
      <c r="X4218" s="72">
        <v>0.89300000000000002</v>
      </c>
      <c r="Y4218" s="72">
        <v>0.247</v>
      </c>
      <c r="Z4218" s="72">
        <v>5.3999999999999999E-2</v>
      </c>
      <c r="AA4218" s="72">
        <v>5.0000000000000001E-3</v>
      </c>
    </row>
    <row r="4219" spans="1:27" x14ac:dyDescent="0.3">
      <c r="A4219" s="65">
        <v>4218</v>
      </c>
      <c r="B4219" s="66" t="s">
        <v>323</v>
      </c>
      <c r="C4219" s="69" t="s">
        <v>279</v>
      </c>
      <c r="D4219" s="71"/>
      <c r="E4219" s="71">
        <v>316</v>
      </c>
      <c r="F4219" s="71">
        <v>2040</v>
      </c>
      <c r="G4219" s="72">
        <v>6.3330000000000002</v>
      </c>
      <c r="H4219" s="72">
        <v>6.5140000000000002</v>
      </c>
      <c r="I4219" s="72">
        <v>6.6390000000000002</v>
      </c>
      <c r="J4219" s="72">
        <v>6.6180000000000003</v>
      </c>
      <c r="K4219" s="72">
        <v>6.4569999999999999</v>
      </c>
      <c r="L4219" s="72">
        <v>6.3280000000000003</v>
      </c>
      <c r="M4219" s="72">
        <v>6.3570000000000002</v>
      </c>
      <c r="N4219" s="72">
        <v>6.6779999999999999</v>
      </c>
      <c r="O4219" s="72">
        <v>6.8029999999999999</v>
      </c>
      <c r="P4219" s="72">
        <v>6.3239999999999998</v>
      </c>
      <c r="Q4219" s="72">
        <v>5.4089999999999998</v>
      </c>
      <c r="R4219" s="72">
        <v>4.5570000000000004</v>
      </c>
      <c r="S4219" s="72">
        <v>4.2859999999999996</v>
      </c>
      <c r="T4219" s="72">
        <v>4.4029999999999996</v>
      </c>
      <c r="U4219" s="72">
        <v>4.2190000000000003</v>
      </c>
      <c r="V4219" s="72">
        <v>3.6070000000000002</v>
      </c>
      <c r="W4219" s="72">
        <v>2.2200000000000002</v>
      </c>
      <c r="X4219" s="72">
        <v>1.161</v>
      </c>
      <c r="Y4219" s="72">
        <v>0.42299999999999999</v>
      </c>
      <c r="Z4219" s="72">
        <v>7.5999999999999998E-2</v>
      </c>
      <c r="AA4219" s="72">
        <v>8.9999999999999993E-3</v>
      </c>
    </row>
    <row r="4220" spans="1:27" x14ac:dyDescent="0.3">
      <c r="A4220" s="65">
        <v>4219</v>
      </c>
      <c r="B4220" s="66" t="s">
        <v>323</v>
      </c>
      <c r="C4220" s="69" t="s">
        <v>279</v>
      </c>
      <c r="D4220" s="71"/>
      <c r="E4220" s="71">
        <v>316</v>
      </c>
      <c r="F4220" s="71">
        <v>2045</v>
      </c>
      <c r="G4220" s="72">
        <v>6.0590000000000002</v>
      </c>
      <c r="H4220" s="72">
        <v>6.2160000000000002</v>
      </c>
      <c r="I4220" s="72">
        <v>6.3920000000000003</v>
      </c>
      <c r="J4220" s="72">
        <v>6.51</v>
      </c>
      <c r="K4220" s="72">
        <v>6.4909999999999997</v>
      </c>
      <c r="L4220" s="72">
        <v>6.3440000000000003</v>
      </c>
      <c r="M4220" s="72">
        <v>6.23</v>
      </c>
      <c r="N4220" s="72">
        <v>6.2610000000000001</v>
      </c>
      <c r="O4220" s="72">
        <v>6.5659999999999998</v>
      </c>
      <c r="P4220" s="72">
        <v>6.6760000000000002</v>
      </c>
      <c r="Q4220" s="72">
        <v>6.18</v>
      </c>
      <c r="R4220" s="72">
        <v>5.2649999999999997</v>
      </c>
      <c r="S4220" s="72">
        <v>4.3890000000000002</v>
      </c>
      <c r="T4220" s="72">
        <v>4.077</v>
      </c>
      <c r="U4220" s="72">
        <v>4.0839999999999996</v>
      </c>
      <c r="V4220" s="72">
        <v>3.7080000000000002</v>
      </c>
      <c r="W4220" s="72">
        <v>2.89</v>
      </c>
      <c r="X4220" s="72">
        <v>1.482</v>
      </c>
      <c r="Y4220" s="72">
        <v>0.58099999999999996</v>
      </c>
      <c r="Z4220" s="72">
        <v>0.13700000000000001</v>
      </c>
      <c r="AA4220" s="72">
        <v>1.4E-2</v>
      </c>
    </row>
    <row r="4221" spans="1:27" x14ac:dyDescent="0.3">
      <c r="A4221" s="65">
        <v>4220</v>
      </c>
      <c r="B4221" s="66" t="s">
        <v>323</v>
      </c>
      <c r="C4221" s="69" t="s">
        <v>279</v>
      </c>
      <c r="D4221" s="71"/>
      <c r="E4221" s="71">
        <v>316</v>
      </c>
      <c r="F4221" s="71">
        <v>2050</v>
      </c>
      <c r="G4221" s="72">
        <v>5.8609999999999998</v>
      </c>
      <c r="H4221" s="72">
        <v>5.9420000000000002</v>
      </c>
      <c r="I4221" s="72">
        <v>6.093</v>
      </c>
      <c r="J4221" s="72">
        <v>6.2629999999999999</v>
      </c>
      <c r="K4221" s="72">
        <v>6.3840000000000003</v>
      </c>
      <c r="L4221" s="72">
        <v>6.3780000000000001</v>
      </c>
      <c r="M4221" s="72">
        <v>6.2460000000000004</v>
      </c>
      <c r="N4221" s="72">
        <v>6.133</v>
      </c>
      <c r="O4221" s="72">
        <v>6.1509999999999998</v>
      </c>
      <c r="P4221" s="72">
        <v>6.4429999999999996</v>
      </c>
      <c r="Q4221" s="72">
        <v>6.5339999999999998</v>
      </c>
      <c r="R4221" s="72">
        <v>6.032</v>
      </c>
      <c r="S4221" s="72">
        <v>5.0919999999999996</v>
      </c>
      <c r="T4221" s="72">
        <v>4.1920000000000002</v>
      </c>
      <c r="U4221" s="72">
        <v>3.8010000000000002</v>
      </c>
      <c r="V4221" s="72">
        <v>3.6280000000000001</v>
      </c>
      <c r="W4221" s="72">
        <v>3.0209999999999999</v>
      </c>
      <c r="X4221" s="72">
        <v>1.9810000000000001</v>
      </c>
      <c r="Y4221" s="72">
        <v>0.77100000000000002</v>
      </c>
      <c r="Z4221" s="72">
        <v>0.20100000000000001</v>
      </c>
      <c r="AA4221" s="72">
        <v>2.7E-2</v>
      </c>
    </row>
    <row r="4222" spans="1:27" x14ac:dyDescent="0.3">
      <c r="A4222" s="65">
        <v>4221</v>
      </c>
      <c r="B4222" s="66" t="s">
        <v>323</v>
      </c>
      <c r="C4222" s="69" t="s">
        <v>279</v>
      </c>
      <c r="D4222" s="71"/>
      <c r="E4222" s="71">
        <v>316</v>
      </c>
      <c r="F4222" s="71">
        <v>2055</v>
      </c>
      <c r="G4222" s="72">
        <v>5.7160000000000002</v>
      </c>
      <c r="H4222" s="72">
        <v>5.7489999999999997</v>
      </c>
      <c r="I4222" s="72">
        <v>5.8250000000000002</v>
      </c>
      <c r="J4222" s="72">
        <v>5.9710000000000001</v>
      </c>
      <c r="K4222" s="72">
        <v>6.1440000000000001</v>
      </c>
      <c r="L4222" s="72">
        <v>6.2770000000000001</v>
      </c>
      <c r="M4222" s="72">
        <v>6.2869999999999999</v>
      </c>
      <c r="N4222" s="72">
        <v>6.1559999999999997</v>
      </c>
      <c r="O4222" s="72">
        <v>6.03</v>
      </c>
      <c r="P4222" s="72">
        <v>6.0350000000000001</v>
      </c>
      <c r="Q4222" s="72">
        <v>6.3120000000000003</v>
      </c>
      <c r="R4222" s="72">
        <v>6.3929999999999998</v>
      </c>
      <c r="S4222" s="72">
        <v>5.86</v>
      </c>
      <c r="T4222" s="72">
        <v>4.8899999999999997</v>
      </c>
      <c r="U4222" s="72">
        <v>3.9319999999999999</v>
      </c>
      <c r="V4222" s="72">
        <v>3.4060000000000001</v>
      </c>
      <c r="W4222" s="72">
        <v>2.9969999999999999</v>
      </c>
      <c r="X4222" s="72">
        <v>2.1179999999999999</v>
      </c>
      <c r="Y4222" s="72">
        <v>1.071</v>
      </c>
      <c r="Z4222" s="72">
        <v>0.28100000000000003</v>
      </c>
      <c r="AA4222" s="72">
        <v>4.2999999999999997E-2</v>
      </c>
    </row>
    <row r="4223" spans="1:27" x14ac:dyDescent="0.3">
      <c r="A4223" s="65">
        <v>4222</v>
      </c>
      <c r="B4223" s="66" t="s">
        <v>323</v>
      </c>
      <c r="C4223" s="69" t="s">
        <v>279</v>
      </c>
      <c r="D4223" s="71"/>
      <c r="E4223" s="71">
        <v>316</v>
      </c>
      <c r="F4223" s="71">
        <v>2060</v>
      </c>
      <c r="G4223" s="72">
        <v>5.5549999999999997</v>
      </c>
      <c r="H4223" s="72">
        <v>5.609</v>
      </c>
      <c r="I4223" s="72">
        <v>5.6390000000000002</v>
      </c>
      <c r="J4223" s="72">
        <v>5.71</v>
      </c>
      <c r="K4223" s="72">
        <v>5.8579999999999997</v>
      </c>
      <c r="L4223" s="72">
        <v>6.0439999999999996</v>
      </c>
      <c r="M4223" s="72">
        <v>6.1879999999999997</v>
      </c>
      <c r="N4223" s="72">
        <v>6.2009999999999996</v>
      </c>
      <c r="O4223" s="72">
        <v>6.0590000000000002</v>
      </c>
      <c r="P4223" s="72">
        <v>5.9210000000000003</v>
      </c>
      <c r="Q4223" s="72">
        <v>5.9139999999999997</v>
      </c>
      <c r="R4223" s="72">
        <v>6.1829999999999998</v>
      </c>
      <c r="S4223" s="72">
        <v>6.2270000000000003</v>
      </c>
      <c r="T4223" s="72">
        <v>5.65</v>
      </c>
      <c r="U4223" s="72">
        <v>4.6100000000000003</v>
      </c>
      <c r="V4223" s="72">
        <v>3.5489999999999999</v>
      </c>
      <c r="W4223" s="72">
        <v>2.8490000000000002</v>
      </c>
      <c r="X4223" s="72">
        <v>2.1459999999999999</v>
      </c>
      <c r="Y4223" s="72">
        <v>1.1819999999999999</v>
      </c>
      <c r="Z4223" s="72">
        <v>0.40899999999999997</v>
      </c>
      <c r="AA4223" s="72">
        <v>6.4000000000000001E-2</v>
      </c>
    </row>
    <row r="4224" spans="1:27" x14ac:dyDescent="0.3">
      <c r="A4224" s="65">
        <v>4223</v>
      </c>
      <c r="B4224" s="66" t="s">
        <v>323</v>
      </c>
      <c r="C4224" s="69" t="s">
        <v>279</v>
      </c>
      <c r="D4224" s="71"/>
      <c r="E4224" s="71">
        <v>316</v>
      </c>
      <c r="F4224" s="71">
        <v>2065</v>
      </c>
      <c r="G4224" s="72">
        <v>5.3479999999999999</v>
      </c>
      <c r="H4224" s="72">
        <v>5.4569999999999999</v>
      </c>
      <c r="I4224" s="72">
        <v>5.5060000000000002</v>
      </c>
      <c r="J4224" s="72">
        <v>5.5309999999999997</v>
      </c>
      <c r="K4224" s="72">
        <v>5.6050000000000004</v>
      </c>
      <c r="L4224" s="72">
        <v>5.7640000000000002</v>
      </c>
      <c r="M4224" s="72">
        <v>5.9619999999999997</v>
      </c>
      <c r="N4224" s="72">
        <v>6.1079999999999997</v>
      </c>
      <c r="O4224" s="72">
        <v>6.11</v>
      </c>
      <c r="P4224" s="72">
        <v>5.9560000000000004</v>
      </c>
      <c r="Q4224" s="72">
        <v>5.8079999999999998</v>
      </c>
      <c r="R4224" s="72">
        <v>5.798</v>
      </c>
      <c r="S4224" s="72">
        <v>6.032</v>
      </c>
      <c r="T4224" s="72">
        <v>6.0220000000000002</v>
      </c>
      <c r="U4224" s="72">
        <v>5.3550000000000004</v>
      </c>
      <c r="V4224" s="72">
        <v>4.1950000000000003</v>
      </c>
      <c r="W4224" s="72">
        <v>3.004</v>
      </c>
      <c r="X4224" s="72">
        <v>2.081</v>
      </c>
      <c r="Y4224" s="72">
        <v>1.2350000000000001</v>
      </c>
      <c r="Z4224" s="72">
        <v>0.47299999999999998</v>
      </c>
      <c r="AA4224" s="72">
        <v>9.8000000000000004E-2</v>
      </c>
    </row>
    <row r="4225" spans="1:27" x14ac:dyDescent="0.3">
      <c r="A4225" s="65">
        <v>4224</v>
      </c>
      <c r="B4225" s="66" t="s">
        <v>323</v>
      </c>
      <c r="C4225" s="69" t="s">
        <v>279</v>
      </c>
      <c r="D4225" s="71"/>
      <c r="E4225" s="71">
        <v>316</v>
      </c>
      <c r="F4225" s="71">
        <v>2070</v>
      </c>
      <c r="G4225" s="72">
        <v>5.1150000000000002</v>
      </c>
      <c r="H4225" s="72">
        <v>5.2539999999999996</v>
      </c>
      <c r="I4225" s="72">
        <v>5.3579999999999997</v>
      </c>
      <c r="J4225" s="72">
        <v>5.4039999999999999</v>
      </c>
      <c r="K4225" s="72">
        <v>5.431</v>
      </c>
      <c r="L4225" s="72">
        <v>5.516</v>
      </c>
      <c r="M4225" s="72">
        <v>5.6870000000000003</v>
      </c>
      <c r="N4225" s="72">
        <v>5.8860000000000001</v>
      </c>
      <c r="O4225" s="72">
        <v>6.0220000000000002</v>
      </c>
      <c r="P4225" s="72">
        <v>6.0149999999999997</v>
      </c>
      <c r="Q4225" s="72">
        <v>5.8490000000000002</v>
      </c>
      <c r="R4225" s="72">
        <v>5.7</v>
      </c>
      <c r="S4225" s="72">
        <v>5.6639999999999997</v>
      </c>
      <c r="T4225" s="72">
        <v>5.8470000000000004</v>
      </c>
      <c r="U4225" s="72">
        <v>5.7320000000000002</v>
      </c>
      <c r="V4225" s="72">
        <v>4.9039999999999999</v>
      </c>
      <c r="W4225" s="72">
        <v>3.585</v>
      </c>
      <c r="X4225" s="72">
        <v>2.2349999999999999</v>
      </c>
      <c r="Y4225" s="72">
        <v>1.2310000000000001</v>
      </c>
      <c r="Z4225" s="72">
        <v>0.51600000000000001</v>
      </c>
      <c r="AA4225" s="72">
        <v>0.125</v>
      </c>
    </row>
    <row r="4226" spans="1:27" x14ac:dyDescent="0.3">
      <c r="A4226" s="65">
        <v>4225</v>
      </c>
      <c r="B4226" s="66" t="s">
        <v>323</v>
      </c>
      <c r="C4226" s="69" t="s">
        <v>279</v>
      </c>
      <c r="D4226" s="71"/>
      <c r="E4226" s="71">
        <v>316</v>
      </c>
      <c r="F4226" s="71">
        <v>2075</v>
      </c>
      <c r="G4226" s="72">
        <v>4.8940000000000001</v>
      </c>
      <c r="H4226" s="72">
        <v>5.0270000000000001</v>
      </c>
      <c r="I4226" s="72">
        <v>5.1630000000000003</v>
      </c>
      <c r="J4226" s="72">
        <v>5.2619999999999996</v>
      </c>
      <c r="K4226" s="72">
        <v>5.3120000000000003</v>
      </c>
      <c r="L4226" s="72">
        <v>5.3479999999999999</v>
      </c>
      <c r="M4226" s="72">
        <v>5.444</v>
      </c>
      <c r="N4226" s="72">
        <v>5.6159999999999997</v>
      </c>
      <c r="O4226" s="72">
        <v>5.8079999999999998</v>
      </c>
      <c r="P4226" s="72">
        <v>5.9329999999999998</v>
      </c>
      <c r="Q4226" s="72">
        <v>5.915</v>
      </c>
      <c r="R4226" s="72">
        <v>5.75</v>
      </c>
      <c r="S4226" s="72">
        <v>5.58</v>
      </c>
      <c r="T4226" s="72">
        <v>5.5019999999999998</v>
      </c>
      <c r="U4226" s="72">
        <v>5.585</v>
      </c>
      <c r="V4226" s="72">
        <v>5.2850000000000001</v>
      </c>
      <c r="W4226" s="72">
        <v>4.2359999999999998</v>
      </c>
      <c r="X4226" s="72">
        <v>2.714</v>
      </c>
      <c r="Y4226" s="72">
        <v>1.3580000000000001</v>
      </c>
      <c r="Z4226" s="72">
        <v>0.53600000000000003</v>
      </c>
      <c r="AA4226" s="72">
        <v>0.14699999999999999</v>
      </c>
    </row>
    <row r="4227" spans="1:27" x14ac:dyDescent="0.3">
      <c r="A4227" s="65">
        <v>4226</v>
      </c>
      <c r="B4227" s="66" t="s">
        <v>323</v>
      </c>
      <c r="C4227" s="69" t="s">
        <v>279</v>
      </c>
      <c r="D4227" s="71"/>
      <c r="E4227" s="71">
        <v>316</v>
      </c>
      <c r="F4227" s="71">
        <v>2080</v>
      </c>
      <c r="G4227" s="72">
        <v>4.7190000000000003</v>
      </c>
      <c r="H4227" s="72">
        <v>4.8120000000000003</v>
      </c>
      <c r="I4227" s="72">
        <v>4.9409999999999998</v>
      </c>
      <c r="J4227" s="72">
        <v>5.0739999999999998</v>
      </c>
      <c r="K4227" s="72">
        <v>5.1749999999999998</v>
      </c>
      <c r="L4227" s="72">
        <v>5.234</v>
      </c>
      <c r="M4227" s="72">
        <v>5.2809999999999997</v>
      </c>
      <c r="N4227" s="72">
        <v>5.3769999999999998</v>
      </c>
      <c r="O4227" s="72">
        <v>5.5430000000000001</v>
      </c>
      <c r="P4227" s="72">
        <v>5.7229999999999999</v>
      </c>
      <c r="Q4227" s="72">
        <v>5.8410000000000002</v>
      </c>
      <c r="R4227" s="72">
        <v>5.8220000000000001</v>
      </c>
      <c r="S4227" s="72">
        <v>5.6369999999999996</v>
      </c>
      <c r="T4227" s="72">
        <v>5.43</v>
      </c>
      <c r="U4227" s="72">
        <v>5.2750000000000004</v>
      </c>
      <c r="V4227" s="72">
        <v>5.18</v>
      </c>
      <c r="W4227" s="72">
        <v>4.6059999999999999</v>
      </c>
      <c r="X4227" s="72">
        <v>3.2589999999999999</v>
      </c>
      <c r="Y4227" s="72">
        <v>1.696</v>
      </c>
      <c r="Z4227" s="72">
        <v>0.61399999999999999</v>
      </c>
      <c r="AA4227" s="72">
        <v>0.16400000000000001</v>
      </c>
    </row>
    <row r="4228" spans="1:27" x14ac:dyDescent="0.3">
      <c r="A4228" s="65">
        <v>4227</v>
      </c>
      <c r="B4228" s="66" t="s">
        <v>323</v>
      </c>
      <c r="C4228" s="69" t="s">
        <v>279</v>
      </c>
      <c r="D4228" s="71"/>
      <c r="E4228" s="71">
        <v>316</v>
      </c>
      <c r="F4228" s="71">
        <v>2085</v>
      </c>
      <c r="G4228" s="72">
        <v>4.5780000000000003</v>
      </c>
      <c r="H4228" s="72">
        <v>4.6449999999999996</v>
      </c>
      <c r="I4228" s="72">
        <v>4.7329999999999997</v>
      </c>
      <c r="J4228" s="72">
        <v>4.8600000000000003</v>
      </c>
      <c r="K4228" s="72">
        <v>4.992</v>
      </c>
      <c r="L4228" s="72">
        <v>5.1020000000000003</v>
      </c>
      <c r="M4228" s="72">
        <v>5.173</v>
      </c>
      <c r="N4228" s="72">
        <v>5.2190000000000003</v>
      </c>
      <c r="O4228" s="72">
        <v>5.3090000000000002</v>
      </c>
      <c r="P4228" s="72">
        <v>5.4649999999999999</v>
      </c>
      <c r="Q4228" s="72">
        <v>5.641</v>
      </c>
      <c r="R4228" s="72">
        <v>5.7560000000000002</v>
      </c>
      <c r="S4228" s="72">
        <v>5.7169999999999996</v>
      </c>
      <c r="T4228" s="72">
        <v>5.5010000000000003</v>
      </c>
      <c r="U4228" s="72">
        <v>5.2220000000000004</v>
      </c>
      <c r="V4228" s="72">
        <v>4.9160000000000004</v>
      </c>
      <c r="W4228" s="72">
        <v>4.556</v>
      </c>
      <c r="X4228" s="72">
        <v>3.5990000000000002</v>
      </c>
      <c r="Y4228" s="72">
        <v>2.0880000000000001</v>
      </c>
      <c r="Z4228" s="72">
        <v>0.79600000000000004</v>
      </c>
      <c r="AA4228" s="72">
        <v>0.19600000000000001</v>
      </c>
    </row>
    <row r="4229" spans="1:27" x14ac:dyDescent="0.3">
      <c r="A4229" s="65">
        <v>4228</v>
      </c>
      <c r="B4229" s="66" t="s">
        <v>323</v>
      </c>
      <c r="C4229" s="69" t="s">
        <v>279</v>
      </c>
      <c r="D4229" s="71"/>
      <c r="E4229" s="71">
        <v>316</v>
      </c>
      <c r="F4229" s="71">
        <v>2090</v>
      </c>
      <c r="G4229" s="72">
        <v>4.4470000000000001</v>
      </c>
      <c r="H4229" s="72">
        <v>4.508</v>
      </c>
      <c r="I4229" s="72">
        <v>4.5709999999999997</v>
      </c>
      <c r="J4229" s="72">
        <v>4.657</v>
      </c>
      <c r="K4229" s="72">
        <v>4.7859999999999996</v>
      </c>
      <c r="L4229" s="72">
        <v>4.9260000000000002</v>
      </c>
      <c r="M4229" s="72">
        <v>5.0460000000000003</v>
      </c>
      <c r="N4229" s="72">
        <v>5.1159999999999997</v>
      </c>
      <c r="O4229" s="72">
        <v>5.157</v>
      </c>
      <c r="P4229" s="72">
        <v>5.2389999999999999</v>
      </c>
      <c r="Q4229" s="72">
        <v>5.3890000000000002</v>
      </c>
      <c r="R4229" s="72">
        <v>5.5629999999999997</v>
      </c>
      <c r="S4229" s="72">
        <v>5.6609999999999996</v>
      </c>
      <c r="T4229" s="72">
        <v>5.5910000000000002</v>
      </c>
      <c r="U4229" s="72">
        <v>5.306</v>
      </c>
      <c r="V4229" s="72">
        <v>4.8949999999999996</v>
      </c>
      <c r="W4229" s="72">
        <v>4.3620000000000001</v>
      </c>
      <c r="X4229" s="72">
        <v>3.6139999999999999</v>
      </c>
      <c r="Y4229" s="72">
        <v>2.363</v>
      </c>
      <c r="Z4229" s="72">
        <v>1.0189999999999999</v>
      </c>
      <c r="AA4229" s="72">
        <v>0.26100000000000001</v>
      </c>
    </row>
    <row r="4230" spans="1:27" x14ac:dyDescent="0.3">
      <c r="A4230" s="65">
        <v>4229</v>
      </c>
      <c r="B4230" s="66" t="s">
        <v>323</v>
      </c>
      <c r="C4230" s="69" t="s">
        <v>279</v>
      </c>
      <c r="D4230" s="71"/>
      <c r="E4230" s="71">
        <v>316</v>
      </c>
      <c r="F4230" s="71">
        <v>2095</v>
      </c>
      <c r="G4230" s="72">
        <v>4.3070000000000004</v>
      </c>
      <c r="H4230" s="72">
        <v>4.3819999999999997</v>
      </c>
      <c r="I4230" s="72">
        <v>4.4409999999999998</v>
      </c>
      <c r="J4230" s="72">
        <v>4.5010000000000003</v>
      </c>
      <c r="K4230" s="72">
        <v>4.5890000000000004</v>
      </c>
      <c r="L4230" s="72">
        <v>4.7249999999999996</v>
      </c>
      <c r="M4230" s="72">
        <v>4.8730000000000002</v>
      </c>
      <c r="N4230" s="72">
        <v>4.9960000000000004</v>
      </c>
      <c r="O4230" s="72">
        <v>5.0590000000000002</v>
      </c>
      <c r="P4230" s="72">
        <v>5.093</v>
      </c>
      <c r="Q4230" s="72">
        <v>5.17</v>
      </c>
      <c r="R4230" s="72">
        <v>5.3209999999999997</v>
      </c>
      <c r="S4230" s="72">
        <v>5.476</v>
      </c>
      <c r="T4230" s="72">
        <v>5.5449999999999999</v>
      </c>
      <c r="U4230" s="72">
        <v>5.4089999999999998</v>
      </c>
      <c r="V4230" s="72">
        <v>4.9969999999999999</v>
      </c>
      <c r="W4230" s="72">
        <v>4.3769999999999998</v>
      </c>
      <c r="X4230" s="72">
        <v>3.5110000000000001</v>
      </c>
      <c r="Y4230" s="72">
        <v>2.4289999999999998</v>
      </c>
      <c r="Z4230" s="72">
        <v>1.1930000000000001</v>
      </c>
      <c r="AA4230" s="72">
        <v>0.35099999999999998</v>
      </c>
    </row>
    <row r="4231" spans="1:27" x14ac:dyDescent="0.3">
      <c r="A4231" s="65">
        <v>4230</v>
      </c>
      <c r="B4231" s="66" t="s">
        <v>323</v>
      </c>
      <c r="C4231" s="69" t="s">
        <v>279</v>
      </c>
      <c r="D4231" s="71"/>
      <c r="E4231" s="71">
        <v>316</v>
      </c>
      <c r="F4231" s="71">
        <v>2100</v>
      </c>
      <c r="G4231" s="72">
        <v>4.1539999999999999</v>
      </c>
      <c r="H4231" s="72">
        <v>4.2489999999999997</v>
      </c>
      <c r="I4231" s="72">
        <v>4.3209999999999997</v>
      </c>
      <c r="J4231" s="72">
        <v>4.3769999999999998</v>
      </c>
      <c r="K4231" s="72">
        <v>4.4390000000000001</v>
      </c>
      <c r="L4231" s="72">
        <v>4.5339999999999998</v>
      </c>
      <c r="M4231" s="72">
        <v>4.6790000000000003</v>
      </c>
      <c r="N4231" s="72">
        <v>4.8259999999999996</v>
      </c>
      <c r="O4231" s="72">
        <v>4.9420000000000002</v>
      </c>
      <c r="P4231" s="72">
        <v>5.0010000000000003</v>
      </c>
      <c r="Q4231" s="72">
        <v>5.0289999999999999</v>
      </c>
      <c r="R4231" s="72">
        <v>5.109</v>
      </c>
      <c r="S4231" s="72">
        <v>5.2439999999999998</v>
      </c>
      <c r="T4231" s="72">
        <v>5.375</v>
      </c>
      <c r="U4231" s="72">
        <v>5.3789999999999996</v>
      </c>
      <c r="V4231" s="72">
        <v>5.1159999999999997</v>
      </c>
      <c r="W4231" s="72">
        <v>4.5010000000000003</v>
      </c>
      <c r="X4231" s="72">
        <v>3.569</v>
      </c>
      <c r="Y4231" s="72">
        <v>2.4119999999999999</v>
      </c>
      <c r="Z4231" s="72">
        <v>1.268</v>
      </c>
      <c r="AA4231" s="72">
        <v>0.441</v>
      </c>
    </row>
    <row r="4232" spans="1:27" x14ac:dyDescent="0.3">
      <c r="A4232" s="65">
        <v>4231</v>
      </c>
      <c r="B4232" s="66" t="s">
        <v>323</v>
      </c>
      <c r="C4232" s="69" t="s">
        <v>280</v>
      </c>
      <c r="D4232" s="71"/>
      <c r="E4232" s="71">
        <v>296</v>
      </c>
      <c r="F4232" s="71">
        <v>2015</v>
      </c>
      <c r="G4232" s="72">
        <v>7.5250000000000004</v>
      </c>
      <c r="H4232" s="72">
        <v>6.9640000000000004</v>
      </c>
      <c r="I4232" s="72">
        <v>5.6109999999999998</v>
      </c>
      <c r="J4232" s="72">
        <v>6.0350000000000001</v>
      </c>
      <c r="K4232" s="72">
        <v>5.2880000000000003</v>
      </c>
      <c r="L4232" s="72">
        <v>4.9329999999999998</v>
      </c>
      <c r="M4232" s="72">
        <v>3.8180000000000001</v>
      </c>
      <c r="N4232" s="72">
        <v>3.0390000000000001</v>
      </c>
      <c r="O4232" s="72">
        <v>2.5579999999999998</v>
      </c>
      <c r="P4232" s="72">
        <v>2.75</v>
      </c>
      <c r="Q4232" s="72">
        <v>2.3719999999999999</v>
      </c>
      <c r="R4232" s="72">
        <v>1.647</v>
      </c>
      <c r="S4232" s="72">
        <v>1.1970000000000001</v>
      </c>
      <c r="T4232" s="72">
        <v>0.755</v>
      </c>
      <c r="U4232" s="72">
        <v>0.48299999999999998</v>
      </c>
      <c r="V4232" s="72">
        <v>0.28199999999999997</v>
      </c>
      <c r="W4232" s="72">
        <v>0.112</v>
      </c>
      <c r="X4232" s="72">
        <v>3.5999999999999997E-2</v>
      </c>
      <c r="Y4232" s="72">
        <v>7.0000000000000001E-3</v>
      </c>
      <c r="Z4232" s="72">
        <v>0</v>
      </c>
      <c r="AA4232" s="72">
        <v>0</v>
      </c>
    </row>
    <row r="4233" spans="1:27" x14ac:dyDescent="0.3">
      <c r="A4233" s="65">
        <v>4232</v>
      </c>
      <c r="B4233" s="66" t="s">
        <v>323</v>
      </c>
      <c r="C4233" s="69" t="s">
        <v>280</v>
      </c>
      <c r="D4233" s="71"/>
      <c r="E4233" s="71">
        <v>296</v>
      </c>
      <c r="F4233" s="71">
        <v>2020</v>
      </c>
      <c r="G4233" s="72">
        <v>7.7889999999999997</v>
      </c>
      <c r="H4233" s="72">
        <v>7.391</v>
      </c>
      <c r="I4233" s="72">
        <v>6.9039999999999999</v>
      </c>
      <c r="J4233" s="72">
        <v>5.4530000000000003</v>
      </c>
      <c r="K4233" s="72">
        <v>5.7560000000000002</v>
      </c>
      <c r="L4233" s="72">
        <v>5.0170000000000003</v>
      </c>
      <c r="M4233" s="72">
        <v>4.7089999999999996</v>
      </c>
      <c r="N4233" s="72">
        <v>3.6480000000000001</v>
      </c>
      <c r="O4233" s="72">
        <v>2.9020000000000001</v>
      </c>
      <c r="P4233" s="72">
        <v>2.431</v>
      </c>
      <c r="Q4233" s="72">
        <v>2.5960000000000001</v>
      </c>
      <c r="R4233" s="72">
        <v>2.1920000000000002</v>
      </c>
      <c r="S4233" s="72">
        <v>1.4670000000000001</v>
      </c>
      <c r="T4233" s="72">
        <v>1.006</v>
      </c>
      <c r="U4233" s="72">
        <v>0.58199999999999996</v>
      </c>
      <c r="V4233" s="72">
        <v>0.32200000000000001</v>
      </c>
      <c r="W4233" s="72">
        <v>0.14799999999999999</v>
      </c>
      <c r="X4233" s="72">
        <v>4.3999999999999997E-2</v>
      </c>
      <c r="Y4233" s="72">
        <v>8.9999999999999993E-3</v>
      </c>
      <c r="Z4233" s="72">
        <v>0</v>
      </c>
      <c r="AA4233" s="72">
        <v>0</v>
      </c>
    </row>
    <row r="4234" spans="1:27" x14ac:dyDescent="0.3">
      <c r="A4234" s="65">
        <v>4233</v>
      </c>
      <c r="B4234" s="66" t="s">
        <v>323</v>
      </c>
      <c r="C4234" s="69" t="s">
        <v>280</v>
      </c>
      <c r="D4234" s="71"/>
      <c r="E4234" s="71">
        <v>296</v>
      </c>
      <c r="F4234" s="71">
        <v>2025</v>
      </c>
      <c r="G4234" s="72">
        <v>7.8540000000000001</v>
      </c>
      <c r="H4234" s="72">
        <v>7.6630000000000003</v>
      </c>
      <c r="I4234" s="72">
        <v>7.33</v>
      </c>
      <c r="J4234" s="72">
        <v>6.742</v>
      </c>
      <c r="K4234" s="72">
        <v>5.1849999999999996</v>
      </c>
      <c r="L4234" s="72">
        <v>5.4809999999999999</v>
      </c>
      <c r="M4234" s="72">
        <v>4.798</v>
      </c>
      <c r="N4234" s="72">
        <v>4.5309999999999997</v>
      </c>
      <c r="O4234" s="72">
        <v>3.5019999999999998</v>
      </c>
      <c r="P4234" s="72">
        <v>2.77</v>
      </c>
      <c r="Q4234" s="72">
        <v>2.2949999999999999</v>
      </c>
      <c r="R4234" s="72">
        <v>2.407</v>
      </c>
      <c r="S4234" s="72">
        <v>1.9630000000000001</v>
      </c>
      <c r="T4234" s="72">
        <v>1.2430000000000001</v>
      </c>
      <c r="U4234" s="72">
        <v>0.78100000000000003</v>
      </c>
      <c r="V4234" s="72">
        <v>0.39100000000000001</v>
      </c>
      <c r="W4234" s="72">
        <v>0.17199999999999999</v>
      </c>
      <c r="X4234" s="72">
        <v>5.7000000000000002E-2</v>
      </c>
      <c r="Y4234" s="72">
        <v>0.01</v>
      </c>
      <c r="Z4234" s="72">
        <v>0</v>
      </c>
      <c r="AA4234" s="72">
        <v>0</v>
      </c>
    </row>
    <row r="4235" spans="1:27" x14ac:dyDescent="0.3">
      <c r="A4235" s="65">
        <v>4234</v>
      </c>
      <c r="B4235" s="66" t="s">
        <v>323</v>
      </c>
      <c r="C4235" s="69" t="s">
        <v>280</v>
      </c>
      <c r="D4235" s="71"/>
      <c r="E4235" s="71">
        <v>296</v>
      </c>
      <c r="F4235" s="71">
        <v>2030</v>
      </c>
      <c r="G4235" s="72">
        <v>7.7949999999999999</v>
      </c>
      <c r="H4235" s="72">
        <v>7.7370000000000001</v>
      </c>
      <c r="I4235" s="72">
        <v>7.6029999999999998</v>
      </c>
      <c r="J4235" s="72">
        <v>7.1680000000000001</v>
      </c>
      <c r="K4235" s="72">
        <v>6.4649999999999999</v>
      </c>
      <c r="L4235" s="72">
        <v>4.9210000000000003</v>
      </c>
      <c r="M4235" s="72">
        <v>5.26</v>
      </c>
      <c r="N4235" s="72">
        <v>4.6210000000000004</v>
      </c>
      <c r="O4235" s="72">
        <v>4.3739999999999997</v>
      </c>
      <c r="P4235" s="72">
        <v>3.36</v>
      </c>
      <c r="Q4235" s="72">
        <v>2.6240000000000001</v>
      </c>
      <c r="R4235" s="72">
        <v>2.1309999999999998</v>
      </c>
      <c r="S4235" s="72">
        <v>2.16</v>
      </c>
      <c r="T4235" s="72">
        <v>1.669</v>
      </c>
      <c r="U4235" s="72">
        <v>0.96799999999999997</v>
      </c>
      <c r="V4235" s="72">
        <v>0.52900000000000003</v>
      </c>
      <c r="W4235" s="72">
        <v>0.21</v>
      </c>
      <c r="X4235" s="72">
        <v>6.7000000000000004E-2</v>
      </c>
      <c r="Y4235" s="72">
        <v>1.4999999999999999E-2</v>
      </c>
      <c r="Z4235" s="72">
        <v>0</v>
      </c>
      <c r="AA4235" s="72">
        <v>0</v>
      </c>
    </row>
    <row r="4236" spans="1:27" x14ac:dyDescent="0.3">
      <c r="A4236" s="65">
        <v>4235</v>
      </c>
      <c r="B4236" s="66" t="s">
        <v>323</v>
      </c>
      <c r="C4236" s="69" t="s">
        <v>280</v>
      </c>
      <c r="D4236" s="71"/>
      <c r="E4236" s="71">
        <v>296</v>
      </c>
      <c r="F4236" s="71">
        <v>2035</v>
      </c>
      <c r="G4236" s="72">
        <v>7.8079999999999998</v>
      </c>
      <c r="H4236" s="72">
        <v>7.6849999999999996</v>
      </c>
      <c r="I4236" s="72">
        <v>7.681</v>
      </c>
      <c r="J4236" s="72">
        <v>7.4409999999999998</v>
      </c>
      <c r="K4236" s="72">
        <v>6.891</v>
      </c>
      <c r="L4236" s="72">
        <v>6.1929999999999996</v>
      </c>
      <c r="M4236" s="72">
        <v>4.71</v>
      </c>
      <c r="N4236" s="72">
        <v>5.0830000000000002</v>
      </c>
      <c r="O4236" s="72">
        <v>4.4649999999999999</v>
      </c>
      <c r="P4236" s="72">
        <v>4.2119999999999997</v>
      </c>
      <c r="Q4236" s="72">
        <v>3.1949999999999998</v>
      </c>
      <c r="R4236" s="72">
        <v>2.4409999999999998</v>
      </c>
      <c r="S4236" s="72">
        <v>1.915</v>
      </c>
      <c r="T4236" s="72">
        <v>1.845</v>
      </c>
      <c r="U4236" s="72">
        <v>1.3089999999999999</v>
      </c>
      <c r="V4236" s="72">
        <v>0.66</v>
      </c>
      <c r="W4236" s="72">
        <v>0.28599999999999998</v>
      </c>
      <c r="X4236" s="72">
        <v>8.3000000000000004E-2</v>
      </c>
      <c r="Y4236" s="72">
        <v>1.4999999999999999E-2</v>
      </c>
      <c r="Z4236" s="72">
        <v>2E-3</v>
      </c>
      <c r="AA4236" s="72">
        <v>0</v>
      </c>
    </row>
    <row r="4237" spans="1:27" x14ac:dyDescent="0.3">
      <c r="A4237" s="65">
        <v>4236</v>
      </c>
      <c r="B4237" s="66" t="s">
        <v>323</v>
      </c>
      <c r="C4237" s="69" t="s">
        <v>280</v>
      </c>
      <c r="D4237" s="71"/>
      <c r="E4237" s="71">
        <v>296</v>
      </c>
      <c r="F4237" s="71">
        <v>2040</v>
      </c>
      <c r="G4237" s="72">
        <v>8.1649999999999991</v>
      </c>
      <c r="H4237" s="72">
        <v>7.7069999999999999</v>
      </c>
      <c r="I4237" s="72">
        <v>7.6319999999999997</v>
      </c>
      <c r="J4237" s="72">
        <v>7.5250000000000004</v>
      </c>
      <c r="K4237" s="72">
        <v>7.1669999999999998</v>
      </c>
      <c r="L4237" s="72">
        <v>6.62</v>
      </c>
      <c r="M4237" s="72">
        <v>5.9740000000000002</v>
      </c>
      <c r="N4237" s="72">
        <v>4.5439999999999996</v>
      </c>
      <c r="O4237" s="72">
        <v>4.9249999999999998</v>
      </c>
      <c r="P4237" s="72">
        <v>4.306</v>
      </c>
      <c r="Q4237" s="72">
        <v>4.0179999999999998</v>
      </c>
      <c r="R4237" s="72">
        <v>2.984</v>
      </c>
      <c r="S4237" s="72">
        <v>2.202</v>
      </c>
      <c r="T4237" s="72">
        <v>1.6379999999999999</v>
      </c>
      <c r="U4237" s="72">
        <v>1.4510000000000001</v>
      </c>
      <c r="V4237" s="72">
        <v>0.89900000000000002</v>
      </c>
      <c r="W4237" s="72">
        <v>0.36</v>
      </c>
      <c r="X4237" s="72">
        <v>0.113</v>
      </c>
      <c r="Y4237" s="72">
        <v>0.02</v>
      </c>
      <c r="Z4237" s="72">
        <v>2E-3</v>
      </c>
      <c r="AA4237" s="72">
        <v>0</v>
      </c>
    </row>
    <row r="4238" spans="1:27" x14ac:dyDescent="0.3">
      <c r="A4238" s="65">
        <v>4237</v>
      </c>
      <c r="B4238" s="66" t="s">
        <v>323</v>
      </c>
      <c r="C4238" s="69" t="s">
        <v>280</v>
      </c>
      <c r="D4238" s="71"/>
      <c r="E4238" s="71">
        <v>296</v>
      </c>
      <c r="F4238" s="71">
        <v>2045</v>
      </c>
      <c r="G4238" s="72">
        <v>8.67</v>
      </c>
      <c r="H4238" s="72">
        <v>8.0670000000000002</v>
      </c>
      <c r="I4238" s="72">
        <v>7.6559999999999997</v>
      </c>
      <c r="J4238" s="72">
        <v>7.4790000000000001</v>
      </c>
      <c r="K4238" s="72">
        <v>7.2519999999999998</v>
      </c>
      <c r="L4238" s="72">
        <v>6.8970000000000002</v>
      </c>
      <c r="M4238" s="72">
        <v>6.399</v>
      </c>
      <c r="N4238" s="72">
        <v>5.7969999999999997</v>
      </c>
      <c r="O4238" s="72">
        <v>4.4000000000000004</v>
      </c>
      <c r="P4238" s="72">
        <v>4.76</v>
      </c>
      <c r="Q4238" s="72">
        <v>4.1150000000000002</v>
      </c>
      <c r="R4238" s="72">
        <v>3.7669999999999999</v>
      </c>
      <c r="S4238" s="72">
        <v>2.7010000000000001</v>
      </c>
      <c r="T4238" s="72">
        <v>1.89</v>
      </c>
      <c r="U4238" s="72">
        <v>1.2929999999999999</v>
      </c>
      <c r="V4238" s="72">
        <v>1</v>
      </c>
      <c r="W4238" s="72">
        <v>0.495</v>
      </c>
      <c r="X4238" s="72">
        <v>0.14299999999999999</v>
      </c>
      <c r="Y4238" s="72">
        <v>2.8000000000000001E-2</v>
      </c>
      <c r="Z4238" s="72">
        <v>3.0000000000000001E-3</v>
      </c>
      <c r="AA4238" s="72">
        <v>0</v>
      </c>
    </row>
    <row r="4239" spans="1:27" x14ac:dyDescent="0.3">
      <c r="A4239" s="65">
        <v>4238</v>
      </c>
      <c r="B4239" s="66" t="s">
        <v>323</v>
      </c>
      <c r="C4239" s="69" t="s">
        <v>280</v>
      </c>
      <c r="D4239" s="71"/>
      <c r="E4239" s="71">
        <v>296</v>
      </c>
      <c r="F4239" s="71">
        <v>2050</v>
      </c>
      <c r="G4239" s="72">
        <v>8.923</v>
      </c>
      <c r="H4239" s="72">
        <v>8.5760000000000005</v>
      </c>
      <c r="I4239" s="72">
        <v>8.0190000000000001</v>
      </c>
      <c r="J4239" s="72">
        <v>7.5049999999999999</v>
      </c>
      <c r="K4239" s="72">
        <v>7.2110000000000003</v>
      </c>
      <c r="L4239" s="72">
        <v>6.9859999999999998</v>
      </c>
      <c r="M4239" s="72">
        <v>6.6769999999999996</v>
      </c>
      <c r="N4239" s="72">
        <v>6.2229999999999999</v>
      </c>
      <c r="O4239" s="72">
        <v>5.6369999999999996</v>
      </c>
      <c r="P4239" s="72">
        <v>4.25</v>
      </c>
      <c r="Q4239" s="72">
        <v>4.5579999999999998</v>
      </c>
      <c r="R4239" s="72">
        <v>3.8660000000000001</v>
      </c>
      <c r="S4239" s="72">
        <v>3.42</v>
      </c>
      <c r="T4239" s="72">
        <v>2.327</v>
      </c>
      <c r="U4239" s="72">
        <v>1.4990000000000001</v>
      </c>
      <c r="V4239" s="72">
        <v>0.89500000000000002</v>
      </c>
      <c r="W4239" s="72">
        <v>0.55700000000000005</v>
      </c>
      <c r="X4239" s="72">
        <v>0.19800000000000001</v>
      </c>
      <c r="Y4239" s="72">
        <v>3.3000000000000002E-2</v>
      </c>
      <c r="Z4239" s="72">
        <v>4.0000000000000001E-3</v>
      </c>
      <c r="AA4239" s="72">
        <v>0</v>
      </c>
    </row>
    <row r="4240" spans="1:27" x14ac:dyDescent="0.3">
      <c r="A4240" s="65">
        <v>4239</v>
      </c>
      <c r="B4240" s="66" t="s">
        <v>323</v>
      </c>
      <c r="C4240" s="69" t="s">
        <v>280</v>
      </c>
      <c r="D4240" s="71"/>
      <c r="E4240" s="71">
        <v>296</v>
      </c>
      <c r="F4240" s="71">
        <v>2055</v>
      </c>
      <c r="G4240" s="72">
        <v>8.9049999999999994</v>
      </c>
      <c r="H4240" s="72">
        <v>8.8360000000000003</v>
      </c>
      <c r="I4240" s="72">
        <v>8.5299999999999994</v>
      </c>
      <c r="J4240" s="72">
        <v>7.8730000000000002</v>
      </c>
      <c r="K4240" s="72">
        <v>7.2510000000000003</v>
      </c>
      <c r="L4240" s="72">
        <v>6.9589999999999996</v>
      </c>
      <c r="M4240" s="72">
        <v>6.7779999999999996</v>
      </c>
      <c r="N4240" s="72">
        <v>6.5060000000000002</v>
      </c>
      <c r="O4240" s="72">
        <v>6.0659999999999998</v>
      </c>
      <c r="P4240" s="72">
        <v>5.47</v>
      </c>
      <c r="Q4240" s="72">
        <v>4.0750000000000002</v>
      </c>
      <c r="R4240" s="72">
        <v>4.2930000000000001</v>
      </c>
      <c r="S4240" s="72">
        <v>3.52</v>
      </c>
      <c r="T4240" s="72">
        <v>2.96</v>
      </c>
      <c r="U4240" s="72">
        <v>1.855</v>
      </c>
      <c r="V4240" s="72">
        <v>1.0449999999999999</v>
      </c>
      <c r="W4240" s="72">
        <v>0.5</v>
      </c>
      <c r="X4240" s="72">
        <v>0.223</v>
      </c>
      <c r="Y4240" s="72">
        <v>4.8000000000000001E-2</v>
      </c>
      <c r="Z4240" s="72">
        <v>5.0000000000000001E-3</v>
      </c>
      <c r="AA4240" s="72">
        <v>0</v>
      </c>
    </row>
    <row r="4241" spans="1:27" x14ac:dyDescent="0.3">
      <c r="A4241" s="65">
        <v>4240</v>
      </c>
      <c r="B4241" s="66" t="s">
        <v>323</v>
      </c>
      <c r="C4241" s="69" t="s">
        <v>280</v>
      </c>
      <c r="D4241" s="71"/>
      <c r="E4241" s="71">
        <v>296</v>
      </c>
      <c r="F4241" s="71">
        <v>2060</v>
      </c>
      <c r="G4241" s="72">
        <v>8.7490000000000006</v>
      </c>
      <c r="H4241" s="72">
        <v>8.8249999999999993</v>
      </c>
      <c r="I4241" s="72">
        <v>8.7910000000000004</v>
      </c>
      <c r="J4241" s="72">
        <v>8.3889999999999993</v>
      </c>
      <c r="K4241" s="72">
        <v>7.6289999999999996</v>
      </c>
      <c r="L4241" s="72">
        <v>7.0129999999999999</v>
      </c>
      <c r="M4241" s="72">
        <v>6.766</v>
      </c>
      <c r="N4241" s="72">
        <v>6.617</v>
      </c>
      <c r="O4241" s="72">
        <v>6.3550000000000004</v>
      </c>
      <c r="P4241" s="72">
        <v>5.8970000000000002</v>
      </c>
      <c r="Q4241" s="72">
        <v>5.2619999999999996</v>
      </c>
      <c r="R4241" s="72">
        <v>3.8450000000000002</v>
      </c>
      <c r="S4241" s="72">
        <v>3.9220000000000002</v>
      </c>
      <c r="T4241" s="72">
        <v>3.0609999999999999</v>
      </c>
      <c r="U4241" s="72">
        <v>2.3719999999999999</v>
      </c>
      <c r="V4241" s="72">
        <v>1.3</v>
      </c>
      <c r="W4241" s="72">
        <v>0.59</v>
      </c>
      <c r="X4241" s="72">
        <v>0.20200000000000001</v>
      </c>
      <c r="Y4241" s="72">
        <v>5.6000000000000001E-2</v>
      </c>
      <c r="Z4241" s="72">
        <v>6.0000000000000001E-3</v>
      </c>
      <c r="AA4241" s="72">
        <v>0</v>
      </c>
    </row>
    <row r="4242" spans="1:27" x14ac:dyDescent="0.3">
      <c r="A4242" s="65">
        <v>4241</v>
      </c>
      <c r="B4242" s="66" t="s">
        <v>323</v>
      </c>
      <c r="C4242" s="69" t="s">
        <v>280</v>
      </c>
      <c r="D4242" s="71"/>
      <c r="E4242" s="71">
        <v>296</v>
      </c>
      <c r="F4242" s="71">
        <v>2065</v>
      </c>
      <c r="G4242" s="72">
        <v>8.64</v>
      </c>
      <c r="H4242" s="72">
        <v>8.6780000000000008</v>
      </c>
      <c r="I4242" s="72">
        <v>8.7850000000000001</v>
      </c>
      <c r="J4242" s="72">
        <v>8.6579999999999995</v>
      </c>
      <c r="K4242" s="72">
        <v>8.1590000000000007</v>
      </c>
      <c r="L4242" s="72">
        <v>7.4050000000000002</v>
      </c>
      <c r="M4242" s="72">
        <v>6.83</v>
      </c>
      <c r="N4242" s="72">
        <v>6.6150000000000002</v>
      </c>
      <c r="O4242" s="72">
        <v>6.4749999999999996</v>
      </c>
      <c r="P4242" s="72">
        <v>6.1920000000000002</v>
      </c>
      <c r="Q4242" s="72">
        <v>5.6870000000000003</v>
      </c>
      <c r="R4242" s="72">
        <v>4.9800000000000004</v>
      </c>
      <c r="S4242" s="72">
        <v>3.5190000000000001</v>
      </c>
      <c r="T4242" s="72">
        <v>3.4220000000000002</v>
      </c>
      <c r="U4242" s="72">
        <v>2.4649999999999999</v>
      </c>
      <c r="V4242" s="72">
        <v>1.677</v>
      </c>
      <c r="W4242" s="72">
        <v>0.74199999999999999</v>
      </c>
      <c r="X4242" s="72">
        <v>0.24</v>
      </c>
      <c r="Y4242" s="72">
        <v>0.05</v>
      </c>
      <c r="Z4242" s="72">
        <v>8.0000000000000002E-3</v>
      </c>
      <c r="AA4242" s="72">
        <v>0</v>
      </c>
    </row>
    <row r="4243" spans="1:27" x14ac:dyDescent="0.3">
      <c r="A4243" s="65">
        <v>4242</v>
      </c>
      <c r="B4243" s="66" t="s">
        <v>323</v>
      </c>
      <c r="C4243" s="69" t="s">
        <v>280</v>
      </c>
      <c r="D4243" s="71"/>
      <c r="E4243" s="71">
        <v>296</v>
      </c>
      <c r="F4243" s="71">
        <v>2070</v>
      </c>
      <c r="G4243" s="72">
        <v>8.7010000000000005</v>
      </c>
      <c r="H4243" s="72">
        <v>8.5749999999999993</v>
      </c>
      <c r="I4243" s="72">
        <v>8.641</v>
      </c>
      <c r="J4243" s="72">
        <v>8.6609999999999996</v>
      </c>
      <c r="K4243" s="72">
        <v>8.4410000000000007</v>
      </c>
      <c r="L4243" s="72">
        <v>7.9459999999999997</v>
      </c>
      <c r="M4243" s="72">
        <v>7.2329999999999997</v>
      </c>
      <c r="N4243" s="72">
        <v>6.6890000000000001</v>
      </c>
      <c r="O4243" s="72">
        <v>6.4809999999999999</v>
      </c>
      <c r="P4243" s="72">
        <v>6.319</v>
      </c>
      <c r="Q4243" s="72">
        <v>5.984</v>
      </c>
      <c r="R4243" s="72">
        <v>5.3970000000000002</v>
      </c>
      <c r="S4243" s="72">
        <v>4.5789999999999997</v>
      </c>
      <c r="T4243" s="72">
        <v>3.0830000000000002</v>
      </c>
      <c r="U4243" s="72">
        <v>2.7719999999999998</v>
      </c>
      <c r="V4243" s="72">
        <v>1.7549999999999999</v>
      </c>
      <c r="W4243" s="72">
        <v>0.96599999999999997</v>
      </c>
      <c r="X4243" s="72">
        <v>0.307</v>
      </c>
      <c r="Y4243" s="72">
        <v>6.3E-2</v>
      </c>
      <c r="Z4243" s="72">
        <v>7.0000000000000001E-3</v>
      </c>
      <c r="AA4243" s="72">
        <v>1E-3</v>
      </c>
    </row>
    <row r="4244" spans="1:27" x14ac:dyDescent="0.3">
      <c r="A4244" s="65">
        <v>4243</v>
      </c>
      <c r="B4244" s="66" t="s">
        <v>323</v>
      </c>
      <c r="C4244" s="69" t="s">
        <v>280</v>
      </c>
      <c r="D4244" s="71"/>
      <c r="E4244" s="71">
        <v>296</v>
      </c>
      <c r="F4244" s="71">
        <v>2075</v>
      </c>
      <c r="G4244" s="72">
        <v>8.8659999999999997</v>
      </c>
      <c r="H4244" s="72">
        <v>8.6419999999999995</v>
      </c>
      <c r="I4244" s="72">
        <v>8.5410000000000004</v>
      </c>
      <c r="J4244" s="72">
        <v>8.5259999999999998</v>
      </c>
      <c r="K4244" s="72">
        <v>8.4580000000000002</v>
      </c>
      <c r="L4244" s="72">
        <v>8.2409999999999997</v>
      </c>
      <c r="M4244" s="72">
        <v>7.7809999999999997</v>
      </c>
      <c r="N4244" s="72">
        <v>7.0990000000000002</v>
      </c>
      <c r="O4244" s="72">
        <v>6.5650000000000004</v>
      </c>
      <c r="P4244" s="72">
        <v>6.3360000000000003</v>
      </c>
      <c r="Q4244" s="72">
        <v>6.1189999999999998</v>
      </c>
      <c r="R4244" s="72">
        <v>5.694</v>
      </c>
      <c r="S4244" s="72">
        <v>4.9800000000000004</v>
      </c>
      <c r="T4244" s="72">
        <v>4.032</v>
      </c>
      <c r="U4244" s="72">
        <v>2.5099999999999998</v>
      </c>
      <c r="V4244" s="72">
        <v>1.99</v>
      </c>
      <c r="W4244" s="72">
        <v>1.022</v>
      </c>
      <c r="X4244" s="72">
        <v>0.40400000000000003</v>
      </c>
      <c r="Y4244" s="72">
        <v>0.08</v>
      </c>
      <c r="Z4244" s="72">
        <v>8.9999999999999993E-3</v>
      </c>
      <c r="AA4244" s="72">
        <v>1E-3</v>
      </c>
    </row>
    <row r="4245" spans="1:27" x14ac:dyDescent="0.3">
      <c r="A4245" s="65">
        <v>4244</v>
      </c>
      <c r="B4245" s="66" t="s">
        <v>323</v>
      </c>
      <c r="C4245" s="69" t="s">
        <v>280</v>
      </c>
      <c r="D4245" s="71"/>
      <c r="E4245" s="71">
        <v>296</v>
      </c>
      <c r="F4245" s="71">
        <v>2080</v>
      </c>
      <c r="G4245" s="72">
        <v>8.9580000000000002</v>
      </c>
      <c r="H4245" s="72">
        <v>8.8119999999999994</v>
      </c>
      <c r="I4245" s="72">
        <v>8.6120000000000001</v>
      </c>
      <c r="J4245" s="72">
        <v>8.4350000000000005</v>
      </c>
      <c r="K4245" s="72">
        <v>8.3390000000000004</v>
      </c>
      <c r="L4245" s="72">
        <v>8.2710000000000008</v>
      </c>
      <c r="M4245" s="72">
        <v>8.0890000000000004</v>
      </c>
      <c r="N4245" s="72">
        <v>7.6539999999999999</v>
      </c>
      <c r="O4245" s="72">
        <v>6.9820000000000002</v>
      </c>
      <c r="P4245" s="72">
        <v>6.43</v>
      </c>
      <c r="Q4245" s="72">
        <v>6.1470000000000002</v>
      </c>
      <c r="R4245" s="72">
        <v>5.8390000000000004</v>
      </c>
      <c r="S4245" s="72">
        <v>5.2729999999999997</v>
      </c>
      <c r="T4245" s="72">
        <v>4.4080000000000004</v>
      </c>
      <c r="U4245" s="72">
        <v>3.306</v>
      </c>
      <c r="V4245" s="72">
        <v>1.8180000000000001</v>
      </c>
      <c r="W4245" s="72">
        <v>1.175</v>
      </c>
      <c r="X4245" s="72">
        <v>0.434</v>
      </c>
      <c r="Y4245" s="72">
        <v>0.107</v>
      </c>
      <c r="Z4245" s="72">
        <v>1.0999999999999999E-2</v>
      </c>
      <c r="AA4245" s="72">
        <v>1E-3</v>
      </c>
    </row>
    <row r="4246" spans="1:27" x14ac:dyDescent="0.3">
      <c r="A4246" s="65">
        <v>4245</v>
      </c>
      <c r="B4246" s="66" t="s">
        <v>323</v>
      </c>
      <c r="C4246" s="69" t="s">
        <v>280</v>
      </c>
      <c r="D4246" s="71"/>
      <c r="E4246" s="71">
        <v>296</v>
      </c>
      <c r="F4246" s="71">
        <v>2085</v>
      </c>
      <c r="G4246" s="72">
        <v>8.8450000000000006</v>
      </c>
      <c r="H4246" s="72">
        <v>8.9109999999999996</v>
      </c>
      <c r="I4246" s="72">
        <v>8.7840000000000007</v>
      </c>
      <c r="J4246" s="72">
        <v>8.5129999999999999</v>
      </c>
      <c r="K4246" s="72">
        <v>8.2629999999999999</v>
      </c>
      <c r="L4246" s="72">
        <v>8.1669999999999998</v>
      </c>
      <c r="M4246" s="72">
        <v>8.1289999999999996</v>
      </c>
      <c r="N4246" s="72">
        <v>7.9710000000000001</v>
      </c>
      <c r="O4246" s="72">
        <v>7.5410000000000004</v>
      </c>
      <c r="P4246" s="72">
        <v>6.851</v>
      </c>
      <c r="Q4246" s="72">
        <v>6.25</v>
      </c>
      <c r="R4246" s="72">
        <v>5.8789999999999996</v>
      </c>
      <c r="S4246" s="72">
        <v>5.4269999999999996</v>
      </c>
      <c r="T4246" s="72">
        <v>4.6890000000000001</v>
      </c>
      <c r="U4246" s="72">
        <v>3.637</v>
      </c>
      <c r="V4246" s="72">
        <v>2.4180000000000001</v>
      </c>
      <c r="W4246" s="72">
        <v>1.085</v>
      </c>
      <c r="X4246" s="72">
        <v>0.50800000000000001</v>
      </c>
      <c r="Y4246" s="72">
        <v>0.11799999999999999</v>
      </c>
      <c r="Z4246" s="72">
        <v>1.4999999999999999E-2</v>
      </c>
      <c r="AA4246" s="72">
        <v>1E-3</v>
      </c>
    </row>
    <row r="4247" spans="1:27" x14ac:dyDescent="0.3">
      <c r="A4247" s="65">
        <v>4246</v>
      </c>
      <c r="B4247" s="66" t="s">
        <v>323</v>
      </c>
      <c r="C4247" s="69" t="s">
        <v>280</v>
      </c>
      <c r="D4247" s="71"/>
      <c r="E4247" s="71">
        <v>296</v>
      </c>
      <c r="F4247" s="71">
        <v>2090</v>
      </c>
      <c r="G4247" s="72">
        <v>8.5890000000000004</v>
      </c>
      <c r="H4247" s="72">
        <v>8.8040000000000003</v>
      </c>
      <c r="I4247" s="72">
        <v>8.8859999999999992</v>
      </c>
      <c r="J4247" s="72">
        <v>8.6950000000000003</v>
      </c>
      <c r="K4247" s="72">
        <v>8.3550000000000004</v>
      </c>
      <c r="L4247" s="72">
        <v>8.1050000000000004</v>
      </c>
      <c r="M4247" s="72">
        <v>8.0380000000000003</v>
      </c>
      <c r="N4247" s="72">
        <v>8.0229999999999997</v>
      </c>
      <c r="O4247" s="72">
        <v>7.8659999999999997</v>
      </c>
      <c r="P4247" s="72">
        <v>7.4130000000000003</v>
      </c>
      <c r="Q4247" s="72">
        <v>6.6769999999999996</v>
      </c>
      <c r="R4247" s="72">
        <v>5.9960000000000004</v>
      </c>
      <c r="S4247" s="72">
        <v>5.4870000000000001</v>
      </c>
      <c r="T4247" s="72">
        <v>4.8529999999999998</v>
      </c>
      <c r="U4247" s="72">
        <v>3.9</v>
      </c>
      <c r="V4247" s="72">
        <v>2.6890000000000001</v>
      </c>
      <c r="W4247" s="72">
        <v>1.466</v>
      </c>
      <c r="X4247" s="72">
        <v>0.47599999999999998</v>
      </c>
      <c r="Y4247" s="72">
        <v>0.13800000000000001</v>
      </c>
      <c r="Z4247" s="72">
        <v>1.7000000000000001E-2</v>
      </c>
      <c r="AA4247" s="72">
        <v>1E-3</v>
      </c>
    </row>
    <row r="4248" spans="1:27" x14ac:dyDescent="0.3">
      <c r="A4248" s="65">
        <v>4247</v>
      </c>
      <c r="B4248" s="66" t="s">
        <v>323</v>
      </c>
      <c r="C4248" s="69" t="s">
        <v>280</v>
      </c>
      <c r="D4248" s="71"/>
      <c r="E4248" s="71">
        <v>296</v>
      </c>
      <c r="F4248" s="71">
        <v>2095</v>
      </c>
      <c r="G4248" s="72">
        <v>8.3490000000000002</v>
      </c>
      <c r="H4248" s="72">
        <v>8.5519999999999996</v>
      </c>
      <c r="I4248" s="72">
        <v>8.7810000000000006</v>
      </c>
      <c r="J4248" s="72">
        <v>8.8040000000000003</v>
      </c>
      <c r="K4248" s="72">
        <v>8.5500000000000007</v>
      </c>
      <c r="L4248" s="72">
        <v>8.2110000000000003</v>
      </c>
      <c r="M4248" s="72">
        <v>7.99</v>
      </c>
      <c r="N4248" s="72">
        <v>7.9420000000000002</v>
      </c>
      <c r="O4248" s="72">
        <v>7.9279999999999999</v>
      </c>
      <c r="P4248" s="72">
        <v>7.7460000000000004</v>
      </c>
      <c r="Q4248" s="72">
        <v>7.2409999999999997</v>
      </c>
      <c r="R4248" s="72">
        <v>6.4249999999999998</v>
      </c>
      <c r="S4248" s="72">
        <v>5.6230000000000002</v>
      </c>
      <c r="T4248" s="72">
        <v>4.9400000000000004</v>
      </c>
      <c r="U4248" s="72">
        <v>4.0780000000000003</v>
      </c>
      <c r="V4248" s="72">
        <v>2.9239999999999999</v>
      </c>
      <c r="W4248" s="72">
        <v>1.665</v>
      </c>
      <c r="X4248" s="72">
        <v>0.66300000000000003</v>
      </c>
      <c r="Y4248" s="72">
        <v>0.13600000000000001</v>
      </c>
      <c r="Z4248" s="72">
        <v>2.1000000000000001E-2</v>
      </c>
      <c r="AA4248" s="72">
        <v>1E-3</v>
      </c>
    </row>
    <row r="4249" spans="1:27" x14ac:dyDescent="0.3">
      <c r="A4249" s="65">
        <v>4248</v>
      </c>
      <c r="B4249" s="66" t="s">
        <v>323</v>
      </c>
      <c r="C4249" s="69" t="s">
        <v>280</v>
      </c>
      <c r="D4249" s="71"/>
      <c r="E4249" s="71">
        <v>296</v>
      </c>
      <c r="F4249" s="71">
        <v>2100</v>
      </c>
      <c r="G4249" s="72">
        <v>8.2129999999999992</v>
      </c>
      <c r="H4249" s="72">
        <v>8.3170000000000002</v>
      </c>
      <c r="I4249" s="72">
        <v>8.5329999999999995</v>
      </c>
      <c r="J4249" s="72">
        <v>8.7070000000000007</v>
      </c>
      <c r="K4249" s="72">
        <v>8.6709999999999994</v>
      </c>
      <c r="L4249" s="72">
        <v>8.4169999999999998</v>
      </c>
      <c r="M4249" s="72">
        <v>8.1069999999999993</v>
      </c>
      <c r="N4249" s="72">
        <v>7.9020000000000001</v>
      </c>
      <c r="O4249" s="72">
        <v>7.8559999999999999</v>
      </c>
      <c r="P4249" s="72">
        <v>7.8159999999999998</v>
      </c>
      <c r="Q4249" s="72">
        <v>7.5810000000000004</v>
      </c>
      <c r="R4249" s="72">
        <v>6.9880000000000004</v>
      </c>
      <c r="S4249" s="72">
        <v>6.0490000000000004</v>
      </c>
      <c r="T4249" s="72">
        <v>5.0919999999999996</v>
      </c>
      <c r="U4249" s="72">
        <v>4.1890000000000001</v>
      </c>
      <c r="V4249" s="72">
        <v>3.1</v>
      </c>
      <c r="W4249" s="72">
        <v>1.849</v>
      </c>
      <c r="X4249" s="72">
        <v>0.77600000000000002</v>
      </c>
      <c r="Y4249" s="72">
        <v>0.19700000000000001</v>
      </c>
      <c r="Z4249" s="72">
        <v>2.1000000000000001E-2</v>
      </c>
      <c r="AA4249" s="72">
        <v>2E-3</v>
      </c>
    </row>
    <row r="4250" spans="1:27" x14ac:dyDescent="0.3">
      <c r="A4250" s="65">
        <v>4249</v>
      </c>
      <c r="B4250" s="66" t="s">
        <v>323</v>
      </c>
      <c r="C4250" s="69" t="s">
        <v>281</v>
      </c>
      <c r="D4250" s="71"/>
      <c r="E4250" s="71">
        <v>583</v>
      </c>
      <c r="F4250" s="71">
        <v>2015</v>
      </c>
      <c r="G4250" s="72">
        <v>5.976</v>
      </c>
      <c r="H4250" s="72">
        <v>5.9880000000000004</v>
      </c>
      <c r="I4250" s="72">
        <v>6.4489999999999998</v>
      </c>
      <c r="J4250" s="72">
        <v>6.6680000000000001</v>
      </c>
      <c r="K4250" s="72">
        <v>6.1580000000000004</v>
      </c>
      <c r="L4250" s="72">
        <v>5.2869999999999999</v>
      </c>
      <c r="M4250" s="72">
        <v>4.0529999999999999</v>
      </c>
      <c r="N4250" s="72">
        <v>2.33</v>
      </c>
      <c r="O4250" s="72">
        <v>1.4890000000000001</v>
      </c>
      <c r="P4250" s="72">
        <v>1.6539999999999999</v>
      </c>
      <c r="Q4250" s="72">
        <v>1.919</v>
      </c>
      <c r="R4250" s="72">
        <v>1.7609999999999999</v>
      </c>
      <c r="S4250" s="72">
        <v>1.6919999999999999</v>
      </c>
      <c r="T4250" s="72">
        <v>0.999</v>
      </c>
      <c r="U4250" s="72">
        <v>0.45</v>
      </c>
      <c r="V4250" s="72">
        <v>0.30499999999999999</v>
      </c>
      <c r="W4250" s="72">
        <v>0.215</v>
      </c>
      <c r="X4250" s="72">
        <v>5.7000000000000002E-2</v>
      </c>
      <c r="Y4250" s="72">
        <v>2.8000000000000001E-2</v>
      </c>
      <c r="Z4250" s="72">
        <v>3.0000000000000001E-3</v>
      </c>
      <c r="AA4250" s="72">
        <v>0</v>
      </c>
    </row>
    <row r="4251" spans="1:27" x14ac:dyDescent="0.3">
      <c r="A4251" s="65">
        <v>4250</v>
      </c>
      <c r="B4251" s="66" t="s">
        <v>323</v>
      </c>
      <c r="C4251" s="69" t="s">
        <v>281</v>
      </c>
      <c r="D4251" s="71"/>
      <c r="E4251" s="71">
        <v>583</v>
      </c>
      <c r="F4251" s="71">
        <v>2020</v>
      </c>
      <c r="G4251" s="72">
        <v>6.1890000000000001</v>
      </c>
      <c r="H4251" s="72">
        <v>5.8090000000000002</v>
      </c>
      <c r="I4251" s="72">
        <v>5.899</v>
      </c>
      <c r="J4251" s="72">
        <v>6.2359999999999998</v>
      </c>
      <c r="K4251" s="72">
        <v>6.1870000000000003</v>
      </c>
      <c r="L4251" s="72">
        <v>5.5579999999999998</v>
      </c>
      <c r="M4251" s="72">
        <v>4.7679999999999998</v>
      </c>
      <c r="N4251" s="72">
        <v>3.6659999999999999</v>
      </c>
      <c r="O4251" s="72">
        <v>2.0619999999999998</v>
      </c>
      <c r="P4251" s="72">
        <v>1.3</v>
      </c>
      <c r="Q4251" s="72">
        <v>1.494</v>
      </c>
      <c r="R4251" s="72">
        <v>1.748</v>
      </c>
      <c r="S4251" s="72">
        <v>1.569</v>
      </c>
      <c r="T4251" s="72">
        <v>1.444</v>
      </c>
      <c r="U4251" s="72">
        <v>0.78200000000000003</v>
      </c>
      <c r="V4251" s="72">
        <v>0.30499999999999999</v>
      </c>
      <c r="W4251" s="72">
        <v>0.16500000000000001</v>
      </c>
      <c r="X4251" s="72">
        <v>8.5000000000000006E-2</v>
      </c>
      <c r="Y4251" s="72">
        <v>1.4E-2</v>
      </c>
      <c r="Z4251" s="72">
        <v>4.0000000000000001E-3</v>
      </c>
      <c r="AA4251" s="72">
        <v>0</v>
      </c>
    </row>
    <row r="4252" spans="1:27" x14ac:dyDescent="0.3">
      <c r="A4252" s="65">
        <v>4251</v>
      </c>
      <c r="B4252" s="66" t="s">
        <v>323</v>
      </c>
      <c r="C4252" s="69" t="s">
        <v>281</v>
      </c>
      <c r="D4252" s="71"/>
      <c r="E4252" s="71">
        <v>583</v>
      </c>
      <c r="F4252" s="71">
        <v>2025</v>
      </c>
      <c r="G4252" s="72">
        <v>6.359</v>
      </c>
      <c r="H4252" s="72">
        <v>6.0439999999999996</v>
      </c>
      <c r="I4252" s="72">
        <v>5.7309999999999999</v>
      </c>
      <c r="J4252" s="72">
        <v>5.718</v>
      </c>
      <c r="K4252" s="72">
        <v>5.83</v>
      </c>
      <c r="L4252" s="72">
        <v>5.681</v>
      </c>
      <c r="M4252" s="72">
        <v>5.12</v>
      </c>
      <c r="N4252" s="72">
        <v>4.4359999999999999</v>
      </c>
      <c r="O4252" s="72">
        <v>3.4209999999999998</v>
      </c>
      <c r="P4252" s="72">
        <v>1.887</v>
      </c>
      <c r="Q4252" s="72">
        <v>1.1719999999999999</v>
      </c>
      <c r="R4252" s="72">
        <v>1.36</v>
      </c>
      <c r="S4252" s="72">
        <v>1.5680000000000001</v>
      </c>
      <c r="T4252" s="72">
        <v>1.3460000000000001</v>
      </c>
      <c r="U4252" s="72">
        <v>1.145</v>
      </c>
      <c r="V4252" s="72">
        <v>0.54200000000000004</v>
      </c>
      <c r="W4252" s="72">
        <v>0.16800000000000001</v>
      </c>
      <c r="X4252" s="72">
        <v>6.4000000000000001E-2</v>
      </c>
      <c r="Y4252" s="72">
        <v>0.02</v>
      </c>
      <c r="Z4252" s="72">
        <v>2E-3</v>
      </c>
      <c r="AA4252" s="72">
        <v>0</v>
      </c>
    </row>
    <row r="4253" spans="1:27" x14ac:dyDescent="0.3">
      <c r="A4253" s="65">
        <v>4252</v>
      </c>
      <c r="B4253" s="66" t="s">
        <v>323</v>
      </c>
      <c r="C4253" s="69" t="s">
        <v>281</v>
      </c>
      <c r="D4253" s="71"/>
      <c r="E4253" s="71">
        <v>583</v>
      </c>
      <c r="F4253" s="71">
        <v>2030</v>
      </c>
      <c r="G4253" s="72">
        <v>6.3380000000000001</v>
      </c>
      <c r="H4253" s="72">
        <v>6.2370000000000001</v>
      </c>
      <c r="I4253" s="72">
        <v>5.98</v>
      </c>
      <c r="J4253" s="72">
        <v>5.5839999999999996</v>
      </c>
      <c r="K4253" s="72">
        <v>5.39</v>
      </c>
      <c r="L4253" s="72">
        <v>5.4210000000000003</v>
      </c>
      <c r="M4253" s="72">
        <v>5.3239999999999998</v>
      </c>
      <c r="N4253" s="72">
        <v>4.843</v>
      </c>
      <c r="O4253" s="72">
        <v>4.2240000000000002</v>
      </c>
      <c r="P4253" s="72">
        <v>3.2480000000000002</v>
      </c>
      <c r="Q4253" s="72">
        <v>1.7569999999999999</v>
      </c>
      <c r="R4253" s="72">
        <v>1.0669999999999999</v>
      </c>
      <c r="S4253" s="72">
        <v>1.2210000000000001</v>
      </c>
      <c r="T4253" s="72">
        <v>1.353</v>
      </c>
      <c r="U4253" s="72">
        <v>1.075</v>
      </c>
      <c r="V4253" s="72">
        <v>0.80300000000000005</v>
      </c>
      <c r="W4253" s="72">
        <v>0.30499999999999999</v>
      </c>
      <c r="X4253" s="72">
        <v>6.6000000000000003E-2</v>
      </c>
      <c r="Y4253" s="72">
        <v>1.4999999999999999E-2</v>
      </c>
      <c r="Z4253" s="72">
        <v>3.0000000000000001E-3</v>
      </c>
      <c r="AA4253" s="72">
        <v>0</v>
      </c>
    </row>
    <row r="4254" spans="1:27" x14ac:dyDescent="0.3">
      <c r="A4254" s="65">
        <v>4253</v>
      </c>
      <c r="B4254" s="66" t="s">
        <v>323</v>
      </c>
      <c r="C4254" s="69" t="s">
        <v>281</v>
      </c>
      <c r="D4254" s="71"/>
      <c r="E4254" s="71">
        <v>583</v>
      </c>
      <c r="F4254" s="71">
        <v>2035</v>
      </c>
      <c r="G4254" s="72">
        <v>5.98</v>
      </c>
      <c r="H4254" s="72">
        <v>6.2169999999999996</v>
      </c>
      <c r="I4254" s="72">
        <v>6.1740000000000004</v>
      </c>
      <c r="J4254" s="72">
        <v>5.8319999999999999</v>
      </c>
      <c r="K4254" s="72">
        <v>5.2610000000000001</v>
      </c>
      <c r="L4254" s="72">
        <v>4.9880000000000004</v>
      </c>
      <c r="M4254" s="72">
        <v>5.0659999999999998</v>
      </c>
      <c r="N4254" s="72">
        <v>5.0469999999999997</v>
      </c>
      <c r="O4254" s="72">
        <v>4.6269999999999998</v>
      </c>
      <c r="P4254" s="72">
        <v>4.0389999999999997</v>
      </c>
      <c r="Q4254" s="72">
        <v>3.08</v>
      </c>
      <c r="R4254" s="72">
        <v>1.6240000000000001</v>
      </c>
      <c r="S4254" s="72">
        <v>0.95299999999999996</v>
      </c>
      <c r="T4254" s="72">
        <v>1.0509999999999999</v>
      </c>
      <c r="U4254" s="72">
        <v>1.081</v>
      </c>
      <c r="V4254" s="72">
        <v>0.755</v>
      </c>
      <c r="W4254" s="72">
        <v>0.45600000000000002</v>
      </c>
      <c r="X4254" s="72">
        <v>0.123</v>
      </c>
      <c r="Y4254" s="72">
        <v>1.6E-2</v>
      </c>
      <c r="Z4254" s="72">
        <v>2E-3</v>
      </c>
      <c r="AA4254" s="72">
        <v>0</v>
      </c>
    </row>
    <row r="4255" spans="1:27" x14ac:dyDescent="0.3">
      <c r="A4255" s="65">
        <v>4254</v>
      </c>
      <c r="B4255" s="66" t="s">
        <v>323</v>
      </c>
      <c r="C4255" s="69" t="s">
        <v>281</v>
      </c>
      <c r="D4255" s="71"/>
      <c r="E4255" s="71">
        <v>583</v>
      </c>
      <c r="F4255" s="71">
        <v>2040</v>
      </c>
      <c r="G4255" s="72">
        <v>5.4720000000000004</v>
      </c>
      <c r="H4255" s="72">
        <v>5.8639999999999999</v>
      </c>
      <c r="I4255" s="72">
        <v>6.1550000000000002</v>
      </c>
      <c r="J4255" s="72">
        <v>6.0279999999999996</v>
      </c>
      <c r="K4255" s="72">
        <v>5.5090000000000003</v>
      </c>
      <c r="L4255" s="72">
        <v>4.859</v>
      </c>
      <c r="M4255" s="72">
        <v>4.6379999999999999</v>
      </c>
      <c r="N4255" s="72">
        <v>4.7939999999999996</v>
      </c>
      <c r="O4255" s="72">
        <v>4.83</v>
      </c>
      <c r="P4255" s="72">
        <v>4.4390000000000001</v>
      </c>
      <c r="Q4255" s="72">
        <v>3.851</v>
      </c>
      <c r="R4255" s="72">
        <v>2.8860000000000001</v>
      </c>
      <c r="S4255" s="72">
        <v>1.468</v>
      </c>
      <c r="T4255" s="72">
        <v>0.81799999999999995</v>
      </c>
      <c r="U4255" s="72">
        <v>0.83899999999999997</v>
      </c>
      <c r="V4255" s="72">
        <v>0.76300000000000001</v>
      </c>
      <c r="W4255" s="72">
        <v>0.43</v>
      </c>
      <c r="X4255" s="72">
        <v>0.187</v>
      </c>
      <c r="Y4255" s="72">
        <v>3.2000000000000001E-2</v>
      </c>
      <c r="Z4255" s="72">
        <v>2E-3</v>
      </c>
      <c r="AA4255" s="72">
        <v>0</v>
      </c>
    </row>
    <row r="4256" spans="1:27" x14ac:dyDescent="0.3">
      <c r="A4256" s="65">
        <v>4255</v>
      </c>
      <c r="B4256" s="66" t="s">
        <v>323</v>
      </c>
      <c r="C4256" s="69" t="s">
        <v>281</v>
      </c>
      <c r="D4256" s="71"/>
      <c r="E4256" s="71">
        <v>583</v>
      </c>
      <c r="F4256" s="71">
        <v>2045</v>
      </c>
      <c r="G4256" s="72">
        <v>5.1159999999999997</v>
      </c>
      <c r="H4256" s="72">
        <v>5.359</v>
      </c>
      <c r="I4256" s="72">
        <v>5.8029999999999999</v>
      </c>
      <c r="J4256" s="72">
        <v>6.01</v>
      </c>
      <c r="K4256" s="72">
        <v>5.7039999999999997</v>
      </c>
      <c r="L4256" s="72">
        <v>5.109</v>
      </c>
      <c r="M4256" s="72">
        <v>4.5110000000000001</v>
      </c>
      <c r="N4256" s="72">
        <v>4.3689999999999998</v>
      </c>
      <c r="O4256" s="72">
        <v>4.5839999999999996</v>
      </c>
      <c r="P4256" s="72">
        <v>4.6399999999999997</v>
      </c>
      <c r="Q4256" s="72">
        <v>4.2409999999999997</v>
      </c>
      <c r="R4256" s="72">
        <v>3.6230000000000002</v>
      </c>
      <c r="S4256" s="72">
        <v>2.6360000000000001</v>
      </c>
      <c r="T4256" s="72">
        <v>1.274</v>
      </c>
      <c r="U4256" s="72">
        <v>0.65300000000000002</v>
      </c>
      <c r="V4256" s="72">
        <v>0.59299999999999997</v>
      </c>
      <c r="W4256" s="72">
        <v>0.438</v>
      </c>
      <c r="X4256" s="72">
        <v>0.17799999999999999</v>
      </c>
      <c r="Y4256" s="72">
        <v>4.8000000000000001E-2</v>
      </c>
      <c r="Z4256" s="72">
        <v>4.0000000000000001E-3</v>
      </c>
      <c r="AA4256" s="72">
        <v>0</v>
      </c>
    </row>
    <row r="4257" spans="1:27" x14ac:dyDescent="0.3">
      <c r="A4257" s="65">
        <v>4256</v>
      </c>
      <c r="B4257" s="66" t="s">
        <v>323</v>
      </c>
      <c r="C4257" s="69" t="s">
        <v>281</v>
      </c>
      <c r="D4257" s="71"/>
      <c r="E4257" s="71">
        <v>583</v>
      </c>
      <c r="F4257" s="71">
        <v>2050</v>
      </c>
      <c r="G4257" s="72">
        <v>5.0019999999999998</v>
      </c>
      <c r="H4257" s="72">
        <v>5.0069999999999997</v>
      </c>
      <c r="I4257" s="72">
        <v>5.3010000000000002</v>
      </c>
      <c r="J4257" s="72">
        <v>5.6609999999999996</v>
      </c>
      <c r="K4257" s="72">
        <v>5.6879999999999997</v>
      </c>
      <c r="L4257" s="72">
        <v>5.3049999999999997</v>
      </c>
      <c r="M4257" s="72">
        <v>4.7610000000000001</v>
      </c>
      <c r="N4257" s="72">
        <v>4.2469999999999999</v>
      </c>
      <c r="O4257" s="72">
        <v>4.1660000000000004</v>
      </c>
      <c r="P4257" s="72">
        <v>4.4009999999999998</v>
      </c>
      <c r="Q4257" s="72">
        <v>4.4400000000000004</v>
      </c>
      <c r="R4257" s="72">
        <v>3.9990000000000001</v>
      </c>
      <c r="S4257" s="72">
        <v>3.3210000000000002</v>
      </c>
      <c r="T4257" s="72">
        <v>2.306</v>
      </c>
      <c r="U4257" s="72">
        <v>1.0269999999999999</v>
      </c>
      <c r="V4257" s="72">
        <v>0.46100000000000002</v>
      </c>
      <c r="W4257" s="72">
        <v>0.34200000000000003</v>
      </c>
      <c r="X4257" s="72">
        <v>0.182</v>
      </c>
      <c r="Y4257" s="72">
        <v>4.5999999999999999E-2</v>
      </c>
      <c r="Z4257" s="72">
        <v>6.0000000000000001E-3</v>
      </c>
      <c r="AA4257" s="72">
        <v>0</v>
      </c>
    </row>
    <row r="4258" spans="1:27" x14ac:dyDescent="0.3">
      <c r="A4258" s="65">
        <v>4257</v>
      </c>
      <c r="B4258" s="66" t="s">
        <v>323</v>
      </c>
      <c r="C4258" s="69" t="s">
        <v>281</v>
      </c>
      <c r="D4258" s="71"/>
      <c r="E4258" s="71">
        <v>583</v>
      </c>
      <c r="F4258" s="71">
        <v>2055</v>
      </c>
      <c r="G4258" s="72">
        <v>4.984</v>
      </c>
      <c r="H4258" s="72">
        <v>4.899</v>
      </c>
      <c r="I4258" s="72">
        <v>4.9509999999999996</v>
      </c>
      <c r="J4258" s="72">
        <v>5.1669999999999998</v>
      </c>
      <c r="K4258" s="72">
        <v>5.3550000000000004</v>
      </c>
      <c r="L4258" s="72">
        <v>5.3070000000000004</v>
      </c>
      <c r="M4258" s="72">
        <v>4.9729999999999999</v>
      </c>
      <c r="N4258" s="72">
        <v>4.5069999999999997</v>
      </c>
      <c r="O4258" s="72">
        <v>4.0540000000000003</v>
      </c>
      <c r="P4258" s="72">
        <v>3.9980000000000002</v>
      </c>
      <c r="Q4258" s="72">
        <v>4.218</v>
      </c>
      <c r="R4258" s="72">
        <v>4.1980000000000004</v>
      </c>
      <c r="S4258" s="72">
        <v>3.6779999999999999</v>
      </c>
      <c r="T4258" s="72">
        <v>2.919</v>
      </c>
      <c r="U4258" s="72">
        <v>1.8759999999999999</v>
      </c>
      <c r="V4258" s="72">
        <v>0.73599999999999999</v>
      </c>
      <c r="W4258" s="72">
        <v>0.26700000000000002</v>
      </c>
      <c r="X4258" s="72">
        <v>0.14399999999999999</v>
      </c>
      <c r="Y4258" s="72">
        <v>4.8000000000000001E-2</v>
      </c>
      <c r="Z4258" s="72">
        <v>6.0000000000000001E-3</v>
      </c>
      <c r="AA4258" s="72">
        <v>0</v>
      </c>
    </row>
    <row r="4259" spans="1:27" x14ac:dyDescent="0.3">
      <c r="A4259" s="65">
        <v>4258</v>
      </c>
      <c r="B4259" s="66" t="s">
        <v>323</v>
      </c>
      <c r="C4259" s="69" t="s">
        <v>281</v>
      </c>
      <c r="D4259" s="71"/>
      <c r="E4259" s="71">
        <v>583</v>
      </c>
      <c r="F4259" s="71">
        <v>2060</v>
      </c>
      <c r="G4259" s="72">
        <v>4.8600000000000003</v>
      </c>
      <c r="H4259" s="72">
        <v>4.8879999999999999</v>
      </c>
      <c r="I4259" s="72">
        <v>4.8460000000000001</v>
      </c>
      <c r="J4259" s="72">
        <v>4.8250000000000002</v>
      </c>
      <c r="K4259" s="72">
        <v>4.8810000000000002</v>
      </c>
      <c r="L4259" s="72">
        <v>4.9950000000000001</v>
      </c>
      <c r="M4259" s="72">
        <v>4.9950000000000001</v>
      </c>
      <c r="N4259" s="72">
        <v>4.7320000000000002</v>
      </c>
      <c r="O4259" s="72">
        <v>4.3220000000000001</v>
      </c>
      <c r="P4259" s="72">
        <v>3.8959999999999999</v>
      </c>
      <c r="Q4259" s="72">
        <v>3.831</v>
      </c>
      <c r="R4259" s="72">
        <v>3.9910000000000001</v>
      </c>
      <c r="S4259" s="72">
        <v>3.8690000000000002</v>
      </c>
      <c r="T4259" s="72">
        <v>3.2429999999999999</v>
      </c>
      <c r="U4259" s="72">
        <v>2.387</v>
      </c>
      <c r="V4259" s="72">
        <v>1.3540000000000001</v>
      </c>
      <c r="W4259" s="72">
        <v>0.43</v>
      </c>
      <c r="X4259" s="72">
        <v>0.111</v>
      </c>
      <c r="Y4259" s="72">
        <v>3.9E-2</v>
      </c>
      <c r="Z4259" s="72">
        <v>7.0000000000000001E-3</v>
      </c>
      <c r="AA4259" s="72">
        <v>0</v>
      </c>
    </row>
    <row r="4260" spans="1:27" x14ac:dyDescent="0.3">
      <c r="A4260" s="65">
        <v>4259</v>
      </c>
      <c r="B4260" s="66" t="s">
        <v>323</v>
      </c>
      <c r="C4260" s="69" t="s">
        <v>281</v>
      </c>
      <c r="D4260" s="71"/>
      <c r="E4260" s="71">
        <v>583</v>
      </c>
      <c r="F4260" s="71">
        <v>2065</v>
      </c>
      <c r="G4260" s="72">
        <v>4.5609999999999999</v>
      </c>
      <c r="H4260" s="72">
        <v>4.7709999999999999</v>
      </c>
      <c r="I4260" s="72">
        <v>4.8390000000000004</v>
      </c>
      <c r="J4260" s="72">
        <v>4.7279999999999998</v>
      </c>
      <c r="K4260" s="72">
        <v>4.5570000000000004</v>
      </c>
      <c r="L4260" s="72">
        <v>4.5439999999999996</v>
      </c>
      <c r="M4260" s="72">
        <v>4.702</v>
      </c>
      <c r="N4260" s="72">
        <v>4.766</v>
      </c>
      <c r="O4260" s="72">
        <v>4.556</v>
      </c>
      <c r="P4260" s="72">
        <v>4.1680000000000001</v>
      </c>
      <c r="Q4260" s="72">
        <v>3.7389999999999999</v>
      </c>
      <c r="R4260" s="72">
        <v>3.63</v>
      </c>
      <c r="S4260" s="72">
        <v>3.6869999999999998</v>
      </c>
      <c r="T4260" s="72">
        <v>3.4239999999999999</v>
      </c>
      <c r="U4260" s="72">
        <v>2.6629999999999998</v>
      </c>
      <c r="V4260" s="72">
        <v>1.734</v>
      </c>
      <c r="W4260" s="72">
        <v>0.80100000000000005</v>
      </c>
      <c r="X4260" s="72">
        <v>0.184</v>
      </c>
      <c r="Y4260" s="72">
        <v>0.03</v>
      </c>
      <c r="Z4260" s="72">
        <v>5.0000000000000001E-3</v>
      </c>
      <c r="AA4260" s="72">
        <v>0</v>
      </c>
    </row>
    <row r="4261" spans="1:27" x14ac:dyDescent="0.3">
      <c r="A4261" s="65">
        <v>4260</v>
      </c>
      <c r="B4261" s="66" t="s">
        <v>323</v>
      </c>
      <c r="C4261" s="69" t="s">
        <v>281</v>
      </c>
      <c r="D4261" s="71"/>
      <c r="E4261" s="71">
        <v>583</v>
      </c>
      <c r="F4261" s="71">
        <v>2070</v>
      </c>
      <c r="G4261" s="72">
        <v>4.165</v>
      </c>
      <c r="H4261" s="72">
        <v>4.4770000000000003</v>
      </c>
      <c r="I4261" s="72">
        <v>4.7249999999999996</v>
      </c>
      <c r="J4261" s="72">
        <v>4.7270000000000003</v>
      </c>
      <c r="K4261" s="72">
        <v>4.4749999999999996</v>
      </c>
      <c r="L4261" s="72">
        <v>4.242</v>
      </c>
      <c r="M4261" s="72">
        <v>4.2690000000000001</v>
      </c>
      <c r="N4261" s="72">
        <v>4.4889999999999999</v>
      </c>
      <c r="O4261" s="72">
        <v>4.5979999999999999</v>
      </c>
      <c r="P4261" s="72">
        <v>4.407</v>
      </c>
      <c r="Q4261" s="72">
        <v>4.0110000000000001</v>
      </c>
      <c r="R4261" s="72">
        <v>3.548</v>
      </c>
      <c r="S4261" s="72">
        <v>3.36</v>
      </c>
      <c r="T4261" s="72">
        <v>3.2719999999999998</v>
      </c>
      <c r="U4261" s="72">
        <v>2.8239999999999998</v>
      </c>
      <c r="V4261" s="72">
        <v>1.948</v>
      </c>
      <c r="W4261" s="72">
        <v>1.036</v>
      </c>
      <c r="X4261" s="72">
        <v>0.34599999999999997</v>
      </c>
      <c r="Y4261" s="72">
        <v>4.9000000000000002E-2</v>
      </c>
      <c r="Z4261" s="72">
        <v>4.0000000000000001E-3</v>
      </c>
      <c r="AA4261" s="72">
        <v>0</v>
      </c>
    </row>
    <row r="4262" spans="1:27" x14ac:dyDescent="0.3">
      <c r="A4262" s="65">
        <v>4261</v>
      </c>
      <c r="B4262" s="66" t="s">
        <v>323</v>
      </c>
      <c r="C4262" s="69" t="s">
        <v>281</v>
      </c>
      <c r="D4262" s="71"/>
      <c r="E4262" s="71">
        <v>583</v>
      </c>
      <c r="F4262" s="71">
        <v>2075</v>
      </c>
      <c r="G4262" s="72">
        <v>3.8319999999999999</v>
      </c>
      <c r="H4262" s="72">
        <v>4.0869999999999997</v>
      </c>
      <c r="I4262" s="72">
        <v>4.4340000000000002</v>
      </c>
      <c r="J4262" s="72">
        <v>4.6210000000000004</v>
      </c>
      <c r="K4262" s="72">
        <v>4.49</v>
      </c>
      <c r="L4262" s="72">
        <v>4.1790000000000003</v>
      </c>
      <c r="M4262" s="72">
        <v>3.9860000000000002</v>
      </c>
      <c r="N4262" s="72">
        <v>4.0730000000000004</v>
      </c>
      <c r="O4262" s="72">
        <v>4.335</v>
      </c>
      <c r="P4262" s="72">
        <v>4.4589999999999996</v>
      </c>
      <c r="Q4262" s="72">
        <v>4.2539999999999996</v>
      </c>
      <c r="R4262" s="72">
        <v>3.8210000000000002</v>
      </c>
      <c r="S4262" s="72">
        <v>3.294</v>
      </c>
      <c r="T4262" s="72">
        <v>2.9910000000000001</v>
      </c>
      <c r="U4262" s="72">
        <v>2.7120000000000002</v>
      </c>
      <c r="V4262" s="72">
        <v>2.0790000000000002</v>
      </c>
      <c r="W4262" s="72">
        <v>1.1759999999999999</v>
      </c>
      <c r="X4262" s="72">
        <v>0.45200000000000001</v>
      </c>
      <c r="Y4262" s="72">
        <v>9.2999999999999999E-2</v>
      </c>
      <c r="Z4262" s="72">
        <v>6.0000000000000001E-3</v>
      </c>
      <c r="AA4262" s="72">
        <v>0</v>
      </c>
    </row>
    <row r="4263" spans="1:27" x14ac:dyDescent="0.3">
      <c r="A4263" s="65">
        <v>4262</v>
      </c>
      <c r="B4263" s="66" t="s">
        <v>323</v>
      </c>
      <c r="C4263" s="69" t="s">
        <v>281</v>
      </c>
      <c r="D4263" s="71"/>
      <c r="E4263" s="71">
        <v>583</v>
      </c>
      <c r="F4263" s="71">
        <v>2080</v>
      </c>
      <c r="G4263" s="72">
        <v>3.645</v>
      </c>
      <c r="H4263" s="72">
        <v>3.7610000000000001</v>
      </c>
      <c r="I4263" s="72">
        <v>4.048</v>
      </c>
      <c r="J4263" s="72">
        <v>4.3380000000000001</v>
      </c>
      <c r="K4263" s="72">
        <v>4.399</v>
      </c>
      <c r="L4263" s="72">
        <v>4.2149999999999999</v>
      </c>
      <c r="M4263" s="72">
        <v>3.9420000000000002</v>
      </c>
      <c r="N4263" s="72">
        <v>3.8039999999999998</v>
      </c>
      <c r="O4263" s="72">
        <v>3.931</v>
      </c>
      <c r="P4263" s="72">
        <v>4.2069999999999999</v>
      </c>
      <c r="Q4263" s="72">
        <v>4.3140000000000001</v>
      </c>
      <c r="R4263" s="72">
        <v>4.0620000000000003</v>
      </c>
      <c r="S4263" s="72">
        <v>3.5609999999999999</v>
      </c>
      <c r="T4263" s="72">
        <v>2.9460000000000002</v>
      </c>
      <c r="U4263" s="72">
        <v>2.4950000000000001</v>
      </c>
      <c r="V4263" s="72">
        <v>2.0150000000000001</v>
      </c>
      <c r="W4263" s="72">
        <v>1.272</v>
      </c>
      <c r="X4263" s="72">
        <v>0.52300000000000002</v>
      </c>
      <c r="Y4263" s="72">
        <v>0.126</v>
      </c>
      <c r="Z4263" s="72">
        <v>1.4999999999999999E-2</v>
      </c>
      <c r="AA4263" s="72">
        <v>1E-3</v>
      </c>
    </row>
    <row r="4264" spans="1:27" x14ac:dyDescent="0.3">
      <c r="A4264" s="65">
        <v>4263</v>
      </c>
      <c r="B4264" s="66" t="s">
        <v>323</v>
      </c>
      <c r="C4264" s="69" t="s">
        <v>281</v>
      </c>
      <c r="D4264" s="71"/>
      <c r="E4264" s="71">
        <v>583</v>
      </c>
      <c r="F4264" s="71">
        <v>2085</v>
      </c>
      <c r="G4264" s="72">
        <v>3.556</v>
      </c>
      <c r="H4264" s="72">
        <v>3.58</v>
      </c>
      <c r="I4264" s="72">
        <v>3.726</v>
      </c>
      <c r="J4264" s="72">
        <v>3.9590000000000001</v>
      </c>
      <c r="K4264" s="72">
        <v>4.1340000000000003</v>
      </c>
      <c r="L4264" s="72">
        <v>4.1449999999999996</v>
      </c>
      <c r="M4264" s="72">
        <v>3.9940000000000002</v>
      </c>
      <c r="N4264" s="72">
        <v>3.7719999999999998</v>
      </c>
      <c r="O4264" s="72">
        <v>3.673</v>
      </c>
      <c r="P4264" s="72">
        <v>3.8170000000000002</v>
      </c>
      <c r="Q4264" s="72">
        <v>4.077</v>
      </c>
      <c r="R4264" s="72">
        <v>4.1310000000000002</v>
      </c>
      <c r="S4264" s="72">
        <v>3.7989999999999999</v>
      </c>
      <c r="T4264" s="72">
        <v>3.2010000000000001</v>
      </c>
      <c r="U4264" s="72">
        <v>2.4729999999999999</v>
      </c>
      <c r="V4264" s="72">
        <v>1.873</v>
      </c>
      <c r="W4264" s="72">
        <v>1.2509999999999999</v>
      </c>
      <c r="X4264" s="72">
        <v>0.57699999999999996</v>
      </c>
      <c r="Y4264" s="72">
        <v>0.14899999999999999</v>
      </c>
      <c r="Z4264" s="72">
        <v>1.9E-2</v>
      </c>
      <c r="AA4264" s="72">
        <v>1E-3</v>
      </c>
    </row>
    <row r="4265" spans="1:27" x14ac:dyDescent="0.3">
      <c r="A4265" s="65">
        <v>4264</v>
      </c>
      <c r="B4265" s="66" t="s">
        <v>323</v>
      </c>
      <c r="C4265" s="69" t="s">
        <v>281</v>
      </c>
      <c r="D4265" s="71"/>
      <c r="E4265" s="71">
        <v>583</v>
      </c>
      <c r="F4265" s="71">
        <v>2090</v>
      </c>
      <c r="G4265" s="72">
        <v>3.4540000000000002</v>
      </c>
      <c r="H4265" s="72">
        <v>3.4950000000000001</v>
      </c>
      <c r="I4265" s="72">
        <v>3.5470000000000002</v>
      </c>
      <c r="J4265" s="72">
        <v>3.6429999999999998</v>
      </c>
      <c r="K4265" s="72">
        <v>3.7719999999999998</v>
      </c>
      <c r="L4265" s="72">
        <v>3.8980000000000001</v>
      </c>
      <c r="M4265" s="72">
        <v>3.9409999999999998</v>
      </c>
      <c r="N4265" s="72">
        <v>3.8370000000000002</v>
      </c>
      <c r="O4265" s="72">
        <v>3.6539999999999999</v>
      </c>
      <c r="P4265" s="72">
        <v>3.5710000000000002</v>
      </c>
      <c r="Q4265" s="72">
        <v>3.702</v>
      </c>
      <c r="R4265" s="72">
        <v>3.911</v>
      </c>
      <c r="S4265" s="72">
        <v>3.8769999999999998</v>
      </c>
      <c r="T4265" s="72">
        <v>3.4319999999999999</v>
      </c>
      <c r="U4265" s="72">
        <v>2.706</v>
      </c>
      <c r="V4265" s="72">
        <v>1.8740000000000001</v>
      </c>
      <c r="W4265" s="72">
        <v>1.18</v>
      </c>
      <c r="X4265" s="72">
        <v>0.57899999999999996</v>
      </c>
      <c r="Y4265" s="72">
        <v>0.17</v>
      </c>
      <c r="Z4265" s="72">
        <v>2.4E-2</v>
      </c>
      <c r="AA4265" s="72">
        <v>2E-3</v>
      </c>
    </row>
    <row r="4266" spans="1:27" x14ac:dyDescent="0.3">
      <c r="A4266" s="65">
        <v>4265</v>
      </c>
      <c r="B4266" s="66" t="s">
        <v>323</v>
      </c>
      <c r="C4266" s="69" t="s">
        <v>281</v>
      </c>
      <c r="D4266" s="71"/>
      <c r="E4266" s="71">
        <v>583</v>
      </c>
      <c r="F4266" s="71">
        <v>2095</v>
      </c>
      <c r="G4266" s="72">
        <v>3.282</v>
      </c>
      <c r="H4266" s="72">
        <v>3.4009999999999998</v>
      </c>
      <c r="I4266" s="72">
        <v>3.4660000000000002</v>
      </c>
      <c r="J4266" s="72">
        <v>3.472</v>
      </c>
      <c r="K4266" s="72">
        <v>3.472</v>
      </c>
      <c r="L4266" s="72">
        <v>3.556</v>
      </c>
      <c r="M4266" s="72">
        <v>3.7109999999999999</v>
      </c>
      <c r="N4266" s="72">
        <v>3.7970000000000002</v>
      </c>
      <c r="O4266" s="72">
        <v>3.7280000000000002</v>
      </c>
      <c r="P4266" s="72">
        <v>3.5569999999999999</v>
      </c>
      <c r="Q4266" s="72">
        <v>3.468</v>
      </c>
      <c r="R4266" s="72">
        <v>3.5579999999999998</v>
      </c>
      <c r="S4266" s="72">
        <v>3.6819999999999999</v>
      </c>
      <c r="T4266" s="72">
        <v>3.52</v>
      </c>
      <c r="U4266" s="72">
        <v>2.9220000000000002</v>
      </c>
      <c r="V4266" s="72">
        <v>2.073</v>
      </c>
      <c r="W4266" s="72">
        <v>1.1990000000000001</v>
      </c>
      <c r="X4266" s="72">
        <v>0.55800000000000005</v>
      </c>
      <c r="Y4266" s="72">
        <v>0.17599999999999999</v>
      </c>
      <c r="Z4266" s="72">
        <v>2.8000000000000001E-2</v>
      </c>
      <c r="AA4266" s="72">
        <v>2E-3</v>
      </c>
    </row>
    <row r="4267" spans="1:27" x14ac:dyDescent="0.3">
      <c r="A4267" s="65">
        <v>4266</v>
      </c>
      <c r="B4267" s="66" t="s">
        <v>323</v>
      </c>
      <c r="C4267" s="69" t="s">
        <v>281</v>
      </c>
      <c r="D4267" s="71"/>
      <c r="E4267" s="71">
        <v>583</v>
      </c>
      <c r="F4267" s="71">
        <v>2100</v>
      </c>
      <c r="G4267" s="72">
        <v>3.044</v>
      </c>
      <c r="H4267" s="72">
        <v>3.2320000000000002</v>
      </c>
      <c r="I4267" s="72">
        <v>3.3730000000000002</v>
      </c>
      <c r="J4267" s="72">
        <v>3.3959999999999999</v>
      </c>
      <c r="K4267" s="72">
        <v>3.3180000000000001</v>
      </c>
      <c r="L4267" s="72">
        <v>3.2770000000000001</v>
      </c>
      <c r="M4267" s="72">
        <v>3.3879999999999999</v>
      </c>
      <c r="N4267" s="72">
        <v>3.5819999999999999</v>
      </c>
      <c r="O4267" s="72">
        <v>3.698</v>
      </c>
      <c r="P4267" s="72">
        <v>3.6389999999999998</v>
      </c>
      <c r="Q4267" s="72">
        <v>3.4630000000000001</v>
      </c>
      <c r="R4267" s="72">
        <v>3.3420000000000001</v>
      </c>
      <c r="S4267" s="72">
        <v>3.3610000000000002</v>
      </c>
      <c r="T4267" s="72">
        <v>3.3620000000000001</v>
      </c>
      <c r="U4267" s="72">
        <v>3.0249999999999999</v>
      </c>
      <c r="V4267" s="72">
        <v>2.2679999999999998</v>
      </c>
      <c r="W4267" s="72">
        <v>1.3520000000000001</v>
      </c>
      <c r="X4267" s="72">
        <v>0.58499999999999996</v>
      </c>
      <c r="Y4267" s="72">
        <v>0.17599999999999999</v>
      </c>
      <c r="Z4267" s="72">
        <v>0.03</v>
      </c>
      <c r="AA4267" s="72">
        <v>2E-3</v>
      </c>
    </row>
    <row r="4268" spans="1:27" x14ac:dyDescent="0.3">
      <c r="A4268" s="65">
        <v>4267</v>
      </c>
      <c r="B4268" s="66" t="s">
        <v>323</v>
      </c>
      <c r="C4268" s="70" t="s">
        <v>282</v>
      </c>
      <c r="D4268" s="71">
        <v>30</v>
      </c>
      <c r="E4268" s="71">
        <v>957</v>
      </c>
      <c r="F4268" s="71">
        <v>2015</v>
      </c>
      <c r="G4268" s="72">
        <v>35.350999999999999</v>
      </c>
      <c r="H4268" s="72">
        <v>36.054000000000002</v>
      </c>
      <c r="I4268" s="72">
        <v>35.204999999999998</v>
      </c>
      <c r="J4268" s="72">
        <v>33.9</v>
      </c>
      <c r="K4268" s="72">
        <v>30.495999999999999</v>
      </c>
      <c r="L4268" s="72">
        <v>24.541</v>
      </c>
      <c r="M4268" s="72">
        <v>21.902000000000001</v>
      </c>
      <c r="N4268" s="72">
        <v>21.248999999999999</v>
      </c>
      <c r="O4268" s="72">
        <v>21.378</v>
      </c>
      <c r="P4268" s="72">
        <v>21.178000000000001</v>
      </c>
      <c r="Q4268" s="72">
        <v>17.706</v>
      </c>
      <c r="R4268" s="72">
        <v>14.695</v>
      </c>
      <c r="S4268" s="72">
        <v>10.916</v>
      </c>
      <c r="T4268" s="72">
        <v>7.4610000000000003</v>
      </c>
      <c r="U4268" s="72">
        <v>5.6790000000000003</v>
      </c>
      <c r="V4268" s="72">
        <v>3.71</v>
      </c>
      <c r="W4268" s="72">
        <v>1.863</v>
      </c>
      <c r="X4268" s="72">
        <v>0.77900000000000003</v>
      </c>
      <c r="Y4268" s="72">
        <v>0.20499999999999999</v>
      </c>
      <c r="Z4268" s="72">
        <v>0.03</v>
      </c>
      <c r="AA4268" s="72">
        <v>4.0000000000000001E-3</v>
      </c>
    </row>
    <row r="4269" spans="1:27" x14ac:dyDescent="0.3">
      <c r="A4269" s="65">
        <v>4268</v>
      </c>
      <c r="B4269" s="66" t="s">
        <v>323</v>
      </c>
      <c r="C4269" s="70" t="s">
        <v>282</v>
      </c>
      <c r="D4269" s="71">
        <v>30</v>
      </c>
      <c r="E4269" s="71">
        <v>957</v>
      </c>
      <c r="F4269" s="71">
        <v>2020</v>
      </c>
      <c r="G4269" s="72">
        <v>33.878</v>
      </c>
      <c r="H4269" s="72">
        <v>34.71</v>
      </c>
      <c r="I4269" s="72">
        <v>35.506</v>
      </c>
      <c r="J4269" s="72">
        <v>33.905000000000001</v>
      </c>
      <c r="K4269" s="72">
        <v>31.405999999999999</v>
      </c>
      <c r="L4269" s="72">
        <v>28.263000000000002</v>
      </c>
      <c r="M4269" s="72">
        <v>22.917999999999999</v>
      </c>
      <c r="N4269" s="72">
        <v>20.675999999999998</v>
      </c>
      <c r="O4269" s="72">
        <v>20.279</v>
      </c>
      <c r="P4269" s="72">
        <v>20.561</v>
      </c>
      <c r="Q4269" s="72">
        <v>20.248000000000001</v>
      </c>
      <c r="R4269" s="72">
        <v>16.704000000000001</v>
      </c>
      <c r="S4269" s="72">
        <v>13.52</v>
      </c>
      <c r="T4269" s="72">
        <v>9.577</v>
      </c>
      <c r="U4269" s="72">
        <v>6.0960000000000001</v>
      </c>
      <c r="V4269" s="72">
        <v>4.2590000000000003</v>
      </c>
      <c r="W4269" s="72">
        <v>2.3879999999999999</v>
      </c>
      <c r="X4269" s="72">
        <v>0.94599999999999995</v>
      </c>
      <c r="Y4269" s="72">
        <v>0.28000000000000003</v>
      </c>
      <c r="Z4269" s="72">
        <v>4.5999999999999999E-2</v>
      </c>
      <c r="AA4269" s="72">
        <v>4.0000000000000001E-3</v>
      </c>
    </row>
    <row r="4270" spans="1:27" x14ac:dyDescent="0.3">
      <c r="A4270" s="65">
        <v>4269</v>
      </c>
      <c r="B4270" s="66" t="s">
        <v>323</v>
      </c>
      <c r="C4270" s="70" t="s">
        <v>282</v>
      </c>
      <c r="D4270" s="71">
        <v>30</v>
      </c>
      <c r="E4270" s="71">
        <v>957</v>
      </c>
      <c r="F4270" s="71">
        <v>2025</v>
      </c>
      <c r="G4270" s="72">
        <v>33.347000000000001</v>
      </c>
      <c r="H4270" s="72">
        <v>33.231000000000002</v>
      </c>
      <c r="I4270" s="72">
        <v>34.162999999999997</v>
      </c>
      <c r="J4270" s="72">
        <v>34.054000000000002</v>
      </c>
      <c r="K4270" s="72">
        <v>31.145</v>
      </c>
      <c r="L4270" s="72">
        <v>28.873999999999999</v>
      </c>
      <c r="M4270" s="72">
        <v>26.367000000000001</v>
      </c>
      <c r="N4270" s="72">
        <v>21.515000000000001</v>
      </c>
      <c r="O4270" s="72">
        <v>19.620999999999999</v>
      </c>
      <c r="P4270" s="72">
        <v>19.427</v>
      </c>
      <c r="Q4270" s="72">
        <v>19.63</v>
      </c>
      <c r="R4270" s="72">
        <v>19.158000000000001</v>
      </c>
      <c r="S4270" s="72">
        <v>15.468</v>
      </c>
      <c r="T4270" s="72">
        <v>12.000999999999999</v>
      </c>
      <c r="U4270" s="72">
        <v>7.98</v>
      </c>
      <c r="V4270" s="72">
        <v>4.6559999999999997</v>
      </c>
      <c r="W4270" s="72">
        <v>2.8149999999999999</v>
      </c>
      <c r="X4270" s="72">
        <v>1.252</v>
      </c>
      <c r="Y4270" s="72">
        <v>0.35499999999999998</v>
      </c>
      <c r="Z4270" s="72">
        <v>6.6000000000000003E-2</v>
      </c>
      <c r="AA4270" s="72">
        <v>6.0000000000000001E-3</v>
      </c>
    </row>
    <row r="4271" spans="1:27" x14ac:dyDescent="0.3">
      <c r="A4271" s="65">
        <v>4270</v>
      </c>
      <c r="B4271" s="66" t="s">
        <v>323</v>
      </c>
      <c r="C4271" s="70" t="s">
        <v>282</v>
      </c>
      <c r="D4271" s="71">
        <v>30</v>
      </c>
      <c r="E4271" s="71">
        <v>957</v>
      </c>
      <c r="F4271" s="71">
        <v>2030</v>
      </c>
      <c r="G4271" s="72">
        <v>33.442</v>
      </c>
      <c r="H4271" s="72">
        <v>32.808999999999997</v>
      </c>
      <c r="I4271" s="72">
        <v>32.781999999999996</v>
      </c>
      <c r="J4271" s="72">
        <v>33.018999999999998</v>
      </c>
      <c r="K4271" s="72">
        <v>31.838999999999999</v>
      </c>
      <c r="L4271" s="72">
        <v>29.099</v>
      </c>
      <c r="M4271" s="72">
        <v>27.323</v>
      </c>
      <c r="N4271" s="72">
        <v>25.196000000000002</v>
      </c>
      <c r="O4271" s="72">
        <v>20.635999999999999</v>
      </c>
      <c r="P4271" s="72">
        <v>18.911000000000001</v>
      </c>
      <c r="Q4271" s="72">
        <v>18.654</v>
      </c>
      <c r="R4271" s="72">
        <v>18.687000000000001</v>
      </c>
      <c r="S4271" s="72">
        <v>17.905999999999999</v>
      </c>
      <c r="T4271" s="72">
        <v>13.909000000000001</v>
      </c>
      <c r="U4271" s="72">
        <v>10.167</v>
      </c>
      <c r="V4271" s="72">
        <v>6.242</v>
      </c>
      <c r="W4271" s="72">
        <v>3.1579999999999999</v>
      </c>
      <c r="X4271" s="72">
        <v>1.528</v>
      </c>
      <c r="Y4271" s="72">
        <v>0.48799999999999999</v>
      </c>
      <c r="Z4271" s="72">
        <v>9.0999999999999998E-2</v>
      </c>
      <c r="AA4271" s="72">
        <v>0.01</v>
      </c>
    </row>
    <row r="4272" spans="1:27" x14ac:dyDescent="0.3">
      <c r="A4272" s="65">
        <v>4271</v>
      </c>
      <c r="B4272" s="66" t="s">
        <v>323</v>
      </c>
      <c r="C4272" s="70" t="s">
        <v>282</v>
      </c>
      <c r="D4272" s="71">
        <v>30</v>
      </c>
      <c r="E4272" s="71">
        <v>957</v>
      </c>
      <c r="F4272" s="71">
        <v>2035</v>
      </c>
      <c r="G4272" s="72">
        <v>33.555999999999997</v>
      </c>
      <c r="H4272" s="72">
        <v>32.975999999999999</v>
      </c>
      <c r="I4272" s="72">
        <v>32.43</v>
      </c>
      <c r="J4272" s="72">
        <v>31.817</v>
      </c>
      <c r="K4272" s="72">
        <v>31.138000000000002</v>
      </c>
      <c r="L4272" s="72">
        <v>30.085000000000001</v>
      </c>
      <c r="M4272" s="72">
        <v>27.757000000000001</v>
      </c>
      <c r="N4272" s="72">
        <v>26.303000000000001</v>
      </c>
      <c r="O4272" s="72">
        <v>24.404</v>
      </c>
      <c r="P4272" s="72">
        <v>20.003</v>
      </c>
      <c r="Q4272" s="72">
        <v>18.239999999999998</v>
      </c>
      <c r="R4272" s="72">
        <v>17.843</v>
      </c>
      <c r="S4272" s="72">
        <v>17.556999999999999</v>
      </c>
      <c r="T4272" s="72">
        <v>16.283000000000001</v>
      </c>
      <c r="U4272" s="72">
        <v>11.984</v>
      </c>
      <c r="V4272" s="72">
        <v>8.0950000000000006</v>
      </c>
      <c r="W4272" s="72">
        <v>4.359</v>
      </c>
      <c r="X4272" s="72">
        <v>1.774</v>
      </c>
      <c r="Y4272" s="72">
        <v>0.63</v>
      </c>
      <c r="Z4272" s="72">
        <v>0.129</v>
      </c>
      <c r="AA4272" s="72">
        <v>1.4E-2</v>
      </c>
    </row>
    <row r="4273" spans="1:27" x14ac:dyDescent="0.3">
      <c r="A4273" s="65">
        <v>4272</v>
      </c>
      <c r="B4273" s="66" t="s">
        <v>323</v>
      </c>
      <c r="C4273" s="70" t="s">
        <v>282</v>
      </c>
      <c r="D4273" s="71">
        <v>30</v>
      </c>
      <c r="E4273" s="71">
        <v>957</v>
      </c>
      <c r="F4273" s="71">
        <v>2040</v>
      </c>
      <c r="G4273" s="72">
        <v>33.052</v>
      </c>
      <c r="H4273" s="72">
        <v>33.100999999999999</v>
      </c>
      <c r="I4273" s="72">
        <v>32.604999999999997</v>
      </c>
      <c r="J4273" s="72">
        <v>31.478000000000002</v>
      </c>
      <c r="K4273" s="72">
        <v>29.965</v>
      </c>
      <c r="L4273" s="72">
        <v>29.416</v>
      </c>
      <c r="M4273" s="72">
        <v>28.748999999999999</v>
      </c>
      <c r="N4273" s="72">
        <v>26.745999999999999</v>
      </c>
      <c r="O4273" s="72">
        <v>25.526</v>
      </c>
      <c r="P4273" s="72">
        <v>23.760999999999999</v>
      </c>
      <c r="Q4273" s="72">
        <v>19.347999999999999</v>
      </c>
      <c r="R4273" s="72">
        <v>17.498999999999999</v>
      </c>
      <c r="S4273" s="72">
        <v>16.875</v>
      </c>
      <c r="T4273" s="72">
        <v>16.079999999999998</v>
      </c>
      <c r="U4273" s="72">
        <v>14.215</v>
      </c>
      <c r="V4273" s="72">
        <v>9.7240000000000002</v>
      </c>
      <c r="W4273" s="72">
        <v>5.78</v>
      </c>
      <c r="X4273" s="72">
        <v>2.5339999999999998</v>
      </c>
      <c r="Y4273" s="72">
        <v>0.755</v>
      </c>
      <c r="Z4273" s="72">
        <v>0.17499999999999999</v>
      </c>
      <c r="AA4273" s="72">
        <v>2.1000000000000001E-2</v>
      </c>
    </row>
    <row r="4274" spans="1:27" x14ac:dyDescent="0.3">
      <c r="A4274" s="65">
        <v>4273</v>
      </c>
      <c r="B4274" s="66" t="s">
        <v>323</v>
      </c>
      <c r="C4274" s="70" t="s">
        <v>282</v>
      </c>
      <c r="D4274" s="71">
        <v>30</v>
      </c>
      <c r="E4274" s="71">
        <v>957</v>
      </c>
      <c r="F4274" s="71">
        <v>2045</v>
      </c>
      <c r="G4274" s="72">
        <v>31.888999999999999</v>
      </c>
      <c r="H4274" s="72">
        <v>32.606999999999999</v>
      </c>
      <c r="I4274" s="72">
        <v>32.732999999999997</v>
      </c>
      <c r="J4274" s="72">
        <v>31.664999999999999</v>
      </c>
      <c r="K4274" s="72">
        <v>29.641999999999999</v>
      </c>
      <c r="L4274" s="72">
        <v>28.256</v>
      </c>
      <c r="M4274" s="72">
        <v>28.097999999999999</v>
      </c>
      <c r="N4274" s="72">
        <v>27.759</v>
      </c>
      <c r="O4274" s="72">
        <v>25.99</v>
      </c>
      <c r="P4274" s="72">
        <v>24.9</v>
      </c>
      <c r="Q4274" s="72">
        <v>23.082000000000001</v>
      </c>
      <c r="R4274" s="72">
        <v>18.637</v>
      </c>
      <c r="S4274" s="72">
        <v>16.619</v>
      </c>
      <c r="T4274" s="72">
        <v>15.59</v>
      </c>
      <c r="U4274" s="72">
        <v>14.17</v>
      </c>
      <c r="V4274" s="72">
        <v>11.741</v>
      </c>
      <c r="W4274" s="72">
        <v>7.133</v>
      </c>
      <c r="X4274" s="72">
        <v>3.4750000000000001</v>
      </c>
      <c r="Y4274" s="72">
        <v>1.1399999999999999</v>
      </c>
      <c r="Z4274" s="72">
        <v>0.224</v>
      </c>
      <c r="AA4274" s="72">
        <v>3.1E-2</v>
      </c>
    </row>
    <row r="4275" spans="1:27" x14ac:dyDescent="0.3">
      <c r="A4275" s="65">
        <v>4274</v>
      </c>
      <c r="B4275" s="66" t="s">
        <v>323</v>
      </c>
      <c r="C4275" s="70" t="s">
        <v>282</v>
      </c>
      <c r="D4275" s="71">
        <v>30</v>
      </c>
      <c r="E4275" s="71">
        <v>957</v>
      </c>
      <c r="F4275" s="71">
        <v>2050</v>
      </c>
      <c r="G4275" s="72">
        <v>30.472000000000001</v>
      </c>
      <c r="H4275" s="72">
        <v>31.456</v>
      </c>
      <c r="I4275" s="72">
        <v>32.246000000000002</v>
      </c>
      <c r="J4275" s="72">
        <v>31.798999999999999</v>
      </c>
      <c r="K4275" s="72">
        <v>29.837</v>
      </c>
      <c r="L4275" s="72">
        <v>27.946999999999999</v>
      </c>
      <c r="M4275" s="72">
        <v>26.954999999999998</v>
      </c>
      <c r="N4275" s="72">
        <v>27.117999999999999</v>
      </c>
      <c r="O4275" s="72">
        <v>27.015000000000001</v>
      </c>
      <c r="P4275" s="72">
        <v>25.38</v>
      </c>
      <c r="Q4275" s="72">
        <v>24.231999999999999</v>
      </c>
      <c r="R4275" s="72">
        <v>22.323</v>
      </c>
      <c r="S4275" s="72">
        <v>17.8</v>
      </c>
      <c r="T4275" s="72">
        <v>15.457000000000001</v>
      </c>
      <c r="U4275" s="72">
        <v>13.920999999999999</v>
      </c>
      <c r="V4275" s="72">
        <v>11.872999999999999</v>
      </c>
      <c r="W4275" s="72">
        <v>8.8309999999999995</v>
      </c>
      <c r="X4275" s="72">
        <v>4.45</v>
      </c>
      <c r="Y4275" s="72">
        <v>1.6319999999999999</v>
      </c>
      <c r="Z4275" s="72">
        <v>0.36</v>
      </c>
      <c r="AA4275" s="72">
        <v>4.3999999999999997E-2</v>
      </c>
    </row>
    <row r="4276" spans="1:27" x14ac:dyDescent="0.3">
      <c r="A4276" s="65">
        <v>4275</v>
      </c>
      <c r="B4276" s="66" t="s">
        <v>323</v>
      </c>
      <c r="C4276" s="70" t="s">
        <v>282</v>
      </c>
      <c r="D4276" s="71">
        <v>30</v>
      </c>
      <c r="E4276" s="71">
        <v>957</v>
      </c>
      <c r="F4276" s="71">
        <v>2055</v>
      </c>
      <c r="G4276" s="72">
        <v>29.335000000000001</v>
      </c>
      <c r="H4276" s="72">
        <v>30.064</v>
      </c>
      <c r="I4276" s="72">
        <v>31.111999999999998</v>
      </c>
      <c r="J4276" s="72">
        <v>31.366</v>
      </c>
      <c r="K4276" s="72">
        <v>30.077000000000002</v>
      </c>
      <c r="L4276" s="72">
        <v>28.236000000000001</v>
      </c>
      <c r="M4276" s="72">
        <v>26.716000000000001</v>
      </c>
      <c r="N4276" s="72">
        <v>26.033000000000001</v>
      </c>
      <c r="O4276" s="72">
        <v>26.417999999999999</v>
      </c>
      <c r="P4276" s="72">
        <v>26.437999999999999</v>
      </c>
      <c r="Q4276" s="72">
        <v>24.753</v>
      </c>
      <c r="R4276" s="72">
        <v>23.504999999999999</v>
      </c>
      <c r="S4276" s="72">
        <v>21.414999999999999</v>
      </c>
      <c r="T4276" s="72">
        <v>16.681999999999999</v>
      </c>
      <c r="U4276" s="72">
        <v>13.944000000000001</v>
      </c>
      <c r="V4276" s="72">
        <v>11.88</v>
      </c>
      <c r="W4276" s="72">
        <v>9.1170000000000009</v>
      </c>
      <c r="X4276" s="72">
        <v>5.7110000000000003</v>
      </c>
      <c r="Y4276" s="72">
        <v>2.1930000000000001</v>
      </c>
      <c r="Z4276" s="72">
        <v>0.54500000000000004</v>
      </c>
      <c r="AA4276" s="72">
        <v>7.1999999999999995E-2</v>
      </c>
    </row>
    <row r="4277" spans="1:27" x14ac:dyDescent="0.3">
      <c r="A4277" s="65">
        <v>4276</v>
      </c>
      <c r="B4277" s="66" t="s">
        <v>323</v>
      </c>
      <c r="C4277" s="70" t="s">
        <v>282</v>
      </c>
      <c r="D4277" s="71">
        <v>30</v>
      </c>
      <c r="E4277" s="71">
        <v>957</v>
      </c>
      <c r="F4277" s="71">
        <v>2060</v>
      </c>
      <c r="G4277" s="72">
        <v>28.718</v>
      </c>
      <c r="H4277" s="72">
        <v>28.957000000000001</v>
      </c>
      <c r="I4277" s="72">
        <v>29.745999999999999</v>
      </c>
      <c r="J4277" s="72">
        <v>30.283999999999999</v>
      </c>
      <c r="K4277" s="72">
        <v>29.738</v>
      </c>
      <c r="L4277" s="72">
        <v>28.565999999999999</v>
      </c>
      <c r="M4277" s="72">
        <v>27.076000000000001</v>
      </c>
      <c r="N4277" s="72">
        <v>25.850999999999999</v>
      </c>
      <c r="O4277" s="72">
        <v>25.38</v>
      </c>
      <c r="P4277" s="72">
        <v>25.890999999999998</v>
      </c>
      <c r="Q4277" s="72">
        <v>25.853000000000002</v>
      </c>
      <c r="R4277" s="72">
        <v>24.07</v>
      </c>
      <c r="S4277" s="72">
        <v>22.629000000000001</v>
      </c>
      <c r="T4277" s="72">
        <v>20.173999999999999</v>
      </c>
      <c r="U4277" s="72">
        <v>15.202999999999999</v>
      </c>
      <c r="V4277" s="72">
        <v>12.048999999999999</v>
      </c>
      <c r="W4277" s="72">
        <v>9.3420000000000005</v>
      </c>
      <c r="X4277" s="72">
        <v>6.0629999999999997</v>
      </c>
      <c r="Y4277" s="72">
        <v>2.9430000000000001</v>
      </c>
      <c r="Z4277" s="72">
        <v>0.77400000000000002</v>
      </c>
      <c r="AA4277" s="72">
        <v>0.11600000000000001</v>
      </c>
    </row>
    <row r="4278" spans="1:27" x14ac:dyDescent="0.3">
      <c r="A4278" s="65">
        <v>4277</v>
      </c>
      <c r="B4278" s="66" t="s">
        <v>323</v>
      </c>
      <c r="C4278" s="70" t="s">
        <v>282</v>
      </c>
      <c r="D4278" s="71">
        <v>30</v>
      </c>
      <c r="E4278" s="71">
        <v>957</v>
      </c>
      <c r="F4278" s="71">
        <v>2065</v>
      </c>
      <c r="G4278" s="72">
        <v>28.231999999999999</v>
      </c>
      <c r="H4278" s="72">
        <v>28.36</v>
      </c>
      <c r="I4278" s="72">
        <v>28.657</v>
      </c>
      <c r="J4278" s="72">
        <v>28.966000000000001</v>
      </c>
      <c r="K4278" s="72">
        <v>28.745000000000001</v>
      </c>
      <c r="L4278" s="72">
        <v>28.303999999999998</v>
      </c>
      <c r="M4278" s="72">
        <v>27.466999999999999</v>
      </c>
      <c r="N4278" s="72">
        <v>26.260999999999999</v>
      </c>
      <c r="O4278" s="72">
        <v>25.239000000000001</v>
      </c>
      <c r="P4278" s="72">
        <v>24.89</v>
      </c>
      <c r="Q4278" s="72">
        <v>25.356000000000002</v>
      </c>
      <c r="R4278" s="72">
        <v>25.206</v>
      </c>
      <c r="S4278" s="72">
        <v>23.245999999999999</v>
      </c>
      <c r="T4278" s="72">
        <v>21.42</v>
      </c>
      <c r="U4278" s="72">
        <v>18.498999999999999</v>
      </c>
      <c r="V4278" s="72">
        <v>13.311</v>
      </c>
      <c r="W4278" s="72">
        <v>9.6359999999999992</v>
      </c>
      <c r="X4278" s="72">
        <v>6.3929999999999998</v>
      </c>
      <c r="Y4278" s="72">
        <v>3.2330000000000001</v>
      </c>
      <c r="Z4278" s="72">
        <v>1.093</v>
      </c>
      <c r="AA4278" s="72">
        <v>0.17599999999999999</v>
      </c>
    </row>
    <row r="4279" spans="1:27" x14ac:dyDescent="0.3">
      <c r="A4279" s="65">
        <v>4278</v>
      </c>
      <c r="B4279" s="66" t="s">
        <v>323</v>
      </c>
      <c r="C4279" s="70" t="s">
        <v>282</v>
      </c>
      <c r="D4279" s="71">
        <v>30</v>
      </c>
      <c r="E4279" s="71">
        <v>957</v>
      </c>
      <c r="F4279" s="71">
        <v>2070</v>
      </c>
      <c r="G4279" s="72">
        <v>27.501000000000001</v>
      </c>
      <c r="H4279" s="72">
        <v>27.893000000000001</v>
      </c>
      <c r="I4279" s="72">
        <v>28.077999999999999</v>
      </c>
      <c r="J4279" s="72">
        <v>27.92</v>
      </c>
      <c r="K4279" s="72">
        <v>27.518999999999998</v>
      </c>
      <c r="L4279" s="72">
        <v>27.402999999999999</v>
      </c>
      <c r="M4279" s="72">
        <v>27.282</v>
      </c>
      <c r="N4279" s="72">
        <v>26.7</v>
      </c>
      <c r="O4279" s="72">
        <v>25.684000000000001</v>
      </c>
      <c r="P4279" s="72">
        <v>24.786999999999999</v>
      </c>
      <c r="Q4279" s="72">
        <v>24.4</v>
      </c>
      <c r="R4279" s="72">
        <v>24.774000000000001</v>
      </c>
      <c r="S4279" s="72">
        <v>24.422000000000001</v>
      </c>
      <c r="T4279" s="72">
        <v>22.091999999999999</v>
      </c>
      <c r="U4279" s="72">
        <v>19.751000000000001</v>
      </c>
      <c r="V4279" s="72">
        <v>16.294</v>
      </c>
      <c r="W4279" s="72">
        <v>10.816000000000001</v>
      </c>
      <c r="X4279" s="72">
        <v>6.7350000000000003</v>
      </c>
      <c r="Y4279" s="72">
        <v>3.5230000000000001</v>
      </c>
      <c r="Z4279" s="72">
        <v>1.2490000000000001</v>
      </c>
      <c r="AA4279" s="72">
        <v>0.26</v>
      </c>
    </row>
    <row r="4280" spans="1:27" x14ac:dyDescent="0.3">
      <c r="A4280" s="65">
        <v>4279</v>
      </c>
      <c r="B4280" s="66" t="s">
        <v>323</v>
      </c>
      <c r="C4280" s="70" t="s">
        <v>282</v>
      </c>
      <c r="D4280" s="71">
        <v>30</v>
      </c>
      <c r="E4280" s="71">
        <v>957</v>
      </c>
      <c r="F4280" s="71">
        <v>2075</v>
      </c>
      <c r="G4280" s="72">
        <v>26.37</v>
      </c>
      <c r="H4280" s="72">
        <v>27.187000000000001</v>
      </c>
      <c r="I4280" s="72">
        <v>27.629000000000001</v>
      </c>
      <c r="J4280" s="72">
        <v>27.385000000000002</v>
      </c>
      <c r="K4280" s="72">
        <v>26.56</v>
      </c>
      <c r="L4280" s="72">
        <v>26.257999999999999</v>
      </c>
      <c r="M4280" s="72">
        <v>26.440999999999999</v>
      </c>
      <c r="N4280" s="72">
        <v>26.565999999999999</v>
      </c>
      <c r="O4280" s="72">
        <v>26.167999999999999</v>
      </c>
      <c r="P4280" s="72">
        <v>25.265999999999998</v>
      </c>
      <c r="Q4280" s="72">
        <v>24.337</v>
      </c>
      <c r="R4280" s="72">
        <v>23.882000000000001</v>
      </c>
      <c r="S4280" s="72">
        <v>24.079000000000001</v>
      </c>
      <c r="T4280" s="72">
        <v>23.309000000000001</v>
      </c>
      <c r="U4280" s="72">
        <v>20.472000000000001</v>
      </c>
      <c r="V4280" s="72">
        <v>17.527999999999999</v>
      </c>
      <c r="W4280" s="72">
        <v>13.355</v>
      </c>
      <c r="X4280" s="72">
        <v>7.72</v>
      </c>
      <c r="Y4280" s="72">
        <v>3.8180000000000001</v>
      </c>
      <c r="Z4280" s="72">
        <v>1.411</v>
      </c>
      <c r="AA4280" s="72">
        <v>0.32200000000000001</v>
      </c>
    </row>
    <row r="4281" spans="1:27" x14ac:dyDescent="0.3">
      <c r="A4281" s="65">
        <v>4280</v>
      </c>
      <c r="B4281" s="66" t="s">
        <v>323</v>
      </c>
      <c r="C4281" s="70" t="s">
        <v>282</v>
      </c>
      <c r="D4281" s="71">
        <v>30</v>
      </c>
      <c r="E4281" s="71">
        <v>957</v>
      </c>
      <c r="F4281" s="71">
        <v>2080</v>
      </c>
      <c r="G4281" s="72">
        <v>25.071999999999999</v>
      </c>
      <c r="H4281" s="72">
        <v>26.077999999999999</v>
      </c>
      <c r="I4281" s="72">
        <v>26.937000000000001</v>
      </c>
      <c r="J4281" s="72">
        <v>26.977</v>
      </c>
      <c r="K4281" s="72">
        <v>26.11</v>
      </c>
      <c r="L4281" s="72">
        <v>25.385000000000002</v>
      </c>
      <c r="M4281" s="72">
        <v>25.361000000000001</v>
      </c>
      <c r="N4281" s="72">
        <v>25.780999999999999</v>
      </c>
      <c r="O4281" s="72">
        <v>26.068999999999999</v>
      </c>
      <c r="P4281" s="72">
        <v>25.776</v>
      </c>
      <c r="Q4281" s="72">
        <v>24.835999999999999</v>
      </c>
      <c r="R4281" s="72">
        <v>23.858000000000001</v>
      </c>
      <c r="S4281" s="72">
        <v>23.265000000000001</v>
      </c>
      <c r="T4281" s="72">
        <v>23.077000000000002</v>
      </c>
      <c r="U4281" s="72">
        <v>21.72</v>
      </c>
      <c r="V4281" s="72">
        <v>18.277000000000001</v>
      </c>
      <c r="W4281" s="72">
        <v>14.522</v>
      </c>
      <c r="X4281" s="72">
        <v>9.6620000000000008</v>
      </c>
      <c r="Y4281" s="72">
        <v>4.4889999999999999</v>
      </c>
      <c r="Z4281" s="72">
        <v>1.579</v>
      </c>
      <c r="AA4281" s="72">
        <v>0.38300000000000001</v>
      </c>
    </row>
    <row r="4282" spans="1:27" x14ac:dyDescent="0.3">
      <c r="A4282" s="65">
        <v>4281</v>
      </c>
      <c r="B4282" s="66" t="s">
        <v>323</v>
      </c>
      <c r="C4282" s="70" t="s">
        <v>282</v>
      </c>
      <c r="D4282" s="71">
        <v>30</v>
      </c>
      <c r="E4282" s="71">
        <v>957</v>
      </c>
      <c r="F4282" s="71">
        <v>2085</v>
      </c>
      <c r="G4282" s="72">
        <v>23.905999999999999</v>
      </c>
      <c r="H4282" s="72">
        <v>24.803000000000001</v>
      </c>
      <c r="I4282" s="72">
        <v>25.843</v>
      </c>
      <c r="J4282" s="72">
        <v>26.327000000000002</v>
      </c>
      <c r="K4282" s="72">
        <v>25.795000000000002</v>
      </c>
      <c r="L4282" s="72">
        <v>25.013000000000002</v>
      </c>
      <c r="M4282" s="72">
        <v>24.555</v>
      </c>
      <c r="N4282" s="72">
        <v>24.754000000000001</v>
      </c>
      <c r="O4282" s="72">
        <v>25.32</v>
      </c>
      <c r="P4282" s="72">
        <v>25.713999999999999</v>
      </c>
      <c r="Q4282" s="72">
        <v>25.376000000000001</v>
      </c>
      <c r="R4282" s="72">
        <v>24.387</v>
      </c>
      <c r="S4282" s="72">
        <v>23.280999999999999</v>
      </c>
      <c r="T4282" s="72">
        <v>22.364000000000001</v>
      </c>
      <c r="U4282" s="72">
        <v>21.628</v>
      </c>
      <c r="V4282" s="72">
        <v>19.539000000000001</v>
      </c>
      <c r="W4282" s="72">
        <v>15.28</v>
      </c>
      <c r="X4282" s="72">
        <v>10.673999999999999</v>
      </c>
      <c r="Y4282" s="72">
        <v>5.7320000000000002</v>
      </c>
      <c r="Z4282" s="72">
        <v>1.923</v>
      </c>
      <c r="AA4282" s="72">
        <v>0.44800000000000001</v>
      </c>
    </row>
    <row r="4283" spans="1:27" x14ac:dyDescent="0.3">
      <c r="A4283" s="65">
        <v>4282</v>
      </c>
      <c r="B4283" s="66" t="s">
        <v>323</v>
      </c>
      <c r="C4283" s="70" t="s">
        <v>282</v>
      </c>
      <c r="D4283" s="71">
        <v>30</v>
      </c>
      <c r="E4283" s="71">
        <v>957</v>
      </c>
      <c r="F4283" s="71">
        <v>2090</v>
      </c>
      <c r="G4283" s="72">
        <v>23.036999999999999</v>
      </c>
      <c r="H4283" s="72">
        <v>23.655999999999999</v>
      </c>
      <c r="I4283" s="72">
        <v>24.582000000000001</v>
      </c>
      <c r="J4283" s="72">
        <v>25.285</v>
      </c>
      <c r="K4283" s="72">
        <v>25.23</v>
      </c>
      <c r="L4283" s="72">
        <v>24.78</v>
      </c>
      <c r="M4283" s="72">
        <v>24.253</v>
      </c>
      <c r="N4283" s="72">
        <v>23.995999999999999</v>
      </c>
      <c r="O4283" s="72">
        <v>24.332999999999998</v>
      </c>
      <c r="P4283" s="72">
        <v>25</v>
      </c>
      <c r="Q4283" s="72">
        <v>25.353999999999999</v>
      </c>
      <c r="R4283" s="72">
        <v>24.957000000000001</v>
      </c>
      <c r="S4283" s="72">
        <v>23.846</v>
      </c>
      <c r="T4283" s="72">
        <v>22.437999999999999</v>
      </c>
      <c r="U4283" s="72">
        <v>21.056999999999999</v>
      </c>
      <c r="V4283" s="72">
        <v>19.603000000000002</v>
      </c>
      <c r="W4283" s="72">
        <v>16.513000000000002</v>
      </c>
      <c r="X4283" s="72">
        <v>11.391</v>
      </c>
      <c r="Y4283" s="72">
        <v>6.4909999999999997</v>
      </c>
      <c r="Z4283" s="72">
        <v>2.5339999999999998</v>
      </c>
      <c r="AA4283" s="72">
        <v>0.56000000000000005</v>
      </c>
    </row>
    <row r="4284" spans="1:27" x14ac:dyDescent="0.3">
      <c r="A4284" s="65">
        <v>4283</v>
      </c>
      <c r="B4284" s="66" t="s">
        <v>323</v>
      </c>
      <c r="C4284" s="70" t="s">
        <v>282</v>
      </c>
      <c r="D4284" s="71">
        <v>30</v>
      </c>
      <c r="E4284" s="71">
        <v>957</v>
      </c>
      <c r="F4284" s="71">
        <v>2095</v>
      </c>
      <c r="G4284" s="72">
        <v>22.347000000000001</v>
      </c>
      <c r="H4284" s="72">
        <v>22.803000000000001</v>
      </c>
      <c r="I4284" s="72">
        <v>23.46</v>
      </c>
      <c r="J4284" s="72">
        <v>24.068000000000001</v>
      </c>
      <c r="K4284" s="72">
        <v>24.274999999999999</v>
      </c>
      <c r="L4284" s="72">
        <v>24.3</v>
      </c>
      <c r="M4284" s="72">
        <v>24.077999999999999</v>
      </c>
      <c r="N4284" s="72">
        <v>23.739000000000001</v>
      </c>
      <c r="O4284" s="72">
        <v>23.614000000000001</v>
      </c>
      <c r="P4284" s="72">
        <v>24.042000000000002</v>
      </c>
      <c r="Q4284" s="72">
        <v>24.675999999999998</v>
      </c>
      <c r="R4284" s="72">
        <v>24.972000000000001</v>
      </c>
      <c r="S4284" s="72">
        <v>24.440999999999999</v>
      </c>
      <c r="T4284" s="72">
        <v>23.036000000000001</v>
      </c>
      <c r="U4284" s="72">
        <v>21.201000000000001</v>
      </c>
      <c r="V4284" s="72">
        <v>19.207999999999998</v>
      </c>
      <c r="W4284" s="72">
        <v>16.747</v>
      </c>
      <c r="X4284" s="72">
        <v>12.504</v>
      </c>
      <c r="Y4284" s="72">
        <v>7.07</v>
      </c>
      <c r="Z4284" s="72">
        <v>2.9630000000000001</v>
      </c>
      <c r="AA4284" s="72">
        <v>0.76100000000000001</v>
      </c>
    </row>
    <row r="4285" spans="1:27" x14ac:dyDescent="0.3">
      <c r="A4285" s="65">
        <v>4284</v>
      </c>
      <c r="B4285" s="66" t="s">
        <v>323</v>
      </c>
      <c r="C4285" s="70" t="s">
        <v>282</v>
      </c>
      <c r="D4285" s="71">
        <v>30</v>
      </c>
      <c r="E4285" s="71">
        <v>957</v>
      </c>
      <c r="F4285" s="71">
        <v>2100</v>
      </c>
      <c r="G4285" s="72">
        <v>21.64</v>
      </c>
      <c r="H4285" s="72">
        <v>22.14</v>
      </c>
      <c r="I4285" s="72">
        <v>22.626999999999999</v>
      </c>
      <c r="J4285" s="72">
        <v>22.989000000000001</v>
      </c>
      <c r="K4285" s="72">
        <v>23.15</v>
      </c>
      <c r="L4285" s="72">
        <v>23.431999999999999</v>
      </c>
      <c r="M4285" s="72">
        <v>23.664000000000001</v>
      </c>
      <c r="N4285" s="72">
        <v>23.613</v>
      </c>
      <c r="O4285" s="72">
        <v>23.390999999999998</v>
      </c>
      <c r="P4285" s="72">
        <v>23.355</v>
      </c>
      <c r="Q4285" s="72">
        <v>23.754999999999999</v>
      </c>
      <c r="R4285" s="72">
        <v>24.332000000000001</v>
      </c>
      <c r="S4285" s="72">
        <v>24.501000000000001</v>
      </c>
      <c r="T4285" s="72">
        <v>23.677</v>
      </c>
      <c r="U4285" s="72">
        <v>21.841999999999999</v>
      </c>
      <c r="V4285" s="72">
        <v>19.434000000000001</v>
      </c>
      <c r="W4285" s="72">
        <v>16.553999999999998</v>
      </c>
      <c r="X4285" s="72">
        <v>12.882</v>
      </c>
      <c r="Y4285" s="72">
        <v>7.9550000000000001</v>
      </c>
      <c r="Z4285" s="72">
        <v>3.327</v>
      </c>
      <c r="AA4285" s="72">
        <v>0.95599999999999996</v>
      </c>
    </row>
    <row r="4286" spans="1:27" x14ac:dyDescent="0.3">
      <c r="A4286" s="65">
        <v>4285</v>
      </c>
      <c r="B4286" s="66" t="s">
        <v>323</v>
      </c>
      <c r="C4286" s="69" t="s">
        <v>283</v>
      </c>
      <c r="D4286" s="71"/>
      <c r="E4286" s="71">
        <v>258</v>
      </c>
      <c r="F4286" s="71">
        <v>2015</v>
      </c>
      <c r="G4286" s="72">
        <v>11.25</v>
      </c>
      <c r="H4286" s="72">
        <v>11.055</v>
      </c>
      <c r="I4286" s="72">
        <v>11.613</v>
      </c>
      <c r="J4286" s="72">
        <v>12.018000000000001</v>
      </c>
      <c r="K4286" s="72">
        <v>11.906000000000001</v>
      </c>
      <c r="L4286" s="72">
        <v>11.266999999999999</v>
      </c>
      <c r="M4286" s="72">
        <v>10.225</v>
      </c>
      <c r="N4286" s="72">
        <v>10.372</v>
      </c>
      <c r="O4286" s="72">
        <v>10.013999999999999</v>
      </c>
      <c r="P4286" s="72">
        <v>10.539</v>
      </c>
      <c r="Q4286" s="72">
        <v>8.82</v>
      </c>
      <c r="R4286" s="72">
        <v>7.2190000000000003</v>
      </c>
      <c r="S4286" s="72">
        <v>5.5359999999999996</v>
      </c>
      <c r="T4286" s="72">
        <v>3.6739999999999999</v>
      </c>
      <c r="U4286" s="72">
        <v>2.9710000000000001</v>
      </c>
      <c r="V4286" s="72">
        <v>1.772</v>
      </c>
      <c r="W4286" s="72">
        <v>0.88900000000000001</v>
      </c>
      <c r="X4286" s="72">
        <v>0.34100000000000003</v>
      </c>
      <c r="Y4286" s="72">
        <v>8.2000000000000003E-2</v>
      </c>
      <c r="Z4286" s="72">
        <v>0.01</v>
      </c>
      <c r="AA4286" s="72">
        <v>2E-3</v>
      </c>
    </row>
    <row r="4287" spans="1:27" x14ac:dyDescent="0.3">
      <c r="A4287" s="65">
        <v>4286</v>
      </c>
      <c r="B4287" s="66" t="s">
        <v>323</v>
      </c>
      <c r="C4287" s="69" t="s">
        <v>283</v>
      </c>
      <c r="D4287" s="71"/>
      <c r="E4287" s="71">
        <v>258</v>
      </c>
      <c r="F4287" s="71">
        <v>2020</v>
      </c>
      <c r="G4287" s="72">
        <v>10.903</v>
      </c>
      <c r="H4287" s="72">
        <v>11.234</v>
      </c>
      <c r="I4287" s="72">
        <v>11.04</v>
      </c>
      <c r="J4287" s="72">
        <v>11.567</v>
      </c>
      <c r="K4287" s="72">
        <v>11.929</v>
      </c>
      <c r="L4287" s="72">
        <v>11.801</v>
      </c>
      <c r="M4287" s="72">
        <v>11.167</v>
      </c>
      <c r="N4287" s="72">
        <v>10.125</v>
      </c>
      <c r="O4287" s="72">
        <v>10.254</v>
      </c>
      <c r="P4287" s="72">
        <v>9.8629999999999995</v>
      </c>
      <c r="Q4287" s="72">
        <v>10.292999999999999</v>
      </c>
      <c r="R4287" s="72">
        <v>8.4870000000000001</v>
      </c>
      <c r="S4287" s="72">
        <v>6.782</v>
      </c>
      <c r="T4287" s="72">
        <v>5.0190000000000001</v>
      </c>
      <c r="U4287" s="72">
        <v>3.1560000000000001</v>
      </c>
      <c r="V4287" s="72">
        <v>2.331</v>
      </c>
      <c r="W4287" s="72">
        <v>1.1950000000000001</v>
      </c>
      <c r="X4287" s="72">
        <v>0.47399999999999998</v>
      </c>
      <c r="Y4287" s="72">
        <v>0.13100000000000001</v>
      </c>
      <c r="Z4287" s="72">
        <v>2.1000000000000001E-2</v>
      </c>
      <c r="AA4287" s="72">
        <v>2E-3</v>
      </c>
    </row>
    <row r="4288" spans="1:27" x14ac:dyDescent="0.3">
      <c r="A4288" s="65">
        <v>4287</v>
      </c>
      <c r="B4288" s="66" t="s">
        <v>323</v>
      </c>
      <c r="C4288" s="69" t="s">
        <v>283</v>
      </c>
      <c r="D4288" s="71"/>
      <c r="E4288" s="71">
        <v>258</v>
      </c>
      <c r="F4288" s="71">
        <v>2025</v>
      </c>
      <c r="G4288" s="72">
        <v>10.368</v>
      </c>
      <c r="H4288" s="72">
        <v>10.826000000000001</v>
      </c>
      <c r="I4288" s="72">
        <v>11.177</v>
      </c>
      <c r="J4288" s="72">
        <v>10.762</v>
      </c>
      <c r="K4288" s="72">
        <v>11.058999999999999</v>
      </c>
      <c r="L4288" s="72">
        <v>11.425000000000001</v>
      </c>
      <c r="M4288" s="72">
        <v>11.398999999999999</v>
      </c>
      <c r="N4288" s="72">
        <v>10.855</v>
      </c>
      <c r="O4288" s="72">
        <v>9.8780000000000001</v>
      </c>
      <c r="P4288" s="72">
        <v>10.013</v>
      </c>
      <c r="Q4288" s="72">
        <v>9.59</v>
      </c>
      <c r="R4288" s="72">
        <v>9.8960000000000008</v>
      </c>
      <c r="S4288" s="72">
        <v>7.9909999999999997</v>
      </c>
      <c r="T4288" s="72">
        <v>6.1859999999999999</v>
      </c>
      <c r="U4288" s="72">
        <v>4.3570000000000002</v>
      </c>
      <c r="V4288" s="72">
        <v>2.5110000000000001</v>
      </c>
      <c r="W4288" s="72">
        <v>1.601</v>
      </c>
      <c r="X4288" s="72">
        <v>0.65800000000000003</v>
      </c>
      <c r="Y4288" s="72">
        <v>0.19</v>
      </c>
      <c r="Z4288" s="72">
        <v>3.4000000000000002E-2</v>
      </c>
      <c r="AA4288" s="72">
        <v>3.0000000000000001E-3</v>
      </c>
    </row>
    <row r="4289" spans="1:27" x14ac:dyDescent="0.3">
      <c r="A4289" s="65">
        <v>4288</v>
      </c>
      <c r="B4289" s="66" t="s">
        <v>323</v>
      </c>
      <c r="C4289" s="69" t="s">
        <v>283</v>
      </c>
      <c r="D4289" s="71"/>
      <c r="E4289" s="71">
        <v>258</v>
      </c>
      <c r="F4289" s="71">
        <v>2030</v>
      </c>
      <c r="G4289" s="72">
        <v>10.067</v>
      </c>
      <c r="H4289" s="72">
        <v>10.356</v>
      </c>
      <c r="I4289" s="72">
        <v>10.814</v>
      </c>
      <c r="J4289" s="72">
        <v>11.134</v>
      </c>
      <c r="K4289" s="72">
        <v>10.685</v>
      </c>
      <c r="L4289" s="72">
        <v>10.97</v>
      </c>
      <c r="M4289" s="72">
        <v>11.337</v>
      </c>
      <c r="N4289" s="72">
        <v>11.308</v>
      </c>
      <c r="O4289" s="72">
        <v>10.752000000000001</v>
      </c>
      <c r="P4289" s="72">
        <v>9.7509999999999994</v>
      </c>
      <c r="Q4289" s="72">
        <v>9.8219999999999992</v>
      </c>
      <c r="R4289" s="72">
        <v>9.2929999999999993</v>
      </c>
      <c r="S4289" s="72">
        <v>9.3989999999999991</v>
      </c>
      <c r="T4289" s="72">
        <v>7.367</v>
      </c>
      <c r="U4289" s="72">
        <v>5.4409999999999998</v>
      </c>
      <c r="V4289" s="72">
        <v>3.5379999999999998</v>
      </c>
      <c r="W4289" s="72">
        <v>1.7749999999999999</v>
      </c>
      <c r="X4289" s="72">
        <v>0.90800000000000003</v>
      </c>
      <c r="Y4289" s="72">
        <v>0.27300000000000002</v>
      </c>
      <c r="Z4289" s="72">
        <v>5.1999999999999998E-2</v>
      </c>
      <c r="AA4289" s="72">
        <v>6.0000000000000001E-3</v>
      </c>
    </row>
    <row r="4290" spans="1:27" x14ac:dyDescent="0.3">
      <c r="A4290" s="65">
        <v>4289</v>
      </c>
      <c r="B4290" s="66" t="s">
        <v>323</v>
      </c>
      <c r="C4290" s="69" t="s">
        <v>283</v>
      </c>
      <c r="D4290" s="71"/>
      <c r="E4290" s="71">
        <v>258</v>
      </c>
      <c r="F4290" s="71">
        <v>2035</v>
      </c>
      <c r="G4290" s="72">
        <v>9.7520000000000007</v>
      </c>
      <c r="H4290" s="72">
        <v>10.055</v>
      </c>
      <c r="I4290" s="72">
        <v>10.346</v>
      </c>
      <c r="J4290" s="72">
        <v>10.773999999999999</v>
      </c>
      <c r="K4290" s="72">
        <v>11.06</v>
      </c>
      <c r="L4290" s="72">
        <v>10.603</v>
      </c>
      <c r="M4290" s="72">
        <v>10.89</v>
      </c>
      <c r="N4290" s="72">
        <v>11.253</v>
      </c>
      <c r="O4290" s="72">
        <v>11.215</v>
      </c>
      <c r="P4290" s="72">
        <v>10.631</v>
      </c>
      <c r="Q4290" s="72">
        <v>9.5830000000000002</v>
      </c>
      <c r="R4290" s="72">
        <v>9.5449999999999999</v>
      </c>
      <c r="S4290" s="72">
        <v>8.8689999999999998</v>
      </c>
      <c r="T4290" s="72">
        <v>8.7309999999999999</v>
      </c>
      <c r="U4290" s="72">
        <v>6.5540000000000003</v>
      </c>
      <c r="V4290" s="72">
        <v>4.4909999999999997</v>
      </c>
      <c r="W4290" s="72">
        <v>2.5609999999999999</v>
      </c>
      <c r="X4290" s="72">
        <v>1.0389999999999999</v>
      </c>
      <c r="Y4290" s="72">
        <v>0.39</v>
      </c>
      <c r="Z4290" s="72">
        <v>7.6999999999999999E-2</v>
      </c>
      <c r="AA4290" s="72">
        <v>8.9999999999999993E-3</v>
      </c>
    </row>
    <row r="4291" spans="1:27" x14ac:dyDescent="0.3">
      <c r="A4291" s="65">
        <v>4290</v>
      </c>
      <c r="B4291" s="66" t="s">
        <v>323</v>
      </c>
      <c r="C4291" s="69" t="s">
        <v>283</v>
      </c>
      <c r="D4291" s="71"/>
      <c r="E4291" s="71">
        <v>258</v>
      </c>
      <c r="F4291" s="71">
        <v>2040</v>
      </c>
      <c r="G4291" s="72">
        <v>9.4420000000000002</v>
      </c>
      <c r="H4291" s="72">
        <v>9.74</v>
      </c>
      <c r="I4291" s="72">
        <v>10.045999999999999</v>
      </c>
      <c r="J4291" s="72">
        <v>10.308999999999999</v>
      </c>
      <c r="K4291" s="72">
        <v>10.702999999999999</v>
      </c>
      <c r="L4291" s="72">
        <v>10.981</v>
      </c>
      <c r="M4291" s="72">
        <v>10.528</v>
      </c>
      <c r="N4291" s="72">
        <v>10.817</v>
      </c>
      <c r="O4291" s="72">
        <v>11.170999999999999</v>
      </c>
      <c r="P4291" s="72">
        <v>11.101000000000001</v>
      </c>
      <c r="Q4291" s="72">
        <v>10.467000000000001</v>
      </c>
      <c r="R4291" s="72">
        <v>9.3420000000000005</v>
      </c>
      <c r="S4291" s="72">
        <v>9.157</v>
      </c>
      <c r="T4291" s="72">
        <v>8.3000000000000007</v>
      </c>
      <c r="U4291" s="72">
        <v>7.8520000000000003</v>
      </c>
      <c r="V4291" s="72">
        <v>5.4969999999999999</v>
      </c>
      <c r="W4291" s="72">
        <v>3.327</v>
      </c>
      <c r="X4291" s="72">
        <v>1.5449999999999999</v>
      </c>
      <c r="Y4291" s="72">
        <v>0.46200000000000002</v>
      </c>
      <c r="Z4291" s="72">
        <v>0.114</v>
      </c>
      <c r="AA4291" s="72">
        <v>1.4E-2</v>
      </c>
    </row>
    <row r="4292" spans="1:27" x14ac:dyDescent="0.3">
      <c r="A4292" s="65">
        <v>4291</v>
      </c>
      <c r="B4292" s="66" t="s">
        <v>323</v>
      </c>
      <c r="C4292" s="69" t="s">
        <v>283</v>
      </c>
      <c r="D4292" s="71"/>
      <c r="E4292" s="71">
        <v>258</v>
      </c>
      <c r="F4292" s="71">
        <v>2045</v>
      </c>
      <c r="G4292" s="72">
        <v>9.1790000000000003</v>
      </c>
      <c r="H4292" s="72">
        <v>9.4329999999999998</v>
      </c>
      <c r="I4292" s="72">
        <v>9.7289999999999992</v>
      </c>
      <c r="J4292" s="72">
        <v>10.009</v>
      </c>
      <c r="K4292" s="72">
        <v>10.241</v>
      </c>
      <c r="L4292" s="72">
        <v>10.628</v>
      </c>
      <c r="M4292" s="72">
        <v>10.912000000000001</v>
      </c>
      <c r="N4292" s="72">
        <v>10.462999999999999</v>
      </c>
      <c r="O4292" s="72">
        <v>10.743</v>
      </c>
      <c r="P4292" s="72">
        <v>11.069000000000001</v>
      </c>
      <c r="Q4292" s="72">
        <v>10.949</v>
      </c>
      <c r="R4292" s="72">
        <v>10.23</v>
      </c>
      <c r="S4292" s="72">
        <v>9</v>
      </c>
      <c r="T4292" s="72">
        <v>8.6289999999999996</v>
      </c>
      <c r="U4292" s="72">
        <v>7.54</v>
      </c>
      <c r="V4292" s="72">
        <v>6.6890000000000001</v>
      </c>
      <c r="W4292" s="72">
        <v>4.1689999999999996</v>
      </c>
      <c r="X4292" s="72">
        <v>2.0750000000000002</v>
      </c>
      <c r="Y4292" s="72">
        <v>0.71599999999999997</v>
      </c>
      <c r="Z4292" s="72">
        <v>0.14099999999999999</v>
      </c>
      <c r="AA4292" s="72">
        <v>2.1000000000000001E-2</v>
      </c>
    </row>
    <row r="4293" spans="1:27" x14ac:dyDescent="0.3">
      <c r="A4293" s="65">
        <v>4292</v>
      </c>
      <c r="B4293" s="66" t="s">
        <v>323</v>
      </c>
      <c r="C4293" s="69" t="s">
        <v>283</v>
      </c>
      <c r="D4293" s="71"/>
      <c r="E4293" s="71">
        <v>258</v>
      </c>
      <c r="F4293" s="71">
        <v>2050</v>
      </c>
      <c r="G4293" s="72">
        <v>8.9179999999999993</v>
      </c>
      <c r="H4293" s="72">
        <v>9.17</v>
      </c>
      <c r="I4293" s="72">
        <v>9.423</v>
      </c>
      <c r="J4293" s="72">
        <v>9.6950000000000003</v>
      </c>
      <c r="K4293" s="72">
        <v>9.9440000000000008</v>
      </c>
      <c r="L4293" s="72">
        <v>10.172000000000001</v>
      </c>
      <c r="M4293" s="72">
        <v>10.565</v>
      </c>
      <c r="N4293" s="72">
        <v>10.851000000000001</v>
      </c>
      <c r="O4293" s="72">
        <v>10.398999999999999</v>
      </c>
      <c r="P4293" s="72">
        <v>10.654999999999999</v>
      </c>
      <c r="Q4293" s="72">
        <v>10.932</v>
      </c>
      <c r="R4293" s="72">
        <v>10.731999999999999</v>
      </c>
      <c r="S4293" s="72">
        <v>9.8970000000000002</v>
      </c>
      <c r="T4293" s="72">
        <v>8.5350000000000001</v>
      </c>
      <c r="U4293" s="72">
        <v>7.9180000000000001</v>
      </c>
      <c r="V4293" s="72">
        <v>6.5220000000000002</v>
      </c>
      <c r="W4293" s="72">
        <v>5.1909999999999998</v>
      </c>
      <c r="X4293" s="72">
        <v>2.6850000000000001</v>
      </c>
      <c r="Y4293" s="72">
        <v>1.0029999999999999</v>
      </c>
      <c r="Z4293" s="72">
        <v>0.23</v>
      </c>
      <c r="AA4293" s="72">
        <v>2.7E-2</v>
      </c>
    </row>
    <row r="4294" spans="1:27" x14ac:dyDescent="0.3">
      <c r="A4294" s="65">
        <v>4293</v>
      </c>
      <c r="B4294" s="66" t="s">
        <v>323</v>
      </c>
      <c r="C4294" s="69" t="s">
        <v>283</v>
      </c>
      <c r="D4294" s="71"/>
      <c r="E4294" s="71">
        <v>258</v>
      </c>
      <c r="F4294" s="71">
        <v>2055</v>
      </c>
      <c r="G4294" s="72">
        <v>8.64</v>
      </c>
      <c r="H4294" s="72">
        <v>8.9079999999999995</v>
      </c>
      <c r="I4294" s="72">
        <v>9.1609999999999996</v>
      </c>
      <c r="J4294" s="72">
        <v>9.391</v>
      </c>
      <c r="K4294" s="72">
        <v>9.6349999999999998</v>
      </c>
      <c r="L4294" s="72">
        <v>9.8819999999999997</v>
      </c>
      <c r="M4294" s="72">
        <v>10.115</v>
      </c>
      <c r="N4294" s="72">
        <v>10.512</v>
      </c>
      <c r="O4294" s="72">
        <v>10.79</v>
      </c>
      <c r="P4294" s="72">
        <v>10.324999999999999</v>
      </c>
      <c r="Q4294" s="72">
        <v>10.538</v>
      </c>
      <c r="R4294" s="72">
        <v>10.737</v>
      </c>
      <c r="S4294" s="72">
        <v>10.42</v>
      </c>
      <c r="T4294" s="72">
        <v>9.4440000000000008</v>
      </c>
      <c r="U4294" s="72">
        <v>7.9029999999999996</v>
      </c>
      <c r="V4294" s="72">
        <v>6.944</v>
      </c>
      <c r="W4294" s="72">
        <v>5.173</v>
      </c>
      <c r="X4294" s="72">
        <v>3.4529999999999998</v>
      </c>
      <c r="Y4294" s="72">
        <v>1.3540000000000001</v>
      </c>
      <c r="Z4294" s="72">
        <v>0.34</v>
      </c>
      <c r="AA4294" s="72">
        <v>4.4999999999999998E-2</v>
      </c>
    </row>
    <row r="4295" spans="1:27" x14ac:dyDescent="0.3">
      <c r="A4295" s="65">
        <v>4294</v>
      </c>
      <c r="B4295" s="66" t="s">
        <v>323</v>
      </c>
      <c r="C4295" s="69" t="s">
        <v>283</v>
      </c>
      <c r="D4295" s="71"/>
      <c r="E4295" s="71">
        <v>258</v>
      </c>
      <c r="F4295" s="71">
        <v>2060</v>
      </c>
      <c r="G4295" s="72">
        <v>8.3550000000000004</v>
      </c>
      <c r="H4295" s="72">
        <v>8.6300000000000008</v>
      </c>
      <c r="I4295" s="72">
        <v>8.8989999999999991</v>
      </c>
      <c r="J4295" s="72">
        <v>9.1310000000000002</v>
      </c>
      <c r="K4295" s="72">
        <v>9.3369999999999997</v>
      </c>
      <c r="L4295" s="72">
        <v>9.58</v>
      </c>
      <c r="M4295" s="72">
        <v>9.8290000000000006</v>
      </c>
      <c r="N4295" s="72">
        <v>10.067</v>
      </c>
      <c r="O4295" s="72">
        <v>10.459</v>
      </c>
      <c r="P4295" s="72">
        <v>10.721</v>
      </c>
      <c r="Q4295" s="72">
        <v>10.224</v>
      </c>
      <c r="R4295" s="72">
        <v>10.37</v>
      </c>
      <c r="S4295" s="72">
        <v>10.462</v>
      </c>
      <c r="T4295" s="72">
        <v>9.9930000000000003</v>
      </c>
      <c r="U4295" s="72">
        <v>8.8109999999999999</v>
      </c>
      <c r="V4295" s="72">
        <v>7.0179999999999998</v>
      </c>
      <c r="W4295" s="72">
        <v>5.6150000000000002</v>
      </c>
      <c r="X4295" s="72">
        <v>3.5419999999999998</v>
      </c>
      <c r="Y4295" s="72">
        <v>1.8120000000000001</v>
      </c>
      <c r="Z4295" s="72">
        <v>0.47899999999999998</v>
      </c>
      <c r="AA4295" s="72">
        <v>7.0000000000000007E-2</v>
      </c>
    </row>
    <row r="4296" spans="1:27" x14ac:dyDescent="0.3">
      <c r="A4296" s="65">
        <v>4295</v>
      </c>
      <c r="B4296" s="66" t="s">
        <v>323</v>
      </c>
      <c r="C4296" s="69" t="s">
        <v>283</v>
      </c>
      <c r="D4296" s="71"/>
      <c r="E4296" s="71">
        <v>258</v>
      </c>
      <c r="F4296" s="71">
        <v>2065</v>
      </c>
      <c r="G4296" s="72">
        <v>8.0980000000000008</v>
      </c>
      <c r="H4296" s="72">
        <v>8.3450000000000006</v>
      </c>
      <c r="I4296" s="72">
        <v>8.6240000000000006</v>
      </c>
      <c r="J4296" s="72">
        <v>8.8729999999999993</v>
      </c>
      <c r="K4296" s="72">
        <v>9.08</v>
      </c>
      <c r="L4296" s="72">
        <v>9.2840000000000007</v>
      </c>
      <c r="M4296" s="72">
        <v>9.532</v>
      </c>
      <c r="N4296" s="72">
        <v>9.7880000000000003</v>
      </c>
      <c r="O4296" s="72">
        <v>10.021000000000001</v>
      </c>
      <c r="P4296" s="72">
        <v>10.398</v>
      </c>
      <c r="Q4296" s="72">
        <v>10.627000000000001</v>
      </c>
      <c r="R4296" s="72">
        <v>10.08</v>
      </c>
      <c r="S4296" s="72">
        <v>10.131</v>
      </c>
      <c r="T4296" s="72">
        <v>10.074999999999999</v>
      </c>
      <c r="U4296" s="72">
        <v>9.3849999999999998</v>
      </c>
      <c r="V4296" s="72">
        <v>7.9039999999999999</v>
      </c>
      <c r="W4296" s="72">
        <v>5.766</v>
      </c>
      <c r="X4296" s="72">
        <v>3.94</v>
      </c>
      <c r="Y4296" s="72">
        <v>1.9219999999999999</v>
      </c>
      <c r="Z4296" s="72">
        <v>0.67</v>
      </c>
      <c r="AA4296" s="72">
        <v>0.104</v>
      </c>
    </row>
    <row r="4297" spans="1:27" x14ac:dyDescent="0.3">
      <c r="A4297" s="65">
        <v>4296</v>
      </c>
      <c r="B4297" s="66" t="s">
        <v>323</v>
      </c>
      <c r="C4297" s="69" t="s">
        <v>283</v>
      </c>
      <c r="D4297" s="71"/>
      <c r="E4297" s="71">
        <v>258</v>
      </c>
      <c r="F4297" s="71">
        <v>2070</v>
      </c>
      <c r="G4297" s="72">
        <v>7.8719999999999999</v>
      </c>
      <c r="H4297" s="72">
        <v>8.0890000000000004</v>
      </c>
      <c r="I4297" s="72">
        <v>8.3360000000000003</v>
      </c>
      <c r="J4297" s="72">
        <v>8.5950000000000006</v>
      </c>
      <c r="K4297" s="72">
        <v>8.8209999999999997</v>
      </c>
      <c r="L4297" s="72">
        <v>9.0280000000000005</v>
      </c>
      <c r="M4297" s="72">
        <v>9.2420000000000009</v>
      </c>
      <c r="N4297" s="72">
        <v>9.4939999999999998</v>
      </c>
      <c r="O4297" s="72">
        <v>9.7469999999999999</v>
      </c>
      <c r="P4297" s="72">
        <v>9.9689999999999994</v>
      </c>
      <c r="Q4297" s="72">
        <v>10.316000000000001</v>
      </c>
      <c r="R4297" s="72">
        <v>10.491</v>
      </c>
      <c r="S4297" s="72">
        <v>9.8680000000000003</v>
      </c>
      <c r="T4297" s="72">
        <v>9.7889999999999997</v>
      </c>
      <c r="U4297" s="72">
        <v>9.5120000000000005</v>
      </c>
      <c r="V4297" s="72">
        <v>8.4860000000000007</v>
      </c>
      <c r="W4297" s="72">
        <v>6.585</v>
      </c>
      <c r="X4297" s="72">
        <v>4.13</v>
      </c>
      <c r="Y4297" s="72">
        <v>2.2010000000000001</v>
      </c>
      <c r="Z4297" s="72">
        <v>0.73699999999999999</v>
      </c>
      <c r="AA4297" s="72">
        <v>0.151</v>
      </c>
    </row>
    <row r="4298" spans="1:27" x14ac:dyDescent="0.3">
      <c r="A4298" s="65">
        <v>4297</v>
      </c>
      <c r="B4298" s="66" t="s">
        <v>323</v>
      </c>
      <c r="C4298" s="69" t="s">
        <v>283</v>
      </c>
      <c r="D4298" s="71"/>
      <c r="E4298" s="71">
        <v>258</v>
      </c>
      <c r="F4298" s="71">
        <v>2075</v>
      </c>
      <c r="G4298" s="72">
        <v>7.6689999999999996</v>
      </c>
      <c r="H4298" s="72">
        <v>7.8659999999999997</v>
      </c>
      <c r="I4298" s="72">
        <v>8.08</v>
      </c>
      <c r="J4298" s="72">
        <v>8.3059999999999992</v>
      </c>
      <c r="K4298" s="72">
        <v>8.5429999999999993</v>
      </c>
      <c r="L4298" s="72">
        <v>8.77</v>
      </c>
      <c r="M4298" s="72">
        <v>8.99</v>
      </c>
      <c r="N4298" s="72">
        <v>9.2089999999999996</v>
      </c>
      <c r="O4298" s="72">
        <v>9.4610000000000003</v>
      </c>
      <c r="P4298" s="72">
        <v>9.7080000000000002</v>
      </c>
      <c r="Q4298" s="72">
        <v>9.9</v>
      </c>
      <c r="R4298" s="72">
        <v>10.196999999999999</v>
      </c>
      <c r="S4298" s="72">
        <v>10.295999999999999</v>
      </c>
      <c r="T4298" s="72">
        <v>9.5640000000000001</v>
      </c>
      <c r="U4298" s="72">
        <v>9.2829999999999995</v>
      </c>
      <c r="V4298" s="72">
        <v>8.6620000000000008</v>
      </c>
      <c r="W4298" s="72">
        <v>7.1509999999999998</v>
      </c>
      <c r="X4298" s="72">
        <v>4.8</v>
      </c>
      <c r="Y4298" s="72">
        <v>2.3690000000000002</v>
      </c>
      <c r="Z4298" s="72">
        <v>0.874</v>
      </c>
      <c r="AA4298" s="72">
        <v>0.17899999999999999</v>
      </c>
    </row>
    <row r="4299" spans="1:27" x14ac:dyDescent="0.3">
      <c r="A4299" s="65">
        <v>4298</v>
      </c>
      <c r="B4299" s="66" t="s">
        <v>323</v>
      </c>
      <c r="C4299" s="69" t="s">
        <v>283</v>
      </c>
      <c r="D4299" s="71"/>
      <c r="E4299" s="71">
        <v>258</v>
      </c>
      <c r="F4299" s="71">
        <v>2080</v>
      </c>
      <c r="G4299" s="72">
        <v>7.4649999999999999</v>
      </c>
      <c r="H4299" s="72">
        <v>7.6619999999999999</v>
      </c>
      <c r="I4299" s="72">
        <v>7.8550000000000004</v>
      </c>
      <c r="J4299" s="72">
        <v>8.0500000000000007</v>
      </c>
      <c r="K4299" s="72">
        <v>8.2539999999999996</v>
      </c>
      <c r="L4299" s="72">
        <v>8.4930000000000003</v>
      </c>
      <c r="M4299" s="72">
        <v>8.7330000000000005</v>
      </c>
      <c r="N4299" s="72">
        <v>8.9629999999999992</v>
      </c>
      <c r="O4299" s="72">
        <v>9.1809999999999992</v>
      </c>
      <c r="P4299" s="72">
        <v>9.4260000000000002</v>
      </c>
      <c r="Q4299" s="72">
        <v>9.6460000000000008</v>
      </c>
      <c r="R4299" s="72">
        <v>9.7970000000000006</v>
      </c>
      <c r="S4299" s="72">
        <v>10.023</v>
      </c>
      <c r="T4299" s="72">
        <v>10.002000000000001</v>
      </c>
      <c r="U4299" s="72">
        <v>9.1029999999999998</v>
      </c>
      <c r="V4299" s="72">
        <v>8.5069999999999997</v>
      </c>
      <c r="W4299" s="72">
        <v>7.3769999999999998</v>
      </c>
      <c r="X4299" s="72">
        <v>5.3019999999999996</v>
      </c>
      <c r="Y4299" s="72">
        <v>2.82</v>
      </c>
      <c r="Z4299" s="72">
        <v>0.97099999999999997</v>
      </c>
      <c r="AA4299" s="72">
        <v>0.219</v>
      </c>
    </row>
    <row r="4300" spans="1:27" x14ac:dyDescent="0.3">
      <c r="A4300" s="65">
        <v>4299</v>
      </c>
      <c r="B4300" s="66" t="s">
        <v>323</v>
      </c>
      <c r="C4300" s="69" t="s">
        <v>283</v>
      </c>
      <c r="D4300" s="71"/>
      <c r="E4300" s="71">
        <v>258</v>
      </c>
      <c r="F4300" s="71">
        <v>2085</v>
      </c>
      <c r="G4300" s="72">
        <v>7.266</v>
      </c>
      <c r="H4300" s="72">
        <v>7.46</v>
      </c>
      <c r="I4300" s="72">
        <v>7.6520000000000001</v>
      </c>
      <c r="J4300" s="72">
        <v>7.8239999999999998</v>
      </c>
      <c r="K4300" s="72">
        <v>7.9980000000000002</v>
      </c>
      <c r="L4300" s="72">
        <v>8.2050000000000001</v>
      </c>
      <c r="M4300" s="72">
        <v>8.4610000000000003</v>
      </c>
      <c r="N4300" s="72">
        <v>8.7119999999999997</v>
      </c>
      <c r="O4300" s="72">
        <v>8.9380000000000006</v>
      </c>
      <c r="P4300" s="72">
        <v>9.1530000000000005</v>
      </c>
      <c r="Q4300" s="72">
        <v>9.3740000000000006</v>
      </c>
      <c r="R4300" s="72">
        <v>9.5559999999999992</v>
      </c>
      <c r="S4300" s="72">
        <v>9.6460000000000008</v>
      </c>
      <c r="T4300" s="72">
        <v>9.7569999999999997</v>
      </c>
      <c r="U4300" s="72">
        <v>9.5540000000000003</v>
      </c>
      <c r="V4300" s="72">
        <v>8.3889999999999993</v>
      </c>
      <c r="W4300" s="72">
        <v>7.3150000000000004</v>
      </c>
      <c r="X4300" s="72">
        <v>5.5540000000000003</v>
      </c>
      <c r="Y4300" s="72">
        <v>3.1880000000000002</v>
      </c>
      <c r="Z4300" s="72">
        <v>1.1950000000000001</v>
      </c>
      <c r="AA4300" s="72">
        <v>0.25700000000000001</v>
      </c>
    </row>
    <row r="4301" spans="1:27" x14ac:dyDescent="0.3">
      <c r="A4301" s="65">
        <v>4300</v>
      </c>
      <c r="B4301" s="66" t="s">
        <v>323</v>
      </c>
      <c r="C4301" s="69" t="s">
        <v>283</v>
      </c>
      <c r="D4301" s="71"/>
      <c r="E4301" s="71">
        <v>258</v>
      </c>
      <c r="F4301" s="71">
        <v>2090</v>
      </c>
      <c r="G4301" s="72">
        <v>7.0590000000000002</v>
      </c>
      <c r="H4301" s="72">
        <v>7.2590000000000003</v>
      </c>
      <c r="I4301" s="72">
        <v>7.4480000000000004</v>
      </c>
      <c r="J4301" s="72">
        <v>7.6210000000000004</v>
      </c>
      <c r="K4301" s="72">
        <v>7.7720000000000002</v>
      </c>
      <c r="L4301" s="72">
        <v>7.95</v>
      </c>
      <c r="M4301" s="72">
        <v>8.1769999999999996</v>
      </c>
      <c r="N4301" s="72">
        <v>8.4420000000000002</v>
      </c>
      <c r="O4301" s="72">
        <v>8.6910000000000007</v>
      </c>
      <c r="P4301" s="72">
        <v>8.9160000000000004</v>
      </c>
      <c r="Q4301" s="72">
        <v>9.1080000000000005</v>
      </c>
      <c r="R4301" s="72">
        <v>9.2940000000000005</v>
      </c>
      <c r="S4301" s="72">
        <v>9.42</v>
      </c>
      <c r="T4301" s="72">
        <v>9.4120000000000008</v>
      </c>
      <c r="U4301" s="72">
        <v>9.3550000000000004</v>
      </c>
      <c r="V4301" s="72">
        <v>8.8550000000000004</v>
      </c>
      <c r="W4301" s="72">
        <v>7.2850000000000001</v>
      </c>
      <c r="X4301" s="72">
        <v>5.5949999999999998</v>
      </c>
      <c r="Y4301" s="72">
        <v>3.42</v>
      </c>
      <c r="Z4301" s="72">
        <v>1.3959999999999999</v>
      </c>
      <c r="AA4301" s="72">
        <v>0.32400000000000001</v>
      </c>
    </row>
    <row r="4302" spans="1:27" x14ac:dyDescent="0.3">
      <c r="A4302" s="65">
        <v>4301</v>
      </c>
      <c r="B4302" s="66" t="s">
        <v>323</v>
      </c>
      <c r="C4302" s="69" t="s">
        <v>283</v>
      </c>
      <c r="D4302" s="71"/>
      <c r="E4302" s="71">
        <v>258</v>
      </c>
      <c r="F4302" s="71">
        <v>2095</v>
      </c>
      <c r="G4302" s="72">
        <v>6.8710000000000004</v>
      </c>
      <c r="H4302" s="72">
        <v>7.0519999999999996</v>
      </c>
      <c r="I4302" s="72">
        <v>7.2480000000000002</v>
      </c>
      <c r="J4302" s="72">
        <v>7.4180000000000001</v>
      </c>
      <c r="K4302" s="72">
        <v>7.57</v>
      </c>
      <c r="L4302" s="72">
        <v>7.7270000000000003</v>
      </c>
      <c r="M4302" s="72">
        <v>7.923</v>
      </c>
      <c r="N4302" s="72">
        <v>8.1590000000000007</v>
      </c>
      <c r="O4302" s="72">
        <v>8.423</v>
      </c>
      <c r="P4302" s="72">
        <v>8.673</v>
      </c>
      <c r="Q4302" s="72">
        <v>8.8759999999999994</v>
      </c>
      <c r="R4302" s="72">
        <v>9.0389999999999997</v>
      </c>
      <c r="S4302" s="72">
        <v>9.1760000000000002</v>
      </c>
      <c r="T4302" s="72">
        <v>9.2089999999999996</v>
      </c>
      <c r="U4302" s="72">
        <v>9.0500000000000007</v>
      </c>
      <c r="V4302" s="72">
        <v>8.7149999999999999</v>
      </c>
      <c r="W4302" s="72">
        <v>7.7560000000000002</v>
      </c>
      <c r="X4302" s="72">
        <v>5.6509999999999998</v>
      </c>
      <c r="Y4302" s="72">
        <v>3.5230000000000001</v>
      </c>
      <c r="Z4302" s="72">
        <v>1.5449999999999999</v>
      </c>
      <c r="AA4302" s="72">
        <v>0.39800000000000002</v>
      </c>
    </row>
    <row r="4303" spans="1:27" x14ac:dyDescent="0.3">
      <c r="A4303" s="65">
        <v>4302</v>
      </c>
      <c r="B4303" s="66" t="s">
        <v>323</v>
      </c>
      <c r="C4303" s="69" t="s">
        <v>283</v>
      </c>
      <c r="D4303" s="71"/>
      <c r="E4303" s="71">
        <v>258</v>
      </c>
      <c r="F4303" s="71">
        <v>2100</v>
      </c>
      <c r="G4303" s="72">
        <v>6.6909999999999998</v>
      </c>
      <c r="H4303" s="72">
        <v>6.8650000000000002</v>
      </c>
      <c r="I4303" s="72">
        <v>7.0419999999999998</v>
      </c>
      <c r="J4303" s="72">
        <v>7.2190000000000003</v>
      </c>
      <c r="K4303" s="72">
        <v>7.37</v>
      </c>
      <c r="L4303" s="72">
        <v>7.5279999999999996</v>
      </c>
      <c r="M4303" s="72">
        <v>7.7030000000000003</v>
      </c>
      <c r="N4303" s="72">
        <v>7.91</v>
      </c>
      <c r="O4303" s="72">
        <v>8.1440000000000001</v>
      </c>
      <c r="P4303" s="72">
        <v>8.4109999999999996</v>
      </c>
      <c r="Q4303" s="72">
        <v>8.6389999999999993</v>
      </c>
      <c r="R4303" s="72">
        <v>8.8179999999999996</v>
      </c>
      <c r="S4303" s="72">
        <v>8.9350000000000005</v>
      </c>
      <c r="T4303" s="72">
        <v>8.9879999999999995</v>
      </c>
      <c r="U4303" s="72">
        <v>8.8849999999999998</v>
      </c>
      <c r="V4303" s="72">
        <v>8.4749999999999996</v>
      </c>
      <c r="W4303" s="72">
        <v>7.7</v>
      </c>
      <c r="X4303" s="72">
        <v>6.1059999999999999</v>
      </c>
      <c r="Y4303" s="72">
        <v>3.6419999999999999</v>
      </c>
      <c r="Z4303" s="72">
        <v>1.6459999999999999</v>
      </c>
      <c r="AA4303" s="72">
        <v>0.46700000000000003</v>
      </c>
    </row>
    <row r="4304" spans="1:27" x14ac:dyDescent="0.3">
      <c r="A4304" s="65">
        <v>4303</v>
      </c>
      <c r="B4304" s="66" t="s">
        <v>323</v>
      </c>
      <c r="C4304" s="69" t="s">
        <v>284</v>
      </c>
      <c r="D4304" s="71"/>
      <c r="E4304" s="71">
        <v>882</v>
      </c>
      <c r="F4304" s="71">
        <v>2015</v>
      </c>
      <c r="G4304" s="72">
        <v>12.571999999999999</v>
      </c>
      <c r="H4304" s="72">
        <v>13.103999999999999</v>
      </c>
      <c r="I4304" s="72">
        <v>11.677</v>
      </c>
      <c r="J4304" s="72">
        <v>10.842000000000001</v>
      </c>
      <c r="K4304" s="72">
        <v>8.9730000000000008</v>
      </c>
      <c r="L4304" s="72">
        <v>6.4969999999999999</v>
      </c>
      <c r="M4304" s="72">
        <v>5.6710000000000003</v>
      </c>
      <c r="N4304" s="72">
        <v>5.3239999999999998</v>
      </c>
      <c r="O4304" s="72">
        <v>5.3579999999999997</v>
      </c>
      <c r="P4304" s="72">
        <v>5.1429999999999998</v>
      </c>
      <c r="Q4304" s="72">
        <v>4.202</v>
      </c>
      <c r="R4304" s="72">
        <v>3.54</v>
      </c>
      <c r="S4304" s="72">
        <v>2.597</v>
      </c>
      <c r="T4304" s="72">
        <v>1.6539999999999999</v>
      </c>
      <c r="U4304" s="72">
        <v>1.226</v>
      </c>
      <c r="V4304" s="72">
        <v>0.84899999999999998</v>
      </c>
      <c r="W4304" s="72">
        <v>0.44800000000000001</v>
      </c>
      <c r="X4304" s="72">
        <v>0.2</v>
      </c>
      <c r="Y4304" s="72">
        <v>5.8999999999999997E-2</v>
      </c>
      <c r="Z4304" s="72">
        <v>8.9999999999999993E-3</v>
      </c>
      <c r="AA4304" s="72">
        <v>1E-3</v>
      </c>
    </row>
    <row r="4305" spans="1:27" x14ac:dyDescent="0.3">
      <c r="A4305" s="65">
        <v>4304</v>
      </c>
      <c r="B4305" s="66" t="s">
        <v>323</v>
      </c>
      <c r="C4305" s="69" t="s">
        <v>284</v>
      </c>
      <c r="D4305" s="71"/>
      <c r="E4305" s="71">
        <v>882</v>
      </c>
      <c r="F4305" s="71">
        <v>2020</v>
      </c>
      <c r="G4305" s="72">
        <v>11.749000000000001</v>
      </c>
      <c r="H4305" s="72">
        <v>12.351000000000001</v>
      </c>
      <c r="I4305" s="72">
        <v>12.964</v>
      </c>
      <c r="J4305" s="72">
        <v>11.034000000000001</v>
      </c>
      <c r="K4305" s="72">
        <v>9.6280000000000001</v>
      </c>
      <c r="L4305" s="72">
        <v>7.8179999999999996</v>
      </c>
      <c r="M4305" s="72">
        <v>5.5979999999999999</v>
      </c>
      <c r="N4305" s="72">
        <v>5.016</v>
      </c>
      <c r="O4305" s="72">
        <v>4.9020000000000001</v>
      </c>
      <c r="P4305" s="72">
        <v>5.0270000000000001</v>
      </c>
      <c r="Q4305" s="72">
        <v>4.819</v>
      </c>
      <c r="R4305" s="72">
        <v>3.89</v>
      </c>
      <c r="S4305" s="72">
        <v>3.2120000000000002</v>
      </c>
      <c r="T4305" s="72">
        <v>2.2160000000000002</v>
      </c>
      <c r="U4305" s="72">
        <v>1.288</v>
      </c>
      <c r="V4305" s="72">
        <v>0.90300000000000002</v>
      </c>
      <c r="W4305" s="72">
        <v>0.54</v>
      </c>
      <c r="X4305" s="72">
        <v>0.22700000000000001</v>
      </c>
      <c r="Y4305" s="72">
        <v>7.2999999999999995E-2</v>
      </c>
      <c r="Z4305" s="72">
        <v>1.4E-2</v>
      </c>
      <c r="AA4305" s="72">
        <v>1E-3</v>
      </c>
    </row>
    <row r="4306" spans="1:27" x14ac:dyDescent="0.3">
      <c r="A4306" s="65">
        <v>4305</v>
      </c>
      <c r="B4306" s="66" t="s">
        <v>323</v>
      </c>
      <c r="C4306" s="69" t="s">
        <v>284</v>
      </c>
      <c r="D4306" s="71"/>
      <c r="E4306" s="71">
        <v>882</v>
      </c>
      <c r="F4306" s="71">
        <v>2025</v>
      </c>
      <c r="G4306" s="72">
        <v>11.634</v>
      </c>
      <c r="H4306" s="72">
        <v>11.534000000000001</v>
      </c>
      <c r="I4306" s="72">
        <v>12.214</v>
      </c>
      <c r="J4306" s="72">
        <v>12.321</v>
      </c>
      <c r="K4306" s="72">
        <v>9.8260000000000005</v>
      </c>
      <c r="L4306" s="72">
        <v>8.4770000000000003</v>
      </c>
      <c r="M4306" s="72">
        <v>6.9160000000000004</v>
      </c>
      <c r="N4306" s="72">
        <v>4.9470000000000001</v>
      </c>
      <c r="O4306" s="72">
        <v>4.6029999999999998</v>
      </c>
      <c r="P4306" s="72">
        <v>4.5890000000000004</v>
      </c>
      <c r="Q4306" s="72">
        <v>4.7229999999999999</v>
      </c>
      <c r="R4306" s="72">
        <v>4.5030000000000001</v>
      </c>
      <c r="S4306" s="72">
        <v>3.5630000000000002</v>
      </c>
      <c r="T4306" s="72">
        <v>2.7890000000000001</v>
      </c>
      <c r="U4306" s="72">
        <v>1.7769999999999999</v>
      </c>
      <c r="V4306" s="72">
        <v>0.97</v>
      </c>
      <c r="W4306" s="72">
        <v>0.59</v>
      </c>
      <c r="X4306" s="72">
        <v>0.28199999999999997</v>
      </c>
      <c r="Y4306" s="72">
        <v>8.6999999999999994E-2</v>
      </c>
      <c r="Z4306" s="72">
        <v>1.9E-2</v>
      </c>
      <c r="AA4306" s="72">
        <v>2E-3</v>
      </c>
    </row>
    <row r="4307" spans="1:27" x14ac:dyDescent="0.3">
      <c r="A4307" s="65">
        <v>4306</v>
      </c>
      <c r="B4307" s="66" t="s">
        <v>323</v>
      </c>
      <c r="C4307" s="69" t="s">
        <v>284</v>
      </c>
      <c r="D4307" s="71"/>
      <c r="E4307" s="71">
        <v>882</v>
      </c>
      <c r="F4307" s="71">
        <v>2030</v>
      </c>
      <c r="G4307" s="72">
        <v>11.878</v>
      </c>
      <c r="H4307" s="72">
        <v>11.423</v>
      </c>
      <c r="I4307" s="72">
        <v>11.401</v>
      </c>
      <c r="J4307" s="72">
        <v>11.577</v>
      </c>
      <c r="K4307" s="72">
        <v>11.115</v>
      </c>
      <c r="L4307" s="72">
        <v>8.6780000000000008</v>
      </c>
      <c r="M4307" s="72">
        <v>7.5789999999999997</v>
      </c>
      <c r="N4307" s="72">
        <v>6.2649999999999997</v>
      </c>
      <c r="O4307" s="72">
        <v>4.5419999999999998</v>
      </c>
      <c r="P4307" s="72">
        <v>4.3040000000000003</v>
      </c>
      <c r="Q4307" s="72">
        <v>4.3070000000000004</v>
      </c>
      <c r="R4307" s="72">
        <v>4.431</v>
      </c>
      <c r="S4307" s="72">
        <v>4.1630000000000003</v>
      </c>
      <c r="T4307" s="72">
        <v>3.1349999999999998</v>
      </c>
      <c r="U4307" s="72">
        <v>2.2890000000000001</v>
      </c>
      <c r="V4307" s="72">
        <v>1.369</v>
      </c>
      <c r="W4307" s="72">
        <v>0.65100000000000002</v>
      </c>
      <c r="X4307" s="72">
        <v>0.32</v>
      </c>
      <c r="Y4307" s="72">
        <v>0.112</v>
      </c>
      <c r="Z4307" s="72">
        <v>2.1999999999999999E-2</v>
      </c>
      <c r="AA4307" s="72">
        <v>3.0000000000000001E-3</v>
      </c>
    </row>
    <row r="4308" spans="1:27" x14ac:dyDescent="0.3">
      <c r="A4308" s="65">
        <v>4307</v>
      </c>
      <c r="B4308" s="66" t="s">
        <v>323</v>
      </c>
      <c r="C4308" s="69" t="s">
        <v>284</v>
      </c>
      <c r="D4308" s="71"/>
      <c r="E4308" s="71">
        <v>882</v>
      </c>
      <c r="F4308" s="71">
        <v>2035</v>
      </c>
      <c r="G4308" s="72">
        <v>12.364000000000001</v>
      </c>
      <c r="H4308" s="72">
        <v>11.707000000000001</v>
      </c>
      <c r="I4308" s="72">
        <v>11.317</v>
      </c>
      <c r="J4308" s="72">
        <v>10.89</v>
      </c>
      <c r="K4308" s="72">
        <v>10.61</v>
      </c>
      <c r="L4308" s="72">
        <v>10.194000000000001</v>
      </c>
      <c r="M4308" s="72">
        <v>7.9589999999999996</v>
      </c>
      <c r="N4308" s="72">
        <v>7.0549999999999997</v>
      </c>
      <c r="O4308" s="72">
        <v>5.931</v>
      </c>
      <c r="P4308" s="72">
        <v>4.298</v>
      </c>
      <c r="Q4308" s="72">
        <v>4.0780000000000003</v>
      </c>
      <c r="R4308" s="72">
        <v>4.0730000000000004</v>
      </c>
      <c r="S4308" s="72">
        <v>4.1360000000000001</v>
      </c>
      <c r="T4308" s="72">
        <v>3.7269999999999999</v>
      </c>
      <c r="U4308" s="72">
        <v>2.6349999999999998</v>
      </c>
      <c r="V4308" s="72">
        <v>1.8009999999999999</v>
      </c>
      <c r="W4308" s="72">
        <v>0.94699999999999995</v>
      </c>
      <c r="X4308" s="72">
        <v>0.36699999999999999</v>
      </c>
      <c r="Y4308" s="72">
        <v>0.13400000000000001</v>
      </c>
      <c r="Z4308" s="72">
        <v>2.9000000000000001E-2</v>
      </c>
      <c r="AA4308" s="72">
        <v>4.0000000000000001E-3</v>
      </c>
    </row>
    <row r="4309" spans="1:27" x14ac:dyDescent="0.3">
      <c r="A4309" s="65">
        <v>4308</v>
      </c>
      <c r="B4309" s="66" t="s">
        <v>323</v>
      </c>
      <c r="C4309" s="69" t="s">
        <v>284</v>
      </c>
      <c r="D4309" s="71"/>
      <c r="E4309" s="71">
        <v>882</v>
      </c>
      <c r="F4309" s="71">
        <v>2040</v>
      </c>
      <c r="G4309" s="72">
        <v>12.49</v>
      </c>
      <c r="H4309" s="72">
        <v>12.193</v>
      </c>
      <c r="I4309" s="72">
        <v>11.599</v>
      </c>
      <c r="J4309" s="72">
        <v>10.807</v>
      </c>
      <c r="K4309" s="72">
        <v>9.9280000000000008</v>
      </c>
      <c r="L4309" s="72">
        <v>9.6929999999999996</v>
      </c>
      <c r="M4309" s="72">
        <v>9.4719999999999995</v>
      </c>
      <c r="N4309" s="72">
        <v>7.4349999999999996</v>
      </c>
      <c r="O4309" s="72">
        <v>6.7220000000000004</v>
      </c>
      <c r="P4309" s="72">
        <v>5.6829999999999998</v>
      </c>
      <c r="Q4309" s="72">
        <v>4.0819999999999999</v>
      </c>
      <c r="R4309" s="72">
        <v>3.8650000000000002</v>
      </c>
      <c r="S4309" s="72">
        <v>3.8239999999999998</v>
      </c>
      <c r="T4309" s="72">
        <v>3.742</v>
      </c>
      <c r="U4309" s="72">
        <v>3.1890000000000001</v>
      </c>
      <c r="V4309" s="72">
        <v>2.117</v>
      </c>
      <c r="W4309" s="72">
        <v>1.2809999999999999</v>
      </c>
      <c r="X4309" s="72">
        <v>0.55500000000000005</v>
      </c>
      <c r="Y4309" s="72">
        <v>0.161</v>
      </c>
      <c r="Z4309" s="72">
        <v>3.9E-2</v>
      </c>
      <c r="AA4309" s="72">
        <v>5.0000000000000001E-3</v>
      </c>
    </row>
    <row r="4310" spans="1:27" x14ac:dyDescent="0.3">
      <c r="A4310" s="65">
        <v>4309</v>
      </c>
      <c r="B4310" s="66" t="s">
        <v>323</v>
      </c>
      <c r="C4310" s="69" t="s">
        <v>284</v>
      </c>
      <c r="D4310" s="71"/>
      <c r="E4310" s="71">
        <v>882</v>
      </c>
      <c r="F4310" s="71">
        <v>2045</v>
      </c>
      <c r="G4310" s="72">
        <v>12.077999999999999</v>
      </c>
      <c r="H4310" s="72">
        <v>12.321999999999999</v>
      </c>
      <c r="I4310" s="72">
        <v>12.087999999999999</v>
      </c>
      <c r="J4310" s="72">
        <v>11.090999999999999</v>
      </c>
      <c r="K4310" s="72">
        <v>9.8460000000000001</v>
      </c>
      <c r="L4310" s="72">
        <v>9.0150000000000006</v>
      </c>
      <c r="M4310" s="72">
        <v>8.9749999999999996</v>
      </c>
      <c r="N4310" s="72">
        <v>8.9469999999999992</v>
      </c>
      <c r="O4310" s="72">
        <v>7.1040000000000001</v>
      </c>
      <c r="P4310" s="72">
        <v>6.4740000000000002</v>
      </c>
      <c r="Q4310" s="72">
        <v>5.4560000000000004</v>
      </c>
      <c r="R4310" s="72">
        <v>3.883</v>
      </c>
      <c r="S4310" s="72">
        <v>3.649</v>
      </c>
      <c r="T4310" s="72">
        <v>3.4889999999999999</v>
      </c>
      <c r="U4310" s="72">
        <v>3.25</v>
      </c>
      <c r="V4310" s="72">
        <v>2.6179999999999999</v>
      </c>
      <c r="W4310" s="72">
        <v>1.552</v>
      </c>
      <c r="X4310" s="72">
        <v>0.78300000000000003</v>
      </c>
      <c r="Y4310" s="72">
        <v>0.25800000000000001</v>
      </c>
      <c r="Z4310" s="72">
        <v>0.05</v>
      </c>
      <c r="AA4310" s="72">
        <v>7.0000000000000001E-3</v>
      </c>
    </row>
    <row r="4311" spans="1:27" x14ac:dyDescent="0.3">
      <c r="A4311" s="65">
        <v>4310</v>
      </c>
      <c r="B4311" s="66" t="s">
        <v>323</v>
      </c>
      <c r="C4311" s="69" t="s">
        <v>284</v>
      </c>
      <c r="D4311" s="71"/>
      <c r="E4311" s="71">
        <v>882</v>
      </c>
      <c r="F4311" s="71">
        <v>2050</v>
      </c>
      <c r="G4311" s="72">
        <v>11.372</v>
      </c>
      <c r="H4311" s="72">
        <v>11.912000000000001</v>
      </c>
      <c r="I4311" s="72">
        <v>12.215</v>
      </c>
      <c r="J4311" s="72">
        <v>11.58</v>
      </c>
      <c r="K4311" s="72">
        <v>10.131</v>
      </c>
      <c r="L4311" s="72">
        <v>8.9329999999999998</v>
      </c>
      <c r="M4311" s="72">
        <v>8.3000000000000007</v>
      </c>
      <c r="N4311" s="72">
        <v>8.4529999999999994</v>
      </c>
      <c r="O4311" s="72">
        <v>8.6150000000000002</v>
      </c>
      <c r="P4311" s="72">
        <v>6.8579999999999997</v>
      </c>
      <c r="Q4311" s="72">
        <v>6.2450000000000001</v>
      </c>
      <c r="R4311" s="72">
        <v>5.2380000000000004</v>
      </c>
      <c r="S4311" s="72">
        <v>3.6850000000000001</v>
      </c>
      <c r="T4311" s="72">
        <v>3.3570000000000002</v>
      </c>
      <c r="U4311" s="72">
        <v>3.0680000000000001</v>
      </c>
      <c r="V4311" s="72">
        <v>2.72</v>
      </c>
      <c r="W4311" s="72">
        <v>1.972</v>
      </c>
      <c r="X4311" s="72">
        <v>0.98699999999999999</v>
      </c>
      <c r="Y4311" s="72">
        <v>0.38600000000000001</v>
      </c>
      <c r="Z4311" s="72">
        <v>8.7999999999999995E-2</v>
      </c>
      <c r="AA4311" s="72">
        <v>1.0999999999999999E-2</v>
      </c>
    </row>
    <row r="4312" spans="1:27" x14ac:dyDescent="0.3">
      <c r="A4312" s="65">
        <v>4311</v>
      </c>
      <c r="B4312" s="66" t="s">
        <v>323</v>
      </c>
      <c r="C4312" s="69" t="s">
        <v>284</v>
      </c>
      <c r="D4312" s="71"/>
      <c r="E4312" s="71">
        <v>882</v>
      </c>
      <c r="F4312" s="71">
        <v>2055</v>
      </c>
      <c r="G4312" s="72">
        <v>10.802</v>
      </c>
      <c r="H4312" s="72">
        <v>11.215</v>
      </c>
      <c r="I4312" s="72">
        <v>11.811</v>
      </c>
      <c r="J4312" s="72">
        <v>11.734</v>
      </c>
      <c r="K4312" s="72">
        <v>10.667999999999999</v>
      </c>
      <c r="L4312" s="72">
        <v>9.2639999999999993</v>
      </c>
      <c r="M4312" s="72">
        <v>8.2539999999999996</v>
      </c>
      <c r="N4312" s="72">
        <v>7.806</v>
      </c>
      <c r="O4312" s="72">
        <v>8.1379999999999999</v>
      </c>
      <c r="P4312" s="72">
        <v>8.3729999999999993</v>
      </c>
      <c r="Q4312" s="72">
        <v>6.6390000000000002</v>
      </c>
      <c r="R4312" s="72">
        <v>6.0289999999999999</v>
      </c>
      <c r="S4312" s="72">
        <v>5.016</v>
      </c>
      <c r="T4312" s="72">
        <v>3.4220000000000002</v>
      </c>
      <c r="U4312" s="72">
        <v>2.992</v>
      </c>
      <c r="V4312" s="72">
        <v>2.6150000000000002</v>
      </c>
      <c r="W4312" s="72">
        <v>2.1059999999999999</v>
      </c>
      <c r="X4312" s="72">
        <v>1.3069999999999999</v>
      </c>
      <c r="Y4312" s="72">
        <v>0.51500000000000001</v>
      </c>
      <c r="Z4312" s="72">
        <v>0.14000000000000001</v>
      </c>
      <c r="AA4312" s="72">
        <v>0.02</v>
      </c>
    </row>
    <row r="4313" spans="1:27" x14ac:dyDescent="0.3">
      <c r="A4313" s="65">
        <v>4312</v>
      </c>
      <c r="B4313" s="66" t="s">
        <v>323</v>
      </c>
      <c r="C4313" s="69" t="s">
        <v>284</v>
      </c>
      <c r="D4313" s="71"/>
      <c r="E4313" s="71">
        <v>882</v>
      </c>
      <c r="F4313" s="71">
        <v>2060</v>
      </c>
      <c r="G4313" s="72">
        <v>10.603999999999999</v>
      </c>
      <c r="H4313" s="72">
        <v>10.654</v>
      </c>
      <c r="I4313" s="72">
        <v>11.121</v>
      </c>
      <c r="J4313" s="72">
        <v>11.356999999999999</v>
      </c>
      <c r="K4313" s="72">
        <v>10.868</v>
      </c>
      <c r="L4313" s="72">
        <v>9.8480000000000008</v>
      </c>
      <c r="M4313" s="72">
        <v>8.6210000000000004</v>
      </c>
      <c r="N4313" s="72">
        <v>7.7880000000000003</v>
      </c>
      <c r="O4313" s="72">
        <v>7.51</v>
      </c>
      <c r="P4313" s="72">
        <v>7.9139999999999997</v>
      </c>
      <c r="Q4313" s="72">
        <v>8.1509999999999998</v>
      </c>
      <c r="R4313" s="72">
        <v>6.4329999999999998</v>
      </c>
      <c r="S4313" s="72">
        <v>5.8040000000000003</v>
      </c>
      <c r="T4313" s="72">
        <v>4.7089999999999996</v>
      </c>
      <c r="U4313" s="72">
        <v>3.0840000000000001</v>
      </c>
      <c r="V4313" s="72">
        <v>2.589</v>
      </c>
      <c r="W4313" s="72">
        <v>2.0720000000000001</v>
      </c>
      <c r="X4313" s="72">
        <v>1.4419999999999999</v>
      </c>
      <c r="Y4313" s="72">
        <v>0.71299999999999997</v>
      </c>
      <c r="Z4313" s="72">
        <v>0.20100000000000001</v>
      </c>
      <c r="AA4313" s="72">
        <v>3.4000000000000002E-2</v>
      </c>
    </row>
    <row r="4314" spans="1:27" x14ac:dyDescent="0.3">
      <c r="A4314" s="65">
        <v>4313</v>
      </c>
      <c r="B4314" s="66" t="s">
        <v>323</v>
      </c>
      <c r="C4314" s="69" t="s">
        <v>284</v>
      </c>
      <c r="D4314" s="71"/>
      <c r="E4314" s="71">
        <v>882</v>
      </c>
      <c r="F4314" s="71">
        <v>2065</v>
      </c>
      <c r="G4314" s="72">
        <v>10.571999999999999</v>
      </c>
      <c r="H4314" s="72">
        <v>10.464</v>
      </c>
      <c r="I4314" s="72">
        <v>10.564</v>
      </c>
      <c r="J4314" s="72">
        <v>10.691000000000001</v>
      </c>
      <c r="K4314" s="72">
        <v>10.54</v>
      </c>
      <c r="L4314" s="72">
        <v>10.092000000000001</v>
      </c>
      <c r="M4314" s="72">
        <v>9.2390000000000008</v>
      </c>
      <c r="N4314" s="72">
        <v>8.18</v>
      </c>
      <c r="O4314" s="72">
        <v>7.51</v>
      </c>
      <c r="P4314" s="72">
        <v>7.3010000000000002</v>
      </c>
      <c r="Q4314" s="72">
        <v>7.7119999999999997</v>
      </c>
      <c r="R4314" s="72">
        <v>7.9370000000000003</v>
      </c>
      <c r="S4314" s="72">
        <v>6.2190000000000003</v>
      </c>
      <c r="T4314" s="72">
        <v>5.4880000000000004</v>
      </c>
      <c r="U4314" s="72">
        <v>4.2990000000000004</v>
      </c>
      <c r="V4314" s="72">
        <v>2.702</v>
      </c>
      <c r="W4314" s="72">
        <v>2.0870000000000002</v>
      </c>
      <c r="X4314" s="72">
        <v>1.456</v>
      </c>
      <c r="Y4314" s="72">
        <v>0.81799999999999995</v>
      </c>
      <c r="Z4314" s="72">
        <v>0.29299999999999998</v>
      </c>
      <c r="AA4314" s="72">
        <v>5.2999999999999999E-2</v>
      </c>
    </row>
    <row r="4315" spans="1:27" x14ac:dyDescent="0.3">
      <c r="A4315" s="65">
        <v>4314</v>
      </c>
      <c r="B4315" s="66" t="s">
        <v>323</v>
      </c>
      <c r="C4315" s="69" t="s">
        <v>284</v>
      </c>
      <c r="D4315" s="71"/>
      <c r="E4315" s="71">
        <v>882</v>
      </c>
      <c r="F4315" s="71">
        <v>2070</v>
      </c>
      <c r="G4315" s="72">
        <v>10.417</v>
      </c>
      <c r="H4315" s="72">
        <v>10.442</v>
      </c>
      <c r="I4315" s="72">
        <v>10.382</v>
      </c>
      <c r="J4315" s="72">
        <v>10.161</v>
      </c>
      <c r="K4315" s="72">
        <v>9.9239999999999995</v>
      </c>
      <c r="L4315" s="72">
        <v>9.8109999999999999</v>
      </c>
      <c r="M4315" s="72">
        <v>9.52</v>
      </c>
      <c r="N4315" s="72">
        <v>8.8219999999999992</v>
      </c>
      <c r="O4315" s="72">
        <v>7.9180000000000001</v>
      </c>
      <c r="P4315" s="72">
        <v>7.3140000000000001</v>
      </c>
      <c r="Q4315" s="72">
        <v>7.117</v>
      </c>
      <c r="R4315" s="72">
        <v>7.5170000000000003</v>
      </c>
      <c r="S4315" s="72">
        <v>7.7030000000000003</v>
      </c>
      <c r="T4315" s="72">
        <v>5.91</v>
      </c>
      <c r="U4315" s="72">
        <v>5.0510000000000002</v>
      </c>
      <c r="V4315" s="72">
        <v>3.8029999999999999</v>
      </c>
      <c r="W4315" s="72">
        <v>2.2090000000000001</v>
      </c>
      <c r="X4315" s="72">
        <v>1.498</v>
      </c>
      <c r="Y4315" s="72">
        <v>0.85099999999999998</v>
      </c>
      <c r="Z4315" s="72">
        <v>0.35</v>
      </c>
      <c r="AA4315" s="72">
        <v>8.2000000000000003E-2</v>
      </c>
    </row>
    <row r="4316" spans="1:27" x14ac:dyDescent="0.3">
      <c r="A4316" s="65">
        <v>4315</v>
      </c>
      <c r="B4316" s="66" t="s">
        <v>323</v>
      </c>
      <c r="C4316" s="69" t="s">
        <v>284</v>
      </c>
      <c r="D4316" s="71"/>
      <c r="E4316" s="71">
        <v>882</v>
      </c>
      <c r="F4316" s="71">
        <v>2075</v>
      </c>
      <c r="G4316" s="72">
        <v>9.9659999999999993</v>
      </c>
      <c r="H4316" s="72">
        <v>10.295</v>
      </c>
      <c r="I4316" s="72">
        <v>10.364000000000001</v>
      </c>
      <c r="J4316" s="72">
        <v>10.004</v>
      </c>
      <c r="K4316" s="72">
        <v>9.4420000000000002</v>
      </c>
      <c r="L4316" s="72">
        <v>9.2420000000000009</v>
      </c>
      <c r="M4316" s="72">
        <v>9.2739999999999991</v>
      </c>
      <c r="N4316" s="72">
        <v>9.1310000000000002</v>
      </c>
      <c r="O4316" s="72">
        <v>8.5760000000000005</v>
      </c>
      <c r="P4316" s="72">
        <v>7.7329999999999997</v>
      </c>
      <c r="Q4316" s="72">
        <v>7.1429999999999998</v>
      </c>
      <c r="R4316" s="72">
        <v>6.9470000000000001</v>
      </c>
      <c r="S4316" s="72">
        <v>7.3129999999999997</v>
      </c>
      <c r="T4316" s="72">
        <v>7.3579999999999997</v>
      </c>
      <c r="U4316" s="72">
        <v>5.4749999999999996</v>
      </c>
      <c r="V4316" s="72">
        <v>4.5049999999999999</v>
      </c>
      <c r="W4316" s="72">
        <v>3.1459999999999999</v>
      </c>
      <c r="X4316" s="72">
        <v>1.6140000000000001</v>
      </c>
      <c r="Y4316" s="72">
        <v>0.89900000000000002</v>
      </c>
      <c r="Z4316" s="72">
        <v>0.377</v>
      </c>
      <c r="AA4316" s="72">
        <v>0.107</v>
      </c>
    </row>
    <row r="4317" spans="1:27" x14ac:dyDescent="0.3">
      <c r="A4317" s="65">
        <v>4316</v>
      </c>
      <c r="B4317" s="66" t="s">
        <v>323</v>
      </c>
      <c r="C4317" s="69" t="s">
        <v>284</v>
      </c>
      <c r="D4317" s="71"/>
      <c r="E4317" s="71">
        <v>882</v>
      </c>
      <c r="F4317" s="71">
        <v>2080</v>
      </c>
      <c r="G4317" s="72">
        <v>9.343</v>
      </c>
      <c r="H4317" s="72">
        <v>9.8529999999999998</v>
      </c>
      <c r="I4317" s="72">
        <v>10.223000000000001</v>
      </c>
      <c r="J4317" s="72">
        <v>10.01</v>
      </c>
      <c r="K4317" s="72">
        <v>9.3309999999999995</v>
      </c>
      <c r="L4317" s="72">
        <v>8.8059999999999992</v>
      </c>
      <c r="M4317" s="72">
        <v>8.7409999999999997</v>
      </c>
      <c r="N4317" s="72">
        <v>8.91</v>
      </c>
      <c r="O4317" s="72">
        <v>8.8989999999999991</v>
      </c>
      <c r="P4317" s="72">
        <v>8.4019999999999992</v>
      </c>
      <c r="Q4317" s="72">
        <v>7.57</v>
      </c>
      <c r="R4317" s="72">
        <v>6.984</v>
      </c>
      <c r="S4317" s="72">
        <v>6.7679999999999998</v>
      </c>
      <c r="T4317" s="72">
        <v>7.0069999999999997</v>
      </c>
      <c r="U4317" s="72">
        <v>6.859</v>
      </c>
      <c r="V4317" s="72">
        <v>4.915</v>
      </c>
      <c r="W4317" s="72">
        <v>3.7669999999999999</v>
      </c>
      <c r="X4317" s="72">
        <v>2.335</v>
      </c>
      <c r="Y4317" s="72">
        <v>0.99</v>
      </c>
      <c r="Z4317" s="72">
        <v>0.41199999999999998</v>
      </c>
      <c r="AA4317" s="72">
        <v>0.124</v>
      </c>
    </row>
    <row r="4318" spans="1:27" x14ac:dyDescent="0.3">
      <c r="A4318" s="65">
        <v>4317</v>
      </c>
      <c r="B4318" s="66" t="s">
        <v>323</v>
      </c>
      <c r="C4318" s="69" t="s">
        <v>284</v>
      </c>
      <c r="D4318" s="71"/>
      <c r="E4318" s="71">
        <v>882</v>
      </c>
      <c r="F4318" s="71">
        <v>2085</v>
      </c>
      <c r="G4318" s="72">
        <v>8.7520000000000007</v>
      </c>
      <c r="H4318" s="72">
        <v>9.2390000000000008</v>
      </c>
      <c r="I4318" s="72">
        <v>9.7829999999999995</v>
      </c>
      <c r="J4318" s="72">
        <v>9.8940000000000001</v>
      </c>
      <c r="K4318" s="72">
        <v>9.3879999999999999</v>
      </c>
      <c r="L4318" s="72">
        <v>8.74</v>
      </c>
      <c r="M4318" s="72">
        <v>8.3420000000000005</v>
      </c>
      <c r="N4318" s="72">
        <v>8.4049999999999994</v>
      </c>
      <c r="O4318" s="72">
        <v>8.6950000000000003</v>
      </c>
      <c r="P4318" s="72">
        <v>8.7370000000000001</v>
      </c>
      <c r="Q4318" s="72">
        <v>8.2460000000000004</v>
      </c>
      <c r="R4318" s="72">
        <v>7.42</v>
      </c>
      <c r="S4318" s="72">
        <v>6.8159999999999998</v>
      </c>
      <c r="T4318" s="72">
        <v>6.5019999999999998</v>
      </c>
      <c r="U4318" s="72">
        <v>6.5620000000000003</v>
      </c>
      <c r="V4318" s="72">
        <v>6.1989999999999998</v>
      </c>
      <c r="W4318" s="72">
        <v>4.1520000000000001</v>
      </c>
      <c r="X4318" s="72">
        <v>2.8370000000000002</v>
      </c>
      <c r="Y4318" s="72">
        <v>1.4630000000000001</v>
      </c>
      <c r="Z4318" s="72">
        <v>0.46700000000000003</v>
      </c>
      <c r="AA4318" s="72">
        <v>0.14199999999999999</v>
      </c>
    </row>
    <row r="4319" spans="1:27" x14ac:dyDescent="0.3">
      <c r="A4319" s="65">
        <v>4318</v>
      </c>
      <c r="B4319" s="66" t="s">
        <v>323</v>
      </c>
      <c r="C4319" s="69" t="s">
        <v>284</v>
      </c>
      <c r="D4319" s="71"/>
      <c r="E4319" s="71">
        <v>882</v>
      </c>
      <c r="F4319" s="71">
        <v>2090</v>
      </c>
      <c r="G4319" s="72">
        <v>8.3510000000000009</v>
      </c>
      <c r="H4319" s="72">
        <v>8.6539999999999999</v>
      </c>
      <c r="I4319" s="72">
        <v>9.1750000000000007</v>
      </c>
      <c r="J4319" s="72">
        <v>9.4819999999999993</v>
      </c>
      <c r="K4319" s="72">
        <v>9.3190000000000008</v>
      </c>
      <c r="L4319" s="72">
        <v>8.8409999999999993</v>
      </c>
      <c r="M4319" s="72">
        <v>8.3119999999999994</v>
      </c>
      <c r="N4319" s="72">
        <v>8.0299999999999994</v>
      </c>
      <c r="O4319" s="72">
        <v>8.2080000000000002</v>
      </c>
      <c r="P4319" s="72">
        <v>8.5470000000000006</v>
      </c>
      <c r="Q4319" s="72">
        <v>8.5909999999999993</v>
      </c>
      <c r="R4319" s="72">
        <v>8.0990000000000002</v>
      </c>
      <c r="S4319" s="72">
        <v>7.2560000000000002</v>
      </c>
      <c r="T4319" s="72">
        <v>6.5659999999999998</v>
      </c>
      <c r="U4319" s="72">
        <v>6.1120000000000001</v>
      </c>
      <c r="V4319" s="72">
        <v>5.9619999999999997</v>
      </c>
      <c r="W4319" s="72">
        <v>5.28</v>
      </c>
      <c r="X4319" s="72">
        <v>3.1680000000000001</v>
      </c>
      <c r="Y4319" s="72">
        <v>1.8140000000000001</v>
      </c>
      <c r="Z4319" s="72">
        <v>0.71</v>
      </c>
      <c r="AA4319" s="72">
        <v>0.16700000000000001</v>
      </c>
    </row>
    <row r="4320" spans="1:27" x14ac:dyDescent="0.3">
      <c r="A4320" s="65">
        <v>4319</v>
      </c>
      <c r="B4320" s="66" t="s">
        <v>323</v>
      </c>
      <c r="C4320" s="69" t="s">
        <v>284</v>
      </c>
      <c r="D4320" s="71"/>
      <c r="E4320" s="71">
        <v>882</v>
      </c>
      <c r="F4320" s="71">
        <v>2095</v>
      </c>
      <c r="G4320" s="72">
        <v>8.0850000000000009</v>
      </c>
      <c r="H4320" s="72">
        <v>8.2629999999999999</v>
      </c>
      <c r="I4320" s="72">
        <v>8.5980000000000008</v>
      </c>
      <c r="J4320" s="72">
        <v>8.8979999999999997</v>
      </c>
      <c r="K4320" s="72">
        <v>8.9550000000000001</v>
      </c>
      <c r="L4320" s="72">
        <v>8.8179999999999996</v>
      </c>
      <c r="M4320" s="72">
        <v>8.4499999999999993</v>
      </c>
      <c r="N4320" s="72">
        <v>8.0259999999999998</v>
      </c>
      <c r="O4320" s="72">
        <v>7.851</v>
      </c>
      <c r="P4320" s="72">
        <v>8.0739999999999998</v>
      </c>
      <c r="Q4320" s="72">
        <v>8.4160000000000004</v>
      </c>
      <c r="R4320" s="72">
        <v>8.4510000000000005</v>
      </c>
      <c r="S4320" s="72">
        <v>7.9349999999999996</v>
      </c>
      <c r="T4320" s="72">
        <v>7.0090000000000003</v>
      </c>
      <c r="U4320" s="72">
        <v>6.1980000000000004</v>
      </c>
      <c r="V4320" s="72">
        <v>5.5839999999999996</v>
      </c>
      <c r="W4320" s="72">
        <v>5.1219999999999999</v>
      </c>
      <c r="X4320" s="72">
        <v>4.0819999999999999</v>
      </c>
      <c r="Y4320" s="72">
        <v>2.0640000000000001</v>
      </c>
      <c r="Z4320" s="72">
        <v>0.90200000000000002</v>
      </c>
      <c r="AA4320" s="72">
        <v>0.248</v>
      </c>
    </row>
    <row r="4321" spans="1:27" x14ac:dyDescent="0.3">
      <c r="A4321" s="65">
        <v>4320</v>
      </c>
      <c r="B4321" s="66" t="s">
        <v>323</v>
      </c>
      <c r="C4321" s="69" t="s">
        <v>284</v>
      </c>
      <c r="D4321" s="71"/>
      <c r="E4321" s="71">
        <v>882</v>
      </c>
      <c r="F4321" s="71">
        <v>2100</v>
      </c>
      <c r="G4321" s="72">
        <v>7.8380000000000001</v>
      </c>
      <c r="H4321" s="72">
        <v>8.0050000000000008</v>
      </c>
      <c r="I4321" s="72">
        <v>8.2119999999999997</v>
      </c>
      <c r="J4321" s="72">
        <v>8.3450000000000006</v>
      </c>
      <c r="K4321" s="72">
        <v>8.42</v>
      </c>
      <c r="L4321" s="72">
        <v>8.5</v>
      </c>
      <c r="M4321" s="72">
        <v>8.4619999999999997</v>
      </c>
      <c r="N4321" s="72">
        <v>8.19</v>
      </c>
      <c r="O4321" s="72">
        <v>7.8639999999999999</v>
      </c>
      <c r="P4321" s="72">
        <v>7.7290000000000001</v>
      </c>
      <c r="Q4321" s="72">
        <v>7.9550000000000001</v>
      </c>
      <c r="R4321" s="72">
        <v>8.2880000000000003</v>
      </c>
      <c r="S4321" s="72">
        <v>8.2959999999999994</v>
      </c>
      <c r="T4321" s="72">
        <v>7.69</v>
      </c>
      <c r="U4321" s="72">
        <v>6.6429999999999998</v>
      </c>
      <c r="V4321" s="72">
        <v>5.694</v>
      </c>
      <c r="W4321" s="72">
        <v>4.8369999999999997</v>
      </c>
      <c r="X4321" s="72">
        <v>4.0090000000000003</v>
      </c>
      <c r="Y4321" s="72">
        <v>2.7080000000000002</v>
      </c>
      <c r="Z4321" s="72">
        <v>1.054</v>
      </c>
      <c r="AA4321" s="72">
        <v>0.33700000000000002</v>
      </c>
    </row>
    <row r="4322" spans="1:27" x14ac:dyDescent="0.3">
      <c r="A4322" s="65">
        <v>4321</v>
      </c>
      <c r="B4322" s="66" t="s">
        <v>323</v>
      </c>
      <c r="C4322" s="69" t="s">
        <v>285</v>
      </c>
      <c r="D4322" s="71"/>
      <c r="E4322" s="71">
        <v>776</v>
      </c>
      <c r="F4322" s="71">
        <v>2015</v>
      </c>
      <c r="G4322" s="72">
        <v>6.6289999999999996</v>
      </c>
      <c r="H4322" s="72">
        <v>6.8710000000000004</v>
      </c>
      <c r="I4322" s="72">
        <v>6.7160000000000002</v>
      </c>
      <c r="J4322" s="72">
        <v>6.0149999999999997</v>
      </c>
      <c r="K4322" s="72">
        <v>5.05</v>
      </c>
      <c r="L4322" s="72">
        <v>3.4980000000000002</v>
      </c>
      <c r="M4322" s="72">
        <v>3.218</v>
      </c>
      <c r="N4322" s="72">
        <v>2.8490000000000002</v>
      </c>
      <c r="O4322" s="72">
        <v>2.8450000000000002</v>
      </c>
      <c r="P4322" s="72">
        <v>2.2829999999999999</v>
      </c>
      <c r="Q4322" s="72">
        <v>1.867</v>
      </c>
      <c r="R4322" s="72">
        <v>1.827</v>
      </c>
      <c r="S4322" s="72">
        <v>1.103</v>
      </c>
      <c r="T4322" s="72">
        <v>0.84499999999999997</v>
      </c>
      <c r="U4322" s="72">
        <v>0.70799999999999996</v>
      </c>
      <c r="V4322" s="72">
        <v>0.52500000000000002</v>
      </c>
      <c r="W4322" s="72">
        <v>0.29799999999999999</v>
      </c>
      <c r="X4322" s="72">
        <v>0.14199999999999999</v>
      </c>
      <c r="Y4322" s="72">
        <v>3.6999999999999998E-2</v>
      </c>
      <c r="Z4322" s="72">
        <v>7.0000000000000001E-3</v>
      </c>
      <c r="AA4322" s="72">
        <v>1E-3</v>
      </c>
    </row>
    <row r="4323" spans="1:27" x14ac:dyDescent="0.3">
      <c r="A4323" s="65">
        <v>4322</v>
      </c>
      <c r="B4323" s="66" t="s">
        <v>323</v>
      </c>
      <c r="C4323" s="69" t="s">
        <v>285</v>
      </c>
      <c r="D4323" s="71"/>
      <c r="E4323" s="71">
        <v>776</v>
      </c>
      <c r="F4323" s="71">
        <v>2020</v>
      </c>
      <c r="G4323" s="72">
        <v>6.3109999999999999</v>
      </c>
      <c r="H4323" s="72">
        <v>6.4969999999999999</v>
      </c>
      <c r="I4323" s="72">
        <v>6.8019999999999996</v>
      </c>
      <c r="J4323" s="72">
        <v>6.5449999999999999</v>
      </c>
      <c r="K4323" s="72">
        <v>5.6289999999999996</v>
      </c>
      <c r="L4323" s="72">
        <v>4.5679999999999996</v>
      </c>
      <c r="M4323" s="72">
        <v>3.0819999999999999</v>
      </c>
      <c r="N4323" s="72">
        <v>2.9049999999999998</v>
      </c>
      <c r="O4323" s="72">
        <v>2.6179999999999999</v>
      </c>
      <c r="P4323" s="72">
        <v>2.661</v>
      </c>
      <c r="Q4323" s="72">
        <v>2.133</v>
      </c>
      <c r="R4323" s="72">
        <v>1.7290000000000001</v>
      </c>
      <c r="S4323" s="72">
        <v>1.641</v>
      </c>
      <c r="T4323" s="72">
        <v>0.93200000000000005</v>
      </c>
      <c r="U4323" s="72">
        <v>0.66200000000000003</v>
      </c>
      <c r="V4323" s="72">
        <v>0.5</v>
      </c>
      <c r="W4323" s="72">
        <v>0.315</v>
      </c>
      <c r="X4323" s="72">
        <v>0.14000000000000001</v>
      </c>
      <c r="Y4323" s="72">
        <v>4.7E-2</v>
      </c>
      <c r="Z4323" s="72">
        <v>8.9999999999999993E-3</v>
      </c>
      <c r="AA4323" s="72">
        <v>1E-3</v>
      </c>
    </row>
    <row r="4324" spans="1:27" x14ac:dyDescent="0.3">
      <c r="A4324" s="65">
        <v>4323</v>
      </c>
      <c r="B4324" s="66" t="s">
        <v>323</v>
      </c>
      <c r="C4324" s="69" t="s">
        <v>285</v>
      </c>
      <c r="D4324" s="71"/>
      <c r="E4324" s="71">
        <v>776</v>
      </c>
      <c r="F4324" s="71">
        <v>2025</v>
      </c>
      <c r="G4324" s="72">
        <v>6.4379999999999997</v>
      </c>
      <c r="H4324" s="72">
        <v>6.1829999999999998</v>
      </c>
      <c r="I4324" s="72">
        <v>6.4279999999999999</v>
      </c>
      <c r="J4324" s="72">
        <v>6.6340000000000003</v>
      </c>
      <c r="K4324" s="72">
        <v>6.1609999999999996</v>
      </c>
      <c r="L4324" s="72">
        <v>5.1449999999999996</v>
      </c>
      <c r="M4324" s="72">
        <v>4.149</v>
      </c>
      <c r="N4324" s="72">
        <v>2.774</v>
      </c>
      <c r="O4324" s="72">
        <v>2.6779999999999999</v>
      </c>
      <c r="P4324" s="72">
        <v>2.4420000000000002</v>
      </c>
      <c r="Q4324" s="72">
        <v>2.4940000000000002</v>
      </c>
      <c r="R4324" s="72">
        <v>1.9670000000000001</v>
      </c>
      <c r="S4324" s="72">
        <v>1.554</v>
      </c>
      <c r="T4324" s="72">
        <v>1.405</v>
      </c>
      <c r="U4324" s="72">
        <v>0.73899999999999999</v>
      </c>
      <c r="V4324" s="72">
        <v>0.47299999999999998</v>
      </c>
      <c r="W4324" s="72">
        <v>0.30399999999999999</v>
      </c>
      <c r="X4324" s="72">
        <v>0.14899999999999999</v>
      </c>
      <c r="Y4324" s="72">
        <v>4.5999999999999999E-2</v>
      </c>
      <c r="Z4324" s="72">
        <v>0.01</v>
      </c>
      <c r="AA4324" s="72">
        <v>1E-3</v>
      </c>
    </row>
    <row r="4325" spans="1:27" x14ac:dyDescent="0.3">
      <c r="A4325" s="65">
        <v>4324</v>
      </c>
      <c r="B4325" s="66" t="s">
        <v>323</v>
      </c>
      <c r="C4325" s="69" t="s">
        <v>285</v>
      </c>
      <c r="D4325" s="71"/>
      <c r="E4325" s="71">
        <v>776</v>
      </c>
      <c r="F4325" s="71">
        <v>2030</v>
      </c>
      <c r="G4325" s="72">
        <v>6.76</v>
      </c>
      <c r="H4325" s="72">
        <v>6.3109999999999999</v>
      </c>
      <c r="I4325" s="72">
        <v>6.1159999999999997</v>
      </c>
      <c r="J4325" s="72">
        <v>6.2619999999999996</v>
      </c>
      <c r="K4325" s="72">
        <v>6.2489999999999997</v>
      </c>
      <c r="L4325" s="72">
        <v>5.6749999999999998</v>
      </c>
      <c r="M4325" s="72">
        <v>4.726</v>
      </c>
      <c r="N4325" s="72">
        <v>3.8359999999999999</v>
      </c>
      <c r="O4325" s="72">
        <v>2.5489999999999999</v>
      </c>
      <c r="P4325" s="72">
        <v>2.504</v>
      </c>
      <c r="Q4325" s="72">
        <v>2.2879999999999998</v>
      </c>
      <c r="R4325" s="72">
        <v>2.3180000000000001</v>
      </c>
      <c r="S4325" s="72">
        <v>1.782</v>
      </c>
      <c r="T4325" s="72">
        <v>1.343</v>
      </c>
      <c r="U4325" s="72">
        <v>1.127</v>
      </c>
      <c r="V4325" s="72">
        <v>0.53200000000000003</v>
      </c>
      <c r="W4325" s="72">
        <v>0.29199999999999998</v>
      </c>
      <c r="X4325" s="72">
        <v>0.14699999999999999</v>
      </c>
      <c r="Y4325" s="72">
        <v>5.0999999999999997E-2</v>
      </c>
      <c r="Z4325" s="72">
        <v>0.01</v>
      </c>
      <c r="AA4325" s="72">
        <v>1E-3</v>
      </c>
    </row>
    <row r="4326" spans="1:27" x14ac:dyDescent="0.3">
      <c r="A4326" s="65">
        <v>4325</v>
      </c>
      <c r="B4326" s="66" t="s">
        <v>323</v>
      </c>
      <c r="C4326" s="69" t="s">
        <v>285</v>
      </c>
      <c r="D4326" s="71"/>
      <c r="E4326" s="71">
        <v>776</v>
      </c>
      <c r="F4326" s="71">
        <v>2035</v>
      </c>
      <c r="G4326" s="72">
        <v>7.0030000000000001</v>
      </c>
      <c r="H4326" s="72">
        <v>6.6349999999999998</v>
      </c>
      <c r="I4326" s="72">
        <v>6.2469999999999999</v>
      </c>
      <c r="J4326" s="72">
        <v>5.952</v>
      </c>
      <c r="K4326" s="72">
        <v>5.88</v>
      </c>
      <c r="L4326" s="72">
        <v>5.7670000000000003</v>
      </c>
      <c r="M4326" s="72">
        <v>5.2569999999999997</v>
      </c>
      <c r="N4326" s="72">
        <v>4.4130000000000003</v>
      </c>
      <c r="O4326" s="72">
        <v>3.6040000000000001</v>
      </c>
      <c r="P4326" s="72">
        <v>2.38</v>
      </c>
      <c r="Q4326" s="72">
        <v>2.3530000000000002</v>
      </c>
      <c r="R4326" s="72">
        <v>2.1269999999999998</v>
      </c>
      <c r="S4326" s="72">
        <v>2.1139999999999999</v>
      </c>
      <c r="T4326" s="72">
        <v>1.5549999999999999</v>
      </c>
      <c r="U4326" s="72">
        <v>1.0880000000000001</v>
      </c>
      <c r="V4326" s="72">
        <v>0.82199999999999995</v>
      </c>
      <c r="W4326" s="72">
        <v>0.33500000000000002</v>
      </c>
      <c r="X4326" s="72">
        <v>0.14299999999999999</v>
      </c>
      <c r="Y4326" s="72">
        <v>0.05</v>
      </c>
      <c r="Z4326" s="72">
        <v>1.0999999999999999E-2</v>
      </c>
      <c r="AA4326" s="72">
        <v>1E-3</v>
      </c>
    </row>
    <row r="4327" spans="1:27" x14ac:dyDescent="0.3">
      <c r="A4327" s="65">
        <v>4326</v>
      </c>
      <c r="B4327" s="66" t="s">
        <v>323</v>
      </c>
      <c r="C4327" s="69" t="s">
        <v>285</v>
      </c>
      <c r="D4327" s="71"/>
      <c r="E4327" s="71">
        <v>776</v>
      </c>
      <c r="F4327" s="71">
        <v>2040</v>
      </c>
      <c r="G4327" s="72">
        <v>7.0019999999999998</v>
      </c>
      <c r="H4327" s="72">
        <v>6.8789999999999996</v>
      </c>
      <c r="I4327" s="72">
        <v>6.57</v>
      </c>
      <c r="J4327" s="72">
        <v>6.0819999999999999</v>
      </c>
      <c r="K4327" s="72">
        <v>5.5730000000000004</v>
      </c>
      <c r="L4327" s="72">
        <v>5.4029999999999996</v>
      </c>
      <c r="M4327" s="72">
        <v>5.3490000000000002</v>
      </c>
      <c r="N4327" s="72">
        <v>4.9429999999999996</v>
      </c>
      <c r="O4327" s="72">
        <v>4.18</v>
      </c>
      <c r="P4327" s="72">
        <v>3.4239999999999999</v>
      </c>
      <c r="Q4327" s="72">
        <v>2.2360000000000002</v>
      </c>
      <c r="R4327" s="72">
        <v>2.1960000000000002</v>
      </c>
      <c r="S4327" s="72">
        <v>1.95</v>
      </c>
      <c r="T4327" s="72">
        <v>1.859</v>
      </c>
      <c r="U4327" s="72">
        <v>1.274</v>
      </c>
      <c r="V4327" s="72">
        <v>0.80600000000000005</v>
      </c>
      <c r="W4327" s="72">
        <v>0.52300000000000002</v>
      </c>
      <c r="X4327" s="72">
        <v>0.16800000000000001</v>
      </c>
      <c r="Y4327" s="72">
        <v>5.0999999999999997E-2</v>
      </c>
      <c r="Z4327" s="72">
        <v>1.0999999999999999E-2</v>
      </c>
      <c r="AA4327" s="72">
        <v>1E-3</v>
      </c>
    </row>
    <row r="4328" spans="1:27" x14ac:dyDescent="0.3">
      <c r="A4328" s="65">
        <v>4327</v>
      </c>
      <c r="B4328" s="66" t="s">
        <v>323</v>
      </c>
      <c r="C4328" s="69" t="s">
        <v>285</v>
      </c>
      <c r="D4328" s="71"/>
      <c r="E4328" s="71">
        <v>776</v>
      </c>
      <c r="F4328" s="71">
        <v>2045</v>
      </c>
      <c r="G4328" s="72">
        <v>6.7279999999999998</v>
      </c>
      <c r="H4328" s="72">
        <v>6.88</v>
      </c>
      <c r="I4328" s="72">
        <v>6.8150000000000004</v>
      </c>
      <c r="J4328" s="72">
        <v>6.4059999999999997</v>
      </c>
      <c r="K4328" s="72">
        <v>5.7030000000000003</v>
      </c>
      <c r="L4328" s="72">
        <v>5.0949999999999998</v>
      </c>
      <c r="M4328" s="72">
        <v>4.9880000000000004</v>
      </c>
      <c r="N4328" s="72">
        <v>5.0380000000000003</v>
      </c>
      <c r="O4328" s="72">
        <v>4.7089999999999996</v>
      </c>
      <c r="P4328" s="72">
        <v>3.9969999999999999</v>
      </c>
      <c r="Q4328" s="72">
        <v>3.2610000000000001</v>
      </c>
      <c r="R4328" s="72">
        <v>2.0920000000000001</v>
      </c>
      <c r="S4328" s="72">
        <v>2.0230000000000001</v>
      </c>
      <c r="T4328" s="72">
        <v>1.728</v>
      </c>
      <c r="U4328" s="72">
        <v>1.54</v>
      </c>
      <c r="V4328" s="72">
        <v>0.95699999999999996</v>
      </c>
      <c r="W4328" s="72">
        <v>0.52300000000000002</v>
      </c>
      <c r="X4328" s="72">
        <v>0.27100000000000002</v>
      </c>
      <c r="Y4328" s="72">
        <v>6.0999999999999999E-2</v>
      </c>
      <c r="Z4328" s="72">
        <v>1.2E-2</v>
      </c>
      <c r="AA4328" s="72">
        <v>1E-3</v>
      </c>
    </row>
    <row r="4329" spans="1:27" x14ac:dyDescent="0.3">
      <c r="A4329" s="65">
        <v>4328</v>
      </c>
      <c r="B4329" s="66" t="s">
        <v>323</v>
      </c>
      <c r="C4329" s="69" t="s">
        <v>285</v>
      </c>
      <c r="D4329" s="71"/>
      <c r="E4329" s="71">
        <v>776</v>
      </c>
      <c r="F4329" s="71">
        <v>2050</v>
      </c>
      <c r="G4329" s="72">
        <v>6.3780000000000001</v>
      </c>
      <c r="H4329" s="72">
        <v>6.6079999999999997</v>
      </c>
      <c r="I4329" s="72">
        <v>6.8170000000000002</v>
      </c>
      <c r="J4329" s="72">
        <v>6.649</v>
      </c>
      <c r="K4329" s="72">
        <v>6.0270000000000001</v>
      </c>
      <c r="L4329" s="72">
        <v>5.2279999999999998</v>
      </c>
      <c r="M4329" s="72">
        <v>4.6840000000000002</v>
      </c>
      <c r="N4329" s="72">
        <v>4.6790000000000003</v>
      </c>
      <c r="O4329" s="72">
        <v>4.806</v>
      </c>
      <c r="P4329" s="72">
        <v>4.5259999999999998</v>
      </c>
      <c r="Q4329" s="72">
        <v>3.8290000000000002</v>
      </c>
      <c r="R4329" s="72">
        <v>3.0859999999999999</v>
      </c>
      <c r="S4329" s="72">
        <v>1.9370000000000001</v>
      </c>
      <c r="T4329" s="72">
        <v>1.8069999999999999</v>
      </c>
      <c r="U4329" s="72">
        <v>1.448</v>
      </c>
      <c r="V4329" s="72">
        <v>1.175</v>
      </c>
      <c r="W4329" s="72">
        <v>0.63300000000000001</v>
      </c>
      <c r="X4329" s="72">
        <v>0.27700000000000002</v>
      </c>
      <c r="Y4329" s="72">
        <v>0.10299999999999999</v>
      </c>
      <c r="Z4329" s="72">
        <v>1.4999999999999999E-2</v>
      </c>
      <c r="AA4329" s="72">
        <v>2E-3</v>
      </c>
    </row>
    <row r="4330" spans="1:27" x14ac:dyDescent="0.3">
      <c r="A4330" s="65">
        <v>4329</v>
      </c>
      <c r="B4330" s="66" t="s">
        <v>323</v>
      </c>
      <c r="C4330" s="69" t="s">
        <v>285</v>
      </c>
      <c r="D4330" s="71"/>
      <c r="E4330" s="71">
        <v>776</v>
      </c>
      <c r="F4330" s="71">
        <v>2055</v>
      </c>
      <c r="G4330" s="72">
        <v>6.1849999999999996</v>
      </c>
      <c r="H4330" s="72">
        <v>6.2640000000000002</v>
      </c>
      <c r="I4330" s="72">
        <v>6.548</v>
      </c>
      <c r="J4330" s="72">
        <v>6.6619999999999999</v>
      </c>
      <c r="K4330" s="72">
        <v>6.2919999999999998</v>
      </c>
      <c r="L4330" s="72">
        <v>5.577</v>
      </c>
      <c r="M4330" s="72">
        <v>4.8380000000000001</v>
      </c>
      <c r="N4330" s="72">
        <v>4.3929999999999998</v>
      </c>
      <c r="O4330" s="72">
        <v>4.4640000000000004</v>
      </c>
      <c r="P4330" s="72">
        <v>4.6340000000000003</v>
      </c>
      <c r="Q4330" s="72">
        <v>4.3579999999999997</v>
      </c>
      <c r="R4330" s="72">
        <v>3.6459999999999999</v>
      </c>
      <c r="S4330" s="72">
        <v>2.883</v>
      </c>
      <c r="T4330" s="72">
        <v>1.744</v>
      </c>
      <c r="U4330" s="72">
        <v>1.5329999999999999</v>
      </c>
      <c r="V4330" s="72">
        <v>1.123</v>
      </c>
      <c r="W4330" s="72">
        <v>0.79500000000000004</v>
      </c>
      <c r="X4330" s="72">
        <v>0.34499999999999997</v>
      </c>
      <c r="Y4330" s="72">
        <v>0.11</v>
      </c>
      <c r="Z4330" s="72">
        <v>2.5999999999999999E-2</v>
      </c>
      <c r="AA4330" s="72">
        <v>2E-3</v>
      </c>
    </row>
    <row r="4331" spans="1:27" x14ac:dyDescent="0.3">
      <c r="A4331" s="65">
        <v>4330</v>
      </c>
      <c r="B4331" s="66" t="s">
        <v>323</v>
      </c>
      <c r="C4331" s="69" t="s">
        <v>285</v>
      </c>
      <c r="D4331" s="71"/>
      <c r="E4331" s="71">
        <v>776</v>
      </c>
      <c r="F4331" s="71">
        <v>2060</v>
      </c>
      <c r="G4331" s="72">
        <v>6.2039999999999997</v>
      </c>
      <c r="H4331" s="72">
        <v>6.08</v>
      </c>
      <c r="I4331" s="72">
        <v>6.2060000000000004</v>
      </c>
      <c r="J4331" s="72">
        <v>6.4009999999999998</v>
      </c>
      <c r="K4331" s="72">
        <v>6.3230000000000004</v>
      </c>
      <c r="L4331" s="72">
        <v>5.8659999999999997</v>
      </c>
      <c r="M4331" s="72">
        <v>5.2069999999999999</v>
      </c>
      <c r="N4331" s="72">
        <v>4.5620000000000003</v>
      </c>
      <c r="O4331" s="72">
        <v>4.1920000000000002</v>
      </c>
      <c r="P4331" s="72">
        <v>4.3049999999999997</v>
      </c>
      <c r="Q4331" s="72">
        <v>4.4770000000000003</v>
      </c>
      <c r="R4331" s="72">
        <v>4.1749999999999998</v>
      </c>
      <c r="S4331" s="72">
        <v>3.43</v>
      </c>
      <c r="T4331" s="72">
        <v>2.617</v>
      </c>
      <c r="U4331" s="72">
        <v>1.4950000000000001</v>
      </c>
      <c r="V4331" s="72">
        <v>1.206</v>
      </c>
      <c r="W4331" s="72">
        <v>0.77500000000000002</v>
      </c>
      <c r="X4331" s="72">
        <v>0.44700000000000001</v>
      </c>
      <c r="Y4331" s="72">
        <v>0.14299999999999999</v>
      </c>
      <c r="Z4331" s="72">
        <v>2.9000000000000001E-2</v>
      </c>
      <c r="AA4331" s="72">
        <v>4.0000000000000001E-3</v>
      </c>
    </row>
    <row r="4332" spans="1:27" x14ac:dyDescent="0.3">
      <c r="A4332" s="65">
        <v>4331</v>
      </c>
      <c r="B4332" s="66" t="s">
        <v>323</v>
      </c>
      <c r="C4332" s="69" t="s">
        <v>285</v>
      </c>
      <c r="D4332" s="71"/>
      <c r="E4332" s="71">
        <v>776</v>
      </c>
      <c r="F4332" s="71">
        <v>2065</v>
      </c>
      <c r="G4332" s="72">
        <v>6.24</v>
      </c>
      <c r="H4332" s="72">
        <v>6.1029999999999998</v>
      </c>
      <c r="I4332" s="72">
        <v>6.0270000000000001</v>
      </c>
      <c r="J4332" s="72">
        <v>6.069</v>
      </c>
      <c r="K4332" s="72">
        <v>6.0810000000000004</v>
      </c>
      <c r="L4332" s="72">
        <v>5.9189999999999996</v>
      </c>
      <c r="M4332" s="72">
        <v>5.5149999999999997</v>
      </c>
      <c r="N4332" s="72">
        <v>4.9459999999999997</v>
      </c>
      <c r="O4332" s="72">
        <v>4.3710000000000004</v>
      </c>
      <c r="P4332" s="72">
        <v>4.0439999999999996</v>
      </c>
      <c r="Q4332" s="72">
        <v>4.1660000000000004</v>
      </c>
      <c r="R4332" s="72">
        <v>4.3019999999999996</v>
      </c>
      <c r="S4332" s="72">
        <v>3.948</v>
      </c>
      <c r="T4332" s="72">
        <v>3.1379999999999999</v>
      </c>
      <c r="U4332" s="72">
        <v>2.2679999999999998</v>
      </c>
      <c r="V4332" s="72">
        <v>1.1950000000000001</v>
      </c>
      <c r="W4332" s="72">
        <v>0.85199999999999998</v>
      </c>
      <c r="X4332" s="72">
        <v>0.44900000000000001</v>
      </c>
      <c r="Y4332" s="72">
        <v>0.192</v>
      </c>
      <c r="Z4332" s="72">
        <v>3.9E-2</v>
      </c>
      <c r="AA4332" s="72">
        <v>5.0000000000000001E-3</v>
      </c>
    </row>
    <row r="4333" spans="1:27" x14ac:dyDescent="0.3">
      <c r="A4333" s="65">
        <v>4332</v>
      </c>
      <c r="B4333" s="66" t="s">
        <v>323</v>
      </c>
      <c r="C4333" s="69" t="s">
        <v>285</v>
      </c>
      <c r="D4333" s="71"/>
      <c r="E4333" s="71">
        <v>776</v>
      </c>
      <c r="F4333" s="71">
        <v>2070</v>
      </c>
      <c r="G4333" s="72">
        <v>6.1349999999999998</v>
      </c>
      <c r="H4333" s="72">
        <v>6.1440000000000001</v>
      </c>
      <c r="I4333" s="72">
        <v>6.0529999999999999</v>
      </c>
      <c r="J4333" s="72">
        <v>5.8970000000000002</v>
      </c>
      <c r="K4333" s="72">
        <v>5.7690000000000001</v>
      </c>
      <c r="L4333" s="72">
        <v>5.7030000000000003</v>
      </c>
      <c r="M4333" s="72">
        <v>5.5910000000000002</v>
      </c>
      <c r="N4333" s="72">
        <v>5.27</v>
      </c>
      <c r="O4333" s="72">
        <v>4.766</v>
      </c>
      <c r="P4333" s="72">
        <v>4.2350000000000003</v>
      </c>
      <c r="Q4333" s="72">
        <v>3.919</v>
      </c>
      <c r="R4333" s="72">
        <v>4.0149999999999997</v>
      </c>
      <c r="S4333" s="72">
        <v>4.09</v>
      </c>
      <c r="T4333" s="72">
        <v>3.64</v>
      </c>
      <c r="U4333" s="72">
        <v>2.75</v>
      </c>
      <c r="V4333" s="72">
        <v>1.8440000000000001</v>
      </c>
      <c r="W4333" s="72">
        <v>0.86399999999999999</v>
      </c>
      <c r="X4333" s="72">
        <v>0.51</v>
      </c>
      <c r="Y4333" s="72">
        <v>0.20200000000000001</v>
      </c>
      <c r="Z4333" s="72">
        <v>5.8000000000000003E-2</v>
      </c>
      <c r="AA4333" s="72">
        <v>7.0000000000000001E-3</v>
      </c>
    </row>
    <row r="4334" spans="1:27" x14ac:dyDescent="0.3">
      <c r="A4334" s="65">
        <v>4333</v>
      </c>
      <c r="B4334" s="66" t="s">
        <v>323</v>
      </c>
      <c r="C4334" s="69" t="s">
        <v>285</v>
      </c>
      <c r="D4334" s="71"/>
      <c r="E4334" s="71">
        <v>776</v>
      </c>
      <c r="F4334" s="71">
        <v>2075</v>
      </c>
      <c r="G4334" s="72">
        <v>5.8630000000000004</v>
      </c>
      <c r="H4334" s="72">
        <v>6.0469999999999997</v>
      </c>
      <c r="I4334" s="72">
        <v>6.0990000000000002</v>
      </c>
      <c r="J4334" s="72">
        <v>5.9329999999999998</v>
      </c>
      <c r="K4334" s="72">
        <v>5.6159999999999997</v>
      </c>
      <c r="L4334" s="72">
        <v>5.4160000000000004</v>
      </c>
      <c r="M4334" s="72">
        <v>5.3959999999999999</v>
      </c>
      <c r="N4334" s="72">
        <v>5.3620000000000001</v>
      </c>
      <c r="O4334" s="72">
        <v>5.1020000000000003</v>
      </c>
      <c r="P4334" s="72">
        <v>4.6360000000000001</v>
      </c>
      <c r="Q4334" s="72">
        <v>4.1159999999999997</v>
      </c>
      <c r="R4334" s="72">
        <v>3.7869999999999999</v>
      </c>
      <c r="S4334" s="72">
        <v>3.8330000000000002</v>
      </c>
      <c r="T4334" s="72">
        <v>3.7989999999999999</v>
      </c>
      <c r="U4334" s="72">
        <v>3.2250000000000001</v>
      </c>
      <c r="V4334" s="72">
        <v>2.2730000000000001</v>
      </c>
      <c r="W4334" s="72">
        <v>1.3640000000000001</v>
      </c>
      <c r="X4334" s="72">
        <v>0.53400000000000003</v>
      </c>
      <c r="Y4334" s="72">
        <v>0.23899999999999999</v>
      </c>
      <c r="Z4334" s="72">
        <v>6.4000000000000001E-2</v>
      </c>
      <c r="AA4334" s="72">
        <v>1.0999999999999999E-2</v>
      </c>
    </row>
    <row r="4335" spans="1:27" x14ac:dyDescent="0.3">
      <c r="A4335" s="65">
        <v>4334</v>
      </c>
      <c r="B4335" s="66" t="s">
        <v>323</v>
      </c>
      <c r="C4335" s="69" t="s">
        <v>285</v>
      </c>
      <c r="D4335" s="71"/>
      <c r="E4335" s="71">
        <v>776</v>
      </c>
      <c r="F4335" s="71">
        <v>2080</v>
      </c>
      <c r="G4335" s="72">
        <v>5.5309999999999997</v>
      </c>
      <c r="H4335" s="72">
        <v>5.78</v>
      </c>
      <c r="I4335" s="72">
        <v>6.0039999999999996</v>
      </c>
      <c r="J4335" s="72">
        <v>5.9850000000000003</v>
      </c>
      <c r="K4335" s="72">
        <v>5.6689999999999996</v>
      </c>
      <c r="L4335" s="72">
        <v>5.2880000000000003</v>
      </c>
      <c r="M4335" s="72">
        <v>5.1280000000000001</v>
      </c>
      <c r="N4335" s="72">
        <v>5.1820000000000004</v>
      </c>
      <c r="O4335" s="72">
        <v>5.2039999999999997</v>
      </c>
      <c r="P4335" s="72">
        <v>4.9800000000000004</v>
      </c>
      <c r="Q4335" s="72">
        <v>4.5229999999999997</v>
      </c>
      <c r="R4335" s="72">
        <v>3.992</v>
      </c>
      <c r="S4335" s="72">
        <v>3.63</v>
      </c>
      <c r="T4335" s="72">
        <v>3.5830000000000002</v>
      </c>
      <c r="U4335" s="72">
        <v>3.4020000000000001</v>
      </c>
      <c r="V4335" s="72">
        <v>2.7050000000000001</v>
      </c>
      <c r="W4335" s="72">
        <v>1.7170000000000001</v>
      </c>
      <c r="X4335" s="72">
        <v>0.87</v>
      </c>
      <c r="Y4335" s="72">
        <v>0.26200000000000001</v>
      </c>
      <c r="Z4335" s="72">
        <v>7.9000000000000001E-2</v>
      </c>
      <c r="AA4335" s="72">
        <v>1.4E-2</v>
      </c>
    </row>
    <row r="4336" spans="1:27" x14ac:dyDescent="0.3">
      <c r="A4336" s="65">
        <v>4335</v>
      </c>
      <c r="B4336" s="66" t="s">
        <v>323</v>
      </c>
      <c r="C4336" s="69" t="s">
        <v>285</v>
      </c>
      <c r="D4336" s="71"/>
      <c r="E4336" s="71">
        <v>776</v>
      </c>
      <c r="F4336" s="71">
        <v>2085</v>
      </c>
      <c r="G4336" s="72">
        <v>5.2629999999999999</v>
      </c>
      <c r="H4336" s="72">
        <v>5.4550000000000001</v>
      </c>
      <c r="I4336" s="72">
        <v>5.74</v>
      </c>
      <c r="J4336" s="72">
        <v>5.8979999999999997</v>
      </c>
      <c r="K4336" s="72">
        <v>5.7430000000000003</v>
      </c>
      <c r="L4336" s="72">
        <v>5.3639999999999999</v>
      </c>
      <c r="M4336" s="72">
        <v>5.0209999999999999</v>
      </c>
      <c r="N4336" s="72">
        <v>4.93</v>
      </c>
      <c r="O4336" s="72">
        <v>5.0380000000000003</v>
      </c>
      <c r="P4336" s="72">
        <v>5.09</v>
      </c>
      <c r="Q4336" s="72">
        <v>4.87</v>
      </c>
      <c r="R4336" s="72">
        <v>4.4000000000000004</v>
      </c>
      <c r="S4336" s="72">
        <v>3.843</v>
      </c>
      <c r="T4336" s="72">
        <v>3.4159999999999999</v>
      </c>
      <c r="U4336" s="72">
        <v>3.2389999999999999</v>
      </c>
      <c r="V4336" s="72">
        <v>2.8929999999999998</v>
      </c>
      <c r="W4336" s="72">
        <v>2.085</v>
      </c>
      <c r="X4336" s="72">
        <v>1.1279999999999999</v>
      </c>
      <c r="Y4336" s="72">
        <v>0.44800000000000001</v>
      </c>
      <c r="Z4336" s="72">
        <v>9.4E-2</v>
      </c>
      <c r="AA4336" s="72">
        <v>1.7999999999999999E-2</v>
      </c>
    </row>
    <row r="4337" spans="1:27" x14ac:dyDescent="0.3">
      <c r="A4337" s="65">
        <v>4336</v>
      </c>
      <c r="B4337" s="66" t="s">
        <v>323</v>
      </c>
      <c r="C4337" s="69" t="s">
        <v>285</v>
      </c>
      <c r="D4337" s="71"/>
      <c r="E4337" s="71">
        <v>776</v>
      </c>
      <c r="F4337" s="71">
        <v>2090</v>
      </c>
      <c r="G4337" s="72">
        <v>5.1219999999999999</v>
      </c>
      <c r="H4337" s="72">
        <v>5.194</v>
      </c>
      <c r="I4337" s="72">
        <v>5.4169999999999998</v>
      </c>
      <c r="J4337" s="72">
        <v>5.6429999999999998</v>
      </c>
      <c r="K4337" s="72">
        <v>5.6740000000000004</v>
      </c>
      <c r="L4337" s="72">
        <v>5.4589999999999996</v>
      </c>
      <c r="M4337" s="72">
        <v>5.1189999999999998</v>
      </c>
      <c r="N4337" s="72">
        <v>4.8410000000000002</v>
      </c>
      <c r="O4337" s="72">
        <v>4.798</v>
      </c>
      <c r="P4337" s="72">
        <v>4.9329999999999998</v>
      </c>
      <c r="Q4337" s="72">
        <v>4.99</v>
      </c>
      <c r="R4337" s="72">
        <v>4.7549999999999999</v>
      </c>
      <c r="S4337" s="72">
        <v>4.2530000000000001</v>
      </c>
      <c r="T4337" s="72">
        <v>3.6339999999999999</v>
      </c>
      <c r="U4337" s="72">
        <v>3.1150000000000002</v>
      </c>
      <c r="V4337" s="72">
        <v>2.79</v>
      </c>
      <c r="W4337" s="72">
        <v>2.274</v>
      </c>
      <c r="X4337" s="72">
        <v>1.409</v>
      </c>
      <c r="Y4337" s="72">
        <v>0.60099999999999998</v>
      </c>
      <c r="Z4337" s="72">
        <v>0.16700000000000001</v>
      </c>
      <c r="AA4337" s="72">
        <v>2.3E-2</v>
      </c>
    </row>
    <row r="4338" spans="1:27" x14ac:dyDescent="0.3">
      <c r="A4338" s="65">
        <v>4337</v>
      </c>
      <c r="B4338" s="66" t="s">
        <v>323</v>
      </c>
      <c r="C4338" s="69" t="s">
        <v>285</v>
      </c>
      <c r="D4338" s="71"/>
      <c r="E4338" s="71">
        <v>776</v>
      </c>
      <c r="F4338" s="71">
        <v>2095</v>
      </c>
      <c r="G4338" s="72">
        <v>5.0359999999999996</v>
      </c>
      <c r="H4338" s="72">
        <v>5.0570000000000004</v>
      </c>
      <c r="I4338" s="72">
        <v>5.1589999999999998</v>
      </c>
      <c r="J4338" s="72">
        <v>5.3310000000000004</v>
      </c>
      <c r="K4338" s="72">
        <v>5.4370000000000003</v>
      </c>
      <c r="L4338" s="72">
        <v>5.4160000000000004</v>
      </c>
      <c r="M4338" s="72">
        <v>5.234</v>
      </c>
      <c r="N4338" s="72">
        <v>4.9530000000000003</v>
      </c>
      <c r="O4338" s="72">
        <v>4.72</v>
      </c>
      <c r="P4338" s="72">
        <v>4.7030000000000003</v>
      </c>
      <c r="Q4338" s="72">
        <v>4.8440000000000003</v>
      </c>
      <c r="R4338" s="72">
        <v>4.8819999999999997</v>
      </c>
      <c r="S4338" s="72">
        <v>4.6100000000000003</v>
      </c>
      <c r="T4338" s="72">
        <v>4.0439999999999996</v>
      </c>
      <c r="U4338" s="72">
        <v>3.34</v>
      </c>
      <c r="V4338" s="72">
        <v>2.7130000000000001</v>
      </c>
      <c r="W4338" s="72">
        <v>2.2280000000000002</v>
      </c>
      <c r="X4338" s="72">
        <v>1.5720000000000001</v>
      </c>
      <c r="Y4338" s="72">
        <v>0.77800000000000002</v>
      </c>
      <c r="Z4338" s="72">
        <v>0.23699999999999999</v>
      </c>
      <c r="AA4338" s="72">
        <v>4.1000000000000002E-2</v>
      </c>
    </row>
    <row r="4339" spans="1:27" x14ac:dyDescent="0.3">
      <c r="A4339" s="65">
        <v>4338</v>
      </c>
      <c r="B4339" s="66" t="s">
        <v>323</v>
      </c>
      <c r="C4339" s="69" t="s">
        <v>285</v>
      </c>
      <c r="D4339" s="71"/>
      <c r="E4339" s="71">
        <v>776</v>
      </c>
      <c r="F4339" s="71">
        <v>2100</v>
      </c>
      <c r="G4339" s="72">
        <v>4.915</v>
      </c>
      <c r="H4339" s="72">
        <v>4.9790000000000001</v>
      </c>
      <c r="I4339" s="72">
        <v>5.0259999999999998</v>
      </c>
      <c r="J4339" s="72">
        <v>5.08</v>
      </c>
      <c r="K4339" s="72">
        <v>5.1440000000000001</v>
      </c>
      <c r="L4339" s="72">
        <v>5.2039999999999997</v>
      </c>
      <c r="M4339" s="72">
        <v>5.2110000000000003</v>
      </c>
      <c r="N4339" s="72">
        <v>5.0819999999999999</v>
      </c>
      <c r="O4339" s="72">
        <v>4.8410000000000002</v>
      </c>
      <c r="P4339" s="72">
        <v>4.6340000000000003</v>
      </c>
      <c r="Q4339" s="72">
        <v>4.6239999999999997</v>
      </c>
      <c r="R4339" s="72">
        <v>4.7450000000000001</v>
      </c>
      <c r="S4339" s="72">
        <v>4.7460000000000004</v>
      </c>
      <c r="T4339" s="72">
        <v>4.4020000000000001</v>
      </c>
      <c r="U4339" s="72">
        <v>3.7389999999999999</v>
      </c>
      <c r="V4339" s="72">
        <v>2.9359999999999999</v>
      </c>
      <c r="W4339" s="72">
        <v>2.1970000000000001</v>
      </c>
      <c r="X4339" s="72">
        <v>1.5740000000000001</v>
      </c>
      <c r="Y4339" s="72">
        <v>0.89500000000000002</v>
      </c>
      <c r="Z4339" s="72">
        <v>0.32</v>
      </c>
      <c r="AA4339" s="72">
        <v>6.4000000000000001E-2</v>
      </c>
    </row>
  </sheetData>
  <sheetProtection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339"/>
  <sheetViews>
    <sheetView topLeftCell="A3098" workbookViewId="0">
      <selection activeCell="G3117" sqref="G3117"/>
    </sheetView>
  </sheetViews>
  <sheetFormatPr baseColWidth="10" defaultRowHeight="14.4" x14ac:dyDescent="0.3"/>
  <cols>
    <col min="30" max="30" width="11.44140625" style="6"/>
  </cols>
  <sheetData>
    <row r="1" spans="1:27" s="6" customFormat="1" ht="36" x14ac:dyDescent="0.3">
      <c r="A1" s="15" t="s">
        <v>27</v>
      </c>
      <c r="B1" s="15" t="s">
        <v>28</v>
      </c>
      <c r="C1" s="16" t="s">
        <v>29</v>
      </c>
      <c r="D1" s="16" t="s">
        <v>30</v>
      </c>
      <c r="E1" s="17" t="s">
        <v>31</v>
      </c>
      <c r="F1" s="17" t="s">
        <v>306</v>
      </c>
      <c r="G1" s="39" t="s">
        <v>307</v>
      </c>
      <c r="H1" s="39" t="s">
        <v>308</v>
      </c>
      <c r="I1" s="39" t="s">
        <v>309</v>
      </c>
      <c r="J1" s="39" t="s">
        <v>32</v>
      </c>
      <c r="K1" s="39" t="s">
        <v>33</v>
      </c>
      <c r="L1" s="39" t="s">
        <v>34</v>
      </c>
      <c r="M1" s="39" t="s">
        <v>35</v>
      </c>
      <c r="N1" s="39" t="s">
        <v>36</v>
      </c>
      <c r="O1" s="39" t="s">
        <v>37</v>
      </c>
      <c r="P1" s="39" t="s">
        <v>38</v>
      </c>
      <c r="Q1" s="39" t="s">
        <v>299</v>
      </c>
      <c r="R1" s="39" t="s">
        <v>300</v>
      </c>
      <c r="S1" s="39" t="s">
        <v>301</v>
      </c>
      <c r="T1" s="39" t="s">
        <v>302</v>
      </c>
      <c r="U1" s="39" t="s">
        <v>304</v>
      </c>
      <c r="V1" s="39" t="s">
        <v>305</v>
      </c>
      <c r="W1" s="39" t="s">
        <v>311</v>
      </c>
      <c r="X1" s="39" t="s">
        <v>312</v>
      </c>
      <c r="Y1" s="39" t="s">
        <v>313</v>
      </c>
      <c r="Z1" s="39" t="s">
        <v>314</v>
      </c>
      <c r="AA1" s="39" t="s">
        <v>315</v>
      </c>
    </row>
    <row r="2" spans="1:27" s="6" customFormat="1" x14ac:dyDescent="0.3">
      <c r="A2" s="40">
        <v>1</v>
      </c>
      <c r="B2" s="18" t="s">
        <v>323</v>
      </c>
      <c r="C2" s="19" t="s">
        <v>39</v>
      </c>
      <c r="D2" s="41"/>
      <c r="E2" s="41">
        <v>900</v>
      </c>
      <c r="F2" s="41">
        <v>2015</v>
      </c>
      <c r="G2" s="4">
        <v>325427.78399999999</v>
      </c>
      <c r="H2" s="4">
        <v>311261.70799999998</v>
      </c>
      <c r="I2" s="4">
        <v>295693.32799999998</v>
      </c>
      <c r="J2" s="4">
        <v>287186.81300000002</v>
      </c>
      <c r="K2" s="4">
        <v>291738.43</v>
      </c>
      <c r="L2" s="4">
        <v>299654.55300000001</v>
      </c>
      <c r="M2" s="4">
        <v>272347.80300000001</v>
      </c>
      <c r="N2" s="4">
        <v>247167.052</v>
      </c>
      <c r="O2" s="4">
        <v>240166.897</v>
      </c>
      <c r="P2" s="4">
        <v>226750.11</v>
      </c>
      <c r="Q2" s="4">
        <v>201602.81899999999</v>
      </c>
      <c r="R2" s="4">
        <v>171974.96100000001</v>
      </c>
      <c r="S2" s="4">
        <v>150561.97700000001</v>
      </c>
      <c r="T2" s="4">
        <v>113117.81</v>
      </c>
      <c r="U2" s="4">
        <v>82266.396999999997</v>
      </c>
      <c r="V2" s="4">
        <v>64483.618000000002</v>
      </c>
      <c r="W2" s="4">
        <v>42236.883999999998</v>
      </c>
      <c r="X2" s="4">
        <v>23476.695</v>
      </c>
      <c r="Y2" s="4">
        <v>9261.3189999999995</v>
      </c>
      <c r="Z2" s="4">
        <v>2154.7759999999998</v>
      </c>
      <c r="AA2" s="4">
        <v>344.81599999999997</v>
      </c>
    </row>
    <row r="3" spans="1:27" s="6" customFormat="1" x14ac:dyDescent="0.3">
      <c r="A3" s="40">
        <v>2</v>
      </c>
      <c r="B3" s="18" t="s">
        <v>323</v>
      </c>
      <c r="C3" s="19" t="s">
        <v>39</v>
      </c>
      <c r="D3" s="41"/>
      <c r="E3" s="41">
        <v>900</v>
      </c>
      <c r="F3" s="41">
        <v>2020</v>
      </c>
      <c r="G3" s="4">
        <v>328819.27100000001</v>
      </c>
      <c r="H3" s="4">
        <v>322233.78000000003</v>
      </c>
      <c r="I3" s="4">
        <v>309738.34700000001</v>
      </c>
      <c r="J3" s="4">
        <v>294224.12599999999</v>
      </c>
      <c r="K3" s="4">
        <v>285430.65299999999</v>
      </c>
      <c r="L3" s="4">
        <v>290123.09399999998</v>
      </c>
      <c r="M3" s="4">
        <v>297799.59299999999</v>
      </c>
      <c r="N3" s="4">
        <v>270046.005</v>
      </c>
      <c r="O3" s="4">
        <v>244544.766</v>
      </c>
      <c r="P3" s="4">
        <v>236982.34299999999</v>
      </c>
      <c r="Q3" s="4">
        <v>222628.87599999999</v>
      </c>
      <c r="R3" s="4">
        <v>196183.11199999999</v>
      </c>
      <c r="S3" s="4">
        <v>164626.79199999999</v>
      </c>
      <c r="T3" s="4">
        <v>140344.31</v>
      </c>
      <c r="U3" s="4">
        <v>101042.978</v>
      </c>
      <c r="V3" s="4">
        <v>68510.514999999999</v>
      </c>
      <c r="W3" s="4">
        <v>48047.739000000001</v>
      </c>
      <c r="X3" s="4">
        <v>26507.489000000001</v>
      </c>
      <c r="Y3" s="4">
        <v>11363.433000000001</v>
      </c>
      <c r="Z3" s="4">
        <v>3053.953</v>
      </c>
      <c r="AA3" s="4">
        <v>454.96199999999999</v>
      </c>
    </row>
    <row r="4" spans="1:27" s="6" customFormat="1" x14ac:dyDescent="0.3">
      <c r="A4" s="40">
        <v>3</v>
      </c>
      <c r="B4" s="18" t="s">
        <v>323</v>
      </c>
      <c r="C4" s="19" t="s">
        <v>39</v>
      </c>
      <c r="D4" s="41"/>
      <c r="E4" s="41">
        <v>900</v>
      </c>
      <c r="F4" s="41">
        <v>2025</v>
      </c>
      <c r="G4" s="4">
        <v>329235.20600000001</v>
      </c>
      <c r="H4" s="4">
        <v>326135.82400000002</v>
      </c>
      <c r="I4" s="4">
        <v>320871.098</v>
      </c>
      <c r="J4" s="4">
        <v>308411.96000000002</v>
      </c>
      <c r="K4" s="4">
        <v>292651.39</v>
      </c>
      <c r="L4" s="4">
        <v>283931.76500000001</v>
      </c>
      <c r="M4" s="4">
        <v>288470.88699999999</v>
      </c>
      <c r="N4" s="4">
        <v>295697.24099999998</v>
      </c>
      <c r="O4" s="4">
        <v>267514.02299999999</v>
      </c>
      <c r="P4" s="4">
        <v>241444.446</v>
      </c>
      <c r="Q4" s="4">
        <v>232849.459</v>
      </c>
      <c r="R4" s="4">
        <v>216987.25200000001</v>
      </c>
      <c r="S4" s="4">
        <v>188298.94200000001</v>
      </c>
      <c r="T4" s="4">
        <v>153979.56400000001</v>
      </c>
      <c r="U4" s="4">
        <v>125962.47199999999</v>
      </c>
      <c r="V4" s="4">
        <v>85090.661999999997</v>
      </c>
      <c r="W4" s="4">
        <v>51866.955000000002</v>
      </c>
      <c r="X4" s="4">
        <v>30651.366000000002</v>
      </c>
      <c r="Y4" s="4">
        <v>13186.091</v>
      </c>
      <c r="Z4" s="4">
        <v>3875.79</v>
      </c>
      <c r="AA4" s="4">
        <v>657.625</v>
      </c>
    </row>
    <row r="5" spans="1:27" s="6" customFormat="1" x14ac:dyDescent="0.3">
      <c r="A5" s="40">
        <v>4</v>
      </c>
      <c r="B5" s="18" t="s">
        <v>323</v>
      </c>
      <c r="C5" s="19" t="s">
        <v>39</v>
      </c>
      <c r="D5" s="41"/>
      <c r="E5" s="41">
        <v>900</v>
      </c>
      <c r="F5" s="41">
        <v>2030</v>
      </c>
      <c r="G5" s="4">
        <v>330081.56300000002</v>
      </c>
      <c r="H5" s="4">
        <v>326798.17599999998</v>
      </c>
      <c r="I5" s="4">
        <v>324978.56099999999</v>
      </c>
      <c r="J5" s="4">
        <v>319735.66499999998</v>
      </c>
      <c r="K5" s="4">
        <v>307017.41800000001</v>
      </c>
      <c r="L5" s="4">
        <v>291240.42499999999</v>
      </c>
      <c r="M5" s="4">
        <v>282356.19400000002</v>
      </c>
      <c r="N5" s="4">
        <v>286485.05</v>
      </c>
      <c r="O5" s="4">
        <v>293114.53399999999</v>
      </c>
      <c r="P5" s="4">
        <v>264300.92700000003</v>
      </c>
      <c r="Q5" s="4">
        <v>237331.997</v>
      </c>
      <c r="R5" s="4">
        <v>227169.758</v>
      </c>
      <c r="S5" s="4">
        <v>208743.64</v>
      </c>
      <c r="T5" s="4">
        <v>176741.32800000001</v>
      </c>
      <c r="U5" s="4">
        <v>138886.03599999999</v>
      </c>
      <c r="V5" s="4">
        <v>106653.845</v>
      </c>
      <c r="W5" s="4">
        <v>65382.222999999998</v>
      </c>
      <c r="X5" s="4">
        <v>33863.241000000002</v>
      </c>
      <c r="Y5" s="4">
        <v>15550.807000000001</v>
      </c>
      <c r="Z5" s="4">
        <v>4660.7820000000002</v>
      </c>
      <c r="AA5" s="4">
        <v>881.67700000000002</v>
      </c>
    </row>
    <row r="6" spans="1:27" s="6" customFormat="1" x14ac:dyDescent="0.3">
      <c r="A6" s="40">
        <v>5</v>
      </c>
      <c r="B6" s="18" t="s">
        <v>323</v>
      </c>
      <c r="C6" s="19" t="s">
        <v>39</v>
      </c>
      <c r="D6" s="41"/>
      <c r="E6" s="41">
        <v>900</v>
      </c>
      <c r="F6" s="41">
        <v>2035</v>
      </c>
      <c r="G6" s="4">
        <v>332618.41399999999</v>
      </c>
      <c r="H6" s="4">
        <v>327894.78899999999</v>
      </c>
      <c r="I6" s="4">
        <v>325728.09100000001</v>
      </c>
      <c r="J6" s="4">
        <v>323981.29200000002</v>
      </c>
      <c r="K6" s="4">
        <v>318484.62400000001</v>
      </c>
      <c r="L6" s="4">
        <v>305714.103</v>
      </c>
      <c r="M6" s="4">
        <v>289756.58399999997</v>
      </c>
      <c r="N6" s="4">
        <v>280511.875</v>
      </c>
      <c r="O6" s="4">
        <v>284080.36900000001</v>
      </c>
      <c r="P6" s="4">
        <v>289851.40399999998</v>
      </c>
      <c r="Q6" s="4">
        <v>260022.106</v>
      </c>
      <c r="R6" s="4">
        <v>231668.315</v>
      </c>
      <c r="S6" s="4">
        <v>218862.62</v>
      </c>
      <c r="T6" s="4">
        <v>196557.22200000001</v>
      </c>
      <c r="U6" s="4">
        <v>160204.11900000001</v>
      </c>
      <c r="V6" s="4">
        <v>118515.204</v>
      </c>
      <c r="W6" s="4">
        <v>82504.346000000005</v>
      </c>
      <c r="X6" s="4">
        <v>43568.129000000001</v>
      </c>
      <c r="Y6" s="4">
        <v>17747.611000000001</v>
      </c>
      <c r="Z6" s="4">
        <v>5636.5640000000003</v>
      </c>
      <c r="AA6" s="4">
        <v>1121.308</v>
      </c>
    </row>
    <row r="7" spans="1:27" s="6" customFormat="1" x14ac:dyDescent="0.3">
      <c r="A7" s="40">
        <v>6</v>
      </c>
      <c r="B7" s="18" t="s">
        <v>323</v>
      </c>
      <c r="C7" s="19" t="s">
        <v>39</v>
      </c>
      <c r="D7" s="41"/>
      <c r="E7" s="41">
        <v>900</v>
      </c>
      <c r="F7" s="41">
        <v>2040</v>
      </c>
      <c r="G7" s="4">
        <v>336586.43699999998</v>
      </c>
      <c r="H7" s="4">
        <v>330696.799</v>
      </c>
      <c r="I7" s="4">
        <v>326946.11599999998</v>
      </c>
      <c r="J7" s="4">
        <v>324808.76799999998</v>
      </c>
      <c r="K7" s="4">
        <v>322826.44699999999</v>
      </c>
      <c r="L7" s="4">
        <v>317268.82199999999</v>
      </c>
      <c r="M7" s="4">
        <v>304302.462</v>
      </c>
      <c r="N7" s="4">
        <v>288001.03399999999</v>
      </c>
      <c r="O7" s="4">
        <v>278259.636</v>
      </c>
      <c r="P7" s="4">
        <v>281025.91399999999</v>
      </c>
      <c r="Q7" s="4">
        <v>285474.69699999999</v>
      </c>
      <c r="R7" s="4">
        <v>254111.21400000001</v>
      </c>
      <c r="S7" s="4">
        <v>223413.84599999999</v>
      </c>
      <c r="T7" s="4">
        <v>206564.36900000001</v>
      </c>
      <c r="U7" s="4">
        <v>178927.91899999999</v>
      </c>
      <c r="V7" s="4">
        <v>137627.644</v>
      </c>
      <c r="W7" s="4">
        <v>92696.308999999994</v>
      </c>
      <c r="X7" s="4">
        <v>55370.991000000002</v>
      </c>
      <c r="Y7" s="4">
        <v>23406.857</v>
      </c>
      <c r="Z7" s="4">
        <v>6685.1760000000004</v>
      </c>
      <c r="AA7" s="4">
        <v>1403.2909999999999</v>
      </c>
    </row>
    <row r="8" spans="1:27" s="6" customFormat="1" x14ac:dyDescent="0.3">
      <c r="A8" s="40">
        <v>7</v>
      </c>
      <c r="B8" s="18" t="s">
        <v>323</v>
      </c>
      <c r="C8" s="19" t="s">
        <v>39</v>
      </c>
      <c r="D8" s="41"/>
      <c r="E8" s="41">
        <v>900</v>
      </c>
      <c r="F8" s="41">
        <v>2045</v>
      </c>
      <c r="G8" s="4">
        <v>340372.04399999999</v>
      </c>
      <c r="H8" s="4">
        <v>334885.549</v>
      </c>
      <c r="I8" s="4">
        <v>329840.94199999998</v>
      </c>
      <c r="J8" s="4">
        <v>326101.65399999998</v>
      </c>
      <c r="K8" s="4">
        <v>323743.52399999998</v>
      </c>
      <c r="L8" s="4">
        <v>321696.53000000003</v>
      </c>
      <c r="M8" s="4">
        <v>315920.94500000001</v>
      </c>
      <c r="N8" s="4">
        <v>302588.42</v>
      </c>
      <c r="O8" s="4">
        <v>285802.603</v>
      </c>
      <c r="P8" s="4">
        <v>275351.89799999999</v>
      </c>
      <c r="Q8" s="4">
        <v>276889.65600000002</v>
      </c>
      <c r="R8" s="4">
        <v>279371.23300000001</v>
      </c>
      <c r="S8" s="4">
        <v>245471.62700000001</v>
      </c>
      <c r="T8" s="4">
        <v>211218.859</v>
      </c>
      <c r="U8" s="4">
        <v>188772.26500000001</v>
      </c>
      <c r="V8" s="4">
        <v>154712.58100000001</v>
      </c>
      <c r="W8" s="4">
        <v>108763.977</v>
      </c>
      <c r="X8" s="4">
        <v>63283.190999999999</v>
      </c>
      <c r="Y8" s="4">
        <v>30072.397000000001</v>
      </c>
      <c r="Z8" s="4">
        <v>9088.42</v>
      </c>
      <c r="AA8" s="4">
        <v>1738.8710000000001</v>
      </c>
    </row>
    <row r="9" spans="1:27" s="6" customFormat="1" x14ac:dyDescent="0.3">
      <c r="A9" s="40">
        <v>8</v>
      </c>
      <c r="B9" s="18" t="s">
        <v>323</v>
      </c>
      <c r="C9" s="19" t="s">
        <v>39</v>
      </c>
      <c r="D9" s="41"/>
      <c r="E9" s="41">
        <v>900</v>
      </c>
      <c r="F9" s="41">
        <v>2050</v>
      </c>
      <c r="G9" s="4">
        <v>342008.21500000003</v>
      </c>
      <c r="H9" s="4">
        <v>338868.30699999997</v>
      </c>
      <c r="I9" s="4">
        <v>334114.21100000001</v>
      </c>
      <c r="J9" s="4">
        <v>329061.60800000001</v>
      </c>
      <c r="K9" s="4">
        <v>325118.92099999997</v>
      </c>
      <c r="L9" s="4">
        <v>322705.83199999999</v>
      </c>
      <c r="M9" s="4">
        <v>320437.57900000003</v>
      </c>
      <c r="N9" s="4">
        <v>314271.89500000002</v>
      </c>
      <c r="O9" s="4">
        <v>300423.25699999998</v>
      </c>
      <c r="P9" s="4">
        <v>282948.29200000002</v>
      </c>
      <c r="Q9" s="4">
        <v>271403.02500000002</v>
      </c>
      <c r="R9" s="4">
        <v>271125.337</v>
      </c>
      <c r="S9" s="4">
        <v>270424.19799999997</v>
      </c>
      <c r="T9" s="4">
        <v>232652.57699999999</v>
      </c>
      <c r="U9" s="4">
        <v>193536.81299999999</v>
      </c>
      <c r="V9" s="4">
        <v>164161.476</v>
      </c>
      <c r="W9" s="4">
        <v>123332.878</v>
      </c>
      <c r="X9" s="4">
        <v>75286.129000000001</v>
      </c>
      <c r="Y9" s="4">
        <v>35154.377</v>
      </c>
      <c r="Z9" s="4">
        <v>11876.781999999999</v>
      </c>
      <c r="AA9" s="4">
        <v>2387.2260000000001</v>
      </c>
    </row>
    <row r="10" spans="1:27" s="6" customFormat="1" x14ac:dyDescent="0.3">
      <c r="A10" s="40">
        <v>9</v>
      </c>
      <c r="B10" s="18" t="s">
        <v>323</v>
      </c>
      <c r="C10" s="19" t="s">
        <v>39</v>
      </c>
      <c r="D10" s="41"/>
      <c r="E10" s="41">
        <v>900</v>
      </c>
      <c r="F10" s="41">
        <v>2055</v>
      </c>
      <c r="G10" s="4">
        <v>341366.36499999999</v>
      </c>
      <c r="H10" s="4">
        <v>340682.14799999999</v>
      </c>
      <c r="I10" s="4">
        <v>338176.47100000002</v>
      </c>
      <c r="J10" s="4">
        <v>333398.41700000002</v>
      </c>
      <c r="K10" s="4">
        <v>328151.97200000001</v>
      </c>
      <c r="L10" s="4">
        <v>324153.03899999999</v>
      </c>
      <c r="M10" s="4">
        <v>321526.08299999998</v>
      </c>
      <c r="N10" s="4">
        <v>318871.92300000001</v>
      </c>
      <c r="O10" s="4">
        <v>312160.45400000003</v>
      </c>
      <c r="P10" s="4">
        <v>297589.33</v>
      </c>
      <c r="Q10" s="4">
        <v>279062.62800000003</v>
      </c>
      <c r="R10" s="4">
        <v>265908.18</v>
      </c>
      <c r="S10" s="4">
        <v>262710.745</v>
      </c>
      <c r="T10" s="4">
        <v>257075.427</v>
      </c>
      <c r="U10" s="4">
        <v>213937.921</v>
      </c>
      <c r="V10" s="4">
        <v>168982.73499999999</v>
      </c>
      <c r="W10" s="4">
        <v>131951.242</v>
      </c>
      <c r="X10" s="4">
        <v>86387.539000000004</v>
      </c>
      <c r="Y10" s="4">
        <v>42645.218000000001</v>
      </c>
      <c r="Z10" s="4">
        <v>14302.776</v>
      </c>
      <c r="AA10" s="4">
        <v>3218.8270000000002</v>
      </c>
    </row>
    <row r="11" spans="1:27" s="6" customFormat="1" x14ac:dyDescent="0.3">
      <c r="A11" s="40">
        <v>10</v>
      </c>
      <c r="B11" s="18" t="s">
        <v>323</v>
      </c>
      <c r="C11" s="19" t="s">
        <v>39</v>
      </c>
      <c r="D11" s="41"/>
      <c r="E11" s="41">
        <v>900</v>
      </c>
      <c r="F11" s="41">
        <v>2060</v>
      </c>
      <c r="G11" s="4">
        <v>339588.27100000001</v>
      </c>
      <c r="H11" s="4">
        <v>340188.49800000002</v>
      </c>
      <c r="I11" s="4">
        <v>340058.42800000001</v>
      </c>
      <c r="J11" s="4">
        <v>337518.43599999999</v>
      </c>
      <c r="K11" s="4">
        <v>332554.41800000001</v>
      </c>
      <c r="L11" s="4">
        <v>327248.08500000002</v>
      </c>
      <c r="M11" s="4">
        <v>323041.79499999998</v>
      </c>
      <c r="N11" s="4">
        <v>320045.21399999998</v>
      </c>
      <c r="O11" s="4">
        <v>316845.277</v>
      </c>
      <c r="P11" s="4">
        <v>309377.70400000003</v>
      </c>
      <c r="Q11" s="4">
        <v>293715.60600000003</v>
      </c>
      <c r="R11" s="4">
        <v>273653.739</v>
      </c>
      <c r="S11" s="4">
        <v>257909.28200000001</v>
      </c>
      <c r="T11" s="4">
        <v>250160.054</v>
      </c>
      <c r="U11" s="4">
        <v>237404.302</v>
      </c>
      <c r="V11" s="4">
        <v>187723.67</v>
      </c>
      <c r="W11" s="4">
        <v>136651.99600000001</v>
      </c>
      <c r="X11" s="4">
        <v>93578.521999999997</v>
      </c>
      <c r="Y11" s="4">
        <v>49789.603999999999</v>
      </c>
      <c r="Z11" s="4">
        <v>17847.929</v>
      </c>
      <c r="AA11" s="4">
        <v>4075.4119999999998</v>
      </c>
    </row>
    <row r="12" spans="1:27" s="6" customFormat="1" x14ac:dyDescent="0.3">
      <c r="A12" s="40">
        <v>11</v>
      </c>
      <c r="B12" s="18" t="s">
        <v>323</v>
      </c>
      <c r="C12" s="19" t="s">
        <v>39</v>
      </c>
      <c r="D12" s="41"/>
      <c r="E12" s="41">
        <v>900</v>
      </c>
      <c r="F12" s="41">
        <v>2065</v>
      </c>
      <c r="G12" s="4">
        <v>338169.571</v>
      </c>
      <c r="H12" s="4">
        <v>338531.84100000001</v>
      </c>
      <c r="I12" s="4">
        <v>339623.62400000001</v>
      </c>
      <c r="J12" s="4">
        <v>339451.86499999999</v>
      </c>
      <c r="K12" s="4">
        <v>336733.63199999998</v>
      </c>
      <c r="L12" s="4">
        <v>331705.37099999998</v>
      </c>
      <c r="M12" s="4">
        <v>326196.408</v>
      </c>
      <c r="N12" s="4">
        <v>321637.91800000001</v>
      </c>
      <c r="O12" s="4">
        <v>318113.55</v>
      </c>
      <c r="P12" s="4">
        <v>314160.84299999999</v>
      </c>
      <c r="Q12" s="4">
        <v>305563.22600000002</v>
      </c>
      <c r="R12" s="4">
        <v>288318.10200000001</v>
      </c>
      <c r="S12" s="4">
        <v>265789.35499999998</v>
      </c>
      <c r="T12" s="4">
        <v>245954.03099999999</v>
      </c>
      <c r="U12" s="4">
        <v>231604.79300000001</v>
      </c>
      <c r="V12" s="4">
        <v>209513.76</v>
      </c>
      <c r="W12" s="4">
        <v>152806.011</v>
      </c>
      <c r="X12" s="4">
        <v>97810.678</v>
      </c>
      <c r="Y12" s="4">
        <v>54929.432000000001</v>
      </c>
      <c r="Z12" s="4">
        <v>21394.845000000001</v>
      </c>
      <c r="AA12" s="4">
        <v>5277.3010000000004</v>
      </c>
    </row>
    <row r="13" spans="1:27" s="6" customFormat="1" x14ac:dyDescent="0.3">
      <c r="A13" s="40">
        <v>12</v>
      </c>
      <c r="B13" s="18" t="s">
        <v>323</v>
      </c>
      <c r="C13" s="19" t="s">
        <v>39</v>
      </c>
      <c r="D13" s="41"/>
      <c r="E13" s="41">
        <v>900</v>
      </c>
      <c r="F13" s="41">
        <v>2070</v>
      </c>
      <c r="G13" s="4">
        <v>337166.50099999999</v>
      </c>
      <c r="H13" s="4">
        <v>337218.10399999999</v>
      </c>
      <c r="I13" s="4">
        <v>338019.67</v>
      </c>
      <c r="J13" s="4">
        <v>339065.02399999998</v>
      </c>
      <c r="K13" s="4">
        <v>338722.63900000002</v>
      </c>
      <c r="L13" s="4">
        <v>335935.60600000003</v>
      </c>
      <c r="M13" s="4">
        <v>330708.34899999999</v>
      </c>
      <c r="N13" s="4">
        <v>324861.745</v>
      </c>
      <c r="O13" s="4">
        <v>319795.451</v>
      </c>
      <c r="P13" s="4">
        <v>315544.89899999998</v>
      </c>
      <c r="Q13" s="4">
        <v>310472.74200000003</v>
      </c>
      <c r="R13" s="4">
        <v>300247.99200000003</v>
      </c>
      <c r="S13" s="4">
        <v>280483.82699999999</v>
      </c>
      <c r="T13" s="4">
        <v>254000.08</v>
      </c>
      <c r="U13" s="4">
        <v>228209.11799999999</v>
      </c>
      <c r="V13" s="4">
        <v>205208.39300000001</v>
      </c>
      <c r="W13" s="4">
        <v>171843.829</v>
      </c>
      <c r="X13" s="4">
        <v>110357.117</v>
      </c>
      <c r="Y13" s="4">
        <v>58230.447999999997</v>
      </c>
      <c r="Z13" s="4">
        <v>24246.109</v>
      </c>
      <c r="AA13" s="4">
        <v>6639.6109999999999</v>
      </c>
    </row>
    <row r="14" spans="1:27" s="6" customFormat="1" x14ac:dyDescent="0.3">
      <c r="A14" s="40">
        <v>13</v>
      </c>
      <c r="B14" s="18" t="s">
        <v>323</v>
      </c>
      <c r="C14" s="19" t="s">
        <v>39</v>
      </c>
      <c r="D14" s="41"/>
      <c r="E14" s="41">
        <v>900</v>
      </c>
      <c r="F14" s="41">
        <v>2075</v>
      </c>
      <c r="G14" s="4">
        <v>335926.755</v>
      </c>
      <c r="H14" s="4">
        <v>336296.90299999999</v>
      </c>
      <c r="I14" s="4">
        <v>336749.89500000002</v>
      </c>
      <c r="J14" s="4">
        <v>337503.35200000001</v>
      </c>
      <c r="K14" s="4">
        <v>338385.489</v>
      </c>
      <c r="L14" s="4">
        <v>337968.72200000001</v>
      </c>
      <c r="M14" s="4">
        <v>334984.08899999998</v>
      </c>
      <c r="N14" s="4">
        <v>329435.57500000001</v>
      </c>
      <c r="O14" s="4">
        <v>323099.33</v>
      </c>
      <c r="P14" s="4">
        <v>317334.87599999999</v>
      </c>
      <c r="Q14" s="4">
        <v>312006.576</v>
      </c>
      <c r="R14" s="4">
        <v>305327.10800000001</v>
      </c>
      <c r="S14" s="4">
        <v>292540.30599999998</v>
      </c>
      <c r="T14" s="4">
        <v>268691.484</v>
      </c>
      <c r="U14" s="4">
        <v>236380.81400000001</v>
      </c>
      <c r="V14" s="4">
        <v>202851.54399999999</v>
      </c>
      <c r="W14" s="4">
        <v>169350.75899999999</v>
      </c>
      <c r="X14" s="4">
        <v>125335.44500000001</v>
      </c>
      <c r="Y14" s="4">
        <v>66527.695999999996</v>
      </c>
      <c r="Z14" s="4">
        <v>26264.95</v>
      </c>
      <c r="AA14" s="4">
        <v>7925.232</v>
      </c>
    </row>
    <row r="15" spans="1:27" s="6" customFormat="1" x14ac:dyDescent="0.3">
      <c r="A15" s="40">
        <v>14</v>
      </c>
      <c r="B15" s="18" t="s">
        <v>323</v>
      </c>
      <c r="C15" s="19" t="s">
        <v>39</v>
      </c>
      <c r="D15" s="41"/>
      <c r="E15" s="41">
        <v>900</v>
      </c>
      <c r="F15" s="41">
        <v>2080</v>
      </c>
      <c r="G15" s="4">
        <v>333736.451</v>
      </c>
      <c r="H15" s="4">
        <v>335134.05800000002</v>
      </c>
      <c r="I15" s="4">
        <v>335867.18900000001</v>
      </c>
      <c r="J15" s="4">
        <v>336271.80599999998</v>
      </c>
      <c r="K15" s="4">
        <v>336872.31099999999</v>
      </c>
      <c r="L15" s="4">
        <v>337679.41899999999</v>
      </c>
      <c r="M15" s="4">
        <v>337070.31</v>
      </c>
      <c r="N15" s="4">
        <v>333773.86499999999</v>
      </c>
      <c r="O15" s="4">
        <v>327748.636</v>
      </c>
      <c r="P15" s="4">
        <v>320737.99699999997</v>
      </c>
      <c r="Q15" s="4">
        <v>313939.67800000001</v>
      </c>
      <c r="R15" s="4">
        <v>307072.57799999998</v>
      </c>
      <c r="S15" s="4">
        <v>297881.12</v>
      </c>
      <c r="T15" s="4">
        <v>280906.728</v>
      </c>
      <c r="U15" s="4">
        <v>250940.13500000001</v>
      </c>
      <c r="V15" s="4">
        <v>210982.299</v>
      </c>
      <c r="W15" s="4">
        <v>168188.16699999999</v>
      </c>
      <c r="X15" s="4">
        <v>124733.44500000001</v>
      </c>
      <c r="Y15" s="4">
        <v>76524.288</v>
      </c>
      <c r="Z15" s="4">
        <v>30552.880000000001</v>
      </c>
      <c r="AA15" s="4">
        <v>9018.3770000000004</v>
      </c>
    </row>
    <row r="16" spans="1:27" s="6" customFormat="1" x14ac:dyDescent="0.3">
      <c r="A16" s="40">
        <v>15</v>
      </c>
      <c r="B16" s="18" t="s">
        <v>323</v>
      </c>
      <c r="C16" s="19" t="s">
        <v>39</v>
      </c>
      <c r="D16" s="41"/>
      <c r="E16" s="41">
        <v>900</v>
      </c>
      <c r="F16" s="41">
        <v>2085</v>
      </c>
      <c r="G16" s="4">
        <v>330393.09000000003</v>
      </c>
      <c r="H16" s="4">
        <v>333010.05300000001</v>
      </c>
      <c r="I16" s="4">
        <v>334737.24</v>
      </c>
      <c r="J16" s="4">
        <v>335421.158</v>
      </c>
      <c r="K16" s="4">
        <v>335679.06</v>
      </c>
      <c r="L16" s="4">
        <v>336205.58</v>
      </c>
      <c r="M16" s="4">
        <v>336828.00400000002</v>
      </c>
      <c r="N16" s="4">
        <v>335920.842</v>
      </c>
      <c r="O16" s="4">
        <v>332160.08600000001</v>
      </c>
      <c r="P16" s="4">
        <v>325480.48200000002</v>
      </c>
      <c r="Q16" s="4">
        <v>317476.41399999999</v>
      </c>
      <c r="R16" s="4">
        <v>309213.88199999998</v>
      </c>
      <c r="S16" s="4">
        <v>299961.22100000002</v>
      </c>
      <c r="T16" s="4">
        <v>286631.07</v>
      </c>
      <c r="U16" s="4">
        <v>263290.179</v>
      </c>
      <c r="V16" s="4">
        <v>225112.88800000001</v>
      </c>
      <c r="W16" s="4">
        <v>175930.90700000001</v>
      </c>
      <c r="X16" s="4">
        <v>124795.27800000001</v>
      </c>
      <c r="Y16" s="4">
        <v>77336.173999999999</v>
      </c>
      <c r="Z16" s="4">
        <v>35747.97</v>
      </c>
      <c r="AA16" s="4">
        <v>10681.209000000001</v>
      </c>
    </row>
    <row r="17" spans="1:27" s="6" customFormat="1" x14ac:dyDescent="0.3">
      <c r="A17" s="40">
        <v>16</v>
      </c>
      <c r="B17" s="18" t="s">
        <v>323</v>
      </c>
      <c r="C17" s="19" t="s">
        <v>39</v>
      </c>
      <c r="D17" s="41"/>
      <c r="E17" s="41">
        <v>900</v>
      </c>
      <c r="F17" s="41">
        <v>2090</v>
      </c>
      <c r="G17" s="4">
        <v>326193.321</v>
      </c>
      <c r="H17" s="4">
        <v>329723.2</v>
      </c>
      <c r="I17" s="4">
        <v>332643.34899999999</v>
      </c>
      <c r="J17" s="4">
        <v>334320.67200000002</v>
      </c>
      <c r="K17" s="4">
        <v>334863.63799999998</v>
      </c>
      <c r="L17" s="4">
        <v>335046.69900000002</v>
      </c>
      <c r="M17" s="4">
        <v>335399.152</v>
      </c>
      <c r="N17" s="4">
        <v>335739.61300000001</v>
      </c>
      <c r="O17" s="4">
        <v>334384.72899999999</v>
      </c>
      <c r="P17" s="4">
        <v>329988.49900000001</v>
      </c>
      <c r="Q17" s="4">
        <v>322347.44799999997</v>
      </c>
      <c r="R17" s="4">
        <v>312943.68300000002</v>
      </c>
      <c r="S17" s="4">
        <v>302421.40299999999</v>
      </c>
      <c r="T17" s="4">
        <v>289187.03700000001</v>
      </c>
      <c r="U17" s="4">
        <v>269478.99800000002</v>
      </c>
      <c r="V17" s="4">
        <v>237363.448</v>
      </c>
      <c r="W17" s="4">
        <v>188980.97</v>
      </c>
      <c r="X17" s="4">
        <v>131540.65</v>
      </c>
      <c r="Y17" s="4">
        <v>78282.573000000004</v>
      </c>
      <c r="Z17" s="4">
        <v>36929.796000000002</v>
      </c>
      <c r="AA17" s="4">
        <v>12795.494000000001</v>
      </c>
    </row>
    <row r="18" spans="1:27" s="6" customFormat="1" x14ac:dyDescent="0.3">
      <c r="A18" s="40">
        <v>17</v>
      </c>
      <c r="B18" s="18" t="s">
        <v>323</v>
      </c>
      <c r="C18" s="19" t="s">
        <v>39</v>
      </c>
      <c r="D18" s="41"/>
      <c r="E18" s="41">
        <v>900</v>
      </c>
      <c r="F18" s="41">
        <v>2095</v>
      </c>
      <c r="G18" s="4">
        <v>321693.09399999998</v>
      </c>
      <c r="H18" s="4">
        <v>325574.467</v>
      </c>
      <c r="I18" s="4">
        <v>329383.80200000003</v>
      </c>
      <c r="J18" s="4">
        <v>332254.78700000001</v>
      </c>
      <c r="K18" s="4">
        <v>333796.26400000002</v>
      </c>
      <c r="L18" s="4">
        <v>334263.83100000001</v>
      </c>
      <c r="M18" s="4">
        <v>334283.18699999998</v>
      </c>
      <c r="N18" s="4">
        <v>334373.10700000002</v>
      </c>
      <c r="O18" s="4">
        <v>334286.85100000002</v>
      </c>
      <c r="P18" s="4">
        <v>332319.52299999999</v>
      </c>
      <c r="Q18" s="4">
        <v>326991.03399999999</v>
      </c>
      <c r="R18" s="4">
        <v>318000.33600000001</v>
      </c>
      <c r="S18" s="4">
        <v>306445.07699999999</v>
      </c>
      <c r="T18" s="4">
        <v>292095.79800000001</v>
      </c>
      <c r="U18" s="4">
        <v>272643.94</v>
      </c>
      <c r="V18" s="4">
        <v>243996.967</v>
      </c>
      <c r="W18" s="4">
        <v>200581.83100000001</v>
      </c>
      <c r="X18" s="4">
        <v>142566.27900000001</v>
      </c>
      <c r="Y18" s="4">
        <v>83392.452999999994</v>
      </c>
      <c r="Z18" s="4">
        <v>38073.686000000002</v>
      </c>
      <c r="AA18" s="4">
        <v>14041.359</v>
      </c>
    </row>
    <row r="19" spans="1:27" s="6" customFormat="1" x14ac:dyDescent="0.3">
      <c r="A19" s="40">
        <v>18</v>
      </c>
      <c r="B19" s="18" t="s">
        <v>323</v>
      </c>
      <c r="C19" s="19" t="s">
        <v>39</v>
      </c>
      <c r="D19" s="41"/>
      <c r="E19" s="41">
        <v>900</v>
      </c>
      <c r="F19" s="41">
        <v>2100</v>
      </c>
      <c r="G19" s="4">
        <v>317234.67099999997</v>
      </c>
      <c r="H19" s="4">
        <v>321121.79300000001</v>
      </c>
      <c r="I19" s="4">
        <v>325260.79100000003</v>
      </c>
      <c r="J19" s="4">
        <v>329022.62</v>
      </c>
      <c r="K19" s="4">
        <v>331762.66700000002</v>
      </c>
      <c r="L19" s="4">
        <v>333227.84600000002</v>
      </c>
      <c r="M19" s="4">
        <v>333540.15899999999</v>
      </c>
      <c r="N19" s="4">
        <v>333316.51299999998</v>
      </c>
      <c r="O19" s="4">
        <v>333005.32199999999</v>
      </c>
      <c r="P19" s="4">
        <v>332337.39399999997</v>
      </c>
      <c r="Q19" s="4">
        <v>329474.38900000002</v>
      </c>
      <c r="R19" s="4">
        <v>322842.89799999999</v>
      </c>
      <c r="S19" s="4">
        <v>311792.19199999998</v>
      </c>
      <c r="T19" s="4">
        <v>296545.28700000001</v>
      </c>
      <c r="U19" s="4">
        <v>276144.09000000003</v>
      </c>
      <c r="V19" s="4">
        <v>247866.679</v>
      </c>
      <c r="W19" s="4">
        <v>207452.533</v>
      </c>
      <c r="X19" s="4">
        <v>152676.497</v>
      </c>
      <c r="Y19" s="4">
        <v>91513.96</v>
      </c>
      <c r="Z19" s="4">
        <v>41203.224999999999</v>
      </c>
      <c r="AA19" s="4">
        <v>15074.853999999999</v>
      </c>
    </row>
    <row r="20" spans="1:27" s="6" customFormat="1" x14ac:dyDescent="0.3">
      <c r="A20" s="40">
        <v>19</v>
      </c>
      <c r="B20" s="18" t="s">
        <v>323</v>
      </c>
      <c r="C20" s="42" t="s">
        <v>40</v>
      </c>
      <c r="D20" s="41" t="s">
        <v>41</v>
      </c>
      <c r="E20" s="41">
        <v>901</v>
      </c>
      <c r="F20" s="41">
        <v>2015</v>
      </c>
      <c r="G20" s="4">
        <v>33668.877999999997</v>
      </c>
      <c r="H20" s="4">
        <v>34024.654000000002</v>
      </c>
      <c r="I20" s="4">
        <v>32728.024000000001</v>
      </c>
      <c r="J20" s="4">
        <v>33623.464999999997</v>
      </c>
      <c r="K20" s="4">
        <v>37827.819000000003</v>
      </c>
      <c r="L20" s="4">
        <v>41775.222999999998</v>
      </c>
      <c r="M20" s="4">
        <v>42321.584000000003</v>
      </c>
      <c r="N20" s="4">
        <v>42271.849000000002</v>
      </c>
      <c r="O20" s="4">
        <v>43406.377</v>
      </c>
      <c r="P20" s="4">
        <v>43227.114000000001</v>
      </c>
      <c r="Q20" s="4">
        <v>45199.228000000003</v>
      </c>
      <c r="R20" s="4">
        <v>43893.654000000002</v>
      </c>
      <c r="S20" s="4">
        <v>41063.468000000001</v>
      </c>
      <c r="T20" s="4">
        <v>35955.163999999997</v>
      </c>
      <c r="U20" s="4">
        <v>27976.206999999999</v>
      </c>
      <c r="V20" s="4">
        <v>25487.755000000001</v>
      </c>
      <c r="W20" s="4">
        <v>18639.349999999999</v>
      </c>
      <c r="X20" s="4">
        <v>12547.489</v>
      </c>
      <c r="Y20" s="4">
        <v>5565.0940000000001</v>
      </c>
      <c r="Z20" s="4">
        <v>1286.6479999999999</v>
      </c>
      <c r="AA20" s="4">
        <v>204.07499999999999</v>
      </c>
    </row>
    <row r="21" spans="1:27" s="6" customFormat="1" x14ac:dyDescent="0.3">
      <c r="A21" s="40">
        <v>20</v>
      </c>
      <c r="B21" s="18" t="s">
        <v>323</v>
      </c>
      <c r="C21" s="42" t="s">
        <v>40</v>
      </c>
      <c r="D21" s="41" t="s">
        <v>41</v>
      </c>
      <c r="E21" s="41">
        <v>901</v>
      </c>
      <c r="F21" s="41">
        <v>2020</v>
      </c>
      <c r="G21" s="4">
        <v>33518.688000000002</v>
      </c>
      <c r="H21" s="4">
        <v>33887.650999999998</v>
      </c>
      <c r="I21" s="4">
        <v>34228.692999999999</v>
      </c>
      <c r="J21" s="4">
        <v>33335.800000000003</v>
      </c>
      <c r="K21" s="4">
        <v>34648.512999999999</v>
      </c>
      <c r="L21" s="4">
        <v>38829.089</v>
      </c>
      <c r="M21" s="4">
        <v>42485.05</v>
      </c>
      <c r="N21" s="4">
        <v>42729.356</v>
      </c>
      <c r="O21" s="4">
        <v>42424.824999999997</v>
      </c>
      <c r="P21" s="4">
        <v>43305.302000000003</v>
      </c>
      <c r="Q21" s="4">
        <v>42860.853999999999</v>
      </c>
      <c r="R21" s="4">
        <v>44456.542000000001</v>
      </c>
      <c r="S21" s="4">
        <v>42730.748</v>
      </c>
      <c r="T21" s="4">
        <v>39401.788</v>
      </c>
      <c r="U21" s="4">
        <v>33767.913</v>
      </c>
      <c r="V21" s="4">
        <v>25136.815999999999</v>
      </c>
      <c r="W21" s="4">
        <v>20782.025000000001</v>
      </c>
      <c r="X21" s="4">
        <v>12972.517</v>
      </c>
      <c r="Y21" s="4">
        <v>6508.5330000000004</v>
      </c>
      <c r="Z21" s="4">
        <v>1845.3130000000001</v>
      </c>
      <c r="AA21" s="4">
        <v>245.75200000000001</v>
      </c>
    </row>
    <row r="22" spans="1:27" s="6" customFormat="1" x14ac:dyDescent="0.3">
      <c r="A22" s="40">
        <v>21</v>
      </c>
      <c r="B22" s="18" t="s">
        <v>323</v>
      </c>
      <c r="C22" s="42" t="s">
        <v>40</v>
      </c>
      <c r="D22" s="41" t="s">
        <v>41</v>
      </c>
      <c r="E22" s="41">
        <v>901</v>
      </c>
      <c r="F22" s="41">
        <v>2025</v>
      </c>
      <c r="G22" s="4">
        <v>33028.904999999999</v>
      </c>
      <c r="H22" s="4">
        <v>33719.781000000003</v>
      </c>
      <c r="I22" s="4">
        <v>34078.697</v>
      </c>
      <c r="J22" s="4">
        <v>34802.608999999997</v>
      </c>
      <c r="K22" s="4">
        <v>34301.981</v>
      </c>
      <c r="L22" s="4">
        <v>35587.506999999998</v>
      </c>
      <c r="M22" s="4">
        <v>39497.913999999997</v>
      </c>
      <c r="N22" s="4">
        <v>42856.22</v>
      </c>
      <c r="O22" s="4">
        <v>42860.357000000004</v>
      </c>
      <c r="P22" s="4">
        <v>42329.983999999997</v>
      </c>
      <c r="Q22" s="4">
        <v>42959.773999999998</v>
      </c>
      <c r="R22" s="4">
        <v>42235.749000000003</v>
      </c>
      <c r="S22" s="4">
        <v>43388.010999999999</v>
      </c>
      <c r="T22" s="4">
        <v>41127.483</v>
      </c>
      <c r="U22" s="4">
        <v>37068.228999999999</v>
      </c>
      <c r="V22" s="4">
        <v>30576.032999999999</v>
      </c>
      <c r="W22" s="4">
        <v>20996.267</v>
      </c>
      <c r="X22" s="4">
        <v>14645.89</v>
      </c>
      <c r="Y22" s="4">
        <v>6989.02</v>
      </c>
      <c r="Z22" s="4">
        <v>2229.4229999999998</v>
      </c>
      <c r="AA22" s="4">
        <v>352.84</v>
      </c>
    </row>
    <row r="23" spans="1:27" s="6" customFormat="1" x14ac:dyDescent="0.3">
      <c r="A23" s="40">
        <v>22</v>
      </c>
      <c r="B23" s="18" t="s">
        <v>323</v>
      </c>
      <c r="C23" s="42" t="s">
        <v>40</v>
      </c>
      <c r="D23" s="41" t="s">
        <v>41</v>
      </c>
      <c r="E23" s="41">
        <v>901</v>
      </c>
      <c r="F23" s="41">
        <v>2030</v>
      </c>
      <c r="G23" s="4">
        <v>32264.069</v>
      </c>
      <c r="H23" s="4">
        <v>33242.432000000001</v>
      </c>
      <c r="I23" s="4">
        <v>33918.705000000002</v>
      </c>
      <c r="J23" s="4">
        <v>34679.341999999997</v>
      </c>
      <c r="K23" s="4">
        <v>35818.593000000001</v>
      </c>
      <c r="L23" s="4">
        <v>35296.256999999998</v>
      </c>
      <c r="M23" s="4">
        <v>36314.578999999998</v>
      </c>
      <c r="N23" s="4">
        <v>39926.777000000002</v>
      </c>
      <c r="O23" s="4">
        <v>43017.129000000001</v>
      </c>
      <c r="P23" s="4">
        <v>42790.76</v>
      </c>
      <c r="Q23" s="4">
        <v>42026.226000000002</v>
      </c>
      <c r="R23" s="4">
        <v>42382.688999999998</v>
      </c>
      <c r="S23" s="4">
        <v>41336.040999999997</v>
      </c>
      <c r="T23" s="4">
        <v>41911.197</v>
      </c>
      <c r="U23" s="4">
        <v>38863.906999999999</v>
      </c>
      <c r="V23" s="4">
        <v>33642.991000000002</v>
      </c>
      <c r="W23" s="4">
        <v>25852.116000000002</v>
      </c>
      <c r="X23" s="4">
        <v>15315.018</v>
      </c>
      <c r="Y23" s="4">
        <v>8028.4089999999997</v>
      </c>
      <c r="Z23" s="4">
        <v>2500.2750000000001</v>
      </c>
      <c r="AA23" s="4">
        <v>449.87700000000001</v>
      </c>
    </row>
    <row r="24" spans="1:27" s="6" customFormat="1" x14ac:dyDescent="0.3">
      <c r="A24" s="40">
        <v>23</v>
      </c>
      <c r="B24" s="18" t="s">
        <v>323</v>
      </c>
      <c r="C24" s="42" t="s">
        <v>40</v>
      </c>
      <c r="D24" s="41" t="s">
        <v>41</v>
      </c>
      <c r="E24" s="41">
        <v>901</v>
      </c>
      <c r="F24" s="41">
        <v>2035</v>
      </c>
      <c r="G24" s="4">
        <v>31866.072</v>
      </c>
      <c r="H24" s="4">
        <v>32480.075000000001</v>
      </c>
      <c r="I24" s="4">
        <v>33443.084000000003</v>
      </c>
      <c r="J24" s="4">
        <v>34521.517</v>
      </c>
      <c r="K24" s="4">
        <v>35698.088000000003</v>
      </c>
      <c r="L24" s="4">
        <v>36814.065000000002</v>
      </c>
      <c r="M24" s="4">
        <v>36028.637999999999</v>
      </c>
      <c r="N24" s="4">
        <v>36767.998</v>
      </c>
      <c r="O24" s="4">
        <v>40125.178999999996</v>
      </c>
      <c r="P24" s="4">
        <v>42963.830999999998</v>
      </c>
      <c r="Q24" s="4">
        <v>42506.961000000003</v>
      </c>
      <c r="R24" s="4">
        <v>41496.474000000002</v>
      </c>
      <c r="S24" s="4">
        <v>41541.891000000003</v>
      </c>
      <c r="T24" s="4">
        <v>40079.550000000003</v>
      </c>
      <c r="U24" s="4">
        <v>39809.394</v>
      </c>
      <c r="V24" s="4">
        <v>35511.906000000003</v>
      </c>
      <c r="W24" s="4">
        <v>28546.072</v>
      </c>
      <c r="X24" s="4">
        <v>19214.737000000001</v>
      </c>
      <c r="Y24" s="4">
        <v>8770.6090000000004</v>
      </c>
      <c r="Z24" s="4">
        <v>2937.6509999999998</v>
      </c>
      <c r="AA24" s="4">
        <v>534.947</v>
      </c>
    </row>
    <row r="25" spans="1:27" s="6" customFormat="1" x14ac:dyDescent="0.3">
      <c r="A25" s="40">
        <v>24</v>
      </c>
      <c r="B25" s="18" t="s">
        <v>323</v>
      </c>
      <c r="C25" s="42" t="s">
        <v>40</v>
      </c>
      <c r="D25" s="41" t="s">
        <v>41</v>
      </c>
      <c r="E25" s="41">
        <v>901</v>
      </c>
      <c r="F25" s="41">
        <v>2040</v>
      </c>
      <c r="G25" s="4">
        <v>32127.705000000002</v>
      </c>
      <c r="H25" s="4">
        <v>32083.834999999999</v>
      </c>
      <c r="I25" s="4">
        <v>32682.198</v>
      </c>
      <c r="J25" s="4">
        <v>34048.120999999999</v>
      </c>
      <c r="K25" s="4">
        <v>35543.321000000004</v>
      </c>
      <c r="L25" s="4">
        <v>36696.309000000001</v>
      </c>
      <c r="M25" s="4">
        <v>37547.099000000002</v>
      </c>
      <c r="N25" s="4">
        <v>36489.040999999997</v>
      </c>
      <c r="O25" s="4">
        <v>36997.845000000001</v>
      </c>
      <c r="P25" s="4">
        <v>40119.64</v>
      </c>
      <c r="Q25" s="4">
        <v>42702.748</v>
      </c>
      <c r="R25" s="4">
        <v>42005.245000000003</v>
      </c>
      <c r="S25" s="4">
        <v>40719.148999999998</v>
      </c>
      <c r="T25" s="4">
        <v>40364.178999999996</v>
      </c>
      <c r="U25" s="4">
        <v>38277.775999999998</v>
      </c>
      <c r="V25" s="4">
        <v>36666.021999999997</v>
      </c>
      <c r="W25" s="4">
        <v>30445.496999999999</v>
      </c>
      <c r="X25" s="4">
        <v>21339.221000000001</v>
      </c>
      <c r="Y25" s="4">
        <v>11291.485000000001</v>
      </c>
      <c r="Z25" s="4">
        <v>3366.5419999999999</v>
      </c>
      <c r="AA25" s="4">
        <v>644.55799999999999</v>
      </c>
    </row>
    <row r="26" spans="1:27" s="6" customFormat="1" x14ac:dyDescent="0.3">
      <c r="A26" s="40">
        <v>25</v>
      </c>
      <c r="B26" s="18" t="s">
        <v>323</v>
      </c>
      <c r="C26" s="42" t="s">
        <v>40</v>
      </c>
      <c r="D26" s="41" t="s">
        <v>41</v>
      </c>
      <c r="E26" s="41">
        <v>901</v>
      </c>
      <c r="F26" s="41">
        <v>2045</v>
      </c>
      <c r="G26" s="4">
        <v>32577.843000000001</v>
      </c>
      <c r="H26" s="4">
        <v>32346.678</v>
      </c>
      <c r="I26" s="4">
        <v>32286.974999999999</v>
      </c>
      <c r="J26" s="4">
        <v>33289.281000000003</v>
      </c>
      <c r="K26" s="4">
        <v>35073.334999999999</v>
      </c>
      <c r="L26" s="4">
        <v>36545.550999999999</v>
      </c>
      <c r="M26" s="4">
        <v>37432.942000000003</v>
      </c>
      <c r="N26" s="4">
        <v>38008.963000000003</v>
      </c>
      <c r="O26" s="4">
        <v>36729.072999999997</v>
      </c>
      <c r="P26" s="4">
        <v>37034.178999999996</v>
      </c>
      <c r="Q26" s="4">
        <v>39922.019999999997</v>
      </c>
      <c r="R26" s="4">
        <v>42232.321000000004</v>
      </c>
      <c r="S26" s="4">
        <v>41266.328000000001</v>
      </c>
      <c r="T26" s="4">
        <v>39626.108</v>
      </c>
      <c r="U26" s="4">
        <v>38671.167000000001</v>
      </c>
      <c r="V26" s="4">
        <v>35561.074999999997</v>
      </c>
      <c r="W26" s="4">
        <v>31837.133999999998</v>
      </c>
      <c r="X26" s="4">
        <v>23120.157999999999</v>
      </c>
      <c r="Y26" s="4">
        <v>12656.369000000001</v>
      </c>
      <c r="Z26" s="4">
        <v>4478.1319999999996</v>
      </c>
      <c r="AA26" s="4">
        <v>774.64400000000001</v>
      </c>
    </row>
    <row r="27" spans="1:27" s="6" customFormat="1" x14ac:dyDescent="0.3">
      <c r="A27" s="40">
        <v>26</v>
      </c>
      <c r="B27" s="18" t="s">
        <v>323</v>
      </c>
      <c r="C27" s="42" t="s">
        <v>40</v>
      </c>
      <c r="D27" s="41" t="s">
        <v>41</v>
      </c>
      <c r="E27" s="41">
        <v>901</v>
      </c>
      <c r="F27" s="41">
        <v>2050</v>
      </c>
      <c r="G27" s="4">
        <v>32766.591</v>
      </c>
      <c r="H27" s="4">
        <v>32797.608</v>
      </c>
      <c r="I27" s="4">
        <v>32550.548999999999</v>
      </c>
      <c r="J27" s="4">
        <v>32895.720999999998</v>
      </c>
      <c r="K27" s="4">
        <v>34317.870999999999</v>
      </c>
      <c r="L27" s="4">
        <v>36079.845999999998</v>
      </c>
      <c r="M27" s="4">
        <v>37287.786</v>
      </c>
      <c r="N27" s="4">
        <v>37899.669000000002</v>
      </c>
      <c r="O27" s="4">
        <v>38251.523999999998</v>
      </c>
      <c r="P27" s="4">
        <v>36780.283000000003</v>
      </c>
      <c r="Q27" s="4">
        <v>36894.239999999998</v>
      </c>
      <c r="R27" s="4">
        <v>39539.158000000003</v>
      </c>
      <c r="S27" s="4">
        <v>41536.633999999998</v>
      </c>
      <c r="T27" s="4">
        <v>40223.819000000003</v>
      </c>
      <c r="U27" s="4">
        <v>38046.196000000004</v>
      </c>
      <c r="V27" s="4">
        <v>36102.017</v>
      </c>
      <c r="W27" s="4">
        <v>31298.149000000001</v>
      </c>
      <c r="X27" s="4">
        <v>24643.807000000001</v>
      </c>
      <c r="Y27" s="4">
        <v>13991.147000000001</v>
      </c>
      <c r="Z27" s="4">
        <v>5075.3810000000003</v>
      </c>
      <c r="AA27" s="4">
        <v>1045.2249999999999</v>
      </c>
    </row>
    <row r="28" spans="1:27" s="6" customFormat="1" x14ac:dyDescent="0.3">
      <c r="A28" s="40">
        <v>27</v>
      </c>
      <c r="B28" s="18" t="s">
        <v>323</v>
      </c>
      <c r="C28" s="42" t="s">
        <v>40</v>
      </c>
      <c r="D28" s="41" t="s">
        <v>41</v>
      </c>
      <c r="E28" s="41">
        <v>901</v>
      </c>
      <c r="F28" s="41">
        <v>2055</v>
      </c>
      <c r="G28" s="4">
        <v>32633.258999999998</v>
      </c>
      <c r="H28" s="4">
        <v>32975.680999999997</v>
      </c>
      <c r="I28" s="4">
        <v>32991.226000000002</v>
      </c>
      <c r="J28" s="4">
        <v>33128.843000000001</v>
      </c>
      <c r="K28" s="4">
        <v>33873.557000000001</v>
      </c>
      <c r="L28" s="4">
        <v>35275.938000000002</v>
      </c>
      <c r="M28" s="4">
        <v>36787.480000000003</v>
      </c>
      <c r="N28" s="4">
        <v>37733.972000000002</v>
      </c>
      <c r="O28" s="4">
        <v>38130.67</v>
      </c>
      <c r="P28" s="4">
        <v>38295.337</v>
      </c>
      <c r="Q28" s="4">
        <v>36655.004999999997</v>
      </c>
      <c r="R28" s="4">
        <v>36586.781999999999</v>
      </c>
      <c r="S28" s="4">
        <v>38961.887999999999</v>
      </c>
      <c r="T28" s="4">
        <v>40551.248</v>
      </c>
      <c r="U28" s="4">
        <v>38711.394999999997</v>
      </c>
      <c r="V28" s="4">
        <v>35637.258000000002</v>
      </c>
      <c r="W28" s="4">
        <v>32033.96</v>
      </c>
      <c r="X28" s="4">
        <v>24736.782999999999</v>
      </c>
      <c r="Y28" s="4">
        <v>15317.666999999999</v>
      </c>
      <c r="Z28" s="4">
        <v>5732.3019999999997</v>
      </c>
      <c r="AA28" s="4">
        <v>1231.028</v>
      </c>
    </row>
    <row r="29" spans="1:27" s="6" customFormat="1" x14ac:dyDescent="0.3">
      <c r="A29" s="40">
        <v>28</v>
      </c>
      <c r="B29" s="18" t="s">
        <v>323</v>
      </c>
      <c r="C29" s="42" t="s">
        <v>40</v>
      </c>
      <c r="D29" s="41" t="s">
        <v>41</v>
      </c>
      <c r="E29" s="41">
        <v>901</v>
      </c>
      <c r="F29" s="41">
        <v>2060</v>
      </c>
      <c r="G29" s="4">
        <v>32314.296999999999</v>
      </c>
      <c r="H29" s="4">
        <v>32831.784</v>
      </c>
      <c r="I29" s="4">
        <v>33159.317999999999</v>
      </c>
      <c r="J29" s="4">
        <v>33539.188000000002</v>
      </c>
      <c r="K29" s="4">
        <v>34055.557000000001</v>
      </c>
      <c r="L29" s="4">
        <v>34782.616000000002</v>
      </c>
      <c r="M29" s="4">
        <v>35949.599000000002</v>
      </c>
      <c r="N29" s="4">
        <v>37214.125</v>
      </c>
      <c r="O29" s="4">
        <v>37956.631000000001</v>
      </c>
      <c r="P29" s="4">
        <v>38173.733</v>
      </c>
      <c r="Q29" s="4">
        <v>38169.906999999999</v>
      </c>
      <c r="R29" s="4">
        <v>36373.796999999999</v>
      </c>
      <c r="S29" s="4">
        <v>36115.589</v>
      </c>
      <c r="T29" s="4">
        <v>38139.436999999998</v>
      </c>
      <c r="U29" s="4">
        <v>39115.423000000003</v>
      </c>
      <c r="V29" s="4">
        <v>36393.811000000002</v>
      </c>
      <c r="W29" s="4">
        <v>31791.382000000001</v>
      </c>
      <c r="X29" s="4">
        <v>25671.506000000001</v>
      </c>
      <c r="Y29" s="4">
        <v>15836.013000000001</v>
      </c>
      <c r="Z29" s="4">
        <v>6480.991</v>
      </c>
      <c r="AA29" s="4">
        <v>1417.675</v>
      </c>
    </row>
    <row r="30" spans="1:27" s="6" customFormat="1" x14ac:dyDescent="0.3">
      <c r="A30" s="40">
        <v>29</v>
      </c>
      <c r="B30" s="18" t="s">
        <v>323</v>
      </c>
      <c r="C30" s="42" t="s">
        <v>40</v>
      </c>
      <c r="D30" s="41" t="s">
        <v>41</v>
      </c>
      <c r="E30" s="41">
        <v>901</v>
      </c>
      <c r="F30" s="41">
        <v>2065</v>
      </c>
      <c r="G30" s="4">
        <v>32043.506000000001</v>
      </c>
      <c r="H30" s="4">
        <v>32502.163</v>
      </c>
      <c r="I30" s="4">
        <v>33005.525999999998</v>
      </c>
      <c r="J30" s="4">
        <v>33677.148000000001</v>
      </c>
      <c r="K30" s="4">
        <v>34414.675999999999</v>
      </c>
      <c r="L30" s="4">
        <v>34914.544999999998</v>
      </c>
      <c r="M30" s="4">
        <v>35420.86</v>
      </c>
      <c r="N30" s="4">
        <v>36356.889000000003</v>
      </c>
      <c r="O30" s="4">
        <v>37429.377999999997</v>
      </c>
      <c r="P30" s="4">
        <v>38002.139000000003</v>
      </c>
      <c r="Q30" s="4">
        <v>38058.177000000003</v>
      </c>
      <c r="R30" s="4">
        <v>37894.838000000003</v>
      </c>
      <c r="S30" s="4">
        <v>35942.188000000002</v>
      </c>
      <c r="T30" s="4">
        <v>35440.332000000002</v>
      </c>
      <c r="U30" s="4">
        <v>36936.843000000001</v>
      </c>
      <c r="V30" s="4">
        <v>36905.923999999999</v>
      </c>
      <c r="W30" s="4">
        <v>32667.716</v>
      </c>
      <c r="X30" s="4">
        <v>25710.382000000001</v>
      </c>
      <c r="Y30" s="4">
        <v>16820.21</v>
      </c>
      <c r="Z30" s="4">
        <v>6964.7380000000003</v>
      </c>
      <c r="AA30" s="4">
        <v>1649.893</v>
      </c>
    </row>
    <row r="31" spans="1:27" s="6" customFormat="1" x14ac:dyDescent="0.3">
      <c r="A31" s="40">
        <v>30</v>
      </c>
      <c r="B31" s="18" t="s">
        <v>323</v>
      </c>
      <c r="C31" s="42" t="s">
        <v>40</v>
      </c>
      <c r="D31" s="41" t="s">
        <v>41</v>
      </c>
      <c r="E31" s="41">
        <v>901</v>
      </c>
      <c r="F31" s="41">
        <v>2070</v>
      </c>
      <c r="G31" s="4">
        <v>31983.67</v>
      </c>
      <c r="H31" s="4">
        <v>32220.703000000001</v>
      </c>
      <c r="I31" s="4">
        <v>32665.917000000001</v>
      </c>
      <c r="J31" s="4">
        <v>33493.309000000001</v>
      </c>
      <c r="K31" s="4">
        <v>34501.499000000003</v>
      </c>
      <c r="L31" s="4">
        <v>35223.201000000001</v>
      </c>
      <c r="M31" s="4">
        <v>35515.826000000001</v>
      </c>
      <c r="N31" s="4">
        <v>35807.088000000003</v>
      </c>
      <c r="O31" s="4">
        <v>36565.201999999997</v>
      </c>
      <c r="P31" s="4">
        <v>37478.546000000002</v>
      </c>
      <c r="Q31" s="4">
        <v>37899.752999999997</v>
      </c>
      <c r="R31" s="4">
        <v>37803.273000000001</v>
      </c>
      <c r="S31" s="4">
        <v>37475.550999999999</v>
      </c>
      <c r="T31" s="4">
        <v>35323.601000000002</v>
      </c>
      <c r="U31" s="4">
        <v>34450.262999999999</v>
      </c>
      <c r="V31" s="4">
        <v>35081.035000000003</v>
      </c>
      <c r="W31" s="4">
        <v>33331.252</v>
      </c>
      <c r="X31" s="4">
        <v>26699.833999999999</v>
      </c>
      <c r="Y31" s="4">
        <v>17091.710999999999</v>
      </c>
      <c r="Z31" s="4">
        <v>7671.2060000000001</v>
      </c>
      <c r="AA31" s="4">
        <v>1869.367</v>
      </c>
    </row>
    <row r="32" spans="1:27" s="6" customFormat="1" x14ac:dyDescent="0.3">
      <c r="A32" s="40">
        <v>31</v>
      </c>
      <c r="B32" s="18" t="s">
        <v>323</v>
      </c>
      <c r="C32" s="42" t="s">
        <v>40</v>
      </c>
      <c r="D32" s="41" t="s">
        <v>41</v>
      </c>
      <c r="E32" s="41">
        <v>901</v>
      </c>
      <c r="F32" s="41">
        <v>2075</v>
      </c>
      <c r="G32" s="4">
        <v>32071.411</v>
      </c>
      <c r="H32" s="4">
        <v>32149.937999999998</v>
      </c>
      <c r="I32" s="4">
        <v>32374.501</v>
      </c>
      <c r="J32" s="4">
        <v>33123.665000000001</v>
      </c>
      <c r="K32" s="4">
        <v>34266.629999999997</v>
      </c>
      <c r="L32" s="4">
        <v>35260.027999999998</v>
      </c>
      <c r="M32" s="4">
        <v>35787.006999999998</v>
      </c>
      <c r="N32" s="4">
        <v>35878.779000000002</v>
      </c>
      <c r="O32" s="4">
        <v>36006.044999999998</v>
      </c>
      <c r="P32" s="4">
        <v>36618.623</v>
      </c>
      <c r="Q32" s="4">
        <v>37390.716999999997</v>
      </c>
      <c r="R32" s="4">
        <v>37668.875</v>
      </c>
      <c r="S32" s="4">
        <v>37413.555</v>
      </c>
      <c r="T32" s="4">
        <v>36874.650999999998</v>
      </c>
      <c r="U32" s="4">
        <v>34413.815000000002</v>
      </c>
      <c r="V32" s="4">
        <v>32914.966</v>
      </c>
      <c r="W32" s="4">
        <v>32034.457999999999</v>
      </c>
      <c r="X32" s="4">
        <v>27523.607</v>
      </c>
      <c r="Y32" s="4">
        <v>18032.189999999999</v>
      </c>
      <c r="Z32" s="4">
        <v>7943.2510000000002</v>
      </c>
      <c r="AA32" s="4">
        <v>2157.1509999999998</v>
      </c>
    </row>
    <row r="33" spans="1:27" s="6" customFormat="1" x14ac:dyDescent="0.3">
      <c r="A33" s="40">
        <v>32</v>
      </c>
      <c r="B33" s="18" t="s">
        <v>323</v>
      </c>
      <c r="C33" s="42" t="s">
        <v>40</v>
      </c>
      <c r="D33" s="41" t="s">
        <v>41</v>
      </c>
      <c r="E33" s="41">
        <v>901</v>
      </c>
      <c r="F33" s="41">
        <v>2080</v>
      </c>
      <c r="G33" s="4">
        <v>32134.413</v>
      </c>
      <c r="H33" s="4">
        <v>32226.639999999999</v>
      </c>
      <c r="I33" s="4">
        <v>32293.547999999999</v>
      </c>
      <c r="J33" s="4">
        <v>32801.896999999997</v>
      </c>
      <c r="K33" s="4">
        <v>33846.080999999998</v>
      </c>
      <c r="L33" s="4">
        <v>34975.173000000003</v>
      </c>
      <c r="M33" s="4">
        <v>35786.828999999998</v>
      </c>
      <c r="N33" s="4">
        <v>36125.839</v>
      </c>
      <c r="O33" s="4">
        <v>36065.506999999998</v>
      </c>
      <c r="P33" s="4">
        <v>36060.834000000003</v>
      </c>
      <c r="Q33" s="4">
        <v>36546.383000000002</v>
      </c>
      <c r="R33" s="4">
        <v>37186.091999999997</v>
      </c>
      <c r="S33" s="4">
        <v>37315.83</v>
      </c>
      <c r="T33" s="4">
        <v>36854.014999999999</v>
      </c>
      <c r="U33" s="4">
        <v>35989.129000000001</v>
      </c>
      <c r="V33" s="4">
        <v>32997.798999999999</v>
      </c>
      <c r="W33" s="4">
        <v>30360.243999999999</v>
      </c>
      <c r="X33" s="4">
        <v>26928.725999999999</v>
      </c>
      <c r="Y33" s="4">
        <v>18883.689999999999</v>
      </c>
      <c r="Z33" s="4">
        <v>8554.2080000000005</v>
      </c>
      <c r="AA33" s="4">
        <v>2335.62</v>
      </c>
    </row>
    <row r="34" spans="1:27" s="6" customFormat="1" x14ac:dyDescent="0.3">
      <c r="A34" s="40">
        <v>33</v>
      </c>
      <c r="B34" s="18" t="s">
        <v>323</v>
      </c>
      <c r="C34" s="42" t="s">
        <v>40</v>
      </c>
      <c r="D34" s="41" t="s">
        <v>41</v>
      </c>
      <c r="E34" s="41">
        <v>901</v>
      </c>
      <c r="F34" s="41">
        <v>2085</v>
      </c>
      <c r="G34" s="4">
        <v>32019.159</v>
      </c>
      <c r="H34" s="4">
        <v>32278.62</v>
      </c>
      <c r="I34" s="4">
        <v>32359.991999999998</v>
      </c>
      <c r="J34" s="4">
        <v>32690.633999999998</v>
      </c>
      <c r="K34" s="4">
        <v>33473.296000000002</v>
      </c>
      <c r="L34" s="4">
        <v>34504.879999999997</v>
      </c>
      <c r="M34" s="4">
        <v>35465.383000000002</v>
      </c>
      <c r="N34" s="4">
        <v>36102.277000000002</v>
      </c>
      <c r="O34" s="4">
        <v>36299.517999999996</v>
      </c>
      <c r="P34" s="4">
        <v>36117.847999999998</v>
      </c>
      <c r="Q34" s="4">
        <v>36000.173999999999</v>
      </c>
      <c r="R34" s="4">
        <v>36369.195</v>
      </c>
      <c r="S34" s="4">
        <v>36872.364000000001</v>
      </c>
      <c r="T34" s="4">
        <v>36808.495000000003</v>
      </c>
      <c r="U34" s="4">
        <v>36026.207000000002</v>
      </c>
      <c r="V34" s="4">
        <v>34605.031999999999</v>
      </c>
      <c r="W34" s="4">
        <v>30623.516</v>
      </c>
      <c r="X34" s="4">
        <v>25951.087</v>
      </c>
      <c r="Y34" s="4">
        <v>18947.424999999999</v>
      </c>
      <c r="Z34" s="4">
        <v>9141.232</v>
      </c>
      <c r="AA34" s="4">
        <v>2565.373</v>
      </c>
    </row>
    <row r="35" spans="1:27" s="6" customFormat="1" x14ac:dyDescent="0.3">
      <c r="A35" s="40">
        <v>34</v>
      </c>
      <c r="B35" s="18" t="s">
        <v>323</v>
      </c>
      <c r="C35" s="42" t="s">
        <v>40</v>
      </c>
      <c r="D35" s="41" t="s">
        <v>41</v>
      </c>
      <c r="E35" s="41">
        <v>901</v>
      </c>
      <c r="F35" s="41">
        <v>2090</v>
      </c>
      <c r="G35" s="4">
        <v>31752.382000000001</v>
      </c>
      <c r="H35" s="4">
        <v>32152.328000000001</v>
      </c>
      <c r="I35" s="4">
        <v>32401.72</v>
      </c>
      <c r="J35" s="4">
        <v>32726.633999999998</v>
      </c>
      <c r="K35" s="4">
        <v>33310.536</v>
      </c>
      <c r="L35" s="4">
        <v>34082.135999999999</v>
      </c>
      <c r="M35" s="4">
        <v>34958.618999999999</v>
      </c>
      <c r="N35" s="4">
        <v>35757.925000000003</v>
      </c>
      <c r="O35" s="4">
        <v>36263.480000000003</v>
      </c>
      <c r="P35" s="4">
        <v>36348.074000000001</v>
      </c>
      <c r="Q35" s="4">
        <v>36063.625999999997</v>
      </c>
      <c r="R35" s="4">
        <v>35844.877</v>
      </c>
      <c r="S35" s="4">
        <v>36096.031000000003</v>
      </c>
      <c r="T35" s="4">
        <v>36421.385000000002</v>
      </c>
      <c r="U35" s="4">
        <v>36056.864000000001</v>
      </c>
      <c r="V35" s="4">
        <v>34726.339</v>
      </c>
      <c r="W35" s="4">
        <v>32270.539000000001</v>
      </c>
      <c r="X35" s="4">
        <v>26465.81</v>
      </c>
      <c r="Y35" s="4">
        <v>18730.496999999999</v>
      </c>
      <c r="Z35" s="4">
        <v>9453.2369999999992</v>
      </c>
      <c r="AA35" s="4">
        <v>2807.4859999999999</v>
      </c>
    </row>
    <row r="36" spans="1:27" s="6" customFormat="1" x14ac:dyDescent="0.3">
      <c r="A36" s="40">
        <v>35</v>
      </c>
      <c r="B36" s="18" t="s">
        <v>323</v>
      </c>
      <c r="C36" s="42" t="s">
        <v>40</v>
      </c>
      <c r="D36" s="41" t="s">
        <v>41</v>
      </c>
      <c r="E36" s="41">
        <v>901</v>
      </c>
      <c r="F36" s="41">
        <v>2095</v>
      </c>
      <c r="G36" s="4">
        <v>31449.165000000001</v>
      </c>
      <c r="H36" s="4">
        <v>31874.453000000001</v>
      </c>
      <c r="I36" s="4">
        <v>32265.152999999998</v>
      </c>
      <c r="J36" s="4">
        <v>32737.843000000001</v>
      </c>
      <c r="K36" s="4">
        <v>33294.995000000003</v>
      </c>
      <c r="L36" s="4">
        <v>33868.951999999997</v>
      </c>
      <c r="M36" s="4">
        <v>34498.9</v>
      </c>
      <c r="N36" s="4">
        <v>35228.218999999997</v>
      </c>
      <c r="O36" s="4">
        <v>35907.313999999998</v>
      </c>
      <c r="P36" s="4">
        <v>36308.919000000002</v>
      </c>
      <c r="Q36" s="4">
        <v>36298.485999999997</v>
      </c>
      <c r="R36" s="4">
        <v>35922.811999999998</v>
      </c>
      <c r="S36" s="4">
        <v>35604.228000000003</v>
      </c>
      <c r="T36" s="4">
        <v>35702.264000000003</v>
      </c>
      <c r="U36" s="4">
        <v>35751.383999999998</v>
      </c>
      <c r="V36" s="4">
        <v>34871.879000000001</v>
      </c>
      <c r="W36" s="4">
        <v>32519.455999999998</v>
      </c>
      <c r="X36" s="4">
        <v>28139.491999999998</v>
      </c>
      <c r="Y36" s="4">
        <v>19457.013999999999</v>
      </c>
      <c r="Z36" s="4">
        <v>9667.4089999999997</v>
      </c>
      <c r="AA36" s="4">
        <v>3011.1880000000001</v>
      </c>
    </row>
    <row r="37" spans="1:27" s="6" customFormat="1" x14ac:dyDescent="0.3">
      <c r="A37" s="40">
        <v>36</v>
      </c>
      <c r="B37" s="18" t="s">
        <v>323</v>
      </c>
      <c r="C37" s="42" t="s">
        <v>40</v>
      </c>
      <c r="D37" s="41" t="s">
        <v>41</v>
      </c>
      <c r="E37" s="41">
        <v>901</v>
      </c>
      <c r="F37" s="41">
        <v>2100</v>
      </c>
      <c r="G37" s="4">
        <v>31200.705999999998</v>
      </c>
      <c r="H37" s="4">
        <v>31560.106</v>
      </c>
      <c r="I37" s="4">
        <v>31977.085999999999</v>
      </c>
      <c r="J37" s="4">
        <v>32570.84</v>
      </c>
      <c r="K37" s="4">
        <v>33254.648999999998</v>
      </c>
      <c r="L37" s="4">
        <v>33802.728000000003</v>
      </c>
      <c r="M37" s="4">
        <v>34248.167999999998</v>
      </c>
      <c r="N37" s="4">
        <v>34745.014000000003</v>
      </c>
      <c r="O37" s="4">
        <v>35365.724999999999</v>
      </c>
      <c r="P37" s="4">
        <v>35950.491999999998</v>
      </c>
      <c r="Q37" s="4">
        <v>36264.93</v>
      </c>
      <c r="R37" s="4">
        <v>36170.124000000003</v>
      </c>
      <c r="S37" s="4">
        <v>35705.211000000003</v>
      </c>
      <c r="T37" s="4">
        <v>35257.421999999999</v>
      </c>
      <c r="U37" s="4">
        <v>35117.290999999997</v>
      </c>
      <c r="V37" s="4">
        <v>34693.152999999998</v>
      </c>
      <c r="W37" s="4">
        <v>32846.409</v>
      </c>
      <c r="X37" s="4">
        <v>28587.317999999999</v>
      </c>
      <c r="Y37" s="4">
        <v>21035.85</v>
      </c>
      <c r="Z37" s="4">
        <v>10325.471</v>
      </c>
      <c r="AA37" s="4">
        <v>3216.904</v>
      </c>
    </row>
    <row r="38" spans="1:27" s="6" customFormat="1" x14ac:dyDescent="0.3">
      <c r="A38" s="40">
        <v>37</v>
      </c>
      <c r="B38" s="18" t="s">
        <v>323</v>
      </c>
      <c r="C38" s="42" t="s">
        <v>42</v>
      </c>
      <c r="D38" s="41" t="s">
        <v>43</v>
      </c>
      <c r="E38" s="41">
        <v>902</v>
      </c>
      <c r="F38" s="41">
        <v>2015</v>
      </c>
      <c r="G38" s="4">
        <v>291758.90600000002</v>
      </c>
      <c r="H38" s="4">
        <v>277237.054</v>
      </c>
      <c r="I38" s="4">
        <v>262965.304</v>
      </c>
      <c r="J38" s="4">
        <v>253563.348</v>
      </c>
      <c r="K38" s="4">
        <v>253910.611</v>
      </c>
      <c r="L38" s="4">
        <v>257879.33</v>
      </c>
      <c r="M38" s="4">
        <v>230026.21900000001</v>
      </c>
      <c r="N38" s="4">
        <v>204895.20300000001</v>
      </c>
      <c r="O38" s="4">
        <v>196760.52</v>
      </c>
      <c r="P38" s="4">
        <v>183522.99600000001</v>
      </c>
      <c r="Q38" s="4">
        <v>156403.59099999999</v>
      </c>
      <c r="R38" s="4">
        <v>128081.307</v>
      </c>
      <c r="S38" s="4">
        <v>109498.50900000001</v>
      </c>
      <c r="T38" s="4">
        <v>77162.645999999993</v>
      </c>
      <c r="U38" s="4">
        <v>54290.19</v>
      </c>
      <c r="V38" s="4">
        <v>38995.862999999998</v>
      </c>
      <c r="W38" s="4">
        <v>23597.534</v>
      </c>
      <c r="X38" s="4">
        <v>10929.206</v>
      </c>
      <c r="Y38" s="4">
        <v>3696.2249999999999</v>
      </c>
      <c r="Z38" s="4">
        <v>868.12800000000004</v>
      </c>
      <c r="AA38" s="4">
        <v>140.74100000000001</v>
      </c>
    </row>
    <row r="39" spans="1:27" s="6" customFormat="1" x14ac:dyDescent="0.3">
      <c r="A39" s="40">
        <v>38</v>
      </c>
      <c r="B39" s="18" t="s">
        <v>323</v>
      </c>
      <c r="C39" s="42" t="s">
        <v>42</v>
      </c>
      <c r="D39" s="41" t="s">
        <v>43</v>
      </c>
      <c r="E39" s="41">
        <v>902</v>
      </c>
      <c r="F39" s="41">
        <v>2020</v>
      </c>
      <c r="G39" s="4">
        <v>295300.58299999998</v>
      </c>
      <c r="H39" s="4">
        <v>288346.12900000002</v>
      </c>
      <c r="I39" s="4">
        <v>275509.65399999998</v>
      </c>
      <c r="J39" s="4">
        <v>260888.326</v>
      </c>
      <c r="K39" s="4">
        <v>250782.14</v>
      </c>
      <c r="L39" s="4">
        <v>251294.005</v>
      </c>
      <c r="M39" s="4">
        <v>255314.54300000001</v>
      </c>
      <c r="N39" s="4">
        <v>227316.649</v>
      </c>
      <c r="O39" s="4">
        <v>202119.94099999999</v>
      </c>
      <c r="P39" s="4">
        <v>193677.041</v>
      </c>
      <c r="Q39" s="4">
        <v>179768.022</v>
      </c>
      <c r="R39" s="4">
        <v>151726.57</v>
      </c>
      <c r="S39" s="4">
        <v>121896.04399999999</v>
      </c>
      <c r="T39" s="4">
        <v>100942.522</v>
      </c>
      <c r="U39" s="4">
        <v>67275.0649999999</v>
      </c>
      <c r="V39" s="4">
        <v>43373.699000000001</v>
      </c>
      <c r="W39" s="4">
        <v>27265.714</v>
      </c>
      <c r="X39" s="4">
        <v>13534.972</v>
      </c>
      <c r="Y39" s="4">
        <v>4854.8999999999996</v>
      </c>
      <c r="Z39" s="4">
        <v>1208.6400000000001</v>
      </c>
      <c r="AA39" s="4">
        <v>209.21</v>
      </c>
    </row>
    <row r="40" spans="1:27" s="6" customFormat="1" x14ac:dyDescent="0.3">
      <c r="A40" s="40">
        <v>39</v>
      </c>
      <c r="B40" s="18" t="s">
        <v>323</v>
      </c>
      <c r="C40" s="42" t="s">
        <v>42</v>
      </c>
      <c r="D40" s="41" t="s">
        <v>43</v>
      </c>
      <c r="E40" s="41">
        <v>902</v>
      </c>
      <c r="F40" s="41">
        <v>2025</v>
      </c>
      <c r="G40" s="4">
        <v>296206.30099999998</v>
      </c>
      <c r="H40" s="4">
        <v>292416.04300000001</v>
      </c>
      <c r="I40" s="4">
        <v>286792.40100000001</v>
      </c>
      <c r="J40" s="4">
        <v>273609.35100000002</v>
      </c>
      <c r="K40" s="4">
        <v>258349.40900000001</v>
      </c>
      <c r="L40" s="4">
        <v>248344.258</v>
      </c>
      <c r="M40" s="4">
        <v>248972.973</v>
      </c>
      <c r="N40" s="4">
        <v>252841.02100000001</v>
      </c>
      <c r="O40" s="4">
        <v>224653.666</v>
      </c>
      <c r="P40" s="4">
        <v>199114.462</v>
      </c>
      <c r="Q40" s="4">
        <v>189889.685</v>
      </c>
      <c r="R40" s="4">
        <v>174751.503</v>
      </c>
      <c r="S40" s="4">
        <v>144910.93100000001</v>
      </c>
      <c r="T40" s="4">
        <v>112852.08100000001</v>
      </c>
      <c r="U40" s="4">
        <v>88894.243000000002</v>
      </c>
      <c r="V40" s="4">
        <v>54514.629000000001</v>
      </c>
      <c r="W40" s="4">
        <v>30870.687999999998</v>
      </c>
      <c r="X40" s="4">
        <v>16005.476000000001</v>
      </c>
      <c r="Y40" s="4">
        <v>6197.0709999999999</v>
      </c>
      <c r="Z40" s="4">
        <v>1646.367</v>
      </c>
      <c r="AA40" s="4">
        <v>304.78500000000003</v>
      </c>
    </row>
    <row r="41" spans="1:27" s="6" customFormat="1" x14ac:dyDescent="0.3">
      <c r="A41" s="40">
        <v>40</v>
      </c>
      <c r="B41" s="18" t="s">
        <v>323</v>
      </c>
      <c r="C41" s="42" t="s">
        <v>42</v>
      </c>
      <c r="D41" s="41" t="s">
        <v>43</v>
      </c>
      <c r="E41" s="41">
        <v>902</v>
      </c>
      <c r="F41" s="41">
        <v>2030</v>
      </c>
      <c r="G41" s="4">
        <v>297817.49400000001</v>
      </c>
      <c r="H41" s="4">
        <v>293555.74400000001</v>
      </c>
      <c r="I41" s="4">
        <v>291059.85600000003</v>
      </c>
      <c r="J41" s="4">
        <v>285056.32299999997</v>
      </c>
      <c r="K41" s="4">
        <v>271198.82500000001</v>
      </c>
      <c r="L41" s="4">
        <v>255944.16800000001</v>
      </c>
      <c r="M41" s="4">
        <v>246041.61499999999</v>
      </c>
      <c r="N41" s="4">
        <v>246558.27299999999</v>
      </c>
      <c r="O41" s="4">
        <v>250097.405</v>
      </c>
      <c r="P41" s="4">
        <v>221510.16699999999</v>
      </c>
      <c r="Q41" s="4">
        <v>195305.77100000001</v>
      </c>
      <c r="R41" s="4">
        <v>184787.06899999999</v>
      </c>
      <c r="S41" s="4">
        <v>167407.59899999999</v>
      </c>
      <c r="T41" s="4">
        <v>134830.13099999999</v>
      </c>
      <c r="U41" s="4">
        <v>100022.129</v>
      </c>
      <c r="V41" s="4">
        <v>73010.854000000007</v>
      </c>
      <c r="W41" s="4">
        <v>39530.107000000004</v>
      </c>
      <c r="X41" s="4">
        <v>18548.223000000002</v>
      </c>
      <c r="Y41" s="4">
        <v>7522.3980000000001</v>
      </c>
      <c r="Z41" s="4">
        <v>2160.5070000000001</v>
      </c>
      <c r="AA41" s="4">
        <v>431.8</v>
      </c>
    </row>
    <row r="42" spans="1:27" s="6" customFormat="1" x14ac:dyDescent="0.3">
      <c r="A42" s="40">
        <v>41</v>
      </c>
      <c r="B42" s="18" t="s">
        <v>323</v>
      </c>
      <c r="C42" s="42" t="s">
        <v>42</v>
      </c>
      <c r="D42" s="41" t="s">
        <v>43</v>
      </c>
      <c r="E42" s="41">
        <v>902</v>
      </c>
      <c r="F42" s="41">
        <v>2035</v>
      </c>
      <c r="G42" s="4">
        <v>300752.342</v>
      </c>
      <c r="H42" s="4">
        <v>295414.71399999998</v>
      </c>
      <c r="I42" s="4">
        <v>292285.00699999998</v>
      </c>
      <c r="J42" s="4">
        <v>289459.77500000002</v>
      </c>
      <c r="K42" s="4">
        <v>282786.53600000002</v>
      </c>
      <c r="L42" s="4">
        <v>268900.038</v>
      </c>
      <c r="M42" s="4">
        <v>253727.946</v>
      </c>
      <c r="N42" s="4">
        <v>243743.87700000001</v>
      </c>
      <c r="O42" s="4">
        <v>243955.19</v>
      </c>
      <c r="P42" s="4">
        <v>246887.573</v>
      </c>
      <c r="Q42" s="4">
        <v>217515.14499999999</v>
      </c>
      <c r="R42" s="4">
        <v>190171.84099999999</v>
      </c>
      <c r="S42" s="4">
        <v>177320.72899999999</v>
      </c>
      <c r="T42" s="4">
        <v>156477.67199999999</v>
      </c>
      <c r="U42" s="4">
        <v>120394.72500000001</v>
      </c>
      <c r="V42" s="4">
        <v>83003.297999999995</v>
      </c>
      <c r="W42" s="4">
        <v>53958.273999999998</v>
      </c>
      <c r="X42" s="4">
        <v>24353.392</v>
      </c>
      <c r="Y42" s="4">
        <v>8977.0020000000004</v>
      </c>
      <c r="Z42" s="4">
        <v>2698.913</v>
      </c>
      <c r="AA42" s="4">
        <v>586.36099999999999</v>
      </c>
    </row>
    <row r="43" spans="1:27" s="6" customFormat="1" x14ac:dyDescent="0.3">
      <c r="A43" s="40">
        <v>42</v>
      </c>
      <c r="B43" s="18" t="s">
        <v>323</v>
      </c>
      <c r="C43" s="42" t="s">
        <v>42</v>
      </c>
      <c r="D43" s="41" t="s">
        <v>43</v>
      </c>
      <c r="E43" s="41">
        <v>902</v>
      </c>
      <c r="F43" s="41">
        <v>2040</v>
      </c>
      <c r="G43" s="4">
        <v>304458.73200000002</v>
      </c>
      <c r="H43" s="4">
        <v>298612.96399999998</v>
      </c>
      <c r="I43" s="4">
        <v>294263.91800000001</v>
      </c>
      <c r="J43" s="4">
        <v>290760.647</v>
      </c>
      <c r="K43" s="4">
        <v>287283.12599999999</v>
      </c>
      <c r="L43" s="4">
        <v>280572.51299999998</v>
      </c>
      <c r="M43" s="4">
        <v>266755.36300000001</v>
      </c>
      <c r="N43" s="4">
        <v>251511.99299999999</v>
      </c>
      <c r="O43" s="4">
        <v>241261.791</v>
      </c>
      <c r="P43" s="4">
        <v>240906.274</v>
      </c>
      <c r="Q43" s="4">
        <v>242771.94899999999</v>
      </c>
      <c r="R43" s="4">
        <v>212105.96900000001</v>
      </c>
      <c r="S43" s="4">
        <v>182694.69699999999</v>
      </c>
      <c r="T43" s="4">
        <v>166200.19</v>
      </c>
      <c r="U43" s="4">
        <v>140650.14300000001</v>
      </c>
      <c r="V43" s="4">
        <v>100961.622</v>
      </c>
      <c r="W43" s="4">
        <v>62250.811999999998</v>
      </c>
      <c r="X43" s="4">
        <v>34031.769999999997</v>
      </c>
      <c r="Y43" s="4">
        <v>12115.371999999999</v>
      </c>
      <c r="Z43" s="4">
        <v>3318.634</v>
      </c>
      <c r="AA43" s="4">
        <v>758.73299999999995</v>
      </c>
    </row>
    <row r="44" spans="1:27" s="6" customFormat="1" x14ac:dyDescent="0.3">
      <c r="A44" s="40">
        <v>43</v>
      </c>
      <c r="B44" s="18" t="s">
        <v>323</v>
      </c>
      <c r="C44" s="42" t="s">
        <v>42</v>
      </c>
      <c r="D44" s="41" t="s">
        <v>43</v>
      </c>
      <c r="E44" s="41">
        <v>902</v>
      </c>
      <c r="F44" s="41">
        <v>2045</v>
      </c>
      <c r="G44" s="4">
        <v>307794.201</v>
      </c>
      <c r="H44" s="4">
        <v>302538.87099999998</v>
      </c>
      <c r="I44" s="4">
        <v>297553.967</v>
      </c>
      <c r="J44" s="4">
        <v>292812.37300000002</v>
      </c>
      <c r="K44" s="4">
        <v>288670.18900000001</v>
      </c>
      <c r="L44" s="4">
        <v>285150.97899999999</v>
      </c>
      <c r="M44" s="4">
        <v>278488.00300000003</v>
      </c>
      <c r="N44" s="4">
        <v>264579.45699999999</v>
      </c>
      <c r="O44" s="4">
        <v>249073.53</v>
      </c>
      <c r="P44" s="4">
        <v>238317.71900000001</v>
      </c>
      <c r="Q44" s="4">
        <v>236967.636</v>
      </c>
      <c r="R44" s="4">
        <v>237138.91200000001</v>
      </c>
      <c r="S44" s="4">
        <v>204205.299</v>
      </c>
      <c r="T44" s="4">
        <v>171592.75099999999</v>
      </c>
      <c r="U44" s="4">
        <v>150101.098</v>
      </c>
      <c r="V44" s="4">
        <v>119151.50599999999</v>
      </c>
      <c r="W44" s="4">
        <v>76926.842999999993</v>
      </c>
      <c r="X44" s="4">
        <v>40163.033000000003</v>
      </c>
      <c r="Y44" s="4">
        <v>17416.027999999998</v>
      </c>
      <c r="Z44" s="4">
        <v>4610.2879999999996</v>
      </c>
      <c r="AA44" s="4">
        <v>964.22699999999998</v>
      </c>
    </row>
    <row r="45" spans="1:27" s="6" customFormat="1" x14ac:dyDescent="0.3">
      <c r="A45" s="40">
        <v>44</v>
      </c>
      <c r="B45" s="18" t="s">
        <v>323</v>
      </c>
      <c r="C45" s="42" t="s">
        <v>42</v>
      </c>
      <c r="D45" s="41" t="s">
        <v>43</v>
      </c>
      <c r="E45" s="41">
        <v>902</v>
      </c>
      <c r="F45" s="41">
        <v>2050</v>
      </c>
      <c r="G45" s="4">
        <v>309241.62400000001</v>
      </c>
      <c r="H45" s="4">
        <v>306070.69900000002</v>
      </c>
      <c r="I45" s="4">
        <v>301563.66200000001</v>
      </c>
      <c r="J45" s="4">
        <v>296165.88699999999</v>
      </c>
      <c r="K45" s="4">
        <v>290801.05</v>
      </c>
      <c r="L45" s="4">
        <v>286625.98599999998</v>
      </c>
      <c r="M45" s="4">
        <v>283149.79300000001</v>
      </c>
      <c r="N45" s="4">
        <v>276372.22600000002</v>
      </c>
      <c r="O45" s="4">
        <v>262171.73300000001</v>
      </c>
      <c r="P45" s="4">
        <v>246168.00899999999</v>
      </c>
      <c r="Q45" s="4">
        <v>234508.785</v>
      </c>
      <c r="R45" s="4">
        <v>231586.179</v>
      </c>
      <c r="S45" s="4">
        <v>228887.56400000001</v>
      </c>
      <c r="T45" s="4">
        <v>192428.758</v>
      </c>
      <c r="U45" s="4">
        <v>155490.617</v>
      </c>
      <c r="V45" s="4">
        <v>128059.459</v>
      </c>
      <c r="W45" s="4">
        <v>92034.729000000007</v>
      </c>
      <c r="X45" s="4">
        <v>50642.322</v>
      </c>
      <c r="Y45" s="4">
        <v>21163.23</v>
      </c>
      <c r="Z45" s="4">
        <v>6801.4009999999998</v>
      </c>
      <c r="AA45" s="4">
        <v>1342.001</v>
      </c>
    </row>
    <row r="46" spans="1:27" s="6" customFormat="1" x14ac:dyDescent="0.3">
      <c r="A46" s="40">
        <v>45</v>
      </c>
      <c r="B46" s="18" t="s">
        <v>323</v>
      </c>
      <c r="C46" s="42" t="s">
        <v>42</v>
      </c>
      <c r="D46" s="41" t="s">
        <v>43</v>
      </c>
      <c r="E46" s="41">
        <v>902</v>
      </c>
      <c r="F46" s="41">
        <v>2055</v>
      </c>
      <c r="G46" s="4">
        <v>308733.10600000003</v>
      </c>
      <c r="H46" s="4">
        <v>307706.467</v>
      </c>
      <c r="I46" s="4">
        <v>305185.245</v>
      </c>
      <c r="J46" s="4">
        <v>300269.57400000002</v>
      </c>
      <c r="K46" s="4">
        <v>294278.41499999998</v>
      </c>
      <c r="L46" s="4">
        <v>288877.10100000002</v>
      </c>
      <c r="M46" s="4">
        <v>284738.603</v>
      </c>
      <c r="N46" s="4">
        <v>281137.951</v>
      </c>
      <c r="O46" s="4">
        <v>274029.78399999999</v>
      </c>
      <c r="P46" s="4">
        <v>259293.99299999999</v>
      </c>
      <c r="Q46" s="4">
        <v>242407.62299999999</v>
      </c>
      <c r="R46" s="4">
        <v>229321.39799999999</v>
      </c>
      <c r="S46" s="4">
        <v>223748.85699999999</v>
      </c>
      <c r="T46" s="4">
        <v>216524.179</v>
      </c>
      <c r="U46" s="4">
        <v>175226.52600000001</v>
      </c>
      <c r="V46" s="4">
        <v>133345.47700000001</v>
      </c>
      <c r="W46" s="4">
        <v>99917.282000000007</v>
      </c>
      <c r="X46" s="4">
        <v>61650.756000000001</v>
      </c>
      <c r="Y46" s="4">
        <v>27327.550999999999</v>
      </c>
      <c r="Z46" s="4">
        <v>8570.4740000000002</v>
      </c>
      <c r="AA46" s="4">
        <v>1987.799</v>
      </c>
    </row>
    <row r="47" spans="1:27" s="6" customFormat="1" x14ac:dyDescent="0.3">
      <c r="A47" s="40">
        <v>46</v>
      </c>
      <c r="B47" s="18" t="s">
        <v>323</v>
      </c>
      <c r="C47" s="42" t="s">
        <v>42</v>
      </c>
      <c r="D47" s="41" t="s">
        <v>43</v>
      </c>
      <c r="E47" s="41">
        <v>902</v>
      </c>
      <c r="F47" s="41">
        <v>2060</v>
      </c>
      <c r="G47" s="4">
        <v>307273.97399999999</v>
      </c>
      <c r="H47" s="4">
        <v>307356.71399999998</v>
      </c>
      <c r="I47" s="4">
        <v>306899.11</v>
      </c>
      <c r="J47" s="4">
        <v>303979.24800000002</v>
      </c>
      <c r="K47" s="4">
        <v>298498.86099999998</v>
      </c>
      <c r="L47" s="4">
        <v>292465.46899999998</v>
      </c>
      <c r="M47" s="4">
        <v>287092.196</v>
      </c>
      <c r="N47" s="4">
        <v>282831.08899999998</v>
      </c>
      <c r="O47" s="4">
        <v>278888.64600000001</v>
      </c>
      <c r="P47" s="4">
        <v>271203.97100000002</v>
      </c>
      <c r="Q47" s="4">
        <v>255545.69899999999</v>
      </c>
      <c r="R47" s="4">
        <v>237279.94200000001</v>
      </c>
      <c r="S47" s="4">
        <v>221793.693</v>
      </c>
      <c r="T47" s="4">
        <v>212020.617</v>
      </c>
      <c r="U47" s="4">
        <v>198288.87899999999</v>
      </c>
      <c r="V47" s="4">
        <v>151329.859</v>
      </c>
      <c r="W47" s="4">
        <v>104860.614</v>
      </c>
      <c r="X47" s="4">
        <v>67907.016000000003</v>
      </c>
      <c r="Y47" s="4">
        <v>33953.591</v>
      </c>
      <c r="Z47" s="4">
        <v>11366.938</v>
      </c>
      <c r="AA47" s="4">
        <v>2657.7370000000001</v>
      </c>
    </row>
    <row r="48" spans="1:27" s="6" customFormat="1" x14ac:dyDescent="0.3">
      <c r="A48" s="40">
        <v>47</v>
      </c>
      <c r="B48" s="18" t="s">
        <v>323</v>
      </c>
      <c r="C48" s="42" t="s">
        <v>42</v>
      </c>
      <c r="D48" s="41" t="s">
        <v>43</v>
      </c>
      <c r="E48" s="41">
        <v>902</v>
      </c>
      <c r="F48" s="41">
        <v>2065</v>
      </c>
      <c r="G48" s="4">
        <v>306126.065</v>
      </c>
      <c r="H48" s="4">
        <v>306029.67800000001</v>
      </c>
      <c r="I48" s="4">
        <v>306618.098</v>
      </c>
      <c r="J48" s="4">
        <v>305774.717</v>
      </c>
      <c r="K48" s="4">
        <v>302318.95600000001</v>
      </c>
      <c r="L48" s="4">
        <v>296790.826</v>
      </c>
      <c r="M48" s="4">
        <v>290775.54800000001</v>
      </c>
      <c r="N48" s="4">
        <v>285281.02899999998</v>
      </c>
      <c r="O48" s="4">
        <v>280684.17200000002</v>
      </c>
      <c r="P48" s="4">
        <v>276158.70400000003</v>
      </c>
      <c r="Q48" s="4">
        <v>267505.049</v>
      </c>
      <c r="R48" s="4">
        <v>250423.264</v>
      </c>
      <c r="S48" s="4">
        <v>229847.16699999999</v>
      </c>
      <c r="T48" s="4">
        <v>210513.69899999999</v>
      </c>
      <c r="U48" s="4">
        <v>194667.95</v>
      </c>
      <c r="V48" s="4">
        <v>172607.83600000001</v>
      </c>
      <c r="W48" s="4">
        <v>120138.295</v>
      </c>
      <c r="X48" s="4">
        <v>72100.296000000002</v>
      </c>
      <c r="Y48" s="4">
        <v>38109.222000000002</v>
      </c>
      <c r="Z48" s="4">
        <v>14430.107</v>
      </c>
      <c r="AA48" s="4">
        <v>3627.4079999999999</v>
      </c>
    </row>
    <row r="49" spans="1:27" s="6" customFormat="1" x14ac:dyDescent="0.3">
      <c r="A49" s="40">
        <v>48</v>
      </c>
      <c r="B49" s="18" t="s">
        <v>323</v>
      </c>
      <c r="C49" s="42" t="s">
        <v>42</v>
      </c>
      <c r="D49" s="41" t="s">
        <v>43</v>
      </c>
      <c r="E49" s="41">
        <v>902</v>
      </c>
      <c r="F49" s="41">
        <v>2070</v>
      </c>
      <c r="G49" s="4">
        <v>305182.83100000001</v>
      </c>
      <c r="H49" s="4">
        <v>304997.40100000001</v>
      </c>
      <c r="I49" s="4">
        <v>305353.75300000003</v>
      </c>
      <c r="J49" s="4">
        <v>305571.71500000003</v>
      </c>
      <c r="K49" s="4">
        <v>304221.14</v>
      </c>
      <c r="L49" s="4">
        <v>300712.40500000003</v>
      </c>
      <c r="M49" s="4">
        <v>295192.52299999999</v>
      </c>
      <c r="N49" s="4">
        <v>289054.65700000001</v>
      </c>
      <c r="O49" s="4">
        <v>283230.24900000001</v>
      </c>
      <c r="P49" s="4">
        <v>278066.353</v>
      </c>
      <c r="Q49" s="4">
        <v>272572.989</v>
      </c>
      <c r="R49" s="4">
        <v>262444.71899999998</v>
      </c>
      <c r="S49" s="4">
        <v>243008.27600000001</v>
      </c>
      <c r="T49" s="4">
        <v>218676.47899999999</v>
      </c>
      <c r="U49" s="4">
        <v>193758.85500000001</v>
      </c>
      <c r="V49" s="4">
        <v>170127.35800000001</v>
      </c>
      <c r="W49" s="4">
        <v>138512.57699999999</v>
      </c>
      <c r="X49" s="4">
        <v>83657.282999999894</v>
      </c>
      <c r="Y49" s="4">
        <v>41138.737000000001</v>
      </c>
      <c r="Z49" s="4">
        <v>16574.902999999998</v>
      </c>
      <c r="AA49" s="4">
        <v>4770.2439999999997</v>
      </c>
    </row>
    <row r="50" spans="1:27" s="6" customFormat="1" x14ac:dyDescent="0.3">
      <c r="A50" s="40">
        <v>49</v>
      </c>
      <c r="B50" s="18" t="s">
        <v>323</v>
      </c>
      <c r="C50" s="42" t="s">
        <v>42</v>
      </c>
      <c r="D50" s="41" t="s">
        <v>43</v>
      </c>
      <c r="E50" s="41">
        <v>902</v>
      </c>
      <c r="F50" s="41">
        <v>2075</v>
      </c>
      <c r="G50" s="4">
        <v>303855.34399999998</v>
      </c>
      <c r="H50" s="4">
        <v>304146.96500000003</v>
      </c>
      <c r="I50" s="4">
        <v>304375.39399999997</v>
      </c>
      <c r="J50" s="4">
        <v>304379.68699999998</v>
      </c>
      <c r="K50" s="4">
        <v>304118.859</v>
      </c>
      <c r="L50" s="4">
        <v>302708.69400000002</v>
      </c>
      <c r="M50" s="4">
        <v>299197.08199999999</v>
      </c>
      <c r="N50" s="4">
        <v>293556.79599999997</v>
      </c>
      <c r="O50" s="4">
        <v>287093.28499999997</v>
      </c>
      <c r="P50" s="4">
        <v>280716.25300000003</v>
      </c>
      <c r="Q50" s="4">
        <v>274615.859</v>
      </c>
      <c r="R50" s="4">
        <v>267658.23300000001</v>
      </c>
      <c r="S50" s="4">
        <v>255126.75099999999</v>
      </c>
      <c r="T50" s="4">
        <v>231816.83300000001</v>
      </c>
      <c r="U50" s="4">
        <v>201966.99900000001</v>
      </c>
      <c r="V50" s="4">
        <v>169936.57800000001</v>
      </c>
      <c r="W50" s="4">
        <v>137316.30100000001</v>
      </c>
      <c r="X50" s="4">
        <v>97811.838000000003</v>
      </c>
      <c r="Y50" s="4">
        <v>48495.506000000001</v>
      </c>
      <c r="Z50" s="4">
        <v>18321.699000000001</v>
      </c>
      <c r="AA50" s="4">
        <v>5768.0810000000001</v>
      </c>
    </row>
    <row r="51" spans="1:27" s="6" customFormat="1" x14ac:dyDescent="0.3">
      <c r="A51" s="40">
        <v>50</v>
      </c>
      <c r="B51" s="18" t="s">
        <v>323</v>
      </c>
      <c r="C51" s="42" t="s">
        <v>42</v>
      </c>
      <c r="D51" s="41" t="s">
        <v>43</v>
      </c>
      <c r="E51" s="41">
        <v>902</v>
      </c>
      <c r="F51" s="41">
        <v>2080</v>
      </c>
      <c r="G51" s="4">
        <v>301602.038</v>
      </c>
      <c r="H51" s="4">
        <v>302907.41800000001</v>
      </c>
      <c r="I51" s="4">
        <v>303573.641</v>
      </c>
      <c r="J51" s="4">
        <v>303469.90899999999</v>
      </c>
      <c r="K51" s="4">
        <v>303026.23</v>
      </c>
      <c r="L51" s="4">
        <v>302704.24599999998</v>
      </c>
      <c r="M51" s="4">
        <v>301283.48100000003</v>
      </c>
      <c r="N51" s="4">
        <v>297648.02600000001</v>
      </c>
      <c r="O51" s="4">
        <v>291683.12900000002</v>
      </c>
      <c r="P51" s="4">
        <v>284677.163</v>
      </c>
      <c r="Q51" s="4">
        <v>277393.29499999998</v>
      </c>
      <c r="R51" s="4">
        <v>269886.48599999998</v>
      </c>
      <c r="S51" s="4">
        <v>260565.29</v>
      </c>
      <c r="T51" s="4">
        <v>244052.71299999999</v>
      </c>
      <c r="U51" s="4">
        <v>214951.00599999999</v>
      </c>
      <c r="V51" s="4">
        <v>177984.5</v>
      </c>
      <c r="W51" s="4">
        <v>137827.92300000001</v>
      </c>
      <c r="X51" s="4">
        <v>97804.718999999997</v>
      </c>
      <c r="Y51" s="4">
        <v>57640.597999999998</v>
      </c>
      <c r="Z51" s="4">
        <v>21998.671999999999</v>
      </c>
      <c r="AA51" s="4">
        <v>6682.7569999999996</v>
      </c>
    </row>
    <row r="52" spans="1:27" s="6" customFormat="1" x14ac:dyDescent="0.3">
      <c r="A52" s="40">
        <v>51</v>
      </c>
      <c r="B52" s="18" t="s">
        <v>323</v>
      </c>
      <c r="C52" s="42" t="s">
        <v>42</v>
      </c>
      <c r="D52" s="41" t="s">
        <v>43</v>
      </c>
      <c r="E52" s="41">
        <v>902</v>
      </c>
      <c r="F52" s="41">
        <v>2085</v>
      </c>
      <c r="G52" s="4">
        <v>298373.93099999998</v>
      </c>
      <c r="H52" s="4">
        <v>300731.43300000002</v>
      </c>
      <c r="I52" s="4">
        <v>302377.24800000002</v>
      </c>
      <c r="J52" s="4">
        <v>302730.52399999998</v>
      </c>
      <c r="K52" s="4">
        <v>302205.76400000002</v>
      </c>
      <c r="L52" s="4">
        <v>301700.7</v>
      </c>
      <c r="M52" s="4">
        <v>301362.62099999998</v>
      </c>
      <c r="N52" s="4">
        <v>299818.565</v>
      </c>
      <c r="O52" s="4">
        <v>295860.56800000003</v>
      </c>
      <c r="P52" s="4">
        <v>289362.63400000002</v>
      </c>
      <c r="Q52" s="4">
        <v>281476.24</v>
      </c>
      <c r="R52" s="4">
        <v>272844.68699999998</v>
      </c>
      <c r="S52" s="4">
        <v>263088.85700000002</v>
      </c>
      <c r="T52" s="4">
        <v>249822.57500000001</v>
      </c>
      <c r="U52" s="4">
        <v>227263.97200000001</v>
      </c>
      <c r="V52" s="4">
        <v>190507.856</v>
      </c>
      <c r="W52" s="4">
        <v>145307.391</v>
      </c>
      <c r="X52" s="4">
        <v>98844.191000000006</v>
      </c>
      <c r="Y52" s="4">
        <v>58388.749000000003</v>
      </c>
      <c r="Z52" s="4">
        <v>26606.738000000001</v>
      </c>
      <c r="AA52" s="4">
        <v>8115.8360000000002</v>
      </c>
    </row>
    <row r="53" spans="1:27" s="6" customFormat="1" x14ac:dyDescent="0.3">
      <c r="A53" s="40">
        <v>52</v>
      </c>
      <c r="B53" s="18" t="s">
        <v>323</v>
      </c>
      <c r="C53" s="42" t="s">
        <v>42</v>
      </c>
      <c r="D53" s="41" t="s">
        <v>43</v>
      </c>
      <c r="E53" s="41">
        <v>902</v>
      </c>
      <c r="F53" s="41">
        <v>2090</v>
      </c>
      <c r="G53" s="4">
        <v>294440.93900000001</v>
      </c>
      <c r="H53" s="4">
        <v>297570.87199999997</v>
      </c>
      <c r="I53" s="4">
        <v>300241.62900000002</v>
      </c>
      <c r="J53" s="4">
        <v>301594.038</v>
      </c>
      <c r="K53" s="4">
        <v>301553.10200000001</v>
      </c>
      <c r="L53" s="4">
        <v>300964.56300000002</v>
      </c>
      <c r="M53" s="4">
        <v>300440.533</v>
      </c>
      <c r="N53" s="4">
        <v>299981.68800000002</v>
      </c>
      <c r="O53" s="4">
        <v>298121.24900000001</v>
      </c>
      <c r="P53" s="4">
        <v>293640.42499999999</v>
      </c>
      <c r="Q53" s="4">
        <v>286283.82199999999</v>
      </c>
      <c r="R53" s="4">
        <v>277098.80599999998</v>
      </c>
      <c r="S53" s="4">
        <v>266325.37199999997</v>
      </c>
      <c r="T53" s="4">
        <v>252765.652</v>
      </c>
      <c r="U53" s="4">
        <v>233422.13399999999</v>
      </c>
      <c r="V53" s="4">
        <v>202637.109</v>
      </c>
      <c r="W53" s="4">
        <v>156710.43100000001</v>
      </c>
      <c r="X53" s="4">
        <v>105074.84</v>
      </c>
      <c r="Y53" s="4">
        <v>59552.076000000001</v>
      </c>
      <c r="Z53" s="4">
        <v>27476.559000000001</v>
      </c>
      <c r="AA53" s="4">
        <v>9988.0079999999907</v>
      </c>
    </row>
    <row r="54" spans="1:27" s="6" customFormat="1" x14ac:dyDescent="0.3">
      <c r="A54" s="40">
        <v>53</v>
      </c>
      <c r="B54" s="18" t="s">
        <v>323</v>
      </c>
      <c r="C54" s="42" t="s">
        <v>42</v>
      </c>
      <c r="D54" s="41" t="s">
        <v>43</v>
      </c>
      <c r="E54" s="41">
        <v>902</v>
      </c>
      <c r="F54" s="41">
        <v>2095</v>
      </c>
      <c r="G54" s="4">
        <v>290243.929</v>
      </c>
      <c r="H54" s="4">
        <v>293700.01400000002</v>
      </c>
      <c r="I54" s="4">
        <v>297118.64899999998</v>
      </c>
      <c r="J54" s="4">
        <v>299516.94400000002</v>
      </c>
      <c r="K54" s="4">
        <v>300501.26899999997</v>
      </c>
      <c r="L54" s="4">
        <v>300394.87900000002</v>
      </c>
      <c r="M54" s="4">
        <v>299784.28700000001</v>
      </c>
      <c r="N54" s="4">
        <v>299144.88799999998</v>
      </c>
      <c r="O54" s="4">
        <v>298379.53700000001</v>
      </c>
      <c r="P54" s="4">
        <v>296010.60399999999</v>
      </c>
      <c r="Q54" s="4">
        <v>290692.54800000001</v>
      </c>
      <c r="R54" s="4">
        <v>282077.52399999998</v>
      </c>
      <c r="S54" s="4">
        <v>270840.84899999999</v>
      </c>
      <c r="T54" s="4">
        <v>256393.53400000001</v>
      </c>
      <c r="U54" s="4">
        <v>236892.55600000001</v>
      </c>
      <c r="V54" s="4">
        <v>209125.08799999999</v>
      </c>
      <c r="W54" s="4">
        <v>168062.375</v>
      </c>
      <c r="X54" s="4">
        <v>114426.787</v>
      </c>
      <c r="Y54" s="4">
        <v>63935.438999999998</v>
      </c>
      <c r="Z54" s="4">
        <v>28406.276999999998</v>
      </c>
      <c r="AA54" s="4">
        <v>11030.171</v>
      </c>
    </row>
    <row r="55" spans="1:27" s="6" customFormat="1" x14ac:dyDescent="0.3">
      <c r="A55" s="40">
        <v>54</v>
      </c>
      <c r="B55" s="18" t="s">
        <v>323</v>
      </c>
      <c r="C55" s="42" t="s">
        <v>42</v>
      </c>
      <c r="D55" s="41" t="s">
        <v>43</v>
      </c>
      <c r="E55" s="41">
        <v>902</v>
      </c>
      <c r="F55" s="41">
        <v>2100</v>
      </c>
      <c r="G55" s="4">
        <v>286033.96500000003</v>
      </c>
      <c r="H55" s="4">
        <v>289561.68699999998</v>
      </c>
      <c r="I55" s="4">
        <v>293283.70500000002</v>
      </c>
      <c r="J55" s="4">
        <v>296451.78000000003</v>
      </c>
      <c r="K55" s="4">
        <v>298508.01799999998</v>
      </c>
      <c r="L55" s="4">
        <v>299425.11800000002</v>
      </c>
      <c r="M55" s="4">
        <v>299291.99099999998</v>
      </c>
      <c r="N55" s="4">
        <v>298571.49900000001</v>
      </c>
      <c r="O55" s="4">
        <v>297639.59700000001</v>
      </c>
      <c r="P55" s="4">
        <v>296386.902</v>
      </c>
      <c r="Q55" s="4">
        <v>293209.45899999997</v>
      </c>
      <c r="R55" s="4">
        <v>286672.77399999998</v>
      </c>
      <c r="S55" s="4">
        <v>276086.98100000003</v>
      </c>
      <c r="T55" s="4">
        <v>261287.86499999999</v>
      </c>
      <c r="U55" s="4">
        <v>241026.799</v>
      </c>
      <c r="V55" s="4">
        <v>213173.52600000001</v>
      </c>
      <c r="W55" s="4">
        <v>174606.12400000001</v>
      </c>
      <c r="X55" s="4">
        <v>124089.179</v>
      </c>
      <c r="Y55" s="4">
        <v>70478.11</v>
      </c>
      <c r="Z55" s="4">
        <v>30877.754000000001</v>
      </c>
      <c r="AA55" s="4">
        <v>11857.95</v>
      </c>
    </row>
    <row r="56" spans="1:27" s="6" customFormat="1" x14ac:dyDescent="0.3">
      <c r="A56" s="40">
        <v>55</v>
      </c>
      <c r="B56" s="18" t="s">
        <v>323</v>
      </c>
      <c r="C56" s="43" t="s">
        <v>44</v>
      </c>
      <c r="D56" s="41" t="s">
        <v>45</v>
      </c>
      <c r="E56" s="41">
        <v>941</v>
      </c>
      <c r="F56" s="41">
        <v>2015</v>
      </c>
      <c r="G56" s="4">
        <v>69408.032999999996</v>
      </c>
      <c r="H56" s="4">
        <v>63068.15</v>
      </c>
      <c r="I56" s="4">
        <v>57228.557999999997</v>
      </c>
      <c r="J56" s="4">
        <v>50607.572999999997</v>
      </c>
      <c r="K56" s="4">
        <v>44046.595000000001</v>
      </c>
      <c r="L56" s="4">
        <v>38134.402999999998</v>
      </c>
      <c r="M56" s="4">
        <v>33353.654999999999</v>
      </c>
      <c r="N56" s="4">
        <v>27438.223999999998</v>
      </c>
      <c r="O56" s="4">
        <v>22534.661</v>
      </c>
      <c r="P56" s="4">
        <v>18900.012999999999</v>
      </c>
      <c r="Q56" s="4">
        <v>15431.198</v>
      </c>
      <c r="R56" s="4">
        <v>12152.257</v>
      </c>
      <c r="S56" s="4">
        <v>9419.0509999999995</v>
      </c>
      <c r="T56" s="4">
        <v>7224.31</v>
      </c>
      <c r="U56" s="4">
        <v>5146.5690000000004</v>
      </c>
      <c r="V56" s="4">
        <v>3230.299</v>
      </c>
      <c r="W56" s="4">
        <v>1761.9659999999999</v>
      </c>
      <c r="X56" s="4">
        <v>715.28599999999994</v>
      </c>
      <c r="Y56" s="4">
        <v>202.27199999999999</v>
      </c>
      <c r="Z56" s="4">
        <v>36.064</v>
      </c>
      <c r="AA56" s="4">
        <v>5.3040000000000003</v>
      </c>
    </row>
    <row r="57" spans="1:27" s="6" customFormat="1" x14ac:dyDescent="0.3">
      <c r="A57" s="40">
        <v>56</v>
      </c>
      <c r="B57" s="18" t="s">
        <v>323</v>
      </c>
      <c r="C57" s="43" t="s">
        <v>44</v>
      </c>
      <c r="D57" s="41" t="s">
        <v>45</v>
      </c>
      <c r="E57" s="41">
        <v>941</v>
      </c>
      <c r="F57" s="41">
        <v>2020</v>
      </c>
      <c r="G57" s="4">
        <v>74591.365999999995</v>
      </c>
      <c r="H57" s="4">
        <v>68052.494000000006</v>
      </c>
      <c r="I57" s="4">
        <v>62474.178</v>
      </c>
      <c r="J57" s="4">
        <v>56488.95</v>
      </c>
      <c r="K57" s="4">
        <v>49718.106</v>
      </c>
      <c r="L57" s="4">
        <v>43262.83</v>
      </c>
      <c r="M57" s="4">
        <v>37356.703000000001</v>
      </c>
      <c r="N57" s="4">
        <v>32570.115000000002</v>
      </c>
      <c r="O57" s="4">
        <v>26698.541000000001</v>
      </c>
      <c r="P57" s="4">
        <v>21814.855</v>
      </c>
      <c r="Q57" s="4">
        <v>18187.02</v>
      </c>
      <c r="R57" s="4">
        <v>14682.353999999999</v>
      </c>
      <c r="S57" s="4">
        <v>11269.794</v>
      </c>
      <c r="T57" s="4">
        <v>8365.7489999999998</v>
      </c>
      <c r="U57" s="4">
        <v>5990.509</v>
      </c>
      <c r="V57" s="4">
        <v>3850.64</v>
      </c>
      <c r="W57" s="4">
        <v>2059.9870000000001</v>
      </c>
      <c r="X57" s="4">
        <v>889.76400000000001</v>
      </c>
      <c r="Y57" s="4">
        <v>282.02499999999998</v>
      </c>
      <c r="Z57" s="4">
        <v>63.737000000000002</v>
      </c>
      <c r="AA57" s="4">
        <v>10.394</v>
      </c>
    </row>
    <row r="58" spans="1:27" s="6" customFormat="1" x14ac:dyDescent="0.3">
      <c r="A58" s="40">
        <v>57</v>
      </c>
      <c r="B58" s="18" t="s">
        <v>323</v>
      </c>
      <c r="C58" s="43" t="s">
        <v>44</v>
      </c>
      <c r="D58" s="41" t="s">
        <v>45</v>
      </c>
      <c r="E58" s="41">
        <v>941</v>
      </c>
      <c r="F58" s="41">
        <v>2025</v>
      </c>
      <c r="G58" s="4">
        <v>79634.441000000006</v>
      </c>
      <c r="H58" s="4">
        <v>73357.615000000005</v>
      </c>
      <c r="I58" s="4">
        <v>67515.554999999993</v>
      </c>
      <c r="J58" s="4">
        <v>61814.387000000002</v>
      </c>
      <c r="K58" s="4">
        <v>55681.423000000003</v>
      </c>
      <c r="L58" s="4">
        <v>48990.675000000003</v>
      </c>
      <c r="M58" s="4">
        <v>42532.62</v>
      </c>
      <c r="N58" s="4">
        <v>36624.364999999998</v>
      </c>
      <c r="O58" s="4">
        <v>31843.41</v>
      </c>
      <c r="P58" s="4">
        <v>25977.088</v>
      </c>
      <c r="Q58" s="4">
        <v>21088.38</v>
      </c>
      <c r="R58" s="4">
        <v>17396.691999999999</v>
      </c>
      <c r="S58" s="4">
        <v>13722.441000000001</v>
      </c>
      <c r="T58" s="4">
        <v>10114.183999999999</v>
      </c>
      <c r="U58" s="4">
        <v>7015.366</v>
      </c>
      <c r="V58" s="4">
        <v>4541.9870000000001</v>
      </c>
      <c r="W58" s="4">
        <v>2501.4319999999998</v>
      </c>
      <c r="X58" s="4">
        <v>1066.9690000000001</v>
      </c>
      <c r="Y58" s="4">
        <v>363.14600000000002</v>
      </c>
      <c r="Z58" s="4">
        <v>97.212999999999994</v>
      </c>
      <c r="AA58" s="4">
        <v>21.14</v>
      </c>
    </row>
    <row r="59" spans="1:27" s="6" customFormat="1" x14ac:dyDescent="0.3">
      <c r="A59" s="40">
        <v>58</v>
      </c>
      <c r="B59" s="18" t="s">
        <v>323</v>
      </c>
      <c r="C59" s="43" t="s">
        <v>44</v>
      </c>
      <c r="D59" s="41" t="s">
        <v>45</v>
      </c>
      <c r="E59" s="41">
        <v>941</v>
      </c>
      <c r="F59" s="41">
        <v>2030</v>
      </c>
      <c r="G59" s="4">
        <v>84586.72</v>
      </c>
      <c r="H59" s="4">
        <v>78510.968999999997</v>
      </c>
      <c r="I59" s="4">
        <v>72854.100000000006</v>
      </c>
      <c r="J59" s="4">
        <v>66877.839000000007</v>
      </c>
      <c r="K59" s="4">
        <v>61018.688000000002</v>
      </c>
      <c r="L59" s="4">
        <v>54953.042999999998</v>
      </c>
      <c r="M59" s="4">
        <v>48256.247000000003</v>
      </c>
      <c r="N59" s="4">
        <v>41791.466999999997</v>
      </c>
      <c r="O59" s="4">
        <v>35886.972999999998</v>
      </c>
      <c r="P59" s="4">
        <v>31072.343000000001</v>
      </c>
      <c r="Q59" s="4">
        <v>25184.579000000002</v>
      </c>
      <c r="R59" s="4">
        <v>20229.391</v>
      </c>
      <c r="S59" s="4">
        <v>16334.316999999999</v>
      </c>
      <c r="T59" s="4">
        <v>12407.951999999999</v>
      </c>
      <c r="U59" s="4">
        <v>8568.8359999999993</v>
      </c>
      <c r="V59" s="4">
        <v>5370.33</v>
      </c>
      <c r="W59" s="4">
        <v>2990.3359999999998</v>
      </c>
      <c r="X59" s="4">
        <v>1326.7909999999999</v>
      </c>
      <c r="Y59" s="4">
        <v>450.03800000000001</v>
      </c>
      <c r="Z59" s="4">
        <v>130.11600000000001</v>
      </c>
      <c r="AA59" s="4">
        <v>36.508000000000003</v>
      </c>
    </row>
    <row r="60" spans="1:27" s="6" customFormat="1" x14ac:dyDescent="0.3">
      <c r="A60" s="40">
        <v>59</v>
      </c>
      <c r="B60" s="18" t="s">
        <v>323</v>
      </c>
      <c r="C60" s="43" t="s">
        <v>44</v>
      </c>
      <c r="D60" s="41" t="s">
        <v>45</v>
      </c>
      <c r="E60" s="41">
        <v>941</v>
      </c>
      <c r="F60" s="41">
        <v>2035</v>
      </c>
      <c r="G60" s="4">
        <v>89242.396999999997</v>
      </c>
      <c r="H60" s="4">
        <v>83579.205000000002</v>
      </c>
      <c r="I60" s="4">
        <v>78048.058999999994</v>
      </c>
      <c r="J60" s="4">
        <v>72241.721000000005</v>
      </c>
      <c r="K60" s="4">
        <v>66103.437999999995</v>
      </c>
      <c r="L60" s="4">
        <v>60298.553</v>
      </c>
      <c r="M60" s="4">
        <v>54217.561999999998</v>
      </c>
      <c r="N60" s="4">
        <v>47509.245999999999</v>
      </c>
      <c r="O60" s="4">
        <v>41036.099000000002</v>
      </c>
      <c r="P60" s="4">
        <v>35094.249000000003</v>
      </c>
      <c r="Q60" s="4">
        <v>30208.84</v>
      </c>
      <c r="R60" s="4">
        <v>24231.424999999999</v>
      </c>
      <c r="S60" s="4">
        <v>19069.305</v>
      </c>
      <c r="T60" s="4">
        <v>14862.206</v>
      </c>
      <c r="U60" s="4">
        <v>10617.687</v>
      </c>
      <c r="V60" s="4">
        <v>6661.6409999999996</v>
      </c>
      <c r="W60" s="4">
        <v>3565.9789999999998</v>
      </c>
      <c r="X60" s="4">
        <v>1607.79</v>
      </c>
      <c r="Y60" s="4">
        <v>574.96699999999998</v>
      </c>
      <c r="Z60" s="4">
        <v>167.29599999999999</v>
      </c>
      <c r="AA60" s="4">
        <v>53.265000000000001</v>
      </c>
    </row>
    <row r="61" spans="1:27" s="6" customFormat="1" x14ac:dyDescent="0.3">
      <c r="A61" s="40">
        <v>60</v>
      </c>
      <c r="B61" s="18" t="s">
        <v>323</v>
      </c>
      <c r="C61" s="43" t="s">
        <v>44</v>
      </c>
      <c r="D61" s="41" t="s">
        <v>45</v>
      </c>
      <c r="E61" s="41">
        <v>941</v>
      </c>
      <c r="F61" s="41">
        <v>2040</v>
      </c>
      <c r="G61" s="4">
        <v>93443.34</v>
      </c>
      <c r="H61" s="4">
        <v>88340.271999999997</v>
      </c>
      <c r="I61" s="4">
        <v>83154.972999999998</v>
      </c>
      <c r="J61" s="4">
        <v>77461.989000000001</v>
      </c>
      <c r="K61" s="4">
        <v>71490.091</v>
      </c>
      <c r="L61" s="4">
        <v>65403.116000000002</v>
      </c>
      <c r="M61" s="4">
        <v>59572.77</v>
      </c>
      <c r="N61" s="4">
        <v>53468.275000000001</v>
      </c>
      <c r="O61" s="4">
        <v>46737.633000000002</v>
      </c>
      <c r="P61" s="4">
        <v>40210.252</v>
      </c>
      <c r="Q61" s="4">
        <v>34190.822</v>
      </c>
      <c r="R61" s="4">
        <v>29152.623</v>
      </c>
      <c r="S61" s="4">
        <v>22932.249</v>
      </c>
      <c r="T61" s="4">
        <v>17445.022000000001</v>
      </c>
      <c r="U61" s="4">
        <v>12827.034</v>
      </c>
      <c r="V61" s="4">
        <v>8381.7389999999996</v>
      </c>
      <c r="W61" s="4">
        <v>4538.1790000000001</v>
      </c>
      <c r="X61" s="4">
        <v>1928.5550000000001</v>
      </c>
      <c r="Y61" s="4">
        <v>701.97799999999995</v>
      </c>
      <c r="Z61" s="4">
        <v>219.12299999999999</v>
      </c>
      <c r="AA61" s="4">
        <v>72.495000000000005</v>
      </c>
    </row>
    <row r="62" spans="1:27" s="6" customFormat="1" x14ac:dyDescent="0.3">
      <c r="A62" s="40">
        <v>61</v>
      </c>
      <c r="B62" s="18" t="s">
        <v>323</v>
      </c>
      <c r="C62" s="43" t="s">
        <v>44</v>
      </c>
      <c r="D62" s="41" t="s">
        <v>45</v>
      </c>
      <c r="E62" s="41">
        <v>941</v>
      </c>
      <c r="F62" s="41">
        <v>2045</v>
      </c>
      <c r="G62" s="4">
        <v>97196.692999999999</v>
      </c>
      <c r="H62" s="4">
        <v>92635.626000000004</v>
      </c>
      <c r="I62" s="4">
        <v>87948.926999999996</v>
      </c>
      <c r="J62" s="4">
        <v>82589.180999999997</v>
      </c>
      <c r="K62" s="4">
        <v>76727.131999999998</v>
      </c>
      <c r="L62" s="4">
        <v>70803.387000000002</v>
      </c>
      <c r="M62" s="4">
        <v>64688.228000000003</v>
      </c>
      <c r="N62" s="4">
        <v>58824.402000000002</v>
      </c>
      <c r="O62" s="4">
        <v>52677.233</v>
      </c>
      <c r="P62" s="4">
        <v>45873.478999999999</v>
      </c>
      <c r="Q62" s="4">
        <v>39248.423000000003</v>
      </c>
      <c r="R62" s="4">
        <v>33069.114000000001</v>
      </c>
      <c r="S62" s="4">
        <v>27698.378000000001</v>
      </c>
      <c r="T62" s="4">
        <v>21095.425999999999</v>
      </c>
      <c r="U62" s="4">
        <v>15177.197</v>
      </c>
      <c r="V62" s="4">
        <v>10256.118</v>
      </c>
      <c r="W62" s="4">
        <v>5862.9459999999999</v>
      </c>
      <c r="X62" s="4">
        <v>2562.3719999999998</v>
      </c>
      <c r="Y62" s="4">
        <v>840.89</v>
      </c>
      <c r="Z62" s="4">
        <v>267.87900000000002</v>
      </c>
      <c r="AA62" s="4">
        <v>97.742999999999995</v>
      </c>
    </row>
    <row r="63" spans="1:27" s="6" customFormat="1" x14ac:dyDescent="0.3">
      <c r="A63" s="40">
        <v>62</v>
      </c>
      <c r="B63" s="18" t="s">
        <v>323</v>
      </c>
      <c r="C63" s="43" t="s">
        <v>44</v>
      </c>
      <c r="D63" s="41" t="s">
        <v>45</v>
      </c>
      <c r="E63" s="41">
        <v>941</v>
      </c>
      <c r="F63" s="41">
        <v>2050</v>
      </c>
      <c r="G63" s="4">
        <v>100458.61599999999</v>
      </c>
      <c r="H63" s="4">
        <v>96471.963000000003</v>
      </c>
      <c r="I63" s="4">
        <v>92274.337</v>
      </c>
      <c r="J63" s="4">
        <v>87402.289000000004</v>
      </c>
      <c r="K63" s="4">
        <v>81870.114000000001</v>
      </c>
      <c r="L63" s="4">
        <v>76054.346999999994</v>
      </c>
      <c r="M63" s="4">
        <v>70100.131999999998</v>
      </c>
      <c r="N63" s="4">
        <v>63948.305999999997</v>
      </c>
      <c r="O63" s="4">
        <v>58025.281000000003</v>
      </c>
      <c r="P63" s="4">
        <v>51776.777999999998</v>
      </c>
      <c r="Q63" s="4">
        <v>44851.031000000003</v>
      </c>
      <c r="R63" s="4">
        <v>38041.002</v>
      </c>
      <c r="S63" s="4">
        <v>31517.485000000001</v>
      </c>
      <c r="T63" s="4">
        <v>25621.347000000002</v>
      </c>
      <c r="U63" s="4">
        <v>18500.454000000002</v>
      </c>
      <c r="V63" s="4">
        <v>12266.370999999999</v>
      </c>
      <c r="W63" s="4">
        <v>7310.4470000000001</v>
      </c>
      <c r="X63" s="4">
        <v>3449.944</v>
      </c>
      <c r="Y63" s="4">
        <v>1192.6389999999999</v>
      </c>
      <c r="Z63" s="4">
        <v>315.10700000000003</v>
      </c>
      <c r="AA63" s="4">
        <v>122.967</v>
      </c>
    </row>
    <row r="64" spans="1:27" s="6" customFormat="1" x14ac:dyDescent="0.3">
      <c r="A64" s="40">
        <v>63</v>
      </c>
      <c r="B64" s="18" t="s">
        <v>323</v>
      </c>
      <c r="C64" s="43" t="s">
        <v>44</v>
      </c>
      <c r="D64" s="41" t="s">
        <v>45</v>
      </c>
      <c r="E64" s="41">
        <v>941</v>
      </c>
      <c r="F64" s="41">
        <v>2055</v>
      </c>
      <c r="G64" s="4">
        <v>103355.88099999999</v>
      </c>
      <c r="H64" s="4">
        <v>99806.245999999999</v>
      </c>
      <c r="I64" s="4">
        <v>96140.375</v>
      </c>
      <c r="J64" s="4">
        <v>91757.694000000003</v>
      </c>
      <c r="K64" s="4">
        <v>86713.692999999999</v>
      </c>
      <c r="L64" s="4">
        <v>81219.494000000006</v>
      </c>
      <c r="M64" s="4">
        <v>75370.870999999999</v>
      </c>
      <c r="N64" s="4">
        <v>69375.345000000001</v>
      </c>
      <c r="O64" s="4">
        <v>63153.184999999998</v>
      </c>
      <c r="P64" s="4">
        <v>57107.214</v>
      </c>
      <c r="Q64" s="4">
        <v>50700.250999999997</v>
      </c>
      <c r="R64" s="4">
        <v>43558.504999999997</v>
      </c>
      <c r="S64" s="4">
        <v>36369.163</v>
      </c>
      <c r="T64" s="4">
        <v>29288.695</v>
      </c>
      <c r="U64" s="4">
        <v>22657.24</v>
      </c>
      <c r="V64" s="4">
        <v>15128.7</v>
      </c>
      <c r="W64" s="4">
        <v>8868.6679999999997</v>
      </c>
      <c r="X64" s="4">
        <v>4418.826</v>
      </c>
      <c r="Y64" s="4">
        <v>1702.4490000000001</v>
      </c>
      <c r="Z64" s="4">
        <v>483.95299999999997</v>
      </c>
      <c r="AA64" s="4">
        <v>145.37899999999999</v>
      </c>
    </row>
    <row r="65" spans="1:27" s="6" customFormat="1" x14ac:dyDescent="0.3">
      <c r="A65" s="40">
        <v>64</v>
      </c>
      <c r="B65" s="18" t="s">
        <v>323</v>
      </c>
      <c r="C65" s="43" t="s">
        <v>44</v>
      </c>
      <c r="D65" s="41" t="s">
        <v>45</v>
      </c>
      <c r="E65" s="41">
        <v>941</v>
      </c>
      <c r="F65" s="41">
        <v>2060</v>
      </c>
      <c r="G65" s="4">
        <v>105859.787</v>
      </c>
      <c r="H65" s="4">
        <v>102762.64</v>
      </c>
      <c r="I65" s="4">
        <v>99500.497000000003</v>
      </c>
      <c r="J65" s="4">
        <v>95653.786999999997</v>
      </c>
      <c r="K65" s="4">
        <v>91102.664999999994</v>
      </c>
      <c r="L65" s="4">
        <v>86087.760999999999</v>
      </c>
      <c r="M65" s="4">
        <v>80556.126999999993</v>
      </c>
      <c r="N65" s="4">
        <v>74661.486000000004</v>
      </c>
      <c r="O65" s="4">
        <v>68584.425000000003</v>
      </c>
      <c r="P65" s="4">
        <v>62226.896999999997</v>
      </c>
      <c r="Q65" s="4">
        <v>55994.067000000003</v>
      </c>
      <c r="R65" s="4">
        <v>49325.841999999997</v>
      </c>
      <c r="S65" s="4">
        <v>41763.853000000003</v>
      </c>
      <c r="T65" s="4">
        <v>33948.173999999999</v>
      </c>
      <c r="U65" s="4">
        <v>26075.991000000002</v>
      </c>
      <c r="V65" s="4">
        <v>18742.635999999999</v>
      </c>
      <c r="W65" s="4">
        <v>11125.661</v>
      </c>
      <c r="X65" s="4">
        <v>5454.424</v>
      </c>
      <c r="Y65" s="4">
        <v>2249.9259999999999</v>
      </c>
      <c r="Z65" s="4">
        <v>736.64099999999996</v>
      </c>
      <c r="AA65" s="4">
        <v>215.57599999999999</v>
      </c>
    </row>
    <row r="66" spans="1:27" s="6" customFormat="1" x14ac:dyDescent="0.3">
      <c r="A66" s="40">
        <v>65</v>
      </c>
      <c r="B66" s="18" t="s">
        <v>323</v>
      </c>
      <c r="C66" s="43" t="s">
        <v>44</v>
      </c>
      <c r="D66" s="41" t="s">
        <v>45</v>
      </c>
      <c r="E66" s="41">
        <v>941</v>
      </c>
      <c r="F66" s="41">
        <v>2065</v>
      </c>
      <c r="G66" s="4">
        <v>108006.402</v>
      </c>
      <c r="H66" s="4">
        <v>105314.107</v>
      </c>
      <c r="I66" s="4">
        <v>102478.47100000001</v>
      </c>
      <c r="J66" s="4">
        <v>99042.035000000003</v>
      </c>
      <c r="K66" s="4">
        <v>95031.441999999995</v>
      </c>
      <c r="L66" s="4">
        <v>90501.866000000096</v>
      </c>
      <c r="M66" s="4">
        <v>85445.152000000002</v>
      </c>
      <c r="N66" s="4">
        <v>79862.679000000004</v>
      </c>
      <c r="O66" s="4">
        <v>73877.222999999998</v>
      </c>
      <c r="P66" s="4">
        <v>67651.748999999996</v>
      </c>
      <c r="Q66" s="4">
        <v>61090.743000000002</v>
      </c>
      <c r="R66" s="4">
        <v>54562.091999999997</v>
      </c>
      <c r="S66" s="4">
        <v>47413.014000000003</v>
      </c>
      <c r="T66" s="4">
        <v>39144.49</v>
      </c>
      <c r="U66" s="4">
        <v>30420.406999999999</v>
      </c>
      <c r="V66" s="4">
        <v>21768.466</v>
      </c>
      <c r="W66" s="4">
        <v>13996.392</v>
      </c>
      <c r="X66" s="4">
        <v>6999.8339999999998</v>
      </c>
      <c r="Y66" s="4">
        <v>2816.181</v>
      </c>
      <c r="Z66" s="4">
        <v>1000.1</v>
      </c>
      <c r="AA66" s="4">
        <v>338.20400000000001</v>
      </c>
    </row>
    <row r="67" spans="1:27" s="6" customFormat="1" x14ac:dyDescent="0.3">
      <c r="A67" s="40">
        <v>66</v>
      </c>
      <c r="B67" s="18" t="s">
        <v>323</v>
      </c>
      <c r="C67" s="43" t="s">
        <v>44</v>
      </c>
      <c r="D67" s="41" t="s">
        <v>45</v>
      </c>
      <c r="E67" s="41">
        <v>941</v>
      </c>
      <c r="F67" s="41">
        <v>2070</v>
      </c>
      <c r="G67" s="4">
        <v>109648.701</v>
      </c>
      <c r="H67" s="4">
        <v>107502.431</v>
      </c>
      <c r="I67" s="4">
        <v>105049.50599999999</v>
      </c>
      <c r="J67" s="4">
        <v>102046.258</v>
      </c>
      <c r="K67" s="4">
        <v>98451.683999999994</v>
      </c>
      <c r="L67" s="4">
        <v>94456.316000000006</v>
      </c>
      <c r="M67" s="4">
        <v>89881.709000000003</v>
      </c>
      <c r="N67" s="4">
        <v>84769.502999999997</v>
      </c>
      <c r="O67" s="4">
        <v>79087.289999999994</v>
      </c>
      <c r="P67" s="4">
        <v>72942.97</v>
      </c>
      <c r="Q67" s="4">
        <v>66495.585999999996</v>
      </c>
      <c r="R67" s="4">
        <v>59620.002999999997</v>
      </c>
      <c r="S67" s="4">
        <v>52567.216</v>
      </c>
      <c r="T67" s="4">
        <v>44602.620999999999</v>
      </c>
      <c r="U67" s="4">
        <v>35290.877999999997</v>
      </c>
      <c r="V67" s="4">
        <v>25616.038</v>
      </c>
      <c r="W67" s="4">
        <v>16446.769</v>
      </c>
      <c r="X67" s="4">
        <v>8975.4</v>
      </c>
      <c r="Y67" s="4">
        <v>3705.5509999999999</v>
      </c>
      <c r="Z67" s="4">
        <v>1254.2339999999999</v>
      </c>
      <c r="AA67" s="4">
        <v>483.86700000000002</v>
      </c>
    </row>
    <row r="68" spans="1:27" s="6" customFormat="1" x14ac:dyDescent="0.3">
      <c r="A68" s="40">
        <v>67</v>
      </c>
      <c r="B68" s="18" t="s">
        <v>323</v>
      </c>
      <c r="C68" s="43" t="s">
        <v>44</v>
      </c>
      <c r="D68" s="41" t="s">
        <v>45</v>
      </c>
      <c r="E68" s="41">
        <v>941</v>
      </c>
      <c r="F68" s="41">
        <v>2075</v>
      </c>
      <c r="G68" s="4">
        <v>110780.333</v>
      </c>
      <c r="H68" s="4">
        <v>109177.867</v>
      </c>
      <c r="I68" s="4">
        <v>107254.579</v>
      </c>
      <c r="J68" s="4">
        <v>104641.947</v>
      </c>
      <c r="K68" s="4">
        <v>101485.96400000001</v>
      </c>
      <c r="L68" s="4">
        <v>97900.909</v>
      </c>
      <c r="M68" s="4">
        <v>93858.232000000004</v>
      </c>
      <c r="N68" s="4">
        <v>89225.001000000004</v>
      </c>
      <c r="O68" s="4">
        <v>84005.115000000005</v>
      </c>
      <c r="P68" s="4">
        <v>78153.63</v>
      </c>
      <c r="Q68" s="4">
        <v>71772.489000000001</v>
      </c>
      <c r="R68" s="4">
        <v>64988.84</v>
      </c>
      <c r="S68" s="4">
        <v>57567.894999999997</v>
      </c>
      <c r="T68" s="4">
        <v>49617.288999999997</v>
      </c>
      <c r="U68" s="4">
        <v>40432.019999999997</v>
      </c>
      <c r="V68" s="4">
        <v>29968.634999999998</v>
      </c>
      <c r="W68" s="4">
        <v>19564.55</v>
      </c>
      <c r="X68" s="4">
        <v>10696.023999999999</v>
      </c>
      <c r="Y68" s="4">
        <v>4832.3090000000002</v>
      </c>
      <c r="Z68" s="4">
        <v>1684.9369999999999</v>
      </c>
      <c r="AA68" s="4">
        <v>629.59900000000005</v>
      </c>
    </row>
    <row r="69" spans="1:27" s="6" customFormat="1" x14ac:dyDescent="0.3">
      <c r="A69" s="40">
        <v>68</v>
      </c>
      <c r="B69" s="18" t="s">
        <v>323</v>
      </c>
      <c r="C69" s="43" t="s">
        <v>44</v>
      </c>
      <c r="D69" s="41" t="s">
        <v>45</v>
      </c>
      <c r="E69" s="41">
        <v>941</v>
      </c>
      <c r="F69" s="41">
        <v>2080</v>
      </c>
      <c r="G69" s="4">
        <v>111445.315</v>
      </c>
      <c r="H69" s="4">
        <v>110343.83500000001</v>
      </c>
      <c r="I69" s="4">
        <v>108945.658</v>
      </c>
      <c r="J69" s="4">
        <v>106870.787</v>
      </c>
      <c r="K69" s="4">
        <v>104111.27</v>
      </c>
      <c r="L69" s="4">
        <v>100959.573</v>
      </c>
      <c r="M69" s="4">
        <v>97326.429000000004</v>
      </c>
      <c r="N69" s="4">
        <v>93223.209000000003</v>
      </c>
      <c r="O69" s="4">
        <v>88476.343999999997</v>
      </c>
      <c r="P69" s="4">
        <v>83078.034</v>
      </c>
      <c r="Q69" s="4">
        <v>76974.930999999997</v>
      </c>
      <c r="R69" s="4">
        <v>70240.104000000007</v>
      </c>
      <c r="S69" s="4">
        <v>62884.332999999999</v>
      </c>
      <c r="T69" s="4">
        <v>54515.144</v>
      </c>
      <c r="U69" s="4">
        <v>45201.461000000003</v>
      </c>
      <c r="V69" s="4">
        <v>34588.296999999999</v>
      </c>
      <c r="W69" s="4">
        <v>23133.614000000001</v>
      </c>
      <c r="X69" s="4">
        <v>12877.04</v>
      </c>
      <c r="Y69" s="4">
        <v>5823.5450000000001</v>
      </c>
      <c r="Z69" s="4">
        <v>2204.3420000000001</v>
      </c>
      <c r="AA69" s="4">
        <v>844.18799999999999</v>
      </c>
    </row>
    <row r="70" spans="1:27" s="6" customFormat="1" x14ac:dyDescent="0.3">
      <c r="A70" s="40">
        <v>69</v>
      </c>
      <c r="B70" s="18" t="s">
        <v>323</v>
      </c>
      <c r="C70" s="43" t="s">
        <v>44</v>
      </c>
      <c r="D70" s="41" t="s">
        <v>45</v>
      </c>
      <c r="E70" s="41">
        <v>941</v>
      </c>
      <c r="F70" s="41">
        <v>2085</v>
      </c>
      <c r="G70" s="4">
        <v>111705.34600000001</v>
      </c>
      <c r="H70" s="4">
        <v>111039.144</v>
      </c>
      <c r="I70" s="4">
        <v>110126.47500000001</v>
      </c>
      <c r="J70" s="4">
        <v>108585.21400000001</v>
      </c>
      <c r="K70" s="4">
        <v>106369.299</v>
      </c>
      <c r="L70" s="4">
        <v>103609.51700000001</v>
      </c>
      <c r="M70" s="4">
        <v>100409.307</v>
      </c>
      <c r="N70" s="4">
        <v>96715.195999999996</v>
      </c>
      <c r="O70" s="4">
        <v>92494.584000000003</v>
      </c>
      <c r="P70" s="4">
        <v>87563.104999999996</v>
      </c>
      <c r="Q70" s="4">
        <v>81900.043000000005</v>
      </c>
      <c r="R70" s="4">
        <v>75426.070999999996</v>
      </c>
      <c r="S70" s="4">
        <v>68099.937000000005</v>
      </c>
      <c r="T70" s="4">
        <v>59737.752</v>
      </c>
      <c r="U70" s="4">
        <v>49910.754999999997</v>
      </c>
      <c r="V70" s="4">
        <v>38931.127</v>
      </c>
      <c r="W70" s="4">
        <v>26953.756000000001</v>
      </c>
      <c r="X70" s="4">
        <v>15420.026</v>
      </c>
      <c r="Y70" s="4">
        <v>7063.34</v>
      </c>
      <c r="Z70" s="4">
        <v>2662.3119999999999</v>
      </c>
      <c r="AA70" s="4">
        <v>1103.635</v>
      </c>
    </row>
    <row r="71" spans="1:27" s="6" customFormat="1" x14ac:dyDescent="0.3">
      <c r="A71" s="40">
        <v>70</v>
      </c>
      <c r="B71" s="18" t="s">
        <v>323</v>
      </c>
      <c r="C71" s="43" t="s">
        <v>44</v>
      </c>
      <c r="D71" s="41" t="s">
        <v>45</v>
      </c>
      <c r="E71" s="41">
        <v>941</v>
      </c>
      <c r="F71" s="41">
        <v>2090</v>
      </c>
      <c r="G71" s="4">
        <v>111601.908</v>
      </c>
      <c r="H71" s="4">
        <v>111326.514</v>
      </c>
      <c r="I71" s="4">
        <v>110836.034</v>
      </c>
      <c r="J71" s="4">
        <v>109789.067</v>
      </c>
      <c r="K71" s="4">
        <v>108113.124</v>
      </c>
      <c r="L71" s="4">
        <v>105892.04700000001</v>
      </c>
      <c r="M71" s="4">
        <v>103084.08199999999</v>
      </c>
      <c r="N71" s="4">
        <v>99823.423999999999</v>
      </c>
      <c r="O71" s="4">
        <v>96009.972999999998</v>
      </c>
      <c r="P71" s="4">
        <v>91601.212</v>
      </c>
      <c r="Q71" s="4">
        <v>86395.832999999999</v>
      </c>
      <c r="R71" s="4">
        <v>80347.422000000006</v>
      </c>
      <c r="S71" s="4">
        <v>73262.937000000005</v>
      </c>
      <c r="T71" s="4">
        <v>64883.565999999999</v>
      </c>
      <c r="U71" s="4">
        <v>54953.663999999997</v>
      </c>
      <c r="V71" s="4">
        <v>43291.080999999998</v>
      </c>
      <c r="W71" s="4">
        <v>30599.244999999999</v>
      </c>
      <c r="X71" s="4">
        <v>18170.328000000001</v>
      </c>
      <c r="Y71" s="4">
        <v>8542.7890000000007</v>
      </c>
      <c r="Z71" s="4">
        <v>3209.3429999999998</v>
      </c>
      <c r="AA71" s="4">
        <v>1359.329</v>
      </c>
    </row>
    <row r="72" spans="1:27" s="6" customFormat="1" x14ac:dyDescent="0.3">
      <c r="A72" s="40">
        <v>71</v>
      </c>
      <c r="B72" s="18" t="s">
        <v>323</v>
      </c>
      <c r="C72" s="43" t="s">
        <v>44</v>
      </c>
      <c r="D72" s="41" t="s">
        <v>45</v>
      </c>
      <c r="E72" s="41">
        <v>941</v>
      </c>
      <c r="F72" s="41">
        <v>2095</v>
      </c>
      <c r="G72" s="4">
        <v>111165.736</v>
      </c>
      <c r="H72" s="4">
        <v>111248.64</v>
      </c>
      <c r="I72" s="4">
        <v>111136.925</v>
      </c>
      <c r="J72" s="4">
        <v>110521.781</v>
      </c>
      <c r="K72" s="4">
        <v>109346.74800000001</v>
      </c>
      <c r="L72" s="4">
        <v>107661.848</v>
      </c>
      <c r="M72" s="4">
        <v>105392.777</v>
      </c>
      <c r="N72" s="4">
        <v>102525.186</v>
      </c>
      <c r="O72" s="4">
        <v>99145.005999999994</v>
      </c>
      <c r="P72" s="4">
        <v>95142.732000000004</v>
      </c>
      <c r="Q72" s="4">
        <v>90454.713000000003</v>
      </c>
      <c r="R72" s="4">
        <v>84854.563999999998</v>
      </c>
      <c r="S72" s="4">
        <v>78180.717999999993</v>
      </c>
      <c r="T72" s="4">
        <v>69997.425000000003</v>
      </c>
      <c r="U72" s="4">
        <v>59955.13</v>
      </c>
      <c r="V72" s="4">
        <v>47992.222999999998</v>
      </c>
      <c r="W72" s="4">
        <v>34350.425999999999</v>
      </c>
      <c r="X72" s="4">
        <v>20833.271000000001</v>
      </c>
      <c r="Y72" s="4">
        <v>10156.105</v>
      </c>
      <c r="Z72" s="4">
        <v>3877.0889999999999</v>
      </c>
      <c r="AA72" s="4">
        <v>1625.6780000000001</v>
      </c>
    </row>
    <row r="73" spans="1:27" s="6" customFormat="1" x14ac:dyDescent="0.3">
      <c r="A73" s="40">
        <v>72</v>
      </c>
      <c r="B73" s="18" t="s">
        <v>323</v>
      </c>
      <c r="C73" s="43" t="s">
        <v>44</v>
      </c>
      <c r="D73" s="41" t="s">
        <v>45</v>
      </c>
      <c r="E73" s="41">
        <v>941</v>
      </c>
      <c r="F73" s="41">
        <v>2100</v>
      </c>
      <c r="G73" s="4">
        <v>110365.428</v>
      </c>
      <c r="H73" s="4">
        <v>110837.039</v>
      </c>
      <c r="I73" s="4">
        <v>111072.026</v>
      </c>
      <c r="J73" s="4">
        <v>110845.272</v>
      </c>
      <c r="K73" s="4">
        <v>110108.825</v>
      </c>
      <c r="L73" s="4">
        <v>108921.003</v>
      </c>
      <c r="M73" s="4">
        <v>107188.40700000001</v>
      </c>
      <c r="N73" s="4">
        <v>104860.817</v>
      </c>
      <c r="O73" s="4">
        <v>101874.50199999999</v>
      </c>
      <c r="P73" s="4">
        <v>98306.448000000004</v>
      </c>
      <c r="Q73" s="4">
        <v>94024.082999999999</v>
      </c>
      <c r="R73" s="4">
        <v>88936.514999999999</v>
      </c>
      <c r="S73" s="4">
        <v>82703.221999999994</v>
      </c>
      <c r="T73" s="4">
        <v>74892.891000000003</v>
      </c>
      <c r="U73" s="4">
        <v>64953.349000000002</v>
      </c>
      <c r="V73" s="4">
        <v>52697.923000000003</v>
      </c>
      <c r="W73" s="4">
        <v>38439.747000000003</v>
      </c>
      <c r="X73" s="4">
        <v>23670.635999999999</v>
      </c>
      <c r="Y73" s="4">
        <v>11728.388000000001</v>
      </c>
      <c r="Z73" s="4">
        <v>4604.7550000000001</v>
      </c>
      <c r="AA73" s="4">
        <v>1930.9369999999999</v>
      </c>
    </row>
    <row r="74" spans="1:27" s="6" customFormat="1" x14ac:dyDescent="0.3">
      <c r="A74" s="40">
        <v>73</v>
      </c>
      <c r="B74" s="18" t="s">
        <v>323</v>
      </c>
      <c r="C74" s="43" t="s">
        <v>46</v>
      </c>
      <c r="D74" s="41" t="s">
        <v>47</v>
      </c>
      <c r="E74" s="41">
        <v>934</v>
      </c>
      <c r="F74" s="41">
        <v>2015</v>
      </c>
      <c r="G74" s="4">
        <v>222350.87299999999</v>
      </c>
      <c r="H74" s="4">
        <v>214168.90400000001</v>
      </c>
      <c r="I74" s="4">
        <v>205736.74600000001</v>
      </c>
      <c r="J74" s="4">
        <v>202955.77499999999</v>
      </c>
      <c r="K74" s="4">
        <v>209864.016</v>
      </c>
      <c r="L74" s="4">
        <v>219744.927</v>
      </c>
      <c r="M74" s="4">
        <v>196672.56400000001</v>
      </c>
      <c r="N74" s="4">
        <v>177456.97899999999</v>
      </c>
      <c r="O74" s="4">
        <v>174225.859</v>
      </c>
      <c r="P74" s="4">
        <v>164622.98300000001</v>
      </c>
      <c r="Q74" s="4">
        <v>140972.39300000001</v>
      </c>
      <c r="R74" s="4">
        <v>115929.05</v>
      </c>
      <c r="S74" s="4">
        <v>100079.458</v>
      </c>
      <c r="T74" s="4">
        <v>69938.335999999996</v>
      </c>
      <c r="U74" s="4">
        <v>49143.620999999999</v>
      </c>
      <c r="V74" s="4">
        <v>35765.563999999998</v>
      </c>
      <c r="W74" s="4">
        <v>21835.567999999999</v>
      </c>
      <c r="X74" s="4">
        <v>10213.92</v>
      </c>
      <c r="Y74" s="4">
        <v>3493.953</v>
      </c>
      <c r="Z74" s="4">
        <v>832.06399999999906</v>
      </c>
      <c r="AA74" s="4">
        <v>135.43700000000001</v>
      </c>
    </row>
    <row r="75" spans="1:27" s="6" customFormat="1" x14ac:dyDescent="0.3">
      <c r="A75" s="40">
        <v>74</v>
      </c>
      <c r="B75" s="18" t="s">
        <v>323</v>
      </c>
      <c r="C75" s="43" t="s">
        <v>46</v>
      </c>
      <c r="D75" s="41" t="s">
        <v>47</v>
      </c>
      <c r="E75" s="41">
        <v>934</v>
      </c>
      <c r="F75" s="41">
        <v>2020</v>
      </c>
      <c r="G75" s="4">
        <v>220709.217</v>
      </c>
      <c r="H75" s="4">
        <v>220293.63500000001</v>
      </c>
      <c r="I75" s="4">
        <v>213035.476</v>
      </c>
      <c r="J75" s="4">
        <v>204399.37599999999</v>
      </c>
      <c r="K75" s="4">
        <v>201064.03400000001</v>
      </c>
      <c r="L75" s="4">
        <v>208031.17499999999</v>
      </c>
      <c r="M75" s="4">
        <v>217957.84</v>
      </c>
      <c r="N75" s="4">
        <v>194746.53400000001</v>
      </c>
      <c r="O75" s="4">
        <v>175421.4</v>
      </c>
      <c r="P75" s="4">
        <v>171862.18599999999</v>
      </c>
      <c r="Q75" s="4">
        <v>161581.00200000001</v>
      </c>
      <c r="R75" s="4">
        <v>137044.21599999999</v>
      </c>
      <c r="S75" s="4">
        <v>110626.25</v>
      </c>
      <c r="T75" s="4">
        <v>92576.773000000001</v>
      </c>
      <c r="U75" s="4">
        <v>61284.555999999997</v>
      </c>
      <c r="V75" s="4">
        <v>39523.059000000001</v>
      </c>
      <c r="W75" s="4">
        <v>25205.726999999999</v>
      </c>
      <c r="X75" s="4">
        <v>12645.208000000001</v>
      </c>
      <c r="Y75" s="4">
        <v>4572.875</v>
      </c>
      <c r="Z75" s="4">
        <v>1144.903</v>
      </c>
      <c r="AA75" s="4">
        <v>198.816</v>
      </c>
    </row>
    <row r="76" spans="1:27" s="6" customFormat="1" x14ac:dyDescent="0.3">
      <c r="A76" s="40">
        <v>75</v>
      </c>
      <c r="B76" s="18" t="s">
        <v>323</v>
      </c>
      <c r="C76" s="43" t="s">
        <v>46</v>
      </c>
      <c r="D76" s="41" t="s">
        <v>47</v>
      </c>
      <c r="E76" s="41">
        <v>934</v>
      </c>
      <c r="F76" s="41">
        <v>2025</v>
      </c>
      <c r="G76" s="4">
        <v>216571.86</v>
      </c>
      <c r="H76" s="4">
        <v>219058.42800000001</v>
      </c>
      <c r="I76" s="4">
        <v>219276.84599999999</v>
      </c>
      <c r="J76" s="4">
        <v>211794.96400000001</v>
      </c>
      <c r="K76" s="4">
        <v>202667.986</v>
      </c>
      <c r="L76" s="4">
        <v>199353.58300000001</v>
      </c>
      <c r="M76" s="4">
        <v>206440.353</v>
      </c>
      <c r="N76" s="4">
        <v>216216.65599999999</v>
      </c>
      <c r="O76" s="4">
        <v>192810.25599999999</v>
      </c>
      <c r="P76" s="4">
        <v>173137.37400000001</v>
      </c>
      <c r="Q76" s="4">
        <v>168801.30499999999</v>
      </c>
      <c r="R76" s="4">
        <v>157354.81099999999</v>
      </c>
      <c r="S76" s="4">
        <v>131188.49</v>
      </c>
      <c r="T76" s="4">
        <v>102737.897</v>
      </c>
      <c r="U76" s="4">
        <v>81878.876999999906</v>
      </c>
      <c r="V76" s="4">
        <v>49972.642</v>
      </c>
      <c r="W76" s="4">
        <v>28369.256000000001</v>
      </c>
      <c r="X76" s="4">
        <v>14938.507</v>
      </c>
      <c r="Y76" s="4">
        <v>5833.9250000000002</v>
      </c>
      <c r="Z76" s="4">
        <v>1549.154</v>
      </c>
      <c r="AA76" s="4">
        <v>283.64499999999998</v>
      </c>
    </row>
    <row r="77" spans="1:27" s="6" customFormat="1" x14ac:dyDescent="0.3">
      <c r="A77" s="40">
        <v>76</v>
      </c>
      <c r="B77" s="18" t="s">
        <v>323</v>
      </c>
      <c r="C77" s="43" t="s">
        <v>46</v>
      </c>
      <c r="D77" s="41" t="s">
        <v>47</v>
      </c>
      <c r="E77" s="41">
        <v>934</v>
      </c>
      <c r="F77" s="41">
        <v>2030</v>
      </c>
      <c r="G77" s="4">
        <v>213230.774</v>
      </c>
      <c r="H77" s="4">
        <v>215044.77499999999</v>
      </c>
      <c r="I77" s="4">
        <v>218205.75599999999</v>
      </c>
      <c r="J77" s="4">
        <v>218178.484</v>
      </c>
      <c r="K77" s="4">
        <v>210180.13699999999</v>
      </c>
      <c r="L77" s="4">
        <v>200991.125</v>
      </c>
      <c r="M77" s="4">
        <v>197785.36799999999</v>
      </c>
      <c r="N77" s="4">
        <v>204766.80600000001</v>
      </c>
      <c r="O77" s="4">
        <v>214210.432</v>
      </c>
      <c r="P77" s="4">
        <v>190437.82399999999</v>
      </c>
      <c r="Q77" s="4">
        <v>170121.19200000001</v>
      </c>
      <c r="R77" s="4">
        <v>164557.67800000001</v>
      </c>
      <c r="S77" s="4">
        <v>151073.28200000001</v>
      </c>
      <c r="T77" s="4">
        <v>122422.179</v>
      </c>
      <c r="U77" s="4">
        <v>91453.293000000005</v>
      </c>
      <c r="V77" s="4">
        <v>67640.524000000005</v>
      </c>
      <c r="W77" s="4">
        <v>36539.771000000001</v>
      </c>
      <c r="X77" s="4">
        <v>17221.432000000001</v>
      </c>
      <c r="Y77" s="4">
        <v>7072.36</v>
      </c>
      <c r="Z77" s="4">
        <v>2030.3910000000001</v>
      </c>
      <c r="AA77" s="4">
        <v>395.29199999999997</v>
      </c>
    </row>
    <row r="78" spans="1:27" s="6" customFormat="1" x14ac:dyDescent="0.3">
      <c r="A78" s="40">
        <v>77</v>
      </c>
      <c r="B78" s="18" t="s">
        <v>323</v>
      </c>
      <c r="C78" s="43" t="s">
        <v>46</v>
      </c>
      <c r="D78" s="41" t="s">
        <v>47</v>
      </c>
      <c r="E78" s="41">
        <v>934</v>
      </c>
      <c r="F78" s="41">
        <v>2035</v>
      </c>
      <c r="G78" s="4">
        <v>211509.94500000001</v>
      </c>
      <c r="H78" s="4">
        <v>211835.50899999999</v>
      </c>
      <c r="I78" s="4">
        <v>214236.948</v>
      </c>
      <c r="J78" s="4">
        <v>217218.054</v>
      </c>
      <c r="K78" s="4">
        <v>216683.098</v>
      </c>
      <c r="L78" s="4">
        <v>208601.48499999999</v>
      </c>
      <c r="M78" s="4">
        <v>199510.38399999999</v>
      </c>
      <c r="N78" s="4">
        <v>196234.63099999999</v>
      </c>
      <c r="O78" s="4">
        <v>202919.09099999999</v>
      </c>
      <c r="P78" s="4">
        <v>211793.32399999999</v>
      </c>
      <c r="Q78" s="4">
        <v>187306.30499999999</v>
      </c>
      <c r="R78" s="4">
        <v>165940.416</v>
      </c>
      <c r="S78" s="4">
        <v>158251.424</v>
      </c>
      <c r="T78" s="4">
        <v>141615.46599999999</v>
      </c>
      <c r="U78" s="4">
        <v>109777.038</v>
      </c>
      <c r="V78" s="4">
        <v>76341.657000000007</v>
      </c>
      <c r="W78" s="4">
        <v>50392.294999999998</v>
      </c>
      <c r="X78" s="4">
        <v>22745.601999999999</v>
      </c>
      <c r="Y78" s="4">
        <v>8402.0349999999999</v>
      </c>
      <c r="Z78" s="4">
        <v>2531.6170000000002</v>
      </c>
      <c r="AA78" s="4">
        <v>533.096</v>
      </c>
    </row>
    <row r="79" spans="1:27" s="6" customFormat="1" x14ac:dyDescent="0.3">
      <c r="A79" s="40">
        <v>78</v>
      </c>
      <c r="B79" s="18" t="s">
        <v>323</v>
      </c>
      <c r="C79" s="43" t="s">
        <v>46</v>
      </c>
      <c r="D79" s="41" t="s">
        <v>47</v>
      </c>
      <c r="E79" s="41">
        <v>934</v>
      </c>
      <c r="F79" s="41">
        <v>2040</v>
      </c>
      <c r="G79" s="4">
        <v>211015.39199999999</v>
      </c>
      <c r="H79" s="4">
        <v>210272.69200000001</v>
      </c>
      <c r="I79" s="4">
        <v>211108.94500000001</v>
      </c>
      <c r="J79" s="4">
        <v>213298.658</v>
      </c>
      <c r="K79" s="4">
        <v>215793.035</v>
      </c>
      <c r="L79" s="4">
        <v>215169.397</v>
      </c>
      <c r="M79" s="4">
        <v>207182.59299999999</v>
      </c>
      <c r="N79" s="4">
        <v>198043.71799999999</v>
      </c>
      <c r="O79" s="4">
        <v>194524.158</v>
      </c>
      <c r="P79" s="4">
        <v>200696.022</v>
      </c>
      <c r="Q79" s="4">
        <v>208581.12700000001</v>
      </c>
      <c r="R79" s="4">
        <v>182953.34599999999</v>
      </c>
      <c r="S79" s="4">
        <v>159762.448</v>
      </c>
      <c r="T79" s="4">
        <v>148755.16800000001</v>
      </c>
      <c r="U79" s="4">
        <v>127823.109</v>
      </c>
      <c r="V79" s="4">
        <v>92579.8829999999</v>
      </c>
      <c r="W79" s="4">
        <v>57712.633000000002</v>
      </c>
      <c r="X79" s="4">
        <v>32103.215</v>
      </c>
      <c r="Y79" s="4">
        <v>11413.394</v>
      </c>
      <c r="Z79" s="4">
        <v>3099.511</v>
      </c>
      <c r="AA79" s="4">
        <v>686.23800000000006</v>
      </c>
    </row>
    <row r="80" spans="1:27" s="6" customFormat="1" x14ac:dyDescent="0.3">
      <c r="A80" s="40">
        <v>79</v>
      </c>
      <c r="B80" s="18" t="s">
        <v>323</v>
      </c>
      <c r="C80" s="43" t="s">
        <v>46</v>
      </c>
      <c r="D80" s="41" t="s">
        <v>47</v>
      </c>
      <c r="E80" s="41">
        <v>934</v>
      </c>
      <c r="F80" s="41">
        <v>2045</v>
      </c>
      <c r="G80" s="4">
        <v>210597.508</v>
      </c>
      <c r="H80" s="4">
        <v>209903.245</v>
      </c>
      <c r="I80" s="4">
        <v>209605.04</v>
      </c>
      <c r="J80" s="4">
        <v>210223.19200000001</v>
      </c>
      <c r="K80" s="4">
        <v>211943.057</v>
      </c>
      <c r="L80" s="4">
        <v>214347.592</v>
      </c>
      <c r="M80" s="4">
        <v>213799.77499999999</v>
      </c>
      <c r="N80" s="4">
        <v>205755.05499999999</v>
      </c>
      <c r="O80" s="4">
        <v>196396.29699999999</v>
      </c>
      <c r="P80" s="4">
        <v>192444.24</v>
      </c>
      <c r="Q80" s="4">
        <v>197719.21299999999</v>
      </c>
      <c r="R80" s="4">
        <v>204069.79800000001</v>
      </c>
      <c r="S80" s="4">
        <v>176506.921</v>
      </c>
      <c r="T80" s="4">
        <v>150497.32500000001</v>
      </c>
      <c r="U80" s="4">
        <v>134923.90100000001</v>
      </c>
      <c r="V80" s="4">
        <v>108895.38800000001</v>
      </c>
      <c r="W80" s="4">
        <v>71063.896999999997</v>
      </c>
      <c r="X80" s="4">
        <v>37600.661</v>
      </c>
      <c r="Y80" s="4">
        <v>16575.137999999999</v>
      </c>
      <c r="Z80" s="4">
        <v>4342.4089999999997</v>
      </c>
      <c r="AA80" s="4">
        <v>866.48400000000004</v>
      </c>
    </row>
    <row r="81" spans="1:27" s="6" customFormat="1" x14ac:dyDescent="0.3">
      <c r="A81" s="40">
        <v>80</v>
      </c>
      <c r="B81" s="18" t="s">
        <v>323</v>
      </c>
      <c r="C81" s="43" t="s">
        <v>46</v>
      </c>
      <c r="D81" s="41" t="s">
        <v>47</v>
      </c>
      <c r="E81" s="41">
        <v>934</v>
      </c>
      <c r="F81" s="41">
        <v>2050</v>
      </c>
      <c r="G81" s="4">
        <v>208783.008</v>
      </c>
      <c r="H81" s="4">
        <v>209598.736</v>
      </c>
      <c r="I81" s="4">
        <v>209289.32500000001</v>
      </c>
      <c r="J81" s="4">
        <v>208763.598</v>
      </c>
      <c r="K81" s="4">
        <v>208930.93599999999</v>
      </c>
      <c r="L81" s="4">
        <v>210571.639</v>
      </c>
      <c r="M81" s="4">
        <v>213049.66099999999</v>
      </c>
      <c r="N81" s="4">
        <v>212423.92</v>
      </c>
      <c r="O81" s="4">
        <v>204146.45199999999</v>
      </c>
      <c r="P81" s="4">
        <v>194391.231</v>
      </c>
      <c r="Q81" s="4">
        <v>189657.75399999999</v>
      </c>
      <c r="R81" s="4">
        <v>193545.177</v>
      </c>
      <c r="S81" s="4">
        <v>197370.079</v>
      </c>
      <c r="T81" s="4">
        <v>166807.41099999999</v>
      </c>
      <c r="U81" s="4">
        <v>136990.163</v>
      </c>
      <c r="V81" s="4">
        <v>115793.088</v>
      </c>
      <c r="W81" s="4">
        <v>84724.282000000007</v>
      </c>
      <c r="X81" s="4">
        <v>47192.377999999997</v>
      </c>
      <c r="Y81" s="4">
        <v>19970.591</v>
      </c>
      <c r="Z81" s="4">
        <v>6486.2939999999999</v>
      </c>
      <c r="AA81" s="4">
        <v>1219.0340000000001</v>
      </c>
    </row>
    <row r="82" spans="1:27" s="6" customFormat="1" x14ac:dyDescent="0.3">
      <c r="A82" s="40">
        <v>81</v>
      </c>
      <c r="B82" s="18" t="s">
        <v>323</v>
      </c>
      <c r="C82" s="43" t="s">
        <v>46</v>
      </c>
      <c r="D82" s="41" t="s">
        <v>47</v>
      </c>
      <c r="E82" s="41">
        <v>934</v>
      </c>
      <c r="F82" s="41">
        <v>2055</v>
      </c>
      <c r="G82" s="4">
        <v>205377.22500000001</v>
      </c>
      <c r="H82" s="4">
        <v>207900.22099999999</v>
      </c>
      <c r="I82" s="4">
        <v>209044.87</v>
      </c>
      <c r="J82" s="4">
        <v>208511.88</v>
      </c>
      <c r="K82" s="4">
        <v>207564.72200000001</v>
      </c>
      <c r="L82" s="4">
        <v>207657.60699999999</v>
      </c>
      <c r="M82" s="4">
        <v>209367.73199999999</v>
      </c>
      <c r="N82" s="4">
        <v>211762.606</v>
      </c>
      <c r="O82" s="4">
        <v>210876.59899999999</v>
      </c>
      <c r="P82" s="4">
        <v>202186.77900000001</v>
      </c>
      <c r="Q82" s="4">
        <v>191707.372</v>
      </c>
      <c r="R82" s="4">
        <v>185762.89300000001</v>
      </c>
      <c r="S82" s="4">
        <v>187379.69399999999</v>
      </c>
      <c r="T82" s="4">
        <v>187235.484</v>
      </c>
      <c r="U82" s="4">
        <v>152569.28599999999</v>
      </c>
      <c r="V82" s="4">
        <v>118216.777</v>
      </c>
      <c r="W82" s="4">
        <v>91048.6139999999</v>
      </c>
      <c r="X82" s="4">
        <v>57231.93</v>
      </c>
      <c r="Y82" s="4">
        <v>25625.101999999999</v>
      </c>
      <c r="Z82" s="4">
        <v>8086.5209999999997</v>
      </c>
      <c r="AA82" s="4">
        <v>1842.42</v>
      </c>
    </row>
    <row r="83" spans="1:27" s="6" customFormat="1" x14ac:dyDescent="0.3">
      <c r="A83" s="40">
        <v>82</v>
      </c>
      <c r="B83" s="18" t="s">
        <v>323</v>
      </c>
      <c r="C83" s="43" t="s">
        <v>46</v>
      </c>
      <c r="D83" s="41" t="s">
        <v>47</v>
      </c>
      <c r="E83" s="41">
        <v>934</v>
      </c>
      <c r="F83" s="41">
        <v>2060</v>
      </c>
      <c r="G83" s="4">
        <v>201414.18700000001</v>
      </c>
      <c r="H83" s="4">
        <v>204594.07399999999</v>
      </c>
      <c r="I83" s="4">
        <v>207398.61300000001</v>
      </c>
      <c r="J83" s="4">
        <v>208325.46100000001</v>
      </c>
      <c r="K83" s="4">
        <v>207396.196</v>
      </c>
      <c r="L83" s="4">
        <v>206377.70800000001</v>
      </c>
      <c r="M83" s="4">
        <v>206536.06899999999</v>
      </c>
      <c r="N83" s="4">
        <v>208169.603</v>
      </c>
      <c r="O83" s="4">
        <v>210304.22099999999</v>
      </c>
      <c r="P83" s="4">
        <v>208977.07399999999</v>
      </c>
      <c r="Q83" s="4">
        <v>199551.63200000001</v>
      </c>
      <c r="R83" s="4">
        <v>187954.1</v>
      </c>
      <c r="S83" s="4">
        <v>180029.84</v>
      </c>
      <c r="T83" s="4">
        <v>178072.443</v>
      </c>
      <c r="U83" s="4">
        <v>172212.88800000001</v>
      </c>
      <c r="V83" s="4">
        <v>132587.223</v>
      </c>
      <c r="W83" s="4">
        <v>93734.953000000096</v>
      </c>
      <c r="X83" s="4">
        <v>62452.591999999997</v>
      </c>
      <c r="Y83" s="4">
        <v>31703.665000000001</v>
      </c>
      <c r="Z83" s="4">
        <v>10630.297</v>
      </c>
      <c r="AA83" s="4">
        <v>2442.1610000000001</v>
      </c>
    </row>
    <row r="84" spans="1:27" s="6" customFormat="1" x14ac:dyDescent="0.3">
      <c r="A84" s="40">
        <v>83</v>
      </c>
      <c r="B84" s="18" t="s">
        <v>323</v>
      </c>
      <c r="C84" s="43" t="s">
        <v>46</v>
      </c>
      <c r="D84" s="41" t="s">
        <v>47</v>
      </c>
      <c r="E84" s="41">
        <v>934</v>
      </c>
      <c r="F84" s="41">
        <v>2065</v>
      </c>
      <c r="G84" s="4">
        <v>198119.663</v>
      </c>
      <c r="H84" s="4">
        <v>200715.571</v>
      </c>
      <c r="I84" s="4">
        <v>204139.62700000001</v>
      </c>
      <c r="J84" s="4">
        <v>206732.682</v>
      </c>
      <c r="K84" s="4">
        <v>207287.514</v>
      </c>
      <c r="L84" s="4">
        <v>206288.96</v>
      </c>
      <c r="M84" s="4">
        <v>205330.39600000001</v>
      </c>
      <c r="N84" s="4">
        <v>205418.35</v>
      </c>
      <c r="O84" s="4">
        <v>206806.94899999999</v>
      </c>
      <c r="P84" s="4">
        <v>208506.95499999999</v>
      </c>
      <c r="Q84" s="4">
        <v>206414.30600000001</v>
      </c>
      <c r="R84" s="4">
        <v>195861.17199999999</v>
      </c>
      <c r="S84" s="4">
        <v>182434.15299999999</v>
      </c>
      <c r="T84" s="4">
        <v>171369.209</v>
      </c>
      <c r="U84" s="4">
        <v>164247.54300000001</v>
      </c>
      <c r="V84" s="4">
        <v>150839.37</v>
      </c>
      <c r="W84" s="4">
        <v>106141.90300000001</v>
      </c>
      <c r="X84" s="4">
        <v>65100.462</v>
      </c>
      <c r="Y84" s="4">
        <v>35293.040999999997</v>
      </c>
      <c r="Z84" s="4">
        <v>13430.007</v>
      </c>
      <c r="AA84" s="4">
        <v>3289.2040000000002</v>
      </c>
    </row>
    <row r="85" spans="1:27" s="6" customFormat="1" x14ac:dyDescent="0.3">
      <c r="A85" s="40">
        <v>84</v>
      </c>
      <c r="B85" s="18" t="s">
        <v>323</v>
      </c>
      <c r="C85" s="43" t="s">
        <v>46</v>
      </c>
      <c r="D85" s="41" t="s">
        <v>47</v>
      </c>
      <c r="E85" s="41">
        <v>934</v>
      </c>
      <c r="F85" s="41">
        <v>2070</v>
      </c>
      <c r="G85" s="4">
        <v>195534.13</v>
      </c>
      <c r="H85" s="4">
        <v>197494.97</v>
      </c>
      <c r="I85" s="4">
        <v>200304.247</v>
      </c>
      <c r="J85" s="4">
        <v>203525.45699999999</v>
      </c>
      <c r="K85" s="4">
        <v>205769.45600000001</v>
      </c>
      <c r="L85" s="4">
        <v>206256.08900000001</v>
      </c>
      <c r="M85" s="4">
        <v>205310.81400000001</v>
      </c>
      <c r="N85" s="4">
        <v>204285.15400000001</v>
      </c>
      <c r="O85" s="4">
        <v>204142.959</v>
      </c>
      <c r="P85" s="4">
        <v>205123.383</v>
      </c>
      <c r="Q85" s="4">
        <v>206077.40299999999</v>
      </c>
      <c r="R85" s="4">
        <v>202824.71599999999</v>
      </c>
      <c r="S85" s="4">
        <v>190441.06</v>
      </c>
      <c r="T85" s="4">
        <v>174073.85800000001</v>
      </c>
      <c r="U85" s="4">
        <v>158467.97700000001</v>
      </c>
      <c r="V85" s="4">
        <v>144511.32</v>
      </c>
      <c r="W85" s="4">
        <v>122065.808</v>
      </c>
      <c r="X85" s="4">
        <v>74681.883000000002</v>
      </c>
      <c r="Y85" s="4">
        <v>37433.186000000002</v>
      </c>
      <c r="Z85" s="4">
        <v>15320.669</v>
      </c>
      <c r="AA85" s="4">
        <v>4286.3770000000004</v>
      </c>
    </row>
    <row r="86" spans="1:27" s="6" customFormat="1" x14ac:dyDescent="0.3">
      <c r="A86" s="40">
        <v>85</v>
      </c>
      <c r="B86" s="18" t="s">
        <v>323</v>
      </c>
      <c r="C86" s="43" t="s">
        <v>46</v>
      </c>
      <c r="D86" s="41" t="s">
        <v>47</v>
      </c>
      <c r="E86" s="41">
        <v>934</v>
      </c>
      <c r="F86" s="41">
        <v>2075</v>
      </c>
      <c r="G86" s="4">
        <v>193075.011</v>
      </c>
      <c r="H86" s="4">
        <v>194969.098</v>
      </c>
      <c r="I86" s="4">
        <v>197120.815</v>
      </c>
      <c r="J86" s="4">
        <v>199737.74</v>
      </c>
      <c r="K86" s="4">
        <v>202632.89499999999</v>
      </c>
      <c r="L86" s="4">
        <v>204807.785</v>
      </c>
      <c r="M86" s="4">
        <v>205338.85</v>
      </c>
      <c r="N86" s="4">
        <v>204331.79500000001</v>
      </c>
      <c r="O86" s="4">
        <v>203088.17</v>
      </c>
      <c r="P86" s="4">
        <v>202562.62299999999</v>
      </c>
      <c r="Q86" s="4">
        <v>202843.37</v>
      </c>
      <c r="R86" s="4">
        <v>202669.39300000001</v>
      </c>
      <c r="S86" s="4">
        <v>197558.856</v>
      </c>
      <c r="T86" s="4">
        <v>182199.54399999999</v>
      </c>
      <c r="U86" s="4">
        <v>161534.97899999999</v>
      </c>
      <c r="V86" s="4">
        <v>139967.943</v>
      </c>
      <c r="W86" s="4">
        <v>117751.751</v>
      </c>
      <c r="X86" s="4">
        <v>87115.813999999998</v>
      </c>
      <c r="Y86" s="4">
        <v>43663.197</v>
      </c>
      <c r="Z86" s="4">
        <v>16636.761999999999</v>
      </c>
      <c r="AA86" s="4">
        <v>5138.482</v>
      </c>
    </row>
    <row r="87" spans="1:27" s="6" customFormat="1" x14ac:dyDescent="0.3">
      <c r="A87" s="40">
        <v>86</v>
      </c>
      <c r="B87" s="18" t="s">
        <v>323</v>
      </c>
      <c r="C87" s="43" t="s">
        <v>46</v>
      </c>
      <c r="D87" s="41" t="s">
        <v>47</v>
      </c>
      <c r="E87" s="41">
        <v>934</v>
      </c>
      <c r="F87" s="41">
        <v>2080</v>
      </c>
      <c r="G87" s="4">
        <v>190156.723</v>
      </c>
      <c r="H87" s="4">
        <v>192563.58300000001</v>
      </c>
      <c r="I87" s="4">
        <v>194627.98300000001</v>
      </c>
      <c r="J87" s="4">
        <v>196599.122</v>
      </c>
      <c r="K87" s="4">
        <v>198914.96</v>
      </c>
      <c r="L87" s="4">
        <v>201744.67300000001</v>
      </c>
      <c r="M87" s="4">
        <v>203957.052</v>
      </c>
      <c r="N87" s="4">
        <v>204424.81700000001</v>
      </c>
      <c r="O87" s="4">
        <v>203206.785</v>
      </c>
      <c r="P87" s="4">
        <v>201599.12899999999</v>
      </c>
      <c r="Q87" s="4">
        <v>200418.364</v>
      </c>
      <c r="R87" s="4">
        <v>199646.38200000001</v>
      </c>
      <c r="S87" s="4">
        <v>197680.95699999999</v>
      </c>
      <c r="T87" s="4">
        <v>189537.56899999999</v>
      </c>
      <c r="U87" s="4">
        <v>169749.54500000001</v>
      </c>
      <c r="V87" s="4">
        <v>143396.20300000001</v>
      </c>
      <c r="W87" s="4">
        <v>114694.30899999999</v>
      </c>
      <c r="X87" s="4">
        <v>84927.679000000004</v>
      </c>
      <c r="Y87" s="4">
        <v>51817.053</v>
      </c>
      <c r="Z87" s="4">
        <v>19794.330000000002</v>
      </c>
      <c r="AA87" s="4">
        <v>5838.5690000000004</v>
      </c>
    </row>
    <row r="88" spans="1:27" s="6" customFormat="1" x14ac:dyDescent="0.3">
      <c r="A88" s="40">
        <v>87</v>
      </c>
      <c r="B88" s="18" t="s">
        <v>323</v>
      </c>
      <c r="C88" s="43" t="s">
        <v>46</v>
      </c>
      <c r="D88" s="41" t="s">
        <v>47</v>
      </c>
      <c r="E88" s="41">
        <v>934</v>
      </c>
      <c r="F88" s="41">
        <v>2085</v>
      </c>
      <c r="G88" s="4">
        <v>186668.58499999999</v>
      </c>
      <c r="H88" s="4">
        <v>189692.28899999999</v>
      </c>
      <c r="I88" s="4">
        <v>192250.77299999999</v>
      </c>
      <c r="J88" s="4">
        <v>194145.31</v>
      </c>
      <c r="K88" s="4">
        <v>195836.465</v>
      </c>
      <c r="L88" s="4">
        <v>198091.18299999999</v>
      </c>
      <c r="M88" s="4">
        <v>200953.31400000001</v>
      </c>
      <c r="N88" s="4">
        <v>203103.36900000001</v>
      </c>
      <c r="O88" s="4">
        <v>203365.984</v>
      </c>
      <c r="P88" s="4">
        <v>201799.52900000001</v>
      </c>
      <c r="Q88" s="4">
        <v>199576.19699999999</v>
      </c>
      <c r="R88" s="4">
        <v>197418.61600000001</v>
      </c>
      <c r="S88" s="4">
        <v>194988.92</v>
      </c>
      <c r="T88" s="4">
        <v>190084.823</v>
      </c>
      <c r="U88" s="4">
        <v>177353.217</v>
      </c>
      <c r="V88" s="4">
        <v>151576.72899999999</v>
      </c>
      <c r="W88" s="4">
        <v>118353.63499999999</v>
      </c>
      <c r="X88" s="4">
        <v>83424.164999999994</v>
      </c>
      <c r="Y88" s="4">
        <v>51325.409</v>
      </c>
      <c r="Z88" s="4">
        <v>23944.425999999999</v>
      </c>
      <c r="AA88" s="4">
        <v>7012.201</v>
      </c>
    </row>
    <row r="89" spans="1:27" s="6" customFormat="1" x14ac:dyDescent="0.3">
      <c r="A89" s="40">
        <v>88</v>
      </c>
      <c r="B89" s="18" t="s">
        <v>323</v>
      </c>
      <c r="C89" s="43" t="s">
        <v>46</v>
      </c>
      <c r="D89" s="41" t="s">
        <v>47</v>
      </c>
      <c r="E89" s="41">
        <v>934</v>
      </c>
      <c r="F89" s="41">
        <v>2090</v>
      </c>
      <c r="G89" s="4">
        <v>182839.03099999999</v>
      </c>
      <c r="H89" s="4">
        <v>186244.35800000001</v>
      </c>
      <c r="I89" s="4">
        <v>189405.595</v>
      </c>
      <c r="J89" s="4">
        <v>191804.97099999999</v>
      </c>
      <c r="K89" s="4">
        <v>193439.978</v>
      </c>
      <c r="L89" s="4">
        <v>195072.516</v>
      </c>
      <c r="M89" s="4">
        <v>197356.451</v>
      </c>
      <c r="N89" s="4">
        <v>200158.264</v>
      </c>
      <c r="O89" s="4">
        <v>202111.27600000001</v>
      </c>
      <c r="P89" s="4">
        <v>202039.21299999999</v>
      </c>
      <c r="Q89" s="4">
        <v>199887.989</v>
      </c>
      <c r="R89" s="4">
        <v>196751.38399999999</v>
      </c>
      <c r="S89" s="4">
        <v>193062.435</v>
      </c>
      <c r="T89" s="4">
        <v>187882.08600000001</v>
      </c>
      <c r="U89" s="4">
        <v>178468.47</v>
      </c>
      <c r="V89" s="4">
        <v>159346.02799999999</v>
      </c>
      <c r="W89" s="4">
        <v>126111.186</v>
      </c>
      <c r="X89" s="4">
        <v>86904.512000000002</v>
      </c>
      <c r="Y89" s="4">
        <v>51009.286999999997</v>
      </c>
      <c r="Z89" s="4">
        <v>24267.216</v>
      </c>
      <c r="AA89" s="4">
        <v>8628.6790000000001</v>
      </c>
    </row>
    <row r="90" spans="1:27" s="6" customFormat="1" x14ac:dyDescent="0.3">
      <c r="A90" s="40">
        <v>89</v>
      </c>
      <c r="B90" s="18" t="s">
        <v>323</v>
      </c>
      <c r="C90" s="43" t="s">
        <v>46</v>
      </c>
      <c r="D90" s="41" t="s">
        <v>47</v>
      </c>
      <c r="E90" s="41">
        <v>934</v>
      </c>
      <c r="F90" s="41">
        <v>2095</v>
      </c>
      <c r="G90" s="4">
        <v>179078.193</v>
      </c>
      <c r="H90" s="4">
        <v>182451.37400000001</v>
      </c>
      <c r="I90" s="4">
        <v>185981.72399999999</v>
      </c>
      <c r="J90" s="4">
        <v>188995.163</v>
      </c>
      <c r="K90" s="4">
        <v>191154.52100000001</v>
      </c>
      <c r="L90" s="4">
        <v>192733.03099999999</v>
      </c>
      <c r="M90" s="4">
        <v>194391.51</v>
      </c>
      <c r="N90" s="4">
        <v>196619.70199999999</v>
      </c>
      <c r="O90" s="4">
        <v>199234.53099999999</v>
      </c>
      <c r="P90" s="4">
        <v>200867.872</v>
      </c>
      <c r="Q90" s="4">
        <v>200237.83499999999</v>
      </c>
      <c r="R90" s="4">
        <v>197222.96</v>
      </c>
      <c r="S90" s="4">
        <v>192660.13099999999</v>
      </c>
      <c r="T90" s="4">
        <v>186396.109</v>
      </c>
      <c r="U90" s="4">
        <v>176937.42600000001</v>
      </c>
      <c r="V90" s="4">
        <v>161132.86499999999</v>
      </c>
      <c r="W90" s="4">
        <v>133711.94899999999</v>
      </c>
      <c r="X90" s="4">
        <v>93593.516000000003</v>
      </c>
      <c r="Y90" s="4">
        <v>53779.334000000003</v>
      </c>
      <c r="Z90" s="4">
        <v>24529.187999999998</v>
      </c>
      <c r="AA90" s="4">
        <v>9404.4930000000004</v>
      </c>
    </row>
    <row r="91" spans="1:27" s="6" customFormat="1" x14ac:dyDescent="0.3">
      <c r="A91" s="40">
        <v>90</v>
      </c>
      <c r="B91" s="18" t="s">
        <v>323</v>
      </c>
      <c r="C91" s="43" t="s">
        <v>46</v>
      </c>
      <c r="D91" s="41" t="s">
        <v>47</v>
      </c>
      <c r="E91" s="41">
        <v>934</v>
      </c>
      <c r="F91" s="41">
        <v>2100</v>
      </c>
      <c r="G91" s="4">
        <v>175668.53700000001</v>
      </c>
      <c r="H91" s="4">
        <v>178724.64799999999</v>
      </c>
      <c r="I91" s="4">
        <v>182211.679</v>
      </c>
      <c r="J91" s="4">
        <v>185606.508</v>
      </c>
      <c r="K91" s="4">
        <v>188399.193</v>
      </c>
      <c r="L91" s="4">
        <v>190504.11499999999</v>
      </c>
      <c r="M91" s="4">
        <v>192103.584</v>
      </c>
      <c r="N91" s="4">
        <v>193710.682</v>
      </c>
      <c r="O91" s="4">
        <v>195765.095</v>
      </c>
      <c r="P91" s="4">
        <v>198080.454</v>
      </c>
      <c r="Q91" s="4">
        <v>199185.37599999999</v>
      </c>
      <c r="R91" s="4">
        <v>197736.25899999999</v>
      </c>
      <c r="S91" s="4">
        <v>193383.75899999999</v>
      </c>
      <c r="T91" s="4">
        <v>186394.97399999999</v>
      </c>
      <c r="U91" s="4">
        <v>176073.45</v>
      </c>
      <c r="V91" s="4">
        <v>160475.603</v>
      </c>
      <c r="W91" s="4">
        <v>136166.37700000001</v>
      </c>
      <c r="X91" s="4">
        <v>100418.54300000001</v>
      </c>
      <c r="Y91" s="4">
        <v>58749.722000000002</v>
      </c>
      <c r="Z91" s="4">
        <v>26272.999</v>
      </c>
      <c r="AA91" s="4">
        <v>9927.0130000000008</v>
      </c>
    </row>
    <row r="92" spans="1:27" s="6" customFormat="1" x14ac:dyDescent="0.3">
      <c r="A92" s="40">
        <v>91</v>
      </c>
      <c r="B92" s="18" t="s">
        <v>323</v>
      </c>
      <c r="C92" s="42" t="s">
        <v>48</v>
      </c>
      <c r="D92" s="41"/>
      <c r="E92" s="41">
        <v>948</v>
      </c>
      <c r="F92" s="41">
        <v>2015</v>
      </c>
      <c r="G92" s="4">
        <v>251325.08300000001</v>
      </c>
      <c r="H92" s="4">
        <v>238616.179</v>
      </c>
      <c r="I92" s="4">
        <v>225673.799</v>
      </c>
      <c r="J92" s="4">
        <v>214783.568</v>
      </c>
      <c r="K92" s="4">
        <v>204945.98199999999</v>
      </c>
      <c r="L92" s="4">
        <v>194114.62299999999</v>
      </c>
      <c r="M92" s="4">
        <v>179042.43900000001</v>
      </c>
      <c r="N92" s="4">
        <v>156727.318</v>
      </c>
      <c r="O92" s="4">
        <v>137571.97200000001</v>
      </c>
      <c r="P92" s="4">
        <v>120964.564</v>
      </c>
      <c r="Q92" s="4">
        <v>104975.268</v>
      </c>
      <c r="R92" s="4">
        <v>87568.521999999997</v>
      </c>
      <c r="S92" s="4">
        <v>69069.134000000005</v>
      </c>
      <c r="T92" s="4">
        <v>50210.481</v>
      </c>
      <c r="U92" s="4">
        <v>36400.124000000003</v>
      </c>
      <c r="V92" s="4">
        <v>25636.055</v>
      </c>
      <c r="W92" s="4">
        <v>15108.424000000001</v>
      </c>
      <c r="X92" s="4">
        <v>7119.29</v>
      </c>
      <c r="Y92" s="4">
        <v>2438.192</v>
      </c>
      <c r="Z92" s="4">
        <v>576.48299999999995</v>
      </c>
      <c r="AA92" s="4">
        <v>99.070000000000107</v>
      </c>
    </row>
    <row r="93" spans="1:27" s="6" customFormat="1" x14ac:dyDescent="0.3">
      <c r="A93" s="40">
        <v>92</v>
      </c>
      <c r="B93" s="18" t="s">
        <v>323</v>
      </c>
      <c r="C93" s="42" t="s">
        <v>48</v>
      </c>
      <c r="D93" s="41"/>
      <c r="E93" s="41">
        <v>948</v>
      </c>
      <c r="F93" s="41">
        <v>2020</v>
      </c>
      <c r="G93" s="4">
        <v>256951.302</v>
      </c>
      <c r="H93" s="4">
        <v>247978.943</v>
      </c>
      <c r="I93" s="4">
        <v>236943.07500000001</v>
      </c>
      <c r="J93" s="4">
        <v>223719.82</v>
      </c>
      <c r="K93" s="4">
        <v>212215.23</v>
      </c>
      <c r="L93" s="4">
        <v>202544.85800000001</v>
      </c>
      <c r="M93" s="4">
        <v>191807.99100000001</v>
      </c>
      <c r="N93" s="4">
        <v>176572.24900000001</v>
      </c>
      <c r="O93" s="4">
        <v>154237.49900000001</v>
      </c>
      <c r="P93" s="4">
        <v>134960.47099999999</v>
      </c>
      <c r="Q93" s="4">
        <v>117944.034</v>
      </c>
      <c r="R93" s="4">
        <v>101276.454</v>
      </c>
      <c r="S93" s="4">
        <v>82750.668000000005</v>
      </c>
      <c r="T93" s="4">
        <v>62989.141000000003</v>
      </c>
      <c r="U93" s="4">
        <v>43278.434000000001</v>
      </c>
      <c r="V93" s="4">
        <v>28800.798999999999</v>
      </c>
      <c r="W93" s="4">
        <v>17808.68</v>
      </c>
      <c r="X93" s="4">
        <v>8726.5679999999993</v>
      </c>
      <c r="Y93" s="4">
        <v>3247.8530000000001</v>
      </c>
      <c r="Z93" s="4">
        <v>839.98399999999901</v>
      </c>
      <c r="AA93" s="4">
        <v>145.81899999999999</v>
      </c>
    </row>
    <row r="94" spans="1:27" s="6" customFormat="1" x14ac:dyDescent="0.3">
      <c r="A94" s="40">
        <v>93</v>
      </c>
      <c r="B94" s="18" t="s">
        <v>323</v>
      </c>
      <c r="C94" s="42" t="s">
        <v>48</v>
      </c>
      <c r="D94" s="41"/>
      <c r="E94" s="41">
        <v>948</v>
      </c>
      <c r="F94" s="41">
        <v>2025</v>
      </c>
      <c r="G94" s="4">
        <v>261204.59899999999</v>
      </c>
      <c r="H94" s="4">
        <v>254135.361</v>
      </c>
      <c r="I94" s="4">
        <v>246482.527</v>
      </c>
      <c r="J94" s="4">
        <v>235159.81299999999</v>
      </c>
      <c r="K94" s="4">
        <v>221381.057</v>
      </c>
      <c r="L94" s="4">
        <v>209978.663</v>
      </c>
      <c r="M94" s="4">
        <v>200442.50899999999</v>
      </c>
      <c r="N94" s="4">
        <v>189616.65599999999</v>
      </c>
      <c r="O94" s="4">
        <v>174195.63099999999</v>
      </c>
      <c r="P94" s="4">
        <v>151595.21799999999</v>
      </c>
      <c r="Q94" s="4">
        <v>131821.533</v>
      </c>
      <c r="R94" s="4">
        <v>114026.09</v>
      </c>
      <c r="S94" s="4">
        <v>96043.853000000003</v>
      </c>
      <c r="T94" s="4">
        <v>75926.232999999993</v>
      </c>
      <c r="U94" s="4">
        <v>54806.796999999999</v>
      </c>
      <c r="V94" s="4">
        <v>34675.292999999998</v>
      </c>
      <c r="W94" s="4">
        <v>20327.884999999998</v>
      </c>
      <c r="X94" s="4">
        <v>10474.522999999999</v>
      </c>
      <c r="Y94" s="4">
        <v>4089.8009999999999</v>
      </c>
      <c r="Z94" s="4">
        <v>1154.5429999999999</v>
      </c>
      <c r="AA94" s="4">
        <v>220.47499999999999</v>
      </c>
    </row>
    <row r="95" spans="1:27" s="6" customFormat="1" x14ac:dyDescent="0.3">
      <c r="A95" s="40">
        <v>94</v>
      </c>
      <c r="B95" s="18" t="s">
        <v>323</v>
      </c>
      <c r="C95" s="42" t="s">
        <v>48</v>
      </c>
      <c r="D95" s="41"/>
      <c r="E95" s="41">
        <v>948</v>
      </c>
      <c r="F95" s="41">
        <v>2030</v>
      </c>
      <c r="G95" s="4">
        <v>265139.69400000002</v>
      </c>
      <c r="H95" s="4">
        <v>258612.19</v>
      </c>
      <c r="I95" s="4">
        <v>252829.33799999999</v>
      </c>
      <c r="J95" s="4">
        <v>244860.30799999999</v>
      </c>
      <c r="K95" s="4">
        <v>232944.66099999999</v>
      </c>
      <c r="L95" s="4">
        <v>219175.33</v>
      </c>
      <c r="M95" s="4">
        <v>207865.777</v>
      </c>
      <c r="N95" s="4">
        <v>198248.10200000001</v>
      </c>
      <c r="O95" s="4">
        <v>187201.59099999999</v>
      </c>
      <c r="P95" s="4">
        <v>171411.272</v>
      </c>
      <c r="Q95" s="4">
        <v>148279.283</v>
      </c>
      <c r="R95" s="4">
        <v>127681.117</v>
      </c>
      <c r="S95" s="4">
        <v>108453.849</v>
      </c>
      <c r="T95" s="4">
        <v>88536.831000000006</v>
      </c>
      <c r="U95" s="4">
        <v>66582.981</v>
      </c>
      <c r="V95" s="4">
        <v>44443.071000000004</v>
      </c>
      <c r="W95" s="4">
        <v>24872.816999999999</v>
      </c>
      <c r="X95" s="4">
        <v>12203.984</v>
      </c>
      <c r="Y95" s="4">
        <v>5006.4989999999998</v>
      </c>
      <c r="Z95" s="4">
        <v>1490.3409999999999</v>
      </c>
      <c r="AA95" s="4">
        <v>316.39999999999998</v>
      </c>
    </row>
    <row r="96" spans="1:27" s="6" customFormat="1" x14ac:dyDescent="0.3">
      <c r="A96" s="40">
        <v>95</v>
      </c>
      <c r="B96" s="18" t="s">
        <v>323</v>
      </c>
      <c r="C96" s="42" t="s">
        <v>48</v>
      </c>
      <c r="D96" s="41"/>
      <c r="E96" s="41">
        <v>948</v>
      </c>
      <c r="F96" s="41">
        <v>2035</v>
      </c>
      <c r="G96" s="4">
        <v>269255.64399999997</v>
      </c>
      <c r="H96" s="4">
        <v>262788.00199999998</v>
      </c>
      <c r="I96" s="4">
        <v>257384.92199999999</v>
      </c>
      <c r="J96" s="4">
        <v>251337.48699999999</v>
      </c>
      <c r="K96" s="4">
        <v>242784.196</v>
      </c>
      <c r="L96" s="4">
        <v>230843.109</v>
      </c>
      <c r="M96" s="4">
        <v>217138.785</v>
      </c>
      <c r="N96" s="4">
        <v>205746.04800000001</v>
      </c>
      <c r="O96" s="4">
        <v>195892.23300000001</v>
      </c>
      <c r="P96" s="4">
        <v>184410.07500000001</v>
      </c>
      <c r="Q96" s="4">
        <v>167907.47099999999</v>
      </c>
      <c r="R96" s="4">
        <v>143878.99900000001</v>
      </c>
      <c r="S96" s="4">
        <v>121770.054</v>
      </c>
      <c r="T96" s="4">
        <v>100413.936</v>
      </c>
      <c r="U96" s="4">
        <v>78165.259000000005</v>
      </c>
      <c r="V96" s="4">
        <v>54593.999000000003</v>
      </c>
      <c r="W96" s="4">
        <v>32404.371999999999</v>
      </c>
      <c r="X96" s="4">
        <v>15253.630999999999</v>
      </c>
      <c r="Y96" s="4">
        <v>5981.2420000000002</v>
      </c>
      <c r="Z96" s="4">
        <v>1862.8979999999999</v>
      </c>
      <c r="AA96" s="4">
        <v>424.32100000000003</v>
      </c>
    </row>
    <row r="97" spans="1:27" s="6" customFormat="1" x14ac:dyDescent="0.3">
      <c r="A97" s="40">
        <v>96</v>
      </c>
      <c r="B97" s="18" t="s">
        <v>323</v>
      </c>
      <c r="C97" s="42" t="s">
        <v>48</v>
      </c>
      <c r="D97" s="41"/>
      <c r="E97" s="41">
        <v>948</v>
      </c>
      <c r="F97" s="41">
        <v>2040</v>
      </c>
      <c r="G97" s="4">
        <v>273264.02</v>
      </c>
      <c r="H97" s="4">
        <v>267162.93199999997</v>
      </c>
      <c r="I97" s="4">
        <v>261675.72500000001</v>
      </c>
      <c r="J97" s="4">
        <v>255963.33799999999</v>
      </c>
      <c r="K97" s="4">
        <v>249347.87700000001</v>
      </c>
      <c r="L97" s="4">
        <v>240765.38399999999</v>
      </c>
      <c r="M97" s="4">
        <v>228875.141</v>
      </c>
      <c r="N97" s="4">
        <v>215088.82399999999</v>
      </c>
      <c r="O97" s="4">
        <v>203457.655</v>
      </c>
      <c r="P97" s="4">
        <v>193153.01800000001</v>
      </c>
      <c r="Q97" s="4">
        <v>180871.26800000001</v>
      </c>
      <c r="R97" s="4">
        <v>163227.492</v>
      </c>
      <c r="S97" s="4">
        <v>137578.32999999999</v>
      </c>
      <c r="T97" s="4">
        <v>113183.02499999999</v>
      </c>
      <c r="U97" s="4">
        <v>89176.737999999998</v>
      </c>
      <c r="V97" s="4">
        <v>64676.714</v>
      </c>
      <c r="W97" s="4">
        <v>40396.481</v>
      </c>
      <c r="X97" s="4">
        <v>20274.048999999999</v>
      </c>
      <c r="Y97" s="4">
        <v>7657.366</v>
      </c>
      <c r="Z97" s="4">
        <v>2285.681</v>
      </c>
      <c r="AA97" s="4">
        <v>546.97199999999998</v>
      </c>
    </row>
    <row r="98" spans="1:27" s="6" customFormat="1" x14ac:dyDescent="0.3">
      <c r="A98" s="40">
        <v>97</v>
      </c>
      <c r="B98" s="18" t="s">
        <v>323</v>
      </c>
      <c r="C98" s="42" t="s">
        <v>48</v>
      </c>
      <c r="D98" s="41"/>
      <c r="E98" s="41">
        <v>948</v>
      </c>
      <c r="F98" s="41">
        <v>2045</v>
      </c>
      <c r="G98" s="4">
        <v>276686.321</v>
      </c>
      <c r="H98" s="4">
        <v>271387.42</v>
      </c>
      <c r="I98" s="4">
        <v>266139.02899999998</v>
      </c>
      <c r="J98" s="4">
        <v>260322.28</v>
      </c>
      <c r="K98" s="4">
        <v>254051.97399999999</v>
      </c>
      <c r="L98" s="4">
        <v>247402.24799999999</v>
      </c>
      <c r="M98" s="4">
        <v>238855.272</v>
      </c>
      <c r="N98" s="4">
        <v>226862.06899999999</v>
      </c>
      <c r="O98" s="4">
        <v>212829.068</v>
      </c>
      <c r="P98" s="4">
        <v>200750.209</v>
      </c>
      <c r="Q98" s="4">
        <v>189635.11900000001</v>
      </c>
      <c r="R98" s="4">
        <v>176094.32</v>
      </c>
      <c r="S98" s="4">
        <v>156487.50200000001</v>
      </c>
      <c r="T98" s="4">
        <v>128383.88499999999</v>
      </c>
      <c r="U98" s="4">
        <v>101119.36</v>
      </c>
      <c r="V98" s="4">
        <v>74463.604000000007</v>
      </c>
      <c r="W98" s="4">
        <v>48547.641000000003</v>
      </c>
      <c r="X98" s="4">
        <v>25827.188999999998</v>
      </c>
      <c r="Y98" s="4">
        <v>10442.528</v>
      </c>
      <c r="Z98" s="4">
        <v>3008.44</v>
      </c>
      <c r="AA98" s="4">
        <v>693.18700000000001</v>
      </c>
    </row>
    <row r="99" spans="1:27" s="6" customFormat="1" x14ac:dyDescent="0.3">
      <c r="A99" s="40">
        <v>98</v>
      </c>
      <c r="B99" s="18" t="s">
        <v>323</v>
      </c>
      <c r="C99" s="42" t="s">
        <v>48</v>
      </c>
      <c r="D99" s="41"/>
      <c r="E99" s="41">
        <v>948</v>
      </c>
      <c r="F99" s="41">
        <v>2050</v>
      </c>
      <c r="G99" s="4">
        <v>278761.19099999999</v>
      </c>
      <c r="H99" s="4">
        <v>275003.51799999998</v>
      </c>
      <c r="I99" s="4">
        <v>270445.24800000002</v>
      </c>
      <c r="J99" s="4">
        <v>264846.20500000002</v>
      </c>
      <c r="K99" s="4">
        <v>258484.272</v>
      </c>
      <c r="L99" s="4">
        <v>252185.49900000001</v>
      </c>
      <c r="M99" s="4">
        <v>245565.77100000001</v>
      </c>
      <c r="N99" s="4">
        <v>236899.87700000001</v>
      </c>
      <c r="O99" s="4">
        <v>224629.277</v>
      </c>
      <c r="P99" s="4">
        <v>210140.46400000001</v>
      </c>
      <c r="Q99" s="4">
        <v>197258.209</v>
      </c>
      <c r="R99" s="4">
        <v>184871.35399999999</v>
      </c>
      <c r="S99" s="4">
        <v>169200.77799999999</v>
      </c>
      <c r="T99" s="4">
        <v>146590.53200000001</v>
      </c>
      <c r="U99" s="4">
        <v>115332.804</v>
      </c>
      <c r="V99" s="4">
        <v>85114.377999999997</v>
      </c>
      <c r="W99" s="4">
        <v>56561.921000000002</v>
      </c>
      <c r="X99" s="4">
        <v>31604.888999999999</v>
      </c>
      <c r="Y99" s="4">
        <v>13646.109</v>
      </c>
      <c r="Z99" s="4">
        <v>4202.3599999999997</v>
      </c>
      <c r="AA99" s="4">
        <v>922.18699999999899</v>
      </c>
    </row>
    <row r="100" spans="1:27" s="6" customFormat="1" x14ac:dyDescent="0.3">
      <c r="A100" s="40">
        <v>99</v>
      </c>
      <c r="B100" s="18" t="s">
        <v>323</v>
      </c>
      <c r="C100" s="42" t="s">
        <v>48</v>
      </c>
      <c r="D100" s="41"/>
      <c r="E100" s="41">
        <v>948</v>
      </c>
      <c r="F100" s="41">
        <v>2055</v>
      </c>
      <c r="G100" s="4">
        <v>279476.69199999998</v>
      </c>
      <c r="H100" s="4">
        <v>277263.62900000002</v>
      </c>
      <c r="I100" s="4">
        <v>274148.56599999999</v>
      </c>
      <c r="J100" s="4">
        <v>269241.05699999997</v>
      </c>
      <c r="K100" s="4">
        <v>263121.33299999998</v>
      </c>
      <c r="L100" s="4">
        <v>256725.11199999999</v>
      </c>
      <c r="M100" s="4">
        <v>250447.364</v>
      </c>
      <c r="N100" s="4">
        <v>243700.117</v>
      </c>
      <c r="O100" s="4">
        <v>234728.28400000001</v>
      </c>
      <c r="P100" s="4">
        <v>221963.073</v>
      </c>
      <c r="Q100" s="4">
        <v>206668.375</v>
      </c>
      <c r="R100" s="4">
        <v>192529.86600000001</v>
      </c>
      <c r="S100" s="4">
        <v>178004.78099999999</v>
      </c>
      <c r="T100" s="4">
        <v>159036.34899999999</v>
      </c>
      <c r="U100" s="4">
        <v>132410.43</v>
      </c>
      <c r="V100" s="4">
        <v>97805.766999999905</v>
      </c>
      <c r="W100" s="4">
        <v>65338.713000000003</v>
      </c>
      <c r="X100" s="4">
        <v>37373.732000000004</v>
      </c>
      <c r="Y100" s="4">
        <v>17072.053</v>
      </c>
      <c r="Z100" s="4">
        <v>5658.4989999999998</v>
      </c>
      <c r="AA100" s="4">
        <v>1293.095</v>
      </c>
    </row>
    <row r="101" spans="1:27" s="6" customFormat="1" x14ac:dyDescent="0.3">
      <c r="A101" s="40">
        <v>100</v>
      </c>
      <c r="B101" s="18" t="s">
        <v>323</v>
      </c>
      <c r="C101" s="42" t="s">
        <v>48</v>
      </c>
      <c r="D101" s="41"/>
      <c r="E101" s="41">
        <v>948</v>
      </c>
      <c r="F101" s="41">
        <v>2060</v>
      </c>
      <c r="G101" s="4">
        <v>279309.70500000002</v>
      </c>
      <c r="H101" s="4">
        <v>278134.17700000003</v>
      </c>
      <c r="I101" s="4">
        <v>276484.24900000001</v>
      </c>
      <c r="J101" s="4">
        <v>273026.89600000001</v>
      </c>
      <c r="K101" s="4">
        <v>267623.58500000002</v>
      </c>
      <c r="L101" s="4">
        <v>261462.15400000001</v>
      </c>
      <c r="M101" s="4">
        <v>255076.905</v>
      </c>
      <c r="N101" s="4">
        <v>248670.05900000001</v>
      </c>
      <c r="O101" s="4">
        <v>241604.88099999999</v>
      </c>
      <c r="P101" s="4">
        <v>232109.89499999999</v>
      </c>
      <c r="Q101" s="4">
        <v>218495.74400000001</v>
      </c>
      <c r="R101" s="4">
        <v>201954.91399999999</v>
      </c>
      <c r="S101" s="4">
        <v>185715.603</v>
      </c>
      <c r="T101" s="4">
        <v>167841.26199999999</v>
      </c>
      <c r="U101" s="4">
        <v>144347.16500000001</v>
      </c>
      <c r="V101" s="4">
        <v>113125.833</v>
      </c>
      <c r="W101" s="4">
        <v>75829.278999999995</v>
      </c>
      <c r="X101" s="4">
        <v>43742.476000000002</v>
      </c>
      <c r="Y101" s="4">
        <v>20536.319</v>
      </c>
      <c r="Z101" s="4">
        <v>7268.8829999999998</v>
      </c>
      <c r="AA101" s="4">
        <v>1801.8330000000001</v>
      </c>
    </row>
    <row r="102" spans="1:27" s="6" customFormat="1" x14ac:dyDescent="0.3">
      <c r="A102" s="40">
        <v>101</v>
      </c>
      <c r="B102" s="18" t="s">
        <v>323</v>
      </c>
      <c r="C102" s="42" t="s">
        <v>48</v>
      </c>
      <c r="D102" s="41"/>
      <c r="E102" s="41">
        <v>948</v>
      </c>
      <c r="F102" s="41">
        <v>2065</v>
      </c>
      <c r="G102" s="4">
        <v>279150.777</v>
      </c>
      <c r="H102" s="4">
        <v>278096.245</v>
      </c>
      <c r="I102" s="4">
        <v>277420.78399999999</v>
      </c>
      <c r="J102" s="4">
        <v>275438.929</v>
      </c>
      <c r="K102" s="4">
        <v>271510.68599999999</v>
      </c>
      <c r="L102" s="4">
        <v>266059.83199999999</v>
      </c>
      <c r="M102" s="4">
        <v>259898.72099999999</v>
      </c>
      <c r="N102" s="4">
        <v>253383.09899999999</v>
      </c>
      <c r="O102" s="4">
        <v>246658.02100000001</v>
      </c>
      <c r="P102" s="4">
        <v>239061.05300000001</v>
      </c>
      <c r="Q102" s="4">
        <v>228686.79500000001</v>
      </c>
      <c r="R102" s="4">
        <v>213776.04800000001</v>
      </c>
      <c r="S102" s="4">
        <v>195161.66399999999</v>
      </c>
      <c r="T102" s="4">
        <v>175581.514</v>
      </c>
      <c r="U102" s="4">
        <v>153019.704</v>
      </c>
      <c r="V102" s="4">
        <v>124128.694</v>
      </c>
      <c r="W102" s="4">
        <v>88544.180999999997</v>
      </c>
      <c r="X102" s="4">
        <v>51377.161</v>
      </c>
      <c r="Y102" s="4">
        <v>24384.42</v>
      </c>
      <c r="Z102" s="4">
        <v>8911.9269999999997</v>
      </c>
      <c r="AA102" s="4">
        <v>2421.1849999999999</v>
      </c>
    </row>
    <row r="103" spans="1:27" s="6" customFormat="1" x14ac:dyDescent="0.3">
      <c r="A103" s="40">
        <v>102</v>
      </c>
      <c r="B103" s="18" t="s">
        <v>323</v>
      </c>
      <c r="C103" s="42" t="s">
        <v>48</v>
      </c>
      <c r="D103" s="41"/>
      <c r="E103" s="41">
        <v>948</v>
      </c>
      <c r="F103" s="41">
        <v>2070</v>
      </c>
      <c r="G103" s="4">
        <v>278734.62599999999</v>
      </c>
      <c r="H103" s="4">
        <v>278050.24900000001</v>
      </c>
      <c r="I103" s="4">
        <v>277443.163</v>
      </c>
      <c r="J103" s="4">
        <v>276447.68</v>
      </c>
      <c r="K103" s="4">
        <v>274020.16100000002</v>
      </c>
      <c r="L103" s="4">
        <v>270039.50799999997</v>
      </c>
      <c r="M103" s="4">
        <v>264579.63299999997</v>
      </c>
      <c r="N103" s="4">
        <v>258285.55</v>
      </c>
      <c r="O103" s="4">
        <v>251452.45499999999</v>
      </c>
      <c r="P103" s="4">
        <v>244201.462</v>
      </c>
      <c r="Q103" s="4">
        <v>235721.927</v>
      </c>
      <c r="R103" s="4">
        <v>224021.25</v>
      </c>
      <c r="S103" s="4">
        <v>206979.63699999999</v>
      </c>
      <c r="T103" s="4">
        <v>185017.266</v>
      </c>
      <c r="U103" s="4">
        <v>160688.96100000001</v>
      </c>
      <c r="V103" s="4">
        <v>132418.01</v>
      </c>
      <c r="W103" s="4">
        <v>97995.687000000005</v>
      </c>
      <c r="X103" s="4">
        <v>60703.659</v>
      </c>
      <c r="Y103" s="4">
        <v>29030.947</v>
      </c>
      <c r="Z103" s="4">
        <v>10744.083000000001</v>
      </c>
      <c r="AA103" s="4">
        <v>3095.7179999999998</v>
      </c>
    </row>
    <row r="104" spans="1:27" s="6" customFormat="1" x14ac:dyDescent="0.3">
      <c r="A104" s="40">
        <v>103</v>
      </c>
      <c r="B104" s="18" t="s">
        <v>323</v>
      </c>
      <c r="C104" s="42" t="s">
        <v>48</v>
      </c>
      <c r="D104" s="41"/>
      <c r="E104" s="41">
        <v>948</v>
      </c>
      <c r="F104" s="41">
        <v>2075</v>
      </c>
      <c r="G104" s="4">
        <v>277736.80900000001</v>
      </c>
      <c r="H104" s="4">
        <v>277724.81800000003</v>
      </c>
      <c r="I104" s="4">
        <v>277448.93800000002</v>
      </c>
      <c r="J104" s="4">
        <v>276537.23100000003</v>
      </c>
      <c r="K104" s="4">
        <v>275120.277</v>
      </c>
      <c r="L104" s="4">
        <v>272633.92599999998</v>
      </c>
      <c r="M104" s="4">
        <v>268634.83199999999</v>
      </c>
      <c r="N104" s="4">
        <v>263044.46899999998</v>
      </c>
      <c r="O104" s="4">
        <v>256433.98699999999</v>
      </c>
      <c r="P104" s="4">
        <v>249081.476</v>
      </c>
      <c r="Q104" s="4">
        <v>240963.723</v>
      </c>
      <c r="R104" s="4">
        <v>231158.69699999999</v>
      </c>
      <c r="S104" s="4">
        <v>217307.40599999999</v>
      </c>
      <c r="T104" s="4">
        <v>196781.041</v>
      </c>
      <c r="U104" s="4">
        <v>169983.924</v>
      </c>
      <c r="V104" s="4">
        <v>139790.82500000001</v>
      </c>
      <c r="W104" s="4">
        <v>105437.397</v>
      </c>
      <c r="X104" s="4">
        <v>67914.630999999994</v>
      </c>
      <c r="Y104" s="4">
        <v>34755.815000000002</v>
      </c>
      <c r="Z104" s="4">
        <v>12982.74</v>
      </c>
      <c r="AA104" s="4">
        <v>3844.518</v>
      </c>
    </row>
    <row r="105" spans="1:27" s="6" customFormat="1" x14ac:dyDescent="0.3">
      <c r="A105" s="40">
        <v>104</v>
      </c>
      <c r="B105" s="18" t="s">
        <v>323</v>
      </c>
      <c r="C105" s="42" t="s">
        <v>48</v>
      </c>
      <c r="D105" s="41"/>
      <c r="E105" s="41">
        <v>948</v>
      </c>
      <c r="F105" s="41">
        <v>2080</v>
      </c>
      <c r="G105" s="4">
        <v>275970.81199999998</v>
      </c>
      <c r="H105" s="4">
        <v>276813.01500000001</v>
      </c>
      <c r="I105" s="4">
        <v>277170.56199999998</v>
      </c>
      <c r="J105" s="4">
        <v>276606.38400000002</v>
      </c>
      <c r="K105" s="4">
        <v>275299.68300000002</v>
      </c>
      <c r="L105" s="4">
        <v>273822.24300000002</v>
      </c>
      <c r="M105" s="4">
        <v>271311.21000000002</v>
      </c>
      <c r="N105" s="4">
        <v>267179.59700000001</v>
      </c>
      <c r="O105" s="4">
        <v>261273.076</v>
      </c>
      <c r="P105" s="4">
        <v>254147.886</v>
      </c>
      <c r="Q105" s="4">
        <v>245945.49900000001</v>
      </c>
      <c r="R105" s="4">
        <v>236534.435</v>
      </c>
      <c r="S105" s="4">
        <v>224598.59</v>
      </c>
      <c r="T105" s="4">
        <v>207199.80600000001</v>
      </c>
      <c r="U105" s="4">
        <v>181540.25899999999</v>
      </c>
      <c r="V105" s="4">
        <v>148651.53700000001</v>
      </c>
      <c r="W105" s="4">
        <v>112068.47199999999</v>
      </c>
      <c r="X105" s="4">
        <v>73860.349000000002</v>
      </c>
      <c r="Y105" s="4">
        <v>39361.519999999997</v>
      </c>
      <c r="Z105" s="4">
        <v>15749.803</v>
      </c>
      <c r="AA105" s="4">
        <v>4757.7520000000004</v>
      </c>
    </row>
    <row r="106" spans="1:27" s="6" customFormat="1" x14ac:dyDescent="0.3">
      <c r="A106" s="40">
        <v>105</v>
      </c>
      <c r="B106" s="18" t="s">
        <v>323</v>
      </c>
      <c r="C106" s="42" t="s">
        <v>48</v>
      </c>
      <c r="D106" s="41"/>
      <c r="E106" s="41">
        <v>948</v>
      </c>
      <c r="F106" s="41">
        <v>2085</v>
      </c>
      <c r="G106" s="4">
        <v>273469.11900000001</v>
      </c>
      <c r="H106" s="4">
        <v>275122.34899999999</v>
      </c>
      <c r="I106" s="4">
        <v>276300.37699999998</v>
      </c>
      <c r="J106" s="4">
        <v>276385.696</v>
      </c>
      <c r="K106" s="4">
        <v>275449.478</v>
      </c>
      <c r="L106" s="4">
        <v>274081.48300000001</v>
      </c>
      <c r="M106" s="4">
        <v>272574.38500000001</v>
      </c>
      <c r="N106" s="4">
        <v>269932.505</v>
      </c>
      <c r="O106" s="4">
        <v>265487.11099999998</v>
      </c>
      <c r="P106" s="4">
        <v>259073.38200000001</v>
      </c>
      <c r="Q106" s="4">
        <v>251116.08300000001</v>
      </c>
      <c r="R106" s="4">
        <v>241658.99299999999</v>
      </c>
      <c r="S106" s="4">
        <v>230188.10699999999</v>
      </c>
      <c r="T106" s="4">
        <v>214706.58600000001</v>
      </c>
      <c r="U106" s="4">
        <v>192000.44699999999</v>
      </c>
      <c r="V106" s="4">
        <v>159689.32699999999</v>
      </c>
      <c r="W106" s="4">
        <v>120008.59600000001</v>
      </c>
      <c r="X106" s="4">
        <v>79180.55</v>
      </c>
      <c r="Y106" s="4">
        <v>43382.911</v>
      </c>
      <c r="Z106" s="4">
        <v>18081.328000000001</v>
      </c>
      <c r="AA106" s="4">
        <v>5884.8</v>
      </c>
    </row>
    <row r="107" spans="1:27" s="6" customFormat="1" x14ac:dyDescent="0.3">
      <c r="A107" s="40">
        <v>106</v>
      </c>
      <c r="B107" s="18" t="s">
        <v>323</v>
      </c>
      <c r="C107" s="42" t="s">
        <v>48</v>
      </c>
      <c r="D107" s="41"/>
      <c r="E107" s="41">
        <v>948</v>
      </c>
      <c r="F107" s="41">
        <v>2090</v>
      </c>
      <c r="G107" s="4">
        <v>270359.82799999998</v>
      </c>
      <c r="H107" s="4">
        <v>272686.38299999997</v>
      </c>
      <c r="I107" s="4">
        <v>274648.51500000001</v>
      </c>
      <c r="J107" s="4">
        <v>275570.83799999999</v>
      </c>
      <c r="K107" s="4">
        <v>275306.94699999999</v>
      </c>
      <c r="L107" s="4">
        <v>274306.76699999999</v>
      </c>
      <c r="M107" s="4">
        <v>272906.772</v>
      </c>
      <c r="N107" s="4">
        <v>271271.891</v>
      </c>
      <c r="O107" s="4">
        <v>268322.31400000001</v>
      </c>
      <c r="P107" s="4">
        <v>263379.59899999999</v>
      </c>
      <c r="Q107" s="4">
        <v>256151.69099999999</v>
      </c>
      <c r="R107" s="4">
        <v>246974.93400000001</v>
      </c>
      <c r="S107" s="4">
        <v>235531.06899999999</v>
      </c>
      <c r="T107" s="4">
        <v>220585.41899999999</v>
      </c>
      <c r="U107" s="4">
        <v>199713.27799999999</v>
      </c>
      <c r="V107" s="4">
        <v>169934.42300000001</v>
      </c>
      <c r="W107" s="4">
        <v>129898.95</v>
      </c>
      <c r="X107" s="4">
        <v>85496.774999999994</v>
      </c>
      <c r="Y107" s="4">
        <v>46951.19</v>
      </c>
      <c r="Z107" s="4">
        <v>20250.531999999999</v>
      </c>
      <c r="AA107" s="4">
        <v>6985.8810000000003</v>
      </c>
    </row>
    <row r="108" spans="1:27" s="6" customFormat="1" x14ac:dyDescent="0.3">
      <c r="A108" s="40">
        <v>107</v>
      </c>
      <c r="B108" s="18" t="s">
        <v>323</v>
      </c>
      <c r="C108" s="42" t="s">
        <v>48</v>
      </c>
      <c r="D108" s="41"/>
      <c r="E108" s="41">
        <v>948</v>
      </c>
      <c r="F108" s="41">
        <v>2095</v>
      </c>
      <c r="G108" s="4">
        <v>266884.30200000003</v>
      </c>
      <c r="H108" s="4">
        <v>269637.408</v>
      </c>
      <c r="I108" s="4">
        <v>272248.52500000002</v>
      </c>
      <c r="J108" s="4">
        <v>273973.13199999998</v>
      </c>
      <c r="K108" s="4">
        <v>274568.57900000003</v>
      </c>
      <c r="L108" s="4">
        <v>274238.84700000001</v>
      </c>
      <c r="M108" s="4">
        <v>273204.16100000002</v>
      </c>
      <c r="N108" s="4">
        <v>271681.68300000002</v>
      </c>
      <c r="O108" s="4">
        <v>269748.03499999997</v>
      </c>
      <c r="P108" s="4">
        <v>266314.51799999998</v>
      </c>
      <c r="Q108" s="4">
        <v>260577.60800000001</v>
      </c>
      <c r="R108" s="4">
        <v>252163.17499999999</v>
      </c>
      <c r="S108" s="4">
        <v>241066.42</v>
      </c>
      <c r="T108" s="4">
        <v>226221.65</v>
      </c>
      <c r="U108" s="4">
        <v>205906.78899999999</v>
      </c>
      <c r="V108" s="4">
        <v>177697.17199999999</v>
      </c>
      <c r="W108" s="4">
        <v>139363.18900000001</v>
      </c>
      <c r="X108" s="4">
        <v>93390.33</v>
      </c>
      <c r="Y108" s="4">
        <v>51137.01</v>
      </c>
      <c r="Z108" s="4">
        <v>22150.261999999999</v>
      </c>
      <c r="AA108" s="4">
        <v>8087.1379999999999</v>
      </c>
    </row>
    <row r="109" spans="1:27" s="6" customFormat="1" x14ac:dyDescent="0.3">
      <c r="A109" s="40">
        <v>108</v>
      </c>
      <c r="B109" s="18" t="s">
        <v>323</v>
      </c>
      <c r="C109" s="42" t="s">
        <v>48</v>
      </c>
      <c r="D109" s="41"/>
      <c r="E109" s="41">
        <v>948</v>
      </c>
      <c r="F109" s="41">
        <v>2100</v>
      </c>
      <c r="G109" s="4">
        <v>263199.07699999999</v>
      </c>
      <c r="H109" s="4">
        <v>266218.83899999998</v>
      </c>
      <c r="I109" s="4">
        <v>269234.09999999998</v>
      </c>
      <c r="J109" s="4">
        <v>271626.28899999999</v>
      </c>
      <c r="K109" s="4">
        <v>273046.49900000001</v>
      </c>
      <c r="L109" s="4">
        <v>273574.37199999997</v>
      </c>
      <c r="M109" s="4">
        <v>273206.66800000001</v>
      </c>
      <c r="N109" s="4">
        <v>272054.967</v>
      </c>
      <c r="O109" s="4">
        <v>270246.36</v>
      </c>
      <c r="P109" s="4">
        <v>267847.09899999999</v>
      </c>
      <c r="Q109" s="4">
        <v>263646.31400000001</v>
      </c>
      <c r="R109" s="4">
        <v>256759.23199999999</v>
      </c>
      <c r="S109" s="4">
        <v>246492.734</v>
      </c>
      <c r="T109" s="4">
        <v>232068.66399999999</v>
      </c>
      <c r="U109" s="4">
        <v>211892.05900000001</v>
      </c>
      <c r="V109" s="4">
        <v>184141.17600000001</v>
      </c>
      <c r="W109" s="4">
        <v>146794.31099999999</v>
      </c>
      <c r="X109" s="4">
        <v>101267.30499999999</v>
      </c>
      <c r="Y109" s="4">
        <v>56454.267999999996</v>
      </c>
      <c r="Z109" s="4">
        <v>24357.84</v>
      </c>
      <c r="AA109" s="4">
        <v>9129.7150000000001</v>
      </c>
    </row>
    <row r="110" spans="1:27" s="6" customFormat="1" x14ac:dyDescent="0.3">
      <c r="A110" s="40">
        <v>109</v>
      </c>
      <c r="B110" s="18" t="s">
        <v>323</v>
      </c>
      <c r="C110" s="42" t="s">
        <v>49</v>
      </c>
      <c r="D110" s="41" t="s">
        <v>50</v>
      </c>
      <c r="E110" s="41">
        <v>1503</v>
      </c>
      <c r="F110" s="41">
        <v>2015</v>
      </c>
      <c r="G110" s="4">
        <v>31733.456999999999</v>
      </c>
      <c r="H110" s="4">
        <v>32586.417000000001</v>
      </c>
      <c r="I110" s="4">
        <v>31959.525000000001</v>
      </c>
      <c r="J110" s="4">
        <v>33381.461000000003</v>
      </c>
      <c r="K110" s="4">
        <v>36313.067000000003</v>
      </c>
      <c r="L110" s="4">
        <v>37871.237000000001</v>
      </c>
      <c r="M110" s="4">
        <v>39334.622000000003</v>
      </c>
      <c r="N110" s="4">
        <v>39620.165000000001</v>
      </c>
      <c r="O110" s="4">
        <v>40917.175000000003</v>
      </c>
      <c r="P110" s="4">
        <v>41020.661999999997</v>
      </c>
      <c r="Q110" s="4">
        <v>40984.525000000001</v>
      </c>
      <c r="R110" s="4">
        <v>38720.481</v>
      </c>
      <c r="S110" s="4">
        <v>35379.074000000001</v>
      </c>
      <c r="T110" s="4">
        <v>32191.155999999999</v>
      </c>
      <c r="U110" s="4">
        <v>25173.371999999999</v>
      </c>
      <c r="V110" s="4">
        <v>21219.607</v>
      </c>
      <c r="W110" s="4">
        <v>16562.131000000001</v>
      </c>
      <c r="X110" s="4">
        <v>11163.703</v>
      </c>
      <c r="Y110" s="4">
        <v>5313.1530000000002</v>
      </c>
      <c r="Z110" s="4">
        <v>1287.019</v>
      </c>
      <c r="AA110" s="4">
        <v>206.09100000000001</v>
      </c>
    </row>
    <row r="111" spans="1:27" s="6" customFormat="1" x14ac:dyDescent="0.3">
      <c r="A111" s="40">
        <v>110</v>
      </c>
      <c r="B111" s="18" t="s">
        <v>323</v>
      </c>
      <c r="C111" s="42" t="s">
        <v>49</v>
      </c>
      <c r="D111" s="41" t="s">
        <v>50</v>
      </c>
      <c r="E111" s="41">
        <v>1503</v>
      </c>
      <c r="F111" s="41">
        <v>2020</v>
      </c>
      <c r="G111" s="4">
        <v>32045.280999999999</v>
      </c>
      <c r="H111" s="4">
        <v>31923.862000000001</v>
      </c>
      <c r="I111" s="4">
        <v>32727.255000000001</v>
      </c>
      <c r="J111" s="4">
        <v>32483.527999999998</v>
      </c>
      <c r="K111" s="4">
        <v>34519.99</v>
      </c>
      <c r="L111" s="4">
        <v>37715.659</v>
      </c>
      <c r="M111" s="4">
        <v>38929.542999999998</v>
      </c>
      <c r="N111" s="4">
        <v>39825.553</v>
      </c>
      <c r="O111" s="4">
        <v>39767.158000000003</v>
      </c>
      <c r="P111" s="4">
        <v>40845.667999999998</v>
      </c>
      <c r="Q111" s="4">
        <v>40707.728999999999</v>
      </c>
      <c r="R111" s="4">
        <v>40416.487999999998</v>
      </c>
      <c r="S111" s="4">
        <v>37890.661999999997</v>
      </c>
      <c r="T111" s="4">
        <v>34197.285000000003</v>
      </c>
      <c r="U111" s="4">
        <v>30503.455999999998</v>
      </c>
      <c r="V111" s="4">
        <v>22951.114000000001</v>
      </c>
      <c r="W111" s="4">
        <v>17900.951000000001</v>
      </c>
      <c r="X111" s="4">
        <v>11984.501</v>
      </c>
      <c r="Y111" s="4">
        <v>6094.9480000000003</v>
      </c>
      <c r="Z111" s="4">
        <v>1835.64</v>
      </c>
      <c r="AA111" s="4">
        <v>255.221</v>
      </c>
    </row>
    <row r="112" spans="1:27" s="6" customFormat="1" x14ac:dyDescent="0.3">
      <c r="A112" s="40">
        <v>111</v>
      </c>
      <c r="B112" s="18" t="s">
        <v>323</v>
      </c>
      <c r="C112" s="42" t="s">
        <v>49</v>
      </c>
      <c r="D112" s="41" t="s">
        <v>50</v>
      </c>
      <c r="E112" s="41">
        <v>1503</v>
      </c>
      <c r="F112" s="41">
        <v>2025</v>
      </c>
      <c r="G112" s="4">
        <v>32030.46</v>
      </c>
      <c r="H112" s="4">
        <v>32265.18</v>
      </c>
      <c r="I112" s="4">
        <v>32127.073</v>
      </c>
      <c r="J112" s="4">
        <v>33332.587</v>
      </c>
      <c r="K112" s="4">
        <v>33612.360999999997</v>
      </c>
      <c r="L112" s="4">
        <v>35737.510999999999</v>
      </c>
      <c r="M112" s="4">
        <v>38587.660000000003</v>
      </c>
      <c r="N112" s="4">
        <v>39375.921000000002</v>
      </c>
      <c r="O112" s="4">
        <v>39974.775999999998</v>
      </c>
      <c r="P112" s="4">
        <v>39700.016000000003</v>
      </c>
      <c r="Q112" s="4">
        <v>40559.999000000003</v>
      </c>
      <c r="R112" s="4">
        <v>40199.504999999997</v>
      </c>
      <c r="S112" s="4">
        <v>39620.057999999997</v>
      </c>
      <c r="T112" s="4">
        <v>36709.406000000003</v>
      </c>
      <c r="U112" s="4">
        <v>32499.087</v>
      </c>
      <c r="V112" s="4">
        <v>28003.814999999999</v>
      </c>
      <c r="W112" s="4">
        <v>19599.73</v>
      </c>
      <c r="X112" s="4">
        <v>13190.507</v>
      </c>
      <c r="Y112" s="4">
        <v>6749.7560000000003</v>
      </c>
      <c r="Z112" s="4">
        <v>2196.5859999999998</v>
      </c>
      <c r="AA112" s="4">
        <v>366.73899999999998</v>
      </c>
    </row>
    <row r="113" spans="1:27" s="6" customFormat="1" x14ac:dyDescent="0.3">
      <c r="A113" s="40">
        <v>112</v>
      </c>
      <c r="B113" s="18" t="s">
        <v>323</v>
      </c>
      <c r="C113" s="42" t="s">
        <v>49</v>
      </c>
      <c r="D113" s="41" t="s">
        <v>50</v>
      </c>
      <c r="E113" s="41">
        <v>1503</v>
      </c>
      <c r="F113" s="41">
        <v>2030</v>
      </c>
      <c r="G113" s="4">
        <v>31745.014999999999</v>
      </c>
      <c r="H113" s="4">
        <v>32260.357</v>
      </c>
      <c r="I113" s="4">
        <v>32474.703000000001</v>
      </c>
      <c r="J113" s="4">
        <v>32756.659</v>
      </c>
      <c r="K113" s="4">
        <v>34487.652999999998</v>
      </c>
      <c r="L113" s="4">
        <v>34837.694000000003</v>
      </c>
      <c r="M113" s="4">
        <v>36653.256000000001</v>
      </c>
      <c r="N113" s="4">
        <v>39087.025000000001</v>
      </c>
      <c r="O113" s="4">
        <v>39551.796000000002</v>
      </c>
      <c r="P113" s="4">
        <v>39937.506999999998</v>
      </c>
      <c r="Q113" s="4">
        <v>39466.589999999997</v>
      </c>
      <c r="R113" s="4">
        <v>40108.131000000001</v>
      </c>
      <c r="S113" s="4">
        <v>39480.779000000002</v>
      </c>
      <c r="T113" s="4">
        <v>38488.659</v>
      </c>
      <c r="U113" s="4">
        <v>35014.218000000001</v>
      </c>
      <c r="V113" s="4">
        <v>29978.492999999999</v>
      </c>
      <c r="W113" s="4">
        <v>24188.763999999999</v>
      </c>
      <c r="X113" s="4">
        <v>14728.103999999999</v>
      </c>
      <c r="Y113" s="4">
        <v>7613.799</v>
      </c>
      <c r="Z113" s="4">
        <v>2530.203</v>
      </c>
      <c r="AA113" s="4">
        <v>467.88200000000001</v>
      </c>
    </row>
    <row r="114" spans="1:27" s="6" customFormat="1" x14ac:dyDescent="0.3">
      <c r="A114" s="40">
        <v>113</v>
      </c>
      <c r="B114" s="18" t="s">
        <v>323</v>
      </c>
      <c r="C114" s="42" t="s">
        <v>49</v>
      </c>
      <c r="D114" s="41" t="s">
        <v>50</v>
      </c>
      <c r="E114" s="41">
        <v>1503</v>
      </c>
      <c r="F114" s="41">
        <v>2035</v>
      </c>
      <c r="G114" s="4">
        <v>31438.762999999999</v>
      </c>
      <c r="H114" s="4">
        <v>31983.311000000002</v>
      </c>
      <c r="I114" s="4">
        <v>32475.314999999999</v>
      </c>
      <c r="J114" s="4">
        <v>33098.103999999999</v>
      </c>
      <c r="K114" s="4">
        <v>33884.400000000001</v>
      </c>
      <c r="L114" s="4">
        <v>35669.339</v>
      </c>
      <c r="M114" s="4">
        <v>35730.779000000002</v>
      </c>
      <c r="N114" s="4">
        <v>37173.951000000001</v>
      </c>
      <c r="O114" s="4">
        <v>39296.959999999999</v>
      </c>
      <c r="P114" s="4">
        <v>39543.83</v>
      </c>
      <c r="Q114" s="4">
        <v>39727.122000000003</v>
      </c>
      <c r="R114" s="4">
        <v>39055.891000000003</v>
      </c>
      <c r="S114" s="4">
        <v>39441.334000000003</v>
      </c>
      <c r="T114" s="4">
        <v>38445.24</v>
      </c>
      <c r="U114" s="4">
        <v>36854.800999999999</v>
      </c>
      <c r="V114" s="4">
        <v>32478.188999999998</v>
      </c>
      <c r="W114" s="4">
        <v>26096.028999999999</v>
      </c>
      <c r="X114" s="4">
        <v>18512.796999999999</v>
      </c>
      <c r="Y114" s="4">
        <v>8742.8449999999993</v>
      </c>
      <c r="Z114" s="4">
        <v>2944.3440000000001</v>
      </c>
      <c r="AA114" s="4">
        <v>569.827</v>
      </c>
    </row>
    <row r="115" spans="1:27" s="6" customFormat="1" x14ac:dyDescent="0.3">
      <c r="A115" s="40">
        <v>114</v>
      </c>
      <c r="B115" s="18" t="s">
        <v>323</v>
      </c>
      <c r="C115" s="42" t="s">
        <v>49</v>
      </c>
      <c r="D115" s="41" t="s">
        <v>50</v>
      </c>
      <c r="E115" s="41">
        <v>1503</v>
      </c>
      <c r="F115" s="41">
        <v>2040</v>
      </c>
      <c r="G115" s="4">
        <v>31343.355</v>
      </c>
      <c r="H115" s="4">
        <v>31677.474999999999</v>
      </c>
      <c r="I115" s="4">
        <v>32199.072</v>
      </c>
      <c r="J115" s="4">
        <v>33100.016000000003</v>
      </c>
      <c r="K115" s="4">
        <v>34225.534</v>
      </c>
      <c r="L115" s="4">
        <v>35065.29</v>
      </c>
      <c r="M115" s="4">
        <v>36566.339999999997</v>
      </c>
      <c r="N115" s="4">
        <v>36263.510999999999</v>
      </c>
      <c r="O115" s="4">
        <v>37400.711000000003</v>
      </c>
      <c r="P115" s="4">
        <v>39302.864000000001</v>
      </c>
      <c r="Q115" s="4">
        <v>39351.659</v>
      </c>
      <c r="R115" s="4">
        <v>39340.652000000002</v>
      </c>
      <c r="S115" s="4">
        <v>38446.072</v>
      </c>
      <c r="T115" s="4">
        <v>38483.150999999998</v>
      </c>
      <c r="U115" s="4">
        <v>36945.357000000004</v>
      </c>
      <c r="V115" s="4">
        <v>34390.396000000001</v>
      </c>
      <c r="W115" s="4">
        <v>28519.286</v>
      </c>
      <c r="X115" s="4">
        <v>20219.255000000001</v>
      </c>
      <c r="Y115" s="4">
        <v>11279.162</v>
      </c>
      <c r="Z115" s="4">
        <v>3500.2570000000001</v>
      </c>
      <c r="AA115" s="4">
        <v>689.34100000000001</v>
      </c>
    </row>
    <row r="116" spans="1:27" s="6" customFormat="1" x14ac:dyDescent="0.3">
      <c r="A116" s="40">
        <v>115</v>
      </c>
      <c r="B116" s="18" t="s">
        <v>323</v>
      </c>
      <c r="C116" s="42" t="s">
        <v>49</v>
      </c>
      <c r="D116" s="41" t="s">
        <v>50</v>
      </c>
      <c r="E116" s="41">
        <v>1503</v>
      </c>
      <c r="F116" s="41">
        <v>2045</v>
      </c>
      <c r="G116" s="4">
        <v>31457.428</v>
      </c>
      <c r="H116" s="4">
        <v>31583.491000000002</v>
      </c>
      <c r="I116" s="4">
        <v>31894.248</v>
      </c>
      <c r="J116" s="4">
        <v>32825.322999999997</v>
      </c>
      <c r="K116" s="4">
        <v>34226.226000000002</v>
      </c>
      <c r="L116" s="4">
        <v>35402.756999999998</v>
      </c>
      <c r="M116" s="4">
        <v>35965.195</v>
      </c>
      <c r="N116" s="4">
        <v>37103.152000000002</v>
      </c>
      <c r="O116" s="4">
        <v>36502.680999999997</v>
      </c>
      <c r="P116" s="4">
        <v>37434.362000000001</v>
      </c>
      <c r="Q116" s="4">
        <v>39137.415999999997</v>
      </c>
      <c r="R116" s="4">
        <v>38997.925999999999</v>
      </c>
      <c r="S116" s="4">
        <v>38768.660000000003</v>
      </c>
      <c r="T116" s="4">
        <v>37565.091</v>
      </c>
      <c r="U116" s="4">
        <v>37091.784</v>
      </c>
      <c r="V116" s="4">
        <v>34668.828000000001</v>
      </c>
      <c r="W116" s="4">
        <v>30491.977999999999</v>
      </c>
      <c r="X116" s="4">
        <v>22406.824000000001</v>
      </c>
      <c r="Y116" s="4">
        <v>12542.937</v>
      </c>
      <c r="Z116" s="4">
        <v>4672.0600000000004</v>
      </c>
      <c r="AA116" s="4">
        <v>850.29899999999998</v>
      </c>
    </row>
    <row r="117" spans="1:27" s="6" customFormat="1" x14ac:dyDescent="0.3">
      <c r="A117" s="40">
        <v>116</v>
      </c>
      <c r="B117" s="18" t="s">
        <v>323</v>
      </c>
      <c r="C117" s="42" t="s">
        <v>49</v>
      </c>
      <c r="D117" s="41" t="s">
        <v>50</v>
      </c>
      <c r="E117" s="41">
        <v>1503</v>
      </c>
      <c r="F117" s="41">
        <v>2050</v>
      </c>
      <c r="G117" s="4">
        <v>31637.702000000001</v>
      </c>
      <c r="H117" s="4">
        <v>31698.528999999999</v>
      </c>
      <c r="I117" s="4">
        <v>31801.241999999998</v>
      </c>
      <c r="J117" s="4">
        <v>32519.525000000001</v>
      </c>
      <c r="K117" s="4">
        <v>33951.4</v>
      </c>
      <c r="L117" s="4">
        <v>35405.875</v>
      </c>
      <c r="M117" s="4">
        <v>36305.682999999997</v>
      </c>
      <c r="N117" s="4">
        <v>36509.142</v>
      </c>
      <c r="O117" s="4">
        <v>37347.995999999999</v>
      </c>
      <c r="P117" s="4">
        <v>36553.622000000003</v>
      </c>
      <c r="Q117" s="4">
        <v>37305.377</v>
      </c>
      <c r="R117" s="4">
        <v>38816.216</v>
      </c>
      <c r="S117" s="4">
        <v>38469.243000000002</v>
      </c>
      <c r="T117" s="4">
        <v>37939.267999999996</v>
      </c>
      <c r="U117" s="4">
        <v>36279.578000000001</v>
      </c>
      <c r="V117" s="4">
        <v>34969.756999999998</v>
      </c>
      <c r="W117" s="4">
        <v>31017.994999999999</v>
      </c>
      <c r="X117" s="4">
        <v>24329.382000000001</v>
      </c>
      <c r="Y117" s="4">
        <v>14180.135</v>
      </c>
      <c r="Z117" s="4">
        <v>5320.3680000000004</v>
      </c>
      <c r="AA117" s="4">
        <v>1157.922</v>
      </c>
    </row>
    <row r="118" spans="1:27" s="6" customFormat="1" x14ac:dyDescent="0.3">
      <c r="A118" s="40">
        <v>117</v>
      </c>
      <c r="B118" s="18" t="s">
        <v>323</v>
      </c>
      <c r="C118" s="42" t="s">
        <v>49</v>
      </c>
      <c r="D118" s="41" t="s">
        <v>50</v>
      </c>
      <c r="E118" s="41">
        <v>1503</v>
      </c>
      <c r="F118" s="41">
        <v>2055</v>
      </c>
      <c r="G118" s="4">
        <v>31764.326000000001</v>
      </c>
      <c r="H118" s="4">
        <v>31867.168000000001</v>
      </c>
      <c r="I118" s="4">
        <v>31905.561000000002</v>
      </c>
      <c r="J118" s="4">
        <v>32395.46</v>
      </c>
      <c r="K118" s="4">
        <v>33589.868999999999</v>
      </c>
      <c r="L118" s="4">
        <v>35072.686000000002</v>
      </c>
      <c r="M118" s="4">
        <v>36263.953999999998</v>
      </c>
      <c r="N118" s="4">
        <v>36822.438000000002</v>
      </c>
      <c r="O118" s="4">
        <v>36745.930999999997</v>
      </c>
      <c r="P118" s="4">
        <v>37397.088000000003</v>
      </c>
      <c r="Q118" s="4">
        <v>36443.017999999996</v>
      </c>
      <c r="R118" s="4">
        <v>37030.139000000003</v>
      </c>
      <c r="S118" s="4">
        <v>38330.745000000003</v>
      </c>
      <c r="T118" s="4">
        <v>37698.71</v>
      </c>
      <c r="U118" s="4">
        <v>36725.580999999998</v>
      </c>
      <c r="V118" s="4">
        <v>34313.355000000003</v>
      </c>
      <c r="W118" s="4">
        <v>31541.18</v>
      </c>
      <c r="X118" s="4">
        <v>25125.344000000001</v>
      </c>
      <c r="Y118" s="4">
        <v>15759.751</v>
      </c>
      <c r="Z118" s="4">
        <v>6173.9380000000001</v>
      </c>
      <c r="AA118" s="4">
        <v>1394.8610000000001</v>
      </c>
    </row>
    <row r="119" spans="1:27" s="6" customFormat="1" x14ac:dyDescent="0.3">
      <c r="A119" s="40">
        <v>118</v>
      </c>
      <c r="B119" s="18" t="s">
        <v>323</v>
      </c>
      <c r="C119" s="42" t="s">
        <v>49</v>
      </c>
      <c r="D119" s="41" t="s">
        <v>50</v>
      </c>
      <c r="E119" s="41">
        <v>1503</v>
      </c>
      <c r="F119" s="41">
        <v>2060</v>
      </c>
      <c r="G119" s="4">
        <v>31733.098000000002</v>
      </c>
      <c r="H119" s="4">
        <v>31982.026999999998</v>
      </c>
      <c r="I119" s="4">
        <v>32063.554</v>
      </c>
      <c r="J119" s="4">
        <v>32468.834999999999</v>
      </c>
      <c r="K119" s="4">
        <v>33410.211000000003</v>
      </c>
      <c r="L119" s="4">
        <v>34653.146999999997</v>
      </c>
      <c r="M119" s="4">
        <v>35886.788999999997</v>
      </c>
      <c r="N119" s="4">
        <v>36754.54</v>
      </c>
      <c r="O119" s="4">
        <v>37047.478000000003</v>
      </c>
      <c r="P119" s="4">
        <v>36798.684999999998</v>
      </c>
      <c r="Q119" s="4">
        <v>37293.006999999998</v>
      </c>
      <c r="R119" s="4">
        <v>36198.212</v>
      </c>
      <c r="S119" s="4">
        <v>36610.75</v>
      </c>
      <c r="T119" s="4">
        <v>37622.296999999999</v>
      </c>
      <c r="U119" s="4">
        <v>36567.605000000003</v>
      </c>
      <c r="V119" s="4">
        <v>34862.182999999997</v>
      </c>
      <c r="W119" s="4">
        <v>31116.892</v>
      </c>
      <c r="X119" s="4">
        <v>25910.417000000001</v>
      </c>
      <c r="Y119" s="4">
        <v>16664.106</v>
      </c>
      <c r="Z119" s="4">
        <v>7075.875</v>
      </c>
      <c r="AA119" s="4">
        <v>1672.934</v>
      </c>
    </row>
    <row r="120" spans="1:27" s="6" customFormat="1" x14ac:dyDescent="0.3">
      <c r="A120" s="40">
        <v>119</v>
      </c>
      <c r="B120" s="18" t="s">
        <v>323</v>
      </c>
      <c r="C120" s="42" t="s">
        <v>49</v>
      </c>
      <c r="D120" s="41" t="s">
        <v>50</v>
      </c>
      <c r="E120" s="41">
        <v>1503</v>
      </c>
      <c r="F120" s="41">
        <v>2065</v>
      </c>
      <c r="G120" s="4">
        <v>31582.739000000001</v>
      </c>
      <c r="H120" s="4">
        <v>31938.978999999999</v>
      </c>
      <c r="I120" s="4">
        <v>32167.8</v>
      </c>
      <c r="J120" s="4">
        <v>32595.9</v>
      </c>
      <c r="K120" s="4">
        <v>33427.82</v>
      </c>
      <c r="L120" s="4">
        <v>34415.35</v>
      </c>
      <c r="M120" s="4">
        <v>35423.235000000001</v>
      </c>
      <c r="N120" s="4">
        <v>36351.756000000001</v>
      </c>
      <c r="O120" s="4">
        <v>36968.898999999998</v>
      </c>
      <c r="P120" s="4">
        <v>37098.673000000003</v>
      </c>
      <c r="Q120" s="4">
        <v>36709.531999999999</v>
      </c>
      <c r="R120" s="4">
        <v>37062.463000000003</v>
      </c>
      <c r="S120" s="4">
        <v>35823.847000000002</v>
      </c>
      <c r="T120" s="4">
        <v>35996.71</v>
      </c>
      <c r="U120" s="4">
        <v>36579.684999999998</v>
      </c>
      <c r="V120" s="4">
        <v>34827.648000000001</v>
      </c>
      <c r="W120" s="4">
        <v>31812.323</v>
      </c>
      <c r="X120" s="4">
        <v>25808.308000000001</v>
      </c>
      <c r="Y120" s="4">
        <v>17596.795999999998</v>
      </c>
      <c r="Z120" s="4">
        <v>7743.9960000000001</v>
      </c>
      <c r="AA120" s="4">
        <v>1996.693</v>
      </c>
    </row>
    <row r="121" spans="1:27" s="6" customFormat="1" x14ac:dyDescent="0.3">
      <c r="A121" s="40">
        <v>120</v>
      </c>
      <c r="B121" s="18" t="s">
        <v>323</v>
      </c>
      <c r="C121" s="42" t="s">
        <v>49</v>
      </c>
      <c r="D121" s="41" t="s">
        <v>50</v>
      </c>
      <c r="E121" s="41">
        <v>1503</v>
      </c>
      <c r="F121" s="41">
        <v>2070</v>
      </c>
      <c r="G121" s="4">
        <v>31425.93</v>
      </c>
      <c r="H121" s="4">
        <v>31776.886999999999</v>
      </c>
      <c r="I121" s="4">
        <v>32114.016</v>
      </c>
      <c r="J121" s="4">
        <v>32669.1</v>
      </c>
      <c r="K121" s="4">
        <v>33498.919000000002</v>
      </c>
      <c r="L121" s="4">
        <v>34374.381000000001</v>
      </c>
      <c r="M121" s="4">
        <v>35141.245999999999</v>
      </c>
      <c r="N121" s="4">
        <v>35862.711000000003</v>
      </c>
      <c r="O121" s="4">
        <v>36556.144999999997</v>
      </c>
      <c r="P121" s="4">
        <v>37019.703999999998</v>
      </c>
      <c r="Q121" s="4">
        <v>37016.875</v>
      </c>
      <c r="R121" s="4">
        <v>36504.985999999997</v>
      </c>
      <c r="S121" s="4">
        <v>36710.754999999997</v>
      </c>
      <c r="T121" s="4">
        <v>35275.237000000001</v>
      </c>
      <c r="U121" s="4">
        <v>35091.612000000001</v>
      </c>
      <c r="V121" s="4">
        <v>34970.659</v>
      </c>
      <c r="W121" s="4">
        <v>31965.315999999999</v>
      </c>
      <c r="X121" s="4">
        <v>26671.161</v>
      </c>
      <c r="Y121" s="4">
        <v>17803.478999999999</v>
      </c>
      <c r="Z121" s="4">
        <v>8480.8259999999991</v>
      </c>
      <c r="AA121" s="4">
        <v>2311.3560000000002</v>
      </c>
    </row>
    <row r="122" spans="1:27" s="6" customFormat="1" x14ac:dyDescent="0.3">
      <c r="A122" s="40">
        <v>121</v>
      </c>
      <c r="B122" s="18" t="s">
        <v>323</v>
      </c>
      <c r="C122" s="42" t="s">
        <v>49</v>
      </c>
      <c r="D122" s="41" t="s">
        <v>50</v>
      </c>
      <c r="E122" s="41">
        <v>1503</v>
      </c>
      <c r="F122" s="41">
        <v>2075</v>
      </c>
      <c r="G122" s="4">
        <v>31330.502</v>
      </c>
      <c r="H122" s="4">
        <v>31608.147000000001</v>
      </c>
      <c r="I122" s="4">
        <v>31941.280999999999</v>
      </c>
      <c r="J122" s="4">
        <v>32584.276999999998</v>
      </c>
      <c r="K122" s="4">
        <v>33515.955000000002</v>
      </c>
      <c r="L122" s="4">
        <v>34386.853999999999</v>
      </c>
      <c r="M122" s="4">
        <v>35055.665999999997</v>
      </c>
      <c r="N122" s="4">
        <v>35554.834000000003</v>
      </c>
      <c r="O122" s="4">
        <v>36056.970999999998</v>
      </c>
      <c r="P122" s="4">
        <v>36607.612999999998</v>
      </c>
      <c r="Q122" s="4">
        <v>36946.771000000001</v>
      </c>
      <c r="R122" s="4">
        <v>36827.735999999997</v>
      </c>
      <c r="S122" s="4">
        <v>36190.446000000004</v>
      </c>
      <c r="T122" s="4">
        <v>36195.120000000003</v>
      </c>
      <c r="U122" s="4">
        <v>34465.283000000003</v>
      </c>
      <c r="V122" s="4">
        <v>33687.673999999999</v>
      </c>
      <c r="W122" s="4">
        <v>32301.582999999999</v>
      </c>
      <c r="X122" s="4">
        <v>27064.514999999999</v>
      </c>
      <c r="Y122" s="4">
        <v>18702.55</v>
      </c>
      <c r="Z122" s="4">
        <v>8765.7630000000008</v>
      </c>
      <c r="AA122" s="4">
        <v>2668.9290000000001</v>
      </c>
    </row>
    <row r="123" spans="1:27" s="6" customFormat="1" x14ac:dyDescent="0.3">
      <c r="A123" s="40">
        <v>122</v>
      </c>
      <c r="B123" s="18" t="s">
        <v>323</v>
      </c>
      <c r="C123" s="42" t="s">
        <v>49</v>
      </c>
      <c r="D123" s="41" t="s">
        <v>50</v>
      </c>
      <c r="E123" s="41">
        <v>1503</v>
      </c>
      <c r="F123" s="41">
        <v>2080</v>
      </c>
      <c r="G123" s="4">
        <v>31311.017</v>
      </c>
      <c r="H123" s="4">
        <v>31500.736000000001</v>
      </c>
      <c r="I123" s="4">
        <v>31761.712</v>
      </c>
      <c r="J123" s="4">
        <v>32380.348999999998</v>
      </c>
      <c r="K123" s="4">
        <v>33375.082999999999</v>
      </c>
      <c r="L123" s="4">
        <v>34344.957999999999</v>
      </c>
      <c r="M123" s="4">
        <v>35023.245999999999</v>
      </c>
      <c r="N123" s="4">
        <v>35442.635999999999</v>
      </c>
      <c r="O123" s="4">
        <v>35738.239999999998</v>
      </c>
      <c r="P123" s="4">
        <v>36108.925999999999</v>
      </c>
      <c r="Q123" s="4">
        <v>36545.072999999997</v>
      </c>
      <c r="R123" s="4">
        <v>36775.517999999996</v>
      </c>
      <c r="S123" s="4">
        <v>36537.771000000001</v>
      </c>
      <c r="T123" s="4">
        <v>35727.614999999998</v>
      </c>
      <c r="U123" s="4">
        <v>35433.277999999998</v>
      </c>
      <c r="V123" s="4">
        <v>33205.756999999998</v>
      </c>
      <c r="W123" s="4">
        <v>31335.453000000001</v>
      </c>
      <c r="X123" s="4">
        <v>27656.825000000001</v>
      </c>
      <c r="Y123" s="4">
        <v>19261.823</v>
      </c>
      <c r="Z123" s="4">
        <v>9414.4269999999997</v>
      </c>
      <c r="AA123" s="4">
        <v>2908.4630000000002</v>
      </c>
    </row>
    <row r="124" spans="1:27" s="6" customFormat="1" x14ac:dyDescent="0.3">
      <c r="A124" s="40">
        <v>123</v>
      </c>
      <c r="B124" s="18" t="s">
        <v>323</v>
      </c>
      <c r="C124" s="42" t="s">
        <v>49</v>
      </c>
      <c r="D124" s="41" t="s">
        <v>50</v>
      </c>
      <c r="E124" s="41">
        <v>1503</v>
      </c>
      <c r="F124" s="41">
        <v>2085</v>
      </c>
      <c r="G124" s="4">
        <v>31269.707999999999</v>
      </c>
      <c r="H124" s="4">
        <v>31469.186000000002</v>
      </c>
      <c r="I124" s="4">
        <v>31643.440999999999</v>
      </c>
      <c r="J124" s="4">
        <v>32169.641</v>
      </c>
      <c r="K124" s="4">
        <v>33115.186000000002</v>
      </c>
      <c r="L124" s="4">
        <v>34145.311000000002</v>
      </c>
      <c r="M124" s="4">
        <v>34936.400999999998</v>
      </c>
      <c r="N124" s="4">
        <v>35383.491000000002</v>
      </c>
      <c r="O124" s="4">
        <v>35614.394999999997</v>
      </c>
      <c r="P124" s="4">
        <v>35789.514000000003</v>
      </c>
      <c r="Q124" s="4">
        <v>36056.222000000002</v>
      </c>
      <c r="R124" s="4">
        <v>36393.550000000003</v>
      </c>
      <c r="S124" s="4">
        <v>36513.466999999997</v>
      </c>
      <c r="T124" s="4">
        <v>36111.302000000003</v>
      </c>
      <c r="U124" s="4">
        <v>35041.733999999997</v>
      </c>
      <c r="V124" s="4">
        <v>34245.235000000001</v>
      </c>
      <c r="W124" s="4">
        <v>31077.88</v>
      </c>
      <c r="X124" s="4">
        <v>27157.96</v>
      </c>
      <c r="Y124" s="4">
        <v>20037.239000000001</v>
      </c>
      <c r="Z124" s="4">
        <v>9871.3009999999995</v>
      </c>
      <c r="AA124" s="4">
        <v>3212.9389999999999</v>
      </c>
    </row>
    <row r="125" spans="1:27" s="6" customFormat="1" x14ac:dyDescent="0.3">
      <c r="A125" s="40">
        <v>124</v>
      </c>
      <c r="B125" s="18" t="s">
        <v>323</v>
      </c>
      <c r="C125" s="42" t="s">
        <v>49</v>
      </c>
      <c r="D125" s="41" t="s">
        <v>50</v>
      </c>
      <c r="E125" s="41">
        <v>1503</v>
      </c>
      <c r="F125" s="41">
        <v>2090</v>
      </c>
      <c r="G125" s="4">
        <v>31158.046999999999</v>
      </c>
      <c r="H125" s="4">
        <v>31415.755000000001</v>
      </c>
      <c r="I125" s="4">
        <v>31601.044999999998</v>
      </c>
      <c r="J125" s="4">
        <v>32020.363000000001</v>
      </c>
      <c r="K125" s="4">
        <v>32848.131000000001</v>
      </c>
      <c r="L125" s="4">
        <v>33826.779000000002</v>
      </c>
      <c r="M125" s="4">
        <v>34691.72</v>
      </c>
      <c r="N125" s="4">
        <v>35269.243999999999</v>
      </c>
      <c r="O125" s="4">
        <v>35543.173000000003</v>
      </c>
      <c r="P125" s="4">
        <v>35663.855000000003</v>
      </c>
      <c r="Q125" s="4">
        <v>35745.017999999996</v>
      </c>
      <c r="R125" s="4">
        <v>35923.466999999997</v>
      </c>
      <c r="S125" s="4">
        <v>36161.430999999997</v>
      </c>
      <c r="T125" s="4">
        <v>36128.544999999998</v>
      </c>
      <c r="U125" s="4">
        <v>35478.108999999997</v>
      </c>
      <c r="V125" s="4">
        <v>33967.330999999998</v>
      </c>
      <c r="W125" s="4">
        <v>32222.030999999999</v>
      </c>
      <c r="X125" s="4">
        <v>27226.423999999999</v>
      </c>
      <c r="Y125" s="4">
        <v>20065.115000000002</v>
      </c>
      <c r="Z125" s="4">
        <v>10526.517</v>
      </c>
      <c r="AA125" s="4">
        <v>3476.4830000000002</v>
      </c>
    </row>
    <row r="126" spans="1:27" s="6" customFormat="1" x14ac:dyDescent="0.3">
      <c r="A126" s="40">
        <v>125</v>
      </c>
      <c r="B126" s="18" t="s">
        <v>323</v>
      </c>
      <c r="C126" s="42" t="s">
        <v>49</v>
      </c>
      <c r="D126" s="41" t="s">
        <v>50</v>
      </c>
      <c r="E126" s="41">
        <v>1503</v>
      </c>
      <c r="F126" s="41">
        <v>2095</v>
      </c>
      <c r="G126" s="4">
        <v>30964.911</v>
      </c>
      <c r="H126" s="4">
        <v>31291.898000000001</v>
      </c>
      <c r="I126" s="4">
        <v>31536.645</v>
      </c>
      <c r="J126" s="4">
        <v>31946.625</v>
      </c>
      <c r="K126" s="4">
        <v>32642.665000000001</v>
      </c>
      <c r="L126" s="4">
        <v>33500.845999999998</v>
      </c>
      <c r="M126" s="4">
        <v>34328.25</v>
      </c>
      <c r="N126" s="4">
        <v>34997.572999999997</v>
      </c>
      <c r="O126" s="4">
        <v>35416.434000000001</v>
      </c>
      <c r="P126" s="4">
        <v>35589.822</v>
      </c>
      <c r="Q126" s="4">
        <v>35625.815000000002</v>
      </c>
      <c r="R126" s="4">
        <v>35628.343000000001</v>
      </c>
      <c r="S126" s="4">
        <v>35719.535000000003</v>
      </c>
      <c r="T126" s="4">
        <v>35820.305</v>
      </c>
      <c r="U126" s="4">
        <v>35556.472999999998</v>
      </c>
      <c r="V126" s="4">
        <v>34483.360000000001</v>
      </c>
      <c r="W126" s="4">
        <v>32123.162</v>
      </c>
      <c r="X126" s="4">
        <v>28502.969000000001</v>
      </c>
      <c r="Y126" s="4">
        <v>20464.933000000001</v>
      </c>
      <c r="Z126" s="4">
        <v>10833.579</v>
      </c>
      <c r="AA126" s="4">
        <v>3813.6640000000002</v>
      </c>
    </row>
    <row r="127" spans="1:27" s="6" customFormat="1" x14ac:dyDescent="0.3">
      <c r="A127" s="40">
        <v>126</v>
      </c>
      <c r="B127" s="18" t="s">
        <v>323</v>
      </c>
      <c r="C127" s="42" t="s">
        <v>49</v>
      </c>
      <c r="D127" s="41" t="s">
        <v>50</v>
      </c>
      <c r="E127" s="41">
        <v>1503</v>
      </c>
      <c r="F127" s="41">
        <v>2100</v>
      </c>
      <c r="G127" s="4">
        <v>30711.445</v>
      </c>
      <c r="H127" s="4">
        <v>31086.573</v>
      </c>
      <c r="I127" s="4">
        <v>31401.897000000001</v>
      </c>
      <c r="J127" s="4">
        <v>31850.86</v>
      </c>
      <c r="K127" s="4">
        <v>32512.413</v>
      </c>
      <c r="L127" s="4">
        <v>33236.226000000002</v>
      </c>
      <c r="M127" s="4">
        <v>33957.148999999998</v>
      </c>
      <c r="N127" s="4">
        <v>34607.050999999999</v>
      </c>
      <c r="O127" s="4">
        <v>35132.311999999998</v>
      </c>
      <c r="P127" s="4">
        <v>35459.999000000003</v>
      </c>
      <c r="Q127" s="4">
        <v>35557.112000000001</v>
      </c>
      <c r="R127" s="4">
        <v>35523.163999999997</v>
      </c>
      <c r="S127" s="4">
        <v>35449.180999999997</v>
      </c>
      <c r="T127" s="4">
        <v>35420.177000000003</v>
      </c>
      <c r="U127" s="4">
        <v>35313.925000000003</v>
      </c>
      <c r="V127" s="4">
        <v>34656.233999999997</v>
      </c>
      <c r="W127" s="4">
        <v>32766.882000000001</v>
      </c>
      <c r="X127" s="4">
        <v>28685.313999999998</v>
      </c>
      <c r="Y127" s="4">
        <v>21792.468000000001</v>
      </c>
      <c r="Z127" s="4">
        <v>11309.69</v>
      </c>
      <c r="AA127" s="4">
        <v>4105.2520000000004</v>
      </c>
    </row>
    <row r="128" spans="1:27" s="6" customFormat="1" x14ac:dyDescent="0.3">
      <c r="A128" s="40">
        <v>127</v>
      </c>
      <c r="B128" s="18" t="s">
        <v>323</v>
      </c>
      <c r="C128" s="42" t="s">
        <v>51</v>
      </c>
      <c r="D128" s="41" t="s">
        <v>50</v>
      </c>
      <c r="E128" s="41">
        <v>1517</v>
      </c>
      <c r="F128" s="41">
        <v>2015</v>
      </c>
      <c r="G128" s="4">
        <v>242547.785</v>
      </c>
      <c r="H128" s="4">
        <v>233296.00099999999</v>
      </c>
      <c r="I128" s="4">
        <v>223717.93</v>
      </c>
      <c r="J128" s="4">
        <v>219205.478</v>
      </c>
      <c r="K128" s="4">
        <v>226067.742</v>
      </c>
      <c r="L128" s="4">
        <v>237034.22500000001</v>
      </c>
      <c r="M128" s="4">
        <v>212017.90900000001</v>
      </c>
      <c r="N128" s="4">
        <v>190525.549</v>
      </c>
      <c r="O128" s="4">
        <v>185125.35200000001</v>
      </c>
      <c r="P128" s="4">
        <v>174111.30900000001</v>
      </c>
      <c r="Q128" s="4">
        <v>151298.76699999999</v>
      </c>
      <c r="R128" s="4">
        <v>125471.587</v>
      </c>
      <c r="S128" s="4">
        <v>109159.844</v>
      </c>
      <c r="T128" s="4">
        <v>76098.111999999994</v>
      </c>
      <c r="U128" s="4">
        <v>53579.786</v>
      </c>
      <c r="V128" s="4">
        <v>41071.345000000001</v>
      </c>
      <c r="W128" s="4">
        <v>24545.895</v>
      </c>
      <c r="X128" s="4">
        <v>11896.172</v>
      </c>
      <c r="Y128" s="4">
        <v>3842.4</v>
      </c>
      <c r="Z128" s="4">
        <v>851.77800000000002</v>
      </c>
      <c r="AA128" s="4">
        <v>137.13800000000001</v>
      </c>
    </row>
    <row r="129" spans="1:27" s="6" customFormat="1" x14ac:dyDescent="0.3">
      <c r="A129" s="40">
        <v>128</v>
      </c>
      <c r="B129" s="18" t="s">
        <v>323</v>
      </c>
      <c r="C129" s="42" t="s">
        <v>51</v>
      </c>
      <c r="D129" s="41" t="s">
        <v>50</v>
      </c>
      <c r="E129" s="41">
        <v>1517</v>
      </c>
      <c r="F129" s="41">
        <v>2020</v>
      </c>
      <c r="G129" s="4">
        <v>241011.462</v>
      </c>
      <c r="H129" s="4">
        <v>240288.00899999999</v>
      </c>
      <c r="I129" s="4">
        <v>232087.38200000001</v>
      </c>
      <c r="J129" s="4">
        <v>222200.60200000001</v>
      </c>
      <c r="K129" s="4">
        <v>216903.02600000001</v>
      </c>
      <c r="L129" s="4">
        <v>223621.56</v>
      </c>
      <c r="M129" s="4">
        <v>234653.56</v>
      </c>
      <c r="N129" s="4">
        <v>209740.23199999999</v>
      </c>
      <c r="O129" s="4">
        <v>188244.579</v>
      </c>
      <c r="P129" s="4">
        <v>182458.05799999999</v>
      </c>
      <c r="Q129" s="4">
        <v>170735.13</v>
      </c>
      <c r="R129" s="4">
        <v>146896.70499999999</v>
      </c>
      <c r="S129" s="4">
        <v>119480.878</v>
      </c>
      <c r="T129" s="4">
        <v>100755.08900000001</v>
      </c>
      <c r="U129" s="4">
        <v>66490.317999999999</v>
      </c>
      <c r="V129" s="4">
        <v>42930.425999999999</v>
      </c>
      <c r="W129" s="4">
        <v>28786.624</v>
      </c>
      <c r="X129" s="4">
        <v>13994.321</v>
      </c>
      <c r="Y129" s="4">
        <v>5134.1459999999997</v>
      </c>
      <c r="Z129" s="4">
        <v>1196.105</v>
      </c>
      <c r="AA129" s="4">
        <v>197.45500000000001</v>
      </c>
    </row>
    <row r="130" spans="1:27" s="6" customFormat="1" x14ac:dyDescent="0.3">
      <c r="A130" s="40">
        <v>129</v>
      </c>
      <c r="B130" s="18" t="s">
        <v>323</v>
      </c>
      <c r="C130" s="42" t="s">
        <v>51</v>
      </c>
      <c r="D130" s="41" t="s">
        <v>50</v>
      </c>
      <c r="E130" s="41">
        <v>1517</v>
      </c>
      <c r="F130" s="41">
        <v>2025</v>
      </c>
      <c r="G130" s="4">
        <v>236894.82800000001</v>
      </c>
      <c r="H130" s="4">
        <v>239138.65</v>
      </c>
      <c r="I130" s="4">
        <v>239149.42800000001</v>
      </c>
      <c r="J130" s="4">
        <v>230610.70600000001</v>
      </c>
      <c r="K130" s="4">
        <v>220072.128</v>
      </c>
      <c r="L130" s="4">
        <v>214748.049</v>
      </c>
      <c r="M130" s="4">
        <v>221626.139</v>
      </c>
      <c r="N130" s="4">
        <v>232619.77600000001</v>
      </c>
      <c r="O130" s="4">
        <v>207573.85200000001</v>
      </c>
      <c r="P130" s="4">
        <v>185691.51500000001</v>
      </c>
      <c r="Q130" s="4">
        <v>179086.36</v>
      </c>
      <c r="R130" s="4">
        <v>166103.503</v>
      </c>
      <c r="S130" s="4">
        <v>140378.071</v>
      </c>
      <c r="T130" s="4">
        <v>110725.84600000001</v>
      </c>
      <c r="U130" s="4">
        <v>88913.877999999997</v>
      </c>
      <c r="V130" s="4">
        <v>54018.614999999998</v>
      </c>
      <c r="W130" s="4">
        <v>30605.171999999999</v>
      </c>
      <c r="X130" s="4">
        <v>16806.022000000001</v>
      </c>
      <c r="Y130" s="4">
        <v>6259.9549999999999</v>
      </c>
      <c r="Z130" s="4">
        <v>1650.047</v>
      </c>
      <c r="AA130" s="4">
        <v>287.62799999999999</v>
      </c>
    </row>
    <row r="131" spans="1:27" s="6" customFormat="1" x14ac:dyDescent="0.3">
      <c r="A131" s="40">
        <v>130</v>
      </c>
      <c r="B131" s="18" t="s">
        <v>323</v>
      </c>
      <c r="C131" s="42" t="s">
        <v>51</v>
      </c>
      <c r="D131" s="41" t="s">
        <v>50</v>
      </c>
      <c r="E131" s="41">
        <v>1517</v>
      </c>
      <c r="F131" s="41">
        <v>2030</v>
      </c>
      <c r="G131" s="4">
        <v>233531.41699999999</v>
      </c>
      <c r="H131" s="4">
        <v>235168.53599999999</v>
      </c>
      <c r="I131" s="4">
        <v>238173.997</v>
      </c>
      <c r="J131" s="4">
        <v>237824.70499999999</v>
      </c>
      <c r="K131" s="4">
        <v>228628.454</v>
      </c>
      <c r="L131" s="4">
        <v>217998.723</v>
      </c>
      <c r="M131" s="4">
        <v>212789.74100000001</v>
      </c>
      <c r="N131" s="4">
        <v>219661.57699999999</v>
      </c>
      <c r="O131" s="4">
        <v>230384.58600000001</v>
      </c>
      <c r="P131" s="4">
        <v>204913.693</v>
      </c>
      <c r="Q131" s="4">
        <v>182332.74600000001</v>
      </c>
      <c r="R131" s="4">
        <v>174415.299</v>
      </c>
      <c r="S131" s="4">
        <v>159219.652</v>
      </c>
      <c r="T131" s="4">
        <v>130725.77099999999</v>
      </c>
      <c r="U131" s="4">
        <v>98285.797999999995</v>
      </c>
      <c r="V131" s="4">
        <v>73197.881999999998</v>
      </c>
      <c r="W131" s="4">
        <v>39217.96</v>
      </c>
      <c r="X131" s="4">
        <v>18314.462</v>
      </c>
      <c r="Y131" s="4">
        <v>7710.8069999999998</v>
      </c>
      <c r="Z131" s="4">
        <v>2090.8580000000002</v>
      </c>
      <c r="AA131" s="4">
        <v>409.38</v>
      </c>
    </row>
    <row r="132" spans="1:27" s="6" customFormat="1" x14ac:dyDescent="0.3">
      <c r="A132" s="40">
        <v>131</v>
      </c>
      <c r="B132" s="18" t="s">
        <v>323</v>
      </c>
      <c r="C132" s="42" t="s">
        <v>51</v>
      </c>
      <c r="D132" s="41" t="s">
        <v>50</v>
      </c>
      <c r="E132" s="41">
        <v>1517</v>
      </c>
      <c r="F132" s="41">
        <v>2035</v>
      </c>
      <c r="G132" s="4">
        <v>232095.19399999999</v>
      </c>
      <c r="H132" s="4">
        <v>231949.68</v>
      </c>
      <c r="I132" s="4">
        <v>234252.33100000001</v>
      </c>
      <c r="J132" s="4">
        <v>236974.12400000001</v>
      </c>
      <c r="K132" s="4">
        <v>235998.448</v>
      </c>
      <c r="L132" s="4">
        <v>226701.95300000001</v>
      </c>
      <c r="M132" s="4">
        <v>216156.50399999999</v>
      </c>
      <c r="N132" s="4">
        <v>210950.079</v>
      </c>
      <c r="O132" s="4">
        <v>217582.07999999999</v>
      </c>
      <c r="P132" s="4">
        <v>227662.83300000001</v>
      </c>
      <c r="Q132" s="4">
        <v>201415.58300000001</v>
      </c>
      <c r="R132" s="4">
        <v>177695.94699999999</v>
      </c>
      <c r="S132" s="4">
        <v>167490.288</v>
      </c>
      <c r="T132" s="4">
        <v>148950.64300000001</v>
      </c>
      <c r="U132" s="4">
        <v>116881.406</v>
      </c>
      <c r="V132" s="4">
        <v>81694.963000000003</v>
      </c>
      <c r="W132" s="4">
        <v>54141.374000000003</v>
      </c>
      <c r="X132" s="4">
        <v>24056.195</v>
      </c>
      <c r="Y132" s="4">
        <v>8712.3919999999998</v>
      </c>
      <c r="Z132" s="4">
        <v>2639.2959999999998</v>
      </c>
      <c r="AA132" s="4">
        <v>545.33399999999995</v>
      </c>
    </row>
    <row r="133" spans="1:27" s="6" customFormat="1" x14ac:dyDescent="0.3">
      <c r="A133" s="40">
        <v>132</v>
      </c>
      <c r="B133" s="18" t="s">
        <v>323</v>
      </c>
      <c r="C133" s="42" t="s">
        <v>51</v>
      </c>
      <c r="D133" s="41" t="s">
        <v>50</v>
      </c>
      <c r="E133" s="41">
        <v>1517</v>
      </c>
      <c r="F133" s="41">
        <v>2040</v>
      </c>
      <c r="G133" s="4">
        <v>232286.21299999999</v>
      </c>
      <c r="H133" s="4">
        <v>230690.14799999999</v>
      </c>
      <c r="I133" s="4">
        <v>231122.90299999999</v>
      </c>
      <c r="J133" s="4">
        <v>233109.56400000001</v>
      </c>
      <c r="K133" s="4">
        <v>235228.182</v>
      </c>
      <c r="L133" s="4">
        <v>234147.826</v>
      </c>
      <c r="M133" s="4">
        <v>224924.416</v>
      </c>
      <c r="N133" s="4">
        <v>214396.47099999999</v>
      </c>
      <c r="O133" s="4">
        <v>209019.959</v>
      </c>
      <c r="P133" s="4">
        <v>215080.323</v>
      </c>
      <c r="Q133" s="4">
        <v>224082.166</v>
      </c>
      <c r="R133" s="4">
        <v>196580.17300000001</v>
      </c>
      <c r="S133" s="4">
        <v>170848.524</v>
      </c>
      <c r="T133" s="4">
        <v>157145.70699999999</v>
      </c>
      <c r="U133" s="4">
        <v>134042.155</v>
      </c>
      <c r="V133" s="4">
        <v>98160.864000000001</v>
      </c>
      <c r="W133" s="4">
        <v>61276.553999999996</v>
      </c>
      <c r="X133" s="4">
        <v>33985.654000000002</v>
      </c>
      <c r="Y133" s="4">
        <v>11760.71</v>
      </c>
      <c r="Z133" s="4">
        <v>3114.17</v>
      </c>
      <c r="AA133" s="4">
        <v>705.51300000000003</v>
      </c>
    </row>
    <row r="134" spans="1:27" s="6" customFormat="1" x14ac:dyDescent="0.3">
      <c r="A134" s="40">
        <v>133</v>
      </c>
      <c r="B134" s="18" t="s">
        <v>323</v>
      </c>
      <c r="C134" s="42" t="s">
        <v>51</v>
      </c>
      <c r="D134" s="41" t="s">
        <v>50</v>
      </c>
      <c r="E134" s="41">
        <v>1517</v>
      </c>
      <c r="F134" s="41">
        <v>2045</v>
      </c>
      <c r="G134" s="4">
        <v>232519.51699999999</v>
      </c>
      <c r="H134" s="4">
        <v>231021.39199999999</v>
      </c>
      <c r="I134" s="4">
        <v>229928.39</v>
      </c>
      <c r="J134" s="4">
        <v>230037.443</v>
      </c>
      <c r="K134" s="4">
        <v>231441.755</v>
      </c>
      <c r="L134" s="4">
        <v>233456.962</v>
      </c>
      <c r="M134" s="4">
        <v>232424.995</v>
      </c>
      <c r="N134" s="4">
        <v>223205.304</v>
      </c>
      <c r="O134" s="4">
        <v>212525.41899999999</v>
      </c>
      <c r="P134" s="4">
        <v>206669.98800000001</v>
      </c>
      <c r="Q134" s="4">
        <v>211759.253</v>
      </c>
      <c r="R134" s="4">
        <v>219076.24100000001</v>
      </c>
      <c r="S134" s="4">
        <v>189415.90299999999</v>
      </c>
      <c r="T134" s="4">
        <v>160655.50899999999</v>
      </c>
      <c r="U134" s="4">
        <v>142136.38</v>
      </c>
      <c r="V134" s="4">
        <v>113725.147</v>
      </c>
      <c r="W134" s="4">
        <v>74826.649999999994</v>
      </c>
      <c r="X134" s="4">
        <v>39326.654000000002</v>
      </c>
      <c r="Y134" s="4">
        <v>17088.945</v>
      </c>
      <c r="Z134" s="4">
        <v>4323.7129999999997</v>
      </c>
      <c r="AA134" s="4">
        <v>876.92700000000002</v>
      </c>
    </row>
    <row r="135" spans="1:27" s="6" customFormat="1" x14ac:dyDescent="0.3">
      <c r="A135" s="40">
        <v>134</v>
      </c>
      <c r="B135" s="18" t="s">
        <v>323</v>
      </c>
      <c r="C135" s="42" t="s">
        <v>51</v>
      </c>
      <c r="D135" s="41" t="s">
        <v>50</v>
      </c>
      <c r="E135" s="41">
        <v>1517</v>
      </c>
      <c r="F135" s="41">
        <v>2050</v>
      </c>
      <c r="G135" s="4">
        <v>231017.24100000001</v>
      </c>
      <c r="H135" s="4">
        <v>231381.49</v>
      </c>
      <c r="I135" s="4">
        <v>230318.71799999999</v>
      </c>
      <c r="J135" s="4">
        <v>228893.97200000001</v>
      </c>
      <c r="K135" s="4">
        <v>228440.21400000001</v>
      </c>
      <c r="L135" s="4">
        <v>229749.83300000001</v>
      </c>
      <c r="M135" s="4">
        <v>231811.3</v>
      </c>
      <c r="N135" s="4">
        <v>230759.76500000001</v>
      </c>
      <c r="O135" s="4">
        <v>221374.035</v>
      </c>
      <c r="P135" s="4">
        <v>210243.48499999999</v>
      </c>
      <c r="Q135" s="4">
        <v>203551.83100000001</v>
      </c>
      <c r="R135" s="4">
        <v>207128.28700000001</v>
      </c>
      <c r="S135" s="4">
        <v>211643.38699999999</v>
      </c>
      <c r="T135" s="4">
        <v>178711.95</v>
      </c>
      <c r="U135" s="4">
        <v>145846.535</v>
      </c>
      <c r="V135" s="4">
        <v>121516</v>
      </c>
      <c r="W135" s="4">
        <v>87933.952999999994</v>
      </c>
      <c r="X135" s="4">
        <v>49071.519999999997</v>
      </c>
      <c r="Y135" s="4">
        <v>20357.547999999999</v>
      </c>
      <c r="Z135" s="4">
        <v>6440.7389999999996</v>
      </c>
      <c r="AA135" s="4">
        <v>1213.3399999999999</v>
      </c>
    </row>
    <row r="136" spans="1:27" s="6" customFormat="1" x14ac:dyDescent="0.3">
      <c r="A136" s="40">
        <v>135</v>
      </c>
      <c r="B136" s="18" t="s">
        <v>323</v>
      </c>
      <c r="C136" s="42" t="s">
        <v>51</v>
      </c>
      <c r="D136" s="41" t="s">
        <v>50</v>
      </c>
      <c r="E136" s="41">
        <v>1517</v>
      </c>
      <c r="F136" s="41">
        <v>2055</v>
      </c>
      <c r="G136" s="4">
        <v>227667.302</v>
      </c>
      <c r="H136" s="4">
        <v>230007.14799999999</v>
      </c>
      <c r="I136" s="4">
        <v>230745.15900000001</v>
      </c>
      <c r="J136" s="4">
        <v>229358.61199999999</v>
      </c>
      <c r="K136" s="4">
        <v>227405.467</v>
      </c>
      <c r="L136" s="4">
        <v>226862.52799999999</v>
      </c>
      <c r="M136" s="4">
        <v>228215.77299999999</v>
      </c>
      <c r="N136" s="4">
        <v>230249.00099999999</v>
      </c>
      <c r="O136" s="4">
        <v>228994.24900000001</v>
      </c>
      <c r="P136" s="4">
        <v>219139.503</v>
      </c>
      <c r="Q136" s="4">
        <v>207220.34700000001</v>
      </c>
      <c r="R136" s="4">
        <v>199219.34299999999</v>
      </c>
      <c r="S136" s="4">
        <v>200283.30100000001</v>
      </c>
      <c r="T136" s="4">
        <v>200480.72399999999</v>
      </c>
      <c r="U136" s="4">
        <v>163050.09299999999</v>
      </c>
      <c r="V136" s="4">
        <v>125408.232</v>
      </c>
      <c r="W136" s="4">
        <v>94996.512000000002</v>
      </c>
      <c r="X136" s="4">
        <v>58786.027000000002</v>
      </c>
      <c r="Y136" s="4">
        <v>26109.327000000001</v>
      </c>
      <c r="Z136" s="4">
        <v>7956.7280000000001</v>
      </c>
      <c r="AA136" s="4">
        <v>1802.855</v>
      </c>
    </row>
    <row r="137" spans="1:27" s="6" customFormat="1" x14ac:dyDescent="0.3">
      <c r="A137" s="40">
        <v>136</v>
      </c>
      <c r="B137" s="18" t="s">
        <v>323</v>
      </c>
      <c r="C137" s="42" t="s">
        <v>51</v>
      </c>
      <c r="D137" s="41" t="s">
        <v>50</v>
      </c>
      <c r="E137" s="41">
        <v>1517</v>
      </c>
      <c r="F137" s="41">
        <v>2060</v>
      </c>
      <c r="G137" s="4">
        <v>223731.83</v>
      </c>
      <c r="H137" s="4">
        <v>226766.701</v>
      </c>
      <c r="I137" s="4">
        <v>229428.606</v>
      </c>
      <c r="J137" s="4">
        <v>229853.17600000001</v>
      </c>
      <c r="K137" s="4">
        <v>227968.15400000001</v>
      </c>
      <c r="L137" s="4">
        <v>225929.641</v>
      </c>
      <c r="M137" s="4">
        <v>225428.495</v>
      </c>
      <c r="N137" s="4">
        <v>226756.97899999999</v>
      </c>
      <c r="O137" s="4">
        <v>228581.93100000001</v>
      </c>
      <c r="P137" s="4">
        <v>226824.06099999999</v>
      </c>
      <c r="Q137" s="4">
        <v>216165.66699999999</v>
      </c>
      <c r="R137" s="4">
        <v>203017.73300000001</v>
      </c>
      <c r="S137" s="4">
        <v>192833.144</v>
      </c>
      <c r="T137" s="4">
        <v>190014.50200000001</v>
      </c>
      <c r="U137" s="4">
        <v>183989.967</v>
      </c>
      <c r="V137" s="4">
        <v>141224.15100000001</v>
      </c>
      <c r="W137" s="4">
        <v>98912.441000000006</v>
      </c>
      <c r="X137" s="4">
        <v>64533.597999999998</v>
      </c>
      <c r="Y137" s="4">
        <v>32062.534</v>
      </c>
      <c r="Z137" s="4">
        <v>10546.688</v>
      </c>
      <c r="AA137" s="4">
        <v>2370.299</v>
      </c>
    </row>
    <row r="138" spans="1:27" s="6" customFormat="1" x14ac:dyDescent="0.3">
      <c r="A138" s="40">
        <v>137</v>
      </c>
      <c r="B138" s="18" t="s">
        <v>323</v>
      </c>
      <c r="C138" s="42" t="s">
        <v>51</v>
      </c>
      <c r="D138" s="41" t="s">
        <v>50</v>
      </c>
      <c r="E138" s="41">
        <v>1517</v>
      </c>
      <c r="F138" s="41">
        <v>2065</v>
      </c>
      <c r="G138" s="4">
        <v>220622.38800000001</v>
      </c>
      <c r="H138" s="4">
        <v>222924.693</v>
      </c>
      <c r="I138" s="4">
        <v>226240.56299999999</v>
      </c>
      <c r="J138" s="4">
        <v>228599.93400000001</v>
      </c>
      <c r="K138" s="4">
        <v>228555.11</v>
      </c>
      <c r="L138" s="4">
        <v>226586.85500000001</v>
      </c>
      <c r="M138" s="4">
        <v>224586.394</v>
      </c>
      <c r="N138" s="4">
        <v>224064.6</v>
      </c>
      <c r="O138" s="4">
        <v>225195.49900000001</v>
      </c>
      <c r="P138" s="4">
        <v>226523.932</v>
      </c>
      <c r="Q138" s="4">
        <v>223925.58499999999</v>
      </c>
      <c r="R138" s="4">
        <v>212025.451</v>
      </c>
      <c r="S138" s="4">
        <v>196828.715</v>
      </c>
      <c r="T138" s="4">
        <v>183239.87</v>
      </c>
      <c r="U138" s="4">
        <v>174806.342</v>
      </c>
      <c r="V138" s="4">
        <v>160691.272</v>
      </c>
      <c r="W138" s="4">
        <v>112517.803</v>
      </c>
      <c r="X138" s="4">
        <v>68095.683999999994</v>
      </c>
      <c r="Y138" s="4">
        <v>35945.987999999998</v>
      </c>
      <c r="Z138" s="4">
        <v>13327.944</v>
      </c>
      <c r="AA138" s="4">
        <v>3236.0630000000001</v>
      </c>
    </row>
    <row r="139" spans="1:27" s="6" customFormat="1" x14ac:dyDescent="0.3">
      <c r="A139" s="40">
        <v>138</v>
      </c>
      <c r="B139" s="18" t="s">
        <v>323</v>
      </c>
      <c r="C139" s="42" t="s">
        <v>51</v>
      </c>
      <c r="D139" s="41" t="s">
        <v>50</v>
      </c>
      <c r="E139" s="41">
        <v>1517</v>
      </c>
      <c r="F139" s="41">
        <v>2070</v>
      </c>
      <c r="G139" s="4">
        <v>218382.122</v>
      </c>
      <c r="H139" s="4">
        <v>219896.628</v>
      </c>
      <c r="I139" s="4">
        <v>222446.18599999999</v>
      </c>
      <c r="J139" s="4">
        <v>225472.976</v>
      </c>
      <c r="K139" s="4">
        <v>227390.617</v>
      </c>
      <c r="L139" s="4">
        <v>227263.35800000001</v>
      </c>
      <c r="M139" s="4">
        <v>225327.12700000001</v>
      </c>
      <c r="N139" s="4">
        <v>223307.02799999999</v>
      </c>
      <c r="O139" s="4">
        <v>222599.535</v>
      </c>
      <c r="P139" s="4">
        <v>223261.22</v>
      </c>
      <c r="Q139" s="4">
        <v>223768.538</v>
      </c>
      <c r="R139" s="4">
        <v>219888.997</v>
      </c>
      <c r="S139" s="4">
        <v>205938.94899999999</v>
      </c>
      <c r="T139" s="4">
        <v>187508.60800000001</v>
      </c>
      <c r="U139" s="4">
        <v>168987.75399999999</v>
      </c>
      <c r="V139" s="4">
        <v>153268.01800000001</v>
      </c>
      <c r="W139" s="4">
        <v>129521.924</v>
      </c>
      <c r="X139" s="4">
        <v>78557.186000000002</v>
      </c>
      <c r="Y139" s="4">
        <v>38659.46</v>
      </c>
      <c r="Z139" s="4">
        <v>15330.721</v>
      </c>
      <c r="AA139" s="4">
        <v>4262.7969999999996</v>
      </c>
    </row>
    <row r="140" spans="1:27" s="6" customFormat="1" x14ac:dyDescent="0.3">
      <c r="A140" s="40">
        <v>139</v>
      </c>
      <c r="B140" s="18" t="s">
        <v>323</v>
      </c>
      <c r="C140" s="42" t="s">
        <v>51</v>
      </c>
      <c r="D140" s="41" t="s">
        <v>50</v>
      </c>
      <c r="E140" s="41">
        <v>1517</v>
      </c>
      <c r="F140" s="41">
        <v>2075</v>
      </c>
      <c r="G140" s="4">
        <v>216282.166</v>
      </c>
      <c r="H140" s="4">
        <v>217721.86300000001</v>
      </c>
      <c r="I140" s="4">
        <v>219459.117</v>
      </c>
      <c r="J140" s="4">
        <v>221735.315</v>
      </c>
      <c r="K140" s="4">
        <v>224348.299</v>
      </c>
      <c r="L140" s="4">
        <v>226182.519</v>
      </c>
      <c r="M140" s="4">
        <v>226078.68</v>
      </c>
      <c r="N140" s="4">
        <v>224124.39</v>
      </c>
      <c r="O140" s="4">
        <v>221927.935</v>
      </c>
      <c r="P140" s="4">
        <v>220778.78899999999</v>
      </c>
      <c r="Q140" s="4">
        <v>220666.52600000001</v>
      </c>
      <c r="R140" s="4">
        <v>219926.42300000001</v>
      </c>
      <c r="S140" s="4">
        <v>213963.345</v>
      </c>
      <c r="T140" s="4">
        <v>196738.42800000001</v>
      </c>
      <c r="U140" s="4">
        <v>173568.43299999999</v>
      </c>
      <c r="V140" s="4">
        <v>148723.23000000001</v>
      </c>
      <c r="W140" s="4">
        <v>124296.20299999999</v>
      </c>
      <c r="X140" s="4">
        <v>91861.082999999999</v>
      </c>
      <c r="Y140" s="4">
        <v>45426.883000000002</v>
      </c>
      <c r="Z140" s="4">
        <v>16932.449000000001</v>
      </c>
      <c r="AA140" s="4">
        <v>5165.1239999999998</v>
      </c>
    </row>
    <row r="141" spans="1:27" s="6" customFormat="1" x14ac:dyDescent="0.3">
      <c r="A141" s="40">
        <v>140</v>
      </c>
      <c r="B141" s="18" t="s">
        <v>323</v>
      </c>
      <c r="C141" s="42" t="s">
        <v>51</v>
      </c>
      <c r="D141" s="41" t="s">
        <v>50</v>
      </c>
      <c r="E141" s="41">
        <v>1517</v>
      </c>
      <c r="F141" s="41">
        <v>2080</v>
      </c>
      <c r="G141" s="4">
        <v>213580.99799999999</v>
      </c>
      <c r="H141" s="4">
        <v>215681.13</v>
      </c>
      <c r="I141" s="4">
        <v>217321.11900000001</v>
      </c>
      <c r="J141" s="4">
        <v>218801.81299999999</v>
      </c>
      <c r="K141" s="4">
        <v>220694.45600000001</v>
      </c>
      <c r="L141" s="4">
        <v>223227.97899999999</v>
      </c>
      <c r="M141" s="4">
        <v>225079.31899999999</v>
      </c>
      <c r="N141" s="4">
        <v>224951.53599999999</v>
      </c>
      <c r="O141" s="4">
        <v>222823.43299999999</v>
      </c>
      <c r="P141" s="4">
        <v>220207.51</v>
      </c>
      <c r="Q141" s="4">
        <v>218331.84599999999</v>
      </c>
      <c r="R141" s="4">
        <v>217050.11199999999</v>
      </c>
      <c r="S141" s="4">
        <v>214298.57399999999</v>
      </c>
      <c r="T141" s="4">
        <v>204989.59700000001</v>
      </c>
      <c r="U141" s="4">
        <v>182879.283</v>
      </c>
      <c r="V141" s="4">
        <v>153567.20600000001</v>
      </c>
      <c r="W141" s="4">
        <v>121281.69100000001</v>
      </c>
      <c r="X141" s="4">
        <v>89012.31</v>
      </c>
      <c r="Y141" s="4">
        <v>54178.144</v>
      </c>
      <c r="Z141" s="4">
        <v>20341.143</v>
      </c>
      <c r="AA141" s="4">
        <v>5987.8339999999998</v>
      </c>
    </row>
    <row r="142" spans="1:27" s="6" customFormat="1" x14ac:dyDescent="0.3">
      <c r="A142" s="40">
        <v>141</v>
      </c>
      <c r="B142" s="18" t="s">
        <v>323</v>
      </c>
      <c r="C142" s="42" t="s">
        <v>51</v>
      </c>
      <c r="D142" s="41" t="s">
        <v>50</v>
      </c>
      <c r="E142" s="41">
        <v>1517</v>
      </c>
      <c r="F142" s="41">
        <v>2085</v>
      </c>
      <c r="G142" s="4">
        <v>210126.21599999999</v>
      </c>
      <c r="H142" s="4">
        <v>213032.39499999999</v>
      </c>
      <c r="I142" s="4">
        <v>215312.33600000001</v>
      </c>
      <c r="J142" s="4">
        <v>216711.511</v>
      </c>
      <c r="K142" s="4">
        <v>217834.856</v>
      </c>
      <c r="L142" s="4">
        <v>219653.05300000001</v>
      </c>
      <c r="M142" s="4">
        <v>222199.641</v>
      </c>
      <c r="N142" s="4">
        <v>224024.14799999999</v>
      </c>
      <c r="O142" s="4">
        <v>223723.19500000001</v>
      </c>
      <c r="P142" s="4">
        <v>221192.14</v>
      </c>
      <c r="Q142" s="4">
        <v>217892.35</v>
      </c>
      <c r="R142" s="4">
        <v>214928.516</v>
      </c>
      <c r="S142" s="4">
        <v>211775.943</v>
      </c>
      <c r="T142" s="4">
        <v>205774.761</v>
      </c>
      <c r="U142" s="4">
        <v>191396.33300000001</v>
      </c>
      <c r="V142" s="4">
        <v>162797.587</v>
      </c>
      <c r="W142" s="4">
        <v>126183.57</v>
      </c>
      <c r="X142" s="4">
        <v>87598.095000000001</v>
      </c>
      <c r="Y142" s="4">
        <v>53308.080999999998</v>
      </c>
      <c r="Z142" s="4">
        <v>24816.714</v>
      </c>
      <c r="AA142" s="4">
        <v>7293.393</v>
      </c>
    </row>
    <row r="143" spans="1:27" s="6" customFormat="1" x14ac:dyDescent="0.3">
      <c r="A143" s="40">
        <v>142</v>
      </c>
      <c r="B143" s="18" t="s">
        <v>323</v>
      </c>
      <c r="C143" s="42" t="s">
        <v>51</v>
      </c>
      <c r="D143" s="41" t="s">
        <v>50</v>
      </c>
      <c r="E143" s="41">
        <v>1517</v>
      </c>
      <c r="F143" s="41">
        <v>2090</v>
      </c>
      <c r="G143" s="4">
        <v>206205.158</v>
      </c>
      <c r="H143" s="4">
        <v>209622.60399999999</v>
      </c>
      <c r="I143" s="4">
        <v>212693.07800000001</v>
      </c>
      <c r="J143" s="4">
        <v>214748.011</v>
      </c>
      <c r="K143" s="4">
        <v>215815.51300000001</v>
      </c>
      <c r="L143" s="4">
        <v>216867.14199999999</v>
      </c>
      <c r="M143" s="4">
        <v>218696.902</v>
      </c>
      <c r="N143" s="4">
        <v>221215.63800000001</v>
      </c>
      <c r="O143" s="4">
        <v>222869.864</v>
      </c>
      <c r="P143" s="4">
        <v>222179.821</v>
      </c>
      <c r="Q143" s="4">
        <v>218996.484</v>
      </c>
      <c r="R143" s="4">
        <v>214677.70199999999</v>
      </c>
      <c r="S143" s="4">
        <v>209980.20300000001</v>
      </c>
      <c r="T143" s="4">
        <v>203770.079</v>
      </c>
      <c r="U143" s="4">
        <v>192778.39</v>
      </c>
      <c r="V143" s="4">
        <v>171452.761</v>
      </c>
      <c r="W143" s="4">
        <v>134876.45600000001</v>
      </c>
      <c r="X143" s="4">
        <v>92066.539000000004</v>
      </c>
      <c r="Y143" s="4">
        <v>53121.889000000003</v>
      </c>
      <c r="Z143" s="4">
        <v>24986.144</v>
      </c>
      <c r="AA143" s="4">
        <v>9077.7420000000002</v>
      </c>
    </row>
    <row r="144" spans="1:27" s="6" customFormat="1" x14ac:dyDescent="0.3">
      <c r="A144" s="40">
        <v>143</v>
      </c>
      <c r="B144" s="18" t="s">
        <v>323</v>
      </c>
      <c r="C144" s="42" t="s">
        <v>51</v>
      </c>
      <c r="D144" s="41" t="s">
        <v>50</v>
      </c>
      <c r="E144" s="41">
        <v>1517</v>
      </c>
      <c r="F144" s="41">
        <v>2095</v>
      </c>
      <c r="G144" s="4">
        <v>202333.636</v>
      </c>
      <c r="H144" s="4">
        <v>205742.51199999999</v>
      </c>
      <c r="I144" s="4">
        <v>209310.64799999999</v>
      </c>
      <c r="J144" s="4">
        <v>212172.663</v>
      </c>
      <c r="K144" s="4">
        <v>213920.37700000001</v>
      </c>
      <c r="L144" s="4">
        <v>214918.62</v>
      </c>
      <c r="M144" s="4">
        <v>215979.772</v>
      </c>
      <c r="N144" s="4">
        <v>217783.30799999999</v>
      </c>
      <c r="O144" s="4">
        <v>220138.179</v>
      </c>
      <c r="P144" s="4">
        <v>221419.277</v>
      </c>
      <c r="Q144" s="4">
        <v>220103.177</v>
      </c>
      <c r="R144" s="4">
        <v>215952.59700000001</v>
      </c>
      <c r="S144" s="4">
        <v>210016.18100000001</v>
      </c>
      <c r="T144" s="4">
        <v>202445.815</v>
      </c>
      <c r="U144" s="4">
        <v>191477.698</v>
      </c>
      <c r="V144" s="4">
        <v>173524.084</v>
      </c>
      <c r="W144" s="4">
        <v>143274.51500000001</v>
      </c>
      <c r="X144" s="4">
        <v>99486.479000000007</v>
      </c>
      <c r="Y144" s="4">
        <v>56566.02</v>
      </c>
      <c r="Z144" s="4">
        <v>25374.162</v>
      </c>
      <c r="AA144" s="4">
        <v>9893.7219999999998</v>
      </c>
    </row>
    <row r="145" spans="1:27" s="6" customFormat="1" x14ac:dyDescent="0.3">
      <c r="A145" s="40">
        <v>144</v>
      </c>
      <c r="B145" s="18" t="s">
        <v>323</v>
      </c>
      <c r="C145" s="42" t="s">
        <v>51</v>
      </c>
      <c r="D145" s="41" t="s">
        <v>50</v>
      </c>
      <c r="E145" s="41">
        <v>1517</v>
      </c>
      <c r="F145" s="41">
        <v>2100</v>
      </c>
      <c r="G145" s="4">
        <v>198866.05600000001</v>
      </c>
      <c r="H145" s="4">
        <v>201909.46900000001</v>
      </c>
      <c r="I145" s="4">
        <v>205456.774</v>
      </c>
      <c r="J145" s="4">
        <v>208834.073</v>
      </c>
      <c r="K145" s="4">
        <v>211413.15299999999</v>
      </c>
      <c r="L145" s="4">
        <v>213093.86</v>
      </c>
      <c r="M145" s="4">
        <v>214097.49</v>
      </c>
      <c r="N145" s="4">
        <v>215133.685</v>
      </c>
      <c r="O145" s="4">
        <v>216783.24100000001</v>
      </c>
      <c r="P145" s="4">
        <v>218787.34</v>
      </c>
      <c r="Q145" s="4">
        <v>219472.68400000001</v>
      </c>
      <c r="R145" s="4">
        <v>217234.34099999999</v>
      </c>
      <c r="S145" s="4">
        <v>211560.95699999999</v>
      </c>
      <c r="T145" s="4">
        <v>202910.83799999999</v>
      </c>
      <c r="U145" s="4">
        <v>190811.91</v>
      </c>
      <c r="V145" s="4">
        <v>173120.247</v>
      </c>
      <c r="W145" s="4">
        <v>146004.33900000001</v>
      </c>
      <c r="X145" s="4">
        <v>106940.66899999999</v>
      </c>
      <c r="Y145" s="4">
        <v>61994.014000000003</v>
      </c>
      <c r="Z145" s="4">
        <v>27496.400000000001</v>
      </c>
      <c r="AA145" s="4">
        <v>10512.422</v>
      </c>
    </row>
    <row r="146" spans="1:27" s="6" customFormat="1" x14ac:dyDescent="0.3">
      <c r="A146" s="40">
        <v>145</v>
      </c>
      <c r="B146" s="18" t="s">
        <v>323</v>
      </c>
      <c r="C146" s="43" t="s">
        <v>52</v>
      </c>
      <c r="D146" s="41" t="s">
        <v>50</v>
      </c>
      <c r="E146" s="41">
        <v>1502</v>
      </c>
      <c r="F146" s="41">
        <v>2015</v>
      </c>
      <c r="G146" s="4">
        <v>88293.334000000003</v>
      </c>
      <c r="H146" s="4">
        <v>84390.058000000005</v>
      </c>
      <c r="I146" s="4">
        <v>81615.551999999996</v>
      </c>
      <c r="J146" s="4">
        <v>83493.084000000003</v>
      </c>
      <c r="K146" s="4">
        <v>96049.024000000005</v>
      </c>
      <c r="L146" s="4">
        <v>113581.522</v>
      </c>
      <c r="M146" s="4">
        <v>98617.918999999994</v>
      </c>
      <c r="N146" s="4">
        <v>91531.127999999895</v>
      </c>
      <c r="O146" s="4">
        <v>98449.206999999995</v>
      </c>
      <c r="P146" s="4">
        <v>98009.468999999997</v>
      </c>
      <c r="Q146" s="4">
        <v>84897.395000000004</v>
      </c>
      <c r="R146" s="4">
        <v>70081.626000000004</v>
      </c>
      <c r="S146" s="4">
        <v>65587.857000000004</v>
      </c>
      <c r="T146" s="4">
        <v>44933.409</v>
      </c>
      <c r="U146" s="4">
        <v>31229.339</v>
      </c>
      <c r="V146" s="4">
        <v>25146.620999999999</v>
      </c>
      <c r="W146" s="4">
        <v>15748.196</v>
      </c>
      <c r="X146" s="4">
        <v>7875.223</v>
      </c>
      <c r="Y146" s="4">
        <v>2584.1019999999999</v>
      </c>
      <c r="Z146" s="4">
        <v>575.71799999999996</v>
      </c>
      <c r="AA146" s="4">
        <v>87.078999999999994</v>
      </c>
    </row>
    <row r="147" spans="1:27" s="6" customFormat="1" x14ac:dyDescent="0.3">
      <c r="A147" s="40">
        <v>146</v>
      </c>
      <c r="B147" s="18" t="s">
        <v>323</v>
      </c>
      <c r="C147" s="43" t="s">
        <v>52</v>
      </c>
      <c r="D147" s="41" t="s">
        <v>50</v>
      </c>
      <c r="E147" s="41">
        <v>1502</v>
      </c>
      <c r="F147" s="41">
        <v>2020</v>
      </c>
      <c r="G147" s="4">
        <v>84618.176999999996</v>
      </c>
      <c r="H147" s="4">
        <v>88113.764999999999</v>
      </c>
      <c r="I147" s="4">
        <v>84284.263000000006</v>
      </c>
      <c r="J147" s="4">
        <v>81451.368000000002</v>
      </c>
      <c r="K147" s="4">
        <v>83165.612999999998</v>
      </c>
      <c r="L147" s="4">
        <v>95619.937999999995</v>
      </c>
      <c r="M147" s="4">
        <v>113035.283</v>
      </c>
      <c r="N147" s="4">
        <v>98032.547999999995</v>
      </c>
      <c r="O147" s="4">
        <v>90862.986999999994</v>
      </c>
      <c r="P147" s="4">
        <v>97519.782999999996</v>
      </c>
      <c r="Q147" s="4">
        <v>96682.601999999897</v>
      </c>
      <c r="R147" s="4">
        <v>83069.884000000005</v>
      </c>
      <c r="S147" s="4">
        <v>67527.202999999994</v>
      </c>
      <c r="T147" s="4">
        <v>61567.319000000003</v>
      </c>
      <c r="U147" s="4">
        <v>40248.974000000002</v>
      </c>
      <c r="V147" s="4">
        <v>25835.053</v>
      </c>
      <c r="W147" s="4">
        <v>18237.912</v>
      </c>
      <c r="X147" s="4">
        <v>9273.0259999999998</v>
      </c>
      <c r="Y147" s="4">
        <v>3485.6289999999999</v>
      </c>
      <c r="Z147" s="4">
        <v>808.53099999999904</v>
      </c>
      <c r="AA147" s="4">
        <v>129.30000000000001</v>
      </c>
    </row>
    <row r="148" spans="1:27" s="6" customFormat="1" x14ac:dyDescent="0.3">
      <c r="A148" s="40">
        <v>147</v>
      </c>
      <c r="B148" s="18" t="s">
        <v>323</v>
      </c>
      <c r="C148" s="43" t="s">
        <v>52</v>
      </c>
      <c r="D148" s="41" t="s">
        <v>50</v>
      </c>
      <c r="E148" s="41">
        <v>1502</v>
      </c>
      <c r="F148" s="41">
        <v>2025</v>
      </c>
      <c r="G148" s="4">
        <v>79157.657000000007</v>
      </c>
      <c r="H148" s="4">
        <v>84366.316999999995</v>
      </c>
      <c r="I148" s="4">
        <v>87824.653000000006</v>
      </c>
      <c r="J148" s="4">
        <v>83937.76</v>
      </c>
      <c r="K148" s="4">
        <v>80980.02</v>
      </c>
      <c r="L148" s="4">
        <v>82655.619000000006</v>
      </c>
      <c r="M148" s="4">
        <v>95045.726999999999</v>
      </c>
      <c r="N148" s="4">
        <v>112320.019</v>
      </c>
      <c r="O148" s="4">
        <v>97248.966</v>
      </c>
      <c r="P148" s="4">
        <v>89916.849000000002</v>
      </c>
      <c r="Q148" s="4">
        <v>96156.088000000003</v>
      </c>
      <c r="R148" s="4">
        <v>94668.767000000007</v>
      </c>
      <c r="S148" s="4">
        <v>80220.11</v>
      </c>
      <c r="T148" s="4">
        <v>63658.250999999997</v>
      </c>
      <c r="U148" s="4">
        <v>55547.841</v>
      </c>
      <c r="V148" s="4">
        <v>33699.002</v>
      </c>
      <c r="W148" s="4">
        <v>19138.016</v>
      </c>
      <c r="X148" s="4">
        <v>11057.741</v>
      </c>
      <c r="Y148" s="4">
        <v>4262.8509999999997</v>
      </c>
      <c r="Z148" s="4">
        <v>1130.402</v>
      </c>
      <c r="AA148" s="4">
        <v>188.845</v>
      </c>
    </row>
    <row r="149" spans="1:27" s="6" customFormat="1" x14ac:dyDescent="0.3">
      <c r="A149" s="40">
        <v>148</v>
      </c>
      <c r="B149" s="18" t="s">
        <v>323</v>
      </c>
      <c r="C149" s="43" t="s">
        <v>52</v>
      </c>
      <c r="D149" s="41" t="s">
        <v>50</v>
      </c>
      <c r="E149" s="41">
        <v>1502</v>
      </c>
      <c r="F149" s="41">
        <v>2030</v>
      </c>
      <c r="G149" s="4">
        <v>74872.512000000002</v>
      </c>
      <c r="H149" s="4">
        <v>78966.114000000001</v>
      </c>
      <c r="I149" s="4">
        <v>84207.432000000001</v>
      </c>
      <c r="J149" s="4">
        <v>87531.707999999999</v>
      </c>
      <c r="K149" s="4">
        <v>83515.084999999905</v>
      </c>
      <c r="L149" s="4">
        <v>80509.478000000003</v>
      </c>
      <c r="M149" s="4">
        <v>82162.319000000003</v>
      </c>
      <c r="N149" s="4">
        <v>94461.997000000003</v>
      </c>
      <c r="O149" s="4">
        <v>111532.591</v>
      </c>
      <c r="P149" s="4">
        <v>96320.717999999993</v>
      </c>
      <c r="Q149" s="4">
        <v>88707.95</v>
      </c>
      <c r="R149" s="4">
        <v>94271.452999999994</v>
      </c>
      <c r="S149" s="4">
        <v>91688.487999999998</v>
      </c>
      <c r="T149" s="4">
        <v>75945.339000000007</v>
      </c>
      <c r="U149" s="4">
        <v>57885.576000000001</v>
      </c>
      <c r="V149" s="4">
        <v>47024.224000000002</v>
      </c>
      <c r="W149" s="4">
        <v>25396.282999999999</v>
      </c>
      <c r="X149" s="4">
        <v>11969.909</v>
      </c>
      <c r="Y149" s="4">
        <v>5255.9459999999999</v>
      </c>
      <c r="Z149" s="4">
        <v>1439.085</v>
      </c>
      <c r="AA149" s="4">
        <v>271.83499999999998</v>
      </c>
    </row>
    <row r="150" spans="1:27" s="6" customFormat="1" x14ac:dyDescent="0.3">
      <c r="A150" s="40">
        <v>149</v>
      </c>
      <c r="B150" s="18" t="s">
        <v>323</v>
      </c>
      <c r="C150" s="43" t="s">
        <v>52</v>
      </c>
      <c r="D150" s="41" t="s">
        <v>50</v>
      </c>
      <c r="E150" s="41">
        <v>1502</v>
      </c>
      <c r="F150" s="41">
        <v>2035</v>
      </c>
      <c r="G150" s="4">
        <v>72670.38</v>
      </c>
      <c r="H150" s="4">
        <v>74716.451000000001</v>
      </c>
      <c r="I150" s="4">
        <v>78846.603000000003</v>
      </c>
      <c r="J150" s="4">
        <v>84005.849000000002</v>
      </c>
      <c r="K150" s="4">
        <v>87165.653000000006</v>
      </c>
      <c r="L150" s="4">
        <v>83099.951000000001</v>
      </c>
      <c r="M150" s="4">
        <v>80074.653000000006</v>
      </c>
      <c r="N150" s="4">
        <v>81683.899000000005</v>
      </c>
      <c r="O150" s="4">
        <v>93835.478000000003</v>
      </c>
      <c r="P150" s="4">
        <v>110588.398</v>
      </c>
      <c r="Q150" s="4">
        <v>95126.312000000005</v>
      </c>
      <c r="R150" s="4">
        <v>87053.554000000004</v>
      </c>
      <c r="S150" s="4">
        <v>91500.72</v>
      </c>
      <c r="T150" s="4">
        <v>87168.437000000107</v>
      </c>
      <c r="U150" s="4">
        <v>69515.828999999998</v>
      </c>
      <c r="V150" s="4">
        <v>49646.555999999997</v>
      </c>
      <c r="W150" s="4">
        <v>36027.29</v>
      </c>
      <c r="X150" s="4">
        <v>16270.433000000001</v>
      </c>
      <c r="Y150" s="4">
        <v>5947.0630000000001</v>
      </c>
      <c r="Z150" s="4">
        <v>1838.28</v>
      </c>
      <c r="AA150" s="4">
        <v>363.95400000000001</v>
      </c>
    </row>
    <row r="151" spans="1:27" s="6" customFormat="1" x14ac:dyDescent="0.3">
      <c r="A151" s="40">
        <v>150</v>
      </c>
      <c r="B151" s="18" t="s">
        <v>323</v>
      </c>
      <c r="C151" s="43" t="s">
        <v>52</v>
      </c>
      <c r="D151" s="41" t="s">
        <v>50</v>
      </c>
      <c r="E151" s="41">
        <v>1502</v>
      </c>
      <c r="F151" s="41">
        <v>2040</v>
      </c>
      <c r="G151" s="4">
        <v>72211.607000000004</v>
      </c>
      <c r="H151" s="4">
        <v>72535.615000000005</v>
      </c>
      <c r="I151" s="4">
        <v>74613.573000000004</v>
      </c>
      <c r="J151" s="4">
        <v>78642.619000000006</v>
      </c>
      <c r="K151" s="4">
        <v>83657.83</v>
      </c>
      <c r="L151" s="4">
        <v>86772.979000000007</v>
      </c>
      <c r="M151" s="4">
        <v>82695.45</v>
      </c>
      <c r="N151" s="4">
        <v>79640.691999999995</v>
      </c>
      <c r="O151" s="4">
        <v>81162.641999999905</v>
      </c>
      <c r="P151" s="4">
        <v>93070.472999999998</v>
      </c>
      <c r="Q151" s="4">
        <v>109336.428</v>
      </c>
      <c r="R151" s="4">
        <v>93468.607999999993</v>
      </c>
      <c r="S151" s="4">
        <v>84642.206999999995</v>
      </c>
      <c r="T151" s="4">
        <v>87302.599000000104</v>
      </c>
      <c r="U151" s="4">
        <v>80272.58</v>
      </c>
      <c r="V151" s="4">
        <v>60212.786</v>
      </c>
      <c r="W151" s="4">
        <v>38766.898000000001</v>
      </c>
      <c r="X151" s="4">
        <v>23564.172999999999</v>
      </c>
      <c r="Y151" s="4">
        <v>8305.1190000000006</v>
      </c>
      <c r="Z151" s="4">
        <v>2189.5830000000001</v>
      </c>
      <c r="AA151" s="4">
        <v>479.41</v>
      </c>
    </row>
    <row r="152" spans="1:27" s="6" customFormat="1" x14ac:dyDescent="0.3">
      <c r="A152" s="40">
        <v>151</v>
      </c>
      <c r="B152" s="18" t="s">
        <v>323</v>
      </c>
      <c r="C152" s="43" t="s">
        <v>52</v>
      </c>
      <c r="D152" s="41" t="s">
        <v>50</v>
      </c>
      <c r="E152" s="41">
        <v>1502</v>
      </c>
      <c r="F152" s="41">
        <v>2045</v>
      </c>
      <c r="G152" s="4">
        <v>72137.519</v>
      </c>
      <c r="H152" s="4">
        <v>72087.354000000007</v>
      </c>
      <c r="I152" s="4">
        <v>72440.782999999996</v>
      </c>
      <c r="J152" s="4">
        <v>74420.407000000007</v>
      </c>
      <c r="K152" s="4">
        <v>78312.755000000005</v>
      </c>
      <c r="L152" s="4">
        <v>83287.281000000003</v>
      </c>
      <c r="M152" s="4">
        <v>86377.959000000003</v>
      </c>
      <c r="N152" s="4">
        <v>82276.664000000004</v>
      </c>
      <c r="O152" s="4">
        <v>79158.932000000001</v>
      </c>
      <c r="P152" s="4">
        <v>80522.793999999994</v>
      </c>
      <c r="Q152" s="4">
        <v>92053.714999999997</v>
      </c>
      <c r="R152" s="4">
        <v>107574.27</v>
      </c>
      <c r="S152" s="4">
        <v>91047.180999999997</v>
      </c>
      <c r="T152" s="4">
        <v>81021.457999999999</v>
      </c>
      <c r="U152" s="4">
        <v>80885.563999999998</v>
      </c>
      <c r="V152" s="4">
        <v>70176.34</v>
      </c>
      <c r="W152" s="4">
        <v>47714.485000000001</v>
      </c>
      <c r="X152" s="4">
        <v>26052.219000000001</v>
      </c>
      <c r="Y152" s="4">
        <v>12323.579</v>
      </c>
      <c r="Z152" s="4">
        <v>3142.5410000000002</v>
      </c>
      <c r="AA152" s="4">
        <v>603.846</v>
      </c>
    </row>
    <row r="153" spans="1:27" s="6" customFormat="1" x14ac:dyDescent="0.3">
      <c r="A153" s="40">
        <v>152</v>
      </c>
      <c r="B153" s="18" t="s">
        <v>323</v>
      </c>
      <c r="C153" s="43" t="s">
        <v>52</v>
      </c>
      <c r="D153" s="41" t="s">
        <v>50</v>
      </c>
      <c r="E153" s="41">
        <v>1502</v>
      </c>
      <c r="F153" s="41">
        <v>2050</v>
      </c>
      <c r="G153" s="4">
        <v>70990.164000000004</v>
      </c>
      <c r="H153" s="4">
        <v>72021.698000000004</v>
      </c>
      <c r="I153" s="4">
        <v>71998.014999999999</v>
      </c>
      <c r="J153" s="4">
        <v>72255.03</v>
      </c>
      <c r="K153" s="4">
        <v>74104.98</v>
      </c>
      <c r="L153" s="4">
        <v>77963.966</v>
      </c>
      <c r="M153" s="4">
        <v>82918.895000000004</v>
      </c>
      <c r="N153" s="4">
        <v>85969.903999999995</v>
      </c>
      <c r="O153" s="4">
        <v>81812.523000000001</v>
      </c>
      <c r="P153" s="4">
        <v>78569.039999999994</v>
      </c>
      <c r="Q153" s="4">
        <v>79677.569000000003</v>
      </c>
      <c r="R153" s="4">
        <v>90636.327999999994</v>
      </c>
      <c r="S153" s="4">
        <v>104984.005</v>
      </c>
      <c r="T153" s="4">
        <v>87407.164999999994</v>
      </c>
      <c r="U153" s="4">
        <v>75499.106</v>
      </c>
      <c r="V153" s="4">
        <v>71392.101999999999</v>
      </c>
      <c r="W153" s="4">
        <v>56365.699000000001</v>
      </c>
      <c r="X153" s="4">
        <v>32723.348000000002</v>
      </c>
      <c r="Y153" s="4">
        <v>14095.38</v>
      </c>
      <c r="Z153" s="4">
        <v>4771.067</v>
      </c>
      <c r="AA153" s="4">
        <v>864.95</v>
      </c>
    </row>
    <row r="154" spans="1:27" s="6" customFormat="1" x14ac:dyDescent="0.3">
      <c r="A154" s="40">
        <v>153</v>
      </c>
      <c r="B154" s="18" t="s">
        <v>323</v>
      </c>
      <c r="C154" s="43" t="s">
        <v>52</v>
      </c>
      <c r="D154" s="41" t="s">
        <v>50</v>
      </c>
      <c r="E154" s="41">
        <v>1502</v>
      </c>
      <c r="F154" s="41">
        <v>2055</v>
      </c>
      <c r="G154" s="4">
        <v>68653.441999999995</v>
      </c>
      <c r="H154" s="4">
        <v>70884.05</v>
      </c>
      <c r="I154" s="4">
        <v>71938.968999999997</v>
      </c>
      <c r="J154" s="4">
        <v>71823.767999999996</v>
      </c>
      <c r="K154" s="4">
        <v>71961.046000000002</v>
      </c>
      <c r="L154" s="4">
        <v>73784.618000000002</v>
      </c>
      <c r="M154" s="4">
        <v>77630.892999999996</v>
      </c>
      <c r="N154" s="4">
        <v>82548.422000000006</v>
      </c>
      <c r="O154" s="4">
        <v>85519.956999999995</v>
      </c>
      <c r="P154" s="4">
        <v>81244.909</v>
      </c>
      <c r="Q154" s="4">
        <v>77792.710000000006</v>
      </c>
      <c r="R154" s="4">
        <v>78511.532000000007</v>
      </c>
      <c r="S154" s="4">
        <v>88580.719999999899</v>
      </c>
      <c r="T154" s="4">
        <v>101060.121</v>
      </c>
      <c r="U154" s="4">
        <v>81827.88</v>
      </c>
      <c r="V154" s="4">
        <v>67254.604000000007</v>
      </c>
      <c r="W154" s="4">
        <v>58159.892</v>
      </c>
      <c r="X154" s="4">
        <v>39391.252999999997</v>
      </c>
      <c r="Y154" s="4">
        <v>18179.804</v>
      </c>
      <c r="Z154" s="4">
        <v>5674.6540000000005</v>
      </c>
      <c r="AA154" s="4">
        <v>1320.42</v>
      </c>
    </row>
    <row r="155" spans="1:27" s="6" customFormat="1" x14ac:dyDescent="0.3">
      <c r="A155" s="40">
        <v>154</v>
      </c>
      <c r="B155" s="18" t="s">
        <v>323</v>
      </c>
      <c r="C155" s="43" t="s">
        <v>52</v>
      </c>
      <c r="D155" s="41" t="s">
        <v>50</v>
      </c>
      <c r="E155" s="41">
        <v>1502</v>
      </c>
      <c r="F155" s="41">
        <v>2060</v>
      </c>
      <c r="G155" s="4">
        <v>66107.317999999999</v>
      </c>
      <c r="H155" s="4">
        <v>68557.467999999993</v>
      </c>
      <c r="I155" s="4">
        <v>70807.850999999995</v>
      </c>
      <c r="J155" s="4">
        <v>71775.837</v>
      </c>
      <c r="K155" s="4">
        <v>71547.929000000004</v>
      </c>
      <c r="L155" s="4">
        <v>71663.887000000002</v>
      </c>
      <c r="M155" s="4">
        <v>73481.423999999999</v>
      </c>
      <c r="N155" s="4">
        <v>77298.933999999994</v>
      </c>
      <c r="O155" s="4">
        <v>82141.285999999993</v>
      </c>
      <c r="P155" s="4">
        <v>84966.737999999998</v>
      </c>
      <c r="Q155" s="4">
        <v>80496.066000000006</v>
      </c>
      <c r="R155" s="4">
        <v>76724.673999999999</v>
      </c>
      <c r="S155" s="4">
        <v>76841.099000000002</v>
      </c>
      <c r="T155" s="4">
        <v>85494.370999999999</v>
      </c>
      <c r="U155" s="4">
        <v>94990.206000000006</v>
      </c>
      <c r="V155" s="4">
        <v>73418.506999999998</v>
      </c>
      <c r="W155" s="4">
        <v>55569.392999999996</v>
      </c>
      <c r="X155" s="4">
        <v>41495.641000000003</v>
      </c>
      <c r="Y155" s="4">
        <v>22438.260999999999</v>
      </c>
      <c r="Z155" s="4">
        <v>7556.2169999999996</v>
      </c>
      <c r="AA155" s="4">
        <v>1686.2080000000001</v>
      </c>
    </row>
    <row r="156" spans="1:27" s="6" customFormat="1" x14ac:dyDescent="0.3">
      <c r="A156" s="40">
        <v>155</v>
      </c>
      <c r="B156" s="18" t="s">
        <v>323</v>
      </c>
      <c r="C156" s="43" t="s">
        <v>52</v>
      </c>
      <c r="D156" s="41" t="s">
        <v>50</v>
      </c>
      <c r="E156" s="41">
        <v>1502</v>
      </c>
      <c r="F156" s="41">
        <v>2065</v>
      </c>
      <c r="G156" s="4">
        <v>64246.52</v>
      </c>
      <c r="H156" s="4">
        <v>66020.157000000007</v>
      </c>
      <c r="I156" s="4">
        <v>68487.990000000005</v>
      </c>
      <c r="J156" s="4">
        <v>70655.567999999999</v>
      </c>
      <c r="K156" s="4">
        <v>71517.304000000004</v>
      </c>
      <c r="L156" s="4">
        <v>71270.156000000003</v>
      </c>
      <c r="M156" s="4">
        <v>71384.868000000002</v>
      </c>
      <c r="N156" s="4">
        <v>73182.691999999995</v>
      </c>
      <c r="O156" s="4">
        <v>76937.472999999998</v>
      </c>
      <c r="P156" s="4">
        <v>81641.547999999995</v>
      </c>
      <c r="Q156" s="4">
        <v>84235.471000000005</v>
      </c>
      <c r="R156" s="4">
        <v>79465.323000000004</v>
      </c>
      <c r="S156" s="4">
        <v>75199.816000000006</v>
      </c>
      <c r="T156" s="4">
        <v>74349.683000000005</v>
      </c>
      <c r="U156" s="4">
        <v>80721.713000000003</v>
      </c>
      <c r="V156" s="4">
        <v>85748.493000000002</v>
      </c>
      <c r="W156" s="4">
        <v>61313.588000000003</v>
      </c>
      <c r="X156" s="4">
        <v>40487.311999999998</v>
      </c>
      <c r="Y156" s="4">
        <v>24282.045999999998</v>
      </c>
      <c r="Z156" s="4">
        <v>9603.9030000000002</v>
      </c>
      <c r="AA156" s="4">
        <v>2289.56</v>
      </c>
    </row>
    <row r="157" spans="1:27" s="6" customFormat="1" x14ac:dyDescent="0.3">
      <c r="A157" s="40">
        <v>156</v>
      </c>
      <c r="B157" s="18" t="s">
        <v>323</v>
      </c>
      <c r="C157" s="43" t="s">
        <v>52</v>
      </c>
      <c r="D157" s="41" t="s">
        <v>50</v>
      </c>
      <c r="E157" s="41">
        <v>1502</v>
      </c>
      <c r="F157" s="41">
        <v>2070</v>
      </c>
      <c r="G157" s="4">
        <v>63240.739000000001</v>
      </c>
      <c r="H157" s="4">
        <v>64166.856</v>
      </c>
      <c r="I157" s="4">
        <v>65956.774000000005</v>
      </c>
      <c r="J157" s="4">
        <v>68347.072</v>
      </c>
      <c r="K157" s="4">
        <v>70414.47</v>
      </c>
      <c r="L157" s="4">
        <v>71257.513000000006</v>
      </c>
      <c r="M157" s="4">
        <v>71010.316000000006</v>
      </c>
      <c r="N157" s="4">
        <v>71111.676000000007</v>
      </c>
      <c r="O157" s="4">
        <v>72859.735000000001</v>
      </c>
      <c r="P157" s="4">
        <v>76495.432000000001</v>
      </c>
      <c r="Q157" s="4">
        <v>80981.278000000006</v>
      </c>
      <c r="R157" s="4">
        <v>83227.502999999997</v>
      </c>
      <c r="S157" s="4">
        <v>77993.326000000001</v>
      </c>
      <c r="T157" s="4">
        <v>72922.084000000003</v>
      </c>
      <c r="U157" s="4">
        <v>70491.157000000007</v>
      </c>
      <c r="V157" s="4">
        <v>73415.892999999996</v>
      </c>
      <c r="W157" s="4">
        <v>72248.627999999997</v>
      </c>
      <c r="X157" s="4">
        <v>45366.525000000001</v>
      </c>
      <c r="Y157" s="4">
        <v>24359.616999999998</v>
      </c>
      <c r="Z157" s="4">
        <v>10730.727999999999</v>
      </c>
      <c r="AA157" s="4">
        <v>3022.15</v>
      </c>
    </row>
    <row r="158" spans="1:27" s="6" customFormat="1" x14ac:dyDescent="0.3">
      <c r="A158" s="40">
        <v>157</v>
      </c>
      <c r="B158" s="18" t="s">
        <v>323</v>
      </c>
      <c r="C158" s="43" t="s">
        <v>52</v>
      </c>
      <c r="D158" s="41" t="s">
        <v>50</v>
      </c>
      <c r="E158" s="41">
        <v>1502</v>
      </c>
      <c r="F158" s="41">
        <v>2075</v>
      </c>
      <c r="G158" s="4">
        <v>62627.917000000001</v>
      </c>
      <c r="H158" s="4">
        <v>63167.616000000002</v>
      </c>
      <c r="I158" s="4">
        <v>64109.553999999996</v>
      </c>
      <c r="J158" s="4">
        <v>65826.861999999994</v>
      </c>
      <c r="K158" s="4">
        <v>68122.752999999997</v>
      </c>
      <c r="L158" s="4">
        <v>70169.66</v>
      </c>
      <c r="M158" s="4">
        <v>71010.808999999994</v>
      </c>
      <c r="N158" s="4">
        <v>70756.577000000005</v>
      </c>
      <c r="O158" s="4">
        <v>70819.22</v>
      </c>
      <c r="P158" s="4">
        <v>72467.59</v>
      </c>
      <c r="Q158" s="4">
        <v>75914.243000000002</v>
      </c>
      <c r="R158" s="4">
        <v>80073.179000000004</v>
      </c>
      <c r="S158" s="4">
        <v>81788.569000000003</v>
      </c>
      <c r="T158" s="4">
        <v>75786.040999999997</v>
      </c>
      <c r="U158" s="4">
        <v>69374.256999999998</v>
      </c>
      <c r="V158" s="4">
        <v>64555.290999999997</v>
      </c>
      <c r="W158" s="4">
        <v>62599.533000000003</v>
      </c>
      <c r="X158" s="4">
        <v>54133.91</v>
      </c>
      <c r="Y158" s="4">
        <v>27869.651999999998</v>
      </c>
      <c r="Z158" s="4">
        <v>11145.021000000001</v>
      </c>
      <c r="AA158" s="4">
        <v>3586.837</v>
      </c>
    </row>
    <row r="159" spans="1:27" s="6" customFormat="1" x14ac:dyDescent="0.3">
      <c r="A159" s="40">
        <v>158</v>
      </c>
      <c r="B159" s="18" t="s">
        <v>323</v>
      </c>
      <c r="C159" s="43" t="s">
        <v>52</v>
      </c>
      <c r="D159" s="41" t="s">
        <v>50</v>
      </c>
      <c r="E159" s="41">
        <v>1502</v>
      </c>
      <c r="F159" s="41">
        <v>2080</v>
      </c>
      <c r="G159" s="4">
        <v>61701.231</v>
      </c>
      <c r="H159" s="4">
        <v>62560.303</v>
      </c>
      <c r="I159" s="4">
        <v>63114.796999999999</v>
      </c>
      <c r="J159" s="4">
        <v>63989.741000000002</v>
      </c>
      <c r="K159" s="4">
        <v>65620.357000000004</v>
      </c>
      <c r="L159" s="4">
        <v>67897.615999999995</v>
      </c>
      <c r="M159" s="4">
        <v>69942.042000000001</v>
      </c>
      <c r="N159" s="4">
        <v>70775.104000000007</v>
      </c>
      <c r="O159" s="4">
        <v>70485.528999999995</v>
      </c>
      <c r="P159" s="4">
        <v>70462.873999999996</v>
      </c>
      <c r="Q159" s="4">
        <v>71951.476999999999</v>
      </c>
      <c r="R159" s="4">
        <v>75116.474000000002</v>
      </c>
      <c r="S159" s="4">
        <v>78782.455000000002</v>
      </c>
      <c r="T159" s="4">
        <v>79627.600000000006</v>
      </c>
      <c r="U159" s="4">
        <v>72327.784</v>
      </c>
      <c r="V159" s="4">
        <v>63875.44</v>
      </c>
      <c r="W159" s="4">
        <v>55661.36</v>
      </c>
      <c r="X159" s="4">
        <v>47790.883000000002</v>
      </c>
      <c r="Y159" s="4">
        <v>33838.902000000002</v>
      </c>
      <c r="Z159" s="4">
        <v>13088.141</v>
      </c>
      <c r="AA159" s="4">
        <v>3954.98</v>
      </c>
    </row>
    <row r="160" spans="1:27" s="6" customFormat="1" x14ac:dyDescent="0.3">
      <c r="A160" s="40">
        <v>159</v>
      </c>
      <c r="B160" s="18" t="s">
        <v>323</v>
      </c>
      <c r="C160" s="43" t="s">
        <v>52</v>
      </c>
      <c r="D160" s="41" t="s">
        <v>50</v>
      </c>
      <c r="E160" s="41">
        <v>1502</v>
      </c>
      <c r="F160" s="41">
        <v>2085</v>
      </c>
      <c r="G160" s="4">
        <v>60266.328000000001</v>
      </c>
      <c r="H160" s="4">
        <v>61639.025000000001</v>
      </c>
      <c r="I160" s="4">
        <v>62511.627</v>
      </c>
      <c r="J160" s="4">
        <v>63004.082000000002</v>
      </c>
      <c r="K160" s="4">
        <v>63799.25</v>
      </c>
      <c r="L160" s="4">
        <v>65414.108</v>
      </c>
      <c r="M160" s="4">
        <v>67690.058999999994</v>
      </c>
      <c r="N160" s="4">
        <v>69725.842000000004</v>
      </c>
      <c r="O160" s="4">
        <v>70523.915999999997</v>
      </c>
      <c r="P160" s="4">
        <v>70155.527000000002</v>
      </c>
      <c r="Q160" s="4">
        <v>69994.660999999993</v>
      </c>
      <c r="R160" s="4">
        <v>71245.009000000005</v>
      </c>
      <c r="S160" s="4">
        <v>73988.054999999993</v>
      </c>
      <c r="T160" s="4">
        <v>76842.679000000004</v>
      </c>
      <c r="U160" s="4">
        <v>76218.826000000001</v>
      </c>
      <c r="V160" s="4">
        <v>66912.021999999997</v>
      </c>
      <c r="W160" s="4">
        <v>55525.453999999998</v>
      </c>
      <c r="X160" s="4">
        <v>43237.574000000001</v>
      </c>
      <c r="Y160" s="4">
        <v>30698.791000000001</v>
      </c>
      <c r="Z160" s="4">
        <v>16243.45</v>
      </c>
      <c r="AA160" s="4">
        <v>4692.5150000000003</v>
      </c>
    </row>
    <row r="161" spans="1:27" s="6" customFormat="1" x14ac:dyDescent="0.3">
      <c r="A161" s="40">
        <v>160</v>
      </c>
      <c r="B161" s="18" t="s">
        <v>323</v>
      </c>
      <c r="C161" s="43" t="s">
        <v>52</v>
      </c>
      <c r="D161" s="41" t="s">
        <v>50</v>
      </c>
      <c r="E161" s="41">
        <v>1502</v>
      </c>
      <c r="F161" s="41">
        <v>2090</v>
      </c>
      <c r="G161" s="4">
        <v>58576.699000000001</v>
      </c>
      <c r="H161" s="4">
        <v>60209.281999999999</v>
      </c>
      <c r="I161" s="4">
        <v>61594.478999999999</v>
      </c>
      <c r="J161" s="4">
        <v>62409.642999999996</v>
      </c>
      <c r="K161" s="4">
        <v>62829.031000000003</v>
      </c>
      <c r="L161" s="4">
        <v>63610.481</v>
      </c>
      <c r="M161" s="4">
        <v>65225.694000000003</v>
      </c>
      <c r="N161" s="4">
        <v>67494.266000000003</v>
      </c>
      <c r="O161" s="4">
        <v>69496.087</v>
      </c>
      <c r="P161" s="4">
        <v>70217.540999999997</v>
      </c>
      <c r="Q161" s="4">
        <v>69721.91</v>
      </c>
      <c r="R161" s="4">
        <v>69354.838000000003</v>
      </c>
      <c r="S161" s="4">
        <v>70249.652000000002</v>
      </c>
      <c r="T161" s="4">
        <v>72290.955000000002</v>
      </c>
      <c r="U161" s="4">
        <v>73764.05</v>
      </c>
      <c r="V161" s="4">
        <v>70828.653999999995</v>
      </c>
      <c r="W161" s="4">
        <v>58571.516000000003</v>
      </c>
      <c r="X161" s="4">
        <v>43653.777999999998</v>
      </c>
      <c r="Y161" s="4">
        <v>28484.316999999999</v>
      </c>
      <c r="Z161" s="4">
        <v>15283.263000000001</v>
      </c>
      <c r="AA161" s="4">
        <v>5895.7560000000003</v>
      </c>
    </row>
    <row r="162" spans="1:27" s="6" customFormat="1" x14ac:dyDescent="0.3">
      <c r="A162" s="40">
        <v>161</v>
      </c>
      <c r="B162" s="18" t="s">
        <v>323</v>
      </c>
      <c r="C162" s="43" t="s">
        <v>52</v>
      </c>
      <c r="D162" s="41" t="s">
        <v>50</v>
      </c>
      <c r="E162" s="41">
        <v>1502</v>
      </c>
      <c r="F162" s="41">
        <v>2095</v>
      </c>
      <c r="G162" s="4">
        <v>57058.428</v>
      </c>
      <c r="H162" s="4">
        <v>58524.6</v>
      </c>
      <c r="I162" s="4">
        <v>60168.879000000001</v>
      </c>
      <c r="J162" s="4">
        <v>61501.008999999998</v>
      </c>
      <c r="K162" s="4">
        <v>62249.178999999996</v>
      </c>
      <c r="L162" s="4">
        <v>62656.502999999997</v>
      </c>
      <c r="M162" s="4">
        <v>63439.605000000003</v>
      </c>
      <c r="N162" s="4">
        <v>65049.864000000001</v>
      </c>
      <c r="O162" s="4">
        <v>67287.705000000002</v>
      </c>
      <c r="P162" s="4">
        <v>69216.384999999995</v>
      </c>
      <c r="Q162" s="4">
        <v>69815.578999999998</v>
      </c>
      <c r="R162" s="4">
        <v>69131.054000000004</v>
      </c>
      <c r="S162" s="4">
        <v>68457.22</v>
      </c>
      <c r="T162" s="4">
        <v>68752.808000000005</v>
      </c>
      <c r="U162" s="4">
        <v>69586.466</v>
      </c>
      <c r="V162" s="4">
        <v>68865.714999999997</v>
      </c>
      <c r="W162" s="4">
        <v>62434</v>
      </c>
      <c r="X162" s="4">
        <v>46541.24</v>
      </c>
      <c r="Y162" s="4">
        <v>29271.272000000001</v>
      </c>
      <c r="Z162" s="4">
        <v>14693.9</v>
      </c>
      <c r="AA162" s="4">
        <v>6169.2569999999996</v>
      </c>
    </row>
    <row r="163" spans="1:27" s="6" customFormat="1" x14ac:dyDescent="0.3">
      <c r="A163" s="40">
        <v>162</v>
      </c>
      <c r="B163" s="18" t="s">
        <v>323</v>
      </c>
      <c r="C163" s="43" t="s">
        <v>52</v>
      </c>
      <c r="D163" s="41" t="s">
        <v>50</v>
      </c>
      <c r="E163" s="41">
        <v>1502</v>
      </c>
      <c r="F163" s="41">
        <v>2100</v>
      </c>
      <c r="G163" s="4">
        <v>55931.892</v>
      </c>
      <c r="H163" s="4">
        <v>57010.911999999997</v>
      </c>
      <c r="I163" s="4">
        <v>58487.987000000001</v>
      </c>
      <c r="J163" s="4">
        <v>60084.264999999999</v>
      </c>
      <c r="K163" s="4">
        <v>61355.300999999999</v>
      </c>
      <c r="L163" s="4">
        <v>62092.353000000003</v>
      </c>
      <c r="M163" s="4">
        <v>62501.345000000001</v>
      </c>
      <c r="N163" s="4">
        <v>63281.415000000001</v>
      </c>
      <c r="O163" s="4">
        <v>64865.517999999996</v>
      </c>
      <c r="P163" s="4">
        <v>67037.422999999995</v>
      </c>
      <c r="Q163" s="4">
        <v>68850.047000000006</v>
      </c>
      <c r="R163" s="4">
        <v>69269.120999999999</v>
      </c>
      <c r="S163" s="4">
        <v>68304.656000000003</v>
      </c>
      <c r="T163" s="4">
        <v>67104.458999999901</v>
      </c>
      <c r="U163" s="4">
        <v>66351.054999999993</v>
      </c>
      <c r="V163" s="4">
        <v>65248.021999999997</v>
      </c>
      <c r="W163" s="4">
        <v>61137.267999999996</v>
      </c>
      <c r="X163" s="4">
        <v>50126.495000000003</v>
      </c>
      <c r="Y163" s="4">
        <v>31673.892</v>
      </c>
      <c r="Z163" s="4">
        <v>15462.79</v>
      </c>
      <c r="AA163" s="4">
        <v>6296.1750000000002</v>
      </c>
    </row>
    <row r="164" spans="1:27" s="6" customFormat="1" x14ac:dyDescent="0.3">
      <c r="A164" s="40">
        <v>163</v>
      </c>
      <c r="B164" s="18" t="s">
        <v>323</v>
      </c>
      <c r="C164" s="43" t="s">
        <v>53</v>
      </c>
      <c r="D164" s="41" t="s">
        <v>50</v>
      </c>
      <c r="E164" s="41">
        <v>1501</v>
      </c>
      <c r="F164" s="41">
        <v>2015</v>
      </c>
      <c r="G164" s="4">
        <v>154254.451</v>
      </c>
      <c r="H164" s="4">
        <v>148905.943</v>
      </c>
      <c r="I164" s="4">
        <v>142102.378</v>
      </c>
      <c r="J164" s="4">
        <v>135712.394</v>
      </c>
      <c r="K164" s="4">
        <v>130018.71799999999</v>
      </c>
      <c r="L164" s="4">
        <v>123452.70299999999</v>
      </c>
      <c r="M164" s="4">
        <v>113399.99</v>
      </c>
      <c r="N164" s="4">
        <v>98994.421000000002</v>
      </c>
      <c r="O164" s="4">
        <v>86676.145000000004</v>
      </c>
      <c r="P164" s="4">
        <v>76101.84</v>
      </c>
      <c r="Q164" s="4">
        <v>66401.372000000003</v>
      </c>
      <c r="R164" s="4">
        <v>55389.961000000003</v>
      </c>
      <c r="S164" s="4">
        <v>43571.987000000001</v>
      </c>
      <c r="T164" s="4">
        <v>31164.703000000001</v>
      </c>
      <c r="U164" s="4">
        <v>22350.447</v>
      </c>
      <c r="V164" s="4">
        <v>15924.724</v>
      </c>
      <c r="W164" s="4">
        <v>8797.6990000000005</v>
      </c>
      <c r="X164" s="4">
        <v>4020.9490000000001</v>
      </c>
      <c r="Y164" s="4">
        <v>1258.298</v>
      </c>
      <c r="Z164" s="4">
        <v>276.06</v>
      </c>
      <c r="AA164" s="4">
        <v>50.058999999999997</v>
      </c>
    </row>
    <row r="165" spans="1:27" s="6" customFormat="1" x14ac:dyDescent="0.3">
      <c r="A165" s="40">
        <v>164</v>
      </c>
      <c r="B165" s="18" t="s">
        <v>323</v>
      </c>
      <c r="C165" s="43" t="s">
        <v>53</v>
      </c>
      <c r="D165" s="41" t="s">
        <v>50</v>
      </c>
      <c r="E165" s="41">
        <v>1501</v>
      </c>
      <c r="F165" s="41">
        <v>2020</v>
      </c>
      <c r="G165" s="4">
        <v>156393.285</v>
      </c>
      <c r="H165" s="4">
        <v>152174.24400000001</v>
      </c>
      <c r="I165" s="4">
        <v>147803.11900000001</v>
      </c>
      <c r="J165" s="4">
        <v>140749.234</v>
      </c>
      <c r="K165" s="4">
        <v>133737.413</v>
      </c>
      <c r="L165" s="4">
        <v>128001.622</v>
      </c>
      <c r="M165" s="4">
        <v>121618.277</v>
      </c>
      <c r="N165" s="4">
        <v>111707.68399999999</v>
      </c>
      <c r="O165" s="4">
        <v>97381.592000000004</v>
      </c>
      <c r="P165" s="4">
        <v>84938.274999999994</v>
      </c>
      <c r="Q165" s="4">
        <v>74052.528000000006</v>
      </c>
      <c r="R165" s="4">
        <v>63826.821000000004</v>
      </c>
      <c r="S165" s="4">
        <v>51953.675000000003</v>
      </c>
      <c r="T165" s="4">
        <v>39187.769999999997</v>
      </c>
      <c r="U165" s="4">
        <v>26241.344000000001</v>
      </c>
      <c r="V165" s="4">
        <v>17095.373</v>
      </c>
      <c r="W165" s="4">
        <v>10548.712</v>
      </c>
      <c r="X165" s="4">
        <v>4721.2950000000001</v>
      </c>
      <c r="Y165" s="4">
        <v>1648.5170000000001</v>
      </c>
      <c r="Z165" s="4">
        <v>387.57400000000001</v>
      </c>
      <c r="AA165" s="4">
        <v>68.155000000000001</v>
      </c>
    </row>
    <row r="166" spans="1:27" s="6" customFormat="1" x14ac:dyDescent="0.3">
      <c r="A166" s="40">
        <v>165</v>
      </c>
      <c r="B166" s="18" t="s">
        <v>323</v>
      </c>
      <c r="C166" s="43" t="s">
        <v>53</v>
      </c>
      <c r="D166" s="41" t="s">
        <v>50</v>
      </c>
      <c r="E166" s="41">
        <v>1501</v>
      </c>
      <c r="F166" s="41">
        <v>2025</v>
      </c>
      <c r="G166" s="4">
        <v>157737.171</v>
      </c>
      <c r="H166" s="4">
        <v>154772.33300000001</v>
      </c>
      <c r="I166" s="4">
        <v>151324.77499999999</v>
      </c>
      <c r="J166" s="4">
        <v>146672.946</v>
      </c>
      <c r="K166" s="4">
        <v>139092.10800000001</v>
      </c>
      <c r="L166" s="4">
        <v>132092.43</v>
      </c>
      <c r="M166" s="4">
        <v>126580.412</v>
      </c>
      <c r="N166" s="4">
        <v>120299.757</v>
      </c>
      <c r="O166" s="4">
        <v>110324.886</v>
      </c>
      <c r="P166" s="4">
        <v>95774.665999999997</v>
      </c>
      <c r="Q166" s="4">
        <v>82930.271999999997</v>
      </c>
      <c r="R166" s="4">
        <v>71434.736000000004</v>
      </c>
      <c r="S166" s="4">
        <v>60157.961000000003</v>
      </c>
      <c r="T166" s="4">
        <v>47067.595000000001</v>
      </c>
      <c r="U166" s="4">
        <v>33366.036999999997</v>
      </c>
      <c r="V166" s="4">
        <v>20319.613000000001</v>
      </c>
      <c r="W166" s="4">
        <v>11467.156000000001</v>
      </c>
      <c r="X166" s="4">
        <v>5748.2809999999999</v>
      </c>
      <c r="Y166" s="4">
        <v>1997.104</v>
      </c>
      <c r="Z166" s="4">
        <v>519.64499999999998</v>
      </c>
      <c r="AA166" s="4">
        <v>98.783000000000001</v>
      </c>
    </row>
    <row r="167" spans="1:27" s="6" customFormat="1" x14ac:dyDescent="0.3">
      <c r="A167" s="40">
        <v>166</v>
      </c>
      <c r="B167" s="18" t="s">
        <v>323</v>
      </c>
      <c r="C167" s="43" t="s">
        <v>53</v>
      </c>
      <c r="D167" s="41" t="s">
        <v>50</v>
      </c>
      <c r="E167" s="41">
        <v>1501</v>
      </c>
      <c r="F167" s="41">
        <v>2030</v>
      </c>
      <c r="G167" s="4">
        <v>158658.905</v>
      </c>
      <c r="H167" s="4">
        <v>156202.42199999999</v>
      </c>
      <c r="I167" s="4">
        <v>153966.565</v>
      </c>
      <c r="J167" s="4">
        <v>150292.997</v>
      </c>
      <c r="K167" s="4">
        <v>145113.36900000001</v>
      </c>
      <c r="L167" s="4">
        <v>137489.245</v>
      </c>
      <c r="M167" s="4">
        <v>130627.42200000001</v>
      </c>
      <c r="N167" s="4">
        <v>125199.58</v>
      </c>
      <c r="O167" s="4">
        <v>118851.995</v>
      </c>
      <c r="P167" s="4">
        <v>108592.97500000001</v>
      </c>
      <c r="Q167" s="4">
        <v>93624.796000000002</v>
      </c>
      <c r="R167" s="4">
        <v>80143.846000000005</v>
      </c>
      <c r="S167" s="4">
        <v>67531.164000000004</v>
      </c>
      <c r="T167" s="4">
        <v>54780.432000000001</v>
      </c>
      <c r="U167" s="4">
        <v>40400.222000000002</v>
      </c>
      <c r="V167" s="4">
        <v>26173.657999999999</v>
      </c>
      <c r="W167" s="4">
        <v>13821.677</v>
      </c>
      <c r="X167" s="4">
        <v>6344.5529999999999</v>
      </c>
      <c r="Y167" s="4">
        <v>2454.8609999999999</v>
      </c>
      <c r="Z167" s="4">
        <v>651.77300000000002</v>
      </c>
      <c r="AA167" s="4">
        <v>137.54499999999999</v>
      </c>
    </row>
    <row r="168" spans="1:27" s="6" customFormat="1" x14ac:dyDescent="0.3">
      <c r="A168" s="40">
        <v>167</v>
      </c>
      <c r="B168" s="18" t="s">
        <v>323</v>
      </c>
      <c r="C168" s="43" t="s">
        <v>53</v>
      </c>
      <c r="D168" s="41" t="s">
        <v>50</v>
      </c>
      <c r="E168" s="41">
        <v>1501</v>
      </c>
      <c r="F168" s="41">
        <v>2035</v>
      </c>
      <c r="G168" s="4">
        <v>159424.81400000001</v>
      </c>
      <c r="H168" s="4">
        <v>157233.22899999999</v>
      </c>
      <c r="I168" s="4">
        <v>155405.728</v>
      </c>
      <c r="J168" s="4">
        <v>152968.27499999999</v>
      </c>
      <c r="K168" s="4">
        <v>148832.79500000001</v>
      </c>
      <c r="L168" s="4">
        <v>143602.00200000001</v>
      </c>
      <c r="M168" s="4">
        <v>136081.851</v>
      </c>
      <c r="N168" s="4">
        <v>129266.18</v>
      </c>
      <c r="O168" s="4">
        <v>123746.602</v>
      </c>
      <c r="P168" s="4">
        <v>117074.435</v>
      </c>
      <c r="Q168" s="4">
        <v>106289.27099999999</v>
      </c>
      <c r="R168" s="4">
        <v>90642.392999999996</v>
      </c>
      <c r="S168" s="4">
        <v>75989.567999999999</v>
      </c>
      <c r="T168" s="4">
        <v>61782.205999999998</v>
      </c>
      <c r="U168" s="4">
        <v>47365.576999999997</v>
      </c>
      <c r="V168" s="4">
        <v>32048.406999999999</v>
      </c>
      <c r="W168" s="4">
        <v>18114.083999999999</v>
      </c>
      <c r="X168" s="4">
        <v>7785.7619999999997</v>
      </c>
      <c r="Y168" s="4">
        <v>2765.3290000000002</v>
      </c>
      <c r="Z168" s="4">
        <v>801.01599999999996</v>
      </c>
      <c r="AA168" s="4">
        <v>181.38</v>
      </c>
    </row>
    <row r="169" spans="1:27" s="6" customFormat="1" x14ac:dyDescent="0.3">
      <c r="A169" s="40">
        <v>168</v>
      </c>
      <c r="B169" s="18" t="s">
        <v>323</v>
      </c>
      <c r="C169" s="43" t="s">
        <v>53</v>
      </c>
      <c r="D169" s="41" t="s">
        <v>50</v>
      </c>
      <c r="E169" s="41">
        <v>1501</v>
      </c>
      <c r="F169" s="41">
        <v>2040</v>
      </c>
      <c r="G169" s="4">
        <v>160074.606</v>
      </c>
      <c r="H169" s="4">
        <v>158154.533</v>
      </c>
      <c r="I169" s="4">
        <v>156509.32999999999</v>
      </c>
      <c r="J169" s="4">
        <v>154466.94500000001</v>
      </c>
      <c r="K169" s="4">
        <v>151570.35200000001</v>
      </c>
      <c r="L169" s="4">
        <v>147374.84700000001</v>
      </c>
      <c r="M169" s="4">
        <v>142228.96599999999</v>
      </c>
      <c r="N169" s="4">
        <v>134755.77900000001</v>
      </c>
      <c r="O169" s="4">
        <v>127857.317</v>
      </c>
      <c r="P169" s="4">
        <v>122009.85</v>
      </c>
      <c r="Q169" s="4">
        <v>114745.738</v>
      </c>
      <c r="R169" s="4">
        <v>103111.565</v>
      </c>
      <c r="S169" s="4">
        <v>86206.316999999995</v>
      </c>
      <c r="T169" s="4">
        <v>69843.107999999993</v>
      </c>
      <c r="U169" s="4">
        <v>53769.574999999997</v>
      </c>
      <c r="V169" s="4">
        <v>37948.078000000001</v>
      </c>
      <c r="W169" s="4">
        <v>22509.655999999999</v>
      </c>
      <c r="X169" s="4">
        <v>10421.481</v>
      </c>
      <c r="Y169" s="4">
        <v>3455.5909999999999</v>
      </c>
      <c r="Z169" s="4">
        <v>924.58699999999999</v>
      </c>
      <c r="AA169" s="4">
        <v>226.10300000000001</v>
      </c>
    </row>
    <row r="170" spans="1:27" s="6" customFormat="1" x14ac:dyDescent="0.3">
      <c r="A170" s="40">
        <v>169</v>
      </c>
      <c r="B170" s="18" t="s">
        <v>323</v>
      </c>
      <c r="C170" s="43" t="s">
        <v>53</v>
      </c>
      <c r="D170" s="41" t="s">
        <v>50</v>
      </c>
      <c r="E170" s="41">
        <v>1501</v>
      </c>
      <c r="F170" s="41">
        <v>2045</v>
      </c>
      <c r="G170" s="4">
        <v>160381.99799999999</v>
      </c>
      <c r="H170" s="4">
        <v>158934.038</v>
      </c>
      <c r="I170" s="4">
        <v>157487.60699999999</v>
      </c>
      <c r="J170" s="4">
        <v>155617.03599999999</v>
      </c>
      <c r="K170" s="4">
        <v>153129</v>
      </c>
      <c r="L170" s="4">
        <v>150169.68100000001</v>
      </c>
      <c r="M170" s="4">
        <v>146047.03599999999</v>
      </c>
      <c r="N170" s="4">
        <v>140928.64000000001</v>
      </c>
      <c r="O170" s="4">
        <v>133366.48699999999</v>
      </c>
      <c r="P170" s="4">
        <v>126147.194</v>
      </c>
      <c r="Q170" s="4">
        <v>119705.538</v>
      </c>
      <c r="R170" s="4">
        <v>111501.97100000001</v>
      </c>
      <c r="S170" s="4">
        <v>98368.721999999994</v>
      </c>
      <c r="T170" s="4">
        <v>79634.051000000007</v>
      </c>
      <c r="U170" s="4">
        <v>61250.815999999999</v>
      </c>
      <c r="V170" s="4">
        <v>43548.807000000001</v>
      </c>
      <c r="W170" s="4">
        <v>27112.165000000001</v>
      </c>
      <c r="X170" s="4">
        <v>13274.434999999999</v>
      </c>
      <c r="Y170" s="4">
        <v>4765.366</v>
      </c>
      <c r="Z170" s="4">
        <v>1181.172</v>
      </c>
      <c r="AA170" s="4">
        <v>273.08100000000002</v>
      </c>
    </row>
    <row r="171" spans="1:27" s="6" customFormat="1" x14ac:dyDescent="0.3">
      <c r="A171" s="40">
        <v>170</v>
      </c>
      <c r="B171" s="18" t="s">
        <v>323</v>
      </c>
      <c r="C171" s="43" t="s">
        <v>53</v>
      </c>
      <c r="D171" s="41" t="s">
        <v>50</v>
      </c>
      <c r="E171" s="41">
        <v>1501</v>
      </c>
      <c r="F171" s="41">
        <v>2050</v>
      </c>
      <c r="G171" s="4">
        <v>160027.07699999999</v>
      </c>
      <c r="H171" s="4">
        <v>159359.79199999999</v>
      </c>
      <c r="I171" s="4">
        <v>158320.70300000001</v>
      </c>
      <c r="J171" s="4">
        <v>156638.94200000001</v>
      </c>
      <c r="K171" s="4">
        <v>154335.234</v>
      </c>
      <c r="L171" s="4">
        <v>151785.867</v>
      </c>
      <c r="M171" s="4">
        <v>148892.405</v>
      </c>
      <c r="N171" s="4">
        <v>144789.861</v>
      </c>
      <c r="O171" s="4">
        <v>139561.51199999999</v>
      </c>
      <c r="P171" s="4">
        <v>131674.44500000001</v>
      </c>
      <c r="Q171" s="4">
        <v>123874.262</v>
      </c>
      <c r="R171" s="4">
        <v>116491.959</v>
      </c>
      <c r="S171" s="4">
        <v>106659.382</v>
      </c>
      <c r="T171" s="4">
        <v>91304.785000000003</v>
      </c>
      <c r="U171" s="4">
        <v>70347.429000000004</v>
      </c>
      <c r="V171" s="4">
        <v>50123.898000000001</v>
      </c>
      <c r="W171" s="4">
        <v>31568.254000000001</v>
      </c>
      <c r="X171" s="4">
        <v>16348.172</v>
      </c>
      <c r="Y171" s="4">
        <v>6262.1679999999997</v>
      </c>
      <c r="Z171" s="4">
        <v>1669.672</v>
      </c>
      <c r="AA171" s="4">
        <v>348.39</v>
      </c>
    </row>
    <row r="172" spans="1:27" s="6" customFormat="1" x14ac:dyDescent="0.3">
      <c r="A172" s="40">
        <v>171</v>
      </c>
      <c r="B172" s="18" t="s">
        <v>323</v>
      </c>
      <c r="C172" s="43" t="s">
        <v>53</v>
      </c>
      <c r="D172" s="41" t="s">
        <v>50</v>
      </c>
      <c r="E172" s="41">
        <v>1501</v>
      </c>
      <c r="F172" s="41">
        <v>2055</v>
      </c>
      <c r="G172" s="4">
        <v>159013.85999999999</v>
      </c>
      <c r="H172" s="4">
        <v>159123.098</v>
      </c>
      <c r="I172" s="4">
        <v>158806.19</v>
      </c>
      <c r="J172" s="4">
        <v>157534.84400000001</v>
      </c>
      <c r="K172" s="4">
        <v>155444.421</v>
      </c>
      <c r="L172" s="4">
        <v>153077.91</v>
      </c>
      <c r="M172" s="4">
        <v>150584.88</v>
      </c>
      <c r="N172" s="4">
        <v>147700.579</v>
      </c>
      <c r="O172" s="4">
        <v>143474.29199999999</v>
      </c>
      <c r="P172" s="4">
        <v>137894.59400000001</v>
      </c>
      <c r="Q172" s="4">
        <v>129427.637</v>
      </c>
      <c r="R172" s="4">
        <v>120707.811</v>
      </c>
      <c r="S172" s="4">
        <v>111702.58100000001</v>
      </c>
      <c r="T172" s="4">
        <v>99420.603000000003</v>
      </c>
      <c r="U172" s="4">
        <v>81222.213000000003</v>
      </c>
      <c r="V172" s="4">
        <v>58153.627999999997</v>
      </c>
      <c r="W172" s="4">
        <v>36836.620000000003</v>
      </c>
      <c r="X172" s="4">
        <v>19394.774000000001</v>
      </c>
      <c r="Y172" s="4">
        <v>7929.5230000000001</v>
      </c>
      <c r="Z172" s="4">
        <v>2282.0740000000001</v>
      </c>
      <c r="AA172" s="4">
        <v>482.435</v>
      </c>
    </row>
    <row r="173" spans="1:27" s="6" customFormat="1" x14ac:dyDescent="0.3">
      <c r="A173" s="40">
        <v>172</v>
      </c>
      <c r="B173" s="18" t="s">
        <v>323</v>
      </c>
      <c r="C173" s="43" t="s">
        <v>53</v>
      </c>
      <c r="D173" s="41" t="s">
        <v>50</v>
      </c>
      <c r="E173" s="41">
        <v>1501</v>
      </c>
      <c r="F173" s="41">
        <v>2060</v>
      </c>
      <c r="G173" s="4">
        <v>157624.51199999999</v>
      </c>
      <c r="H173" s="4">
        <v>158209.23300000001</v>
      </c>
      <c r="I173" s="4">
        <v>158620.755</v>
      </c>
      <c r="J173" s="4">
        <v>158077.33900000001</v>
      </c>
      <c r="K173" s="4">
        <v>156420.22500000001</v>
      </c>
      <c r="L173" s="4">
        <v>154265.75399999999</v>
      </c>
      <c r="M173" s="4">
        <v>151947.071</v>
      </c>
      <c r="N173" s="4">
        <v>149458.04500000001</v>
      </c>
      <c r="O173" s="4">
        <v>146440.64499999999</v>
      </c>
      <c r="P173" s="4">
        <v>141857.323</v>
      </c>
      <c r="Q173" s="4">
        <v>135669.601</v>
      </c>
      <c r="R173" s="4">
        <v>126293.05899999999</v>
      </c>
      <c r="S173" s="4">
        <v>115992.045</v>
      </c>
      <c r="T173" s="4">
        <v>104520.13099999999</v>
      </c>
      <c r="U173" s="4">
        <v>88999.760999999999</v>
      </c>
      <c r="V173" s="4">
        <v>67805.644</v>
      </c>
      <c r="W173" s="4">
        <v>43343.048000000003</v>
      </c>
      <c r="X173" s="4">
        <v>23037.956999999999</v>
      </c>
      <c r="Y173" s="4">
        <v>9624.2729999999992</v>
      </c>
      <c r="Z173" s="4">
        <v>2990.471</v>
      </c>
      <c r="AA173" s="4">
        <v>684.09100000000001</v>
      </c>
    </row>
    <row r="174" spans="1:27" s="6" customFormat="1" x14ac:dyDescent="0.3">
      <c r="A174" s="40">
        <v>173</v>
      </c>
      <c r="B174" s="18" t="s">
        <v>323</v>
      </c>
      <c r="C174" s="43" t="s">
        <v>53</v>
      </c>
      <c r="D174" s="41" t="s">
        <v>50</v>
      </c>
      <c r="E174" s="41">
        <v>1501</v>
      </c>
      <c r="F174" s="41">
        <v>2065</v>
      </c>
      <c r="G174" s="4">
        <v>156375.86799999999</v>
      </c>
      <c r="H174" s="4">
        <v>156904.53599999999</v>
      </c>
      <c r="I174" s="4">
        <v>157752.573</v>
      </c>
      <c r="J174" s="4">
        <v>157944.36600000001</v>
      </c>
      <c r="K174" s="4">
        <v>157037.80600000001</v>
      </c>
      <c r="L174" s="4">
        <v>155316.69899999999</v>
      </c>
      <c r="M174" s="4">
        <v>153201.52600000001</v>
      </c>
      <c r="N174" s="4">
        <v>150881.908</v>
      </c>
      <c r="O174" s="4">
        <v>148258.02600000001</v>
      </c>
      <c r="P174" s="4">
        <v>144882.38399999999</v>
      </c>
      <c r="Q174" s="4">
        <v>139690.114</v>
      </c>
      <c r="R174" s="4">
        <v>132560.128</v>
      </c>
      <c r="S174" s="4">
        <v>121628.899</v>
      </c>
      <c r="T174" s="4">
        <v>108890.18700000001</v>
      </c>
      <c r="U174" s="4">
        <v>94084.629000000001</v>
      </c>
      <c r="V174" s="4">
        <v>74942.778999999995</v>
      </c>
      <c r="W174" s="4">
        <v>51204.214999999997</v>
      </c>
      <c r="X174" s="4">
        <v>27608.371999999999</v>
      </c>
      <c r="Y174" s="4">
        <v>11663.941999999999</v>
      </c>
      <c r="Z174" s="4">
        <v>3724.0410000000002</v>
      </c>
      <c r="AA174" s="4">
        <v>946.50300000000004</v>
      </c>
    </row>
    <row r="175" spans="1:27" s="6" customFormat="1" x14ac:dyDescent="0.3">
      <c r="A175" s="40">
        <v>174</v>
      </c>
      <c r="B175" s="18" t="s">
        <v>323</v>
      </c>
      <c r="C175" s="43" t="s">
        <v>53</v>
      </c>
      <c r="D175" s="41" t="s">
        <v>50</v>
      </c>
      <c r="E175" s="41">
        <v>1501</v>
      </c>
      <c r="F175" s="41">
        <v>2070</v>
      </c>
      <c r="G175" s="4">
        <v>155141.383</v>
      </c>
      <c r="H175" s="4">
        <v>155729.772</v>
      </c>
      <c r="I175" s="4">
        <v>156489.41200000001</v>
      </c>
      <c r="J175" s="4">
        <v>157125.90400000001</v>
      </c>
      <c r="K175" s="4">
        <v>156976.147</v>
      </c>
      <c r="L175" s="4">
        <v>156005.845</v>
      </c>
      <c r="M175" s="4">
        <v>154316.81099999999</v>
      </c>
      <c r="N175" s="4">
        <v>152195.35200000001</v>
      </c>
      <c r="O175" s="4">
        <v>149739.79999999999</v>
      </c>
      <c r="P175" s="4">
        <v>146765.788</v>
      </c>
      <c r="Q175" s="4">
        <v>142787.26</v>
      </c>
      <c r="R175" s="4">
        <v>136661.49400000001</v>
      </c>
      <c r="S175" s="4">
        <v>127945.62300000001</v>
      </c>
      <c r="T175" s="4">
        <v>114586.524</v>
      </c>
      <c r="U175" s="4">
        <v>98496.596999999994</v>
      </c>
      <c r="V175" s="4">
        <v>79852.125</v>
      </c>
      <c r="W175" s="4">
        <v>57273.296000000002</v>
      </c>
      <c r="X175" s="4">
        <v>33190.661</v>
      </c>
      <c r="Y175" s="4">
        <v>14299.843000000001</v>
      </c>
      <c r="Z175" s="4">
        <v>4599.9930000000004</v>
      </c>
      <c r="AA175" s="4">
        <v>1240.6469999999999</v>
      </c>
    </row>
    <row r="176" spans="1:27" s="6" customFormat="1" x14ac:dyDescent="0.3">
      <c r="A176" s="40">
        <v>175</v>
      </c>
      <c r="B176" s="18" t="s">
        <v>323</v>
      </c>
      <c r="C176" s="43" t="s">
        <v>53</v>
      </c>
      <c r="D176" s="41" t="s">
        <v>50</v>
      </c>
      <c r="E176" s="41">
        <v>1501</v>
      </c>
      <c r="F176" s="41">
        <v>2075</v>
      </c>
      <c r="G176" s="4">
        <v>153654.24900000001</v>
      </c>
      <c r="H176" s="4">
        <v>154554.247</v>
      </c>
      <c r="I176" s="4">
        <v>155349.56299999999</v>
      </c>
      <c r="J176" s="4">
        <v>155908.45300000001</v>
      </c>
      <c r="K176" s="4">
        <v>156225.546</v>
      </c>
      <c r="L176" s="4">
        <v>156012.859</v>
      </c>
      <c r="M176" s="4">
        <v>155067.87100000001</v>
      </c>
      <c r="N176" s="4">
        <v>153367.81299999999</v>
      </c>
      <c r="O176" s="4">
        <v>151108.715</v>
      </c>
      <c r="P176" s="4">
        <v>148311.19899999999</v>
      </c>
      <c r="Q176" s="4">
        <v>144752.283</v>
      </c>
      <c r="R176" s="4">
        <v>139853.24400000001</v>
      </c>
      <c r="S176" s="4">
        <v>132174.77600000001</v>
      </c>
      <c r="T176" s="4">
        <v>120952.387</v>
      </c>
      <c r="U176" s="4">
        <v>104194.17600000001</v>
      </c>
      <c r="V176" s="4">
        <v>84167.938999999998</v>
      </c>
      <c r="W176" s="4">
        <v>61696.67</v>
      </c>
      <c r="X176" s="4">
        <v>37727.173000000003</v>
      </c>
      <c r="Y176" s="4">
        <v>17557.231</v>
      </c>
      <c r="Z176" s="4">
        <v>5787.4279999999999</v>
      </c>
      <c r="AA176" s="4">
        <v>1578.287</v>
      </c>
    </row>
    <row r="177" spans="1:27" s="6" customFormat="1" x14ac:dyDescent="0.3">
      <c r="A177" s="40">
        <v>176</v>
      </c>
      <c r="B177" s="18" t="s">
        <v>323</v>
      </c>
      <c r="C177" s="43" t="s">
        <v>53</v>
      </c>
      <c r="D177" s="41" t="s">
        <v>50</v>
      </c>
      <c r="E177" s="41">
        <v>1501</v>
      </c>
      <c r="F177" s="41">
        <v>2080</v>
      </c>
      <c r="G177" s="4">
        <v>151879.76699999999</v>
      </c>
      <c r="H177" s="4">
        <v>153120.82699999999</v>
      </c>
      <c r="I177" s="4">
        <v>154206.32199999999</v>
      </c>
      <c r="J177" s="4">
        <v>154812.07199999999</v>
      </c>
      <c r="K177" s="4">
        <v>155074.09899999999</v>
      </c>
      <c r="L177" s="4">
        <v>155330.36300000001</v>
      </c>
      <c r="M177" s="4">
        <v>155137.277</v>
      </c>
      <c r="N177" s="4">
        <v>154176.432</v>
      </c>
      <c r="O177" s="4">
        <v>152337.90400000001</v>
      </c>
      <c r="P177" s="4">
        <v>149744.636</v>
      </c>
      <c r="Q177" s="4">
        <v>146380.36900000001</v>
      </c>
      <c r="R177" s="4">
        <v>141933.63800000001</v>
      </c>
      <c r="S177" s="4">
        <v>135516.11900000001</v>
      </c>
      <c r="T177" s="4">
        <v>125361.997</v>
      </c>
      <c r="U177" s="4">
        <v>110551.499</v>
      </c>
      <c r="V177" s="4">
        <v>89691.766000000003</v>
      </c>
      <c r="W177" s="4">
        <v>65620.331000000006</v>
      </c>
      <c r="X177" s="4">
        <v>41221.427000000003</v>
      </c>
      <c r="Y177" s="4">
        <v>20339.241999999998</v>
      </c>
      <c r="Z177" s="4">
        <v>7253.0020000000004</v>
      </c>
      <c r="AA177" s="4">
        <v>2032.854</v>
      </c>
    </row>
    <row r="178" spans="1:27" s="6" customFormat="1" x14ac:dyDescent="0.3">
      <c r="A178" s="40">
        <v>177</v>
      </c>
      <c r="B178" s="18" t="s">
        <v>323</v>
      </c>
      <c r="C178" s="43" t="s">
        <v>53</v>
      </c>
      <c r="D178" s="41" t="s">
        <v>50</v>
      </c>
      <c r="E178" s="41">
        <v>1501</v>
      </c>
      <c r="F178" s="41">
        <v>2085</v>
      </c>
      <c r="G178" s="4">
        <v>149859.88800000001</v>
      </c>
      <c r="H178" s="4">
        <v>151393.37</v>
      </c>
      <c r="I178" s="4">
        <v>152800.709</v>
      </c>
      <c r="J178" s="4">
        <v>153707.429</v>
      </c>
      <c r="K178" s="4">
        <v>154035.606</v>
      </c>
      <c r="L178" s="4">
        <v>154238.94500000001</v>
      </c>
      <c r="M178" s="4">
        <v>154509.58199999999</v>
      </c>
      <c r="N178" s="4">
        <v>154298.30600000001</v>
      </c>
      <c r="O178" s="4">
        <v>153199.27900000001</v>
      </c>
      <c r="P178" s="4">
        <v>151036.61300000001</v>
      </c>
      <c r="Q178" s="4">
        <v>147897.68900000001</v>
      </c>
      <c r="R178" s="4">
        <v>143683.50700000001</v>
      </c>
      <c r="S178" s="4">
        <v>137787.88800000001</v>
      </c>
      <c r="T178" s="4">
        <v>128932.08199999999</v>
      </c>
      <c r="U178" s="4">
        <v>115177.507</v>
      </c>
      <c r="V178" s="4">
        <v>95885.565000000002</v>
      </c>
      <c r="W178" s="4">
        <v>70658.115999999995</v>
      </c>
      <c r="X178" s="4">
        <v>44360.521000000001</v>
      </c>
      <c r="Y178" s="4">
        <v>22609.29</v>
      </c>
      <c r="Z178" s="4">
        <v>8573.2639999999992</v>
      </c>
      <c r="AA178" s="4">
        <v>2600.8780000000002</v>
      </c>
    </row>
    <row r="179" spans="1:27" s="6" customFormat="1" x14ac:dyDescent="0.3">
      <c r="A179" s="40">
        <v>178</v>
      </c>
      <c r="B179" s="18" t="s">
        <v>323</v>
      </c>
      <c r="C179" s="43" t="s">
        <v>53</v>
      </c>
      <c r="D179" s="41" t="s">
        <v>50</v>
      </c>
      <c r="E179" s="41">
        <v>1501</v>
      </c>
      <c r="F179" s="41">
        <v>2090</v>
      </c>
      <c r="G179" s="4">
        <v>147628.459</v>
      </c>
      <c r="H179" s="4">
        <v>149413.32199999999</v>
      </c>
      <c r="I179" s="4">
        <v>151098.59899999999</v>
      </c>
      <c r="J179" s="4">
        <v>152338.36799999999</v>
      </c>
      <c r="K179" s="4">
        <v>152986.48199999999</v>
      </c>
      <c r="L179" s="4">
        <v>153256.66099999999</v>
      </c>
      <c r="M179" s="4">
        <v>153471.20800000001</v>
      </c>
      <c r="N179" s="4">
        <v>153721.372</v>
      </c>
      <c r="O179" s="4">
        <v>153373.777</v>
      </c>
      <c r="P179" s="4">
        <v>151962.28</v>
      </c>
      <c r="Q179" s="4">
        <v>149274.57399999999</v>
      </c>
      <c r="R179" s="4">
        <v>145322.864</v>
      </c>
      <c r="S179" s="4">
        <v>139730.55100000001</v>
      </c>
      <c r="T179" s="4">
        <v>131479.12400000001</v>
      </c>
      <c r="U179" s="4">
        <v>119014.34</v>
      </c>
      <c r="V179" s="4">
        <v>100624.107</v>
      </c>
      <c r="W179" s="4">
        <v>76304.94</v>
      </c>
      <c r="X179" s="4">
        <v>48412.760999999999</v>
      </c>
      <c r="Y179" s="4">
        <v>24637.572</v>
      </c>
      <c r="Z179" s="4">
        <v>9702.8809999999994</v>
      </c>
      <c r="AA179" s="4">
        <v>3181.9859999999999</v>
      </c>
    </row>
    <row r="180" spans="1:27" s="6" customFormat="1" x14ac:dyDescent="0.3">
      <c r="A180" s="40">
        <v>179</v>
      </c>
      <c r="B180" s="18" t="s">
        <v>323</v>
      </c>
      <c r="C180" s="43" t="s">
        <v>53</v>
      </c>
      <c r="D180" s="41" t="s">
        <v>50</v>
      </c>
      <c r="E180" s="41">
        <v>1501</v>
      </c>
      <c r="F180" s="41">
        <v>2095</v>
      </c>
      <c r="G180" s="4">
        <v>145275.20800000001</v>
      </c>
      <c r="H180" s="4">
        <v>147217.91200000001</v>
      </c>
      <c r="I180" s="4">
        <v>149141.769</v>
      </c>
      <c r="J180" s="4">
        <v>150671.65400000001</v>
      </c>
      <c r="K180" s="4">
        <v>151671.198</v>
      </c>
      <c r="L180" s="4">
        <v>152262.117</v>
      </c>
      <c r="M180" s="4">
        <v>152540.16699999999</v>
      </c>
      <c r="N180" s="4">
        <v>152733.44399999999</v>
      </c>
      <c r="O180" s="4">
        <v>152850.47399999999</v>
      </c>
      <c r="P180" s="4">
        <v>152202.89199999999</v>
      </c>
      <c r="Q180" s="4">
        <v>150287.598</v>
      </c>
      <c r="R180" s="4">
        <v>146821.54300000001</v>
      </c>
      <c r="S180" s="4">
        <v>141558.96100000001</v>
      </c>
      <c r="T180" s="4">
        <v>133693.00700000001</v>
      </c>
      <c r="U180" s="4">
        <v>121891.232</v>
      </c>
      <c r="V180" s="4">
        <v>104658.36900000001</v>
      </c>
      <c r="W180" s="4">
        <v>80840.514999999999</v>
      </c>
      <c r="X180" s="4">
        <v>52945.239000000001</v>
      </c>
      <c r="Y180" s="4">
        <v>27294.748</v>
      </c>
      <c r="Z180" s="4">
        <v>10680.262000000001</v>
      </c>
      <c r="AA180" s="4">
        <v>3724.4650000000001</v>
      </c>
    </row>
    <row r="181" spans="1:27" s="6" customFormat="1" x14ac:dyDescent="0.3">
      <c r="A181" s="40">
        <v>180</v>
      </c>
      <c r="B181" s="18" t="s">
        <v>323</v>
      </c>
      <c r="C181" s="43" t="s">
        <v>53</v>
      </c>
      <c r="D181" s="41" t="s">
        <v>50</v>
      </c>
      <c r="E181" s="41">
        <v>1501</v>
      </c>
      <c r="F181" s="41">
        <v>2100</v>
      </c>
      <c r="G181" s="4">
        <v>142934.16399999999</v>
      </c>
      <c r="H181" s="4">
        <v>144898.557</v>
      </c>
      <c r="I181" s="4">
        <v>146968.78700000001</v>
      </c>
      <c r="J181" s="4">
        <v>148749.80799999999</v>
      </c>
      <c r="K181" s="4">
        <v>150057.85200000001</v>
      </c>
      <c r="L181" s="4">
        <v>151001.50700000001</v>
      </c>
      <c r="M181" s="4">
        <v>151596.14499999999</v>
      </c>
      <c r="N181" s="4">
        <v>151852.26999999999</v>
      </c>
      <c r="O181" s="4">
        <v>151917.723</v>
      </c>
      <c r="P181" s="4">
        <v>151749.91699999999</v>
      </c>
      <c r="Q181" s="4">
        <v>150622.63699999999</v>
      </c>
      <c r="R181" s="4">
        <v>147965.22</v>
      </c>
      <c r="S181" s="4">
        <v>143256.30100000001</v>
      </c>
      <c r="T181" s="4">
        <v>135806.37899999999</v>
      </c>
      <c r="U181" s="4">
        <v>124460.855</v>
      </c>
      <c r="V181" s="4">
        <v>107872.22500000001</v>
      </c>
      <c r="W181" s="4">
        <v>84867.070999999996</v>
      </c>
      <c r="X181" s="4">
        <v>56814.173999999999</v>
      </c>
      <c r="Y181" s="4">
        <v>30320.121999999999</v>
      </c>
      <c r="Z181" s="4">
        <v>12033.61</v>
      </c>
      <c r="AA181" s="4">
        <v>4216.2470000000003</v>
      </c>
    </row>
    <row r="182" spans="1:27" s="6" customFormat="1" x14ac:dyDescent="0.3">
      <c r="A182" s="40">
        <v>181</v>
      </c>
      <c r="B182" s="18" t="s">
        <v>323</v>
      </c>
      <c r="C182" s="42" t="s">
        <v>54</v>
      </c>
      <c r="D182" s="41" t="s">
        <v>50</v>
      </c>
      <c r="E182" s="41">
        <v>1500</v>
      </c>
      <c r="F182" s="41">
        <v>2015</v>
      </c>
      <c r="G182" s="4">
        <v>51026.767</v>
      </c>
      <c r="H182" s="4">
        <v>45258.96</v>
      </c>
      <c r="I182" s="4">
        <v>39897.777999999998</v>
      </c>
      <c r="J182" s="4">
        <v>34488.663</v>
      </c>
      <c r="K182" s="4">
        <v>29256.370999999999</v>
      </c>
      <c r="L182" s="4">
        <v>24653.748</v>
      </c>
      <c r="M182" s="4">
        <v>20901.22</v>
      </c>
      <c r="N182" s="4">
        <v>16922.784</v>
      </c>
      <c r="O182" s="4">
        <v>14021.752</v>
      </c>
      <c r="P182" s="4">
        <v>11517.603999999999</v>
      </c>
      <c r="Q182" s="4">
        <v>9228.2330000000002</v>
      </c>
      <c r="R182" s="4">
        <v>7706.3590000000004</v>
      </c>
      <c r="S182" s="4">
        <v>5959.0770000000002</v>
      </c>
      <c r="T182" s="4">
        <v>4780.5529999999999</v>
      </c>
      <c r="U182" s="4">
        <v>3476.8449999999998</v>
      </c>
      <c r="V182" s="4">
        <v>2164.623</v>
      </c>
      <c r="W182" s="4">
        <v>1108.364</v>
      </c>
      <c r="X182" s="4">
        <v>404.291</v>
      </c>
      <c r="Y182" s="4">
        <v>99.513999999999996</v>
      </c>
      <c r="Z182" s="4">
        <v>13.875</v>
      </c>
      <c r="AA182" s="4">
        <v>1.133</v>
      </c>
    </row>
    <row r="183" spans="1:27" s="6" customFormat="1" x14ac:dyDescent="0.3">
      <c r="A183" s="40">
        <v>182</v>
      </c>
      <c r="B183" s="18" t="s">
        <v>323</v>
      </c>
      <c r="C183" s="42" t="s">
        <v>54</v>
      </c>
      <c r="D183" s="41" t="s">
        <v>50</v>
      </c>
      <c r="E183" s="41">
        <v>1500</v>
      </c>
      <c r="F183" s="41">
        <v>2020</v>
      </c>
      <c r="G183" s="4">
        <v>55643.722999999998</v>
      </c>
      <c r="H183" s="4">
        <v>49902.258999999998</v>
      </c>
      <c r="I183" s="4">
        <v>44803.584000000003</v>
      </c>
      <c r="J183" s="4">
        <v>39421.762999999999</v>
      </c>
      <c r="K183" s="4">
        <v>33896.563000000002</v>
      </c>
      <c r="L183" s="4">
        <v>28684.732</v>
      </c>
      <c r="M183" s="4">
        <v>24120.025000000001</v>
      </c>
      <c r="N183" s="4">
        <v>20384.532999999999</v>
      </c>
      <c r="O183" s="4">
        <v>16433.881000000001</v>
      </c>
      <c r="P183" s="4">
        <v>13576.541999999999</v>
      </c>
      <c r="Q183" s="4">
        <v>11086.522000000001</v>
      </c>
      <c r="R183" s="4">
        <v>8779.7919999999995</v>
      </c>
      <c r="S183" s="4">
        <v>7180.28</v>
      </c>
      <c r="T183" s="4">
        <v>5330.1440000000002</v>
      </c>
      <c r="U183" s="4">
        <v>4003.9940000000001</v>
      </c>
      <c r="V183" s="4">
        <v>2596.1089999999999</v>
      </c>
      <c r="W183" s="4">
        <v>1336.739</v>
      </c>
      <c r="X183" s="4">
        <v>513.67600000000004</v>
      </c>
      <c r="Y183" s="4">
        <v>126.78700000000001</v>
      </c>
      <c r="Z183" s="4">
        <v>19.393000000000001</v>
      </c>
      <c r="AA183" s="4">
        <v>1.625</v>
      </c>
    </row>
    <row r="184" spans="1:27" s="6" customFormat="1" x14ac:dyDescent="0.3">
      <c r="A184" s="40">
        <v>183</v>
      </c>
      <c r="B184" s="18" t="s">
        <v>323</v>
      </c>
      <c r="C184" s="42" t="s">
        <v>54</v>
      </c>
      <c r="D184" s="41" t="s">
        <v>50</v>
      </c>
      <c r="E184" s="41">
        <v>1500</v>
      </c>
      <c r="F184" s="41">
        <v>2025</v>
      </c>
      <c r="G184" s="4">
        <v>60189.56</v>
      </c>
      <c r="H184" s="4">
        <v>54612.845999999998</v>
      </c>
      <c r="I184" s="4">
        <v>49474.826999999997</v>
      </c>
      <c r="J184" s="4">
        <v>44348.053</v>
      </c>
      <c r="K184" s="4">
        <v>38847.735000000001</v>
      </c>
      <c r="L184" s="4">
        <v>33333.966</v>
      </c>
      <c r="M184" s="4">
        <v>28154.37</v>
      </c>
      <c r="N184" s="4">
        <v>23603.739000000001</v>
      </c>
      <c r="O184" s="4">
        <v>19869.355</v>
      </c>
      <c r="P184" s="4">
        <v>15954.203</v>
      </c>
      <c r="Q184" s="4">
        <v>13101.925999999999</v>
      </c>
      <c r="R184" s="4">
        <v>10586.004999999999</v>
      </c>
      <c r="S184" s="4">
        <v>8212.5990000000002</v>
      </c>
      <c r="T184" s="4">
        <v>6471.98</v>
      </c>
      <c r="U184" s="4">
        <v>4491.232</v>
      </c>
      <c r="V184" s="4">
        <v>3027.1909999999998</v>
      </c>
      <c r="W184" s="4">
        <v>1634.3150000000001</v>
      </c>
      <c r="X184" s="4">
        <v>637.38599999999997</v>
      </c>
      <c r="Y184" s="4">
        <v>167.084</v>
      </c>
      <c r="Z184" s="4">
        <v>25.626000000000001</v>
      </c>
      <c r="AA184" s="4">
        <v>2.327</v>
      </c>
    </row>
    <row r="185" spans="1:27" s="6" customFormat="1" x14ac:dyDescent="0.3">
      <c r="A185" s="40">
        <v>184</v>
      </c>
      <c r="B185" s="18" t="s">
        <v>323</v>
      </c>
      <c r="C185" s="42" t="s">
        <v>54</v>
      </c>
      <c r="D185" s="41" t="s">
        <v>50</v>
      </c>
      <c r="E185" s="41">
        <v>1500</v>
      </c>
      <c r="F185" s="41">
        <v>2030</v>
      </c>
      <c r="G185" s="4">
        <v>64681.45</v>
      </c>
      <c r="H185" s="4">
        <v>59248.508999999998</v>
      </c>
      <c r="I185" s="4">
        <v>54210.552000000003</v>
      </c>
      <c r="J185" s="4">
        <v>49033.913999999997</v>
      </c>
      <c r="K185" s="4">
        <v>43779.557999999997</v>
      </c>
      <c r="L185" s="4">
        <v>38283.491999999998</v>
      </c>
      <c r="M185" s="4">
        <v>32799.254999999997</v>
      </c>
      <c r="N185" s="4">
        <v>27632.277999999998</v>
      </c>
      <c r="O185" s="4">
        <v>23079.901999999998</v>
      </c>
      <c r="P185" s="4">
        <v>19354.009999999998</v>
      </c>
      <c r="Q185" s="4">
        <v>15434.761</v>
      </c>
      <c r="R185" s="4">
        <v>12546.365</v>
      </c>
      <c r="S185" s="4">
        <v>9946.9259999999995</v>
      </c>
      <c r="T185" s="4">
        <v>7441.5590000000002</v>
      </c>
      <c r="U185" s="4">
        <v>5517.6319999999996</v>
      </c>
      <c r="V185" s="4">
        <v>3424.3530000000001</v>
      </c>
      <c r="W185" s="4">
        <v>1940.491</v>
      </c>
      <c r="X185" s="4">
        <v>799.63699999999994</v>
      </c>
      <c r="Y185" s="4">
        <v>215.107</v>
      </c>
      <c r="Z185" s="4">
        <v>35.219000000000001</v>
      </c>
      <c r="AA185" s="4">
        <v>3.1840000000000002</v>
      </c>
    </row>
    <row r="186" spans="1:27" s="6" customFormat="1" x14ac:dyDescent="0.3">
      <c r="A186" s="40">
        <v>185</v>
      </c>
      <c r="B186" s="18" t="s">
        <v>323</v>
      </c>
      <c r="C186" s="42" t="s">
        <v>54</v>
      </c>
      <c r="D186" s="41" t="s">
        <v>50</v>
      </c>
      <c r="E186" s="41">
        <v>1500</v>
      </c>
      <c r="F186" s="41">
        <v>2035</v>
      </c>
      <c r="G186" s="4">
        <v>68958.323999999993</v>
      </c>
      <c r="H186" s="4">
        <v>63837.678</v>
      </c>
      <c r="I186" s="4">
        <v>58879.491999999998</v>
      </c>
      <c r="J186" s="4">
        <v>53789.093999999997</v>
      </c>
      <c r="K186" s="4">
        <v>48480.188999999998</v>
      </c>
      <c r="L186" s="4">
        <v>43219.648000000001</v>
      </c>
      <c r="M186" s="4">
        <v>37747.035000000003</v>
      </c>
      <c r="N186" s="4">
        <v>32272.423999999999</v>
      </c>
      <c r="O186" s="4">
        <v>27096.69</v>
      </c>
      <c r="P186" s="4">
        <v>22546.780999999999</v>
      </c>
      <c r="Q186" s="4">
        <v>18784.428</v>
      </c>
      <c r="R186" s="4">
        <v>14819.7</v>
      </c>
      <c r="S186" s="4">
        <v>11832.909</v>
      </c>
      <c r="T186" s="4">
        <v>9068.0249999999996</v>
      </c>
      <c r="U186" s="4">
        <v>6386.9009999999998</v>
      </c>
      <c r="V186" s="4">
        <v>4279.5129999999999</v>
      </c>
      <c r="W186" s="4">
        <v>2221.3679999999999</v>
      </c>
      <c r="X186" s="4">
        <v>972.149</v>
      </c>
      <c r="Y186" s="4">
        <v>278.68400000000003</v>
      </c>
      <c r="Z186" s="4">
        <v>47.384999999999998</v>
      </c>
      <c r="AA186" s="4">
        <v>4.5140000000000002</v>
      </c>
    </row>
    <row r="187" spans="1:27" s="6" customFormat="1" x14ac:dyDescent="0.3">
      <c r="A187" s="40">
        <v>186</v>
      </c>
      <c r="B187" s="18" t="s">
        <v>323</v>
      </c>
      <c r="C187" s="42" t="s">
        <v>54</v>
      </c>
      <c r="D187" s="41" t="s">
        <v>50</v>
      </c>
      <c r="E187" s="41">
        <v>1500</v>
      </c>
      <c r="F187" s="41">
        <v>2040</v>
      </c>
      <c r="G187" s="4">
        <v>72830.254000000001</v>
      </c>
      <c r="H187" s="4">
        <v>68202.585999999996</v>
      </c>
      <c r="I187" s="4">
        <v>63499.830999999998</v>
      </c>
      <c r="J187" s="4">
        <v>58477.561999999998</v>
      </c>
      <c r="K187" s="4">
        <v>53251.525000000001</v>
      </c>
      <c r="L187" s="4">
        <v>47932.680999999997</v>
      </c>
      <c r="M187" s="4">
        <v>42686.773999999998</v>
      </c>
      <c r="N187" s="4">
        <v>37217.292999999998</v>
      </c>
      <c r="O187" s="4">
        <v>31723.062000000002</v>
      </c>
      <c r="P187" s="4">
        <v>26538.364000000001</v>
      </c>
      <c r="Q187" s="4">
        <v>21943.63</v>
      </c>
      <c r="R187" s="4">
        <v>18096.449000000001</v>
      </c>
      <c r="S187" s="4">
        <v>14024.207</v>
      </c>
      <c r="T187" s="4">
        <v>10840.302</v>
      </c>
      <c r="U187" s="4">
        <v>7851.607</v>
      </c>
      <c r="V187" s="4">
        <v>5001.8360000000002</v>
      </c>
      <c r="W187" s="4">
        <v>2846.5030000000002</v>
      </c>
      <c r="X187" s="4">
        <v>1130.6099999999999</v>
      </c>
      <c r="Y187" s="4">
        <v>349.04700000000003</v>
      </c>
      <c r="Z187" s="4">
        <v>63.707000000000001</v>
      </c>
      <c r="AA187" s="4">
        <v>6.33</v>
      </c>
    </row>
    <row r="188" spans="1:27" s="6" customFormat="1" x14ac:dyDescent="0.3">
      <c r="A188" s="40">
        <v>187</v>
      </c>
      <c r="B188" s="18" t="s">
        <v>323</v>
      </c>
      <c r="C188" s="42" t="s">
        <v>54</v>
      </c>
      <c r="D188" s="41" t="s">
        <v>50</v>
      </c>
      <c r="E188" s="41">
        <v>1500</v>
      </c>
      <c r="F188" s="41">
        <v>2045</v>
      </c>
      <c r="G188" s="4">
        <v>76269.466</v>
      </c>
      <c r="H188" s="4">
        <v>72153.570999999996</v>
      </c>
      <c r="I188" s="4">
        <v>67891.513999999996</v>
      </c>
      <c r="J188" s="4">
        <v>63113.885999999999</v>
      </c>
      <c r="K188" s="4">
        <v>57952.654000000002</v>
      </c>
      <c r="L188" s="4">
        <v>52714.146999999997</v>
      </c>
      <c r="M188" s="4">
        <v>47405.947</v>
      </c>
      <c r="N188" s="4">
        <v>42153.525000000001</v>
      </c>
      <c r="O188" s="4">
        <v>36650.25</v>
      </c>
      <c r="P188" s="4">
        <v>31131.905999999999</v>
      </c>
      <c r="Q188" s="4">
        <v>25889.311000000002</v>
      </c>
      <c r="R188" s="4">
        <v>21200.822</v>
      </c>
      <c r="S188" s="4">
        <v>17194.706999999999</v>
      </c>
      <c r="T188" s="4">
        <v>12905.911</v>
      </c>
      <c r="U188" s="4">
        <v>9453.3469999999998</v>
      </c>
      <c r="V188" s="4">
        <v>6236.6120000000001</v>
      </c>
      <c r="W188" s="4">
        <v>3380.43</v>
      </c>
      <c r="X188" s="4">
        <v>1507.345</v>
      </c>
      <c r="Y188" s="4">
        <v>416.58199999999999</v>
      </c>
      <c r="Z188" s="4">
        <v>83.16</v>
      </c>
      <c r="AA188" s="4">
        <v>8.8810000000000002</v>
      </c>
    </row>
    <row r="189" spans="1:27" s="6" customFormat="1" x14ac:dyDescent="0.3">
      <c r="A189" s="40">
        <v>188</v>
      </c>
      <c r="B189" s="18" t="s">
        <v>323</v>
      </c>
      <c r="C189" s="42" t="s">
        <v>54</v>
      </c>
      <c r="D189" s="41" t="s">
        <v>50</v>
      </c>
      <c r="E189" s="41">
        <v>1500</v>
      </c>
      <c r="F189" s="41">
        <v>2050</v>
      </c>
      <c r="G189" s="4">
        <v>79228.951000000001</v>
      </c>
      <c r="H189" s="4">
        <v>75662.171000000002</v>
      </c>
      <c r="I189" s="4">
        <v>71866.952999999994</v>
      </c>
      <c r="J189" s="4">
        <v>67520.615000000005</v>
      </c>
      <c r="K189" s="4">
        <v>62601.031999999999</v>
      </c>
      <c r="L189" s="4">
        <v>57425.756000000001</v>
      </c>
      <c r="M189" s="4">
        <v>52196.127999999997</v>
      </c>
      <c r="N189" s="4">
        <v>46876.641000000003</v>
      </c>
      <c r="O189" s="4">
        <v>41574.252</v>
      </c>
      <c r="P189" s="4">
        <v>36027.175999999999</v>
      </c>
      <c r="Q189" s="4">
        <v>30430.855</v>
      </c>
      <c r="R189" s="4">
        <v>25078.145</v>
      </c>
      <c r="S189" s="4">
        <v>20216.844000000001</v>
      </c>
      <c r="T189" s="4">
        <v>15911.509</v>
      </c>
      <c r="U189" s="4">
        <v>11322.593000000001</v>
      </c>
      <c r="V189" s="4">
        <v>7591.7550000000001</v>
      </c>
      <c r="W189" s="4">
        <v>4309.1790000000001</v>
      </c>
      <c r="X189" s="4">
        <v>1833.568</v>
      </c>
      <c r="Y189" s="4">
        <v>587.71900000000005</v>
      </c>
      <c r="Z189" s="4">
        <v>102.74</v>
      </c>
      <c r="AA189" s="4">
        <v>12.164</v>
      </c>
    </row>
    <row r="190" spans="1:27" s="6" customFormat="1" x14ac:dyDescent="0.3">
      <c r="A190" s="40">
        <v>189</v>
      </c>
      <c r="B190" s="18" t="s">
        <v>323</v>
      </c>
      <c r="C190" s="42" t="s">
        <v>54</v>
      </c>
      <c r="D190" s="41" t="s">
        <v>50</v>
      </c>
      <c r="E190" s="41">
        <v>1500</v>
      </c>
      <c r="F190" s="41">
        <v>2055</v>
      </c>
      <c r="G190" s="4">
        <v>81811.112999999998</v>
      </c>
      <c r="H190" s="4">
        <v>78683.042000000001</v>
      </c>
      <c r="I190" s="4">
        <v>75399.432000000001</v>
      </c>
      <c r="J190" s="4">
        <v>71516.366999999998</v>
      </c>
      <c r="K190" s="4">
        <v>67027.921000000002</v>
      </c>
      <c r="L190" s="4">
        <v>62090.135000000002</v>
      </c>
      <c r="M190" s="4">
        <v>56920.258999999998</v>
      </c>
      <c r="N190" s="4">
        <v>51674.540999999997</v>
      </c>
      <c r="O190" s="4">
        <v>46293.413</v>
      </c>
      <c r="P190" s="4">
        <v>40925.991000000002</v>
      </c>
      <c r="Q190" s="4">
        <v>35275.925999999999</v>
      </c>
      <c r="R190" s="4">
        <v>29544.707999999999</v>
      </c>
      <c r="S190" s="4">
        <v>23995.502</v>
      </c>
      <c r="T190" s="4">
        <v>18803.701000000001</v>
      </c>
      <c r="U190" s="4">
        <v>14076.423000000001</v>
      </c>
      <c r="V190" s="4">
        <v>9179.5849999999991</v>
      </c>
      <c r="W190" s="4">
        <v>5339.8249999999998</v>
      </c>
      <c r="X190" s="4">
        <v>2418.6370000000002</v>
      </c>
      <c r="Y190" s="4">
        <v>740.15800000000002</v>
      </c>
      <c r="Z190" s="4">
        <v>156.11099999999999</v>
      </c>
      <c r="AA190" s="4">
        <v>15.781000000000001</v>
      </c>
    </row>
    <row r="191" spans="1:27" s="6" customFormat="1" x14ac:dyDescent="0.3">
      <c r="A191" s="40">
        <v>190</v>
      </c>
      <c r="B191" s="18" t="s">
        <v>323</v>
      </c>
      <c r="C191" s="42" t="s">
        <v>54</v>
      </c>
      <c r="D191" s="41" t="s">
        <v>50</v>
      </c>
      <c r="E191" s="41">
        <v>1500</v>
      </c>
      <c r="F191" s="41">
        <v>2060</v>
      </c>
      <c r="G191" s="4">
        <v>83999.845000000001</v>
      </c>
      <c r="H191" s="4">
        <v>81315.706000000006</v>
      </c>
      <c r="I191" s="4">
        <v>78441.278999999995</v>
      </c>
      <c r="J191" s="4">
        <v>75069.460999999996</v>
      </c>
      <c r="K191" s="4">
        <v>71046.918999999994</v>
      </c>
      <c r="L191" s="4">
        <v>66535.241999999998</v>
      </c>
      <c r="M191" s="4">
        <v>61597.182999999997</v>
      </c>
      <c r="N191" s="4">
        <v>56406.201999999997</v>
      </c>
      <c r="O191" s="4">
        <v>51089.423000000003</v>
      </c>
      <c r="P191" s="4">
        <v>45628.309000000001</v>
      </c>
      <c r="Q191" s="4">
        <v>40130.815999999999</v>
      </c>
      <c r="R191" s="4">
        <v>34315.415000000001</v>
      </c>
      <c r="S191" s="4">
        <v>28352.878000000001</v>
      </c>
      <c r="T191" s="4">
        <v>22424.468000000001</v>
      </c>
      <c r="U191" s="4">
        <v>16758.427</v>
      </c>
      <c r="V191" s="4">
        <v>11557.78</v>
      </c>
      <c r="W191" s="4">
        <v>6551.0240000000003</v>
      </c>
      <c r="X191" s="4">
        <v>3075.087</v>
      </c>
      <c r="Y191" s="4">
        <v>1022.42</v>
      </c>
      <c r="Z191" s="4">
        <v>204.98099999999999</v>
      </c>
      <c r="AA191" s="4">
        <v>25.207999999999998</v>
      </c>
    </row>
    <row r="192" spans="1:27" s="6" customFormat="1" x14ac:dyDescent="0.3">
      <c r="A192" s="40">
        <v>191</v>
      </c>
      <c r="B192" s="18" t="s">
        <v>323</v>
      </c>
      <c r="C192" s="42" t="s">
        <v>54</v>
      </c>
      <c r="D192" s="41" t="s">
        <v>50</v>
      </c>
      <c r="E192" s="41">
        <v>1500</v>
      </c>
      <c r="F192" s="41">
        <v>2065</v>
      </c>
      <c r="G192" s="4">
        <v>85841.13</v>
      </c>
      <c r="H192" s="4">
        <v>83544.244999999995</v>
      </c>
      <c r="I192" s="4">
        <v>81091.006999999998</v>
      </c>
      <c r="J192" s="4">
        <v>78130.433000000005</v>
      </c>
      <c r="K192" s="4">
        <v>74622.635999999999</v>
      </c>
      <c r="L192" s="4">
        <v>70572.764999999999</v>
      </c>
      <c r="M192" s="4">
        <v>66055.179000000004</v>
      </c>
      <c r="N192" s="4">
        <v>61090.915999999997</v>
      </c>
      <c r="O192" s="4">
        <v>55821.182000000001</v>
      </c>
      <c r="P192" s="4">
        <v>50411.98</v>
      </c>
      <c r="Q192" s="4">
        <v>44802.057000000001</v>
      </c>
      <c r="R192" s="4">
        <v>39104.972000000002</v>
      </c>
      <c r="S192" s="4">
        <v>33015.870000000003</v>
      </c>
      <c r="T192" s="4">
        <v>26607.334999999999</v>
      </c>
      <c r="U192" s="4">
        <v>20123.96</v>
      </c>
      <c r="V192" s="4">
        <v>13912.794</v>
      </c>
      <c r="W192" s="4">
        <v>8405.9050000000007</v>
      </c>
      <c r="X192" s="4">
        <v>3848.91</v>
      </c>
      <c r="Y192" s="4">
        <v>1344.393</v>
      </c>
      <c r="Z192" s="4">
        <v>299.49200000000002</v>
      </c>
      <c r="AA192" s="4">
        <v>35.347000000000001</v>
      </c>
    </row>
    <row r="193" spans="1:27" s="6" customFormat="1" x14ac:dyDescent="0.3">
      <c r="A193" s="40">
        <v>192</v>
      </c>
      <c r="B193" s="18" t="s">
        <v>323</v>
      </c>
      <c r="C193" s="42" t="s">
        <v>54</v>
      </c>
      <c r="D193" s="41" t="s">
        <v>50</v>
      </c>
      <c r="E193" s="41">
        <v>1500</v>
      </c>
      <c r="F193" s="41">
        <v>2070</v>
      </c>
      <c r="G193" s="4">
        <v>87235.948999999993</v>
      </c>
      <c r="H193" s="4">
        <v>85420.875</v>
      </c>
      <c r="I193" s="4">
        <v>83335.364000000001</v>
      </c>
      <c r="J193" s="4">
        <v>80798.112999999998</v>
      </c>
      <c r="K193" s="4">
        <v>77706.466</v>
      </c>
      <c r="L193" s="4">
        <v>74168.603000000003</v>
      </c>
      <c r="M193" s="4">
        <v>70108.111000000004</v>
      </c>
      <c r="N193" s="4">
        <v>65559.156000000003</v>
      </c>
      <c r="O193" s="4">
        <v>60508.671999999999</v>
      </c>
      <c r="P193" s="4">
        <v>55136.167999999998</v>
      </c>
      <c r="Q193" s="4">
        <v>49561.62</v>
      </c>
      <c r="R193" s="4">
        <v>43728.821000000004</v>
      </c>
      <c r="S193" s="4">
        <v>37710.275000000001</v>
      </c>
      <c r="T193" s="4">
        <v>31097.669000000002</v>
      </c>
      <c r="U193" s="4">
        <v>24023.628000000001</v>
      </c>
      <c r="V193" s="4">
        <v>16881.239000000001</v>
      </c>
      <c r="W193" s="4">
        <v>10284.188</v>
      </c>
      <c r="X193" s="4">
        <v>5072.2110000000002</v>
      </c>
      <c r="Y193" s="4">
        <v>1726.289</v>
      </c>
      <c r="Z193" s="4">
        <v>409.75299999999999</v>
      </c>
      <c r="AA193" s="4">
        <v>54.204999999999998</v>
      </c>
    </row>
    <row r="194" spans="1:27" s="6" customFormat="1" x14ac:dyDescent="0.3">
      <c r="A194" s="40">
        <v>193</v>
      </c>
      <c r="B194" s="18" t="s">
        <v>323</v>
      </c>
      <c r="C194" s="42" t="s">
        <v>54</v>
      </c>
      <c r="D194" s="41" t="s">
        <v>50</v>
      </c>
      <c r="E194" s="41">
        <v>1500</v>
      </c>
      <c r="F194" s="41">
        <v>2075</v>
      </c>
      <c r="G194" s="4">
        <v>88193.18</v>
      </c>
      <c r="H194" s="4">
        <v>86844.024000000005</v>
      </c>
      <c r="I194" s="4">
        <v>85225.618000000002</v>
      </c>
      <c r="J194" s="4">
        <v>83059.120999999999</v>
      </c>
      <c r="K194" s="4">
        <v>80395.426000000007</v>
      </c>
      <c r="L194" s="4">
        <v>77271.587</v>
      </c>
      <c r="M194" s="4">
        <v>73719.100000000006</v>
      </c>
      <c r="N194" s="4">
        <v>69623.312000000005</v>
      </c>
      <c r="O194" s="4">
        <v>64981.142</v>
      </c>
      <c r="P194" s="4">
        <v>59817.523999999998</v>
      </c>
      <c r="Q194" s="4">
        <v>54265.99</v>
      </c>
      <c r="R194" s="4">
        <v>48448.036999999997</v>
      </c>
      <c r="S194" s="4">
        <v>42262.618999999999</v>
      </c>
      <c r="T194" s="4">
        <v>35636.32</v>
      </c>
      <c r="U194" s="4">
        <v>28232.472000000002</v>
      </c>
      <c r="V194" s="4">
        <v>20340.91</v>
      </c>
      <c r="W194" s="4">
        <v>12674.346</v>
      </c>
      <c r="X194" s="4">
        <v>6351.0389999999998</v>
      </c>
      <c r="Y194" s="4">
        <v>2357.7280000000001</v>
      </c>
      <c r="Z194" s="4">
        <v>542.28099999999995</v>
      </c>
      <c r="AA194" s="4">
        <v>78.429000000000002</v>
      </c>
    </row>
    <row r="195" spans="1:27" s="6" customFormat="1" x14ac:dyDescent="0.3">
      <c r="A195" s="40">
        <v>194</v>
      </c>
      <c r="B195" s="18" t="s">
        <v>323</v>
      </c>
      <c r="C195" s="42" t="s">
        <v>54</v>
      </c>
      <c r="D195" s="41" t="s">
        <v>50</v>
      </c>
      <c r="E195" s="41">
        <v>1500</v>
      </c>
      <c r="F195" s="41">
        <v>2080</v>
      </c>
      <c r="G195" s="4">
        <v>88725.35</v>
      </c>
      <c r="H195" s="4">
        <v>87830.933000000005</v>
      </c>
      <c r="I195" s="4">
        <v>86661.335000000006</v>
      </c>
      <c r="J195" s="4">
        <v>84965.255000000005</v>
      </c>
      <c r="K195" s="4">
        <v>82677.22</v>
      </c>
      <c r="L195" s="4">
        <v>79979.619000000006</v>
      </c>
      <c r="M195" s="4">
        <v>76838.695000000007</v>
      </c>
      <c r="N195" s="4">
        <v>73247.952999999994</v>
      </c>
      <c r="O195" s="4">
        <v>69053.513000000006</v>
      </c>
      <c r="P195" s="4">
        <v>64288.413</v>
      </c>
      <c r="Q195" s="4">
        <v>58932.277999999998</v>
      </c>
      <c r="R195" s="4">
        <v>53120.385000000002</v>
      </c>
      <c r="S195" s="4">
        <v>46921.038999999997</v>
      </c>
      <c r="T195" s="4">
        <v>40067.754999999997</v>
      </c>
      <c r="U195" s="4">
        <v>32509.745999999999</v>
      </c>
      <c r="V195" s="4">
        <v>24101.127</v>
      </c>
      <c r="W195" s="4">
        <v>15481.424999999999</v>
      </c>
      <c r="X195" s="4">
        <v>7999.7910000000002</v>
      </c>
      <c r="Y195" s="4">
        <v>3041.86</v>
      </c>
      <c r="Z195" s="4">
        <v>772.99199999999996</v>
      </c>
      <c r="AA195" s="4">
        <v>108.636</v>
      </c>
    </row>
    <row r="196" spans="1:27" s="6" customFormat="1" x14ac:dyDescent="0.3">
      <c r="A196" s="40">
        <v>195</v>
      </c>
      <c r="B196" s="18" t="s">
        <v>323</v>
      </c>
      <c r="C196" s="42" t="s">
        <v>54</v>
      </c>
      <c r="D196" s="41" t="s">
        <v>50</v>
      </c>
      <c r="E196" s="41">
        <v>1500</v>
      </c>
      <c r="F196" s="41">
        <v>2085</v>
      </c>
      <c r="G196" s="4">
        <v>88879.691999999995</v>
      </c>
      <c r="H196" s="4">
        <v>88389.062000000005</v>
      </c>
      <c r="I196" s="4">
        <v>87660.058000000005</v>
      </c>
      <c r="J196" s="4">
        <v>86416.513000000006</v>
      </c>
      <c r="K196" s="4">
        <v>84603.782999999996</v>
      </c>
      <c r="L196" s="4">
        <v>82280.676999999996</v>
      </c>
      <c r="M196" s="4">
        <v>79563.903000000006</v>
      </c>
      <c r="N196" s="4">
        <v>76383.126000000004</v>
      </c>
      <c r="O196" s="4">
        <v>72690.372000000003</v>
      </c>
      <c r="P196" s="4">
        <v>68365.494000000006</v>
      </c>
      <c r="Q196" s="4">
        <v>63395.13</v>
      </c>
      <c r="R196" s="4">
        <v>57762.023999999998</v>
      </c>
      <c r="S196" s="4">
        <v>51546.343999999997</v>
      </c>
      <c r="T196" s="4">
        <v>44623.23</v>
      </c>
      <c r="U196" s="4">
        <v>36733.99</v>
      </c>
      <c r="V196" s="4">
        <v>27958.440999999999</v>
      </c>
      <c r="W196" s="4">
        <v>18571.541000000001</v>
      </c>
      <c r="X196" s="4">
        <v>9964.5020000000004</v>
      </c>
      <c r="Y196" s="4">
        <v>3943.627</v>
      </c>
      <c r="Z196" s="4">
        <v>1034.1400000000001</v>
      </c>
      <c r="AA196" s="4">
        <v>160.947</v>
      </c>
    </row>
    <row r="197" spans="1:27" s="6" customFormat="1" x14ac:dyDescent="0.3">
      <c r="A197" s="40">
        <v>196</v>
      </c>
      <c r="B197" s="18" t="s">
        <v>323</v>
      </c>
      <c r="C197" s="42" t="s">
        <v>54</v>
      </c>
      <c r="D197" s="41" t="s">
        <v>50</v>
      </c>
      <c r="E197" s="41">
        <v>1500</v>
      </c>
      <c r="F197" s="41">
        <v>2090</v>
      </c>
      <c r="G197" s="4">
        <v>88713.956999999995</v>
      </c>
      <c r="H197" s="4">
        <v>88567.063999999998</v>
      </c>
      <c r="I197" s="4">
        <v>88229.686000000002</v>
      </c>
      <c r="J197" s="4">
        <v>87430.47</v>
      </c>
      <c r="K197" s="4">
        <v>86075.72</v>
      </c>
      <c r="L197" s="4">
        <v>84226.635999999999</v>
      </c>
      <c r="M197" s="4">
        <v>81882.883000000002</v>
      </c>
      <c r="N197" s="4">
        <v>79125.725000000006</v>
      </c>
      <c r="O197" s="4">
        <v>75841.260999999999</v>
      </c>
      <c r="P197" s="4">
        <v>72012.796000000002</v>
      </c>
      <c r="Q197" s="4">
        <v>67473.013000000006</v>
      </c>
      <c r="R197" s="4">
        <v>62210.434999999998</v>
      </c>
      <c r="S197" s="4">
        <v>56150.993999999999</v>
      </c>
      <c r="T197" s="4">
        <v>49164.777000000002</v>
      </c>
      <c r="U197" s="4">
        <v>41104.133999999998</v>
      </c>
      <c r="V197" s="4">
        <v>31831.275000000001</v>
      </c>
      <c r="W197" s="4">
        <v>21780.946</v>
      </c>
      <c r="X197" s="4">
        <v>12165.138999999999</v>
      </c>
      <c r="Y197" s="4">
        <v>5039.6610000000001</v>
      </c>
      <c r="Z197" s="4">
        <v>1387.847</v>
      </c>
      <c r="AA197" s="4">
        <v>226.30699999999999</v>
      </c>
    </row>
    <row r="198" spans="1:27" s="6" customFormat="1" x14ac:dyDescent="0.3">
      <c r="A198" s="40">
        <v>197</v>
      </c>
      <c r="B198" s="18" t="s">
        <v>323</v>
      </c>
      <c r="C198" s="42" t="s">
        <v>54</v>
      </c>
      <c r="D198" s="41" t="s">
        <v>50</v>
      </c>
      <c r="E198" s="41">
        <v>1500</v>
      </c>
      <c r="F198" s="41">
        <v>2095</v>
      </c>
      <c r="G198" s="4">
        <v>88279.558999999994</v>
      </c>
      <c r="H198" s="4">
        <v>88423.623999999996</v>
      </c>
      <c r="I198" s="4">
        <v>88418.611000000004</v>
      </c>
      <c r="J198" s="4">
        <v>88015.554000000004</v>
      </c>
      <c r="K198" s="4">
        <v>87110.679000000004</v>
      </c>
      <c r="L198" s="4">
        <v>85719.254000000001</v>
      </c>
      <c r="M198" s="4">
        <v>83848.005000000005</v>
      </c>
      <c r="N198" s="4">
        <v>81463.707999999999</v>
      </c>
      <c r="O198" s="4">
        <v>78602.896999999997</v>
      </c>
      <c r="P198" s="4">
        <v>75180.077000000005</v>
      </c>
      <c r="Q198" s="4">
        <v>71130.377999999997</v>
      </c>
      <c r="R198" s="4">
        <v>66287.032000000007</v>
      </c>
      <c r="S198" s="4">
        <v>60578.211000000003</v>
      </c>
      <c r="T198" s="4">
        <v>53702.601999999999</v>
      </c>
      <c r="U198" s="4">
        <v>45489.332000000002</v>
      </c>
      <c r="V198" s="4">
        <v>35876.853000000003</v>
      </c>
      <c r="W198" s="4">
        <v>25081.952000000001</v>
      </c>
      <c r="X198" s="4">
        <v>14490.538</v>
      </c>
      <c r="Y198" s="4">
        <v>6298.8069999999998</v>
      </c>
      <c r="Z198" s="4">
        <v>1830.3109999999999</v>
      </c>
      <c r="AA198" s="4">
        <v>316.911</v>
      </c>
    </row>
    <row r="199" spans="1:27" s="6" customFormat="1" x14ac:dyDescent="0.3">
      <c r="A199" s="40">
        <v>198</v>
      </c>
      <c r="B199" s="18" t="s">
        <v>323</v>
      </c>
      <c r="C199" s="42" t="s">
        <v>54</v>
      </c>
      <c r="D199" s="41" t="s">
        <v>50</v>
      </c>
      <c r="E199" s="41">
        <v>1500</v>
      </c>
      <c r="F199" s="41">
        <v>2100</v>
      </c>
      <c r="G199" s="4">
        <v>87543.456999999995</v>
      </c>
      <c r="H199" s="4">
        <v>88010.510999999999</v>
      </c>
      <c r="I199" s="4">
        <v>88285.570999999996</v>
      </c>
      <c r="J199" s="4">
        <v>88219.43</v>
      </c>
      <c r="K199" s="4">
        <v>87716.51</v>
      </c>
      <c r="L199" s="4">
        <v>86774.46</v>
      </c>
      <c r="M199" s="4">
        <v>85359.490999999995</v>
      </c>
      <c r="N199" s="4">
        <v>83447.823999999993</v>
      </c>
      <c r="O199" s="4">
        <v>80960.955000000002</v>
      </c>
      <c r="P199" s="4">
        <v>77960.790999999997</v>
      </c>
      <c r="Q199" s="4">
        <v>74314.570000000007</v>
      </c>
      <c r="R199" s="4">
        <v>69954.245999999999</v>
      </c>
      <c r="S199" s="4">
        <v>64650.54</v>
      </c>
      <c r="T199" s="4">
        <v>58084.694000000003</v>
      </c>
      <c r="U199" s="4">
        <v>49894.192999999999</v>
      </c>
      <c r="V199" s="4">
        <v>39975.178999999996</v>
      </c>
      <c r="W199" s="4">
        <v>28578.071</v>
      </c>
      <c r="X199" s="4">
        <v>16963.359</v>
      </c>
      <c r="Y199" s="4">
        <v>7661.1940000000004</v>
      </c>
      <c r="Z199" s="4">
        <v>2356.3409999999999</v>
      </c>
      <c r="AA199" s="4">
        <v>436.29399999999998</v>
      </c>
    </row>
    <row r="200" spans="1:27" s="6" customFormat="1" x14ac:dyDescent="0.3">
      <c r="A200" s="40">
        <v>199</v>
      </c>
      <c r="B200" s="18" t="s">
        <v>323</v>
      </c>
      <c r="C200" s="19" t="s">
        <v>55</v>
      </c>
      <c r="D200" s="41" t="s">
        <v>56</v>
      </c>
      <c r="E200" s="41">
        <v>947</v>
      </c>
      <c r="F200" s="41">
        <v>2015</v>
      </c>
      <c r="G200" s="4">
        <v>78377.629000000001</v>
      </c>
      <c r="H200" s="4">
        <v>68491.364000000001</v>
      </c>
      <c r="I200" s="4">
        <v>59549.614999999998</v>
      </c>
      <c r="J200" s="4">
        <v>51220.684000000001</v>
      </c>
      <c r="K200" s="4">
        <v>43758.904000000002</v>
      </c>
      <c r="L200" s="4">
        <v>37664.794000000002</v>
      </c>
      <c r="M200" s="4">
        <v>32132.614000000001</v>
      </c>
      <c r="N200" s="4">
        <v>26246.685000000001</v>
      </c>
      <c r="O200" s="4">
        <v>21121.536</v>
      </c>
      <c r="P200" s="4">
        <v>17011.061000000002</v>
      </c>
      <c r="Q200" s="4">
        <v>13883.302</v>
      </c>
      <c r="R200" s="4">
        <v>11334.828</v>
      </c>
      <c r="S200" s="4">
        <v>8953.2270000000008</v>
      </c>
      <c r="T200" s="4">
        <v>6674.8980000000001</v>
      </c>
      <c r="U200" s="4">
        <v>4665.9160000000002</v>
      </c>
      <c r="V200" s="4">
        <v>2835.9549999999999</v>
      </c>
      <c r="W200" s="4">
        <v>1440.6959999999999</v>
      </c>
      <c r="X200" s="4">
        <v>522.67999999999995</v>
      </c>
      <c r="Y200" s="4">
        <v>131.21899999999999</v>
      </c>
      <c r="Z200" s="4">
        <v>20.266999999999999</v>
      </c>
      <c r="AA200" s="4">
        <v>1.9490000000000001</v>
      </c>
    </row>
    <row r="201" spans="1:27" s="6" customFormat="1" x14ac:dyDescent="0.3">
      <c r="A201" s="40">
        <v>200</v>
      </c>
      <c r="B201" s="18" t="s">
        <v>323</v>
      </c>
      <c r="C201" s="19" t="s">
        <v>55</v>
      </c>
      <c r="D201" s="41" t="s">
        <v>56</v>
      </c>
      <c r="E201" s="41">
        <v>947</v>
      </c>
      <c r="F201" s="41">
        <v>2020</v>
      </c>
      <c r="G201" s="4">
        <v>85432.887000000002</v>
      </c>
      <c r="H201" s="4">
        <v>76447.751000000004</v>
      </c>
      <c r="I201" s="4">
        <v>67639.217000000004</v>
      </c>
      <c r="J201" s="4">
        <v>58861.928999999996</v>
      </c>
      <c r="K201" s="4">
        <v>50391.188999999998</v>
      </c>
      <c r="L201" s="4">
        <v>42861.400999999998</v>
      </c>
      <c r="M201" s="4">
        <v>36763.555999999997</v>
      </c>
      <c r="N201" s="4">
        <v>31228.944</v>
      </c>
      <c r="O201" s="4">
        <v>25386.442999999999</v>
      </c>
      <c r="P201" s="4">
        <v>20349.028999999999</v>
      </c>
      <c r="Q201" s="4">
        <v>16272.867</v>
      </c>
      <c r="R201" s="4">
        <v>13111.751</v>
      </c>
      <c r="S201" s="4">
        <v>10451.281999999999</v>
      </c>
      <c r="T201" s="4">
        <v>7890.2070000000003</v>
      </c>
      <c r="U201" s="4">
        <v>5443.1859999999997</v>
      </c>
      <c r="V201" s="4">
        <v>3351.8530000000001</v>
      </c>
      <c r="W201" s="4">
        <v>1672.6010000000001</v>
      </c>
      <c r="X201" s="4">
        <v>643.19500000000005</v>
      </c>
      <c r="Y201" s="4">
        <v>163.49700000000001</v>
      </c>
      <c r="Z201" s="4">
        <v>27.006</v>
      </c>
      <c r="AA201" s="4">
        <v>2.7269999999999999</v>
      </c>
    </row>
    <row r="202" spans="1:27" s="6" customFormat="1" x14ac:dyDescent="0.3">
      <c r="A202" s="40">
        <v>201</v>
      </c>
      <c r="B202" s="18" t="s">
        <v>323</v>
      </c>
      <c r="C202" s="19" t="s">
        <v>55</v>
      </c>
      <c r="D202" s="41" t="s">
        <v>56</v>
      </c>
      <c r="E202" s="41">
        <v>947</v>
      </c>
      <c r="F202" s="41">
        <v>2025</v>
      </c>
      <c r="G202" s="4">
        <v>92603.266000000003</v>
      </c>
      <c r="H202" s="4">
        <v>83657.891000000003</v>
      </c>
      <c r="I202" s="4">
        <v>75644.464000000007</v>
      </c>
      <c r="J202" s="4">
        <v>66971.278999999995</v>
      </c>
      <c r="K202" s="4">
        <v>58031.877999999997</v>
      </c>
      <c r="L202" s="4">
        <v>49493.061999999998</v>
      </c>
      <c r="M202" s="4">
        <v>41967.427000000003</v>
      </c>
      <c r="N202" s="4">
        <v>35861.375999999997</v>
      </c>
      <c r="O202" s="4">
        <v>30318.483</v>
      </c>
      <c r="P202" s="4">
        <v>24532.991999999998</v>
      </c>
      <c r="Q202" s="4">
        <v>19519.113000000001</v>
      </c>
      <c r="R202" s="4">
        <v>15418.166999999999</v>
      </c>
      <c r="S202" s="4">
        <v>12142.539000000001</v>
      </c>
      <c r="T202" s="4">
        <v>9269.9779999999992</v>
      </c>
      <c r="U202" s="4">
        <v>6499.3940000000002</v>
      </c>
      <c r="V202" s="4">
        <v>3968.5819999999999</v>
      </c>
      <c r="W202" s="4">
        <v>2015.768</v>
      </c>
      <c r="X202" s="4">
        <v>763.31700000000001</v>
      </c>
      <c r="Y202" s="4">
        <v>207.69300000000001</v>
      </c>
      <c r="Z202" s="4">
        <v>34.680999999999997</v>
      </c>
      <c r="AA202" s="4">
        <v>3.7519999999999998</v>
      </c>
    </row>
    <row r="203" spans="1:27" s="6" customFormat="1" x14ac:dyDescent="0.3">
      <c r="A203" s="40">
        <v>202</v>
      </c>
      <c r="B203" s="18" t="s">
        <v>323</v>
      </c>
      <c r="C203" s="19" t="s">
        <v>55</v>
      </c>
      <c r="D203" s="41" t="s">
        <v>56</v>
      </c>
      <c r="E203" s="41">
        <v>947</v>
      </c>
      <c r="F203" s="41">
        <v>2030</v>
      </c>
      <c r="G203" s="4">
        <v>99978.819000000003</v>
      </c>
      <c r="H203" s="4">
        <v>90982.68</v>
      </c>
      <c r="I203" s="4">
        <v>82910.047999999995</v>
      </c>
      <c r="J203" s="4">
        <v>74999.72</v>
      </c>
      <c r="K203" s="4">
        <v>66143.437000000005</v>
      </c>
      <c r="L203" s="4">
        <v>57119.737000000001</v>
      </c>
      <c r="M203" s="4">
        <v>48589.885000000002</v>
      </c>
      <c r="N203" s="4">
        <v>41069.605000000003</v>
      </c>
      <c r="O203" s="4">
        <v>34942.440999999999</v>
      </c>
      <c r="P203" s="4">
        <v>29407.616000000002</v>
      </c>
      <c r="Q203" s="4">
        <v>23610.447</v>
      </c>
      <c r="R203" s="4">
        <v>18554.983</v>
      </c>
      <c r="S203" s="4">
        <v>14341.007</v>
      </c>
      <c r="T203" s="4">
        <v>10837.539000000001</v>
      </c>
      <c r="U203" s="4">
        <v>7707.5770000000002</v>
      </c>
      <c r="V203" s="4">
        <v>4810.0600000000004</v>
      </c>
      <c r="W203" s="4">
        <v>2437.3380000000002</v>
      </c>
      <c r="X203" s="4">
        <v>943.38900000000001</v>
      </c>
      <c r="Y203" s="4">
        <v>253.50299999999999</v>
      </c>
      <c r="Z203" s="4">
        <v>45.661000000000001</v>
      </c>
      <c r="AA203" s="4">
        <v>4.9960000000000004</v>
      </c>
    </row>
    <row r="204" spans="1:27" s="6" customFormat="1" x14ac:dyDescent="0.3">
      <c r="A204" s="40">
        <v>203</v>
      </c>
      <c r="B204" s="18" t="s">
        <v>323</v>
      </c>
      <c r="C204" s="19" t="s">
        <v>55</v>
      </c>
      <c r="D204" s="41" t="s">
        <v>56</v>
      </c>
      <c r="E204" s="41">
        <v>947</v>
      </c>
      <c r="F204" s="41">
        <v>2035</v>
      </c>
      <c r="G204" s="4">
        <v>107271.179</v>
      </c>
      <c r="H204" s="4">
        <v>98514.115000000005</v>
      </c>
      <c r="I204" s="4">
        <v>90298.197</v>
      </c>
      <c r="J204" s="4">
        <v>82303.335000000006</v>
      </c>
      <c r="K204" s="4">
        <v>74196.767999999996</v>
      </c>
      <c r="L204" s="4">
        <v>65237.938000000002</v>
      </c>
      <c r="M204" s="4">
        <v>56212.714999999997</v>
      </c>
      <c r="N204" s="4">
        <v>47691.997000000003</v>
      </c>
      <c r="O204" s="4">
        <v>40153.345999999998</v>
      </c>
      <c r="P204" s="4">
        <v>34013.79</v>
      </c>
      <c r="Q204" s="4">
        <v>28409.08</v>
      </c>
      <c r="R204" s="4">
        <v>22529.213</v>
      </c>
      <c r="S204" s="4">
        <v>17334.72</v>
      </c>
      <c r="T204" s="4">
        <v>12879.39</v>
      </c>
      <c r="U204" s="4">
        <v>9092.3510000000006</v>
      </c>
      <c r="V204" s="4">
        <v>5780.451</v>
      </c>
      <c r="W204" s="4">
        <v>3017.2109999999998</v>
      </c>
      <c r="X204" s="4">
        <v>1171.9839999999999</v>
      </c>
      <c r="Y204" s="4">
        <v>322.67</v>
      </c>
      <c r="Z204" s="4">
        <v>57.715000000000003</v>
      </c>
      <c r="AA204" s="4">
        <v>6.8109999999999999</v>
      </c>
    </row>
    <row r="205" spans="1:27" s="6" customFormat="1" x14ac:dyDescent="0.3">
      <c r="A205" s="40">
        <v>204</v>
      </c>
      <c r="B205" s="18" t="s">
        <v>323</v>
      </c>
      <c r="C205" s="19" t="s">
        <v>55</v>
      </c>
      <c r="D205" s="41" t="s">
        <v>56</v>
      </c>
      <c r="E205" s="41">
        <v>947</v>
      </c>
      <c r="F205" s="41">
        <v>2040</v>
      </c>
      <c r="G205" s="4">
        <v>114042.787</v>
      </c>
      <c r="H205" s="4">
        <v>105952.70600000001</v>
      </c>
      <c r="I205" s="4">
        <v>97889.082999999999</v>
      </c>
      <c r="J205" s="4">
        <v>89729.813999999998</v>
      </c>
      <c r="K205" s="4">
        <v>81538.616999999998</v>
      </c>
      <c r="L205" s="4">
        <v>73313.944000000003</v>
      </c>
      <c r="M205" s="4">
        <v>64337.464</v>
      </c>
      <c r="N205" s="4">
        <v>55311.19</v>
      </c>
      <c r="O205" s="4">
        <v>46763.266000000003</v>
      </c>
      <c r="P205" s="4">
        <v>39207.701000000001</v>
      </c>
      <c r="Q205" s="4">
        <v>32972.279000000002</v>
      </c>
      <c r="R205" s="4">
        <v>27216.776999999998</v>
      </c>
      <c r="S205" s="4">
        <v>21144.633999999998</v>
      </c>
      <c r="T205" s="4">
        <v>15660.419</v>
      </c>
      <c r="U205" s="4">
        <v>10898.092000000001</v>
      </c>
      <c r="V205" s="4">
        <v>6903.9049999999997</v>
      </c>
      <c r="W205" s="4">
        <v>3690.6419999999998</v>
      </c>
      <c r="X205" s="4">
        <v>1491.431</v>
      </c>
      <c r="Y205" s="4">
        <v>413.92200000000003</v>
      </c>
      <c r="Z205" s="4">
        <v>75.930000000000007</v>
      </c>
      <c r="AA205" s="4">
        <v>9.0060000000000002</v>
      </c>
    </row>
    <row r="206" spans="1:27" s="6" customFormat="1" x14ac:dyDescent="0.3">
      <c r="A206" s="40">
        <v>205</v>
      </c>
      <c r="B206" s="18" t="s">
        <v>323</v>
      </c>
      <c r="C206" s="19" t="s">
        <v>55</v>
      </c>
      <c r="D206" s="41" t="s">
        <v>56</v>
      </c>
      <c r="E206" s="41">
        <v>947</v>
      </c>
      <c r="F206" s="41">
        <v>2045</v>
      </c>
      <c r="G206" s="4">
        <v>120093.152</v>
      </c>
      <c r="H206" s="4">
        <v>112860.629</v>
      </c>
      <c r="I206" s="4">
        <v>105383.751</v>
      </c>
      <c r="J206" s="4">
        <v>97356.985000000001</v>
      </c>
      <c r="K206" s="4">
        <v>89003.523000000001</v>
      </c>
      <c r="L206" s="4">
        <v>80692.455000000002</v>
      </c>
      <c r="M206" s="4">
        <v>72431.937999999995</v>
      </c>
      <c r="N206" s="4">
        <v>63436.565999999999</v>
      </c>
      <c r="O206" s="4">
        <v>54360.218999999997</v>
      </c>
      <c r="P206" s="4">
        <v>45778.18</v>
      </c>
      <c r="Q206" s="4">
        <v>38118.423000000003</v>
      </c>
      <c r="R206" s="4">
        <v>31699.631000000001</v>
      </c>
      <c r="S206" s="4">
        <v>25663.159</v>
      </c>
      <c r="T206" s="4">
        <v>19216.286</v>
      </c>
      <c r="U206" s="4">
        <v>13360.550999999999</v>
      </c>
      <c r="V206" s="4">
        <v>8374.9179999999997</v>
      </c>
      <c r="W206" s="4">
        <v>4486.848</v>
      </c>
      <c r="X206" s="4">
        <v>1870.8440000000001</v>
      </c>
      <c r="Y206" s="4">
        <v>547.75</v>
      </c>
      <c r="Z206" s="4">
        <v>101.65</v>
      </c>
      <c r="AA206" s="4">
        <v>12.285</v>
      </c>
    </row>
    <row r="207" spans="1:27" s="6" customFormat="1" x14ac:dyDescent="0.3">
      <c r="A207" s="40">
        <v>206</v>
      </c>
      <c r="B207" s="18" t="s">
        <v>323</v>
      </c>
      <c r="C207" s="19" t="s">
        <v>55</v>
      </c>
      <c r="D207" s="41" t="s">
        <v>56</v>
      </c>
      <c r="E207" s="41">
        <v>947</v>
      </c>
      <c r="F207" s="41">
        <v>2050</v>
      </c>
      <c r="G207" s="4">
        <v>125360.943</v>
      </c>
      <c r="H207" s="4">
        <v>119038.016</v>
      </c>
      <c r="I207" s="4">
        <v>112345.209</v>
      </c>
      <c r="J207" s="4">
        <v>104886.212</v>
      </c>
      <c r="K207" s="4">
        <v>96666.616999999998</v>
      </c>
      <c r="L207" s="4">
        <v>88192.97</v>
      </c>
      <c r="M207" s="4">
        <v>79842.097999999998</v>
      </c>
      <c r="N207" s="4">
        <v>71543.429000000004</v>
      </c>
      <c r="O207" s="4">
        <v>62470.358</v>
      </c>
      <c r="P207" s="4">
        <v>53329.135999999999</v>
      </c>
      <c r="Q207" s="4">
        <v>44619.091999999997</v>
      </c>
      <c r="R207" s="4">
        <v>36764.141000000003</v>
      </c>
      <c r="S207" s="4">
        <v>30019.077000000001</v>
      </c>
      <c r="T207" s="4">
        <v>23471.525000000001</v>
      </c>
      <c r="U207" s="4">
        <v>16536.333999999999</v>
      </c>
      <c r="V207" s="4">
        <v>10392.290000000001</v>
      </c>
      <c r="W207" s="4">
        <v>5539.9560000000001</v>
      </c>
      <c r="X207" s="4">
        <v>2332.712</v>
      </c>
      <c r="Y207" s="4">
        <v>710.23500000000001</v>
      </c>
      <c r="Z207" s="4">
        <v>141.38399999999999</v>
      </c>
      <c r="AA207" s="4">
        <v>17.155000000000001</v>
      </c>
    </row>
    <row r="208" spans="1:27" s="6" customFormat="1" x14ac:dyDescent="0.3">
      <c r="A208" s="40">
        <v>207</v>
      </c>
      <c r="B208" s="18" t="s">
        <v>323</v>
      </c>
      <c r="C208" s="19" t="s">
        <v>55</v>
      </c>
      <c r="D208" s="41" t="s">
        <v>56</v>
      </c>
      <c r="E208" s="41">
        <v>947</v>
      </c>
      <c r="F208" s="41">
        <v>2055</v>
      </c>
      <c r="G208" s="4">
        <v>130003.94500000001</v>
      </c>
      <c r="H208" s="4">
        <v>124423.105</v>
      </c>
      <c r="I208" s="4">
        <v>118574.844</v>
      </c>
      <c r="J208" s="4">
        <v>111883.889</v>
      </c>
      <c r="K208" s="4">
        <v>104234.327</v>
      </c>
      <c r="L208" s="4">
        <v>95893.399000000005</v>
      </c>
      <c r="M208" s="4">
        <v>87375.948000000004</v>
      </c>
      <c r="N208" s="4">
        <v>78978.785999999993</v>
      </c>
      <c r="O208" s="4">
        <v>70571.237999999998</v>
      </c>
      <c r="P208" s="4">
        <v>61398.239000000001</v>
      </c>
      <c r="Q208" s="4">
        <v>52091.464</v>
      </c>
      <c r="R208" s="4">
        <v>43156.544999999998</v>
      </c>
      <c r="S208" s="4">
        <v>34955.906000000003</v>
      </c>
      <c r="T208" s="4">
        <v>27622.023000000001</v>
      </c>
      <c r="U208" s="4">
        <v>20392.815999999999</v>
      </c>
      <c r="V208" s="4">
        <v>13036.08</v>
      </c>
      <c r="W208" s="4">
        <v>7007.8379999999997</v>
      </c>
      <c r="X208" s="4">
        <v>2960.221</v>
      </c>
      <c r="Y208" s="4">
        <v>918.54</v>
      </c>
      <c r="Z208" s="4">
        <v>191.58199999999999</v>
      </c>
      <c r="AA208" s="4">
        <v>25.175000000000001</v>
      </c>
    </row>
    <row r="209" spans="1:27" s="6" customFormat="1" x14ac:dyDescent="0.3">
      <c r="A209" s="40">
        <v>208</v>
      </c>
      <c r="B209" s="18" t="s">
        <v>323</v>
      </c>
      <c r="C209" s="19" t="s">
        <v>55</v>
      </c>
      <c r="D209" s="41" t="s">
        <v>56</v>
      </c>
      <c r="E209" s="41">
        <v>947</v>
      </c>
      <c r="F209" s="41">
        <v>2060</v>
      </c>
      <c r="G209" s="4">
        <v>134013.223</v>
      </c>
      <c r="H209" s="4">
        <v>129161.697</v>
      </c>
      <c r="I209" s="4">
        <v>124003.461</v>
      </c>
      <c r="J209" s="4">
        <v>118146.095</v>
      </c>
      <c r="K209" s="4">
        <v>111268.20699999999</v>
      </c>
      <c r="L209" s="4">
        <v>103494.473</v>
      </c>
      <c r="M209" s="4">
        <v>95103.091</v>
      </c>
      <c r="N209" s="4">
        <v>86532.376999999993</v>
      </c>
      <c r="O209" s="4">
        <v>78011.028000000006</v>
      </c>
      <c r="P209" s="4">
        <v>69466.481</v>
      </c>
      <c r="Q209" s="4">
        <v>60084.892999999996</v>
      </c>
      <c r="R209" s="4">
        <v>50508.093999999997</v>
      </c>
      <c r="S209" s="4">
        <v>41185.339</v>
      </c>
      <c r="T209" s="4">
        <v>32350.855</v>
      </c>
      <c r="U209" s="4">
        <v>24221.699000000001</v>
      </c>
      <c r="V209" s="4">
        <v>16322.934999999999</v>
      </c>
      <c r="W209" s="4">
        <v>8978.4599999999991</v>
      </c>
      <c r="X209" s="4">
        <v>3852.65</v>
      </c>
      <c r="Y209" s="4">
        <v>1207.6500000000001</v>
      </c>
      <c r="Z209" s="4">
        <v>258.72000000000003</v>
      </c>
      <c r="AA209" s="4">
        <v>35.854999999999997</v>
      </c>
    </row>
    <row r="210" spans="1:27" s="6" customFormat="1" x14ac:dyDescent="0.3">
      <c r="A210" s="40">
        <v>209</v>
      </c>
      <c r="B210" s="18" t="s">
        <v>323</v>
      </c>
      <c r="C210" s="19" t="s">
        <v>55</v>
      </c>
      <c r="D210" s="41" t="s">
        <v>56</v>
      </c>
      <c r="E210" s="41">
        <v>947</v>
      </c>
      <c r="F210" s="41">
        <v>2065</v>
      </c>
      <c r="G210" s="4">
        <v>137592.66899999999</v>
      </c>
      <c r="H210" s="4">
        <v>133248.272</v>
      </c>
      <c r="I210" s="4">
        <v>128778.327</v>
      </c>
      <c r="J210" s="4">
        <v>123603.902</v>
      </c>
      <c r="K210" s="4">
        <v>117564.984</v>
      </c>
      <c r="L210" s="4">
        <v>110560.5</v>
      </c>
      <c r="M210" s="4">
        <v>102729.215</v>
      </c>
      <c r="N210" s="4">
        <v>94276.915999999997</v>
      </c>
      <c r="O210" s="4">
        <v>85569.740999999995</v>
      </c>
      <c r="P210" s="4">
        <v>76891.513999999996</v>
      </c>
      <c r="Q210" s="4">
        <v>68091.437000000005</v>
      </c>
      <c r="R210" s="4">
        <v>58384.419000000002</v>
      </c>
      <c r="S210" s="4">
        <v>48353.392</v>
      </c>
      <c r="T210" s="4">
        <v>38310.832000000002</v>
      </c>
      <c r="U210" s="4">
        <v>28602.483</v>
      </c>
      <c r="V210" s="4">
        <v>19648.631000000001</v>
      </c>
      <c r="W210" s="4">
        <v>11488.518</v>
      </c>
      <c r="X210" s="4">
        <v>5076.7070000000003</v>
      </c>
      <c r="Y210" s="4">
        <v>1625.8520000000001</v>
      </c>
      <c r="Z210" s="4">
        <v>353.16800000000001</v>
      </c>
      <c r="AA210" s="4">
        <v>50.619</v>
      </c>
    </row>
    <row r="211" spans="1:27" s="6" customFormat="1" x14ac:dyDescent="0.3">
      <c r="A211" s="40">
        <v>210</v>
      </c>
      <c r="B211" s="18" t="s">
        <v>323</v>
      </c>
      <c r="C211" s="19" t="s">
        <v>55</v>
      </c>
      <c r="D211" s="41" t="s">
        <v>56</v>
      </c>
      <c r="E211" s="41">
        <v>947</v>
      </c>
      <c r="F211" s="41">
        <v>2070</v>
      </c>
      <c r="G211" s="4">
        <v>140525.4</v>
      </c>
      <c r="H211" s="4">
        <v>136897.076</v>
      </c>
      <c r="I211" s="4">
        <v>132898.641</v>
      </c>
      <c r="J211" s="4">
        <v>128406.35400000001</v>
      </c>
      <c r="K211" s="4">
        <v>123057.526</v>
      </c>
      <c r="L211" s="4">
        <v>116892.433</v>
      </c>
      <c r="M211" s="4">
        <v>109824.133</v>
      </c>
      <c r="N211" s="4">
        <v>101923.666</v>
      </c>
      <c r="O211" s="4">
        <v>93322.148000000001</v>
      </c>
      <c r="P211" s="4">
        <v>84440.682000000001</v>
      </c>
      <c r="Q211" s="4">
        <v>75479.869000000006</v>
      </c>
      <c r="R211" s="4">
        <v>66292.78</v>
      </c>
      <c r="S211" s="4">
        <v>56050.720000000001</v>
      </c>
      <c r="T211" s="4">
        <v>45176.760999999999</v>
      </c>
      <c r="U211" s="4">
        <v>34119.652000000002</v>
      </c>
      <c r="V211" s="4">
        <v>23476.055</v>
      </c>
      <c r="W211" s="4">
        <v>14088.074000000001</v>
      </c>
      <c r="X211" s="4">
        <v>6684.4579999999996</v>
      </c>
      <c r="Y211" s="4">
        <v>2215.5830000000001</v>
      </c>
      <c r="Z211" s="4">
        <v>492.36500000000001</v>
      </c>
      <c r="AA211" s="4">
        <v>71.424999999999997</v>
      </c>
    </row>
    <row r="212" spans="1:27" s="6" customFormat="1" x14ac:dyDescent="0.3">
      <c r="A212" s="40">
        <v>211</v>
      </c>
      <c r="B212" s="18" t="s">
        <v>323</v>
      </c>
      <c r="C212" s="19" t="s">
        <v>55</v>
      </c>
      <c r="D212" s="41" t="s">
        <v>56</v>
      </c>
      <c r="E212" s="41">
        <v>947</v>
      </c>
      <c r="F212" s="41">
        <v>2075</v>
      </c>
      <c r="G212" s="4">
        <v>142645.69699999999</v>
      </c>
      <c r="H212" s="4">
        <v>139883.06599999999</v>
      </c>
      <c r="I212" s="4">
        <v>136574.035</v>
      </c>
      <c r="J212" s="4">
        <v>132550.326</v>
      </c>
      <c r="K212" s="4">
        <v>127890.166</v>
      </c>
      <c r="L212" s="4">
        <v>122416.8</v>
      </c>
      <c r="M212" s="4">
        <v>116183.69899999999</v>
      </c>
      <c r="N212" s="4">
        <v>109039.128</v>
      </c>
      <c r="O212" s="4">
        <v>100976.731</v>
      </c>
      <c r="P212" s="4">
        <v>92183.391000000003</v>
      </c>
      <c r="Q212" s="4">
        <v>82996.774999999994</v>
      </c>
      <c r="R212" s="4">
        <v>73615.385999999999</v>
      </c>
      <c r="S212" s="4">
        <v>63807.108999999997</v>
      </c>
      <c r="T212" s="4">
        <v>52580.373</v>
      </c>
      <c r="U212" s="4">
        <v>40498.468999999997</v>
      </c>
      <c r="V212" s="4">
        <v>28311.317999999999</v>
      </c>
      <c r="W212" s="4">
        <v>17120.249</v>
      </c>
      <c r="X212" s="4">
        <v>8408.5300000000007</v>
      </c>
      <c r="Y212" s="4">
        <v>3023.8609999999999</v>
      </c>
      <c r="Z212" s="4">
        <v>696.36400000000003</v>
      </c>
      <c r="AA212" s="4">
        <v>102.265</v>
      </c>
    </row>
    <row r="213" spans="1:27" s="6" customFormat="1" x14ac:dyDescent="0.3">
      <c r="A213" s="40">
        <v>212</v>
      </c>
      <c r="B213" s="18" t="s">
        <v>323</v>
      </c>
      <c r="C213" s="19" t="s">
        <v>55</v>
      </c>
      <c r="D213" s="41" t="s">
        <v>56</v>
      </c>
      <c r="E213" s="41">
        <v>947</v>
      </c>
      <c r="F213" s="41">
        <v>2080</v>
      </c>
      <c r="G213" s="4">
        <v>144034.837</v>
      </c>
      <c r="H213" s="4">
        <v>142056.05100000001</v>
      </c>
      <c r="I213" s="4">
        <v>139584.37400000001</v>
      </c>
      <c r="J213" s="4">
        <v>136247.33799999999</v>
      </c>
      <c r="K213" s="4">
        <v>132063.15400000001</v>
      </c>
      <c r="L213" s="4">
        <v>127281.307</v>
      </c>
      <c r="M213" s="4">
        <v>121737.833</v>
      </c>
      <c r="N213" s="4">
        <v>115423.45699999999</v>
      </c>
      <c r="O213" s="4">
        <v>108106.31200000001</v>
      </c>
      <c r="P213" s="4">
        <v>99833.998000000007</v>
      </c>
      <c r="Q213" s="4">
        <v>90712.05</v>
      </c>
      <c r="R213" s="4">
        <v>81076.539000000004</v>
      </c>
      <c r="S213" s="4">
        <v>71025.718999999997</v>
      </c>
      <c r="T213" s="4">
        <v>60081.279000000002</v>
      </c>
      <c r="U213" s="4">
        <v>47415.716999999997</v>
      </c>
      <c r="V213" s="4">
        <v>33924.913999999997</v>
      </c>
      <c r="W213" s="4">
        <v>20964.543000000001</v>
      </c>
      <c r="X213" s="4">
        <v>10448.842000000001</v>
      </c>
      <c r="Y213" s="4">
        <v>3921.4259999999999</v>
      </c>
      <c r="Z213" s="4">
        <v>987.66499999999996</v>
      </c>
      <c r="AA213" s="4">
        <v>148.892</v>
      </c>
    </row>
    <row r="214" spans="1:27" s="6" customFormat="1" x14ac:dyDescent="0.3">
      <c r="A214" s="40">
        <v>213</v>
      </c>
      <c r="B214" s="18" t="s">
        <v>323</v>
      </c>
      <c r="C214" s="19" t="s">
        <v>55</v>
      </c>
      <c r="D214" s="41" t="s">
        <v>56</v>
      </c>
      <c r="E214" s="41">
        <v>947</v>
      </c>
      <c r="F214" s="41">
        <v>2085</v>
      </c>
      <c r="G214" s="4">
        <v>144774.08300000001</v>
      </c>
      <c r="H214" s="4">
        <v>143489.883</v>
      </c>
      <c r="I214" s="4">
        <v>141777.92600000001</v>
      </c>
      <c r="J214" s="4">
        <v>139275.378</v>
      </c>
      <c r="K214" s="4">
        <v>135782.258</v>
      </c>
      <c r="L214" s="4">
        <v>131478.80100000001</v>
      </c>
      <c r="M214" s="4">
        <v>126625.81299999999</v>
      </c>
      <c r="N214" s="4">
        <v>120999.208</v>
      </c>
      <c r="O214" s="4">
        <v>114505.86900000001</v>
      </c>
      <c r="P214" s="4">
        <v>106965.083</v>
      </c>
      <c r="Q214" s="4">
        <v>98342.634000000005</v>
      </c>
      <c r="R214" s="4">
        <v>88745.531000000003</v>
      </c>
      <c r="S214" s="4">
        <v>78405.67</v>
      </c>
      <c r="T214" s="4">
        <v>67131.311000000002</v>
      </c>
      <c r="U214" s="4">
        <v>54507.864999999998</v>
      </c>
      <c r="V214" s="4">
        <v>40097.196000000004</v>
      </c>
      <c r="W214" s="4">
        <v>25489.936000000002</v>
      </c>
      <c r="X214" s="4">
        <v>13076.691999999999</v>
      </c>
      <c r="Y214" s="4">
        <v>5010.1540000000005</v>
      </c>
      <c r="Z214" s="4">
        <v>1325.307</v>
      </c>
      <c r="AA214" s="4">
        <v>218.11699999999999</v>
      </c>
    </row>
    <row r="215" spans="1:27" s="6" customFormat="1" x14ac:dyDescent="0.3">
      <c r="A215" s="40">
        <v>214</v>
      </c>
      <c r="B215" s="18" t="s">
        <v>323</v>
      </c>
      <c r="C215" s="19" t="s">
        <v>55</v>
      </c>
      <c r="D215" s="41" t="s">
        <v>56</v>
      </c>
      <c r="E215" s="41">
        <v>947</v>
      </c>
      <c r="F215" s="41">
        <v>2090</v>
      </c>
      <c r="G215" s="4">
        <v>145002.685</v>
      </c>
      <c r="H215" s="4">
        <v>144267.39199999999</v>
      </c>
      <c r="I215" s="4">
        <v>143230.261</v>
      </c>
      <c r="J215" s="4">
        <v>141485.522</v>
      </c>
      <c r="K215" s="4">
        <v>138832.28700000001</v>
      </c>
      <c r="L215" s="4">
        <v>135221.26699999999</v>
      </c>
      <c r="M215" s="4">
        <v>130847.18</v>
      </c>
      <c r="N215" s="4">
        <v>125910.62699999999</v>
      </c>
      <c r="O215" s="4">
        <v>120101.837</v>
      </c>
      <c r="P215" s="4">
        <v>113374.894</v>
      </c>
      <c r="Q215" s="4">
        <v>105466.099</v>
      </c>
      <c r="R215" s="4">
        <v>96341.955000000002</v>
      </c>
      <c r="S215" s="4">
        <v>86003.600999999995</v>
      </c>
      <c r="T215" s="4">
        <v>74364.010999999999</v>
      </c>
      <c r="U215" s="4">
        <v>61250.394</v>
      </c>
      <c r="V215" s="4">
        <v>46507.771999999997</v>
      </c>
      <c r="W215" s="4">
        <v>30529.967000000001</v>
      </c>
      <c r="X215" s="4">
        <v>16206.096</v>
      </c>
      <c r="Y215" s="4">
        <v>6433.8620000000001</v>
      </c>
      <c r="Z215" s="4">
        <v>1743.454</v>
      </c>
      <c r="AA215" s="4">
        <v>304.63099999999997</v>
      </c>
    </row>
    <row r="216" spans="1:27" s="6" customFormat="1" x14ac:dyDescent="0.3">
      <c r="A216" s="40">
        <v>215</v>
      </c>
      <c r="B216" s="18" t="s">
        <v>323</v>
      </c>
      <c r="C216" s="19" t="s">
        <v>55</v>
      </c>
      <c r="D216" s="41" t="s">
        <v>56</v>
      </c>
      <c r="E216" s="41">
        <v>947</v>
      </c>
      <c r="F216" s="41">
        <v>2095</v>
      </c>
      <c r="G216" s="4">
        <v>144696.42000000001</v>
      </c>
      <c r="H216" s="4">
        <v>144531.06200000001</v>
      </c>
      <c r="I216" s="4">
        <v>144025.00599999999</v>
      </c>
      <c r="J216" s="4">
        <v>142954.74299999999</v>
      </c>
      <c r="K216" s="4">
        <v>141064.79300000001</v>
      </c>
      <c r="L216" s="4">
        <v>138296.38099999999</v>
      </c>
      <c r="M216" s="4">
        <v>134614.924</v>
      </c>
      <c r="N216" s="4">
        <v>130158.202</v>
      </c>
      <c r="O216" s="4">
        <v>125038.679</v>
      </c>
      <c r="P216" s="4">
        <v>118991.054</v>
      </c>
      <c r="Q216" s="4">
        <v>111883.467</v>
      </c>
      <c r="R216" s="4">
        <v>103450.34</v>
      </c>
      <c r="S216" s="4">
        <v>93547.763999999996</v>
      </c>
      <c r="T216" s="4">
        <v>81830.720000000001</v>
      </c>
      <c r="U216" s="4">
        <v>68204.558999999994</v>
      </c>
      <c r="V216" s="4">
        <v>52701.362000000001</v>
      </c>
      <c r="W216" s="4">
        <v>35859.603999999999</v>
      </c>
      <c r="X216" s="4">
        <v>19747.870999999999</v>
      </c>
      <c r="Y216" s="4">
        <v>8157.5140000000001</v>
      </c>
      <c r="Z216" s="4">
        <v>2303.0889999999999</v>
      </c>
      <c r="AA216" s="4">
        <v>414.52199999999999</v>
      </c>
    </row>
    <row r="217" spans="1:27" s="6" customFormat="1" x14ac:dyDescent="0.3">
      <c r="A217" s="40">
        <v>216</v>
      </c>
      <c r="B217" s="18" t="s">
        <v>323</v>
      </c>
      <c r="C217" s="19" t="s">
        <v>55</v>
      </c>
      <c r="D217" s="41" t="s">
        <v>56</v>
      </c>
      <c r="E217" s="41">
        <v>947</v>
      </c>
      <c r="F217" s="41">
        <v>2100</v>
      </c>
      <c r="G217" s="4">
        <v>143878.345</v>
      </c>
      <c r="H217" s="4">
        <v>144258.45199999999</v>
      </c>
      <c r="I217" s="4">
        <v>144304.85699999999</v>
      </c>
      <c r="J217" s="4">
        <v>143766.011</v>
      </c>
      <c r="K217" s="4">
        <v>142556.45499999999</v>
      </c>
      <c r="L217" s="4">
        <v>140554.51999999999</v>
      </c>
      <c r="M217" s="4">
        <v>137715.79399999999</v>
      </c>
      <c r="N217" s="4">
        <v>133952.845</v>
      </c>
      <c r="O217" s="4">
        <v>129315.38499999999</v>
      </c>
      <c r="P217" s="4">
        <v>123954.63800000001</v>
      </c>
      <c r="Q217" s="4">
        <v>117520.523</v>
      </c>
      <c r="R217" s="4">
        <v>109873.70299999999</v>
      </c>
      <c r="S217" s="4">
        <v>100632.97900000001</v>
      </c>
      <c r="T217" s="4">
        <v>89275.134999999995</v>
      </c>
      <c r="U217" s="4">
        <v>75420.748999999996</v>
      </c>
      <c r="V217" s="4">
        <v>59150.623</v>
      </c>
      <c r="W217" s="4">
        <v>41132.961000000003</v>
      </c>
      <c r="X217" s="4">
        <v>23594.541000000001</v>
      </c>
      <c r="Y217" s="4">
        <v>10152.710999999999</v>
      </c>
      <c r="Z217" s="4">
        <v>2998.2130000000002</v>
      </c>
      <c r="AA217" s="4">
        <v>564.24400000000003</v>
      </c>
    </row>
    <row r="218" spans="1:27" s="6" customFormat="1" x14ac:dyDescent="0.3">
      <c r="A218" s="40">
        <v>217</v>
      </c>
      <c r="B218" s="18" t="s">
        <v>323</v>
      </c>
      <c r="C218" s="19" t="s">
        <v>57</v>
      </c>
      <c r="D218" s="41"/>
      <c r="E218" s="41">
        <v>903</v>
      </c>
      <c r="F218" s="41">
        <v>2015</v>
      </c>
      <c r="G218" s="4">
        <v>92051.78</v>
      </c>
      <c r="H218" s="4">
        <v>80018.642999999996</v>
      </c>
      <c r="I218" s="4">
        <v>69840.016000000003</v>
      </c>
      <c r="J218" s="4">
        <v>60883.472999999998</v>
      </c>
      <c r="K218" s="4">
        <v>53587.139000000003</v>
      </c>
      <c r="L218" s="4">
        <v>47455.851999999999</v>
      </c>
      <c r="M218" s="4">
        <v>41094.555</v>
      </c>
      <c r="N218" s="4">
        <v>33937.031000000003</v>
      </c>
      <c r="O218" s="4">
        <v>27611.673999999999</v>
      </c>
      <c r="P218" s="4">
        <v>22692.705999999998</v>
      </c>
      <c r="Q218" s="4">
        <v>18744.194</v>
      </c>
      <c r="R218" s="4">
        <v>15362.161</v>
      </c>
      <c r="S218" s="4">
        <v>12113.464</v>
      </c>
      <c r="T218" s="4">
        <v>9028.7099999999991</v>
      </c>
      <c r="U218" s="4">
        <v>6353.1959999999999</v>
      </c>
      <c r="V218" s="4">
        <v>4077.0219999999999</v>
      </c>
      <c r="W218" s="4">
        <v>2184.5120000000002</v>
      </c>
      <c r="X218" s="4">
        <v>828.68299999999999</v>
      </c>
      <c r="Y218" s="4">
        <v>210.95</v>
      </c>
      <c r="Z218" s="4">
        <v>33.738</v>
      </c>
      <c r="AA218" s="4">
        <v>3.2149999999999999</v>
      </c>
    </row>
    <row r="219" spans="1:27" s="6" customFormat="1" x14ac:dyDescent="0.3">
      <c r="A219" s="40">
        <v>218</v>
      </c>
      <c r="B219" s="18" t="s">
        <v>323</v>
      </c>
      <c r="C219" s="19" t="s">
        <v>57</v>
      </c>
      <c r="D219" s="41"/>
      <c r="E219" s="41">
        <v>903</v>
      </c>
      <c r="F219" s="41">
        <v>2020</v>
      </c>
      <c r="G219" s="4">
        <v>98970.697</v>
      </c>
      <c r="H219" s="4">
        <v>90008.391000000003</v>
      </c>
      <c r="I219" s="4">
        <v>79113.298999999999</v>
      </c>
      <c r="J219" s="4">
        <v>69086.722999999998</v>
      </c>
      <c r="K219" s="4">
        <v>59925.555</v>
      </c>
      <c r="L219" s="4">
        <v>52527.383999999998</v>
      </c>
      <c r="M219" s="4">
        <v>46422.595000000001</v>
      </c>
      <c r="N219" s="4">
        <v>40112.14</v>
      </c>
      <c r="O219" s="4">
        <v>33031.175000000003</v>
      </c>
      <c r="P219" s="4">
        <v>26783.723999999998</v>
      </c>
      <c r="Q219" s="4">
        <v>21850.738000000001</v>
      </c>
      <c r="R219" s="4">
        <v>17823.188999999998</v>
      </c>
      <c r="S219" s="4">
        <v>14293.028</v>
      </c>
      <c r="T219" s="4">
        <v>10816.919</v>
      </c>
      <c r="U219" s="4">
        <v>7499.7250000000004</v>
      </c>
      <c r="V219" s="4">
        <v>4697.107</v>
      </c>
      <c r="W219" s="4">
        <v>2511.4969999999998</v>
      </c>
      <c r="X219" s="4">
        <v>1022.833</v>
      </c>
      <c r="Y219" s="4">
        <v>269.33699999999999</v>
      </c>
      <c r="Z219" s="4">
        <v>44.524000000000001</v>
      </c>
      <c r="AA219" s="4">
        <v>4.3730000000000002</v>
      </c>
    </row>
    <row r="220" spans="1:27" s="6" customFormat="1" x14ac:dyDescent="0.3">
      <c r="A220" s="40">
        <v>219</v>
      </c>
      <c r="B220" s="18" t="s">
        <v>323</v>
      </c>
      <c r="C220" s="19" t="s">
        <v>57</v>
      </c>
      <c r="D220" s="41"/>
      <c r="E220" s="41">
        <v>903</v>
      </c>
      <c r="F220" s="41">
        <v>2025</v>
      </c>
      <c r="G220" s="4">
        <v>105883.94100000001</v>
      </c>
      <c r="H220" s="4">
        <v>97097.362999999998</v>
      </c>
      <c r="I220" s="4">
        <v>89155.911999999997</v>
      </c>
      <c r="J220" s="4">
        <v>78387.61</v>
      </c>
      <c r="K220" s="4">
        <v>68145.073999999993</v>
      </c>
      <c r="L220" s="4">
        <v>58886.915999999997</v>
      </c>
      <c r="M220" s="4">
        <v>51519.58</v>
      </c>
      <c r="N220" s="4">
        <v>45452.889000000003</v>
      </c>
      <c r="O220" s="4">
        <v>39159.150999999998</v>
      </c>
      <c r="P220" s="4">
        <v>32119.282999999999</v>
      </c>
      <c r="Q220" s="4">
        <v>25846.381000000001</v>
      </c>
      <c r="R220" s="4">
        <v>20837.714</v>
      </c>
      <c r="S220" s="4">
        <v>16653.382000000001</v>
      </c>
      <c r="T220" s="4">
        <v>12848.713</v>
      </c>
      <c r="U220" s="4">
        <v>9094.0720000000001</v>
      </c>
      <c r="V220" s="4">
        <v>5624.6850000000004</v>
      </c>
      <c r="W220" s="4">
        <v>2946.7959999999998</v>
      </c>
      <c r="X220" s="4">
        <v>1209.365</v>
      </c>
      <c r="Y220" s="4">
        <v>346.38200000000001</v>
      </c>
      <c r="Z220" s="4">
        <v>59.067999999999998</v>
      </c>
      <c r="AA220" s="4">
        <v>5.9550000000000001</v>
      </c>
    </row>
    <row r="221" spans="1:27" s="6" customFormat="1" x14ac:dyDescent="0.3">
      <c r="A221" s="40">
        <v>220</v>
      </c>
      <c r="B221" s="18" t="s">
        <v>323</v>
      </c>
      <c r="C221" s="19" t="s">
        <v>57</v>
      </c>
      <c r="D221" s="41"/>
      <c r="E221" s="41">
        <v>903</v>
      </c>
      <c r="F221" s="41">
        <v>2030</v>
      </c>
      <c r="G221" s="4">
        <v>113231.709</v>
      </c>
      <c r="H221" s="4">
        <v>104177.02099999999</v>
      </c>
      <c r="I221" s="4">
        <v>96305.972999999998</v>
      </c>
      <c r="J221" s="4">
        <v>88455.263000000006</v>
      </c>
      <c r="K221" s="4">
        <v>77455.592999999993</v>
      </c>
      <c r="L221" s="4">
        <v>67105.229000000007</v>
      </c>
      <c r="M221" s="4">
        <v>57881.099000000002</v>
      </c>
      <c r="N221" s="4">
        <v>50556.292999999998</v>
      </c>
      <c r="O221" s="4">
        <v>44484.826000000001</v>
      </c>
      <c r="P221" s="4">
        <v>38177.275000000001</v>
      </c>
      <c r="Q221" s="4">
        <v>31075.396000000001</v>
      </c>
      <c r="R221" s="4">
        <v>24715.334999999999</v>
      </c>
      <c r="S221" s="4">
        <v>19545.043000000001</v>
      </c>
      <c r="T221" s="4">
        <v>15060.755999999999</v>
      </c>
      <c r="U221" s="4">
        <v>10906.731</v>
      </c>
      <c r="V221" s="4">
        <v>6945.1469999999999</v>
      </c>
      <c r="W221" s="4">
        <v>3602.3670000000002</v>
      </c>
      <c r="X221" s="4">
        <v>1455.569</v>
      </c>
      <c r="Y221" s="4">
        <v>424.19499999999999</v>
      </c>
      <c r="Z221" s="4">
        <v>79.372</v>
      </c>
      <c r="AA221" s="4">
        <v>8.1440000000000001</v>
      </c>
    </row>
    <row r="222" spans="1:27" s="6" customFormat="1" x14ac:dyDescent="0.3">
      <c r="A222" s="40">
        <v>221</v>
      </c>
      <c r="B222" s="18" t="s">
        <v>323</v>
      </c>
      <c r="C222" s="19" t="s">
        <v>57</v>
      </c>
      <c r="D222" s="41"/>
      <c r="E222" s="41">
        <v>903</v>
      </c>
      <c r="F222" s="41">
        <v>2035</v>
      </c>
      <c r="G222" s="4">
        <v>120920.465</v>
      </c>
      <c r="H222" s="4">
        <v>111688.236</v>
      </c>
      <c r="I222" s="4">
        <v>103452.731</v>
      </c>
      <c r="J222" s="4">
        <v>95646.236000000004</v>
      </c>
      <c r="K222" s="4">
        <v>87547.612999999998</v>
      </c>
      <c r="L222" s="4">
        <v>76422.426999999996</v>
      </c>
      <c r="M222" s="4">
        <v>66096.063999999998</v>
      </c>
      <c r="N222" s="4">
        <v>56920.885999999999</v>
      </c>
      <c r="O222" s="4">
        <v>49593.703999999998</v>
      </c>
      <c r="P222" s="4">
        <v>43483.53</v>
      </c>
      <c r="Q222" s="4">
        <v>37047.218999999997</v>
      </c>
      <c r="R222" s="4">
        <v>29810.273000000001</v>
      </c>
      <c r="S222" s="4">
        <v>23264.940999999999</v>
      </c>
      <c r="T222" s="4">
        <v>17770.871999999999</v>
      </c>
      <c r="U222" s="4">
        <v>12895.186</v>
      </c>
      <c r="V222" s="4">
        <v>8446.2800000000007</v>
      </c>
      <c r="W222" s="4">
        <v>4566.0609999999997</v>
      </c>
      <c r="X222" s="4">
        <v>1833.211</v>
      </c>
      <c r="Y222" s="4">
        <v>527.97500000000002</v>
      </c>
      <c r="Z222" s="4">
        <v>101.45</v>
      </c>
      <c r="AA222" s="4">
        <v>11.372999999999999</v>
      </c>
    </row>
    <row r="223" spans="1:27" s="6" customFormat="1" x14ac:dyDescent="0.3">
      <c r="A223" s="40">
        <v>222</v>
      </c>
      <c r="B223" s="18" t="s">
        <v>323</v>
      </c>
      <c r="C223" s="19" t="s">
        <v>57</v>
      </c>
      <c r="D223" s="41"/>
      <c r="E223" s="41">
        <v>903</v>
      </c>
      <c r="F223" s="41">
        <v>2040</v>
      </c>
      <c r="G223" s="4">
        <v>128253.927</v>
      </c>
      <c r="H223" s="4">
        <v>119529.30499999999</v>
      </c>
      <c r="I223" s="4">
        <v>111026.30499999999</v>
      </c>
      <c r="J223" s="4">
        <v>102833.84299999999</v>
      </c>
      <c r="K223" s="4">
        <v>94779.517000000007</v>
      </c>
      <c r="L223" s="4">
        <v>86535.712</v>
      </c>
      <c r="M223" s="4">
        <v>75419.331000000006</v>
      </c>
      <c r="N223" s="4">
        <v>65132.381999999998</v>
      </c>
      <c r="O223" s="4">
        <v>55949.235000000001</v>
      </c>
      <c r="P223" s="4">
        <v>48579.881999999998</v>
      </c>
      <c r="Q223" s="4">
        <v>42307.921999999999</v>
      </c>
      <c r="R223" s="4">
        <v>35656.783000000003</v>
      </c>
      <c r="S223" s="4">
        <v>28171.716</v>
      </c>
      <c r="T223" s="4">
        <v>21255.833999999999</v>
      </c>
      <c r="U223" s="4">
        <v>15329.734</v>
      </c>
      <c r="V223" s="4">
        <v>10109.448</v>
      </c>
      <c r="W223" s="4">
        <v>5662.6880000000001</v>
      </c>
      <c r="X223" s="4">
        <v>2406.5050000000001</v>
      </c>
      <c r="Y223" s="4">
        <v>691.43899999999996</v>
      </c>
      <c r="Z223" s="4">
        <v>131.27699999999999</v>
      </c>
      <c r="AA223" s="4">
        <v>15.238</v>
      </c>
    </row>
    <row r="224" spans="1:27" s="6" customFormat="1" x14ac:dyDescent="0.3">
      <c r="A224" s="40">
        <v>223</v>
      </c>
      <c r="B224" s="18" t="s">
        <v>323</v>
      </c>
      <c r="C224" s="19" t="s">
        <v>57</v>
      </c>
      <c r="D224" s="41"/>
      <c r="E224" s="41">
        <v>903</v>
      </c>
      <c r="F224" s="41">
        <v>2045</v>
      </c>
      <c r="G224" s="4">
        <v>134624.1</v>
      </c>
      <c r="H224" s="4">
        <v>127004.512</v>
      </c>
      <c r="I224" s="4">
        <v>118925.69</v>
      </c>
      <c r="J224" s="4">
        <v>110445.667</v>
      </c>
      <c r="K224" s="4">
        <v>102008.06</v>
      </c>
      <c r="L224" s="4">
        <v>93807.176999999996</v>
      </c>
      <c r="M224" s="4">
        <v>85548.804999999993</v>
      </c>
      <c r="N224" s="4">
        <v>74455.142999999996</v>
      </c>
      <c r="O224" s="4">
        <v>64138.146999999997</v>
      </c>
      <c r="P224" s="4">
        <v>54900.688999999998</v>
      </c>
      <c r="Q224" s="4">
        <v>47364.326000000001</v>
      </c>
      <c r="R224" s="4">
        <v>40832.868999999999</v>
      </c>
      <c r="S224" s="4">
        <v>33828.470999999998</v>
      </c>
      <c r="T224" s="4">
        <v>25871.615000000002</v>
      </c>
      <c r="U224" s="4">
        <v>18458.725999999999</v>
      </c>
      <c r="V224" s="4">
        <v>12145.159</v>
      </c>
      <c r="W224" s="4">
        <v>6900.3710000000001</v>
      </c>
      <c r="X224" s="4">
        <v>3069.8609999999999</v>
      </c>
      <c r="Y224" s="4">
        <v>950.38900000000001</v>
      </c>
      <c r="Z224" s="4">
        <v>180.44399999999999</v>
      </c>
      <c r="AA224" s="4">
        <v>20.584</v>
      </c>
    </row>
    <row r="225" spans="1:27" s="6" customFormat="1" x14ac:dyDescent="0.3">
      <c r="A225" s="40">
        <v>224</v>
      </c>
      <c r="B225" s="18" t="s">
        <v>323</v>
      </c>
      <c r="C225" s="19" t="s">
        <v>57</v>
      </c>
      <c r="D225" s="41"/>
      <c r="E225" s="41">
        <v>903</v>
      </c>
      <c r="F225" s="41">
        <v>2050</v>
      </c>
      <c r="G225" s="4">
        <v>139957.416</v>
      </c>
      <c r="H225" s="4">
        <v>133507.22399999999</v>
      </c>
      <c r="I225" s="4">
        <v>126456.58</v>
      </c>
      <c r="J225" s="4">
        <v>118381.162</v>
      </c>
      <c r="K225" s="4">
        <v>109657.857</v>
      </c>
      <c r="L225" s="4">
        <v>101074.304</v>
      </c>
      <c r="M225" s="4">
        <v>92855.338000000003</v>
      </c>
      <c r="N225" s="4">
        <v>84593.845000000001</v>
      </c>
      <c r="O225" s="4">
        <v>73443.680999999997</v>
      </c>
      <c r="P225" s="4">
        <v>63042.612999999998</v>
      </c>
      <c r="Q225" s="4">
        <v>53622.885999999999</v>
      </c>
      <c r="R225" s="4">
        <v>45818.188000000002</v>
      </c>
      <c r="S225" s="4">
        <v>38871.095000000001</v>
      </c>
      <c r="T225" s="4">
        <v>31232.403999999999</v>
      </c>
      <c r="U225" s="4">
        <v>22634.204000000002</v>
      </c>
      <c r="V225" s="4">
        <v>14767.048000000001</v>
      </c>
      <c r="W225" s="4">
        <v>8419.7150000000001</v>
      </c>
      <c r="X225" s="4">
        <v>3841.2640000000001</v>
      </c>
      <c r="Y225" s="4">
        <v>1258.6500000000001</v>
      </c>
      <c r="Z225" s="4">
        <v>262.50900000000001</v>
      </c>
      <c r="AA225" s="4">
        <v>29.518000000000001</v>
      </c>
    </row>
    <row r="226" spans="1:27" s="6" customFormat="1" x14ac:dyDescent="0.3">
      <c r="A226" s="40">
        <v>225</v>
      </c>
      <c r="B226" s="18" t="s">
        <v>323</v>
      </c>
      <c r="C226" s="19" t="s">
        <v>57</v>
      </c>
      <c r="D226" s="41"/>
      <c r="E226" s="41">
        <v>903</v>
      </c>
      <c r="F226" s="41">
        <v>2055</v>
      </c>
      <c r="G226" s="4">
        <v>144484.58300000001</v>
      </c>
      <c r="H226" s="4">
        <v>138963.67300000001</v>
      </c>
      <c r="I226" s="4">
        <v>133014.14000000001</v>
      </c>
      <c r="J226" s="4">
        <v>125950.909</v>
      </c>
      <c r="K226" s="4">
        <v>117636.75</v>
      </c>
      <c r="L226" s="4">
        <v>108768.12300000001</v>
      </c>
      <c r="M226" s="4">
        <v>100162.04</v>
      </c>
      <c r="N226" s="4">
        <v>91930.03</v>
      </c>
      <c r="O226" s="4">
        <v>83570.926999999996</v>
      </c>
      <c r="P226" s="4">
        <v>72302.744999999995</v>
      </c>
      <c r="Q226" s="4">
        <v>61684.529000000002</v>
      </c>
      <c r="R226" s="4">
        <v>51978.995999999999</v>
      </c>
      <c r="S226" s="4">
        <v>43744.141000000003</v>
      </c>
      <c r="T226" s="4">
        <v>36058.631999999998</v>
      </c>
      <c r="U226" s="4">
        <v>27542.445</v>
      </c>
      <c r="V226" s="4">
        <v>18314.68</v>
      </c>
      <c r="W226" s="4">
        <v>10395.540000000001</v>
      </c>
      <c r="X226" s="4">
        <v>4803.2730000000001</v>
      </c>
      <c r="Y226" s="4">
        <v>1637.24</v>
      </c>
      <c r="Z226" s="4">
        <v>364.85700000000003</v>
      </c>
      <c r="AA226" s="4">
        <v>45.154000000000003</v>
      </c>
    </row>
    <row r="227" spans="1:27" s="6" customFormat="1" x14ac:dyDescent="0.3">
      <c r="A227" s="40">
        <v>226</v>
      </c>
      <c r="B227" s="18" t="s">
        <v>323</v>
      </c>
      <c r="C227" s="19" t="s">
        <v>57</v>
      </c>
      <c r="D227" s="41"/>
      <c r="E227" s="41">
        <v>903</v>
      </c>
      <c r="F227" s="41">
        <v>2060</v>
      </c>
      <c r="G227" s="4">
        <v>148370.435</v>
      </c>
      <c r="H227" s="4">
        <v>143591.682</v>
      </c>
      <c r="I227" s="4">
        <v>138516.709</v>
      </c>
      <c r="J227" s="4">
        <v>132543.89499999999</v>
      </c>
      <c r="K227" s="4">
        <v>125247.54700000001</v>
      </c>
      <c r="L227" s="4">
        <v>116786.302</v>
      </c>
      <c r="M227" s="4">
        <v>107888.121</v>
      </c>
      <c r="N227" s="4">
        <v>99260.979000000007</v>
      </c>
      <c r="O227" s="4">
        <v>90914.952000000005</v>
      </c>
      <c r="P227" s="4">
        <v>82388.683999999994</v>
      </c>
      <c r="Q227" s="4">
        <v>70863.755000000005</v>
      </c>
      <c r="R227" s="4">
        <v>59917.373</v>
      </c>
      <c r="S227" s="4">
        <v>49755.93</v>
      </c>
      <c r="T227" s="4">
        <v>40744.190999999999</v>
      </c>
      <c r="U227" s="4">
        <v>32024.996999999999</v>
      </c>
      <c r="V227" s="4">
        <v>22564.151999999998</v>
      </c>
      <c r="W227" s="4">
        <v>13122.77</v>
      </c>
      <c r="X227" s="4">
        <v>6069.4030000000002</v>
      </c>
      <c r="Y227" s="4">
        <v>2118.0419999999999</v>
      </c>
      <c r="Z227" s="4">
        <v>498.24599999999998</v>
      </c>
      <c r="AA227" s="4">
        <v>66.367000000000004</v>
      </c>
    </row>
    <row r="228" spans="1:27" s="6" customFormat="1" x14ac:dyDescent="0.3">
      <c r="A228" s="40">
        <v>227</v>
      </c>
      <c r="B228" s="18" t="s">
        <v>323</v>
      </c>
      <c r="C228" s="19" t="s">
        <v>57</v>
      </c>
      <c r="D228" s="41"/>
      <c r="E228" s="41">
        <v>903</v>
      </c>
      <c r="F228" s="41">
        <v>2065</v>
      </c>
      <c r="G228" s="4">
        <v>151933.489</v>
      </c>
      <c r="H228" s="4">
        <v>147559.505</v>
      </c>
      <c r="I228" s="4">
        <v>143183.37599999999</v>
      </c>
      <c r="J228" s="4">
        <v>138078.44899999999</v>
      </c>
      <c r="K228" s="4">
        <v>131880.09700000001</v>
      </c>
      <c r="L228" s="4">
        <v>124435.06600000001</v>
      </c>
      <c r="M228" s="4">
        <v>115935.974</v>
      </c>
      <c r="N228" s="4">
        <v>107007.976</v>
      </c>
      <c r="O228" s="4">
        <v>98254.570999999996</v>
      </c>
      <c r="P228" s="4">
        <v>89722.774999999994</v>
      </c>
      <c r="Q228" s="4">
        <v>80875.952999999994</v>
      </c>
      <c r="R228" s="4">
        <v>68972.820000000007</v>
      </c>
      <c r="S228" s="4">
        <v>57506.775999999998</v>
      </c>
      <c r="T228" s="4">
        <v>46505.540999999997</v>
      </c>
      <c r="U228" s="4">
        <v>36388.838000000003</v>
      </c>
      <c r="V228" s="4">
        <v>26501.75</v>
      </c>
      <c r="W228" s="4">
        <v>16451.902999999998</v>
      </c>
      <c r="X228" s="4">
        <v>7847.3680000000004</v>
      </c>
      <c r="Y228" s="4">
        <v>2757.5230000000001</v>
      </c>
      <c r="Z228" s="4">
        <v>671.43700000000001</v>
      </c>
      <c r="AA228" s="4">
        <v>96.171000000000006</v>
      </c>
    </row>
    <row r="229" spans="1:27" s="6" customFormat="1" x14ac:dyDescent="0.3">
      <c r="A229" s="40">
        <v>228</v>
      </c>
      <c r="B229" s="18" t="s">
        <v>323</v>
      </c>
      <c r="C229" s="19" t="s">
        <v>57</v>
      </c>
      <c r="D229" s="41"/>
      <c r="E229" s="41">
        <v>903</v>
      </c>
      <c r="F229" s="41">
        <v>2070</v>
      </c>
      <c r="G229" s="4">
        <v>154867.24799999999</v>
      </c>
      <c r="H229" s="4">
        <v>151195.625</v>
      </c>
      <c r="I229" s="4">
        <v>147186.92600000001</v>
      </c>
      <c r="J229" s="4">
        <v>142775.26</v>
      </c>
      <c r="K229" s="4">
        <v>137454.15400000001</v>
      </c>
      <c r="L229" s="4">
        <v>131108.47899999999</v>
      </c>
      <c r="M229" s="4">
        <v>123617.537</v>
      </c>
      <c r="N229" s="4">
        <v>115078.30499999999</v>
      </c>
      <c r="O229" s="4">
        <v>106011.38099999999</v>
      </c>
      <c r="P229" s="4">
        <v>97057.468999999997</v>
      </c>
      <c r="Q229" s="4">
        <v>88182.065000000002</v>
      </c>
      <c r="R229" s="4">
        <v>78870.428</v>
      </c>
      <c r="S229" s="4">
        <v>66373.717999999993</v>
      </c>
      <c r="T229" s="4">
        <v>53947.201000000001</v>
      </c>
      <c r="U229" s="4">
        <v>41734.14</v>
      </c>
      <c r="V229" s="4">
        <v>30347.940999999999</v>
      </c>
      <c r="W229" s="4">
        <v>19591.982</v>
      </c>
      <c r="X229" s="4">
        <v>10071.688</v>
      </c>
      <c r="Y229" s="4">
        <v>3678.0149999999999</v>
      </c>
      <c r="Z229" s="4">
        <v>906.79399999999998</v>
      </c>
      <c r="AA229" s="4">
        <v>137.07499999999999</v>
      </c>
    </row>
    <row r="230" spans="1:27" s="6" customFormat="1" x14ac:dyDescent="0.3">
      <c r="A230" s="40">
        <v>229</v>
      </c>
      <c r="B230" s="18" t="s">
        <v>323</v>
      </c>
      <c r="C230" s="19" t="s">
        <v>57</v>
      </c>
      <c r="D230" s="41"/>
      <c r="E230" s="41">
        <v>903</v>
      </c>
      <c r="F230" s="41">
        <v>2075</v>
      </c>
      <c r="G230" s="4">
        <v>156939.55499999999</v>
      </c>
      <c r="H230" s="4">
        <v>154185.90400000001</v>
      </c>
      <c r="I230" s="4">
        <v>150851.34</v>
      </c>
      <c r="J230" s="4">
        <v>146804.84299999999</v>
      </c>
      <c r="K230" s="4">
        <v>142185.97899999999</v>
      </c>
      <c r="L230" s="4">
        <v>136720.31099999999</v>
      </c>
      <c r="M230" s="4">
        <v>130323.034</v>
      </c>
      <c r="N230" s="4">
        <v>122782.209</v>
      </c>
      <c r="O230" s="4">
        <v>114090.21</v>
      </c>
      <c r="P230" s="4">
        <v>104807.65300000001</v>
      </c>
      <c r="Q230" s="4">
        <v>95493.372000000003</v>
      </c>
      <c r="R230" s="4">
        <v>86123.581000000006</v>
      </c>
      <c r="S230" s="4">
        <v>76095.671000000002</v>
      </c>
      <c r="T230" s="4">
        <v>62503.940999999999</v>
      </c>
      <c r="U230" s="4">
        <v>48672.409</v>
      </c>
      <c r="V230" s="4">
        <v>35047.019</v>
      </c>
      <c r="W230" s="4">
        <v>22681.325000000001</v>
      </c>
      <c r="X230" s="4">
        <v>12222.494000000001</v>
      </c>
      <c r="Y230" s="4">
        <v>4866.4219999999996</v>
      </c>
      <c r="Z230" s="4">
        <v>1256.5909999999999</v>
      </c>
      <c r="AA230" s="4">
        <v>194.624</v>
      </c>
    </row>
    <row r="231" spans="1:27" s="6" customFormat="1" x14ac:dyDescent="0.3">
      <c r="A231" s="40">
        <v>230</v>
      </c>
      <c r="B231" s="18" t="s">
        <v>323</v>
      </c>
      <c r="C231" s="19" t="s">
        <v>57</v>
      </c>
      <c r="D231" s="41"/>
      <c r="E231" s="41">
        <v>903</v>
      </c>
      <c r="F231" s="41">
        <v>2080</v>
      </c>
      <c r="G231" s="4">
        <v>158199.01199999999</v>
      </c>
      <c r="H231" s="4">
        <v>156314.125</v>
      </c>
      <c r="I231" s="4">
        <v>153867.652</v>
      </c>
      <c r="J231" s="4">
        <v>150493.15100000001</v>
      </c>
      <c r="K231" s="4">
        <v>146249.35800000001</v>
      </c>
      <c r="L231" s="4">
        <v>141490.144</v>
      </c>
      <c r="M231" s="4">
        <v>135969.63699999999</v>
      </c>
      <c r="N231" s="4">
        <v>129515.16800000001</v>
      </c>
      <c r="O231" s="4">
        <v>121808.942</v>
      </c>
      <c r="P231" s="4">
        <v>112883.878</v>
      </c>
      <c r="Q231" s="4">
        <v>103222.61500000001</v>
      </c>
      <c r="R231" s="4">
        <v>93392.403000000006</v>
      </c>
      <c r="S231" s="4">
        <v>83262.891000000003</v>
      </c>
      <c r="T231" s="4">
        <v>71932.524000000005</v>
      </c>
      <c r="U231" s="4">
        <v>56710.77</v>
      </c>
      <c r="V231" s="4">
        <v>41187.938999999998</v>
      </c>
      <c r="W231" s="4">
        <v>26435.831999999999</v>
      </c>
      <c r="X231" s="4">
        <v>14351.481</v>
      </c>
      <c r="Y231" s="4">
        <v>6046.8950000000004</v>
      </c>
      <c r="Z231" s="4">
        <v>1724.4449999999999</v>
      </c>
      <c r="AA231" s="4">
        <v>282.95</v>
      </c>
    </row>
    <row r="232" spans="1:27" s="6" customFormat="1" x14ac:dyDescent="0.3">
      <c r="A232" s="40">
        <v>231</v>
      </c>
      <c r="B232" s="18" t="s">
        <v>323</v>
      </c>
      <c r="C232" s="19" t="s">
        <v>57</v>
      </c>
      <c r="D232" s="41"/>
      <c r="E232" s="41">
        <v>903</v>
      </c>
      <c r="F232" s="41">
        <v>2085</v>
      </c>
      <c r="G232" s="4">
        <v>158751.946</v>
      </c>
      <c r="H232" s="4">
        <v>157621.29</v>
      </c>
      <c r="I232" s="4">
        <v>156018.04500000001</v>
      </c>
      <c r="J232" s="4">
        <v>153529.39600000001</v>
      </c>
      <c r="K232" s="4">
        <v>149964.46</v>
      </c>
      <c r="L232" s="4">
        <v>145584.22099999999</v>
      </c>
      <c r="M232" s="4">
        <v>140768.101</v>
      </c>
      <c r="N232" s="4">
        <v>135186.726</v>
      </c>
      <c r="O232" s="4">
        <v>128559.061</v>
      </c>
      <c r="P232" s="4">
        <v>120605.60799999999</v>
      </c>
      <c r="Q232" s="4">
        <v>111282.75599999999</v>
      </c>
      <c r="R232" s="4">
        <v>101085.478</v>
      </c>
      <c r="S232" s="4">
        <v>90469.172000000006</v>
      </c>
      <c r="T232" s="4">
        <v>78956.792000000001</v>
      </c>
      <c r="U232" s="4">
        <v>65662.998000000007</v>
      </c>
      <c r="V232" s="4">
        <v>48420.108</v>
      </c>
      <c r="W232" s="4">
        <v>31429.542000000001</v>
      </c>
      <c r="X232" s="4">
        <v>16942.331999999999</v>
      </c>
      <c r="Y232" s="4">
        <v>7231.7659999999996</v>
      </c>
      <c r="Z232" s="4">
        <v>2206.0729999999999</v>
      </c>
      <c r="AA232" s="4">
        <v>408.72199999999998</v>
      </c>
    </row>
    <row r="233" spans="1:27" s="6" customFormat="1" x14ac:dyDescent="0.3">
      <c r="A233" s="40">
        <v>232</v>
      </c>
      <c r="B233" s="18" t="s">
        <v>323</v>
      </c>
      <c r="C233" s="19" t="s">
        <v>57</v>
      </c>
      <c r="D233" s="41"/>
      <c r="E233" s="41">
        <v>903</v>
      </c>
      <c r="F233" s="41">
        <v>2090</v>
      </c>
      <c r="G233" s="4">
        <v>158770.38399999999</v>
      </c>
      <c r="H233" s="4">
        <v>158215.05600000001</v>
      </c>
      <c r="I233" s="4">
        <v>157345.147</v>
      </c>
      <c r="J233" s="4">
        <v>155698.584</v>
      </c>
      <c r="K233" s="4">
        <v>153027.27900000001</v>
      </c>
      <c r="L233" s="4">
        <v>149328.399</v>
      </c>
      <c r="M233" s="4">
        <v>144890.99400000001</v>
      </c>
      <c r="N233" s="4">
        <v>140011.86600000001</v>
      </c>
      <c r="O233" s="4">
        <v>134253.18100000001</v>
      </c>
      <c r="P233" s="4">
        <v>127368.76700000001</v>
      </c>
      <c r="Q233" s="4">
        <v>119000.429</v>
      </c>
      <c r="R233" s="4">
        <v>109117.357</v>
      </c>
      <c r="S233" s="4">
        <v>98104.577000000005</v>
      </c>
      <c r="T233" s="4">
        <v>86041.543000000005</v>
      </c>
      <c r="U233" s="4">
        <v>72413.03</v>
      </c>
      <c r="V233" s="4">
        <v>56568.855000000003</v>
      </c>
      <c r="W233" s="4">
        <v>37415.053999999996</v>
      </c>
      <c r="X233" s="4">
        <v>20445.421999999999</v>
      </c>
      <c r="Y233" s="4">
        <v>8662.1389999999992</v>
      </c>
      <c r="Z233" s="4">
        <v>2695.9859999999999</v>
      </c>
      <c r="AA233" s="4">
        <v>553.11300000000006</v>
      </c>
    </row>
    <row r="234" spans="1:27" s="6" customFormat="1" x14ac:dyDescent="0.3">
      <c r="A234" s="40">
        <v>233</v>
      </c>
      <c r="B234" s="18" t="s">
        <v>323</v>
      </c>
      <c r="C234" s="19" t="s">
        <v>57</v>
      </c>
      <c r="D234" s="41"/>
      <c r="E234" s="41">
        <v>903</v>
      </c>
      <c r="F234" s="41">
        <v>2095</v>
      </c>
      <c r="G234" s="4">
        <v>158246.777</v>
      </c>
      <c r="H234" s="4">
        <v>158270.967</v>
      </c>
      <c r="I234" s="4">
        <v>157957.565</v>
      </c>
      <c r="J234" s="4">
        <v>157044.73499999999</v>
      </c>
      <c r="K234" s="4">
        <v>155223.40299999999</v>
      </c>
      <c r="L234" s="4">
        <v>152422.15900000001</v>
      </c>
      <c r="M234" s="4">
        <v>148665.204</v>
      </c>
      <c r="N234" s="4">
        <v>144164.15700000001</v>
      </c>
      <c r="O234" s="4">
        <v>139106.43299999999</v>
      </c>
      <c r="P234" s="4">
        <v>133087.02499999999</v>
      </c>
      <c r="Q234" s="4">
        <v>125777.2</v>
      </c>
      <c r="R234" s="4">
        <v>116826.053</v>
      </c>
      <c r="S234" s="4">
        <v>106092.44100000001</v>
      </c>
      <c r="T234" s="4">
        <v>93564.606</v>
      </c>
      <c r="U234" s="4">
        <v>79255.270999999993</v>
      </c>
      <c r="V234" s="4">
        <v>62813.074000000001</v>
      </c>
      <c r="W234" s="4">
        <v>44274.408000000003</v>
      </c>
      <c r="X234" s="4">
        <v>24749.538</v>
      </c>
      <c r="Y234" s="4">
        <v>10641.761</v>
      </c>
      <c r="Z234" s="4">
        <v>3281.1149999999998</v>
      </c>
      <c r="AA234" s="4">
        <v>709.48699999999997</v>
      </c>
    </row>
    <row r="235" spans="1:27" s="6" customFormat="1" x14ac:dyDescent="0.3">
      <c r="A235" s="40">
        <v>234</v>
      </c>
      <c r="B235" s="18" t="s">
        <v>323</v>
      </c>
      <c r="C235" s="19" t="s">
        <v>57</v>
      </c>
      <c r="D235" s="41"/>
      <c r="E235" s="41">
        <v>903</v>
      </c>
      <c r="F235" s="41">
        <v>2100</v>
      </c>
      <c r="G235" s="4">
        <v>157227.772</v>
      </c>
      <c r="H235" s="4">
        <v>157782.93100000001</v>
      </c>
      <c r="I235" s="4">
        <v>158030.94399999999</v>
      </c>
      <c r="J235" s="4">
        <v>157675.74400000001</v>
      </c>
      <c r="K235" s="4">
        <v>156596.573</v>
      </c>
      <c r="L235" s="4">
        <v>154649.73199999999</v>
      </c>
      <c r="M235" s="4">
        <v>151789.42000000001</v>
      </c>
      <c r="N235" s="4">
        <v>147968.30799999999</v>
      </c>
      <c r="O235" s="4">
        <v>143290.40900000001</v>
      </c>
      <c r="P235" s="4">
        <v>137971.56099999999</v>
      </c>
      <c r="Q235" s="4">
        <v>131524.815</v>
      </c>
      <c r="R235" s="4">
        <v>123619.68399999999</v>
      </c>
      <c r="S235" s="4">
        <v>113788.19899999999</v>
      </c>
      <c r="T235" s="4">
        <v>101465.245</v>
      </c>
      <c r="U235" s="4">
        <v>86552.910999999993</v>
      </c>
      <c r="V235" s="4">
        <v>69196.45</v>
      </c>
      <c r="W235" s="4">
        <v>49640.502999999997</v>
      </c>
      <c r="X235" s="4">
        <v>29799.920999999998</v>
      </c>
      <c r="Y235" s="4">
        <v>13160.357</v>
      </c>
      <c r="Z235" s="4">
        <v>4120.5959999999995</v>
      </c>
      <c r="AA235" s="4">
        <v>898.78800000000001</v>
      </c>
    </row>
    <row r="236" spans="1:27" s="6" customFormat="1" x14ac:dyDescent="0.3">
      <c r="A236" s="40">
        <v>235</v>
      </c>
      <c r="B236" s="18" t="s">
        <v>323</v>
      </c>
      <c r="C236" s="44" t="s">
        <v>58</v>
      </c>
      <c r="D236" s="41"/>
      <c r="E236" s="41">
        <v>910</v>
      </c>
      <c r="F236" s="41">
        <v>2015</v>
      </c>
      <c r="G236" s="4">
        <v>31989.510999999999</v>
      </c>
      <c r="H236" s="4">
        <v>28577.238000000001</v>
      </c>
      <c r="I236" s="4">
        <v>25388.44</v>
      </c>
      <c r="J236" s="4">
        <v>22036.734</v>
      </c>
      <c r="K236" s="4">
        <v>18652.330000000002</v>
      </c>
      <c r="L236" s="4">
        <v>15855.725</v>
      </c>
      <c r="M236" s="4">
        <v>13372.48</v>
      </c>
      <c r="N236" s="4">
        <v>10667.206</v>
      </c>
      <c r="O236" s="4">
        <v>8396.2530000000006</v>
      </c>
      <c r="P236" s="4">
        <v>6623.39</v>
      </c>
      <c r="Q236" s="4">
        <v>5330.1480000000001</v>
      </c>
      <c r="R236" s="4">
        <v>4361.9939999999997</v>
      </c>
      <c r="S236" s="4">
        <v>3445.5859999999998</v>
      </c>
      <c r="T236" s="4">
        <v>2641.6080000000002</v>
      </c>
      <c r="U236" s="4">
        <v>1858.5060000000001</v>
      </c>
      <c r="V236" s="4">
        <v>1166.6369999999999</v>
      </c>
      <c r="W236" s="4">
        <v>647.05700000000002</v>
      </c>
      <c r="X236" s="4">
        <v>245.381</v>
      </c>
      <c r="Y236" s="4">
        <v>65.896000000000001</v>
      </c>
      <c r="Z236" s="4">
        <v>10.061999999999999</v>
      </c>
      <c r="AA236" s="4">
        <v>0.94899999999999995</v>
      </c>
    </row>
    <row r="237" spans="1:27" s="6" customFormat="1" x14ac:dyDescent="0.3">
      <c r="A237" s="40">
        <v>236</v>
      </c>
      <c r="B237" s="18" t="s">
        <v>323</v>
      </c>
      <c r="C237" s="44" t="s">
        <v>58</v>
      </c>
      <c r="D237" s="41"/>
      <c r="E237" s="41">
        <v>910</v>
      </c>
      <c r="F237" s="41">
        <v>2020</v>
      </c>
      <c r="G237" s="4">
        <v>34811.317999999999</v>
      </c>
      <c r="H237" s="4">
        <v>31429.712</v>
      </c>
      <c r="I237" s="4">
        <v>28331.883000000002</v>
      </c>
      <c r="J237" s="4">
        <v>25162.463</v>
      </c>
      <c r="K237" s="4">
        <v>21767.909</v>
      </c>
      <c r="L237" s="4">
        <v>18356.014999999999</v>
      </c>
      <c r="M237" s="4">
        <v>15547.607</v>
      </c>
      <c r="N237" s="4">
        <v>13052.355</v>
      </c>
      <c r="O237" s="4">
        <v>10352.691999999999</v>
      </c>
      <c r="P237" s="4">
        <v>8115.3019999999997</v>
      </c>
      <c r="Q237" s="4">
        <v>6365.1639999999998</v>
      </c>
      <c r="R237" s="4">
        <v>5074.8810000000003</v>
      </c>
      <c r="S237" s="4">
        <v>4079.9830000000002</v>
      </c>
      <c r="T237" s="4">
        <v>3107.7109999999998</v>
      </c>
      <c r="U237" s="4">
        <v>2234.6080000000002</v>
      </c>
      <c r="V237" s="4">
        <v>1410.9929999999999</v>
      </c>
      <c r="W237" s="4">
        <v>741.63499999999999</v>
      </c>
      <c r="X237" s="4">
        <v>313.06</v>
      </c>
      <c r="Y237" s="4">
        <v>81.673000000000002</v>
      </c>
      <c r="Z237" s="4">
        <v>13.933</v>
      </c>
      <c r="AA237" s="4">
        <v>1.347</v>
      </c>
    </row>
    <row r="238" spans="1:27" s="6" customFormat="1" x14ac:dyDescent="0.3">
      <c r="A238" s="40">
        <v>237</v>
      </c>
      <c r="B238" s="18" t="s">
        <v>323</v>
      </c>
      <c r="C238" s="44" t="s">
        <v>58</v>
      </c>
      <c r="D238" s="41"/>
      <c r="E238" s="41">
        <v>910</v>
      </c>
      <c r="F238" s="41">
        <v>2025</v>
      </c>
      <c r="G238" s="4">
        <v>37571.014999999999</v>
      </c>
      <c r="H238" s="4">
        <v>34310.131999999998</v>
      </c>
      <c r="I238" s="4">
        <v>31209.151999999998</v>
      </c>
      <c r="J238" s="4">
        <v>28120.151999999998</v>
      </c>
      <c r="K238" s="4">
        <v>24899.488000000001</v>
      </c>
      <c r="L238" s="4">
        <v>21471.77</v>
      </c>
      <c r="M238" s="4">
        <v>18047.564999999999</v>
      </c>
      <c r="N238" s="4">
        <v>15222.518</v>
      </c>
      <c r="O238" s="4">
        <v>12713.643</v>
      </c>
      <c r="P238" s="4">
        <v>10038.022999999999</v>
      </c>
      <c r="Q238" s="4">
        <v>7817.46</v>
      </c>
      <c r="R238" s="4">
        <v>6073.6170000000002</v>
      </c>
      <c r="S238" s="4">
        <v>4761.201</v>
      </c>
      <c r="T238" s="4">
        <v>3697.0749999999998</v>
      </c>
      <c r="U238" s="4">
        <v>2647.4430000000002</v>
      </c>
      <c r="V238" s="4">
        <v>1715.711</v>
      </c>
      <c r="W238" s="4">
        <v>909.88099999999997</v>
      </c>
      <c r="X238" s="4">
        <v>364.97300000000001</v>
      </c>
      <c r="Y238" s="4">
        <v>106.423</v>
      </c>
      <c r="Z238" s="4">
        <v>17.596</v>
      </c>
      <c r="AA238" s="4">
        <v>1.919</v>
      </c>
    </row>
    <row r="239" spans="1:27" s="6" customFormat="1" x14ac:dyDescent="0.3">
      <c r="A239" s="40">
        <v>238</v>
      </c>
      <c r="B239" s="18" t="s">
        <v>323</v>
      </c>
      <c r="C239" s="44" t="s">
        <v>58</v>
      </c>
      <c r="D239" s="41"/>
      <c r="E239" s="41">
        <v>910</v>
      </c>
      <c r="F239" s="41">
        <v>2030</v>
      </c>
      <c r="G239" s="4">
        <v>40244.909</v>
      </c>
      <c r="H239" s="4">
        <v>37120.709000000003</v>
      </c>
      <c r="I239" s="4">
        <v>34106.572</v>
      </c>
      <c r="J239" s="4">
        <v>31011.175999999999</v>
      </c>
      <c r="K239" s="4">
        <v>27866.876</v>
      </c>
      <c r="L239" s="4">
        <v>24608.531999999999</v>
      </c>
      <c r="M239" s="4">
        <v>21165.481</v>
      </c>
      <c r="N239" s="4">
        <v>17725.946</v>
      </c>
      <c r="O239" s="4">
        <v>14881.486000000001</v>
      </c>
      <c r="P239" s="4">
        <v>12375.892</v>
      </c>
      <c r="Q239" s="4">
        <v>9704.2790000000005</v>
      </c>
      <c r="R239" s="4">
        <v>7483.13</v>
      </c>
      <c r="S239" s="4">
        <v>5718.46</v>
      </c>
      <c r="T239" s="4">
        <v>4337.3239999999996</v>
      </c>
      <c r="U239" s="4">
        <v>3175.4369999999999</v>
      </c>
      <c r="V239" s="4">
        <v>2057.8989999999999</v>
      </c>
      <c r="W239" s="4">
        <v>1127.829</v>
      </c>
      <c r="X239" s="4">
        <v>458.22899999999998</v>
      </c>
      <c r="Y239" s="4">
        <v>127.506</v>
      </c>
      <c r="Z239" s="4">
        <v>23.643000000000001</v>
      </c>
      <c r="AA239" s="4">
        <v>2.5019999999999998</v>
      </c>
    </row>
    <row r="240" spans="1:27" s="6" customFormat="1" x14ac:dyDescent="0.3">
      <c r="A240" s="40">
        <v>239</v>
      </c>
      <c r="B240" s="18" t="s">
        <v>323</v>
      </c>
      <c r="C240" s="44" t="s">
        <v>58</v>
      </c>
      <c r="D240" s="41"/>
      <c r="E240" s="41">
        <v>910</v>
      </c>
      <c r="F240" s="41">
        <v>2035</v>
      </c>
      <c r="G240" s="4">
        <v>42785.290999999997</v>
      </c>
      <c r="H240" s="4">
        <v>39845.167000000001</v>
      </c>
      <c r="I240" s="4">
        <v>36935.311999999998</v>
      </c>
      <c r="J240" s="4">
        <v>33918.966</v>
      </c>
      <c r="K240" s="4">
        <v>30766.884999999998</v>
      </c>
      <c r="L240" s="4">
        <v>27581.446</v>
      </c>
      <c r="M240" s="4">
        <v>24304.951000000001</v>
      </c>
      <c r="N240" s="4">
        <v>20844.628000000001</v>
      </c>
      <c r="O240" s="4">
        <v>17384.348000000002</v>
      </c>
      <c r="P240" s="4">
        <v>14535.097</v>
      </c>
      <c r="Q240" s="4">
        <v>12009.334000000001</v>
      </c>
      <c r="R240" s="4">
        <v>9323.42</v>
      </c>
      <c r="S240" s="4">
        <v>7072.6019999999999</v>
      </c>
      <c r="T240" s="4">
        <v>5234.558</v>
      </c>
      <c r="U240" s="4">
        <v>3753.902</v>
      </c>
      <c r="V240" s="4">
        <v>2497.732</v>
      </c>
      <c r="W240" s="4">
        <v>1377.367</v>
      </c>
      <c r="X240" s="4">
        <v>583.19799999999998</v>
      </c>
      <c r="Y240" s="4">
        <v>164.75399999999999</v>
      </c>
      <c r="Z240" s="4">
        <v>29.324999999999999</v>
      </c>
      <c r="AA240" s="4">
        <v>3.4449999999999998</v>
      </c>
    </row>
    <row r="241" spans="1:27" s="6" customFormat="1" x14ac:dyDescent="0.3">
      <c r="A241" s="40">
        <v>240</v>
      </c>
      <c r="B241" s="18" t="s">
        <v>323</v>
      </c>
      <c r="C241" s="44" t="s">
        <v>58</v>
      </c>
      <c r="D241" s="41"/>
      <c r="E241" s="41">
        <v>910</v>
      </c>
      <c r="F241" s="41">
        <v>2040</v>
      </c>
      <c r="G241" s="4">
        <v>45057.824000000001</v>
      </c>
      <c r="H241" s="4">
        <v>42426.741999999998</v>
      </c>
      <c r="I241" s="4">
        <v>39675.928</v>
      </c>
      <c r="J241" s="4">
        <v>36758.28</v>
      </c>
      <c r="K241" s="4">
        <v>33683.19</v>
      </c>
      <c r="L241" s="4">
        <v>30490.82</v>
      </c>
      <c r="M241" s="4">
        <v>27285.233</v>
      </c>
      <c r="N241" s="4">
        <v>23988.481</v>
      </c>
      <c r="O241" s="4">
        <v>20499.142</v>
      </c>
      <c r="P241" s="4">
        <v>17029.114000000001</v>
      </c>
      <c r="Q241" s="4">
        <v>14149.673000000001</v>
      </c>
      <c r="R241" s="4">
        <v>11581.447</v>
      </c>
      <c r="S241" s="4">
        <v>8849.14</v>
      </c>
      <c r="T241" s="4">
        <v>6507.9849999999997</v>
      </c>
      <c r="U241" s="4">
        <v>4562.5780000000004</v>
      </c>
      <c r="V241" s="4">
        <v>2986.9079999999999</v>
      </c>
      <c r="W241" s="4">
        <v>1701.115</v>
      </c>
      <c r="X241" s="4">
        <v>731.15800000000002</v>
      </c>
      <c r="Y241" s="4">
        <v>217.26599999999999</v>
      </c>
      <c r="Z241" s="4">
        <v>39.162999999999997</v>
      </c>
      <c r="AA241" s="4">
        <v>4.4729999999999999</v>
      </c>
    </row>
    <row r="242" spans="1:27" s="6" customFormat="1" x14ac:dyDescent="0.3">
      <c r="A242" s="40">
        <v>241</v>
      </c>
      <c r="B242" s="18" t="s">
        <v>323</v>
      </c>
      <c r="C242" s="44" t="s">
        <v>58</v>
      </c>
      <c r="D242" s="41"/>
      <c r="E242" s="41">
        <v>910</v>
      </c>
      <c r="F242" s="41">
        <v>2045</v>
      </c>
      <c r="G242" s="4">
        <v>47112.343999999997</v>
      </c>
      <c r="H242" s="4">
        <v>44731.773999999998</v>
      </c>
      <c r="I242" s="4">
        <v>42269.165999999997</v>
      </c>
      <c r="J242" s="4">
        <v>39505.877</v>
      </c>
      <c r="K242" s="4">
        <v>36527.125999999997</v>
      </c>
      <c r="L242" s="4">
        <v>33411.669000000002</v>
      </c>
      <c r="M242" s="4">
        <v>30199.881000000001</v>
      </c>
      <c r="N242" s="4">
        <v>26971.249</v>
      </c>
      <c r="O242" s="4">
        <v>23636.763999999999</v>
      </c>
      <c r="P242" s="4">
        <v>20125.865000000002</v>
      </c>
      <c r="Q242" s="4">
        <v>16621.201000000001</v>
      </c>
      <c r="R242" s="4">
        <v>13689.013999999999</v>
      </c>
      <c r="S242" s="4">
        <v>11039.65</v>
      </c>
      <c r="T242" s="4">
        <v>8190.5140000000001</v>
      </c>
      <c r="U242" s="4">
        <v>5720.5940000000001</v>
      </c>
      <c r="V242" s="4">
        <v>3674.7339999999999</v>
      </c>
      <c r="W242" s="4">
        <v>2075.3690000000001</v>
      </c>
      <c r="X242" s="4">
        <v>930.10900000000004</v>
      </c>
      <c r="Y242" s="4">
        <v>284.37</v>
      </c>
      <c r="Z242" s="4">
        <v>54.436</v>
      </c>
      <c r="AA242" s="4">
        <v>6.1630000000000003</v>
      </c>
    </row>
    <row r="243" spans="1:27" s="6" customFormat="1" x14ac:dyDescent="0.3">
      <c r="A243" s="40">
        <v>242</v>
      </c>
      <c r="B243" s="18" t="s">
        <v>323</v>
      </c>
      <c r="C243" s="44" t="s">
        <v>58</v>
      </c>
      <c r="D243" s="41"/>
      <c r="E243" s="41">
        <v>910</v>
      </c>
      <c r="F243" s="41">
        <v>2050</v>
      </c>
      <c r="G243" s="4">
        <v>48896.298000000003</v>
      </c>
      <c r="H243" s="4">
        <v>46814.909</v>
      </c>
      <c r="I243" s="4">
        <v>44584.815000000002</v>
      </c>
      <c r="J243" s="4">
        <v>42105.868999999999</v>
      </c>
      <c r="K243" s="4">
        <v>39279.915000000001</v>
      </c>
      <c r="L243" s="4">
        <v>36261.103000000003</v>
      </c>
      <c r="M243" s="4">
        <v>33127.101999999999</v>
      </c>
      <c r="N243" s="4">
        <v>29892.187000000002</v>
      </c>
      <c r="O243" s="4">
        <v>26618.794000000002</v>
      </c>
      <c r="P243" s="4">
        <v>23249.401000000002</v>
      </c>
      <c r="Q243" s="4">
        <v>19688.996999999999</v>
      </c>
      <c r="R243" s="4">
        <v>16126.4</v>
      </c>
      <c r="S243" s="4">
        <v>13098.491</v>
      </c>
      <c r="T243" s="4">
        <v>10277.534</v>
      </c>
      <c r="U243" s="4">
        <v>7262.2629999999999</v>
      </c>
      <c r="V243" s="4">
        <v>4668.0129999999999</v>
      </c>
      <c r="W243" s="4">
        <v>2603.6880000000001</v>
      </c>
      <c r="X243" s="4">
        <v>1170.5920000000001</v>
      </c>
      <c r="Y243" s="4">
        <v>377.38499999999999</v>
      </c>
      <c r="Z243" s="4">
        <v>75.468999999999994</v>
      </c>
      <c r="AA243" s="4">
        <v>8.9789999999999992</v>
      </c>
    </row>
    <row r="244" spans="1:27" s="6" customFormat="1" x14ac:dyDescent="0.3">
      <c r="A244" s="40">
        <v>243</v>
      </c>
      <c r="B244" s="18" t="s">
        <v>323</v>
      </c>
      <c r="C244" s="44" t="s">
        <v>58</v>
      </c>
      <c r="D244" s="41"/>
      <c r="E244" s="41">
        <v>910</v>
      </c>
      <c r="F244" s="41">
        <v>2055</v>
      </c>
      <c r="G244" s="4">
        <v>50446.938999999998</v>
      </c>
      <c r="H244" s="4">
        <v>48626.487000000001</v>
      </c>
      <c r="I244" s="4">
        <v>46679.093000000001</v>
      </c>
      <c r="J244" s="4">
        <v>44429.046999999999</v>
      </c>
      <c r="K244" s="4">
        <v>41885.79</v>
      </c>
      <c r="L244" s="4">
        <v>39019.815000000002</v>
      </c>
      <c r="M244" s="4">
        <v>35982.635000000002</v>
      </c>
      <c r="N244" s="4">
        <v>32824.661999999997</v>
      </c>
      <c r="O244" s="4">
        <v>29540.483</v>
      </c>
      <c r="P244" s="4">
        <v>26222.401000000002</v>
      </c>
      <c r="Q244" s="4">
        <v>22787.557000000001</v>
      </c>
      <c r="R244" s="4">
        <v>19151.776000000002</v>
      </c>
      <c r="S244" s="4">
        <v>15485.48</v>
      </c>
      <c r="T244" s="4">
        <v>12258.618</v>
      </c>
      <c r="U244" s="4">
        <v>9190.8670000000002</v>
      </c>
      <c r="V244" s="4">
        <v>6005.3519999999999</v>
      </c>
      <c r="W244" s="4">
        <v>3377.0070000000001</v>
      </c>
      <c r="X244" s="4">
        <v>1513.646</v>
      </c>
      <c r="Y244" s="4">
        <v>496.18400000000003</v>
      </c>
      <c r="Z244" s="4">
        <v>105.43300000000001</v>
      </c>
      <c r="AA244" s="4">
        <v>13.211</v>
      </c>
    </row>
    <row r="245" spans="1:27" s="6" customFormat="1" x14ac:dyDescent="0.3">
      <c r="A245" s="40">
        <v>244</v>
      </c>
      <c r="B245" s="18" t="s">
        <v>323</v>
      </c>
      <c r="C245" s="44" t="s">
        <v>58</v>
      </c>
      <c r="D245" s="41"/>
      <c r="E245" s="41">
        <v>910</v>
      </c>
      <c r="F245" s="41">
        <v>2060</v>
      </c>
      <c r="G245" s="4">
        <v>51771.16</v>
      </c>
      <c r="H245" s="4">
        <v>50198.96</v>
      </c>
      <c r="I245" s="4">
        <v>48500.055</v>
      </c>
      <c r="J245" s="4">
        <v>46531.506000000001</v>
      </c>
      <c r="K245" s="4">
        <v>44217.853999999999</v>
      </c>
      <c r="L245" s="4">
        <v>41633.589999999997</v>
      </c>
      <c r="M245" s="4">
        <v>38747.612999999998</v>
      </c>
      <c r="N245" s="4">
        <v>35684.620000000003</v>
      </c>
      <c r="O245" s="4">
        <v>32473.236000000001</v>
      </c>
      <c r="P245" s="4">
        <v>29137.531999999999</v>
      </c>
      <c r="Q245" s="4">
        <v>25741.934000000001</v>
      </c>
      <c r="R245" s="4">
        <v>22213.312999999998</v>
      </c>
      <c r="S245" s="4">
        <v>18449.687999999998</v>
      </c>
      <c r="T245" s="4">
        <v>14563.59</v>
      </c>
      <c r="U245" s="4">
        <v>11045.656000000001</v>
      </c>
      <c r="V245" s="4">
        <v>7696.24</v>
      </c>
      <c r="W245" s="4">
        <v>4432.5479999999998</v>
      </c>
      <c r="X245" s="4">
        <v>2022.742</v>
      </c>
      <c r="Y245" s="4">
        <v>667.19100000000003</v>
      </c>
      <c r="Z245" s="4">
        <v>145.83099999999999</v>
      </c>
      <c r="AA245" s="4">
        <v>19.361000000000001</v>
      </c>
    </row>
    <row r="246" spans="1:27" s="6" customFormat="1" x14ac:dyDescent="0.3">
      <c r="A246" s="40">
        <v>245</v>
      </c>
      <c r="B246" s="18" t="s">
        <v>323</v>
      </c>
      <c r="C246" s="44" t="s">
        <v>58</v>
      </c>
      <c r="D246" s="41"/>
      <c r="E246" s="41">
        <v>910</v>
      </c>
      <c r="F246" s="41">
        <v>2065</v>
      </c>
      <c r="G246" s="4">
        <v>52865.726000000002</v>
      </c>
      <c r="H246" s="4">
        <v>51539.294999999998</v>
      </c>
      <c r="I246" s="4">
        <v>50079.864000000001</v>
      </c>
      <c r="J246" s="4">
        <v>48359.781000000003</v>
      </c>
      <c r="K246" s="4">
        <v>46328.635000000002</v>
      </c>
      <c r="L246" s="4">
        <v>43973.663</v>
      </c>
      <c r="M246" s="4">
        <v>41367.714999999997</v>
      </c>
      <c r="N246" s="4">
        <v>38454.542999999998</v>
      </c>
      <c r="O246" s="4">
        <v>35334.904000000002</v>
      </c>
      <c r="P246" s="4">
        <v>32065.876</v>
      </c>
      <c r="Q246" s="4">
        <v>28643.7</v>
      </c>
      <c r="R246" s="4">
        <v>25139.812999999998</v>
      </c>
      <c r="S246" s="4">
        <v>21458.331999999999</v>
      </c>
      <c r="T246" s="4">
        <v>17429.64</v>
      </c>
      <c r="U246" s="4">
        <v>13214.805</v>
      </c>
      <c r="V246" s="4">
        <v>9350.5450000000001</v>
      </c>
      <c r="W246" s="4">
        <v>5783.5360000000001</v>
      </c>
      <c r="X246" s="4">
        <v>2729.9589999999998</v>
      </c>
      <c r="Y246" s="4">
        <v>925.66600000000005</v>
      </c>
      <c r="Z246" s="4">
        <v>204.64099999999999</v>
      </c>
      <c r="AA246" s="4">
        <v>28.163</v>
      </c>
    </row>
    <row r="247" spans="1:27" s="6" customFormat="1" x14ac:dyDescent="0.3">
      <c r="A247" s="40">
        <v>246</v>
      </c>
      <c r="B247" s="18" t="s">
        <v>323</v>
      </c>
      <c r="C247" s="44" t="s">
        <v>58</v>
      </c>
      <c r="D247" s="41"/>
      <c r="E247" s="41">
        <v>910</v>
      </c>
      <c r="F247" s="41">
        <v>2070</v>
      </c>
      <c r="G247" s="4">
        <v>53761.601000000002</v>
      </c>
      <c r="H247" s="4">
        <v>52648.934000000001</v>
      </c>
      <c r="I247" s="4">
        <v>51427.264000000003</v>
      </c>
      <c r="J247" s="4">
        <v>49946.743999999999</v>
      </c>
      <c r="K247" s="4">
        <v>48165.785000000003</v>
      </c>
      <c r="L247" s="4">
        <v>46093.523999999998</v>
      </c>
      <c r="M247" s="4">
        <v>43715.906000000003</v>
      </c>
      <c r="N247" s="4">
        <v>41081.247000000003</v>
      </c>
      <c r="O247" s="4">
        <v>38108.879999999997</v>
      </c>
      <c r="P247" s="4">
        <v>34926.389000000003</v>
      </c>
      <c r="Q247" s="4">
        <v>31562.383000000002</v>
      </c>
      <c r="R247" s="4">
        <v>28020.566999999999</v>
      </c>
      <c r="S247" s="4">
        <v>24343.9</v>
      </c>
      <c r="T247" s="4">
        <v>20351.954000000002</v>
      </c>
      <c r="U247" s="4">
        <v>15918.454</v>
      </c>
      <c r="V247" s="4">
        <v>11300.099</v>
      </c>
      <c r="W247" s="4">
        <v>7134.0169999999998</v>
      </c>
      <c r="X247" s="4">
        <v>3650.181</v>
      </c>
      <c r="Y247" s="4">
        <v>1294.556</v>
      </c>
      <c r="Z247" s="4">
        <v>295.65600000000001</v>
      </c>
      <c r="AA247" s="4">
        <v>40.988</v>
      </c>
    </row>
    <row r="248" spans="1:27" s="6" customFormat="1" x14ac:dyDescent="0.3">
      <c r="A248" s="40">
        <v>247</v>
      </c>
      <c r="B248" s="18" t="s">
        <v>323</v>
      </c>
      <c r="C248" s="44" t="s">
        <v>58</v>
      </c>
      <c r="D248" s="41"/>
      <c r="E248" s="41">
        <v>910</v>
      </c>
      <c r="F248" s="41">
        <v>2075</v>
      </c>
      <c r="G248" s="4">
        <v>54389.19</v>
      </c>
      <c r="H248" s="4">
        <v>53555.525000000001</v>
      </c>
      <c r="I248" s="4">
        <v>52543.463000000003</v>
      </c>
      <c r="J248" s="4">
        <v>51301.072999999997</v>
      </c>
      <c r="K248" s="4">
        <v>49761.51</v>
      </c>
      <c r="L248" s="4">
        <v>47939.883999999998</v>
      </c>
      <c r="M248" s="4">
        <v>45844.302000000003</v>
      </c>
      <c r="N248" s="4">
        <v>43437.055</v>
      </c>
      <c r="O248" s="4">
        <v>40740.699999999997</v>
      </c>
      <c r="P248" s="4">
        <v>37700.758000000002</v>
      </c>
      <c r="Q248" s="4">
        <v>34415.800000000003</v>
      </c>
      <c r="R248" s="4">
        <v>30921.079000000002</v>
      </c>
      <c r="S248" s="4">
        <v>27190.45</v>
      </c>
      <c r="T248" s="4">
        <v>23165.875</v>
      </c>
      <c r="U248" s="4">
        <v>18692.84</v>
      </c>
      <c r="V248" s="4">
        <v>13740.187</v>
      </c>
      <c r="W248" s="4">
        <v>8745.518</v>
      </c>
      <c r="X248" s="4">
        <v>4598.8670000000002</v>
      </c>
      <c r="Y248" s="4">
        <v>1787.306</v>
      </c>
      <c r="Z248" s="4">
        <v>431.05399999999997</v>
      </c>
      <c r="AA248" s="4">
        <v>61.061</v>
      </c>
    </row>
    <row r="249" spans="1:27" s="6" customFormat="1" x14ac:dyDescent="0.3">
      <c r="A249" s="40">
        <v>248</v>
      </c>
      <c r="B249" s="18" t="s">
        <v>323</v>
      </c>
      <c r="C249" s="44" t="s">
        <v>58</v>
      </c>
      <c r="D249" s="41"/>
      <c r="E249" s="41">
        <v>910</v>
      </c>
      <c r="F249" s="41">
        <v>2080</v>
      </c>
      <c r="G249" s="4">
        <v>54786.589</v>
      </c>
      <c r="H249" s="4">
        <v>54197.567999999999</v>
      </c>
      <c r="I249" s="4">
        <v>53456.036</v>
      </c>
      <c r="J249" s="4">
        <v>52423.940999999999</v>
      </c>
      <c r="K249" s="4">
        <v>51124.438999999998</v>
      </c>
      <c r="L249" s="4">
        <v>49544.866000000002</v>
      </c>
      <c r="M249" s="4">
        <v>47699.584999999999</v>
      </c>
      <c r="N249" s="4">
        <v>45573.779000000002</v>
      </c>
      <c r="O249" s="4">
        <v>43103.432999999997</v>
      </c>
      <c r="P249" s="4">
        <v>40334.995000000003</v>
      </c>
      <c r="Q249" s="4">
        <v>37185.99</v>
      </c>
      <c r="R249" s="4">
        <v>33761.061999999998</v>
      </c>
      <c r="S249" s="4">
        <v>30061.773000000001</v>
      </c>
      <c r="T249" s="4">
        <v>25951.525000000001</v>
      </c>
      <c r="U249" s="4">
        <v>21379.807000000001</v>
      </c>
      <c r="V249" s="4">
        <v>16267.897999999999</v>
      </c>
      <c r="W249" s="4">
        <v>10778.156999999999</v>
      </c>
      <c r="X249" s="4">
        <v>5751.7240000000002</v>
      </c>
      <c r="Y249" s="4">
        <v>2314.5549999999998</v>
      </c>
      <c r="Z249" s="4">
        <v>617.40300000000002</v>
      </c>
      <c r="AA249" s="4">
        <v>92.323999999999998</v>
      </c>
    </row>
    <row r="250" spans="1:27" s="6" customFormat="1" x14ac:dyDescent="0.3">
      <c r="A250" s="40">
        <v>249</v>
      </c>
      <c r="B250" s="18" t="s">
        <v>323</v>
      </c>
      <c r="C250" s="44" t="s">
        <v>58</v>
      </c>
      <c r="D250" s="41"/>
      <c r="E250" s="41">
        <v>910</v>
      </c>
      <c r="F250" s="41">
        <v>2085</v>
      </c>
      <c r="G250" s="4">
        <v>54986.720999999998</v>
      </c>
      <c r="H250" s="4">
        <v>54606.807999999997</v>
      </c>
      <c r="I250" s="4">
        <v>54103.942000000003</v>
      </c>
      <c r="J250" s="4">
        <v>53342.983999999997</v>
      </c>
      <c r="K250" s="4">
        <v>52256.036</v>
      </c>
      <c r="L250" s="4">
        <v>50917.61</v>
      </c>
      <c r="M250" s="4">
        <v>49314.455999999998</v>
      </c>
      <c r="N250" s="4">
        <v>47438.868000000002</v>
      </c>
      <c r="O250" s="4">
        <v>45249.122000000003</v>
      </c>
      <c r="P250" s="4">
        <v>42703.771999999997</v>
      </c>
      <c r="Q250" s="4">
        <v>39819.981</v>
      </c>
      <c r="R250" s="4">
        <v>36522.805</v>
      </c>
      <c r="S250" s="4">
        <v>32880.678</v>
      </c>
      <c r="T250" s="4">
        <v>28770.643</v>
      </c>
      <c r="U250" s="4">
        <v>24055.508999999998</v>
      </c>
      <c r="V250" s="4">
        <v>18738.120999999999</v>
      </c>
      <c r="W250" s="4">
        <v>12916.478999999999</v>
      </c>
      <c r="X250" s="4">
        <v>7226.8829999999998</v>
      </c>
      <c r="Y250" s="4">
        <v>2971.973</v>
      </c>
      <c r="Z250" s="4">
        <v>826.52099999999996</v>
      </c>
      <c r="AA250" s="4">
        <v>137.072</v>
      </c>
    </row>
    <row r="251" spans="1:27" s="6" customFormat="1" x14ac:dyDescent="0.3">
      <c r="A251" s="40">
        <v>250</v>
      </c>
      <c r="B251" s="18" t="s">
        <v>323</v>
      </c>
      <c r="C251" s="44" t="s">
        <v>58</v>
      </c>
      <c r="D251" s="41"/>
      <c r="E251" s="41">
        <v>910</v>
      </c>
      <c r="F251" s="41">
        <v>2090</v>
      </c>
      <c r="G251" s="4">
        <v>54998.294999999998</v>
      </c>
      <c r="H251" s="4">
        <v>54817.82</v>
      </c>
      <c r="I251" s="4">
        <v>54518.887000000002</v>
      </c>
      <c r="J251" s="4">
        <v>53997.158000000003</v>
      </c>
      <c r="K251" s="4">
        <v>53183.624000000003</v>
      </c>
      <c r="L251" s="4">
        <v>52058.779000000002</v>
      </c>
      <c r="M251" s="4">
        <v>50696.93</v>
      </c>
      <c r="N251" s="4">
        <v>49064.021999999997</v>
      </c>
      <c r="O251" s="4">
        <v>47124.337</v>
      </c>
      <c r="P251" s="4">
        <v>44857.394999999997</v>
      </c>
      <c r="Q251" s="4">
        <v>42192.758999999998</v>
      </c>
      <c r="R251" s="4">
        <v>39153.180999999997</v>
      </c>
      <c r="S251" s="4">
        <v>35627.862000000001</v>
      </c>
      <c r="T251" s="4">
        <v>31548.964</v>
      </c>
      <c r="U251" s="4">
        <v>26776.227999999999</v>
      </c>
      <c r="V251" s="4">
        <v>21219.932000000001</v>
      </c>
      <c r="W251" s="4">
        <v>15033.449000000001</v>
      </c>
      <c r="X251" s="4">
        <v>8813.6460000000006</v>
      </c>
      <c r="Y251" s="4">
        <v>3831.9340000000002</v>
      </c>
      <c r="Z251" s="4">
        <v>1094.9269999999999</v>
      </c>
      <c r="AA251" s="4">
        <v>191.51300000000001</v>
      </c>
    </row>
    <row r="252" spans="1:27" s="6" customFormat="1" x14ac:dyDescent="0.3">
      <c r="A252" s="40">
        <v>251</v>
      </c>
      <c r="B252" s="18" t="s">
        <v>323</v>
      </c>
      <c r="C252" s="44" t="s">
        <v>58</v>
      </c>
      <c r="D252" s="41"/>
      <c r="E252" s="41">
        <v>910</v>
      </c>
      <c r="F252" s="41">
        <v>2095</v>
      </c>
      <c r="G252" s="4">
        <v>54852.409</v>
      </c>
      <c r="H252" s="4">
        <v>54840.082000000002</v>
      </c>
      <c r="I252" s="4">
        <v>54735.408000000003</v>
      </c>
      <c r="J252" s="4">
        <v>54418.616000000002</v>
      </c>
      <c r="K252" s="4">
        <v>53846.680999999997</v>
      </c>
      <c r="L252" s="4">
        <v>52996.52</v>
      </c>
      <c r="M252" s="4">
        <v>51849.139000000003</v>
      </c>
      <c r="N252" s="4">
        <v>50458.296000000002</v>
      </c>
      <c r="O252" s="4">
        <v>48762.192999999999</v>
      </c>
      <c r="P252" s="4">
        <v>46744.063999999998</v>
      </c>
      <c r="Q252" s="4">
        <v>44355.146999999997</v>
      </c>
      <c r="R252" s="4">
        <v>41530.050999999999</v>
      </c>
      <c r="S252" s="4">
        <v>38252.889000000003</v>
      </c>
      <c r="T252" s="4">
        <v>34268.735000000001</v>
      </c>
      <c r="U252" s="4">
        <v>29476.842000000001</v>
      </c>
      <c r="V252" s="4">
        <v>23765.964</v>
      </c>
      <c r="W252" s="4">
        <v>17193.108</v>
      </c>
      <c r="X252" s="4">
        <v>10416.447</v>
      </c>
      <c r="Y252" s="4">
        <v>4787.8230000000003</v>
      </c>
      <c r="Z252" s="4">
        <v>1457.971</v>
      </c>
      <c r="AA252" s="4">
        <v>263.48099999999999</v>
      </c>
    </row>
    <row r="253" spans="1:27" s="6" customFormat="1" x14ac:dyDescent="0.3">
      <c r="A253" s="40">
        <v>252</v>
      </c>
      <c r="B253" s="18" t="s">
        <v>323</v>
      </c>
      <c r="C253" s="44" t="s">
        <v>58</v>
      </c>
      <c r="D253" s="41"/>
      <c r="E253" s="41">
        <v>910</v>
      </c>
      <c r="F253" s="41">
        <v>2100</v>
      </c>
      <c r="G253" s="4">
        <v>54495.64</v>
      </c>
      <c r="H253" s="4">
        <v>54704.629000000001</v>
      </c>
      <c r="I253" s="4">
        <v>54763.063999999998</v>
      </c>
      <c r="J253" s="4">
        <v>54641.654999999999</v>
      </c>
      <c r="K253" s="4">
        <v>54277.093000000001</v>
      </c>
      <c r="L253" s="4">
        <v>53670.036</v>
      </c>
      <c r="M253" s="4">
        <v>52797.760000000002</v>
      </c>
      <c r="N253" s="4">
        <v>51622.74</v>
      </c>
      <c r="O253" s="4">
        <v>50170.080999999998</v>
      </c>
      <c r="P253" s="4">
        <v>48395.404000000002</v>
      </c>
      <c r="Q253" s="4">
        <v>46254.154999999999</v>
      </c>
      <c r="R253" s="4">
        <v>43701.264999999999</v>
      </c>
      <c r="S253" s="4">
        <v>40632.978999999999</v>
      </c>
      <c r="T253" s="4">
        <v>36877.230000000003</v>
      </c>
      <c r="U253" s="4">
        <v>32135.208999999999</v>
      </c>
      <c r="V253" s="4">
        <v>26316.418000000001</v>
      </c>
      <c r="W253" s="4">
        <v>19433.272000000001</v>
      </c>
      <c r="X253" s="4">
        <v>12087.833000000001</v>
      </c>
      <c r="Y253" s="4">
        <v>5781.36</v>
      </c>
      <c r="Z253" s="4">
        <v>1879.4480000000001</v>
      </c>
      <c r="AA253" s="4">
        <v>364.34100000000001</v>
      </c>
    </row>
    <row r="254" spans="1:27" s="6" customFormat="1" x14ac:dyDescent="0.3">
      <c r="A254" s="40">
        <v>253</v>
      </c>
      <c r="B254" s="18" t="s">
        <v>323</v>
      </c>
      <c r="C254" s="43" t="s">
        <v>59</v>
      </c>
      <c r="D254" s="41"/>
      <c r="E254" s="41">
        <v>108</v>
      </c>
      <c r="F254" s="41">
        <v>2015</v>
      </c>
      <c r="G254" s="4">
        <v>921.01300000000003</v>
      </c>
      <c r="H254" s="4">
        <v>756.601</v>
      </c>
      <c r="I254" s="4">
        <v>605.23</v>
      </c>
      <c r="J254" s="4">
        <v>530.44200000000001</v>
      </c>
      <c r="K254" s="4">
        <v>506.82600000000002</v>
      </c>
      <c r="L254" s="4">
        <v>449.62</v>
      </c>
      <c r="M254" s="4">
        <v>338.63400000000001</v>
      </c>
      <c r="N254" s="4">
        <v>236.49</v>
      </c>
      <c r="O254" s="4">
        <v>177.304</v>
      </c>
      <c r="P254" s="4">
        <v>168.69900000000001</v>
      </c>
      <c r="Q254" s="4">
        <v>143.922</v>
      </c>
      <c r="R254" s="4">
        <v>123.658</v>
      </c>
      <c r="S254" s="4">
        <v>87.912000000000006</v>
      </c>
      <c r="T254" s="4">
        <v>52.719000000000001</v>
      </c>
      <c r="U254" s="4">
        <v>37.671999999999997</v>
      </c>
      <c r="V254" s="4">
        <v>25.353000000000002</v>
      </c>
      <c r="W254" s="4">
        <v>14.266999999999999</v>
      </c>
      <c r="X254" s="4">
        <v>5.7839999999999998</v>
      </c>
      <c r="Y254" s="4">
        <v>1.62</v>
      </c>
      <c r="Z254" s="4">
        <v>0.21199999999999999</v>
      </c>
      <c r="AA254" s="4">
        <v>1.7000000000000001E-2</v>
      </c>
    </row>
    <row r="255" spans="1:27" s="6" customFormat="1" x14ac:dyDescent="0.3">
      <c r="A255" s="40">
        <v>254</v>
      </c>
      <c r="B255" s="18" t="s">
        <v>323</v>
      </c>
      <c r="C255" s="43" t="s">
        <v>59</v>
      </c>
      <c r="D255" s="41"/>
      <c r="E255" s="41">
        <v>108</v>
      </c>
      <c r="F255" s="41">
        <v>2020</v>
      </c>
      <c r="G255" s="4">
        <v>1043.8150000000001</v>
      </c>
      <c r="H255" s="4">
        <v>891.80100000000004</v>
      </c>
      <c r="I255" s="4">
        <v>745.31299999999999</v>
      </c>
      <c r="J255" s="4">
        <v>598.38800000000003</v>
      </c>
      <c r="K255" s="4">
        <v>524.30399999999997</v>
      </c>
      <c r="L255" s="4">
        <v>499.36099999999999</v>
      </c>
      <c r="M255" s="4">
        <v>440.33800000000002</v>
      </c>
      <c r="N255" s="4">
        <v>329.24599999999998</v>
      </c>
      <c r="O255" s="4">
        <v>228.815</v>
      </c>
      <c r="P255" s="4">
        <v>171.31299999999999</v>
      </c>
      <c r="Q255" s="4">
        <v>162.02799999999999</v>
      </c>
      <c r="R255" s="4">
        <v>136.40799999999999</v>
      </c>
      <c r="S255" s="4">
        <v>114.371</v>
      </c>
      <c r="T255" s="4">
        <v>77.707999999999998</v>
      </c>
      <c r="U255" s="4">
        <v>43.17</v>
      </c>
      <c r="V255" s="4">
        <v>27.280999999999999</v>
      </c>
      <c r="W255" s="4">
        <v>15.101000000000001</v>
      </c>
      <c r="X255" s="4">
        <v>6.3239999999999998</v>
      </c>
      <c r="Y255" s="4">
        <v>1.7190000000000001</v>
      </c>
      <c r="Z255" s="4">
        <v>0.29399999999999998</v>
      </c>
      <c r="AA255" s="4">
        <v>2.1999999999999999E-2</v>
      </c>
    </row>
    <row r="256" spans="1:27" s="6" customFormat="1" x14ac:dyDescent="0.3">
      <c r="A256" s="40">
        <v>255</v>
      </c>
      <c r="B256" s="18" t="s">
        <v>323</v>
      </c>
      <c r="C256" s="43" t="s">
        <v>59</v>
      </c>
      <c r="D256" s="41"/>
      <c r="E256" s="41">
        <v>108</v>
      </c>
      <c r="F256" s="41">
        <v>2025</v>
      </c>
      <c r="G256" s="4">
        <v>1128.9970000000001</v>
      </c>
      <c r="H256" s="4">
        <v>1015.114</v>
      </c>
      <c r="I256" s="4">
        <v>880.19799999999998</v>
      </c>
      <c r="J256" s="4">
        <v>737.63300000000004</v>
      </c>
      <c r="K256" s="4">
        <v>591.60299999999995</v>
      </c>
      <c r="L256" s="4">
        <v>516.75300000000004</v>
      </c>
      <c r="M256" s="4">
        <v>489.517</v>
      </c>
      <c r="N256" s="4">
        <v>428.79500000000002</v>
      </c>
      <c r="O256" s="4">
        <v>319.13200000000001</v>
      </c>
      <c r="P256" s="4">
        <v>221.46700000000001</v>
      </c>
      <c r="Q256" s="4">
        <v>164.92099999999999</v>
      </c>
      <c r="R256" s="4">
        <v>154.006</v>
      </c>
      <c r="S256" s="4">
        <v>126.655</v>
      </c>
      <c r="T256" s="4">
        <v>101.639</v>
      </c>
      <c r="U256" s="4">
        <v>64.100999999999999</v>
      </c>
      <c r="V256" s="4">
        <v>31.574999999999999</v>
      </c>
      <c r="W256" s="4">
        <v>16.454000000000001</v>
      </c>
      <c r="X256" s="4">
        <v>6.7919999999999998</v>
      </c>
      <c r="Y256" s="4">
        <v>1.9079999999999999</v>
      </c>
      <c r="Z256" s="4">
        <v>0.318</v>
      </c>
      <c r="AA256" s="4">
        <v>0.03</v>
      </c>
    </row>
    <row r="257" spans="1:27" s="6" customFormat="1" x14ac:dyDescent="0.3">
      <c r="A257" s="40">
        <v>256</v>
      </c>
      <c r="B257" s="18" t="s">
        <v>323</v>
      </c>
      <c r="C257" s="43" t="s">
        <v>59</v>
      </c>
      <c r="D257" s="41"/>
      <c r="E257" s="41">
        <v>108</v>
      </c>
      <c r="F257" s="41">
        <v>2030</v>
      </c>
      <c r="G257" s="4">
        <v>1204.4269999999999</v>
      </c>
      <c r="H257" s="4">
        <v>1102.3969999999999</v>
      </c>
      <c r="I257" s="4">
        <v>1003.76</v>
      </c>
      <c r="J257" s="4">
        <v>872.31399999999996</v>
      </c>
      <c r="K257" s="4">
        <v>730.22199999999998</v>
      </c>
      <c r="L257" s="4">
        <v>584.07500000000005</v>
      </c>
      <c r="M257" s="4">
        <v>507.77600000000001</v>
      </c>
      <c r="N257" s="4">
        <v>478.113</v>
      </c>
      <c r="O257" s="4">
        <v>416.90699999999998</v>
      </c>
      <c r="P257" s="4">
        <v>309.733</v>
      </c>
      <c r="Q257" s="4">
        <v>213.79900000000001</v>
      </c>
      <c r="R257" s="4">
        <v>157.29</v>
      </c>
      <c r="S257" s="4">
        <v>143.601</v>
      </c>
      <c r="T257" s="4">
        <v>113.206</v>
      </c>
      <c r="U257" s="4">
        <v>84.504999999999995</v>
      </c>
      <c r="V257" s="4">
        <v>47.378</v>
      </c>
      <c r="W257" s="4">
        <v>19.297999999999998</v>
      </c>
      <c r="X257" s="4">
        <v>7.516</v>
      </c>
      <c r="Y257" s="4">
        <v>2.0830000000000002</v>
      </c>
      <c r="Z257" s="4">
        <v>0.35499999999999998</v>
      </c>
      <c r="AA257" s="4">
        <v>3.3000000000000002E-2</v>
      </c>
    </row>
    <row r="258" spans="1:27" s="6" customFormat="1" x14ac:dyDescent="0.3">
      <c r="A258" s="40">
        <v>257</v>
      </c>
      <c r="B258" s="18" t="s">
        <v>323</v>
      </c>
      <c r="C258" s="43" t="s">
        <v>59</v>
      </c>
      <c r="D258" s="41"/>
      <c r="E258" s="41">
        <v>108</v>
      </c>
      <c r="F258" s="41">
        <v>2035</v>
      </c>
      <c r="G258" s="4">
        <v>1313.4739999999999</v>
      </c>
      <c r="H258" s="4">
        <v>1180.4469999999999</v>
      </c>
      <c r="I258" s="4">
        <v>1092.0630000000001</v>
      </c>
      <c r="J258" s="4">
        <v>996.19299999999998</v>
      </c>
      <c r="K258" s="4">
        <v>864.86099999999999</v>
      </c>
      <c r="L258" s="4">
        <v>722.21299999999997</v>
      </c>
      <c r="M258" s="4">
        <v>575.33399999999995</v>
      </c>
      <c r="N258" s="4">
        <v>497.48399999999998</v>
      </c>
      <c r="O258" s="4">
        <v>466.29300000000001</v>
      </c>
      <c r="P258" s="4">
        <v>405.649</v>
      </c>
      <c r="Q258" s="4">
        <v>299.69299999999998</v>
      </c>
      <c r="R258" s="4">
        <v>204.41800000000001</v>
      </c>
      <c r="S258" s="4">
        <v>147.12</v>
      </c>
      <c r="T258" s="4">
        <v>128.87200000000001</v>
      </c>
      <c r="U258" s="4">
        <v>94.638999999999996</v>
      </c>
      <c r="V258" s="4">
        <v>62.914999999999999</v>
      </c>
      <c r="W258" s="4">
        <v>29.234000000000002</v>
      </c>
      <c r="X258" s="4">
        <v>8.9269999999999996</v>
      </c>
      <c r="Y258" s="4">
        <v>2.339</v>
      </c>
      <c r="Z258" s="4">
        <v>0.39400000000000002</v>
      </c>
      <c r="AA258" s="4">
        <v>3.7999999999999999E-2</v>
      </c>
    </row>
    <row r="259" spans="1:27" s="6" customFormat="1" x14ac:dyDescent="0.3">
      <c r="A259" s="40">
        <v>258</v>
      </c>
      <c r="B259" s="18" t="s">
        <v>323</v>
      </c>
      <c r="C259" s="43" t="s">
        <v>59</v>
      </c>
      <c r="D259" s="41"/>
      <c r="E259" s="41">
        <v>108</v>
      </c>
      <c r="F259" s="41">
        <v>2040</v>
      </c>
      <c r="G259" s="4">
        <v>1452.173</v>
      </c>
      <c r="H259" s="4">
        <v>1291.442</v>
      </c>
      <c r="I259" s="4">
        <v>1171.193</v>
      </c>
      <c r="J259" s="4">
        <v>1085.1469999999999</v>
      </c>
      <c r="K259" s="4">
        <v>988.96699999999998</v>
      </c>
      <c r="L259" s="4">
        <v>856.71699999999998</v>
      </c>
      <c r="M259" s="4">
        <v>712.82799999999997</v>
      </c>
      <c r="N259" s="4">
        <v>565.15</v>
      </c>
      <c r="O259" s="4">
        <v>486.54500000000002</v>
      </c>
      <c r="P259" s="4">
        <v>454.79899999999998</v>
      </c>
      <c r="Q259" s="4">
        <v>393.36599999999999</v>
      </c>
      <c r="R259" s="4">
        <v>287.22899999999998</v>
      </c>
      <c r="S259" s="4">
        <v>191.77500000000001</v>
      </c>
      <c r="T259" s="4">
        <v>132.56399999999999</v>
      </c>
      <c r="U259" s="4">
        <v>108.328</v>
      </c>
      <c r="V259" s="4">
        <v>70.986999999999995</v>
      </c>
      <c r="W259" s="4">
        <v>39.204999999999998</v>
      </c>
      <c r="X259" s="4">
        <v>13.69</v>
      </c>
      <c r="Y259" s="4">
        <v>2.819</v>
      </c>
      <c r="Z259" s="4">
        <v>0.44900000000000001</v>
      </c>
      <c r="AA259" s="4">
        <v>4.2000000000000003E-2</v>
      </c>
    </row>
    <row r="260" spans="1:27" s="6" customFormat="1" x14ac:dyDescent="0.3">
      <c r="A260" s="40">
        <v>259</v>
      </c>
      <c r="B260" s="18" t="s">
        <v>323</v>
      </c>
      <c r="C260" s="43" t="s">
        <v>59</v>
      </c>
      <c r="D260" s="41"/>
      <c r="E260" s="41">
        <v>108</v>
      </c>
      <c r="F260" s="41">
        <v>2045</v>
      </c>
      <c r="G260" s="4">
        <v>1583.2550000000001</v>
      </c>
      <c r="H260" s="4">
        <v>1431.845</v>
      </c>
      <c r="I260" s="4">
        <v>1283.04</v>
      </c>
      <c r="J260" s="4">
        <v>1164.9949999999999</v>
      </c>
      <c r="K260" s="4">
        <v>1078.509</v>
      </c>
      <c r="L260" s="4">
        <v>981.005</v>
      </c>
      <c r="M260" s="4">
        <v>847.101</v>
      </c>
      <c r="N260" s="4">
        <v>701.803</v>
      </c>
      <c r="O260" s="4">
        <v>554.1</v>
      </c>
      <c r="P260" s="4">
        <v>475.62700000000001</v>
      </c>
      <c r="Q260" s="4">
        <v>441.97199999999998</v>
      </c>
      <c r="R260" s="4">
        <v>377.9</v>
      </c>
      <c r="S260" s="4">
        <v>270.26</v>
      </c>
      <c r="T260" s="4">
        <v>173.49199999999999</v>
      </c>
      <c r="U260" s="4">
        <v>112.05500000000001</v>
      </c>
      <c r="V260" s="4">
        <v>81.87</v>
      </c>
      <c r="W260" s="4">
        <v>44.68</v>
      </c>
      <c r="X260" s="4">
        <v>18.591999999999999</v>
      </c>
      <c r="Y260" s="4">
        <v>4.3849999999999998</v>
      </c>
      <c r="Z260" s="4">
        <v>0.54800000000000004</v>
      </c>
      <c r="AA260" s="4">
        <v>4.8000000000000001E-2</v>
      </c>
    </row>
    <row r="261" spans="1:27" s="6" customFormat="1" x14ac:dyDescent="0.3">
      <c r="A261" s="40">
        <v>260</v>
      </c>
      <c r="B261" s="18" t="s">
        <v>323</v>
      </c>
      <c r="C261" s="43" t="s">
        <v>59</v>
      </c>
      <c r="D261" s="41"/>
      <c r="E261" s="41">
        <v>108</v>
      </c>
      <c r="F261" s="41">
        <v>2050</v>
      </c>
      <c r="G261" s="4">
        <v>1682.32</v>
      </c>
      <c r="H261" s="4">
        <v>1564.798</v>
      </c>
      <c r="I261" s="4">
        <v>1424.1210000000001</v>
      </c>
      <c r="J261" s="4">
        <v>1277.3499999999999</v>
      </c>
      <c r="K261" s="4">
        <v>1158.97</v>
      </c>
      <c r="L261" s="4">
        <v>1071.098</v>
      </c>
      <c r="M261" s="4">
        <v>971.49800000000005</v>
      </c>
      <c r="N261" s="4">
        <v>835.65200000000004</v>
      </c>
      <c r="O261" s="4">
        <v>689.56100000000004</v>
      </c>
      <c r="P261" s="4">
        <v>542.74900000000002</v>
      </c>
      <c r="Q261" s="4">
        <v>463.14699999999999</v>
      </c>
      <c r="R261" s="4">
        <v>425.55799999999999</v>
      </c>
      <c r="S261" s="4">
        <v>356.59300000000002</v>
      </c>
      <c r="T261" s="4">
        <v>245.452</v>
      </c>
      <c r="U261" s="4">
        <v>147.44800000000001</v>
      </c>
      <c r="V261" s="4">
        <v>85.322999999999993</v>
      </c>
      <c r="W261" s="4">
        <v>52.042000000000002</v>
      </c>
      <c r="X261" s="4">
        <v>21.452999999999999</v>
      </c>
      <c r="Y261" s="4">
        <v>6.0410000000000004</v>
      </c>
      <c r="Z261" s="4">
        <v>0.86399999999999999</v>
      </c>
      <c r="AA261" s="4">
        <v>5.8999999999999997E-2</v>
      </c>
    </row>
    <row r="262" spans="1:27" s="6" customFormat="1" x14ac:dyDescent="0.3">
      <c r="A262" s="40">
        <v>261</v>
      </c>
      <c r="B262" s="18" t="s">
        <v>323</v>
      </c>
      <c r="C262" s="43" t="s">
        <v>59</v>
      </c>
      <c r="D262" s="41"/>
      <c r="E262" s="41">
        <v>108</v>
      </c>
      <c r="F262" s="41">
        <v>2055</v>
      </c>
      <c r="G262" s="4">
        <v>1755.2270000000001</v>
      </c>
      <c r="H262" s="4">
        <v>1665.78</v>
      </c>
      <c r="I262" s="4">
        <v>1557.654</v>
      </c>
      <c r="J262" s="4">
        <v>1418.655</v>
      </c>
      <c r="K262" s="4">
        <v>1271.5630000000001</v>
      </c>
      <c r="L262" s="4">
        <v>1151.979</v>
      </c>
      <c r="M262" s="4">
        <v>1061.9690000000001</v>
      </c>
      <c r="N262" s="4">
        <v>959.88400000000001</v>
      </c>
      <c r="O262" s="4">
        <v>822.53200000000004</v>
      </c>
      <c r="P262" s="4">
        <v>676.58900000000006</v>
      </c>
      <c r="Q262" s="4">
        <v>529.46400000000006</v>
      </c>
      <c r="R262" s="4">
        <v>446.96199999999999</v>
      </c>
      <c r="S262" s="4">
        <v>402.84</v>
      </c>
      <c r="T262" s="4">
        <v>325.41399999999999</v>
      </c>
      <c r="U262" s="4">
        <v>210.15100000000001</v>
      </c>
      <c r="V262" s="4">
        <v>113.51900000000001</v>
      </c>
      <c r="W262" s="4">
        <v>55.094000000000001</v>
      </c>
      <c r="X262" s="4">
        <v>25.51</v>
      </c>
      <c r="Y262" s="4">
        <v>7.1429999999999998</v>
      </c>
      <c r="Z262" s="4">
        <v>1.2210000000000001</v>
      </c>
      <c r="AA262" s="4">
        <v>9.4E-2</v>
      </c>
    </row>
    <row r="263" spans="1:27" s="6" customFormat="1" x14ac:dyDescent="0.3">
      <c r="A263" s="40">
        <v>262</v>
      </c>
      <c r="B263" s="18" t="s">
        <v>323</v>
      </c>
      <c r="C263" s="43" t="s">
        <v>59</v>
      </c>
      <c r="D263" s="41"/>
      <c r="E263" s="41">
        <v>108</v>
      </c>
      <c r="F263" s="41">
        <v>2060</v>
      </c>
      <c r="G263" s="4">
        <v>1824.789</v>
      </c>
      <c r="H263" s="4">
        <v>1740.7260000000001</v>
      </c>
      <c r="I263" s="4">
        <v>1659.346</v>
      </c>
      <c r="J263" s="4">
        <v>1552.491</v>
      </c>
      <c r="K263" s="4">
        <v>1413.011</v>
      </c>
      <c r="L263" s="4">
        <v>1264.799</v>
      </c>
      <c r="M263" s="4">
        <v>1143.3420000000001</v>
      </c>
      <c r="N263" s="4">
        <v>1050.7529999999999</v>
      </c>
      <c r="O263" s="4">
        <v>946.34699999999998</v>
      </c>
      <c r="P263" s="4">
        <v>808.327</v>
      </c>
      <c r="Q263" s="4">
        <v>661.13400000000001</v>
      </c>
      <c r="R263" s="4">
        <v>512.05399999999997</v>
      </c>
      <c r="S263" s="4">
        <v>424.38900000000001</v>
      </c>
      <c r="T263" s="4">
        <v>369.31</v>
      </c>
      <c r="U263" s="4">
        <v>280.59500000000003</v>
      </c>
      <c r="V263" s="4">
        <v>163.52000000000001</v>
      </c>
      <c r="W263" s="4">
        <v>74.417000000000002</v>
      </c>
      <c r="X263" s="4">
        <v>27.556000000000001</v>
      </c>
      <c r="Y263" s="4">
        <v>8.6989999999999998</v>
      </c>
      <c r="Z263" s="4">
        <v>1.4810000000000001</v>
      </c>
      <c r="AA263" s="4">
        <v>0.13600000000000001</v>
      </c>
    </row>
    <row r="264" spans="1:27" s="6" customFormat="1" x14ac:dyDescent="0.3">
      <c r="A264" s="40">
        <v>263</v>
      </c>
      <c r="B264" s="18" t="s">
        <v>323</v>
      </c>
      <c r="C264" s="43" t="s">
        <v>59</v>
      </c>
      <c r="D264" s="41"/>
      <c r="E264" s="41">
        <v>108</v>
      </c>
      <c r="F264" s="41">
        <v>2065</v>
      </c>
      <c r="G264" s="4">
        <v>1907.8520000000001</v>
      </c>
      <c r="H264" s="4">
        <v>1811.8530000000001</v>
      </c>
      <c r="I264" s="4">
        <v>1734.951</v>
      </c>
      <c r="J264" s="4">
        <v>1654.5419999999999</v>
      </c>
      <c r="K264" s="4">
        <v>1546.9970000000001</v>
      </c>
      <c r="L264" s="4">
        <v>1406.3040000000001</v>
      </c>
      <c r="M264" s="4">
        <v>1256.3699999999999</v>
      </c>
      <c r="N264" s="4">
        <v>1132.5940000000001</v>
      </c>
      <c r="O264" s="4">
        <v>1037.3610000000001</v>
      </c>
      <c r="P264" s="4">
        <v>931.30799999999999</v>
      </c>
      <c r="Q264" s="4">
        <v>791.07799999999997</v>
      </c>
      <c r="R264" s="4">
        <v>640.65700000000004</v>
      </c>
      <c r="S264" s="4">
        <v>487.60199999999998</v>
      </c>
      <c r="T264" s="4">
        <v>390.81400000000002</v>
      </c>
      <c r="U264" s="4">
        <v>320.69900000000001</v>
      </c>
      <c r="V264" s="4">
        <v>220.69800000000001</v>
      </c>
      <c r="W264" s="4">
        <v>108.896</v>
      </c>
      <c r="X264" s="4">
        <v>38.033999999999999</v>
      </c>
      <c r="Y264" s="4">
        <v>9.6549999999999994</v>
      </c>
      <c r="Z264" s="4">
        <v>1.8560000000000001</v>
      </c>
      <c r="AA264" s="4">
        <v>0.17100000000000001</v>
      </c>
    </row>
    <row r="265" spans="1:27" s="6" customFormat="1" x14ac:dyDescent="0.3">
      <c r="A265" s="40">
        <v>264</v>
      </c>
      <c r="B265" s="18" t="s">
        <v>323</v>
      </c>
      <c r="C265" s="43" t="s">
        <v>59</v>
      </c>
      <c r="D265" s="41"/>
      <c r="E265" s="41">
        <v>108</v>
      </c>
      <c r="F265" s="41">
        <v>2070</v>
      </c>
      <c r="G265" s="4">
        <v>1997.624</v>
      </c>
      <c r="H265" s="4">
        <v>1896.2159999999999</v>
      </c>
      <c r="I265" s="4">
        <v>1806.665</v>
      </c>
      <c r="J265" s="4">
        <v>1730.546</v>
      </c>
      <c r="K265" s="4">
        <v>1649.3589999999999</v>
      </c>
      <c r="L265" s="4">
        <v>1540.4559999999999</v>
      </c>
      <c r="M265" s="4">
        <v>1397.954</v>
      </c>
      <c r="N265" s="4">
        <v>1245.836</v>
      </c>
      <c r="O265" s="4">
        <v>1119.57</v>
      </c>
      <c r="P265" s="4">
        <v>1022.217</v>
      </c>
      <c r="Q265" s="4">
        <v>912.79</v>
      </c>
      <c r="R265" s="4">
        <v>768.077</v>
      </c>
      <c r="S265" s="4">
        <v>611.82100000000003</v>
      </c>
      <c r="T265" s="4">
        <v>451.04899999999998</v>
      </c>
      <c r="U265" s="4">
        <v>341.80399999999997</v>
      </c>
      <c r="V265" s="4">
        <v>255.04</v>
      </c>
      <c r="W265" s="4">
        <v>149.40700000000001</v>
      </c>
      <c r="X265" s="4">
        <v>56.951000000000001</v>
      </c>
      <c r="Y265" s="4">
        <v>13.722</v>
      </c>
      <c r="Z265" s="4">
        <v>2.1309999999999998</v>
      </c>
      <c r="AA265" s="4">
        <v>0.221</v>
      </c>
    </row>
    <row r="266" spans="1:27" s="6" customFormat="1" x14ac:dyDescent="0.3">
      <c r="A266" s="40">
        <v>265</v>
      </c>
      <c r="B266" s="18" t="s">
        <v>323</v>
      </c>
      <c r="C266" s="43" t="s">
        <v>59</v>
      </c>
      <c r="D266" s="41"/>
      <c r="E266" s="41">
        <v>108</v>
      </c>
      <c r="F266" s="41">
        <v>2075</v>
      </c>
      <c r="G266" s="4">
        <v>2069.9879999999998</v>
      </c>
      <c r="H266" s="4">
        <v>1986.902</v>
      </c>
      <c r="I266" s="4">
        <v>1891.347</v>
      </c>
      <c r="J266" s="4">
        <v>1802.4280000000001</v>
      </c>
      <c r="K266" s="4">
        <v>1725.4259999999999</v>
      </c>
      <c r="L266" s="4">
        <v>1642.741</v>
      </c>
      <c r="M266" s="4">
        <v>1531.82</v>
      </c>
      <c r="N266" s="4">
        <v>1387.0029999999999</v>
      </c>
      <c r="O266" s="4">
        <v>1232.4780000000001</v>
      </c>
      <c r="P266" s="4">
        <v>1104.2660000000001</v>
      </c>
      <c r="Q266" s="4">
        <v>1003.122</v>
      </c>
      <c r="R266" s="4">
        <v>887.86900000000003</v>
      </c>
      <c r="S266" s="4">
        <v>735.68</v>
      </c>
      <c r="T266" s="4">
        <v>568.79100000000005</v>
      </c>
      <c r="U266" s="4">
        <v>397.81700000000001</v>
      </c>
      <c r="V266" s="4">
        <v>275.57900000000001</v>
      </c>
      <c r="W266" s="4">
        <v>176.39500000000001</v>
      </c>
      <c r="X266" s="4">
        <v>80.634</v>
      </c>
      <c r="Y266" s="4">
        <v>21.425000000000001</v>
      </c>
      <c r="Z266" s="4">
        <v>3.181</v>
      </c>
      <c r="AA266" s="4">
        <v>0.26800000000000002</v>
      </c>
    </row>
    <row r="267" spans="1:27" s="6" customFormat="1" x14ac:dyDescent="0.3">
      <c r="A267" s="40">
        <v>266</v>
      </c>
      <c r="B267" s="18" t="s">
        <v>323</v>
      </c>
      <c r="C267" s="43" t="s">
        <v>59</v>
      </c>
      <c r="D267" s="41"/>
      <c r="E267" s="41">
        <v>108</v>
      </c>
      <c r="F267" s="41">
        <v>2080</v>
      </c>
      <c r="G267" s="4">
        <v>2115.5610000000001</v>
      </c>
      <c r="H267" s="4">
        <v>2060.0219999999999</v>
      </c>
      <c r="I267" s="4">
        <v>1982.2670000000001</v>
      </c>
      <c r="J267" s="4">
        <v>1887.2270000000001</v>
      </c>
      <c r="K267" s="4">
        <v>1797.366</v>
      </c>
      <c r="L267" s="4">
        <v>1718.826</v>
      </c>
      <c r="M267" s="4">
        <v>1634.037</v>
      </c>
      <c r="N267" s="4">
        <v>1520.587</v>
      </c>
      <c r="O267" s="4">
        <v>1373.0989999999999</v>
      </c>
      <c r="P267" s="4">
        <v>1216.6890000000001</v>
      </c>
      <c r="Q267" s="4">
        <v>1084.903</v>
      </c>
      <c r="R267" s="4">
        <v>977.46199999999999</v>
      </c>
      <c r="S267" s="4">
        <v>852.86199999999997</v>
      </c>
      <c r="T267" s="4">
        <v>687.27499999999998</v>
      </c>
      <c r="U267" s="4">
        <v>505.79899999999998</v>
      </c>
      <c r="V267" s="4">
        <v>325.09500000000003</v>
      </c>
      <c r="W267" s="4">
        <v>194.71899999999999</v>
      </c>
      <c r="X267" s="4">
        <v>98.290999999999997</v>
      </c>
      <c r="Y267" s="4">
        <v>31.687999999999999</v>
      </c>
      <c r="Z267" s="4">
        <v>5.2380000000000004</v>
      </c>
      <c r="AA267" s="4">
        <v>0.41399999999999998</v>
      </c>
    </row>
    <row r="268" spans="1:27" s="6" customFormat="1" x14ac:dyDescent="0.3">
      <c r="A268" s="40">
        <v>267</v>
      </c>
      <c r="B268" s="18" t="s">
        <v>323</v>
      </c>
      <c r="C268" s="43" t="s">
        <v>59</v>
      </c>
      <c r="D268" s="41"/>
      <c r="E268" s="41">
        <v>108</v>
      </c>
      <c r="F268" s="41">
        <v>2085</v>
      </c>
      <c r="G268" s="4">
        <v>2135.924</v>
      </c>
      <c r="H268" s="4">
        <v>2106.357</v>
      </c>
      <c r="I268" s="4">
        <v>2055.6219999999998</v>
      </c>
      <c r="J268" s="4">
        <v>1978.223</v>
      </c>
      <c r="K268" s="4">
        <v>1882.171</v>
      </c>
      <c r="L268" s="4">
        <v>1790.8030000000001</v>
      </c>
      <c r="M268" s="4">
        <v>1710.212</v>
      </c>
      <c r="N268" s="4">
        <v>1622.807</v>
      </c>
      <c r="O268" s="4">
        <v>1506.3240000000001</v>
      </c>
      <c r="P268" s="4">
        <v>1356.595</v>
      </c>
      <c r="Q268" s="4">
        <v>1196.6389999999999</v>
      </c>
      <c r="R268" s="4">
        <v>1058.856</v>
      </c>
      <c r="S268" s="4">
        <v>941.37900000000002</v>
      </c>
      <c r="T268" s="4">
        <v>800.255</v>
      </c>
      <c r="U268" s="4">
        <v>615.70799999999997</v>
      </c>
      <c r="V268" s="4">
        <v>418.416</v>
      </c>
      <c r="W268" s="4">
        <v>234.221</v>
      </c>
      <c r="X268" s="4">
        <v>111.73099999999999</v>
      </c>
      <c r="Y268" s="4">
        <v>40.22</v>
      </c>
      <c r="Z268" s="4">
        <v>8.1470000000000002</v>
      </c>
      <c r="AA268" s="4">
        <v>0.71299999999999997</v>
      </c>
    </row>
    <row r="269" spans="1:27" s="6" customFormat="1" x14ac:dyDescent="0.3">
      <c r="A269" s="40">
        <v>268</v>
      </c>
      <c r="B269" s="18" t="s">
        <v>323</v>
      </c>
      <c r="C269" s="43" t="s">
        <v>59</v>
      </c>
      <c r="D269" s="41"/>
      <c r="E269" s="41">
        <v>108</v>
      </c>
      <c r="F269" s="41">
        <v>2090</v>
      </c>
      <c r="G269" s="4">
        <v>2156.7840000000001</v>
      </c>
      <c r="H269" s="4">
        <v>2127.4969999999998</v>
      </c>
      <c r="I269" s="4">
        <v>2102.23</v>
      </c>
      <c r="J269" s="4">
        <v>2051.692</v>
      </c>
      <c r="K269" s="4">
        <v>1973.182</v>
      </c>
      <c r="L269" s="4">
        <v>1875.623</v>
      </c>
      <c r="M269" s="4">
        <v>1782.327</v>
      </c>
      <c r="N269" s="4">
        <v>1699.2239999999999</v>
      </c>
      <c r="O269" s="4">
        <v>1608.576</v>
      </c>
      <c r="P269" s="4">
        <v>1489.354</v>
      </c>
      <c r="Q269" s="4">
        <v>1335.578</v>
      </c>
      <c r="R269" s="4">
        <v>1169.683</v>
      </c>
      <c r="S269" s="4">
        <v>1022.272</v>
      </c>
      <c r="T269" s="4">
        <v>886.97799999999995</v>
      </c>
      <c r="U269" s="4">
        <v>721.94500000000005</v>
      </c>
      <c r="V269" s="4">
        <v>515.23299999999995</v>
      </c>
      <c r="W269" s="4">
        <v>307.07299999999998</v>
      </c>
      <c r="X269" s="4">
        <v>138.22200000000001</v>
      </c>
      <c r="Y269" s="4">
        <v>47.545000000000002</v>
      </c>
      <c r="Z269" s="4">
        <v>10.862</v>
      </c>
      <c r="AA269" s="4">
        <v>1.175</v>
      </c>
    </row>
    <row r="270" spans="1:27" s="6" customFormat="1" x14ac:dyDescent="0.3">
      <c r="A270" s="40">
        <v>269</v>
      </c>
      <c r="B270" s="18" t="s">
        <v>323</v>
      </c>
      <c r="C270" s="43" t="s">
        <v>59</v>
      </c>
      <c r="D270" s="41"/>
      <c r="E270" s="41">
        <v>108</v>
      </c>
      <c r="F270" s="41">
        <v>2095</v>
      </c>
      <c r="G270" s="4">
        <v>2173.7089999999998</v>
      </c>
      <c r="H270" s="4">
        <v>2148.953</v>
      </c>
      <c r="I270" s="4">
        <v>2123.62</v>
      </c>
      <c r="J270" s="4">
        <v>2098.444</v>
      </c>
      <c r="K270" s="4">
        <v>2046.7</v>
      </c>
      <c r="L270" s="4">
        <v>1966.606</v>
      </c>
      <c r="M270" s="4">
        <v>1867.2149999999999</v>
      </c>
      <c r="N270" s="4">
        <v>1771.586</v>
      </c>
      <c r="O270" s="4">
        <v>1685.2829999999999</v>
      </c>
      <c r="P270" s="4">
        <v>1591.5609999999999</v>
      </c>
      <c r="Q270" s="4">
        <v>1467.683</v>
      </c>
      <c r="R270" s="4">
        <v>1307.3520000000001</v>
      </c>
      <c r="S270" s="4">
        <v>1131.8599999999999</v>
      </c>
      <c r="T270" s="4">
        <v>966.92399999999998</v>
      </c>
      <c r="U270" s="4">
        <v>805.38699999999994</v>
      </c>
      <c r="V270" s="4">
        <v>610.62900000000002</v>
      </c>
      <c r="W270" s="4">
        <v>384.69400000000002</v>
      </c>
      <c r="X270" s="4">
        <v>186.07300000000001</v>
      </c>
      <c r="Y270" s="4">
        <v>61.066000000000003</v>
      </c>
      <c r="Z270" s="4">
        <v>13.477</v>
      </c>
      <c r="AA270" s="4">
        <v>1.6819999999999999</v>
      </c>
    </row>
    <row r="271" spans="1:27" s="6" customFormat="1" x14ac:dyDescent="0.3">
      <c r="A271" s="40">
        <v>270</v>
      </c>
      <c r="B271" s="18" t="s">
        <v>323</v>
      </c>
      <c r="C271" s="43" t="s">
        <v>59</v>
      </c>
      <c r="D271" s="41"/>
      <c r="E271" s="41">
        <v>108</v>
      </c>
      <c r="F271" s="41">
        <v>2100</v>
      </c>
      <c r="G271" s="4">
        <v>2188.0239999999999</v>
      </c>
      <c r="H271" s="4">
        <v>2166.3939999999998</v>
      </c>
      <c r="I271" s="4">
        <v>2145.3090000000002</v>
      </c>
      <c r="J271" s="4">
        <v>2119.991</v>
      </c>
      <c r="K271" s="4">
        <v>2093.547</v>
      </c>
      <c r="L271" s="4">
        <v>2040.1669999999999</v>
      </c>
      <c r="M271" s="4">
        <v>1958.2090000000001</v>
      </c>
      <c r="N271" s="4">
        <v>1856.636</v>
      </c>
      <c r="O271" s="4">
        <v>1757.9480000000001</v>
      </c>
      <c r="P271" s="4">
        <v>1668.519</v>
      </c>
      <c r="Q271" s="4">
        <v>1569.76</v>
      </c>
      <c r="R271" s="4">
        <v>1438.5329999999999</v>
      </c>
      <c r="S271" s="4">
        <v>1267.7270000000001</v>
      </c>
      <c r="T271" s="4">
        <v>1074.345</v>
      </c>
      <c r="U271" s="4">
        <v>883.16099999999994</v>
      </c>
      <c r="V271" s="4">
        <v>687.87199999999996</v>
      </c>
      <c r="W271" s="4">
        <v>463.15499999999997</v>
      </c>
      <c r="X271" s="4">
        <v>238.86600000000001</v>
      </c>
      <c r="Y271" s="4">
        <v>85.134</v>
      </c>
      <c r="Z271" s="4">
        <v>18.117999999999999</v>
      </c>
      <c r="AA271" s="4">
        <v>2.2269999999999999</v>
      </c>
    </row>
    <row r="272" spans="1:27" s="6" customFormat="1" x14ac:dyDescent="0.3">
      <c r="A272" s="40">
        <v>271</v>
      </c>
      <c r="B272" s="18" t="s">
        <v>323</v>
      </c>
      <c r="C272" s="43" t="s">
        <v>60</v>
      </c>
      <c r="D272" s="41"/>
      <c r="E272" s="41">
        <v>174</v>
      </c>
      <c r="F272" s="41">
        <v>2015</v>
      </c>
      <c r="G272" s="4">
        <v>57.521999999999998</v>
      </c>
      <c r="H272" s="4">
        <v>50.838000000000001</v>
      </c>
      <c r="I272" s="4">
        <v>44.89</v>
      </c>
      <c r="J272" s="4">
        <v>40.027999999999999</v>
      </c>
      <c r="K272" s="4">
        <v>35.981000000000002</v>
      </c>
      <c r="L272" s="4">
        <v>32.262</v>
      </c>
      <c r="M272" s="4">
        <v>27.356000000000002</v>
      </c>
      <c r="N272" s="4">
        <v>21.904</v>
      </c>
      <c r="O272" s="4">
        <v>17.844999999999999</v>
      </c>
      <c r="P272" s="4">
        <v>14.836</v>
      </c>
      <c r="Q272" s="4">
        <v>12.332000000000001</v>
      </c>
      <c r="R272" s="4">
        <v>9.9250000000000007</v>
      </c>
      <c r="S272" s="4">
        <v>7.3310000000000004</v>
      </c>
      <c r="T272" s="4">
        <v>4.75</v>
      </c>
      <c r="U272" s="4">
        <v>3.5750000000000002</v>
      </c>
      <c r="V272" s="4">
        <v>2.2810000000000001</v>
      </c>
      <c r="W272" s="4">
        <v>1.157</v>
      </c>
      <c r="X272" s="4">
        <v>0.41899999999999998</v>
      </c>
      <c r="Y272" s="4">
        <v>9.8000000000000004E-2</v>
      </c>
      <c r="Z272" s="4">
        <v>1.4999999999999999E-2</v>
      </c>
      <c r="AA272" s="4">
        <v>1E-3</v>
      </c>
    </row>
    <row r="273" spans="1:27" s="6" customFormat="1" x14ac:dyDescent="0.3">
      <c r="A273" s="40">
        <v>272</v>
      </c>
      <c r="B273" s="18" t="s">
        <v>323</v>
      </c>
      <c r="C273" s="43" t="s">
        <v>60</v>
      </c>
      <c r="D273" s="41"/>
      <c r="E273" s="41">
        <v>174</v>
      </c>
      <c r="F273" s="41">
        <v>2020</v>
      </c>
      <c r="G273" s="4">
        <v>60.594999999999999</v>
      </c>
      <c r="H273" s="4">
        <v>56.045999999999999</v>
      </c>
      <c r="I273" s="4">
        <v>49.963000000000001</v>
      </c>
      <c r="J273" s="4">
        <v>44.072000000000003</v>
      </c>
      <c r="K273" s="4">
        <v>39.180999999999997</v>
      </c>
      <c r="L273" s="4">
        <v>35.140999999999998</v>
      </c>
      <c r="M273" s="4">
        <v>31.456</v>
      </c>
      <c r="N273" s="4">
        <v>26.603999999999999</v>
      </c>
      <c r="O273" s="4">
        <v>21.216999999999999</v>
      </c>
      <c r="P273" s="4">
        <v>17.181000000000001</v>
      </c>
      <c r="Q273" s="4">
        <v>14.14</v>
      </c>
      <c r="R273" s="4">
        <v>11.571999999999999</v>
      </c>
      <c r="S273" s="4">
        <v>9.0730000000000004</v>
      </c>
      <c r="T273" s="4">
        <v>6.4050000000000002</v>
      </c>
      <c r="U273" s="4">
        <v>3.8380000000000001</v>
      </c>
      <c r="V273" s="4">
        <v>2.5390000000000001</v>
      </c>
      <c r="W273" s="4">
        <v>1.31</v>
      </c>
      <c r="X273" s="4">
        <v>0.48</v>
      </c>
      <c r="Y273" s="4">
        <v>0.113</v>
      </c>
      <c r="Z273" s="4">
        <v>1.4999999999999999E-2</v>
      </c>
      <c r="AA273" s="4">
        <v>1E-3</v>
      </c>
    </row>
    <row r="274" spans="1:27" s="6" customFormat="1" x14ac:dyDescent="0.3">
      <c r="A274" s="40">
        <v>273</v>
      </c>
      <c r="B274" s="18" t="s">
        <v>323</v>
      </c>
      <c r="C274" s="43" t="s">
        <v>60</v>
      </c>
      <c r="D274" s="41"/>
      <c r="E274" s="41">
        <v>174</v>
      </c>
      <c r="F274" s="41">
        <v>2025</v>
      </c>
      <c r="G274" s="4">
        <v>63.087000000000003</v>
      </c>
      <c r="H274" s="4">
        <v>59.235999999999997</v>
      </c>
      <c r="I274" s="4">
        <v>55.192999999999998</v>
      </c>
      <c r="J274" s="4">
        <v>49.154000000000003</v>
      </c>
      <c r="K274" s="4">
        <v>43.238</v>
      </c>
      <c r="L274" s="4">
        <v>38.357999999999997</v>
      </c>
      <c r="M274" s="4">
        <v>34.347000000000001</v>
      </c>
      <c r="N274" s="4">
        <v>30.675000000000001</v>
      </c>
      <c r="O274" s="4">
        <v>25.847999999999999</v>
      </c>
      <c r="P274" s="4">
        <v>20.484999999999999</v>
      </c>
      <c r="Q274" s="4">
        <v>16.425000000000001</v>
      </c>
      <c r="R274" s="4">
        <v>13.315</v>
      </c>
      <c r="S274" s="4">
        <v>10.624000000000001</v>
      </c>
      <c r="T274" s="4">
        <v>7.9740000000000002</v>
      </c>
      <c r="U274" s="4">
        <v>5.2149999999999999</v>
      </c>
      <c r="V274" s="4">
        <v>2.7450000000000001</v>
      </c>
      <c r="W274" s="4">
        <v>1.472</v>
      </c>
      <c r="X274" s="4">
        <v>0.55100000000000005</v>
      </c>
      <c r="Y274" s="4">
        <v>0.13100000000000001</v>
      </c>
      <c r="Z274" s="4">
        <v>1.7999999999999999E-2</v>
      </c>
      <c r="AA274" s="4">
        <v>1E-3</v>
      </c>
    </row>
    <row r="275" spans="1:27" s="6" customFormat="1" x14ac:dyDescent="0.3">
      <c r="A275" s="40">
        <v>274</v>
      </c>
      <c r="B275" s="18" t="s">
        <v>323</v>
      </c>
      <c r="C275" s="43" t="s">
        <v>60</v>
      </c>
      <c r="D275" s="41"/>
      <c r="E275" s="41">
        <v>174</v>
      </c>
      <c r="F275" s="41">
        <v>2030</v>
      </c>
      <c r="G275" s="4">
        <v>65.542000000000002</v>
      </c>
      <c r="H275" s="4">
        <v>61.841000000000001</v>
      </c>
      <c r="I275" s="4">
        <v>58.423999999999999</v>
      </c>
      <c r="J275" s="4">
        <v>54.395000000000003</v>
      </c>
      <c r="K275" s="4">
        <v>48.319000000000003</v>
      </c>
      <c r="L275" s="4">
        <v>42.417999999999999</v>
      </c>
      <c r="M275" s="4">
        <v>37.575000000000003</v>
      </c>
      <c r="N275" s="4">
        <v>33.569000000000003</v>
      </c>
      <c r="O275" s="4">
        <v>29.878</v>
      </c>
      <c r="P275" s="4">
        <v>25.026</v>
      </c>
      <c r="Q275" s="4">
        <v>19.640999999999998</v>
      </c>
      <c r="R275" s="4">
        <v>15.516</v>
      </c>
      <c r="S275" s="4">
        <v>12.272</v>
      </c>
      <c r="T275" s="4">
        <v>9.3810000000000002</v>
      </c>
      <c r="U275" s="4">
        <v>6.532</v>
      </c>
      <c r="V275" s="4">
        <v>3.762</v>
      </c>
      <c r="W275" s="4">
        <v>1.6060000000000001</v>
      </c>
      <c r="X275" s="4">
        <v>0.624</v>
      </c>
      <c r="Y275" s="4">
        <v>0.151</v>
      </c>
      <c r="Z275" s="4">
        <v>2.1000000000000001E-2</v>
      </c>
      <c r="AA275" s="4">
        <v>2E-3</v>
      </c>
    </row>
    <row r="276" spans="1:27" s="6" customFormat="1" x14ac:dyDescent="0.3">
      <c r="A276" s="40">
        <v>275</v>
      </c>
      <c r="B276" s="18" t="s">
        <v>323</v>
      </c>
      <c r="C276" s="43" t="s">
        <v>60</v>
      </c>
      <c r="D276" s="41"/>
      <c r="E276" s="41">
        <v>174</v>
      </c>
      <c r="F276" s="41">
        <v>2035</v>
      </c>
      <c r="G276" s="4">
        <v>68.248000000000005</v>
      </c>
      <c r="H276" s="4">
        <v>64.397999999999996</v>
      </c>
      <c r="I276" s="4">
        <v>61.073999999999998</v>
      </c>
      <c r="J276" s="4">
        <v>57.656999999999996</v>
      </c>
      <c r="K276" s="4">
        <v>53.564999999999998</v>
      </c>
      <c r="L276" s="4">
        <v>47.493000000000002</v>
      </c>
      <c r="M276" s="4">
        <v>41.631999999999998</v>
      </c>
      <c r="N276" s="4">
        <v>36.796999999999997</v>
      </c>
      <c r="O276" s="4">
        <v>32.764000000000003</v>
      </c>
      <c r="P276" s="4">
        <v>28.992000000000001</v>
      </c>
      <c r="Q276" s="4">
        <v>24.056999999999999</v>
      </c>
      <c r="R276" s="4">
        <v>18.605</v>
      </c>
      <c r="S276" s="4">
        <v>14.35</v>
      </c>
      <c r="T276" s="4">
        <v>10.884</v>
      </c>
      <c r="U276" s="4">
        <v>7.7270000000000003</v>
      </c>
      <c r="V276" s="4">
        <v>4.7460000000000004</v>
      </c>
      <c r="W276" s="4">
        <v>2.2189999999999999</v>
      </c>
      <c r="X276" s="4">
        <v>0.68700000000000006</v>
      </c>
      <c r="Y276" s="4">
        <v>0.17199999999999999</v>
      </c>
      <c r="Z276" s="4">
        <v>2.4E-2</v>
      </c>
      <c r="AA276" s="4">
        <v>2E-3</v>
      </c>
    </row>
    <row r="277" spans="1:27" s="6" customFormat="1" x14ac:dyDescent="0.3">
      <c r="A277" s="40">
        <v>276</v>
      </c>
      <c r="B277" s="18" t="s">
        <v>323</v>
      </c>
      <c r="C277" s="43" t="s">
        <v>60</v>
      </c>
      <c r="D277" s="41"/>
      <c r="E277" s="41">
        <v>174</v>
      </c>
      <c r="F277" s="41">
        <v>2040</v>
      </c>
      <c r="G277" s="4">
        <v>70.977999999999994</v>
      </c>
      <c r="H277" s="4">
        <v>67.192999999999998</v>
      </c>
      <c r="I277" s="4">
        <v>63.673000000000002</v>
      </c>
      <c r="J277" s="4">
        <v>60.347999999999999</v>
      </c>
      <c r="K277" s="4">
        <v>56.857999999999997</v>
      </c>
      <c r="L277" s="4">
        <v>52.741999999999997</v>
      </c>
      <c r="M277" s="4">
        <v>46.694000000000003</v>
      </c>
      <c r="N277" s="4">
        <v>40.844999999999999</v>
      </c>
      <c r="O277" s="4">
        <v>35.981999999999999</v>
      </c>
      <c r="P277" s="4">
        <v>31.856000000000002</v>
      </c>
      <c r="Q277" s="4">
        <v>27.933</v>
      </c>
      <c r="R277" s="4">
        <v>22.853000000000002</v>
      </c>
      <c r="S277" s="4">
        <v>17.265999999999998</v>
      </c>
      <c r="T277" s="4">
        <v>12.781000000000001</v>
      </c>
      <c r="U277" s="4">
        <v>9.0129999999999999</v>
      </c>
      <c r="V277" s="4">
        <v>5.6520000000000001</v>
      </c>
      <c r="W277" s="4">
        <v>2.823</v>
      </c>
      <c r="X277" s="4">
        <v>0.95799999999999996</v>
      </c>
      <c r="Y277" s="4">
        <v>0.191</v>
      </c>
      <c r="Z277" s="4">
        <v>2.8000000000000001E-2</v>
      </c>
      <c r="AA277" s="4">
        <v>2E-3</v>
      </c>
    </row>
    <row r="278" spans="1:27" s="6" customFormat="1" x14ac:dyDescent="0.3">
      <c r="A278" s="40">
        <v>277</v>
      </c>
      <c r="B278" s="18" t="s">
        <v>323</v>
      </c>
      <c r="C278" s="43" t="s">
        <v>60</v>
      </c>
      <c r="D278" s="41"/>
      <c r="E278" s="41">
        <v>174</v>
      </c>
      <c r="F278" s="41">
        <v>2045</v>
      </c>
      <c r="G278" s="4">
        <v>73.263000000000005</v>
      </c>
      <c r="H278" s="4">
        <v>69.994</v>
      </c>
      <c r="I278" s="4">
        <v>66.501000000000005</v>
      </c>
      <c r="J278" s="4">
        <v>62.981000000000002</v>
      </c>
      <c r="K278" s="4">
        <v>59.582999999999998</v>
      </c>
      <c r="L278" s="4">
        <v>56.057000000000002</v>
      </c>
      <c r="M278" s="4">
        <v>51.933999999999997</v>
      </c>
      <c r="N278" s="4">
        <v>45.887</v>
      </c>
      <c r="O278" s="4">
        <v>40.009</v>
      </c>
      <c r="P278" s="4">
        <v>35.049999999999997</v>
      </c>
      <c r="Q278" s="4">
        <v>30.754000000000001</v>
      </c>
      <c r="R278" s="4">
        <v>26.606000000000002</v>
      </c>
      <c r="S278" s="4">
        <v>21.283000000000001</v>
      </c>
      <c r="T278" s="4">
        <v>15.445</v>
      </c>
      <c r="U278" s="4">
        <v>10.644</v>
      </c>
      <c r="V278" s="4">
        <v>6.6449999999999996</v>
      </c>
      <c r="W278" s="4">
        <v>3.3940000000000001</v>
      </c>
      <c r="X278" s="4">
        <v>1.232</v>
      </c>
      <c r="Y278" s="4">
        <v>0.26900000000000002</v>
      </c>
      <c r="Z278" s="4">
        <v>0.03</v>
      </c>
      <c r="AA278" s="4">
        <v>2E-3</v>
      </c>
    </row>
    <row r="279" spans="1:27" s="6" customFormat="1" x14ac:dyDescent="0.3">
      <c r="A279" s="40">
        <v>278</v>
      </c>
      <c r="B279" s="18" t="s">
        <v>323</v>
      </c>
      <c r="C279" s="43" t="s">
        <v>60</v>
      </c>
      <c r="D279" s="41"/>
      <c r="E279" s="41">
        <v>174</v>
      </c>
      <c r="F279" s="41">
        <v>2050</v>
      </c>
      <c r="G279" s="4">
        <v>74.891000000000005</v>
      </c>
      <c r="H279" s="4">
        <v>72.346000000000004</v>
      </c>
      <c r="I279" s="4">
        <v>69.332999999999998</v>
      </c>
      <c r="J279" s="4">
        <v>65.837999999999994</v>
      </c>
      <c r="K279" s="4">
        <v>62.252000000000002</v>
      </c>
      <c r="L279" s="4">
        <v>58.816000000000003</v>
      </c>
      <c r="M279" s="4">
        <v>55.268999999999998</v>
      </c>
      <c r="N279" s="4">
        <v>51.112000000000002</v>
      </c>
      <c r="O279" s="4">
        <v>45.017000000000003</v>
      </c>
      <c r="P279" s="4">
        <v>39.037999999999997</v>
      </c>
      <c r="Q279" s="4">
        <v>33.905000000000001</v>
      </c>
      <c r="R279" s="4">
        <v>29.361000000000001</v>
      </c>
      <c r="S279" s="4">
        <v>24.861000000000001</v>
      </c>
      <c r="T279" s="4">
        <v>19.126000000000001</v>
      </c>
      <c r="U279" s="4">
        <v>12.941000000000001</v>
      </c>
      <c r="V279" s="4">
        <v>7.9109999999999996</v>
      </c>
      <c r="W279" s="4">
        <v>4.0330000000000004</v>
      </c>
      <c r="X279" s="4">
        <v>1.4990000000000001</v>
      </c>
      <c r="Y279" s="4">
        <v>0.35099999999999998</v>
      </c>
      <c r="Z279" s="4">
        <v>4.3999999999999997E-2</v>
      </c>
      <c r="AA279" s="4">
        <v>3.0000000000000001E-3</v>
      </c>
    </row>
    <row r="280" spans="1:27" s="6" customFormat="1" x14ac:dyDescent="0.3">
      <c r="A280" s="40">
        <v>279</v>
      </c>
      <c r="B280" s="18" t="s">
        <v>323</v>
      </c>
      <c r="C280" s="43" t="s">
        <v>60</v>
      </c>
      <c r="D280" s="41"/>
      <c r="E280" s="41">
        <v>174</v>
      </c>
      <c r="F280" s="41">
        <v>2055</v>
      </c>
      <c r="G280" s="4">
        <v>75.789000000000001</v>
      </c>
      <c r="H280" s="4">
        <v>74.066000000000003</v>
      </c>
      <c r="I280" s="4">
        <v>71.738</v>
      </c>
      <c r="J280" s="4">
        <v>68.718000000000004</v>
      </c>
      <c r="K280" s="4">
        <v>65.159000000000006</v>
      </c>
      <c r="L280" s="4">
        <v>61.533000000000001</v>
      </c>
      <c r="M280" s="4">
        <v>58.073</v>
      </c>
      <c r="N280" s="4">
        <v>54.475000000000001</v>
      </c>
      <c r="O280" s="4">
        <v>50.231999999999999</v>
      </c>
      <c r="P280" s="4">
        <v>44.009</v>
      </c>
      <c r="Q280" s="4">
        <v>37.844999999999999</v>
      </c>
      <c r="R280" s="4">
        <v>32.457999999999998</v>
      </c>
      <c r="S280" s="4">
        <v>27.526</v>
      </c>
      <c r="T280" s="4">
        <v>22.443999999999999</v>
      </c>
      <c r="U280" s="4">
        <v>16.126000000000001</v>
      </c>
      <c r="V280" s="4">
        <v>9.6989999999999998</v>
      </c>
      <c r="W280" s="4">
        <v>4.8540000000000001</v>
      </c>
      <c r="X280" s="4">
        <v>1.804</v>
      </c>
      <c r="Y280" s="4">
        <v>0.432</v>
      </c>
      <c r="Z280" s="4">
        <v>5.8999999999999997E-2</v>
      </c>
      <c r="AA280" s="4">
        <v>4.0000000000000001E-3</v>
      </c>
    </row>
    <row r="281" spans="1:27" s="6" customFormat="1" x14ac:dyDescent="0.3">
      <c r="A281" s="40">
        <v>280</v>
      </c>
      <c r="B281" s="18" t="s">
        <v>323</v>
      </c>
      <c r="C281" s="43" t="s">
        <v>60</v>
      </c>
      <c r="D281" s="41"/>
      <c r="E281" s="41">
        <v>174</v>
      </c>
      <c r="F281" s="41">
        <v>2060</v>
      </c>
      <c r="G281" s="4">
        <v>76.471000000000004</v>
      </c>
      <c r="H281" s="4">
        <v>75.048000000000002</v>
      </c>
      <c r="I281" s="4">
        <v>73.510999999999996</v>
      </c>
      <c r="J281" s="4">
        <v>71.17</v>
      </c>
      <c r="K281" s="4">
        <v>68.084000000000003</v>
      </c>
      <c r="L281" s="4">
        <v>64.486000000000004</v>
      </c>
      <c r="M281" s="4">
        <v>60.834000000000003</v>
      </c>
      <c r="N281" s="4">
        <v>57.319000000000003</v>
      </c>
      <c r="O281" s="4">
        <v>53.618000000000002</v>
      </c>
      <c r="P281" s="4">
        <v>49.197000000000003</v>
      </c>
      <c r="Q281" s="4">
        <v>42.755000000000003</v>
      </c>
      <c r="R281" s="4">
        <v>36.323</v>
      </c>
      <c r="S281" s="4">
        <v>30.532</v>
      </c>
      <c r="T281" s="4">
        <v>24.965</v>
      </c>
      <c r="U281" s="4">
        <v>19.044</v>
      </c>
      <c r="V281" s="4">
        <v>12.195</v>
      </c>
      <c r="W281" s="4">
        <v>6.0220000000000002</v>
      </c>
      <c r="X281" s="4">
        <v>2.2029999999999998</v>
      </c>
      <c r="Y281" s="4">
        <v>0.52900000000000003</v>
      </c>
      <c r="Z281" s="4">
        <v>7.3999999999999996E-2</v>
      </c>
      <c r="AA281" s="4">
        <v>5.0000000000000001E-3</v>
      </c>
    </row>
    <row r="282" spans="1:27" s="6" customFormat="1" x14ac:dyDescent="0.3">
      <c r="A282" s="40">
        <v>281</v>
      </c>
      <c r="B282" s="18" t="s">
        <v>323</v>
      </c>
      <c r="C282" s="43" t="s">
        <v>60</v>
      </c>
      <c r="D282" s="41"/>
      <c r="E282" s="41">
        <v>174</v>
      </c>
      <c r="F282" s="41">
        <v>2065</v>
      </c>
      <c r="G282" s="4">
        <v>76.905000000000001</v>
      </c>
      <c r="H282" s="4">
        <v>75.798000000000002</v>
      </c>
      <c r="I282" s="4">
        <v>74.542000000000002</v>
      </c>
      <c r="J282" s="4">
        <v>72.986999999999995</v>
      </c>
      <c r="K282" s="4">
        <v>70.578999999999994</v>
      </c>
      <c r="L282" s="4">
        <v>67.448999999999998</v>
      </c>
      <c r="M282" s="4">
        <v>63.82</v>
      </c>
      <c r="N282" s="4">
        <v>60.113999999999997</v>
      </c>
      <c r="O282" s="4">
        <v>56.49</v>
      </c>
      <c r="P282" s="4">
        <v>52.593000000000004</v>
      </c>
      <c r="Q282" s="4">
        <v>47.890999999999998</v>
      </c>
      <c r="R282" s="4">
        <v>41.140999999999998</v>
      </c>
      <c r="S282" s="4">
        <v>34.29</v>
      </c>
      <c r="T282" s="4">
        <v>27.83</v>
      </c>
      <c r="U282" s="4">
        <v>21.341000000000001</v>
      </c>
      <c r="V282" s="4">
        <v>14.563000000000001</v>
      </c>
      <c r="W282" s="4">
        <v>7.6970000000000001</v>
      </c>
      <c r="X282" s="4">
        <v>2.7959999999999998</v>
      </c>
      <c r="Y282" s="4">
        <v>0.66600000000000004</v>
      </c>
      <c r="Z282" s="4">
        <v>9.2999999999999999E-2</v>
      </c>
      <c r="AA282" s="4">
        <v>7.0000000000000001E-3</v>
      </c>
    </row>
    <row r="283" spans="1:27" s="6" customFormat="1" x14ac:dyDescent="0.3">
      <c r="A283" s="40">
        <v>282</v>
      </c>
      <c r="B283" s="18" t="s">
        <v>323</v>
      </c>
      <c r="C283" s="43" t="s">
        <v>60</v>
      </c>
      <c r="D283" s="41"/>
      <c r="E283" s="41">
        <v>174</v>
      </c>
      <c r="F283" s="41">
        <v>2070</v>
      </c>
      <c r="G283" s="4">
        <v>77.308999999999997</v>
      </c>
      <c r="H283" s="4">
        <v>76.299000000000007</v>
      </c>
      <c r="I283" s="4">
        <v>75.338999999999999</v>
      </c>
      <c r="J283" s="4">
        <v>74.063000000000002</v>
      </c>
      <c r="K283" s="4">
        <v>72.438000000000002</v>
      </c>
      <c r="L283" s="4">
        <v>69.981999999999999</v>
      </c>
      <c r="M283" s="4">
        <v>66.816999999999993</v>
      </c>
      <c r="N283" s="4">
        <v>63.13</v>
      </c>
      <c r="O283" s="4">
        <v>59.316000000000003</v>
      </c>
      <c r="P283" s="4">
        <v>55.49</v>
      </c>
      <c r="Q283" s="4">
        <v>51.290999999999997</v>
      </c>
      <c r="R283" s="4">
        <v>46.195999999999998</v>
      </c>
      <c r="S283" s="4">
        <v>38.968000000000004</v>
      </c>
      <c r="T283" s="4">
        <v>31.407</v>
      </c>
      <c r="U283" s="4">
        <v>23.963000000000001</v>
      </c>
      <c r="V283" s="4">
        <v>16.495999999999999</v>
      </c>
      <c r="W283" s="4">
        <v>9.3409999999999993</v>
      </c>
      <c r="X283" s="4">
        <v>3.6549999999999998</v>
      </c>
      <c r="Y283" s="4">
        <v>0.86899999999999999</v>
      </c>
      <c r="Z283" s="4">
        <v>0.121</v>
      </c>
      <c r="AA283" s="4">
        <v>8.9999999999999993E-3</v>
      </c>
    </row>
    <row r="284" spans="1:27" s="6" customFormat="1" x14ac:dyDescent="0.3">
      <c r="A284" s="40">
        <v>283</v>
      </c>
      <c r="B284" s="18" t="s">
        <v>323</v>
      </c>
      <c r="C284" s="43" t="s">
        <v>60</v>
      </c>
      <c r="D284" s="41"/>
      <c r="E284" s="41">
        <v>174</v>
      </c>
      <c r="F284" s="41">
        <v>2075</v>
      </c>
      <c r="G284" s="4">
        <v>77.094999999999999</v>
      </c>
      <c r="H284" s="4">
        <v>76.760000000000005</v>
      </c>
      <c r="I284" s="4">
        <v>75.881</v>
      </c>
      <c r="J284" s="4">
        <v>74.900999999999996</v>
      </c>
      <c r="K284" s="4">
        <v>73.557000000000002</v>
      </c>
      <c r="L284" s="4">
        <v>71.882999999999996</v>
      </c>
      <c r="M284" s="4">
        <v>69.385999999999996</v>
      </c>
      <c r="N284" s="4">
        <v>66.158000000000001</v>
      </c>
      <c r="O284" s="4">
        <v>62.360999999999997</v>
      </c>
      <c r="P284" s="4">
        <v>58.344000000000001</v>
      </c>
      <c r="Q284" s="4">
        <v>54.206000000000003</v>
      </c>
      <c r="R284" s="4">
        <v>49.582000000000001</v>
      </c>
      <c r="S284" s="4">
        <v>43.89</v>
      </c>
      <c r="T284" s="4">
        <v>35.850999999999999</v>
      </c>
      <c r="U284" s="4">
        <v>27.218</v>
      </c>
      <c r="V284" s="4">
        <v>18.704999999999998</v>
      </c>
      <c r="W284" s="4">
        <v>10.734</v>
      </c>
      <c r="X284" s="4">
        <v>4.5279999999999996</v>
      </c>
      <c r="Y284" s="4">
        <v>1.167</v>
      </c>
      <c r="Z284" s="4">
        <v>0.161</v>
      </c>
      <c r="AA284" s="4">
        <v>1.2E-2</v>
      </c>
    </row>
    <row r="285" spans="1:27" s="6" customFormat="1" x14ac:dyDescent="0.3">
      <c r="A285" s="40">
        <v>284</v>
      </c>
      <c r="B285" s="18" t="s">
        <v>323</v>
      </c>
      <c r="C285" s="43" t="s">
        <v>60</v>
      </c>
      <c r="D285" s="41"/>
      <c r="E285" s="41">
        <v>174</v>
      </c>
      <c r="F285" s="41">
        <v>2080</v>
      </c>
      <c r="G285" s="4">
        <v>76.38</v>
      </c>
      <c r="H285" s="4">
        <v>76.599000000000004</v>
      </c>
      <c r="I285" s="4">
        <v>76.379000000000005</v>
      </c>
      <c r="J285" s="4">
        <v>75.48</v>
      </c>
      <c r="K285" s="4">
        <v>74.435000000000002</v>
      </c>
      <c r="L285" s="4">
        <v>73.043000000000006</v>
      </c>
      <c r="M285" s="4">
        <v>71.322999999999993</v>
      </c>
      <c r="N285" s="4">
        <v>68.757999999999996</v>
      </c>
      <c r="O285" s="4">
        <v>65.415000000000006</v>
      </c>
      <c r="P285" s="4">
        <v>61.408999999999999</v>
      </c>
      <c r="Q285" s="4">
        <v>57.078000000000003</v>
      </c>
      <c r="R285" s="4">
        <v>52.506999999999998</v>
      </c>
      <c r="S285" s="4">
        <v>47.244</v>
      </c>
      <c r="T285" s="4">
        <v>40.558</v>
      </c>
      <c r="U285" s="4">
        <v>31.279</v>
      </c>
      <c r="V285" s="4">
        <v>21.466000000000001</v>
      </c>
      <c r="W285" s="4">
        <v>12.361000000000001</v>
      </c>
      <c r="X285" s="4">
        <v>5.3209999999999997</v>
      </c>
      <c r="Y285" s="4">
        <v>1.4890000000000001</v>
      </c>
      <c r="Z285" s="4">
        <v>0.224</v>
      </c>
      <c r="AA285" s="4">
        <v>1.7000000000000001E-2</v>
      </c>
    </row>
    <row r="286" spans="1:27" s="6" customFormat="1" x14ac:dyDescent="0.3">
      <c r="A286" s="40">
        <v>285</v>
      </c>
      <c r="B286" s="18" t="s">
        <v>323</v>
      </c>
      <c r="C286" s="43" t="s">
        <v>60</v>
      </c>
      <c r="D286" s="41"/>
      <c r="E286" s="41">
        <v>174</v>
      </c>
      <c r="F286" s="41">
        <v>2085</v>
      </c>
      <c r="G286" s="4">
        <v>75.341999999999999</v>
      </c>
      <c r="H286" s="4">
        <v>75.933000000000007</v>
      </c>
      <c r="I286" s="4">
        <v>76.254000000000005</v>
      </c>
      <c r="J286" s="4">
        <v>76.013999999999996</v>
      </c>
      <c r="K286" s="4">
        <v>75.052000000000007</v>
      </c>
      <c r="L286" s="4">
        <v>73.959000000000003</v>
      </c>
      <c r="M286" s="4">
        <v>72.519000000000005</v>
      </c>
      <c r="N286" s="4">
        <v>70.73</v>
      </c>
      <c r="O286" s="4">
        <v>68.043999999999997</v>
      </c>
      <c r="P286" s="4">
        <v>64.489999999999995</v>
      </c>
      <c r="Q286" s="4">
        <v>60.17</v>
      </c>
      <c r="R286" s="4">
        <v>55.404000000000003</v>
      </c>
      <c r="S286" s="4">
        <v>50.182000000000002</v>
      </c>
      <c r="T286" s="4">
        <v>43.856999999999999</v>
      </c>
      <c r="U286" s="4">
        <v>35.642000000000003</v>
      </c>
      <c r="V286" s="4">
        <v>24.952000000000002</v>
      </c>
      <c r="W286" s="4">
        <v>14.443</v>
      </c>
      <c r="X286" s="4">
        <v>6.2939999999999996</v>
      </c>
      <c r="Y286" s="4">
        <v>1.8149999999999999</v>
      </c>
      <c r="Z286" s="4">
        <v>0.3</v>
      </c>
      <c r="AA286" s="4">
        <v>2.4E-2</v>
      </c>
    </row>
    <row r="287" spans="1:27" s="6" customFormat="1" x14ac:dyDescent="0.3">
      <c r="A287" s="40">
        <v>286</v>
      </c>
      <c r="B287" s="18" t="s">
        <v>323</v>
      </c>
      <c r="C287" s="43" t="s">
        <v>60</v>
      </c>
      <c r="D287" s="41"/>
      <c r="E287" s="41">
        <v>174</v>
      </c>
      <c r="F287" s="41">
        <v>2090</v>
      </c>
      <c r="G287" s="4">
        <v>74.085999999999999</v>
      </c>
      <c r="H287" s="4">
        <v>74.938000000000002</v>
      </c>
      <c r="I287" s="4">
        <v>75.622</v>
      </c>
      <c r="J287" s="4">
        <v>75.921999999999997</v>
      </c>
      <c r="K287" s="4">
        <v>75.622</v>
      </c>
      <c r="L287" s="4">
        <v>74.61</v>
      </c>
      <c r="M287" s="4">
        <v>73.472999999999999</v>
      </c>
      <c r="N287" s="4">
        <v>71.963999999999999</v>
      </c>
      <c r="O287" s="4">
        <v>70.052999999999997</v>
      </c>
      <c r="P287" s="4">
        <v>67.150999999999996</v>
      </c>
      <c r="Q287" s="4">
        <v>63.271999999999998</v>
      </c>
      <c r="R287" s="4">
        <v>58.514000000000003</v>
      </c>
      <c r="S287" s="4">
        <v>53.095999999999997</v>
      </c>
      <c r="T287" s="4">
        <v>46.78</v>
      </c>
      <c r="U287" s="4">
        <v>38.798000000000002</v>
      </c>
      <c r="V287" s="4">
        <v>28.734999999999999</v>
      </c>
      <c r="W287" s="4">
        <v>17.068000000000001</v>
      </c>
      <c r="X287" s="4">
        <v>7.5389999999999997</v>
      </c>
      <c r="Y287" s="4">
        <v>2.2210000000000001</v>
      </c>
      <c r="Z287" s="4">
        <v>0.38200000000000001</v>
      </c>
      <c r="AA287" s="4">
        <v>3.4000000000000002E-2</v>
      </c>
    </row>
    <row r="288" spans="1:27" s="6" customFormat="1" x14ac:dyDescent="0.3">
      <c r="A288" s="40">
        <v>287</v>
      </c>
      <c r="B288" s="18" t="s">
        <v>323</v>
      </c>
      <c r="C288" s="43" t="s">
        <v>60</v>
      </c>
      <c r="D288" s="41"/>
      <c r="E288" s="41">
        <v>174</v>
      </c>
      <c r="F288" s="41">
        <v>2095</v>
      </c>
      <c r="G288" s="4">
        <v>72.838999999999999</v>
      </c>
      <c r="H288" s="4">
        <v>73.724999999999994</v>
      </c>
      <c r="I288" s="4">
        <v>74.659000000000006</v>
      </c>
      <c r="J288" s="4">
        <v>75.323999999999998</v>
      </c>
      <c r="K288" s="4">
        <v>75.563000000000002</v>
      </c>
      <c r="L288" s="4">
        <v>75.213999999999999</v>
      </c>
      <c r="M288" s="4">
        <v>74.161000000000001</v>
      </c>
      <c r="N288" s="4">
        <v>72.956999999999994</v>
      </c>
      <c r="O288" s="4">
        <v>71.328999999999994</v>
      </c>
      <c r="P288" s="4">
        <v>69.197999999999993</v>
      </c>
      <c r="Q288" s="4">
        <v>65.97</v>
      </c>
      <c r="R288" s="4">
        <v>61.643999999999998</v>
      </c>
      <c r="S288" s="4">
        <v>56.228000000000002</v>
      </c>
      <c r="T288" s="4">
        <v>49.701000000000001</v>
      </c>
      <c r="U288" s="4">
        <v>41.652000000000001</v>
      </c>
      <c r="V288" s="4">
        <v>31.603999999999999</v>
      </c>
      <c r="W288" s="4">
        <v>19.981999999999999</v>
      </c>
      <c r="X288" s="4">
        <v>9.1329999999999991</v>
      </c>
      <c r="Y288" s="4">
        <v>2.7549999999999999</v>
      </c>
      <c r="Z288" s="4">
        <v>0.48799999999999999</v>
      </c>
      <c r="AA288" s="4">
        <v>4.5999999999999999E-2</v>
      </c>
    </row>
    <row r="289" spans="1:27" s="6" customFormat="1" x14ac:dyDescent="0.3">
      <c r="A289" s="40">
        <v>288</v>
      </c>
      <c r="B289" s="18" t="s">
        <v>323</v>
      </c>
      <c r="C289" s="43" t="s">
        <v>60</v>
      </c>
      <c r="D289" s="41"/>
      <c r="E289" s="41">
        <v>174</v>
      </c>
      <c r="F289" s="41">
        <v>2100</v>
      </c>
      <c r="G289" s="4">
        <v>71.498000000000005</v>
      </c>
      <c r="H289" s="4">
        <v>72.513999999999996</v>
      </c>
      <c r="I289" s="4">
        <v>73.474999999999994</v>
      </c>
      <c r="J289" s="4">
        <v>74.391999999999996</v>
      </c>
      <c r="K289" s="4">
        <v>74.998000000000005</v>
      </c>
      <c r="L289" s="4">
        <v>75.19</v>
      </c>
      <c r="M289" s="4">
        <v>74.798000000000002</v>
      </c>
      <c r="N289" s="4">
        <v>73.679000000000002</v>
      </c>
      <c r="O289" s="4">
        <v>72.36</v>
      </c>
      <c r="P289" s="4">
        <v>70.52</v>
      </c>
      <c r="Q289" s="4">
        <v>68.061999999999998</v>
      </c>
      <c r="R289" s="4">
        <v>64.378</v>
      </c>
      <c r="S289" s="4">
        <v>59.38</v>
      </c>
      <c r="T289" s="4">
        <v>52.832999999999998</v>
      </c>
      <c r="U289" s="4">
        <v>44.521000000000001</v>
      </c>
      <c r="V289" s="4">
        <v>34.262999999999998</v>
      </c>
      <c r="W289" s="4">
        <v>22.32</v>
      </c>
      <c r="X289" s="4">
        <v>10.951000000000001</v>
      </c>
      <c r="Y289" s="4">
        <v>3.452</v>
      </c>
      <c r="Z289" s="4">
        <v>0.63300000000000001</v>
      </c>
      <c r="AA289" s="4">
        <v>6.2E-2</v>
      </c>
    </row>
    <row r="290" spans="1:27" s="6" customFormat="1" x14ac:dyDescent="0.3">
      <c r="A290" s="40">
        <v>289</v>
      </c>
      <c r="B290" s="18" t="s">
        <v>323</v>
      </c>
      <c r="C290" s="43" t="s">
        <v>61</v>
      </c>
      <c r="D290" s="41"/>
      <c r="E290" s="41">
        <v>262</v>
      </c>
      <c r="F290" s="41">
        <v>2015</v>
      </c>
      <c r="G290" s="4">
        <v>49.862000000000002</v>
      </c>
      <c r="H290" s="4">
        <v>47.908999999999999</v>
      </c>
      <c r="I290" s="4">
        <v>48.765000000000001</v>
      </c>
      <c r="J290" s="4">
        <v>48.033000000000001</v>
      </c>
      <c r="K290" s="4">
        <v>46.375999999999998</v>
      </c>
      <c r="L290" s="4">
        <v>45.081000000000003</v>
      </c>
      <c r="M290" s="4">
        <v>35.24</v>
      </c>
      <c r="N290" s="4">
        <v>32.040999999999997</v>
      </c>
      <c r="O290" s="4">
        <v>25.431999999999999</v>
      </c>
      <c r="P290" s="4">
        <v>21.224</v>
      </c>
      <c r="Q290" s="4">
        <v>17.731999999999999</v>
      </c>
      <c r="R290" s="4">
        <v>13.65</v>
      </c>
      <c r="S290" s="4">
        <v>10.141999999999999</v>
      </c>
      <c r="T290" s="4">
        <v>8.3650000000000002</v>
      </c>
      <c r="U290" s="4">
        <v>5.7560000000000002</v>
      </c>
      <c r="V290" s="4">
        <v>3.5470000000000002</v>
      </c>
      <c r="W290" s="4">
        <v>1.8140000000000001</v>
      </c>
      <c r="X290" s="4">
        <v>0.68400000000000005</v>
      </c>
      <c r="Y290" s="4">
        <v>0.17199999999999999</v>
      </c>
      <c r="Z290" s="4">
        <v>2.5999999999999999E-2</v>
      </c>
      <c r="AA290" s="4">
        <v>2E-3</v>
      </c>
    </row>
    <row r="291" spans="1:27" s="6" customFormat="1" x14ac:dyDescent="0.3">
      <c r="A291" s="40">
        <v>290</v>
      </c>
      <c r="B291" s="18" t="s">
        <v>323</v>
      </c>
      <c r="C291" s="43" t="s">
        <v>61</v>
      </c>
      <c r="D291" s="41"/>
      <c r="E291" s="41">
        <v>262</v>
      </c>
      <c r="F291" s="41">
        <v>2020</v>
      </c>
      <c r="G291" s="4">
        <v>50.283999999999999</v>
      </c>
      <c r="H291" s="4">
        <v>48.898000000000003</v>
      </c>
      <c r="I291" s="4">
        <v>47.470999999999997</v>
      </c>
      <c r="J291" s="4">
        <v>48.59</v>
      </c>
      <c r="K291" s="4">
        <v>47.968000000000004</v>
      </c>
      <c r="L291" s="4">
        <v>46.151000000000003</v>
      </c>
      <c r="M291" s="4">
        <v>44.566000000000003</v>
      </c>
      <c r="N291" s="4">
        <v>34.600999999999999</v>
      </c>
      <c r="O291" s="4">
        <v>31.225999999999999</v>
      </c>
      <c r="P291" s="4">
        <v>24.681000000000001</v>
      </c>
      <c r="Q291" s="4">
        <v>20.466999999999999</v>
      </c>
      <c r="R291" s="4">
        <v>16.919</v>
      </c>
      <c r="S291" s="4">
        <v>12.768000000000001</v>
      </c>
      <c r="T291" s="4">
        <v>9.1210000000000004</v>
      </c>
      <c r="U291" s="4">
        <v>7.0289999999999999</v>
      </c>
      <c r="V291" s="4">
        <v>4.3230000000000004</v>
      </c>
      <c r="W291" s="4">
        <v>2.2160000000000002</v>
      </c>
      <c r="X291" s="4">
        <v>0.85099999999999998</v>
      </c>
      <c r="Y291" s="4">
        <v>0.217</v>
      </c>
      <c r="Z291" s="4">
        <v>3.4000000000000002E-2</v>
      </c>
      <c r="AA291" s="4">
        <v>3.0000000000000001E-3</v>
      </c>
    </row>
    <row r="292" spans="1:27" s="6" customFormat="1" x14ac:dyDescent="0.3">
      <c r="A292" s="40">
        <v>291</v>
      </c>
      <c r="B292" s="18" t="s">
        <v>323</v>
      </c>
      <c r="C292" s="43" t="s">
        <v>61</v>
      </c>
      <c r="D292" s="41"/>
      <c r="E292" s="41">
        <v>262</v>
      </c>
      <c r="F292" s="41">
        <v>2025</v>
      </c>
      <c r="G292" s="4">
        <v>50.353000000000002</v>
      </c>
      <c r="H292" s="4">
        <v>49.41</v>
      </c>
      <c r="I292" s="4">
        <v>48.502000000000002</v>
      </c>
      <c r="J292" s="4">
        <v>47.348999999999997</v>
      </c>
      <c r="K292" s="4">
        <v>48.569000000000003</v>
      </c>
      <c r="L292" s="4">
        <v>47.783000000000001</v>
      </c>
      <c r="M292" s="4">
        <v>45.692999999999998</v>
      </c>
      <c r="N292" s="4">
        <v>43.793999999999997</v>
      </c>
      <c r="O292" s="4">
        <v>33.784999999999997</v>
      </c>
      <c r="P292" s="4">
        <v>30.344000000000001</v>
      </c>
      <c r="Q292" s="4">
        <v>23.835999999999999</v>
      </c>
      <c r="R292" s="4">
        <v>19.558</v>
      </c>
      <c r="S292" s="4">
        <v>15.849</v>
      </c>
      <c r="T292" s="4">
        <v>11.505000000000001</v>
      </c>
      <c r="U292" s="4">
        <v>7.6870000000000003</v>
      </c>
      <c r="V292" s="4">
        <v>5.298</v>
      </c>
      <c r="W292" s="4">
        <v>2.714</v>
      </c>
      <c r="X292" s="4">
        <v>1.046</v>
      </c>
      <c r="Y292" s="4">
        <v>0.27300000000000002</v>
      </c>
      <c r="Z292" s="4">
        <v>4.2000000000000003E-2</v>
      </c>
      <c r="AA292" s="4">
        <v>4.0000000000000001E-3</v>
      </c>
    </row>
    <row r="293" spans="1:27" s="6" customFormat="1" x14ac:dyDescent="0.3">
      <c r="A293" s="40">
        <v>292</v>
      </c>
      <c r="B293" s="18" t="s">
        <v>323</v>
      </c>
      <c r="C293" s="43" t="s">
        <v>61</v>
      </c>
      <c r="D293" s="41"/>
      <c r="E293" s="41">
        <v>262</v>
      </c>
      <c r="F293" s="41">
        <v>2030</v>
      </c>
      <c r="G293" s="4">
        <v>49.637</v>
      </c>
      <c r="H293" s="4">
        <v>49.567999999999998</v>
      </c>
      <c r="I293" s="4">
        <v>49.055</v>
      </c>
      <c r="J293" s="4">
        <v>48.412999999999997</v>
      </c>
      <c r="K293" s="4">
        <v>47.384999999999998</v>
      </c>
      <c r="L293" s="4">
        <v>48.433</v>
      </c>
      <c r="M293" s="4">
        <v>47.368000000000002</v>
      </c>
      <c r="N293" s="4">
        <v>44.978000000000002</v>
      </c>
      <c r="O293" s="4">
        <v>42.811</v>
      </c>
      <c r="P293" s="4">
        <v>32.884999999999998</v>
      </c>
      <c r="Q293" s="4">
        <v>29.344000000000001</v>
      </c>
      <c r="R293" s="4">
        <v>22.809000000000001</v>
      </c>
      <c r="S293" s="4">
        <v>18.352</v>
      </c>
      <c r="T293" s="4">
        <v>14.311</v>
      </c>
      <c r="U293" s="4">
        <v>9.7219999999999995</v>
      </c>
      <c r="V293" s="4">
        <v>5.8159999999999998</v>
      </c>
      <c r="W293" s="4">
        <v>3.343</v>
      </c>
      <c r="X293" s="4">
        <v>1.29</v>
      </c>
      <c r="Y293" s="4">
        <v>0.33800000000000002</v>
      </c>
      <c r="Z293" s="4">
        <v>5.2999999999999999E-2</v>
      </c>
      <c r="AA293" s="4">
        <v>5.0000000000000001E-3</v>
      </c>
    </row>
    <row r="294" spans="1:27" s="6" customFormat="1" x14ac:dyDescent="0.3">
      <c r="A294" s="40">
        <v>293</v>
      </c>
      <c r="B294" s="18" t="s">
        <v>323</v>
      </c>
      <c r="C294" s="43" t="s">
        <v>61</v>
      </c>
      <c r="D294" s="41"/>
      <c r="E294" s="41">
        <v>262</v>
      </c>
      <c r="F294" s="41">
        <v>2035</v>
      </c>
      <c r="G294" s="4">
        <v>48.143999999999998</v>
      </c>
      <c r="H294" s="4">
        <v>48.944000000000003</v>
      </c>
      <c r="I294" s="4">
        <v>49.253</v>
      </c>
      <c r="J294" s="4">
        <v>48.997999999999998</v>
      </c>
      <c r="K294" s="4">
        <v>48.478999999999999</v>
      </c>
      <c r="L294" s="4">
        <v>47.31</v>
      </c>
      <c r="M294" s="4">
        <v>48.070999999999998</v>
      </c>
      <c r="N294" s="4">
        <v>46.698</v>
      </c>
      <c r="O294" s="4">
        <v>44.048999999999999</v>
      </c>
      <c r="P294" s="4">
        <v>41.722000000000001</v>
      </c>
      <c r="Q294" s="4">
        <v>31.847999999999999</v>
      </c>
      <c r="R294" s="4">
        <v>28.114999999999998</v>
      </c>
      <c r="S294" s="4">
        <v>21.437000000000001</v>
      </c>
      <c r="T294" s="4">
        <v>16.606000000000002</v>
      </c>
      <c r="U294" s="4">
        <v>12.127000000000001</v>
      </c>
      <c r="V294" s="4">
        <v>7.3840000000000003</v>
      </c>
      <c r="W294" s="4">
        <v>3.6880000000000002</v>
      </c>
      <c r="X294" s="4">
        <v>1.601</v>
      </c>
      <c r="Y294" s="4">
        <v>0.42</v>
      </c>
      <c r="Z294" s="4">
        <v>6.6000000000000003E-2</v>
      </c>
      <c r="AA294" s="4">
        <v>6.0000000000000001E-3</v>
      </c>
    </row>
    <row r="295" spans="1:27" s="6" customFormat="1" x14ac:dyDescent="0.3">
      <c r="A295" s="40">
        <v>294</v>
      </c>
      <c r="B295" s="18" t="s">
        <v>323</v>
      </c>
      <c r="C295" s="43" t="s">
        <v>61</v>
      </c>
      <c r="D295" s="41"/>
      <c r="E295" s="41">
        <v>262</v>
      </c>
      <c r="F295" s="41">
        <v>2040</v>
      </c>
      <c r="G295" s="4">
        <v>46.402000000000001</v>
      </c>
      <c r="H295" s="4">
        <v>47.545000000000002</v>
      </c>
      <c r="I295" s="4">
        <v>48.670999999999999</v>
      </c>
      <c r="J295" s="4">
        <v>49.225000000000001</v>
      </c>
      <c r="K295" s="4">
        <v>49.093000000000004</v>
      </c>
      <c r="L295" s="4">
        <v>48.436</v>
      </c>
      <c r="M295" s="4">
        <v>47.02</v>
      </c>
      <c r="N295" s="4">
        <v>47.460999999999999</v>
      </c>
      <c r="O295" s="4">
        <v>45.807000000000002</v>
      </c>
      <c r="P295" s="4">
        <v>42.996000000000002</v>
      </c>
      <c r="Q295" s="4">
        <v>40.453000000000003</v>
      </c>
      <c r="R295" s="4">
        <v>30.561</v>
      </c>
      <c r="S295" s="4">
        <v>26.466000000000001</v>
      </c>
      <c r="T295" s="4">
        <v>19.440000000000001</v>
      </c>
      <c r="U295" s="4">
        <v>14.113</v>
      </c>
      <c r="V295" s="4">
        <v>9.2479999999999993</v>
      </c>
      <c r="W295" s="4">
        <v>4.7080000000000002</v>
      </c>
      <c r="X295" s="4">
        <v>1.778</v>
      </c>
      <c r="Y295" s="4">
        <v>0.52400000000000002</v>
      </c>
      <c r="Z295" s="4">
        <v>8.4000000000000005E-2</v>
      </c>
      <c r="AA295" s="4">
        <v>7.0000000000000001E-3</v>
      </c>
    </row>
    <row r="296" spans="1:27" s="6" customFormat="1" x14ac:dyDescent="0.3">
      <c r="A296" s="40">
        <v>295</v>
      </c>
      <c r="B296" s="18" t="s">
        <v>323</v>
      </c>
      <c r="C296" s="43" t="s">
        <v>61</v>
      </c>
      <c r="D296" s="41"/>
      <c r="E296" s="41">
        <v>262</v>
      </c>
      <c r="F296" s="41">
        <v>2045</v>
      </c>
      <c r="G296" s="4">
        <v>44.902999999999999</v>
      </c>
      <c r="H296" s="4">
        <v>45.892000000000003</v>
      </c>
      <c r="I296" s="4">
        <v>47.316000000000003</v>
      </c>
      <c r="J296" s="4">
        <v>48.677</v>
      </c>
      <c r="K296" s="4">
        <v>49.353999999999999</v>
      </c>
      <c r="L296" s="4">
        <v>49.088000000000001</v>
      </c>
      <c r="M296" s="4">
        <v>48.186</v>
      </c>
      <c r="N296" s="4">
        <v>46.496000000000002</v>
      </c>
      <c r="O296" s="4">
        <v>46.628999999999998</v>
      </c>
      <c r="P296" s="4">
        <v>44.78</v>
      </c>
      <c r="Q296" s="4">
        <v>41.749000000000002</v>
      </c>
      <c r="R296" s="4">
        <v>38.869999999999997</v>
      </c>
      <c r="S296" s="4">
        <v>28.817</v>
      </c>
      <c r="T296" s="4">
        <v>24.053999999999998</v>
      </c>
      <c r="U296" s="4">
        <v>16.571999999999999</v>
      </c>
      <c r="V296" s="4">
        <v>10.808</v>
      </c>
      <c r="W296" s="4">
        <v>5.9279999999999999</v>
      </c>
      <c r="X296" s="4">
        <v>2.2850000000000001</v>
      </c>
      <c r="Y296" s="4">
        <v>0.58599999999999997</v>
      </c>
      <c r="Z296" s="4">
        <v>0.105</v>
      </c>
      <c r="AA296" s="4">
        <v>8.9999999999999993E-3</v>
      </c>
    </row>
    <row r="297" spans="1:27" s="6" customFormat="1" x14ac:dyDescent="0.3">
      <c r="A297" s="40">
        <v>296</v>
      </c>
      <c r="B297" s="18" t="s">
        <v>323</v>
      </c>
      <c r="C297" s="43" t="s">
        <v>61</v>
      </c>
      <c r="D297" s="41"/>
      <c r="E297" s="41">
        <v>262</v>
      </c>
      <c r="F297" s="41">
        <v>2050</v>
      </c>
      <c r="G297" s="4">
        <v>43.776000000000003</v>
      </c>
      <c r="H297" s="4">
        <v>44.472000000000001</v>
      </c>
      <c r="I297" s="4">
        <v>45.701999999999998</v>
      </c>
      <c r="J297" s="4">
        <v>47.353999999999999</v>
      </c>
      <c r="K297" s="4">
        <v>48.838999999999999</v>
      </c>
      <c r="L297" s="4">
        <v>49.386000000000003</v>
      </c>
      <c r="M297" s="4">
        <v>48.883000000000003</v>
      </c>
      <c r="N297" s="4">
        <v>47.709000000000003</v>
      </c>
      <c r="O297" s="4">
        <v>45.756999999999998</v>
      </c>
      <c r="P297" s="4">
        <v>45.652999999999999</v>
      </c>
      <c r="Q297" s="4">
        <v>43.545000000000002</v>
      </c>
      <c r="R297" s="4">
        <v>40.177999999999997</v>
      </c>
      <c r="S297" s="4">
        <v>36.716999999999999</v>
      </c>
      <c r="T297" s="4">
        <v>26.254999999999999</v>
      </c>
      <c r="U297" s="4">
        <v>20.571999999999999</v>
      </c>
      <c r="V297" s="4">
        <v>12.747</v>
      </c>
      <c r="W297" s="4">
        <v>6.9690000000000003</v>
      </c>
      <c r="X297" s="4">
        <v>2.9009999999999998</v>
      </c>
      <c r="Y297" s="4">
        <v>0.76100000000000001</v>
      </c>
      <c r="Z297" s="4">
        <v>0.11899999999999999</v>
      </c>
      <c r="AA297" s="4">
        <v>1.2E-2</v>
      </c>
    </row>
    <row r="298" spans="1:27" s="6" customFormat="1" x14ac:dyDescent="0.3">
      <c r="A298" s="40">
        <v>297</v>
      </c>
      <c r="B298" s="18" t="s">
        <v>323</v>
      </c>
      <c r="C298" s="43" t="s">
        <v>61</v>
      </c>
      <c r="D298" s="41"/>
      <c r="E298" s="41">
        <v>262</v>
      </c>
      <c r="F298" s="41">
        <v>2055</v>
      </c>
      <c r="G298" s="4">
        <v>42.823</v>
      </c>
      <c r="H298" s="4">
        <v>43.404000000000003</v>
      </c>
      <c r="I298" s="4">
        <v>44.311999999999998</v>
      </c>
      <c r="J298" s="4">
        <v>45.753</v>
      </c>
      <c r="K298" s="4">
        <v>47.524999999999999</v>
      </c>
      <c r="L298" s="4">
        <v>48.884</v>
      </c>
      <c r="M298" s="4">
        <v>49.203000000000003</v>
      </c>
      <c r="N298" s="4">
        <v>48.441000000000003</v>
      </c>
      <c r="O298" s="4">
        <v>47.006999999999998</v>
      </c>
      <c r="P298" s="4">
        <v>44.859000000000002</v>
      </c>
      <c r="Q298" s="4">
        <v>44.454999999999998</v>
      </c>
      <c r="R298" s="4">
        <v>41.970999999999997</v>
      </c>
      <c r="S298" s="4">
        <v>38.031999999999996</v>
      </c>
      <c r="T298" s="4">
        <v>33.549999999999997</v>
      </c>
      <c r="U298" s="4">
        <v>22.556999999999999</v>
      </c>
      <c r="V298" s="4">
        <v>15.930999999999999</v>
      </c>
      <c r="W298" s="4">
        <v>8.3000000000000007</v>
      </c>
      <c r="X298" s="4">
        <v>3.4550000000000001</v>
      </c>
      <c r="Y298" s="4">
        <v>0.98099999999999998</v>
      </c>
      <c r="Z298" s="4">
        <v>0.156</v>
      </c>
      <c r="AA298" s="4">
        <v>1.4E-2</v>
      </c>
    </row>
    <row r="299" spans="1:27" s="6" customFormat="1" x14ac:dyDescent="0.3">
      <c r="A299" s="40">
        <v>298</v>
      </c>
      <c r="B299" s="18" t="s">
        <v>323</v>
      </c>
      <c r="C299" s="43" t="s">
        <v>61</v>
      </c>
      <c r="D299" s="41"/>
      <c r="E299" s="41">
        <v>262</v>
      </c>
      <c r="F299" s="41">
        <v>2060</v>
      </c>
      <c r="G299" s="4">
        <v>41.835000000000001</v>
      </c>
      <c r="H299" s="4">
        <v>42.503999999999998</v>
      </c>
      <c r="I299" s="4">
        <v>43.268000000000001</v>
      </c>
      <c r="J299" s="4">
        <v>44.374000000000002</v>
      </c>
      <c r="K299" s="4">
        <v>45.930999999999997</v>
      </c>
      <c r="L299" s="4">
        <v>47.587000000000003</v>
      </c>
      <c r="M299" s="4">
        <v>48.73</v>
      </c>
      <c r="N299" s="4">
        <v>48.8</v>
      </c>
      <c r="O299" s="4">
        <v>47.780999999999999</v>
      </c>
      <c r="P299" s="4">
        <v>46.137</v>
      </c>
      <c r="Q299" s="4">
        <v>43.738999999999997</v>
      </c>
      <c r="R299" s="4">
        <v>42.912999999999997</v>
      </c>
      <c r="S299" s="4">
        <v>39.808999999999997</v>
      </c>
      <c r="T299" s="4">
        <v>34.854999999999997</v>
      </c>
      <c r="U299" s="4">
        <v>28.954999999999998</v>
      </c>
      <c r="V299" s="4">
        <v>17.585999999999999</v>
      </c>
      <c r="W299" s="4">
        <v>10.473000000000001</v>
      </c>
      <c r="X299" s="4">
        <v>4.1660000000000004</v>
      </c>
      <c r="Y299" s="4">
        <v>1.1870000000000001</v>
      </c>
      <c r="Z299" s="4">
        <v>0.20399999999999999</v>
      </c>
      <c r="AA299" s="4">
        <v>1.7999999999999999E-2</v>
      </c>
    </row>
    <row r="300" spans="1:27" s="6" customFormat="1" x14ac:dyDescent="0.3">
      <c r="A300" s="40">
        <v>299</v>
      </c>
      <c r="B300" s="18" t="s">
        <v>323</v>
      </c>
      <c r="C300" s="43" t="s">
        <v>61</v>
      </c>
      <c r="D300" s="41"/>
      <c r="E300" s="41">
        <v>262</v>
      </c>
      <c r="F300" s="41">
        <v>2065</v>
      </c>
      <c r="G300" s="4">
        <v>40.636000000000003</v>
      </c>
      <c r="H300" s="4">
        <v>41.56</v>
      </c>
      <c r="I300" s="4">
        <v>42.387999999999998</v>
      </c>
      <c r="J300" s="4">
        <v>43.337000000000003</v>
      </c>
      <c r="K300" s="4">
        <v>44.555</v>
      </c>
      <c r="L300" s="4">
        <v>46.008000000000003</v>
      </c>
      <c r="M300" s="4">
        <v>47.463000000000001</v>
      </c>
      <c r="N300" s="4">
        <v>48.372999999999998</v>
      </c>
      <c r="O300" s="4">
        <v>48.186</v>
      </c>
      <c r="P300" s="4">
        <v>46.954999999999998</v>
      </c>
      <c r="Q300" s="4">
        <v>45.045000000000002</v>
      </c>
      <c r="R300" s="4">
        <v>42.287999999999997</v>
      </c>
      <c r="S300" s="4">
        <v>40.786999999999999</v>
      </c>
      <c r="T300" s="4">
        <v>36.594000000000001</v>
      </c>
      <c r="U300" s="4">
        <v>30.219000000000001</v>
      </c>
      <c r="V300" s="4">
        <v>22.73</v>
      </c>
      <c r="W300" s="4">
        <v>11.675000000000001</v>
      </c>
      <c r="X300" s="4">
        <v>5.3289999999999997</v>
      </c>
      <c r="Y300" s="4">
        <v>1.452</v>
      </c>
      <c r="Z300" s="4">
        <v>0.249</v>
      </c>
      <c r="AA300" s="4">
        <v>2.4E-2</v>
      </c>
    </row>
    <row r="301" spans="1:27" s="6" customFormat="1" x14ac:dyDescent="0.3">
      <c r="A301" s="40">
        <v>300</v>
      </c>
      <c r="B301" s="18" t="s">
        <v>323</v>
      </c>
      <c r="C301" s="43" t="s">
        <v>61</v>
      </c>
      <c r="D301" s="41"/>
      <c r="E301" s="41">
        <v>262</v>
      </c>
      <c r="F301" s="41">
        <v>2070</v>
      </c>
      <c r="G301" s="4">
        <v>39.415999999999997</v>
      </c>
      <c r="H301" s="4">
        <v>40.402000000000001</v>
      </c>
      <c r="I301" s="4">
        <v>41.462000000000003</v>
      </c>
      <c r="J301" s="4">
        <v>42.460999999999999</v>
      </c>
      <c r="K301" s="4">
        <v>43.517000000000003</v>
      </c>
      <c r="L301" s="4">
        <v>44.643000000000001</v>
      </c>
      <c r="M301" s="4">
        <v>45.912999999999997</v>
      </c>
      <c r="N301" s="4">
        <v>47.152999999999999</v>
      </c>
      <c r="O301" s="4">
        <v>47.816000000000003</v>
      </c>
      <c r="P301" s="4">
        <v>47.405999999999999</v>
      </c>
      <c r="Q301" s="4">
        <v>45.9</v>
      </c>
      <c r="R301" s="4">
        <v>43.616999999999997</v>
      </c>
      <c r="S301" s="4">
        <v>40.28</v>
      </c>
      <c r="T301" s="4">
        <v>37.616999999999997</v>
      </c>
      <c r="U301" s="4">
        <v>31.89</v>
      </c>
      <c r="V301" s="4">
        <v>23.908999999999999</v>
      </c>
      <c r="W301" s="4">
        <v>15.265000000000001</v>
      </c>
      <c r="X301" s="4">
        <v>6.0350000000000001</v>
      </c>
      <c r="Y301" s="4">
        <v>1.8959999999999999</v>
      </c>
      <c r="Z301" s="4">
        <v>0.313</v>
      </c>
      <c r="AA301" s="4">
        <v>0.03</v>
      </c>
    </row>
    <row r="302" spans="1:27" s="6" customFormat="1" x14ac:dyDescent="0.3">
      <c r="A302" s="40">
        <v>301</v>
      </c>
      <c r="B302" s="18" t="s">
        <v>323</v>
      </c>
      <c r="C302" s="43" t="s">
        <v>61</v>
      </c>
      <c r="D302" s="41"/>
      <c r="E302" s="41">
        <v>262</v>
      </c>
      <c r="F302" s="41">
        <v>2075</v>
      </c>
      <c r="G302" s="4">
        <v>38.192999999999998</v>
      </c>
      <c r="H302" s="4">
        <v>39.218000000000004</v>
      </c>
      <c r="I302" s="4">
        <v>40.319000000000003</v>
      </c>
      <c r="J302" s="4">
        <v>41.537999999999997</v>
      </c>
      <c r="K302" s="4">
        <v>42.637</v>
      </c>
      <c r="L302" s="4">
        <v>43.609000000000002</v>
      </c>
      <c r="M302" s="4">
        <v>44.570999999999998</v>
      </c>
      <c r="N302" s="4">
        <v>45.646000000000001</v>
      </c>
      <c r="O302" s="4">
        <v>46.655000000000001</v>
      </c>
      <c r="P302" s="4">
        <v>47.091999999999999</v>
      </c>
      <c r="Q302" s="4">
        <v>46.401000000000003</v>
      </c>
      <c r="R302" s="4">
        <v>44.512999999999998</v>
      </c>
      <c r="S302" s="4">
        <v>41.636000000000003</v>
      </c>
      <c r="T302" s="4">
        <v>37.274000000000001</v>
      </c>
      <c r="U302" s="4">
        <v>32.954000000000001</v>
      </c>
      <c r="V302" s="4">
        <v>25.437000000000001</v>
      </c>
      <c r="W302" s="4">
        <v>16.251000000000001</v>
      </c>
      <c r="X302" s="4">
        <v>8.0269999999999992</v>
      </c>
      <c r="Y302" s="4">
        <v>2.1949999999999998</v>
      </c>
      <c r="Z302" s="4">
        <v>0.42</v>
      </c>
      <c r="AA302" s="4">
        <v>3.7999999999999999E-2</v>
      </c>
    </row>
    <row r="303" spans="1:27" s="6" customFormat="1" x14ac:dyDescent="0.3">
      <c r="A303" s="40">
        <v>302</v>
      </c>
      <c r="B303" s="18" t="s">
        <v>323</v>
      </c>
      <c r="C303" s="43" t="s">
        <v>61</v>
      </c>
      <c r="D303" s="41"/>
      <c r="E303" s="41">
        <v>262</v>
      </c>
      <c r="F303" s="41">
        <v>2080</v>
      </c>
      <c r="G303" s="4">
        <v>37.237000000000002</v>
      </c>
      <c r="H303" s="4">
        <v>38.023000000000003</v>
      </c>
      <c r="I303" s="4">
        <v>39.146999999999998</v>
      </c>
      <c r="J303" s="4">
        <v>40.396000000000001</v>
      </c>
      <c r="K303" s="4">
        <v>41.707999999999998</v>
      </c>
      <c r="L303" s="4">
        <v>42.731999999999999</v>
      </c>
      <c r="M303" s="4">
        <v>43.552999999999997</v>
      </c>
      <c r="N303" s="4">
        <v>44.341999999999999</v>
      </c>
      <c r="O303" s="4">
        <v>45.209000000000003</v>
      </c>
      <c r="P303" s="4">
        <v>46</v>
      </c>
      <c r="Q303" s="4">
        <v>46.149000000000001</v>
      </c>
      <c r="R303" s="4">
        <v>45.070999999999998</v>
      </c>
      <c r="S303" s="4">
        <v>42.585999999999999</v>
      </c>
      <c r="T303" s="4">
        <v>38.658999999999999</v>
      </c>
      <c r="U303" s="4">
        <v>32.823999999999998</v>
      </c>
      <c r="V303" s="4">
        <v>26.501000000000001</v>
      </c>
      <c r="W303" s="4">
        <v>17.503</v>
      </c>
      <c r="X303" s="4">
        <v>8.6969999999999992</v>
      </c>
      <c r="Y303" s="4">
        <v>2.9849999999999999</v>
      </c>
      <c r="Z303" s="4">
        <v>0.499</v>
      </c>
      <c r="AA303" s="4">
        <v>5.1999999999999998E-2</v>
      </c>
    </row>
    <row r="304" spans="1:27" s="6" customFormat="1" x14ac:dyDescent="0.3">
      <c r="A304" s="40">
        <v>303</v>
      </c>
      <c r="B304" s="18" t="s">
        <v>323</v>
      </c>
      <c r="C304" s="43" t="s">
        <v>61</v>
      </c>
      <c r="D304" s="41"/>
      <c r="E304" s="41">
        <v>262</v>
      </c>
      <c r="F304" s="41">
        <v>2085</v>
      </c>
      <c r="G304" s="4">
        <v>36.405999999999999</v>
      </c>
      <c r="H304" s="4">
        <v>37.090000000000003</v>
      </c>
      <c r="I304" s="4">
        <v>37.962000000000003</v>
      </c>
      <c r="J304" s="4">
        <v>39.22</v>
      </c>
      <c r="K304" s="4">
        <v>40.555</v>
      </c>
      <c r="L304" s="4">
        <v>41.793999999999997</v>
      </c>
      <c r="M304" s="4">
        <v>42.68</v>
      </c>
      <c r="N304" s="4">
        <v>43.344000000000001</v>
      </c>
      <c r="O304" s="4">
        <v>43.942999999999998</v>
      </c>
      <c r="P304" s="4">
        <v>44.612000000000002</v>
      </c>
      <c r="Q304" s="4">
        <v>45.13</v>
      </c>
      <c r="R304" s="4">
        <v>44.898000000000003</v>
      </c>
      <c r="S304" s="4">
        <v>43.223999999999997</v>
      </c>
      <c r="T304" s="4">
        <v>39.700000000000003</v>
      </c>
      <c r="U304" s="4">
        <v>34.274000000000001</v>
      </c>
      <c r="V304" s="4">
        <v>26.686</v>
      </c>
      <c r="W304" s="4">
        <v>18.552</v>
      </c>
      <c r="X304" s="4">
        <v>9.609</v>
      </c>
      <c r="Y304" s="4">
        <v>3.3490000000000002</v>
      </c>
      <c r="Z304" s="4">
        <v>0.70799999999999996</v>
      </c>
      <c r="AA304" s="4">
        <v>6.5000000000000002E-2</v>
      </c>
    </row>
    <row r="305" spans="1:27" s="6" customFormat="1" x14ac:dyDescent="0.3">
      <c r="A305" s="40">
        <v>304</v>
      </c>
      <c r="B305" s="18" t="s">
        <v>323</v>
      </c>
      <c r="C305" s="43" t="s">
        <v>61</v>
      </c>
      <c r="D305" s="41"/>
      <c r="E305" s="41">
        <v>262</v>
      </c>
      <c r="F305" s="41">
        <v>2090</v>
      </c>
      <c r="G305" s="4">
        <v>35.640999999999998</v>
      </c>
      <c r="H305" s="4">
        <v>36.277000000000001</v>
      </c>
      <c r="I305" s="4">
        <v>37.037999999999997</v>
      </c>
      <c r="J305" s="4">
        <v>38.03</v>
      </c>
      <c r="K305" s="4">
        <v>39.366999999999997</v>
      </c>
      <c r="L305" s="4">
        <v>40.634</v>
      </c>
      <c r="M305" s="4">
        <v>41.744999999999997</v>
      </c>
      <c r="N305" s="4">
        <v>42.488999999999997</v>
      </c>
      <c r="O305" s="4">
        <v>42.978999999999999</v>
      </c>
      <c r="P305" s="4">
        <v>43.396999999999998</v>
      </c>
      <c r="Q305" s="4">
        <v>43.817999999999998</v>
      </c>
      <c r="R305" s="4">
        <v>43.975999999999999</v>
      </c>
      <c r="S305" s="4">
        <v>43.164999999999999</v>
      </c>
      <c r="T305" s="4">
        <v>40.463999999999999</v>
      </c>
      <c r="U305" s="4">
        <v>35.444000000000003</v>
      </c>
      <c r="V305" s="4">
        <v>28.187999999999999</v>
      </c>
      <c r="W305" s="4">
        <v>19.033000000000001</v>
      </c>
      <c r="X305" s="4">
        <v>10.474</v>
      </c>
      <c r="Y305" s="4">
        <v>3.8450000000000002</v>
      </c>
      <c r="Z305" s="4">
        <v>0.83299999999999996</v>
      </c>
      <c r="AA305" s="4">
        <v>9.6000000000000002E-2</v>
      </c>
    </row>
    <row r="306" spans="1:27" s="6" customFormat="1" x14ac:dyDescent="0.3">
      <c r="A306" s="40">
        <v>305</v>
      </c>
      <c r="B306" s="18" t="s">
        <v>323</v>
      </c>
      <c r="C306" s="43" t="s">
        <v>61</v>
      </c>
      <c r="D306" s="41"/>
      <c r="E306" s="41">
        <v>262</v>
      </c>
      <c r="F306" s="41">
        <v>2095</v>
      </c>
      <c r="G306" s="4">
        <v>34.85</v>
      </c>
      <c r="H306" s="4">
        <v>35.523000000000003</v>
      </c>
      <c r="I306" s="4">
        <v>36.225999999999999</v>
      </c>
      <c r="J306" s="4">
        <v>37.097999999999999</v>
      </c>
      <c r="K306" s="4">
        <v>38.162999999999997</v>
      </c>
      <c r="L306" s="4">
        <v>39.438000000000002</v>
      </c>
      <c r="M306" s="4">
        <v>40.588000000000001</v>
      </c>
      <c r="N306" s="4">
        <v>41.567999999999998</v>
      </c>
      <c r="O306" s="4">
        <v>42.154000000000003</v>
      </c>
      <c r="P306" s="4">
        <v>42.476999999999997</v>
      </c>
      <c r="Q306" s="4">
        <v>42.670999999999999</v>
      </c>
      <c r="R306" s="4">
        <v>42.761000000000003</v>
      </c>
      <c r="S306" s="4">
        <v>42.378</v>
      </c>
      <c r="T306" s="4">
        <v>40.561</v>
      </c>
      <c r="U306" s="4">
        <v>36.353000000000002</v>
      </c>
      <c r="V306" s="4">
        <v>29.451000000000001</v>
      </c>
      <c r="W306" s="4">
        <v>20.439</v>
      </c>
      <c r="X306" s="4">
        <v>11.016999999999999</v>
      </c>
      <c r="Y306" s="4">
        <v>4.34</v>
      </c>
      <c r="Z306" s="4">
        <v>0.999</v>
      </c>
      <c r="AA306" s="4">
        <v>0.121</v>
      </c>
    </row>
    <row r="307" spans="1:27" s="6" customFormat="1" x14ac:dyDescent="0.3">
      <c r="A307" s="40">
        <v>306</v>
      </c>
      <c r="B307" s="18" t="s">
        <v>323</v>
      </c>
      <c r="C307" s="43" t="s">
        <v>61</v>
      </c>
      <c r="D307" s="41"/>
      <c r="E307" s="41">
        <v>262</v>
      </c>
      <c r="F307" s="41">
        <v>2100</v>
      </c>
      <c r="G307" s="4">
        <v>34.04</v>
      </c>
      <c r="H307" s="4">
        <v>34.744</v>
      </c>
      <c r="I307" s="4">
        <v>35.478000000000002</v>
      </c>
      <c r="J307" s="4">
        <v>36.283999999999999</v>
      </c>
      <c r="K307" s="4">
        <v>37.219000000000001</v>
      </c>
      <c r="L307" s="4">
        <v>38.225000000000001</v>
      </c>
      <c r="M307" s="4">
        <v>39.393000000000001</v>
      </c>
      <c r="N307" s="4">
        <v>40.426000000000002</v>
      </c>
      <c r="O307" s="4">
        <v>41.258000000000003</v>
      </c>
      <c r="P307" s="4">
        <v>41.691000000000003</v>
      </c>
      <c r="Q307" s="4">
        <v>41.807000000000002</v>
      </c>
      <c r="R307" s="4">
        <v>41.701000000000001</v>
      </c>
      <c r="S307" s="4">
        <v>41.296999999999997</v>
      </c>
      <c r="T307" s="4">
        <v>39.966000000000001</v>
      </c>
      <c r="U307" s="4">
        <v>36.661000000000001</v>
      </c>
      <c r="V307" s="4">
        <v>30.51</v>
      </c>
      <c r="W307" s="4">
        <v>21.702999999999999</v>
      </c>
      <c r="X307" s="4">
        <v>12.129</v>
      </c>
      <c r="Y307" s="4">
        <v>4.7270000000000003</v>
      </c>
      <c r="Z307" s="4">
        <v>1.181</v>
      </c>
      <c r="AA307" s="4">
        <v>0.152</v>
      </c>
    </row>
    <row r="308" spans="1:27" s="6" customFormat="1" x14ac:dyDescent="0.3">
      <c r="A308" s="40">
        <v>307</v>
      </c>
      <c r="B308" s="18" t="s">
        <v>323</v>
      </c>
      <c r="C308" s="43" t="s">
        <v>62</v>
      </c>
      <c r="D308" s="41"/>
      <c r="E308" s="41">
        <v>232</v>
      </c>
      <c r="F308" s="41">
        <v>2015</v>
      </c>
      <c r="G308" s="4">
        <v>364.351</v>
      </c>
      <c r="H308" s="4">
        <v>344.59899999999999</v>
      </c>
      <c r="I308" s="4">
        <v>295.68599999999998</v>
      </c>
      <c r="J308" s="4">
        <v>238.048</v>
      </c>
      <c r="K308" s="4">
        <v>217.191</v>
      </c>
      <c r="L308" s="4">
        <v>215.68899999999999</v>
      </c>
      <c r="M308" s="4">
        <v>186.24700000000001</v>
      </c>
      <c r="N308" s="4">
        <v>135.25899999999999</v>
      </c>
      <c r="O308" s="4">
        <v>93.5</v>
      </c>
      <c r="P308" s="4">
        <v>73.691000000000003</v>
      </c>
      <c r="Q308" s="4">
        <v>62.563000000000002</v>
      </c>
      <c r="R308" s="4">
        <v>53.569000000000003</v>
      </c>
      <c r="S308" s="4">
        <v>42.57</v>
      </c>
      <c r="T308" s="4">
        <v>37.82</v>
      </c>
      <c r="U308" s="4">
        <v>27.713000000000001</v>
      </c>
      <c r="V308" s="4">
        <v>17.338999999999999</v>
      </c>
      <c r="W308" s="4">
        <v>8.8140000000000001</v>
      </c>
      <c r="X308" s="4">
        <v>3.4009999999999998</v>
      </c>
      <c r="Y308" s="4">
        <v>0.96599999999999997</v>
      </c>
      <c r="Z308" s="4">
        <v>0.156</v>
      </c>
      <c r="AA308" s="4">
        <v>1.4999999999999999E-2</v>
      </c>
    </row>
    <row r="309" spans="1:27" s="6" customFormat="1" x14ac:dyDescent="0.3">
      <c r="A309" s="40">
        <v>308</v>
      </c>
      <c r="B309" s="18" t="s">
        <v>323</v>
      </c>
      <c r="C309" s="43" t="s">
        <v>62</v>
      </c>
      <c r="D309" s="41"/>
      <c r="E309" s="41">
        <v>232</v>
      </c>
      <c r="F309" s="41">
        <v>2020</v>
      </c>
      <c r="G309" s="4">
        <v>376.95400000000001</v>
      </c>
      <c r="H309" s="4">
        <v>361.27699999999999</v>
      </c>
      <c r="I309" s="4">
        <v>343.07400000000001</v>
      </c>
      <c r="J309" s="4">
        <v>292.12700000000001</v>
      </c>
      <c r="K309" s="4">
        <v>232.08600000000001</v>
      </c>
      <c r="L309" s="4">
        <v>210.91499999999999</v>
      </c>
      <c r="M309" s="4">
        <v>209.72399999999999</v>
      </c>
      <c r="N309" s="4">
        <v>180.79499999999999</v>
      </c>
      <c r="O309" s="4">
        <v>130.71899999999999</v>
      </c>
      <c r="P309" s="4">
        <v>89.801000000000002</v>
      </c>
      <c r="Q309" s="4">
        <v>70.114999999999995</v>
      </c>
      <c r="R309" s="4">
        <v>58.51</v>
      </c>
      <c r="S309" s="4">
        <v>48.652000000000001</v>
      </c>
      <c r="T309" s="4">
        <v>36.917000000000002</v>
      </c>
      <c r="U309" s="4">
        <v>30.577000000000002</v>
      </c>
      <c r="V309" s="4">
        <v>20.120999999999999</v>
      </c>
      <c r="W309" s="4">
        <v>10.672000000000001</v>
      </c>
      <c r="X309" s="4">
        <v>4.3650000000000002</v>
      </c>
      <c r="Y309" s="4">
        <v>1.2609999999999999</v>
      </c>
      <c r="Z309" s="4">
        <v>0.251</v>
      </c>
      <c r="AA309" s="4">
        <v>2.7E-2</v>
      </c>
    </row>
    <row r="310" spans="1:27" s="6" customFormat="1" x14ac:dyDescent="0.3">
      <c r="A310" s="40">
        <v>309</v>
      </c>
      <c r="B310" s="18" t="s">
        <v>323</v>
      </c>
      <c r="C310" s="43" t="s">
        <v>62</v>
      </c>
      <c r="D310" s="41"/>
      <c r="E310" s="41">
        <v>232</v>
      </c>
      <c r="F310" s="41">
        <v>2025</v>
      </c>
      <c r="G310" s="4">
        <v>390.524</v>
      </c>
      <c r="H310" s="4">
        <v>374.58199999999999</v>
      </c>
      <c r="I310" s="4">
        <v>360.09699999999998</v>
      </c>
      <c r="J310" s="4">
        <v>340.39299999999997</v>
      </c>
      <c r="K310" s="4">
        <v>287.64299999999997</v>
      </c>
      <c r="L310" s="4">
        <v>227.465</v>
      </c>
      <c r="M310" s="4">
        <v>206.56299999999999</v>
      </c>
      <c r="N310" s="4">
        <v>205.28800000000001</v>
      </c>
      <c r="O310" s="4">
        <v>176.43199999999999</v>
      </c>
      <c r="P310" s="4">
        <v>126.839</v>
      </c>
      <c r="Q310" s="4">
        <v>86.257000000000005</v>
      </c>
      <c r="R310" s="4">
        <v>66.221000000000004</v>
      </c>
      <c r="S310" s="4">
        <v>53.762999999999998</v>
      </c>
      <c r="T310" s="4">
        <v>42.83</v>
      </c>
      <c r="U310" s="4">
        <v>30.408999999999999</v>
      </c>
      <c r="V310" s="4">
        <v>22.753</v>
      </c>
      <c r="W310" s="4">
        <v>12.795</v>
      </c>
      <c r="X310" s="4">
        <v>5.4660000000000002</v>
      </c>
      <c r="Y310" s="4">
        <v>1.6719999999999999</v>
      </c>
      <c r="Z310" s="4">
        <v>0.33800000000000002</v>
      </c>
      <c r="AA310" s="4">
        <v>4.4999999999999998E-2</v>
      </c>
    </row>
    <row r="311" spans="1:27" s="6" customFormat="1" x14ac:dyDescent="0.3">
      <c r="A311" s="40">
        <v>310</v>
      </c>
      <c r="B311" s="18" t="s">
        <v>323</v>
      </c>
      <c r="C311" s="43" t="s">
        <v>62</v>
      </c>
      <c r="D311" s="41"/>
      <c r="E311" s="41">
        <v>232</v>
      </c>
      <c r="F311" s="41">
        <v>2030</v>
      </c>
      <c r="G311" s="4">
        <v>410.91500000000002</v>
      </c>
      <c r="H311" s="4">
        <v>388.54500000000002</v>
      </c>
      <c r="I311" s="4">
        <v>373.55900000000003</v>
      </c>
      <c r="J311" s="4">
        <v>357.565</v>
      </c>
      <c r="K311" s="4">
        <v>336.00799999999998</v>
      </c>
      <c r="L311" s="4">
        <v>283.05399999999997</v>
      </c>
      <c r="M311" s="4">
        <v>223.39099999999999</v>
      </c>
      <c r="N311" s="4">
        <v>202.68899999999999</v>
      </c>
      <c r="O311" s="4">
        <v>201.10599999999999</v>
      </c>
      <c r="P311" s="4">
        <v>172.06899999999999</v>
      </c>
      <c r="Q311" s="4">
        <v>122.57299999999999</v>
      </c>
      <c r="R311" s="4">
        <v>82.021000000000001</v>
      </c>
      <c r="S311" s="4">
        <v>61.38</v>
      </c>
      <c r="T311" s="4">
        <v>47.884999999999998</v>
      </c>
      <c r="U311" s="4">
        <v>35.844999999999999</v>
      </c>
      <c r="V311" s="4">
        <v>23.100999999999999</v>
      </c>
      <c r="W311" s="4">
        <v>14.861000000000001</v>
      </c>
      <c r="X311" s="4">
        <v>6.7539999999999996</v>
      </c>
      <c r="Y311" s="4">
        <v>2.1629999999999998</v>
      </c>
      <c r="Z311" s="4">
        <v>0.46300000000000002</v>
      </c>
      <c r="AA311" s="4">
        <v>6.3E-2</v>
      </c>
    </row>
    <row r="312" spans="1:27" s="6" customFormat="1" x14ac:dyDescent="0.3">
      <c r="A312" s="40">
        <v>311</v>
      </c>
      <c r="B312" s="18" t="s">
        <v>323</v>
      </c>
      <c r="C312" s="43" t="s">
        <v>62</v>
      </c>
      <c r="D312" s="41"/>
      <c r="E312" s="41">
        <v>232</v>
      </c>
      <c r="F312" s="41">
        <v>2035</v>
      </c>
      <c r="G312" s="4">
        <v>436.22</v>
      </c>
      <c r="H312" s="4">
        <v>409.202</v>
      </c>
      <c r="I312" s="4">
        <v>387.64800000000002</v>
      </c>
      <c r="J312" s="4">
        <v>371.14800000000002</v>
      </c>
      <c r="K312" s="4">
        <v>353.35300000000001</v>
      </c>
      <c r="L312" s="4">
        <v>331.50900000000001</v>
      </c>
      <c r="M312" s="4">
        <v>278.976</v>
      </c>
      <c r="N312" s="4">
        <v>219.77</v>
      </c>
      <c r="O312" s="4">
        <v>199.03100000000001</v>
      </c>
      <c r="P312" s="4">
        <v>196.80799999999999</v>
      </c>
      <c r="Q312" s="4">
        <v>167.06700000000001</v>
      </c>
      <c r="R312" s="4">
        <v>117.276</v>
      </c>
      <c r="S312" s="4">
        <v>76.623999999999995</v>
      </c>
      <c r="T312" s="4">
        <v>55.241999999999997</v>
      </c>
      <c r="U312" s="4">
        <v>40.649000000000001</v>
      </c>
      <c r="V312" s="4">
        <v>27.759</v>
      </c>
      <c r="W312" s="4">
        <v>15.46</v>
      </c>
      <c r="X312" s="4">
        <v>8.0730000000000004</v>
      </c>
      <c r="Y312" s="4">
        <v>2.7519999999999998</v>
      </c>
      <c r="Z312" s="4">
        <v>0.61199999999999999</v>
      </c>
      <c r="AA312" s="4">
        <v>8.6999999999999994E-2</v>
      </c>
    </row>
    <row r="313" spans="1:27" s="6" customFormat="1" x14ac:dyDescent="0.3">
      <c r="A313" s="40">
        <v>312</v>
      </c>
      <c r="B313" s="18" t="s">
        <v>323</v>
      </c>
      <c r="C313" s="43" t="s">
        <v>62</v>
      </c>
      <c r="D313" s="41"/>
      <c r="E313" s="41">
        <v>232</v>
      </c>
      <c r="F313" s="41">
        <v>2040</v>
      </c>
      <c r="G313" s="4">
        <v>456.80099999999999</v>
      </c>
      <c r="H313" s="4">
        <v>434.70499999999998</v>
      </c>
      <c r="I313" s="4">
        <v>408.38400000000001</v>
      </c>
      <c r="J313" s="4">
        <v>385.32499999999999</v>
      </c>
      <c r="K313" s="4">
        <v>367.077</v>
      </c>
      <c r="L313" s="4">
        <v>349.041</v>
      </c>
      <c r="M313" s="4">
        <v>327.49900000000002</v>
      </c>
      <c r="N313" s="4">
        <v>275.286</v>
      </c>
      <c r="O313" s="4">
        <v>216.31899999999999</v>
      </c>
      <c r="P313" s="4">
        <v>195.23400000000001</v>
      </c>
      <c r="Q313" s="4">
        <v>191.75</v>
      </c>
      <c r="R313" s="4">
        <v>160.661</v>
      </c>
      <c r="S313" s="4">
        <v>110.345</v>
      </c>
      <c r="T313" s="4">
        <v>69.614000000000004</v>
      </c>
      <c r="U313" s="4">
        <v>47.499000000000002</v>
      </c>
      <c r="V313" s="4">
        <v>32.031999999999996</v>
      </c>
      <c r="W313" s="4">
        <v>19.012</v>
      </c>
      <c r="X313" s="4">
        <v>8.6300000000000008</v>
      </c>
      <c r="Y313" s="4">
        <v>3.3860000000000001</v>
      </c>
      <c r="Z313" s="4">
        <v>0.8</v>
      </c>
      <c r="AA313" s="4">
        <v>0.11700000000000001</v>
      </c>
    </row>
    <row r="314" spans="1:27" s="6" customFormat="1" x14ac:dyDescent="0.3">
      <c r="A314" s="40">
        <v>313</v>
      </c>
      <c r="B314" s="18" t="s">
        <v>323</v>
      </c>
      <c r="C314" s="43" t="s">
        <v>62</v>
      </c>
      <c r="D314" s="41"/>
      <c r="E314" s="41">
        <v>232</v>
      </c>
      <c r="F314" s="41">
        <v>2045</v>
      </c>
      <c r="G314" s="4">
        <v>467.66699999999997</v>
      </c>
      <c r="H314" s="4">
        <v>455.39600000000002</v>
      </c>
      <c r="I314" s="4">
        <v>433.91300000000001</v>
      </c>
      <c r="J314" s="4">
        <v>406.08300000000003</v>
      </c>
      <c r="K314" s="4">
        <v>381.27699999999999</v>
      </c>
      <c r="L314" s="4">
        <v>362.80200000000002</v>
      </c>
      <c r="M314" s="4">
        <v>345.06799999999998</v>
      </c>
      <c r="N314" s="4">
        <v>323.65699999999998</v>
      </c>
      <c r="O314" s="4">
        <v>271.49700000000001</v>
      </c>
      <c r="P314" s="4">
        <v>212.54900000000001</v>
      </c>
      <c r="Q314" s="4">
        <v>190.624</v>
      </c>
      <c r="R314" s="4">
        <v>185.11199999999999</v>
      </c>
      <c r="S314" s="4">
        <v>152.143</v>
      </c>
      <c r="T314" s="4">
        <v>101.251</v>
      </c>
      <c r="U314" s="4">
        <v>60.737000000000002</v>
      </c>
      <c r="V314" s="4">
        <v>38.235999999999997</v>
      </c>
      <c r="W314" s="4">
        <v>22.620999999999999</v>
      </c>
      <c r="X314" s="4">
        <v>11.045</v>
      </c>
      <c r="Y314" s="4">
        <v>3.798</v>
      </c>
      <c r="Z314" s="4">
        <v>1.0349999999999999</v>
      </c>
      <c r="AA314" s="4">
        <v>0.16</v>
      </c>
    </row>
    <row r="315" spans="1:27" s="6" customFormat="1" x14ac:dyDescent="0.3">
      <c r="A315" s="40">
        <v>314</v>
      </c>
      <c r="B315" s="18" t="s">
        <v>323</v>
      </c>
      <c r="C315" s="43" t="s">
        <v>62</v>
      </c>
      <c r="D315" s="41"/>
      <c r="E315" s="41">
        <v>232</v>
      </c>
      <c r="F315" s="41">
        <v>2050</v>
      </c>
      <c r="G315" s="4">
        <v>471.149</v>
      </c>
      <c r="H315" s="4">
        <v>466.35899999999998</v>
      </c>
      <c r="I315" s="4">
        <v>454.62799999999999</v>
      </c>
      <c r="J315" s="4">
        <v>431.61700000000002</v>
      </c>
      <c r="K315" s="4">
        <v>402.04899999999998</v>
      </c>
      <c r="L315" s="4">
        <v>377.03399999999999</v>
      </c>
      <c r="M315" s="4">
        <v>358.88200000000001</v>
      </c>
      <c r="N315" s="4">
        <v>341.28699999999998</v>
      </c>
      <c r="O315" s="4">
        <v>319.65100000000001</v>
      </c>
      <c r="P315" s="4">
        <v>267.27699999999999</v>
      </c>
      <c r="Q315" s="4">
        <v>207.96199999999999</v>
      </c>
      <c r="R315" s="4">
        <v>184.59100000000001</v>
      </c>
      <c r="S315" s="4">
        <v>176.22</v>
      </c>
      <c r="T315" s="4">
        <v>140.768</v>
      </c>
      <c r="U315" s="4">
        <v>89.460999999999999</v>
      </c>
      <c r="V315" s="4">
        <v>49.802999999999997</v>
      </c>
      <c r="W315" s="4">
        <v>27.727</v>
      </c>
      <c r="X315" s="4">
        <v>13.61</v>
      </c>
      <c r="Y315" s="4">
        <v>5.0739999999999998</v>
      </c>
      <c r="Z315" s="4">
        <v>1.2170000000000001</v>
      </c>
      <c r="AA315" s="4">
        <v>0.216</v>
      </c>
    </row>
    <row r="316" spans="1:27" s="6" customFormat="1" x14ac:dyDescent="0.3">
      <c r="A316" s="40">
        <v>315</v>
      </c>
      <c r="B316" s="18" t="s">
        <v>323</v>
      </c>
      <c r="C316" s="43" t="s">
        <v>62</v>
      </c>
      <c r="D316" s="41"/>
      <c r="E316" s="41">
        <v>232</v>
      </c>
      <c r="F316" s="41">
        <v>2055</v>
      </c>
      <c r="G316" s="4">
        <v>473.53800000000001</v>
      </c>
      <c r="H316" s="4">
        <v>469.95100000000002</v>
      </c>
      <c r="I316" s="4">
        <v>465.637</v>
      </c>
      <c r="J316" s="4">
        <v>452.43400000000003</v>
      </c>
      <c r="K316" s="4">
        <v>427.74599999999998</v>
      </c>
      <c r="L316" s="4">
        <v>397.97300000000001</v>
      </c>
      <c r="M316" s="4">
        <v>373.27699999999999</v>
      </c>
      <c r="N316" s="4">
        <v>355.25599999999997</v>
      </c>
      <c r="O316" s="4">
        <v>337.41199999999998</v>
      </c>
      <c r="P316" s="4">
        <v>315.17599999999999</v>
      </c>
      <c r="Q316" s="4">
        <v>262.08300000000003</v>
      </c>
      <c r="R316" s="4">
        <v>201.959</v>
      </c>
      <c r="S316" s="4">
        <v>176.49700000000001</v>
      </c>
      <c r="T316" s="4">
        <v>164.18600000000001</v>
      </c>
      <c r="U316" s="4">
        <v>125.71299999999999</v>
      </c>
      <c r="V316" s="4">
        <v>74.534000000000006</v>
      </c>
      <c r="W316" s="4">
        <v>36.959000000000003</v>
      </c>
      <c r="X316" s="4">
        <v>17.201000000000001</v>
      </c>
      <c r="Y316" s="4">
        <v>6.4930000000000003</v>
      </c>
      <c r="Z316" s="4">
        <v>1.696</v>
      </c>
      <c r="AA316" s="4">
        <v>0.26700000000000002</v>
      </c>
    </row>
    <row r="317" spans="1:27" s="6" customFormat="1" x14ac:dyDescent="0.3">
      <c r="A317" s="40">
        <v>316</v>
      </c>
      <c r="B317" s="18" t="s">
        <v>323</v>
      </c>
      <c r="C317" s="43" t="s">
        <v>62</v>
      </c>
      <c r="D317" s="41"/>
      <c r="E317" s="41">
        <v>232</v>
      </c>
      <c r="F317" s="41">
        <v>2060</v>
      </c>
      <c r="G317" s="4">
        <v>477.67700000000002</v>
      </c>
      <c r="H317" s="4">
        <v>472.43299999999999</v>
      </c>
      <c r="I317" s="4">
        <v>469.27199999999999</v>
      </c>
      <c r="J317" s="4">
        <v>463.553</v>
      </c>
      <c r="K317" s="4">
        <v>448.73599999999999</v>
      </c>
      <c r="L317" s="4">
        <v>423.82100000000003</v>
      </c>
      <c r="M317" s="4">
        <v>394.346</v>
      </c>
      <c r="N317" s="4">
        <v>369.79700000000003</v>
      </c>
      <c r="O317" s="4">
        <v>351.53699999999998</v>
      </c>
      <c r="P317" s="4">
        <v>333.06599999999997</v>
      </c>
      <c r="Q317" s="4">
        <v>309.60000000000002</v>
      </c>
      <c r="R317" s="4">
        <v>255.21199999999999</v>
      </c>
      <c r="S317" s="4">
        <v>193.875</v>
      </c>
      <c r="T317" s="4">
        <v>165.43799999999999</v>
      </c>
      <c r="U317" s="4">
        <v>147.99</v>
      </c>
      <c r="V317" s="4">
        <v>106.209</v>
      </c>
      <c r="W317" s="4">
        <v>56.463000000000001</v>
      </c>
      <c r="X317" s="4">
        <v>23.568000000000001</v>
      </c>
      <c r="Y317" s="4">
        <v>8.4990000000000006</v>
      </c>
      <c r="Z317" s="4">
        <v>2.2570000000000001</v>
      </c>
      <c r="AA317" s="4">
        <v>0.378</v>
      </c>
    </row>
    <row r="318" spans="1:27" s="6" customFormat="1" x14ac:dyDescent="0.3">
      <c r="A318" s="40">
        <v>317</v>
      </c>
      <c r="B318" s="18" t="s">
        <v>323</v>
      </c>
      <c r="C318" s="43" t="s">
        <v>62</v>
      </c>
      <c r="D318" s="41"/>
      <c r="E318" s="41">
        <v>232</v>
      </c>
      <c r="F318" s="41">
        <v>2065</v>
      </c>
      <c r="G318" s="4">
        <v>482.02199999999999</v>
      </c>
      <c r="H318" s="4">
        <v>476.64400000000001</v>
      </c>
      <c r="I318" s="4">
        <v>471.79</v>
      </c>
      <c r="J318" s="4">
        <v>467.3</v>
      </c>
      <c r="K318" s="4">
        <v>460.03300000000002</v>
      </c>
      <c r="L318" s="4">
        <v>444.971</v>
      </c>
      <c r="M318" s="4">
        <v>420.31</v>
      </c>
      <c r="N318" s="4">
        <v>390.98200000000003</v>
      </c>
      <c r="O318" s="4">
        <v>366.22399999999999</v>
      </c>
      <c r="P318" s="4">
        <v>347.36099999999999</v>
      </c>
      <c r="Q318" s="4">
        <v>327.649</v>
      </c>
      <c r="R318" s="4">
        <v>302.19099999999997</v>
      </c>
      <c r="S318" s="4">
        <v>245.90600000000001</v>
      </c>
      <c r="T318" s="4">
        <v>182.72900000000001</v>
      </c>
      <c r="U318" s="4">
        <v>150.36000000000001</v>
      </c>
      <c r="V318" s="4">
        <v>126.60599999999999</v>
      </c>
      <c r="W318" s="4">
        <v>81.971999999999994</v>
      </c>
      <c r="X318" s="4">
        <v>36.938000000000002</v>
      </c>
      <c r="Y318" s="4">
        <v>12.032999999999999</v>
      </c>
      <c r="Z318" s="4">
        <v>3.0670000000000002</v>
      </c>
      <c r="AA318" s="4">
        <v>0.52400000000000002</v>
      </c>
    </row>
    <row r="319" spans="1:27" s="6" customFormat="1" x14ac:dyDescent="0.3">
      <c r="A319" s="40">
        <v>318</v>
      </c>
      <c r="B319" s="18" t="s">
        <v>323</v>
      </c>
      <c r="C319" s="43" t="s">
        <v>62</v>
      </c>
      <c r="D319" s="41"/>
      <c r="E319" s="41">
        <v>232</v>
      </c>
      <c r="F319" s="41">
        <v>2070</v>
      </c>
      <c r="G319" s="4">
        <v>483.03800000000001</v>
      </c>
      <c r="H319" s="4">
        <v>481.04300000000001</v>
      </c>
      <c r="I319" s="4">
        <v>476.036</v>
      </c>
      <c r="J319" s="4">
        <v>469.93</v>
      </c>
      <c r="K319" s="4">
        <v>463.97699999999998</v>
      </c>
      <c r="L319" s="4">
        <v>456.46199999999999</v>
      </c>
      <c r="M319" s="4">
        <v>441.601</v>
      </c>
      <c r="N319" s="4">
        <v>417.03699999999998</v>
      </c>
      <c r="O319" s="4">
        <v>387.49799999999999</v>
      </c>
      <c r="P319" s="4">
        <v>362.18299999999999</v>
      </c>
      <c r="Q319" s="4">
        <v>342.10700000000003</v>
      </c>
      <c r="R319" s="4">
        <v>320.38600000000002</v>
      </c>
      <c r="S319" s="4">
        <v>292.04599999999999</v>
      </c>
      <c r="T319" s="4">
        <v>232.87700000000001</v>
      </c>
      <c r="U319" s="4">
        <v>167.28899999999999</v>
      </c>
      <c r="V319" s="4">
        <v>130.084</v>
      </c>
      <c r="W319" s="4">
        <v>99.393000000000001</v>
      </c>
      <c r="X319" s="4">
        <v>54.936999999999998</v>
      </c>
      <c r="Y319" s="4">
        <v>19.469000000000001</v>
      </c>
      <c r="Z319" s="4">
        <v>4.5110000000000001</v>
      </c>
      <c r="AA319" s="4">
        <v>0.73899999999999999</v>
      </c>
    </row>
    <row r="320" spans="1:27" s="6" customFormat="1" x14ac:dyDescent="0.3">
      <c r="A320" s="40">
        <v>319</v>
      </c>
      <c r="B320" s="18" t="s">
        <v>323</v>
      </c>
      <c r="C320" s="43" t="s">
        <v>62</v>
      </c>
      <c r="D320" s="41"/>
      <c r="E320" s="41">
        <v>232</v>
      </c>
      <c r="F320" s="41">
        <v>2075</v>
      </c>
      <c r="G320" s="4">
        <v>477.875</v>
      </c>
      <c r="H320" s="4">
        <v>482.11099999999999</v>
      </c>
      <c r="I320" s="4">
        <v>480.47</v>
      </c>
      <c r="J320" s="4">
        <v>474.28399999999999</v>
      </c>
      <c r="K320" s="4">
        <v>466.81</v>
      </c>
      <c r="L320" s="4">
        <v>460.61700000000002</v>
      </c>
      <c r="M320" s="4">
        <v>453.27</v>
      </c>
      <c r="N320" s="4">
        <v>438.452</v>
      </c>
      <c r="O320" s="4">
        <v>413.62299999999999</v>
      </c>
      <c r="P320" s="4">
        <v>383.54500000000002</v>
      </c>
      <c r="Q320" s="4">
        <v>357.10300000000001</v>
      </c>
      <c r="R320" s="4">
        <v>335.096</v>
      </c>
      <c r="S320" s="4">
        <v>310.48099999999999</v>
      </c>
      <c r="T320" s="4">
        <v>277.78800000000001</v>
      </c>
      <c r="U320" s="4">
        <v>214.65899999999999</v>
      </c>
      <c r="V320" s="4">
        <v>146.245</v>
      </c>
      <c r="W320" s="4">
        <v>103.745</v>
      </c>
      <c r="X320" s="4">
        <v>68.138999999999996</v>
      </c>
      <c r="Y320" s="4">
        <v>29.84</v>
      </c>
      <c r="Z320" s="4">
        <v>7.5709999999999997</v>
      </c>
      <c r="AA320" s="4">
        <v>1.117</v>
      </c>
    </row>
    <row r="321" spans="1:27" s="6" customFormat="1" x14ac:dyDescent="0.3">
      <c r="A321" s="40">
        <v>320</v>
      </c>
      <c r="B321" s="18" t="s">
        <v>323</v>
      </c>
      <c r="C321" s="43" t="s">
        <v>62</v>
      </c>
      <c r="D321" s="41"/>
      <c r="E321" s="41">
        <v>232</v>
      </c>
      <c r="F321" s="41">
        <v>2080</v>
      </c>
      <c r="G321" s="4">
        <v>469.80599999999998</v>
      </c>
      <c r="H321" s="4">
        <v>477.005</v>
      </c>
      <c r="I321" s="4">
        <v>481.56700000000001</v>
      </c>
      <c r="J321" s="4">
        <v>478.82499999999999</v>
      </c>
      <c r="K321" s="4">
        <v>471.351</v>
      </c>
      <c r="L321" s="4">
        <v>463.64800000000002</v>
      </c>
      <c r="M321" s="4">
        <v>457.61500000000001</v>
      </c>
      <c r="N321" s="4">
        <v>450.27800000000002</v>
      </c>
      <c r="O321" s="4">
        <v>435.13799999999998</v>
      </c>
      <c r="P321" s="4">
        <v>409.71800000000002</v>
      </c>
      <c r="Q321" s="4">
        <v>378.54899999999998</v>
      </c>
      <c r="R321" s="4">
        <v>350.32</v>
      </c>
      <c r="S321" s="4">
        <v>325.53699999999998</v>
      </c>
      <c r="T321" s="4">
        <v>296.464</v>
      </c>
      <c r="U321" s="4">
        <v>257.59300000000002</v>
      </c>
      <c r="V321" s="4">
        <v>189.39400000000001</v>
      </c>
      <c r="W321" s="4">
        <v>118.277</v>
      </c>
      <c r="X321" s="4">
        <v>72.573999999999998</v>
      </c>
      <c r="Y321" s="4">
        <v>38.033999999999999</v>
      </c>
      <c r="Z321" s="4">
        <v>12</v>
      </c>
      <c r="AA321" s="4">
        <v>1.9079999999999999</v>
      </c>
    </row>
    <row r="322" spans="1:27" s="6" customFormat="1" x14ac:dyDescent="0.3">
      <c r="A322" s="40">
        <v>321</v>
      </c>
      <c r="B322" s="18" t="s">
        <v>323</v>
      </c>
      <c r="C322" s="43" t="s">
        <v>62</v>
      </c>
      <c r="D322" s="41"/>
      <c r="E322" s="41">
        <v>232</v>
      </c>
      <c r="F322" s="41">
        <v>2085</v>
      </c>
      <c r="G322" s="4">
        <v>461.47399999999999</v>
      </c>
      <c r="H322" s="4">
        <v>468.99</v>
      </c>
      <c r="I322" s="4">
        <v>476.49700000000001</v>
      </c>
      <c r="J322" s="4">
        <v>480.02699999999999</v>
      </c>
      <c r="K322" s="4">
        <v>476.08</v>
      </c>
      <c r="L322" s="4">
        <v>468.392</v>
      </c>
      <c r="M322" s="4">
        <v>460.834</v>
      </c>
      <c r="N322" s="4">
        <v>454.81299999999999</v>
      </c>
      <c r="O322" s="4">
        <v>447.12900000000002</v>
      </c>
      <c r="P322" s="4">
        <v>431.334</v>
      </c>
      <c r="Q322" s="4">
        <v>404.77499999999998</v>
      </c>
      <c r="R322" s="4">
        <v>371.9</v>
      </c>
      <c r="S322" s="4">
        <v>341.101</v>
      </c>
      <c r="T322" s="4">
        <v>311.94400000000002</v>
      </c>
      <c r="U322" s="4">
        <v>276.42399999999998</v>
      </c>
      <c r="V322" s="4">
        <v>229.21100000000001</v>
      </c>
      <c r="W322" s="4">
        <v>155.178</v>
      </c>
      <c r="X322" s="4">
        <v>84.317999999999998</v>
      </c>
      <c r="Y322" s="4">
        <v>41.569000000000003</v>
      </c>
      <c r="Z322" s="4">
        <v>15.798</v>
      </c>
      <c r="AA322" s="4">
        <v>3.153</v>
      </c>
    </row>
    <row r="323" spans="1:27" s="6" customFormat="1" x14ac:dyDescent="0.3">
      <c r="A323" s="40">
        <v>322</v>
      </c>
      <c r="B323" s="18" t="s">
        <v>323</v>
      </c>
      <c r="C323" s="43" t="s">
        <v>62</v>
      </c>
      <c r="D323" s="41"/>
      <c r="E323" s="41">
        <v>232</v>
      </c>
      <c r="F323" s="41">
        <v>2090</v>
      </c>
      <c r="G323" s="4">
        <v>453.53500000000003</v>
      </c>
      <c r="H323" s="4">
        <v>460.714</v>
      </c>
      <c r="I323" s="4">
        <v>468.51799999999997</v>
      </c>
      <c r="J323" s="4">
        <v>475.065</v>
      </c>
      <c r="K323" s="4">
        <v>477.47699999999998</v>
      </c>
      <c r="L323" s="4">
        <v>473.31700000000001</v>
      </c>
      <c r="M323" s="4">
        <v>465.76299999999998</v>
      </c>
      <c r="N323" s="4">
        <v>458.21699999999998</v>
      </c>
      <c r="O323" s="4">
        <v>451.86</v>
      </c>
      <c r="P323" s="4">
        <v>443.50200000000001</v>
      </c>
      <c r="Q323" s="4">
        <v>426.50900000000001</v>
      </c>
      <c r="R323" s="4">
        <v>398.2</v>
      </c>
      <c r="S323" s="4">
        <v>362.86900000000003</v>
      </c>
      <c r="T323" s="4">
        <v>327.92200000000003</v>
      </c>
      <c r="U323" s="4">
        <v>292.31099999999998</v>
      </c>
      <c r="V323" s="4">
        <v>247.851</v>
      </c>
      <c r="W323" s="4">
        <v>190.01599999999999</v>
      </c>
      <c r="X323" s="4">
        <v>112.54</v>
      </c>
      <c r="Y323" s="4">
        <v>49.457999999999998</v>
      </c>
      <c r="Z323" s="4">
        <v>17.795999999999999</v>
      </c>
      <c r="AA323" s="4">
        <v>4.43</v>
      </c>
    </row>
    <row r="324" spans="1:27" s="6" customFormat="1" x14ac:dyDescent="0.3">
      <c r="A324" s="40">
        <v>323</v>
      </c>
      <c r="B324" s="18" t="s">
        <v>323</v>
      </c>
      <c r="C324" s="43" t="s">
        <v>62</v>
      </c>
      <c r="D324" s="41"/>
      <c r="E324" s="41">
        <v>232</v>
      </c>
      <c r="F324" s="41">
        <v>2095</v>
      </c>
      <c r="G324" s="4">
        <v>446.54399999999998</v>
      </c>
      <c r="H324" s="4">
        <v>452.827</v>
      </c>
      <c r="I324" s="4">
        <v>460.27199999999999</v>
      </c>
      <c r="J324" s="4">
        <v>467.19900000000001</v>
      </c>
      <c r="K324" s="4">
        <v>472.71100000000001</v>
      </c>
      <c r="L324" s="4">
        <v>474.91199999999998</v>
      </c>
      <c r="M324" s="4">
        <v>470.86200000000002</v>
      </c>
      <c r="N324" s="4">
        <v>463.32499999999999</v>
      </c>
      <c r="O324" s="4">
        <v>455.45800000000003</v>
      </c>
      <c r="P324" s="4">
        <v>448.45800000000003</v>
      </c>
      <c r="Q324" s="4">
        <v>438.90199999999999</v>
      </c>
      <c r="R324" s="4">
        <v>420.10399999999998</v>
      </c>
      <c r="S324" s="4">
        <v>389.28699999999998</v>
      </c>
      <c r="T324" s="4">
        <v>349.89499999999998</v>
      </c>
      <c r="U324" s="4">
        <v>308.69299999999998</v>
      </c>
      <c r="V324" s="4">
        <v>263.94799999999998</v>
      </c>
      <c r="W324" s="4">
        <v>207.70599999999999</v>
      </c>
      <c r="X324" s="4">
        <v>140.03700000000001</v>
      </c>
      <c r="Y324" s="4">
        <v>67.513999999999996</v>
      </c>
      <c r="Z324" s="4">
        <v>21.797999999999998</v>
      </c>
      <c r="AA324" s="4">
        <v>5.3550000000000004</v>
      </c>
    </row>
    <row r="325" spans="1:27" s="6" customFormat="1" x14ac:dyDescent="0.3">
      <c r="A325" s="40">
        <v>324</v>
      </c>
      <c r="B325" s="18" t="s">
        <v>323</v>
      </c>
      <c r="C325" s="43" t="s">
        <v>62</v>
      </c>
      <c r="D325" s="41"/>
      <c r="E325" s="41">
        <v>232</v>
      </c>
      <c r="F325" s="41">
        <v>2100</v>
      </c>
      <c r="G325" s="4">
        <v>439.18700000000001</v>
      </c>
      <c r="H325" s="4">
        <v>445.87900000000002</v>
      </c>
      <c r="I325" s="4">
        <v>452.42</v>
      </c>
      <c r="J325" s="4">
        <v>459.06400000000002</v>
      </c>
      <c r="K325" s="4">
        <v>465.04</v>
      </c>
      <c r="L325" s="4">
        <v>470.35500000000002</v>
      </c>
      <c r="M325" s="4">
        <v>472.64</v>
      </c>
      <c r="N325" s="4">
        <v>468.58800000000002</v>
      </c>
      <c r="O325" s="4">
        <v>460.74700000000001</v>
      </c>
      <c r="P325" s="4">
        <v>452.27800000000002</v>
      </c>
      <c r="Q325" s="4">
        <v>444.14699999999999</v>
      </c>
      <c r="R325" s="4">
        <v>432.80900000000003</v>
      </c>
      <c r="S325" s="4">
        <v>411.43900000000002</v>
      </c>
      <c r="T325" s="4">
        <v>376.40800000000002</v>
      </c>
      <c r="U325" s="4">
        <v>330.78300000000002</v>
      </c>
      <c r="V325" s="4">
        <v>280.56900000000002</v>
      </c>
      <c r="W325" s="4">
        <v>223.43700000000001</v>
      </c>
      <c r="X325" s="4">
        <v>155.404</v>
      </c>
      <c r="Y325" s="4">
        <v>85.828000000000003</v>
      </c>
      <c r="Z325" s="4">
        <v>30.605</v>
      </c>
      <c r="AA325" s="4">
        <v>6.7409999999999997</v>
      </c>
    </row>
    <row r="326" spans="1:27" s="6" customFormat="1" x14ac:dyDescent="0.3">
      <c r="A326" s="40">
        <v>325</v>
      </c>
      <c r="B326" s="18" t="s">
        <v>323</v>
      </c>
      <c r="C326" s="43" t="s">
        <v>63</v>
      </c>
      <c r="D326" s="41"/>
      <c r="E326" s="41">
        <v>231</v>
      </c>
      <c r="F326" s="41">
        <v>2015</v>
      </c>
      <c r="G326" s="4">
        <v>7341.5219999999999</v>
      </c>
      <c r="H326" s="4">
        <v>6751.5569999999998</v>
      </c>
      <c r="I326" s="4">
        <v>6436.393</v>
      </c>
      <c r="J326" s="4">
        <v>5831.3040000000001</v>
      </c>
      <c r="K326" s="4">
        <v>4814.6120000000001</v>
      </c>
      <c r="L326" s="4">
        <v>3851.3539999999998</v>
      </c>
      <c r="M326" s="4">
        <v>3297.009</v>
      </c>
      <c r="N326" s="4">
        <v>2561.3249999999998</v>
      </c>
      <c r="O326" s="4">
        <v>2084.386</v>
      </c>
      <c r="P326" s="4">
        <v>1710.1510000000001</v>
      </c>
      <c r="Q326" s="4">
        <v>1375.0160000000001</v>
      </c>
      <c r="R326" s="4">
        <v>1177.895</v>
      </c>
      <c r="S326" s="4">
        <v>915.96799999999996</v>
      </c>
      <c r="T326" s="4">
        <v>762.11800000000005</v>
      </c>
      <c r="U326" s="4">
        <v>524.096</v>
      </c>
      <c r="V326" s="4">
        <v>317.55099999999999</v>
      </c>
      <c r="W326" s="4">
        <v>173.81200000000001</v>
      </c>
      <c r="X326" s="4">
        <v>67.188000000000002</v>
      </c>
      <c r="Y326" s="4">
        <v>16.451000000000001</v>
      </c>
      <c r="Z326" s="4">
        <v>2.2490000000000001</v>
      </c>
      <c r="AA326" s="4">
        <v>0.188</v>
      </c>
    </row>
    <row r="327" spans="1:27" s="6" customFormat="1" x14ac:dyDescent="0.3">
      <c r="A327" s="40">
        <v>326</v>
      </c>
      <c r="B327" s="18" t="s">
        <v>323</v>
      </c>
      <c r="C327" s="43" t="s">
        <v>63</v>
      </c>
      <c r="D327" s="41"/>
      <c r="E327" s="41">
        <v>231</v>
      </c>
      <c r="F327" s="41">
        <v>2020</v>
      </c>
      <c r="G327" s="4">
        <v>7751.13</v>
      </c>
      <c r="H327" s="4">
        <v>7240.61</v>
      </c>
      <c r="I327" s="4">
        <v>6698.848</v>
      </c>
      <c r="J327" s="4">
        <v>6387.72</v>
      </c>
      <c r="K327" s="4">
        <v>5780.0190000000002</v>
      </c>
      <c r="L327" s="4">
        <v>4763.232</v>
      </c>
      <c r="M327" s="4">
        <v>3798.2779999999998</v>
      </c>
      <c r="N327" s="4">
        <v>3234.0680000000002</v>
      </c>
      <c r="O327" s="4">
        <v>2497.6390000000001</v>
      </c>
      <c r="P327" s="4">
        <v>2025.62</v>
      </c>
      <c r="Q327" s="4">
        <v>1653.4280000000001</v>
      </c>
      <c r="R327" s="4">
        <v>1317.075</v>
      </c>
      <c r="S327" s="4">
        <v>1107.8109999999999</v>
      </c>
      <c r="T327" s="4">
        <v>830.48099999999999</v>
      </c>
      <c r="U327" s="4">
        <v>648.07799999999997</v>
      </c>
      <c r="V327" s="4">
        <v>400.339</v>
      </c>
      <c r="W327" s="4">
        <v>203.262</v>
      </c>
      <c r="X327" s="4">
        <v>84.637</v>
      </c>
      <c r="Y327" s="4">
        <v>22.414000000000001</v>
      </c>
      <c r="Z327" s="4">
        <v>3.4180000000000001</v>
      </c>
      <c r="AA327" s="4">
        <v>0.26500000000000001</v>
      </c>
    </row>
    <row r="328" spans="1:27" s="6" customFormat="1" x14ac:dyDescent="0.3">
      <c r="A328" s="40">
        <v>327</v>
      </c>
      <c r="B328" s="18" t="s">
        <v>323</v>
      </c>
      <c r="C328" s="43" t="s">
        <v>63</v>
      </c>
      <c r="D328" s="41"/>
      <c r="E328" s="41">
        <v>231</v>
      </c>
      <c r="F328" s="41">
        <v>2025</v>
      </c>
      <c r="G328" s="4">
        <v>8055.7079999999996</v>
      </c>
      <c r="H328" s="4">
        <v>7669.1890000000003</v>
      </c>
      <c r="I328" s="4">
        <v>7197.6549999999997</v>
      </c>
      <c r="J328" s="4">
        <v>6659.8760000000002</v>
      </c>
      <c r="K328" s="4">
        <v>6343.82</v>
      </c>
      <c r="L328" s="4">
        <v>5731.5950000000003</v>
      </c>
      <c r="M328" s="4">
        <v>4710.9740000000002</v>
      </c>
      <c r="N328" s="4">
        <v>3739.2719999999999</v>
      </c>
      <c r="O328" s="4">
        <v>3166.846</v>
      </c>
      <c r="P328" s="4">
        <v>2436.7199999999998</v>
      </c>
      <c r="Q328" s="4">
        <v>1965.635</v>
      </c>
      <c r="R328" s="4">
        <v>1589.604</v>
      </c>
      <c r="S328" s="4">
        <v>1243.857</v>
      </c>
      <c r="T328" s="4">
        <v>1009.744</v>
      </c>
      <c r="U328" s="4">
        <v>711.20299999999997</v>
      </c>
      <c r="V328" s="4">
        <v>499.774</v>
      </c>
      <c r="W328" s="4">
        <v>259.52199999999999</v>
      </c>
      <c r="X328" s="4">
        <v>100.58799999999999</v>
      </c>
      <c r="Y328" s="4">
        <v>28.766999999999999</v>
      </c>
      <c r="Z328" s="4">
        <v>4.7430000000000003</v>
      </c>
      <c r="AA328" s="4">
        <v>0.40500000000000003</v>
      </c>
    </row>
    <row r="329" spans="1:27" s="6" customFormat="1" x14ac:dyDescent="0.3">
      <c r="A329" s="40">
        <v>328</v>
      </c>
      <c r="B329" s="18" t="s">
        <v>323</v>
      </c>
      <c r="C329" s="43" t="s">
        <v>63</v>
      </c>
      <c r="D329" s="41"/>
      <c r="E329" s="41">
        <v>231</v>
      </c>
      <c r="F329" s="41">
        <v>2030</v>
      </c>
      <c r="G329" s="4">
        <v>8217.0589999999993</v>
      </c>
      <c r="H329" s="4">
        <v>7988.21</v>
      </c>
      <c r="I329" s="4">
        <v>7633.152</v>
      </c>
      <c r="J329" s="4">
        <v>7163.8770000000004</v>
      </c>
      <c r="K329" s="4">
        <v>6622.2749999999996</v>
      </c>
      <c r="L329" s="4">
        <v>6300.1210000000001</v>
      </c>
      <c r="M329" s="4">
        <v>5679.8890000000001</v>
      </c>
      <c r="N329" s="4">
        <v>4650.1130000000003</v>
      </c>
      <c r="O329" s="4">
        <v>3673.069</v>
      </c>
      <c r="P329" s="4">
        <v>3099.3130000000001</v>
      </c>
      <c r="Q329" s="4">
        <v>2372.0160000000001</v>
      </c>
      <c r="R329" s="4">
        <v>1896.3869999999999</v>
      </c>
      <c r="S329" s="4">
        <v>1507.9860000000001</v>
      </c>
      <c r="T329" s="4">
        <v>1141.174</v>
      </c>
      <c r="U329" s="4">
        <v>873.32799999999997</v>
      </c>
      <c r="V329" s="4">
        <v>556.64300000000003</v>
      </c>
      <c r="W329" s="4">
        <v>330.94900000000001</v>
      </c>
      <c r="X329" s="4">
        <v>132.11000000000001</v>
      </c>
      <c r="Y329" s="4">
        <v>35.354999999999997</v>
      </c>
      <c r="Z329" s="4">
        <v>6.3010000000000002</v>
      </c>
      <c r="AA329" s="4">
        <v>0.57899999999999996</v>
      </c>
    </row>
    <row r="330" spans="1:27" s="6" customFormat="1" x14ac:dyDescent="0.3">
      <c r="A330" s="40">
        <v>329</v>
      </c>
      <c r="B330" s="18" t="s">
        <v>323</v>
      </c>
      <c r="C330" s="43" t="s">
        <v>63</v>
      </c>
      <c r="D330" s="41"/>
      <c r="E330" s="41">
        <v>231</v>
      </c>
      <c r="F330" s="41">
        <v>2035</v>
      </c>
      <c r="G330" s="4">
        <v>8303.7510000000002</v>
      </c>
      <c r="H330" s="4">
        <v>8161.7780000000002</v>
      </c>
      <c r="I330" s="4">
        <v>7958.201</v>
      </c>
      <c r="J330" s="4">
        <v>7603.8860000000004</v>
      </c>
      <c r="K330" s="4">
        <v>7130.2659999999996</v>
      </c>
      <c r="L330" s="4">
        <v>6584.1109999999999</v>
      </c>
      <c r="M330" s="4">
        <v>6252.6379999999999</v>
      </c>
      <c r="N330" s="4">
        <v>5618.2579999999998</v>
      </c>
      <c r="O330" s="4">
        <v>4579.6120000000001</v>
      </c>
      <c r="P330" s="4">
        <v>3604.1579999999999</v>
      </c>
      <c r="Q330" s="4">
        <v>3025.2730000000001</v>
      </c>
      <c r="R330" s="4">
        <v>2295.538</v>
      </c>
      <c r="S330" s="4">
        <v>1806.279</v>
      </c>
      <c r="T330" s="4">
        <v>1391.731</v>
      </c>
      <c r="U330" s="4">
        <v>996.00599999999997</v>
      </c>
      <c r="V330" s="4">
        <v>692.97900000000004</v>
      </c>
      <c r="W330" s="4">
        <v>376.00299999999999</v>
      </c>
      <c r="X330" s="4">
        <v>173.04900000000001</v>
      </c>
      <c r="Y330" s="4">
        <v>47.963999999999999</v>
      </c>
      <c r="Z330" s="4">
        <v>8.01</v>
      </c>
      <c r="AA330" s="4">
        <v>0.79100000000000004</v>
      </c>
    </row>
    <row r="331" spans="1:27" s="6" customFormat="1" x14ac:dyDescent="0.3">
      <c r="A331" s="40">
        <v>330</v>
      </c>
      <c r="B331" s="18" t="s">
        <v>323</v>
      </c>
      <c r="C331" s="43" t="s">
        <v>63</v>
      </c>
      <c r="D331" s="41"/>
      <c r="E331" s="41">
        <v>231</v>
      </c>
      <c r="F331" s="41">
        <v>2040</v>
      </c>
      <c r="G331" s="4">
        <v>8313.6620000000003</v>
      </c>
      <c r="H331" s="4">
        <v>8258.2739999999994</v>
      </c>
      <c r="I331" s="4">
        <v>8136.84</v>
      </c>
      <c r="J331" s="4">
        <v>7932.8860000000004</v>
      </c>
      <c r="K331" s="4">
        <v>7573.79</v>
      </c>
      <c r="L331" s="4">
        <v>7095.5309999999999</v>
      </c>
      <c r="M331" s="4">
        <v>6542.0550000000003</v>
      </c>
      <c r="N331" s="4">
        <v>6194.9849999999997</v>
      </c>
      <c r="O331" s="4">
        <v>5544.7349999999997</v>
      </c>
      <c r="P331" s="4">
        <v>4503.6819999999998</v>
      </c>
      <c r="Q331" s="4">
        <v>3526.355</v>
      </c>
      <c r="R331" s="4">
        <v>2935.8029999999999</v>
      </c>
      <c r="S331" s="4">
        <v>2194.4740000000002</v>
      </c>
      <c r="T331" s="4">
        <v>1676.155</v>
      </c>
      <c r="U331" s="4">
        <v>1225.0050000000001</v>
      </c>
      <c r="V331" s="4">
        <v>800.60799999999995</v>
      </c>
      <c r="W331" s="4">
        <v>477.10399999999998</v>
      </c>
      <c r="X331" s="4">
        <v>201.83</v>
      </c>
      <c r="Y331" s="4">
        <v>64.899000000000001</v>
      </c>
      <c r="Z331" s="4">
        <v>11.250999999999999</v>
      </c>
      <c r="AA331" s="4">
        <v>1.038</v>
      </c>
    </row>
    <row r="332" spans="1:27" s="6" customFormat="1" x14ac:dyDescent="0.3">
      <c r="A332" s="40">
        <v>331</v>
      </c>
      <c r="B332" s="18" t="s">
        <v>323</v>
      </c>
      <c r="C332" s="43" t="s">
        <v>63</v>
      </c>
      <c r="D332" s="41"/>
      <c r="E332" s="41">
        <v>231</v>
      </c>
      <c r="F332" s="41">
        <v>2045</v>
      </c>
      <c r="G332" s="4">
        <v>8307.49</v>
      </c>
      <c r="H332" s="4">
        <v>8274.6990000000005</v>
      </c>
      <c r="I332" s="4">
        <v>8236.1830000000009</v>
      </c>
      <c r="J332" s="4">
        <v>8113.3710000000001</v>
      </c>
      <c r="K332" s="4">
        <v>7903.8069999999998</v>
      </c>
      <c r="L332" s="4">
        <v>7539.4080000000004</v>
      </c>
      <c r="M332" s="4">
        <v>7053.4780000000001</v>
      </c>
      <c r="N332" s="4">
        <v>6486.53</v>
      </c>
      <c r="O332" s="4">
        <v>6120.6689999999999</v>
      </c>
      <c r="P332" s="4">
        <v>5460.4530000000004</v>
      </c>
      <c r="Q332" s="4">
        <v>4414.2860000000001</v>
      </c>
      <c r="R332" s="4">
        <v>3430.37</v>
      </c>
      <c r="S332" s="4">
        <v>2816.9389999999999</v>
      </c>
      <c r="T332" s="4">
        <v>2048.8739999999998</v>
      </c>
      <c r="U332" s="4">
        <v>1490.559</v>
      </c>
      <c r="V332" s="4">
        <v>1001.402</v>
      </c>
      <c r="W332" s="4">
        <v>566.03800000000001</v>
      </c>
      <c r="X332" s="4">
        <v>266.31400000000002</v>
      </c>
      <c r="Y332" s="4">
        <v>79.730999999999995</v>
      </c>
      <c r="Z332" s="4">
        <v>16.178000000000001</v>
      </c>
      <c r="AA332" s="4">
        <v>1.5269999999999999</v>
      </c>
    </row>
    <row r="333" spans="1:27" s="6" customFormat="1" x14ac:dyDescent="0.3">
      <c r="A333" s="40">
        <v>332</v>
      </c>
      <c r="B333" s="18" t="s">
        <v>323</v>
      </c>
      <c r="C333" s="43" t="s">
        <v>63</v>
      </c>
      <c r="D333" s="41"/>
      <c r="E333" s="41">
        <v>231</v>
      </c>
      <c r="F333" s="41">
        <v>2050</v>
      </c>
      <c r="G333" s="4">
        <v>8245.3700000000008</v>
      </c>
      <c r="H333" s="4">
        <v>8273.5390000000007</v>
      </c>
      <c r="I333" s="4">
        <v>8255.0490000000009</v>
      </c>
      <c r="J333" s="4">
        <v>8214.5149999999994</v>
      </c>
      <c r="K333" s="4">
        <v>8085.5919999999996</v>
      </c>
      <c r="L333" s="4">
        <v>7870.1509999999998</v>
      </c>
      <c r="M333" s="4">
        <v>7497.7650000000003</v>
      </c>
      <c r="N333" s="4">
        <v>6998.2020000000002</v>
      </c>
      <c r="O333" s="4">
        <v>6414.8710000000001</v>
      </c>
      <c r="P333" s="4">
        <v>6034.875</v>
      </c>
      <c r="Q333" s="4">
        <v>5360.36</v>
      </c>
      <c r="R333" s="4">
        <v>4303.2619999999997</v>
      </c>
      <c r="S333" s="4">
        <v>3302.15</v>
      </c>
      <c r="T333" s="4">
        <v>2644.192</v>
      </c>
      <c r="U333" s="4">
        <v>1838.4559999999999</v>
      </c>
      <c r="V333" s="4">
        <v>1236.6500000000001</v>
      </c>
      <c r="W333" s="4">
        <v>724.87300000000005</v>
      </c>
      <c r="X333" s="4">
        <v>327.25400000000002</v>
      </c>
      <c r="Y333" s="4">
        <v>110.318</v>
      </c>
      <c r="Z333" s="4">
        <v>21.035</v>
      </c>
      <c r="AA333" s="4">
        <v>2.3140000000000001</v>
      </c>
    </row>
    <row r="334" spans="1:27" s="6" customFormat="1" x14ac:dyDescent="0.3">
      <c r="A334" s="40">
        <v>333</v>
      </c>
      <c r="B334" s="18" t="s">
        <v>323</v>
      </c>
      <c r="C334" s="43" t="s">
        <v>63</v>
      </c>
      <c r="D334" s="41"/>
      <c r="E334" s="41">
        <v>231</v>
      </c>
      <c r="F334" s="41">
        <v>2055</v>
      </c>
      <c r="G334" s="4">
        <v>8129.2780000000002</v>
      </c>
      <c r="H334" s="4">
        <v>8215.5730000000003</v>
      </c>
      <c r="I334" s="4">
        <v>8255.9009999999998</v>
      </c>
      <c r="J334" s="4">
        <v>8235.1090000000004</v>
      </c>
      <c r="K334" s="4">
        <v>8188.2120000000004</v>
      </c>
      <c r="L334" s="4">
        <v>8053.3029999999999</v>
      </c>
      <c r="M334" s="4">
        <v>7829.5429999999997</v>
      </c>
      <c r="N334" s="4">
        <v>7443.4189999999999</v>
      </c>
      <c r="O334" s="4">
        <v>6926.7860000000001</v>
      </c>
      <c r="P334" s="4">
        <v>6331.7020000000002</v>
      </c>
      <c r="Q334" s="4">
        <v>5932.2960000000003</v>
      </c>
      <c r="R334" s="4">
        <v>5235.22</v>
      </c>
      <c r="S334" s="4">
        <v>4154.0929999999998</v>
      </c>
      <c r="T334" s="4">
        <v>3114.0390000000002</v>
      </c>
      <c r="U334" s="4">
        <v>2391.145</v>
      </c>
      <c r="V334" s="4">
        <v>1544.972</v>
      </c>
      <c r="W334" s="4">
        <v>913.72900000000004</v>
      </c>
      <c r="X334" s="4">
        <v>432.26499999999999</v>
      </c>
      <c r="Y334" s="4">
        <v>141.42699999999999</v>
      </c>
      <c r="Z334" s="4">
        <v>30.638000000000002</v>
      </c>
      <c r="AA334" s="4">
        <v>3.2</v>
      </c>
    </row>
    <row r="335" spans="1:27" s="6" customFormat="1" x14ac:dyDescent="0.3">
      <c r="A335" s="40">
        <v>334</v>
      </c>
      <c r="B335" s="18" t="s">
        <v>323</v>
      </c>
      <c r="C335" s="43" t="s">
        <v>63</v>
      </c>
      <c r="D335" s="41"/>
      <c r="E335" s="41">
        <v>231</v>
      </c>
      <c r="F335" s="41">
        <v>2060</v>
      </c>
      <c r="G335" s="4">
        <v>7968.1790000000001</v>
      </c>
      <c r="H335" s="4">
        <v>8103.009</v>
      </c>
      <c r="I335" s="4">
        <v>8199.7209999999995</v>
      </c>
      <c r="J335" s="4">
        <v>8237.48</v>
      </c>
      <c r="K335" s="4">
        <v>8210.4390000000003</v>
      </c>
      <c r="L335" s="4">
        <v>8157.4709999999995</v>
      </c>
      <c r="M335" s="4">
        <v>8014.3680000000004</v>
      </c>
      <c r="N335" s="4">
        <v>7776.8029999999999</v>
      </c>
      <c r="O335" s="4">
        <v>7373.1760000000004</v>
      </c>
      <c r="P335" s="4">
        <v>6843.59</v>
      </c>
      <c r="Q335" s="4">
        <v>6231.723</v>
      </c>
      <c r="R335" s="4">
        <v>5803.6390000000001</v>
      </c>
      <c r="S335" s="4">
        <v>5066.8329999999996</v>
      </c>
      <c r="T335" s="4">
        <v>3934.145</v>
      </c>
      <c r="U335" s="4">
        <v>2836.1320000000001</v>
      </c>
      <c r="V335" s="4">
        <v>2033.191</v>
      </c>
      <c r="W335" s="4">
        <v>1163.3510000000001</v>
      </c>
      <c r="X335" s="4">
        <v>560.81899999999996</v>
      </c>
      <c r="Y335" s="4">
        <v>194.45500000000001</v>
      </c>
      <c r="Z335" s="4">
        <v>41.284999999999997</v>
      </c>
      <c r="AA335" s="4">
        <v>4.8689999999999998</v>
      </c>
    </row>
    <row r="336" spans="1:27" s="6" customFormat="1" x14ac:dyDescent="0.3">
      <c r="A336" s="40">
        <v>335</v>
      </c>
      <c r="B336" s="18" t="s">
        <v>323</v>
      </c>
      <c r="C336" s="43" t="s">
        <v>63</v>
      </c>
      <c r="D336" s="41"/>
      <c r="E336" s="41">
        <v>231</v>
      </c>
      <c r="F336" s="41">
        <v>2065</v>
      </c>
      <c r="G336" s="4">
        <v>7787.7030000000004</v>
      </c>
      <c r="H336" s="4">
        <v>7944.9189999999999</v>
      </c>
      <c r="I336" s="4">
        <v>8088.7690000000002</v>
      </c>
      <c r="J336" s="4">
        <v>8182.7619999999997</v>
      </c>
      <c r="K336" s="4">
        <v>8214.2510000000002</v>
      </c>
      <c r="L336" s="4">
        <v>8181.2950000000001</v>
      </c>
      <c r="M336" s="4">
        <v>8120.41</v>
      </c>
      <c r="N336" s="4">
        <v>7964.1239999999998</v>
      </c>
      <c r="O336" s="4">
        <v>7708.6540000000005</v>
      </c>
      <c r="P336" s="4">
        <v>7290.8220000000001</v>
      </c>
      <c r="Q336" s="4">
        <v>6742.9790000000003</v>
      </c>
      <c r="R336" s="4">
        <v>6105.7619999999997</v>
      </c>
      <c r="S336" s="4">
        <v>5629.7659999999996</v>
      </c>
      <c r="T336" s="4">
        <v>4816.6260000000002</v>
      </c>
      <c r="U336" s="4">
        <v>3605.576</v>
      </c>
      <c r="V336" s="4">
        <v>2436.7339999999999</v>
      </c>
      <c r="W336" s="4">
        <v>1556.951</v>
      </c>
      <c r="X336" s="4">
        <v>732.74800000000005</v>
      </c>
      <c r="Y336" s="4">
        <v>261.64999999999998</v>
      </c>
      <c r="Z336" s="4">
        <v>59.436</v>
      </c>
      <c r="AA336" s="4">
        <v>6.9569999999999999</v>
      </c>
    </row>
    <row r="337" spans="1:27" s="6" customFormat="1" x14ac:dyDescent="0.3">
      <c r="A337" s="40">
        <v>336</v>
      </c>
      <c r="B337" s="18" t="s">
        <v>323</v>
      </c>
      <c r="C337" s="43" t="s">
        <v>63</v>
      </c>
      <c r="D337" s="41"/>
      <c r="E337" s="41">
        <v>231</v>
      </c>
      <c r="F337" s="41">
        <v>2070</v>
      </c>
      <c r="G337" s="4">
        <v>7592.6239999999998</v>
      </c>
      <c r="H337" s="4">
        <v>7766.9340000000002</v>
      </c>
      <c r="I337" s="4">
        <v>7932.0839999999998</v>
      </c>
      <c r="J337" s="4">
        <v>8073.1819999999998</v>
      </c>
      <c r="K337" s="4">
        <v>8160.933</v>
      </c>
      <c r="L337" s="4">
        <v>8186.6840000000002</v>
      </c>
      <c r="M337" s="4">
        <v>8146.3180000000002</v>
      </c>
      <c r="N337" s="4">
        <v>8072.9430000000002</v>
      </c>
      <c r="O337" s="4">
        <v>7899.2780000000002</v>
      </c>
      <c r="P337" s="4">
        <v>7628.558</v>
      </c>
      <c r="Q337" s="4">
        <v>7190.9070000000002</v>
      </c>
      <c r="R337" s="4">
        <v>6615.8239999999996</v>
      </c>
      <c r="S337" s="4">
        <v>5935.3130000000001</v>
      </c>
      <c r="T337" s="4">
        <v>5370.2449999999999</v>
      </c>
      <c r="U337" s="4">
        <v>4439.8050000000003</v>
      </c>
      <c r="V337" s="4">
        <v>3127.58</v>
      </c>
      <c r="W337" s="4">
        <v>1895.2639999999999</v>
      </c>
      <c r="X337" s="4">
        <v>1004.669</v>
      </c>
      <c r="Y337" s="4">
        <v>353.85899999999998</v>
      </c>
      <c r="Z337" s="4">
        <v>83.584000000000003</v>
      </c>
      <c r="AA337" s="4">
        <v>10.478</v>
      </c>
    </row>
    <row r="338" spans="1:27" s="6" customFormat="1" x14ac:dyDescent="0.3">
      <c r="A338" s="40">
        <v>337</v>
      </c>
      <c r="B338" s="18" t="s">
        <v>323</v>
      </c>
      <c r="C338" s="43" t="s">
        <v>63</v>
      </c>
      <c r="D338" s="41"/>
      <c r="E338" s="41">
        <v>231</v>
      </c>
      <c r="F338" s="41">
        <v>2075</v>
      </c>
      <c r="G338" s="4">
        <v>7405.2709999999997</v>
      </c>
      <c r="H338" s="4">
        <v>7573.835</v>
      </c>
      <c r="I338" s="4">
        <v>7755.4110000000001</v>
      </c>
      <c r="J338" s="4">
        <v>7917.8320000000003</v>
      </c>
      <c r="K338" s="4">
        <v>8052.9409999999998</v>
      </c>
      <c r="L338" s="4">
        <v>8135.1049999999996</v>
      </c>
      <c r="M338" s="4">
        <v>8153.8720000000003</v>
      </c>
      <c r="N338" s="4">
        <v>8101.8950000000004</v>
      </c>
      <c r="O338" s="4">
        <v>8011.7269999999999</v>
      </c>
      <c r="P338" s="4">
        <v>7822.4690000000001</v>
      </c>
      <c r="Q338" s="4">
        <v>7530.3890000000001</v>
      </c>
      <c r="R338" s="4">
        <v>7063.6090000000004</v>
      </c>
      <c r="S338" s="4">
        <v>6442.8720000000003</v>
      </c>
      <c r="T338" s="4">
        <v>5679.2280000000001</v>
      </c>
      <c r="U338" s="4">
        <v>4976.3850000000002</v>
      </c>
      <c r="V338" s="4">
        <v>3885.991</v>
      </c>
      <c r="W338" s="4">
        <v>2469.232</v>
      </c>
      <c r="X338" s="4">
        <v>1252.239</v>
      </c>
      <c r="Y338" s="4">
        <v>502.09300000000002</v>
      </c>
      <c r="Z338" s="4">
        <v>118.232</v>
      </c>
      <c r="AA338" s="4">
        <v>15.576000000000001</v>
      </c>
    </row>
    <row r="339" spans="1:27" s="6" customFormat="1" x14ac:dyDescent="0.3">
      <c r="A339" s="40">
        <v>338</v>
      </c>
      <c r="B339" s="18" t="s">
        <v>323</v>
      </c>
      <c r="C339" s="43" t="s">
        <v>63</v>
      </c>
      <c r="D339" s="41"/>
      <c r="E339" s="41">
        <v>231</v>
      </c>
      <c r="F339" s="41">
        <v>2080</v>
      </c>
      <c r="G339" s="4">
        <v>7215.0919999999996</v>
      </c>
      <c r="H339" s="4">
        <v>7388.2209999999995</v>
      </c>
      <c r="I339" s="4">
        <v>7563.4449999999997</v>
      </c>
      <c r="J339" s="4">
        <v>7742.4110000000001</v>
      </c>
      <c r="K339" s="4">
        <v>7899.1589999999997</v>
      </c>
      <c r="L339" s="4">
        <v>8028.9780000000001</v>
      </c>
      <c r="M339" s="4">
        <v>8104.4989999999998</v>
      </c>
      <c r="N339" s="4">
        <v>8112.44</v>
      </c>
      <c r="O339" s="4">
        <v>8044.6549999999997</v>
      </c>
      <c r="P339" s="4">
        <v>7938.9160000000002</v>
      </c>
      <c r="Q339" s="4">
        <v>7728.0190000000002</v>
      </c>
      <c r="R339" s="4">
        <v>7405.24</v>
      </c>
      <c r="S339" s="4">
        <v>6890.6239999999998</v>
      </c>
      <c r="T339" s="4">
        <v>6182.5540000000001</v>
      </c>
      <c r="U339" s="4">
        <v>5288.3829999999998</v>
      </c>
      <c r="V339" s="4">
        <v>4391.7240000000002</v>
      </c>
      <c r="W339" s="4">
        <v>3110.4409999999998</v>
      </c>
      <c r="X339" s="4">
        <v>1667.5219999999999</v>
      </c>
      <c r="Y339" s="4">
        <v>646.17899999999997</v>
      </c>
      <c r="Z339" s="4">
        <v>175.06100000000001</v>
      </c>
      <c r="AA339" s="4">
        <v>23.216999999999999</v>
      </c>
    </row>
    <row r="340" spans="1:27" s="6" customFormat="1" x14ac:dyDescent="0.3">
      <c r="A340" s="40">
        <v>339</v>
      </c>
      <c r="B340" s="18" t="s">
        <v>323</v>
      </c>
      <c r="C340" s="43" t="s">
        <v>63</v>
      </c>
      <c r="D340" s="41"/>
      <c r="E340" s="41">
        <v>231</v>
      </c>
      <c r="F340" s="41">
        <v>2085</v>
      </c>
      <c r="G340" s="4">
        <v>7036.0829999999996</v>
      </c>
      <c r="H340" s="4">
        <v>7199.5789999999997</v>
      </c>
      <c r="I340" s="4">
        <v>7378.7640000000001</v>
      </c>
      <c r="J340" s="4">
        <v>7551.6019999999999</v>
      </c>
      <c r="K340" s="4">
        <v>7725.2240000000002</v>
      </c>
      <c r="L340" s="4">
        <v>7876.98</v>
      </c>
      <c r="M340" s="4">
        <v>8000.5730000000003</v>
      </c>
      <c r="N340" s="4">
        <v>8066.0770000000002</v>
      </c>
      <c r="O340" s="4">
        <v>8058.9989999999998</v>
      </c>
      <c r="P340" s="4">
        <v>7976.2529999999997</v>
      </c>
      <c r="Q340" s="4">
        <v>7848.9650000000001</v>
      </c>
      <c r="R340" s="4">
        <v>7607.4110000000001</v>
      </c>
      <c r="S340" s="4">
        <v>7235.3819999999996</v>
      </c>
      <c r="T340" s="4">
        <v>6629.6620000000003</v>
      </c>
      <c r="U340" s="4">
        <v>5782.799</v>
      </c>
      <c r="V340" s="4">
        <v>4702.3980000000001</v>
      </c>
      <c r="W340" s="4">
        <v>3559.8229999999999</v>
      </c>
      <c r="X340" s="4">
        <v>2143.4050000000002</v>
      </c>
      <c r="Y340" s="4">
        <v>886.58799999999997</v>
      </c>
      <c r="Z340" s="4">
        <v>234.57</v>
      </c>
      <c r="AA340" s="4">
        <v>35.997</v>
      </c>
    </row>
    <row r="341" spans="1:27" s="6" customFormat="1" x14ac:dyDescent="0.3">
      <c r="A341" s="40">
        <v>340</v>
      </c>
      <c r="B341" s="18" t="s">
        <v>323</v>
      </c>
      <c r="C341" s="43" t="s">
        <v>63</v>
      </c>
      <c r="D341" s="41"/>
      <c r="E341" s="41">
        <v>231</v>
      </c>
      <c r="F341" s="41">
        <v>2090</v>
      </c>
      <c r="G341" s="4">
        <v>6850.2870000000003</v>
      </c>
      <c r="H341" s="4">
        <v>7021.8190000000004</v>
      </c>
      <c r="I341" s="4">
        <v>7191.027</v>
      </c>
      <c r="J341" s="4">
        <v>7367.8819999999996</v>
      </c>
      <c r="K341" s="4">
        <v>7535.7349999999997</v>
      </c>
      <c r="L341" s="4">
        <v>7704.6750000000002</v>
      </c>
      <c r="M341" s="4">
        <v>7850.7939999999999</v>
      </c>
      <c r="N341" s="4">
        <v>7965.1229999999996</v>
      </c>
      <c r="O341" s="4">
        <v>8016.4669999999996</v>
      </c>
      <c r="P341" s="4">
        <v>7994.8670000000002</v>
      </c>
      <c r="Q341" s="4">
        <v>7891.3289999999997</v>
      </c>
      <c r="R341" s="4">
        <v>7733.8680000000004</v>
      </c>
      <c r="S341" s="4">
        <v>7443.6580000000004</v>
      </c>
      <c r="T341" s="4">
        <v>6978.16</v>
      </c>
      <c r="U341" s="4">
        <v>6226.134</v>
      </c>
      <c r="V341" s="4">
        <v>5177.1930000000002</v>
      </c>
      <c r="W341" s="4">
        <v>3855.3359999999998</v>
      </c>
      <c r="X341" s="4">
        <v>2498.6039999999998</v>
      </c>
      <c r="Y341" s="4">
        <v>1171.414</v>
      </c>
      <c r="Z341" s="4">
        <v>334.19099999999997</v>
      </c>
      <c r="AA341" s="4">
        <v>51.293999999999997</v>
      </c>
    </row>
    <row r="342" spans="1:27" s="6" customFormat="1" x14ac:dyDescent="0.3">
      <c r="A342" s="40">
        <v>341</v>
      </c>
      <c r="B342" s="18" t="s">
        <v>323</v>
      </c>
      <c r="C342" s="43" t="s">
        <v>63</v>
      </c>
      <c r="D342" s="41"/>
      <c r="E342" s="41">
        <v>231</v>
      </c>
      <c r="F342" s="41">
        <v>2095</v>
      </c>
      <c r="G342" s="4">
        <v>6676.3029999999999</v>
      </c>
      <c r="H342" s="4">
        <v>6837.241</v>
      </c>
      <c r="I342" s="4">
        <v>7014.0569999999998</v>
      </c>
      <c r="J342" s="4">
        <v>7181.1509999999998</v>
      </c>
      <c r="K342" s="4">
        <v>7353.36</v>
      </c>
      <c r="L342" s="4">
        <v>7516.8829999999998</v>
      </c>
      <c r="M342" s="4">
        <v>7680.6279999999997</v>
      </c>
      <c r="N342" s="4">
        <v>7818.4350000000004</v>
      </c>
      <c r="O342" s="4">
        <v>7919.61</v>
      </c>
      <c r="P342" s="4">
        <v>7956.8779999999997</v>
      </c>
      <c r="Q342" s="4">
        <v>7915.1270000000004</v>
      </c>
      <c r="R342" s="4">
        <v>7782.8069999999998</v>
      </c>
      <c r="S342" s="4">
        <v>7578.0749999999998</v>
      </c>
      <c r="T342" s="4">
        <v>7195.6390000000001</v>
      </c>
      <c r="U342" s="4">
        <v>6578.7560000000003</v>
      </c>
      <c r="V342" s="4">
        <v>5610.2780000000002</v>
      </c>
      <c r="W342" s="4">
        <v>4290.7380000000003</v>
      </c>
      <c r="X342" s="4">
        <v>2753.828</v>
      </c>
      <c r="Y342" s="4">
        <v>1402.191</v>
      </c>
      <c r="Z342" s="4">
        <v>458.04599999999999</v>
      </c>
      <c r="AA342" s="4">
        <v>76.302999999999997</v>
      </c>
    </row>
    <row r="343" spans="1:27" s="6" customFormat="1" x14ac:dyDescent="0.3">
      <c r="A343" s="40">
        <v>342</v>
      </c>
      <c r="B343" s="18" t="s">
        <v>323</v>
      </c>
      <c r="C343" s="43" t="s">
        <v>63</v>
      </c>
      <c r="D343" s="41"/>
      <c r="E343" s="41">
        <v>231</v>
      </c>
      <c r="F343" s="41">
        <v>2100</v>
      </c>
      <c r="G343" s="4">
        <v>6505.0280000000002</v>
      </c>
      <c r="H343" s="4">
        <v>6664.4070000000002</v>
      </c>
      <c r="I343" s="4">
        <v>6830.1769999999997</v>
      </c>
      <c r="J343" s="4">
        <v>7005.0749999999998</v>
      </c>
      <c r="K343" s="4">
        <v>7167.8649999999998</v>
      </c>
      <c r="L343" s="4">
        <v>7336.0590000000002</v>
      </c>
      <c r="M343" s="4">
        <v>7494.88</v>
      </c>
      <c r="N343" s="4">
        <v>7651.2709999999997</v>
      </c>
      <c r="O343" s="4">
        <v>7776.9380000000001</v>
      </c>
      <c r="P343" s="4">
        <v>7864.8140000000003</v>
      </c>
      <c r="Q343" s="4">
        <v>7882.7929999999997</v>
      </c>
      <c r="R343" s="4">
        <v>7813.3410000000003</v>
      </c>
      <c r="S343" s="4">
        <v>7636.4690000000001</v>
      </c>
      <c r="T343" s="4">
        <v>7341.9560000000001</v>
      </c>
      <c r="U343" s="4">
        <v>6809.049</v>
      </c>
      <c r="V343" s="4">
        <v>5965.067</v>
      </c>
      <c r="W343" s="4">
        <v>4698.4790000000003</v>
      </c>
      <c r="X343" s="4">
        <v>3117.4349999999999</v>
      </c>
      <c r="Y343" s="4">
        <v>1586.067</v>
      </c>
      <c r="Z343" s="4">
        <v>568.60299999999995</v>
      </c>
      <c r="AA343" s="4">
        <v>110.46599999999999</v>
      </c>
    </row>
    <row r="344" spans="1:27" s="6" customFormat="1" x14ac:dyDescent="0.3">
      <c r="A344" s="40">
        <v>343</v>
      </c>
      <c r="B344" s="18" t="s">
        <v>323</v>
      </c>
      <c r="C344" s="43" t="s">
        <v>64</v>
      </c>
      <c r="D344" s="41"/>
      <c r="E344" s="41">
        <v>404</v>
      </c>
      <c r="F344" s="41">
        <v>2015</v>
      </c>
      <c r="G344" s="4">
        <v>3462.4949999999999</v>
      </c>
      <c r="H344" s="4">
        <v>3287.422</v>
      </c>
      <c r="I344" s="4">
        <v>2931.9160000000002</v>
      </c>
      <c r="J344" s="4">
        <v>2571.5140000000001</v>
      </c>
      <c r="K344" s="4">
        <v>2170.6019999999999</v>
      </c>
      <c r="L344" s="4">
        <v>2035.836</v>
      </c>
      <c r="M344" s="4">
        <v>1772.114</v>
      </c>
      <c r="N344" s="4">
        <v>1426.9680000000001</v>
      </c>
      <c r="O344" s="4">
        <v>1085.69</v>
      </c>
      <c r="P344" s="4">
        <v>808.75</v>
      </c>
      <c r="Q344" s="4">
        <v>633.73900000000003</v>
      </c>
      <c r="R344" s="4">
        <v>504.125</v>
      </c>
      <c r="S344" s="4">
        <v>394.71300000000002</v>
      </c>
      <c r="T344" s="4">
        <v>271.49</v>
      </c>
      <c r="U344" s="4">
        <v>169.41200000000001</v>
      </c>
      <c r="V344" s="4">
        <v>121.982</v>
      </c>
      <c r="W344" s="4">
        <v>72.991</v>
      </c>
      <c r="X344" s="4">
        <v>28.754000000000001</v>
      </c>
      <c r="Y344" s="4">
        <v>7.4119999999999999</v>
      </c>
      <c r="Z344" s="4">
        <v>1.2070000000000001</v>
      </c>
      <c r="AA344" s="4">
        <v>0.112</v>
      </c>
    </row>
    <row r="345" spans="1:27" s="6" customFormat="1" x14ac:dyDescent="0.3">
      <c r="A345" s="40">
        <v>344</v>
      </c>
      <c r="B345" s="18" t="s">
        <v>323</v>
      </c>
      <c r="C345" s="43" t="s">
        <v>64</v>
      </c>
      <c r="D345" s="41"/>
      <c r="E345" s="41">
        <v>404</v>
      </c>
      <c r="F345" s="41">
        <v>2020</v>
      </c>
      <c r="G345" s="4">
        <v>3673.5320000000002</v>
      </c>
      <c r="H345" s="4">
        <v>3427.2179999999998</v>
      </c>
      <c r="I345" s="4">
        <v>3271.54</v>
      </c>
      <c r="J345" s="4">
        <v>2915.2370000000001</v>
      </c>
      <c r="K345" s="4">
        <v>2548.3339999999998</v>
      </c>
      <c r="L345" s="4">
        <v>2143.8339999999998</v>
      </c>
      <c r="M345" s="4">
        <v>2006.7760000000001</v>
      </c>
      <c r="N345" s="4">
        <v>1743.2560000000001</v>
      </c>
      <c r="O345" s="4">
        <v>1397.463</v>
      </c>
      <c r="P345" s="4">
        <v>1057.69</v>
      </c>
      <c r="Q345" s="4">
        <v>782.67600000000004</v>
      </c>
      <c r="R345" s="4">
        <v>607.90499999999997</v>
      </c>
      <c r="S345" s="4">
        <v>476.19299999999998</v>
      </c>
      <c r="T345" s="4">
        <v>360.899</v>
      </c>
      <c r="U345" s="4">
        <v>234.125</v>
      </c>
      <c r="V345" s="4">
        <v>131.98599999999999</v>
      </c>
      <c r="W345" s="4">
        <v>80.025000000000006</v>
      </c>
      <c r="X345" s="4">
        <v>36.466000000000001</v>
      </c>
      <c r="Y345" s="4">
        <v>9.7759999999999998</v>
      </c>
      <c r="Z345" s="4">
        <v>1.5169999999999999</v>
      </c>
      <c r="AA345" s="4">
        <v>0.13900000000000001</v>
      </c>
    </row>
    <row r="346" spans="1:27" s="6" customFormat="1" x14ac:dyDescent="0.3">
      <c r="A346" s="40">
        <v>345</v>
      </c>
      <c r="B346" s="18" t="s">
        <v>323</v>
      </c>
      <c r="C346" s="43" t="s">
        <v>64</v>
      </c>
      <c r="D346" s="41"/>
      <c r="E346" s="41">
        <v>404</v>
      </c>
      <c r="F346" s="41">
        <v>2025</v>
      </c>
      <c r="G346" s="4">
        <v>3889.8580000000002</v>
      </c>
      <c r="H346" s="4">
        <v>3641.9609999999998</v>
      </c>
      <c r="I346" s="4">
        <v>3413.357</v>
      </c>
      <c r="J346" s="4">
        <v>3255.8090000000002</v>
      </c>
      <c r="K346" s="4">
        <v>2892.364</v>
      </c>
      <c r="L346" s="4">
        <v>2520.3910000000001</v>
      </c>
      <c r="M346" s="4">
        <v>2115.1619999999998</v>
      </c>
      <c r="N346" s="4">
        <v>1975.625</v>
      </c>
      <c r="O346" s="4">
        <v>1709.8979999999999</v>
      </c>
      <c r="P346" s="4">
        <v>1364.5909999999999</v>
      </c>
      <c r="Q346" s="4">
        <v>1025.2380000000001</v>
      </c>
      <c r="R346" s="4">
        <v>751.80100000000004</v>
      </c>
      <c r="S346" s="4">
        <v>575.61199999999997</v>
      </c>
      <c r="T346" s="4">
        <v>437.28399999999999</v>
      </c>
      <c r="U346" s="4">
        <v>313.48200000000003</v>
      </c>
      <c r="V346" s="4">
        <v>184.34899999999999</v>
      </c>
      <c r="W346" s="4">
        <v>87.881</v>
      </c>
      <c r="X346" s="4">
        <v>40.774999999999999</v>
      </c>
      <c r="Y346" s="4">
        <v>12.695</v>
      </c>
      <c r="Z346" s="4">
        <v>2.056</v>
      </c>
      <c r="AA346" s="4">
        <v>0.17899999999999999</v>
      </c>
    </row>
    <row r="347" spans="1:27" s="6" customFormat="1" x14ac:dyDescent="0.3">
      <c r="A347" s="40">
        <v>346</v>
      </c>
      <c r="B347" s="18" t="s">
        <v>323</v>
      </c>
      <c r="C347" s="43" t="s">
        <v>64</v>
      </c>
      <c r="D347" s="41"/>
      <c r="E347" s="41">
        <v>404</v>
      </c>
      <c r="F347" s="41">
        <v>2030</v>
      </c>
      <c r="G347" s="4">
        <v>4109.8469999999998</v>
      </c>
      <c r="H347" s="4">
        <v>3861.7310000000002</v>
      </c>
      <c r="I347" s="4">
        <v>3629.4479999999999</v>
      </c>
      <c r="J347" s="4">
        <v>3399.1880000000001</v>
      </c>
      <c r="K347" s="4">
        <v>3233.4369999999999</v>
      </c>
      <c r="L347" s="4">
        <v>2864.4459999999999</v>
      </c>
      <c r="M347" s="4">
        <v>2490.7089999999998</v>
      </c>
      <c r="N347" s="4">
        <v>2085.4119999999998</v>
      </c>
      <c r="O347" s="4">
        <v>1941.1020000000001</v>
      </c>
      <c r="P347" s="4">
        <v>1673.961</v>
      </c>
      <c r="Q347" s="4">
        <v>1326.9949999999999</v>
      </c>
      <c r="R347" s="4">
        <v>987.47</v>
      </c>
      <c r="S347" s="4">
        <v>713.78700000000003</v>
      </c>
      <c r="T347" s="4">
        <v>530.79600000000005</v>
      </c>
      <c r="U347" s="4">
        <v>382.755</v>
      </c>
      <c r="V347" s="4">
        <v>250.107</v>
      </c>
      <c r="W347" s="4">
        <v>125.24</v>
      </c>
      <c r="X347" s="4">
        <v>46.100999999999999</v>
      </c>
      <c r="Y347" s="4">
        <v>14.757999999999999</v>
      </c>
      <c r="Z347" s="4">
        <v>2.7989999999999999</v>
      </c>
      <c r="AA347" s="4">
        <v>0.252</v>
      </c>
    </row>
    <row r="348" spans="1:27" s="6" customFormat="1" x14ac:dyDescent="0.3">
      <c r="A348" s="40">
        <v>347</v>
      </c>
      <c r="B348" s="18" t="s">
        <v>323</v>
      </c>
      <c r="C348" s="43" t="s">
        <v>64</v>
      </c>
      <c r="D348" s="41"/>
      <c r="E348" s="41">
        <v>404</v>
      </c>
      <c r="F348" s="41">
        <v>2035</v>
      </c>
      <c r="G348" s="4">
        <v>4296.0200000000004</v>
      </c>
      <c r="H348" s="4">
        <v>4085.0309999999999</v>
      </c>
      <c r="I348" s="4">
        <v>3850.4609999999998</v>
      </c>
      <c r="J348" s="4">
        <v>3616.2130000000002</v>
      </c>
      <c r="K348" s="4">
        <v>3378.4209999999998</v>
      </c>
      <c r="L348" s="4">
        <v>3206.0210000000002</v>
      </c>
      <c r="M348" s="4">
        <v>2835.136</v>
      </c>
      <c r="N348" s="4">
        <v>2460.6390000000001</v>
      </c>
      <c r="O348" s="4">
        <v>2053.3490000000002</v>
      </c>
      <c r="P348" s="4">
        <v>1904.5509999999999</v>
      </c>
      <c r="Q348" s="4">
        <v>1632.6990000000001</v>
      </c>
      <c r="R348" s="4">
        <v>1282.761</v>
      </c>
      <c r="S348" s="4">
        <v>940.73500000000001</v>
      </c>
      <c r="T348" s="4">
        <v>660.84100000000001</v>
      </c>
      <c r="U348" s="4">
        <v>467.495</v>
      </c>
      <c r="V348" s="4">
        <v>309.06799999999998</v>
      </c>
      <c r="W348" s="4">
        <v>173.37</v>
      </c>
      <c r="X348" s="4">
        <v>67.698999999999998</v>
      </c>
      <c r="Y348" s="4">
        <v>17.387</v>
      </c>
      <c r="Z348" s="4">
        <v>3.4260000000000002</v>
      </c>
      <c r="AA348" s="4">
        <v>0.36299999999999999</v>
      </c>
    </row>
    <row r="349" spans="1:27" s="6" customFormat="1" x14ac:dyDescent="0.3">
      <c r="A349" s="40">
        <v>348</v>
      </c>
      <c r="B349" s="18" t="s">
        <v>323</v>
      </c>
      <c r="C349" s="43" t="s">
        <v>64</v>
      </c>
      <c r="D349" s="41"/>
      <c r="E349" s="41">
        <v>404</v>
      </c>
      <c r="F349" s="41">
        <v>2040</v>
      </c>
      <c r="G349" s="4">
        <v>4427.6639999999998</v>
      </c>
      <c r="H349" s="4">
        <v>4273.7259999999997</v>
      </c>
      <c r="I349" s="4">
        <v>4074.6080000000002</v>
      </c>
      <c r="J349" s="4">
        <v>3837.893</v>
      </c>
      <c r="K349" s="4">
        <v>3596.24</v>
      </c>
      <c r="L349" s="4">
        <v>3352.7539999999999</v>
      </c>
      <c r="M349" s="4">
        <v>3177.26</v>
      </c>
      <c r="N349" s="4">
        <v>2805.59</v>
      </c>
      <c r="O349" s="4">
        <v>2427.8510000000001</v>
      </c>
      <c r="P349" s="4">
        <v>2018.825</v>
      </c>
      <c r="Q349" s="4">
        <v>1861.7670000000001</v>
      </c>
      <c r="R349" s="4">
        <v>1583.116</v>
      </c>
      <c r="S349" s="4">
        <v>1226.934</v>
      </c>
      <c r="T349" s="4">
        <v>874.851</v>
      </c>
      <c r="U349" s="4">
        <v>585.51599999999996</v>
      </c>
      <c r="V349" s="4">
        <v>381.27800000000002</v>
      </c>
      <c r="W349" s="4">
        <v>218.227</v>
      </c>
      <c r="X349" s="4">
        <v>96.379000000000005</v>
      </c>
      <c r="Y349" s="4">
        <v>26.545000000000002</v>
      </c>
      <c r="Z349" s="4">
        <v>4.2389999999999999</v>
      </c>
      <c r="AA349" s="4">
        <v>0.47299999999999998</v>
      </c>
    </row>
    <row r="350" spans="1:27" s="6" customFormat="1" x14ac:dyDescent="0.3">
      <c r="A350" s="40">
        <v>349</v>
      </c>
      <c r="B350" s="18" t="s">
        <v>323</v>
      </c>
      <c r="C350" s="43" t="s">
        <v>64</v>
      </c>
      <c r="D350" s="41"/>
      <c r="E350" s="41">
        <v>404</v>
      </c>
      <c r="F350" s="41">
        <v>2045</v>
      </c>
      <c r="G350" s="4">
        <v>4515.5789999999997</v>
      </c>
      <c r="H350" s="4">
        <v>4406.0450000000001</v>
      </c>
      <c r="I350" s="4">
        <v>4263.4880000000003</v>
      </c>
      <c r="J350" s="4">
        <v>4062.1640000000002</v>
      </c>
      <c r="K350" s="4">
        <v>3818.1210000000001</v>
      </c>
      <c r="L350" s="4">
        <v>3571.116</v>
      </c>
      <c r="M350" s="4">
        <v>3325.5059999999999</v>
      </c>
      <c r="N350" s="4">
        <v>3147.8539999999998</v>
      </c>
      <c r="O350" s="4">
        <v>2772.4560000000001</v>
      </c>
      <c r="P350" s="4">
        <v>2391.3339999999998</v>
      </c>
      <c r="Q350" s="4">
        <v>1977.4059999999999</v>
      </c>
      <c r="R350" s="4">
        <v>1809.5070000000001</v>
      </c>
      <c r="S350" s="4">
        <v>1519.624</v>
      </c>
      <c r="T350" s="4">
        <v>1147.077</v>
      </c>
      <c r="U350" s="4">
        <v>780.63900000000001</v>
      </c>
      <c r="V350" s="4">
        <v>482.65300000000002</v>
      </c>
      <c r="W350" s="4">
        <v>274.21199999999999</v>
      </c>
      <c r="X350" s="4">
        <v>125.041</v>
      </c>
      <c r="Y350" s="4">
        <v>39.472000000000001</v>
      </c>
      <c r="Z350" s="4">
        <v>6.8529999999999998</v>
      </c>
      <c r="AA350" s="4">
        <v>0.626</v>
      </c>
    </row>
    <row r="351" spans="1:27" s="6" customFormat="1" x14ac:dyDescent="0.3">
      <c r="A351" s="40">
        <v>350</v>
      </c>
      <c r="B351" s="18" t="s">
        <v>323</v>
      </c>
      <c r="C351" s="43" t="s">
        <v>64</v>
      </c>
      <c r="D351" s="41"/>
      <c r="E351" s="41">
        <v>404</v>
      </c>
      <c r="F351" s="41">
        <v>2050</v>
      </c>
      <c r="G351" s="4">
        <v>4589.6559999999999</v>
      </c>
      <c r="H351" s="4">
        <v>4494.9009999999998</v>
      </c>
      <c r="I351" s="4">
        <v>4396.1189999999997</v>
      </c>
      <c r="J351" s="4">
        <v>4251.2969999999996</v>
      </c>
      <c r="K351" s="4">
        <v>4042.7249999999999</v>
      </c>
      <c r="L351" s="4">
        <v>3793.5940000000001</v>
      </c>
      <c r="M351" s="4">
        <v>3544.9110000000001</v>
      </c>
      <c r="N351" s="4">
        <v>3298.096</v>
      </c>
      <c r="O351" s="4">
        <v>3114.86</v>
      </c>
      <c r="P351" s="4">
        <v>2735.136</v>
      </c>
      <c r="Q351" s="4">
        <v>2347.0729999999999</v>
      </c>
      <c r="R351" s="4">
        <v>1926.6289999999999</v>
      </c>
      <c r="S351" s="4">
        <v>1742.5989999999999</v>
      </c>
      <c r="T351" s="4">
        <v>1428.3219999999999</v>
      </c>
      <c r="U351" s="4">
        <v>1032.183</v>
      </c>
      <c r="V351" s="4">
        <v>651.51800000000003</v>
      </c>
      <c r="W351" s="4">
        <v>354.04500000000002</v>
      </c>
      <c r="X351" s="4">
        <v>162.19900000000001</v>
      </c>
      <c r="Y351" s="4">
        <v>53.613</v>
      </c>
      <c r="Z351" s="4">
        <v>10.824</v>
      </c>
      <c r="AA351" s="4">
        <v>1.06</v>
      </c>
    </row>
    <row r="352" spans="1:27" s="6" customFormat="1" x14ac:dyDescent="0.3">
      <c r="A352" s="40">
        <v>351</v>
      </c>
      <c r="B352" s="18" t="s">
        <v>323</v>
      </c>
      <c r="C352" s="43" t="s">
        <v>64</v>
      </c>
      <c r="D352" s="41"/>
      <c r="E352" s="41">
        <v>404</v>
      </c>
      <c r="F352" s="41">
        <v>2055</v>
      </c>
      <c r="G352" s="4">
        <v>4639.7510000000002</v>
      </c>
      <c r="H352" s="4">
        <v>4570.0789999999997</v>
      </c>
      <c r="I352" s="4">
        <v>4485.4859999999999</v>
      </c>
      <c r="J352" s="4">
        <v>4384.4979999999996</v>
      </c>
      <c r="K352" s="4">
        <v>4232.625</v>
      </c>
      <c r="L352" s="4">
        <v>4019.0459999999998</v>
      </c>
      <c r="M352" s="4">
        <v>3768.3270000000002</v>
      </c>
      <c r="N352" s="4">
        <v>3518.5819999999999</v>
      </c>
      <c r="O352" s="4">
        <v>3266.8710000000001</v>
      </c>
      <c r="P352" s="4">
        <v>3076.9609999999998</v>
      </c>
      <c r="Q352" s="4">
        <v>2689.252</v>
      </c>
      <c r="R352" s="4">
        <v>2292.3420000000001</v>
      </c>
      <c r="S352" s="4">
        <v>1861.4870000000001</v>
      </c>
      <c r="T352" s="4">
        <v>1646.1010000000001</v>
      </c>
      <c r="U352" s="4">
        <v>1295.9829999999999</v>
      </c>
      <c r="V352" s="4">
        <v>873.09699999999998</v>
      </c>
      <c r="W352" s="4">
        <v>488.07900000000001</v>
      </c>
      <c r="X352" s="4">
        <v>216.38</v>
      </c>
      <c r="Y352" s="4">
        <v>72.926000000000002</v>
      </c>
      <c r="Z352" s="4">
        <v>15.664999999999999</v>
      </c>
      <c r="AA352" s="4">
        <v>1.804</v>
      </c>
    </row>
    <row r="353" spans="1:27" s="6" customFormat="1" x14ac:dyDescent="0.3">
      <c r="A353" s="40">
        <v>352</v>
      </c>
      <c r="B353" s="18" t="s">
        <v>323</v>
      </c>
      <c r="C353" s="43" t="s">
        <v>64</v>
      </c>
      <c r="D353" s="41"/>
      <c r="E353" s="41">
        <v>404</v>
      </c>
      <c r="F353" s="41">
        <v>2060</v>
      </c>
      <c r="G353" s="4">
        <v>4664.7520000000004</v>
      </c>
      <c r="H353" s="4">
        <v>4621.2650000000003</v>
      </c>
      <c r="I353" s="4">
        <v>4561.085</v>
      </c>
      <c r="J353" s="4">
        <v>4474.4880000000003</v>
      </c>
      <c r="K353" s="4">
        <v>4366.7280000000001</v>
      </c>
      <c r="L353" s="4">
        <v>4209.8580000000002</v>
      </c>
      <c r="M353" s="4">
        <v>3994.473</v>
      </c>
      <c r="N353" s="4">
        <v>3742.6260000000002</v>
      </c>
      <c r="O353" s="4">
        <v>3488.0459999999998</v>
      </c>
      <c r="P353" s="4">
        <v>3230.4520000000002</v>
      </c>
      <c r="Q353" s="4">
        <v>3029.6640000000002</v>
      </c>
      <c r="R353" s="4">
        <v>2631.86</v>
      </c>
      <c r="S353" s="4">
        <v>2221.4459999999999</v>
      </c>
      <c r="T353" s="4">
        <v>1766.4480000000001</v>
      </c>
      <c r="U353" s="4">
        <v>1504.3019999999999</v>
      </c>
      <c r="V353" s="4">
        <v>1109.3589999999999</v>
      </c>
      <c r="W353" s="4">
        <v>666.58699999999999</v>
      </c>
      <c r="X353" s="4">
        <v>307.16699999999997</v>
      </c>
      <c r="Y353" s="4">
        <v>101.587</v>
      </c>
      <c r="Z353" s="4">
        <v>22.606000000000002</v>
      </c>
      <c r="AA353" s="4">
        <v>2.835</v>
      </c>
    </row>
    <row r="354" spans="1:27" s="6" customFormat="1" x14ac:dyDescent="0.3">
      <c r="A354" s="40">
        <v>353</v>
      </c>
      <c r="B354" s="18" t="s">
        <v>323</v>
      </c>
      <c r="C354" s="43" t="s">
        <v>64</v>
      </c>
      <c r="D354" s="41"/>
      <c r="E354" s="41">
        <v>404</v>
      </c>
      <c r="F354" s="41">
        <v>2065</v>
      </c>
      <c r="G354" s="4">
        <v>4661.6090000000004</v>
      </c>
      <c r="H354" s="4">
        <v>4647.3339999999998</v>
      </c>
      <c r="I354" s="4">
        <v>4612.7550000000001</v>
      </c>
      <c r="J354" s="4">
        <v>4550.7250000000004</v>
      </c>
      <c r="K354" s="4">
        <v>4457.7380000000003</v>
      </c>
      <c r="L354" s="4">
        <v>4345.076</v>
      </c>
      <c r="M354" s="4">
        <v>4186.1890000000003</v>
      </c>
      <c r="N354" s="4">
        <v>3969.424</v>
      </c>
      <c r="O354" s="4">
        <v>3712.7779999999998</v>
      </c>
      <c r="P354" s="4">
        <v>3452.373</v>
      </c>
      <c r="Q354" s="4">
        <v>3184.8589999999999</v>
      </c>
      <c r="R354" s="4">
        <v>2970.2820000000002</v>
      </c>
      <c r="S354" s="4">
        <v>2557.1930000000002</v>
      </c>
      <c r="T354" s="4">
        <v>2117.0189999999998</v>
      </c>
      <c r="U354" s="4">
        <v>1625.1559999999999</v>
      </c>
      <c r="V354" s="4">
        <v>1301.4870000000001</v>
      </c>
      <c r="W354" s="4">
        <v>861.23199999999997</v>
      </c>
      <c r="X354" s="4">
        <v>430.46100000000001</v>
      </c>
      <c r="Y354" s="4">
        <v>149.822</v>
      </c>
      <c r="Z354" s="4">
        <v>33.186999999999998</v>
      </c>
      <c r="AA354" s="4">
        <v>4.3810000000000002</v>
      </c>
    </row>
    <row r="355" spans="1:27" s="6" customFormat="1" x14ac:dyDescent="0.3">
      <c r="A355" s="40">
        <v>354</v>
      </c>
      <c r="B355" s="18" t="s">
        <v>323</v>
      </c>
      <c r="C355" s="43" t="s">
        <v>64</v>
      </c>
      <c r="D355" s="41"/>
      <c r="E355" s="41">
        <v>404</v>
      </c>
      <c r="F355" s="41">
        <v>2070</v>
      </c>
      <c r="G355" s="4">
        <v>4626.9889999999996</v>
      </c>
      <c r="H355" s="4">
        <v>4645.2709999999997</v>
      </c>
      <c r="I355" s="4">
        <v>4639.317</v>
      </c>
      <c r="J355" s="4">
        <v>4602.9610000000002</v>
      </c>
      <c r="K355" s="4">
        <v>4534.9430000000002</v>
      </c>
      <c r="L355" s="4">
        <v>4437.2839999999997</v>
      </c>
      <c r="M355" s="4">
        <v>4322.5079999999998</v>
      </c>
      <c r="N355" s="4">
        <v>4161.99</v>
      </c>
      <c r="O355" s="4">
        <v>3940.2260000000001</v>
      </c>
      <c r="P355" s="4">
        <v>3677.7289999999998</v>
      </c>
      <c r="Q355" s="4">
        <v>3407.373</v>
      </c>
      <c r="R355" s="4">
        <v>3127.2170000000001</v>
      </c>
      <c r="S355" s="4">
        <v>2892.47</v>
      </c>
      <c r="T355" s="4">
        <v>2445.779</v>
      </c>
      <c r="U355" s="4">
        <v>1959.201</v>
      </c>
      <c r="V355" s="4">
        <v>1419.38</v>
      </c>
      <c r="W355" s="4">
        <v>1025.309</v>
      </c>
      <c r="X355" s="4">
        <v>569.04600000000005</v>
      </c>
      <c r="Y355" s="4">
        <v>217.244</v>
      </c>
      <c r="Z355" s="4">
        <v>51.301000000000002</v>
      </c>
      <c r="AA355" s="4">
        <v>6.8209999999999997</v>
      </c>
    </row>
    <row r="356" spans="1:27" s="6" customFormat="1" x14ac:dyDescent="0.3">
      <c r="A356" s="40">
        <v>355</v>
      </c>
      <c r="B356" s="18" t="s">
        <v>323</v>
      </c>
      <c r="C356" s="43" t="s">
        <v>64</v>
      </c>
      <c r="D356" s="41"/>
      <c r="E356" s="41">
        <v>404</v>
      </c>
      <c r="F356" s="41">
        <v>2075</v>
      </c>
      <c r="G356" s="4">
        <v>4557.7139999999999</v>
      </c>
      <c r="H356" s="4">
        <v>4611.6930000000002</v>
      </c>
      <c r="I356" s="4">
        <v>4637.6989999999996</v>
      </c>
      <c r="J356" s="4">
        <v>4630.0529999999999</v>
      </c>
      <c r="K356" s="4">
        <v>4587.9709999999995</v>
      </c>
      <c r="L356" s="4">
        <v>4515.4740000000002</v>
      </c>
      <c r="M356" s="4">
        <v>4415.7430000000004</v>
      </c>
      <c r="N356" s="4">
        <v>4299.1660000000002</v>
      </c>
      <c r="O356" s="4">
        <v>4133.4229999999998</v>
      </c>
      <c r="P356" s="4">
        <v>3905.45</v>
      </c>
      <c r="Q356" s="4">
        <v>3632.8359999999998</v>
      </c>
      <c r="R356" s="4">
        <v>3349.5619999999999</v>
      </c>
      <c r="S356" s="4">
        <v>3050.3220000000001</v>
      </c>
      <c r="T356" s="4">
        <v>2773.76</v>
      </c>
      <c r="U356" s="4">
        <v>2273.23</v>
      </c>
      <c r="V356" s="4">
        <v>1723.307</v>
      </c>
      <c r="W356" s="4">
        <v>1131.644</v>
      </c>
      <c r="X356" s="4">
        <v>690.76900000000001</v>
      </c>
      <c r="Y356" s="4">
        <v>295.637</v>
      </c>
      <c r="Z356" s="4">
        <v>77.47</v>
      </c>
      <c r="AA356" s="4">
        <v>11.058999999999999</v>
      </c>
    </row>
    <row r="357" spans="1:27" s="6" customFormat="1" x14ac:dyDescent="0.3">
      <c r="A357" s="40">
        <v>356</v>
      </c>
      <c r="B357" s="18" t="s">
        <v>323</v>
      </c>
      <c r="C357" s="43" t="s">
        <v>64</v>
      </c>
      <c r="D357" s="41"/>
      <c r="E357" s="41">
        <v>404</v>
      </c>
      <c r="F357" s="41">
        <v>2080</v>
      </c>
      <c r="G357" s="4">
        <v>4479.7190000000001</v>
      </c>
      <c r="H357" s="4">
        <v>4543.4579999999996</v>
      </c>
      <c r="I357" s="4">
        <v>4604.6139999999996</v>
      </c>
      <c r="J357" s="4">
        <v>4628.9740000000002</v>
      </c>
      <c r="K357" s="4">
        <v>4615.893</v>
      </c>
      <c r="L357" s="4">
        <v>4569.4709999999995</v>
      </c>
      <c r="M357" s="4">
        <v>4494.8879999999999</v>
      </c>
      <c r="N357" s="4">
        <v>4393.33</v>
      </c>
      <c r="O357" s="4">
        <v>4271.3590000000004</v>
      </c>
      <c r="P357" s="4">
        <v>4099.1350000000002</v>
      </c>
      <c r="Q357" s="4">
        <v>3860.61</v>
      </c>
      <c r="R357" s="4">
        <v>3574.8710000000001</v>
      </c>
      <c r="S357" s="4">
        <v>3272.0790000000002</v>
      </c>
      <c r="T357" s="4">
        <v>2932.1930000000002</v>
      </c>
      <c r="U357" s="4">
        <v>2588.183</v>
      </c>
      <c r="V357" s="4">
        <v>2012.4259999999999</v>
      </c>
      <c r="W357" s="4">
        <v>1389.0119999999999</v>
      </c>
      <c r="X357" s="4">
        <v>776.125</v>
      </c>
      <c r="Y357" s="4">
        <v>368.589</v>
      </c>
      <c r="Z357" s="4">
        <v>109.447</v>
      </c>
      <c r="AA357" s="4">
        <v>17.587</v>
      </c>
    </row>
    <row r="358" spans="1:27" s="6" customFormat="1" x14ac:dyDescent="0.3">
      <c r="A358" s="40">
        <v>357</v>
      </c>
      <c r="B358" s="18" t="s">
        <v>323</v>
      </c>
      <c r="C358" s="43" t="s">
        <v>64</v>
      </c>
      <c r="D358" s="41"/>
      <c r="E358" s="41">
        <v>404</v>
      </c>
      <c r="F358" s="41">
        <v>2085</v>
      </c>
      <c r="G358" s="4">
        <v>4404.5320000000002</v>
      </c>
      <c r="H358" s="4">
        <v>4466.4570000000003</v>
      </c>
      <c r="I358" s="4">
        <v>4536.866</v>
      </c>
      <c r="J358" s="4">
        <v>4596.4269999999997</v>
      </c>
      <c r="K358" s="4">
        <v>4615.6239999999998</v>
      </c>
      <c r="L358" s="4">
        <v>4598.4620000000004</v>
      </c>
      <c r="M358" s="4">
        <v>4550.0190000000002</v>
      </c>
      <c r="N358" s="4">
        <v>4473.6130000000003</v>
      </c>
      <c r="O358" s="4">
        <v>4366.817</v>
      </c>
      <c r="P358" s="4">
        <v>4238.1769999999997</v>
      </c>
      <c r="Q358" s="4">
        <v>4054.9920000000002</v>
      </c>
      <c r="R358" s="4">
        <v>3802.7530000000002</v>
      </c>
      <c r="S358" s="4">
        <v>3497.1329999999998</v>
      </c>
      <c r="T358" s="4">
        <v>3152.5129999999999</v>
      </c>
      <c r="U358" s="4">
        <v>2746.1410000000001</v>
      </c>
      <c r="V358" s="4">
        <v>2305.0479999999998</v>
      </c>
      <c r="W358" s="4">
        <v>1638.4939999999999</v>
      </c>
      <c r="X358" s="4">
        <v>968.47699999999998</v>
      </c>
      <c r="Y358" s="4">
        <v>424.52199999999999</v>
      </c>
      <c r="Z358" s="4">
        <v>141.46700000000001</v>
      </c>
      <c r="AA358" s="4">
        <v>26.052</v>
      </c>
    </row>
    <row r="359" spans="1:27" s="6" customFormat="1" x14ac:dyDescent="0.3">
      <c r="A359" s="40">
        <v>358</v>
      </c>
      <c r="B359" s="18" t="s">
        <v>323</v>
      </c>
      <c r="C359" s="43" t="s">
        <v>64</v>
      </c>
      <c r="D359" s="41"/>
      <c r="E359" s="41">
        <v>404</v>
      </c>
      <c r="F359" s="41">
        <v>2090</v>
      </c>
      <c r="G359" s="4">
        <v>4321.0320000000002</v>
      </c>
      <c r="H359" s="4">
        <v>4392.1869999999999</v>
      </c>
      <c r="I359" s="4">
        <v>4460.3090000000002</v>
      </c>
      <c r="J359" s="4">
        <v>4529.2640000000001</v>
      </c>
      <c r="K359" s="4">
        <v>4584.0069999999996</v>
      </c>
      <c r="L359" s="4">
        <v>4599.2690000000002</v>
      </c>
      <c r="M359" s="4">
        <v>4579.9840000000004</v>
      </c>
      <c r="N359" s="4">
        <v>4529.616</v>
      </c>
      <c r="O359" s="4">
        <v>4448.0510000000004</v>
      </c>
      <c r="P359" s="4">
        <v>4334.79</v>
      </c>
      <c r="Q359" s="4">
        <v>4195.1679999999997</v>
      </c>
      <c r="R359" s="4">
        <v>3997.7429999999999</v>
      </c>
      <c r="S359" s="4">
        <v>3724.9119999999998</v>
      </c>
      <c r="T359" s="4">
        <v>3376.5279999999998</v>
      </c>
      <c r="U359" s="4">
        <v>2962.8</v>
      </c>
      <c r="V359" s="4">
        <v>2459.7089999999998</v>
      </c>
      <c r="W359" s="4">
        <v>1894.59</v>
      </c>
      <c r="X359" s="4">
        <v>1160.0920000000001</v>
      </c>
      <c r="Y359" s="4">
        <v>542.13900000000001</v>
      </c>
      <c r="Z359" s="4">
        <v>167.84299999999999</v>
      </c>
      <c r="AA359" s="4">
        <v>35.552999999999997</v>
      </c>
    </row>
    <row r="360" spans="1:27" s="6" customFormat="1" x14ac:dyDescent="0.3">
      <c r="A360" s="40">
        <v>359</v>
      </c>
      <c r="B360" s="18" t="s">
        <v>323</v>
      </c>
      <c r="C360" s="43" t="s">
        <v>64</v>
      </c>
      <c r="D360" s="41"/>
      <c r="E360" s="41">
        <v>404</v>
      </c>
      <c r="F360" s="41">
        <v>2095</v>
      </c>
      <c r="G360" s="4">
        <v>4235.3280000000004</v>
      </c>
      <c r="H360" s="4">
        <v>4309.6049999999996</v>
      </c>
      <c r="I360" s="4">
        <v>4386.4679999999998</v>
      </c>
      <c r="J360" s="4">
        <v>4453.2470000000003</v>
      </c>
      <c r="K360" s="4">
        <v>4517.7489999999998</v>
      </c>
      <c r="L360" s="4">
        <v>4568.817</v>
      </c>
      <c r="M360" s="4">
        <v>4582.1019999999999</v>
      </c>
      <c r="N360" s="4">
        <v>4560.9440000000004</v>
      </c>
      <c r="O360" s="4">
        <v>4505.5420000000004</v>
      </c>
      <c r="P360" s="4">
        <v>4417.5770000000002</v>
      </c>
      <c r="Q360" s="4">
        <v>4293.6139999999996</v>
      </c>
      <c r="R360" s="4">
        <v>4139.6170000000002</v>
      </c>
      <c r="S360" s="4">
        <v>3920.9290000000001</v>
      </c>
      <c r="T360" s="4">
        <v>3603.84</v>
      </c>
      <c r="U360" s="4">
        <v>3183.9769999999999</v>
      </c>
      <c r="V360" s="4">
        <v>2668.3829999999998</v>
      </c>
      <c r="W360" s="4">
        <v>2039.57</v>
      </c>
      <c r="X360" s="4">
        <v>1360.211</v>
      </c>
      <c r="Y360" s="4">
        <v>663.20899999999995</v>
      </c>
      <c r="Z360" s="4">
        <v>220.53</v>
      </c>
      <c r="AA360" s="4">
        <v>44.609000000000002</v>
      </c>
    </row>
    <row r="361" spans="1:27" s="6" customFormat="1" x14ac:dyDescent="0.3">
      <c r="A361" s="40">
        <v>360</v>
      </c>
      <c r="B361" s="18" t="s">
        <v>323</v>
      </c>
      <c r="C361" s="43" t="s">
        <v>64</v>
      </c>
      <c r="D361" s="41"/>
      <c r="E361" s="41">
        <v>404</v>
      </c>
      <c r="F361" s="41">
        <v>2100</v>
      </c>
      <c r="G361" s="4">
        <v>4143.9690000000001</v>
      </c>
      <c r="H361" s="4">
        <v>4224.7560000000003</v>
      </c>
      <c r="I361" s="4">
        <v>4304.3149999999996</v>
      </c>
      <c r="J361" s="4">
        <v>4379.9759999999997</v>
      </c>
      <c r="K361" s="4">
        <v>4442.5910000000003</v>
      </c>
      <c r="L361" s="4">
        <v>4503.7110000000002</v>
      </c>
      <c r="M361" s="4">
        <v>4552.9189999999999</v>
      </c>
      <c r="N361" s="4">
        <v>4564.451</v>
      </c>
      <c r="O361" s="4">
        <v>4538.473</v>
      </c>
      <c r="P361" s="4">
        <v>4476.8469999999998</v>
      </c>
      <c r="Q361" s="4">
        <v>4378.3900000000003</v>
      </c>
      <c r="R361" s="4">
        <v>4240.3900000000003</v>
      </c>
      <c r="S361" s="4">
        <v>4065.0619999999999</v>
      </c>
      <c r="T361" s="4">
        <v>3800.9870000000001</v>
      </c>
      <c r="U361" s="4">
        <v>3409.2570000000001</v>
      </c>
      <c r="V361" s="4">
        <v>2882.68</v>
      </c>
      <c r="W361" s="4">
        <v>2231.15</v>
      </c>
      <c r="X361" s="4">
        <v>1483.635</v>
      </c>
      <c r="Y361" s="4">
        <v>793.23099999999999</v>
      </c>
      <c r="Z361" s="4">
        <v>277.101</v>
      </c>
      <c r="AA361" s="4">
        <v>59.988</v>
      </c>
    </row>
    <row r="362" spans="1:27" s="6" customFormat="1" x14ac:dyDescent="0.3">
      <c r="A362" s="40">
        <v>361</v>
      </c>
      <c r="B362" s="18" t="s">
        <v>323</v>
      </c>
      <c r="C362" s="43" t="s">
        <v>65</v>
      </c>
      <c r="D362" s="41"/>
      <c r="E362" s="41">
        <v>450</v>
      </c>
      <c r="F362" s="41">
        <v>2015</v>
      </c>
      <c r="G362" s="4">
        <v>1827.7370000000001</v>
      </c>
      <c r="H362" s="4">
        <v>1665.787</v>
      </c>
      <c r="I362" s="4">
        <v>1513.5540000000001</v>
      </c>
      <c r="J362" s="4">
        <v>1353.9259999999999</v>
      </c>
      <c r="K362" s="4">
        <v>1127.951</v>
      </c>
      <c r="L362" s="4">
        <v>928.87599999999998</v>
      </c>
      <c r="M362" s="4">
        <v>783.65899999999999</v>
      </c>
      <c r="N362" s="4">
        <v>671.67899999999997</v>
      </c>
      <c r="O362" s="4">
        <v>557.13499999999999</v>
      </c>
      <c r="P362" s="4">
        <v>453.35899999999998</v>
      </c>
      <c r="Q362" s="4">
        <v>369.36500000000001</v>
      </c>
      <c r="R362" s="4">
        <v>297.06599999999997</v>
      </c>
      <c r="S362" s="4">
        <v>229.54</v>
      </c>
      <c r="T362" s="4">
        <v>149.04900000000001</v>
      </c>
      <c r="U362" s="4">
        <v>103.962</v>
      </c>
      <c r="V362" s="4">
        <v>67.522999999999996</v>
      </c>
      <c r="W362" s="4">
        <v>35.384999999999998</v>
      </c>
      <c r="X362" s="4">
        <v>12.981999999999999</v>
      </c>
      <c r="Y362" s="4">
        <v>3.2330000000000001</v>
      </c>
      <c r="Z362" s="4">
        <v>0.46700000000000003</v>
      </c>
      <c r="AA362" s="4">
        <v>5.3999999999999999E-2</v>
      </c>
    </row>
    <row r="363" spans="1:27" s="6" customFormat="1" x14ac:dyDescent="0.3">
      <c r="A363" s="40">
        <v>362</v>
      </c>
      <c r="B363" s="18" t="s">
        <v>323</v>
      </c>
      <c r="C363" s="43" t="s">
        <v>65</v>
      </c>
      <c r="D363" s="41"/>
      <c r="E363" s="41">
        <v>450</v>
      </c>
      <c r="F363" s="41">
        <v>2020</v>
      </c>
      <c r="G363" s="4">
        <v>2028.944</v>
      </c>
      <c r="H363" s="4">
        <v>1807.8150000000001</v>
      </c>
      <c r="I363" s="4">
        <v>1655.0530000000001</v>
      </c>
      <c r="J363" s="4">
        <v>1503.2619999999999</v>
      </c>
      <c r="K363" s="4">
        <v>1341.231</v>
      </c>
      <c r="L363" s="4">
        <v>1115.712</v>
      </c>
      <c r="M363" s="4">
        <v>916.84199999999998</v>
      </c>
      <c r="N363" s="4">
        <v>770.86500000000001</v>
      </c>
      <c r="O363" s="4">
        <v>658.24300000000005</v>
      </c>
      <c r="P363" s="4">
        <v>543.346</v>
      </c>
      <c r="Q363" s="4">
        <v>438.78100000000001</v>
      </c>
      <c r="R363" s="4">
        <v>352.92899999999997</v>
      </c>
      <c r="S363" s="4">
        <v>277.36099999999999</v>
      </c>
      <c r="T363" s="4">
        <v>204.62100000000001</v>
      </c>
      <c r="U363" s="4">
        <v>122.515</v>
      </c>
      <c r="V363" s="4">
        <v>75.757999999999996</v>
      </c>
      <c r="W363" s="4">
        <v>41.2</v>
      </c>
      <c r="X363" s="4">
        <v>16.678999999999998</v>
      </c>
      <c r="Y363" s="4">
        <v>4.2869999999999999</v>
      </c>
      <c r="Z363" s="4">
        <v>0.67400000000000004</v>
      </c>
      <c r="AA363" s="4">
        <v>6.3E-2</v>
      </c>
    </row>
    <row r="364" spans="1:27" s="6" customFormat="1" x14ac:dyDescent="0.3">
      <c r="A364" s="40">
        <v>363</v>
      </c>
      <c r="B364" s="18" t="s">
        <v>323</v>
      </c>
      <c r="C364" s="43" t="s">
        <v>65</v>
      </c>
      <c r="D364" s="41"/>
      <c r="E364" s="41">
        <v>450</v>
      </c>
      <c r="F364" s="41">
        <v>2025</v>
      </c>
      <c r="G364" s="4">
        <v>2225.346</v>
      </c>
      <c r="H364" s="4">
        <v>2011.98</v>
      </c>
      <c r="I364" s="4">
        <v>1798.992</v>
      </c>
      <c r="J364" s="4">
        <v>1646.4870000000001</v>
      </c>
      <c r="K364" s="4">
        <v>1492.3869999999999</v>
      </c>
      <c r="L364" s="4">
        <v>1329.8430000000001</v>
      </c>
      <c r="M364" s="4">
        <v>1104.1880000000001</v>
      </c>
      <c r="N364" s="4">
        <v>904.59299999999996</v>
      </c>
      <c r="O364" s="4">
        <v>757.85299999999995</v>
      </c>
      <c r="P364" s="4">
        <v>644.04499999999996</v>
      </c>
      <c r="Q364" s="4">
        <v>527.65</v>
      </c>
      <c r="R364" s="4">
        <v>420.81</v>
      </c>
      <c r="S364" s="4">
        <v>330.98200000000003</v>
      </c>
      <c r="T364" s="4">
        <v>248.749</v>
      </c>
      <c r="U364" s="4">
        <v>169.63200000000001</v>
      </c>
      <c r="V364" s="4">
        <v>90.251999999999995</v>
      </c>
      <c r="W364" s="4">
        <v>46.817999999999998</v>
      </c>
      <c r="X364" s="4">
        <v>19.687000000000001</v>
      </c>
      <c r="Y364" s="4">
        <v>5.5819999999999999</v>
      </c>
      <c r="Z364" s="4">
        <v>0.90400000000000003</v>
      </c>
      <c r="AA364" s="4">
        <v>8.8999999999999996E-2</v>
      </c>
    </row>
    <row r="365" spans="1:27" s="6" customFormat="1" x14ac:dyDescent="0.3">
      <c r="A365" s="40">
        <v>364</v>
      </c>
      <c r="B365" s="18" t="s">
        <v>323</v>
      </c>
      <c r="C365" s="43" t="s">
        <v>65</v>
      </c>
      <c r="D365" s="41"/>
      <c r="E365" s="41">
        <v>450</v>
      </c>
      <c r="F365" s="41">
        <v>2030</v>
      </c>
      <c r="G365" s="4">
        <v>2396.8420000000001</v>
      </c>
      <c r="H365" s="4">
        <v>2210.5839999999998</v>
      </c>
      <c r="I365" s="4">
        <v>2004.203</v>
      </c>
      <c r="J365" s="4">
        <v>1791.539</v>
      </c>
      <c r="K365" s="4">
        <v>1636.8710000000001</v>
      </c>
      <c r="L365" s="4">
        <v>1482.0530000000001</v>
      </c>
      <c r="M365" s="4">
        <v>1318.55</v>
      </c>
      <c r="N365" s="4">
        <v>1091.8399999999999</v>
      </c>
      <c r="O365" s="4">
        <v>891.48599999999999</v>
      </c>
      <c r="P365" s="4">
        <v>743.43499999999995</v>
      </c>
      <c r="Q365" s="4">
        <v>627.26400000000001</v>
      </c>
      <c r="R365" s="4">
        <v>507.834</v>
      </c>
      <c r="S365" s="4">
        <v>396.53199999999998</v>
      </c>
      <c r="T365" s="4">
        <v>299.05500000000001</v>
      </c>
      <c r="U365" s="4">
        <v>208.65100000000001</v>
      </c>
      <c r="V365" s="4">
        <v>127.077</v>
      </c>
      <c r="W365" s="4">
        <v>56.999000000000002</v>
      </c>
      <c r="X365" s="4">
        <v>22.954000000000001</v>
      </c>
      <c r="Y365" s="4">
        <v>6.7729999999999997</v>
      </c>
      <c r="Z365" s="4">
        <v>1.208</v>
      </c>
      <c r="AA365" s="4">
        <v>0.121</v>
      </c>
    </row>
    <row r="366" spans="1:27" s="6" customFormat="1" x14ac:dyDescent="0.3">
      <c r="A366" s="40">
        <v>365</v>
      </c>
      <c r="B366" s="18" t="s">
        <v>323</v>
      </c>
      <c r="C366" s="43" t="s">
        <v>65</v>
      </c>
      <c r="D366" s="41"/>
      <c r="E366" s="41">
        <v>450</v>
      </c>
      <c r="F366" s="41">
        <v>2035</v>
      </c>
      <c r="G366" s="4">
        <v>2540.643</v>
      </c>
      <c r="H366" s="4">
        <v>2384.1909999999998</v>
      </c>
      <c r="I366" s="4">
        <v>2203.7930000000001</v>
      </c>
      <c r="J366" s="4">
        <v>1997.5530000000001</v>
      </c>
      <c r="K366" s="4">
        <v>1783.0630000000001</v>
      </c>
      <c r="L366" s="4">
        <v>1627.585</v>
      </c>
      <c r="M366" s="4">
        <v>1471.6389999999999</v>
      </c>
      <c r="N366" s="4">
        <v>1306.1949999999999</v>
      </c>
      <c r="O366" s="4">
        <v>1078.251</v>
      </c>
      <c r="P366" s="4">
        <v>876.52800000000002</v>
      </c>
      <c r="Q366" s="4">
        <v>725.96199999999999</v>
      </c>
      <c r="R366" s="4">
        <v>605.66399999999999</v>
      </c>
      <c r="S366" s="4">
        <v>480.67099999999999</v>
      </c>
      <c r="T366" s="4">
        <v>360.786</v>
      </c>
      <c r="U366" s="4">
        <v>253.62200000000001</v>
      </c>
      <c r="V366" s="4">
        <v>158.798</v>
      </c>
      <c r="W366" s="4">
        <v>81.933000000000007</v>
      </c>
      <c r="X366" s="4">
        <v>28.641999999999999</v>
      </c>
      <c r="Y366" s="4">
        <v>8.11</v>
      </c>
      <c r="Z366" s="4">
        <v>1.5029999999999999</v>
      </c>
      <c r="AA366" s="4">
        <v>0.16300000000000001</v>
      </c>
    </row>
    <row r="367" spans="1:27" s="6" customFormat="1" x14ac:dyDescent="0.3">
      <c r="A367" s="40">
        <v>366</v>
      </c>
      <c r="B367" s="18" t="s">
        <v>323</v>
      </c>
      <c r="C367" s="43" t="s">
        <v>65</v>
      </c>
      <c r="D367" s="41"/>
      <c r="E367" s="41">
        <v>450</v>
      </c>
      <c r="F367" s="41">
        <v>2040</v>
      </c>
      <c r="G367" s="4">
        <v>2678.31</v>
      </c>
      <c r="H367" s="4">
        <v>2529.8319999999999</v>
      </c>
      <c r="I367" s="4">
        <v>2378.3049999999998</v>
      </c>
      <c r="J367" s="4">
        <v>2197.8719999999998</v>
      </c>
      <c r="K367" s="4">
        <v>1989.807</v>
      </c>
      <c r="L367" s="4">
        <v>1774.67</v>
      </c>
      <c r="M367" s="4">
        <v>1618.0309999999999</v>
      </c>
      <c r="N367" s="4">
        <v>1459.9580000000001</v>
      </c>
      <c r="O367" s="4">
        <v>1292.1610000000001</v>
      </c>
      <c r="P367" s="4">
        <v>1062.2339999999999</v>
      </c>
      <c r="Q367" s="4">
        <v>857.89400000000001</v>
      </c>
      <c r="R367" s="4">
        <v>703.00900000000001</v>
      </c>
      <c r="S367" s="4">
        <v>575.62099999999998</v>
      </c>
      <c r="T367" s="4">
        <v>440.18099999999998</v>
      </c>
      <c r="U367" s="4">
        <v>309.15100000000001</v>
      </c>
      <c r="V367" s="4">
        <v>195.93899999999999</v>
      </c>
      <c r="W367" s="4">
        <v>104.438</v>
      </c>
      <c r="X367" s="4">
        <v>42.176000000000002</v>
      </c>
      <c r="Y367" s="4">
        <v>10.396000000000001</v>
      </c>
      <c r="Z367" s="4">
        <v>1.8480000000000001</v>
      </c>
      <c r="AA367" s="4">
        <v>0.20699999999999999</v>
      </c>
    </row>
    <row r="368" spans="1:27" s="6" customFormat="1" x14ac:dyDescent="0.3">
      <c r="A368" s="40">
        <v>367</v>
      </c>
      <c r="B368" s="18" t="s">
        <v>323</v>
      </c>
      <c r="C368" s="43" t="s">
        <v>65</v>
      </c>
      <c r="D368" s="41"/>
      <c r="E368" s="41">
        <v>450</v>
      </c>
      <c r="F368" s="41">
        <v>2045</v>
      </c>
      <c r="G368" s="4">
        <v>2820.1260000000002</v>
      </c>
      <c r="H368" s="4">
        <v>2668.7730000000001</v>
      </c>
      <c r="I368" s="4">
        <v>2524.4789999999998</v>
      </c>
      <c r="J368" s="4">
        <v>2372.672</v>
      </c>
      <c r="K368" s="4">
        <v>2190.2240000000002</v>
      </c>
      <c r="L368" s="4">
        <v>1981.3009999999999</v>
      </c>
      <c r="M368" s="4">
        <v>1765.1590000000001</v>
      </c>
      <c r="N368" s="4">
        <v>1606.3140000000001</v>
      </c>
      <c r="O368" s="4">
        <v>1445.6489999999999</v>
      </c>
      <c r="P368" s="4">
        <v>1274.604</v>
      </c>
      <c r="Q368" s="4">
        <v>1041.5239999999999</v>
      </c>
      <c r="R368" s="4">
        <v>832.99400000000003</v>
      </c>
      <c r="S368" s="4">
        <v>670.99699999999996</v>
      </c>
      <c r="T368" s="4">
        <v>531.06899999999996</v>
      </c>
      <c r="U368" s="4">
        <v>382.036</v>
      </c>
      <c r="V368" s="4">
        <v>243.66900000000001</v>
      </c>
      <c r="W368" s="4">
        <v>132.65</v>
      </c>
      <c r="X368" s="4">
        <v>55.889000000000003</v>
      </c>
      <c r="Y368" s="4">
        <v>16.056000000000001</v>
      </c>
      <c r="Z368" s="4">
        <v>2.4980000000000002</v>
      </c>
      <c r="AA368" s="4">
        <v>0.26600000000000001</v>
      </c>
    </row>
    <row r="369" spans="1:27" s="6" customFormat="1" x14ac:dyDescent="0.3">
      <c r="A369" s="40">
        <v>368</v>
      </c>
      <c r="B369" s="18" t="s">
        <v>323</v>
      </c>
      <c r="C369" s="43" t="s">
        <v>65</v>
      </c>
      <c r="D369" s="41"/>
      <c r="E369" s="41">
        <v>450</v>
      </c>
      <c r="F369" s="41">
        <v>2050</v>
      </c>
      <c r="G369" s="4">
        <v>2957.5259999999998</v>
      </c>
      <c r="H369" s="4">
        <v>2811.558</v>
      </c>
      <c r="I369" s="4">
        <v>2663.877</v>
      </c>
      <c r="J369" s="4">
        <v>2519.1469999999999</v>
      </c>
      <c r="K369" s="4">
        <v>2365.174</v>
      </c>
      <c r="L369" s="4">
        <v>2181.6779999999999</v>
      </c>
      <c r="M369" s="4">
        <v>1971.5830000000001</v>
      </c>
      <c r="N369" s="4">
        <v>1753.4559999999999</v>
      </c>
      <c r="O369" s="4">
        <v>1591.884</v>
      </c>
      <c r="P369" s="4">
        <v>1427.616</v>
      </c>
      <c r="Q369" s="4">
        <v>1251.751</v>
      </c>
      <c r="R369" s="4">
        <v>1013.706</v>
      </c>
      <c r="S369" s="4">
        <v>798.09500000000003</v>
      </c>
      <c r="T369" s="4">
        <v>623.17399999999998</v>
      </c>
      <c r="U369" s="4">
        <v>466.19200000000001</v>
      </c>
      <c r="V369" s="4">
        <v>306.548</v>
      </c>
      <c r="W369" s="4">
        <v>169.31100000000001</v>
      </c>
      <c r="X369" s="4">
        <v>73.542000000000002</v>
      </c>
      <c r="Y369" s="4">
        <v>22.242000000000001</v>
      </c>
      <c r="Z369" s="4">
        <v>4.0579999999999998</v>
      </c>
      <c r="AA369" s="4">
        <v>0.371</v>
      </c>
    </row>
    <row r="370" spans="1:27" s="6" customFormat="1" x14ac:dyDescent="0.3">
      <c r="A370" s="40">
        <v>369</v>
      </c>
      <c r="B370" s="18" t="s">
        <v>323</v>
      </c>
      <c r="C370" s="43" t="s">
        <v>65</v>
      </c>
      <c r="D370" s="41"/>
      <c r="E370" s="41">
        <v>450</v>
      </c>
      <c r="F370" s="41">
        <v>2055</v>
      </c>
      <c r="G370" s="4">
        <v>3080.3319999999999</v>
      </c>
      <c r="H370" s="4">
        <v>2949.74</v>
      </c>
      <c r="I370" s="4">
        <v>2807.0010000000002</v>
      </c>
      <c r="J370" s="4">
        <v>2658.837</v>
      </c>
      <c r="K370" s="4">
        <v>2511.9079999999999</v>
      </c>
      <c r="L370" s="4">
        <v>2356.703</v>
      </c>
      <c r="M370" s="4">
        <v>2171.855</v>
      </c>
      <c r="N370" s="4">
        <v>1959.5889999999999</v>
      </c>
      <c r="O370" s="4">
        <v>1738.972</v>
      </c>
      <c r="P370" s="4">
        <v>1573.55</v>
      </c>
      <c r="Q370" s="4">
        <v>1403.924</v>
      </c>
      <c r="R370" s="4">
        <v>1220.7760000000001</v>
      </c>
      <c r="S370" s="4">
        <v>974.37300000000005</v>
      </c>
      <c r="T370" s="4">
        <v>745.36300000000006</v>
      </c>
      <c r="U370" s="4">
        <v>552.29</v>
      </c>
      <c r="V370" s="4">
        <v>379.72699999999998</v>
      </c>
      <c r="W370" s="4">
        <v>217.72499999999999</v>
      </c>
      <c r="X370" s="4">
        <v>96.725999999999999</v>
      </c>
      <c r="Y370" s="4">
        <v>30.401</v>
      </c>
      <c r="Z370" s="4">
        <v>5.8710000000000004</v>
      </c>
      <c r="AA370" s="4">
        <v>0.61499999999999999</v>
      </c>
    </row>
    <row r="371" spans="1:27" s="6" customFormat="1" x14ac:dyDescent="0.3">
      <c r="A371" s="40">
        <v>370</v>
      </c>
      <c r="B371" s="18" t="s">
        <v>323</v>
      </c>
      <c r="C371" s="43" t="s">
        <v>65</v>
      </c>
      <c r="D371" s="41"/>
      <c r="E371" s="41">
        <v>450</v>
      </c>
      <c r="F371" s="41">
        <v>2060</v>
      </c>
      <c r="G371" s="4">
        <v>3176.8539999999998</v>
      </c>
      <c r="H371" s="4">
        <v>3073.2829999999999</v>
      </c>
      <c r="I371" s="4">
        <v>2945.5279999999998</v>
      </c>
      <c r="J371" s="4">
        <v>2802.2220000000002</v>
      </c>
      <c r="K371" s="4">
        <v>2651.8679999999999</v>
      </c>
      <c r="L371" s="4">
        <v>2503.643</v>
      </c>
      <c r="M371" s="4">
        <v>2346.9459999999999</v>
      </c>
      <c r="N371" s="4">
        <v>2159.723</v>
      </c>
      <c r="O371" s="4">
        <v>1944.7190000000001</v>
      </c>
      <c r="P371" s="4">
        <v>1720.5160000000001</v>
      </c>
      <c r="Q371" s="4">
        <v>1549.4190000000001</v>
      </c>
      <c r="R371" s="4">
        <v>1371.807</v>
      </c>
      <c r="S371" s="4">
        <v>1176.981</v>
      </c>
      <c r="T371" s="4">
        <v>914.79300000000001</v>
      </c>
      <c r="U371" s="4">
        <v>666.55600000000004</v>
      </c>
      <c r="V371" s="4">
        <v>456.29300000000001</v>
      </c>
      <c r="W371" s="4">
        <v>275.42200000000003</v>
      </c>
      <c r="X371" s="4">
        <v>128.05799999999999</v>
      </c>
      <c r="Y371" s="4">
        <v>41.515999999999998</v>
      </c>
      <c r="Z371" s="4">
        <v>8.391</v>
      </c>
      <c r="AA371" s="4">
        <v>0.93300000000000005</v>
      </c>
    </row>
    <row r="372" spans="1:27" s="6" customFormat="1" x14ac:dyDescent="0.3">
      <c r="A372" s="40">
        <v>371</v>
      </c>
      <c r="B372" s="18" t="s">
        <v>323</v>
      </c>
      <c r="C372" s="43" t="s">
        <v>65</v>
      </c>
      <c r="D372" s="41"/>
      <c r="E372" s="41">
        <v>450</v>
      </c>
      <c r="F372" s="41">
        <v>2065</v>
      </c>
      <c r="G372" s="4">
        <v>3255.5859999999998</v>
      </c>
      <c r="H372" s="4">
        <v>3170.4540000000002</v>
      </c>
      <c r="I372" s="4">
        <v>3069.395</v>
      </c>
      <c r="J372" s="4">
        <v>2941.0070000000001</v>
      </c>
      <c r="K372" s="4">
        <v>2795.5239999999999</v>
      </c>
      <c r="L372" s="4">
        <v>2643.8530000000001</v>
      </c>
      <c r="M372" s="4">
        <v>2494.0920000000001</v>
      </c>
      <c r="N372" s="4">
        <v>2334.8980000000001</v>
      </c>
      <c r="O372" s="4">
        <v>2144.65</v>
      </c>
      <c r="P372" s="4">
        <v>1925.683</v>
      </c>
      <c r="Q372" s="4">
        <v>1696.124</v>
      </c>
      <c r="R372" s="4">
        <v>1516.635</v>
      </c>
      <c r="S372" s="4">
        <v>1326.307</v>
      </c>
      <c r="T372" s="4">
        <v>1110.377</v>
      </c>
      <c r="U372" s="4">
        <v>824.86199999999997</v>
      </c>
      <c r="V372" s="4">
        <v>557.971</v>
      </c>
      <c r="W372" s="4">
        <v>337.49599999999998</v>
      </c>
      <c r="X372" s="4">
        <v>166.518</v>
      </c>
      <c r="Y372" s="4">
        <v>56.991999999999997</v>
      </c>
      <c r="Z372" s="4">
        <v>11.972</v>
      </c>
      <c r="AA372" s="4">
        <v>1.393</v>
      </c>
    </row>
    <row r="373" spans="1:27" s="6" customFormat="1" x14ac:dyDescent="0.3">
      <c r="A373" s="40">
        <v>372</v>
      </c>
      <c r="B373" s="18" t="s">
        <v>323</v>
      </c>
      <c r="C373" s="43" t="s">
        <v>65</v>
      </c>
      <c r="D373" s="41"/>
      <c r="E373" s="41">
        <v>450</v>
      </c>
      <c r="F373" s="41">
        <v>2070</v>
      </c>
      <c r="G373" s="4">
        <v>3321.0390000000002</v>
      </c>
      <c r="H373" s="4">
        <v>3249.7240000000002</v>
      </c>
      <c r="I373" s="4">
        <v>3166.8620000000001</v>
      </c>
      <c r="J373" s="4">
        <v>3065.1039999999998</v>
      </c>
      <c r="K373" s="4">
        <v>2934.5320000000002</v>
      </c>
      <c r="L373" s="4">
        <v>2787.703</v>
      </c>
      <c r="M373" s="4">
        <v>2634.5129999999999</v>
      </c>
      <c r="N373" s="4">
        <v>2482.279</v>
      </c>
      <c r="O373" s="4">
        <v>2319.8490000000002</v>
      </c>
      <c r="P373" s="4">
        <v>2125.2049999999999</v>
      </c>
      <c r="Q373" s="4">
        <v>1900.346</v>
      </c>
      <c r="R373" s="4">
        <v>1662.789</v>
      </c>
      <c r="S373" s="4">
        <v>1469.9459999999999</v>
      </c>
      <c r="T373" s="4">
        <v>1256.5730000000001</v>
      </c>
      <c r="U373" s="4">
        <v>1008.496</v>
      </c>
      <c r="V373" s="4">
        <v>698.47799999999995</v>
      </c>
      <c r="W373" s="4">
        <v>419.87400000000002</v>
      </c>
      <c r="X373" s="4">
        <v>209.09899999999999</v>
      </c>
      <c r="Y373" s="4">
        <v>76.558999999999997</v>
      </c>
      <c r="Z373" s="4">
        <v>17.106000000000002</v>
      </c>
      <c r="AA373" s="4">
        <v>2.069</v>
      </c>
    </row>
    <row r="374" spans="1:27" s="6" customFormat="1" x14ac:dyDescent="0.3">
      <c r="A374" s="40">
        <v>373</v>
      </c>
      <c r="B374" s="18" t="s">
        <v>323</v>
      </c>
      <c r="C374" s="43" t="s">
        <v>65</v>
      </c>
      <c r="D374" s="41"/>
      <c r="E374" s="41">
        <v>450</v>
      </c>
      <c r="F374" s="41">
        <v>2075</v>
      </c>
      <c r="G374" s="4">
        <v>3366.9659999999999</v>
      </c>
      <c r="H374" s="4">
        <v>3315.634</v>
      </c>
      <c r="I374" s="4">
        <v>3246.4050000000002</v>
      </c>
      <c r="J374" s="4">
        <v>3162.8389999999999</v>
      </c>
      <c r="K374" s="4">
        <v>3058.9580000000001</v>
      </c>
      <c r="L374" s="4">
        <v>2927.0030000000002</v>
      </c>
      <c r="M374" s="4">
        <v>2778.665</v>
      </c>
      <c r="N374" s="4">
        <v>2623.0509999999999</v>
      </c>
      <c r="O374" s="4">
        <v>2467.5239999999999</v>
      </c>
      <c r="P374" s="4">
        <v>2300.3429999999998</v>
      </c>
      <c r="Q374" s="4">
        <v>2099.1909999999998</v>
      </c>
      <c r="R374" s="4">
        <v>1865.5909999999999</v>
      </c>
      <c r="S374" s="4">
        <v>1615.249</v>
      </c>
      <c r="T374" s="4">
        <v>1398.251</v>
      </c>
      <c r="U374" s="4">
        <v>1149.3610000000001</v>
      </c>
      <c r="V374" s="4">
        <v>863.90099999999995</v>
      </c>
      <c r="W374" s="4">
        <v>535.07600000000002</v>
      </c>
      <c r="X374" s="4">
        <v>267.012</v>
      </c>
      <c r="Y374" s="4">
        <v>99.623000000000005</v>
      </c>
      <c r="Z374" s="4">
        <v>24.033999999999999</v>
      </c>
      <c r="AA374" s="4">
        <v>3.0950000000000002</v>
      </c>
    </row>
    <row r="375" spans="1:27" s="6" customFormat="1" x14ac:dyDescent="0.3">
      <c r="A375" s="40">
        <v>374</v>
      </c>
      <c r="B375" s="18" t="s">
        <v>323</v>
      </c>
      <c r="C375" s="43" t="s">
        <v>65</v>
      </c>
      <c r="D375" s="41"/>
      <c r="E375" s="41">
        <v>450</v>
      </c>
      <c r="F375" s="41">
        <v>2080</v>
      </c>
      <c r="G375" s="4">
        <v>3402.4569999999999</v>
      </c>
      <c r="H375" s="4">
        <v>3361.9690000000001</v>
      </c>
      <c r="I375" s="4">
        <v>3312.5540000000001</v>
      </c>
      <c r="J375" s="4">
        <v>3242.6529999999998</v>
      </c>
      <c r="K375" s="4">
        <v>3157.0450000000001</v>
      </c>
      <c r="L375" s="4">
        <v>3051.7510000000002</v>
      </c>
      <c r="M375" s="4">
        <v>2918.297</v>
      </c>
      <c r="N375" s="4">
        <v>2767.5030000000002</v>
      </c>
      <c r="O375" s="4">
        <v>2608.6390000000001</v>
      </c>
      <c r="P375" s="4">
        <v>2448.2260000000001</v>
      </c>
      <c r="Q375" s="4">
        <v>2274.0859999999998</v>
      </c>
      <c r="R375" s="4">
        <v>2063.3710000000001</v>
      </c>
      <c r="S375" s="4">
        <v>1815.934</v>
      </c>
      <c r="T375" s="4">
        <v>1541.962</v>
      </c>
      <c r="U375" s="4">
        <v>1286.95</v>
      </c>
      <c r="V375" s="4">
        <v>994.63800000000003</v>
      </c>
      <c r="W375" s="4">
        <v>672.30799999999999</v>
      </c>
      <c r="X375" s="4">
        <v>348.25299999999999</v>
      </c>
      <c r="Y375" s="4">
        <v>131.357</v>
      </c>
      <c r="Z375" s="4">
        <v>32.594000000000001</v>
      </c>
      <c r="AA375" s="4">
        <v>4.5590000000000002</v>
      </c>
    </row>
    <row r="376" spans="1:27" s="6" customFormat="1" x14ac:dyDescent="0.3">
      <c r="A376" s="40">
        <v>375</v>
      </c>
      <c r="B376" s="18" t="s">
        <v>323</v>
      </c>
      <c r="C376" s="43" t="s">
        <v>65</v>
      </c>
      <c r="D376" s="41"/>
      <c r="E376" s="41">
        <v>450</v>
      </c>
      <c r="F376" s="41">
        <v>2085</v>
      </c>
      <c r="G376" s="4">
        <v>3418.2069999999999</v>
      </c>
      <c r="H376" s="4">
        <v>3397.8240000000001</v>
      </c>
      <c r="I376" s="4">
        <v>3359.1529999999998</v>
      </c>
      <c r="J376" s="4">
        <v>3309.0740000000001</v>
      </c>
      <c r="K376" s="4">
        <v>3237.2429999999999</v>
      </c>
      <c r="L376" s="4">
        <v>3150.2269999999999</v>
      </c>
      <c r="M376" s="4">
        <v>3043.3939999999998</v>
      </c>
      <c r="N376" s="4">
        <v>2907.5149999999999</v>
      </c>
      <c r="O376" s="4">
        <v>2753.4549999999999</v>
      </c>
      <c r="P376" s="4">
        <v>2589.7139999999999</v>
      </c>
      <c r="Q376" s="4">
        <v>2422.2020000000002</v>
      </c>
      <c r="R376" s="4">
        <v>2237.9490000000001</v>
      </c>
      <c r="S376" s="4">
        <v>2012.336</v>
      </c>
      <c r="T376" s="4">
        <v>1739.393</v>
      </c>
      <c r="U376" s="4">
        <v>1427.5509999999999</v>
      </c>
      <c r="V376" s="4">
        <v>1124.376</v>
      </c>
      <c r="W376" s="4">
        <v>785.62</v>
      </c>
      <c r="X376" s="4">
        <v>447.31099999999998</v>
      </c>
      <c r="Y376" s="4">
        <v>176.685</v>
      </c>
      <c r="Z376" s="4">
        <v>44.741</v>
      </c>
      <c r="AA376" s="4">
        <v>6.4980000000000002</v>
      </c>
    </row>
    <row r="377" spans="1:27" s="6" customFormat="1" x14ac:dyDescent="0.3">
      <c r="A377" s="40">
        <v>376</v>
      </c>
      <c r="B377" s="18" t="s">
        <v>323</v>
      </c>
      <c r="C377" s="43" t="s">
        <v>65</v>
      </c>
      <c r="D377" s="41"/>
      <c r="E377" s="41">
        <v>450</v>
      </c>
      <c r="F377" s="41">
        <v>2090</v>
      </c>
      <c r="G377" s="4">
        <v>3414.9650000000001</v>
      </c>
      <c r="H377" s="4">
        <v>3413.9369999999999</v>
      </c>
      <c r="I377" s="4">
        <v>3395.22</v>
      </c>
      <c r="J377" s="4">
        <v>3355.9389999999999</v>
      </c>
      <c r="K377" s="4">
        <v>3303.9850000000001</v>
      </c>
      <c r="L377" s="4">
        <v>3230.817</v>
      </c>
      <c r="M377" s="4">
        <v>3142.2730000000001</v>
      </c>
      <c r="N377" s="4">
        <v>3033.0349999999999</v>
      </c>
      <c r="O377" s="4">
        <v>2893.886</v>
      </c>
      <c r="P377" s="4">
        <v>2734.9279999999999</v>
      </c>
      <c r="Q377" s="4">
        <v>2564.085</v>
      </c>
      <c r="R377" s="4">
        <v>2386.357</v>
      </c>
      <c r="S377" s="4">
        <v>2186.4470000000001</v>
      </c>
      <c r="T377" s="4">
        <v>1933.434</v>
      </c>
      <c r="U377" s="4">
        <v>1618.877</v>
      </c>
      <c r="V377" s="4">
        <v>1258.037</v>
      </c>
      <c r="W377" s="4">
        <v>900.13800000000003</v>
      </c>
      <c r="X377" s="4">
        <v>533.34799999999996</v>
      </c>
      <c r="Y377" s="4">
        <v>233.51400000000001</v>
      </c>
      <c r="Z377" s="4">
        <v>62.500999999999998</v>
      </c>
      <c r="AA377" s="4">
        <v>9.3149999999999995</v>
      </c>
    </row>
    <row r="378" spans="1:27" s="6" customFormat="1" x14ac:dyDescent="0.3">
      <c r="A378" s="40">
        <v>377</v>
      </c>
      <c r="B378" s="18" t="s">
        <v>323</v>
      </c>
      <c r="C378" s="43" t="s">
        <v>65</v>
      </c>
      <c r="D378" s="41"/>
      <c r="E378" s="41">
        <v>450</v>
      </c>
      <c r="F378" s="41">
        <v>2095</v>
      </c>
      <c r="G378" s="4">
        <v>3402.6790000000001</v>
      </c>
      <c r="H378" s="4">
        <v>3411.05</v>
      </c>
      <c r="I378" s="4">
        <v>3411.5659999999998</v>
      </c>
      <c r="J378" s="4">
        <v>3392.26</v>
      </c>
      <c r="K378" s="4">
        <v>3351.2170000000001</v>
      </c>
      <c r="L378" s="4">
        <v>3297.97</v>
      </c>
      <c r="M378" s="4">
        <v>3223.3449999999998</v>
      </c>
      <c r="N378" s="4">
        <v>3132.4560000000001</v>
      </c>
      <c r="O378" s="4">
        <v>3019.9290000000001</v>
      </c>
      <c r="P378" s="4">
        <v>2875.8440000000001</v>
      </c>
      <c r="Q378" s="4">
        <v>2709.7860000000001</v>
      </c>
      <c r="R378" s="4">
        <v>2528.8409999999999</v>
      </c>
      <c r="S378" s="4">
        <v>2335.4070000000002</v>
      </c>
      <c r="T378" s="4">
        <v>2106.8670000000002</v>
      </c>
      <c r="U378" s="4">
        <v>1808.5219999999999</v>
      </c>
      <c r="V378" s="4">
        <v>1438.348</v>
      </c>
      <c r="W378" s="4">
        <v>1020.139</v>
      </c>
      <c r="X378" s="4">
        <v>623.03800000000001</v>
      </c>
      <c r="Y378" s="4">
        <v>286.25700000000001</v>
      </c>
      <c r="Z378" s="4">
        <v>85.748999999999995</v>
      </c>
      <c r="AA378" s="4">
        <v>13.579000000000001</v>
      </c>
    </row>
    <row r="379" spans="1:27" s="6" customFormat="1" x14ac:dyDescent="0.3">
      <c r="A379" s="40">
        <v>378</v>
      </c>
      <c r="B379" s="18" t="s">
        <v>323</v>
      </c>
      <c r="C379" s="43" t="s">
        <v>65</v>
      </c>
      <c r="D379" s="41"/>
      <c r="E379" s="41">
        <v>450</v>
      </c>
      <c r="F379" s="41">
        <v>2100</v>
      </c>
      <c r="G379" s="4">
        <v>3370.319</v>
      </c>
      <c r="H379" s="4">
        <v>3399.0920000000001</v>
      </c>
      <c r="I379" s="4">
        <v>3408.89</v>
      </c>
      <c r="J379" s="4">
        <v>3408.8420000000001</v>
      </c>
      <c r="K379" s="4">
        <v>3387.9270000000001</v>
      </c>
      <c r="L379" s="4">
        <v>3345.625</v>
      </c>
      <c r="M379" s="4">
        <v>3290.9740000000002</v>
      </c>
      <c r="N379" s="4">
        <v>3214.1410000000001</v>
      </c>
      <c r="O379" s="4">
        <v>3120.0369999999998</v>
      </c>
      <c r="P379" s="4">
        <v>3002.5659999999998</v>
      </c>
      <c r="Q379" s="4">
        <v>2851.4009999999998</v>
      </c>
      <c r="R379" s="4">
        <v>2675.28</v>
      </c>
      <c r="S379" s="4">
        <v>2478.8969999999999</v>
      </c>
      <c r="T379" s="4">
        <v>2256.7130000000002</v>
      </c>
      <c r="U379" s="4">
        <v>1980.2349999999999</v>
      </c>
      <c r="V379" s="4">
        <v>1619.491</v>
      </c>
      <c r="W379" s="4">
        <v>1180.838</v>
      </c>
      <c r="X379" s="4">
        <v>719.49199999999996</v>
      </c>
      <c r="Y379" s="4">
        <v>343.63600000000002</v>
      </c>
      <c r="Z379" s="4">
        <v>109.116</v>
      </c>
      <c r="AA379" s="4">
        <v>19.556000000000001</v>
      </c>
    </row>
    <row r="380" spans="1:27" s="6" customFormat="1" x14ac:dyDescent="0.3">
      <c r="A380" s="40">
        <v>379</v>
      </c>
      <c r="B380" s="18" t="s">
        <v>323</v>
      </c>
      <c r="C380" s="43" t="s">
        <v>66</v>
      </c>
      <c r="D380" s="41"/>
      <c r="E380" s="41">
        <v>454</v>
      </c>
      <c r="F380" s="41">
        <v>2015</v>
      </c>
      <c r="G380" s="4">
        <v>1428.1389999999999</v>
      </c>
      <c r="H380" s="4">
        <v>1329.6030000000001</v>
      </c>
      <c r="I380" s="4">
        <v>1137.7139999999999</v>
      </c>
      <c r="J380" s="4">
        <v>989.65700000000004</v>
      </c>
      <c r="K380" s="4">
        <v>854.48099999999999</v>
      </c>
      <c r="L380" s="4">
        <v>725.04399999999998</v>
      </c>
      <c r="M380" s="4">
        <v>559.30700000000002</v>
      </c>
      <c r="N380" s="4">
        <v>445.69</v>
      </c>
      <c r="O380" s="4">
        <v>337.22899999999998</v>
      </c>
      <c r="P380" s="4">
        <v>258.68599999999998</v>
      </c>
      <c r="Q380" s="4">
        <v>204.17099999999999</v>
      </c>
      <c r="R380" s="4">
        <v>165.62700000000001</v>
      </c>
      <c r="S380" s="4">
        <v>133.27099999999999</v>
      </c>
      <c r="T380" s="4">
        <v>122.129</v>
      </c>
      <c r="U380" s="4">
        <v>88.676000000000002</v>
      </c>
      <c r="V380" s="4">
        <v>54.444000000000003</v>
      </c>
      <c r="W380" s="4">
        <v>26.393000000000001</v>
      </c>
      <c r="X380" s="4">
        <v>9.1679999999999993</v>
      </c>
      <c r="Y380" s="4">
        <v>1.847</v>
      </c>
      <c r="Z380" s="4">
        <v>0.189</v>
      </c>
      <c r="AA380" s="4">
        <v>8.0000000000000002E-3</v>
      </c>
    </row>
    <row r="381" spans="1:27" s="6" customFormat="1" x14ac:dyDescent="0.3">
      <c r="A381" s="40">
        <v>380</v>
      </c>
      <c r="B381" s="18" t="s">
        <v>323</v>
      </c>
      <c r="C381" s="43" t="s">
        <v>66</v>
      </c>
      <c r="D381" s="41"/>
      <c r="E381" s="41">
        <v>454</v>
      </c>
      <c r="F381" s="41">
        <v>2020</v>
      </c>
      <c r="G381" s="4">
        <v>1590.4480000000001</v>
      </c>
      <c r="H381" s="4">
        <v>1410.9480000000001</v>
      </c>
      <c r="I381" s="4">
        <v>1324.3810000000001</v>
      </c>
      <c r="J381" s="4">
        <v>1131.319</v>
      </c>
      <c r="K381" s="4">
        <v>980.11900000000003</v>
      </c>
      <c r="L381" s="4">
        <v>842.03</v>
      </c>
      <c r="M381" s="4">
        <v>710.36599999999999</v>
      </c>
      <c r="N381" s="4">
        <v>542.68499999999995</v>
      </c>
      <c r="O381" s="4">
        <v>427.85199999999998</v>
      </c>
      <c r="P381" s="4">
        <v>323.00099999999998</v>
      </c>
      <c r="Q381" s="4">
        <v>247.52199999999999</v>
      </c>
      <c r="R381" s="4">
        <v>194.65899999999999</v>
      </c>
      <c r="S381" s="4">
        <v>156.49299999999999</v>
      </c>
      <c r="T381" s="4">
        <v>123.005</v>
      </c>
      <c r="U381" s="4">
        <v>106.827</v>
      </c>
      <c r="V381" s="4">
        <v>69.414000000000001</v>
      </c>
      <c r="W381" s="4">
        <v>34.396000000000001</v>
      </c>
      <c r="X381" s="4">
        <v>11.523999999999999</v>
      </c>
      <c r="Y381" s="4">
        <v>2.3359999999999999</v>
      </c>
      <c r="Z381" s="4">
        <v>0.24</v>
      </c>
      <c r="AA381" s="4">
        <v>1.2E-2</v>
      </c>
    </row>
    <row r="382" spans="1:27" s="6" customFormat="1" x14ac:dyDescent="0.3">
      <c r="A382" s="40">
        <v>381</v>
      </c>
      <c r="B382" s="18" t="s">
        <v>323</v>
      </c>
      <c r="C382" s="43" t="s">
        <v>66</v>
      </c>
      <c r="D382" s="41"/>
      <c r="E382" s="41">
        <v>454</v>
      </c>
      <c r="F382" s="41">
        <v>2025</v>
      </c>
      <c r="G382" s="4">
        <v>1745.404</v>
      </c>
      <c r="H382" s="4">
        <v>1574.2539999999999</v>
      </c>
      <c r="I382" s="4">
        <v>1406.9079999999999</v>
      </c>
      <c r="J382" s="4">
        <v>1318.346</v>
      </c>
      <c r="K382" s="4">
        <v>1121.682</v>
      </c>
      <c r="L382" s="4">
        <v>967.64</v>
      </c>
      <c r="M382" s="4">
        <v>828.072</v>
      </c>
      <c r="N382" s="4">
        <v>694.16700000000003</v>
      </c>
      <c r="O382" s="4">
        <v>525.28</v>
      </c>
      <c r="P382" s="4">
        <v>411.863</v>
      </c>
      <c r="Q382" s="4">
        <v>309.2</v>
      </c>
      <c r="R382" s="4">
        <v>235.626</v>
      </c>
      <c r="S382" s="4">
        <v>183.738</v>
      </c>
      <c r="T382" s="4">
        <v>144.64400000000001</v>
      </c>
      <c r="U382" s="4">
        <v>108.215</v>
      </c>
      <c r="V382" s="4">
        <v>84.727999999999994</v>
      </c>
      <c r="W382" s="4">
        <v>44.817999999999998</v>
      </c>
      <c r="X382" s="4">
        <v>15.476000000000001</v>
      </c>
      <c r="Y382" s="4">
        <v>3.0459999999999998</v>
      </c>
      <c r="Z382" s="4">
        <v>0.314</v>
      </c>
      <c r="AA382" s="4">
        <v>1.6E-2</v>
      </c>
    </row>
    <row r="383" spans="1:27" s="6" customFormat="1" x14ac:dyDescent="0.3">
      <c r="A383" s="40">
        <v>382</v>
      </c>
      <c r="B383" s="18" t="s">
        <v>323</v>
      </c>
      <c r="C383" s="43" t="s">
        <v>66</v>
      </c>
      <c r="D383" s="41"/>
      <c r="E383" s="41">
        <v>454</v>
      </c>
      <c r="F383" s="41">
        <v>2030</v>
      </c>
      <c r="G383" s="4">
        <v>1887.8489999999999</v>
      </c>
      <c r="H383" s="4">
        <v>1730.877</v>
      </c>
      <c r="I383" s="4">
        <v>1570.923</v>
      </c>
      <c r="J383" s="4">
        <v>1402.6780000000001</v>
      </c>
      <c r="K383" s="4">
        <v>1310.777</v>
      </c>
      <c r="L383" s="4">
        <v>1111.68</v>
      </c>
      <c r="M383" s="4">
        <v>956.31</v>
      </c>
      <c r="N383" s="4">
        <v>815.28499999999997</v>
      </c>
      <c r="O383" s="4">
        <v>679.43700000000001</v>
      </c>
      <c r="P383" s="4">
        <v>511.48099999999999</v>
      </c>
      <c r="Q383" s="4">
        <v>397.971</v>
      </c>
      <c r="R383" s="4">
        <v>296.02100000000002</v>
      </c>
      <c r="S383" s="4">
        <v>223.19499999999999</v>
      </c>
      <c r="T383" s="4">
        <v>170.501</v>
      </c>
      <c r="U383" s="4">
        <v>128.12700000000001</v>
      </c>
      <c r="V383" s="4">
        <v>86.878</v>
      </c>
      <c r="W383" s="4">
        <v>56.113999999999997</v>
      </c>
      <c r="X383" s="4">
        <v>20.975000000000001</v>
      </c>
      <c r="Y383" s="4">
        <v>4.3209999999999997</v>
      </c>
      <c r="Z383" s="4">
        <v>0.437</v>
      </c>
      <c r="AA383" s="4">
        <v>2.1999999999999999E-2</v>
      </c>
    </row>
    <row r="384" spans="1:27" s="6" customFormat="1" x14ac:dyDescent="0.3">
      <c r="A384" s="40">
        <v>383</v>
      </c>
      <c r="B384" s="18" t="s">
        <v>323</v>
      </c>
      <c r="C384" s="43" t="s">
        <v>66</v>
      </c>
      <c r="D384" s="41"/>
      <c r="E384" s="41">
        <v>454</v>
      </c>
      <c r="F384" s="41">
        <v>2035</v>
      </c>
      <c r="G384" s="4">
        <v>2010.508</v>
      </c>
      <c r="H384" s="4">
        <v>1874.5039999999999</v>
      </c>
      <c r="I384" s="4">
        <v>1727.954</v>
      </c>
      <c r="J384" s="4">
        <v>1567.127</v>
      </c>
      <c r="K384" s="4">
        <v>1395.9659999999999</v>
      </c>
      <c r="L384" s="4">
        <v>1301.038</v>
      </c>
      <c r="M384" s="4">
        <v>1100.837</v>
      </c>
      <c r="N384" s="4">
        <v>944.63900000000001</v>
      </c>
      <c r="O384" s="4">
        <v>802.56600000000003</v>
      </c>
      <c r="P384" s="4">
        <v>666.62300000000005</v>
      </c>
      <c r="Q384" s="4">
        <v>498.49900000000002</v>
      </c>
      <c r="R384" s="4">
        <v>383.95699999999999</v>
      </c>
      <c r="S384" s="4">
        <v>281.887</v>
      </c>
      <c r="T384" s="4">
        <v>208.01599999999999</v>
      </c>
      <c r="U384" s="4">
        <v>151.959</v>
      </c>
      <c r="V384" s="4">
        <v>104</v>
      </c>
      <c r="W384" s="4">
        <v>58.756999999999998</v>
      </c>
      <c r="X384" s="4">
        <v>27.2</v>
      </c>
      <c r="Y384" s="4">
        <v>6.1529999999999996</v>
      </c>
      <c r="Z384" s="4">
        <v>0.66</v>
      </c>
      <c r="AA384" s="4">
        <v>3.3000000000000002E-2</v>
      </c>
    </row>
    <row r="385" spans="1:27" s="6" customFormat="1" x14ac:dyDescent="0.3">
      <c r="A385" s="40">
        <v>384</v>
      </c>
      <c r="B385" s="18" t="s">
        <v>323</v>
      </c>
      <c r="C385" s="43" t="s">
        <v>66</v>
      </c>
      <c r="D385" s="41"/>
      <c r="E385" s="41">
        <v>454</v>
      </c>
      <c r="F385" s="41">
        <v>2040</v>
      </c>
      <c r="G385" s="4">
        <v>2123.8539999999998</v>
      </c>
      <c r="H385" s="4">
        <v>1997.7950000000001</v>
      </c>
      <c r="I385" s="4">
        <v>1871.7190000000001</v>
      </c>
      <c r="J385" s="4">
        <v>1724.3989999999999</v>
      </c>
      <c r="K385" s="4">
        <v>1560.7280000000001</v>
      </c>
      <c r="L385" s="4">
        <v>1387.0840000000001</v>
      </c>
      <c r="M385" s="4">
        <v>1290.444</v>
      </c>
      <c r="N385" s="4">
        <v>1089.7270000000001</v>
      </c>
      <c r="O385" s="4">
        <v>932.80600000000004</v>
      </c>
      <c r="P385" s="4">
        <v>790.82100000000003</v>
      </c>
      <c r="Q385" s="4">
        <v>653.64499999999998</v>
      </c>
      <c r="R385" s="4">
        <v>484.49599999999998</v>
      </c>
      <c r="S385" s="4">
        <v>368.19600000000003</v>
      </c>
      <c r="T385" s="4">
        <v>264.20299999999997</v>
      </c>
      <c r="U385" s="4">
        <v>186.53399999999999</v>
      </c>
      <c r="V385" s="4">
        <v>124.608</v>
      </c>
      <c r="W385" s="4">
        <v>71.727999999999994</v>
      </c>
      <c r="X385" s="4">
        <v>29.474</v>
      </c>
      <c r="Y385" s="4">
        <v>8.3889999999999993</v>
      </c>
      <c r="Z385" s="4">
        <v>1.0029999999999999</v>
      </c>
      <c r="AA385" s="4">
        <v>5.1999999999999998E-2</v>
      </c>
    </row>
    <row r="386" spans="1:27" s="6" customFormat="1" x14ac:dyDescent="0.3">
      <c r="A386" s="40">
        <v>385</v>
      </c>
      <c r="B386" s="18" t="s">
        <v>323</v>
      </c>
      <c r="C386" s="43" t="s">
        <v>66</v>
      </c>
      <c r="D386" s="41"/>
      <c r="E386" s="41">
        <v>454</v>
      </c>
      <c r="F386" s="41">
        <v>2045</v>
      </c>
      <c r="G386" s="4">
        <v>2228.4780000000001</v>
      </c>
      <c r="H386" s="4">
        <v>2111.4740000000002</v>
      </c>
      <c r="I386" s="4">
        <v>1995.046</v>
      </c>
      <c r="J386" s="4">
        <v>1868.1790000000001</v>
      </c>
      <c r="K386" s="4">
        <v>1718.0989999999999</v>
      </c>
      <c r="L386" s="4">
        <v>1552.117</v>
      </c>
      <c r="M386" s="4">
        <v>1377.373</v>
      </c>
      <c r="N386" s="4">
        <v>1279.538</v>
      </c>
      <c r="O386" s="4">
        <v>1078.2190000000001</v>
      </c>
      <c r="P386" s="4">
        <v>921.36599999999999</v>
      </c>
      <c r="Q386" s="4">
        <v>778.17499999999995</v>
      </c>
      <c r="R386" s="4">
        <v>638.62300000000005</v>
      </c>
      <c r="S386" s="4">
        <v>467.71600000000001</v>
      </c>
      <c r="T386" s="4">
        <v>347.50700000000001</v>
      </c>
      <c r="U386" s="4">
        <v>238.59899999999999</v>
      </c>
      <c r="V386" s="4">
        <v>154.501</v>
      </c>
      <c r="W386" s="4">
        <v>87.57</v>
      </c>
      <c r="X386" s="4">
        <v>37.215000000000003</v>
      </c>
      <c r="Y386" s="4">
        <v>9.5630000000000006</v>
      </c>
      <c r="Z386" s="4">
        <v>1.462</v>
      </c>
      <c r="AA386" s="4">
        <v>8.5000000000000006E-2</v>
      </c>
    </row>
    <row r="387" spans="1:27" s="6" customFormat="1" x14ac:dyDescent="0.3">
      <c r="A387" s="40">
        <v>386</v>
      </c>
      <c r="B387" s="18" t="s">
        <v>323</v>
      </c>
      <c r="C387" s="43" t="s">
        <v>66</v>
      </c>
      <c r="D387" s="41"/>
      <c r="E387" s="41">
        <v>454</v>
      </c>
      <c r="F387" s="41">
        <v>2050</v>
      </c>
      <c r="G387" s="4">
        <v>2319.8789999999999</v>
      </c>
      <c r="H387" s="4">
        <v>2216.5169999999998</v>
      </c>
      <c r="I387" s="4">
        <v>2108.7750000000001</v>
      </c>
      <c r="J387" s="4">
        <v>1991.547</v>
      </c>
      <c r="K387" s="4">
        <v>1861.905</v>
      </c>
      <c r="L387" s="4">
        <v>1709.694</v>
      </c>
      <c r="M387" s="4">
        <v>1542.7819999999999</v>
      </c>
      <c r="N387" s="4">
        <v>1367.4739999999999</v>
      </c>
      <c r="O387" s="4">
        <v>1268.088</v>
      </c>
      <c r="P387" s="4">
        <v>1066.8409999999999</v>
      </c>
      <c r="Q387" s="4">
        <v>908.64400000000001</v>
      </c>
      <c r="R387" s="4">
        <v>762.85400000000004</v>
      </c>
      <c r="S387" s="4">
        <v>619.66300000000001</v>
      </c>
      <c r="T387" s="4">
        <v>444.524</v>
      </c>
      <c r="U387" s="4">
        <v>316.50799999999998</v>
      </c>
      <c r="V387" s="4">
        <v>199.83699999999999</v>
      </c>
      <c r="W387" s="4">
        <v>110.504</v>
      </c>
      <c r="X387" s="4">
        <v>46.847000000000001</v>
      </c>
      <c r="Y387" s="4">
        <v>12.646000000000001</v>
      </c>
      <c r="Z387" s="4">
        <v>1.7709999999999999</v>
      </c>
      <c r="AA387" s="4">
        <v>0.13200000000000001</v>
      </c>
    </row>
    <row r="388" spans="1:27" s="6" customFormat="1" x14ac:dyDescent="0.3">
      <c r="A388" s="40">
        <v>387</v>
      </c>
      <c r="B388" s="18" t="s">
        <v>323</v>
      </c>
      <c r="C388" s="43" t="s">
        <v>66</v>
      </c>
      <c r="D388" s="41"/>
      <c r="E388" s="41">
        <v>454</v>
      </c>
      <c r="F388" s="41">
        <v>2055</v>
      </c>
      <c r="G388" s="4">
        <v>2401.8290000000002</v>
      </c>
      <c r="H388" s="4">
        <v>2308.5219999999999</v>
      </c>
      <c r="I388" s="4">
        <v>2213.913</v>
      </c>
      <c r="J388" s="4">
        <v>2105.3960000000002</v>
      </c>
      <c r="K388" s="4">
        <v>1985.5170000000001</v>
      </c>
      <c r="L388" s="4">
        <v>1853.8150000000001</v>
      </c>
      <c r="M388" s="4">
        <v>1700.7650000000001</v>
      </c>
      <c r="N388" s="4">
        <v>1533.347</v>
      </c>
      <c r="O388" s="4">
        <v>1356.9580000000001</v>
      </c>
      <c r="P388" s="4">
        <v>1256.4580000000001</v>
      </c>
      <c r="Q388" s="4">
        <v>1053.8209999999999</v>
      </c>
      <c r="R388" s="4">
        <v>892.76800000000003</v>
      </c>
      <c r="S388" s="4">
        <v>742.87300000000005</v>
      </c>
      <c r="T388" s="4">
        <v>592.37900000000002</v>
      </c>
      <c r="U388" s="4">
        <v>408.50099999999998</v>
      </c>
      <c r="V388" s="4">
        <v>268.63</v>
      </c>
      <c r="W388" s="4">
        <v>145.928</v>
      </c>
      <c r="X388" s="4">
        <v>61.22</v>
      </c>
      <c r="Y388" s="4">
        <v>16.795000000000002</v>
      </c>
      <c r="Z388" s="4">
        <v>2.4950000000000001</v>
      </c>
      <c r="AA388" s="4">
        <v>0.161</v>
      </c>
    </row>
    <row r="389" spans="1:27" s="6" customFormat="1" x14ac:dyDescent="0.3">
      <c r="A389" s="40">
        <v>388</v>
      </c>
      <c r="B389" s="18" t="s">
        <v>323</v>
      </c>
      <c r="C389" s="43" t="s">
        <v>66</v>
      </c>
      <c r="D389" s="41"/>
      <c r="E389" s="41">
        <v>454</v>
      </c>
      <c r="F389" s="41">
        <v>2060</v>
      </c>
      <c r="G389" s="4">
        <v>2467.5059999999999</v>
      </c>
      <c r="H389" s="4">
        <v>2391.2159999999999</v>
      </c>
      <c r="I389" s="4">
        <v>2306.0430000000001</v>
      </c>
      <c r="J389" s="4">
        <v>2210.6889999999999</v>
      </c>
      <c r="K389" s="4">
        <v>2099.6210000000001</v>
      </c>
      <c r="L389" s="4">
        <v>1977.748</v>
      </c>
      <c r="M389" s="4">
        <v>1845.16</v>
      </c>
      <c r="N389" s="4">
        <v>1691.5820000000001</v>
      </c>
      <c r="O389" s="4">
        <v>1522.9880000000001</v>
      </c>
      <c r="P389" s="4">
        <v>1345.8689999999999</v>
      </c>
      <c r="Q389" s="4">
        <v>1242.674</v>
      </c>
      <c r="R389" s="4">
        <v>1037.1400000000001</v>
      </c>
      <c r="S389" s="4">
        <v>871.62900000000002</v>
      </c>
      <c r="T389" s="4">
        <v>713.35</v>
      </c>
      <c r="U389" s="4">
        <v>548.66300000000001</v>
      </c>
      <c r="V389" s="4">
        <v>351.36799999999999</v>
      </c>
      <c r="W389" s="4">
        <v>200.40100000000001</v>
      </c>
      <c r="X389" s="4">
        <v>83.756</v>
      </c>
      <c r="Y389" s="4">
        <v>23.192</v>
      </c>
      <c r="Z389" s="4">
        <v>3.4390000000000001</v>
      </c>
      <c r="AA389" s="4">
        <v>0.23799999999999999</v>
      </c>
    </row>
    <row r="390" spans="1:27" s="6" customFormat="1" x14ac:dyDescent="0.3">
      <c r="A390" s="40">
        <v>389</v>
      </c>
      <c r="B390" s="18" t="s">
        <v>323</v>
      </c>
      <c r="C390" s="43" t="s">
        <v>66</v>
      </c>
      <c r="D390" s="41"/>
      <c r="E390" s="41">
        <v>454</v>
      </c>
      <c r="F390" s="41">
        <v>2065</v>
      </c>
      <c r="G390" s="4">
        <v>2517.433</v>
      </c>
      <c r="H390" s="4">
        <v>2457.6550000000002</v>
      </c>
      <c r="I390" s="4">
        <v>2388.8879999999999</v>
      </c>
      <c r="J390" s="4">
        <v>2302.9650000000001</v>
      </c>
      <c r="K390" s="4">
        <v>2205.1819999999998</v>
      </c>
      <c r="L390" s="4">
        <v>2092.2069999999999</v>
      </c>
      <c r="M390" s="4">
        <v>1969.442</v>
      </c>
      <c r="N390" s="4">
        <v>1836.22</v>
      </c>
      <c r="O390" s="4">
        <v>1681.414</v>
      </c>
      <c r="P390" s="4">
        <v>1511.884</v>
      </c>
      <c r="Q390" s="4">
        <v>1332.5429999999999</v>
      </c>
      <c r="R390" s="4">
        <v>1224.829</v>
      </c>
      <c r="S390" s="4">
        <v>1014.768</v>
      </c>
      <c r="T390" s="4">
        <v>839.99699999999996</v>
      </c>
      <c r="U390" s="4">
        <v>665.02099999999996</v>
      </c>
      <c r="V390" s="4">
        <v>477.541</v>
      </c>
      <c r="W390" s="4">
        <v>267.24</v>
      </c>
      <c r="X390" s="4">
        <v>118.685</v>
      </c>
      <c r="Y390" s="4">
        <v>33.290999999999997</v>
      </c>
      <c r="Z390" s="4">
        <v>5.0510000000000002</v>
      </c>
      <c r="AA390" s="4">
        <v>0.35399999999999998</v>
      </c>
    </row>
    <row r="391" spans="1:27" s="6" customFormat="1" x14ac:dyDescent="0.3">
      <c r="A391" s="40">
        <v>390</v>
      </c>
      <c r="B391" s="18" t="s">
        <v>323</v>
      </c>
      <c r="C391" s="43" t="s">
        <v>66</v>
      </c>
      <c r="D391" s="41"/>
      <c r="E391" s="41">
        <v>454</v>
      </c>
      <c r="F391" s="41">
        <v>2070</v>
      </c>
      <c r="G391" s="4">
        <v>2549.9319999999998</v>
      </c>
      <c r="H391" s="4">
        <v>2508.2979999999998</v>
      </c>
      <c r="I391" s="4">
        <v>2455.4540000000002</v>
      </c>
      <c r="J391" s="4">
        <v>2385.982</v>
      </c>
      <c r="K391" s="4">
        <v>2297.7339999999999</v>
      </c>
      <c r="L391" s="4">
        <v>2198.1170000000002</v>
      </c>
      <c r="M391" s="4">
        <v>2084.259</v>
      </c>
      <c r="N391" s="4">
        <v>1960.83</v>
      </c>
      <c r="O391" s="4">
        <v>1826.248</v>
      </c>
      <c r="P391" s="4">
        <v>1670.3119999999999</v>
      </c>
      <c r="Q391" s="4">
        <v>1498.3150000000001</v>
      </c>
      <c r="R391" s="4">
        <v>1315.115</v>
      </c>
      <c r="S391" s="4">
        <v>1200.6690000000001</v>
      </c>
      <c r="T391" s="4">
        <v>980.851</v>
      </c>
      <c r="U391" s="4">
        <v>787.24099999999999</v>
      </c>
      <c r="V391" s="4">
        <v>584.58399999999995</v>
      </c>
      <c r="W391" s="4">
        <v>369.41</v>
      </c>
      <c r="X391" s="4">
        <v>162.79300000000001</v>
      </c>
      <c r="Y391" s="4">
        <v>49.343000000000004</v>
      </c>
      <c r="Z391" s="4">
        <v>7.7149999999999999</v>
      </c>
      <c r="AA391" s="4">
        <v>0.55900000000000005</v>
      </c>
    </row>
    <row r="392" spans="1:27" s="6" customFormat="1" x14ac:dyDescent="0.3">
      <c r="A392" s="40">
        <v>391</v>
      </c>
      <c r="B392" s="18" t="s">
        <v>323</v>
      </c>
      <c r="C392" s="43" t="s">
        <v>66</v>
      </c>
      <c r="D392" s="41"/>
      <c r="E392" s="41">
        <v>454</v>
      </c>
      <c r="F392" s="41">
        <v>2075</v>
      </c>
      <c r="G392" s="4">
        <v>2565.058</v>
      </c>
      <c r="H392" s="4">
        <v>2541.3229999999999</v>
      </c>
      <c r="I392" s="4">
        <v>2506.1990000000001</v>
      </c>
      <c r="J392" s="4">
        <v>2452.6750000000002</v>
      </c>
      <c r="K392" s="4">
        <v>2380.9989999999998</v>
      </c>
      <c r="L392" s="4">
        <v>2290.9830000000002</v>
      </c>
      <c r="M392" s="4">
        <v>2190.491</v>
      </c>
      <c r="N392" s="4">
        <v>2075.924</v>
      </c>
      <c r="O392" s="4">
        <v>1951.06</v>
      </c>
      <c r="P392" s="4">
        <v>1815.114</v>
      </c>
      <c r="Q392" s="4">
        <v>1656.44</v>
      </c>
      <c r="R392" s="4">
        <v>1480.19</v>
      </c>
      <c r="S392" s="4">
        <v>1291.0409999999999</v>
      </c>
      <c r="T392" s="4">
        <v>1163.173</v>
      </c>
      <c r="U392" s="4">
        <v>922.84900000000005</v>
      </c>
      <c r="V392" s="4">
        <v>697.10599999999999</v>
      </c>
      <c r="W392" s="4">
        <v>458.52100000000002</v>
      </c>
      <c r="X392" s="4">
        <v>230.66399999999999</v>
      </c>
      <c r="Y392" s="4">
        <v>70.317999999999998</v>
      </c>
      <c r="Z392" s="4">
        <v>12.036</v>
      </c>
      <c r="AA392" s="4">
        <v>0.91100000000000003</v>
      </c>
    </row>
    <row r="393" spans="1:27" s="6" customFormat="1" x14ac:dyDescent="0.3">
      <c r="A393" s="40">
        <v>392</v>
      </c>
      <c r="B393" s="18" t="s">
        <v>323</v>
      </c>
      <c r="C393" s="43" t="s">
        <v>66</v>
      </c>
      <c r="D393" s="41"/>
      <c r="E393" s="41">
        <v>454</v>
      </c>
      <c r="F393" s="41">
        <v>2080</v>
      </c>
      <c r="G393" s="4">
        <v>2566.8150000000001</v>
      </c>
      <c r="H393" s="4">
        <v>2556.9409999999998</v>
      </c>
      <c r="I393" s="4">
        <v>2539.3409999999999</v>
      </c>
      <c r="J393" s="4">
        <v>2503.5659999999998</v>
      </c>
      <c r="K393" s="4">
        <v>2447.9580000000001</v>
      </c>
      <c r="L393" s="4">
        <v>2374.587</v>
      </c>
      <c r="M393" s="4">
        <v>2283.672</v>
      </c>
      <c r="N393" s="4">
        <v>2182.442</v>
      </c>
      <c r="O393" s="4">
        <v>2066.4110000000001</v>
      </c>
      <c r="P393" s="4">
        <v>1940.0429999999999</v>
      </c>
      <c r="Q393" s="4">
        <v>1801.08</v>
      </c>
      <c r="R393" s="4">
        <v>1637.7909999999999</v>
      </c>
      <c r="S393" s="4">
        <v>1454.9690000000001</v>
      </c>
      <c r="T393" s="4">
        <v>1253.2909999999999</v>
      </c>
      <c r="U393" s="4">
        <v>1098.298</v>
      </c>
      <c r="V393" s="4">
        <v>822.51800000000003</v>
      </c>
      <c r="W393" s="4">
        <v>553.649</v>
      </c>
      <c r="X393" s="4">
        <v>292.89999999999998</v>
      </c>
      <c r="Y393" s="4">
        <v>102.968</v>
      </c>
      <c r="Z393" s="4">
        <v>17.856000000000002</v>
      </c>
      <c r="AA393" s="4">
        <v>1.5</v>
      </c>
    </row>
    <row r="394" spans="1:27" s="6" customFormat="1" x14ac:dyDescent="0.3">
      <c r="A394" s="40">
        <v>393</v>
      </c>
      <c r="B394" s="18" t="s">
        <v>323</v>
      </c>
      <c r="C394" s="43" t="s">
        <v>66</v>
      </c>
      <c r="D394" s="41"/>
      <c r="E394" s="41">
        <v>454</v>
      </c>
      <c r="F394" s="41">
        <v>2085</v>
      </c>
      <c r="G394" s="4">
        <v>2556.3739999999998</v>
      </c>
      <c r="H394" s="4">
        <v>2559.259</v>
      </c>
      <c r="I394" s="4">
        <v>2555.0880000000002</v>
      </c>
      <c r="J394" s="4">
        <v>2536.848</v>
      </c>
      <c r="K394" s="4">
        <v>2499.125</v>
      </c>
      <c r="L394" s="4">
        <v>2441.893</v>
      </c>
      <c r="M394" s="4">
        <v>2367.6550000000002</v>
      </c>
      <c r="N394" s="4">
        <v>2275.9609999999998</v>
      </c>
      <c r="O394" s="4">
        <v>2173.2170000000001</v>
      </c>
      <c r="P394" s="4">
        <v>2055.6010000000001</v>
      </c>
      <c r="Q394" s="4">
        <v>1926.087</v>
      </c>
      <c r="R394" s="4">
        <v>1782.18</v>
      </c>
      <c r="S394" s="4">
        <v>1611.7860000000001</v>
      </c>
      <c r="T394" s="4">
        <v>1415.1880000000001</v>
      </c>
      <c r="U394" s="4">
        <v>1187.431</v>
      </c>
      <c r="V394" s="4">
        <v>985.00599999999997</v>
      </c>
      <c r="W394" s="4">
        <v>660.923</v>
      </c>
      <c r="X394" s="4">
        <v>361.18</v>
      </c>
      <c r="Y394" s="4">
        <v>134.822</v>
      </c>
      <c r="Z394" s="4">
        <v>27.152000000000001</v>
      </c>
      <c r="AA394" s="4">
        <v>2.3540000000000001</v>
      </c>
    </row>
    <row r="395" spans="1:27" s="6" customFormat="1" x14ac:dyDescent="0.3">
      <c r="A395" s="40">
        <v>394</v>
      </c>
      <c r="B395" s="18" t="s">
        <v>323</v>
      </c>
      <c r="C395" s="43" t="s">
        <v>66</v>
      </c>
      <c r="D395" s="41"/>
      <c r="E395" s="41">
        <v>454</v>
      </c>
      <c r="F395" s="41">
        <v>2090</v>
      </c>
      <c r="G395" s="4">
        <v>2531.7860000000001</v>
      </c>
      <c r="H395" s="4">
        <v>2549.3589999999999</v>
      </c>
      <c r="I395" s="4">
        <v>2557.5210000000002</v>
      </c>
      <c r="J395" s="4">
        <v>2552.7539999999999</v>
      </c>
      <c r="K395" s="4">
        <v>2532.6889999999999</v>
      </c>
      <c r="L395" s="4">
        <v>2493.4299999999998</v>
      </c>
      <c r="M395" s="4">
        <v>2435.337</v>
      </c>
      <c r="N395" s="4">
        <v>2360.328</v>
      </c>
      <c r="O395" s="4">
        <v>2267.0920000000001</v>
      </c>
      <c r="P395" s="4">
        <v>2162.6570000000002</v>
      </c>
      <c r="Q395" s="4">
        <v>2041.8150000000001</v>
      </c>
      <c r="R395" s="4">
        <v>1907.2260000000001</v>
      </c>
      <c r="S395" s="4">
        <v>1755.732</v>
      </c>
      <c r="T395" s="4">
        <v>1570.5170000000001</v>
      </c>
      <c r="U395" s="4">
        <v>1345.13</v>
      </c>
      <c r="V395" s="4">
        <v>1071.23</v>
      </c>
      <c r="W395" s="4">
        <v>800.17700000000002</v>
      </c>
      <c r="X395" s="4">
        <v>439.70800000000003</v>
      </c>
      <c r="Y395" s="4">
        <v>171.059</v>
      </c>
      <c r="Z395" s="4">
        <v>36.817</v>
      </c>
      <c r="AA395" s="4">
        <v>3.754</v>
      </c>
    </row>
    <row r="396" spans="1:27" s="6" customFormat="1" x14ac:dyDescent="0.3">
      <c r="A396" s="40">
        <v>395</v>
      </c>
      <c r="B396" s="18" t="s">
        <v>323</v>
      </c>
      <c r="C396" s="43" t="s">
        <v>66</v>
      </c>
      <c r="D396" s="41"/>
      <c r="E396" s="41">
        <v>454</v>
      </c>
      <c r="F396" s="41">
        <v>2095</v>
      </c>
      <c r="G396" s="4">
        <v>2504.366</v>
      </c>
      <c r="H396" s="4">
        <v>2525.317</v>
      </c>
      <c r="I396" s="4">
        <v>2547.7460000000001</v>
      </c>
      <c r="J396" s="4">
        <v>2555.355</v>
      </c>
      <c r="K396" s="4">
        <v>2548.8739999999998</v>
      </c>
      <c r="L396" s="4">
        <v>2527.3820000000001</v>
      </c>
      <c r="M396" s="4">
        <v>2487.2820000000002</v>
      </c>
      <c r="N396" s="4">
        <v>2428.4029999999998</v>
      </c>
      <c r="O396" s="4">
        <v>2351.8560000000002</v>
      </c>
      <c r="P396" s="4">
        <v>2256.8890000000001</v>
      </c>
      <c r="Q396" s="4">
        <v>2149.1759999999999</v>
      </c>
      <c r="R396" s="4">
        <v>2023.1880000000001</v>
      </c>
      <c r="S396" s="4">
        <v>1880.845</v>
      </c>
      <c r="T396" s="4">
        <v>1713.6479999999999</v>
      </c>
      <c r="U396" s="4">
        <v>1497.345</v>
      </c>
      <c r="V396" s="4">
        <v>1220.4559999999999</v>
      </c>
      <c r="W396" s="4">
        <v>879.21199999999999</v>
      </c>
      <c r="X396" s="4">
        <v>542.03099999999995</v>
      </c>
      <c r="Y396" s="4">
        <v>214.178</v>
      </c>
      <c r="Z396" s="4">
        <v>48.482999999999997</v>
      </c>
      <c r="AA396" s="4">
        <v>5.4050000000000002</v>
      </c>
    </row>
    <row r="397" spans="1:27" s="6" customFormat="1" x14ac:dyDescent="0.3">
      <c r="A397" s="40">
        <v>396</v>
      </c>
      <c r="B397" s="18" t="s">
        <v>323</v>
      </c>
      <c r="C397" s="43" t="s">
        <v>66</v>
      </c>
      <c r="D397" s="41"/>
      <c r="E397" s="41">
        <v>454</v>
      </c>
      <c r="F397" s="41">
        <v>2100</v>
      </c>
      <c r="G397" s="4">
        <v>2471.056</v>
      </c>
      <c r="H397" s="4">
        <v>2498.4160000000002</v>
      </c>
      <c r="I397" s="4">
        <v>2523.8319999999999</v>
      </c>
      <c r="J397" s="4">
        <v>2545.752</v>
      </c>
      <c r="K397" s="4">
        <v>2551.7959999999998</v>
      </c>
      <c r="L397" s="4">
        <v>2543.9630000000002</v>
      </c>
      <c r="M397" s="4">
        <v>2521.6640000000002</v>
      </c>
      <c r="N397" s="4">
        <v>2480.7800000000002</v>
      </c>
      <c r="O397" s="4">
        <v>2420.377</v>
      </c>
      <c r="P397" s="4">
        <v>2342.0659999999998</v>
      </c>
      <c r="Q397" s="4">
        <v>2243.7979999999998</v>
      </c>
      <c r="R397" s="4">
        <v>2130.9209999999998</v>
      </c>
      <c r="S397" s="4">
        <v>1997.136</v>
      </c>
      <c r="T397" s="4">
        <v>1838.6859999999999</v>
      </c>
      <c r="U397" s="4">
        <v>1638.492</v>
      </c>
      <c r="V397" s="4">
        <v>1365.9190000000001</v>
      </c>
      <c r="W397" s="4">
        <v>1011.48</v>
      </c>
      <c r="X397" s="4">
        <v>605.76599999999996</v>
      </c>
      <c r="Y397" s="4">
        <v>271.38799999999998</v>
      </c>
      <c r="Z397" s="4">
        <v>63.116999999999997</v>
      </c>
      <c r="AA397" s="4">
        <v>7.5259999999999998</v>
      </c>
    </row>
    <row r="398" spans="1:27" s="6" customFormat="1" x14ac:dyDescent="0.3">
      <c r="A398" s="40">
        <v>397</v>
      </c>
      <c r="B398" s="18" t="s">
        <v>323</v>
      </c>
      <c r="C398" s="43" t="s">
        <v>67</v>
      </c>
      <c r="D398" s="41">
        <v>1</v>
      </c>
      <c r="E398" s="41">
        <v>480</v>
      </c>
      <c r="F398" s="41">
        <v>2015</v>
      </c>
      <c r="G398" s="4">
        <v>33.81</v>
      </c>
      <c r="H398" s="4">
        <v>39.548000000000002</v>
      </c>
      <c r="I398" s="4">
        <v>46.465000000000003</v>
      </c>
      <c r="J398" s="4">
        <v>46.710999999999999</v>
      </c>
      <c r="K398" s="4">
        <v>51.244</v>
      </c>
      <c r="L398" s="4">
        <v>44.314</v>
      </c>
      <c r="M398" s="4">
        <v>43.238999999999997</v>
      </c>
      <c r="N398" s="4">
        <v>49.685000000000002</v>
      </c>
      <c r="O398" s="4">
        <v>41.661999999999999</v>
      </c>
      <c r="P398" s="4">
        <v>43.49</v>
      </c>
      <c r="Q398" s="4">
        <v>47.207000000000001</v>
      </c>
      <c r="R398" s="4">
        <v>40.627000000000002</v>
      </c>
      <c r="S398" s="4">
        <v>35.831000000000003</v>
      </c>
      <c r="T398" s="4">
        <v>27.661999999999999</v>
      </c>
      <c r="U398" s="4">
        <v>17.111999999999998</v>
      </c>
      <c r="V398" s="4">
        <v>12.446</v>
      </c>
      <c r="W398" s="4">
        <v>8.2050000000000001</v>
      </c>
      <c r="X398" s="4">
        <v>4.258</v>
      </c>
      <c r="Y398" s="4">
        <v>1.6859999999999999</v>
      </c>
      <c r="Z398" s="4">
        <v>0.40600000000000003</v>
      </c>
      <c r="AA398" s="4">
        <v>5.3999999999999999E-2</v>
      </c>
    </row>
    <row r="399" spans="1:27" s="6" customFormat="1" x14ac:dyDescent="0.3">
      <c r="A399" s="40">
        <v>398</v>
      </c>
      <c r="B399" s="18" t="s">
        <v>323</v>
      </c>
      <c r="C399" s="43" t="s">
        <v>67</v>
      </c>
      <c r="D399" s="41">
        <v>1</v>
      </c>
      <c r="E399" s="41">
        <v>480</v>
      </c>
      <c r="F399" s="41">
        <v>2020</v>
      </c>
      <c r="G399" s="4">
        <v>32.448</v>
      </c>
      <c r="H399" s="4">
        <v>33.759</v>
      </c>
      <c r="I399" s="4">
        <v>39.518999999999998</v>
      </c>
      <c r="J399" s="4">
        <v>46.411999999999999</v>
      </c>
      <c r="K399" s="4">
        <v>46.621000000000002</v>
      </c>
      <c r="L399" s="4">
        <v>51.100999999999999</v>
      </c>
      <c r="M399" s="4">
        <v>44.164999999999999</v>
      </c>
      <c r="N399" s="4">
        <v>43.027000000000001</v>
      </c>
      <c r="O399" s="4">
        <v>49.302</v>
      </c>
      <c r="P399" s="4">
        <v>41.180999999999997</v>
      </c>
      <c r="Q399" s="4">
        <v>42.710999999999999</v>
      </c>
      <c r="R399" s="4">
        <v>45.939</v>
      </c>
      <c r="S399" s="4">
        <v>38.948999999999998</v>
      </c>
      <c r="T399" s="4">
        <v>33.491</v>
      </c>
      <c r="U399" s="4">
        <v>24.792999999999999</v>
      </c>
      <c r="V399" s="4">
        <v>14.464</v>
      </c>
      <c r="W399" s="4">
        <v>9.4979999999999993</v>
      </c>
      <c r="X399" s="4">
        <v>5.2670000000000003</v>
      </c>
      <c r="Y399" s="4">
        <v>2.149</v>
      </c>
      <c r="Z399" s="4">
        <v>0.61599999999999999</v>
      </c>
      <c r="AA399" s="4">
        <v>0.10100000000000001</v>
      </c>
    </row>
    <row r="400" spans="1:27" s="6" customFormat="1" x14ac:dyDescent="0.3">
      <c r="A400" s="40">
        <v>399</v>
      </c>
      <c r="B400" s="18" t="s">
        <v>323</v>
      </c>
      <c r="C400" s="43" t="s">
        <v>67</v>
      </c>
      <c r="D400" s="41">
        <v>1</v>
      </c>
      <c r="E400" s="41">
        <v>480</v>
      </c>
      <c r="F400" s="41">
        <v>2025</v>
      </c>
      <c r="G400" s="4">
        <v>32.496000000000002</v>
      </c>
      <c r="H400" s="4">
        <v>32.404000000000003</v>
      </c>
      <c r="I400" s="4">
        <v>33.735999999999997</v>
      </c>
      <c r="J400" s="4">
        <v>39.478000000000002</v>
      </c>
      <c r="K400" s="4">
        <v>46.326999999999998</v>
      </c>
      <c r="L400" s="4">
        <v>46.5</v>
      </c>
      <c r="M400" s="4">
        <v>50.941000000000003</v>
      </c>
      <c r="N400" s="4">
        <v>43.963000000000001</v>
      </c>
      <c r="O400" s="4">
        <v>42.716999999999999</v>
      </c>
      <c r="P400" s="4">
        <v>48.768999999999998</v>
      </c>
      <c r="Q400" s="4">
        <v>40.493000000000002</v>
      </c>
      <c r="R400" s="4">
        <v>41.64</v>
      </c>
      <c r="S400" s="4">
        <v>44.162999999999997</v>
      </c>
      <c r="T400" s="4">
        <v>36.561999999999998</v>
      </c>
      <c r="U400" s="4">
        <v>30.216000000000001</v>
      </c>
      <c r="V400" s="4">
        <v>21.143000000000001</v>
      </c>
      <c r="W400" s="4">
        <v>11.173999999999999</v>
      </c>
      <c r="X400" s="4">
        <v>6.1959999999999997</v>
      </c>
      <c r="Y400" s="4">
        <v>2.71</v>
      </c>
      <c r="Z400" s="4">
        <v>0.80100000000000005</v>
      </c>
      <c r="AA400" s="4">
        <v>0.159</v>
      </c>
    </row>
    <row r="401" spans="1:27" s="6" customFormat="1" x14ac:dyDescent="0.3">
      <c r="A401" s="40">
        <v>400</v>
      </c>
      <c r="B401" s="18" t="s">
        <v>323</v>
      </c>
      <c r="C401" s="43" t="s">
        <v>67</v>
      </c>
      <c r="D401" s="41">
        <v>1</v>
      </c>
      <c r="E401" s="41">
        <v>480</v>
      </c>
      <c r="F401" s="41">
        <v>2030</v>
      </c>
      <c r="G401" s="4">
        <v>32.649000000000001</v>
      </c>
      <c r="H401" s="4">
        <v>32.454999999999998</v>
      </c>
      <c r="I401" s="4">
        <v>32.383000000000003</v>
      </c>
      <c r="J401" s="4">
        <v>33.703000000000003</v>
      </c>
      <c r="K401" s="4">
        <v>39.411999999999999</v>
      </c>
      <c r="L401" s="4">
        <v>46.213999999999999</v>
      </c>
      <c r="M401" s="4">
        <v>46.362000000000002</v>
      </c>
      <c r="N401" s="4">
        <v>50.72</v>
      </c>
      <c r="O401" s="4">
        <v>43.667000000000002</v>
      </c>
      <c r="P401" s="4">
        <v>42.284999999999997</v>
      </c>
      <c r="Q401" s="4">
        <v>48.003999999999998</v>
      </c>
      <c r="R401" s="4">
        <v>39.540999999999997</v>
      </c>
      <c r="S401" s="4">
        <v>40.133000000000003</v>
      </c>
      <c r="T401" s="4">
        <v>41.622999999999998</v>
      </c>
      <c r="U401" s="4">
        <v>33.188000000000002</v>
      </c>
      <c r="V401" s="4">
        <v>25.981999999999999</v>
      </c>
      <c r="W401" s="4">
        <v>16.521999999999998</v>
      </c>
      <c r="X401" s="4">
        <v>7.4059999999999997</v>
      </c>
      <c r="Y401" s="4">
        <v>3.2480000000000002</v>
      </c>
      <c r="Z401" s="4">
        <v>1.0269999999999999</v>
      </c>
      <c r="AA401" s="4">
        <v>0.214</v>
      </c>
    </row>
    <row r="402" spans="1:27" s="6" customFormat="1" x14ac:dyDescent="0.3">
      <c r="A402" s="40">
        <v>401</v>
      </c>
      <c r="B402" s="18" t="s">
        <v>323</v>
      </c>
      <c r="C402" s="43" t="s">
        <v>67</v>
      </c>
      <c r="D402" s="41">
        <v>1</v>
      </c>
      <c r="E402" s="41">
        <v>480</v>
      </c>
      <c r="F402" s="41">
        <v>2035</v>
      </c>
      <c r="G402" s="4">
        <v>31.597000000000001</v>
      </c>
      <c r="H402" s="4">
        <v>32.613</v>
      </c>
      <c r="I402" s="4">
        <v>32.435000000000002</v>
      </c>
      <c r="J402" s="4">
        <v>32.353999999999999</v>
      </c>
      <c r="K402" s="4">
        <v>33.65</v>
      </c>
      <c r="L402" s="4">
        <v>39.320999999999998</v>
      </c>
      <c r="M402" s="4">
        <v>46.085999999999999</v>
      </c>
      <c r="N402" s="4">
        <v>46.173999999999999</v>
      </c>
      <c r="O402" s="4">
        <v>50.398000000000003</v>
      </c>
      <c r="P402" s="4">
        <v>43.249000000000002</v>
      </c>
      <c r="Q402" s="4">
        <v>41.661000000000001</v>
      </c>
      <c r="R402" s="4">
        <v>46.944000000000003</v>
      </c>
      <c r="S402" s="4">
        <v>38.197000000000003</v>
      </c>
      <c r="T402" s="4">
        <v>37.966999999999999</v>
      </c>
      <c r="U402" s="4">
        <v>38.009</v>
      </c>
      <c r="V402" s="4">
        <v>28.783000000000001</v>
      </c>
      <c r="W402" s="4">
        <v>20.555</v>
      </c>
      <c r="X402" s="4">
        <v>11.146000000000001</v>
      </c>
      <c r="Y402" s="4">
        <v>3.968</v>
      </c>
      <c r="Z402" s="4">
        <v>1.2629999999999999</v>
      </c>
      <c r="AA402" s="4">
        <v>0.28199999999999997</v>
      </c>
    </row>
    <row r="403" spans="1:27" s="6" customFormat="1" x14ac:dyDescent="0.3">
      <c r="A403" s="40">
        <v>402</v>
      </c>
      <c r="B403" s="18" t="s">
        <v>323</v>
      </c>
      <c r="C403" s="43" t="s">
        <v>67</v>
      </c>
      <c r="D403" s="41">
        <v>1</v>
      </c>
      <c r="E403" s="41">
        <v>480</v>
      </c>
      <c r="F403" s="41">
        <v>2040</v>
      </c>
      <c r="G403" s="4">
        <v>29.600999999999999</v>
      </c>
      <c r="H403" s="4">
        <v>31.565000000000001</v>
      </c>
      <c r="I403" s="4">
        <v>32.594999999999999</v>
      </c>
      <c r="J403" s="4">
        <v>32.408999999999999</v>
      </c>
      <c r="K403" s="4">
        <v>32.307000000000002</v>
      </c>
      <c r="L403" s="4">
        <v>33.579000000000001</v>
      </c>
      <c r="M403" s="4">
        <v>39.219000000000001</v>
      </c>
      <c r="N403" s="4">
        <v>45.91</v>
      </c>
      <c r="O403" s="4">
        <v>45.901000000000003</v>
      </c>
      <c r="P403" s="4">
        <v>49.945999999999998</v>
      </c>
      <c r="Q403" s="4">
        <v>42.65</v>
      </c>
      <c r="R403" s="4">
        <v>40.795999999999999</v>
      </c>
      <c r="S403" s="4">
        <v>45.45</v>
      </c>
      <c r="T403" s="4">
        <v>36.265999999999998</v>
      </c>
      <c r="U403" s="4">
        <v>34.866</v>
      </c>
      <c r="V403" s="4">
        <v>33.229999999999997</v>
      </c>
      <c r="W403" s="4">
        <v>23.039000000000001</v>
      </c>
      <c r="X403" s="4">
        <v>14.1</v>
      </c>
      <c r="Y403" s="4">
        <v>6.0970000000000004</v>
      </c>
      <c r="Z403" s="4">
        <v>1.577</v>
      </c>
      <c r="AA403" s="4">
        <v>0.35599999999999998</v>
      </c>
    </row>
    <row r="404" spans="1:27" s="6" customFormat="1" x14ac:dyDescent="0.3">
      <c r="A404" s="40">
        <v>403</v>
      </c>
      <c r="B404" s="18" t="s">
        <v>323</v>
      </c>
      <c r="C404" s="43" t="s">
        <v>67</v>
      </c>
      <c r="D404" s="41">
        <v>1</v>
      </c>
      <c r="E404" s="41">
        <v>480</v>
      </c>
      <c r="F404" s="41">
        <v>2045</v>
      </c>
      <c r="G404" s="4">
        <v>27.532</v>
      </c>
      <c r="H404" s="4">
        <v>29.573</v>
      </c>
      <c r="I404" s="4">
        <v>31.548999999999999</v>
      </c>
      <c r="J404" s="4">
        <v>32.569000000000003</v>
      </c>
      <c r="K404" s="4">
        <v>32.365000000000002</v>
      </c>
      <c r="L404" s="4">
        <v>32.243000000000002</v>
      </c>
      <c r="M404" s="4">
        <v>33.497999999999998</v>
      </c>
      <c r="N404" s="4">
        <v>39.08</v>
      </c>
      <c r="O404" s="4">
        <v>45.655000000000001</v>
      </c>
      <c r="P404" s="4">
        <v>45.514000000000003</v>
      </c>
      <c r="Q404" s="4">
        <v>49.298000000000002</v>
      </c>
      <c r="R404" s="4">
        <v>41.82</v>
      </c>
      <c r="S404" s="4">
        <v>39.581000000000003</v>
      </c>
      <c r="T404" s="4">
        <v>43.296999999999997</v>
      </c>
      <c r="U404" s="4">
        <v>33.481000000000002</v>
      </c>
      <c r="V404" s="4">
        <v>30.715</v>
      </c>
      <c r="W404" s="4">
        <v>26.893000000000001</v>
      </c>
      <c r="X404" s="4">
        <v>16.058</v>
      </c>
      <c r="Y404" s="4">
        <v>7.87</v>
      </c>
      <c r="Z404" s="4">
        <v>2.4809999999999999</v>
      </c>
      <c r="AA404" s="4">
        <v>0.45300000000000001</v>
      </c>
    </row>
    <row r="405" spans="1:27" s="6" customFormat="1" x14ac:dyDescent="0.3">
      <c r="A405" s="40">
        <v>404</v>
      </c>
      <c r="B405" s="18" t="s">
        <v>323</v>
      </c>
      <c r="C405" s="43" t="s">
        <v>67</v>
      </c>
      <c r="D405" s="41">
        <v>1</v>
      </c>
      <c r="E405" s="41">
        <v>480</v>
      </c>
      <c r="F405" s="41">
        <v>2050</v>
      </c>
      <c r="G405" s="4">
        <v>26.268000000000001</v>
      </c>
      <c r="H405" s="4">
        <v>27.506</v>
      </c>
      <c r="I405" s="4">
        <v>29.56</v>
      </c>
      <c r="J405" s="4">
        <v>31.526</v>
      </c>
      <c r="K405" s="4">
        <v>32.527999999999999</v>
      </c>
      <c r="L405" s="4">
        <v>32.305</v>
      </c>
      <c r="M405" s="4">
        <v>32.17</v>
      </c>
      <c r="N405" s="4">
        <v>33.386000000000003</v>
      </c>
      <c r="O405" s="4">
        <v>38.875999999999998</v>
      </c>
      <c r="P405" s="4">
        <v>45.295999999999999</v>
      </c>
      <c r="Q405" s="4">
        <v>44.960999999999999</v>
      </c>
      <c r="R405" s="4">
        <v>48.399000000000001</v>
      </c>
      <c r="S405" s="4">
        <v>40.654000000000003</v>
      </c>
      <c r="T405" s="4">
        <v>37.826999999999998</v>
      </c>
      <c r="U405" s="4">
        <v>40.171999999999997</v>
      </c>
      <c r="V405" s="4">
        <v>29.706</v>
      </c>
      <c r="W405" s="4">
        <v>25.119</v>
      </c>
      <c r="X405" s="4">
        <v>19.032</v>
      </c>
      <c r="Y405" s="4">
        <v>9.141</v>
      </c>
      <c r="Z405" s="4">
        <v>3.2759999999999998</v>
      </c>
      <c r="AA405" s="4">
        <v>0.69899999999999995</v>
      </c>
    </row>
    <row r="406" spans="1:27" s="6" customFormat="1" x14ac:dyDescent="0.3">
      <c r="A406" s="40">
        <v>405</v>
      </c>
      <c r="B406" s="18" t="s">
        <v>323</v>
      </c>
      <c r="C406" s="43" t="s">
        <v>67</v>
      </c>
      <c r="D406" s="41">
        <v>1</v>
      </c>
      <c r="E406" s="41">
        <v>480</v>
      </c>
      <c r="F406" s="41">
        <v>2055</v>
      </c>
      <c r="G406" s="4">
        <v>25.957999999999998</v>
      </c>
      <c r="H406" s="4">
        <v>26.245999999999999</v>
      </c>
      <c r="I406" s="4">
        <v>27.495000000000001</v>
      </c>
      <c r="J406" s="4">
        <v>29.539000000000001</v>
      </c>
      <c r="K406" s="4">
        <v>31.489000000000001</v>
      </c>
      <c r="L406" s="4">
        <v>32.472999999999999</v>
      </c>
      <c r="M406" s="4">
        <v>32.237000000000002</v>
      </c>
      <c r="N406" s="4">
        <v>32.07</v>
      </c>
      <c r="O406" s="4">
        <v>33.222999999999999</v>
      </c>
      <c r="P406" s="4">
        <v>38.591000000000001</v>
      </c>
      <c r="Q406" s="4">
        <v>44.78</v>
      </c>
      <c r="R406" s="4">
        <v>44.192999999999998</v>
      </c>
      <c r="S406" s="4">
        <v>47.139000000000003</v>
      </c>
      <c r="T406" s="4">
        <v>38.969000000000001</v>
      </c>
      <c r="U406" s="4">
        <v>35.261000000000003</v>
      </c>
      <c r="V406" s="4">
        <v>35.883000000000003</v>
      </c>
      <c r="W406" s="4">
        <v>24.533000000000001</v>
      </c>
      <c r="X406" s="4">
        <v>18.033999999999999</v>
      </c>
      <c r="Y406" s="4">
        <v>11.039</v>
      </c>
      <c r="Z406" s="4">
        <v>3.8889999999999998</v>
      </c>
      <c r="AA406" s="4">
        <v>0.96299999999999997</v>
      </c>
    </row>
    <row r="407" spans="1:27" s="6" customFormat="1" x14ac:dyDescent="0.3">
      <c r="A407" s="40">
        <v>406</v>
      </c>
      <c r="B407" s="18" t="s">
        <v>323</v>
      </c>
      <c r="C407" s="43" t="s">
        <v>67</v>
      </c>
      <c r="D407" s="41">
        <v>1</v>
      </c>
      <c r="E407" s="41">
        <v>480</v>
      </c>
      <c r="F407" s="41">
        <v>2060</v>
      </c>
      <c r="G407" s="4">
        <v>25.914000000000001</v>
      </c>
      <c r="H407" s="4">
        <v>25.937999999999999</v>
      </c>
      <c r="I407" s="4">
        <v>26.234000000000002</v>
      </c>
      <c r="J407" s="4">
        <v>27.478000000000002</v>
      </c>
      <c r="K407" s="4">
        <v>29.507000000000001</v>
      </c>
      <c r="L407" s="4">
        <v>31.44</v>
      </c>
      <c r="M407" s="4">
        <v>32.406999999999996</v>
      </c>
      <c r="N407" s="4">
        <v>32.143999999999998</v>
      </c>
      <c r="O407" s="4">
        <v>31.925000000000001</v>
      </c>
      <c r="P407" s="4">
        <v>32.994999999999997</v>
      </c>
      <c r="Q407" s="4">
        <v>38.179000000000002</v>
      </c>
      <c r="R407" s="4">
        <v>44.067999999999998</v>
      </c>
      <c r="S407" s="4">
        <v>43.122999999999998</v>
      </c>
      <c r="T407" s="4">
        <v>45.316000000000003</v>
      </c>
      <c r="U407" s="4">
        <v>36.49</v>
      </c>
      <c r="V407" s="4">
        <v>31.7</v>
      </c>
      <c r="W407" s="4">
        <v>29.917000000000002</v>
      </c>
      <c r="X407" s="4">
        <v>17.863</v>
      </c>
      <c r="Y407" s="4">
        <v>10.654999999999999</v>
      </c>
      <c r="Z407" s="4">
        <v>4.8010000000000002</v>
      </c>
      <c r="AA407" s="4">
        <v>1.1970000000000001</v>
      </c>
    </row>
    <row r="408" spans="1:27" s="6" customFormat="1" x14ac:dyDescent="0.3">
      <c r="A408" s="40">
        <v>407</v>
      </c>
      <c r="B408" s="18" t="s">
        <v>323</v>
      </c>
      <c r="C408" s="43" t="s">
        <v>67</v>
      </c>
      <c r="D408" s="41">
        <v>1</v>
      </c>
      <c r="E408" s="41">
        <v>480</v>
      </c>
      <c r="F408" s="41">
        <v>2065</v>
      </c>
      <c r="G408" s="4">
        <v>25.489000000000001</v>
      </c>
      <c r="H408" s="4">
        <v>25.895</v>
      </c>
      <c r="I408" s="4">
        <v>25.928000000000001</v>
      </c>
      <c r="J408" s="4">
        <v>26.22</v>
      </c>
      <c r="K408" s="4">
        <v>27.449000000000002</v>
      </c>
      <c r="L408" s="4">
        <v>29.463000000000001</v>
      </c>
      <c r="M408" s="4">
        <v>31.381</v>
      </c>
      <c r="N408" s="4">
        <v>32.319000000000003</v>
      </c>
      <c r="O408" s="4">
        <v>32.008000000000003</v>
      </c>
      <c r="P408" s="4">
        <v>31.721</v>
      </c>
      <c r="Q408" s="4">
        <v>32.67</v>
      </c>
      <c r="R408" s="4">
        <v>37.613</v>
      </c>
      <c r="S408" s="4">
        <v>43.072000000000003</v>
      </c>
      <c r="T408" s="4">
        <v>41.567</v>
      </c>
      <c r="U408" s="4">
        <v>42.610999999999997</v>
      </c>
      <c r="V408" s="4">
        <v>33.003999999999998</v>
      </c>
      <c r="W408" s="4">
        <v>26.670999999999999</v>
      </c>
      <c r="X408" s="4">
        <v>22.079000000000001</v>
      </c>
      <c r="Y408" s="4">
        <v>10.747</v>
      </c>
      <c r="Z408" s="4">
        <v>4.7380000000000004</v>
      </c>
      <c r="AA408" s="4">
        <v>1.508</v>
      </c>
    </row>
    <row r="409" spans="1:27" s="6" customFormat="1" x14ac:dyDescent="0.3">
      <c r="A409" s="40">
        <v>408</v>
      </c>
      <c r="B409" s="18" t="s">
        <v>323</v>
      </c>
      <c r="C409" s="43" t="s">
        <v>67</v>
      </c>
      <c r="D409" s="41">
        <v>1</v>
      </c>
      <c r="E409" s="41">
        <v>480</v>
      </c>
      <c r="F409" s="41">
        <v>2070</v>
      </c>
      <c r="G409" s="4">
        <v>24.591999999999999</v>
      </c>
      <c r="H409" s="4">
        <v>25.472000000000001</v>
      </c>
      <c r="I409" s="4">
        <v>25.885000000000002</v>
      </c>
      <c r="J409" s="4">
        <v>25.914000000000001</v>
      </c>
      <c r="K409" s="4">
        <v>26.193999999999999</v>
      </c>
      <c r="L409" s="4">
        <v>27.411999999999999</v>
      </c>
      <c r="M409" s="4">
        <v>29.413</v>
      </c>
      <c r="N409" s="4">
        <v>31.303999999999998</v>
      </c>
      <c r="O409" s="4">
        <v>32.195</v>
      </c>
      <c r="P409" s="4">
        <v>31.82</v>
      </c>
      <c r="Q409" s="4">
        <v>31.43</v>
      </c>
      <c r="R409" s="4">
        <v>32.218000000000004</v>
      </c>
      <c r="S409" s="4">
        <v>36.826000000000001</v>
      </c>
      <c r="T409" s="4">
        <v>41.625999999999998</v>
      </c>
      <c r="U409" s="4">
        <v>39.244999999999997</v>
      </c>
      <c r="V409" s="4">
        <v>38.767000000000003</v>
      </c>
      <c r="W409" s="4">
        <v>28.01</v>
      </c>
      <c r="X409" s="4">
        <v>19.942</v>
      </c>
      <c r="Y409" s="4">
        <v>13.523</v>
      </c>
      <c r="Z409" s="4">
        <v>4.8860000000000001</v>
      </c>
      <c r="AA409" s="4">
        <v>1.6</v>
      </c>
    </row>
    <row r="410" spans="1:27" s="6" customFormat="1" x14ac:dyDescent="0.3">
      <c r="A410" s="40">
        <v>409</v>
      </c>
      <c r="B410" s="18" t="s">
        <v>323</v>
      </c>
      <c r="C410" s="43" t="s">
        <v>67</v>
      </c>
      <c r="D410" s="41">
        <v>1</v>
      </c>
      <c r="E410" s="41">
        <v>480</v>
      </c>
      <c r="F410" s="41">
        <v>2075</v>
      </c>
      <c r="G410" s="4">
        <v>23.518999999999998</v>
      </c>
      <c r="H410" s="4">
        <v>24.577000000000002</v>
      </c>
      <c r="I410" s="4">
        <v>25.463000000000001</v>
      </c>
      <c r="J410" s="4">
        <v>25.872</v>
      </c>
      <c r="K410" s="4">
        <v>25.890999999999998</v>
      </c>
      <c r="L410" s="4">
        <v>26.161000000000001</v>
      </c>
      <c r="M410" s="4">
        <v>27.369</v>
      </c>
      <c r="N410" s="4">
        <v>29.344000000000001</v>
      </c>
      <c r="O410" s="4">
        <v>31.19</v>
      </c>
      <c r="P410" s="4">
        <v>32.018000000000001</v>
      </c>
      <c r="Q410" s="4">
        <v>31.547000000000001</v>
      </c>
      <c r="R410" s="4">
        <v>31.027000000000001</v>
      </c>
      <c r="S410" s="4">
        <v>31.593</v>
      </c>
      <c r="T410" s="4">
        <v>35.674999999999997</v>
      </c>
      <c r="U410" s="4">
        <v>39.447000000000003</v>
      </c>
      <c r="V410" s="4">
        <v>35.896999999999998</v>
      </c>
      <c r="W410" s="4">
        <v>33.170999999999999</v>
      </c>
      <c r="X410" s="4">
        <v>21.21</v>
      </c>
      <c r="Y410" s="4">
        <v>12.430999999999999</v>
      </c>
      <c r="Z410" s="4">
        <v>6.2889999999999997</v>
      </c>
      <c r="AA410" s="4">
        <v>1.6970000000000001</v>
      </c>
    </row>
    <row r="411" spans="1:27" s="6" customFormat="1" x14ac:dyDescent="0.3">
      <c r="A411" s="40">
        <v>410</v>
      </c>
      <c r="B411" s="18" t="s">
        <v>323</v>
      </c>
      <c r="C411" s="43" t="s">
        <v>67</v>
      </c>
      <c r="D411" s="41">
        <v>1</v>
      </c>
      <c r="E411" s="41">
        <v>480</v>
      </c>
      <c r="F411" s="41">
        <v>2080</v>
      </c>
      <c r="G411" s="4">
        <v>22.701000000000001</v>
      </c>
      <c r="H411" s="4">
        <v>23.504999999999999</v>
      </c>
      <c r="I411" s="4">
        <v>24.568999999999999</v>
      </c>
      <c r="J411" s="4">
        <v>25.452000000000002</v>
      </c>
      <c r="K411" s="4">
        <v>25.852</v>
      </c>
      <c r="L411" s="4">
        <v>25.86</v>
      </c>
      <c r="M411" s="4">
        <v>26.123000000000001</v>
      </c>
      <c r="N411" s="4">
        <v>27.309000000000001</v>
      </c>
      <c r="O411" s="4">
        <v>29.245000000000001</v>
      </c>
      <c r="P411" s="4">
        <v>31.03</v>
      </c>
      <c r="Q411" s="4">
        <v>31.763999999999999</v>
      </c>
      <c r="R411" s="4">
        <v>31.172000000000001</v>
      </c>
      <c r="S411" s="4">
        <v>30.466999999999999</v>
      </c>
      <c r="T411" s="4">
        <v>30.672999999999998</v>
      </c>
      <c r="U411" s="4">
        <v>33.927999999999997</v>
      </c>
      <c r="V411" s="4">
        <v>36.273000000000003</v>
      </c>
      <c r="W411" s="4">
        <v>30.965</v>
      </c>
      <c r="X411" s="4">
        <v>25.433</v>
      </c>
      <c r="Y411" s="4">
        <v>13.456</v>
      </c>
      <c r="Z411" s="4">
        <v>5.9160000000000004</v>
      </c>
      <c r="AA411" s="4">
        <v>2.137</v>
      </c>
    </row>
    <row r="412" spans="1:27" s="6" customFormat="1" x14ac:dyDescent="0.3">
      <c r="A412" s="40">
        <v>411</v>
      </c>
      <c r="B412" s="18" t="s">
        <v>323</v>
      </c>
      <c r="C412" s="43" t="s">
        <v>67</v>
      </c>
      <c r="D412" s="41">
        <v>1</v>
      </c>
      <c r="E412" s="41">
        <v>480</v>
      </c>
      <c r="F412" s="41">
        <v>2085</v>
      </c>
      <c r="G412" s="4">
        <v>22.286999999999999</v>
      </c>
      <c r="H412" s="4">
        <v>22.687000000000001</v>
      </c>
      <c r="I412" s="4">
        <v>23.498000000000001</v>
      </c>
      <c r="J412" s="4">
        <v>24.558</v>
      </c>
      <c r="K412" s="4">
        <v>25.431999999999999</v>
      </c>
      <c r="L412" s="4">
        <v>25.824000000000002</v>
      </c>
      <c r="M412" s="4">
        <v>25.824000000000002</v>
      </c>
      <c r="N412" s="4">
        <v>26.071999999999999</v>
      </c>
      <c r="O412" s="4">
        <v>27.224</v>
      </c>
      <c r="P412" s="4">
        <v>29.108000000000001</v>
      </c>
      <c r="Q412" s="4">
        <v>30.803000000000001</v>
      </c>
      <c r="R412" s="4">
        <v>31.414999999999999</v>
      </c>
      <c r="S412" s="4">
        <v>30.654</v>
      </c>
      <c r="T412" s="4">
        <v>29.649000000000001</v>
      </c>
      <c r="U412" s="4">
        <v>29.276</v>
      </c>
      <c r="V412" s="4">
        <v>31.363</v>
      </c>
      <c r="W412" s="4">
        <v>31.542999999999999</v>
      </c>
      <c r="X412" s="4">
        <v>24.042999999999999</v>
      </c>
      <c r="Y412" s="4">
        <v>16.428999999999998</v>
      </c>
      <c r="Z412" s="4">
        <v>6.5579999999999998</v>
      </c>
      <c r="AA412" s="4">
        <v>2.2069999999999999</v>
      </c>
    </row>
    <row r="413" spans="1:27" s="6" customFormat="1" x14ac:dyDescent="0.3">
      <c r="A413" s="40">
        <v>412</v>
      </c>
      <c r="B413" s="18" t="s">
        <v>323</v>
      </c>
      <c r="C413" s="43" t="s">
        <v>67</v>
      </c>
      <c r="D413" s="41">
        <v>1</v>
      </c>
      <c r="E413" s="41">
        <v>480</v>
      </c>
      <c r="F413" s="41">
        <v>2090</v>
      </c>
      <c r="G413" s="4">
        <v>22.071999999999999</v>
      </c>
      <c r="H413" s="4">
        <v>22.274000000000001</v>
      </c>
      <c r="I413" s="4">
        <v>22.681999999999999</v>
      </c>
      <c r="J413" s="4">
        <v>23.49</v>
      </c>
      <c r="K413" s="4">
        <v>24.542000000000002</v>
      </c>
      <c r="L413" s="4">
        <v>25.405999999999999</v>
      </c>
      <c r="M413" s="4">
        <v>25.792000000000002</v>
      </c>
      <c r="N413" s="4">
        <v>25.774999999999999</v>
      </c>
      <c r="O413" s="4">
        <v>25.997</v>
      </c>
      <c r="P413" s="4">
        <v>27.105</v>
      </c>
      <c r="Q413" s="4">
        <v>28.911000000000001</v>
      </c>
      <c r="R413" s="4">
        <v>30.492000000000001</v>
      </c>
      <c r="S413" s="4">
        <v>30.936</v>
      </c>
      <c r="T413" s="4">
        <v>29.893999999999998</v>
      </c>
      <c r="U413" s="4">
        <v>28.39</v>
      </c>
      <c r="V413" s="4">
        <v>27.193000000000001</v>
      </c>
      <c r="W413" s="4">
        <v>27.48</v>
      </c>
      <c r="X413" s="4">
        <v>24.786000000000001</v>
      </c>
      <c r="Y413" s="4">
        <v>15.801</v>
      </c>
      <c r="Z413" s="4">
        <v>8.1980000000000004</v>
      </c>
      <c r="AA413" s="4">
        <v>2.4590000000000001</v>
      </c>
    </row>
    <row r="414" spans="1:27" s="6" customFormat="1" x14ac:dyDescent="0.3">
      <c r="A414" s="40">
        <v>413</v>
      </c>
      <c r="B414" s="18" t="s">
        <v>323</v>
      </c>
      <c r="C414" s="43" t="s">
        <v>67</v>
      </c>
      <c r="D414" s="41">
        <v>1</v>
      </c>
      <c r="E414" s="41">
        <v>480</v>
      </c>
      <c r="F414" s="41">
        <v>2095</v>
      </c>
      <c r="G414" s="4">
        <v>21.763000000000002</v>
      </c>
      <c r="H414" s="4">
        <v>22.062999999999999</v>
      </c>
      <c r="I414" s="4">
        <v>22.268000000000001</v>
      </c>
      <c r="J414" s="4">
        <v>22.672999999999998</v>
      </c>
      <c r="K414" s="4">
        <v>23.472999999999999</v>
      </c>
      <c r="L414" s="4">
        <v>24.518999999999998</v>
      </c>
      <c r="M414" s="4">
        <v>25.376999999999999</v>
      </c>
      <c r="N414" s="4">
        <v>25.747</v>
      </c>
      <c r="O414" s="4">
        <v>25.709</v>
      </c>
      <c r="P414" s="4">
        <v>25.891999999999999</v>
      </c>
      <c r="Q414" s="4">
        <v>26.939</v>
      </c>
      <c r="R414" s="4">
        <v>28.643999999999998</v>
      </c>
      <c r="S414" s="4">
        <v>30.062999999999999</v>
      </c>
      <c r="T414" s="4">
        <v>30.227</v>
      </c>
      <c r="U414" s="4">
        <v>28.713000000000001</v>
      </c>
      <c r="V414" s="4">
        <v>26.495000000000001</v>
      </c>
      <c r="W414" s="4">
        <v>24</v>
      </c>
      <c r="X414" s="4">
        <v>21.838999999999999</v>
      </c>
      <c r="Y414" s="4">
        <v>16.565000000000001</v>
      </c>
      <c r="Z414" s="4">
        <v>8.0670000000000002</v>
      </c>
      <c r="AA414" s="4">
        <v>3.0619999999999998</v>
      </c>
    </row>
    <row r="415" spans="1:27" s="6" customFormat="1" x14ac:dyDescent="0.3">
      <c r="A415" s="40">
        <v>414</v>
      </c>
      <c r="B415" s="18" t="s">
        <v>323</v>
      </c>
      <c r="C415" s="43" t="s">
        <v>67</v>
      </c>
      <c r="D415" s="41">
        <v>1</v>
      </c>
      <c r="E415" s="41">
        <v>480</v>
      </c>
      <c r="F415" s="41">
        <v>2100</v>
      </c>
      <c r="G415" s="4">
        <v>21.263999999999999</v>
      </c>
      <c r="H415" s="4">
        <v>21.754000000000001</v>
      </c>
      <c r="I415" s="4">
        <v>22.058</v>
      </c>
      <c r="J415" s="4">
        <v>22.260999999999999</v>
      </c>
      <c r="K415" s="4">
        <v>22.661999999999999</v>
      </c>
      <c r="L415" s="4">
        <v>23.454000000000001</v>
      </c>
      <c r="M415" s="4">
        <v>24.492000000000001</v>
      </c>
      <c r="N415" s="4">
        <v>25.337</v>
      </c>
      <c r="O415" s="4">
        <v>25.686</v>
      </c>
      <c r="P415" s="4">
        <v>25.614000000000001</v>
      </c>
      <c r="Q415" s="4">
        <v>25.747</v>
      </c>
      <c r="R415" s="4">
        <v>26.709</v>
      </c>
      <c r="S415" s="4">
        <v>28.274999999999999</v>
      </c>
      <c r="T415" s="4">
        <v>29.431000000000001</v>
      </c>
      <c r="U415" s="4">
        <v>29.12</v>
      </c>
      <c r="V415" s="4">
        <v>26.914000000000001</v>
      </c>
      <c r="W415" s="4">
        <v>23.545000000000002</v>
      </c>
      <c r="X415" s="4">
        <v>19.285</v>
      </c>
      <c r="Y415" s="4">
        <v>14.837999999999999</v>
      </c>
      <c r="Z415" s="4">
        <v>8.6509999999999998</v>
      </c>
      <c r="AA415" s="4">
        <v>3.2770000000000001</v>
      </c>
    </row>
    <row r="416" spans="1:27" s="6" customFormat="1" x14ac:dyDescent="0.3">
      <c r="A416" s="40">
        <v>415</v>
      </c>
      <c r="B416" s="18" t="s">
        <v>323</v>
      </c>
      <c r="C416" s="43" t="s">
        <v>68</v>
      </c>
      <c r="D416" s="41"/>
      <c r="E416" s="41">
        <v>175</v>
      </c>
      <c r="F416" s="41">
        <v>2015</v>
      </c>
      <c r="G416" s="4">
        <v>17.454999999999998</v>
      </c>
      <c r="H416" s="4">
        <v>17.231999999999999</v>
      </c>
      <c r="I416" s="4">
        <v>14.632</v>
      </c>
      <c r="J416" s="4">
        <v>12.323</v>
      </c>
      <c r="K416" s="4">
        <v>9.8079999999999998</v>
      </c>
      <c r="L416" s="4">
        <v>9.6639999999999997</v>
      </c>
      <c r="M416" s="4">
        <v>8.9909999999999997</v>
      </c>
      <c r="N416" s="4">
        <v>7.8650000000000002</v>
      </c>
      <c r="O416" s="4">
        <v>6.1669999999999998</v>
      </c>
      <c r="P416" s="4">
        <v>4.72</v>
      </c>
      <c r="Q416" s="4">
        <v>3.6219999999999999</v>
      </c>
      <c r="R416" s="4">
        <v>2.7839999999999998</v>
      </c>
      <c r="S416" s="4">
        <v>2.1930000000000001</v>
      </c>
      <c r="T416" s="4">
        <v>1.5960000000000001</v>
      </c>
      <c r="U416" s="4">
        <v>1.234</v>
      </c>
      <c r="V416" s="4">
        <v>0.82199999999999995</v>
      </c>
      <c r="W416" s="4">
        <v>0.54500000000000004</v>
      </c>
      <c r="X416" s="4">
        <v>0.28399999999999997</v>
      </c>
      <c r="Y416" s="4">
        <v>0.14000000000000001</v>
      </c>
      <c r="Z416" s="4">
        <v>4.7E-2</v>
      </c>
      <c r="AA416" s="4">
        <v>1.2E-2</v>
      </c>
    </row>
    <row r="417" spans="1:27" s="6" customFormat="1" x14ac:dyDescent="0.3">
      <c r="A417" s="40">
        <v>416</v>
      </c>
      <c r="B417" s="18" t="s">
        <v>323</v>
      </c>
      <c r="C417" s="43" t="s">
        <v>68</v>
      </c>
      <c r="D417" s="41"/>
      <c r="E417" s="41">
        <v>175</v>
      </c>
      <c r="F417" s="41">
        <v>2020</v>
      </c>
      <c r="G417" s="4">
        <v>17.792000000000002</v>
      </c>
      <c r="H417" s="4">
        <v>17.446999999999999</v>
      </c>
      <c r="I417" s="4">
        <v>17.225000000000001</v>
      </c>
      <c r="J417" s="4">
        <v>14.625</v>
      </c>
      <c r="K417" s="4">
        <v>12.308999999999999</v>
      </c>
      <c r="L417" s="4">
        <v>9.7940000000000005</v>
      </c>
      <c r="M417" s="4">
        <v>9.6449999999999996</v>
      </c>
      <c r="N417" s="4">
        <v>8.9649999999999999</v>
      </c>
      <c r="O417" s="4">
        <v>7.8280000000000003</v>
      </c>
      <c r="P417" s="4">
        <v>6.1180000000000003</v>
      </c>
      <c r="Q417" s="4">
        <v>4.6769999999999996</v>
      </c>
      <c r="R417" s="4">
        <v>3.5739999999999998</v>
      </c>
      <c r="S417" s="4">
        <v>2.7120000000000002</v>
      </c>
      <c r="T417" s="4">
        <v>2.105</v>
      </c>
      <c r="U417" s="4">
        <v>1.4990000000000001</v>
      </c>
      <c r="V417" s="4">
        <v>1.111</v>
      </c>
      <c r="W417" s="4">
        <v>0.67900000000000005</v>
      </c>
      <c r="X417" s="4">
        <v>0.39</v>
      </c>
      <c r="Y417" s="4">
        <v>0.17100000000000001</v>
      </c>
      <c r="Z417" s="4">
        <v>6.4000000000000001E-2</v>
      </c>
      <c r="AA417" s="4">
        <v>1.6E-2</v>
      </c>
    </row>
    <row r="418" spans="1:27" s="6" customFormat="1" x14ac:dyDescent="0.3">
      <c r="A418" s="40">
        <v>417</v>
      </c>
      <c r="B418" s="18" t="s">
        <v>323</v>
      </c>
      <c r="C418" s="43" t="s">
        <v>68</v>
      </c>
      <c r="D418" s="41"/>
      <c r="E418" s="41">
        <v>175</v>
      </c>
      <c r="F418" s="41">
        <v>2025</v>
      </c>
      <c r="G418" s="4">
        <v>18.655999999999999</v>
      </c>
      <c r="H418" s="4">
        <v>17.786000000000001</v>
      </c>
      <c r="I418" s="4">
        <v>17.442</v>
      </c>
      <c r="J418" s="4">
        <v>17.218</v>
      </c>
      <c r="K418" s="4">
        <v>14.612</v>
      </c>
      <c r="L418" s="4">
        <v>12.295</v>
      </c>
      <c r="M418" s="4">
        <v>9.7789999999999999</v>
      </c>
      <c r="N418" s="4">
        <v>9.6210000000000004</v>
      </c>
      <c r="O418" s="4">
        <v>8.9239999999999995</v>
      </c>
      <c r="P418" s="4">
        <v>7.7709999999999999</v>
      </c>
      <c r="Q418" s="4">
        <v>6.0659999999999998</v>
      </c>
      <c r="R418" s="4">
        <v>4.62</v>
      </c>
      <c r="S418" s="4">
        <v>3.4910000000000001</v>
      </c>
      <c r="T418" s="4">
        <v>2.613</v>
      </c>
      <c r="U418" s="4">
        <v>1.99</v>
      </c>
      <c r="V418" s="4">
        <v>1.361</v>
      </c>
      <c r="W418" s="4">
        <v>0.93100000000000005</v>
      </c>
      <c r="X418" s="4">
        <v>0.497</v>
      </c>
      <c r="Y418" s="4">
        <v>0.23899999999999999</v>
      </c>
      <c r="Z418" s="4">
        <v>8.1000000000000003E-2</v>
      </c>
      <c r="AA418" s="4">
        <v>2.1999999999999999E-2</v>
      </c>
    </row>
    <row r="419" spans="1:27" s="6" customFormat="1" x14ac:dyDescent="0.3">
      <c r="A419" s="40">
        <v>418</v>
      </c>
      <c r="B419" s="18" t="s">
        <v>323</v>
      </c>
      <c r="C419" s="43" t="s">
        <v>68</v>
      </c>
      <c r="D419" s="41"/>
      <c r="E419" s="41">
        <v>175</v>
      </c>
      <c r="F419" s="41">
        <v>2030</v>
      </c>
      <c r="G419" s="4">
        <v>19.84</v>
      </c>
      <c r="H419" s="4">
        <v>18.649000000000001</v>
      </c>
      <c r="I419" s="4">
        <v>17.780999999999999</v>
      </c>
      <c r="J419" s="4">
        <v>17.434999999999999</v>
      </c>
      <c r="K419" s="4">
        <v>17.204000000000001</v>
      </c>
      <c r="L419" s="4">
        <v>14.596</v>
      </c>
      <c r="M419" s="4">
        <v>12.275</v>
      </c>
      <c r="N419" s="4">
        <v>9.7539999999999996</v>
      </c>
      <c r="O419" s="4">
        <v>9.5820000000000007</v>
      </c>
      <c r="P419" s="4">
        <v>8.8650000000000002</v>
      </c>
      <c r="Q419" s="4">
        <v>7.7089999999999996</v>
      </c>
      <c r="R419" s="4">
        <v>5.9960000000000004</v>
      </c>
      <c r="S419" s="4">
        <v>4.5209999999999999</v>
      </c>
      <c r="T419" s="4">
        <v>3.3769999999999998</v>
      </c>
      <c r="U419" s="4">
        <v>2.4820000000000002</v>
      </c>
      <c r="V419" s="4">
        <v>1.82</v>
      </c>
      <c r="W419" s="4">
        <v>1.155</v>
      </c>
      <c r="X419" s="4">
        <v>0.69599999999999995</v>
      </c>
      <c r="Y419" s="4">
        <v>0.313</v>
      </c>
      <c r="Z419" s="4">
        <v>0.11700000000000001</v>
      </c>
      <c r="AA419" s="4">
        <v>2.9000000000000001E-2</v>
      </c>
    </row>
    <row r="420" spans="1:27" s="6" customFormat="1" x14ac:dyDescent="0.3">
      <c r="A420" s="40">
        <v>419</v>
      </c>
      <c r="B420" s="18" t="s">
        <v>323</v>
      </c>
      <c r="C420" s="43" t="s">
        <v>68</v>
      </c>
      <c r="D420" s="41"/>
      <c r="E420" s="41">
        <v>175</v>
      </c>
      <c r="F420" s="41">
        <v>2035</v>
      </c>
      <c r="G420" s="4">
        <v>20.971</v>
      </c>
      <c r="H420" s="4">
        <v>19.832999999999998</v>
      </c>
      <c r="I420" s="4">
        <v>18.645</v>
      </c>
      <c r="J420" s="4">
        <v>17.774999999999999</v>
      </c>
      <c r="K420" s="4">
        <v>17.422000000000001</v>
      </c>
      <c r="L420" s="4">
        <v>17.187000000000001</v>
      </c>
      <c r="M420" s="4">
        <v>14.576000000000001</v>
      </c>
      <c r="N420" s="4">
        <v>12.247999999999999</v>
      </c>
      <c r="O420" s="4">
        <v>9.7170000000000005</v>
      </c>
      <c r="P420" s="4">
        <v>9.5210000000000008</v>
      </c>
      <c r="Q420" s="4">
        <v>8.7989999999999995</v>
      </c>
      <c r="R420" s="4">
        <v>7.6269999999999998</v>
      </c>
      <c r="S420" s="4">
        <v>5.8780000000000001</v>
      </c>
      <c r="T420" s="4">
        <v>4.3840000000000003</v>
      </c>
      <c r="U420" s="4">
        <v>3.2170000000000001</v>
      </c>
      <c r="V420" s="4">
        <v>2.2839999999999998</v>
      </c>
      <c r="W420" s="4">
        <v>1.5629999999999999</v>
      </c>
      <c r="X420" s="4">
        <v>0.88100000000000001</v>
      </c>
      <c r="Y420" s="4">
        <v>0.45</v>
      </c>
      <c r="Z420" s="4">
        <v>0.157</v>
      </c>
      <c r="AA420" s="4">
        <v>4.2999999999999997E-2</v>
      </c>
    </row>
    <row r="421" spans="1:27" s="6" customFormat="1" x14ac:dyDescent="0.3">
      <c r="A421" s="40">
        <v>420</v>
      </c>
      <c r="B421" s="18" t="s">
        <v>323</v>
      </c>
      <c r="C421" s="43" t="s">
        <v>68</v>
      </c>
      <c r="D421" s="41"/>
      <c r="E421" s="41">
        <v>175</v>
      </c>
      <c r="F421" s="41">
        <v>2040</v>
      </c>
      <c r="G421" s="4">
        <v>21.702999999999999</v>
      </c>
      <c r="H421" s="4">
        <v>20.965</v>
      </c>
      <c r="I421" s="4">
        <v>19.827999999999999</v>
      </c>
      <c r="J421" s="4">
        <v>18.638000000000002</v>
      </c>
      <c r="K421" s="4">
        <v>17.762</v>
      </c>
      <c r="L421" s="4">
        <v>17.405999999999999</v>
      </c>
      <c r="M421" s="4">
        <v>17.164999999999999</v>
      </c>
      <c r="N421" s="4">
        <v>14.545</v>
      </c>
      <c r="O421" s="4">
        <v>12.205</v>
      </c>
      <c r="P421" s="4">
        <v>9.6620000000000008</v>
      </c>
      <c r="Q421" s="4">
        <v>9.4570000000000007</v>
      </c>
      <c r="R421" s="4">
        <v>8.7129999999999992</v>
      </c>
      <c r="S421" s="4">
        <v>7.4909999999999997</v>
      </c>
      <c r="T421" s="4">
        <v>5.7149999999999999</v>
      </c>
      <c r="U421" s="4">
        <v>4.1950000000000003</v>
      </c>
      <c r="V421" s="4">
        <v>2.984</v>
      </c>
      <c r="W421" s="4">
        <v>1.986</v>
      </c>
      <c r="X421" s="4">
        <v>1.2130000000000001</v>
      </c>
      <c r="Y421" s="4">
        <v>0.58299999999999996</v>
      </c>
      <c r="Z421" s="4">
        <v>0.23300000000000001</v>
      </c>
      <c r="AA421" s="4">
        <v>0.06</v>
      </c>
    </row>
    <row r="422" spans="1:27" s="6" customFormat="1" x14ac:dyDescent="0.3">
      <c r="A422" s="40">
        <v>421</v>
      </c>
      <c r="B422" s="18" t="s">
        <v>323</v>
      </c>
      <c r="C422" s="43" t="s">
        <v>68</v>
      </c>
      <c r="D422" s="41"/>
      <c r="E422" s="41">
        <v>175</v>
      </c>
      <c r="F422" s="41">
        <v>2045</v>
      </c>
      <c r="G422" s="4">
        <v>21.992999999999999</v>
      </c>
      <c r="H422" s="4">
        <v>21.696999999999999</v>
      </c>
      <c r="I422" s="4">
        <v>20.959</v>
      </c>
      <c r="J422" s="4">
        <v>19.821000000000002</v>
      </c>
      <c r="K422" s="4">
        <v>18.628</v>
      </c>
      <c r="L422" s="4">
        <v>17.747</v>
      </c>
      <c r="M422" s="4">
        <v>17.385000000000002</v>
      </c>
      <c r="N422" s="4">
        <v>17.131</v>
      </c>
      <c r="O422" s="4">
        <v>14.5</v>
      </c>
      <c r="P422" s="4">
        <v>12.141999999999999</v>
      </c>
      <c r="Q422" s="4">
        <v>9.6010000000000009</v>
      </c>
      <c r="R422" s="4">
        <v>9.3710000000000004</v>
      </c>
      <c r="S422" s="4">
        <v>8.57</v>
      </c>
      <c r="T422" s="4">
        <v>7.3010000000000002</v>
      </c>
      <c r="U422" s="4">
        <v>5.4880000000000004</v>
      </c>
      <c r="V422" s="4">
        <v>3.9129999999999998</v>
      </c>
      <c r="W422" s="4">
        <v>2.6190000000000002</v>
      </c>
      <c r="X422" s="4">
        <v>1.5669999999999999</v>
      </c>
      <c r="Y422" s="4">
        <v>0.82</v>
      </c>
      <c r="Z422" s="4">
        <v>0.309</v>
      </c>
      <c r="AA422" s="4">
        <v>0.09</v>
      </c>
    </row>
    <row r="423" spans="1:27" s="6" customFormat="1" x14ac:dyDescent="0.3">
      <c r="A423" s="40">
        <v>422</v>
      </c>
      <c r="B423" s="18" t="s">
        <v>323</v>
      </c>
      <c r="C423" s="43" t="s">
        <v>68</v>
      </c>
      <c r="D423" s="41"/>
      <c r="E423" s="41">
        <v>175</v>
      </c>
      <c r="F423" s="41">
        <v>2050</v>
      </c>
      <c r="G423" s="4">
        <v>21.939</v>
      </c>
      <c r="H423" s="4">
        <v>21.986999999999998</v>
      </c>
      <c r="I423" s="4">
        <v>21.692</v>
      </c>
      <c r="J423" s="4">
        <v>20.954000000000001</v>
      </c>
      <c r="K423" s="4">
        <v>19.811</v>
      </c>
      <c r="L423" s="4">
        <v>18.611999999999998</v>
      </c>
      <c r="M423" s="4">
        <v>17.727</v>
      </c>
      <c r="N423" s="4">
        <v>17.353999999999999</v>
      </c>
      <c r="O423" s="4">
        <v>17.081</v>
      </c>
      <c r="P423" s="4">
        <v>14.429</v>
      </c>
      <c r="Q423" s="4">
        <v>12.071999999999999</v>
      </c>
      <c r="R423" s="4">
        <v>9.5210000000000008</v>
      </c>
      <c r="S423" s="4">
        <v>9.2309999999999999</v>
      </c>
      <c r="T423" s="4">
        <v>8.3710000000000004</v>
      </c>
      <c r="U423" s="4">
        <v>7.0350000000000001</v>
      </c>
      <c r="V423" s="4">
        <v>5.1470000000000002</v>
      </c>
      <c r="W423" s="4">
        <v>3.468</v>
      </c>
      <c r="X423" s="4">
        <v>2.0960000000000001</v>
      </c>
      <c r="Y423" s="4">
        <v>1.081</v>
      </c>
      <c r="Z423" s="4">
        <v>0.44700000000000001</v>
      </c>
      <c r="AA423" s="4">
        <v>0.126</v>
      </c>
    </row>
    <row r="424" spans="1:27" s="6" customFormat="1" x14ac:dyDescent="0.3">
      <c r="A424" s="40">
        <v>423</v>
      </c>
      <c r="B424" s="18" t="s">
        <v>323</v>
      </c>
      <c r="C424" s="43" t="s">
        <v>68</v>
      </c>
      <c r="D424" s="41"/>
      <c r="E424" s="41">
        <v>175</v>
      </c>
      <c r="F424" s="41">
        <v>2055</v>
      </c>
      <c r="G424" s="4">
        <v>21.812000000000001</v>
      </c>
      <c r="H424" s="4">
        <v>21.933</v>
      </c>
      <c r="I424" s="4">
        <v>21.983000000000001</v>
      </c>
      <c r="J424" s="4">
        <v>21.687000000000001</v>
      </c>
      <c r="K424" s="4">
        <v>20.943000000000001</v>
      </c>
      <c r="L424" s="4">
        <v>19.797999999999998</v>
      </c>
      <c r="M424" s="4">
        <v>18.593</v>
      </c>
      <c r="N424" s="4">
        <v>17.699000000000002</v>
      </c>
      <c r="O424" s="4">
        <v>17.309000000000001</v>
      </c>
      <c r="P424" s="4">
        <v>17.007000000000001</v>
      </c>
      <c r="Q424" s="4">
        <v>14.353</v>
      </c>
      <c r="R424" s="4">
        <v>11.978</v>
      </c>
      <c r="S424" s="4">
        <v>9.3919999999999995</v>
      </c>
      <c r="T424" s="4">
        <v>9.0340000000000007</v>
      </c>
      <c r="U424" s="4">
        <v>8.0909999999999993</v>
      </c>
      <c r="V424" s="4">
        <v>6.6280000000000001</v>
      </c>
      <c r="W424" s="4">
        <v>4.5999999999999996</v>
      </c>
      <c r="X424" s="4">
        <v>2.8159999999999998</v>
      </c>
      <c r="Y424" s="4">
        <v>1.4730000000000001</v>
      </c>
      <c r="Z424" s="4">
        <v>0.60399999999999998</v>
      </c>
      <c r="AA424" s="4">
        <v>0.186</v>
      </c>
    </row>
    <row r="425" spans="1:27" s="6" customFormat="1" x14ac:dyDescent="0.3">
      <c r="A425" s="40">
        <v>424</v>
      </c>
      <c r="B425" s="18" t="s">
        <v>323</v>
      </c>
      <c r="C425" s="43" t="s">
        <v>68</v>
      </c>
      <c r="D425" s="41"/>
      <c r="E425" s="41">
        <v>175</v>
      </c>
      <c r="F425" s="41">
        <v>2060</v>
      </c>
      <c r="G425" s="4">
        <v>21.731000000000002</v>
      </c>
      <c r="H425" s="4">
        <v>21.806000000000001</v>
      </c>
      <c r="I425" s="4">
        <v>21.93</v>
      </c>
      <c r="J425" s="4">
        <v>21.978000000000002</v>
      </c>
      <c r="K425" s="4">
        <v>21.677</v>
      </c>
      <c r="L425" s="4">
        <v>20.93</v>
      </c>
      <c r="M425" s="4">
        <v>19.777999999999999</v>
      </c>
      <c r="N425" s="4">
        <v>18.565999999999999</v>
      </c>
      <c r="O425" s="4">
        <v>17.655000000000001</v>
      </c>
      <c r="P425" s="4">
        <v>17.241</v>
      </c>
      <c r="Q425" s="4">
        <v>16.923999999999999</v>
      </c>
      <c r="R425" s="4">
        <v>14.250999999999999</v>
      </c>
      <c r="S425" s="4">
        <v>11.829000000000001</v>
      </c>
      <c r="T425" s="4">
        <v>9.2110000000000003</v>
      </c>
      <c r="U425" s="4">
        <v>8.7569999999999997</v>
      </c>
      <c r="V425" s="4">
        <v>7.6589999999999998</v>
      </c>
      <c r="W425" s="4">
        <v>5.9729999999999999</v>
      </c>
      <c r="X425" s="4">
        <v>3.786</v>
      </c>
      <c r="Y425" s="4">
        <v>2.016</v>
      </c>
      <c r="Z425" s="4">
        <v>0.84499999999999997</v>
      </c>
      <c r="AA425" s="4">
        <v>0.26300000000000001</v>
      </c>
    </row>
    <row r="426" spans="1:27" s="6" customFormat="1" x14ac:dyDescent="0.3">
      <c r="A426" s="40">
        <v>425</v>
      </c>
      <c r="B426" s="18" t="s">
        <v>323</v>
      </c>
      <c r="C426" s="43" t="s">
        <v>68</v>
      </c>
      <c r="D426" s="41"/>
      <c r="E426" s="41">
        <v>175</v>
      </c>
      <c r="F426" s="41">
        <v>2065</v>
      </c>
      <c r="G426" s="4">
        <v>21.617999999999999</v>
      </c>
      <c r="H426" s="4">
        <v>21.725000000000001</v>
      </c>
      <c r="I426" s="4">
        <v>21.803000000000001</v>
      </c>
      <c r="J426" s="4">
        <v>21.925999999999998</v>
      </c>
      <c r="K426" s="4">
        <v>21.969000000000001</v>
      </c>
      <c r="L426" s="4">
        <v>21.664000000000001</v>
      </c>
      <c r="M426" s="4">
        <v>20.911000000000001</v>
      </c>
      <c r="N426" s="4">
        <v>19.751000000000001</v>
      </c>
      <c r="O426" s="4">
        <v>18.526</v>
      </c>
      <c r="P426" s="4">
        <v>17.591000000000001</v>
      </c>
      <c r="Q426" s="4">
        <v>17.161999999999999</v>
      </c>
      <c r="R426" s="4">
        <v>16.814</v>
      </c>
      <c r="S426" s="4">
        <v>14.09</v>
      </c>
      <c r="T426" s="4">
        <v>11.621</v>
      </c>
      <c r="U426" s="4">
        <v>8.9499999999999993</v>
      </c>
      <c r="V426" s="4">
        <v>8.3239999999999998</v>
      </c>
      <c r="W426" s="4">
        <v>6.9539999999999997</v>
      </c>
      <c r="X426" s="4">
        <v>4.9770000000000003</v>
      </c>
      <c r="Y426" s="4">
        <v>2.76</v>
      </c>
      <c r="Z426" s="4">
        <v>1.1859999999999999</v>
      </c>
      <c r="AA426" s="4">
        <v>0.378</v>
      </c>
    </row>
    <row r="427" spans="1:27" s="6" customFormat="1" x14ac:dyDescent="0.3">
      <c r="A427" s="40">
        <v>426</v>
      </c>
      <c r="B427" s="18" t="s">
        <v>323</v>
      </c>
      <c r="C427" s="43" t="s">
        <v>68</v>
      </c>
      <c r="D427" s="41"/>
      <c r="E427" s="41">
        <v>175</v>
      </c>
      <c r="F427" s="41">
        <v>2070</v>
      </c>
      <c r="G427" s="4">
        <v>21.43</v>
      </c>
      <c r="H427" s="4">
        <v>21.611999999999998</v>
      </c>
      <c r="I427" s="4">
        <v>21.724</v>
      </c>
      <c r="J427" s="4">
        <v>21.797999999999998</v>
      </c>
      <c r="K427" s="4">
        <v>21.916</v>
      </c>
      <c r="L427" s="4">
        <v>21.957000000000001</v>
      </c>
      <c r="M427" s="4">
        <v>21.646999999999998</v>
      </c>
      <c r="N427" s="4">
        <v>20.885000000000002</v>
      </c>
      <c r="O427" s="4">
        <v>19.71</v>
      </c>
      <c r="P427" s="4">
        <v>18.463999999999999</v>
      </c>
      <c r="Q427" s="4">
        <v>17.518000000000001</v>
      </c>
      <c r="R427" s="4">
        <v>17.061</v>
      </c>
      <c r="S427" s="4">
        <v>16.640999999999998</v>
      </c>
      <c r="T427" s="4">
        <v>13.864000000000001</v>
      </c>
      <c r="U427" s="4">
        <v>11.319000000000001</v>
      </c>
      <c r="V427" s="4">
        <v>8.5410000000000004</v>
      </c>
      <c r="W427" s="4">
        <v>7.609</v>
      </c>
      <c r="X427" s="4">
        <v>5.8639999999999999</v>
      </c>
      <c r="Y427" s="4">
        <v>3.6909999999999998</v>
      </c>
      <c r="Z427" s="4">
        <v>1.66</v>
      </c>
      <c r="AA427" s="4">
        <v>0.54700000000000004</v>
      </c>
    </row>
    <row r="428" spans="1:27" s="6" customFormat="1" x14ac:dyDescent="0.3">
      <c r="A428" s="40">
        <v>427</v>
      </c>
      <c r="B428" s="18" t="s">
        <v>323</v>
      </c>
      <c r="C428" s="43" t="s">
        <v>68</v>
      </c>
      <c r="D428" s="41"/>
      <c r="E428" s="41">
        <v>175</v>
      </c>
      <c r="F428" s="41">
        <v>2075</v>
      </c>
      <c r="G428" s="4">
        <v>21.077000000000002</v>
      </c>
      <c r="H428" s="4">
        <v>21.425999999999998</v>
      </c>
      <c r="I428" s="4">
        <v>21.611000000000001</v>
      </c>
      <c r="J428" s="4">
        <v>21.719000000000001</v>
      </c>
      <c r="K428" s="4">
        <v>21.791</v>
      </c>
      <c r="L428" s="4">
        <v>21.905000000000001</v>
      </c>
      <c r="M428" s="4">
        <v>21.940999999999999</v>
      </c>
      <c r="N428" s="4">
        <v>21.622</v>
      </c>
      <c r="O428" s="4">
        <v>20.847999999999999</v>
      </c>
      <c r="P428" s="4">
        <v>19.652999999999999</v>
      </c>
      <c r="Q428" s="4">
        <v>18.393999999999998</v>
      </c>
      <c r="R428" s="4">
        <v>17.422999999999998</v>
      </c>
      <c r="S428" s="4">
        <v>16.902000000000001</v>
      </c>
      <c r="T428" s="4">
        <v>16.399000000000001</v>
      </c>
      <c r="U428" s="4">
        <v>13.532999999999999</v>
      </c>
      <c r="V428" s="4">
        <v>10.840999999999999</v>
      </c>
      <c r="W428" s="4">
        <v>7.8579999999999997</v>
      </c>
      <c r="X428" s="4">
        <v>6.4870000000000001</v>
      </c>
      <c r="Y428" s="4">
        <v>4.42</v>
      </c>
      <c r="Z428" s="4">
        <v>2.27</v>
      </c>
      <c r="AA428" s="4">
        <v>0.79200000000000004</v>
      </c>
    </row>
    <row r="429" spans="1:27" s="6" customFormat="1" x14ac:dyDescent="0.3">
      <c r="A429" s="40">
        <v>428</v>
      </c>
      <c r="B429" s="18" t="s">
        <v>323</v>
      </c>
      <c r="C429" s="43" t="s">
        <v>68</v>
      </c>
      <c r="D429" s="41"/>
      <c r="E429" s="41">
        <v>175</v>
      </c>
      <c r="F429" s="41">
        <v>2080</v>
      </c>
      <c r="G429" s="4">
        <v>20.631</v>
      </c>
      <c r="H429" s="4">
        <v>21.073</v>
      </c>
      <c r="I429" s="4">
        <v>21.422000000000001</v>
      </c>
      <c r="J429" s="4">
        <v>21.606999999999999</v>
      </c>
      <c r="K429" s="4">
        <v>21.713000000000001</v>
      </c>
      <c r="L429" s="4">
        <v>21.780999999999999</v>
      </c>
      <c r="M429" s="4">
        <v>21.891999999999999</v>
      </c>
      <c r="N429" s="4">
        <v>21.919</v>
      </c>
      <c r="O429" s="4">
        <v>21.587</v>
      </c>
      <c r="P429" s="4">
        <v>20.79</v>
      </c>
      <c r="Q429" s="4">
        <v>19.585999999999999</v>
      </c>
      <c r="R429" s="4">
        <v>18.305</v>
      </c>
      <c r="S429" s="4">
        <v>17.277999999999999</v>
      </c>
      <c r="T429" s="4">
        <v>16.678999999999998</v>
      </c>
      <c r="U429" s="4">
        <v>16.042000000000002</v>
      </c>
      <c r="V429" s="4">
        <v>13.007</v>
      </c>
      <c r="W429" s="4">
        <v>10.035</v>
      </c>
      <c r="X429" s="4">
        <v>6.7709999999999999</v>
      </c>
      <c r="Y429" s="4">
        <v>4.9660000000000002</v>
      </c>
      <c r="Z429" s="4">
        <v>2.778</v>
      </c>
      <c r="AA429" s="4">
        <v>1.127</v>
      </c>
    </row>
    <row r="430" spans="1:27" s="6" customFormat="1" x14ac:dyDescent="0.3">
      <c r="A430" s="40">
        <v>429</v>
      </c>
      <c r="B430" s="18" t="s">
        <v>323</v>
      </c>
      <c r="C430" s="43" t="s">
        <v>68</v>
      </c>
      <c r="D430" s="41"/>
      <c r="E430" s="41">
        <v>175</v>
      </c>
      <c r="F430" s="41">
        <v>2085</v>
      </c>
      <c r="G430" s="4">
        <v>20.170000000000002</v>
      </c>
      <c r="H430" s="4">
        <v>20.628</v>
      </c>
      <c r="I430" s="4">
        <v>21.071000000000002</v>
      </c>
      <c r="J430" s="4">
        <v>21.419</v>
      </c>
      <c r="K430" s="4">
        <v>21.600999999999999</v>
      </c>
      <c r="L430" s="4">
        <v>21.702999999999999</v>
      </c>
      <c r="M430" s="4">
        <v>21.768000000000001</v>
      </c>
      <c r="N430" s="4">
        <v>21.870999999999999</v>
      </c>
      <c r="O430" s="4">
        <v>21.885000000000002</v>
      </c>
      <c r="P430" s="4">
        <v>21.536000000000001</v>
      </c>
      <c r="Q430" s="4">
        <v>20.725000000000001</v>
      </c>
      <c r="R430" s="4">
        <v>19.498000000000001</v>
      </c>
      <c r="S430" s="4">
        <v>18.166</v>
      </c>
      <c r="T430" s="4">
        <v>17.071999999999999</v>
      </c>
      <c r="U430" s="4">
        <v>16.347999999999999</v>
      </c>
      <c r="V430" s="4">
        <v>15.465999999999999</v>
      </c>
      <c r="W430" s="4">
        <v>12.109</v>
      </c>
      <c r="X430" s="4">
        <v>8.7319999999999993</v>
      </c>
      <c r="Y430" s="4">
        <v>5.2610000000000001</v>
      </c>
      <c r="Z430" s="4">
        <v>3.1909999999999998</v>
      </c>
      <c r="AA430" s="4">
        <v>1.4750000000000001</v>
      </c>
    </row>
    <row r="431" spans="1:27" s="6" customFormat="1" x14ac:dyDescent="0.3">
      <c r="A431" s="40">
        <v>430</v>
      </c>
      <c r="B431" s="18" t="s">
        <v>323</v>
      </c>
      <c r="C431" s="43" t="s">
        <v>68</v>
      </c>
      <c r="D431" s="41"/>
      <c r="E431" s="41">
        <v>175</v>
      </c>
      <c r="F431" s="41">
        <v>2090</v>
      </c>
      <c r="G431" s="4">
        <v>19.747</v>
      </c>
      <c r="H431" s="4">
        <v>20.167000000000002</v>
      </c>
      <c r="I431" s="4">
        <v>20.625</v>
      </c>
      <c r="J431" s="4">
        <v>21.067</v>
      </c>
      <c r="K431" s="4">
        <v>21.413</v>
      </c>
      <c r="L431" s="4">
        <v>21.593</v>
      </c>
      <c r="M431" s="4">
        <v>21.690999999999999</v>
      </c>
      <c r="N431" s="4">
        <v>21.75</v>
      </c>
      <c r="O431" s="4">
        <v>21.841999999999999</v>
      </c>
      <c r="P431" s="4">
        <v>21.84</v>
      </c>
      <c r="Q431" s="4">
        <v>21.474</v>
      </c>
      <c r="R431" s="4">
        <v>20.643999999999998</v>
      </c>
      <c r="S431" s="4">
        <v>19.367000000000001</v>
      </c>
      <c r="T431" s="4">
        <v>17.97</v>
      </c>
      <c r="U431" s="4">
        <v>16.763000000000002</v>
      </c>
      <c r="V431" s="4">
        <v>15.808999999999999</v>
      </c>
      <c r="W431" s="4">
        <v>14.476000000000001</v>
      </c>
      <c r="X431" s="4">
        <v>10.635</v>
      </c>
      <c r="Y431" s="4">
        <v>6.8819999999999997</v>
      </c>
      <c r="Z431" s="4">
        <v>3.4529999999999998</v>
      </c>
      <c r="AA431" s="4">
        <v>1.8069999999999999</v>
      </c>
    </row>
    <row r="432" spans="1:27" s="6" customFormat="1" x14ac:dyDescent="0.3">
      <c r="A432" s="40">
        <v>431</v>
      </c>
      <c r="B432" s="18" t="s">
        <v>323</v>
      </c>
      <c r="C432" s="43" t="s">
        <v>68</v>
      </c>
      <c r="D432" s="41"/>
      <c r="E432" s="41">
        <v>175</v>
      </c>
      <c r="F432" s="41">
        <v>2095</v>
      </c>
      <c r="G432" s="4">
        <v>19.408000000000001</v>
      </c>
      <c r="H432" s="4">
        <v>19.742999999999999</v>
      </c>
      <c r="I432" s="4">
        <v>20.164999999999999</v>
      </c>
      <c r="J432" s="4">
        <v>20.622</v>
      </c>
      <c r="K432" s="4">
        <v>21.062000000000001</v>
      </c>
      <c r="L432" s="4">
        <v>21.407</v>
      </c>
      <c r="M432" s="4">
        <v>21.582999999999998</v>
      </c>
      <c r="N432" s="4">
        <v>21.675999999999998</v>
      </c>
      <c r="O432" s="4">
        <v>21.725000000000001</v>
      </c>
      <c r="P432" s="4">
        <v>21.800999999999998</v>
      </c>
      <c r="Q432" s="4">
        <v>21.783999999999999</v>
      </c>
      <c r="R432" s="4">
        <v>21.398</v>
      </c>
      <c r="S432" s="4">
        <v>20.52</v>
      </c>
      <c r="T432" s="4">
        <v>19.181000000000001</v>
      </c>
      <c r="U432" s="4">
        <v>17.675999999999998</v>
      </c>
      <c r="V432" s="4">
        <v>16.257999999999999</v>
      </c>
      <c r="W432" s="4">
        <v>14.874000000000001</v>
      </c>
      <c r="X432" s="4">
        <v>12.83</v>
      </c>
      <c r="Y432" s="4">
        <v>8.5030000000000001</v>
      </c>
      <c r="Z432" s="4">
        <v>4.6130000000000004</v>
      </c>
      <c r="AA432" s="4">
        <v>2.09</v>
      </c>
    </row>
    <row r="433" spans="1:27" s="6" customFormat="1" x14ac:dyDescent="0.3">
      <c r="A433" s="40">
        <v>432</v>
      </c>
      <c r="B433" s="18" t="s">
        <v>323</v>
      </c>
      <c r="C433" s="43" t="s">
        <v>68</v>
      </c>
      <c r="D433" s="41"/>
      <c r="E433" s="41">
        <v>175</v>
      </c>
      <c r="F433" s="41">
        <v>2100</v>
      </c>
      <c r="G433" s="4">
        <v>19.074999999999999</v>
      </c>
      <c r="H433" s="4">
        <v>19.405000000000001</v>
      </c>
      <c r="I433" s="4">
        <v>19.742999999999999</v>
      </c>
      <c r="J433" s="4">
        <v>20.163</v>
      </c>
      <c r="K433" s="4">
        <v>20.617000000000001</v>
      </c>
      <c r="L433" s="4">
        <v>21.056000000000001</v>
      </c>
      <c r="M433" s="4">
        <v>21.398</v>
      </c>
      <c r="N433" s="4">
        <v>21.567</v>
      </c>
      <c r="O433" s="4">
        <v>21.652999999999999</v>
      </c>
      <c r="P433" s="4">
        <v>21.687999999999999</v>
      </c>
      <c r="Q433" s="4">
        <v>21.751999999999999</v>
      </c>
      <c r="R433" s="4">
        <v>21.715</v>
      </c>
      <c r="S433" s="4">
        <v>21.283000000000001</v>
      </c>
      <c r="T433" s="4">
        <v>20.341999999999999</v>
      </c>
      <c r="U433" s="4">
        <v>18.896999999999998</v>
      </c>
      <c r="V433" s="4">
        <v>17.187000000000001</v>
      </c>
      <c r="W433" s="4">
        <v>15.366</v>
      </c>
      <c r="X433" s="4">
        <v>13.292</v>
      </c>
      <c r="Y433" s="4">
        <v>10.391999999999999</v>
      </c>
      <c r="Z433" s="4">
        <v>5.8120000000000003</v>
      </c>
      <c r="AA433" s="4">
        <v>2.7290000000000001</v>
      </c>
    </row>
    <row r="434" spans="1:27" s="6" customFormat="1" x14ac:dyDescent="0.3">
      <c r="A434" s="40">
        <v>433</v>
      </c>
      <c r="B434" s="18" t="s">
        <v>323</v>
      </c>
      <c r="C434" s="43" t="s">
        <v>69</v>
      </c>
      <c r="D434" s="41"/>
      <c r="E434" s="41">
        <v>508</v>
      </c>
      <c r="F434" s="41">
        <v>2015</v>
      </c>
      <c r="G434" s="4">
        <v>2404.1260000000002</v>
      </c>
      <c r="H434" s="4">
        <v>2090.0309999999999</v>
      </c>
      <c r="I434" s="4">
        <v>1807.6369999999999</v>
      </c>
      <c r="J434" s="4">
        <v>1518.8720000000001</v>
      </c>
      <c r="K434" s="4">
        <v>1256.393</v>
      </c>
      <c r="L434" s="4">
        <v>1040.338</v>
      </c>
      <c r="M434" s="4">
        <v>891.18100000000004</v>
      </c>
      <c r="N434" s="4">
        <v>741.95100000000002</v>
      </c>
      <c r="O434" s="4">
        <v>616.04200000000003</v>
      </c>
      <c r="P434" s="4">
        <v>493.74599999999998</v>
      </c>
      <c r="Q434" s="4">
        <v>395.101</v>
      </c>
      <c r="R434" s="4">
        <v>323.00299999999999</v>
      </c>
      <c r="S434" s="4">
        <v>262.41199999999998</v>
      </c>
      <c r="T434" s="4">
        <v>199.82400000000001</v>
      </c>
      <c r="U434" s="4">
        <v>146.88200000000001</v>
      </c>
      <c r="V434" s="4">
        <v>92.899000000000001</v>
      </c>
      <c r="W434" s="4">
        <v>47.707000000000001</v>
      </c>
      <c r="X434" s="4">
        <v>17.440000000000001</v>
      </c>
      <c r="Y434" s="4">
        <v>4.1429999999999998</v>
      </c>
      <c r="Z434" s="4">
        <v>0.57299999999999995</v>
      </c>
      <c r="AA434" s="4">
        <v>4.2999999999999997E-2</v>
      </c>
    </row>
    <row r="435" spans="1:27" s="6" customFormat="1" x14ac:dyDescent="0.3">
      <c r="A435" s="40">
        <v>434</v>
      </c>
      <c r="B435" s="18" t="s">
        <v>323</v>
      </c>
      <c r="C435" s="43" t="s">
        <v>69</v>
      </c>
      <c r="D435" s="41"/>
      <c r="E435" s="41">
        <v>508</v>
      </c>
      <c r="F435" s="41">
        <v>2020</v>
      </c>
      <c r="G435" s="4">
        <v>2648.759</v>
      </c>
      <c r="H435" s="4">
        <v>2343.7330000000002</v>
      </c>
      <c r="I435" s="4">
        <v>2068.3980000000001</v>
      </c>
      <c r="J435" s="4">
        <v>1790.104</v>
      </c>
      <c r="K435" s="4">
        <v>1498.454</v>
      </c>
      <c r="L435" s="4">
        <v>1232.8019999999999</v>
      </c>
      <c r="M435" s="4">
        <v>1014.668</v>
      </c>
      <c r="N435" s="4">
        <v>863.20699999999999</v>
      </c>
      <c r="O435" s="4">
        <v>713.66700000000003</v>
      </c>
      <c r="P435" s="4">
        <v>589.33100000000002</v>
      </c>
      <c r="Q435" s="4">
        <v>469.47399999999999</v>
      </c>
      <c r="R435" s="4">
        <v>372.048</v>
      </c>
      <c r="S435" s="4">
        <v>298.55099999999999</v>
      </c>
      <c r="T435" s="4">
        <v>233.42400000000001</v>
      </c>
      <c r="U435" s="4">
        <v>166.1</v>
      </c>
      <c r="V435" s="4">
        <v>109.10299999999999</v>
      </c>
      <c r="W435" s="4">
        <v>57.420999999999999</v>
      </c>
      <c r="X435" s="4">
        <v>22.157</v>
      </c>
      <c r="Y435" s="4">
        <v>5.4749999999999996</v>
      </c>
      <c r="Z435" s="4">
        <v>0.78600000000000003</v>
      </c>
      <c r="AA435" s="4">
        <v>6.2E-2</v>
      </c>
    </row>
    <row r="436" spans="1:27" s="6" customFormat="1" x14ac:dyDescent="0.3">
      <c r="A436" s="40">
        <v>435</v>
      </c>
      <c r="B436" s="18" t="s">
        <v>323</v>
      </c>
      <c r="C436" s="43" t="s">
        <v>69</v>
      </c>
      <c r="D436" s="41"/>
      <c r="E436" s="41">
        <v>508</v>
      </c>
      <c r="F436" s="41">
        <v>2025</v>
      </c>
      <c r="G436" s="4">
        <v>2933.4760000000001</v>
      </c>
      <c r="H436" s="4">
        <v>2592.0410000000002</v>
      </c>
      <c r="I436" s="4">
        <v>2323.3789999999999</v>
      </c>
      <c r="J436" s="4">
        <v>2051.2809999999999</v>
      </c>
      <c r="K436" s="4">
        <v>1768.8610000000001</v>
      </c>
      <c r="L436" s="4">
        <v>1474.346</v>
      </c>
      <c r="M436" s="4">
        <v>1207.9780000000001</v>
      </c>
      <c r="N436" s="4">
        <v>988.72199999999998</v>
      </c>
      <c r="O436" s="4">
        <v>834.71400000000006</v>
      </c>
      <c r="P436" s="4">
        <v>684.78200000000004</v>
      </c>
      <c r="Q436" s="4">
        <v>561.11</v>
      </c>
      <c r="R436" s="4">
        <v>442.72300000000001</v>
      </c>
      <c r="S436" s="4">
        <v>344.83300000000003</v>
      </c>
      <c r="T436" s="4">
        <v>266.786</v>
      </c>
      <c r="U436" s="4">
        <v>195.51400000000001</v>
      </c>
      <c r="V436" s="4">
        <v>124.801</v>
      </c>
      <c r="W436" s="4">
        <v>68.516999999999996</v>
      </c>
      <c r="X436" s="4">
        <v>27.193999999999999</v>
      </c>
      <c r="Y436" s="4">
        <v>7.1050000000000004</v>
      </c>
      <c r="Z436" s="4">
        <v>1.06</v>
      </c>
      <c r="AA436" s="4">
        <v>8.5999999999999993E-2</v>
      </c>
    </row>
    <row r="437" spans="1:27" s="6" customFormat="1" x14ac:dyDescent="0.3">
      <c r="A437" s="40">
        <v>436</v>
      </c>
      <c r="B437" s="18" t="s">
        <v>323</v>
      </c>
      <c r="C437" s="43" t="s">
        <v>69</v>
      </c>
      <c r="D437" s="41"/>
      <c r="E437" s="41">
        <v>508</v>
      </c>
      <c r="F437" s="41">
        <v>2030</v>
      </c>
      <c r="G437" s="4">
        <v>3226.1770000000001</v>
      </c>
      <c r="H437" s="4">
        <v>2882.8539999999998</v>
      </c>
      <c r="I437" s="4">
        <v>2572.0309999999999</v>
      </c>
      <c r="J437" s="4">
        <v>2306.7040000000002</v>
      </c>
      <c r="K437" s="4">
        <v>2029.9580000000001</v>
      </c>
      <c r="L437" s="4">
        <v>1743.779</v>
      </c>
      <c r="M437" s="4">
        <v>1448.866</v>
      </c>
      <c r="N437" s="4">
        <v>1182.3620000000001</v>
      </c>
      <c r="O437" s="4">
        <v>961.23299999999995</v>
      </c>
      <c r="P437" s="4">
        <v>804.755</v>
      </c>
      <c r="Q437" s="4">
        <v>653.71</v>
      </c>
      <c r="R437" s="4">
        <v>529.87800000000004</v>
      </c>
      <c r="S437" s="4">
        <v>411.21100000000001</v>
      </c>
      <c r="T437" s="4">
        <v>309.35199999999998</v>
      </c>
      <c r="U437" s="4">
        <v>224.91399999999999</v>
      </c>
      <c r="V437" s="4">
        <v>148.37200000000001</v>
      </c>
      <c r="W437" s="4">
        <v>79.504999999999995</v>
      </c>
      <c r="X437" s="4">
        <v>33.034999999999997</v>
      </c>
      <c r="Y437" s="4">
        <v>8.8870000000000005</v>
      </c>
      <c r="Z437" s="4">
        <v>1.4</v>
      </c>
      <c r="AA437" s="4">
        <v>0.11799999999999999</v>
      </c>
    </row>
    <row r="438" spans="1:27" s="6" customFormat="1" x14ac:dyDescent="0.3">
      <c r="A438" s="40">
        <v>437</v>
      </c>
      <c r="B438" s="18" t="s">
        <v>323</v>
      </c>
      <c r="C438" s="43" t="s">
        <v>69</v>
      </c>
      <c r="D438" s="41"/>
      <c r="E438" s="41">
        <v>508</v>
      </c>
      <c r="F438" s="41">
        <v>2035</v>
      </c>
      <c r="G438" s="4">
        <v>3504.058</v>
      </c>
      <c r="H438" s="4">
        <v>3183.0419999999999</v>
      </c>
      <c r="I438" s="4">
        <v>2864.7660000000001</v>
      </c>
      <c r="J438" s="4">
        <v>2555.1</v>
      </c>
      <c r="K438" s="4">
        <v>2285.625</v>
      </c>
      <c r="L438" s="4">
        <v>2004.7750000000001</v>
      </c>
      <c r="M438" s="4">
        <v>1717.508</v>
      </c>
      <c r="N438" s="4">
        <v>1422.729</v>
      </c>
      <c r="O438" s="4">
        <v>1154.7090000000001</v>
      </c>
      <c r="P438" s="4">
        <v>931.79</v>
      </c>
      <c r="Q438" s="4">
        <v>771.93</v>
      </c>
      <c r="R438" s="4">
        <v>619.13</v>
      </c>
      <c r="S438" s="4">
        <v>493.26</v>
      </c>
      <c r="T438" s="4">
        <v>370.15899999999999</v>
      </c>
      <c r="U438" s="4">
        <v>262.339</v>
      </c>
      <c r="V438" s="4">
        <v>172.21</v>
      </c>
      <c r="W438" s="4">
        <v>95.745000000000005</v>
      </c>
      <c r="X438" s="4">
        <v>38.948999999999998</v>
      </c>
      <c r="Y438" s="4">
        <v>10.977</v>
      </c>
      <c r="Z438" s="4">
        <v>1.7769999999999999</v>
      </c>
      <c r="AA438" s="4">
        <v>0.157</v>
      </c>
    </row>
    <row r="439" spans="1:27" s="6" customFormat="1" x14ac:dyDescent="0.3">
      <c r="A439" s="40">
        <v>438</v>
      </c>
      <c r="B439" s="18" t="s">
        <v>323</v>
      </c>
      <c r="C439" s="43" t="s">
        <v>69</v>
      </c>
      <c r="D439" s="41"/>
      <c r="E439" s="41">
        <v>508</v>
      </c>
      <c r="F439" s="41">
        <v>2040</v>
      </c>
      <c r="G439" s="4">
        <v>3746.5810000000001</v>
      </c>
      <c r="H439" s="4">
        <v>3465.6669999999999</v>
      </c>
      <c r="I439" s="4">
        <v>3166.5540000000001</v>
      </c>
      <c r="J439" s="4">
        <v>2848.41</v>
      </c>
      <c r="K439" s="4">
        <v>2533.71</v>
      </c>
      <c r="L439" s="4">
        <v>2260.48</v>
      </c>
      <c r="M439" s="4">
        <v>1978.278</v>
      </c>
      <c r="N439" s="4">
        <v>1690.425</v>
      </c>
      <c r="O439" s="4">
        <v>1393.8610000000001</v>
      </c>
      <c r="P439" s="4">
        <v>1124.3599999999999</v>
      </c>
      <c r="Q439" s="4">
        <v>898.68600000000004</v>
      </c>
      <c r="R439" s="4">
        <v>734.83799999999997</v>
      </c>
      <c r="S439" s="4">
        <v>578.61199999999997</v>
      </c>
      <c r="T439" s="4">
        <v>445.911</v>
      </c>
      <c r="U439" s="4">
        <v>316.09500000000003</v>
      </c>
      <c r="V439" s="4">
        <v>203.21600000000001</v>
      </c>
      <c r="W439" s="4">
        <v>112.922</v>
      </c>
      <c r="X439" s="4">
        <v>47.801000000000002</v>
      </c>
      <c r="Y439" s="4">
        <v>13.231</v>
      </c>
      <c r="Z439" s="4">
        <v>2.2469999999999999</v>
      </c>
      <c r="AA439" s="4">
        <v>0.20399999999999999</v>
      </c>
    </row>
    <row r="440" spans="1:27" s="6" customFormat="1" x14ac:dyDescent="0.3">
      <c r="A440" s="40">
        <v>439</v>
      </c>
      <c r="B440" s="18" t="s">
        <v>323</v>
      </c>
      <c r="C440" s="43" t="s">
        <v>69</v>
      </c>
      <c r="D440" s="41"/>
      <c r="E440" s="41">
        <v>508</v>
      </c>
      <c r="F440" s="41">
        <v>2045</v>
      </c>
      <c r="G440" s="4">
        <v>3962.4679999999998</v>
      </c>
      <c r="H440" s="4">
        <v>3712.105</v>
      </c>
      <c r="I440" s="4">
        <v>3450.4650000000001</v>
      </c>
      <c r="J440" s="4">
        <v>3150.9490000000001</v>
      </c>
      <c r="K440" s="4">
        <v>2827.17</v>
      </c>
      <c r="L440" s="4">
        <v>2508.4209999999998</v>
      </c>
      <c r="M440" s="4">
        <v>2234.047</v>
      </c>
      <c r="N440" s="4">
        <v>1950.8679999999999</v>
      </c>
      <c r="O440" s="4">
        <v>1660.056</v>
      </c>
      <c r="P440" s="4">
        <v>1361.577</v>
      </c>
      <c r="Q440" s="4">
        <v>1089.357</v>
      </c>
      <c r="R440" s="4">
        <v>860.39499999999998</v>
      </c>
      <c r="S440" s="4">
        <v>690.72699999999998</v>
      </c>
      <c r="T440" s="4">
        <v>525.95399999999995</v>
      </c>
      <c r="U440" s="4">
        <v>383.47800000000001</v>
      </c>
      <c r="V440" s="4">
        <v>247.65600000000001</v>
      </c>
      <c r="W440" s="4">
        <v>135.41800000000001</v>
      </c>
      <c r="X440" s="4">
        <v>57.499000000000002</v>
      </c>
      <c r="Y440" s="4">
        <v>16.626999999999999</v>
      </c>
      <c r="Z440" s="4">
        <v>2.778</v>
      </c>
      <c r="AA440" s="4">
        <v>0.26400000000000001</v>
      </c>
    </row>
    <row r="441" spans="1:27" s="6" customFormat="1" x14ac:dyDescent="0.3">
      <c r="A441" s="40">
        <v>440</v>
      </c>
      <c r="B441" s="18" t="s">
        <v>323</v>
      </c>
      <c r="C441" s="43" t="s">
        <v>69</v>
      </c>
      <c r="D441" s="41"/>
      <c r="E441" s="41">
        <v>508</v>
      </c>
      <c r="F441" s="41">
        <v>2050</v>
      </c>
      <c r="G441" s="4">
        <v>4155.9610000000002</v>
      </c>
      <c r="H441" s="4">
        <v>3932.3960000000002</v>
      </c>
      <c r="I441" s="4">
        <v>3698.3910000000001</v>
      </c>
      <c r="J441" s="4">
        <v>3435.8029999999999</v>
      </c>
      <c r="K441" s="4">
        <v>3130.2559999999999</v>
      </c>
      <c r="L441" s="4">
        <v>2802.1959999999999</v>
      </c>
      <c r="M441" s="4">
        <v>2482.1979999999999</v>
      </c>
      <c r="N441" s="4">
        <v>2206.8510000000001</v>
      </c>
      <c r="O441" s="4">
        <v>1919.8889999999999</v>
      </c>
      <c r="P441" s="4">
        <v>1625.712</v>
      </c>
      <c r="Q441" s="4">
        <v>1323.6569999999999</v>
      </c>
      <c r="R441" s="4">
        <v>1048.028</v>
      </c>
      <c r="S441" s="4">
        <v>813.87199999999996</v>
      </c>
      <c r="T441" s="4">
        <v>632.34699999999998</v>
      </c>
      <c r="U441" s="4">
        <v>455.91300000000001</v>
      </c>
      <c r="V441" s="4">
        <v>303.73099999999999</v>
      </c>
      <c r="W441" s="4">
        <v>168.03200000000001</v>
      </c>
      <c r="X441" s="4">
        <v>70.957999999999998</v>
      </c>
      <c r="Y441" s="4">
        <v>20.777999999999999</v>
      </c>
      <c r="Z441" s="4">
        <v>3.657</v>
      </c>
      <c r="AA441" s="4">
        <v>0.34300000000000003</v>
      </c>
    </row>
    <row r="442" spans="1:27" s="6" customFormat="1" x14ac:dyDescent="0.3">
      <c r="A442" s="40">
        <v>441</v>
      </c>
      <c r="B442" s="18" t="s">
        <v>323</v>
      </c>
      <c r="C442" s="43" t="s">
        <v>69</v>
      </c>
      <c r="D442" s="41"/>
      <c r="E442" s="41">
        <v>508</v>
      </c>
      <c r="F442" s="41">
        <v>2055</v>
      </c>
      <c r="G442" s="4">
        <v>4337.3879999999999</v>
      </c>
      <c r="H442" s="4">
        <v>4131.0870000000004</v>
      </c>
      <c r="I442" s="4">
        <v>3920.752</v>
      </c>
      <c r="J442" s="4">
        <v>3685.194</v>
      </c>
      <c r="K442" s="4">
        <v>3416.3510000000001</v>
      </c>
      <c r="L442" s="4">
        <v>3106.4180000000001</v>
      </c>
      <c r="M442" s="4">
        <v>2776.8989999999999</v>
      </c>
      <c r="N442" s="4">
        <v>2455.77</v>
      </c>
      <c r="O442" s="4">
        <v>2176.279</v>
      </c>
      <c r="P442" s="4">
        <v>1884.8409999999999</v>
      </c>
      <c r="Q442" s="4">
        <v>1585.171</v>
      </c>
      <c r="R442" s="4">
        <v>1278.6669999999999</v>
      </c>
      <c r="S442" s="4">
        <v>997.34500000000003</v>
      </c>
      <c r="T442" s="4">
        <v>751.327</v>
      </c>
      <c r="U442" s="4">
        <v>553.923</v>
      </c>
      <c r="V442" s="4">
        <v>365.923</v>
      </c>
      <c r="W442" s="4">
        <v>210.69499999999999</v>
      </c>
      <c r="X442" s="4">
        <v>91.438000000000002</v>
      </c>
      <c r="Y442" s="4">
        <v>27.009</v>
      </c>
      <c r="Z442" s="4">
        <v>4.8780000000000001</v>
      </c>
      <c r="AA442" s="4">
        <v>0.48099999999999998</v>
      </c>
    </row>
    <row r="443" spans="1:27" s="6" customFormat="1" x14ac:dyDescent="0.3">
      <c r="A443" s="40">
        <v>442</v>
      </c>
      <c r="B443" s="18" t="s">
        <v>323</v>
      </c>
      <c r="C443" s="43" t="s">
        <v>69</v>
      </c>
      <c r="D443" s="41"/>
      <c r="E443" s="41">
        <v>508</v>
      </c>
      <c r="F443" s="41">
        <v>2060</v>
      </c>
      <c r="G443" s="4">
        <v>4501.2879999999996</v>
      </c>
      <c r="H443" s="4">
        <v>4314.8729999999996</v>
      </c>
      <c r="I443" s="4">
        <v>4120.5200000000004</v>
      </c>
      <c r="J443" s="4">
        <v>3908.4850000000001</v>
      </c>
      <c r="K443" s="4">
        <v>3666.6469999999999</v>
      </c>
      <c r="L443" s="4">
        <v>3393.2620000000002</v>
      </c>
      <c r="M443" s="4">
        <v>3081.623</v>
      </c>
      <c r="N443" s="4">
        <v>2750.7579999999998</v>
      </c>
      <c r="O443" s="4">
        <v>2425.2150000000001</v>
      </c>
      <c r="P443" s="4">
        <v>2140.8119999999999</v>
      </c>
      <c r="Q443" s="4">
        <v>1842.623</v>
      </c>
      <c r="R443" s="4">
        <v>1536.5219999999999</v>
      </c>
      <c r="S443" s="4">
        <v>1222.943</v>
      </c>
      <c r="T443" s="4">
        <v>928.01800000000003</v>
      </c>
      <c r="U443" s="4">
        <v>665.96799999999996</v>
      </c>
      <c r="V443" s="4">
        <v>452.02800000000002</v>
      </c>
      <c r="W443" s="4">
        <v>260.42200000000003</v>
      </c>
      <c r="X443" s="4">
        <v>119.468</v>
      </c>
      <c r="Y443" s="4">
        <v>36.886000000000003</v>
      </c>
      <c r="Z443" s="4">
        <v>6.8330000000000002</v>
      </c>
      <c r="AA443" s="4">
        <v>0.69599999999999995</v>
      </c>
    </row>
    <row r="444" spans="1:27" s="6" customFormat="1" x14ac:dyDescent="0.3">
      <c r="A444" s="40">
        <v>443</v>
      </c>
      <c r="B444" s="18" t="s">
        <v>323</v>
      </c>
      <c r="C444" s="43" t="s">
        <v>69</v>
      </c>
      <c r="D444" s="41"/>
      <c r="E444" s="41">
        <v>508</v>
      </c>
      <c r="F444" s="41">
        <v>2065</v>
      </c>
      <c r="G444" s="4">
        <v>4637.4170000000004</v>
      </c>
      <c r="H444" s="4">
        <v>4479.692</v>
      </c>
      <c r="I444" s="4">
        <v>4304.625</v>
      </c>
      <c r="J444" s="4">
        <v>4108.732</v>
      </c>
      <c r="K444" s="4">
        <v>3890.5459999999998</v>
      </c>
      <c r="L444" s="4">
        <v>3644.127</v>
      </c>
      <c r="M444" s="4">
        <v>3368.78</v>
      </c>
      <c r="N444" s="4">
        <v>3055.471</v>
      </c>
      <c r="O444" s="4">
        <v>2719.8850000000002</v>
      </c>
      <c r="P444" s="4">
        <v>2389.2399999999998</v>
      </c>
      <c r="Q444" s="4">
        <v>2097.3910000000001</v>
      </c>
      <c r="R444" s="4">
        <v>1791.3610000000001</v>
      </c>
      <c r="S444" s="4">
        <v>1475.646</v>
      </c>
      <c r="T444" s="4">
        <v>1145.47</v>
      </c>
      <c r="U444" s="4">
        <v>831.43100000000004</v>
      </c>
      <c r="V444" s="4">
        <v>552.57500000000005</v>
      </c>
      <c r="W444" s="4">
        <v>329.88600000000002</v>
      </c>
      <c r="X444" s="4">
        <v>153.44200000000001</v>
      </c>
      <c r="Y444" s="4">
        <v>50.932000000000002</v>
      </c>
      <c r="Z444" s="4">
        <v>10.039999999999999</v>
      </c>
      <c r="AA444" s="4">
        <v>1.0580000000000001</v>
      </c>
    </row>
    <row r="445" spans="1:27" s="6" customFormat="1" x14ac:dyDescent="0.3">
      <c r="A445" s="40">
        <v>444</v>
      </c>
      <c r="B445" s="18" t="s">
        <v>323</v>
      </c>
      <c r="C445" s="43" t="s">
        <v>69</v>
      </c>
      <c r="D445" s="41"/>
      <c r="E445" s="41">
        <v>508</v>
      </c>
      <c r="F445" s="41">
        <v>2070</v>
      </c>
      <c r="G445" s="4">
        <v>4751.4639999999999</v>
      </c>
      <c r="H445" s="4">
        <v>4616.808</v>
      </c>
      <c r="I445" s="4">
        <v>4469.8249999999998</v>
      </c>
      <c r="J445" s="4">
        <v>4293.2449999999999</v>
      </c>
      <c r="K445" s="4">
        <v>4091.4340000000002</v>
      </c>
      <c r="L445" s="4">
        <v>3868.7170000000001</v>
      </c>
      <c r="M445" s="4">
        <v>3620.1979999999999</v>
      </c>
      <c r="N445" s="4">
        <v>3342.89</v>
      </c>
      <c r="O445" s="4">
        <v>3024.4369999999999</v>
      </c>
      <c r="P445" s="4">
        <v>2683.297</v>
      </c>
      <c r="Q445" s="4">
        <v>2344.9250000000002</v>
      </c>
      <c r="R445" s="4">
        <v>2044.2429999999999</v>
      </c>
      <c r="S445" s="4">
        <v>1726.6210000000001</v>
      </c>
      <c r="T445" s="4">
        <v>1389.8510000000001</v>
      </c>
      <c r="U445" s="4">
        <v>1035.481</v>
      </c>
      <c r="V445" s="4">
        <v>699.99</v>
      </c>
      <c r="W445" s="4">
        <v>412.29199999999997</v>
      </c>
      <c r="X445" s="4">
        <v>200.90199999999999</v>
      </c>
      <c r="Y445" s="4">
        <v>68.629000000000005</v>
      </c>
      <c r="Z445" s="4">
        <v>14.775</v>
      </c>
      <c r="AA445" s="4">
        <v>1.671</v>
      </c>
    </row>
    <row r="446" spans="1:27" s="6" customFormat="1" x14ac:dyDescent="0.3">
      <c r="A446" s="40">
        <v>445</v>
      </c>
      <c r="B446" s="18" t="s">
        <v>323</v>
      </c>
      <c r="C446" s="43" t="s">
        <v>69</v>
      </c>
      <c r="D446" s="41"/>
      <c r="E446" s="41">
        <v>508</v>
      </c>
      <c r="F446" s="41">
        <v>2075</v>
      </c>
      <c r="G446" s="4">
        <v>4836.8490000000002</v>
      </c>
      <c r="H446" s="4">
        <v>4731.8360000000002</v>
      </c>
      <c r="I446" s="4">
        <v>4607.34</v>
      </c>
      <c r="J446" s="4">
        <v>4458.93</v>
      </c>
      <c r="K446" s="4">
        <v>4276.6610000000001</v>
      </c>
      <c r="L446" s="4">
        <v>4070.424</v>
      </c>
      <c r="M446" s="4">
        <v>3845.5340000000001</v>
      </c>
      <c r="N446" s="4">
        <v>3594.902</v>
      </c>
      <c r="O446" s="4">
        <v>3312.0529999999999</v>
      </c>
      <c r="P446" s="4">
        <v>2987.5320000000002</v>
      </c>
      <c r="Q446" s="4">
        <v>2637.9960000000001</v>
      </c>
      <c r="R446" s="4">
        <v>2290.451</v>
      </c>
      <c r="S446" s="4">
        <v>1976.68</v>
      </c>
      <c r="T446" s="4">
        <v>1634.316</v>
      </c>
      <c r="U446" s="4">
        <v>1266.223</v>
      </c>
      <c r="V446" s="4">
        <v>882.89200000000005</v>
      </c>
      <c r="W446" s="4">
        <v>532.58699999999999</v>
      </c>
      <c r="X446" s="4">
        <v>258.66300000000001</v>
      </c>
      <c r="Y446" s="4">
        <v>93.885000000000005</v>
      </c>
      <c r="Z446" s="4">
        <v>21.138999999999999</v>
      </c>
      <c r="AA446" s="4">
        <v>2.65</v>
      </c>
    </row>
    <row r="447" spans="1:27" s="6" customFormat="1" x14ac:dyDescent="0.3">
      <c r="A447" s="40">
        <v>446</v>
      </c>
      <c r="B447" s="18" t="s">
        <v>323</v>
      </c>
      <c r="C447" s="43" t="s">
        <v>69</v>
      </c>
      <c r="D447" s="41"/>
      <c r="E447" s="41">
        <v>508</v>
      </c>
      <c r="F447" s="41">
        <v>2080</v>
      </c>
      <c r="G447" s="4">
        <v>4902.0780000000004</v>
      </c>
      <c r="H447" s="4">
        <v>4818.2330000000002</v>
      </c>
      <c r="I447" s="4">
        <v>4722.8019999999997</v>
      </c>
      <c r="J447" s="4">
        <v>4597.01</v>
      </c>
      <c r="K447" s="4">
        <v>4443.1570000000002</v>
      </c>
      <c r="L447" s="4">
        <v>4256.5540000000001</v>
      </c>
      <c r="M447" s="4">
        <v>4048.1120000000001</v>
      </c>
      <c r="N447" s="4">
        <v>3821.0239999999999</v>
      </c>
      <c r="O447" s="4">
        <v>3564.7249999999999</v>
      </c>
      <c r="P447" s="4">
        <v>3275.2730000000001</v>
      </c>
      <c r="Q447" s="4">
        <v>2941.5549999999998</v>
      </c>
      <c r="R447" s="4">
        <v>2581.991</v>
      </c>
      <c r="S447" s="4">
        <v>2220.9140000000002</v>
      </c>
      <c r="T447" s="4">
        <v>1879.3489999999999</v>
      </c>
      <c r="U447" s="4">
        <v>1499.4849999999999</v>
      </c>
      <c r="V447" s="4">
        <v>1091.8510000000001</v>
      </c>
      <c r="W447" s="4">
        <v>683.40200000000004</v>
      </c>
      <c r="X447" s="4">
        <v>342.98</v>
      </c>
      <c r="Y447" s="4">
        <v>125.649</v>
      </c>
      <c r="Z447" s="4">
        <v>30.495999999999999</v>
      </c>
      <c r="AA447" s="4">
        <v>4.07</v>
      </c>
    </row>
    <row r="448" spans="1:27" s="6" customFormat="1" x14ac:dyDescent="0.3">
      <c r="A448" s="40">
        <v>447</v>
      </c>
      <c r="B448" s="18" t="s">
        <v>323</v>
      </c>
      <c r="C448" s="43" t="s">
        <v>69</v>
      </c>
      <c r="D448" s="41"/>
      <c r="E448" s="41">
        <v>508</v>
      </c>
      <c r="F448" s="41">
        <v>2085</v>
      </c>
      <c r="G448" s="4">
        <v>4942.9669999999996</v>
      </c>
      <c r="H448" s="4">
        <v>4884.4989999999998</v>
      </c>
      <c r="I448" s="4">
        <v>4809.6689999999999</v>
      </c>
      <c r="J448" s="4">
        <v>4712.9920000000002</v>
      </c>
      <c r="K448" s="4">
        <v>4582.0069999999996</v>
      </c>
      <c r="L448" s="4">
        <v>4424.0010000000002</v>
      </c>
      <c r="M448" s="4">
        <v>4235.2129999999997</v>
      </c>
      <c r="N448" s="4">
        <v>4024.5070000000001</v>
      </c>
      <c r="O448" s="4">
        <v>3791.692</v>
      </c>
      <c r="P448" s="4">
        <v>3528.5479999999998</v>
      </c>
      <c r="Q448" s="4">
        <v>3229.105</v>
      </c>
      <c r="R448" s="4">
        <v>2884.2829999999999</v>
      </c>
      <c r="S448" s="4">
        <v>2510.0059999999999</v>
      </c>
      <c r="T448" s="4">
        <v>2119.6840000000002</v>
      </c>
      <c r="U448" s="4">
        <v>1735.0530000000001</v>
      </c>
      <c r="V448" s="4">
        <v>1305.9449999999999</v>
      </c>
      <c r="W448" s="4">
        <v>858.13</v>
      </c>
      <c r="X448" s="4">
        <v>450.464</v>
      </c>
      <c r="Y448" s="4">
        <v>172.47499999999999</v>
      </c>
      <c r="Z448" s="4">
        <v>42.808</v>
      </c>
      <c r="AA448" s="4">
        <v>6.24</v>
      </c>
    </row>
    <row r="449" spans="1:27" s="6" customFormat="1" x14ac:dyDescent="0.3">
      <c r="A449" s="40">
        <v>448</v>
      </c>
      <c r="B449" s="18" t="s">
        <v>323</v>
      </c>
      <c r="C449" s="43" t="s">
        <v>69</v>
      </c>
      <c r="D449" s="41"/>
      <c r="E449" s="41">
        <v>508</v>
      </c>
      <c r="F449" s="41">
        <v>2090</v>
      </c>
      <c r="G449" s="4">
        <v>4961.5619999999999</v>
      </c>
      <c r="H449" s="4">
        <v>4926.2910000000002</v>
      </c>
      <c r="I449" s="4">
        <v>4876.3140000000003</v>
      </c>
      <c r="J449" s="4">
        <v>4800.2780000000002</v>
      </c>
      <c r="K449" s="4">
        <v>4698.6589999999997</v>
      </c>
      <c r="L449" s="4">
        <v>4563.6180000000004</v>
      </c>
      <c r="M449" s="4">
        <v>4403.3959999999997</v>
      </c>
      <c r="N449" s="4">
        <v>4212.34</v>
      </c>
      <c r="O449" s="4">
        <v>3995.8530000000001</v>
      </c>
      <c r="P449" s="4">
        <v>3755.998</v>
      </c>
      <c r="Q449" s="4">
        <v>3482.3449999999998</v>
      </c>
      <c r="R449" s="4">
        <v>3170.56</v>
      </c>
      <c r="S449" s="4">
        <v>2809.2339999999999</v>
      </c>
      <c r="T449" s="4">
        <v>2402.7020000000002</v>
      </c>
      <c r="U449" s="4">
        <v>1965.8810000000001</v>
      </c>
      <c r="V449" s="4">
        <v>1522.318</v>
      </c>
      <c r="W449" s="4">
        <v>1039.0119999999999</v>
      </c>
      <c r="X449" s="4">
        <v>576.91200000000003</v>
      </c>
      <c r="Y449" s="4">
        <v>233.292</v>
      </c>
      <c r="Z449" s="4">
        <v>61.23</v>
      </c>
      <c r="AA449" s="4">
        <v>9.2840000000000007</v>
      </c>
    </row>
    <row r="450" spans="1:27" s="6" customFormat="1" x14ac:dyDescent="0.3">
      <c r="A450" s="40">
        <v>449</v>
      </c>
      <c r="B450" s="18" t="s">
        <v>323</v>
      </c>
      <c r="C450" s="43" t="s">
        <v>69</v>
      </c>
      <c r="D450" s="41"/>
      <c r="E450" s="41">
        <v>508</v>
      </c>
      <c r="F450" s="41">
        <v>2095</v>
      </c>
      <c r="G450" s="4">
        <v>4970.585</v>
      </c>
      <c r="H450" s="4">
        <v>4945.777</v>
      </c>
      <c r="I450" s="4">
        <v>4918.5360000000001</v>
      </c>
      <c r="J450" s="4">
        <v>4867.3969999999999</v>
      </c>
      <c r="K450" s="4">
        <v>4786.5959999999995</v>
      </c>
      <c r="L450" s="4">
        <v>4681.0519999999997</v>
      </c>
      <c r="M450" s="4">
        <v>4543.8429999999998</v>
      </c>
      <c r="N450" s="4">
        <v>4381.375</v>
      </c>
      <c r="O450" s="4">
        <v>4184.5219999999999</v>
      </c>
      <c r="P450" s="4">
        <v>3960.8519999999999</v>
      </c>
      <c r="Q450" s="4">
        <v>3710.13</v>
      </c>
      <c r="R450" s="4">
        <v>3423.3539999999998</v>
      </c>
      <c r="S450" s="4">
        <v>3093.3249999999998</v>
      </c>
      <c r="T450" s="4">
        <v>2696.2750000000001</v>
      </c>
      <c r="U450" s="4">
        <v>2237.6849999999999</v>
      </c>
      <c r="V450" s="4">
        <v>1736.2270000000001</v>
      </c>
      <c r="W450" s="4">
        <v>1224.5219999999999</v>
      </c>
      <c r="X450" s="4">
        <v>711.21299999999997</v>
      </c>
      <c r="Y450" s="4">
        <v>306.93400000000003</v>
      </c>
      <c r="Z450" s="4">
        <v>86.010999999999996</v>
      </c>
      <c r="AA450" s="4">
        <v>13.942</v>
      </c>
    </row>
    <row r="451" spans="1:27" s="6" customFormat="1" x14ac:dyDescent="0.3">
      <c r="A451" s="40">
        <v>450</v>
      </c>
      <c r="B451" s="18" t="s">
        <v>323</v>
      </c>
      <c r="C451" s="43" t="s">
        <v>69</v>
      </c>
      <c r="D451" s="41"/>
      <c r="E451" s="41">
        <v>508</v>
      </c>
      <c r="F451" s="41">
        <v>2100</v>
      </c>
      <c r="G451" s="4">
        <v>4939.1450000000004</v>
      </c>
      <c r="H451" s="4">
        <v>4955.7240000000002</v>
      </c>
      <c r="I451" s="4">
        <v>4938.442</v>
      </c>
      <c r="J451" s="4">
        <v>4910.1000000000004</v>
      </c>
      <c r="K451" s="4">
        <v>4854.4030000000002</v>
      </c>
      <c r="L451" s="4">
        <v>4769.8789999999999</v>
      </c>
      <c r="M451" s="4">
        <v>4662.1369999999997</v>
      </c>
      <c r="N451" s="4">
        <v>4522.7470000000003</v>
      </c>
      <c r="O451" s="4">
        <v>4354.527</v>
      </c>
      <c r="P451" s="4">
        <v>4150.3969999999999</v>
      </c>
      <c r="Q451" s="4">
        <v>3915.6970000000001</v>
      </c>
      <c r="R451" s="4">
        <v>3651.3620000000001</v>
      </c>
      <c r="S451" s="4">
        <v>3345.2310000000002</v>
      </c>
      <c r="T451" s="4">
        <v>2976.2750000000001</v>
      </c>
      <c r="U451" s="4">
        <v>2520.991</v>
      </c>
      <c r="V451" s="4">
        <v>1988.7860000000001</v>
      </c>
      <c r="W451" s="4">
        <v>1411.05</v>
      </c>
      <c r="X451" s="4">
        <v>852.24300000000005</v>
      </c>
      <c r="Y451" s="4">
        <v>387.95299999999997</v>
      </c>
      <c r="Z451" s="4">
        <v>117.206</v>
      </c>
      <c r="AA451" s="4">
        <v>20.577999999999999</v>
      </c>
    </row>
    <row r="452" spans="1:27" s="6" customFormat="1" x14ac:dyDescent="0.3">
      <c r="A452" s="40">
        <v>451</v>
      </c>
      <c r="B452" s="18" t="s">
        <v>323</v>
      </c>
      <c r="C452" s="43" t="s">
        <v>70</v>
      </c>
      <c r="D452" s="41"/>
      <c r="E452" s="41">
        <v>638</v>
      </c>
      <c r="F452" s="41">
        <v>2015</v>
      </c>
      <c r="G452" s="4">
        <v>33.988999999999997</v>
      </c>
      <c r="H452" s="4">
        <v>33.951000000000001</v>
      </c>
      <c r="I452" s="4">
        <v>35.148000000000003</v>
      </c>
      <c r="J452" s="4">
        <v>32.789000000000001</v>
      </c>
      <c r="K452" s="4">
        <v>29.635000000000002</v>
      </c>
      <c r="L452" s="4">
        <v>26.966999999999999</v>
      </c>
      <c r="M452" s="4">
        <v>26.821999999999999</v>
      </c>
      <c r="N452" s="4">
        <v>30.405000000000001</v>
      </c>
      <c r="O452" s="4">
        <v>31.437999999999999</v>
      </c>
      <c r="P452" s="4">
        <v>34.156999999999996</v>
      </c>
      <c r="Q452" s="4">
        <v>31.538</v>
      </c>
      <c r="R452" s="4">
        <v>26.018000000000001</v>
      </c>
      <c r="S452" s="4">
        <v>22.026</v>
      </c>
      <c r="T452" s="4">
        <v>15.670999999999999</v>
      </c>
      <c r="U452" s="4">
        <v>12.089</v>
      </c>
      <c r="V452" s="4">
        <v>9.6920000000000002</v>
      </c>
      <c r="W452" s="4">
        <v>6.63</v>
      </c>
      <c r="X452" s="4">
        <v>3.6429999999999998</v>
      </c>
      <c r="Y452" s="4">
        <v>1.9179999999999999</v>
      </c>
      <c r="Z452" s="4">
        <v>0.6</v>
      </c>
      <c r="AA452" s="4">
        <v>0.14000000000000001</v>
      </c>
    </row>
    <row r="453" spans="1:27" s="6" customFormat="1" x14ac:dyDescent="0.3">
      <c r="A453" s="40">
        <v>452</v>
      </c>
      <c r="B453" s="18" t="s">
        <v>323</v>
      </c>
      <c r="C453" s="43" t="s">
        <v>70</v>
      </c>
      <c r="D453" s="41"/>
      <c r="E453" s="41">
        <v>638</v>
      </c>
      <c r="F453" s="41">
        <v>2020</v>
      </c>
      <c r="G453" s="4">
        <v>31.92</v>
      </c>
      <c r="H453" s="4">
        <v>33.207999999999998</v>
      </c>
      <c r="I453" s="4">
        <v>33.396999999999998</v>
      </c>
      <c r="J453" s="4">
        <v>34.765999999999998</v>
      </c>
      <c r="K453" s="4">
        <v>31.228000000000002</v>
      </c>
      <c r="L453" s="4">
        <v>27.596</v>
      </c>
      <c r="M453" s="4">
        <v>26.398</v>
      </c>
      <c r="N453" s="4">
        <v>27.606999999999999</v>
      </c>
      <c r="O453" s="4">
        <v>30.984000000000002</v>
      </c>
      <c r="P453" s="4">
        <v>31.224</v>
      </c>
      <c r="Q453" s="4">
        <v>33.698</v>
      </c>
      <c r="R453" s="4">
        <v>31.248000000000001</v>
      </c>
      <c r="S453" s="4">
        <v>25.763999999999999</v>
      </c>
      <c r="T453" s="4">
        <v>21.533999999999999</v>
      </c>
      <c r="U453" s="4">
        <v>14.872999999999999</v>
      </c>
      <c r="V453" s="4">
        <v>11.004</v>
      </c>
      <c r="W453" s="4">
        <v>8.1120000000000001</v>
      </c>
      <c r="X453" s="4">
        <v>4.766</v>
      </c>
      <c r="Y453" s="4">
        <v>2.1709999999999998</v>
      </c>
      <c r="Z453" s="4">
        <v>0.878</v>
      </c>
      <c r="AA453" s="4">
        <v>0.20100000000000001</v>
      </c>
    </row>
    <row r="454" spans="1:27" s="6" customFormat="1" x14ac:dyDescent="0.3">
      <c r="A454" s="40">
        <v>453</v>
      </c>
      <c r="B454" s="18" t="s">
        <v>323</v>
      </c>
      <c r="C454" s="43" t="s">
        <v>70</v>
      </c>
      <c r="D454" s="41"/>
      <c r="E454" s="41">
        <v>638</v>
      </c>
      <c r="F454" s="41">
        <v>2025</v>
      </c>
      <c r="G454" s="4">
        <v>31.288</v>
      </c>
      <c r="H454" s="4">
        <v>31.524000000000001</v>
      </c>
      <c r="I454" s="4">
        <v>32.927</v>
      </c>
      <c r="J454" s="4">
        <v>33.201000000000001</v>
      </c>
      <c r="K454" s="4">
        <v>33.972999999999999</v>
      </c>
      <c r="L454" s="4">
        <v>30.19</v>
      </c>
      <c r="M454" s="4">
        <v>27.29</v>
      </c>
      <c r="N454" s="4">
        <v>26.757999999999999</v>
      </c>
      <c r="O454" s="4">
        <v>27.846</v>
      </c>
      <c r="P454" s="4">
        <v>30.777000000000001</v>
      </c>
      <c r="Q454" s="4">
        <v>30.887</v>
      </c>
      <c r="R454" s="4">
        <v>33.350999999999999</v>
      </c>
      <c r="S454" s="4">
        <v>30.725999999999999</v>
      </c>
      <c r="T454" s="4">
        <v>25.024999999999999</v>
      </c>
      <c r="U454" s="4">
        <v>20.420000000000002</v>
      </c>
      <c r="V454" s="4">
        <v>13.561999999999999</v>
      </c>
      <c r="W454" s="4">
        <v>9.2729999999999997</v>
      </c>
      <c r="X454" s="4">
        <v>5.9480000000000004</v>
      </c>
      <c r="Y454" s="4">
        <v>2.92</v>
      </c>
      <c r="Z454" s="4">
        <v>1.026</v>
      </c>
      <c r="AA454" s="4">
        <v>0.30099999999999999</v>
      </c>
    </row>
    <row r="455" spans="1:27" s="6" customFormat="1" x14ac:dyDescent="0.3">
      <c r="A455" s="40">
        <v>454</v>
      </c>
      <c r="B455" s="18" t="s">
        <v>323</v>
      </c>
      <c r="C455" s="43" t="s">
        <v>70</v>
      </c>
      <c r="D455" s="41"/>
      <c r="E455" s="41">
        <v>638</v>
      </c>
      <c r="F455" s="41">
        <v>2030</v>
      </c>
      <c r="G455" s="4">
        <v>31.173999999999999</v>
      </c>
      <c r="H455" s="4">
        <v>30.893999999999998</v>
      </c>
      <c r="I455" s="4">
        <v>31.242999999999999</v>
      </c>
      <c r="J455" s="4">
        <v>32.732999999999997</v>
      </c>
      <c r="K455" s="4">
        <v>32.409999999999997</v>
      </c>
      <c r="L455" s="4">
        <v>32.935000000000002</v>
      </c>
      <c r="M455" s="4">
        <v>29.882000000000001</v>
      </c>
      <c r="N455" s="4">
        <v>27.655000000000001</v>
      </c>
      <c r="O455" s="4">
        <v>27.010999999999999</v>
      </c>
      <c r="P455" s="4">
        <v>27.678000000000001</v>
      </c>
      <c r="Q455" s="4">
        <v>30.460999999999999</v>
      </c>
      <c r="R455" s="4">
        <v>30.600999999999999</v>
      </c>
      <c r="S455" s="4">
        <v>32.841999999999999</v>
      </c>
      <c r="T455" s="4">
        <v>29.9</v>
      </c>
      <c r="U455" s="4">
        <v>23.829000000000001</v>
      </c>
      <c r="V455" s="4">
        <v>18.742000000000001</v>
      </c>
      <c r="W455" s="4">
        <v>11.574</v>
      </c>
      <c r="X455" s="4">
        <v>6.9459999999999997</v>
      </c>
      <c r="Y455" s="4">
        <v>3.7450000000000001</v>
      </c>
      <c r="Z455" s="4">
        <v>1.425</v>
      </c>
      <c r="AA455" s="4">
        <v>0.38</v>
      </c>
    </row>
    <row r="456" spans="1:27" s="6" customFormat="1" x14ac:dyDescent="0.3">
      <c r="A456" s="40">
        <v>455</v>
      </c>
      <c r="B456" s="18" t="s">
        <v>323</v>
      </c>
      <c r="C456" s="43" t="s">
        <v>70</v>
      </c>
      <c r="D456" s="41"/>
      <c r="E456" s="41">
        <v>638</v>
      </c>
      <c r="F456" s="41">
        <v>2035</v>
      </c>
      <c r="G456" s="4">
        <v>30.817</v>
      </c>
      <c r="H456" s="4">
        <v>30.78</v>
      </c>
      <c r="I456" s="4">
        <v>30.614999999999998</v>
      </c>
      <c r="J456" s="4">
        <v>31.050999999999998</v>
      </c>
      <c r="K456" s="4">
        <v>31.943999999999999</v>
      </c>
      <c r="L456" s="4">
        <v>31.378</v>
      </c>
      <c r="M456" s="4">
        <v>32.627000000000002</v>
      </c>
      <c r="N456" s="4">
        <v>30.245000000000001</v>
      </c>
      <c r="O456" s="4">
        <v>27.913</v>
      </c>
      <c r="P456" s="4">
        <v>26.863</v>
      </c>
      <c r="Q456" s="4">
        <v>27.404</v>
      </c>
      <c r="R456" s="4">
        <v>30.202999999999999</v>
      </c>
      <c r="S456" s="4">
        <v>30.204999999999998</v>
      </c>
      <c r="T456" s="4">
        <v>32.039000000000001</v>
      </c>
      <c r="U456" s="4">
        <v>28.58</v>
      </c>
      <c r="V456" s="4">
        <v>22.013000000000002</v>
      </c>
      <c r="W456" s="4">
        <v>16.167999999999999</v>
      </c>
      <c r="X456" s="4">
        <v>8.8350000000000009</v>
      </c>
      <c r="Y456" s="4">
        <v>4.4850000000000003</v>
      </c>
      <c r="Z456" s="4">
        <v>1.885</v>
      </c>
      <c r="AA456" s="4">
        <v>0.53</v>
      </c>
    </row>
    <row r="457" spans="1:27" s="6" customFormat="1" x14ac:dyDescent="0.3">
      <c r="A457" s="40">
        <v>456</v>
      </c>
      <c r="B457" s="18" t="s">
        <v>323</v>
      </c>
      <c r="C457" s="43" t="s">
        <v>70</v>
      </c>
      <c r="D457" s="41"/>
      <c r="E457" s="41">
        <v>638</v>
      </c>
      <c r="F457" s="41">
        <v>2040</v>
      </c>
      <c r="G457" s="4">
        <v>29.931999999999999</v>
      </c>
      <c r="H457" s="4">
        <v>30.422999999999998</v>
      </c>
      <c r="I457" s="4">
        <v>30.501000000000001</v>
      </c>
      <c r="J457" s="4">
        <v>30.422000000000001</v>
      </c>
      <c r="K457" s="4">
        <v>30.265000000000001</v>
      </c>
      <c r="L457" s="4">
        <v>30.914999999999999</v>
      </c>
      <c r="M457" s="4">
        <v>31.074999999999999</v>
      </c>
      <c r="N457" s="4">
        <v>32.991</v>
      </c>
      <c r="O457" s="4">
        <v>30.504000000000001</v>
      </c>
      <c r="P457" s="4">
        <v>27.773</v>
      </c>
      <c r="Q457" s="4">
        <v>26.606000000000002</v>
      </c>
      <c r="R457" s="4">
        <v>27.2</v>
      </c>
      <c r="S457" s="4">
        <v>29.866</v>
      </c>
      <c r="T457" s="4">
        <v>29.558</v>
      </c>
      <c r="U457" s="4">
        <v>30.736999999999998</v>
      </c>
      <c r="V457" s="4">
        <v>26.56</v>
      </c>
      <c r="W457" s="4">
        <v>19.192</v>
      </c>
      <c r="X457" s="4">
        <v>12.558999999999999</v>
      </c>
      <c r="Y457" s="4">
        <v>5.8410000000000002</v>
      </c>
      <c r="Z457" s="4">
        <v>2.3210000000000002</v>
      </c>
      <c r="AA457" s="4">
        <v>0.72699999999999998</v>
      </c>
    </row>
    <row r="458" spans="1:27" s="6" customFormat="1" x14ac:dyDescent="0.3">
      <c r="A458" s="40">
        <v>457</v>
      </c>
      <c r="B458" s="18" t="s">
        <v>323</v>
      </c>
      <c r="C458" s="43" t="s">
        <v>70</v>
      </c>
      <c r="D458" s="41"/>
      <c r="E458" s="41">
        <v>638</v>
      </c>
      <c r="F458" s="41">
        <v>2045</v>
      </c>
      <c r="G458" s="4">
        <v>28.716000000000001</v>
      </c>
      <c r="H458" s="4">
        <v>29.54</v>
      </c>
      <c r="I458" s="4">
        <v>30.146000000000001</v>
      </c>
      <c r="J458" s="4">
        <v>30.31</v>
      </c>
      <c r="K458" s="4">
        <v>29.64</v>
      </c>
      <c r="L458" s="4">
        <v>29.24</v>
      </c>
      <c r="M458" s="4">
        <v>30.614999999999998</v>
      </c>
      <c r="N458" s="4">
        <v>31.446999999999999</v>
      </c>
      <c r="O458" s="4">
        <v>33.249000000000002</v>
      </c>
      <c r="P458" s="4">
        <v>30.363</v>
      </c>
      <c r="Q458" s="4">
        <v>27.527000000000001</v>
      </c>
      <c r="R458" s="4">
        <v>26.431000000000001</v>
      </c>
      <c r="S458" s="4">
        <v>26.96</v>
      </c>
      <c r="T458" s="4">
        <v>29.3</v>
      </c>
      <c r="U458" s="4">
        <v>28.466000000000001</v>
      </c>
      <c r="V458" s="4">
        <v>28.73</v>
      </c>
      <c r="W458" s="4">
        <v>23.381</v>
      </c>
      <c r="X458" s="4">
        <v>15.156000000000001</v>
      </c>
      <c r="Y458" s="4">
        <v>8.4879999999999995</v>
      </c>
      <c r="Z458" s="4">
        <v>3.1080000000000001</v>
      </c>
      <c r="AA458" s="4">
        <v>0.94199999999999995</v>
      </c>
    </row>
    <row r="459" spans="1:27" s="6" customFormat="1" x14ac:dyDescent="0.3">
      <c r="A459" s="40">
        <v>458</v>
      </c>
      <c r="B459" s="18" t="s">
        <v>323</v>
      </c>
      <c r="C459" s="43" t="s">
        <v>70</v>
      </c>
      <c r="D459" s="41"/>
      <c r="E459" s="41">
        <v>638</v>
      </c>
      <c r="F459" s="41">
        <v>2050</v>
      </c>
      <c r="G459" s="4">
        <v>27.594000000000001</v>
      </c>
      <c r="H459" s="4">
        <v>28.324000000000002</v>
      </c>
      <c r="I459" s="4">
        <v>29.263000000000002</v>
      </c>
      <c r="J459" s="4">
        <v>29.954999999999998</v>
      </c>
      <c r="K459" s="4">
        <v>29.529</v>
      </c>
      <c r="L459" s="4">
        <v>28.616</v>
      </c>
      <c r="M459" s="4">
        <v>28.946000000000002</v>
      </c>
      <c r="N459" s="4">
        <v>30.995999999999999</v>
      </c>
      <c r="O459" s="4">
        <v>31.719000000000001</v>
      </c>
      <c r="P459" s="4">
        <v>33.11</v>
      </c>
      <c r="Q459" s="4">
        <v>30.114999999999998</v>
      </c>
      <c r="R459" s="4">
        <v>27.361999999999998</v>
      </c>
      <c r="S459" s="4">
        <v>26.24</v>
      </c>
      <c r="T459" s="4">
        <v>26.526</v>
      </c>
      <c r="U459" s="4">
        <v>28.309000000000001</v>
      </c>
      <c r="V459" s="4">
        <v>26.751999999999999</v>
      </c>
      <c r="W459" s="4">
        <v>25.52</v>
      </c>
      <c r="X459" s="4">
        <v>18.739000000000001</v>
      </c>
      <c r="Y459" s="4">
        <v>10.452</v>
      </c>
      <c r="Z459" s="4">
        <v>4.6319999999999997</v>
      </c>
      <c r="AA459" s="4">
        <v>1.282</v>
      </c>
    </row>
    <row r="460" spans="1:27" s="6" customFormat="1" x14ac:dyDescent="0.3">
      <c r="A460" s="40">
        <v>459</v>
      </c>
      <c r="B460" s="18" t="s">
        <v>323</v>
      </c>
      <c r="C460" s="43" t="s">
        <v>70</v>
      </c>
      <c r="D460" s="41"/>
      <c r="E460" s="41">
        <v>638</v>
      </c>
      <c r="F460" s="41">
        <v>2055</v>
      </c>
      <c r="G460" s="4">
        <v>26.707000000000001</v>
      </c>
      <c r="H460" s="4">
        <v>27.222999999999999</v>
      </c>
      <c r="I460" s="4">
        <v>28.061</v>
      </c>
      <c r="J460" s="4">
        <v>29.082999999999998</v>
      </c>
      <c r="K460" s="4">
        <v>29.213999999999999</v>
      </c>
      <c r="L460" s="4">
        <v>28.558</v>
      </c>
      <c r="M460" s="4">
        <v>28.341000000000001</v>
      </c>
      <c r="N460" s="4">
        <v>29.31</v>
      </c>
      <c r="O460" s="4">
        <v>31.257000000000001</v>
      </c>
      <c r="P460" s="4">
        <v>31.597999999999999</v>
      </c>
      <c r="Q460" s="4">
        <v>32.863999999999997</v>
      </c>
      <c r="R460" s="4">
        <v>29.945</v>
      </c>
      <c r="S460" s="4">
        <v>27.183</v>
      </c>
      <c r="T460" s="4">
        <v>25.867000000000001</v>
      </c>
      <c r="U460" s="4">
        <v>25.709</v>
      </c>
      <c r="V460" s="4">
        <v>26.734999999999999</v>
      </c>
      <c r="W460" s="4">
        <v>23.971</v>
      </c>
      <c r="X460" s="4">
        <v>20.742000000000001</v>
      </c>
      <c r="Y460" s="4">
        <v>13.177</v>
      </c>
      <c r="Z460" s="4">
        <v>5.8490000000000002</v>
      </c>
      <c r="AA460" s="4">
        <v>1.9179999999999999</v>
      </c>
    </row>
    <row r="461" spans="1:27" s="6" customFormat="1" x14ac:dyDescent="0.3">
      <c r="A461" s="40">
        <v>460</v>
      </c>
      <c r="B461" s="18" t="s">
        <v>323</v>
      </c>
      <c r="C461" s="43" t="s">
        <v>70</v>
      </c>
      <c r="D461" s="41"/>
      <c r="E461" s="41">
        <v>638</v>
      </c>
      <c r="F461" s="41">
        <v>2060</v>
      </c>
      <c r="G461" s="4">
        <v>26.058</v>
      </c>
      <c r="H461" s="4">
        <v>26.356000000000002</v>
      </c>
      <c r="I461" s="4">
        <v>26.975000000000001</v>
      </c>
      <c r="J461" s="4">
        <v>27.891999999999999</v>
      </c>
      <c r="K461" s="4">
        <v>28.38</v>
      </c>
      <c r="L461" s="4">
        <v>28.294</v>
      </c>
      <c r="M461" s="4">
        <v>28.297000000000001</v>
      </c>
      <c r="N461" s="4">
        <v>28.687000000000001</v>
      </c>
      <c r="O461" s="4">
        <v>29.565999999999999</v>
      </c>
      <c r="P461" s="4">
        <v>31.151</v>
      </c>
      <c r="Q461" s="4">
        <v>31.376999999999999</v>
      </c>
      <c r="R461" s="4">
        <v>32.689</v>
      </c>
      <c r="S461" s="4">
        <v>29.757000000000001</v>
      </c>
      <c r="T461" s="4">
        <v>26.83</v>
      </c>
      <c r="U461" s="4">
        <v>25.138000000000002</v>
      </c>
      <c r="V461" s="4">
        <v>24.391999999999999</v>
      </c>
      <c r="W461" s="4">
        <v>24.141999999999999</v>
      </c>
      <c r="X461" s="4">
        <v>19.738</v>
      </c>
      <c r="Y461" s="4">
        <v>14.853</v>
      </c>
      <c r="Z461" s="4">
        <v>7.55</v>
      </c>
      <c r="AA461" s="4">
        <v>2.58</v>
      </c>
    </row>
    <row r="462" spans="1:27" s="6" customFormat="1" x14ac:dyDescent="0.3">
      <c r="A462" s="40">
        <v>461</v>
      </c>
      <c r="B462" s="18" t="s">
        <v>323</v>
      </c>
      <c r="C462" s="43" t="s">
        <v>70</v>
      </c>
      <c r="D462" s="41"/>
      <c r="E462" s="41">
        <v>638</v>
      </c>
      <c r="F462" s="41">
        <v>2065</v>
      </c>
      <c r="G462" s="4">
        <v>25.42</v>
      </c>
      <c r="H462" s="4">
        <v>25.725000000000001</v>
      </c>
      <c r="I462" s="4">
        <v>26.122</v>
      </c>
      <c r="J462" s="4">
        <v>26.814</v>
      </c>
      <c r="K462" s="4">
        <v>27.23</v>
      </c>
      <c r="L462" s="4">
        <v>27.513000000000002</v>
      </c>
      <c r="M462" s="4">
        <v>28.05</v>
      </c>
      <c r="N462" s="4">
        <v>28.626000000000001</v>
      </c>
      <c r="O462" s="4">
        <v>28.933</v>
      </c>
      <c r="P462" s="4">
        <v>29.475999999999999</v>
      </c>
      <c r="Q462" s="4">
        <v>30.949000000000002</v>
      </c>
      <c r="R462" s="4">
        <v>31.228999999999999</v>
      </c>
      <c r="S462" s="4">
        <v>32.494999999999997</v>
      </c>
      <c r="T462" s="4">
        <v>29.396999999999998</v>
      </c>
      <c r="U462" s="4">
        <v>26.134</v>
      </c>
      <c r="V462" s="4">
        <v>23.95</v>
      </c>
      <c r="W462" s="4">
        <v>22.193999999999999</v>
      </c>
      <c r="X462" s="4">
        <v>20.132000000000001</v>
      </c>
      <c r="Y462" s="4">
        <v>14.394</v>
      </c>
      <c r="Z462" s="4">
        <v>8.7230000000000008</v>
      </c>
      <c r="AA462" s="4">
        <v>3.456</v>
      </c>
    </row>
    <row r="463" spans="1:27" s="6" customFormat="1" x14ac:dyDescent="0.3">
      <c r="A463" s="40">
        <v>462</v>
      </c>
      <c r="B463" s="18" t="s">
        <v>323</v>
      </c>
      <c r="C463" s="43" t="s">
        <v>70</v>
      </c>
      <c r="D463" s="41"/>
      <c r="E463" s="41">
        <v>638</v>
      </c>
      <c r="F463" s="41">
        <v>2070</v>
      </c>
      <c r="G463" s="4">
        <v>24.707000000000001</v>
      </c>
      <c r="H463" s="4">
        <v>25.109000000000002</v>
      </c>
      <c r="I463" s="4">
        <v>25.506</v>
      </c>
      <c r="J463" s="4">
        <v>25.972000000000001</v>
      </c>
      <c r="K463" s="4">
        <v>26.193000000000001</v>
      </c>
      <c r="L463" s="4">
        <v>26.414999999999999</v>
      </c>
      <c r="M463" s="4">
        <v>27.283999999999999</v>
      </c>
      <c r="N463" s="4">
        <v>28.361000000000001</v>
      </c>
      <c r="O463" s="4">
        <v>28.859000000000002</v>
      </c>
      <c r="P463" s="4">
        <v>28.853000000000002</v>
      </c>
      <c r="Q463" s="4">
        <v>29.297000000000001</v>
      </c>
      <c r="R463" s="4">
        <v>30.815000000000001</v>
      </c>
      <c r="S463" s="4">
        <v>31.073</v>
      </c>
      <c r="T463" s="4">
        <v>32.128999999999998</v>
      </c>
      <c r="U463" s="4">
        <v>28.696000000000002</v>
      </c>
      <c r="V463" s="4">
        <v>24.994</v>
      </c>
      <c r="W463" s="4">
        <v>21.945</v>
      </c>
      <c r="X463" s="4">
        <v>18.73</v>
      </c>
      <c r="Y463" s="4">
        <v>14.938000000000001</v>
      </c>
      <c r="Z463" s="4">
        <v>8.6579999999999995</v>
      </c>
      <c r="AA463" s="4">
        <v>4.266</v>
      </c>
    </row>
    <row r="464" spans="1:27" s="6" customFormat="1" x14ac:dyDescent="0.3">
      <c r="A464" s="40">
        <v>463</v>
      </c>
      <c r="B464" s="18" t="s">
        <v>323</v>
      </c>
      <c r="C464" s="43" t="s">
        <v>70</v>
      </c>
      <c r="D464" s="41"/>
      <c r="E464" s="41">
        <v>638</v>
      </c>
      <c r="F464" s="41">
        <v>2075</v>
      </c>
      <c r="G464" s="4">
        <v>23.893999999999998</v>
      </c>
      <c r="H464" s="4">
        <v>24.414999999999999</v>
      </c>
      <c r="I464" s="4">
        <v>24.902000000000001</v>
      </c>
      <c r="J464" s="4">
        <v>25.363</v>
      </c>
      <c r="K464" s="4">
        <v>25.388000000000002</v>
      </c>
      <c r="L464" s="4">
        <v>25.428999999999998</v>
      </c>
      <c r="M464" s="4">
        <v>26.201000000000001</v>
      </c>
      <c r="N464" s="4">
        <v>27.577000000000002</v>
      </c>
      <c r="O464" s="4">
        <v>28.582999999999998</v>
      </c>
      <c r="P464" s="4">
        <v>28.786000000000001</v>
      </c>
      <c r="Q464" s="4">
        <v>28.69</v>
      </c>
      <c r="R464" s="4">
        <v>29.184999999999999</v>
      </c>
      <c r="S464" s="4">
        <v>30.686</v>
      </c>
      <c r="T464" s="4">
        <v>30.766999999999999</v>
      </c>
      <c r="U464" s="4">
        <v>31.422999999999998</v>
      </c>
      <c r="V464" s="4">
        <v>27.533999999999999</v>
      </c>
      <c r="W464" s="4">
        <v>23.045999999999999</v>
      </c>
      <c r="X464" s="4">
        <v>18.725000000000001</v>
      </c>
      <c r="Y464" s="4">
        <v>14.125999999999999</v>
      </c>
      <c r="Z464" s="4">
        <v>9.1929999999999996</v>
      </c>
      <c r="AA464" s="4">
        <v>4.6440000000000001</v>
      </c>
    </row>
    <row r="465" spans="1:27" s="6" customFormat="1" x14ac:dyDescent="0.3">
      <c r="A465" s="40">
        <v>464</v>
      </c>
      <c r="B465" s="18" t="s">
        <v>323</v>
      </c>
      <c r="C465" s="43" t="s">
        <v>70</v>
      </c>
      <c r="D465" s="41"/>
      <c r="E465" s="41">
        <v>638</v>
      </c>
      <c r="F465" s="41">
        <v>2080</v>
      </c>
      <c r="G465" s="4">
        <v>23.094999999999999</v>
      </c>
      <c r="H465" s="4">
        <v>23.620999999999999</v>
      </c>
      <c r="I465" s="4">
        <v>24.222999999999999</v>
      </c>
      <c r="J465" s="4">
        <v>24.77</v>
      </c>
      <c r="K465" s="4">
        <v>24.818999999999999</v>
      </c>
      <c r="L465" s="4">
        <v>24.677</v>
      </c>
      <c r="M465" s="4">
        <v>25.228000000000002</v>
      </c>
      <c r="N465" s="4">
        <v>26.475999999999999</v>
      </c>
      <c r="O465" s="4">
        <v>27.786999999999999</v>
      </c>
      <c r="P465" s="4">
        <v>28.518999999999998</v>
      </c>
      <c r="Q465" s="4">
        <v>28.638999999999999</v>
      </c>
      <c r="R465" s="4">
        <v>28.594999999999999</v>
      </c>
      <c r="S465" s="4">
        <v>29.085000000000001</v>
      </c>
      <c r="T465" s="4">
        <v>30.416</v>
      </c>
      <c r="U465" s="4">
        <v>30.149000000000001</v>
      </c>
      <c r="V465" s="4">
        <v>30.245999999999999</v>
      </c>
      <c r="W465" s="4">
        <v>25.536000000000001</v>
      </c>
      <c r="X465" s="4">
        <v>19.867999999999999</v>
      </c>
      <c r="Y465" s="4">
        <v>14.343999999999999</v>
      </c>
      <c r="Z465" s="4">
        <v>8.8889999999999993</v>
      </c>
      <c r="AA465" s="4">
        <v>5.0999999999999996</v>
      </c>
    </row>
    <row r="466" spans="1:27" s="6" customFormat="1" x14ac:dyDescent="0.3">
      <c r="A466" s="40">
        <v>465</v>
      </c>
      <c r="B466" s="18" t="s">
        <v>323</v>
      </c>
      <c r="C466" s="43" t="s">
        <v>70</v>
      </c>
      <c r="D466" s="41"/>
      <c r="E466" s="41">
        <v>638</v>
      </c>
      <c r="F466" s="41">
        <v>2085</v>
      </c>
      <c r="G466" s="4">
        <v>22.416</v>
      </c>
      <c r="H466" s="4">
        <v>22.841999999999999</v>
      </c>
      <c r="I466" s="4">
        <v>23.440999999999999</v>
      </c>
      <c r="J466" s="4">
        <v>24.099</v>
      </c>
      <c r="K466" s="4">
        <v>24.266999999999999</v>
      </c>
      <c r="L466" s="4">
        <v>24.158000000000001</v>
      </c>
      <c r="M466" s="4">
        <v>24.492999999999999</v>
      </c>
      <c r="N466" s="4">
        <v>25.486999999999998</v>
      </c>
      <c r="O466" s="4">
        <v>26.673999999999999</v>
      </c>
      <c r="P466" s="4">
        <v>27.731999999999999</v>
      </c>
      <c r="Q466" s="4">
        <v>28.382999999999999</v>
      </c>
      <c r="R466" s="4">
        <v>28.552</v>
      </c>
      <c r="S466" s="4">
        <v>28.513999999999999</v>
      </c>
      <c r="T466" s="4">
        <v>28.866</v>
      </c>
      <c r="U466" s="4">
        <v>29.861999999999998</v>
      </c>
      <c r="V466" s="4">
        <v>29.111999999999998</v>
      </c>
      <c r="W466" s="4">
        <v>28.202000000000002</v>
      </c>
      <c r="X466" s="4">
        <v>22.23</v>
      </c>
      <c r="Y466" s="4">
        <v>15.446</v>
      </c>
      <c r="Z466" s="4">
        <v>9.2189999999999994</v>
      </c>
      <c r="AA466" s="4">
        <v>5.2859999999999996</v>
      </c>
    </row>
    <row r="467" spans="1:27" s="6" customFormat="1" x14ac:dyDescent="0.3">
      <c r="A467" s="40">
        <v>466</v>
      </c>
      <c r="B467" s="18" t="s">
        <v>323</v>
      </c>
      <c r="C467" s="43" t="s">
        <v>70</v>
      </c>
      <c r="D467" s="41"/>
      <c r="E467" s="41">
        <v>638</v>
      </c>
      <c r="F467" s="41">
        <v>2090</v>
      </c>
      <c r="G467" s="4">
        <v>21.847000000000001</v>
      </c>
      <c r="H467" s="4">
        <v>22.184999999999999</v>
      </c>
      <c r="I467" s="4">
        <v>22.678000000000001</v>
      </c>
      <c r="J467" s="4">
        <v>23.327999999999999</v>
      </c>
      <c r="K467" s="4">
        <v>23.632999999999999</v>
      </c>
      <c r="L467" s="4">
        <v>23.655999999999999</v>
      </c>
      <c r="M467" s="4">
        <v>23.99</v>
      </c>
      <c r="N467" s="4">
        <v>24.728999999999999</v>
      </c>
      <c r="O467" s="4">
        <v>25.67</v>
      </c>
      <c r="P467" s="4">
        <v>26.628</v>
      </c>
      <c r="Q467" s="4">
        <v>27.611000000000001</v>
      </c>
      <c r="R467" s="4">
        <v>28.31</v>
      </c>
      <c r="S467" s="4">
        <v>28.484999999999999</v>
      </c>
      <c r="T467" s="4">
        <v>28.324000000000002</v>
      </c>
      <c r="U467" s="4">
        <v>28.388999999999999</v>
      </c>
      <c r="V467" s="4">
        <v>28.917999999999999</v>
      </c>
      <c r="W467" s="4">
        <v>27.289000000000001</v>
      </c>
      <c r="X467" s="4">
        <v>24.78</v>
      </c>
      <c r="Y467" s="4">
        <v>17.533999999999999</v>
      </c>
      <c r="Z467" s="4">
        <v>10.143000000000001</v>
      </c>
      <c r="AA467" s="4">
        <v>5.6219999999999999</v>
      </c>
    </row>
    <row r="468" spans="1:27" s="6" customFormat="1" x14ac:dyDescent="0.3">
      <c r="A468" s="40">
        <v>467</v>
      </c>
      <c r="B468" s="18" t="s">
        <v>323</v>
      </c>
      <c r="C468" s="43" t="s">
        <v>70</v>
      </c>
      <c r="D468" s="41"/>
      <c r="E468" s="41">
        <v>638</v>
      </c>
      <c r="F468" s="41">
        <v>2095</v>
      </c>
      <c r="G468" s="4">
        <v>21.329000000000001</v>
      </c>
      <c r="H468" s="4">
        <v>21.634</v>
      </c>
      <c r="I468" s="4">
        <v>22.033000000000001</v>
      </c>
      <c r="J468" s="4">
        <v>22.574000000000002</v>
      </c>
      <c r="K468" s="4">
        <v>22.902999999999999</v>
      </c>
      <c r="L468" s="4">
        <v>23.077000000000002</v>
      </c>
      <c r="M468" s="4">
        <v>23.501999999999999</v>
      </c>
      <c r="N468" s="4">
        <v>24.209</v>
      </c>
      <c r="O468" s="4">
        <v>24.9</v>
      </c>
      <c r="P468" s="4">
        <v>25.63</v>
      </c>
      <c r="Q468" s="4">
        <v>26.523</v>
      </c>
      <c r="R468" s="4">
        <v>27.547000000000001</v>
      </c>
      <c r="S468" s="4">
        <v>28.253</v>
      </c>
      <c r="T468" s="4">
        <v>28.318000000000001</v>
      </c>
      <c r="U468" s="4">
        <v>27.902999999999999</v>
      </c>
      <c r="V468" s="4">
        <v>27.567</v>
      </c>
      <c r="W468" s="4">
        <v>27.242000000000001</v>
      </c>
      <c r="X468" s="4">
        <v>24.192</v>
      </c>
      <c r="Y468" s="4">
        <v>19.815999999999999</v>
      </c>
      <c r="Z468" s="4">
        <v>11.750999999999999</v>
      </c>
      <c r="AA468" s="4">
        <v>6.2640000000000002</v>
      </c>
    </row>
    <row r="469" spans="1:27" s="6" customFormat="1" x14ac:dyDescent="0.3">
      <c r="A469" s="40">
        <v>468</v>
      </c>
      <c r="B469" s="18" t="s">
        <v>323</v>
      </c>
      <c r="C469" s="43" t="s">
        <v>70</v>
      </c>
      <c r="D469" s="41"/>
      <c r="E469" s="41">
        <v>638</v>
      </c>
      <c r="F469" s="41">
        <v>2100</v>
      </c>
      <c r="G469" s="4">
        <v>20.826000000000001</v>
      </c>
      <c r="H469" s="4">
        <v>21.135999999999999</v>
      </c>
      <c r="I469" s="4">
        <v>21.497</v>
      </c>
      <c r="J469" s="4">
        <v>21.937999999999999</v>
      </c>
      <c r="K469" s="4">
        <v>22.187000000000001</v>
      </c>
      <c r="L469" s="4">
        <v>22.393999999999998</v>
      </c>
      <c r="M469" s="4">
        <v>22.937000000000001</v>
      </c>
      <c r="N469" s="4">
        <v>23.702999999999999</v>
      </c>
      <c r="O469" s="4">
        <v>24.366</v>
      </c>
      <c r="P469" s="4">
        <v>24.869</v>
      </c>
      <c r="Q469" s="4">
        <v>25.539000000000001</v>
      </c>
      <c r="R469" s="4">
        <v>26.469000000000001</v>
      </c>
      <c r="S469" s="4">
        <v>27.503</v>
      </c>
      <c r="T469" s="4">
        <v>28.108000000000001</v>
      </c>
      <c r="U469" s="4">
        <v>27.934999999999999</v>
      </c>
      <c r="V469" s="4">
        <v>27.164000000000001</v>
      </c>
      <c r="W469" s="4">
        <v>26.091999999999999</v>
      </c>
      <c r="X469" s="4">
        <v>24.35</v>
      </c>
      <c r="Y469" s="4">
        <v>19.600999999999999</v>
      </c>
      <c r="Z469" s="4">
        <v>13.55</v>
      </c>
      <c r="AA469" s="4">
        <v>7.3380000000000001</v>
      </c>
    </row>
    <row r="470" spans="1:27" s="6" customFormat="1" x14ac:dyDescent="0.3">
      <c r="A470" s="40">
        <v>469</v>
      </c>
      <c r="B470" s="18" t="s">
        <v>323</v>
      </c>
      <c r="C470" s="43" t="s">
        <v>71</v>
      </c>
      <c r="D470" s="41"/>
      <c r="E470" s="41">
        <v>646</v>
      </c>
      <c r="F470" s="41">
        <v>2015</v>
      </c>
      <c r="G470" s="4">
        <v>864.64499999999998</v>
      </c>
      <c r="H470" s="4">
        <v>807.34199999999998</v>
      </c>
      <c r="I470" s="4">
        <v>702.62199999999996</v>
      </c>
      <c r="J470" s="4">
        <v>606.67200000000003</v>
      </c>
      <c r="K470" s="4">
        <v>515.30100000000004</v>
      </c>
      <c r="L470" s="4">
        <v>534.54999999999995</v>
      </c>
      <c r="M470" s="4">
        <v>483.06</v>
      </c>
      <c r="N470" s="4">
        <v>336.84500000000003</v>
      </c>
      <c r="O470" s="4">
        <v>252.71600000000001</v>
      </c>
      <c r="P470" s="4">
        <v>184.52199999999999</v>
      </c>
      <c r="Q470" s="4">
        <v>192.41200000000001</v>
      </c>
      <c r="R470" s="4">
        <v>144.33000000000001</v>
      </c>
      <c r="S470" s="4">
        <v>113.726</v>
      </c>
      <c r="T470" s="4">
        <v>77.286000000000001</v>
      </c>
      <c r="U470" s="4">
        <v>54.39</v>
      </c>
      <c r="V470" s="4">
        <v>26.295999999999999</v>
      </c>
      <c r="W470" s="4">
        <v>23.045999999999999</v>
      </c>
      <c r="X470" s="4">
        <v>4.9459999999999997</v>
      </c>
      <c r="Y470" s="4">
        <v>3.2080000000000002</v>
      </c>
      <c r="Z470" s="4">
        <v>0.39400000000000002</v>
      </c>
      <c r="AA470" s="4">
        <v>7.0000000000000001E-3</v>
      </c>
    </row>
    <row r="471" spans="1:27" s="6" customFormat="1" x14ac:dyDescent="0.3">
      <c r="A471" s="40">
        <v>470</v>
      </c>
      <c r="B471" s="18" t="s">
        <v>323</v>
      </c>
      <c r="C471" s="43" t="s">
        <v>71</v>
      </c>
      <c r="D471" s="41"/>
      <c r="E471" s="41">
        <v>646</v>
      </c>
      <c r="F471" s="41">
        <v>2020</v>
      </c>
      <c r="G471" s="4">
        <v>885</v>
      </c>
      <c r="H471" s="4">
        <v>855.14400000000001</v>
      </c>
      <c r="I471" s="4">
        <v>803.11199999999997</v>
      </c>
      <c r="J471" s="4">
        <v>697.14200000000005</v>
      </c>
      <c r="K471" s="4">
        <v>598.904</v>
      </c>
      <c r="L471" s="4">
        <v>507.392</v>
      </c>
      <c r="M471" s="4">
        <v>526.47799999999995</v>
      </c>
      <c r="N471" s="4">
        <v>475.43</v>
      </c>
      <c r="O471" s="4">
        <v>330.11900000000003</v>
      </c>
      <c r="P471" s="4">
        <v>246.399</v>
      </c>
      <c r="Q471" s="4">
        <v>178.64</v>
      </c>
      <c r="R471" s="4">
        <v>184.57400000000001</v>
      </c>
      <c r="S471" s="4">
        <v>136.20400000000001</v>
      </c>
      <c r="T471" s="4">
        <v>103.759</v>
      </c>
      <c r="U471" s="4">
        <v>66.397999999999996</v>
      </c>
      <c r="V471" s="4">
        <v>42.145000000000003</v>
      </c>
      <c r="W471" s="4">
        <v>17.114999999999998</v>
      </c>
      <c r="X471" s="4">
        <v>11.414</v>
      </c>
      <c r="Y471" s="4">
        <v>1.663</v>
      </c>
      <c r="Z471" s="4">
        <v>0.64900000000000002</v>
      </c>
      <c r="AA471" s="4">
        <v>4.2000000000000003E-2</v>
      </c>
    </row>
    <row r="472" spans="1:27" s="6" customFormat="1" x14ac:dyDescent="0.3">
      <c r="A472" s="40">
        <v>471</v>
      </c>
      <c r="B472" s="18" t="s">
        <v>323</v>
      </c>
      <c r="C472" s="43" t="s">
        <v>71</v>
      </c>
      <c r="D472" s="41"/>
      <c r="E472" s="41">
        <v>646</v>
      </c>
      <c r="F472" s="41">
        <v>2025</v>
      </c>
      <c r="G472" s="4">
        <v>895.322</v>
      </c>
      <c r="H472" s="4">
        <v>876.726</v>
      </c>
      <c r="I472" s="4">
        <v>851.35799999999995</v>
      </c>
      <c r="J472" s="4">
        <v>797.73299999999995</v>
      </c>
      <c r="K472" s="4">
        <v>689.31700000000001</v>
      </c>
      <c r="L472" s="4">
        <v>590.78300000000002</v>
      </c>
      <c r="M472" s="4">
        <v>500.16800000000001</v>
      </c>
      <c r="N472" s="4">
        <v>519.03399999999999</v>
      </c>
      <c r="O472" s="4">
        <v>467.40499999999997</v>
      </c>
      <c r="P472" s="4">
        <v>322.95400000000001</v>
      </c>
      <c r="Q472" s="4">
        <v>239.23699999999999</v>
      </c>
      <c r="R472" s="4">
        <v>171.71799999999999</v>
      </c>
      <c r="S472" s="4">
        <v>174.76300000000001</v>
      </c>
      <c r="T472" s="4">
        <v>124.904</v>
      </c>
      <c r="U472" s="4">
        <v>89.841999999999999</v>
      </c>
      <c r="V472" s="4">
        <v>52.017000000000003</v>
      </c>
      <c r="W472" s="4">
        <v>27.864999999999998</v>
      </c>
      <c r="X472" s="4">
        <v>8.6479999999999997</v>
      </c>
      <c r="Y472" s="4">
        <v>3.9329999999999998</v>
      </c>
      <c r="Z472" s="4">
        <v>0.34499999999999997</v>
      </c>
      <c r="AA472" s="4">
        <v>7.3999999999999996E-2</v>
      </c>
    </row>
    <row r="473" spans="1:27" s="6" customFormat="1" x14ac:dyDescent="0.3">
      <c r="A473" s="40">
        <v>472</v>
      </c>
      <c r="B473" s="18" t="s">
        <v>323</v>
      </c>
      <c r="C473" s="43" t="s">
        <v>71</v>
      </c>
      <c r="D473" s="41"/>
      <c r="E473" s="41">
        <v>646</v>
      </c>
      <c r="F473" s="41">
        <v>2030</v>
      </c>
      <c r="G473" s="4">
        <v>924.44</v>
      </c>
      <c r="H473" s="4">
        <v>888.20100000000002</v>
      </c>
      <c r="I473" s="4">
        <v>873.36</v>
      </c>
      <c r="J473" s="4">
        <v>846.27499999999998</v>
      </c>
      <c r="K473" s="4">
        <v>789.89200000000005</v>
      </c>
      <c r="L473" s="4">
        <v>681.08799999999997</v>
      </c>
      <c r="M473" s="4">
        <v>583.34799999999996</v>
      </c>
      <c r="N473" s="4">
        <v>493.61</v>
      </c>
      <c r="O473" s="4">
        <v>511.18900000000002</v>
      </c>
      <c r="P473" s="4">
        <v>458.64</v>
      </c>
      <c r="Q473" s="4">
        <v>314.63900000000001</v>
      </c>
      <c r="R473" s="4">
        <v>230.71799999999999</v>
      </c>
      <c r="S473" s="4">
        <v>163.08199999999999</v>
      </c>
      <c r="T473" s="4">
        <v>161.03100000000001</v>
      </c>
      <c r="U473" s="4">
        <v>108.964</v>
      </c>
      <c r="V473" s="4">
        <v>71.206999999999994</v>
      </c>
      <c r="W473" s="4">
        <v>34.976999999999997</v>
      </c>
      <c r="X473" s="4">
        <v>14.41</v>
      </c>
      <c r="Y473" s="4">
        <v>3.069</v>
      </c>
      <c r="Z473" s="4">
        <v>0.84599999999999997</v>
      </c>
      <c r="AA473" s="4">
        <v>4.5999999999999999E-2</v>
      </c>
    </row>
    <row r="474" spans="1:27" s="6" customFormat="1" x14ac:dyDescent="0.3">
      <c r="A474" s="40">
        <v>473</v>
      </c>
      <c r="B474" s="18" t="s">
        <v>323</v>
      </c>
      <c r="C474" s="43" t="s">
        <v>71</v>
      </c>
      <c r="D474" s="41"/>
      <c r="E474" s="41">
        <v>646</v>
      </c>
      <c r="F474" s="41">
        <v>2035</v>
      </c>
      <c r="G474" s="4">
        <v>964.26199999999994</v>
      </c>
      <c r="H474" s="4">
        <v>918.22799999999995</v>
      </c>
      <c r="I474" s="4">
        <v>885.25099999999998</v>
      </c>
      <c r="J474" s="4">
        <v>868.61199999999997</v>
      </c>
      <c r="K474" s="4">
        <v>838.73099999999999</v>
      </c>
      <c r="L474" s="4">
        <v>781.58600000000001</v>
      </c>
      <c r="M474" s="4">
        <v>673.54200000000003</v>
      </c>
      <c r="N474" s="4">
        <v>576.59500000000003</v>
      </c>
      <c r="O474" s="4">
        <v>486.74</v>
      </c>
      <c r="P474" s="4">
        <v>502.49400000000003</v>
      </c>
      <c r="Q474" s="4">
        <v>448.11900000000003</v>
      </c>
      <c r="R474" s="4">
        <v>304.505</v>
      </c>
      <c r="S474" s="4">
        <v>219.93700000000001</v>
      </c>
      <c r="T474" s="4">
        <v>150.91300000000001</v>
      </c>
      <c r="U474" s="4">
        <v>141.56399999999999</v>
      </c>
      <c r="V474" s="4">
        <v>87.561000000000007</v>
      </c>
      <c r="W474" s="4">
        <v>48.914000000000001</v>
      </c>
      <c r="X474" s="4">
        <v>18.664000000000001</v>
      </c>
      <c r="Y474" s="4">
        <v>5.3380000000000001</v>
      </c>
      <c r="Z474" s="4">
        <v>0.69699999999999995</v>
      </c>
      <c r="AA474" s="4">
        <v>0.104</v>
      </c>
    </row>
    <row r="475" spans="1:27" s="6" customFormat="1" x14ac:dyDescent="0.3">
      <c r="A475" s="40">
        <v>474</v>
      </c>
      <c r="B475" s="18" t="s">
        <v>323</v>
      </c>
      <c r="C475" s="43" t="s">
        <v>71</v>
      </c>
      <c r="D475" s="41"/>
      <c r="E475" s="41">
        <v>646</v>
      </c>
      <c r="F475" s="41">
        <v>2040</v>
      </c>
      <c r="G475" s="4">
        <v>991.06899999999996</v>
      </c>
      <c r="H475" s="4">
        <v>958.81399999999996</v>
      </c>
      <c r="I475" s="4">
        <v>915.58299999999997</v>
      </c>
      <c r="J475" s="4">
        <v>880.82500000000005</v>
      </c>
      <c r="K475" s="4">
        <v>861.447</v>
      </c>
      <c r="L475" s="4">
        <v>830.72900000000004</v>
      </c>
      <c r="M475" s="4">
        <v>773.94899999999996</v>
      </c>
      <c r="N475" s="4">
        <v>666.65599999999995</v>
      </c>
      <c r="O475" s="4">
        <v>569.404</v>
      </c>
      <c r="P475" s="4">
        <v>479.077</v>
      </c>
      <c r="Q475" s="4">
        <v>491.85599999999999</v>
      </c>
      <c r="R475" s="4">
        <v>434.97699999999998</v>
      </c>
      <c r="S475" s="4">
        <v>291.41699999999997</v>
      </c>
      <c r="T475" s="4">
        <v>204.505</v>
      </c>
      <c r="U475" s="4">
        <v>133.495</v>
      </c>
      <c r="V475" s="4">
        <v>115.029</v>
      </c>
      <c r="W475" s="4">
        <v>61.298999999999999</v>
      </c>
      <c r="X475" s="4">
        <v>26.850999999999999</v>
      </c>
      <c r="Y475" s="4">
        <v>7.19</v>
      </c>
      <c r="Z475" s="4">
        <v>1.2709999999999999</v>
      </c>
      <c r="AA475" s="4">
        <v>9.8000000000000004E-2</v>
      </c>
    </row>
    <row r="476" spans="1:27" s="6" customFormat="1" x14ac:dyDescent="0.3">
      <c r="A476" s="40">
        <v>475</v>
      </c>
      <c r="B476" s="18" t="s">
        <v>323</v>
      </c>
      <c r="C476" s="43" t="s">
        <v>71</v>
      </c>
      <c r="D476" s="41"/>
      <c r="E476" s="41">
        <v>646</v>
      </c>
      <c r="F476" s="41">
        <v>2045</v>
      </c>
      <c r="G476" s="4">
        <v>989.51499999999999</v>
      </c>
      <c r="H476" s="4">
        <v>985.93600000000004</v>
      </c>
      <c r="I476" s="4">
        <v>956.25900000000001</v>
      </c>
      <c r="J476" s="4">
        <v>911.26900000000001</v>
      </c>
      <c r="K476" s="4">
        <v>873.90300000000002</v>
      </c>
      <c r="L476" s="4">
        <v>853.70299999999997</v>
      </c>
      <c r="M476" s="4">
        <v>823.226</v>
      </c>
      <c r="N476" s="4">
        <v>766.78099999999995</v>
      </c>
      <c r="O476" s="4">
        <v>659.07100000000003</v>
      </c>
      <c r="P476" s="4">
        <v>561.14</v>
      </c>
      <c r="Q476" s="4">
        <v>469.56400000000002</v>
      </c>
      <c r="R476" s="4">
        <v>478.40199999999999</v>
      </c>
      <c r="S476" s="4">
        <v>417.71199999999999</v>
      </c>
      <c r="T476" s="4">
        <v>272.35899999999998</v>
      </c>
      <c r="U476" s="4">
        <v>182.21</v>
      </c>
      <c r="V476" s="4">
        <v>109.625</v>
      </c>
      <c r="W476" s="4">
        <v>82.070999999999998</v>
      </c>
      <c r="X476" s="4">
        <v>34.668999999999997</v>
      </c>
      <c r="Y476" s="4">
        <v>10.791</v>
      </c>
      <c r="Z476" s="4">
        <v>1.81</v>
      </c>
      <c r="AA476" s="4">
        <v>0.17699999999999999</v>
      </c>
    </row>
    <row r="477" spans="1:27" s="6" customFormat="1" x14ac:dyDescent="0.3">
      <c r="A477" s="40">
        <v>476</v>
      </c>
      <c r="B477" s="18" t="s">
        <v>323</v>
      </c>
      <c r="C477" s="43" t="s">
        <v>71</v>
      </c>
      <c r="D477" s="41"/>
      <c r="E477" s="41">
        <v>646</v>
      </c>
      <c r="F477" s="41">
        <v>2050</v>
      </c>
      <c r="G477" s="4">
        <v>967.18200000000002</v>
      </c>
      <c r="H477" s="4">
        <v>984.64700000000005</v>
      </c>
      <c r="I477" s="4">
        <v>983.44799999999998</v>
      </c>
      <c r="J477" s="4">
        <v>951.98599999999999</v>
      </c>
      <c r="K477" s="4">
        <v>904.46</v>
      </c>
      <c r="L477" s="4">
        <v>866.40200000000004</v>
      </c>
      <c r="M477" s="4">
        <v>846.42700000000002</v>
      </c>
      <c r="N477" s="4">
        <v>816.14400000000001</v>
      </c>
      <c r="O477" s="4">
        <v>758.76099999999997</v>
      </c>
      <c r="P477" s="4">
        <v>650.23099999999999</v>
      </c>
      <c r="Q477" s="4">
        <v>550.78700000000003</v>
      </c>
      <c r="R477" s="4">
        <v>457.52499999999998</v>
      </c>
      <c r="S477" s="4">
        <v>460.64100000000002</v>
      </c>
      <c r="T477" s="4">
        <v>392.26100000000002</v>
      </c>
      <c r="U477" s="4">
        <v>244.50200000000001</v>
      </c>
      <c r="V477" s="4">
        <v>151.35599999999999</v>
      </c>
      <c r="W477" s="4">
        <v>79.632999999999996</v>
      </c>
      <c r="X477" s="4">
        <v>47.761000000000003</v>
      </c>
      <c r="Y477" s="4">
        <v>14.518000000000001</v>
      </c>
      <c r="Z477" s="4">
        <v>2.8679999999999999</v>
      </c>
      <c r="AA477" s="4">
        <v>0.27200000000000002</v>
      </c>
    </row>
    <row r="478" spans="1:27" s="6" customFormat="1" x14ac:dyDescent="0.3">
      <c r="A478" s="40">
        <v>477</v>
      </c>
      <c r="B478" s="18" t="s">
        <v>323</v>
      </c>
      <c r="C478" s="43" t="s">
        <v>71</v>
      </c>
      <c r="D478" s="41"/>
      <c r="E478" s="41">
        <v>646</v>
      </c>
      <c r="F478" s="41">
        <v>2055</v>
      </c>
      <c r="G478" s="4">
        <v>941.55799999999999</v>
      </c>
      <c r="H478" s="4">
        <v>962.70399999999995</v>
      </c>
      <c r="I478" s="4">
        <v>982.30499999999995</v>
      </c>
      <c r="J478" s="4">
        <v>979.36099999999999</v>
      </c>
      <c r="K478" s="4">
        <v>945.44500000000005</v>
      </c>
      <c r="L478" s="4">
        <v>897.29600000000005</v>
      </c>
      <c r="M478" s="4">
        <v>859.54600000000005</v>
      </c>
      <c r="N478" s="4">
        <v>839.70399999999995</v>
      </c>
      <c r="O478" s="4">
        <v>808.31500000000005</v>
      </c>
      <c r="P478" s="4">
        <v>749.46799999999996</v>
      </c>
      <c r="Q478" s="4">
        <v>639.202</v>
      </c>
      <c r="R478" s="4">
        <v>537.76300000000003</v>
      </c>
      <c r="S478" s="4">
        <v>441.79899999999998</v>
      </c>
      <c r="T478" s="4">
        <v>434.55799999999999</v>
      </c>
      <c r="U478" s="4">
        <v>354.94799999999998</v>
      </c>
      <c r="V478" s="4">
        <v>205.72900000000001</v>
      </c>
      <c r="W478" s="4">
        <v>112.212</v>
      </c>
      <c r="X478" s="4">
        <v>47.826000000000001</v>
      </c>
      <c r="Y478" s="4">
        <v>20.933</v>
      </c>
      <c r="Z478" s="4">
        <v>4.0990000000000002</v>
      </c>
      <c r="AA478" s="4">
        <v>0.45900000000000002</v>
      </c>
    </row>
    <row r="479" spans="1:27" s="6" customFormat="1" x14ac:dyDescent="0.3">
      <c r="A479" s="40">
        <v>478</v>
      </c>
      <c r="B479" s="18" t="s">
        <v>323</v>
      </c>
      <c r="C479" s="43" t="s">
        <v>71</v>
      </c>
      <c r="D479" s="41"/>
      <c r="E479" s="41">
        <v>646</v>
      </c>
      <c r="F479" s="41">
        <v>2060</v>
      </c>
      <c r="G479" s="4">
        <v>921.846</v>
      </c>
      <c r="H479" s="4">
        <v>937.47400000000005</v>
      </c>
      <c r="I479" s="4">
        <v>960.55100000000004</v>
      </c>
      <c r="J479" s="4">
        <v>978.48800000000006</v>
      </c>
      <c r="K479" s="4">
        <v>973.14800000000002</v>
      </c>
      <c r="L479" s="4">
        <v>938.58600000000001</v>
      </c>
      <c r="M479" s="4">
        <v>890.76599999999996</v>
      </c>
      <c r="N479" s="4">
        <v>853.23900000000003</v>
      </c>
      <c r="O479" s="4">
        <v>832.29200000000003</v>
      </c>
      <c r="P479" s="4">
        <v>799.24</v>
      </c>
      <c r="Q479" s="4">
        <v>737.83199999999999</v>
      </c>
      <c r="R479" s="4">
        <v>625.31700000000001</v>
      </c>
      <c r="S479" s="4">
        <v>520.77</v>
      </c>
      <c r="T479" s="4">
        <v>418.68299999999999</v>
      </c>
      <c r="U479" s="4">
        <v>396.08100000000002</v>
      </c>
      <c r="V479" s="4">
        <v>302.38499999999999</v>
      </c>
      <c r="W479" s="4">
        <v>155.61699999999999</v>
      </c>
      <c r="X479" s="4">
        <v>69.528999999999996</v>
      </c>
      <c r="Y479" s="4">
        <v>21.943999999999999</v>
      </c>
      <c r="Z479" s="4">
        <v>6.2869999999999999</v>
      </c>
      <c r="AA479" s="4">
        <v>0.71399999999999997</v>
      </c>
    </row>
    <row r="480" spans="1:27" s="6" customFormat="1" x14ac:dyDescent="0.3">
      <c r="A480" s="40">
        <v>479</v>
      </c>
      <c r="B480" s="18" t="s">
        <v>323</v>
      </c>
      <c r="C480" s="43" t="s">
        <v>71</v>
      </c>
      <c r="D480" s="41"/>
      <c r="E480" s="41">
        <v>646</v>
      </c>
      <c r="F480" s="41">
        <v>2065</v>
      </c>
      <c r="G480" s="4">
        <v>903.63400000000001</v>
      </c>
      <c r="H480" s="4">
        <v>918.101</v>
      </c>
      <c r="I480" s="4">
        <v>935.50599999999997</v>
      </c>
      <c r="J480" s="4">
        <v>957.02499999999998</v>
      </c>
      <c r="K480" s="4">
        <v>972.68899999999996</v>
      </c>
      <c r="L480" s="4">
        <v>966.63900000000001</v>
      </c>
      <c r="M480" s="4">
        <v>932.322</v>
      </c>
      <c r="N480" s="4">
        <v>884.75</v>
      </c>
      <c r="O480" s="4">
        <v>846.29499999999996</v>
      </c>
      <c r="P480" s="4">
        <v>823.69</v>
      </c>
      <c r="Q480" s="4">
        <v>787.83100000000002</v>
      </c>
      <c r="R480" s="4">
        <v>723.10299999999995</v>
      </c>
      <c r="S480" s="4">
        <v>607.125</v>
      </c>
      <c r="T480" s="4">
        <v>495.58699999999999</v>
      </c>
      <c r="U480" s="4">
        <v>384.21600000000001</v>
      </c>
      <c r="V480" s="4">
        <v>341.07499999999999</v>
      </c>
      <c r="W480" s="4">
        <v>232.79400000000001</v>
      </c>
      <c r="X480" s="4">
        <v>99.123000000000005</v>
      </c>
      <c r="Y480" s="4">
        <v>33.228999999999999</v>
      </c>
      <c r="Z480" s="4">
        <v>6.97</v>
      </c>
      <c r="AA480" s="4">
        <v>1.1679999999999999</v>
      </c>
    </row>
    <row r="481" spans="1:27" s="6" customFormat="1" x14ac:dyDescent="0.3">
      <c r="A481" s="40">
        <v>480</v>
      </c>
      <c r="B481" s="18" t="s">
        <v>323</v>
      </c>
      <c r="C481" s="43" t="s">
        <v>71</v>
      </c>
      <c r="D481" s="41"/>
      <c r="E481" s="41">
        <v>646</v>
      </c>
      <c r="F481" s="41">
        <v>2070</v>
      </c>
      <c r="G481" s="4">
        <v>883.35400000000004</v>
      </c>
      <c r="H481" s="4">
        <v>900.18299999999999</v>
      </c>
      <c r="I481" s="4">
        <v>916.28800000000001</v>
      </c>
      <c r="J481" s="4">
        <v>932.25400000000002</v>
      </c>
      <c r="K481" s="4">
        <v>951.68299999999999</v>
      </c>
      <c r="L481" s="4">
        <v>966.63800000000003</v>
      </c>
      <c r="M481" s="4">
        <v>960.697</v>
      </c>
      <c r="N481" s="4">
        <v>926.54100000000005</v>
      </c>
      <c r="O481" s="4">
        <v>878.11900000000003</v>
      </c>
      <c r="P481" s="4">
        <v>838.23699999999997</v>
      </c>
      <c r="Q481" s="4">
        <v>812.85199999999998</v>
      </c>
      <c r="R481" s="4">
        <v>773.35299999999995</v>
      </c>
      <c r="S481" s="4">
        <v>703.73400000000004</v>
      </c>
      <c r="T481" s="4">
        <v>579.95799999999997</v>
      </c>
      <c r="U481" s="4">
        <v>457.637</v>
      </c>
      <c r="V481" s="4">
        <v>334.29199999999997</v>
      </c>
      <c r="W481" s="4">
        <v>266.709</v>
      </c>
      <c r="X481" s="4">
        <v>151.947</v>
      </c>
      <c r="Y481" s="4">
        <v>49.121000000000002</v>
      </c>
      <c r="Z481" s="4">
        <v>11.093999999999999</v>
      </c>
      <c r="AA481" s="4">
        <v>1.4359999999999999</v>
      </c>
    </row>
    <row r="482" spans="1:27" s="6" customFormat="1" x14ac:dyDescent="0.3">
      <c r="A482" s="40">
        <v>481</v>
      </c>
      <c r="B482" s="18" t="s">
        <v>323</v>
      </c>
      <c r="C482" s="43" t="s">
        <v>71</v>
      </c>
      <c r="D482" s="41"/>
      <c r="E482" s="41">
        <v>646</v>
      </c>
      <c r="F482" s="41">
        <v>2075</v>
      </c>
      <c r="G482" s="4">
        <v>854.65300000000002</v>
      </c>
      <c r="H482" s="4">
        <v>880.01</v>
      </c>
      <c r="I482" s="4">
        <v>898.49699999999996</v>
      </c>
      <c r="J482" s="4">
        <v>913.27300000000002</v>
      </c>
      <c r="K482" s="4">
        <v>927.31799999999998</v>
      </c>
      <c r="L482" s="4">
        <v>946.09500000000003</v>
      </c>
      <c r="M482" s="4">
        <v>961.08299999999997</v>
      </c>
      <c r="N482" s="4">
        <v>955.16300000000001</v>
      </c>
      <c r="O482" s="4">
        <v>920.09400000000005</v>
      </c>
      <c r="P482" s="4">
        <v>870.33100000000002</v>
      </c>
      <c r="Q482" s="4">
        <v>827.952</v>
      </c>
      <c r="R482" s="4">
        <v>798.904</v>
      </c>
      <c r="S482" s="4">
        <v>754.02200000000005</v>
      </c>
      <c r="T482" s="4">
        <v>674.24699999999996</v>
      </c>
      <c r="U482" s="4">
        <v>538.12699999999995</v>
      </c>
      <c r="V482" s="4">
        <v>401.36</v>
      </c>
      <c r="W482" s="4">
        <v>264.90800000000002</v>
      </c>
      <c r="X482" s="4">
        <v>177.81800000000001</v>
      </c>
      <c r="Y482" s="4">
        <v>77.718999999999994</v>
      </c>
      <c r="Z482" s="4">
        <v>17.138000000000002</v>
      </c>
      <c r="AA482" s="4">
        <v>2.3250000000000002</v>
      </c>
    </row>
    <row r="483" spans="1:27" s="6" customFormat="1" x14ac:dyDescent="0.3">
      <c r="A483" s="40">
        <v>482</v>
      </c>
      <c r="B483" s="18" t="s">
        <v>323</v>
      </c>
      <c r="C483" s="43" t="s">
        <v>71</v>
      </c>
      <c r="D483" s="41"/>
      <c r="E483" s="41">
        <v>646</v>
      </c>
      <c r="F483" s="41">
        <v>2080</v>
      </c>
      <c r="G483" s="4">
        <v>822.91899999999998</v>
      </c>
      <c r="H483" s="4">
        <v>851.73</v>
      </c>
      <c r="I483" s="4">
        <v>878.45299999999997</v>
      </c>
      <c r="J483" s="4">
        <v>895.69299999999998</v>
      </c>
      <c r="K483" s="4">
        <v>908.69100000000003</v>
      </c>
      <c r="L483" s="4">
        <v>922.14599999999996</v>
      </c>
      <c r="M483" s="4">
        <v>940.95500000000004</v>
      </c>
      <c r="N483" s="4">
        <v>955.87699999999995</v>
      </c>
      <c r="O483" s="4">
        <v>948.928</v>
      </c>
      <c r="P483" s="4">
        <v>912.43700000000001</v>
      </c>
      <c r="Q483" s="4">
        <v>860.28200000000004</v>
      </c>
      <c r="R483" s="4">
        <v>814.58</v>
      </c>
      <c r="S483" s="4">
        <v>780.09699999999998</v>
      </c>
      <c r="T483" s="4">
        <v>724.18200000000002</v>
      </c>
      <c r="U483" s="4">
        <v>628.1</v>
      </c>
      <c r="V483" s="4">
        <v>474.995</v>
      </c>
      <c r="W483" s="4">
        <v>321.69200000000001</v>
      </c>
      <c r="X483" s="4">
        <v>179.94900000000001</v>
      </c>
      <c r="Y483" s="4">
        <v>93.524000000000001</v>
      </c>
      <c r="Z483" s="4">
        <v>28.195</v>
      </c>
      <c r="AA483" s="4">
        <v>3.778</v>
      </c>
    </row>
    <row r="484" spans="1:27" s="6" customFormat="1" x14ac:dyDescent="0.3">
      <c r="A484" s="40">
        <v>483</v>
      </c>
      <c r="B484" s="18" t="s">
        <v>323</v>
      </c>
      <c r="C484" s="43" t="s">
        <v>71</v>
      </c>
      <c r="D484" s="41"/>
      <c r="E484" s="41">
        <v>646</v>
      </c>
      <c r="F484" s="41">
        <v>2085</v>
      </c>
      <c r="G484" s="4">
        <v>793.36199999999997</v>
      </c>
      <c r="H484" s="4">
        <v>820.25599999999997</v>
      </c>
      <c r="I484" s="4">
        <v>850.3</v>
      </c>
      <c r="J484" s="4">
        <v>875.86099999999999</v>
      </c>
      <c r="K484" s="4">
        <v>891.45100000000002</v>
      </c>
      <c r="L484" s="4">
        <v>903.90200000000004</v>
      </c>
      <c r="M484" s="4">
        <v>917.40899999999999</v>
      </c>
      <c r="N484" s="4">
        <v>936.15300000000002</v>
      </c>
      <c r="O484" s="4">
        <v>950.00800000000004</v>
      </c>
      <c r="P484" s="4">
        <v>941.50800000000004</v>
      </c>
      <c r="Q484" s="4">
        <v>902.524</v>
      </c>
      <c r="R484" s="4">
        <v>847.19899999999996</v>
      </c>
      <c r="S484" s="4">
        <v>796.51300000000003</v>
      </c>
      <c r="T484" s="4">
        <v>750.92100000000005</v>
      </c>
      <c r="U484" s="4">
        <v>677.12099999999998</v>
      </c>
      <c r="V484" s="4">
        <v>557.80200000000002</v>
      </c>
      <c r="W484" s="4">
        <v>384.71199999999999</v>
      </c>
      <c r="X484" s="4">
        <v>222.31200000000001</v>
      </c>
      <c r="Y484" s="4">
        <v>97.117000000000004</v>
      </c>
      <c r="Z484" s="4">
        <v>35.231999999999999</v>
      </c>
      <c r="AA484" s="4">
        <v>6.4139999999999997</v>
      </c>
    </row>
    <row r="485" spans="1:27" s="6" customFormat="1" x14ac:dyDescent="0.3">
      <c r="A485" s="40">
        <v>484</v>
      </c>
      <c r="B485" s="18" t="s">
        <v>323</v>
      </c>
      <c r="C485" s="43" t="s">
        <v>71</v>
      </c>
      <c r="D485" s="41"/>
      <c r="E485" s="41">
        <v>646</v>
      </c>
      <c r="F485" s="41">
        <v>2090</v>
      </c>
      <c r="G485" s="4">
        <v>769.18399999999997</v>
      </c>
      <c r="H485" s="4">
        <v>790.93100000000004</v>
      </c>
      <c r="I485" s="4">
        <v>818.95299999999997</v>
      </c>
      <c r="J485" s="4">
        <v>847.92100000000005</v>
      </c>
      <c r="K485" s="4">
        <v>871.94500000000005</v>
      </c>
      <c r="L485" s="4">
        <v>887.03099999999995</v>
      </c>
      <c r="M485" s="4">
        <v>899.52499999999998</v>
      </c>
      <c r="N485" s="4">
        <v>912.995</v>
      </c>
      <c r="O485" s="4">
        <v>930.74800000000005</v>
      </c>
      <c r="P485" s="4">
        <v>943.01800000000003</v>
      </c>
      <c r="Q485" s="4">
        <v>931.89</v>
      </c>
      <c r="R485" s="4">
        <v>889.60199999999998</v>
      </c>
      <c r="S485" s="4">
        <v>829.505</v>
      </c>
      <c r="T485" s="4">
        <v>768.38800000000003</v>
      </c>
      <c r="U485" s="4">
        <v>704.60799999999995</v>
      </c>
      <c r="V485" s="4">
        <v>604.81500000000005</v>
      </c>
      <c r="W485" s="4">
        <v>456.20100000000002</v>
      </c>
      <c r="X485" s="4">
        <v>270.13499999999999</v>
      </c>
      <c r="Y485" s="4">
        <v>122.9</v>
      </c>
      <c r="Z485" s="4">
        <v>37.723999999999997</v>
      </c>
      <c r="AA485" s="4">
        <v>8.6549999999999994</v>
      </c>
    </row>
    <row r="486" spans="1:27" s="6" customFormat="1" x14ac:dyDescent="0.3">
      <c r="A486" s="40">
        <v>485</v>
      </c>
      <c r="B486" s="18" t="s">
        <v>323</v>
      </c>
      <c r="C486" s="43" t="s">
        <v>71</v>
      </c>
      <c r="D486" s="41"/>
      <c r="E486" s="41">
        <v>646</v>
      </c>
      <c r="F486" s="41">
        <v>2095</v>
      </c>
      <c r="G486" s="4">
        <v>748.57</v>
      </c>
      <c r="H486" s="4">
        <v>766.95500000000004</v>
      </c>
      <c r="I486" s="4">
        <v>789.74099999999999</v>
      </c>
      <c r="J486" s="4">
        <v>816.77700000000004</v>
      </c>
      <c r="K486" s="4">
        <v>844.33699999999999</v>
      </c>
      <c r="L486" s="4">
        <v>867.87800000000004</v>
      </c>
      <c r="M486" s="4">
        <v>882.995</v>
      </c>
      <c r="N486" s="4">
        <v>895.45899999999995</v>
      </c>
      <c r="O486" s="4">
        <v>908.03800000000001</v>
      </c>
      <c r="P486" s="4">
        <v>924.31299999999999</v>
      </c>
      <c r="Q486" s="4">
        <v>933.96</v>
      </c>
      <c r="R486" s="4">
        <v>919.33900000000006</v>
      </c>
      <c r="S486" s="4">
        <v>872.12099999999998</v>
      </c>
      <c r="T486" s="4">
        <v>801.85500000000002</v>
      </c>
      <c r="U486" s="4">
        <v>723.44899999999996</v>
      </c>
      <c r="V486" s="4">
        <v>632.86300000000006</v>
      </c>
      <c r="W486" s="4">
        <v>499.178</v>
      </c>
      <c r="X486" s="4">
        <v>325.07</v>
      </c>
      <c r="Y486" s="4">
        <v>152.684</v>
      </c>
      <c r="Z486" s="4">
        <v>49.122</v>
      </c>
      <c r="AA486" s="4">
        <v>9.9610000000000003</v>
      </c>
    </row>
    <row r="487" spans="1:27" s="6" customFormat="1" x14ac:dyDescent="0.3">
      <c r="A487" s="40">
        <v>486</v>
      </c>
      <c r="B487" s="18" t="s">
        <v>323</v>
      </c>
      <c r="C487" s="43" t="s">
        <v>71</v>
      </c>
      <c r="D487" s="41"/>
      <c r="E487" s="41">
        <v>646</v>
      </c>
      <c r="F487" s="41">
        <v>2100</v>
      </c>
      <c r="G487" s="4">
        <v>729.80799999999999</v>
      </c>
      <c r="H487" s="4">
        <v>746.52200000000005</v>
      </c>
      <c r="I487" s="4">
        <v>765.86500000000001</v>
      </c>
      <c r="J487" s="4">
        <v>787.76900000000001</v>
      </c>
      <c r="K487" s="4">
        <v>813.52200000000005</v>
      </c>
      <c r="L487" s="4">
        <v>840.63599999999997</v>
      </c>
      <c r="M487" s="4">
        <v>864.18299999999999</v>
      </c>
      <c r="N487" s="4">
        <v>879.25099999999998</v>
      </c>
      <c r="O487" s="4">
        <v>890.89</v>
      </c>
      <c r="P487" s="4">
        <v>902.13499999999999</v>
      </c>
      <c r="Q487" s="4">
        <v>915.96699999999998</v>
      </c>
      <c r="R487" s="4">
        <v>922.12800000000004</v>
      </c>
      <c r="S487" s="4">
        <v>902.34799999999996</v>
      </c>
      <c r="T487" s="4">
        <v>844.70600000000002</v>
      </c>
      <c r="U487" s="4">
        <v>757.40200000000004</v>
      </c>
      <c r="V487" s="4">
        <v>653.27</v>
      </c>
      <c r="W487" s="4">
        <v>526.822</v>
      </c>
      <c r="X487" s="4">
        <v>360.541</v>
      </c>
      <c r="Y487" s="4">
        <v>187.53299999999999</v>
      </c>
      <c r="Z487" s="4">
        <v>62.771000000000001</v>
      </c>
      <c r="AA487" s="4">
        <v>13.113</v>
      </c>
    </row>
    <row r="488" spans="1:27" s="6" customFormat="1" x14ac:dyDescent="0.3">
      <c r="A488" s="40">
        <v>487</v>
      </c>
      <c r="B488" s="18" t="s">
        <v>323</v>
      </c>
      <c r="C488" s="43" t="s">
        <v>72</v>
      </c>
      <c r="D488" s="41"/>
      <c r="E488" s="41">
        <v>690</v>
      </c>
      <c r="F488" s="41">
        <v>2015</v>
      </c>
      <c r="G488" s="4">
        <v>3.8079999999999998</v>
      </c>
      <c r="H488" s="4">
        <v>3.36</v>
      </c>
      <c r="I488" s="4">
        <v>2.911</v>
      </c>
      <c r="J488" s="4">
        <v>2.8439999999999999</v>
      </c>
      <c r="K488" s="4">
        <v>3.113</v>
      </c>
      <c r="L488" s="4">
        <v>3.3660000000000001</v>
      </c>
      <c r="M488" s="4">
        <v>3.8380000000000001</v>
      </c>
      <c r="N488" s="4">
        <v>3.8740000000000001</v>
      </c>
      <c r="O488" s="4">
        <v>3.7639999999999998</v>
      </c>
      <c r="P488" s="4">
        <v>3.6669999999999998</v>
      </c>
      <c r="Q488" s="4">
        <v>3.5179999999999998</v>
      </c>
      <c r="R488" s="4">
        <v>2.7869999999999999</v>
      </c>
      <c r="S488" s="4">
        <v>1.99</v>
      </c>
      <c r="T488" s="4">
        <v>1.252</v>
      </c>
      <c r="U488" s="4">
        <v>1.169</v>
      </c>
      <c r="V488" s="4">
        <v>0.85699999999999998</v>
      </c>
      <c r="W488" s="4">
        <v>0.60399999999999998</v>
      </c>
      <c r="X488" s="4">
        <v>0.38300000000000001</v>
      </c>
      <c r="Y488" s="4">
        <v>0.14199999999999999</v>
      </c>
      <c r="Z488" s="4">
        <v>3.3000000000000002E-2</v>
      </c>
      <c r="AA488" s="4">
        <v>6.0000000000000001E-3</v>
      </c>
    </row>
    <row r="489" spans="1:27" s="6" customFormat="1" x14ac:dyDescent="0.3">
      <c r="A489" s="40">
        <v>488</v>
      </c>
      <c r="B489" s="18" t="s">
        <v>323</v>
      </c>
      <c r="C489" s="43" t="s">
        <v>72</v>
      </c>
      <c r="D489" s="41"/>
      <c r="E489" s="41">
        <v>690</v>
      </c>
      <c r="F489" s="41">
        <v>2020</v>
      </c>
      <c r="G489" s="4">
        <v>3.5110000000000001</v>
      </c>
      <c r="H489" s="4">
        <v>3.7810000000000001</v>
      </c>
      <c r="I489" s="4">
        <v>3.3450000000000002</v>
      </c>
      <c r="J489" s="4">
        <v>2.8730000000000002</v>
      </c>
      <c r="K489" s="4">
        <v>2.7610000000000001</v>
      </c>
      <c r="L489" s="4">
        <v>3.008</v>
      </c>
      <c r="M489" s="4">
        <v>3.2749999999999999</v>
      </c>
      <c r="N489" s="4">
        <v>3.7650000000000001</v>
      </c>
      <c r="O489" s="4">
        <v>3.8039999999999998</v>
      </c>
      <c r="P489" s="4">
        <v>3.6920000000000002</v>
      </c>
      <c r="Q489" s="4">
        <v>3.585</v>
      </c>
      <c r="R489" s="4">
        <v>3.4209999999999998</v>
      </c>
      <c r="S489" s="4">
        <v>2.6819999999999999</v>
      </c>
      <c r="T489" s="4">
        <v>1.8740000000000001</v>
      </c>
      <c r="U489" s="4">
        <v>1.131</v>
      </c>
      <c r="V489" s="4">
        <v>0.98099999999999998</v>
      </c>
      <c r="W489" s="4">
        <v>0.63700000000000001</v>
      </c>
      <c r="X489" s="4">
        <v>0.36699999999999999</v>
      </c>
      <c r="Y489" s="4">
        <v>0.17</v>
      </c>
      <c r="Z489" s="4">
        <v>4.2999999999999997E-2</v>
      </c>
      <c r="AA489" s="4">
        <v>6.0000000000000001E-3</v>
      </c>
    </row>
    <row r="490" spans="1:27" s="6" customFormat="1" x14ac:dyDescent="0.3">
      <c r="A490" s="40">
        <v>489</v>
      </c>
      <c r="B490" s="18" t="s">
        <v>323</v>
      </c>
      <c r="C490" s="43" t="s">
        <v>72</v>
      </c>
      <c r="D490" s="41"/>
      <c r="E490" s="41">
        <v>690</v>
      </c>
      <c r="F490" s="41">
        <v>2025</v>
      </c>
      <c r="G490" s="4">
        <v>3.1</v>
      </c>
      <c r="H490" s="4">
        <v>3.4849999999999999</v>
      </c>
      <c r="I490" s="4">
        <v>3.766</v>
      </c>
      <c r="J490" s="4">
        <v>3.306</v>
      </c>
      <c r="K490" s="4">
        <v>2.7879999999999998</v>
      </c>
      <c r="L490" s="4">
        <v>2.6579999999999999</v>
      </c>
      <c r="M490" s="4">
        <v>2.919</v>
      </c>
      <c r="N490" s="4">
        <v>3.2040000000000002</v>
      </c>
      <c r="O490" s="4">
        <v>3.698</v>
      </c>
      <c r="P490" s="4">
        <v>3.7360000000000002</v>
      </c>
      <c r="Q490" s="4">
        <v>3.6160000000000001</v>
      </c>
      <c r="R490" s="4">
        <v>3.4940000000000002</v>
      </c>
      <c r="S490" s="4">
        <v>3.3010000000000002</v>
      </c>
      <c r="T490" s="4">
        <v>2.5390000000000001</v>
      </c>
      <c r="U490" s="4">
        <v>1.708</v>
      </c>
      <c r="V490" s="4">
        <v>0.96099999999999997</v>
      </c>
      <c r="W490" s="4">
        <v>0.74099999999999999</v>
      </c>
      <c r="X490" s="4">
        <v>0.39700000000000002</v>
      </c>
      <c r="Y490" s="4">
        <v>0.16800000000000001</v>
      </c>
      <c r="Z490" s="4">
        <v>5.1999999999999998E-2</v>
      </c>
      <c r="AA490" s="4">
        <v>8.0000000000000002E-3</v>
      </c>
    </row>
    <row r="491" spans="1:27" s="6" customFormat="1" x14ac:dyDescent="0.3">
      <c r="A491" s="40">
        <v>490</v>
      </c>
      <c r="B491" s="18" t="s">
        <v>323</v>
      </c>
      <c r="C491" s="43" t="s">
        <v>72</v>
      </c>
      <c r="D491" s="41"/>
      <c r="E491" s="41">
        <v>690</v>
      </c>
      <c r="F491" s="41">
        <v>2030</v>
      </c>
      <c r="G491" s="4">
        <v>2.8919999999999999</v>
      </c>
      <c r="H491" s="4">
        <v>3.0739999999999998</v>
      </c>
      <c r="I491" s="4">
        <v>3.4710000000000001</v>
      </c>
      <c r="J491" s="4">
        <v>3.7269999999999999</v>
      </c>
      <c r="K491" s="4">
        <v>3.2210000000000001</v>
      </c>
      <c r="L491" s="4">
        <v>2.6850000000000001</v>
      </c>
      <c r="M491" s="4">
        <v>2.5720000000000001</v>
      </c>
      <c r="N491" s="4">
        <v>2.85</v>
      </c>
      <c r="O491" s="4">
        <v>3.1440000000000001</v>
      </c>
      <c r="P491" s="4">
        <v>3.6339999999999999</v>
      </c>
      <c r="Q491" s="4">
        <v>3.6619999999999999</v>
      </c>
      <c r="R491" s="4">
        <v>3.528</v>
      </c>
      <c r="S491" s="4">
        <v>3.38</v>
      </c>
      <c r="T491" s="4">
        <v>3.137</v>
      </c>
      <c r="U491" s="4">
        <v>2.3250000000000002</v>
      </c>
      <c r="V491" s="4">
        <v>1.466</v>
      </c>
      <c r="W491" s="4">
        <v>0.73799999999999999</v>
      </c>
      <c r="X491" s="4">
        <v>0.47299999999999998</v>
      </c>
      <c r="Y491" s="4">
        <v>0.188</v>
      </c>
      <c r="Z491" s="4">
        <v>5.2999999999999999E-2</v>
      </c>
      <c r="AA491" s="4">
        <v>0.01</v>
      </c>
    </row>
    <row r="492" spans="1:27" s="6" customFormat="1" x14ac:dyDescent="0.3">
      <c r="A492" s="40">
        <v>491</v>
      </c>
      <c r="B492" s="18" t="s">
        <v>323</v>
      </c>
      <c r="C492" s="43" t="s">
        <v>72</v>
      </c>
      <c r="D492" s="41"/>
      <c r="E492" s="41">
        <v>690</v>
      </c>
      <c r="F492" s="41">
        <v>2035</v>
      </c>
      <c r="G492" s="4">
        <v>2.8690000000000002</v>
      </c>
      <c r="H492" s="4">
        <v>2.8679999999999999</v>
      </c>
      <c r="I492" s="4">
        <v>3.06</v>
      </c>
      <c r="J492" s="4">
        <v>3.4350000000000001</v>
      </c>
      <c r="K492" s="4">
        <v>3.6440000000000001</v>
      </c>
      <c r="L492" s="4">
        <v>3.1190000000000002</v>
      </c>
      <c r="M492" s="4">
        <v>2.5979999999999999</v>
      </c>
      <c r="N492" s="4">
        <v>2.5049999999999999</v>
      </c>
      <c r="O492" s="4">
        <v>2.7949999999999999</v>
      </c>
      <c r="P492" s="4">
        <v>3.0880000000000001</v>
      </c>
      <c r="Q492" s="4">
        <v>3.5649999999999999</v>
      </c>
      <c r="R492" s="4">
        <v>3.5790000000000002</v>
      </c>
      <c r="S492" s="4">
        <v>3.42</v>
      </c>
      <c r="T492" s="4">
        <v>3.2210000000000001</v>
      </c>
      <c r="U492" s="4">
        <v>2.8889999999999998</v>
      </c>
      <c r="V492" s="4">
        <v>2.0190000000000001</v>
      </c>
      <c r="W492" s="4">
        <v>1.1439999999999999</v>
      </c>
      <c r="X492" s="4">
        <v>0.48199999999999998</v>
      </c>
      <c r="Y492" s="4">
        <v>0.23200000000000001</v>
      </c>
      <c r="Z492" s="4">
        <v>6.2E-2</v>
      </c>
      <c r="AA492" s="4">
        <v>1.0999999999999999E-2</v>
      </c>
    </row>
    <row r="493" spans="1:27" s="6" customFormat="1" x14ac:dyDescent="0.3">
      <c r="A493" s="40">
        <v>492</v>
      </c>
      <c r="B493" s="18" t="s">
        <v>323</v>
      </c>
      <c r="C493" s="43" t="s">
        <v>72</v>
      </c>
      <c r="D493" s="41"/>
      <c r="E493" s="41">
        <v>690</v>
      </c>
      <c r="F493" s="41">
        <v>2040</v>
      </c>
      <c r="G493" s="4">
        <v>2.9140000000000001</v>
      </c>
      <c r="H493" s="4">
        <v>2.8450000000000002</v>
      </c>
      <c r="I493" s="4">
        <v>2.8530000000000002</v>
      </c>
      <c r="J493" s="4">
        <v>3.0219999999999998</v>
      </c>
      <c r="K493" s="4">
        <v>3.35</v>
      </c>
      <c r="L493" s="4">
        <v>3.5390000000000001</v>
      </c>
      <c r="M493" s="4">
        <v>3.0310000000000001</v>
      </c>
      <c r="N493" s="4">
        <v>2.5329999999999999</v>
      </c>
      <c r="O493" s="4">
        <v>2.452</v>
      </c>
      <c r="P493" s="4">
        <v>2.7440000000000002</v>
      </c>
      <c r="Q493" s="4">
        <v>3.03</v>
      </c>
      <c r="R493" s="4">
        <v>3.4870000000000001</v>
      </c>
      <c r="S493" s="4">
        <v>3.4769999999999999</v>
      </c>
      <c r="T493" s="4">
        <v>3.2690000000000001</v>
      </c>
      <c r="U493" s="4">
        <v>2.984</v>
      </c>
      <c r="V493" s="4">
        <v>2.5289999999999999</v>
      </c>
      <c r="W493" s="4">
        <v>1.5980000000000001</v>
      </c>
      <c r="X493" s="4">
        <v>0.76300000000000001</v>
      </c>
      <c r="Y493" s="4">
        <v>0.24299999999999999</v>
      </c>
      <c r="Z493" s="4">
        <v>7.9000000000000001E-2</v>
      </c>
      <c r="AA493" s="4">
        <v>1.2999999999999999E-2</v>
      </c>
    </row>
    <row r="494" spans="1:27" s="6" customFormat="1" x14ac:dyDescent="0.3">
      <c r="A494" s="40">
        <v>493</v>
      </c>
      <c r="B494" s="18" t="s">
        <v>323</v>
      </c>
      <c r="C494" s="43" t="s">
        <v>72</v>
      </c>
      <c r="D494" s="41"/>
      <c r="E494" s="41">
        <v>690</v>
      </c>
      <c r="F494" s="41">
        <v>2045</v>
      </c>
      <c r="G494" s="4">
        <v>2.8959999999999999</v>
      </c>
      <c r="H494" s="4">
        <v>2.8889999999999998</v>
      </c>
      <c r="I494" s="4">
        <v>2.831</v>
      </c>
      <c r="J494" s="4">
        <v>2.8159999999999998</v>
      </c>
      <c r="K494" s="4">
        <v>2.9390000000000001</v>
      </c>
      <c r="L494" s="4">
        <v>3.2469999999999999</v>
      </c>
      <c r="M494" s="4">
        <v>3.4510000000000001</v>
      </c>
      <c r="N494" s="4">
        <v>2.964</v>
      </c>
      <c r="O494" s="4">
        <v>2.4809999999999999</v>
      </c>
      <c r="P494" s="4">
        <v>2.4060000000000001</v>
      </c>
      <c r="Q494" s="4">
        <v>2.694</v>
      </c>
      <c r="R494" s="4">
        <v>2.968</v>
      </c>
      <c r="S494" s="4">
        <v>3.3929999999999998</v>
      </c>
      <c r="T494" s="4">
        <v>3.331</v>
      </c>
      <c r="U494" s="4">
        <v>3.0430000000000001</v>
      </c>
      <c r="V494" s="4">
        <v>2.633</v>
      </c>
      <c r="W494" s="4">
        <v>2.028</v>
      </c>
      <c r="X494" s="4">
        <v>1.0860000000000001</v>
      </c>
      <c r="Y494" s="4">
        <v>0.39500000000000002</v>
      </c>
      <c r="Z494" s="4">
        <v>8.5999999999999993E-2</v>
      </c>
      <c r="AA494" s="4">
        <v>1.7000000000000001E-2</v>
      </c>
    </row>
    <row r="495" spans="1:27" s="6" customFormat="1" x14ac:dyDescent="0.3">
      <c r="A495" s="40">
        <v>494</v>
      </c>
      <c r="B495" s="18" t="s">
        <v>323</v>
      </c>
      <c r="C495" s="43" t="s">
        <v>72</v>
      </c>
      <c r="D495" s="41"/>
      <c r="E495" s="41">
        <v>690</v>
      </c>
      <c r="F495" s="41">
        <v>2050</v>
      </c>
      <c r="G495" s="4">
        <v>2.7589999999999999</v>
      </c>
      <c r="H495" s="4">
        <v>2.8719999999999999</v>
      </c>
      <c r="I495" s="4">
        <v>2.8769999999999998</v>
      </c>
      <c r="J495" s="4">
        <v>2.7949999999999999</v>
      </c>
      <c r="K495" s="4">
        <v>2.734</v>
      </c>
      <c r="L495" s="4">
        <v>2.8370000000000002</v>
      </c>
      <c r="M495" s="4">
        <v>3.1589999999999998</v>
      </c>
      <c r="N495" s="4">
        <v>3.3839999999999999</v>
      </c>
      <c r="O495" s="4">
        <v>2.911</v>
      </c>
      <c r="P495" s="4">
        <v>2.4369999999999998</v>
      </c>
      <c r="Q495" s="4">
        <v>2.3610000000000002</v>
      </c>
      <c r="R495" s="4">
        <v>2.641</v>
      </c>
      <c r="S495" s="4">
        <v>2.89</v>
      </c>
      <c r="T495" s="4">
        <v>3.26</v>
      </c>
      <c r="U495" s="4">
        <v>3.1150000000000002</v>
      </c>
      <c r="V495" s="4">
        <v>2.7040000000000002</v>
      </c>
      <c r="W495" s="4">
        <v>2.1360000000000001</v>
      </c>
      <c r="X495" s="4">
        <v>1.405</v>
      </c>
      <c r="Y495" s="4">
        <v>0.57899999999999996</v>
      </c>
      <c r="Z495" s="4">
        <v>0.14499999999999999</v>
      </c>
      <c r="AA495" s="4">
        <v>0.02</v>
      </c>
    </row>
    <row r="496" spans="1:27" s="6" customFormat="1" x14ac:dyDescent="0.3">
      <c r="A496" s="40">
        <v>495</v>
      </c>
      <c r="B496" s="18" t="s">
        <v>323</v>
      </c>
      <c r="C496" s="43" t="s">
        <v>72</v>
      </c>
      <c r="D496" s="41"/>
      <c r="E496" s="41">
        <v>690</v>
      </c>
      <c r="F496" s="41">
        <v>2055</v>
      </c>
      <c r="G496" s="4">
        <v>2.5680000000000001</v>
      </c>
      <c r="H496" s="4">
        <v>2.7370000000000001</v>
      </c>
      <c r="I496" s="4">
        <v>2.859</v>
      </c>
      <c r="J496" s="4">
        <v>2.843</v>
      </c>
      <c r="K496" s="4">
        <v>2.7170000000000001</v>
      </c>
      <c r="L496" s="4">
        <v>2.6360000000000001</v>
      </c>
      <c r="M496" s="4">
        <v>2.7559999999999998</v>
      </c>
      <c r="N496" s="4">
        <v>3.097</v>
      </c>
      <c r="O496" s="4">
        <v>3.3319999999999999</v>
      </c>
      <c r="P496" s="4">
        <v>2.8650000000000002</v>
      </c>
      <c r="Q496" s="4">
        <v>2.395</v>
      </c>
      <c r="R496" s="4">
        <v>2.3180000000000001</v>
      </c>
      <c r="S496" s="4">
        <v>2.5750000000000002</v>
      </c>
      <c r="T496" s="4">
        <v>2.7850000000000001</v>
      </c>
      <c r="U496" s="4">
        <v>3.0609999999999999</v>
      </c>
      <c r="V496" s="4">
        <v>2.7879999999999998</v>
      </c>
      <c r="W496" s="4">
        <v>2.2200000000000002</v>
      </c>
      <c r="X496" s="4">
        <v>1.506</v>
      </c>
      <c r="Y496" s="4">
        <v>0.76900000000000002</v>
      </c>
      <c r="Z496" s="4">
        <v>0.219</v>
      </c>
      <c r="AA496" s="4">
        <v>3.3000000000000002E-2</v>
      </c>
    </row>
    <row r="497" spans="1:27" s="6" customFormat="1" x14ac:dyDescent="0.3">
      <c r="A497" s="40">
        <v>496</v>
      </c>
      <c r="B497" s="18" t="s">
        <v>323</v>
      </c>
      <c r="C497" s="43" t="s">
        <v>72</v>
      </c>
      <c r="D497" s="41"/>
      <c r="E497" s="41">
        <v>690</v>
      </c>
      <c r="F497" s="41">
        <v>2060</v>
      </c>
      <c r="G497" s="4">
        <v>2.4159999999999999</v>
      </c>
      <c r="H497" s="4">
        <v>2.5459999999999998</v>
      </c>
      <c r="I497" s="4">
        <v>2.7250000000000001</v>
      </c>
      <c r="J497" s="4">
        <v>2.8250000000000002</v>
      </c>
      <c r="K497" s="4">
        <v>2.7679999999999998</v>
      </c>
      <c r="L497" s="4">
        <v>2.625</v>
      </c>
      <c r="M497" s="4">
        <v>2.56</v>
      </c>
      <c r="N497" s="4">
        <v>2.6970000000000001</v>
      </c>
      <c r="O497" s="4">
        <v>3.0489999999999999</v>
      </c>
      <c r="P497" s="4">
        <v>3.286</v>
      </c>
      <c r="Q497" s="4">
        <v>2.8220000000000001</v>
      </c>
      <c r="R497" s="4">
        <v>2.351</v>
      </c>
      <c r="S497" s="4">
        <v>2.2629999999999999</v>
      </c>
      <c r="T497" s="4">
        <v>2.4860000000000002</v>
      </c>
      <c r="U497" s="4">
        <v>2.625</v>
      </c>
      <c r="V497" s="4">
        <v>2.7589999999999999</v>
      </c>
      <c r="W497" s="4">
        <v>2.3140000000000001</v>
      </c>
      <c r="X497" s="4">
        <v>1.5920000000000001</v>
      </c>
      <c r="Y497" s="4">
        <v>0.84499999999999997</v>
      </c>
      <c r="Z497" s="4">
        <v>0.29899999999999999</v>
      </c>
      <c r="AA497" s="4">
        <v>5.1999999999999998E-2</v>
      </c>
    </row>
    <row r="498" spans="1:27" s="6" customFormat="1" x14ac:dyDescent="0.3">
      <c r="A498" s="40">
        <v>497</v>
      </c>
      <c r="B498" s="18" t="s">
        <v>323</v>
      </c>
      <c r="C498" s="43" t="s">
        <v>72</v>
      </c>
      <c r="D498" s="41"/>
      <c r="E498" s="41">
        <v>690</v>
      </c>
      <c r="F498" s="41">
        <v>2065</v>
      </c>
      <c r="G498" s="4">
        <v>2.343</v>
      </c>
      <c r="H498" s="4">
        <v>2.3940000000000001</v>
      </c>
      <c r="I498" s="4">
        <v>2.5339999999999998</v>
      </c>
      <c r="J498" s="4">
        <v>2.694</v>
      </c>
      <c r="K498" s="4">
        <v>2.7559999999999998</v>
      </c>
      <c r="L498" s="4">
        <v>2.6819999999999999</v>
      </c>
      <c r="M498" s="4">
        <v>2.5529999999999999</v>
      </c>
      <c r="N498" s="4">
        <v>2.504</v>
      </c>
      <c r="O498" s="4">
        <v>2.6549999999999998</v>
      </c>
      <c r="P498" s="4">
        <v>3.008</v>
      </c>
      <c r="Q498" s="4">
        <v>3.242</v>
      </c>
      <c r="R498" s="4">
        <v>2.7759999999999998</v>
      </c>
      <c r="S498" s="4">
        <v>2.3010000000000002</v>
      </c>
      <c r="T498" s="4">
        <v>2.1890000000000001</v>
      </c>
      <c r="U498" s="4">
        <v>2.351</v>
      </c>
      <c r="V498" s="4">
        <v>2.3780000000000001</v>
      </c>
      <c r="W498" s="4">
        <v>2.3119999999999998</v>
      </c>
      <c r="X498" s="4">
        <v>1.6850000000000001</v>
      </c>
      <c r="Y498" s="4">
        <v>0.91300000000000003</v>
      </c>
      <c r="Z498" s="4">
        <v>0.34100000000000003</v>
      </c>
      <c r="AA498" s="4">
        <v>7.3999999999999996E-2</v>
      </c>
    </row>
    <row r="499" spans="1:27" s="6" customFormat="1" x14ac:dyDescent="0.3">
      <c r="A499" s="40">
        <v>498</v>
      </c>
      <c r="B499" s="18" t="s">
        <v>323</v>
      </c>
      <c r="C499" s="43" t="s">
        <v>72</v>
      </c>
      <c r="D499" s="41"/>
      <c r="E499" s="41">
        <v>690</v>
      </c>
      <c r="F499" s="41">
        <v>2070</v>
      </c>
      <c r="G499" s="4">
        <v>2.3130000000000002</v>
      </c>
      <c r="H499" s="4">
        <v>2.3239999999999998</v>
      </c>
      <c r="I499" s="4">
        <v>2.3839999999999999</v>
      </c>
      <c r="J499" s="4">
        <v>2.5049999999999999</v>
      </c>
      <c r="K499" s="4">
        <v>2.6280000000000001</v>
      </c>
      <c r="L499" s="4">
        <v>2.6739999999999999</v>
      </c>
      <c r="M499" s="4">
        <v>2.6139999999999999</v>
      </c>
      <c r="N499" s="4">
        <v>2.5019999999999998</v>
      </c>
      <c r="O499" s="4">
        <v>2.4649999999999999</v>
      </c>
      <c r="P499" s="4">
        <v>2.62</v>
      </c>
      <c r="Q499" s="4">
        <v>2.97</v>
      </c>
      <c r="R499" s="4">
        <v>3.1930000000000001</v>
      </c>
      <c r="S499" s="4">
        <v>2.7210000000000001</v>
      </c>
      <c r="T499" s="4">
        <v>2.2309999999999999</v>
      </c>
      <c r="U499" s="4">
        <v>2.0779999999999998</v>
      </c>
      <c r="V499" s="4">
        <v>2.1429999999999998</v>
      </c>
      <c r="W499" s="4">
        <v>2.012</v>
      </c>
      <c r="X499" s="4">
        <v>1.708</v>
      </c>
      <c r="Y499" s="4">
        <v>0.98799999999999999</v>
      </c>
      <c r="Z499" s="4">
        <v>0.379</v>
      </c>
      <c r="AA499" s="4">
        <v>9.0999999999999998E-2</v>
      </c>
    </row>
    <row r="500" spans="1:27" s="6" customFormat="1" x14ac:dyDescent="0.3">
      <c r="A500" s="40">
        <v>499</v>
      </c>
      <c r="B500" s="18" t="s">
        <v>323</v>
      </c>
      <c r="C500" s="43" t="s">
        <v>72</v>
      </c>
      <c r="D500" s="41"/>
      <c r="E500" s="41">
        <v>690</v>
      </c>
      <c r="F500" s="41">
        <v>2075</v>
      </c>
      <c r="G500" s="4">
        <v>2.2709999999999999</v>
      </c>
      <c r="H500" s="4">
        <v>2.2949999999999999</v>
      </c>
      <c r="I500" s="4">
        <v>2.3149999999999999</v>
      </c>
      <c r="J500" s="4">
        <v>2.3580000000000001</v>
      </c>
      <c r="K500" s="4">
        <v>2.444</v>
      </c>
      <c r="L500" s="4">
        <v>2.5529999999999999</v>
      </c>
      <c r="M500" s="4">
        <v>2.6110000000000002</v>
      </c>
      <c r="N500" s="4">
        <v>2.5649999999999999</v>
      </c>
      <c r="O500" s="4">
        <v>2.4649999999999999</v>
      </c>
      <c r="P500" s="4">
        <v>2.4350000000000001</v>
      </c>
      <c r="Q500" s="4">
        <v>2.5880000000000001</v>
      </c>
      <c r="R500" s="4">
        <v>2.927</v>
      </c>
      <c r="S500" s="4">
        <v>3.1360000000000001</v>
      </c>
      <c r="T500" s="4">
        <v>2.6440000000000001</v>
      </c>
      <c r="U500" s="4">
        <v>2.125</v>
      </c>
      <c r="V500" s="4">
        <v>1.905</v>
      </c>
      <c r="W500" s="4">
        <v>1.83</v>
      </c>
      <c r="X500" s="4">
        <v>1.51</v>
      </c>
      <c r="Y500" s="4">
        <v>1.0249999999999999</v>
      </c>
      <c r="Z500" s="4">
        <v>0.42399999999999999</v>
      </c>
      <c r="AA500" s="4">
        <v>0.106</v>
      </c>
    </row>
    <row r="501" spans="1:27" s="6" customFormat="1" x14ac:dyDescent="0.3">
      <c r="A501" s="40">
        <v>500</v>
      </c>
      <c r="B501" s="18" t="s">
        <v>323</v>
      </c>
      <c r="C501" s="43" t="s">
        <v>72</v>
      </c>
      <c r="D501" s="41"/>
      <c r="E501" s="41">
        <v>690</v>
      </c>
      <c r="F501" s="41">
        <v>2080</v>
      </c>
      <c r="G501" s="4">
        <v>2.1880000000000002</v>
      </c>
      <c r="H501" s="4">
        <v>2.254</v>
      </c>
      <c r="I501" s="4">
        <v>2.2869999999999999</v>
      </c>
      <c r="J501" s="4">
        <v>2.29</v>
      </c>
      <c r="K501" s="4">
        <v>2.2999999999999998</v>
      </c>
      <c r="L501" s="4">
        <v>2.3730000000000002</v>
      </c>
      <c r="M501" s="4">
        <v>2.492</v>
      </c>
      <c r="N501" s="4">
        <v>2.5659999999999998</v>
      </c>
      <c r="O501" s="4">
        <v>2.5310000000000001</v>
      </c>
      <c r="P501" s="4">
        <v>2.4340000000000002</v>
      </c>
      <c r="Q501" s="4">
        <v>2.4049999999999998</v>
      </c>
      <c r="R501" s="4">
        <v>2.552</v>
      </c>
      <c r="S501" s="4">
        <v>2.8769999999999998</v>
      </c>
      <c r="T501" s="4">
        <v>3.0529999999999999</v>
      </c>
      <c r="U501" s="4">
        <v>2.5259999999999998</v>
      </c>
      <c r="V501" s="4">
        <v>1.958</v>
      </c>
      <c r="W501" s="4">
        <v>1.64</v>
      </c>
      <c r="X501" s="4">
        <v>1.391</v>
      </c>
      <c r="Y501" s="4">
        <v>0.92600000000000005</v>
      </c>
      <c r="Z501" s="4">
        <v>0.45500000000000002</v>
      </c>
      <c r="AA501" s="4">
        <v>0.124</v>
      </c>
    </row>
    <row r="502" spans="1:27" s="6" customFormat="1" x14ac:dyDescent="0.3">
      <c r="A502" s="40">
        <v>501</v>
      </c>
      <c r="B502" s="18" t="s">
        <v>323</v>
      </c>
      <c r="C502" s="43" t="s">
        <v>72</v>
      </c>
      <c r="D502" s="41"/>
      <c r="E502" s="41">
        <v>690</v>
      </c>
      <c r="F502" s="41">
        <v>2085</v>
      </c>
      <c r="G502" s="4">
        <v>2.0819999999999999</v>
      </c>
      <c r="H502" s="4">
        <v>2.1720000000000002</v>
      </c>
      <c r="I502" s="4">
        <v>2.2440000000000002</v>
      </c>
      <c r="J502" s="4">
        <v>2.262</v>
      </c>
      <c r="K502" s="4">
        <v>2.2360000000000002</v>
      </c>
      <c r="L502" s="4">
        <v>2.2349999999999999</v>
      </c>
      <c r="M502" s="4">
        <v>2.3180000000000001</v>
      </c>
      <c r="N502" s="4">
        <v>2.4500000000000002</v>
      </c>
      <c r="O502" s="4">
        <v>2.5329999999999999</v>
      </c>
      <c r="P502" s="4">
        <v>2.5030000000000001</v>
      </c>
      <c r="Q502" s="4">
        <v>2.4079999999999999</v>
      </c>
      <c r="R502" s="4">
        <v>2.3730000000000002</v>
      </c>
      <c r="S502" s="4">
        <v>2.5110000000000001</v>
      </c>
      <c r="T502" s="4">
        <v>2.8069999999999999</v>
      </c>
      <c r="U502" s="4">
        <v>2.927</v>
      </c>
      <c r="V502" s="4">
        <v>2.339</v>
      </c>
      <c r="W502" s="4">
        <v>1.6990000000000001</v>
      </c>
      <c r="X502" s="4">
        <v>1.2629999999999999</v>
      </c>
      <c r="Y502" s="4">
        <v>0.872</v>
      </c>
      <c r="Z502" s="4">
        <v>0.42199999999999999</v>
      </c>
      <c r="AA502" s="4">
        <v>0.13900000000000001</v>
      </c>
    </row>
    <row r="503" spans="1:27" s="6" customFormat="1" x14ac:dyDescent="0.3">
      <c r="A503" s="40">
        <v>502</v>
      </c>
      <c r="B503" s="18" t="s">
        <v>323</v>
      </c>
      <c r="C503" s="43" t="s">
        <v>72</v>
      </c>
      <c r="D503" s="41"/>
      <c r="E503" s="41">
        <v>690</v>
      </c>
      <c r="F503" s="41">
        <v>2090</v>
      </c>
      <c r="G503" s="4">
        <v>1.986</v>
      </c>
      <c r="H503" s="4">
        <v>2.0680000000000001</v>
      </c>
      <c r="I503" s="4">
        <v>2.1640000000000001</v>
      </c>
      <c r="J503" s="4">
        <v>2.2240000000000002</v>
      </c>
      <c r="K503" s="4">
        <v>2.214</v>
      </c>
      <c r="L503" s="4">
        <v>2.177</v>
      </c>
      <c r="M503" s="4">
        <v>2.1829999999999998</v>
      </c>
      <c r="N503" s="4">
        <v>2.2789999999999999</v>
      </c>
      <c r="O503" s="4">
        <v>2.4209999999999998</v>
      </c>
      <c r="P503" s="4">
        <v>2.508</v>
      </c>
      <c r="Q503" s="4">
        <v>2.4780000000000002</v>
      </c>
      <c r="R503" s="4">
        <v>2.379</v>
      </c>
      <c r="S503" s="4">
        <v>2.3370000000000002</v>
      </c>
      <c r="T503" s="4">
        <v>2.4550000000000001</v>
      </c>
      <c r="U503" s="4">
        <v>2.6970000000000001</v>
      </c>
      <c r="V503" s="4">
        <v>2.7229999999999999</v>
      </c>
      <c r="W503" s="4">
        <v>2.0470000000000002</v>
      </c>
      <c r="X503" s="4">
        <v>1.325</v>
      </c>
      <c r="Y503" s="4">
        <v>0.80700000000000005</v>
      </c>
      <c r="Z503" s="4">
        <v>0.40899999999999997</v>
      </c>
      <c r="AA503" s="4">
        <v>0.14000000000000001</v>
      </c>
    </row>
    <row r="504" spans="1:27" s="6" customFormat="1" x14ac:dyDescent="0.3">
      <c r="A504" s="40">
        <v>503</v>
      </c>
      <c r="B504" s="18" t="s">
        <v>323</v>
      </c>
      <c r="C504" s="43" t="s">
        <v>72</v>
      </c>
      <c r="D504" s="41"/>
      <c r="E504" s="41">
        <v>690</v>
      </c>
      <c r="F504" s="41">
        <v>2095</v>
      </c>
      <c r="G504" s="4">
        <v>1.9239999999999999</v>
      </c>
      <c r="H504" s="4">
        <v>1.9750000000000001</v>
      </c>
      <c r="I504" s="4">
        <v>2.0609999999999999</v>
      </c>
      <c r="J504" s="4">
        <v>2.1440000000000001</v>
      </c>
      <c r="K504" s="4">
        <v>2.1779999999999999</v>
      </c>
      <c r="L504" s="4">
        <v>2.1589999999999998</v>
      </c>
      <c r="M504" s="4">
        <v>2.13</v>
      </c>
      <c r="N504" s="4">
        <v>2.149</v>
      </c>
      <c r="O504" s="4">
        <v>2.2530000000000001</v>
      </c>
      <c r="P504" s="4">
        <v>2.3980000000000001</v>
      </c>
      <c r="Q504" s="4">
        <v>2.4830000000000001</v>
      </c>
      <c r="R504" s="4">
        <v>2.4510000000000001</v>
      </c>
      <c r="S504" s="4">
        <v>2.347</v>
      </c>
      <c r="T504" s="4">
        <v>2.2890000000000001</v>
      </c>
      <c r="U504" s="4">
        <v>2.363</v>
      </c>
      <c r="V504" s="4">
        <v>2.52</v>
      </c>
      <c r="W504" s="4">
        <v>2.4</v>
      </c>
      <c r="X504" s="4">
        <v>1.617</v>
      </c>
      <c r="Y504" s="4">
        <v>0.86399999999999999</v>
      </c>
      <c r="Z504" s="4">
        <v>0.39100000000000001</v>
      </c>
      <c r="AA504" s="4">
        <v>0.14099999999999999</v>
      </c>
    </row>
    <row r="505" spans="1:27" s="6" customFormat="1" x14ac:dyDescent="0.3">
      <c r="A505" s="40">
        <v>504</v>
      </c>
      <c r="B505" s="18" t="s">
        <v>323</v>
      </c>
      <c r="C505" s="43" t="s">
        <v>72</v>
      </c>
      <c r="D505" s="41"/>
      <c r="E505" s="41">
        <v>690</v>
      </c>
      <c r="F505" s="41">
        <v>2100</v>
      </c>
      <c r="G505" s="4">
        <v>1.883</v>
      </c>
      <c r="H505" s="4">
        <v>1.9119999999999999</v>
      </c>
      <c r="I505" s="4">
        <v>1.9670000000000001</v>
      </c>
      <c r="J505" s="4">
        <v>2.044</v>
      </c>
      <c r="K505" s="4">
        <v>2.1040000000000001</v>
      </c>
      <c r="L505" s="4">
        <v>2.1280000000000001</v>
      </c>
      <c r="M505" s="4">
        <v>2.1150000000000002</v>
      </c>
      <c r="N505" s="4">
        <v>2.0979999999999999</v>
      </c>
      <c r="O505" s="4">
        <v>2.1240000000000001</v>
      </c>
      <c r="P505" s="4">
        <v>2.2330000000000001</v>
      </c>
      <c r="Q505" s="4">
        <v>2.3780000000000001</v>
      </c>
      <c r="R505" s="4">
        <v>2.4580000000000002</v>
      </c>
      <c r="S505" s="4">
        <v>2.42</v>
      </c>
      <c r="T505" s="4">
        <v>2.3010000000000002</v>
      </c>
      <c r="U505" s="4">
        <v>2.2090000000000001</v>
      </c>
      <c r="V505" s="4">
        <v>2.218</v>
      </c>
      <c r="W505" s="4">
        <v>2.2370000000000001</v>
      </c>
      <c r="X505" s="4">
        <v>1.9179999999999999</v>
      </c>
      <c r="Y505" s="4">
        <v>1.073</v>
      </c>
      <c r="Z505" s="4">
        <v>0.42899999999999999</v>
      </c>
      <c r="AA505" s="4">
        <v>0.14099999999999999</v>
      </c>
    </row>
    <row r="506" spans="1:27" s="6" customFormat="1" x14ac:dyDescent="0.3">
      <c r="A506" s="40">
        <v>505</v>
      </c>
      <c r="B506" s="18" t="s">
        <v>323</v>
      </c>
      <c r="C506" s="43" t="s">
        <v>73</v>
      </c>
      <c r="D506" s="41"/>
      <c r="E506" s="41">
        <v>706</v>
      </c>
      <c r="F506" s="41">
        <v>2015</v>
      </c>
      <c r="G506" s="4">
        <v>1266.4459999999999</v>
      </c>
      <c r="H506" s="4">
        <v>1064.046</v>
      </c>
      <c r="I506" s="4">
        <v>895.197</v>
      </c>
      <c r="J506" s="4">
        <v>766.80600000000004</v>
      </c>
      <c r="K506" s="4">
        <v>619.90599999999995</v>
      </c>
      <c r="L506" s="4">
        <v>506.10700000000003</v>
      </c>
      <c r="M506" s="4">
        <v>402.97</v>
      </c>
      <c r="N506" s="4">
        <v>326.36700000000002</v>
      </c>
      <c r="O506" s="4">
        <v>275.40899999999999</v>
      </c>
      <c r="P506" s="4">
        <v>227.863</v>
      </c>
      <c r="Q506" s="4">
        <v>179.42699999999999</v>
      </c>
      <c r="R506" s="4">
        <v>142.607</v>
      </c>
      <c r="S506" s="4">
        <v>112.63500000000001</v>
      </c>
      <c r="T506" s="4">
        <v>82.372</v>
      </c>
      <c r="U506" s="4">
        <v>54.362000000000002</v>
      </c>
      <c r="V506" s="4">
        <v>33.688000000000002</v>
      </c>
      <c r="W506" s="4">
        <v>15.148999999999999</v>
      </c>
      <c r="X506" s="4">
        <v>5.9359999999999999</v>
      </c>
      <c r="Y506" s="4">
        <v>1.5409999999999999</v>
      </c>
      <c r="Z506" s="4">
        <v>0.23</v>
      </c>
      <c r="AA506" s="4">
        <v>0.02</v>
      </c>
    </row>
    <row r="507" spans="1:27" s="6" customFormat="1" x14ac:dyDescent="0.3">
      <c r="A507" s="40">
        <v>506</v>
      </c>
      <c r="B507" s="18" t="s">
        <v>323</v>
      </c>
      <c r="C507" s="43" t="s">
        <v>73</v>
      </c>
      <c r="D507" s="41"/>
      <c r="E507" s="41">
        <v>706</v>
      </c>
      <c r="F507" s="41">
        <v>2020</v>
      </c>
      <c r="G507" s="4">
        <v>1446.2059999999999</v>
      </c>
      <c r="H507" s="4">
        <v>1204.3399999999999</v>
      </c>
      <c r="I507" s="4">
        <v>1032.002</v>
      </c>
      <c r="J507" s="4">
        <v>870.83600000000001</v>
      </c>
      <c r="K507" s="4">
        <v>745.06299999999999</v>
      </c>
      <c r="L507" s="4">
        <v>599.70399999999995</v>
      </c>
      <c r="M507" s="4">
        <v>487.30900000000003</v>
      </c>
      <c r="N507" s="4">
        <v>385.613</v>
      </c>
      <c r="O507" s="4">
        <v>310.74599999999998</v>
      </c>
      <c r="P507" s="4">
        <v>261.38499999999999</v>
      </c>
      <c r="Q507" s="4">
        <v>214.67099999999999</v>
      </c>
      <c r="R507" s="4">
        <v>166.501</v>
      </c>
      <c r="S507" s="4">
        <v>128.881</v>
      </c>
      <c r="T507" s="4">
        <v>97.093000000000004</v>
      </c>
      <c r="U507" s="4">
        <v>65.510999999999996</v>
      </c>
      <c r="V507" s="4">
        <v>38.021000000000001</v>
      </c>
      <c r="W507" s="4">
        <v>19.356999999999999</v>
      </c>
      <c r="X507" s="4">
        <v>6.5659999999999998</v>
      </c>
      <c r="Y507" s="4">
        <v>1.7509999999999999</v>
      </c>
      <c r="Z507" s="4">
        <v>0.27500000000000002</v>
      </c>
      <c r="AA507" s="4">
        <v>2.5000000000000001E-2</v>
      </c>
    </row>
    <row r="508" spans="1:27" s="6" customFormat="1" x14ac:dyDescent="0.3">
      <c r="A508" s="40">
        <v>507</v>
      </c>
      <c r="B508" s="18" t="s">
        <v>323</v>
      </c>
      <c r="C508" s="43" t="s">
        <v>73</v>
      </c>
      <c r="D508" s="41"/>
      <c r="E508" s="41">
        <v>706</v>
      </c>
      <c r="F508" s="41">
        <v>2025</v>
      </c>
      <c r="G508" s="4">
        <v>1621.694</v>
      </c>
      <c r="H508" s="4">
        <v>1390.499</v>
      </c>
      <c r="I508" s="4">
        <v>1177.3699999999999</v>
      </c>
      <c r="J508" s="4">
        <v>1010.9690000000001</v>
      </c>
      <c r="K508" s="4">
        <v>851.51</v>
      </c>
      <c r="L508" s="4">
        <v>725.88900000000001</v>
      </c>
      <c r="M508" s="4">
        <v>581.71199999999999</v>
      </c>
      <c r="N508" s="4">
        <v>470.30700000000002</v>
      </c>
      <c r="O508" s="4">
        <v>370.39</v>
      </c>
      <c r="P508" s="4">
        <v>297.3</v>
      </c>
      <c r="Q508" s="4">
        <v>248.21700000000001</v>
      </c>
      <c r="R508" s="4">
        <v>200.92500000000001</v>
      </c>
      <c r="S508" s="4">
        <v>151.821</v>
      </c>
      <c r="T508" s="4">
        <v>112.184</v>
      </c>
      <c r="U508" s="4">
        <v>78.108999999999995</v>
      </c>
      <c r="V508" s="4">
        <v>46.411000000000001</v>
      </c>
      <c r="W508" s="4">
        <v>22.103999999999999</v>
      </c>
      <c r="X508" s="4">
        <v>8.4499999999999993</v>
      </c>
      <c r="Y508" s="4">
        <v>1.9330000000000001</v>
      </c>
      <c r="Z508" s="4">
        <v>0.31</v>
      </c>
      <c r="AA508" s="4">
        <v>0.03</v>
      </c>
    </row>
    <row r="509" spans="1:27" s="6" customFormat="1" x14ac:dyDescent="0.3">
      <c r="A509" s="40">
        <v>508</v>
      </c>
      <c r="B509" s="18" t="s">
        <v>323</v>
      </c>
      <c r="C509" s="43" t="s">
        <v>73</v>
      </c>
      <c r="D509" s="41"/>
      <c r="E509" s="41">
        <v>706</v>
      </c>
      <c r="F509" s="41">
        <v>2030</v>
      </c>
      <c r="G509" s="4">
        <v>1795.3420000000001</v>
      </c>
      <c r="H509" s="4">
        <v>1568.3689999999999</v>
      </c>
      <c r="I509" s="4">
        <v>1364.079</v>
      </c>
      <c r="J509" s="4">
        <v>1156.5840000000001</v>
      </c>
      <c r="K509" s="4">
        <v>991.38</v>
      </c>
      <c r="L509" s="4">
        <v>832.19500000000005</v>
      </c>
      <c r="M509" s="4">
        <v>706.96799999999996</v>
      </c>
      <c r="N509" s="4">
        <v>563.92399999999998</v>
      </c>
      <c r="O509" s="4">
        <v>453.94299999999998</v>
      </c>
      <c r="P509" s="4">
        <v>355.97699999999998</v>
      </c>
      <c r="Q509" s="4">
        <v>283.49599999999998</v>
      </c>
      <c r="R509" s="4">
        <v>233.39099999999999</v>
      </c>
      <c r="S509" s="4">
        <v>184.25</v>
      </c>
      <c r="T509" s="4">
        <v>133.05099999999999</v>
      </c>
      <c r="U509" s="4">
        <v>91.007999999999996</v>
      </c>
      <c r="V509" s="4">
        <v>55.911999999999999</v>
      </c>
      <c r="W509" s="4">
        <v>27.297999999999998</v>
      </c>
      <c r="X509" s="4">
        <v>9.7449999999999992</v>
      </c>
      <c r="Y509" s="4">
        <v>2.504</v>
      </c>
      <c r="Z509" s="4">
        <v>0.34300000000000003</v>
      </c>
      <c r="AA509" s="4">
        <v>3.4000000000000002E-2</v>
      </c>
    </row>
    <row r="510" spans="1:27" s="6" customFormat="1" x14ac:dyDescent="0.3">
      <c r="A510" s="40">
        <v>509</v>
      </c>
      <c r="B510" s="18" t="s">
        <v>323</v>
      </c>
      <c r="C510" s="43" t="s">
        <v>73</v>
      </c>
      <c r="D510" s="41"/>
      <c r="E510" s="41">
        <v>706</v>
      </c>
      <c r="F510" s="41">
        <v>2035</v>
      </c>
      <c r="G510" s="4">
        <v>1964.335</v>
      </c>
      <c r="H510" s="4">
        <v>1745.143</v>
      </c>
      <c r="I510" s="4">
        <v>1542.9459999999999</v>
      </c>
      <c r="J510" s="4">
        <v>1343.4159999999999</v>
      </c>
      <c r="K510" s="4">
        <v>1136.971</v>
      </c>
      <c r="L510" s="4">
        <v>971.75099999999998</v>
      </c>
      <c r="M510" s="4">
        <v>813.13199999999995</v>
      </c>
      <c r="N510" s="4">
        <v>688.14300000000003</v>
      </c>
      <c r="O510" s="4">
        <v>546.60400000000004</v>
      </c>
      <c r="P510" s="4">
        <v>438.13099999999997</v>
      </c>
      <c r="Q510" s="4">
        <v>340.85599999999999</v>
      </c>
      <c r="R510" s="4">
        <v>267.673</v>
      </c>
      <c r="S510" s="4">
        <v>215.089</v>
      </c>
      <c r="T510" s="4">
        <v>162.53399999999999</v>
      </c>
      <c r="U510" s="4">
        <v>108.81699999999999</v>
      </c>
      <c r="V510" s="4">
        <v>65.784000000000006</v>
      </c>
      <c r="W510" s="4">
        <v>33.243000000000002</v>
      </c>
      <c r="X510" s="4">
        <v>12.146000000000001</v>
      </c>
      <c r="Y510" s="4">
        <v>2.9049999999999998</v>
      </c>
      <c r="Z510" s="4">
        <v>0.44400000000000001</v>
      </c>
      <c r="AA510" s="4">
        <v>3.6999999999999998E-2</v>
      </c>
    </row>
    <row r="511" spans="1:27" s="6" customFormat="1" x14ac:dyDescent="0.3">
      <c r="A511" s="40">
        <v>510</v>
      </c>
      <c r="B511" s="18" t="s">
        <v>323</v>
      </c>
      <c r="C511" s="43" t="s">
        <v>73</v>
      </c>
      <c r="D511" s="41"/>
      <c r="E511" s="41">
        <v>706</v>
      </c>
      <c r="F511" s="41">
        <v>2040</v>
      </c>
      <c r="G511" s="4">
        <v>2130.1750000000002</v>
      </c>
      <c r="H511" s="4">
        <v>1917.768</v>
      </c>
      <c r="I511" s="4">
        <v>1721.0409999999999</v>
      </c>
      <c r="J511" s="4">
        <v>1522.8979999999999</v>
      </c>
      <c r="K511" s="4">
        <v>1323.8579999999999</v>
      </c>
      <c r="L511" s="4">
        <v>1117.4880000000001</v>
      </c>
      <c r="M511" s="4">
        <v>952.53099999999995</v>
      </c>
      <c r="N511" s="4">
        <v>794.202</v>
      </c>
      <c r="O511" s="4">
        <v>669.548</v>
      </c>
      <c r="P511" s="4">
        <v>529.40800000000002</v>
      </c>
      <c r="Q511" s="4">
        <v>420.98399999999998</v>
      </c>
      <c r="R511" s="4">
        <v>322.96300000000002</v>
      </c>
      <c r="S511" s="4">
        <v>247.57400000000001</v>
      </c>
      <c r="T511" s="4">
        <v>190.577</v>
      </c>
      <c r="U511" s="4">
        <v>133.684</v>
      </c>
      <c r="V511" s="4">
        <v>79.171000000000006</v>
      </c>
      <c r="W511" s="4">
        <v>39.378</v>
      </c>
      <c r="X511" s="4">
        <v>14.872999999999999</v>
      </c>
      <c r="Y511" s="4">
        <v>3.63</v>
      </c>
      <c r="Z511" s="4">
        <v>0.51500000000000001</v>
      </c>
      <c r="AA511" s="4">
        <v>4.7E-2</v>
      </c>
    </row>
    <row r="512" spans="1:27" s="6" customFormat="1" x14ac:dyDescent="0.3">
      <c r="A512" s="40">
        <v>511</v>
      </c>
      <c r="B512" s="18" t="s">
        <v>323</v>
      </c>
      <c r="C512" s="43" t="s">
        <v>73</v>
      </c>
      <c r="D512" s="41"/>
      <c r="E512" s="41">
        <v>706</v>
      </c>
      <c r="F512" s="41">
        <v>2045</v>
      </c>
      <c r="G512" s="4">
        <v>2298.7800000000002</v>
      </c>
      <c r="H512" s="4">
        <v>2087.3209999999999</v>
      </c>
      <c r="I512" s="4">
        <v>1895.0350000000001</v>
      </c>
      <c r="J512" s="4">
        <v>1701.7059999999999</v>
      </c>
      <c r="K512" s="4">
        <v>1503.626</v>
      </c>
      <c r="L512" s="4">
        <v>1304.279</v>
      </c>
      <c r="M512" s="4">
        <v>1098.288</v>
      </c>
      <c r="N512" s="4">
        <v>933.17899999999997</v>
      </c>
      <c r="O512" s="4">
        <v>775.11400000000003</v>
      </c>
      <c r="P512" s="4">
        <v>650.51199999999994</v>
      </c>
      <c r="Q512" s="4">
        <v>510.21499999999997</v>
      </c>
      <c r="R512" s="4">
        <v>400.20400000000001</v>
      </c>
      <c r="S512" s="4">
        <v>299.79899999999998</v>
      </c>
      <c r="T512" s="4">
        <v>220.27</v>
      </c>
      <c r="U512" s="4">
        <v>157.565</v>
      </c>
      <c r="V512" s="4">
        <v>97.884</v>
      </c>
      <c r="W512" s="4">
        <v>47.701999999999998</v>
      </c>
      <c r="X512" s="4">
        <v>17.704000000000001</v>
      </c>
      <c r="Y512" s="4">
        <v>4.4550000000000001</v>
      </c>
      <c r="Z512" s="4">
        <v>0.64400000000000002</v>
      </c>
      <c r="AA512" s="4">
        <v>5.3999999999999999E-2</v>
      </c>
    </row>
    <row r="513" spans="1:27" s="6" customFormat="1" x14ac:dyDescent="0.3">
      <c r="A513" s="40">
        <v>512</v>
      </c>
      <c r="B513" s="18" t="s">
        <v>323</v>
      </c>
      <c r="C513" s="43" t="s">
        <v>73</v>
      </c>
      <c r="D513" s="41"/>
      <c r="E513" s="41">
        <v>706</v>
      </c>
      <c r="F513" s="41">
        <v>2050</v>
      </c>
      <c r="G513" s="4">
        <v>2465.5140000000001</v>
      </c>
      <c r="H513" s="4">
        <v>2259.498</v>
      </c>
      <c r="I513" s="4">
        <v>2065.8829999999998</v>
      </c>
      <c r="J513" s="4">
        <v>1876.4690000000001</v>
      </c>
      <c r="K513" s="4">
        <v>1682.885</v>
      </c>
      <c r="L513" s="4">
        <v>1484.299</v>
      </c>
      <c r="M513" s="4">
        <v>1284.8889999999999</v>
      </c>
      <c r="N513" s="4">
        <v>1078.7619999999999</v>
      </c>
      <c r="O513" s="4">
        <v>913.27099999999996</v>
      </c>
      <c r="P513" s="4">
        <v>755.02</v>
      </c>
      <c r="Q513" s="4">
        <v>628.66200000000003</v>
      </c>
      <c r="R513" s="4">
        <v>486.452</v>
      </c>
      <c r="S513" s="4">
        <v>372.80900000000003</v>
      </c>
      <c r="T513" s="4">
        <v>267.87</v>
      </c>
      <c r="U513" s="4">
        <v>183.03200000000001</v>
      </c>
      <c r="V513" s="4">
        <v>116.07299999999999</v>
      </c>
      <c r="W513" s="4">
        <v>59.362000000000002</v>
      </c>
      <c r="X513" s="4">
        <v>21.547000000000001</v>
      </c>
      <c r="Y513" s="4">
        <v>5.3109999999999999</v>
      </c>
      <c r="Z513" s="4">
        <v>0.78600000000000003</v>
      </c>
      <c r="AA513" s="4">
        <v>6.6000000000000003E-2</v>
      </c>
    </row>
    <row r="514" spans="1:27" s="6" customFormat="1" x14ac:dyDescent="0.3">
      <c r="A514" s="40">
        <v>513</v>
      </c>
      <c r="B514" s="18" t="s">
        <v>323</v>
      </c>
      <c r="C514" s="43" t="s">
        <v>73</v>
      </c>
      <c r="D514" s="41"/>
      <c r="E514" s="41">
        <v>706</v>
      </c>
      <c r="F514" s="41">
        <v>2055</v>
      </c>
      <c r="G514" s="4">
        <v>2614.9169999999999</v>
      </c>
      <c r="H514" s="4">
        <v>2430.2759999999998</v>
      </c>
      <c r="I514" s="4">
        <v>2239.8200000000002</v>
      </c>
      <c r="J514" s="4">
        <v>2048.59</v>
      </c>
      <c r="K514" s="4">
        <v>1858.626</v>
      </c>
      <c r="L514" s="4">
        <v>1664.299</v>
      </c>
      <c r="M514" s="4">
        <v>1465.3510000000001</v>
      </c>
      <c r="N514" s="4">
        <v>1265.19</v>
      </c>
      <c r="O514" s="4">
        <v>1058.4570000000001</v>
      </c>
      <c r="P514" s="4">
        <v>891.84900000000005</v>
      </c>
      <c r="Q514" s="4">
        <v>731.47400000000005</v>
      </c>
      <c r="R514" s="4">
        <v>601.12800000000004</v>
      </c>
      <c r="S514" s="4">
        <v>454.70400000000001</v>
      </c>
      <c r="T514" s="4">
        <v>334.55700000000002</v>
      </c>
      <c r="U514" s="4">
        <v>223.77699999999999</v>
      </c>
      <c r="V514" s="4">
        <v>135.67400000000001</v>
      </c>
      <c r="W514" s="4">
        <v>70.849000000000004</v>
      </c>
      <c r="X514" s="4">
        <v>26.940999999999999</v>
      </c>
      <c r="Y514" s="4">
        <v>6.4710000000000001</v>
      </c>
      <c r="Z514" s="4">
        <v>0.93600000000000005</v>
      </c>
      <c r="AA514" s="4">
        <v>0.08</v>
      </c>
    </row>
    <row r="515" spans="1:27" s="6" customFormat="1" x14ac:dyDescent="0.3">
      <c r="A515" s="40">
        <v>514</v>
      </c>
      <c r="B515" s="18" t="s">
        <v>323</v>
      </c>
      <c r="C515" s="43" t="s">
        <v>73</v>
      </c>
      <c r="D515" s="41"/>
      <c r="E515" s="41">
        <v>706</v>
      </c>
      <c r="F515" s="41">
        <v>2060</v>
      </c>
      <c r="G515" s="4">
        <v>2748.029</v>
      </c>
      <c r="H515" s="4">
        <v>2583.2339999999999</v>
      </c>
      <c r="I515" s="4">
        <v>2412.1410000000001</v>
      </c>
      <c r="J515" s="4">
        <v>2223.63</v>
      </c>
      <c r="K515" s="4">
        <v>2031.616</v>
      </c>
      <c r="L515" s="4">
        <v>1840.7829999999999</v>
      </c>
      <c r="M515" s="4">
        <v>1645.855</v>
      </c>
      <c r="N515" s="4">
        <v>1445.748</v>
      </c>
      <c r="O515" s="4">
        <v>1244.1400000000001</v>
      </c>
      <c r="P515" s="4">
        <v>1035.9000000000001</v>
      </c>
      <c r="Q515" s="4">
        <v>866.07</v>
      </c>
      <c r="R515" s="4">
        <v>701.322</v>
      </c>
      <c r="S515" s="4">
        <v>563.93200000000002</v>
      </c>
      <c r="T515" s="4">
        <v>410.05599999999998</v>
      </c>
      <c r="U515" s="4">
        <v>281.39600000000002</v>
      </c>
      <c r="V515" s="4">
        <v>167.37700000000001</v>
      </c>
      <c r="W515" s="4">
        <v>83.697999999999993</v>
      </c>
      <c r="X515" s="4">
        <v>32.497</v>
      </c>
      <c r="Y515" s="4">
        <v>8.1620000000000008</v>
      </c>
      <c r="Z515" s="4">
        <v>1.145</v>
      </c>
      <c r="AA515" s="4">
        <v>9.5000000000000001E-2</v>
      </c>
    </row>
    <row r="516" spans="1:27" s="6" customFormat="1" x14ac:dyDescent="0.3">
      <c r="A516" s="40">
        <v>515</v>
      </c>
      <c r="B516" s="18" t="s">
        <v>323</v>
      </c>
      <c r="C516" s="43" t="s">
        <v>73</v>
      </c>
      <c r="D516" s="41"/>
      <c r="E516" s="41">
        <v>706</v>
      </c>
      <c r="F516" s="41">
        <v>2065</v>
      </c>
      <c r="G516" s="4">
        <v>2864.2339999999999</v>
      </c>
      <c r="H516" s="4">
        <v>2719.6779999999999</v>
      </c>
      <c r="I516" s="4">
        <v>2566.6030000000001</v>
      </c>
      <c r="J516" s="4">
        <v>2397.0340000000001</v>
      </c>
      <c r="K516" s="4">
        <v>2207.5569999999998</v>
      </c>
      <c r="L516" s="4">
        <v>2014.597</v>
      </c>
      <c r="M516" s="4">
        <v>1822.998</v>
      </c>
      <c r="N516" s="4">
        <v>1626.588</v>
      </c>
      <c r="O516" s="4">
        <v>1424.4069999999999</v>
      </c>
      <c r="P516" s="4">
        <v>1220.0820000000001</v>
      </c>
      <c r="Q516" s="4">
        <v>1008.101</v>
      </c>
      <c r="R516" s="4">
        <v>832.51800000000003</v>
      </c>
      <c r="S516" s="4">
        <v>660.13400000000001</v>
      </c>
      <c r="T516" s="4">
        <v>511.00599999999997</v>
      </c>
      <c r="U516" s="4">
        <v>347.19200000000001</v>
      </c>
      <c r="V516" s="4">
        <v>212.37700000000001</v>
      </c>
      <c r="W516" s="4">
        <v>104.381</v>
      </c>
      <c r="X516" s="4">
        <v>38.811</v>
      </c>
      <c r="Y516" s="4">
        <v>9.9380000000000006</v>
      </c>
      <c r="Z516" s="4">
        <v>1.456</v>
      </c>
      <c r="AA516" s="4">
        <v>0.11600000000000001</v>
      </c>
    </row>
    <row r="517" spans="1:27" s="6" customFormat="1" x14ac:dyDescent="0.3">
      <c r="A517" s="40">
        <v>516</v>
      </c>
      <c r="B517" s="18" t="s">
        <v>323</v>
      </c>
      <c r="C517" s="43" t="s">
        <v>73</v>
      </c>
      <c r="D517" s="41"/>
      <c r="E517" s="41">
        <v>706</v>
      </c>
      <c r="F517" s="41">
        <v>2070</v>
      </c>
      <c r="G517" s="4">
        <v>2972.7719999999999</v>
      </c>
      <c r="H517" s="4">
        <v>2839.0749999999998</v>
      </c>
      <c r="I517" s="4">
        <v>2704.5070000000001</v>
      </c>
      <c r="J517" s="4">
        <v>2552.6289999999999</v>
      </c>
      <c r="K517" s="4">
        <v>2381.924</v>
      </c>
      <c r="L517" s="4">
        <v>2191.453</v>
      </c>
      <c r="M517" s="4">
        <v>1997.627</v>
      </c>
      <c r="N517" s="4">
        <v>1804.3230000000001</v>
      </c>
      <c r="O517" s="4">
        <v>1605.2629999999999</v>
      </c>
      <c r="P517" s="4">
        <v>1399.366</v>
      </c>
      <c r="Q517" s="4">
        <v>1189.723</v>
      </c>
      <c r="R517" s="4">
        <v>971.38099999999997</v>
      </c>
      <c r="S517" s="4">
        <v>786.17</v>
      </c>
      <c r="T517" s="4">
        <v>600.89400000000001</v>
      </c>
      <c r="U517" s="4">
        <v>435.44</v>
      </c>
      <c r="V517" s="4">
        <v>264.30700000000002</v>
      </c>
      <c r="W517" s="4">
        <v>133.83600000000001</v>
      </c>
      <c r="X517" s="4">
        <v>48.912999999999997</v>
      </c>
      <c r="Y517" s="4">
        <v>11.973000000000001</v>
      </c>
      <c r="Z517" s="4">
        <v>1.7829999999999999</v>
      </c>
      <c r="AA517" s="4">
        <v>0.14599999999999999</v>
      </c>
    </row>
    <row r="518" spans="1:27" s="6" customFormat="1" x14ac:dyDescent="0.3">
      <c r="A518" s="40">
        <v>517</v>
      </c>
      <c r="B518" s="18" t="s">
        <v>323</v>
      </c>
      <c r="C518" s="43" t="s">
        <v>73</v>
      </c>
      <c r="D518" s="41"/>
      <c r="E518" s="41">
        <v>706</v>
      </c>
      <c r="F518" s="41">
        <v>2075</v>
      </c>
      <c r="G518" s="4">
        <v>3066.645</v>
      </c>
      <c r="H518" s="4">
        <v>2950.1260000000002</v>
      </c>
      <c r="I518" s="4">
        <v>2825.223</v>
      </c>
      <c r="J518" s="4">
        <v>2691.549</v>
      </c>
      <c r="K518" s="4">
        <v>2538.402</v>
      </c>
      <c r="L518" s="4">
        <v>2366.5940000000001</v>
      </c>
      <c r="M518" s="4">
        <v>2175.2269999999999</v>
      </c>
      <c r="N518" s="4">
        <v>1979.5930000000001</v>
      </c>
      <c r="O518" s="4">
        <v>1783.258</v>
      </c>
      <c r="P518" s="4">
        <v>1579.62</v>
      </c>
      <c r="Q518" s="4">
        <v>1367.211</v>
      </c>
      <c r="R518" s="4">
        <v>1149.318</v>
      </c>
      <c r="S518" s="4">
        <v>920.60400000000004</v>
      </c>
      <c r="T518" s="4">
        <v>719.447</v>
      </c>
      <c r="U518" s="4">
        <v>516.07000000000005</v>
      </c>
      <c r="V518" s="4">
        <v>335.31200000000001</v>
      </c>
      <c r="W518" s="4">
        <v>169.17400000000001</v>
      </c>
      <c r="X518" s="4">
        <v>63.933999999999997</v>
      </c>
      <c r="Y518" s="4">
        <v>15.43</v>
      </c>
      <c r="Z518" s="4">
        <v>2.2010000000000001</v>
      </c>
      <c r="AA518" s="4">
        <v>0.182</v>
      </c>
    </row>
    <row r="519" spans="1:27" s="6" customFormat="1" x14ac:dyDescent="0.3">
      <c r="A519" s="40">
        <v>518</v>
      </c>
      <c r="B519" s="18" t="s">
        <v>323</v>
      </c>
      <c r="C519" s="43" t="s">
        <v>73</v>
      </c>
      <c r="D519" s="41"/>
      <c r="E519" s="41">
        <v>706</v>
      </c>
      <c r="F519" s="41">
        <v>2080</v>
      </c>
      <c r="G519" s="4">
        <v>3145.6950000000002</v>
      </c>
      <c r="H519" s="4">
        <v>3046.2950000000001</v>
      </c>
      <c r="I519" s="4">
        <v>2937.4650000000001</v>
      </c>
      <c r="J519" s="4">
        <v>2813.2420000000002</v>
      </c>
      <c r="K519" s="4">
        <v>2678.2</v>
      </c>
      <c r="L519" s="4">
        <v>2523.884</v>
      </c>
      <c r="M519" s="4">
        <v>2351.0990000000002</v>
      </c>
      <c r="N519" s="4">
        <v>2157.8420000000001</v>
      </c>
      <c r="O519" s="4">
        <v>1958.9359999999999</v>
      </c>
      <c r="P519" s="4">
        <v>1757.296</v>
      </c>
      <c r="Q519" s="4">
        <v>1546.038</v>
      </c>
      <c r="R519" s="4">
        <v>1323.8510000000001</v>
      </c>
      <c r="S519" s="4">
        <v>1092.9010000000001</v>
      </c>
      <c r="T519" s="4">
        <v>846.69299999999998</v>
      </c>
      <c r="U519" s="4">
        <v>622.50900000000001</v>
      </c>
      <c r="V519" s="4">
        <v>401.76400000000001</v>
      </c>
      <c r="W519" s="4">
        <v>217.87700000000001</v>
      </c>
      <c r="X519" s="4">
        <v>82.350999999999999</v>
      </c>
      <c r="Y519" s="4">
        <v>20.620999999999999</v>
      </c>
      <c r="Z519" s="4">
        <v>2.9079999999999999</v>
      </c>
      <c r="AA519" s="4">
        <v>0.22900000000000001</v>
      </c>
    </row>
    <row r="520" spans="1:27" s="6" customFormat="1" x14ac:dyDescent="0.3">
      <c r="A520" s="40">
        <v>519</v>
      </c>
      <c r="B520" s="18" t="s">
        <v>323</v>
      </c>
      <c r="C520" s="43" t="s">
        <v>73</v>
      </c>
      <c r="D520" s="41"/>
      <c r="E520" s="41">
        <v>706</v>
      </c>
      <c r="F520" s="41">
        <v>2085</v>
      </c>
      <c r="G520" s="4">
        <v>3204.2260000000001</v>
      </c>
      <c r="H520" s="4">
        <v>3127.404</v>
      </c>
      <c r="I520" s="4">
        <v>3034.7339999999999</v>
      </c>
      <c r="J520" s="4">
        <v>2926.3719999999998</v>
      </c>
      <c r="K520" s="4">
        <v>2800.7190000000001</v>
      </c>
      <c r="L520" s="4">
        <v>2664.51</v>
      </c>
      <c r="M520" s="4">
        <v>2509.1619999999998</v>
      </c>
      <c r="N520" s="4">
        <v>2334.36</v>
      </c>
      <c r="O520" s="4">
        <v>2137.6320000000001</v>
      </c>
      <c r="P520" s="4">
        <v>1932.8430000000001</v>
      </c>
      <c r="Q520" s="4">
        <v>1722.6</v>
      </c>
      <c r="R520" s="4">
        <v>1500.126</v>
      </c>
      <c r="S520" s="4">
        <v>1262.7349999999999</v>
      </c>
      <c r="T520" s="4">
        <v>1009.836</v>
      </c>
      <c r="U520" s="4">
        <v>737.70699999999999</v>
      </c>
      <c r="V520" s="4">
        <v>489.62099999999998</v>
      </c>
      <c r="W520" s="4">
        <v>264.786</v>
      </c>
      <c r="X520" s="4">
        <v>107.986</v>
      </c>
      <c r="Y520" s="4">
        <v>27.14</v>
      </c>
      <c r="Z520" s="4">
        <v>3.9820000000000002</v>
      </c>
      <c r="AA520" s="4">
        <v>0.307</v>
      </c>
    </row>
    <row r="521" spans="1:27" s="6" customFormat="1" x14ac:dyDescent="0.3">
      <c r="A521" s="40">
        <v>520</v>
      </c>
      <c r="B521" s="18" t="s">
        <v>323</v>
      </c>
      <c r="C521" s="43" t="s">
        <v>73</v>
      </c>
      <c r="D521" s="41"/>
      <c r="E521" s="41">
        <v>706</v>
      </c>
      <c r="F521" s="41">
        <v>2090</v>
      </c>
      <c r="G521" s="4">
        <v>3241.4949999999999</v>
      </c>
      <c r="H521" s="4">
        <v>3187.6010000000001</v>
      </c>
      <c r="I521" s="4">
        <v>3116.826</v>
      </c>
      <c r="J521" s="4">
        <v>3024.422</v>
      </c>
      <c r="K521" s="4">
        <v>2914.5349999999999</v>
      </c>
      <c r="L521" s="4">
        <v>2787.6640000000002</v>
      </c>
      <c r="M521" s="4">
        <v>2650.3910000000001</v>
      </c>
      <c r="N521" s="4">
        <v>2493.0320000000002</v>
      </c>
      <c r="O521" s="4">
        <v>2314.5349999999999</v>
      </c>
      <c r="P521" s="4">
        <v>2111.4749999999999</v>
      </c>
      <c r="Q521" s="4">
        <v>1897.44</v>
      </c>
      <c r="R521" s="4">
        <v>1674.9179999999999</v>
      </c>
      <c r="S521" s="4">
        <v>1435.444</v>
      </c>
      <c r="T521" s="4">
        <v>1172.6310000000001</v>
      </c>
      <c r="U521" s="4">
        <v>886.79899999999998</v>
      </c>
      <c r="V521" s="4">
        <v>587.32000000000005</v>
      </c>
      <c r="W521" s="4">
        <v>328.524</v>
      </c>
      <c r="X521" s="4">
        <v>134.53100000000001</v>
      </c>
      <c r="Y521" s="4">
        <v>36.765000000000001</v>
      </c>
      <c r="Z521" s="4">
        <v>5.4539999999999997</v>
      </c>
      <c r="AA521" s="4">
        <v>0.435</v>
      </c>
    </row>
    <row r="522" spans="1:27" s="6" customFormat="1" x14ac:dyDescent="0.3">
      <c r="A522" s="40">
        <v>521</v>
      </c>
      <c r="B522" s="18" t="s">
        <v>323</v>
      </c>
      <c r="C522" s="43" t="s">
        <v>73</v>
      </c>
      <c r="D522" s="41"/>
      <c r="E522" s="41">
        <v>706</v>
      </c>
      <c r="F522" s="41">
        <v>2095</v>
      </c>
      <c r="G522" s="4">
        <v>3254.8440000000001</v>
      </c>
      <c r="H522" s="4">
        <v>3226.4380000000001</v>
      </c>
      <c r="I522" s="4">
        <v>3177.9319999999998</v>
      </c>
      <c r="J522" s="4">
        <v>3107.2869999999998</v>
      </c>
      <c r="K522" s="4">
        <v>3013.261</v>
      </c>
      <c r="L522" s="4">
        <v>2902.145</v>
      </c>
      <c r="M522" s="4">
        <v>2774.2910000000002</v>
      </c>
      <c r="N522" s="4">
        <v>2635.0189999999998</v>
      </c>
      <c r="O522" s="4">
        <v>2473.8719999999998</v>
      </c>
      <c r="P522" s="4">
        <v>2288.6030000000001</v>
      </c>
      <c r="Q522" s="4">
        <v>2075.7049999999999</v>
      </c>
      <c r="R522" s="4">
        <v>1848.6410000000001</v>
      </c>
      <c r="S522" s="4">
        <v>1607.6880000000001</v>
      </c>
      <c r="T522" s="4">
        <v>1339.6120000000001</v>
      </c>
      <c r="U522" s="4">
        <v>1037.806</v>
      </c>
      <c r="V522" s="4">
        <v>714.654</v>
      </c>
      <c r="W522" s="4">
        <v>401.30900000000003</v>
      </c>
      <c r="X522" s="4">
        <v>171.27600000000001</v>
      </c>
      <c r="Y522" s="4">
        <v>47.415999999999997</v>
      </c>
      <c r="Z522" s="4">
        <v>7.718</v>
      </c>
      <c r="AA522" s="4">
        <v>0.622</v>
      </c>
    </row>
    <row r="523" spans="1:27" s="6" customFormat="1" x14ac:dyDescent="0.3">
      <c r="A523" s="40">
        <v>522</v>
      </c>
      <c r="B523" s="18" t="s">
        <v>323</v>
      </c>
      <c r="C523" s="43" t="s">
        <v>73</v>
      </c>
      <c r="D523" s="41"/>
      <c r="E523" s="41">
        <v>706</v>
      </c>
      <c r="F523" s="41">
        <v>2100</v>
      </c>
      <c r="G523" s="4">
        <v>3258.386</v>
      </c>
      <c r="H523" s="4">
        <v>3241.2710000000002</v>
      </c>
      <c r="I523" s="4">
        <v>3217.6889999999999</v>
      </c>
      <c r="J523" s="4">
        <v>3169.1559999999999</v>
      </c>
      <c r="K523" s="4">
        <v>3096.837</v>
      </c>
      <c r="L523" s="4">
        <v>3001.605</v>
      </c>
      <c r="M523" s="4">
        <v>2889.5230000000001</v>
      </c>
      <c r="N523" s="4">
        <v>2759.7820000000002</v>
      </c>
      <c r="O523" s="4">
        <v>2616.7179999999998</v>
      </c>
      <c r="P523" s="4">
        <v>2448.4879999999998</v>
      </c>
      <c r="Q523" s="4">
        <v>2252.7629999999999</v>
      </c>
      <c r="R523" s="4">
        <v>2026.1120000000001</v>
      </c>
      <c r="S523" s="4">
        <v>1779.579</v>
      </c>
      <c r="T523" s="4">
        <v>1507.251</v>
      </c>
      <c r="U523" s="4">
        <v>1194.1780000000001</v>
      </c>
      <c r="V523" s="4">
        <v>845.84699999999998</v>
      </c>
      <c r="W523" s="4">
        <v>496.68700000000001</v>
      </c>
      <c r="X523" s="4">
        <v>214.36500000000001</v>
      </c>
      <c r="Y523" s="4">
        <v>62.387</v>
      </c>
      <c r="Z523" s="4">
        <v>10.384</v>
      </c>
      <c r="AA523" s="4">
        <v>0.91800000000000004</v>
      </c>
    </row>
    <row r="524" spans="1:27" s="6" customFormat="1" x14ac:dyDescent="0.3">
      <c r="A524" s="40">
        <v>523</v>
      </c>
      <c r="B524" s="18" t="s">
        <v>323</v>
      </c>
      <c r="C524" s="43" t="s">
        <v>74</v>
      </c>
      <c r="D524" s="41"/>
      <c r="E524" s="41">
        <v>728</v>
      </c>
      <c r="F524" s="41">
        <v>2015</v>
      </c>
      <c r="G524" s="4">
        <v>927.35400000000004</v>
      </c>
      <c r="H524" s="4">
        <v>817.34900000000005</v>
      </c>
      <c r="I524" s="4">
        <v>723.45500000000004</v>
      </c>
      <c r="J524" s="4">
        <v>646.68200000000002</v>
      </c>
      <c r="K524" s="4">
        <v>554.726</v>
      </c>
      <c r="L524" s="4">
        <v>463.24400000000003</v>
      </c>
      <c r="M524" s="4">
        <v>371.89800000000002</v>
      </c>
      <c r="N524" s="4">
        <v>311.93200000000002</v>
      </c>
      <c r="O524" s="4">
        <v>259.75599999999997</v>
      </c>
      <c r="P524" s="4">
        <v>216.76300000000001</v>
      </c>
      <c r="Q524" s="4">
        <v>175.37299999999999</v>
      </c>
      <c r="R524" s="4">
        <v>138.096</v>
      </c>
      <c r="S524" s="4">
        <v>104.244</v>
      </c>
      <c r="T524" s="4">
        <v>89.628</v>
      </c>
      <c r="U524" s="4">
        <v>64.793000000000006</v>
      </c>
      <c r="V524" s="4">
        <v>39.320999999999998</v>
      </c>
      <c r="W524" s="4">
        <v>19.239000000000001</v>
      </c>
      <c r="X524" s="4">
        <v>6.548</v>
      </c>
      <c r="Y524" s="4">
        <v>1.448</v>
      </c>
      <c r="Z524" s="4">
        <v>0.19500000000000001</v>
      </c>
      <c r="AA524" s="4">
        <v>1.4E-2</v>
      </c>
    </row>
    <row r="525" spans="1:27" s="6" customFormat="1" x14ac:dyDescent="0.3">
      <c r="A525" s="40">
        <v>524</v>
      </c>
      <c r="B525" s="18" t="s">
        <v>323</v>
      </c>
      <c r="C525" s="43" t="s">
        <v>74</v>
      </c>
      <c r="D525" s="41"/>
      <c r="E525" s="41">
        <v>728</v>
      </c>
      <c r="F525" s="41">
        <v>2020</v>
      </c>
      <c r="G525" s="4">
        <v>1025.9349999999999</v>
      </c>
      <c r="H525" s="4">
        <v>908.57299999999998</v>
      </c>
      <c r="I525" s="4">
        <v>814.81500000000005</v>
      </c>
      <c r="J525" s="4">
        <v>723.31299999999999</v>
      </c>
      <c r="K525" s="4">
        <v>644.64400000000001</v>
      </c>
      <c r="L525" s="4">
        <v>549.32500000000005</v>
      </c>
      <c r="M525" s="4">
        <v>454.55900000000003</v>
      </c>
      <c r="N525" s="4">
        <v>361.61399999999998</v>
      </c>
      <c r="O525" s="4">
        <v>301.346</v>
      </c>
      <c r="P525" s="4">
        <v>250.43100000000001</v>
      </c>
      <c r="Q525" s="4">
        <v>207.94499999999999</v>
      </c>
      <c r="R525" s="4">
        <v>166.56</v>
      </c>
      <c r="S525" s="4">
        <v>128.28700000000001</v>
      </c>
      <c r="T525" s="4">
        <v>92.753</v>
      </c>
      <c r="U525" s="4">
        <v>73.909000000000006</v>
      </c>
      <c r="V525" s="4">
        <v>47.29</v>
      </c>
      <c r="W525" s="4">
        <v>23.603999999999999</v>
      </c>
      <c r="X525" s="4">
        <v>8.5950000000000006</v>
      </c>
      <c r="Y525" s="4">
        <v>1.966</v>
      </c>
      <c r="Z525" s="4">
        <v>0.26500000000000001</v>
      </c>
      <c r="AA525" s="4">
        <v>0.02</v>
      </c>
    </row>
    <row r="526" spans="1:27" s="6" customFormat="1" x14ac:dyDescent="0.3">
      <c r="A526" s="40">
        <v>525</v>
      </c>
      <c r="B526" s="18" t="s">
        <v>323</v>
      </c>
      <c r="C526" s="43" t="s">
        <v>74</v>
      </c>
      <c r="D526" s="41"/>
      <c r="E526" s="41">
        <v>728</v>
      </c>
      <c r="F526" s="41">
        <v>2025</v>
      </c>
      <c r="G526" s="4">
        <v>1111.5129999999999</v>
      </c>
      <c r="H526" s="4">
        <v>1002.476</v>
      </c>
      <c r="I526" s="4">
        <v>900.67600000000004</v>
      </c>
      <c r="J526" s="4">
        <v>809.37</v>
      </c>
      <c r="K526" s="4">
        <v>716.60299999999995</v>
      </c>
      <c r="L526" s="4">
        <v>634.99400000000003</v>
      </c>
      <c r="M526" s="4">
        <v>536.95699999999999</v>
      </c>
      <c r="N526" s="4">
        <v>440.762</v>
      </c>
      <c r="O526" s="4">
        <v>348.62200000000001</v>
      </c>
      <c r="P526" s="4">
        <v>289.72300000000001</v>
      </c>
      <c r="Q526" s="4">
        <v>239.459</v>
      </c>
      <c r="R526" s="4">
        <v>196.77500000000001</v>
      </c>
      <c r="S526" s="4">
        <v>154.20599999999999</v>
      </c>
      <c r="T526" s="4">
        <v>113.833</v>
      </c>
      <c r="U526" s="4">
        <v>76.483999999999995</v>
      </c>
      <c r="V526" s="4">
        <v>54.012</v>
      </c>
      <c r="W526" s="4">
        <v>28.46</v>
      </c>
      <c r="X526" s="4">
        <v>10.574</v>
      </c>
      <c r="Y526" s="4">
        <v>2.5819999999999999</v>
      </c>
      <c r="Z526" s="4">
        <v>0.35799999999999998</v>
      </c>
      <c r="AA526" s="4">
        <v>2.7E-2</v>
      </c>
    </row>
    <row r="527" spans="1:27" s="6" customFormat="1" x14ac:dyDescent="0.3">
      <c r="A527" s="40">
        <v>526</v>
      </c>
      <c r="B527" s="18" t="s">
        <v>323</v>
      </c>
      <c r="C527" s="43" t="s">
        <v>74</v>
      </c>
      <c r="D527" s="41"/>
      <c r="E527" s="41">
        <v>728</v>
      </c>
      <c r="F527" s="41">
        <v>2030</v>
      </c>
      <c r="G527" s="4">
        <v>1181.8710000000001</v>
      </c>
      <c r="H527" s="4">
        <v>1087.627</v>
      </c>
      <c r="I527" s="4">
        <v>992.58199999999999</v>
      </c>
      <c r="J527" s="4">
        <v>893.03599999999994</v>
      </c>
      <c r="K527" s="4">
        <v>800.56299999999999</v>
      </c>
      <c r="L527" s="4">
        <v>705.36800000000005</v>
      </c>
      <c r="M527" s="4">
        <v>621.00599999999997</v>
      </c>
      <c r="N527" s="4">
        <v>521.52599999999995</v>
      </c>
      <c r="O527" s="4">
        <v>425.79399999999998</v>
      </c>
      <c r="P527" s="4">
        <v>335.70800000000003</v>
      </c>
      <c r="Q527" s="4">
        <v>277.351</v>
      </c>
      <c r="R527" s="4">
        <v>226.81200000000001</v>
      </c>
      <c r="S527" s="4">
        <v>182.42500000000001</v>
      </c>
      <c r="T527" s="4">
        <v>137.178</v>
      </c>
      <c r="U527" s="4">
        <v>94.248000000000005</v>
      </c>
      <c r="V527" s="4">
        <v>56.234999999999999</v>
      </c>
      <c r="W527" s="4">
        <v>32.749000000000002</v>
      </c>
      <c r="X527" s="4">
        <v>12.848000000000001</v>
      </c>
      <c r="Y527" s="4">
        <v>3.1890000000000001</v>
      </c>
      <c r="Z527" s="4">
        <v>0.47</v>
      </c>
      <c r="AA527" s="4">
        <v>3.5999999999999997E-2</v>
      </c>
    </row>
    <row r="528" spans="1:27" s="6" customFormat="1" x14ac:dyDescent="0.3">
      <c r="A528" s="40">
        <v>527</v>
      </c>
      <c r="B528" s="18" t="s">
        <v>323</v>
      </c>
      <c r="C528" s="43" t="s">
        <v>74</v>
      </c>
      <c r="D528" s="41"/>
      <c r="E528" s="41">
        <v>728</v>
      </c>
      <c r="F528" s="41">
        <v>2035</v>
      </c>
      <c r="G528" s="4">
        <v>1241.328</v>
      </c>
      <c r="H528" s="4">
        <v>1159.7070000000001</v>
      </c>
      <c r="I528" s="4">
        <v>1077.5709999999999</v>
      </c>
      <c r="J528" s="4">
        <v>984.34500000000003</v>
      </c>
      <c r="K528" s="4">
        <v>883.74699999999996</v>
      </c>
      <c r="L528" s="4">
        <v>789.05799999999999</v>
      </c>
      <c r="M528" s="4">
        <v>691.49900000000002</v>
      </c>
      <c r="N528" s="4">
        <v>605.16899999999998</v>
      </c>
      <c r="O528" s="4">
        <v>505.58800000000002</v>
      </c>
      <c r="P528" s="4">
        <v>411.18599999999998</v>
      </c>
      <c r="Q528" s="4">
        <v>322.08199999999999</v>
      </c>
      <c r="R528" s="4">
        <v>263.18700000000001</v>
      </c>
      <c r="S528" s="4">
        <v>210.667</v>
      </c>
      <c r="T528" s="4">
        <v>162.67699999999999</v>
      </c>
      <c r="U528" s="4">
        <v>113.94799999999999</v>
      </c>
      <c r="V528" s="4">
        <v>69.581999999999994</v>
      </c>
      <c r="W528" s="4">
        <v>34.256999999999998</v>
      </c>
      <c r="X528" s="4">
        <v>14.855</v>
      </c>
      <c r="Y528" s="4">
        <v>3.8879999999999999</v>
      </c>
      <c r="Z528" s="4">
        <v>0.58099999999999996</v>
      </c>
      <c r="AA528" s="4">
        <v>4.7E-2</v>
      </c>
    </row>
    <row r="529" spans="1:27" s="6" customFormat="1" x14ac:dyDescent="0.3">
      <c r="A529" s="40">
        <v>528</v>
      </c>
      <c r="B529" s="18" t="s">
        <v>323</v>
      </c>
      <c r="C529" s="43" t="s">
        <v>74</v>
      </c>
      <c r="D529" s="41"/>
      <c r="E529" s="41">
        <v>728</v>
      </c>
      <c r="F529" s="41">
        <v>2040</v>
      </c>
      <c r="G529" s="4">
        <v>1297.4349999999999</v>
      </c>
      <c r="H529" s="4">
        <v>1222.5229999999999</v>
      </c>
      <c r="I529" s="4">
        <v>1151.001</v>
      </c>
      <c r="J529" s="4">
        <v>1070.1510000000001</v>
      </c>
      <c r="K529" s="4">
        <v>975.745</v>
      </c>
      <c r="L529" s="4">
        <v>873.11800000000005</v>
      </c>
      <c r="M529" s="4">
        <v>776.12</v>
      </c>
      <c r="N529" s="4">
        <v>676.64</v>
      </c>
      <c r="O529" s="4">
        <v>589.24699999999996</v>
      </c>
      <c r="P529" s="4">
        <v>490.15499999999997</v>
      </c>
      <c r="Q529" s="4">
        <v>395.887</v>
      </c>
      <c r="R529" s="4">
        <v>306.62</v>
      </c>
      <c r="S529" s="4">
        <v>245.28299999999999</v>
      </c>
      <c r="T529" s="4">
        <v>188.61199999999999</v>
      </c>
      <c r="U529" s="4">
        <v>135.78399999999999</v>
      </c>
      <c r="V529" s="4">
        <v>84.611999999999995</v>
      </c>
      <c r="W529" s="4">
        <v>42.658000000000001</v>
      </c>
      <c r="X529" s="4">
        <v>15.632999999999999</v>
      </c>
      <c r="Y529" s="4">
        <v>4.5170000000000003</v>
      </c>
      <c r="Z529" s="4">
        <v>0.70799999999999996</v>
      </c>
      <c r="AA529" s="4">
        <v>5.8000000000000003E-2</v>
      </c>
    </row>
    <row r="530" spans="1:27" s="6" customFormat="1" x14ac:dyDescent="0.3">
      <c r="A530" s="40">
        <v>529</v>
      </c>
      <c r="B530" s="18" t="s">
        <v>323</v>
      </c>
      <c r="C530" s="43" t="s">
        <v>74</v>
      </c>
      <c r="D530" s="41"/>
      <c r="E530" s="41">
        <v>728</v>
      </c>
      <c r="F530" s="41">
        <v>2045</v>
      </c>
      <c r="G530" s="4">
        <v>1352.18</v>
      </c>
      <c r="H530" s="4">
        <v>1281.45</v>
      </c>
      <c r="I530" s="4">
        <v>1214.9829999999999</v>
      </c>
      <c r="J530" s="4">
        <v>1144.3399999999999</v>
      </c>
      <c r="K530" s="4">
        <v>1062.2059999999999</v>
      </c>
      <c r="L530" s="4">
        <v>965.82</v>
      </c>
      <c r="M530" s="4">
        <v>861.05100000000004</v>
      </c>
      <c r="N530" s="4">
        <v>761.95899999999995</v>
      </c>
      <c r="O530" s="4">
        <v>661.19500000000005</v>
      </c>
      <c r="P530" s="4">
        <v>573.14300000000003</v>
      </c>
      <c r="Q530" s="4">
        <v>473.339</v>
      </c>
      <c r="R530" s="4">
        <v>377.97199999999998</v>
      </c>
      <c r="S530" s="4">
        <v>286.63299999999998</v>
      </c>
      <c r="T530" s="4">
        <v>220.423</v>
      </c>
      <c r="U530" s="4">
        <v>158.14599999999999</v>
      </c>
      <c r="V530" s="4">
        <v>101.36799999999999</v>
      </c>
      <c r="W530" s="4">
        <v>52.174999999999997</v>
      </c>
      <c r="X530" s="4">
        <v>19.568999999999999</v>
      </c>
      <c r="Y530" s="4">
        <v>4.7670000000000003</v>
      </c>
      <c r="Z530" s="4">
        <v>0.82099999999999995</v>
      </c>
      <c r="AA530" s="4">
        <v>7.0999999999999994E-2</v>
      </c>
    </row>
    <row r="531" spans="1:27" s="6" customFormat="1" x14ac:dyDescent="0.3">
      <c r="A531" s="40">
        <v>530</v>
      </c>
      <c r="B531" s="18" t="s">
        <v>323</v>
      </c>
      <c r="C531" s="43" t="s">
        <v>74</v>
      </c>
      <c r="D531" s="41"/>
      <c r="E531" s="41">
        <v>728</v>
      </c>
      <c r="F531" s="41">
        <v>2050</v>
      </c>
      <c r="G531" s="4">
        <v>1402.751</v>
      </c>
      <c r="H531" s="4">
        <v>1338.729</v>
      </c>
      <c r="I531" s="4">
        <v>1274.9359999999999</v>
      </c>
      <c r="J531" s="4">
        <v>1209.075</v>
      </c>
      <c r="K531" s="4">
        <v>1137.1320000000001</v>
      </c>
      <c r="L531" s="4">
        <v>1053.0730000000001</v>
      </c>
      <c r="M531" s="4">
        <v>954.59199999999998</v>
      </c>
      <c r="N531" s="4">
        <v>847.73400000000004</v>
      </c>
      <c r="O531" s="4">
        <v>746.90300000000002</v>
      </c>
      <c r="P531" s="4">
        <v>645.03099999999995</v>
      </c>
      <c r="Q531" s="4">
        <v>555.04399999999998</v>
      </c>
      <c r="R531" s="4">
        <v>453.166</v>
      </c>
      <c r="S531" s="4">
        <v>354.42700000000002</v>
      </c>
      <c r="T531" s="4">
        <v>258.553</v>
      </c>
      <c r="U531" s="4">
        <v>185.68600000000001</v>
      </c>
      <c r="V531" s="4">
        <v>118.726</v>
      </c>
      <c r="W531" s="4">
        <v>62.884999999999998</v>
      </c>
      <c r="X531" s="4">
        <v>24.059000000000001</v>
      </c>
      <c r="Y531" s="4">
        <v>5.9850000000000003</v>
      </c>
      <c r="Z531" s="4">
        <v>0.86499999999999999</v>
      </c>
      <c r="AA531" s="4">
        <v>8.2000000000000003E-2</v>
      </c>
    </row>
    <row r="532" spans="1:27" s="6" customFormat="1" x14ac:dyDescent="0.3">
      <c r="A532" s="40">
        <v>531</v>
      </c>
      <c r="B532" s="18" t="s">
        <v>323</v>
      </c>
      <c r="C532" s="43" t="s">
        <v>74</v>
      </c>
      <c r="D532" s="41"/>
      <c r="E532" s="41">
        <v>728</v>
      </c>
      <c r="F532" s="41">
        <v>2055</v>
      </c>
      <c r="G532" s="4">
        <v>1444.1469999999999</v>
      </c>
      <c r="H532" s="4">
        <v>1391.249</v>
      </c>
      <c r="I532" s="4">
        <v>1333.048</v>
      </c>
      <c r="J532" s="4">
        <v>1269.6389999999999</v>
      </c>
      <c r="K532" s="4">
        <v>1202.4939999999999</v>
      </c>
      <c r="L532" s="4">
        <v>1128.729</v>
      </c>
      <c r="M532" s="4">
        <v>1042.6189999999999</v>
      </c>
      <c r="N532" s="4">
        <v>941.93700000000001</v>
      </c>
      <c r="O532" s="4">
        <v>833.11500000000001</v>
      </c>
      <c r="P532" s="4">
        <v>730.50300000000004</v>
      </c>
      <c r="Q532" s="4">
        <v>626.25599999999997</v>
      </c>
      <c r="R532" s="4">
        <v>532.84900000000005</v>
      </c>
      <c r="S532" s="4">
        <v>426.37200000000001</v>
      </c>
      <c r="T532" s="4">
        <v>321.20100000000002</v>
      </c>
      <c r="U532" s="4">
        <v>219.22</v>
      </c>
      <c r="V532" s="4">
        <v>140.63800000000001</v>
      </c>
      <c r="W532" s="4">
        <v>74.474999999999994</v>
      </c>
      <c r="X532" s="4">
        <v>29.359000000000002</v>
      </c>
      <c r="Y532" s="4">
        <v>7.4429999999999996</v>
      </c>
      <c r="Z532" s="4">
        <v>1.095</v>
      </c>
      <c r="AA532" s="4">
        <v>8.6999999999999994E-2</v>
      </c>
    </row>
    <row r="533" spans="1:27" s="6" customFormat="1" x14ac:dyDescent="0.3">
      <c r="A533" s="40">
        <v>532</v>
      </c>
      <c r="B533" s="18" t="s">
        <v>323</v>
      </c>
      <c r="C533" s="43" t="s">
        <v>74</v>
      </c>
      <c r="D533" s="41"/>
      <c r="E533" s="41">
        <v>728</v>
      </c>
      <c r="F533" s="41">
        <v>2060</v>
      </c>
      <c r="G533" s="4">
        <v>1474.81</v>
      </c>
      <c r="H533" s="4">
        <v>1434.44</v>
      </c>
      <c r="I533" s="4">
        <v>1386.318</v>
      </c>
      <c r="J533" s="4">
        <v>1328.3219999999999</v>
      </c>
      <c r="K533" s="4">
        <v>1263.6780000000001</v>
      </c>
      <c r="L533" s="4">
        <v>1194.8920000000001</v>
      </c>
      <c r="M533" s="4">
        <v>1119.1780000000001</v>
      </c>
      <c r="N533" s="4">
        <v>1030.808</v>
      </c>
      <c r="O533" s="4">
        <v>927.822</v>
      </c>
      <c r="P533" s="4">
        <v>816.74099999999999</v>
      </c>
      <c r="Q533" s="4">
        <v>710.97</v>
      </c>
      <c r="R533" s="4">
        <v>602.82600000000002</v>
      </c>
      <c r="S533" s="4">
        <v>503.041</v>
      </c>
      <c r="T533" s="4">
        <v>388.221</v>
      </c>
      <c r="U533" s="4">
        <v>274.12799999999999</v>
      </c>
      <c r="V533" s="4">
        <v>167.529</v>
      </c>
      <c r="W533" s="4">
        <v>89.221999999999994</v>
      </c>
      <c r="X533" s="4">
        <v>35.213000000000001</v>
      </c>
      <c r="Y533" s="4">
        <v>9.1890000000000001</v>
      </c>
      <c r="Z533" s="4">
        <v>1.3720000000000001</v>
      </c>
      <c r="AA533" s="4">
        <v>0.109</v>
      </c>
    </row>
    <row r="534" spans="1:27" s="6" customFormat="1" x14ac:dyDescent="0.3">
      <c r="A534" s="40">
        <v>533</v>
      </c>
      <c r="B534" s="18" t="s">
        <v>323</v>
      </c>
      <c r="C534" s="43" t="s">
        <v>74</v>
      </c>
      <c r="D534" s="41"/>
      <c r="E534" s="41">
        <v>728</v>
      </c>
      <c r="F534" s="41">
        <v>2065</v>
      </c>
      <c r="G534" s="4">
        <v>1496.5050000000001</v>
      </c>
      <c r="H534" s="4">
        <v>1466.567</v>
      </c>
      <c r="I534" s="4">
        <v>1430.15</v>
      </c>
      <c r="J534" s="4">
        <v>1382.0889999999999</v>
      </c>
      <c r="K534" s="4">
        <v>1322.8879999999999</v>
      </c>
      <c r="L534" s="4">
        <v>1256.7529999999999</v>
      </c>
      <c r="M534" s="4">
        <v>1186.2070000000001</v>
      </c>
      <c r="N534" s="4">
        <v>1108.259</v>
      </c>
      <c r="O534" s="4">
        <v>1017.323</v>
      </c>
      <c r="P534" s="4">
        <v>911.47400000000005</v>
      </c>
      <c r="Q534" s="4">
        <v>796.70699999999999</v>
      </c>
      <c r="R534" s="4">
        <v>686.15200000000004</v>
      </c>
      <c r="S534" s="4">
        <v>571.03200000000004</v>
      </c>
      <c r="T534" s="4">
        <v>460.25099999999998</v>
      </c>
      <c r="U534" s="4">
        <v>333.62400000000002</v>
      </c>
      <c r="V534" s="4">
        <v>211.55099999999999</v>
      </c>
      <c r="W534" s="4">
        <v>107.667</v>
      </c>
      <c r="X534" s="4">
        <v>42.853000000000002</v>
      </c>
      <c r="Y534" s="4">
        <v>11.209</v>
      </c>
      <c r="Z534" s="4">
        <v>1.7190000000000001</v>
      </c>
      <c r="AA534" s="4">
        <v>0.13800000000000001</v>
      </c>
    </row>
    <row r="535" spans="1:27" s="6" customFormat="1" x14ac:dyDescent="0.3">
      <c r="A535" s="40">
        <v>534</v>
      </c>
      <c r="B535" s="18" t="s">
        <v>323</v>
      </c>
      <c r="C535" s="43" t="s">
        <v>74</v>
      </c>
      <c r="D535" s="41"/>
      <c r="E535" s="41">
        <v>728</v>
      </c>
      <c r="F535" s="41">
        <v>2070</v>
      </c>
      <c r="G535" s="4">
        <v>1512.088</v>
      </c>
      <c r="H535" s="4">
        <v>1489.3969999999999</v>
      </c>
      <c r="I535" s="4">
        <v>1462.797</v>
      </c>
      <c r="J535" s="4">
        <v>1426.33</v>
      </c>
      <c r="K535" s="4">
        <v>1377.086</v>
      </c>
      <c r="L535" s="4">
        <v>1316.5119999999999</v>
      </c>
      <c r="M535" s="4">
        <v>1248.799</v>
      </c>
      <c r="N535" s="4">
        <v>1176.1500000000001</v>
      </c>
      <c r="O535" s="4">
        <v>1095.521</v>
      </c>
      <c r="P535" s="4">
        <v>1001.207</v>
      </c>
      <c r="Q535" s="4">
        <v>890.94</v>
      </c>
      <c r="R535" s="4">
        <v>770.779</v>
      </c>
      <c r="S535" s="4">
        <v>652.12400000000002</v>
      </c>
      <c r="T535" s="4">
        <v>524.99699999999996</v>
      </c>
      <c r="U535" s="4">
        <v>398.36200000000002</v>
      </c>
      <c r="V535" s="4">
        <v>260.14800000000002</v>
      </c>
      <c r="W535" s="4">
        <v>137.928</v>
      </c>
      <c r="X535" s="4">
        <v>52.677</v>
      </c>
      <c r="Y535" s="4">
        <v>13.94</v>
      </c>
      <c r="Z535" s="4">
        <v>2.1459999999999999</v>
      </c>
      <c r="AA535" s="4">
        <v>0.17699999999999999</v>
      </c>
    </row>
    <row r="536" spans="1:27" s="6" customFormat="1" x14ac:dyDescent="0.3">
      <c r="A536" s="40">
        <v>535</v>
      </c>
      <c r="B536" s="18" t="s">
        <v>323</v>
      </c>
      <c r="C536" s="43" t="s">
        <v>74</v>
      </c>
      <c r="D536" s="41"/>
      <c r="E536" s="41">
        <v>728</v>
      </c>
      <c r="F536" s="41">
        <v>2075</v>
      </c>
      <c r="G536" s="4">
        <v>1522.2560000000001</v>
      </c>
      <c r="H536" s="4">
        <v>1505.979</v>
      </c>
      <c r="I536" s="4">
        <v>1486.105</v>
      </c>
      <c r="J536" s="4">
        <v>1459.3579999999999</v>
      </c>
      <c r="K536" s="4">
        <v>1421.7380000000001</v>
      </c>
      <c r="L536" s="4">
        <v>1371.2190000000001</v>
      </c>
      <c r="M536" s="4">
        <v>1309.22</v>
      </c>
      <c r="N536" s="4">
        <v>1239.5730000000001</v>
      </c>
      <c r="O536" s="4">
        <v>1164.251</v>
      </c>
      <c r="P536" s="4">
        <v>1079.895</v>
      </c>
      <c r="Q536" s="4">
        <v>980.50099999999998</v>
      </c>
      <c r="R536" s="4">
        <v>863.94</v>
      </c>
      <c r="S536" s="4">
        <v>734.89300000000003</v>
      </c>
      <c r="T536" s="4">
        <v>602.39</v>
      </c>
      <c r="U536" s="4">
        <v>457.57400000000001</v>
      </c>
      <c r="V536" s="4">
        <v>313.82</v>
      </c>
      <c r="W536" s="4">
        <v>172.05600000000001</v>
      </c>
      <c r="X536" s="4">
        <v>68.754999999999995</v>
      </c>
      <c r="Y536" s="4">
        <v>17.526</v>
      </c>
      <c r="Z536" s="4">
        <v>2.7330000000000001</v>
      </c>
      <c r="AA536" s="4">
        <v>0.22600000000000001</v>
      </c>
    </row>
    <row r="537" spans="1:27" s="6" customFormat="1" x14ac:dyDescent="0.3">
      <c r="A537" s="40">
        <v>536</v>
      </c>
      <c r="B537" s="18" t="s">
        <v>323</v>
      </c>
      <c r="C537" s="43" t="s">
        <v>74</v>
      </c>
      <c r="D537" s="41"/>
      <c r="E537" s="41">
        <v>728</v>
      </c>
      <c r="F537" s="41">
        <v>2080</v>
      </c>
      <c r="G537" s="4">
        <v>1524.731</v>
      </c>
      <c r="H537" s="4">
        <v>1516.8989999999999</v>
      </c>
      <c r="I537" s="4">
        <v>1503.0409999999999</v>
      </c>
      <c r="J537" s="4">
        <v>1482.9559999999999</v>
      </c>
      <c r="K537" s="4">
        <v>1455.0530000000001</v>
      </c>
      <c r="L537" s="4">
        <v>1416.2239999999999</v>
      </c>
      <c r="M537" s="4">
        <v>1364.4079999999999</v>
      </c>
      <c r="N537" s="4">
        <v>1300.6089999999999</v>
      </c>
      <c r="O537" s="4">
        <v>1228.384</v>
      </c>
      <c r="P537" s="4">
        <v>1149.2149999999999</v>
      </c>
      <c r="Q537" s="4">
        <v>1059.3989999999999</v>
      </c>
      <c r="R537" s="4">
        <v>952.96299999999997</v>
      </c>
      <c r="S537" s="4">
        <v>826.48900000000003</v>
      </c>
      <c r="T537" s="4">
        <v>682.40099999999995</v>
      </c>
      <c r="U537" s="4">
        <v>529.31299999999999</v>
      </c>
      <c r="V537" s="4">
        <v>365.017</v>
      </c>
      <c r="W537" s="4">
        <v>211.48400000000001</v>
      </c>
      <c r="X537" s="4">
        <v>88.07</v>
      </c>
      <c r="Y537" s="4">
        <v>23.678000000000001</v>
      </c>
      <c r="Z537" s="4">
        <v>3.581</v>
      </c>
      <c r="AA537" s="4">
        <v>0.29899999999999999</v>
      </c>
    </row>
    <row r="538" spans="1:27" s="6" customFormat="1" x14ac:dyDescent="0.3">
      <c r="A538" s="40">
        <v>537</v>
      </c>
      <c r="B538" s="18" t="s">
        <v>323</v>
      </c>
      <c r="C538" s="43" t="s">
        <v>74</v>
      </c>
      <c r="D538" s="41"/>
      <c r="E538" s="41">
        <v>728</v>
      </c>
      <c r="F538" s="41">
        <v>2085</v>
      </c>
      <c r="G538" s="4">
        <v>1517.6210000000001</v>
      </c>
      <c r="H538" s="4">
        <v>1519.9970000000001</v>
      </c>
      <c r="I538" s="4">
        <v>1514.2660000000001</v>
      </c>
      <c r="J538" s="4">
        <v>1500.146</v>
      </c>
      <c r="K538" s="4">
        <v>1478.9290000000001</v>
      </c>
      <c r="L538" s="4">
        <v>1449.9110000000001</v>
      </c>
      <c r="M538" s="4">
        <v>1409.9010000000001</v>
      </c>
      <c r="N538" s="4">
        <v>1356.421</v>
      </c>
      <c r="O538" s="4">
        <v>1290.1469999999999</v>
      </c>
      <c r="P538" s="4">
        <v>1214.047</v>
      </c>
      <c r="Q538" s="4">
        <v>1129.242</v>
      </c>
      <c r="R538" s="4">
        <v>1031.9000000000001</v>
      </c>
      <c r="S538" s="4">
        <v>914.61699999999996</v>
      </c>
      <c r="T538" s="4">
        <v>771.38199999999995</v>
      </c>
      <c r="U538" s="4">
        <v>604.42999999999995</v>
      </c>
      <c r="V538" s="4">
        <v>427.54399999999998</v>
      </c>
      <c r="W538" s="4">
        <v>250.68100000000001</v>
      </c>
      <c r="X538" s="4">
        <v>111.259</v>
      </c>
      <c r="Y538" s="4">
        <v>31.466000000000001</v>
      </c>
      <c r="Z538" s="4">
        <v>5.0609999999999999</v>
      </c>
      <c r="AA538" s="4">
        <v>0.41099999999999998</v>
      </c>
    </row>
    <row r="539" spans="1:27" s="6" customFormat="1" x14ac:dyDescent="0.3">
      <c r="A539" s="40">
        <v>538</v>
      </c>
      <c r="B539" s="18" t="s">
        <v>323</v>
      </c>
      <c r="C539" s="43" t="s">
        <v>74</v>
      </c>
      <c r="D539" s="41"/>
      <c r="E539" s="41">
        <v>728</v>
      </c>
      <c r="F539" s="41">
        <v>2090</v>
      </c>
      <c r="G539" s="4">
        <v>1505.175</v>
      </c>
      <c r="H539" s="4">
        <v>1513.421</v>
      </c>
      <c r="I539" s="4">
        <v>1517.644</v>
      </c>
      <c r="J539" s="4">
        <v>1511.605</v>
      </c>
      <c r="K539" s="4">
        <v>1496.4</v>
      </c>
      <c r="L539" s="4">
        <v>1474.1389999999999</v>
      </c>
      <c r="M539" s="4">
        <v>1444.0730000000001</v>
      </c>
      <c r="N539" s="4">
        <v>1402.548</v>
      </c>
      <c r="O539" s="4">
        <v>1346.6759999999999</v>
      </c>
      <c r="P539" s="4">
        <v>1276.4929999999999</v>
      </c>
      <c r="Q539" s="4">
        <v>1194.681</v>
      </c>
      <c r="R539" s="4">
        <v>1102.0619999999999</v>
      </c>
      <c r="S539" s="4">
        <v>993.23199999999997</v>
      </c>
      <c r="T539" s="4">
        <v>857.47699999999998</v>
      </c>
      <c r="U539" s="4">
        <v>688.05100000000004</v>
      </c>
      <c r="V539" s="4">
        <v>493.58499999999998</v>
      </c>
      <c r="W539" s="4">
        <v>298.53699999999998</v>
      </c>
      <c r="X539" s="4">
        <v>135.107</v>
      </c>
      <c r="Y539" s="4">
        <v>41.076999999999998</v>
      </c>
      <c r="Z539" s="4">
        <v>7.0090000000000003</v>
      </c>
      <c r="AA539" s="4">
        <v>0.60599999999999998</v>
      </c>
    </row>
    <row r="540" spans="1:27" s="6" customFormat="1" x14ac:dyDescent="0.3">
      <c r="A540" s="40">
        <v>539</v>
      </c>
      <c r="B540" s="18" t="s">
        <v>323</v>
      </c>
      <c r="C540" s="43" t="s">
        <v>74</v>
      </c>
      <c r="D540" s="41"/>
      <c r="E540" s="41">
        <v>728</v>
      </c>
      <c r="F540" s="41">
        <v>2095</v>
      </c>
      <c r="G540" s="4">
        <v>1486.4069999999999</v>
      </c>
      <c r="H540" s="4">
        <v>1501.4359999999999</v>
      </c>
      <c r="I540" s="4">
        <v>1511.325</v>
      </c>
      <c r="J540" s="4">
        <v>1515.2260000000001</v>
      </c>
      <c r="K540" s="4">
        <v>1508.1210000000001</v>
      </c>
      <c r="L540" s="4">
        <v>1491.979</v>
      </c>
      <c r="M540" s="4">
        <v>1468.8119999999999</v>
      </c>
      <c r="N540" s="4">
        <v>1437.3820000000001</v>
      </c>
      <c r="O540" s="4">
        <v>1393.5820000000001</v>
      </c>
      <c r="P540" s="4">
        <v>1333.827</v>
      </c>
      <c r="Q540" s="4">
        <v>1257.8810000000001</v>
      </c>
      <c r="R540" s="4">
        <v>1168.1600000000001</v>
      </c>
      <c r="S540" s="4">
        <v>1063.807</v>
      </c>
      <c r="T540" s="4">
        <v>935.37099999999998</v>
      </c>
      <c r="U540" s="4">
        <v>770.26300000000003</v>
      </c>
      <c r="V540" s="4">
        <v>568.13400000000001</v>
      </c>
      <c r="W540" s="4">
        <v>350.584</v>
      </c>
      <c r="X540" s="4">
        <v>165.02600000000001</v>
      </c>
      <c r="Y540" s="4">
        <v>51.673000000000002</v>
      </c>
      <c r="Z540" s="4">
        <v>9.577</v>
      </c>
      <c r="AA540" s="4">
        <v>0.88800000000000001</v>
      </c>
    </row>
    <row r="541" spans="1:27" s="6" customFormat="1" x14ac:dyDescent="0.3">
      <c r="A541" s="40">
        <v>540</v>
      </c>
      <c r="B541" s="18" t="s">
        <v>323</v>
      </c>
      <c r="C541" s="43" t="s">
        <v>74</v>
      </c>
      <c r="D541" s="41"/>
      <c r="E541" s="41">
        <v>728</v>
      </c>
      <c r="F541" s="41">
        <v>2100</v>
      </c>
      <c r="G541" s="4">
        <v>1466.492</v>
      </c>
      <c r="H541" s="4">
        <v>1483.0260000000001</v>
      </c>
      <c r="I541" s="4">
        <v>1499.5509999999999</v>
      </c>
      <c r="J541" s="4">
        <v>1509.1089999999999</v>
      </c>
      <c r="K541" s="4">
        <v>1511.9749999999999</v>
      </c>
      <c r="L541" s="4">
        <v>1504.0119999999999</v>
      </c>
      <c r="M541" s="4">
        <v>1487.0920000000001</v>
      </c>
      <c r="N541" s="4">
        <v>1462.7249999999999</v>
      </c>
      <c r="O541" s="4">
        <v>1429.1690000000001</v>
      </c>
      <c r="P541" s="4">
        <v>1381.5650000000001</v>
      </c>
      <c r="Q541" s="4">
        <v>1316.057</v>
      </c>
      <c r="R541" s="4">
        <v>1232.146</v>
      </c>
      <c r="S541" s="4">
        <v>1130.6559999999999</v>
      </c>
      <c r="T541" s="4">
        <v>1006.149</v>
      </c>
      <c r="U541" s="4">
        <v>846</v>
      </c>
      <c r="V541" s="4">
        <v>642.98099999999999</v>
      </c>
      <c r="W541" s="4">
        <v>410.52499999999998</v>
      </c>
      <c r="X541" s="4">
        <v>198.96100000000001</v>
      </c>
      <c r="Y541" s="4">
        <v>65.569999999999993</v>
      </c>
      <c r="Z541" s="4">
        <v>12.689</v>
      </c>
      <c r="AA541" s="4">
        <v>1.2989999999999999</v>
      </c>
    </row>
    <row r="542" spans="1:27" s="6" customFormat="1" x14ac:dyDescent="0.3">
      <c r="A542" s="40">
        <v>541</v>
      </c>
      <c r="B542" s="18" t="s">
        <v>323</v>
      </c>
      <c r="C542" s="43" t="s">
        <v>75</v>
      </c>
      <c r="D542" s="41"/>
      <c r="E542" s="41">
        <v>800</v>
      </c>
      <c r="F542" s="41">
        <v>2015</v>
      </c>
      <c r="G542" s="4">
        <v>3719.931</v>
      </c>
      <c r="H542" s="4">
        <v>3182.1610000000001</v>
      </c>
      <c r="I542" s="4">
        <v>2700.4839999999999</v>
      </c>
      <c r="J542" s="4">
        <v>2235.7820000000002</v>
      </c>
      <c r="K542" s="4">
        <v>1849.001</v>
      </c>
      <c r="L542" s="4">
        <v>1494.6659999999999</v>
      </c>
      <c r="M542" s="4">
        <v>1210.875</v>
      </c>
      <c r="N542" s="4">
        <v>966.73400000000004</v>
      </c>
      <c r="O542" s="4">
        <v>744.928</v>
      </c>
      <c r="P542" s="4">
        <v>557.24599999999998</v>
      </c>
      <c r="Q542" s="4">
        <v>418.67700000000002</v>
      </c>
      <c r="R542" s="4">
        <v>332.28399999999999</v>
      </c>
      <c r="S542" s="4">
        <v>269.42200000000003</v>
      </c>
      <c r="T542" s="4">
        <v>198.51900000000001</v>
      </c>
      <c r="U542" s="4">
        <v>141.68100000000001</v>
      </c>
      <c r="V542" s="4">
        <v>82.855999999999995</v>
      </c>
      <c r="W542" s="4">
        <v>51.741</v>
      </c>
      <c r="X542" s="4">
        <v>19.983000000000001</v>
      </c>
      <c r="Y542" s="4">
        <v>5.0339999999999998</v>
      </c>
      <c r="Z542" s="4">
        <v>0.71799999999999997</v>
      </c>
      <c r="AA542" s="4">
        <v>5.8000000000000003E-2</v>
      </c>
    </row>
    <row r="543" spans="1:27" s="6" customFormat="1" x14ac:dyDescent="0.3">
      <c r="A543" s="40">
        <v>542</v>
      </c>
      <c r="B543" s="18" t="s">
        <v>323</v>
      </c>
      <c r="C543" s="43" t="s">
        <v>75</v>
      </c>
      <c r="D543" s="41"/>
      <c r="E543" s="41">
        <v>800</v>
      </c>
      <c r="F543" s="41">
        <v>2020</v>
      </c>
      <c r="G543" s="4">
        <v>4182.165</v>
      </c>
      <c r="H543" s="4">
        <v>3619.748</v>
      </c>
      <c r="I543" s="4">
        <v>3139.7629999999999</v>
      </c>
      <c r="J543" s="4">
        <v>2666.2730000000001</v>
      </c>
      <c r="K543" s="4">
        <v>2199.799</v>
      </c>
      <c r="L543" s="4">
        <v>1809.0619999999999</v>
      </c>
      <c r="M543" s="4">
        <v>1453.6</v>
      </c>
      <c r="N543" s="4">
        <v>1170.3979999999999</v>
      </c>
      <c r="O543" s="4">
        <v>928.75400000000002</v>
      </c>
      <c r="P543" s="4">
        <v>712.97299999999996</v>
      </c>
      <c r="Q543" s="4">
        <v>529.69500000000005</v>
      </c>
      <c r="R543" s="4">
        <v>393.98500000000001</v>
      </c>
      <c r="S543" s="4">
        <v>306.98500000000001</v>
      </c>
      <c r="T543" s="4">
        <v>239.60900000000001</v>
      </c>
      <c r="U543" s="4">
        <v>165.035</v>
      </c>
      <c r="V543" s="4">
        <v>105.31100000000001</v>
      </c>
      <c r="W543" s="4">
        <v>51.258000000000003</v>
      </c>
      <c r="X543" s="4">
        <v>24.079000000000001</v>
      </c>
      <c r="Y543" s="4">
        <v>6.29</v>
      </c>
      <c r="Z543" s="4">
        <v>0.95799999999999996</v>
      </c>
      <c r="AA543" s="4">
        <v>7.8E-2</v>
      </c>
    </row>
    <row r="544" spans="1:27" s="6" customFormat="1" x14ac:dyDescent="0.3">
      <c r="A544" s="40">
        <v>543</v>
      </c>
      <c r="B544" s="18" t="s">
        <v>323</v>
      </c>
      <c r="C544" s="43" t="s">
        <v>75</v>
      </c>
      <c r="D544" s="41"/>
      <c r="E544" s="41">
        <v>800</v>
      </c>
      <c r="F544" s="41">
        <v>2025</v>
      </c>
      <c r="G544" s="4">
        <v>4656.3119999999999</v>
      </c>
      <c r="H544" s="4">
        <v>4093.654</v>
      </c>
      <c r="I544" s="4">
        <v>3580.6120000000001</v>
      </c>
      <c r="J544" s="4">
        <v>3105.7750000000001</v>
      </c>
      <c r="K544" s="4">
        <v>2628.7379999999998</v>
      </c>
      <c r="L544" s="4">
        <v>2157.3969999999999</v>
      </c>
      <c r="M544" s="4">
        <v>1763.607</v>
      </c>
      <c r="N544" s="4">
        <v>1407.6859999999999</v>
      </c>
      <c r="O544" s="4">
        <v>1126.3230000000001</v>
      </c>
      <c r="P544" s="4">
        <v>890.80899999999997</v>
      </c>
      <c r="Q544" s="4">
        <v>679.428</v>
      </c>
      <c r="R544" s="4">
        <v>499.75599999999997</v>
      </c>
      <c r="S544" s="4">
        <v>365.22800000000001</v>
      </c>
      <c r="T544" s="4">
        <v>274.40100000000001</v>
      </c>
      <c r="U544" s="4">
        <v>200.81800000000001</v>
      </c>
      <c r="V544" s="4">
        <v>124.1</v>
      </c>
      <c r="W544" s="4">
        <v>66.204999999999998</v>
      </c>
      <c r="X544" s="4">
        <v>24.314</v>
      </c>
      <c r="Y544" s="4">
        <v>7.7380000000000004</v>
      </c>
      <c r="Z544" s="4">
        <v>1.2190000000000001</v>
      </c>
      <c r="AA544" s="4">
        <v>0.105</v>
      </c>
    </row>
    <row r="545" spans="1:27" s="6" customFormat="1" x14ac:dyDescent="0.3">
      <c r="A545" s="40">
        <v>544</v>
      </c>
      <c r="B545" s="18" t="s">
        <v>323</v>
      </c>
      <c r="C545" s="43" t="s">
        <v>75</v>
      </c>
      <c r="D545" s="41"/>
      <c r="E545" s="41">
        <v>800</v>
      </c>
      <c r="F545" s="41">
        <v>2030</v>
      </c>
      <c r="G545" s="4">
        <v>5132.2740000000003</v>
      </c>
      <c r="H545" s="4">
        <v>4577.3810000000003</v>
      </c>
      <c r="I545" s="4">
        <v>4057.9</v>
      </c>
      <c r="J545" s="4">
        <v>3548.6779999999999</v>
      </c>
      <c r="K545" s="4">
        <v>3067.8380000000002</v>
      </c>
      <c r="L545" s="4">
        <v>2584.5360000000001</v>
      </c>
      <c r="M545" s="4">
        <v>2110.0590000000002</v>
      </c>
      <c r="N545" s="4">
        <v>1714.5319999999999</v>
      </c>
      <c r="O545" s="4">
        <v>1359.7850000000001</v>
      </c>
      <c r="P545" s="4">
        <v>1083.999</v>
      </c>
      <c r="Q545" s="4">
        <v>851.96500000000003</v>
      </c>
      <c r="R545" s="4">
        <v>643.58000000000004</v>
      </c>
      <c r="S545" s="4">
        <v>465.29500000000002</v>
      </c>
      <c r="T545" s="4">
        <v>328.238</v>
      </c>
      <c r="U545" s="4">
        <v>231.73099999999999</v>
      </c>
      <c r="V545" s="4">
        <v>152.66300000000001</v>
      </c>
      <c r="W545" s="4">
        <v>79.161000000000001</v>
      </c>
      <c r="X545" s="4">
        <v>31.966999999999999</v>
      </c>
      <c r="Y545" s="4">
        <v>7.9569999999999999</v>
      </c>
      <c r="Z545" s="4">
        <v>1.5269999999999999</v>
      </c>
      <c r="AA545" s="4">
        <v>0.13600000000000001</v>
      </c>
    </row>
    <row r="546" spans="1:27" s="6" customFormat="1" x14ac:dyDescent="0.3">
      <c r="A546" s="40">
        <v>545</v>
      </c>
      <c r="B546" s="18" t="s">
        <v>323</v>
      </c>
      <c r="C546" s="43" t="s">
        <v>75</v>
      </c>
      <c r="D546" s="41"/>
      <c r="E546" s="41">
        <v>800</v>
      </c>
      <c r="F546" s="41">
        <v>2035</v>
      </c>
      <c r="G546" s="4">
        <v>5579.1080000000002</v>
      </c>
      <c r="H546" s="4">
        <v>5063.1710000000003</v>
      </c>
      <c r="I546" s="4">
        <v>4544.643</v>
      </c>
      <c r="J546" s="4">
        <v>4027.5749999999998</v>
      </c>
      <c r="K546" s="4">
        <v>3511.5210000000002</v>
      </c>
      <c r="L546" s="4">
        <v>3023.2739999999999</v>
      </c>
      <c r="M546" s="4">
        <v>2536.1559999999999</v>
      </c>
      <c r="N546" s="4">
        <v>2060.2930000000001</v>
      </c>
      <c r="O546" s="4">
        <v>1664.2529999999999</v>
      </c>
      <c r="P546" s="4">
        <v>1314.2439999999999</v>
      </c>
      <c r="Q546" s="4">
        <v>1040.8140000000001</v>
      </c>
      <c r="R546" s="4">
        <v>810.38</v>
      </c>
      <c r="S546" s="4">
        <v>602.09199999999998</v>
      </c>
      <c r="T546" s="4">
        <v>420.53</v>
      </c>
      <c r="U546" s="4">
        <v>279.29000000000002</v>
      </c>
      <c r="V546" s="4">
        <v>178.00899999999999</v>
      </c>
      <c r="W546" s="4">
        <v>98.733000000000004</v>
      </c>
      <c r="X546" s="4">
        <v>38.847000000000001</v>
      </c>
      <c r="Y546" s="4">
        <v>10.643000000000001</v>
      </c>
      <c r="Z546" s="4">
        <v>1.595</v>
      </c>
      <c r="AA546" s="4">
        <v>0.17199999999999999</v>
      </c>
    </row>
    <row r="547" spans="1:27" s="6" customFormat="1" x14ac:dyDescent="0.3">
      <c r="A547" s="40">
        <v>546</v>
      </c>
      <c r="B547" s="18" t="s">
        <v>323</v>
      </c>
      <c r="C547" s="43" t="s">
        <v>75</v>
      </c>
      <c r="D547" s="41"/>
      <c r="E547" s="41">
        <v>800</v>
      </c>
      <c r="F547" s="41">
        <v>2040</v>
      </c>
      <c r="G547" s="4">
        <v>5980.134</v>
      </c>
      <c r="H547" s="4">
        <v>5515.75</v>
      </c>
      <c r="I547" s="4">
        <v>5031.9949999999999</v>
      </c>
      <c r="J547" s="4">
        <v>4514.9669999999996</v>
      </c>
      <c r="K547" s="4">
        <v>3990.741</v>
      </c>
      <c r="L547" s="4">
        <v>3467.5819999999999</v>
      </c>
      <c r="M547" s="4">
        <v>2975.0770000000002</v>
      </c>
      <c r="N547" s="4">
        <v>2485.9259999999999</v>
      </c>
      <c r="O547" s="4">
        <v>2009.154</v>
      </c>
      <c r="P547" s="4">
        <v>1615.796</v>
      </c>
      <c r="Q547" s="4">
        <v>1267.183</v>
      </c>
      <c r="R547" s="4">
        <v>994.12199999999996</v>
      </c>
      <c r="S547" s="4">
        <v>761.89800000000002</v>
      </c>
      <c r="T547" s="4">
        <v>547.78</v>
      </c>
      <c r="U547" s="4">
        <v>361.096</v>
      </c>
      <c r="V547" s="4">
        <v>217.39599999999999</v>
      </c>
      <c r="W547" s="4">
        <v>116.943</v>
      </c>
      <c r="X547" s="4">
        <v>49.442999999999998</v>
      </c>
      <c r="Y547" s="4">
        <v>13.247999999999999</v>
      </c>
      <c r="Z547" s="4">
        <v>2.1880000000000002</v>
      </c>
      <c r="AA547" s="4">
        <v>0.187</v>
      </c>
    </row>
    <row r="548" spans="1:27" s="6" customFormat="1" x14ac:dyDescent="0.3">
      <c r="A548" s="40">
        <v>547</v>
      </c>
      <c r="B548" s="18" t="s">
        <v>323</v>
      </c>
      <c r="C548" s="43" t="s">
        <v>75</v>
      </c>
      <c r="D548" s="41"/>
      <c r="E548" s="41">
        <v>800</v>
      </c>
      <c r="F548" s="41">
        <v>2045</v>
      </c>
      <c r="G548" s="4">
        <v>6349.5060000000003</v>
      </c>
      <c r="H548" s="4">
        <v>5922.32</v>
      </c>
      <c r="I548" s="4">
        <v>5486.2740000000003</v>
      </c>
      <c r="J548" s="4">
        <v>5003.0910000000003</v>
      </c>
      <c r="K548" s="4">
        <v>4478.4269999999997</v>
      </c>
      <c r="L548" s="4">
        <v>3947.4850000000001</v>
      </c>
      <c r="M548" s="4">
        <v>3420.8139999999999</v>
      </c>
      <c r="N548" s="4">
        <v>2925.8739999999998</v>
      </c>
      <c r="O548" s="4">
        <v>2434.0619999999999</v>
      </c>
      <c r="P548" s="4">
        <v>1958.7239999999999</v>
      </c>
      <c r="Q548" s="4">
        <v>1564.4590000000001</v>
      </c>
      <c r="R548" s="4">
        <v>1215.23</v>
      </c>
      <c r="S548" s="4">
        <v>938.86099999999999</v>
      </c>
      <c r="T548" s="4">
        <v>697.40300000000002</v>
      </c>
      <c r="U548" s="4">
        <v>474.53399999999999</v>
      </c>
      <c r="V548" s="4">
        <v>284.33600000000001</v>
      </c>
      <c r="W548" s="4">
        <v>144.95500000000001</v>
      </c>
      <c r="X548" s="4">
        <v>59.723999999999997</v>
      </c>
      <c r="Y548" s="4">
        <v>17.266999999999999</v>
      </c>
      <c r="Z548" s="4">
        <v>2.7949999999999999</v>
      </c>
      <c r="AA548" s="4">
        <v>0.25700000000000001</v>
      </c>
    </row>
    <row r="549" spans="1:27" s="6" customFormat="1" x14ac:dyDescent="0.3">
      <c r="A549" s="40">
        <v>548</v>
      </c>
      <c r="B549" s="18" t="s">
        <v>323</v>
      </c>
      <c r="C549" s="43" t="s">
        <v>75</v>
      </c>
      <c r="D549" s="41"/>
      <c r="E549" s="41">
        <v>800</v>
      </c>
      <c r="F549" s="41">
        <v>2050</v>
      </c>
      <c r="G549" s="4">
        <v>6684.4769999999999</v>
      </c>
      <c r="H549" s="4">
        <v>6297.4679999999998</v>
      </c>
      <c r="I549" s="4">
        <v>5894.8950000000004</v>
      </c>
      <c r="J549" s="4">
        <v>5458.4620000000004</v>
      </c>
      <c r="K549" s="4">
        <v>4967.2349999999997</v>
      </c>
      <c r="L549" s="4">
        <v>4436.08</v>
      </c>
      <c r="M549" s="4">
        <v>3902.3119999999999</v>
      </c>
      <c r="N549" s="4">
        <v>3373.7339999999999</v>
      </c>
      <c r="O549" s="4">
        <v>2874.424</v>
      </c>
      <c r="P549" s="4">
        <v>2381.2469999999998</v>
      </c>
      <c r="Q549" s="4">
        <v>1903.5039999999999</v>
      </c>
      <c r="R549" s="4">
        <v>1506.192</v>
      </c>
      <c r="S549" s="4">
        <v>1152.5840000000001</v>
      </c>
      <c r="T549" s="4">
        <v>864.077</v>
      </c>
      <c r="U549" s="4">
        <v>608.95399999999995</v>
      </c>
      <c r="V549" s="4">
        <v>378.59899999999999</v>
      </c>
      <c r="W549" s="4">
        <v>193.709</v>
      </c>
      <c r="X549" s="4">
        <v>76.409000000000006</v>
      </c>
      <c r="Y549" s="4">
        <v>21.773</v>
      </c>
      <c r="Z549" s="4">
        <v>3.8410000000000002</v>
      </c>
      <c r="AA549" s="4">
        <v>0.34799999999999998</v>
      </c>
    </row>
    <row r="550" spans="1:27" s="6" customFormat="1" x14ac:dyDescent="0.3">
      <c r="A550" s="40">
        <v>549</v>
      </c>
      <c r="B550" s="18" t="s">
        <v>323</v>
      </c>
      <c r="C550" s="43" t="s">
        <v>75</v>
      </c>
      <c r="D550" s="41"/>
      <c r="E550" s="41">
        <v>800</v>
      </c>
      <c r="F550" s="41">
        <v>2055</v>
      </c>
      <c r="G550" s="4">
        <v>6988.0910000000003</v>
      </c>
      <c r="H550" s="4">
        <v>6638.6350000000002</v>
      </c>
      <c r="I550" s="4">
        <v>6272.6480000000001</v>
      </c>
      <c r="J550" s="4">
        <v>5868.8909999999996</v>
      </c>
      <c r="K550" s="4">
        <v>5423.9780000000001</v>
      </c>
      <c r="L550" s="4">
        <v>4925.9769999999999</v>
      </c>
      <c r="M550" s="4">
        <v>4391.9610000000002</v>
      </c>
      <c r="N550" s="4">
        <v>3856.1350000000002</v>
      </c>
      <c r="O550" s="4">
        <v>3322.1779999999999</v>
      </c>
      <c r="P550" s="4">
        <v>2819.05</v>
      </c>
      <c r="Q550" s="4">
        <v>2320.5790000000002</v>
      </c>
      <c r="R550" s="4">
        <v>1838.6210000000001</v>
      </c>
      <c r="S550" s="4">
        <v>1434.2639999999999</v>
      </c>
      <c r="T550" s="4">
        <v>1066.152</v>
      </c>
      <c r="U550" s="4">
        <v>759.84900000000005</v>
      </c>
      <c r="V550" s="4">
        <v>491.10500000000002</v>
      </c>
      <c r="W550" s="4">
        <v>262.99599999999998</v>
      </c>
      <c r="X550" s="4">
        <v>105.169</v>
      </c>
      <c r="Y550" s="4">
        <v>29.004999999999999</v>
      </c>
      <c r="Z550" s="4">
        <v>5.0949999999999998</v>
      </c>
      <c r="AA550" s="4">
        <v>0.502</v>
      </c>
    </row>
    <row r="551" spans="1:27" s="6" customFormat="1" x14ac:dyDescent="0.3">
      <c r="A551" s="40">
        <v>550</v>
      </c>
      <c r="B551" s="18" t="s">
        <v>323</v>
      </c>
      <c r="C551" s="43" t="s">
        <v>75</v>
      </c>
      <c r="D551" s="41"/>
      <c r="E551" s="41">
        <v>800</v>
      </c>
      <c r="F551" s="41">
        <v>2060</v>
      </c>
      <c r="G551" s="4">
        <v>7246.1130000000003</v>
      </c>
      <c r="H551" s="4">
        <v>6946.393</v>
      </c>
      <c r="I551" s="4">
        <v>6615.6639999999998</v>
      </c>
      <c r="J551" s="4">
        <v>6247.9979999999996</v>
      </c>
      <c r="K551" s="4">
        <v>5835.5690000000004</v>
      </c>
      <c r="L551" s="4">
        <v>5383.3270000000002</v>
      </c>
      <c r="M551" s="4">
        <v>4881.6750000000002</v>
      </c>
      <c r="N551" s="4">
        <v>4344.8639999999996</v>
      </c>
      <c r="O551" s="4">
        <v>3802.6089999999999</v>
      </c>
      <c r="P551" s="4">
        <v>3263.7449999999999</v>
      </c>
      <c r="Q551" s="4">
        <v>2752.8029999999999</v>
      </c>
      <c r="R551" s="4">
        <v>2247.335</v>
      </c>
      <c r="S551" s="4">
        <v>1757.009</v>
      </c>
      <c r="T551" s="4">
        <v>1333.386</v>
      </c>
      <c r="U551" s="4">
        <v>944.26499999999999</v>
      </c>
      <c r="V551" s="4">
        <v>619.39800000000002</v>
      </c>
      <c r="W551" s="4">
        <v>347.30700000000002</v>
      </c>
      <c r="X551" s="4">
        <v>146.965</v>
      </c>
      <c r="Y551" s="4">
        <v>41.564999999999998</v>
      </c>
      <c r="Z551" s="4">
        <v>7.1459999999999999</v>
      </c>
      <c r="AA551" s="4">
        <v>0.70699999999999996</v>
      </c>
    </row>
    <row r="552" spans="1:27" s="6" customFormat="1" x14ac:dyDescent="0.3">
      <c r="A552" s="40">
        <v>551</v>
      </c>
      <c r="B552" s="18" t="s">
        <v>323</v>
      </c>
      <c r="C552" s="43" t="s">
        <v>75</v>
      </c>
      <c r="D552" s="41"/>
      <c r="E552" s="41">
        <v>800</v>
      </c>
      <c r="F552" s="41">
        <v>2065</v>
      </c>
      <c r="G552" s="4">
        <v>7450.2240000000002</v>
      </c>
      <c r="H552" s="4">
        <v>7205.85</v>
      </c>
      <c r="I552" s="4">
        <v>6924.2420000000002</v>
      </c>
      <c r="J552" s="4">
        <v>6591.7250000000004</v>
      </c>
      <c r="K552" s="4">
        <v>6215.2759999999998</v>
      </c>
      <c r="L552" s="4">
        <v>5795.2129999999997</v>
      </c>
      <c r="M552" s="4">
        <v>5338.6239999999998</v>
      </c>
      <c r="N552" s="4">
        <v>4833.3829999999998</v>
      </c>
      <c r="O552" s="4">
        <v>4289.1139999999996</v>
      </c>
      <c r="P552" s="4">
        <v>3740.8629999999998</v>
      </c>
      <c r="Q552" s="4">
        <v>3192.7429999999999</v>
      </c>
      <c r="R552" s="4">
        <v>2672.0459999999998</v>
      </c>
      <c r="S552" s="4">
        <v>2154.44</v>
      </c>
      <c r="T552" s="4">
        <v>1641.345</v>
      </c>
      <c r="U552" s="4">
        <v>1189.69</v>
      </c>
      <c r="V552" s="4">
        <v>778.48099999999999</v>
      </c>
      <c r="W552" s="4">
        <v>446.19799999999998</v>
      </c>
      <c r="X552" s="4">
        <v>199.92500000000001</v>
      </c>
      <c r="Y552" s="4">
        <v>60.612000000000002</v>
      </c>
      <c r="Z552" s="4">
        <v>10.831</v>
      </c>
      <c r="AA552" s="4">
        <v>1.0529999999999999</v>
      </c>
    </row>
    <row r="553" spans="1:27" s="6" customFormat="1" x14ac:dyDescent="0.3">
      <c r="A553" s="40">
        <v>552</v>
      </c>
      <c r="B553" s="18" t="s">
        <v>323</v>
      </c>
      <c r="C553" s="43" t="s">
        <v>75</v>
      </c>
      <c r="D553" s="41"/>
      <c r="E553" s="41">
        <v>800</v>
      </c>
      <c r="F553" s="41">
        <v>2070</v>
      </c>
      <c r="G553" s="4">
        <v>7608.6360000000004</v>
      </c>
      <c r="H553" s="4">
        <v>7411.5519999999997</v>
      </c>
      <c r="I553" s="4">
        <v>7184.6480000000001</v>
      </c>
      <c r="J553" s="4">
        <v>6901.1019999999999</v>
      </c>
      <c r="K553" s="4">
        <v>6559.7470000000003</v>
      </c>
      <c r="L553" s="4">
        <v>6175.4989999999998</v>
      </c>
      <c r="M553" s="4">
        <v>5750.6549999999997</v>
      </c>
      <c r="N553" s="4">
        <v>5289.74</v>
      </c>
      <c r="O553" s="4">
        <v>4775.9380000000001</v>
      </c>
      <c r="P553" s="4">
        <v>4224.5879999999997</v>
      </c>
      <c r="Q553" s="4">
        <v>3665.3710000000001</v>
      </c>
      <c r="R553" s="4">
        <v>3105.6909999999998</v>
      </c>
      <c r="S553" s="4">
        <v>2568.9450000000002</v>
      </c>
      <c r="T553" s="4">
        <v>2021.41</v>
      </c>
      <c r="U553" s="4">
        <v>1474.501</v>
      </c>
      <c r="V553" s="4">
        <v>991.38800000000003</v>
      </c>
      <c r="W553" s="4">
        <v>570.39</v>
      </c>
      <c r="X553" s="4">
        <v>263.745</v>
      </c>
      <c r="Y553" s="4">
        <v>85.658000000000001</v>
      </c>
      <c r="Z553" s="4">
        <v>16.609000000000002</v>
      </c>
      <c r="AA553" s="4">
        <v>1.6830000000000001</v>
      </c>
    </row>
    <row r="554" spans="1:27" s="6" customFormat="1" x14ac:dyDescent="0.3">
      <c r="A554" s="40">
        <v>553</v>
      </c>
      <c r="B554" s="18" t="s">
        <v>323</v>
      </c>
      <c r="C554" s="43" t="s">
        <v>75</v>
      </c>
      <c r="D554" s="41"/>
      <c r="E554" s="41">
        <v>800</v>
      </c>
      <c r="F554" s="41">
        <v>2075</v>
      </c>
      <c r="G554" s="4">
        <v>7722.3010000000004</v>
      </c>
      <c r="H554" s="4">
        <v>7571.6270000000004</v>
      </c>
      <c r="I554" s="4">
        <v>7391.2759999999998</v>
      </c>
      <c r="J554" s="4">
        <v>7162.4089999999997</v>
      </c>
      <c r="K554" s="4">
        <v>6870.0839999999998</v>
      </c>
      <c r="L554" s="4">
        <v>6520.8230000000003</v>
      </c>
      <c r="M554" s="4">
        <v>6131.5129999999999</v>
      </c>
      <c r="N554" s="4">
        <v>5701.8810000000003</v>
      </c>
      <c r="O554" s="4">
        <v>5231.3980000000001</v>
      </c>
      <c r="P554" s="4">
        <v>4709.2309999999998</v>
      </c>
      <c r="Q554" s="4">
        <v>4145.2709999999997</v>
      </c>
      <c r="R554" s="4">
        <v>3572.2669999999998</v>
      </c>
      <c r="S554" s="4">
        <v>2993.8090000000002</v>
      </c>
      <c r="T554" s="4">
        <v>2419.9250000000002</v>
      </c>
      <c r="U554" s="4">
        <v>1827.2919999999999</v>
      </c>
      <c r="V554" s="4">
        <v>1241.011</v>
      </c>
      <c r="W554" s="4">
        <v>737.78099999999995</v>
      </c>
      <c r="X554" s="4">
        <v>345.28800000000001</v>
      </c>
      <c r="Y554" s="4">
        <v>116.96299999999999</v>
      </c>
      <c r="Z554" s="4">
        <v>24.568000000000001</v>
      </c>
      <c r="AA554" s="4">
        <v>2.72</v>
      </c>
    </row>
    <row r="555" spans="1:27" s="6" customFormat="1" x14ac:dyDescent="0.3">
      <c r="A555" s="40">
        <v>554</v>
      </c>
      <c r="B555" s="18" t="s">
        <v>323</v>
      </c>
      <c r="C555" s="43" t="s">
        <v>75</v>
      </c>
      <c r="D555" s="41"/>
      <c r="E555" s="41">
        <v>800</v>
      </c>
      <c r="F555" s="41">
        <v>2080</v>
      </c>
      <c r="G555" s="4">
        <v>7789.4530000000004</v>
      </c>
      <c r="H555" s="4">
        <v>7686.9849999999997</v>
      </c>
      <c r="I555" s="4">
        <v>7552.36</v>
      </c>
      <c r="J555" s="4">
        <v>7370.03</v>
      </c>
      <c r="K555" s="4">
        <v>7132.4480000000003</v>
      </c>
      <c r="L555" s="4">
        <v>6832.2129999999997</v>
      </c>
      <c r="M555" s="4">
        <v>6477.7070000000003</v>
      </c>
      <c r="N555" s="4">
        <v>6083.25</v>
      </c>
      <c r="O555" s="4">
        <v>5643.4359999999997</v>
      </c>
      <c r="P555" s="4">
        <v>5163.4520000000002</v>
      </c>
      <c r="Q555" s="4">
        <v>4626.7929999999997</v>
      </c>
      <c r="R555" s="4">
        <v>4046.9769999999999</v>
      </c>
      <c r="S555" s="4">
        <v>3451.931</v>
      </c>
      <c r="T555" s="4">
        <v>2830.5720000000001</v>
      </c>
      <c r="U555" s="4">
        <v>2200.0729999999999</v>
      </c>
      <c r="V555" s="4">
        <v>1552.037</v>
      </c>
      <c r="W555" s="4">
        <v>936.96199999999999</v>
      </c>
      <c r="X555" s="4">
        <v>456.79300000000001</v>
      </c>
      <c r="Y555" s="4">
        <v>158.28299999999999</v>
      </c>
      <c r="Z555" s="4">
        <v>35.098999999999997</v>
      </c>
      <c r="AA555" s="4">
        <v>4.2699999999999996</v>
      </c>
    </row>
    <row r="556" spans="1:27" s="6" customFormat="1" x14ac:dyDescent="0.3">
      <c r="A556" s="40">
        <v>555</v>
      </c>
      <c r="B556" s="18" t="s">
        <v>323</v>
      </c>
      <c r="C556" s="43" t="s">
        <v>75</v>
      </c>
      <c r="D556" s="41"/>
      <c r="E556" s="41">
        <v>800</v>
      </c>
      <c r="F556" s="41">
        <v>2085</v>
      </c>
      <c r="G556" s="4">
        <v>7816.3050000000003</v>
      </c>
      <c r="H556" s="4">
        <v>7755.9160000000002</v>
      </c>
      <c r="I556" s="4">
        <v>7668.7190000000001</v>
      </c>
      <c r="J556" s="4">
        <v>7532.1480000000001</v>
      </c>
      <c r="K556" s="4">
        <v>7341.3209999999999</v>
      </c>
      <c r="L556" s="4">
        <v>7095.8950000000004</v>
      </c>
      <c r="M556" s="4">
        <v>6790.2340000000004</v>
      </c>
      <c r="N556" s="4">
        <v>6430.3280000000004</v>
      </c>
      <c r="O556" s="4">
        <v>6025.3220000000001</v>
      </c>
      <c r="P556" s="4">
        <v>5575.2569999999996</v>
      </c>
      <c r="Q556" s="4">
        <v>5079.1419999999998</v>
      </c>
      <c r="R556" s="4">
        <v>4524.2839999999997</v>
      </c>
      <c r="S556" s="4">
        <v>3919.3710000000001</v>
      </c>
      <c r="T556" s="4">
        <v>3274.9470000000001</v>
      </c>
      <c r="U556" s="4">
        <v>2587.3319999999999</v>
      </c>
      <c r="V556" s="4">
        <v>1884.6679999999999</v>
      </c>
      <c r="W556" s="4">
        <v>1187.4449999999999</v>
      </c>
      <c r="X556" s="4">
        <v>592.14800000000002</v>
      </c>
      <c r="Y556" s="4">
        <v>215.84100000000001</v>
      </c>
      <c r="Z556" s="4">
        <v>49.511000000000003</v>
      </c>
      <c r="AA556" s="4">
        <v>6.4560000000000004</v>
      </c>
    </row>
    <row r="557" spans="1:27" s="6" customFormat="1" x14ac:dyDescent="0.3">
      <c r="A557" s="40">
        <v>556</v>
      </c>
      <c r="B557" s="18" t="s">
        <v>323</v>
      </c>
      <c r="C557" s="43" t="s">
        <v>75</v>
      </c>
      <c r="D557" s="41"/>
      <c r="E557" s="41">
        <v>800</v>
      </c>
      <c r="F557" s="41">
        <v>2090</v>
      </c>
      <c r="G557" s="4">
        <v>7800.5550000000003</v>
      </c>
      <c r="H557" s="4">
        <v>7784.5879999999997</v>
      </c>
      <c r="I557" s="4">
        <v>7738.7070000000003</v>
      </c>
      <c r="J557" s="4">
        <v>7649.558</v>
      </c>
      <c r="K557" s="4">
        <v>7504.8209999999999</v>
      </c>
      <c r="L557" s="4">
        <v>7306.2479999999996</v>
      </c>
      <c r="M557" s="4">
        <v>7055.33</v>
      </c>
      <c r="N557" s="4">
        <v>6744.1540000000005</v>
      </c>
      <c r="O557" s="4">
        <v>6373.3850000000002</v>
      </c>
      <c r="P557" s="4">
        <v>5957.5709999999999</v>
      </c>
      <c r="Q557" s="4">
        <v>5490.3329999999996</v>
      </c>
      <c r="R557" s="4">
        <v>4973.9059999999999</v>
      </c>
      <c r="S557" s="4">
        <v>4390.7030000000004</v>
      </c>
      <c r="T557" s="4">
        <v>3730.2689999999998</v>
      </c>
      <c r="U557" s="4">
        <v>3008.6219999999998</v>
      </c>
      <c r="V557" s="4">
        <v>2234.3519999999999</v>
      </c>
      <c r="W557" s="4">
        <v>1459.837</v>
      </c>
      <c r="X557" s="4">
        <v>764.72299999999996</v>
      </c>
      <c r="Y557" s="4">
        <v>287.71300000000002</v>
      </c>
      <c r="Z557" s="4">
        <v>70.150000000000006</v>
      </c>
      <c r="AA557" s="4">
        <v>9.5809999999999995</v>
      </c>
    </row>
    <row r="558" spans="1:27" s="6" customFormat="1" x14ac:dyDescent="0.3">
      <c r="A558" s="40">
        <v>557</v>
      </c>
      <c r="B558" s="18" t="s">
        <v>323</v>
      </c>
      <c r="C558" s="43" t="s">
        <v>75</v>
      </c>
      <c r="D558" s="41"/>
      <c r="E558" s="41">
        <v>800</v>
      </c>
      <c r="F558" s="41">
        <v>2095</v>
      </c>
      <c r="G558" s="4">
        <v>7748.6930000000002</v>
      </c>
      <c r="H558" s="4">
        <v>7770.69</v>
      </c>
      <c r="I558" s="4">
        <v>7768.4009999999998</v>
      </c>
      <c r="J558" s="4">
        <v>7720.6840000000002</v>
      </c>
      <c r="K558" s="4">
        <v>7623.6360000000004</v>
      </c>
      <c r="L558" s="4">
        <v>7471.4390000000003</v>
      </c>
      <c r="M558" s="4">
        <v>7267.4679999999998</v>
      </c>
      <c r="N558" s="4">
        <v>7010.83</v>
      </c>
      <c r="O558" s="4">
        <v>6688.6719999999996</v>
      </c>
      <c r="P558" s="4">
        <v>6306.683</v>
      </c>
      <c r="Q558" s="4">
        <v>5872.89</v>
      </c>
      <c r="R558" s="4">
        <v>5383.9740000000002</v>
      </c>
      <c r="S558" s="4">
        <v>4836.3860000000004</v>
      </c>
      <c r="T558" s="4">
        <v>4191.3599999999997</v>
      </c>
      <c r="U558" s="4">
        <v>3443.1559999999999</v>
      </c>
      <c r="V558" s="4">
        <v>2617.9609999999998</v>
      </c>
      <c r="W558" s="4">
        <v>1750.7439999999999</v>
      </c>
      <c r="X558" s="4">
        <v>956.64700000000005</v>
      </c>
      <c r="Y558" s="4">
        <v>381.29500000000002</v>
      </c>
      <c r="Z558" s="4">
        <v>96.893000000000001</v>
      </c>
      <c r="AA558" s="4">
        <v>14.207000000000001</v>
      </c>
    </row>
    <row r="559" spans="1:27" s="6" customFormat="1" x14ac:dyDescent="0.3">
      <c r="A559" s="40">
        <v>558</v>
      </c>
      <c r="B559" s="18" t="s">
        <v>323</v>
      </c>
      <c r="C559" s="43" t="s">
        <v>75</v>
      </c>
      <c r="D559" s="41"/>
      <c r="E559" s="41">
        <v>800</v>
      </c>
      <c r="F559" s="41">
        <v>2100</v>
      </c>
      <c r="G559" s="4">
        <v>7658.8459999999995</v>
      </c>
      <c r="H559" s="4">
        <v>7720.5959999999995</v>
      </c>
      <c r="I559" s="4">
        <v>7755.4840000000004</v>
      </c>
      <c r="J559" s="4">
        <v>7751.415</v>
      </c>
      <c r="K559" s="4">
        <v>7696.0829999999996</v>
      </c>
      <c r="L559" s="4">
        <v>7591.8040000000001</v>
      </c>
      <c r="M559" s="4">
        <v>7434.2640000000001</v>
      </c>
      <c r="N559" s="4">
        <v>7224.625</v>
      </c>
      <c r="O559" s="4">
        <v>6956.8860000000004</v>
      </c>
      <c r="P559" s="4">
        <v>6622.9660000000003</v>
      </c>
      <c r="Q559" s="4">
        <v>6222.2839999999997</v>
      </c>
      <c r="R559" s="4">
        <v>5765.5309999999999</v>
      </c>
      <c r="S559" s="4">
        <v>5243.14</v>
      </c>
      <c r="T559" s="4">
        <v>4627.6869999999999</v>
      </c>
      <c r="U559" s="4">
        <v>3883.2080000000001</v>
      </c>
      <c r="V559" s="4">
        <v>3013.9560000000001</v>
      </c>
      <c r="W559" s="4">
        <v>2071.3490000000002</v>
      </c>
      <c r="X559" s="4">
        <v>1165.261</v>
      </c>
      <c r="Y559" s="4">
        <v>488.16399999999999</v>
      </c>
      <c r="Z559" s="4">
        <v>132.60900000000001</v>
      </c>
      <c r="AA559" s="4">
        <v>20.538</v>
      </c>
    </row>
    <row r="560" spans="1:27" s="6" customFormat="1" x14ac:dyDescent="0.3">
      <c r="A560" s="40">
        <v>559</v>
      </c>
      <c r="B560" s="18" t="s">
        <v>323</v>
      </c>
      <c r="C560" s="43" t="s">
        <v>76</v>
      </c>
      <c r="D560" s="41">
        <v>2</v>
      </c>
      <c r="E560" s="41">
        <v>834</v>
      </c>
      <c r="F560" s="41">
        <v>2015</v>
      </c>
      <c r="G560" s="4">
        <v>4656.3810000000003</v>
      </c>
      <c r="H560" s="4">
        <v>4006.1210000000001</v>
      </c>
      <c r="I560" s="4">
        <v>3449.3670000000002</v>
      </c>
      <c r="J560" s="4">
        <v>2811.2840000000001</v>
      </c>
      <c r="K560" s="4">
        <v>2440.6370000000002</v>
      </c>
      <c r="L560" s="4">
        <v>2078.0340000000001</v>
      </c>
      <c r="M560" s="4">
        <v>1750.6320000000001</v>
      </c>
      <c r="N560" s="4">
        <v>1433.972</v>
      </c>
      <c r="O560" s="4">
        <v>1120.0930000000001</v>
      </c>
      <c r="P560" s="4">
        <v>871.08699999999999</v>
      </c>
      <c r="Q560" s="4">
        <v>692.22900000000004</v>
      </c>
      <c r="R560" s="4">
        <v>565.27</v>
      </c>
      <c r="S560" s="4">
        <v>456.88600000000002</v>
      </c>
      <c r="T560" s="4">
        <v>365.19400000000002</v>
      </c>
      <c r="U560" s="4">
        <v>263.98899999999998</v>
      </c>
      <c r="V560" s="4">
        <v>164.30500000000001</v>
      </c>
      <c r="W560" s="4">
        <v>86.457999999999998</v>
      </c>
      <c r="X560" s="4">
        <v>31.004999999999999</v>
      </c>
      <c r="Y560" s="4">
        <v>8.7330000000000005</v>
      </c>
      <c r="Z560" s="4">
        <v>1.2909999999999999</v>
      </c>
      <c r="AA560" s="4">
        <v>0.106</v>
      </c>
    </row>
    <row r="561" spans="1:27" s="6" customFormat="1" x14ac:dyDescent="0.3">
      <c r="A561" s="40">
        <v>560</v>
      </c>
      <c r="B561" s="18" t="s">
        <v>323</v>
      </c>
      <c r="C561" s="43" t="s">
        <v>76</v>
      </c>
      <c r="D561" s="41">
        <v>2</v>
      </c>
      <c r="E561" s="41">
        <v>834</v>
      </c>
      <c r="F561" s="41">
        <v>2020</v>
      </c>
      <c r="G561" s="4">
        <v>5170.549</v>
      </c>
      <c r="H561" s="4">
        <v>4598.3760000000002</v>
      </c>
      <c r="I561" s="4">
        <v>3981.433</v>
      </c>
      <c r="J561" s="4">
        <v>3418.9690000000001</v>
      </c>
      <c r="K561" s="4">
        <v>2770.5810000000001</v>
      </c>
      <c r="L561" s="4">
        <v>2397.433</v>
      </c>
      <c r="M561" s="4">
        <v>2037.567</v>
      </c>
      <c r="N561" s="4">
        <v>1712.7570000000001</v>
      </c>
      <c r="O561" s="4">
        <v>1397.3230000000001</v>
      </c>
      <c r="P561" s="4">
        <v>1087.086</v>
      </c>
      <c r="Q561" s="4">
        <v>840.37</v>
      </c>
      <c r="R561" s="4">
        <v>661.69899999999996</v>
      </c>
      <c r="S561" s="4">
        <v>531.601</v>
      </c>
      <c r="T561" s="4">
        <v>415.11</v>
      </c>
      <c r="U561" s="4">
        <v>312.113</v>
      </c>
      <c r="V561" s="4">
        <v>203.279</v>
      </c>
      <c r="W561" s="4">
        <v>106.026</v>
      </c>
      <c r="X561" s="4">
        <v>42.387999999999998</v>
      </c>
      <c r="Y561" s="4">
        <v>10.311999999999999</v>
      </c>
      <c r="Z561" s="4">
        <v>1.7470000000000001</v>
      </c>
      <c r="AA561" s="4">
        <v>0.14499999999999999</v>
      </c>
    </row>
    <row r="562" spans="1:27" s="6" customFormat="1" x14ac:dyDescent="0.3">
      <c r="A562" s="40">
        <v>561</v>
      </c>
      <c r="B562" s="18" t="s">
        <v>323</v>
      </c>
      <c r="C562" s="43" t="s">
        <v>76</v>
      </c>
      <c r="D562" s="41">
        <v>2</v>
      </c>
      <c r="E562" s="41">
        <v>834</v>
      </c>
      <c r="F562" s="41">
        <v>2025</v>
      </c>
      <c r="G562" s="4">
        <v>5731.9889999999996</v>
      </c>
      <c r="H562" s="4">
        <v>5117.9210000000003</v>
      </c>
      <c r="I562" s="4">
        <v>4575.7839999999997</v>
      </c>
      <c r="J562" s="4">
        <v>3951.6439999999998</v>
      </c>
      <c r="K562" s="4">
        <v>3376.4409999999998</v>
      </c>
      <c r="L562" s="4">
        <v>2727.3040000000001</v>
      </c>
      <c r="M562" s="4">
        <v>2356.88</v>
      </c>
      <c r="N562" s="4">
        <v>1999.636</v>
      </c>
      <c r="O562" s="4">
        <v>1674.3340000000001</v>
      </c>
      <c r="P562" s="4">
        <v>1360.0060000000001</v>
      </c>
      <c r="Q562" s="4">
        <v>1051.0930000000001</v>
      </c>
      <c r="R562" s="4">
        <v>805.154</v>
      </c>
      <c r="S562" s="4">
        <v>624.28399999999999</v>
      </c>
      <c r="T562" s="4">
        <v>485.47699999999998</v>
      </c>
      <c r="U562" s="4">
        <v>357.67</v>
      </c>
      <c r="V562" s="4">
        <v>243.04</v>
      </c>
      <c r="W562" s="4">
        <v>133.19300000000001</v>
      </c>
      <c r="X562" s="4">
        <v>52.982999999999997</v>
      </c>
      <c r="Y562" s="4">
        <v>14.414999999999999</v>
      </c>
      <c r="Z562" s="4">
        <v>2.113</v>
      </c>
      <c r="AA562" s="4">
        <v>0.2</v>
      </c>
    </row>
    <row r="563" spans="1:27" s="6" customFormat="1" x14ac:dyDescent="0.3">
      <c r="A563" s="40">
        <v>562</v>
      </c>
      <c r="B563" s="18" t="s">
        <v>323</v>
      </c>
      <c r="C563" s="43" t="s">
        <v>76</v>
      </c>
      <c r="D563" s="41">
        <v>2</v>
      </c>
      <c r="E563" s="41">
        <v>834</v>
      </c>
      <c r="F563" s="41">
        <v>2030</v>
      </c>
      <c r="G563" s="4">
        <v>6354.6869999999999</v>
      </c>
      <c r="H563" s="4">
        <v>5682.6049999999996</v>
      </c>
      <c r="I563" s="4">
        <v>5096.8249999999998</v>
      </c>
      <c r="J563" s="4">
        <v>4546.6239999999998</v>
      </c>
      <c r="K563" s="4">
        <v>3908.701</v>
      </c>
      <c r="L563" s="4">
        <v>3330.7640000000001</v>
      </c>
      <c r="M563" s="4">
        <v>2686.6</v>
      </c>
      <c r="N563" s="4">
        <v>2318.761</v>
      </c>
      <c r="O563" s="4">
        <v>1960.5889999999999</v>
      </c>
      <c r="P563" s="4">
        <v>1634.6890000000001</v>
      </c>
      <c r="Q563" s="4">
        <v>1318.788</v>
      </c>
      <c r="R563" s="4">
        <v>1009.741</v>
      </c>
      <c r="S563" s="4">
        <v>762.07500000000005</v>
      </c>
      <c r="T563" s="4">
        <v>572.91800000000001</v>
      </c>
      <c r="U563" s="4">
        <v>421.42399999999998</v>
      </c>
      <c r="V563" s="4">
        <v>281.49299999999999</v>
      </c>
      <c r="W563" s="4">
        <v>161.66499999999999</v>
      </c>
      <c r="X563" s="4">
        <v>67.88</v>
      </c>
      <c r="Y563" s="4">
        <v>18.449000000000002</v>
      </c>
      <c r="Z563" s="4">
        <v>3.03</v>
      </c>
      <c r="AA563" s="4">
        <v>0.249</v>
      </c>
    </row>
    <row r="564" spans="1:27" s="6" customFormat="1" x14ac:dyDescent="0.3">
      <c r="A564" s="40">
        <v>563</v>
      </c>
      <c r="B564" s="18" t="s">
        <v>323</v>
      </c>
      <c r="C564" s="43" t="s">
        <v>76</v>
      </c>
      <c r="D564" s="41">
        <v>2</v>
      </c>
      <c r="E564" s="41">
        <v>834</v>
      </c>
      <c r="F564" s="41">
        <v>2035</v>
      </c>
      <c r="G564" s="4">
        <v>6999.9859999999999</v>
      </c>
      <c r="H564" s="4">
        <v>6308.5079999999998</v>
      </c>
      <c r="I564" s="4">
        <v>5662.51</v>
      </c>
      <c r="J564" s="4">
        <v>5068.4690000000001</v>
      </c>
      <c r="K564" s="4">
        <v>4503.5590000000002</v>
      </c>
      <c r="L564" s="4">
        <v>3862.4180000000001</v>
      </c>
      <c r="M564" s="4">
        <v>3287.8339999999998</v>
      </c>
      <c r="N564" s="4">
        <v>2648.7089999999998</v>
      </c>
      <c r="O564" s="4">
        <v>2279.4679999999998</v>
      </c>
      <c r="P564" s="4">
        <v>1919.884</v>
      </c>
      <c r="Q564" s="4">
        <v>1590.164</v>
      </c>
      <c r="R564" s="4">
        <v>1270.8989999999999</v>
      </c>
      <c r="S564" s="4">
        <v>958.89300000000003</v>
      </c>
      <c r="T564" s="4">
        <v>702.53300000000002</v>
      </c>
      <c r="U564" s="4">
        <v>501.24799999999999</v>
      </c>
      <c r="V564" s="4">
        <v>336.06599999999997</v>
      </c>
      <c r="W564" s="4">
        <v>191.053</v>
      </c>
      <c r="X564" s="4">
        <v>84.814999999999998</v>
      </c>
      <c r="Y564" s="4">
        <v>24.57</v>
      </c>
      <c r="Z564" s="4">
        <v>4.0659999999999998</v>
      </c>
      <c r="AA564" s="4">
        <v>0.37</v>
      </c>
    </row>
    <row r="565" spans="1:27" s="6" customFormat="1" x14ac:dyDescent="0.3">
      <c r="A565" s="40">
        <v>564</v>
      </c>
      <c r="B565" s="18" t="s">
        <v>323</v>
      </c>
      <c r="C565" s="43" t="s">
        <v>76</v>
      </c>
      <c r="D565" s="41">
        <v>2</v>
      </c>
      <c r="E565" s="41">
        <v>834</v>
      </c>
      <c r="F565" s="41">
        <v>2040</v>
      </c>
      <c r="G565" s="4">
        <v>7614.1180000000004</v>
      </c>
      <c r="H565" s="4">
        <v>6957.33</v>
      </c>
      <c r="I565" s="4">
        <v>6289.4309999999996</v>
      </c>
      <c r="J565" s="4">
        <v>5634.643</v>
      </c>
      <c r="K565" s="4">
        <v>5025.9160000000002</v>
      </c>
      <c r="L565" s="4">
        <v>4456.96</v>
      </c>
      <c r="M565" s="4">
        <v>3819.0329999999999</v>
      </c>
      <c r="N565" s="4">
        <v>3247.9540000000002</v>
      </c>
      <c r="O565" s="4">
        <v>2609.4349999999999</v>
      </c>
      <c r="P565" s="4">
        <v>2237.7190000000001</v>
      </c>
      <c r="Q565" s="4">
        <v>1873.0329999999999</v>
      </c>
      <c r="R565" s="4">
        <v>1537.4059999999999</v>
      </c>
      <c r="S565" s="4">
        <v>1211.19</v>
      </c>
      <c r="T565" s="4">
        <v>887.83699999999999</v>
      </c>
      <c r="U565" s="4">
        <v>618.49900000000002</v>
      </c>
      <c r="V565" s="4">
        <v>404.55700000000002</v>
      </c>
      <c r="W565" s="4">
        <v>232.768</v>
      </c>
      <c r="X565" s="4">
        <v>103.28</v>
      </c>
      <c r="Y565" s="4">
        <v>31.991</v>
      </c>
      <c r="Z565" s="4">
        <v>5.702</v>
      </c>
      <c r="AA565" s="4">
        <v>0.52700000000000002</v>
      </c>
    </row>
    <row r="566" spans="1:27" s="6" customFormat="1" x14ac:dyDescent="0.3">
      <c r="A566" s="40">
        <v>565</v>
      </c>
      <c r="B566" s="18" t="s">
        <v>323</v>
      </c>
      <c r="C566" s="43" t="s">
        <v>76</v>
      </c>
      <c r="D566" s="41">
        <v>2</v>
      </c>
      <c r="E566" s="41">
        <v>834</v>
      </c>
      <c r="F566" s="41">
        <v>2045</v>
      </c>
      <c r="G566" s="4">
        <v>8191.4250000000002</v>
      </c>
      <c r="H566" s="4">
        <v>7574.3909999999996</v>
      </c>
      <c r="I566" s="4">
        <v>6938.9170000000004</v>
      </c>
      <c r="J566" s="4">
        <v>6261.7669999999998</v>
      </c>
      <c r="K566" s="4">
        <v>5592.116</v>
      </c>
      <c r="L566" s="4">
        <v>4979.5630000000001</v>
      </c>
      <c r="M566" s="4">
        <v>4413.0789999999997</v>
      </c>
      <c r="N566" s="4">
        <v>3778.5329999999999</v>
      </c>
      <c r="O566" s="4">
        <v>3205.6930000000002</v>
      </c>
      <c r="P566" s="4">
        <v>2566.6959999999999</v>
      </c>
      <c r="Q566" s="4">
        <v>2188.393</v>
      </c>
      <c r="R566" s="4">
        <v>1816.383</v>
      </c>
      <c r="S566" s="4">
        <v>1470.6510000000001</v>
      </c>
      <c r="T566" s="4">
        <v>1126.7719999999999</v>
      </c>
      <c r="U566" s="4">
        <v>786.80200000000002</v>
      </c>
      <c r="V566" s="4">
        <v>504.36900000000003</v>
      </c>
      <c r="W566" s="4">
        <v>285.47899999999998</v>
      </c>
      <c r="X566" s="4">
        <v>129.393</v>
      </c>
      <c r="Y566" s="4">
        <v>40.494</v>
      </c>
      <c r="Z566" s="4">
        <v>7.7960000000000003</v>
      </c>
      <c r="AA566" s="4">
        <v>0.77800000000000002</v>
      </c>
    </row>
    <row r="567" spans="1:27" s="6" customFormat="1" x14ac:dyDescent="0.3">
      <c r="A567" s="40">
        <v>566</v>
      </c>
      <c r="B567" s="18" t="s">
        <v>323</v>
      </c>
      <c r="C567" s="43" t="s">
        <v>76</v>
      </c>
      <c r="D567" s="41">
        <v>2</v>
      </c>
      <c r="E567" s="41">
        <v>834</v>
      </c>
      <c r="F567" s="41">
        <v>2050</v>
      </c>
      <c r="G567" s="4">
        <v>8724.44</v>
      </c>
      <c r="H567" s="4">
        <v>8151.64</v>
      </c>
      <c r="I567" s="4">
        <v>7555.7209999999995</v>
      </c>
      <c r="J567" s="4">
        <v>6910.7950000000001</v>
      </c>
      <c r="K567" s="4">
        <v>6218.5959999999995</v>
      </c>
      <c r="L567" s="4">
        <v>5545.2280000000001</v>
      </c>
      <c r="M567" s="4">
        <v>4935.4759999999997</v>
      </c>
      <c r="N567" s="4">
        <v>4371.5389999999998</v>
      </c>
      <c r="O567" s="4">
        <v>3734.5659999999998</v>
      </c>
      <c r="P567" s="4">
        <v>3158.4679999999998</v>
      </c>
      <c r="Q567" s="4">
        <v>2515.3440000000001</v>
      </c>
      <c r="R567" s="4">
        <v>2128.2179999999998</v>
      </c>
      <c r="S567" s="4">
        <v>1744.3820000000001</v>
      </c>
      <c r="T567" s="4">
        <v>1376.011</v>
      </c>
      <c r="U567" s="4">
        <v>1006.973</v>
      </c>
      <c r="V567" s="4">
        <v>650.05200000000002</v>
      </c>
      <c r="W567" s="4">
        <v>363.84300000000002</v>
      </c>
      <c r="X567" s="4">
        <v>164.47499999999999</v>
      </c>
      <c r="Y567" s="4">
        <v>53.408000000000001</v>
      </c>
      <c r="Z567" s="4">
        <v>10.561</v>
      </c>
      <c r="AA567" s="4">
        <v>1.151</v>
      </c>
    </row>
    <row r="568" spans="1:27" s="6" customFormat="1" x14ac:dyDescent="0.3">
      <c r="A568" s="40">
        <v>567</v>
      </c>
      <c r="B568" s="18" t="s">
        <v>323</v>
      </c>
      <c r="C568" s="43" t="s">
        <v>76</v>
      </c>
      <c r="D568" s="41">
        <v>2</v>
      </c>
      <c r="E568" s="41">
        <v>834</v>
      </c>
      <c r="F568" s="41">
        <v>2055</v>
      </c>
      <c r="G568" s="4">
        <v>9244.1769999999997</v>
      </c>
      <c r="H568" s="4">
        <v>8684.732</v>
      </c>
      <c r="I568" s="4">
        <v>8132.6869999999999</v>
      </c>
      <c r="J568" s="4">
        <v>7526.2960000000003</v>
      </c>
      <c r="K568" s="4">
        <v>6865.1360000000004</v>
      </c>
      <c r="L568" s="4">
        <v>6169.3</v>
      </c>
      <c r="M568" s="4">
        <v>5499.3760000000002</v>
      </c>
      <c r="N568" s="4">
        <v>4892.7489999999998</v>
      </c>
      <c r="O568" s="4">
        <v>4325.3509999999997</v>
      </c>
      <c r="P568" s="4">
        <v>3684.5079999999998</v>
      </c>
      <c r="Q568" s="4">
        <v>3100.9580000000001</v>
      </c>
      <c r="R568" s="4">
        <v>2452.3029999999999</v>
      </c>
      <c r="S568" s="4">
        <v>2051.4349999999999</v>
      </c>
      <c r="T568" s="4">
        <v>1641.597</v>
      </c>
      <c r="U568" s="4">
        <v>1240.7370000000001</v>
      </c>
      <c r="V568" s="4">
        <v>843.54899999999998</v>
      </c>
      <c r="W568" s="4">
        <v>479.649</v>
      </c>
      <c r="X568" s="4">
        <v>217.31100000000001</v>
      </c>
      <c r="Y568" s="4">
        <v>71.510999999999996</v>
      </c>
      <c r="Z568" s="4">
        <v>14.917999999999999</v>
      </c>
      <c r="AA568" s="4">
        <v>1.6919999999999999</v>
      </c>
    </row>
    <row r="569" spans="1:27" s="6" customFormat="1" x14ac:dyDescent="0.3">
      <c r="A569" s="40">
        <v>568</v>
      </c>
      <c r="B569" s="18" t="s">
        <v>323</v>
      </c>
      <c r="C569" s="43" t="s">
        <v>76</v>
      </c>
      <c r="D569" s="41">
        <v>2</v>
      </c>
      <c r="E569" s="41">
        <v>834</v>
      </c>
      <c r="F569" s="41">
        <v>2060</v>
      </c>
      <c r="G569" s="4">
        <v>9754.17</v>
      </c>
      <c r="H569" s="4">
        <v>9204.9750000000004</v>
      </c>
      <c r="I569" s="4">
        <v>8666.0020000000004</v>
      </c>
      <c r="J569" s="4">
        <v>8103.817</v>
      </c>
      <c r="K569" s="4">
        <v>7481.5370000000003</v>
      </c>
      <c r="L569" s="4">
        <v>6816.3</v>
      </c>
      <c r="M569" s="4">
        <v>6123.4409999999998</v>
      </c>
      <c r="N569" s="4">
        <v>5456.4480000000003</v>
      </c>
      <c r="O569" s="4">
        <v>4846.0709999999999</v>
      </c>
      <c r="P569" s="4">
        <v>4272.9690000000001</v>
      </c>
      <c r="Q569" s="4">
        <v>3623.4090000000001</v>
      </c>
      <c r="R569" s="4">
        <v>3030.01</v>
      </c>
      <c r="S569" s="4">
        <v>2371.4180000000001</v>
      </c>
      <c r="T569" s="4">
        <v>1940.4760000000001</v>
      </c>
      <c r="U569" s="4">
        <v>1492.354</v>
      </c>
      <c r="V569" s="4">
        <v>1052.83</v>
      </c>
      <c r="W569" s="4">
        <v>635.21699999999998</v>
      </c>
      <c r="X569" s="4">
        <v>295.71300000000002</v>
      </c>
      <c r="Y569" s="4">
        <v>98.968000000000004</v>
      </c>
      <c r="Z569" s="4">
        <v>21.262</v>
      </c>
      <c r="AA569" s="4">
        <v>2.5720000000000001</v>
      </c>
    </row>
    <row r="570" spans="1:27" s="6" customFormat="1" x14ac:dyDescent="0.3">
      <c r="A570" s="40">
        <v>569</v>
      </c>
      <c r="B570" s="18" t="s">
        <v>323</v>
      </c>
      <c r="C570" s="43" t="s">
        <v>76</v>
      </c>
      <c r="D570" s="41">
        <v>2</v>
      </c>
      <c r="E570" s="41">
        <v>834</v>
      </c>
      <c r="F570" s="41">
        <v>2065</v>
      </c>
      <c r="G570" s="4">
        <v>10214.209000000001</v>
      </c>
      <c r="H570" s="4">
        <v>9715.6090000000004</v>
      </c>
      <c r="I570" s="4">
        <v>9186.4549999999999</v>
      </c>
      <c r="J570" s="4">
        <v>8637.9689999999991</v>
      </c>
      <c r="K570" s="4">
        <v>8060.2079999999996</v>
      </c>
      <c r="L570" s="4">
        <v>7433.5240000000003</v>
      </c>
      <c r="M570" s="4">
        <v>6770.5950000000003</v>
      </c>
      <c r="N570" s="4">
        <v>6080.2709999999997</v>
      </c>
      <c r="O570" s="4">
        <v>5409.1719999999996</v>
      </c>
      <c r="P570" s="4">
        <v>4792.7259999999997</v>
      </c>
      <c r="Q570" s="4">
        <v>4208.3850000000002</v>
      </c>
      <c r="R570" s="4">
        <v>3547.4780000000001</v>
      </c>
      <c r="S570" s="4">
        <v>2938.3519999999999</v>
      </c>
      <c r="T570" s="4">
        <v>2253.252</v>
      </c>
      <c r="U570" s="4">
        <v>1776.971</v>
      </c>
      <c r="V570" s="4">
        <v>1281.306</v>
      </c>
      <c r="W570" s="4">
        <v>807.48199999999997</v>
      </c>
      <c r="X570" s="4">
        <v>402.82299999999998</v>
      </c>
      <c r="Y570" s="4">
        <v>140.40199999999999</v>
      </c>
      <c r="Z570" s="4">
        <v>31.155999999999999</v>
      </c>
      <c r="AA570" s="4">
        <v>3.9359999999999999</v>
      </c>
    </row>
    <row r="571" spans="1:27" s="6" customFormat="1" x14ac:dyDescent="0.3">
      <c r="A571" s="40">
        <v>570</v>
      </c>
      <c r="B571" s="18" t="s">
        <v>323</v>
      </c>
      <c r="C571" s="43" t="s">
        <v>76</v>
      </c>
      <c r="D571" s="41">
        <v>2</v>
      </c>
      <c r="E571" s="41">
        <v>834</v>
      </c>
      <c r="F571" s="41">
        <v>2070</v>
      </c>
      <c r="G571" s="4">
        <v>10638.585999999999</v>
      </c>
      <c r="H571" s="4">
        <v>10176.522999999999</v>
      </c>
      <c r="I571" s="4">
        <v>9697.34</v>
      </c>
      <c r="J571" s="4">
        <v>9159.1959999999999</v>
      </c>
      <c r="K571" s="4">
        <v>8595.7810000000009</v>
      </c>
      <c r="L571" s="4">
        <v>8013.38</v>
      </c>
      <c r="M571" s="4">
        <v>7388.4549999999999</v>
      </c>
      <c r="N571" s="4">
        <v>6727.38</v>
      </c>
      <c r="O571" s="4">
        <v>6032.4049999999997</v>
      </c>
      <c r="P571" s="4">
        <v>5354.8379999999997</v>
      </c>
      <c r="Q571" s="4">
        <v>4726.4989999999998</v>
      </c>
      <c r="R571" s="4">
        <v>4127.634</v>
      </c>
      <c r="S571" s="4">
        <v>3448.9389999999999</v>
      </c>
      <c r="T571" s="4">
        <v>2803.1979999999999</v>
      </c>
      <c r="U571" s="4">
        <v>2076.9389999999999</v>
      </c>
      <c r="V571" s="4">
        <v>1542.0170000000001</v>
      </c>
      <c r="W571" s="4">
        <v>998.99400000000003</v>
      </c>
      <c r="X571" s="4">
        <v>524.98400000000004</v>
      </c>
      <c r="Y571" s="4">
        <v>198.464</v>
      </c>
      <c r="Z571" s="4">
        <v>46.503999999999998</v>
      </c>
      <c r="AA571" s="4">
        <v>6.1369999999999996</v>
      </c>
    </row>
    <row r="572" spans="1:27" s="6" customFormat="1" x14ac:dyDescent="0.3">
      <c r="A572" s="40">
        <v>571</v>
      </c>
      <c r="B572" s="18" t="s">
        <v>323</v>
      </c>
      <c r="C572" s="43" t="s">
        <v>76</v>
      </c>
      <c r="D572" s="41">
        <v>2</v>
      </c>
      <c r="E572" s="41">
        <v>834</v>
      </c>
      <c r="F572" s="41">
        <v>2075</v>
      </c>
      <c r="G572" s="4">
        <v>10994.982</v>
      </c>
      <c r="H572" s="4">
        <v>10599.556</v>
      </c>
      <c r="I572" s="4">
        <v>10158.699000000001</v>
      </c>
      <c r="J572" s="4">
        <v>9670.9210000000003</v>
      </c>
      <c r="K572" s="4">
        <v>9118.27</v>
      </c>
      <c r="L572" s="4">
        <v>8550.1689999999999</v>
      </c>
      <c r="M572" s="4">
        <v>7968.9650000000001</v>
      </c>
      <c r="N572" s="4">
        <v>7345.2929999999997</v>
      </c>
      <c r="O572" s="4">
        <v>6678.7790000000005</v>
      </c>
      <c r="P572" s="4">
        <v>5976.6270000000004</v>
      </c>
      <c r="Q572" s="4">
        <v>5286.4350000000004</v>
      </c>
      <c r="R572" s="4">
        <v>4642.6030000000001</v>
      </c>
      <c r="S572" s="4">
        <v>4021.453</v>
      </c>
      <c r="T572" s="4">
        <v>3301.1770000000001</v>
      </c>
      <c r="U572" s="4">
        <v>2597.6</v>
      </c>
      <c r="V572" s="4">
        <v>1818.0719999999999</v>
      </c>
      <c r="W572" s="4">
        <v>1219.1679999999999</v>
      </c>
      <c r="X572" s="4">
        <v>663.83199999999999</v>
      </c>
      <c r="Y572" s="4">
        <v>267.19600000000003</v>
      </c>
      <c r="Z572" s="4">
        <v>68.760999999999996</v>
      </c>
      <c r="AA572" s="4">
        <v>9.6890000000000001</v>
      </c>
    </row>
    <row r="573" spans="1:27" s="6" customFormat="1" x14ac:dyDescent="0.3">
      <c r="A573" s="40">
        <v>572</v>
      </c>
      <c r="B573" s="18" t="s">
        <v>323</v>
      </c>
      <c r="C573" s="43" t="s">
        <v>76</v>
      </c>
      <c r="D573" s="41">
        <v>2</v>
      </c>
      <c r="E573" s="41">
        <v>834</v>
      </c>
      <c r="F573" s="41">
        <v>2080</v>
      </c>
      <c r="G573" s="4">
        <v>11295.392</v>
      </c>
      <c r="H573" s="4">
        <v>10959.022999999999</v>
      </c>
      <c r="I573" s="4">
        <v>10582.018</v>
      </c>
      <c r="J573" s="4">
        <v>10133.028</v>
      </c>
      <c r="K573" s="4">
        <v>9631.1049999999996</v>
      </c>
      <c r="L573" s="4">
        <v>9073.5840000000007</v>
      </c>
      <c r="M573" s="4">
        <v>8506.3670000000002</v>
      </c>
      <c r="N573" s="4">
        <v>7925.9539999999997</v>
      </c>
      <c r="O573" s="4">
        <v>7296.01</v>
      </c>
      <c r="P573" s="4">
        <v>6621.1880000000001</v>
      </c>
      <c r="Q573" s="4">
        <v>5905.21</v>
      </c>
      <c r="R573" s="4">
        <v>5198.4650000000001</v>
      </c>
      <c r="S573" s="4">
        <v>4530.5060000000003</v>
      </c>
      <c r="T573" s="4">
        <v>3859.08</v>
      </c>
      <c r="U573" s="4">
        <v>3071.672</v>
      </c>
      <c r="V573" s="4">
        <v>2289.0929999999998</v>
      </c>
      <c r="W573" s="4">
        <v>1454.0329999999999</v>
      </c>
      <c r="X573" s="4">
        <v>825.64599999999996</v>
      </c>
      <c r="Y573" s="4">
        <v>347.56900000000002</v>
      </c>
      <c r="Z573" s="4">
        <v>96.319000000000003</v>
      </c>
      <c r="AA573" s="4">
        <v>15.114000000000001</v>
      </c>
    </row>
    <row r="574" spans="1:27" s="6" customFormat="1" x14ac:dyDescent="0.3">
      <c r="A574" s="40">
        <v>573</v>
      </c>
      <c r="B574" s="18" t="s">
        <v>323</v>
      </c>
      <c r="C574" s="43" t="s">
        <v>76</v>
      </c>
      <c r="D574" s="41">
        <v>2</v>
      </c>
      <c r="E574" s="41">
        <v>834</v>
      </c>
      <c r="F574" s="41">
        <v>2085</v>
      </c>
      <c r="G574" s="4">
        <v>11553.44</v>
      </c>
      <c r="H574" s="4">
        <v>11260.556</v>
      </c>
      <c r="I574" s="4">
        <v>10941.93</v>
      </c>
      <c r="J574" s="4">
        <v>10557.251</v>
      </c>
      <c r="K574" s="4">
        <v>10094.612999999999</v>
      </c>
      <c r="L574" s="4">
        <v>9587.5939999999991</v>
      </c>
      <c r="M574" s="4">
        <v>9030.6299999999992</v>
      </c>
      <c r="N574" s="4">
        <v>8463.8050000000003</v>
      </c>
      <c r="O574" s="4">
        <v>7876.4859999999999</v>
      </c>
      <c r="P574" s="4">
        <v>7237.3209999999999</v>
      </c>
      <c r="Q574" s="4">
        <v>6547.1350000000002</v>
      </c>
      <c r="R574" s="4">
        <v>5812.9889999999996</v>
      </c>
      <c r="S574" s="4">
        <v>5080.5640000000003</v>
      </c>
      <c r="T574" s="4">
        <v>4358.0410000000002</v>
      </c>
      <c r="U574" s="4">
        <v>3604.7460000000001</v>
      </c>
      <c r="V574" s="4">
        <v>2723.951</v>
      </c>
      <c r="W574" s="4">
        <v>1850.32</v>
      </c>
      <c r="X574" s="4">
        <v>1002.0170000000001</v>
      </c>
      <c r="Y574" s="4">
        <v>443.726</v>
      </c>
      <c r="Z574" s="4">
        <v>129.97300000000001</v>
      </c>
      <c r="AA574" s="4">
        <v>22.396000000000001</v>
      </c>
    </row>
    <row r="575" spans="1:27" s="6" customFormat="1" x14ac:dyDescent="0.3">
      <c r="A575" s="40">
        <v>574</v>
      </c>
      <c r="B575" s="18" t="s">
        <v>323</v>
      </c>
      <c r="C575" s="43" t="s">
        <v>76</v>
      </c>
      <c r="D575" s="41">
        <v>2</v>
      </c>
      <c r="E575" s="41">
        <v>834</v>
      </c>
      <c r="F575" s="41">
        <v>2090</v>
      </c>
      <c r="G575" s="4">
        <v>11774.777</v>
      </c>
      <c r="H575" s="4">
        <v>11519.715</v>
      </c>
      <c r="I575" s="4">
        <v>11244.041999999999</v>
      </c>
      <c r="J575" s="4">
        <v>10918.138999999999</v>
      </c>
      <c r="K575" s="4">
        <v>10520.258</v>
      </c>
      <c r="L575" s="4">
        <v>10052.439</v>
      </c>
      <c r="M575" s="4">
        <v>9545.4979999999996</v>
      </c>
      <c r="N575" s="4">
        <v>8988.6990000000005</v>
      </c>
      <c r="O575" s="4">
        <v>8414.5779999999995</v>
      </c>
      <c r="P575" s="4">
        <v>7817.2889999999998</v>
      </c>
      <c r="Q575" s="4">
        <v>7161.4889999999996</v>
      </c>
      <c r="R575" s="4">
        <v>6451.2269999999999</v>
      </c>
      <c r="S575" s="4">
        <v>5689.06</v>
      </c>
      <c r="T575" s="4">
        <v>4898.1589999999997</v>
      </c>
      <c r="U575" s="4">
        <v>4085.78</v>
      </c>
      <c r="V575" s="4">
        <v>3215.7539999999999</v>
      </c>
      <c r="W575" s="4">
        <v>2223.768</v>
      </c>
      <c r="X575" s="4">
        <v>1295.873</v>
      </c>
      <c r="Y575" s="4">
        <v>551.75099999999998</v>
      </c>
      <c r="Z575" s="4">
        <v>171.65600000000001</v>
      </c>
      <c r="AA575" s="4">
        <v>31.527000000000001</v>
      </c>
    </row>
    <row r="576" spans="1:27" s="6" customFormat="1" x14ac:dyDescent="0.3">
      <c r="A576" s="40">
        <v>575</v>
      </c>
      <c r="B576" s="18" t="s">
        <v>323</v>
      </c>
      <c r="C576" s="43" t="s">
        <v>76</v>
      </c>
      <c r="D576" s="41">
        <v>2</v>
      </c>
      <c r="E576" s="41">
        <v>834</v>
      </c>
      <c r="F576" s="41">
        <v>2095</v>
      </c>
      <c r="G576" s="4">
        <v>11929.412</v>
      </c>
      <c r="H576" s="4">
        <v>11742.335999999999</v>
      </c>
      <c r="I576" s="4">
        <v>11503.764999999999</v>
      </c>
      <c r="J576" s="4">
        <v>11221.263999999999</v>
      </c>
      <c r="K576" s="4">
        <v>10882.83</v>
      </c>
      <c r="L576" s="4">
        <v>10479.602999999999</v>
      </c>
      <c r="M576" s="4">
        <v>10011.588</v>
      </c>
      <c r="N576" s="4">
        <v>9504.3269999999993</v>
      </c>
      <c r="O576" s="4">
        <v>8939.9879999999994</v>
      </c>
      <c r="P576" s="4">
        <v>8355.4629999999997</v>
      </c>
      <c r="Q576" s="4">
        <v>7740.6189999999997</v>
      </c>
      <c r="R576" s="4">
        <v>7063.0450000000001</v>
      </c>
      <c r="S576" s="4">
        <v>6322.0609999999997</v>
      </c>
      <c r="T576" s="4">
        <v>5496.491</v>
      </c>
      <c r="U576" s="4">
        <v>4608.0730000000003</v>
      </c>
      <c r="V576" s="4">
        <v>3665.6260000000002</v>
      </c>
      <c r="W576" s="4">
        <v>2649.8389999999999</v>
      </c>
      <c r="X576" s="4">
        <v>1580.8320000000001</v>
      </c>
      <c r="Y576" s="4">
        <v>729.83500000000004</v>
      </c>
      <c r="Z576" s="4">
        <v>219.88499999999999</v>
      </c>
      <c r="AA576" s="4">
        <v>43.515000000000001</v>
      </c>
    </row>
    <row r="577" spans="1:27" s="6" customFormat="1" x14ac:dyDescent="0.3">
      <c r="A577" s="40">
        <v>576</v>
      </c>
      <c r="B577" s="18" t="s">
        <v>323</v>
      </c>
      <c r="C577" s="43" t="s">
        <v>76</v>
      </c>
      <c r="D577" s="41">
        <v>2</v>
      </c>
      <c r="E577" s="41">
        <v>834</v>
      </c>
      <c r="F577" s="41">
        <v>2100</v>
      </c>
      <c r="G577" s="4">
        <v>12009.129000000001</v>
      </c>
      <c r="H577" s="4">
        <v>11898.491</v>
      </c>
      <c r="I577" s="4">
        <v>11727.034</v>
      </c>
      <c r="J577" s="4">
        <v>11482.222</v>
      </c>
      <c r="K577" s="4">
        <v>11187.746999999999</v>
      </c>
      <c r="L577" s="4">
        <v>10844.019</v>
      </c>
      <c r="M577" s="4">
        <v>10440.215</v>
      </c>
      <c r="N577" s="4">
        <v>9971.5079999999998</v>
      </c>
      <c r="O577" s="4">
        <v>9456.3420000000006</v>
      </c>
      <c r="P577" s="4">
        <v>8881.3430000000008</v>
      </c>
      <c r="Q577" s="4">
        <v>8278.7379999999994</v>
      </c>
      <c r="R577" s="4">
        <v>7640.8580000000002</v>
      </c>
      <c r="S577" s="4">
        <v>6930.3440000000001</v>
      </c>
      <c r="T577" s="4">
        <v>6120.4610000000002</v>
      </c>
      <c r="U577" s="4">
        <v>5188.1080000000002</v>
      </c>
      <c r="V577" s="4">
        <v>4156.634</v>
      </c>
      <c r="W577" s="4">
        <v>3046.82</v>
      </c>
      <c r="X577" s="4">
        <v>1909.634</v>
      </c>
      <c r="Y577" s="4">
        <v>908.91399999999999</v>
      </c>
      <c r="Z577" s="4">
        <v>299.05700000000002</v>
      </c>
      <c r="AA577" s="4">
        <v>58.253</v>
      </c>
    </row>
    <row r="578" spans="1:27" s="6" customFormat="1" x14ac:dyDescent="0.3">
      <c r="A578" s="40">
        <v>577</v>
      </c>
      <c r="B578" s="18" t="s">
        <v>323</v>
      </c>
      <c r="C578" s="43" t="s">
        <v>77</v>
      </c>
      <c r="D578" s="41"/>
      <c r="E578" s="41">
        <v>894</v>
      </c>
      <c r="F578" s="41">
        <v>2015</v>
      </c>
      <c r="G578" s="4">
        <v>1362.6510000000001</v>
      </c>
      <c r="H578" s="4">
        <v>1198.893</v>
      </c>
      <c r="I578" s="4">
        <v>1065.79</v>
      </c>
      <c r="J578" s="4">
        <v>904.97500000000002</v>
      </c>
      <c r="K578" s="4">
        <v>750.41</v>
      </c>
      <c r="L578" s="4">
        <v>631.351</v>
      </c>
      <c r="M578" s="4">
        <v>528.60500000000002</v>
      </c>
      <c r="N578" s="4">
        <v>433.83800000000002</v>
      </c>
      <c r="O578" s="4">
        <v>332.315</v>
      </c>
      <c r="P578" s="4">
        <v>239.834</v>
      </c>
      <c r="Q578" s="4">
        <v>181.35</v>
      </c>
      <c r="R578" s="4">
        <v>139.99299999999999</v>
      </c>
      <c r="S578" s="4">
        <v>111.107</v>
      </c>
      <c r="T578" s="4">
        <v>87.46</v>
      </c>
      <c r="U578" s="4">
        <v>65.399000000000001</v>
      </c>
      <c r="V578" s="4">
        <v>43.006999999999998</v>
      </c>
      <c r="W578" s="4">
        <v>23.300999999999998</v>
      </c>
      <c r="X578" s="4">
        <v>9.1720000000000006</v>
      </c>
      <c r="Y578" s="4">
        <v>2.4039999999999999</v>
      </c>
      <c r="Z578" s="4">
        <v>0.35399999999999998</v>
      </c>
      <c r="AA578" s="4">
        <v>0.03</v>
      </c>
    </row>
    <row r="579" spans="1:27" s="6" customFormat="1" x14ac:dyDescent="0.3">
      <c r="A579" s="40">
        <v>578</v>
      </c>
      <c r="B579" s="18" t="s">
        <v>323</v>
      </c>
      <c r="C579" s="43" t="s">
        <v>77</v>
      </c>
      <c r="D579" s="41"/>
      <c r="E579" s="41">
        <v>894</v>
      </c>
      <c r="F579" s="41">
        <v>2020</v>
      </c>
      <c r="G579" s="4">
        <v>1534.3</v>
      </c>
      <c r="H579" s="4">
        <v>1339.2170000000001</v>
      </c>
      <c r="I579" s="4">
        <v>1188.8920000000001</v>
      </c>
      <c r="J579" s="4">
        <v>1055.982</v>
      </c>
      <c r="K579" s="4">
        <v>892.22400000000005</v>
      </c>
      <c r="L579" s="4">
        <v>735.572</v>
      </c>
      <c r="M579" s="4">
        <v>616.15599999999995</v>
      </c>
      <c r="N579" s="4">
        <v>513.52599999999995</v>
      </c>
      <c r="O579" s="4">
        <v>419.08800000000002</v>
      </c>
      <c r="P579" s="4">
        <v>319.49799999999999</v>
      </c>
      <c r="Q579" s="4">
        <v>229.12700000000001</v>
      </c>
      <c r="R579" s="4">
        <v>171.63200000000001</v>
      </c>
      <c r="S579" s="4">
        <v>130.29499999999999</v>
      </c>
      <c r="T579" s="4">
        <v>99.866</v>
      </c>
      <c r="U579" s="4">
        <v>73.843000000000004</v>
      </c>
      <c r="V579" s="4">
        <v>49.655999999999999</v>
      </c>
      <c r="W579" s="4">
        <v>27.359000000000002</v>
      </c>
      <c r="X579" s="4">
        <v>11.205</v>
      </c>
      <c r="Y579" s="4">
        <v>2.988</v>
      </c>
      <c r="Z579" s="4">
        <v>0.47099999999999997</v>
      </c>
      <c r="AA579" s="4">
        <v>0.04</v>
      </c>
    </row>
    <row r="580" spans="1:27" s="6" customFormat="1" x14ac:dyDescent="0.3">
      <c r="A580" s="40">
        <v>579</v>
      </c>
      <c r="B580" s="18" t="s">
        <v>323</v>
      </c>
      <c r="C580" s="43" t="s">
        <v>77</v>
      </c>
      <c r="D580" s="41"/>
      <c r="E580" s="41">
        <v>894</v>
      </c>
      <c r="F580" s="41">
        <v>2025</v>
      </c>
      <c r="G580" s="4">
        <v>1719.8389999999999</v>
      </c>
      <c r="H580" s="4">
        <v>1514.0709999999999</v>
      </c>
      <c r="I580" s="4">
        <v>1330.8040000000001</v>
      </c>
      <c r="J580" s="4">
        <v>1179.952</v>
      </c>
      <c r="K580" s="4">
        <v>1042.9680000000001</v>
      </c>
      <c r="L580" s="4">
        <v>876.78099999999995</v>
      </c>
      <c r="M580" s="4">
        <v>720.23400000000004</v>
      </c>
      <c r="N580" s="4">
        <v>601.03899999999999</v>
      </c>
      <c r="O580" s="4">
        <v>498.12299999999999</v>
      </c>
      <c r="P580" s="4">
        <v>404.26400000000001</v>
      </c>
      <c r="Q580" s="4">
        <v>305.93</v>
      </c>
      <c r="R580" s="4">
        <v>217.25899999999999</v>
      </c>
      <c r="S580" s="4">
        <v>160.15</v>
      </c>
      <c r="T580" s="4">
        <v>117.533</v>
      </c>
      <c r="U580" s="4">
        <v>84.826999999999998</v>
      </c>
      <c r="V580" s="4">
        <v>56.594999999999999</v>
      </c>
      <c r="W580" s="4">
        <v>32.01</v>
      </c>
      <c r="X580" s="4">
        <v>13.371</v>
      </c>
      <c r="Y580" s="4">
        <v>3.714</v>
      </c>
      <c r="Z580" s="4">
        <v>0.59799999999999998</v>
      </c>
      <c r="AA580" s="4">
        <v>5.2999999999999999E-2</v>
      </c>
    </row>
    <row r="581" spans="1:27" s="6" customFormat="1" x14ac:dyDescent="0.3">
      <c r="A581" s="40">
        <v>580</v>
      </c>
      <c r="B581" s="18" t="s">
        <v>323</v>
      </c>
      <c r="C581" s="43" t="s">
        <v>77</v>
      </c>
      <c r="D581" s="41"/>
      <c r="E581" s="41">
        <v>894</v>
      </c>
      <c r="F581" s="41">
        <v>2030</v>
      </c>
      <c r="G581" s="4">
        <v>1905.1210000000001</v>
      </c>
      <c r="H581" s="4">
        <v>1701.865</v>
      </c>
      <c r="I581" s="4">
        <v>1506.6030000000001</v>
      </c>
      <c r="J581" s="4">
        <v>1323.0419999999999</v>
      </c>
      <c r="K581" s="4">
        <v>1168.3219999999999</v>
      </c>
      <c r="L581" s="4">
        <v>1028.3679999999999</v>
      </c>
      <c r="M581" s="4">
        <v>861.86699999999996</v>
      </c>
      <c r="N581" s="4">
        <v>705.64700000000005</v>
      </c>
      <c r="O581" s="4">
        <v>585.84100000000001</v>
      </c>
      <c r="P581" s="4">
        <v>482.77600000000001</v>
      </c>
      <c r="Q581" s="4">
        <v>388.63099999999997</v>
      </c>
      <c r="R581" s="4">
        <v>291.03399999999999</v>
      </c>
      <c r="S581" s="4">
        <v>203.42599999999999</v>
      </c>
      <c r="T581" s="4">
        <v>145.17500000000001</v>
      </c>
      <c r="U581" s="4">
        <v>100.575</v>
      </c>
      <c r="V581" s="4">
        <v>65.822000000000003</v>
      </c>
      <c r="W581" s="4">
        <v>37.042999999999999</v>
      </c>
      <c r="X581" s="4">
        <v>15.944000000000001</v>
      </c>
      <c r="Y581" s="4">
        <v>4.5289999999999999</v>
      </c>
      <c r="Z581" s="4">
        <v>0.75800000000000001</v>
      </c>
      <c r="AA581" s="4">
        <v>6.8000000000000005E-2</v>
      </c>
    </row>
    <row r="582" spans="1:27" s="6" customFormat="1" x14ac:dyDescent="0.3">
      <c r="A582" s="40">
        <v>581</v>
      </c>
      <c r="B582" s="18" t="s">
        <v>323</v>
      </c>
      <c r="C582" s="43" t="s">
        <v>77</v>
      </c>
      <c r="D582" s="41"/>
      <c r="E582" s="41">
        <v>894</v>
      </c>
      <c r="F582" s="41">
        <v>2035</v>
      </c>
      <c r="G582" s="4">
        <v>2083.299</v>
      </c>
      <c r="H582" s="4">
        <v>1888.3119999999999</v>
      </c>
      <c r="I582" s="4">
        <v>1694.88</v>
      </c>
      <c r="J582" s="4">
        <v>1499.125</v>
      </c>
      <c r="K582" s="4">
        <v>1311.7170000000001</v>
      </c>
      <c r="L582" s="4">
        <v>1153.902</v>
      </c>
      <c r="M582" s="4">
        <v>1012.908</v>
      </c>
      <c r="N582" s="4">
        <v>846.53200000000004</v>
      </c>
      <c r="O582" s="4">
        <v>690.00300000000004</v>
      </c>
      <c r="P582" s="4">
        <v>569.94899999999996</v>
      </c>
      <c r="Q582" s="4">
        <v>465.959</v>
      </c>
      <c r="R582" s="4">
        <v>371.053</v>
      </c>
      <c r="S582" s="4">
        <v>273.45400000000001</v>
      </c>
      <c r="T582" s="4">
        <v>185.24799999999999</v>
      </c>
      <c r="U582" s="4">
        <v>125.154</v>
      </c>
      <c r="V582" s="4">
        <v>78.900000000000006</v>
      </c>
      <c r="W582" s="4">
        <v>43.732999999999997</v>
      </c>
      <c r="X582" s="4">
        <v>18.821000000000002</v>
      </c>
      <c r="Y582" s="4">
        <v>5.5309999999999997</v>
      </c>
      <c r="Z582" s="4">
        <v>0.94899999999999995</v>
      </c>
      <c r="AA582" s="4">
        <v>8.8999999999999996E-2</v>
      </c>
    </row>
    <row r="583" spans="1:27" s="6" customFormat="1" x14ac:dyDescent="0.3">
      <c r="A583" s="40">
        <v>582</v>
      </c>
      <c r="B583" s="18" t="s">
        <v>323</v>
      </c>
      <c r="C583" s="43" t="s">
        <v>77</v>
      </c>
      <c r="D583" s="41"/>
      <c r="E583" s="41">
        <v>894</v>
      </c>
      <c r="F583" s="41">
        <v>2040</v>
      </c>
      <c r="G583" s="4">
        <v>2260.1129999999998</v>
      </c>
      <c r="H583" s="4">
        <v>2067.7750000000001</v>
      </c>
      <c r="I583" s="4">
        <v>1881.67</v>
      </c>
      <c r="J583" s="4">
        <v>1687.616</v>
      </c>
      <c r="K583" s="4">
        <v>1487.896</v>
      </c>
      <c r="L583" s="4">
        <v>1297.5550000000001</v>
      </c>
      <c r="M583" s="4">
        <v>1138.6469999999999</v>
      </c>
      <c r="N583" s="4">
        <v>997.05399999999997</v>
      </c>
      <c r="O583" s="4">
        <v>829.97900000000004</v>
      </c>
      <c r="P583" s="4">
        <v>673.41600000000005</v>
      </c>
      <c r="Q583" s="4">
        <v>552.18600000000004</v>
      </c>
      <c r="R583" s="4">
        <v>446.74900000000002</v>
      </c>
      <c r="S583" s="4">
        <v>350.09500000000003</v>
      </c>
      <c r="T583" s="4">
        <v>250.19200000000001</v>
      </c>
      <c r="U583" s="4">
        <v>160.77199999999999</v>
      </c>
      <c r="V583" s="4">
        <v>99.343000000000004</v>
      </c>
      <c r="W583" s="4">
        <v>53.432000000000002</v>
      </c>
      <c r="X583" s="4">
        <v>22.835999999999999</v>
      </c>
      <c r="Y583" s="4">
        <v>6.7690000000000001</v>
      </c>
      <c r="Z583" s="4">
        <v>1.2090000000000001</v>
      </c>
      <c r="AA583" s="4">
        <v>0.11600000000000001</v>
      </c>
    </row>
    <row r="584" spans="1:27" s="6" customFormat="1" x14ac:dyDescent="0.3">
      <c r="A584" s="40">
        <v>583</v>
      </c>
      <c r="B584" s="18" t="s">
        <v>323</v>
      </c>
      <c r="C584" s="43" t="s">
        <v>77</v>
      </c>
      <c r="D584" s="41"/>
      <c r="E584" s="41">
        <v>894</v>
      </c>
      <c r="F584" s="41">
        <v>2045</v>
      </c>
      <c r="G584" s="4">
        <v>2445.652</v>
      </c>
      <c r="H584" s="4">
        <v>2246.0030000000002</v>
      </c>
      <c r="I584" s="4">
        <v>2061.5630000000001</v>
      </c>
      <c r="J584" s="4">
        <v>1874.595</v>
      </c>
      <c r="K584" s="4">
        <v>1676.4860000000001</v>
      </c>
      <c r="L584" s="4">
        <v>1473.7950000000001</v>
      </c>
      <c r="M584" s="4">
        <v>1282.586</v>
      </c>
      <c r="N584" s="4">
        <v>1123.0340000000001</v>
      </c>
      <c r="O584" s="4">
        <v>979.77300000000002</v>
      </c>
      <c r="P584" s="4">
        <v>812.13</v>
      </c>
      <c r="Q584" s="4">
        <v>654.49800000000005</v>
      </c>
      <c r="R584" s="4">
        <v>531.53200000000004</v>
      </c>
      <c r="S584" s="4">
        <v>423.48700000000002</v>
      </c>
      <c r="T584" s="4">
        <v>321.99900000000002</v>
      </c>
      <c r="U584" s="4">
        <v>218.57</v>
      </c>
      <c r="V584" s="4">
        <v>128.74799999999999</v>
      </c>
      <c r="W584" s="4">
        <v>68.56</v>
      </c>
      <c r="X584" s="4">
        <v>28.763999999999999</v>
      </c>
      <c r="Y584" s="4">
        <v>8.5630000000000006</v>
      </c>
      <c r="Z584" s="4">
        <v>1.56</v>
      </c>
      <c r="AA584" s="4">
        <v>0.156</v>
      </c>
    </row>
    <row r="585" spans="1:27" s="6" customFormat="1" x14ac:dyDescent="0.3">
      <c r="A585" s="40">
        <v>584</v>
      </c>
      <c r="B585" s="18" t="s">
        <v>323</v>
      </c>
      <c r="C585" s="43" t="s">
        <v>77</v>
      </c>
      <c r="D585" s="41"/>
      <c r="E585" s="41">
        <v>894</v>
      </c>
      <c r="F585" s="41">
        <v>2050</v>
      </c>
      <c r="G585" s="4">
        <v>2636.6149999999998</v>
      </c>
      <c r="H585" s="4">
        <v>2432.7469999999998</v>
      </c>
      <c r="I585" s="4">
        <v>2240.1770000000001</v>
      </c>
      <c r="J585" s="4">
        <v>2054.692</v>
      </c>
      <c r="K585" s="4">
        <v>1863.5409999999999</v>
      </c>
      <c r="L585" s="4">
        <v>1662.42</v>
      </c>
      <c r="M585" s="4">
        <v>1458.8679999999999</v>
      </c>
      <c r="N585" s="4">
        <v>1267.212</v>
      </c>
      <c r="O585" s="4">
        <v>1105.787</v>
      </c>
      <c r="P585" s="4">
        <v>960.79899999999998</v>
      </c>
      <c r="Q585" s="4">
        <v>791.38400000000001</v>
      </c>
      <c r="R585" s="4">
        <v>632.16200000000003</v>
      </c>
      <c r="S585" s="4">
        <v>506.15100000000001</v>
      </c>
      <c r="T585" s="4">
        <v>391.80500000000001</v>
      </c>
      <c r="U585" s="4">
        <v>283.40300000000002</v>
      </c>
      <c r="V585" s="4">
        <v>176.83500000000001</v>
      </c>
      <c r="W585" s="4">
        <v>90.364000000000004</v>
      </c>
      <c r="X585" s="4">
        <v>37.942999999999998</v>
      </c>
      <c r="Y585" s="4">
        <v>11.207000000000001</v>
      </c>
      <c r="Z585" s="4">
        <v>2.0710000000000002</v>
      </c>
      <c r="AA585" s="4">
        <v>0.21199999999999999</v>
      </c>
    </row>
    <row r="586" spans="1:27" s="6" customFormat="1" x14ac:dyDescent="0.3">
      <c r="A586" s="40">
        <v>585</v>
      </c>
      <c r="B586" s="18" t="s">
        <v>323</v>
      </c>
      <c r="C586" s="43" t="s">
        <v>77</v>
      </c>
      <c r="D586" s="41"/>
      <c r="E586" s="41">
        <v>894</v>
      </c>
      <c r="F586" s="41">
        <v>2055</v>
      </c>
      <c r="G586" s="4">
        <v>2826.3420000000001</v>
      </c>
      <c r="H586" s="4">
        <v>2623.8220000000001</v>
      </c>
      <c r="I586" s="4">
        <v>2426.9349999999999</v>
      </c>
      <c r="J586" s="4">
        <v>2233.335</v>
      </c>
      <c r="K586" s="4">
        <v>2043.702</v>
      </c>
      <c r="L586" s="4">
        <v>1849.471</v>
      </c>
      <c r="M586" s="4">
        <v>1647.3889999999999</v>
      </c>
      <c r="N586" s="4">
        <v>1443.3140000000001</v>
      </c>
      <c r="O586" s="4">
        <v>1249.83</v>
      </c>
      <c r="P586" s="4">
        <v>1086.48</v>
      </c>
      <c r="Q586" s="4">
        <v>938.47699999999998</v>
      </c>
      <c r="R586" s="4">
        <v>766.78399999999999</v>
      </c>
      <c r="S586" s="4">
        <v>604.69100000000003</v>
      </c>
      <c r="T586" s="4">
        <v>471.48</v>
      </c>
      <c r="U586" s="4">
        <v>348.28399999999999</v>
      </c>
      <c r="V586" s="4">
        <v>232.62299999999999</v>
      </c>
      <c r="W586" s="4">
        <v>127.07</v>
      </c>
      <c r="X586" s="4">
        <v>51.972999999999999</v>
      </c>
      <c r="Y586" s="4">
        <v>15.622</v>
      </c>
      <c r="Z586" s="4">
        <v>2.9140000000000001</v>
      </c>
      <c r="AA586" s="4">
        <v>0.30499999999999999</v>
      </c>
    </row>
    <row r="587" spans="1:27" s="6" customFormat="1" x14ac:dyDescent="0.3">
      <c r="A587" s="40">
        <v>586</v>
      </c>
      <c r="B587" s="18" t="s">
        <v>323</v>
      </c>
      <c r="C587" s="43" t="s">
        <v>77</v>
      </c>
      <c r="D587" s="41"/>
      <c r="E587" s="41">
        <v>894</v>
      </c>
      <c r="F587" s="41">
        <v>2060</v>
      </c>
      <c r="G587" s="4">
        <v>2997.7170000000001</v>
      </c>
      <c r="H587" s="4">
        <v>2813.6219999999998</v>
      </c>
      <c r="I587" s="4">
        <v>2617.9830000000002</v>
      </c>
      <c r="J587" s="4">
        <v>2420.1350000000002</v>
      </c>
      <c r="K587" s="4">
        <v>2222.4560000000001</v>
      </c>
      <c r="L587" s="4">
        <v>2029.731</v>
      </c>
      <c r="M587" s="4">
        <v>1834.3689999999999</v>
      </c>
      <c r="N587" s="4">
        <v>1631.5630000000001</v>
      </c>
      <c r="O587" s="4">
        <v>1425.4739999999999</v>
      </c>
      <c r="P587" s="4">
        <v>1230.152</v>
      </c>
      <c r="Q587" s="4">
        <v>1063.56</v>
      </c>
      <c r="R587" s="4">
        <v>911.86199999999997</v>
      </c>
      <c r="S587" s="4">
        <v>736.38</v>
      </c>
      <c r="T587" s="4">
        <v>566.78899999999999</v>
      </c>
      <c r="U587" s="4">
        <v>423.23099999999999</v>
      </c>
      <c r="V587" s="4">
        <v>290.19299999999998</v>
      </c>
      <c r="W587" s="4">
        <v>171.07599999999999</v>
      </c>
      <c r="X587" s="4">
        <v>75.781999999999996</v>
      </c>
      <c r="Y587" s="4">
        <v>22.548999999999999</v>
      </c>
      <c r="Z587" s="4">
        <v>4.3520000000000003</v>
      </c>
      <c r="AA587" s="4">
        <v>0.46400000000000002</v>
      </c>
    </row>
    <row r="588" spans="1:27" s="6" customFormat="1" x14ac:dyDescent="0.3">
      <c r="A588" s="40">
        <v>587</v>
      </c>
      <c r="B588" s="18" t="s">
        <v>323</v>
      </c>
      <c r="C588" s="43" t="s">
        <v>77</v>
      </c>
      <c r="D588" s="41"/>
      <c r="E588" s="41">
        <v>894</v>
      </c>
      <c r="F588" s="41">
        <v>2065</v>
      </c>
      <c r="G588" s="4">
        <v>3162.7890000000002</v>
      </c>
      <c r="H588" s="4">
        <v>2985.1770000000001</v>
      </c>
      <c r="I588" s="4">
        <v>2807.8130000000001</v>
      </c>
      <c r="J588" s="4">
        <v>2611.212</v>
      </c>
      <c r="K588" s="4">
        <v>2409.395</v>
      </c>
      <c r="L588" s="4">
        <v>2208.6370000000002</v>
      </c>
      <c r="M588" s="4">
        <v>2014.6880000000001</v>
      </c>
      <c r="N588" s="4">
        <v>1818.4110000000001</v>
      </c>
      <c r="O588" s="4">
        <v>1613.317</v>
      </c>
      <c r="P588" s="4">
        <v>1405.1389999999999</v>
      </c>
      <c r="Q588" s="4">
        <v>1206.5940000000001</v>
      </c>
      <c r="R588" s="4">
        <v>1036.039</v>
      </c>
      <c r="S588" s="4">
        <v>878.75199999999995</v>
      </c>
      <c r="T588" s="4">
        <v>693.94799999999998</v>
      </c>
      <c r="U588" s="4">
        <v>513.18200000000002</v>
      </c>
      <c r="V588" s="4">
        <v>357.50900000000001</v>
      </c>
      <c r="W588" s="4">
        <v>217.941</v>
      </c>
      <c r="X588" s="4">
        <v>105.337</v>
      </c>
      <c r="Y588" s="4">
        <v>34.448</v>
      </c>
      <c r="Z588" s="4">
        <v>6.6879999999999997</v>
      </c>
      <c r="AA588" s="4">
        <v>0.74399999999999999</v>
      </c>
    </row>
    <row r="589" spans="1:27" s="6" customFormat="1" x14ac:dyDescent="0.3">
      <c r="A589" s="40">
        <v>588</v>
      </c>
      <c r="B589" s="18" t="s">
        <v>323</v>
      </c>
      <c r="C589" s="43" t="s">
        <v>77</v>
      </c>
      <c r="D589" s="41"/>
      <c r="E589" s="41">
        <v>894</v>
      </c>
      <c r="F589" s="41">
        <v>2070</v>
      </c>
      <c r="G589" s="4">
        <v>3319.8029999999999</v>
      </c>
      <c r="H589" s="4">
        <v>3150.4290000000001</v>
      </c>
      <c r="I589" s="4">
        <v>2979.433</v>
      </c>
      <c r="J589" s="4">
        <v>2801.1179999999999</v>
      </c>
      <c r="K589" s="4">
        <v>2600.6210000000001</v>
      </c>
      <c r="L589" s="4">
        <v>2395.7689999999998</v>
      </c>
      <c r="M589" s="4">
        <v>2193.7570000000001</v>
      </c>
      <c r="N589" s="4">
        <v>1998.7850000000001</v>
      </c>
      <c r="O589" s="4">
        <v>1799.9259999999999</v>
      </c>
      <c r="P589" s="4">
        <v>1592.405</v>
      </c>
      <c r="Q589" s="4">
        <v>1380.6220000000001</v>
      </c>
      <c r="R589" s="4">
        <v>1178.136</v>
      </c>
      <c r="S589" s="4">
        <v>1001.603</v>
      </c>
      <c r="T589" s="4">
        <v>832.09100000000001</v>
      </c>
      <c r="U589" s="4">
        <v>633.10299999999995</v>
      </c>
      <c r="V589" s="4">
        <v>438.83600000000001</v>
      </c>
      <c r="W589" s="4">
        <v>273.56799999999998</v>
      </c>
      <c r="X589" s="4">
        <v>138.05500000000001</v>
      </c>
      <c r="Y589" s="4">
        <v>49.932000000000002</v>
      </c>
      <c r="Z589" s="4">
        <v>10.821</v>
      </c>
      <c r="AA589" s="4">
        <v>1.224</v>
      </c>
    </row>
    <row r="590" spans="1:27" s="6" customFormat="1" x14ac:dyDescent="0.3">
      <c r="A590" s="40">
        <v>589</v>
      </c>
      <c r="B590" s="18" t="s">
        <v>323</v>
      </c>
      <c r="C590" s="43" t="s">
        <v>77</v>
      </c>
      <c r="D590" s="41"/>
      <c r="E590" s="41">
        <v>894</v>
      </c>
      <c r="F590" s="41">
        <v>2075</v>
      </c>
      <c r="G590" s="4">
        <v>3471.1959999999999</v>
      </c>
      <c r="H590" s="4">
        <v>3307.7060000000001</v>
      </c>
      <c r="I590" s="4">
        <v>3144.7710000000002</v>
      </c>
      <c r="J590" s="4">
        <v>2972.8829999999998</v>
      </c>
      <c r="K590" s="4">
        <v>2790.7089999999998</v>
      </c>
      <c r="L590" s="4">
        <v>2587.2040000000002</v>
      </c>
      <c r="M590" s="4">
        <v>2381.09</v>
      </c>
      <c r="N590" s="4">
        <v>2178</v>
      </c>
      <c r="O590" s="4">
        <v>1980.2760000000001</v>
      </c>
      <c r="P590" s="4">
        <v>1778.673</v>
      </c>
      <c r="Q590" s="4">
        <v>1567.047</v>
      </c>
      <c r="R590" s="4">
        <v>1350.855</v>
      </c>
      <c r="S590" s="4">
        <v>1142.309</v>
      </c>
      <c r="T590" s="4">
        <v>952.59799999999996</v>
      </c>
      <c r="U590" s="4">
        <v>764.33500000000004</v>
      </c>
      <c r="V590" s="4">
        <v>547.35500000000002</v>
      </c>
      <c r="W590" s="4">
        <v>341.43</v>
      </c>
      <c r="X590" s="4">
        <v>177.68600000000001</v>
      </c>
      <c r="Y590" s="4">
        <v>67.918000000000006</v>
      </c>
      <c r="Z590" s="4">
        <v>16.506</v>
      </c>
      <c r="AA590" s="4">
        <v>2.1019999999999999</v>
      </c>
    </row>
    <row r="591" spans="1:27" s="6" customFormat="1" x14ac:dyDescent="0.3">
      <c r="A591" s="40">
        <v>590</v>
      </c>
      <c r="B591" s="18" t="s">
        <v>323</v>
      </c>
      <c r="C591" s="43" t="s">
        <v>77</v>
      </c>
      <c r="D591" s="41"/>
      <c r="E591" s="41">
        <v>894</v>
      </c>
      <c r="F591" s="41">
        <v>2080</v>
      </c>
      <c r="G591" s="4">
        <v>3613.1559999999999</v>
      </c>
      <c r="H591" s="4">
        <v>3459.3180000000002</v>
      </c>
      <c r="I591" s="4">
        <v>3302.12</v>
      </c>
      <c r="J591" s="4">
        <v>3138.337</v>
      </c>
      <c r="K591" s="4">
        <v>2962.692</v>
      </c>
      <c r="L591" s="4">
        <v>2777.49</v>
      </c>
      <c r="M591" s="4">
        <v>2572.6680000000001</v>
      </c>
      <c r="N591" s="4">
        <v>2365.4209999999998</v>
      </c>
      <c r="O591" s="4">
        <v>2159.5219999999999</v>
      </c>
      <c r="P591" s="4">
        <v>1958.8030000000001</v>
      </c>
      <c r="Q591" s="4">
        <v>1752.6030000000001</v>
      </c>
      <c r="R591" s="4">
        <v>1535.896</v>
      </c>
      <c r="S591" s="4">
        <v>1312.933</v>
      </c>
      <c r="T591" s="4">
        <v>1090.4549999999999</v>
      </c>
      <c r="U591" s="4">
        <v>880.05899999999997</v>
      </c>
      <c r="V591" s="4">
        <v>666.81299999999999</v>
      </c>
      <c r="W591" s="4">
        <v>431.92099999999999</v>
      </c>
      <c r="X591" s="4">
        <v>226.69200000000001</v>
      </c>
      <c r="Y591" s="4">
        <v>90.323999999999998</v>
      </c>
      <c r="Z591" s="4">
        <v>23.492000000000001</v>
      </c>
      <c r="AA591" s="4">
        <v>3.4180000000000001</v>
      </c>
    </row>
    <row r="592" spans="1:27" s="6" customFormat="1" x14ac:dyDescent="0.3">
      <c r="A592" s="40">
        <v>591</v>
      </c>
      <c r="B592" s="18" t="s">
        <v>323</v>
      </c>
      <c r="C592" s="43" t="s">
        <v>77</v>
      </c>
      <c r="D592" s="41"/>
      <c r="E592" s="41">
        <v>894</v>
      </c>
      <c r="F592" s="41">
        <v>2085</v>
      </c>
      <c r="G592" s="4">
        <v>3736.3380000000002</v>
      </c>
      <c r="H592" s="4">
        <v>3601.4830000000002</v>
      </c>
      <c r="I592" s="4">
        <v>3453.8110000000001</v>
      </c>
      <c r="J592" s="4">
        <v>3295.7620000000002</v>
      </c>
      <c r="K592" s="4">
        <v>3128.3069999999998</v>
      </c>
      <c r="L592" s="4">
        <v>2949.6970000000001</v>
      </c>
      <c r="M592" s="4">
        <v>2763.0709999999999</v>
      </c>
      <c r="N592" s="4">
        <v>2557.0329999999999</v>
      </c>
      <c r="O592" s="4">
        <v>2346.8429999999998</v>
      </c>
      <c r="P592" s="4">
        <v>2137.7869999999998</v>
      </c>
      <c r="Q592" s="4">
        <v>1932.0740000000001</v>
      </c>
      <c r="R592" s="4">
        <v>1720.09</v>
      </c>
      <c r="S592" s="4">
        <v>1495.58</v>
      </c>
      <c r="T592" s="4">
        <v>1256.9179999999999</v>
      </c>
      <c r="U592" s="4">
        <v>1011.95</v>
      </c>
      <c r="V592" s="4">
        <v>773.197</v>
      </c>
      <c r="W592" s="4">
        <v>532.34400000000005</v>
      </c>
      <c r="X592" s="4">
        <v>292.28300000000002</v>
      </c>
      <c r="Y592" s="4">
        <v>118.557</v>
      </c>
      <c r="Z592" s="4">
        <v>32.509</v>
      </c>
      <c r="AA592" s="4">
        <v>5.1749999999999998</v>
      </c>
    </row>
    <row r="593" spans="1:27" s="6" customFormat="1" x14ac:dyDescent="0.3">
      <c r="A593" s="40">
        <v>592</v>
      </c>
      <c r="B593" s="18" t="s">
        <v>323</v>
      </c>
      <c r="C593" s="43" t="s">
        <v>77</v>
      </c>
      <c r="D593" s="41"/>
      <c r="E593" s="41">
        <v>894</v>
      </c>
      <c r="F593" s="41">
        <v>2090</v>
      </c>
      <c r="G593" s="4">
        <v>3841.308</v>
      </c>
      <c r="H593" s="4">
        <v>3724.9380000000001</v>
      </c>
      <c r="I593" s="4">
        <v>3596.0569999999998</v>
      </c>
      <c r="J593" s="4">
        <v>3447.569</v>
      </c>
      <c r="K593" s="4">
        <v>3285.9389999999999</v>
      </c>
      <c r="L593" s="4">
        <v>3115.5569999999998</v>
      </c>
      <c r="M593" s="4">
        <v>2935.4929999999999</v>
      </c>
      <c r="N593" s="4">
        <v>2747.538</v>
      </c>
      <c r="O593" s="4">
        <v>2538.4160000000002</v>
      </c>
      <c r="P593" s="4">
        <v>2324.8969999999999</v>
      </c>
      <c r="Q593" s="4">
        <v>2110.5970000000002</v>
      </c>
      <c r="R593" s="4">
        <v>1898.5740000000001</v>
      </c>
      <c r="S593" s="4">
        <v>1677.8109999999999</v>
      </c>
      <c r="T593" s="4">
        <v>1435.569</v>
      </c>
      <c r="U593" s="4">
        <v>1171.277</v>
      </c>
      <c r="V593" s="4">
        <v>894.97900000000004</v>
      </c>
      <c r="W593" s="4">
        <v>623.98</v>
      </c>
      <c r="X593" s="4">
        <v>366.59800000000001</v>
      </c>
      <c r="Y593" s="4">
        <v>156.917</v>
      </c>
      <c r="Z593" s="4">
        <v>44.273000000000003</v>
      </c>
      <c r="AA593" s="4">
        <v>7.5609999999999999</v>
      </c>
    </row>
    <row r="594" spans="1:27" s="6" customFormat="1" x14ac:dyDescent="0.3">
      <c r="A594" s="40">
        <v>593</v>
      </c>
      <c r="B594" s="18" t="s">
        <v>323</v>
      </c>
      <c r="C594" s="43" t="s">
        <v>77</v>
      </c>
      <c r="D594" s="41"/>
      <c r="E594" s="41">
        <v>894</v>
      </c>
      <c r="F594" s="41">
        <v>2095</v>
      </c>
      <c r="G594" s="4">
        <v>3928.9079999999999</v>
      </c>
      <c r="H594" s="4">
        <v>3830.2359999999999</v>
      </c>
      <c r="I594" s="4">
        <v>3719.6439999999998</v>
      </c>
      <c r="J594" s="4">
        <v>3589.9769999999999</v>
      </c>
      <c r="K594" s="4">
        <v>3437.9859999999999</v>
      </c>
      <c r="L594" s="4">
        <v>3273.4810000000002</v>
      </c>
      <c r="M594" s="4">
        <v>3101.645</v>
      </c>
      <c r="N594" s="4">
        <v>2920.22</v>
      </c>
      <c r="O594" s="4">
        <v>2728.9920000000002</v>
      </c>
      <c r="P594" s="4">
        <v>2516.3620000000001</v>
      </c>
      <c r="Q594" s="4">
        <v>2297.3429999999998</v>
      </c>
      <c r="R594" s="4">
        <v>2076.4319999999998</v>
      </c>
      <c r="S594" s="4">
        <v>1854.904</v>
      </c>
      <c r="T594" s="4">
        <v>1614.492</v>
      </c>
      <c r="U594" s="4">
        <v>1343.0309999999999</v>
      </c>
      <c r="V594" s="4">
        <v>1042.43</v>
      </c>
      <c r="W594" s="4">
        <v>729.62900000000002</v>
      </c>
      <c r="X594" s="4">
        <v>436.71899999999999</v>
      </c>
      <c r="Y594" s="4">
        <v>201.667</v>
      </c>
      <c r="Z594" s="4">
        <v>60.639000000000003</v>
      </c>
      <c r="AA594" s="4">
        <v>10.819000000000001</v>
      </c>
    </row>
    <row r="595" spans="1:27" s="6" customFormat="1" x14ac:dyDescent="0.3">
      <c r="A595" s="40">
        <v>594</v>
      </c>
      <c r="B595" s="18" t="s">
        <v>323</v>
      </c>
      <c r="C595" s="43" t="s">
        <v>77</v>
      </c>
      <c r="D595" s="41"/>
      <c r="E595" s="41">
        <v>894</v>
      </c>
      <c r="F595" s="41">
        <v>2100</v>
      </c>
      <c r="G595" s="4">
        <v>3998.5709999999999</v>
      </c>
      <c r="H595" s="4">
        <v>3918.2449999999999</v>
      </c>
      <c r="I595" s="4">
        <v>3825.1170000000002</v>
      </c>
      <c r="J595" s="4">
        <v>3713.7449999999999</v>
      </c>
      <c r="K595" s="4">
        <v>3580.6669999999999</v>
      </c>
      <c r="L595" s="4">
        <v>3425.875</v>
      </c>
      <c r="M595" s="4">
        <v>3259.9229999999998</v>
      </c>
      <c r="N595" s="4">
        <v>3086.6970000000001</v>
      </c>
      <c r="O595" s="4">
        <v>2901.95</v>
      </c>
      <c r="P595" s="4">
        <v>2706.9380000000001</v>
      </c>
      <c r="Q595" s="4">
        <v>2488.5830000000001</v>
      </c>
      <c r="R595" s="4">
        <v>2262.5859999999998</v>
      </c>
      <c r="S595" s="4">
        <v>2031.7190000000001</v>
      </c>
      <c r="T595" s="4">
        <v>1789.05</v>
      </c>
      <c r="U595" s="4">
        <v>1515.98</v>
      </c>
      <c r="V595" s="4">
        <v>1202.345</v>
      </c>
      <c r="W595" s="4">
        <v>857.89</v>
      </c>
      <c r="X595" s="4">
        <v>518.38199999999995</v>
      </c>
      <c r="Y595" s="4">
        <v>245.744</v>
      </c>
      <c r="Z595" s="4">
        <v>80.468999999999994</v>
      </c>
      <c r="AA595" s="4">
        <v>15.475</v>
      </c>
    </row>
    <row r="596" spans="1:27" s="6" customFormat="1" x14ac:dyDescent="0.3">
      <c r="A596" s="40">
        <v>595</v>
      </c>
      <c r="B596" s="18" t="s">
        <v>323</v>
      </c>
      <c r="C596" s="43" t="s">
        <v>78</v>
      </c>
      <c r="D596" s="41"/>
      <c r="E596" s="41">
        <v>716</v>
      </c>
      <c r="F596" s="41">
        <v>2015</v>
      </c>
      <c r="G596" s="4">
        <v>1246.2739999999999</v>
      </c>
      <c r="H596" s="4">
        <v>1082.8879999999999</v>
      </c>
      <c r="I596" s="4">
        <v>930.58399999999995</v>
      </c>
      <c r="J596" s="4">
        <v>848.04200000000003</v>
      </c>
      <c r="K596" s="4">
        <v>798.13599999999997</v>
      </c>
      <c r="L596" s="4">
        <v>739.36199999999997</v>
      </c>
      <c r="M596" s="4">
        <v>650.803</v>
      </c>
      <c r="N596" s="4">
        <v>492.38200000000001</v>
      </c>
      <c r="O596" s="4">
        <v>333.44200000000001</v>
      </c>
      <c r="P596" s="4">
        <v>236.899</v>
      </c>
      <c r="Q596" s="4">
        <v>190.85400000000001</v>
      </c>
      <c r="R596" s="4">
        <v>158.68</v>
      </c>
      <c r="S596" s="4">
        <v>131.667</v>
      </c>
      <c r="T596" s="4">
        <v>86.703999999999994</v>
      </c>
      <c r="U596" s="4">
        <v>74.543999999999997</v>
      </c>
      <c r="V596" s="4">
        <v>50.427999999999997</v>
      </c>
      <c r="W596" s="4">
        <v>29.798999999999999</v>
      </c>
      <c r="X596" s="4">
        <v>13.403</v>
      </c>
      <c r="Y596" s="4">
        <v>3.7</v>
      </c>
      <c r="Z596" s="4">
        <v>0.7</v>
      </c>
      <c r="AA596" s="4">
        <v>6.2E-2</v>
      </c>
    </row>
    <row r="597" spans="1:27" s="6" customFormat="1" x14ac:dyDescent="0.3">
      <c r="A597" s="40">
        <v>596</v>
      </c>
      <c r="B597" s="18" t="s">
        <v>323</v>
      </c>
      <c r="C597" s="43" t="s">
        <v>78</v>
      </c>
      <c r="D597" s="41"/>
      <c r="E597" s="41">
        <v>716</v>
      </c>
      <c r="F597" s="41">
        <v>2020</v>
      </c>
      <c r="G597" s="4">
        <v>1257.0309999999999</v>
      </c>
      <c r="H597" s="4">
        <v>1227.7729999999999</v>
      </c>
      <c r="I597" s="4">
        <v>1074.3389999999999</v>
      </c>
      <c r="J597" s="4">
        <v>920.45299999999997</v>
      </c>
      <c r="K597" s="4">
        <v>832.07899999999995</v>
      </c>
      <c r="L597" s="4">
        <v>776.85</v>
      </c>
      <c r="M597" s="4">
        <v>715.44100000000003</v>
      </c>
      <c r="N597" s="4">
        <v>624.32600000000002</v>
      </c>
      <c r="O597" s="4">
        <v>466.55700000000002</v>
      </c>
      <c r="P597" s="4">
        <v>313.351</v>
      </c>
      <c r="Q597" s="4">
        <v>221.41399999999999</v>
      </c>
      <c r="R597" s="4">
        <v>177.72300000000001</v>
      </c>
      <c r="S597" s="4">
        <v>146.35</v>
      </c>
      <c r="T597" s="4">
        <v>117.93600000000001</v>
      </c>
      <c r="U597" s="4">
        <v>73.244</v>
      </c>
      <c r="V597" s="4">
        <v>56.866999999999997</v>
      </c>
      <c r="W597" s="4">
        <v>32.387</v>
      </c>
      <c r="X597" s="4">
        <v>14.54</v>
      </c>
      <c r="Y597" s="4">
        <v>4.444</v>
      </c>
      <c r="Z597" s="4">
        <v>0.73799999999999999</v>
      </c>
      <c r="AA597" s="4">
        <v>7.9000000000000001E-2</v>
      </c>
    </row>
    <row r="598" spans="1:27" s="6" customFormat="1" x14ac:dyDescent="0.3">
      <c r="A598" s="40">
        <v>597</v>
      </c>
      <c r="B598" s="18" t="s">
        <v>323</v>
      </c>
      <c r="C598" s="43" t="s">
        <v>78</v>
      </c>
      <c r="D598" s="41"/>
      <c r="E598" s="41">
        <v>716</v>
      </c>
      <c r="F598" s="41">
        <v>2025</v>
      </c>
      <c r="G598" s="4">
        <v>1266.0530000000001</v>
      </c>
      <c r="H598" s="4">
        <v>1241.819</v>
      </c>
      <c r="I598" s="4">
        <v>1220.396</v>
      </c>
      <c r="J598" s="4">
        <v>1065.1780000000001</v>
      </c>
      <c r="K598" s="4">
        <v>906.04399999999998</v>
      </c>
      <c r="L598" s="4">
        <v>812.80499999999995</v>
      </c>
      <c r="M598" s="4">
        <v>754.58399999999995</v>
      </c>
      <c r="N598" s="4">
        <v>689.577</v>
      </c>
      <c r="O598" s="4">
        <v>595.47299999999996</v>
      </c>
      <c r="P598" s="4">
        <v>440.77800000000002</v>
      </c>
      <c r="Q598" s="4">
        <v>292.762</v>
      </c>
      <c r="R598" s="4">
        <v>205.261</v>
      </c>
      <c r="S598" s="4">
        <v>163.155</v>
      </c>
      <c r="T598" s="4">
        <v>130.84899999999999</v>
      </c>
      <c r="U598" s="4">
        <v>99.900999999999996</v>
      </c>
      <c r="V598" s="4">
        <v>56.234000000000002</v>
      </c>
      <c r="W598" s="4">
        <v>36.933999999999997</v>
      </c>
      <c r="X598" s="4">
        <v>16.02</v>
      </c>
      <c r="Y598" s="4">
        <v>4.8920000000000003</v>
      </c>
      <c r="Z598" s="4">
        <v>0.9</v>
      </c>
      <c r="AA598" s="4">
        <v>8.5000000000000006E-2</v>
      </c>
    </row>
    <row r="599" spans="1:27" s="6" customFormat="1" x14ac:dyDescent="0.3">
      <c r="A599" s="40">
        <v>598</v>
      </c>
      <c r="B599" s="18" t="s">
        <v>323</v>
      </c>
      <c r="C599" s="43" t="s">
        <v>78</v>
      </c>
      <c r="D599" s="41"/>
      <c r="E599" s="41">
        <v>716</v>
      </c>
      <c r="F599" s="41">
        <v>2030</v>
      </c>
      <c r="G599" s="4">
        <v>1296.3240000000001</v>
      </c>
      <c r="H599" s="4">
        <v>1252.982</v>
      </c>
      <c r="I599" s="4">
        <v>1235.79</v>
      </c>
      <c r="J599" s="4">
        <v>1212.6659999999999</v>
      </c>
      <c r="K599" s="4">
        <v>1052.681</v>
      </c>
      <c r="L599" s="4">
        <v>889.72400000000005</v>
      </c>
      <c r="M599" s="4">
        <v>794.10799999999995</v>
      </c>
      <c r="N599" s="4">
        <v>732.60599999999999</v>
      </c>
      <c r="O599" s="4">
        <v>663.91200000000003</v>
      </c>
      <c r="P599" s="4">
        <v>568.98299999999995</v>
      </c>
      <c r="Q599" s="4">
        <v>416.26</v>
      </c>
      <c r="R599" s="4">
        <v>272.96199999999999</v>
      </c>
      <c r="S599" s="4">
        <v>188.715</v>
      </c>
      <c r="T599" s="4">
        <v>146.035</v>
      </c>
      <c r="U599" s="4">
        <v>111.28400000000001</v>
      </c>
      <c r="V599" s="4">
        <v>77.423000000000002</v>
      </c>
      <c r="W599" s="4">
        <v>37.031999999999996</v>
      </c>
      <c r="X599" s="4">
        <v>18.555</v>
      </c>
      <c r="Y599" s="4">
        <v>5.4859999999999998</v>
      </c>
      <c r="Z599" s="4">
        <v>1.01</v>
      </c>
      <c r="AA599" s="4">
        <v>0.105</v>
      </c>
    </row>
    <row r="600" spans="1:27" s="6" customFormat="1" x14ac:dyDescent="0.3">
      <c r="A600" s="40">
        <v>599</v>
      </c>
      <c r="B600" s="18" t="s">
        <v>323</v>
      </c>
      <c r="C600" s="43" t="s">
        <v>78</v>
      </c>
      <c r="D600" s="41"/>
      <c r="E600" s="41">
        <v>716</v>
      </c>
      <c r="F600" s="41">
        <v>2035</v>
      </c>
      <c r="G600" s="4">
        <v>1345.653</v>
      </c>
      <c r="H600" s="4">
        <v>1284.4670000000001</v>
      </c>
      <c r="I600" s="4">
        <v>1247.5429999999999</v>
      </c>
      <c r="J600" s="4">
        <v>1228.934</v>
      </c>
      <c r="K600" s="4">
        <v>1200.3800000000001</v>
      </c>
      <c r="L600" s="4">
        <v>1036.3969999999999</v>
      </c>
      <c r="M600" s="4">
        <v>872.22199999999998</v>
      </c>
      <c r="N600" s="4">
        <v>774.80600000000004</v>
      </c>
      <c r="O600" s="4">
        <v>710.245</v>
      </c>
      <c r="P600" s="4">
        <v>639.66700000000003</v>
      </c>
      <c r="Q600" s="4">
        <v>542.88300000000004</v>
      </c>
      <c r="R600" s="4">
        <v>391.90600000000001</v>
      </c>
      <c r="S600" s="4">
        <v>252.40700000000001</v>
      </c>
      <c r="T600" s="4">
        <v>169.375</v>
      </c>
      <c r="U600" s="4">
        <v>124.623</v>
      </c>
      <c r="V600" s="4">
        <v>86.872</v>
      </c>
      <c r="W600" s="4">
        <v>51.594999999999999</v>
      </c>
      <c r="X600" s="4">
        <v>18.879000000000001</v>
      </c>
      <c r="Y600" s="4">
        <v>6.47</v>
      </c>
      <c r="Z600" s="4">
        <v>1.1539999999999999</v>
      </c>
      <c r="AA600" s="4">
        <v>0.12</v>
      </c>
    </row>
    <row r="601" spans="1:27" s="6" customFormat="1" x14ac:dyDescent="0.3">
      <c r="A601" s="40">
        <v>600</v>
      </c>
      <c r="B601" s="18" t="s">
        <v>323</v>
      </c>
      <c r="C601" s="43" t="s">
        <v>78</v>
      </c>
      <c r="D601" s="41"/>
      <c r="E601" s="41">
        <v>716</v>
      </c>
      <c r="F601" s="41">
        <v>2040</v>
      </c>
      <c r="G601" s="4">
        <v>1384.2049999999999</v>
      </c>
      <c r="H601" s="4">
        <v>1334.8050000000001</v>
      </c>
      <c r="I601" s="4">
        <v>1279.4829999999999</v>
      </c>
      <c r="J601" s="4">
        <v>1241.184</v>
      </c>
      <c r="K601" s="4">
        <v>1217.633</v>
      </c>
      <c r="L601" s="4">
        <v>1184.4939999999999</v>
      </c>
      <c r="M601" s="4">
        <v>1019.277</v>
      </c>
      <c r="N601" s="4">
        <v>854.64300000000003</v>
      </c>
      <c r="O601" s="4">
        <v>755.24599999999998</v>
      </c>
      <c r="P601" s="4">
        <v>688.61099999999999</v>
      </c>
      <c r="Q601" s="4">
        <v>614.952</v>
      </c>
      <c r="R601" s="4">
        <v>515.84799999999996</v>
      </c>
      <c r="S601" s="4">
        <v>365.71</v>
      </c>
      <c r="T601" s="4">
        <v>227.97399999999999</v>
      </c>
      <c r="U601" s="4">
        <v>145.21199999999999</v>
      </c>
      <c r="V601" s="4">
        <v>97.929000000000002</v>
      </c>
      <c r="W601" s="4">
        <v>58.655000000000001</v>
      </c>
      <c r="X601" s="4">
        <v>26.890999999999998</v>
      </c>
      <c r="Y601" s="4">
        <v>6.7770000000000001</v>
      </c>
      <c r="Z601" s="4">
        <v>1.411</v>
      </c>
      <c r="AA601" s="4">
        <v>0.14199999999999999</v>
      </c>
    </row>
    <row r="602" spans="1:27" s="6" customFormat="1" x14ac:dyDescent="0.3">
      <c r="A602" s="40">
        <v>601</v>
      </c>
      <c r="B602" s="18" t="s">
        <v>323</v>
      </c>
      <c r="C602" s="43" t="s">
        <v>78</v>
      </c>
      <c r="D602" s="41"/>
      <c r="E602" s="41">
        <v>716</v>
      </c>
      <c r="F602" s="41">
        <v>2045</v>
      </c>
      <c r="G602" s="4">
        <v>1400.92</v>
      </c>
      <c r="H602" s="4">
        <v>1374.431</v>
      </c>
      <c r="I602" s="4">
        <v>1330.2190000000001</v>
      </c>
      <c r="J602" s="4">
        <v>1273.5219999999999</v>
      </c>
      <c r="K602" s="4">
        <v>1230.646</v>
      </c>
      <c r="L602" s="4">
        <v>1203.232</v>
      </c>
      <c r="M602" s="4">
        <v>1168.0360000000001</v>
      </c>
      <c r="N602" s="4">
        <v>1002.32</v>
      </c>
      <c r="O602" s="4">
        <v>836.68700000000001</v>
      </c>
      <c r="P602" s="4">
        <v>735.755</v>
      </c>
      <c r="Q602" s="4">
        <v>665.76599999999996</v>
      </c>
      <c r="R602" s="4">
        <v>588.32399999999996</v>
      </c>
      <c r="S602" s="4">
        <v>485.49700000000001</v>
      </c>
      <c r="T602" s="4">
        <v>333.33600000000001</v>
      </c>
      <c r="U602" s="4">
        <v>196.97</v>
      </c>
      <c r="V602" s="4">
        <v>114.973</v>
      </c>
      <c r="W602" s="4">
        <v>66.995000000000005</v>
      </c>
      <c r="X602" s="4">
        <v>31.306999999999999</v>
      </c>
      <c r="Y602" s="4">
        <v>9.9730000000000008</v>
      </c>
      <c r="Z602" s="4">
        <v>1.5389999999999999</v>
      </c>
      <c r="AA602" s="4">
        <v>0.18099999999999999</v>
      </c>
    </row>
    <row r="603" spans="1:27" s="6" customFormat="1" x14ac:dyDescent="0.3">
      <c r="A603" s="40">
        <v>602</v>
      </c>
      <c r="B603" s="18" t="s">
        <v>323</v>
      </c>
      <c r="C603" s="43" t="s">
        <v>78</v>
      </c>
      <c r="D603" s="41"/>
      <c r="E603" s="41">
        <v>716</v>
      </c>
      <c r="F603" s="41">
        <v>2050</v>
      </c>
      <c r="G603" s="4">
        <v>1396.231</v>
      </c>
      <c r="H603" s="4">
        <v>1392.605</v>
      </c>
      <c r="I603" s="4">
        <v>1370.3679999999999</v>
      </c>
      <c r="J603" s="4">
        <v>1324.692</v>
      </c>
      <c r="K603" s="4">
        <v>1263.702</v>
      </c>
      <c r="L603" s="4">
        <v>1217.5840000000001</v>
      </c>
      <c r="M603" s="4">
        <v>1188.7650000000001</v>
      </c>
      <c r="N603" s="4">
        <v>1152.1030000000001</v>
      </c>
      <c r="O603" s="4">
        <v>984.91700000000003</v>
      </c>
      <c r="P603" s="4">
        <v>818.43600000000004</v>
      </c>
      <c r="Q603" s="4">
        <v>714.71900000000005</v>
      </c>
      <c r="R603" s="4">
        <v>640.59500000000003</v>
      </c>
      <c r="S603" s="4">
        <v>557.71199999999999</v>
      </c>
      <c r="T603" s="4">
        <v>446.81299999999999</v>
      </c>
      <c r="U603" s="4">
        <v>291.40800000000002</v>
      </c>
      <c r="V603" s="4">
        <v>157.995</v>
      </c>
      <c r="W603" s="4">
        <v>80.113</v>
      </c>
      <c r="X603" s="4">
        <v>36.863</v>
      </c>
      <c r="Y603" s="4">
        <v>12.106</v>
      </c>
      <c r="Z603" s="4">
        <v>2.3879999999999999</v>
      </c>
      <c r="AA603" s="4">
        <v>0.21099999999999999</v>
      </c>
    </row>
    <row r="604" spans="1:27" s="6" customFormat="1" x14ac:dyDescent="0.3">
      <c r="A604" s="40">
        <v>603</v>
      </c>
      <c r="B604" s="18" t="s">
        <v>323</v>
      </c>
      <c r="C604" s="43" t="s">
        <v>78</v>
      </c>
      <c r="D604" s="41"/>
      <c r="E604" s="41">
        <v>716</v>
      </c>
      <c r="F604" s="41">
        <v>2055</v>
      </c>
      <c r="G604" s="4">
        <v>1374.7070000000001</v>
      </c>
      <c r="H604" s="4">
        <v>1388.7280000000001</v>
      </c>
      <c r="I604" s="4">
        <v>1388.8579999999999</v>
      </c>
      <c r="J604" s="4">
        <v>1365.1890000000001</v>
      </c>
      <c r="K604" s="4">
        <v>1315.44</v>
      </c>
      <c r="L604" s="4">
        <v>1251.624</v>
      </c>
      <c r="M604" s="4">
        <v>1204.5550000000001</v>
      </c>
      <c r="N604" s="4">
        <v>1174.694</v>
      </c>
      <c r="O604" s="4">
        <v>1135.067</v>
      </c>
      <c r="P604" s="4">
        <v>966.33699999999999</v>
      </c>
      <c r="Q604" s="4">
        <v>797.90800000000002</v>
      </c>
      <c r="R604" s="4">
        <v>690.77099999999996</v>
      </c>
      <c r="S604" s="4">
        <v>610.86</v>
      </c>
      <c r="T604" s="4">
        <v>517.61500000000001</v>
      </c>
      <c r="U604" s="4">
        <v>395.541</v>
      </c>
      <c r="V604" s="4">
        <v>237.96799999999999</v>
      </c>
      <c r="W604" s="4">
        <v>113.069</v>
      </c>
      <c r="X604" s="4">
        <v>45.97</v>
      </c>
      <c r="Y604" s="4">
        <v>15.134</v>
      </c>
      <c r="Z604" s="4">
        <v>3.1360000000000001</v>
      </c>
      <c r="AA604" s="4">
        <v>0.34599999999999997</v>
      </c>
    </row>
    <row r="605" spans="1:27" s="6" customFormat="1" x14ac:dyDescent="0.3">
      <c r="A605" s="40">
        <v>604</v>
      </c>
      <c r="B605" s="18" t="s">
        <v>323</v>
      </c>
      <c r="C605" s="43" t="s">
        <v>78</v>
      </c>
      <c r="D605" s="41"/>
      <c r="E605" s="41">
        <v>716</v>
      </c>
      <c r="F605" s="41">
        <v>2060</v>
      </c>
      <c r="G605" s="4">
        <v>1353.0050000000001</v>
      </c>
      <c r="H605" s="4">
        <v>1367.819</v>
      </c>
      <c r="I605" s="4">
        <v>1385.2380000000001</v>
      </c>
      <c r="J605" s="4">
        <v>1383.991</v>
      </c>
      <c r="K605" s="4">
        <v>1356.453</v>
      </c>
      <c r="L605" s="4">
        <v>1304.0070000000001</v>
      </c>
      <c r="M605" s="4">
        <v>1239.4649999999999</v>
      </c>
      <c r="N605" s="4">
        <v>1191.6949999999999</v>
      </c>
      <c r="O605" s="4">
        <v>1159.2059999999999</v>
      </c>
      <c r="P605" s="4">
        <v>1116.146</v>
      </c>
      <c r="Q605" s="4">
        <v>944.65700000000004</v>
      </c>
      <c r="R605" s="4">
        <v>773.81200000000001</v>
      </c>
      <c r="S605" s="4">
        <v>661.72900000000004</v>
      </c>
      <c r="T605" s="4">
        <v>570.81399999999996</v>
      </c>
      <c r="U605" s="4">
        <v>462.98599999999999</v>
      </c>
      <c r="V605" s="4">
        <v>328.26900000000001</v>
      </c>
      <c r="W605" s="4">
        <v>174.50700000000001</v>
      </c>
      <c r="X605" s="4">
        <v>67.302999999999997</v>
      </c>
      <c r="Y605" s="4">
        <v>19.895</v>
      </c>
      <c r="Z605" s="4">
        <v>4.202</v>
      </c>
      <c r="AA605" s="4">
        <v>0.5</v>
      </c>
    </row>
    <row r="606" spans="1:27" s="6" customFormat="1" x14ac:dyDescent="0.3">
      <c r="A606" s="40">
        <v>605</v>
      </c>
      <c r="B606" s="18" t="s">
        <v>323</v>
      </c>
      <c r="C606" s="43" t="s">
        <v>78</v>
      </c>
      <c r="D606" s="41"/>
      <c r="E606" s="41">
        <v>716</v>
      </c>
      <c r="F606" s="41">
        <v>2065</v>
      </c>
      <c r="G606" s="4">
        <v>1332.098</v>
      </c>
      <c r="H606" s="4">
        <v>1346.665</v>
      </c>
      <c r="I606" s="4">
        <v>1364.605</v>
      </c>
      <c r="J606" s="4">
        <v>1380.7159999999999</v>
      </c>
      <c r="K606" s="4">
        <v>1375.8130000000001</v>
      </c>
      <c r="L606" s="4">
        <v>1345.6880000000001</v>
      </c>
      <c r="M606" s="4">
        <v>1292.51</v>
      </c>
      <c r="N606" s="4">
        <v>1227.481</v>
      </c>
      <c r="O606" s="4">
        <v>1177.5119999999999</v>
      </c>
      <c r="P606" s="4">
        <v>1141.8869999999999</v>
      </c>
      <c r="Q606" s="4">
        <v>1093.7570000000001</v>
      </c>
      <c r="R606" s="4">
        <v>918.899</v>
      </c>
      <c r="S606" s="4">
        <v>744.274</v>
      </c>
      <c r="T606" s="4">
        <v>622.02099999999996</v>
      </c>
      <c r="U606" s="4">
        <v>515.21900000000005</v>
      </c>
      <c r="V606" s="4">
        <v>389.685</v>
      </c>
      <c r="W606" s="4">
        <v>245.89699999999999</v>
      </c>
      <c r="X606" s="4">
        <v>107.26300000000001</v>
      </c>
      <c r="Y606" s="4">
        <v>30.521000000000001</v>
      </c>
      <c r="Z606" s="4">
        <v>5.8819999999999997</v>
      </c>
      <c r="AA606" s="4">
        <v>0.72299999999999998</v>
      </c>
    </row>
    <row r="607" spans="1:27" s="6" customFormat="1" x14ac:dyDescent="0.3">
      <c r="A607" s="40">
        <v>606</v>
      </c>
      <c r="B607" s="18" t="s">
        <v>323</v>
      </c>
      <c r="C607" s="43" t="s">
        <v>78</v>
      </c>
      <c r="D607" s="41"/>
      <c r="E607" s="41">
        <v>716</v>
      </c>
      <c r="F607" s="41">
        <v>2070</v>
      </c>
      <c r="G607" s="4">
        <v>1313.885</v>
      </c>
      <c r="H607" s="4">
        <v>1326.2629999999999</v>
      </c>
      <c r="I607" s="4">
        <v>1343.7080000000001</v>
      </c>
      <c r="J607" s="4">
        <v>1360.452</v>
      </c>
      <c r="K607" s="4">
        <v>1373.145</v>
      </c>
      <c r="L607" s="4">
        <v>1365.7670000000001</v>
      </c>
      <c r="M607" s="4">
        <v>1334.877</v>
      </c>
      <c r="N607" s="4">
        <v>1281.1880000000001</v>
      </c>
      <c r="O607" s="4">
        <v>1214.241</v>
      </c>
      <c r="P607" s="4">
        <v>1161.5940000000001</v>
      </c>
      <c r="Q607" s="4">
        <v>1121.2070000000001</v>
      </c>
      <c r="R607" s="4">
        <v>1066.8420000000001</v>
      </c>
      <c r="S607" s="4">
        <v>886.99</v>
      </c>
      <c r="T607" s="4">
        <v>703.30700000000002</v>
      </c>
      <c r="U607" s="4">
        <v>565.96400000000006</v>
      </c>
      <c r="V607" s="4">
        <v>439.125</v>
      </c>
      <c r="W607" s="4">
        <v>297.46100000000001</v>
      </c>
      <c r="X607" s="4">
        <v>155.529</v>
      </c>
      <c r="Y607" s="4">
        <v>50.738</v>
      </c>
      <c r="Z607" s="4">
        <v>9.5589999999999993</v>
      </c>
      <c r="AA607" s="4">
        <v>1.0840000000000001</v>
      </c>
    </row>
    <row r="608" spans="1:27" s="6" customFormat="1" x14ac:dyDescent="0.3">
      <c r="A608" s="40">
        <v>607</v>
      </c>
      <c r="B608" s="18" t="s">
        <v>323</v>
      </c>
      <c r="C608" s="43" t="s">
        <v>78</v>
      </c>
      <c r="D608" s="41"/>
      <c r="E608" s="41">
        <v>716</v>
      </c>
      <c r="F608" s="41">
        <v>2075</v>
      </c>
      <c r="G608" s="4">
        <v>1291.3869999999999</v>
      </c>
      <c r="H608" s="4">
        <v>1308.4960000000001</v>
      </c>
      <c r="I608" s="4">
        <v>1323.53</v>
      </c>
      <c r="J608" s="4">
        <v>1339.8879999999999</v>
      </c>
      <c r="K608" s="4">
        <v>1353.5150000000001</v>
      </c>
      <c r="L608" s="4">
        <v>1363.893</v>
      </c>
      <c r="M608" s="4">
        <v>1355.73</v>
      </c>
      <c r="N608" s="4">
        <v>1324.2470000000001</v>
      </c>
      <c r="O608" s="4">
        <v>1268.654</v>
      </c>
      <c r="P608" s="4">
        <v>1199.3340000000001</v>
      </c>
      <c r="Q608" s="4">
        <v>1142.48</v>
      </c>
      <c r="R608" s="4">
        <v>1096.1669999999999</v>
      </c>
      <c r="S608" s="4">
        <v>1033.192</v>
      </c>
      <c r="T608" s="4">
        <v>842.17399999999998</v>
      </c>
      <c r="U608" s="4">
        <v>644.61800000000005</v>
      </c>
      <c r="V608" s="4">
        <v>487.91699999999997</v>
      </c>
      <c r="W608" s="4">
        <v>340.911</v>
      </c>
      <c r="X608" s="4">
        <v>192.947</v>
      </c>
      <c r="Y608" s="4">
        <v>76.369</v>
      </c>
      <c r="Z608" s="4">
        <v>16.727</v>
      </c>
      <c r="AA608" s="4">
        <v>1.8520000000000001</v>
      </c>
    </row>
    <row r="609" spans="1:27" s="6" customFormat="1" x14ac:dyDescent="0.3">
      <c r="A609" s="40">
        <v>608</v>
      </c>
      <c r="B609" s="18" t="s">
        <v>323</v>
      </c>
      <c r="C609" s="43" t="s">
        <v>78</v>
      </c>
      <c r="D609" s="41"/>
      <c r="E609" s="41">
        <v>716</v>
      </c>
      <c r="F609" s="41">
        <v>2080</v>
      </c>
      <c r="G609" s="4">
        <v>1261.4829999999999</v>
      </c>
      <c r="H609" s="4">
        <v>1286.394</v>
      </c>
      <c r="I609" s="4">
        <v>1305.962</v>
      </c>
      <c r="J609" s="4">
        <v>1319.9939999999999</v>
      </c>
      <c r="K609" s="4">
        <v>1333.4939999999999</v>
      </c>
      <c r="L609" s="4">
        <v>1345.0440000000001</v>
      </c>
      <c r="M609" s="4">
        <v>1354.65</v>
      </c>
      <c r="N609" s="4">
        <v>1345.8520000000001</v>
      </c>
      <c r="O609" s="4">
        <v>1312.4169999999999</v>
      </c>
      <c r="P609" s="4">
        <v>1254.422</v>
      </c>
      <c r="Q609" s="4">
        <v>1181.242</v>
      </c>
      <c r="R609" s="4">
        <v>1119.0820000000001</v>
      </c>
      <c r="S609" s="4">
        <v>1064.46</v>
      </c>
      <c r="T609" s="4">
        <v>985.01599999999996</v>
      </c>
      <c r="U609" s="4">
        <v>776.64200000000005</v>
      </c>
      <c r="V609" s="4">
        <v>561.08199999999999</v>
      </c>
      <c r="W609" s="4">
        <v>384.34</v>
      </c>
      <c r="X609" s="4">
        <v>226.09700000000001</v>
      </c>
      <c r="Y609" s="4">
        <v>97.926000000000002</v>
      </c>
      <c r="Z609" s="4">
        <v>26.356000000000002</v>
      </c>
      <c r="AA609" s="4">
        <v>3.4039999999999999</v>
      </c>
    </row>
    <row r="610" spans="1:27" s="6" customFormat="1" x14ac:dyDescent="0.3">
      <c r="A610" s="40">
        <v>609</v>
      </c>
      <c r="B610" s="18" t="s">
        <v>323</v>
      </c>
      <c r="C610" s="43" t="s">
        <v>78</v>
      </c>
      <c r="D610" s="41"/>
      <c r="E610" s="41">
        <v>716</v>
      </c>
      <c r="F610" s="41">
        <v>2085</v>
      </c>
      <c r="G610" s="4">
        <v>1231.165</v>
      </c>
      <c r="H610" s="4">
        <v>1256.8789999999999</v>
      </c>
      <c r="I610" s="4">
        <v>1284.0530000000001</v>
      </c>
      <c r="J610" s="4">
        <v>1302.6790000000001</v>
      </c>
      <c r="K610" s="4">
        <v>1314.079</v>
      </c>
      <c r="L610" s="4">
        <v>1325.67</v>
      </c>
      <c r="M610" s="4">
        <v>1336.547</v>
      </c>
      <c r="N610" s="4">
        <v>1345.521</v>
      </c>
      <c r="O610" s="4">
        <v>1334.748</v>
      </c>
      <c r="P610" s="4">
        <v>1298.806</v>
      </c>
      <c r="Q610" s="4">
        <v>1236.8800000000001</v>
      </c>
      <c r="R610" s="4">
        <v>1158.7449999999999</v>
      </c>
      <c r="S610" s="4">
        <v>1088.924</v>
      </c>
      <c r="T610" s="4">
        <v>1018.008</v>
      </c>
      <c r="U610" s="4">
        <v>912.78700000000003</v>
      </c>
      <c r="V610" s="4">
        <v>681.02</v>
      </c>
      <c r="W610" s="4">
        <v>447.25400000000002</v>
      </c>
      <c r="X610" s="4">
        <v>259.82100000000003</v>
      </c>
      <c r="Y610" s="4">
        <v>118.07299999999999</v>
      </c>
      <c r="Z610" s="4">
        <v>35.171999999999997</v>
      </c>
      <c r="AA610" s="4">
        <v>5.71</v>
      </c>
    </row>
    <row r="611" spans="1:27" s="6" customFormat="1" x14ac:dyDescent="0.3">
      <c r="A611" s="40">
        <v>610</v>
      </c>
      <c r="B611" s="18" t="s">
        <v>323</v>
      </c>
      <c r="C611" s="43" t="s">
        <v>78</v>
      </c>
      <c r="D611" s="41"/>
      <c r="E611" s="41">
        <v>716</v>
      </c>
      <c r="F611" s="41">
        <v>2090</v>
      </c>
      <c r="G611" s="4">
        <v>1200.471</v>
      </c>
      <c r="H611" s="4">
        <v>1226.913</v>
      </c>
      <c r="I611" s="4">
        <v>1254.71</v>
      </c>
      <c r="J611" s="4">
        <v>1281.009</v>
      </c>
      <c r="K611" s="4">
        <v>1297.201</v>
      </c>
      <c r="L611" s="4">
        <v>1306.876</v>
      </c>
      <c r="M611" s="4">
        <v>1317.8720000000001</v>
      </c>
      <c r="N611" s="4">
        <v>1328.1869999999999</v>
      </c>
      <c r="O611" s="4">
        <v>1335.252</v>
      </c>
      <c r="P611" s="4">
        <v>1321.9269999999999</v>
      </c>
      <c r="Q611" s="4">
        <v>1281.9359999999999</v>
      </c>
      <c r="R611" s="4">
        <v>1214.94</v>
      </c>
      <c r="S611" s="4">
        <v>1129.597</v>
      </c>
      <c r="T611" s="4">
        <v>1044.3430000000001</v>
      </c>
      <c r="U611" s="4">
        <v>947.53200000000004</v>
      </c>
      <c r="V611" s="4">
        <v>805.99</v>
      </c>
      <c r="W611" s="4">
        <v>548.86699999999996</v>
      </c>
      <c r="X611" s="4">
        <v>307.714</v>
      </c>
      <c r="Y611" s="4">
        <v>139.30000000000001</v>
      </c>
      <c r="Z611" s="4">
        <v>44.003</v>
      </c>
      <c r="AA611" s="4">
        <v>8.1850000000000005</v>
      </c>
    </row>
    <row r="612" spans="1:27" s="6" customFormat="1" x14ac:dyDescent="0.3">
      <c r="A612" s="40">
        <v>611</v>
      </c>
      <c r="B612" s="18" t="s">
        <v>323</v>
      </c>
      <c r="C612" s="43" t="s">
        <v>78</v>
      </c>
      <c r="D612" s="41"/>
      <c r="E612" s="41">
        <v>716</v>
      </c>
      <c r="F612" s="41">
        <v>2095</v>
      </c>
      <c r="G612" s="4">
        <v>1173.9480000000001</v>
      </c>
      <c r="H612" s="4">
        <v>1196.558</v>
      </c>
      <c r="I612" s="4">
        <v>1224.923</v>
      </c>
      <c r="J612" s="4">
        <v>1251.913</v>
      </c>
      <c r="K612" s="4">
        <v>1275.961</v>
      </c>
      <c r="L612" s="4">
        <v>1290.559</v>
      </c>
      <c r="M612" s="4">
        <v>1299.722</v>
      </c>
      <c r="N612" s="4">
        <v>1310.229</v>
      </c>
      <c r="O612" s="4">
        <v>1318.779</v>
      </c>
      <c r="P612" s="4">
        <v>1323.3579999999999</v>
      </c>
      <c r="Q612" s="4">
        <v>1305.961</v>
      </c>
      <c r="R612" s="4">
        <v>1260.752</v>
      </c>
      <c r="S612" s="4">
        <v>1186.405</v>
      </c>
      <c r="T612" s="4">
        <v>1086.1890000000001</v>
      </c>
      <c r="U612" s="4">
        <v>976.03899999999999</v>
      </c>
      <c r="V612" s="4">
        <v>842.13199999999995</v>
      </c>
      <c r="W612" s="4">
        <v>656.30700000000002</v>
      </c>
      <c r="X612" s="4">
        <v>383.81799999999998</v>
      </c>
      <c r="Y612" s="4">
        <v>169.06100000000001</v>
      </c>
      <c r="Z612" s="4">
        <v>53.734000000000002</v>
      </c>
      <c r="AA612" s="4">
        <v>10.87</v>
      </c>
    </row>
    <row r="613" spans="1:27" s="6" customFormat="1" x14ac:dyDescent="0.3">
      <c r="A613" s="40">
        <v>612</v>
      </c>
      <c r="B613" s="18" t="s">
        <v>323</v>
      </c>
      <c r="C613" s="43" t="s">
        <v>78</v>
      </c>
      <c r="D613" s="41"/>
      <c r="E613" s="41">
        <v>716</v>
      </c>
      <c r="F613" s="41">
        <v>2100</v>
      </c>
      <c r="G613" s="4">
        <v>1149.0940000000001</v>
      </c>
      <c r="H613" s="4">
        <v>1170.345</v>
      </c>
      <c r="I613" s="4">
        <v>1194.721</v>
      </c>
      <c r="J613" s="4">
        <v>1222.357</v>
      </c>
      <c r="K613" s="4">
        <v>1247.306</v>
      </c>
      <c r="L613" s="4">
        <v>1269.8789999999999</v>
      </c>
      <c r="M613" s="4">
        <v>1284.0039999999999</v>
      </c>
      <c r="N613" s="4">
        <v>1292.7280000000001</v>
      </c>
      <c r="O613" s="4">
        <v>1301.6320000000001</v>
      </c>
      <c r="P613" s="4">
        <v>1307.867</v>
      </c>
      <c r="Q613" s="4">
        <v>1308.492</v>
      </c>
      <c r="R613" s="4">
        <v>1285.838</v>
      </c>
      <c r="S613" s="4">
        <v>1233.0740000000001</v>
      </c>
      <c r="T613" s="4">
        <v>1143.575</v>
      </c>
      <c r="U613" s="4">
        <v>1019.022</v>
      </c>
      <c r="V613" s="4">
        <v>872.745</v>
      </c>
      <c r="W613" s="4">
        <v>692.327</v>
      </c>
      <c r="X613" s="4">
        <v>465.923</v>
      </c>
      <c r="Y613" s="4">
        <v>215.72800000000001</v>
      </c>
      <c r="Z613" s="4">
        <v>67.346999999999994</v>
      </c>
      <c r="AA613" s="4">
        <v>13.964</v>
      </c>
    </row>
    <row r="614" spans="1:27" s="6" customFormat="1" x14ac:dyDescent="0.3">
      <c r="A614" s="40">
        <v>613</v>
      </c>
      <c r="B614" s="18" t="s">
        <v>323</v>
      </c>
      <c r="C614" s="44" t="s">
        <v>79</v>
      </c>
      <c r="D614" s="41"/>
      <c r="E614" s="41">
        <v>911</v>
      </c>
      <c r="F614" s="41">
        <v>2015</v>
      </c>
      <c r="G614" s="4">
        <v>13695.272999999999</v>
      </c>
      <c r="H614" s="4">
        <v>11584.285</v>
      </c>
      <c r="I614" s="4">
        <v>9655.3389999999999</v>
      </c>
      <c r="J614" s="4">
        <v>8003.5410000000002</v>
      </c>
      <c r="K614" s="4">
        <v>6758.4260000000004</v>
      </c>
      <c r="L614" s="4">
        <v>5703.4440000000004</v>
      </c>
      <c r="M614" s="4">
        <v>4746.6409999999996</v>
      </c>
      <c r="N614" s="4">
        <v>3883.4479999999999</v>
      </c>
      <c r="O614" s="4">
        <v>3132.7579999999998</v>
      </c>
      <c r="P614" s="4">
        <v>2528.3690000000001</v>
      </c>
      <c r="Q614" s="4">
        <v>2051.5520000000001</v>
      </c>
      <c r="R614" s="4">
        <v>1651.8710000000001</v>
      </c>
      <c r="S614" s="4">
        <v>1320.2629999999999</v>
      </c>
      <c r="T614" s="4">
        <v>981.62300000000005</v>
      </c>
      <c r="U614" s="4">
        <v>704.81299999999999</v>
      </c>
      <c r="V614" s="4">
        <v>443.60199999999998</v>
      </c>
      <c r="W614" s="4">
        <v>225.86199999999999</v>
      </c>
      <c r="X614" s="4">
        <v>84.253</v>
      </c>
      <c r="Y614" s="4">
        <v>20.442</v>
      </c>
      <c r="Z614" s="4">
        <v>2.9369999999999998</v>
      </c>
      <c r="AA614" s="4">
        <v>0.24</v>
      </c>
    </row>
    <row r="615" spans="1:27" s="6" customFormat="1" x14ac:dyDescent="0.3">
      <c r="A615" s="40">
        <v>614</v>
      </c>
      <c r="B615" s="18" t="s">
        <v>323</v>
      </c>
      <c r="C615" s="44" t="s">
        <v>79</v>
      </c>
      <c r="D615" s="41"/>
      <c r="E615" s="41">
        <v>911</v>
      </c>
      <c r="F615" s="41">
        <v>2020</v>
      </c>
      <c r="G615" s="4">
        <v>15188.531000000001</v>
      </c>
      <c r="H615" s="4">
        <v>13287.546</v>
      </c>
      <c r="I615" s="4">
        <v>11449.093999999999</v>
      </c>
      <c r="J615" s="4">
        <v>9553.7890000000007</v>
      </c>
      <c r="K615" s="4">
        <v>7896.5910000000003</v>
      </c>
      <c r="L615" s="4">
        <v>6639.0739999999996</v>
      </c>
      <c r="M615" s="4">
        <v>5577.2439999999997</v>
      </c>
      <c r="N615" s="4">
        <v>4610.5730000000003</v>
      </c>
      <c r="O615" s="4">
        <v>3751.4760000000001</v>
      </c>
      <c r="P615" s="4">
        <v>3015.134</v>
      </c>
      <c r="Q615" s="4">
        <v>2417.8159999999998</v>
      </c>
      <c r="R615" s="4">
        <v>1938.9929999999999</v>
      </c>
      <c r="S615" s="4">
        <v>1527.9010000000001</v>
      </c>
      <c r="T615" s="4">
        <v>1170.759</v>
      </c>
      <c r="U615" s="4">
        <v>809.44299999999998</v>
      </c>
      <c r="V615" s="4">
        <v>516.58799999999997</v>
      </c>
      <c r="W615" s="4">
        <v>268.99900000000002</v>
      </c>
      <c r="X615" s="4">
        <v>102.61499999999999</v>
      </c>
      <c r="Y615" s="4">
        <v>25.841999999999999</v>
      </c>
      <c r="Z615" s="4">
        <v>3.7919999999999998</v>
      </c>
      <c r="AA615" s="4">
        <v>0.315</v>
      </c>
    </row>
    <row r="616" spans="1:27" s="6" customFormat="1" x14ac:dyDescent="0.3">
      <c r="A616" s="40">
        <v>615</v>
      </c>
      <c r="B616" s="18" t="s">
        <v>323</v>
      </c>
      <c r="C616" s="44" t="s">
        <v>79</v>
      </c>
      <c r="D616" s="41"/>
      <c r="E616" s="41">
        <v>911</v>
      </c>
      <c r="F616" s="41">
        <v>2025</v>
      </c>
      <c r="G616" s="4">
        <v>16749.095000000001</v>
      </c>
      <c r="H616" s="4">
        <v>14803.061</v>
      </c>
      <c r="I616" s="4">
        <v>13149.915999999999</v>
      </c>
      <c r="J616" s="4">
        <v>11345.136</v>
      </c>
      <c r="K616" s="4">
        <v>9444.4410000000007</v>
      </c>
      <c r="L616" s="4">
        <v>7779.5559999999996</v>
      </c>
      <c r="M616" s="4">
        <v>6513.1189999999997</v>
      </c>
      <c r="N616" s="4">
        <v>5444.4229999999998</v>
      </c>
      <c r="O616" s="4">
        <v>4474.9520000000002</v>
      </c>
      <c r="P616" s="4">
        <v>3625.8090000000002</v>
      </c>
      <c r="Q616" s="4">
        <v>2895.174</v>
      </c>
      <c r="R616" s="4">
        <v>2295.1309999999999</v>
      </c>
      <c r="S616" s="4">
        <v>1803.0889999999999</v>
      </c>
      <c r="T616" s="4">
        <v>1364.279</v>
      </c>
      <c r="U616" s="4">
        <v>974.88699999999994</v>
      </c>
      <c r="V616" s="4">
        <v>601.1</v>
      </c>
      <c r="W616" s="4">
        <v>318.59899999999999</v>
      </c>
      <c r="X616" s="4">
        <v>124.767</v>
      </c>
      <c r="Y616" s="4">
        <v>32.207000000000001</v>
      </c>
      <c r="Z616" s="4">
        <v>4.9089999999999998</v>
      </c>
      <c r="AA616" s="4">
        <v>0.41099999999999998</v>
      </c>
    </row>
    <row r="617" spans="1:27" s="6" customFormat="1" x14ac:dyDescent="0.3">
      <c r="A617" s="40">
        <v>616</v>
      </c>
      <c r="B617" s="18" t="s">
        <v>323</v>
      </c>
      <c r="C617" s="44" t="s">
        <v>79</v>
      </c>
      <c r="D617" s="41"/>
      <c r="E617" s="41">
        <v>911</v>
      </c>
      <c r="F617" s="41">
        <v>2030</v>
      </c>
      <c r="G617" s="4">
        <v>18390.037</v>
      </c>
      <c r="H617" s="4">
        <v>16393.904999999999</v>
      </c>
      <c r="I617" s="4">
        <v>14668.968000000001</v>
      </c>
      <c r="J617" s="4">
        <v>13040.966</v>
      </c>
      <c r="K617" s="4">
        <v>11224.259</v>
      </c>
      <c r="L617" s="4">
        <v>9314.9590000000007</v>
      </c>
      <c r="M617" s="4">
        <v>7646.3339999999998</v>
      </c>
      <c r="N617" s="4">
        <v>6376.74</v>
      </c>
      <c r="O617" s="4">
        <v>5304.2920000000004</v>
      </c>
      <c r="P617" s="4">
        <v>4341.5159999999996</v>
      </c>
      <c r="Q617" s="4">
        <v>3494.2530000000002</v>
      </c>
      <c r="R617" s="4">
        <v>2758.4960000000001</v>
      </c>
      <c r="S617" s="4">
        <v>2144.1590000000001</v>
      </c>
      <c r="T617" s="4">
        <v>1620.354</v>
      </c>
      <c r="U617" s="4">
        <v>1146.184</v>
      </c>
      <c r="V617" s="4">
        <v>732.83299999999997</v>
      </c>
      <c r="W617" s="4">
        <v>376.68599999999998</v>
      </c>
      <c r="X617" s="4">
        <v>150.661</v>
      </c>
      <c r="Y617" s="4">
        <v>40.003</v>
      </c>
      <c r="Z617" s="4">
        <v>6.2469999999999999</v>
      </c>
      <c r="AA617" s="4">
        <v>0.54200000000000004</v>
      </c>
    </row>
    <row r="618" spans="1:27" s="6" customFormat="1" x14ac:dyDescent="0.3">
      <c r="A618" s="40">
        <v>617</v>
      </c>
      <c r="B618" s="18" t="s">
        <v>323</v>
      </c>
      <c r="C618" s="44" t="s">
        <v>79</v>
      </c>
      <c r="D618" s="41"/>
      <c r="E618" s="41">
        <v>911</v>
      </c>
      <c r="F618" s="41">
        <v>2035</v>
      </c>
      <c r="G618" s="4">
        <v>19995.347000000002</v>
      </c>
      <c r="H618" s="4">
        <v>18073.516</v>
      </c>
      <c r="I618" s="4">
        <v>16270.775</v>
      </c>
      <c r="J618" s="4">
        <v>14563.744000000001</v>
      </c>
      <c r="K618" s="4">
        <v>12916.605</v>
      </c>
      <c r="L618" s="4">
        <v>11086.661</v>
      </c>
      <c r="M618" s="4">
        <v>9174.9940000000006</v>
      </c>
      <c r="N618" s="4">
        <v>7508.0039999999999</v>
      </c>
      <c r="O618" s="4">
        <v>6234.5219999999999</v>
      </c>
      <c r="P618" s="4">
        <v>5164.5730000000003</v>
      </c>
      <c r="Q618" s="4">
        <v>4198.5789999999997</v>
      </c>
      <c r="R618" s="4">
        <v>3341.9140000000002</v>
      </c>
      <c r="S618" s="4">
        <v>2588.8809999999999</v>
      </c>
      <c r="T618" s="4">
        <v>1938.798</v>
      </c>
      <c r="U618" s="4">
        <v>1373.3119999999999</v>
      </c>
      <c r="V618" s="4">
        <v>871.87900000000002</v>
      </c>
      <c r="W618" s="4">
        <v>466.22199999999998</v>
      </c>
      <c r="X618" s="4">
        <v>181.494</v>
      </c>
      <c r="Y618" s="4">
        <v>49.316000000000003</v>
      </c>
      <c r="Z618" s="4">
        <v>7.9189999999999996</v>
      </c>
      <c r="AA618" s="4">
        <v>0.70299999999999996</v>
      </c>
    </row>
    <row r="619" spans="1:27" s="6" customFormat="1" x14ac:dyDescent="0.3">
      <c r="A619" s="40">
        <v>618</v>
      </c>
      <c r="B619" s="18" t="s">
        <v>323</v>
      </c>
      <c r="C619" s="44" t="s">
        <v>79</v>
      </c>
      <c r="D619" s="41"/>
      <c r="E619" s="41">
        <v>911</v>
      </c>
      <c r="F619" s="41">
        <v>2040</v>
      </c>
      <c r="G619" s="4">
        <v>21458.37</v>
      </c>
      <c r="H619" s="4">
        <v>19718.266</v>
      </c>
      <c r="I619" s="4">
        <v>17961.565999999999</v>
      </c>
      <c r="J619" s="4">
        <v>16170.753000000001</v>
      </c>
      <c r="K619" s="4">
        <v>14441.879000000001</v>
      </c>
      <c r="L619" s="4">
        <v>12777.279</v>
      </c>
      <c r="M619" s="4">
        <v>10941.784</v>
      </c>
      <c r="N619" s="4">
        <v>9031.7090000000007</v>
      </c>
      <c r="O619" s="4">
        <v>7361.2510000000002</v>
      </c>
      <c r="P619" s="4">
        <v>6087.5349999999999</v>
      </c>
      <c r="Q619" s="4">
        <v>5009.3559999999998</v>
      </c>
      <c r="R619" s="4">
        <v>4028.788</v>
      </c>
      <c r="S619" s="4">
        <v>3149.46</v>
      </c>
      <c r="T619" s="4">
        <v>2353.8939999999998</v>
      </c>
      <c r="U619" s="4">
        <v>1656.2929999999999</v>
      </c>
      <c r="V619" s="4">
        <v>1056.412</v>
      </c>
      <c r="W619" s="4">
        <v>562.62599999999998</v>
      </c>
      <c r="X619" s="4">
        <v>228.39400000000001</v>
      </c>
      <c r="Y619" s="4">
        <v>60.548999999999999</v>
      </c>
      <c r="Z619" s="4">
        <v>9.9489999999999998</v>
      </c>
      <c r="AA619" s="4">
        <v>0.90300000000000002</v>
      </c>
    </row>
    <row r="620" spans="1:27" s="6" customFormat="1" x14ac:dyDescent="0.3">
      <c r="A620" s="40">
        <v>619</v>
      </c>
      <c r="B620" s="18" t="s">
        <v>323</v>
      </c>
      <c r="C620" s="44" t="s">
        <v>79</v>
      </c>
      <c r="D620" s="41"/>
      <c r="E620" s="41">
        <v>911</v>
      </c>
      <c r="F620" s="41">
        <v>2045</v>
      </c>
      <c r="G620" s="4">
        <v>22707.445</v>
      </c>
      <c r="H620" s="4">
        <v>21216.933000000001</v>
      </c>
      <c r="I620" s="4">
        <v>19616.572</v>
      </c>
      <c r="J620" s="4">
        <v>17865.935000000001</v>
      </c>
      <c r="K620" s="4">
        <v>16050.819</v>
      </c>
      <c r="L620" s="4">
        <v>14303.621999999999</v>
      </c>
      <c r="M620" s="4">
        <v>12630.953</v>
      </c>
      <c r="N620" s="4">
        <v>10794.115</v>
      </c>
      <c r="O620" s="4">
        <v>8877.5059999999994</v>
      </c>
      <c r="P620" s="4">
        <v>7205.9920000000002</v>
      </c>
      <c r="Q620" s="4">
        <v>5920.3519999999999</v>
      </c>
      <c r="R620" s="4">
        <v>4821.6530000000002</v>
      </c>
      <c r="S620" s="4">
        <v>3811.7310000000002</v>
      </c>
      <c r="T620" s="4">
        <v>2879.364</v>
      </c>
      <c r="U620" s="4">
        <v>2026.9110000000001</v>
      </c>
      <c r="V620" s="4">
        <v>1288.8230000000001</v>
      </c>
      <c r="W620" s="4">
        <v>692.65</v>
      </c>
      <c r="X620" s="4">
        <v>281.29399999999998</v>
      </c>
      <c r="Y620" s="4">
        <v>77.971000000000004</v>
      </c>
      <c r="Z620" s="4">
        <v>12.54</v>
      </c>
      <c r="AA620" s="4">
        <v>1.165</v>
      </c>
    </row>
    <row r="621" spans="1:27" s="6" customFormat="1" x14ac:dyDescent="0.3">
      <c r="A621" s="40">
        <v>620</v>
      </c>
      <c r="B621" s="18" t="s">
        <v>323</v>
      </c>
      <c r="C621" s="44" t="s">
        <v>79</v>
      </c>
      <c r="D621" s="41"/>
      <c r="E621" s="41">
        <v>911</v>
      </c>
      <c r="F621" s="41">
        <v>2050</v>
      </c>
      <c r="G621" s="4">
        <v>23789.932000000001</v>
      </c>
      <c r="H621" s="4">
        <v>22498.345000000001</v>
      </c>
      <c r="I621" s="4">
        <v>21125.458999999999</v>
      </c>
      <c r="J621" s="4">
        <v>19525.863000000001</v>
      </c>
      <c r="K621" s="4">
        <v>17748.405999999999</v>
      </c>
      <c r="L621" s="4">
        <v>15914.156999999999</v>
      </c>
      <c r="M621" s="4">
        <v>14159.341</v>
      </c>
      <c r="N621" s="4">
        <v>12482.507</v>
      </c>
      <c r="O621" s="4">
        <v>10632.772000000001</v>
      </c>
      <c r="P621" s="4">
        <v>8709.8639999999996</v>
      </c>
      <c r="Q621" s="4">
        <v>7024.7309999999998</v>
      </c>
      <c r="R621" s="4">
        <v>5714.4620000000004</v>
      </c>
      <c r="S621" s="4">
        <v>4578.5439999999999</v>
      </c>
      <c r="T621" s="4">
        <v>3502.8209999999999</v>
      </c>
      <c r="U621" s="4">
        <v>2498.3420000000001</v>
      </c>
      <c r="V621" s="4">
        <v>1594.588</v>
      </c>
      <c r="W621" s="4">
        <v>858.70699999999999</v>
      </c>
      <c r="X621" s="4">
        <v>353.964</v>
      </c>
      <c r="Y621" s="4">
        <v>98.614999999999995</v>
      </c>
      <c r="Z621" s="4">
        <v>16.623999999999999</v>
      </c>
      <c r="AA621" s="4">
        <v>1.5089999999999999</v>
      </c>
    </row>
    <row r="622" spans="1:27" s="6" customFormat="1" x14ac:dyDescent="0.3">
      <c r="A622" s="40">
        <v>621</v>
      </c>
      <c r="B622" s="18" t="s">
        <v>323</v>
      </c>
      <c r="C622" s="44" t="s">
        <v>79</v>
      </c>
      <c r="D622" s="41"/>
      <c r="E622" s="41">
        <v>911</v>
      </c>
      <c r="F622" s="41">
        <v>2055</v>
      </c>
      <c r="G622" s="4">
        <v>24751.4</v>
      </c>
      <c r="H622" s="4">
        <v>23605.025000000001</v>
      </c>
      <c r="I622" s="4">
        <v>22415.402999999998</v>
      </c>
      <c r="J622" s="4">
        <v>21040.261999999999</v>
      </c>
      <c r="K622" s="4">
        <v>19412.490000000002</v>
      </c>
      <c r="L622" s="4">
        <v>17614.675999999999</v>
      </c>
      <c r="M622" s="4">
        <v>15772.325999999999</v>
      </c>
      <c r="N622" s="4">
        <v>14012.512000000001</v>
      </c>
      <c r="O622" s="4">
        <v>12316.592000000001</v>
      </c>
      <c r="P622" s="4">
        <v>10451.906000000001</v>
      </c>
      <c r="Q622" s="4">
        <v>8509.2489999999998</v>
      </c>
      <c r="R622" s="4">
        <v>6798.6909999999998</v>
      </c>
      <c r="S622" s="4">
        <v>5446.107</v>
      </c>
      <c r="T622" s="4">
        <v>4230.5209999999997</v>
      </c>
      <c r="U622" s="4">
        <v>3065.2240000000002</v>
      </c>
      <c r="V622" s="4">
        <v>1992.326</v>
      </c>
      <c r="W622" s="4">
        <v>1085.104</v>
      </c>
      <c r="X622" s="4">
        <v>453.09500000000003</v>
      </c>
      <c r="Y622" s="4">
        <v>129.61099999999999</v>
      </c>
      <c r="Z622" s="4">
        <v>22.177</v>
      </c>
      <c r="AA622" s="4">
        <v>2.1019999999999999</v>
      </c>
    </row>
    <row r="623" spans="1:27" s="6" customFormat="1" x14ac:dyDescent="0.3">
      <c r="A623" s="40">
        <v>622</v>
      </c>
      <c r="B623" s="18" t="s">
        <v>323</v>
      </c>
      <c r="C623" s="44" t="s">
        <v>79</v>
      </c>
      <c r="D623" s="41"/>
      <c r="E623" s="41">
        <v>911</v>
      </c>
      <c r="F623" s="41">
        <v>2060</v>
      </c>
      <c r="G623" s="4">
        <v>25587.217000000001</v>
      </c>
      <c r="H623" s="4">
        <v>24584.766</v>
      </c>
      <c r="I623" s="4">
        <v>23528.987000000001</v>
      </c>
      <c r="J623" s="4">
        <v>22335.413</v>
      </c>
      <c r="K623" s="4">
        <v>20931.267</v>
      </c>
      <c r="L623" s="4">
        <v>19281.703000000001</v>
      </c>
      <c r="M623" s="4">
        <v>17474.456999999999</v>
      </c>
      <c r="N623" s="4">
        <v>15625.901</v>
      </c>
      <c r="O623" s="4">
        <v>13844.458000000001</v>
      </c>
      <c r="P623" s="4">
        <v>12125.823</v>
      </c>
      <c r="Q623" s="4">
        <v>10230.459000000001</v>
      </c>
      <c r="R623" s="4">
        <v>8255.6020000000008</v>
      </c>
      <c r="S623" s="4">
        <v>6501.2669999999998</v>
      </c>
      <c r="T623" s="4">
        <v>5057.8270000000002</v>
      </c>
      <c r="U623" s="4">
        <v>3732.1089999999999</v>
      </c>
      <c r="V623" s="4">
        <v>2476.7310000000002</v>
      </c>
      <c r="W623" s="4">
        <v>1384.662</v>
      </c>
      <c r="X623" s="4">
        <v>591.18499999999995</v>
      </c>
      <c r="Y623" s="4">
        <v>173.72300000000001</v>
      </c>
      <c r="Z623" s="4">
        <v>30.927</v>
      </c>
      <c r="AA623" s="4">
        <v>2.988</v>
      </c>
    </row>
    <row r="624" spans="1:27" s="6" customFormat="1" x14ac:dyDescent="0.3">
      <c r="A624" s="40">
        <v>623</v>
      </c>
      <c r="B624" s="18" t="s">
        <v>323</v>
      </c>
      <c r="C624" s="44" t="s">
        <v>79</v>
      </c>
      <c r="D624" s="41"/>
      <c r="E624" s="41">
        <v>911</v>
      </c>
      <c r="F624" s="41">
        <v>2065</v>
      </c>
      <c r="G624" s="4">
        <v>26336.274000000001</v>
      </c>
      <c r="H624" s="4">
        <v>25433.757000000001</v>
      </c>
      <c r="I624" s="4">
        <v>24513.993999999999</v>
      </c>
      <c r="J624" s="4">
        <v>23453.464</v>
      </c>
      <c r="K624" s="4">
        <v>22230.787</v>
      </c>
      <c r="L624" s="4">
        <v>20803.706999999999</v>
      </c>
      <c r="M624" s="4">
        <v>19142.988000000001</v>
      </c>
      <c r="N624" s="4">
        <v>17327.721000000001</v>
      </c>
      <c r="O624" s="4">
        <v>15455.237999999999</v>
      </c>
      <c r="P624" s="4">
        <v>13647.745000000001</v>
      </c>
      <c r="Q624" s="4">
        <v>11888.698</v>
      </c>
      <c r="R624" s="4">
        <v>9948.0040000000008</v>
      </c>
      <c r="S624" s="4">
        <v>7919.84</v>
      </c>
      <c r="T624" s="4">
        <v>6067.4960000000001</v>
      </c>
      <c r="U624" s="4">
        <v>4496.8389999999999</v>
      </c>
      <c r="V624" s="4">
        <v>3054.203</v>
      </c>
      <c r="W624" s="4">
        <v>1757.752</v>
      </c>
      <c r="X624" s="4">
        <v>779.36300000000006</v>
      </c>
      <c r="Y624" s="4">
        <v>237.56100000000001</v>
      </c>
      <c r="Z624" s="4">
        <v>44.17</v>
      </c>
      <c r="AA624" s="4">
        <v>4.47</v>
      </c>
    </row>
    <row r="625" spans="1:27" s="6" customFormat="1" x14ac:dyDescent="0.3">
      <c r="A625" s="40">
        <v>624</v>
      </c>
      <c r="B625" s="18" t="s">
        <v>323</v>
      </c>
      <c r="C625" s="44" t="s">
        <v>79</v>
      </c>
      <c r="D625" s="41"/>
      <c r="E625" s="41">
        <v>911</v>
      </c>
      <c r="F625" s="41">
        <v>2070</v>
      </c>
      <c r="G625" s="4">
        <v>26885.162</v>
      </c>
      <c r="H625" s="4">
        <v>26193.475999999999</v>
      </c>
      <c r="I625" s="4">
        <v>25367.527999999998</v>
      </c>
      <c r="J625" s="4">
        <v>24442.286</v>
      </c>
      <c r="K625" s="4">
        <v>23353.074000000001</v>
      </c>
      <c r="L625" s="4">
        <v>22106.948</v>
      </c>
      <c r="M625" s="4">
        <v>20667.330000000002</v>
      </c>
      <c r="N625" s="4">
        <v>18996.531999999999</v>
      </c>
      <c r="O625" s="4">
        <v>17154.317999999999</v>
      </c>
      <c r="P625" s="4">
        <v>15252.705</v>
      </c>
      <c r="Q625" s="4">
        <v>13400.179</v>
      </c>
      <c r="R625" s="4">
        <v>11583.696</v>
      </c>
      <c r="S625" s="4">
        <v>9571.5249999999996</v>
      </c>
      <c r="T625" s="4">
        <v>7425.37</v>
      </c>
      <c r="U625" s="4">
        <v>5433.56</v>
      </c>
      <c r="V625" s="4">
        <v>3722.81</v>
      </c>
      <c r="W625" s="4">
        <v>2209.154</v>
      </c>
      <c r="X625" s="4">
        <v>1019.857</v>
      </c>
      <c r="Y625" s="4">
        <v>327.24900000000002</v>
      </c>
      <c r="Z625" s="4">
        <v>64.064999999999998</v>
      </c>
      <c r="AA625" s="4">
        <v>6.85</v>
      </c>
    </row>
    <row r="626" spans="1:27" s="6" customFormat="1" x14ac:dyDescent="0.3">
      <c r="A626" s="40">
        <v>625</v>
      </c>
      <c r="B626" s="18" t="s">
        <v>323</v>
      </c>
      <c r="C626" s="44" t="s">
        <v>79</v>
      </c>
      <c r="D626" s="41"/>
      <c r="E626" s="41">
        <v>911</v>
      </c>
      <c r="F626" s="41">
        <v>2075</v>
      </c>
      <c r="G626" s="4">
        <v>27254.718000000001</v>
      </c>
      <c r="H626" s="4">
        <v>26751.237000000001</v>
      </c>
      <c r="I626" s="4">
        <v>26130.812999999998</v>
      </c>
      <c r="J626" s="4">
        <v>25299.29</v>
      </c>
      <c r="K626" s="4">
        <v>24345.846000000001</v>
      </c>
      <c r="L626" s="4">
        <v>23233.242999999999</v>
      </c>
      <c r="M626" s="4">
        <v>21973.543000000001</v>
      </c>
      <c r="N626" s="4">
        <v>20522.087</v>
      </c>
      <c r="O626" s="4">
        <v>18821.329000000002</v>
      </c>
      <c r="P626" s="4">
        <v>16946.045999999998</v>
      </c>
      <c r="Q626" s="4">
        <v>14995.207</v>
      </c>
      <c r="R626" s="4">
        <v>13079.703</v>
      </c>
      <c r="S626" s="4">
        <v>11175.084999999999</v>
      </c>
      <c r="T626" s="4">
        <v>9012.741</v>
      </c>
      <c r="U626" s="4">
        <v>6695.741</v>
      </c>
      <c r="V626" s="4">
        <v>4548.2079999999996</v>
      </c>
      <c r="W626" s="4">
        <v>2740.7379999999998</v>
      </c>
      <c r="X626" s="4">
        <v>1318.1869999999999</v>
      </c>
      <c r="Y626" s="4">
        <v>446.53</v>
      </c>
      <c r="Z626" s="4">
        <v>93.325999999999993</v>
      </c>
      <c r="AA626" s="4">
        <v>10.63</v>
      </c>
    </row>
    <row r="627" spans="1:27" s="6" customFormat="1" x14ac:dyDescent="0.3">
      <c r="A627" s="40">
        <v>626</v>
      </c>
      <c r="B627" s="18" t="s">
        <v>323</v>
      </c>
      <c r="C627" s="44" t="s">
        <v>79</v>
      </c>
      <c r="D627" s="41"/>
      <c r="E627" s="41">
        <v>911</v>
      </c>
      <c r="F627" s="41">
        <v>2080</v>
      </c>
      <c r="G627" s="4">
        <v>27490.136999999999</v>
      </c>
      <c r="H627" s="4">
        <v>27128.776000000002</v>
      </c>
      <c r="I627" s="4">
        <v>26691.976999999999</v>
      </c>
      <c r="J627" s="4">
        <v>26065.692999999999</v>
      </c>
      <c r="K627" s="4">
        <v>25206.724999999999</v>
      </c>
      <c r="L627" s="4">
        <v>24230.080000000002</v>
      </c>
      <c r="M627" s="4">
        <v>23103.669000000002</v>
      </c>
      <c r="N627" s="4">
        <v>21831.010999999999</v>
      </c>
      <c r="O627" s="4">
        <v>20346.967000000001</v>
      </c>
      <c r="P627" s="4">
        <v>18609.191999999999</v>
      </c>
      <c r="Q627" s="4">
        <v>16679.644</v>
      </c>
      <c r="R627" s="4">
        <v>14660.621999999999</v>
      </c>
      <c r="S627" s="4">
        <v>12648.954</v>
      </c>
      <c r="T627" s="4">
        <v>10564.821</v>
      </c>
      <c r="U627" s="4">
        <v>8180.6009999999997</v>
      </c>
      <c r="V627" s="4">
        <v>5663.9949999999999</v>
      </c>
      <c r="W627" s="4">
        <v>3404.634</v>
      </c>
      <c r="X627" s="4">
        <v>1678.165</v>
      </c>
      <c r="Y627" s="4">
        <v>599.75400000000002</v>
      </c>
      <c r="Z627" s="4">
        <v>134.35599999999999</v>
      </c>
      <c r="AA627" s="4">
        <v>16.539000000000001</v>
      </c>
    </row>
    <row r="628" spans="1:27" s="6" customFormat="1" x14ac:dyDescent="0.3">
      <c r="A628" s="40">
        <v>627</v>
      </c>
      <c r="B628" s="18" t="s">
        <v>323</v>
      </c>
      <c r="C628" s="44" t="s">
        <v>79</v>
      </c>
      <c r="D628" s="41"/>
      <c r="E628" s="41">
        <v>911</v>
      </c>
      <c r="F628" s="41">
        <v>2085</v>
      </c>
      <c r="G628" s="4">
        <v>27579.312999999998</v>
      </c>
      <c r="H628" s="4">
        <v>27372.143</v>
      </c>
      <c r="I628" s="4">
        <v>27072.957999999999</v>
      </c>
      <c r="J628" s="4">
        <v>26630.155999999999</v>
      </c>
      <c r="K628" s="4">
        <v>25976.99</v>
      </c>
      <c r="L628" s="4">
        <v>25095.300999999999</v>
      </c>
      <c r="M628" s="4">
        <v>24104.842000000001</v>
      </c>
      <c r="N628" s="4">
        <v>22964.924999999999</v>
      </c>
      <c r="O628" s="4">
        <v>21658.344000000001</v>
      </c>
      <c r="P628" s="4">
        <v>20133.715</v>
      </c>
      <c r="Q628" s="4">
        <v>18336.365000000002</v>
      </c>
      <c r="R628" s="4">
        <v>16332.013999999999</v>
      </c>
      <c r="S628" s="4">
        <v>14209.255999999999</v>
      </c>
      <c r="T628" s="4">
        <v>12000.984</v>
      </c>
      <c r="U628" s="4">
        <v>9646.8029999999999</v>
      </c>
      <c r="V628" s="4">
        <v>6988.2820000000002</v>
      </c>
      <c r="W628" s="4">
        <v>4306.5429999999997</v>
      </c>
      <c r="X628" s="4">
        <v>2135.2890000000002</v>
      </c>
      <c r="Y628" s="4">
        <v>790.69299999999998</v>
      </c>
      <c r="Z628" s="4">
        <v>189.35400000000001</v>
      </c>
      <c r="AA628" s="4">
        <v>25.373999999999999</v>
      </c>
    </row>
    <row r="629" spans="1:27" s="6" customFormat="1" x14ac:dyDescent="0.3">
      <c r="A629" s="40">
        <v>628</v>
      </c>
      <c r="B629" s="18" t="s">
        <v>323</v>
      </c>
      <c r="C629" s="44" t="s">
        <v>79</v>
      </c>
      <c r="D629" s="41"/>
      <c r="E629" s="41">
        <v>911</v>
      </c>
      <c r="F629" s="41">
        <v>2090</v>
      </c>
      <c r="G629" s="4">
        <v>27574.392</v>
      </c>
      <c r="H629" s="4">
        <v>27468.521000000001</v>
      </c>
      <c r="I629" s="4">
        <v>27319.593000000001</v>
      </c>
      <c r="J629" s="4">
        <v>27014.436000000002</v>
      </c>
      <c r="K629" s="4">
        <v>26545.655999999999</v>
      </c>
      <c r="L629" s="4">
        <v>25870.064999999999</v>
      </c>
      <c r="M629" s="4">
        <v>24974.661</v>
      </c>
      <c r="N629" s="4">
        <v>23970.465</v>
      </c>
      <c r="O629" s="4">
        <v>22796.024000000001</v>
      </c>
      <c r="P629" s="4">
        <v>21446.858</v>
      </c>
      <c r="Q629" s="4">
        <v>19857.999</v>
      </c>
      <c r="R629" s="4">
        <v>17979.278999999999</v>
      </c>
      <c r="S629" s="4">
        <v>15861.718000000001</v>
      </c>
      <c r="T629" s="4">
        <v>13526.116</v>
      </c>
      <c r="U629" s="4">
        <v>11017.523999999999</v>
      </c>
      <c r="V629" s="4">
        <v>8315.9539999999997</v>
      </c>
      <c r="W629" s="4">
        <v>5392.9560000000001</v>
      </c>
      <c r="X629" s="4">
        <v>2764</v>
      </c>
      <c r="Y629" s="4">
        <v>1040.318</v>
      </c>
      <c r="Z629" s="4">
        <v>261.15899999999999</v>
      </c>
      <c r="AA629" s="4">
        <v>38</v>
      </c>
    </row>
    <row r="630" spans="1:27" s="6" customFormat="1" x14ac:dyDescent="0.3">
      <c r="A630" s="40">
        <v>629</v>
      </c>
      <c r="B630" s="18" t="s">
        <v>323</v>
      </c>
      <c r="C630" s="44" t="s">
        <v>79</v>
      </c>
      <c r="D630" s="41"/>
      <c r="E630" s="41">
        <v>911</v>
      </c>
      <c r="F630" s="41">
        <v>2095</v>
      </c>
      <c r="G630" s="4">
        <v>27482.048999999999</v>
      </c>
      <c r="H630" s="4">
        <v>27470.313999999998</v>
      </c>
      <c r="I630" s="4">
        <v>27419.168000000001</v>
      </c>
      <c r="J630" s="4">
        <v>27264.511999999999</v>
      </c>
      <c r="K630" s="4">
        <v>26934.215</v>
      </c>
      <c r="L630" s="4">
        <v>26443.535</v>
      </c>
      <c r="M630" s="4">
        <v>25754.225999999999</v>
      </c>
      <c r="N630" s="4">
        <v>24845.053</v>
      </c>
      <c r="O630" s="4">
        <v>23806.187999999998</v>
      </c>
      <c r="P630" s="4">
        <v>22588.182000000001</v>
      </c>
      <c r="Q630" s="4">
        <v>21172.072</v>
      </c>
      <c r="R630" s="4">
        <v>19495.944</v>
      </c>
      <c r="S630" s="4">
        <v>17494.535</v>
      </c>
      <c r="T630" s="4">
        <v>15145.227000000001</v>
      </c>
      <c r="U630" s="4">
        <v>12478.938</v>
      </c>
      <c r="V630" s="4">
        <v>9573.7379999999994</v>
      </c>
      <c r="W630" s="4">
        <v>6503.92</v>
      </c>
      <c r="X630" s="4">
        <v>3535.2809999999999</v>
      </c>
      <c r="Y630" s="4">
        <v>1388.586</v>
      </c>
      <c r="Z630" s="4">
        <v>358.25599999999997</v>
      </c>
      <c r="AA630" s="4">
        <v>55.444000000000003</v>
      </c>
    </row>
    <row r="631" spans="1:27" s="6" customFormat="1" x14ac:dyDescent="0.3">
      <c r="A631" s="40">
        <v>630</v>
      </c>
      <c r="B631" s="18" t="s">
        <v>323</v>
      </c>
      <c r="C631" s="44" t="s">
        <v>79</v>
      </c>
      <c r="D631" s="41"/>
      <c r="E631" s="41">
        <v>911</v>
      </c>
      <c r="F631" s="41">
        <v>2100</v>
      </c>
      <c r="G631" s="4">
        <v>27303.898000000001</v>
      </c>
      <c r="H631" s="4">
        <v>27384.787</v>
      </c>
      <c r="I631" s="4">
        <v>27424.044000000002</v>
      </c>
      <c r="J631" s="4">
        <v>27367.201000000001</v>
      </c>
      <c r="K631" s="4">
        <v>27188.379000000001</v>
      </c>
      <c r="L631" s="4">
        <v>26836.838</v>
      </c>
      <c r="M631" s="4">
        <v>26332.334999999999</v>
      </c>
      <c r="N631" s="4">
        <v>25629.136999999999</v>
      </c>
      <c r="O631" s="4">
        <v>24685.682000000001</v>
      </c>
      <c r="P631" s="4">
        <v>23602.77</v>
      </c>
      <c r="Q631" s="4">
        <v>22316.782999999999</v>
      </c>
      <c r="R631" s="4">
        <v>20810.044000000002</v>
      </c>
      <c r="S631" s="4">
        <v>19003.192999999999</v>
      </c>
      <c r="T631" s="4">
        <v>16751.899000000001</v>
      </c>
      <c r="U631" s="4">
        <v>14037.546</v>
      </c>
      <c r="V631" s="4">
        <v>10924.975</v>
      </c>
      <c r="W631" s="4">
        <v>7578.3760000000002</v>
      </c>
      <c r="X631" s="4">
        <v>4347.4089999999997</v>
      </c>
      <c r="Y631" s="4">
        <v>1827.3969999999999</v>
      </c>
      <c r="Z631" s="4">
        <v>496.96800000000002</v>
      </c>
      <c r="AA631" s="4">
        <v>80.076999999999998</v>
      </c>
    </row>
    <row r="632" spans="1:27" s="6" customFormat="1" x14ac:dyDescent="0.3">
      <c r="A632" s="40">
        <v>631</v>
      </c>
      <c r="B632" s="18" t="s">
        <v>323</v>
      </c>
      <c r="C632" s="43" t="s">
        <v>80</v>
      </c>
      <c r="D632" s="41"/>
      <c r="E632" s="41">
        <v>24</v>
      </c>
      <c r="F632" s="41">
        <v>2015</v>
      </c>
      <c r="G632" s="4">
        <v>2571.5279999999998</v>
      </c>
      <c r="H632" s="4">
        <v>2206.1489999999999</v>
      </c>
      <c r="I632" s="4">
        <v>1813.848</v>
      </c>
      <c r="J632" s="4">
        <v>1477.8969999999999</v>
      </c>
      <c r="K632" s="4">
        <v>1238.9829999999999</v>
      </c>
      <c r="L632" s="4">
        <v>1041.7149999999999</v>
      </c>
      <c r="M632" s="4">
        <v>857.81899999999996</v>
      </c>
      <c r="N632" s="4">
        <v>714.82399999999996</v>
      </c>
      <c r="O632" s="4">
        <v>567.66499999999996</v>
      </c>
      <c r="P632" s="4">
        <v>449.39499999999998</v>
      </c>
      <c r="Q632" s="4">
        <v>367.8</v>
      </c>
      <c r="R632" s="4">
        <v>296.82799999999997</v>
      </c>
      <c r="S632" s="4">
        <v>240.839</v>
      </c>
      <c r="T632" s="4">
        <v>142.98099999999999</v>
      </c>
      <c r="U632" s="4">
        <v>102.244</v>
      </c>
      <c r="V632" s="4">
        <v>65.566999999999993</v>
      </c>
      <c r="W632" s="4">
        <v>33.659999999999997</v>
      </c>
      <c r="X632" s="4">
        <v>12.646000000000001</v>
      </c>
      <c r="Y632" s="4">
        <v>2.9329999999999998</v>
      </c>
      <c r="Z632" s="4">
        <v>0.39100000000000001</v>
      </c>
      <c r="AA632" s="4">
        <v>2.8000000000000001E-2</v>
      </c>
    </row>
    <row r="633" spans="1:27" s="6" customFormat="1" x14ac:dyDescent="0.3">
      <c r="A633" s="40">
        <v>632</v>
      </c>
      <c r="B633" s="18" t="s">
        <v>323</v>
      </c>
      <c r="C633" s="43" t="s">
        <v>80</v>
      </c>
      <c r="D633" s="41"/>
      <c r="E633" s="41">
        <v>24</v>
      </c>
      <c r="F633" s="41">
        <v>2020</v>
      </c>
      <c r="G633" s="4">
        <v>2887.2420000000002</v>
      </c>
      <c r="H633" s="4">
        <v>2509.5259999999998</v>
      </c>
      <c r="I633" s="4">
        <v>2185.433</v>
      </c>
      <c r="J633" s="4">
        <v>1798.269</v>
      </c>
      <c r="K633" s="4">
        <v>1461.24</v>
      </c>
      <c r="L633" s="4">
        <v>1221.934</v>
      </c>
      <c r="M633" s="4">
        <v>1025.3810000000001</v>
      </c>
      <c r="N633" s="4">
        <v>842.63699999999994</v>
      </c>
      <c r="O633" s="4">
        <v>699.41899999999998</v>
      </c>
      <c r="P633" s="4">
        <v>552.74699999999996</v>
      </c>
      <c r="Q633" s="4">
        <v>434.17899999999997</v>
      </c>
      <c r="R633" s="4">
        <v>350.83</v>
      </c>
      <c r="S633" s="4">
        <v>277.13499999999999</v>
      </c>
      <c r="T633" s="4">
        <v>215.85400000000001</v>
      </c>
      <c r="U633" s="4">
        <v>119.506</v>
      </c>
      <c r="V633" s="4">
        <v>76.224000000000004</v>
      </c>
      <c r="W633" s="4">
        <v>40.582999999999998</v>
      </c>
      <c r="X633" s="4">
        <v>15.663</v>
      </c>
      <c r="Y633" s="4">
        <v>3.9780000000000002</v>
      </c>
      <c r="Z633" s="4">
        <v>0.55800000000000005</v>
      </c>
      <c r="AA633" s="4">
        <v>4.2000000000000003E-2</v>
      </c>
    </row>
    <row r="634" spans="1:27" s="6" customFormat="1" x14ac:dyDescent="0.3">
      <c r="A634" s="40">
        <v>633</v>
      </c>
      <c r="B634" s="18" t="s">
        <v>323</v>
      </c>
      <c r="C634" s="43" t="s">
        <v>80</v>
      </c>
      <c r="D634" s="41"/>
      <c r="E634" s="41">
        <v>24</v>
      </c>
      <c r="F634" s="41">
        <v>2025</v>
      </c>
      <c r="G634" s="4">
        <v>3247.596</v>
      </c>
      <c r="H634" s="4">
        <v>2828.9189999999999</v>
      </c>
      <c r="I634" s="4">
        <v>2489.527</v>
      </c>
      <c r="J634" s="4">
        <v>2168.933</v>
      </c>
      <c r="K634" s="4">
        <v>1780.088</v>
      </c>
      <c r="L634" s="4">
        <v>1443.079</v>
      </c>
      <c r="M634" s="4">
        <v>1204.6679999999999</v>
      </c>
      <c r="N634" s="4">
        <v>1009.077</v>
      </c>
      <c r="O634" s="4">
        <v>826.13800000000003</v>
      </c>
      <c r="P634" s="4">
        <v>682.45799999999997</v>
      </c>
      <c r="Q634" s="4">
        <v>535.245</v>
      </c>
      <c r="R634" s="4">
        <v>415.31299999999999</v>
      </c>
      <c r="S634" s="4">
        <v>328.82600000000002</v>
      </c>
      <c r="T634" s="4">
        <v>249.726</v>
      </c>
      <c r="U634" s="4">
        <v>181.804</v>
      </c>
      <c r="V634" s="4">
        <v>90.037999999999997</v>
      </c>
      <c r="W634" s="4">
        <v>47.83</v>
      </c>
      <c r="X634" s="4">
        <v>19.196999999999999</v>
      </c>
      <c r="Y634" s="4">
        <v>5.0149999999999997</v>
      </c>
      <c r="Z634" s="4">
        <v>0.76900000000000002</v>
      </c>
      <c r="AA634" s="4">
        <v>6.0999999999999999E-2</v>
      </c>
    </row>
    <row r="635" spans="1:27" s="6" customFormat="1" x14ac:dyDescent="0.3">
      <c r="A635" s="40">
        <v>634</v>
      </c>
      <c r="B635" s="18" t="s">
        <v>323</v>
      </c>
      <c r="C635" s="43" t="s">
        <v>80</v>
      </c>
      <c r="D635" s="41"/>
      <c r="E635" s="41">
        <v>24</v>
      </c>
      <c r="F635" s="41">
        <v>2030</v>
      </c>
      <c r="G635" s="4">
        <v>3640.8220000000001</v>
      </c>
      <c r="H635" s="4">
        <v>3192.3580000000002</v>
      </c>
      <c r="I635" s="4">
        <v>2809.43</v>
      </c>
      <c r="J635" s="4">
        <v>2472.723</v>
      </c>
      <c r="K635" s="4">
        <v>2148.9830000000002</v>
      </c>
      <c r="L635" s="4">
        <v>1759.85</v>
      </c>
      <c r="M635" s="4">
        <v>1424.5050000000001</v>
      </c>
      <c r="N635" s="4">
        <v>1187.297</v>
      </c>
      <c r="O635" s="4">
        <v>990.96600000000001</v>
      </c>
      <c r="P635" s="4">
        <v>807.51800000000003</v>
      </c>
      <c r="Q635" s="4">
        <v>662.13699999999994</v>
      </c>
      <c r="R635" s="4">
        <v>513.24300000000005</v>
      </c>
      <c r="S635" s="4">
        <v>390.58600000000001</v>
      </c>
      <c r="T635" s="4">
        <v>297.74200000000002</v>
      </c>
      <c r="U635" s="4">
        <v>211.80099999999999</v>
      </c>
      <c r="V635" s="4">
        <v>138.30199999999999</v>
      </c>
      <c r="W635" s="4">
        <v>57.21</v>
      </c>
      <c r="X635" s="4">
        <v>22.966999999999999</v>
      </c>
      <c r="Y635" s="4">
        <v>6.2460000000000004</v>
      </c>
      <c r="Z635" s="4">
        <v>0.98399999999999999</v>
      </c>
      <c r="AA635" s="4">
        <v>8.5000000000000006E-2</v>
      </c>
    </row>
    <row r="636" spans="1:27" s="6" customFormat="1" x14ac:dyDescent="0.3">
      <c r="A636" s="40">
        <v>635</v>
      </c>
      <c r="B636" s="18" t="s">
        <v>323</v>
      </c>
      <c r="C636" s="43" t="s">
        <v>80</v>
      </c>
      <c r="D636" s="41"/>
      <c r="E636" s="41">
        <v>24</v>
      </c>
      <c r="F636" s="41">
        <v>2035</v>
      </c>
      <c r="G636" s="4">
        <v>4039.163</v>
      </c>
      <c r="H636" s="4">
        <v>3589.5509999999999</v>
      </c>
      <c r="I636" s="4">
        <v>3173.8310000000001</v>
      </c>
      <c r="J636" s="4">
        <v>2792.7310000000002</v>
      </c>
      <c r="K636" s="4">
        <v>2452.2159999999999</v>
      </c>
      <c r="L636" s="4">
        <v>2126.8229999999999</v>
      </c>
      <c r="M636" s="4">
        <v>1739.3409999999999</v>
      </c>
      <c r="N636" s="4">
        <v>1405.953</v>
      </c>
      <c r="O636" s="4">
        <v>1167.81</v>
      </c>
      <c r="P636" s="4">
        <v>970.202</v>
      </c>
      <c r="Q636" s="4">
        <v>784.86500000000001</v>
      </c>
      <c r="R636" s="4">
        <v>636.31399999999996</v>
      </c>
      <c r="S636" s="4">
        <v>484.13299999999998</v>
      </c>
      <c r="T636" s="4">
        <v>355.154</v>
      </c>
      <c r="U636" s="4">
        <v>254.03800000000001</v>
      </c>
      <c r="V636" s="4">
        <v>162.44399999999999</v>
      </c>
      <c r="W636" s="4">
        <v>88.816000000000003</v>
      </c>
      <c r="X636" s="4">
        <v>27.82</v>
      </c>
      <c r="Y636" s="4">
        <v>7.5730000000000004</v>
      </c>
      <c r="Z636" s="4">
        <v>1.24</v>
      </c>
      <c r="AA636" s="4">
        <v>0.11</v>
      </c>
    </row>
    <row r="637" spans="1:27" s="6" customFormat="1" x14ac:dyDescent="0.3">
      <c r="A637" s="40">
        <v>636</v>
      </c>
      <c r="B637" s="18" t="s">
        <v>323</v>
      </c>
      <c r="C637" s="43" t="s">
        <v>80</v>
      </c>
      <c r="D637" s="41"/>
      <c r="E637" s="41">
        <v>24</v>
      </c>
      <c r="F637" s="41">
        <v>2040</v>
      </c>
      <c r="G637" s="4">
        <v>4427.8789999999999</v>
      </c>
      <c r="H637" s="4">
        <v>3991.9090000000001</v>
      </c>
      <c r="I637" s="4">
        <v>3571.8910000000001</v>
      </c>
      <c r="J637" s="4">
        <v>3157.2</v>
      </c>
      <c r="K637" s="4">
        <v>2771.8420000000001</v>
      </c>
      <c r="L637" s="4">
        <v>2429.2179999999998</v>
      </c>
      <c r="M637" s="4">
        <v>2104.346</v>
      </c>
      <c r="N637" s="4">
        <v>1718.8340000000001</v>
      </c>
      <c r="O637" s="4">
        <v>1384.806</v>
      </c>
      <c r="P637" s="4">
        <v>1145.028</v>
      </c>
      <c r="Q637" s="4">
        <v>944.53200000000004</v>
      </c>
      <c r="R637" s="4">
        <v>755.79600000000005</v>
      </c>
      <c r="S637" s="4">
        <v>601.89200000000005</v>
      </c>
      <c r="T637" s="4">
        <v>441.94900000000001</v>
      </c>
      <c r="U637" s="4">
        <v>304.738</v>
      </c>
      <c r="V637" s="4">
        <v>196.35599999999999</v>
      </c>
      <c r="W637" s="4">
        <v>105.384</v>
      </c>
      <c r="X637" s="4">
        <v>43.72</v>
      </c>
      <c r="Y637" s="4">
        <v>9.2940000000000005</v>
      </c>
      <c r="Z637" s="4">
        <v>1.5209999999999999</v>
      </c>
      <c r="AA637" s="4">
        <v>0.14000000000000001</v>
      </c>
    </row>
    <row r="638" spans="1:27" s="6" customFormat="1" x14ac:dyDescent="0.3">
      <c r="A638" s="40">
        <v>637</v>
      </c>
      <c r="B638" s="18" t="s">
        <v>323</v>
      </c>
      <c r="C638" s="43" t="s">
        <v>80</v>
      </c>
      <c r="D638" s="41"/>
      <c r="E638" s="41">
        <v>24</v>
      </c>
      <c r="F638" s="41">
        <v>2045</v>
      </c>
      <c r="G638" s="4">
        <v>4794.8230000000003</v>
      </c>
      <c r="H638" s="4">
        <v>4384.54</v>
      </c>
      <c r="I638" s="4">
        <v>3975.1489999999999</v>
      </c>
      <c r="J638" s="4">
        <v>3555.2869999999998</v>
      </c>
      <c r="K638" s="4">
        <v>3135.8290000000002</v>
      </c>
      <c r="L638" s="4">
        <v>2748.174</v>
      </c>
      <c r="M638" s="4">
        <v>2405.877</v>
      </c>
      <c r="N638" s="4">
        <v>2081.7719999999999</v>
      </c>
      <c r="O638" s="4">
        <v>1695.049</v>
      </c>
      <c r="P638" s="4">
        <v>1359.6189999999999</v>
      </c>
      <c r="Q638" s="4">
        <v>1116.4380000000001</v>
      </c>
      <c r="R638" s="4">
        <v>911.31700000000001</v>
      </c>
      <c r="S638" s="4">
        <v>716.82299999999998</v>
      </c>
      <c r="T638" s="4">
        <v>551.59100000000001</v>
      </c>
      <c r="U638" s="4">
        <v>381.41699999999997</v>
      </c>
      <c r="V638" s="4">
        <v>237.54400000000001</v>
      </c>
      <c r="W638" s="4">
        <v>128.898</v>
      </c>
      <c r="X638" s="4">
        <v>52.686999999999998</v>
      </c>
      <c r="Y638" s="4">
        <v>14.877000000000001</v>
      </c>
      <c r="Z638" s="4">
        <v>1.9039999999999999</v>
      </c>
      <c r="AA638" s="4">
        <v>0.17599999999999999</v>
      </c>
    </row>
    <row r="639" spans="1:27" s="6" customFormat="1" x14ac:dyDescent="0.3">
      <c r="A639" s="40">
        <v>638</v>
      </c>
      <c r="B639" s="18" t="s">
        <v>323</v>
      </c>
      <c r="C639" s="43" t="s">
        <v>80</v>
      </c>
      <c r="D639" s="41"/>
      <c r="E639" s="41">
        <v>24</v>
      </c>
      <c r="F639" s="41">
        <v>2050</v>
      </c>
      <c r="G639" s="4">
        <v>5139.9870000000001</v>
      </c>
      <c r="H639" s="4">
        <v>4755.4160000000002</v>
      </c>
      <c r="I639" s="4">
        <v>4368.7569999999996</v>
      </c>
      <c r="J639" s="4">
        <v>3958.7339999999999</v>
      </c>
      <c r="K639" s="4">
        <v>3533.4949999999999</v>
      </c>
      <c r="L639" s="4">
        <v>3111.404</v>
      </c>
      <c r="M639" s="4">
        <v>2724.13</v>
      </c>
      <c r="N639" s="4">
        <v>2382.3739999999998</v>
      </c>
      <c r="O639" s="4">
        <v>2055.2530000000002</v>
      </c>
      <c r="P639" s="4">
        <v>1666.27</v>
      </c>
      <c r="Q639" s="4">
        <v>1327.5319999999999</v>
      </c>
      <c r="R639" s="4">
        <v>1079.1179999999999</v>
      </c>
      <c r="S639" s="4">
        <v>866.48299999999995</v>
      </c>
      <c r="T639" s="4">
        <v>659.32299999999998</v>
      </c>
      <c r="U639" s="4">
        <v>478.654</v>
      </c>
      <c r="V639" s="4">
        <v>299.71499999999997</v>
      </c>
      <c r="W639" s="4">
        <v>157.709</v>
      </c>
      <c r="X639" s="4">
        <v>65.412999999999997</v>
      </c>
      <c r="Y639" s="4">
        <v>18.253</v>
      </c>
      <c r="Z639" s="4">
        <v>3.11</v>
      </c>
      <c r="AA639" s="4">
        <v>0.223</v>
      </c>
    </row>
    <row r="640" spans="1:27" s="6" customFormat="1" x14ac:dyDescent="0.3">
      <c r="A640" s="40">
        <v>639</v>
      </c>
      <c r="B640" s="18" t="s">
        <v>323</v>
      </c>
      <c r="C640" s="43" t="s">
        <v>80</v>
      </c>
      <c r="D640" s="41"/>
      <c r="E640" s="41">
        <v>24</v>
      </c>
      <c r="F640" s="41">
        <v>2055</v>
      </c>
      <c r="G640" s="4">
        <v>5470.4629999999997</v>
      </c>
      <c r="H640" s="4">
        <v>5103.5529999999999</v>
      </c>
      <c r="I640" s="4">
        <v>4740.442</v>
      </c>
      <c r="J640" s="4">
        <v>4352.5110000000004</v>
      </c>
      <c r="K640" s="4">
        <v>3936.5709999999999</v>
      </c>
      <c r="L640" s="4">
        <v>3508.2719999999999</v>
      </c>
      <c r="M640" s="4">
        <v>3086.424</v>
      </c>
      <c r="N640" s="4">
        <v>2699.6970000000001</v>
      </c>
      <c r="O640" s="4">
        <v>2354.2649999999999</v>
      </c>
      <c r="P640" s="4">
        <v>2022.6</v>
      </c>
      <c r="Q640" s="4">
        <v>1629.1310000000001</v>
      </c>
      <c r="R640" s="4">
        <v>1285.412</v>
      </c>
      <c r="S640" s="4">
        <v>1028.575</v>
      </c>
      <c r="T640" s="4">
        <v>799.95899999999995</v>
      </c>
      <c r="U640" s="4">
        <v>575.43700000000001</v>
      </c>
      <c r="V640" s="4">
        <v>379.42599999999999</v>
      </c>
      <c r="W640" s="4">
        <v>201.56299999999999</v>
      </c>
      <c r="X640" s="4">
        <v>81.489000000000004</v>
      </c>
      <c r="Y640" s="4">
        <v>23.187999999999999</v>
      </c>
      <c r="Z640" s="4">
        <v>3.9209999999999998</v>
      </c>
      <c r="AA640" s="4">
        <v>0.36699999999999999</v>
      </c>
    </row>
    <row r="641" spans="1:27" s="6" customFormat="1" x14ac:dyDescent="0.3">
      <c r="A641" s="40">
        <v>640</v>
      </c>
      <c r="B641" s="18" t="s">
        <v>323</v>
      </c>
      <c r="C641" s="43" t="s">
        <v>80</v>
      </c>
      <c r="D641" s="41"/>
      <c r="E641" s="41">
        <v>24</v>
      </c>
      <c r="F641" s="41">
        <v>2060</v>
      </c>
      <c r="G641" s="4">
        <v>5786.9889999999996</v>
      </c>
      <c r="H641" s="4">
        <v>5435.509</v>
      </c>
      <c r="I641" s="4">
        <v>5088.9049999999997</v>
      </c>
      <c r="J641" s="4">
        <v>4724.277</v>
      </c>
      <c r="K641" s="4">
        <v>4330.0529999999999</v>
      </c>
      <c r="L641" s="4">
        <v>3910.5920000000001</v>
      </c>
      <c r="M641" s="4">
        <v>3482.241</v>
      </c>
      <c r="N641" s="4">
        <v>3060.7759999999998</v>
      </c>
      <c r="O641" s="4">
        <v>2670.0549999999998</v>
      </c>
      <c r="P641" s="4">
        <v>2319.2350000000001</v>
      </c>
      <c r="Q641" s="4">
        <v>1980.13</v>
      </c>
      <c r="R641" s="4">
        <v>1580.308</v>
      </c>
      <c r="S641" s="4">
        <v>1228.4570000000001</v>
      </c>
      <c r="T641" s="4">
        <v>953.58699999999999</v>
      </c>
      <c r="U641" s="4">
        <v>702.85599999999999</v>
      </c>
      <c r="V641" s="4">
        <v>461.02699999999999</v>
      </c>
      <c r="W641" s="4">
        <v>259.44099999999997</v>
      </c>
      <c r="X641" s="4">
        <v>106.755</v>
      </c>
      <c r="Y641" s="4">
        <v>29.882000000000001</v>
      </c>
      <c r="Z641" s="4">
        <v>5.1959999999999997</v>
      </c>
      <c r="AA641" s="4">
        <v>0.49199999999999999</v>
      </c>
    </row>
    <row r="642" spans="1:27" s="6" customFormat="1" x14ac:dyDescent="0.3">
      <c r="A642" s="40">
        <v>641</v>
      </c>
      <c r="B642" s="18" t="s">
        <v>323</v>
      </c>
      <c r="C642" s="43" t="s">
        <v>80</v>
      </c>
      <c r="D642" s="41"/>
      <c r="E642" s="41">
        <v>24</v>
      </c>
      <c r="F642" s="41">
        <v>2065</v>
      </c>
      <c r="G642" s="4">
        <v>6087.91</v>
      </c>
      <c r="H642" s="4">
        <v>5753.5839999999998</v>
      </c>
      <c r="I642" s="4">
        <v>5421.308</v>
      </c>
      <c r="J642" s="4">
        <v>5072.9129999999996</v>
      </c>
      <c r="K642" s="4">
        <v>4701.7790000000005</v>
      </c>
      <c r="L642" s="4">
        <v>4303.63</v>
      </c>
      <c r="M642" s="4">
        <v>3883.6770000000001</v>
      </c>
      <c r="N642" s="4">
        <v>3455.386</v>
      </c>
      <c r="O642" s="4">
        <v>3029.4250000000002</v>
      </c>
      <c r="P642" s="4">
        <v>2632.8009999999999</v>
      </c>
      <c r="Q642" s="4">
        <v>2273.2860000000001</v>
      </c>
      <c r="R642" s="4">
        <v>1924.01</v>
      </c>
      <c r="S642" s="4">
        <v>1513.981</v>
      </c>
      <c r="T642" s="4">
        <v>1143.3</v>
      </c>
      <c r="U642" s="4">
        <v>843.04700000000003</v>
      </c>
      <c r="V642" s="4">
        <v>568.72799999999995</v>
      </c>
      <c r="W642" s="4">
        <v>320.17899999999997</v>
      </c>
      <c r="X642" s="4">
        <v>140.63999999999999</v>
      </c>
      <c r="Y642" s="4">
        <v>40.414999999999999</v>
      </c>
      <c r="Z642" s="4">
        <v>6.9690000000000003</v>
      </c>
      <c r="AA642" s="4">
        <v>0.67900000000000005</v>
      </c>
    </row>
    <row r="643" spans="1:27" s="6" customFormat="1" x14ac:dyDescent="0.3">
      <c r="A643" s="40">
        <v>642</v>
      </c>
      <c r="B643" s="18" t="s">
        <v>323</v>
      </c>
      <c r="C643" s="43" t="s">
        <v>80</v>
      </c>
      <c r="D643" s="41"/>
      <c r="E643" s="41">
        <v>24</v>
      </c>
      <c r="F643" s="41">
        <v>2070</v>
      </c>
      <c r="G643" s="4">
        <v>6362.3869999999997</v>
      </c>
      <c r="H643" s="4">
        <v>6056.0320000000002</v>
      </c>
      <c r="I643" s="4">
        <v>5739.7969999999996</v>
      </c>
      <c r="J643" s="4">
        <v>5405.6049999999996</v>
      </c>
      <c r="K643" s="4">
        <v>5050.51</v>
      </c>
      <c r="L643" s="4">
        <v>4675.1360000000004</v>
      </c>
      <c r="M643" s="4">
        <v>4276.1450000000004</v>
      </c>
      <c r="N643" s="4">
        <v>3855.8069999999998</v>
      </c>
      <c r="O643" s="4">
        <v>3422.3310000000001</v>
      </c>
      <c r="P643" s="4">
        <v>2989.752</v>
      </c>
      <c r="Q643" s="4">
        <v>2583.5529999999999</v>
      </c>
      <c r="R643" s="4">
        <v>2212.3049999999998</v>
      </c>
      <c r="S643" s="4">
        <v>1847.502</v>
      </c>
      <c r="T643" s="4">
        <v>1414.174</v>
      </c>
      <c r="U643" s="4">
        <v>1016.7329999999999</v>
      </c>
      <c r="V643" s="4">
        <v>688.64400000000001</v>
      </c>
      <c r="W643" s="4">
        <v>400.90499999999997</v>
      </c>
      <c r="X643" s="4">
        <v>177.50299999999999</v>
      </c>
      <c r="Y643" s="4">
        <v>54.918999999999997</v>
      </c>
      <c r="Z643" s="4">
        <v>9.8000000000000007</v>
      </c>
      <c r="AA643" s="4">
        <v>0.94899999999999995</v>
      </c>
    </row>
    <row r="644" spans="1:27" s="6" customFormat="1" x14ac:dyDescent="0.3">
      <c r="A644" s="40">
        <v>643</v>
      </c>
      <c r="B644" s="18" t="s">
        <v>323</v>
      </c>
      <c r="C644" s="43" t="s">
        <v>80</v>
      </c>
      <c r="D644" s="41"/>
      <c r="E644" s="41">
        <v>24</v>
      </c>
      <c r="F644" s="41">
        <v>2075</v>
      </c>
      <c r="G644" s="4">
        <v>6597.5410000000002</v>
      </c>
      <c r="H644" s="4">
        <v>6330.9489999999996</v>
      </c>
      <c r="I644" s="4">
        <v>6042.3379999999997</v>
      </c>
      <c r="J644" s="4">
        <v>5724.1760000000004</v>
      </c>
      <c r="K644" s="4">
        <v>5383.2179999999998</v>
      </c>
      <c r="L644" s="4">
        <v>5023.634</v>
      </c>
      <c r="M644" s="4">
        <v>4647.08</v>
      </c>
      <c r="N644" s="4">
        <v>4247.2759999999998</v>
      </c>
      <c r="O644" s="4">
        <v>3821.1</v>
      </c>
      <c r="P644" s="4">
        <v>3380.1309999999999</v>
      </c>
      <c r="Q644" s="4">
        <v>2937.0390000000002</v>
      </c>
      <c r="R644" s="4">
        <v>2518.1869999999999</v>
      </c>
      <c r="S644" s="4">
        <v>2129.3200000000002</v>
      </c>
      <c r="T644" s="4">
        <v>1732.33</v>
      </c>
      <c r="U644" s="4">
        <v>1265.575</v>
      </c>
      <c r="V644" s="4">
        <v>839.19399999999996</v>
      </c>
      <c r="W644" s="4">
        <v>493.70699999999999</v>
      </c>
      <c r="X644" s="4">
        <v>228.15899999999999</v>
      </c>
      <c r="Y644" s="4">
        <v>71.978999999999999</v>
      </c>
      <c r="Z644" s="4">
        <v>13.994999999999999</v>
      </c>
      <c r="AA644" s="4">
        <v>1.407</v>
      </c>
    </row>
    <row r="645" spans="1:27" s="6" customFormat="1" x14ac:dyDescent="0.3">
      <c r="A645" s="40">
        <v>644</v>
      </c>
      <c r="B645" s="18" t="s">
        <v>323</v>
      </c>
      <c r="C645" s="43" t="s">
        <v>80</v>
      </c>
      <c r="D645" s="41"/>
      <c r="E645" s="41">
        <v>24</v>
      </c>
      <c r="F645" s="41">
        <v>2080</v>
      </c>
      <c r="G645" s="4">
        <v>6800.4129999999996</v>
      </c>
      <c r="H645" s="4">
        <v>6566.7510000000002</v>
      </c>
      <c r="I645" s="4">
        <v>6317.357</v>
      </c>
      <c r="J645" s="4">
        <v>6026.8280000000004</v>
      </c>
      <c r="K645" s="4">
        <v>5701.87</v>
      </c>
      <c r="L645" s="4">
        <v>5356.2659999999996</v>
      </c>
      <c r="M645" s="4">
        <v>4995.2160000000003</v>
      </c>
      <c r="N645" s="4">
        <v>4617.5389999999998</v>
      </c>
      <c r="O645" s="4">
        <v>4211.2309999999998</v>
      </c>
      <c r="P645" s="4">
        <v>3776.6350000000002</v>
      </c>
      <c r="Q645" s="4">
        <v>3323.8290000000002</v>
      </c>
      <c r="R645" s="4">
        <v>2866.7950000000001</v>
      </c>
      <c r="S645" s="4">
        <v>2428.902</v>
      </c>
      <c r="T645" s="4">
        <v>2003.5509999999999</v>
      </c>
      <c r="U645" s="4">
        <v>1559.279</v>
      </c>
      <c r="V645" s="4">
        <v>1054.588</v>
      </c>
      <c r="W645" s="4">
        <v>611.05999999999995</v>
      </c>
      <c r="X645" s="4">
        <v>287.863</v>
      </c>
      <c r="Y645" s="4">
        <v>95.808000000000007</v>
      </c>
      <c r="Z645" s="4">
        <v>19.202999999999999</v>
      </c>
      <c r="AA645" s="4">
        <v>2.1190000000000002</v>
      </c>
    </row>
    <row r="646" spans="1:27" s="6" customFormat="1" x14ac:dyDescent="0.3">
      <c r="A646" s="40">
        <v>645</v>
      </c>
      <c r="B646" s="18" t="s">
        <v>323</v>
      </c>
      <c r="C646" s="43" t="s">
        <v>80</v>
      </c>
      <c r="D646" s="41"/>
      <c r="E646" s="41">
        <v>24</v>
      </c>
      <c r="F646" s="41">
        <v>2085</v>
      </c>
      <c r="G646" s="4">
        <v>6977.6329999999998</v>
      </c>
      <c r="H646" s="4">
        <v>6770.47</v>
      </c>
      <c r="I646" s="4">
        <v>6553.4660000000003</v>
      </c>
      <c r="J646" s="4">
        <v>6302.049</v>
      </c>
      <c r="K646" s="4">
        <v>6004.69</v>
      </c>
      <c r="L646" s="4">
        <v>5674.9949999999999</v>
      </c>
      <c r="M646" s="4">
        <v>5327.7539999999999</v>
      </c>
      <c r="N646" s="4">
        <v>4965.28</v>
      </c>
      <c r="O646" s="4">
        <v>4580.585</v>
      </c>
      <c r="P646" s="4">
        <v>4165.0209999999997</v>
      </c>
      <c r="Q646" s="4">
        <v>3717.2179999999998</v>
      </c>
      <c r="R646" s="4">
        <v>3248.7339999999999</v>
      </c>
      <c r="S646" s="4">
        <v>2770.75</v>
      </c>
      <c r="T646" s="4">
        <v>2293.0479999999998</v>
      </c>
      <c r="U646" s="4">
        <v>1813.3530000000001</v>
      </c>
      <c r="V646" s="4">
        <v>1311.2149999999999</v>
      </c>
      <c r="W646" s="4">
        <v>779.428</v>
      </c>
      <c r="X646" s="4">
        <v>364.685</v>
      </c>
      <c r="Y646" s="4">
        <v>125.02200000000001</v>
      </c>
      <c r="Z646" s="4">
        <v>26.725000000000001</v>
      </c>
      <c r="AA646" s="4">
        <v>3.077</v>
      </c>
    </row>
    <row r="647" spans="1:27" s="6" customFormat="1" x14ac:dyDescent="0.3">
      <c r="A647" s="40">
        <v>646</v>
      </c>
      <c r="B647" s="18" t="s">
        <v>323</v>
      </c>
      <c r="C647" s="43" t="s">
        <v>80</v>
      </c>
      <c r="D647" s="41"/>
      <c r="E647" s="41">
        <v>24</v>
      </c>
      <c r="F647" s="41">
        <v>2090</v>
      </c>
      <c r="G647" s="4">
        <v>7119.0379999999996</v>
      </c>
      <c r="H647" s="4">
        <v>6948.3980000000001</v>
      </c>
      <c r="I647" s="4">
        <v>6757.402</v>
      </c>
      <c r="J647" s="4">
        <v>6538.4589999999998</v>
      </c>
      <c r="K647" s="4">
        <v>6280.1809999999996</v>
      </c>
      <c r="L647" s="4">
        <v>5977.9690000000001</v>
      </c>
      <c r="M647" s="4">
        <v>5646.45</v>
      </c>
      <c r="N647" s="4">
        <v>5297.598</v>
      </c>
      <c r="O647" s="4">
        <v>4927.7420000000002</v>
      </c>
      <c r="P647" s="4">
        <v>4533.1310000000003</v>
      </c>
      <c r="Q647" s="4">
        <v>4103.0460000000003</v>
      </c>
      <c r="R647" s="4">
        <v>3637.82</v>
      </c>
      <c r="S647" s="4">
        <v>3145.8490000000002</v>
      </c>
      <c r="T647" s="4">
        <v>2623.8760000000002</v>
      </c>
      <c r="U647" s="4">
        <v>2086.0590000000002</v>
      </c>
      <c r="V647" s="4">
        <v>1537.8910000000001</v>
      </c>
      <c r="W647" s="4">
        <v>982.71100000000001</v>
      </c>
      <c r="X647" s="4">
        <v>475.47199999999998</v>
      </c>
      <c r="Y647" s="4">
        <v>163.52500000000001</v>
      </c>
      <c r="Z647" s="4">
        <v>36.393000000000001</v>
      </c>
      <c r="AA647" s="4">
        <v>4.5060000000000002</v>
      </c>
    </row>
    <row r="648" spans="1:27" s="6" customFormat="1" x14ac:dyDescent="0.3">
      <c r="A648" s="40">
        <v>647</v>
      </c>
      <c r="B648" s="18" t="s">
        <v>323</v>
      </c>
      <c r="C648" s="43" t="s">
        <v>80</v>
      </c>
      <c r="D648" s="41"/>
      <c r="E648" s="41">
        <v>24</v>
      </c>
      <c r="F648" s="41">
        <v>2095</v>
      </c>
      <c r="G648" s="4">
        <v>7229.1459999999997</v>
      </c>
      <c r="H648" s="4">
        <v>7090.4390000000003</v>
      </c>
      <c r="I648" s="4">
        <v>6935.5619999999999</v>
      </c>
      <c r="J648" s="4">
        <v>6742.6909999999998</v>
      </c>
      <c r="K648" s="4">
        <v>6516.9660000000003</v>
      </c>
      <c r="L648" s="4">
        <v>6253.6970000000001</v>
      </c>
      <c r="M648" s="4">
        <v>5949.4709999999995</v>
      </c>
      <c r="N648" s="4">
        <v>5616.1450000000004</v>
      </c>
      <c r="O648" s="4">
        <v>5259.683</v>
      </c>
      <c r="P648" s="4">
        <v>4879.4639999999999</v>
      </c>
      <c r="Q648" s="4">
        <v>4469.4089999999997</v>
      </c>
      <c r="R648" s="4">
        <v>4020.3</v>
      </c>
      <c r="S648" s="4">
        <v>3529.0970000000002</v>
      </c>
      <c r="T648" s="4">
        <v>2988.16</v>
      </c>
      <c r="U648" s="4">
        <v>2398.9679999999998</v>
      </c>
      <c r="V648" s="4">
        <v>1783.84</v>
      </c>
      <c r="W648" s="4">
        <v>1168.316</v>
      </c>
      <c r="X648" s="4">
        <v>612.47199999999998</v>
      </c>
      <c r="Y648" s="4">
        <v>220.059</v>
      </c>
      <c r="Z648" s="4">
        <v>49.701999999999998</v>
      </c>
      <c r="AA648" s="4">
        <v>6.4930000000000003</v>
      </c>
    </row>
    <row r="649" spans="1:27" s="6" customFormat="1" x14ac:dyDescent="0.3">
      <c r="A649" s="40">
        <v>648</v>
      </c>
      <c r="B649" s="18" t="s">
        <v>323</v>
      </c>
      <c r="C649" s="43" t="s">
        <v>80</v>
      </c>
      <c r="D649" s="41"/>
      <c r="E649" s="41">
        <v>24</v>
      </c>
      <c r="F649" s="41">
        <v>2100</v>
      </c>
      <c r="G649" s="4">
        <v>7300.3209999999999</v>
      </c>
      <c r="H649" s="4">
        <v>7201.28</v>
      </c>
      <c r="I649" s="4">
        <v>7077.8549999999996</v>
      </c>
      <c r="J649" s="4">
        <v>6921.1710000000003</v>
      </c>
      <c r="K649" s="4">
        <v>6721.5540000000001</v>
      </c>
      <c r="L649" s="4">
        <v>6490.8010000000004</v>
      </c>
      <c r="M649" s="4">
        <v>6225.3370000000004</v>
      </c>
      <c r="N649" s="4">
        <v>5919.1009999999997</v>
      </c>
      <c r="O649" s="4">
        <v>5577.9840000000004</v>
      </c>
      <c r="P649" s="4">
        <v>5210.848</v>
      </c>
      <c r="Q649" s="4">
        <v>4814.5439999999999</v>
      </c>
      <c r="R649" s="4">
        <v>4384.1120000000001</v>
      </c>
      <c r="S649" s="4">
        <v>3906.6680000000001</v>
      </c>
      <c r="T649" s="4">
        <v>3361.4859999999999</v>
      </c>
      <c r="U649" s="4">
        <v>2744.5520000000001</v>
      </c>
      <c r="V649" s="4">
        <v>2067.0390000000002</v>
      </c>
      <c r="W649" s="4">
        <v>1372.164</v>
      </c>
      <c r="X649" s="4">
        <v>742.73299999999995</v>
      </c>
      <c r="Y649" s="4">
        <v>291.90499999999997</v>
      </c>
      <c r="Z649" s="4">
        <v>69.628</v>
      </c>
      <c r="AA649" s="4">
        <v>9.3350000000000009</v>
      </c>
    </row>
    <row r="650" spans="1:27" s="6" customFormat="1" x14ac:dyDescent="0.3">
      <c r="A650" s="40">
        <v>649</v>
      </c>
      <c r="B650" s="18" t="s">
        <v>323</v>
      </c>
      <c r="C650" s="43" t="s">
        <v>81</v>
      </c>
      <c r="D650" s="41"/>
      <c r="E650" s="41">
        <v>120</v>
      </c>
      <c r="F650" s="41">
        <v>2015</v>
      </c>
      <c r="G650" s="4">
        <v>1852.24</v>
      </c>
      <c r="H650" s="4">
        <v>1624.3879999999999</v>
      </c>
      <c r="I650" s="4">
        <v>1395.288</v>
      </c>
      <c r="J650" s="4">
        <v>1189.894</v>
      </c>
      <c r="K650" s="4">
        <v>1058.377</v>
      </c>
      <c r="L650" s="4">
        <v>935.26</v>
      </c>
      <c r="M650" s="4">
        <v>781.39700000000005</v>
      </c>
      <c r="N650" s="4">
        <v>610.66</v>
      </c>
      <c r="O650" s="4">
        <v>474.57400000000001</v>
      </c>
      <c r="P650" s="4">
        <v>371.87400000000002</v>
      </c>
      <c r="Q650" s="4">
        <v>295.238</v>
      </c>
      <c r="R650" s="4">
        <v>235.87</v>
      </c>
      <c r="S650" s="4">
        <v>193.02199999999999</v>
      </c>
      <c r="T650" s="4">
        <v>150.81399999999999</v>
      </c>
      <c r="U650" s="4">
        <v>110.755</v>
      </c>
      <c r="V650" s="4">
        <v>73.015000000000001</v>
      </c>
      <c r="W650" s="4">
        <v>38.506999999999998</v>
      </c>
      <c r="X650" s="4">
        <v>14.87</v>
      </c>
      <c r="Y650" s="4">
        <v>3.79</v>
      </c>
      <c r="Z650" s="4">
        <v>0.57199999999999995</v>
      </c>
      <c r="AA650" s="4">
        <v>4.9000000000000002E-2</v>
      </c>
    </row>
    <row r="651" spans="1:27" s="6" customFormat="1" x14ac:dyDescent="0.3">
      <c r="A651" s="40">
        <v>650</v>
      </c>
      <c r="B651" s="18" t="s">
        <v>323</v>
      </c>
      <c r="C651" s="43" t="s">
        <v>81</v>
      </c>
      <c r="D651" s="41"/>
      <c r="E651" s="41">
        <v>120</v>
      </c>
      <c r="F651" s="41">
        <v>2020</v>
      </c>
      <c r="G651" s="4">
        <v>1989.2049999999999</v>
      </c>
      <c r="H651" s="4">
        <v>1802.2819999999999</v>
      </c>
      <c r="I651" s="4">
        <v>1605.2249999999999</v>
      </c>
      <c r="J651" s="4">
        <v>1379.8610000000001</v>
      </c>
      <c r="K651" s="4">
        <v>1172.931</v>
      </c>
      <c r="L651" s="4">
        <v>1037.6569999999999</v>
      </c>
      <c r="M651" s="4">
        <v>909.80100000000004</v>
      </c>
      <c r="N651" s="4">
        <v>751.33600000000001</v>
      </c>
      <c r="O651" s="4">
        <v>579.83699999999999</v>
      </c>
      <c r="P651" s="4">
        <v>448.10500000000002</v>
      </c>
      <c r="Q651" s="4">
        <v>349.00099999999998</v>
      </c>
      <c r="R651" s="4">
        <v>274.94499999999999</v>
      </c>
      <c r="S651" s="4">
        <v>216.03800000000001</v>
      </c>
      <c r="T651" s="4">
        <v>170.29900000000001</v>
      </c>
      <c r="U651" s="4">
        <v>124.32599999999999</v>
      </c>
      <c r="V651" s="4">
        <v>81.513000000000005</v>
      </c>
      <c r="W651" s="4">
        <v>44.691000000000003</v>
      </c>
      <c r="X651" s="4">
        <v>17.693999999999999</v>
      </c>
      <c r="Y651" s="4">
        <v>4.6150000000000002</v>
      </c>
      <c r="Z651" s="4">
        <v>0.71099999999999997</v>
      </c>
      <c r="AA651" s="4">
        <v>6.2E-2</v>
      </c>
    </row>
    <row r="652" spans="1:27" s="6" customFormat="1" x14ac:dyDescent="0.3">
      <c r="A652" s="40">
        <v>651</v>
      </c>
      <c r="B652" s="18" t="s">
        <v>323</v>
      </c>
      <c r="C652" s="43" t="s">
        <v>81</v>
      </c>
      <c r="D652" s="41"/>
      <c r="E652" s="41">
        <v>120</v>
      </c>
      <c r="F652" s="41">
        <v>2025</v>
      </c>
      <c r="G652" s="4">
        <v>2128.8960000000002</v>
      </c>
      <c r="H652" s="4">
        <v>1943.953</v>
      </c>
      <c r="I652" s="4">
        <v>1784.682</v>
      </c>
      <c r="J652" s="4">
        <v>1590.0139999999999</v>
      </c>
      <c r="K652" s="4">
        <v>1362.5709999999999</v>
      </c>
      <c r="L652" s="4">
        <v>1152.759</v>
      </c>
      <c r="M652" s="4">
        <v>1013.602</v>
      </c>
      <c r="N652" s="4">
        <v>881.47500000000002</v>
      </c>
      <c r="O652" s="4">
        <v>721.15599999999995</v>
      </c>
      <c r="P652" s="4">
        <v>553.29200000000003</v>
      </c>
      <c r="Q652" s="4">
        <v>424.34199999999998</v>
      </c>
      <c r="R652" s="4">
        <v>327.48399999999998</v>
      </c>
      <c r="S652" s="4">
        <v>253.76900000000001</v>
      </c>
      <c r="T652" s="4">
        <v>192.26300000000001</v>
      </c>
      <c r="U652" s="4">
        <v>141.93899999999999</v>
      </c>
      <c r="V652" s="4">
        <v>92.808999999999997</v>
      </c>
      <c r="W652" s="4">
        <v>50.777000000000001</v>
      </c>
      <c r="X652" s="4">
        <v>20.966999999999999</v>
      </c>
      <c r="Y652" s="4">
        <v>5.6159999999999997</v>
      </c>
      <c r="Z652" s="4">
        <v>0.88500000000000001</v>
      </c>
      <c r="AA652" s="4">
        <v>7.8E-2</v>
      </c>
    </row>
    <row r="653" spans="1:27" s="6" customFormat="1" x14ac:dyDescent="0.3">
      <c r="A653" s="40">
        <v>652</v>
      </c>
      <c r="B653" s="18" t="s">
        <v>323</v>
      </c>
      <c r="C653" s="43" t="s">
        <v>81</v>
      </c>
      <c r="D653" s="41"/>
      <c r="E653" s="41">
        <v>120</v>
      </c>
      <c r="F653" s="41">
        <v>2030</v>
      </c>
      <c r="G653" s="4">
        <v>2272.9270000000001</v>
      </c>
      <c r="H653" s="4">
        <v>2091.1590000000001</v>
      </c>
      <c r="I653" s="4">
        <v>1928.4690000000001</v>
      </c>
      <c r="J653" s="4">
        <v>1770.44</v>
      </c>
      <c r="K653" s="4">
        <v>1572.654</v>
      </c>
      <c r="L653" s="4">
        <v>1342.2380000000001</v>
      </c>
      <c r="M653" s="4">
        <v>1130.146</v>
      </c>
      <c r="N653" s="4">
        <v>987.63099999999997</v>
      </c>
      <c r="O653" s="4">
        <v>852.41399999999999</v>
      </c>
      <c r="P653" s="4">
        <v>693.53</v>
      </c>
      <c r="Q653" s="4">
        <v>527.77099999999996</v>
      </c>
      <c r="R653" s="4">
        <v>400.54899999999998</v>
      </c>
      <c r="S653" s="4">
        <v>303.93299999999999</v>
      </c>
      <c r="T653" s="4">
        <v>227.36199999999999</v>
      </c>
      <c r="U653" s="4">
        <v>161.69200000000001</v>
      </c>
      <c r="V653" s="4">
        <v>107.254</v>
      </c>
      <c r="W653" s="4">
        <v>58.726999999999997</v>
      </c>
      <c r="X653" s="4">
        <v>24.276</v>
      </c>
      <c r="Y653" s="4">
        <v>6.7919999999999998</v>
      </c>
      <c r="Z653" s="4">
        <v>1.097</v>
      </c>
      <c r="AA653" s="4">
        <v>9.9000000000000005E-2</v>
      </c>
    </row>
    <row r="654" spans="1:27" s="6" customFormat="1" x14ac:dyDescent="0.3">
      <c r="A654" s="40">
        <v>653</v>
      </c>
      <c r="B654" s="18" t="s">
        <v>323</v>
      </c>
      <c r="C654" s="43" t="s">
        <v>81</v>
      </c>
      <c r="D654" s="41"/>
      <c r="E654" s="41">
        <v>120</v>
      </c>
      <c r="F654" s="41">
        <v>2035</v>
      </c>
      <c r="G654" s="4">
        <v>2425.9430000000002</v>
      </c>
      <c r="H654" s="4">
        <v>2241.0430000000001</v>
      </c>
      <c r="I654" s="4">
        <v>2077.7080000000001</v>
      </c>
      <c r="J654" s="4">
        <v>1915.6969999999999</v>
      </c>
      <c r="K654" s="4">
        <v>1753.751</v>
      </c>
      <c r="L654" s="4">
        <v>1552.5170000000001</v>
      </c>
      <c r="M654" s="4">
        <v>1320.23</v>
      </c>
      <c r="N654" s="4">
        <v>1106.511</v>
      </c>
      <c r="O654" s="4">
        <v>960.82799999999997</v>
      </c>
      <c r="P654" s="4">
        <v>824.88099999999997</v>
      </c>
      <c r="Q654" s="4">
        <v>665.76900000000001</v>
      </c>
      <c r="R654" s="4">
        <v>501.11200000000002</v>
      </c>
      <c r="S654" s="4">
        <v>373.81200000000001</v>
      </c>
      <c r="T654" s="4">
        <v>273.97500000000002</v>
      </c>
      <c r="U654" s="4">
        <v>192.78200000000001</v>
      </c>
      <c r="V654" s="4">
        <v>123.538</v>
      </c>
      <c r="W654" s="4">
        <v>68.826999999999998</v>
      </c>
      <c r="X654" s="4">
        <v>28.542999999999999</v>
      </c>
      <c r="Y654" s="4">
        <v>8.0009999999999994</v>
      </c>
      <c r="Z654" s="4">
        <v>1.347</v>
      </c>
      <c r="AA654" s="4">
        <v>0.124</v>
      </c>
    </row>
    <row r="655" spans="1:27" s="6" customFormat="1" x14ac:dyDescent="0.3">
      <c r="A655" s="40">
        <v>654</v>
      </c>
      <c r="B655" s="18" t="s">
        <v>323</v>
      </c>
      <c r="C655" s="43" t="s">
        <v>81</v>
      </c>
      <c r="D655" s="41"/>
      <c r="E655" s="41">
        <v>120</v>
      </c>
      <c r="F655" s="41">
        <v>2040</v>
      </c>
      <c r="G655" s="4">
        <v>2572.2429999999999</v>
      </c>
      <c r="H655" s="4">
        <v>2398.799</v>
      </c>
      <c r="I655" s="4">
        <v>2229.1790000000001</v>
      </c>
      <c r="J655" s="4">
        <v>2066.0030000000002</v>
      </c>
      <c r="K655" s="4">
        <v>1900.0630000000001</v>
      </c>
      <c r="L655" s="4">
        <v>1734.4649999999999</v>
      </c>
      <c r="M655" s="4">
        <v>1531.2239999999999</v>
      </c>
      <c r="N655" s="4">
        <v>1297.8</v>
      </c>
      <c r="O655" s="4">
        <v>1081.912</v>
      </c>
      <c r="P655" s="4">
        <v>934.596</v>
      </c>
      <c r="Q655" s="4">
        <v>796.16700000000003</v>
      </c>
      <c r="R655" s="4">
        <v>635.69299999999998</v>
      </c>
      <c r="S655" s="4">
        <v>470.38499999999999</v>
      </c>
      <c r="T655" s="4">
        <v>339.16800000000001</v>
      </c>
      <c r="U655" s="4">
        <v>234.267</v>
      </c>
      <c r="V655" s="4">
        <v>149.08600000000001</v>
      </c>
      <c r="W655" s="4">
        <v>80.396000000000001</v>
      </c>
      <c r="X655" s="4">
        <v>34.024000000000001</v>
      </c>
      <c r="Y655" s="4">
        <v>9.5839999999999996</v>
      </c>
      <c r="Z655" s="4">
        <v>1.6160000000000001</v>
      </c>
      <c r="AA655" s="4">
        <v>0.154</v>
      </c>
    </row>
    <row r="656" spans="1:27" s="6" customFormat="1" x14ac:dyDescent="0.3">
      <c r="A656" s="40">
        <v>655</v>
      </c>
      <c r="B656" s="18" t="s">
        <v>323</v>
      </c>
      <c r="C656" s="43" t="s">
        <v>81</v>
      </c>
      <c r="D656" s="41"/>
      <c r="E656" s="41">
        <v>120</v>
      </c>
      <c r="F656" s="41">
        <v>2045</v>
      </c>
      <c r="G656" s="4">
        <v>2707.4450000000002</v>
      </c>
      <c r="H656" s="4">
        <v>2547.7809999999999</v>
      </c>
      <c r="I656" s="4">
        <v>2387.759</v>
      </c>
      <c r="J656" s="4">
        <v>2218.1149999999998</v>
      </c>
      <c r="K656" s="4">
        <v>2051.0839999999998</v>
      </c>
      <c r="L656" s="4">
        <v>1881.953</v>
      </c>
      <c r="M656" s="4">
        <v>1714.318</v>
      </c>
      <c r="N656" s="4">
        <v>1509.8240000000001</v>
      </c>
      <c r="O656" s="4">
        <v>1274.0409999999999</v>
      </c>
      <c r="P656" s="4">
        <v>1056.9169999999999</v>
      </c>
      <c r="Q656" s="4">
        <v>906.25900000000001</v>
      </c>
      <c r="R656" s="4">
        <v>764.04899999999998</v>
      </c>
      <c r="S656" s="4">
        <v>600.17499999999995</v>
      </c>
      <c r="T656" s="4">
        <v>429.83499999999998</v>
      </c>
      <c r="U656" s="4">
        <v>292.81400000000002</v>
      </c>
      <c r="V656" s="4">
        <v>183.38800000000001</v>
      </c>
      <c r="W656" s="4">
        <v>98.52</v>
      </c>
      <c r="X656" s="4">
        <v>40.555</v>
      </c>
      <c r="Y656" s="4">
        <v>11.705</v>
      </c>
      <c r="Z656" s="4">
        <v>1.988</v>
      </c>
      <c r="AA656" s="4">
        <v>0.189</v>
      </c>
    </row>
    <row r="657" spans="1:27" s="6" customFormat="1" x14ac:dyDescent="0.3">
      <c r="A657" s="40">
        <v>656</v>
      </c>
      <c r="B657" s="18" t="s">
        <v>323</v>
      </c>
      <c r="C657" s="43" t="s">
        <v>81</v>
      </c>
      <c r="D657" s="41"/>
      <c r="E657" s="41">
        <v>120</v>
      </c>
      <c r="F657" s="41">
        <v>2050</v>
      </c>
      <c r="G657" s="4">
        <v>2824.35</v>
      </c>
      <c r="H657" s="4">
        <v>2685.76</v>
      </c>
      <c r="I657" s="4">
        <v>2537.6869999999999</v>
      </c>
      <c r="J657" s="4">
        <v>2377.319</v>
      </c>
      <c r="K657" s="4">
        <v>2203.9389999999999</v>
      </c>
      <c r="L657" s="4">
        <v>2034.019</v>
      </c>
      <c r="M657" s="4">
        <v>1863.3610000000001</v>
      </c>
      <c r="N657" s="4">
        <v>1694.5050000000001</v>
      </c>
      <c r="O657" s="4">
        <v>1486.9459999999999</v>
      </c>
      <c r="P657" s="4">
        <v>1249.1010000000001</v>
      </c>
      <c r="Q657" s="4">
        <v>1028.9849999999999</v>
      </c>
      <c r="R657" s="4">
        <v>873.60900000000004</v>
      </c>
      <c r="S657" s="4">
        <v>725.17899999999997</v>
      </c>
      <c r="T657" s="4">
        <v>552.17100000000005</v>
      </c>
      <c r="U657" s="4">
        <v>374.53399999999999</v>
      </c>
      <c r="V657" s="4">
        <v>231.92500000000001</v>
      </c>
      <c r="W657" s="4">
        <v>123.205</v>
      </c>
      <c r="X657" s="4">
        <v>50.838999999999999</v>
      </c>
      <c r="Y657" s="4">
        <v>14.355</v>
      </c>
      <c r="Z657" s="4">
        <v>2.5099999999999998</v>
      </c>
      <c r="AA657" s="4">
        <v>0.23899999999999999</v>
      </c>
    </row>
    <row r="658" spans="1:27" s="6" customFormat="1" x14ac:dyDescent="0.3">
      <c r="A658" s="40">
        <v>657</v>
      </c>
      <c r="B658" s="18" t="s">
        <v>323</v>
      </c>
      <c r="C658" s="43" t="s">
        <v>81</v>
      </c>
      <c r="D658" s="41"/>
      <c r="E658" s="41">
        <v>120</v>
      </c>
      <c r="F658" s="41">
        <v>2055</v>
      </c>
      <c r="G658" s="4">
        <v>2926.0439999999999</v>
      </c>
      <c r="H658" s="4">
        <v>2806.261</v>
      </c>
      <c r="I658" s="4">
        <v>2677.0160000000001</v>
      </c>
      <c r="J658" s="4">
        <v>2528.259</v>
      </c>
      <c r="K658" s="4">
        <v>2364.21</v>
      </c>
      <c r="L658" s="4">
        <v>2188.1469999999999</v>
      </c>
      <c r="M658" s="4">
        <v>2016.904</v>
      </c>
      <c r="N658" s="4">
        <v>1845.335</v>
      </c>
      <c r="O658" s="4">
        <v>1672.8009999999999</v>
      </c>
      <c r="P658" s="4">
        <v>1461.819</v>
      </c>
      <c r="Q658" s="4">
        <v>1219.9490000000001</v>
      </c>
      <c r="R658" s="4">
        <v>995.68600000000004</v>
      </c>
      <c r="S658" s="4">
        <v>833.12699999999995</v>
      </c>
      <c r="T658" s="4">
        <v>671.58699999999999</v>
      </c>
      <c r="U658" s="4">
        <v>485.78100000000001</v>
      </c>
      <c r="V658" s="4">
        <v>301.61200000000002</v>
      </c>
      <c r="W658" s="4">
        <v>160.03800000000001</v>
      </c>
      <c r="X658" s="4">
        <v>66.16</v>
      </c>
      <c r="Y658" s="4">
        <v>19.003</v>
      </c>
      <c r="Z658" s="4">
        <v>3.2930000000000001</v>
      </c>
      <c r="AA658" s="4">
        <v>0.32300000000000001</v>
      </c>
    </row>
    <row r="659" spans="1:27" s="6" customFormat="1" x14ac:dyDescent="0.3">
      <c r="A659" s="40">
        <v>658</v>
      </c>
      <c r="B659" s="18" t="s">
        <v>323</v>
      </c>
      <c r="C659" s="43" t="s">
        <v>81</v>
      </c>
      <c r="D659" s="41"/>
      <c r="E659" s="41">
        <v>120</v>
      </c>
      <c r="F659" s="41">
        <v>2060</v>
      </c>
      <c r="G659" s="4">
        <v>3015.998</v>
      </c>
      <c r="H659" s="4">
        <v>2910.7150000000001</v>
      </c>
      <c r="I659" s="4">
        <v>2798.5740000000001</v>
      </c>
      <c r="J659" s="4">
        <v>2668.451</v>
      </c>
      <c r="K659" s="4">
        <v>2516.0749999999998</v>
      </c>
      <c r="L659" s="4">
        <v>2349.3649999999998</v>
      </c>
      <c r="M659" s="4">
        <v>2172.067</v>
      </c>
      <c r="N659" s="4">
        <v>1999.9459999999999</v>
      </c>
      <c r="O659" s="4">
        <v>1824.692</v>
      </c>
      <c r="P659" s="4">
        <v>1647.769</v>
      </c>
      <c r="Q659" s="4">
        <v>1431.1469999999999</v>
      </c>
      <c r="R659" s="4">
        <v>1184.164</v>
      </c>
      <c r="S659" s="4">
        <v>953.54899999999998</v>
      </c>
      <c r="T659" s="4">
        <v>776.31200000000001</v>
      </c>
      <c r="U659" s="4">
        <v>596.42499999999995</v>
      </c>
      <c r="V659" s="4">
        <v>397.24200000000002</v>
      </c>
      <c r="W659" s="4">
        <v>213.726</v>
      </c>
      <c r="X659" s="4">
        <v>89.47</v>
      </c>
      <c r="Y659" s="4">
        <v>26.157</v>
      </c>
      <c r="Z659" s="4">
        <v>4.6820000000000004</v>
      </c>
      <c r="AA659" s="4">
        <v>0.45700000000000002</v>
      </c>
    </row>
    <row r="660" spans="1:27" s="6" customFormat="1" x14ac:dyDescent="0.3">
      <c r="A660" s="40">
        <v>659</v>
      </c>
      <c r="B660" s="18" t="s">
        <v>323</v>
      </c>
      <c r="C660" s="43" t="s">
        <v>81</v>
      </c>
      <c r="D660" s="41"/>
      <c r="E660" s="41">
        <v>120</v>
      </c>
      <c r="F660" s="41">
        <v>2065</v>
      </c>
      <c r="G660" s="4">
        <v>3099.0569999999998</v>
      </c>
      <c r="H660" s="4">
        <v>3001.4279999999999</v>
      </c>
      <c r="I660" s="4">
        <v>2903.404</v>
      </c>
      <c r="J660" s="4">
        <v>2790.3710000000001</v>
      </c>
      <c r="K660" s="4">
        <v>2656.7069999999999</v>
      </c>
      <c r="L660" s="4">
        <v>2501.6559999999999</v>
      </c>
      <c r="M660" s="4">
        <v>2333.67</v>
      </c>
      <c r="N660" s="4">
        <v>2155.5129999999999</v>
      </c>
      <c r="O660" s="4">
        <v>1979.7270000000001</v>
      </c>
      <c r="P660" s="4">
        <v>1800.0440000000001</v>
      </c>
      <c r="Q660" s="4">
        <v>1616.404</v>
      </c>
      <c r="R660" s="4">
        <v>1392.8889999999999</v>
      </c>
      <c r="S660" s="4">
        <v>1138.3599999999999</v>
      </c>
      <c r="T660" s="4">
        <v>893.726</v>
      </c>
      <c r="U660" s="4">
        <v>695.79399999999998</v>
      </c>
      <c r="V660" s="4">
        <v>495</v>
      </c>
      <c r="W660" s="4">
        <v>288.63200000000001</v>
      </c>
      <c r="X660" s="4">
        <v>124.42700000000001</v>
      </c>
      <c r="Y660" s="4">
        <v>37.494999999999997</v>
      </c>
      <c r="Z660" s="4">
        <v>6.96</v>
      </c>
      <c r="AA660" s="4">
        <v>0.70499999999999996</v>
      </c>
    </row>
    <row r="661" spans="1:27" s="6" customFormat="1" x14ac:dyDescent="0.3">
      <c r="A661" s="40">
        <v>660</v>
      </c>
      <c r="B661" s="18" t="s">
        <v>323</v>
      </c>
      <c r="C661" s="43" t="s">
        <v>81</v>
      </c>
      <c r="D661" s="41"/>
      <c r="E661" s="41">
        <v>120</v>
      </c>
      <c r="F661" s="41">
        <v>2070</v>
      </c>
      <c r="G661" s="4">
        <v>3174.7820000000002</v>
      </c>
      <c r="H661" s="4">
        <v>3085.1729999999998</v>
      </c>
      <c r="I661" s="4">
        <v>2994.431</v>
      </c>
      <c r="J661" s="4">
        <v>2895.5920000000001</v>
      </c>
      <c r="K661" s="4">
        <v>2779.098</v>
      </c>
      <c r="L661" s="4">
        <v>2642.76</v>
      </c>
      <c r="M661" s="4">
        <v>2486.3710000000001</v>
      </c>
      <c r="N661" s="4">
        <v>2317.4279999999999</v>
      </c>
      <c r="O661" s="4">
        <v>2135.643</v>
      </c>
      <c r="P661" s="4">
        <v>1955.4</v>
      </c>
      <c r="Q661" s="4">
        <v>1768.855</v>
      </c>
      <c r="R661" s="4">
        <v>1576.9259999999999</v>
      </c>
      <c r="S661" s="4">
        <v>1343.5119999999999</v>
      </c>
      <c r="T661" s="4">
        <v>1072.521</v>
      </c>
      <c r="U661" s="4">
        <v>807.67899999999997</v>
      </c>
      <c r="V661" s="4">
        <v>585.16499999999996</v>
      </c>
      <c r="W661" s="4">
        <v>367.57100000000003</v>
      </c>
      <c r="X661" s="4">
        <v>173.93700000000001</v>
      </c>
      <c r="Y661" s="4">
        <v>54.808999999999997</v>
      </c>
      <c r="Z661" s="4">
        <v>10.657999999999999</v>
      </c>
      <c r="AA661" s="4">
        <v>1.129</v>
      </c>
    </row>
    <row r="662" spans="1:27" s="6" customFormat="1" x14ac:dyDescent="0.3">
      <c r="A662" s="40">
        <v>661</v>
      </c>
      <c r="B662" s="18" t="s">
        <v>323</v>
      </c>
      <c r="C662" s="43" t="s">
        <v>81</v>
      </c>
      <c r="D662" s="41"/>
      <c r="E662" s="41">
        <v>120</v>
      </c>
      <c r="F662" s="41">
        <v>2075</v>
      </c>
      <c r="G662" s="4">
        <v>3229.2269999999999</v>
      </c>
      <c r="H662" s="4">
        <v>3161.5610000000001</v>
      </c>
      <c r="I662" s="4">
        <v>3078.5239999999999</v>
      </c>
      <c r="J662" s="4">
        <v>2986.989</v>
      </c>
      <c r="K662" s="4">
        <v>2884.8359999999998</v>
      </c>
      <c r="L662" s="4">
        <v>2765.7179999999998</v>
      </c>
      <c r="M662" s="4">
        <v>2627.9769999999999</v>
      </c>
      <c r="N662" s="4">
        <v>2470.5239999999999</v>
      </c>
      <c r="O662" s="4">
        <v>2297.8629999999998</v>
      </c>
      <c r="P662" s="4">
        <v>2111.6309999999999</v>
      </c>
      <c r="Q662" s="4">
        <v>1924.402</v>
      </c>
      <c r="R662" s="4">
        <v>1729.355</v>
      </c>
      <c r="S662" s="4">
        <v>1525.6369999999999</v>
      </c>
      <c r="T662" s="4">
        <v>1271.7929999999999</v>
      </c>
      <c r="U662" s="4">
        <v>976.58199999999999</v>
      </c>
      <c r="V662" s="4">
        <v>687.52800000000002</v>
      </c>
      <c r="W662" s="4">
        <v>443.08499999999998</v>
      </c>
      <c r="X662" s="4">
        <v>228.45699999999999</v>
      </c>
      <c r="Y662" s="4">
        <v>80.177000000000007</v>
      </c>
      <c r="Z662" s="4">
        <v>16.571000000000002</v>
      </c>
      <c r="AA662" s="4">
        <v>1.86</v>
      </c>
    </row>
    <row r="663" spans="1:27" s="6" customFormat="1" x14ac:dyDescent="0.3">
      <c r="A663" s="40">
        <v>662</v>
      </c>
      <c r="B663" s="18" t="s">
        <v>323</v>
      </c>
      <c r="C663" s="43" t="s">
        <v>81</v>
      </c>
      <c r="D663" s="41"/>
      <c r="E663" s="41">
        <v>120</v>
      </c>
      <c r="F663" s="41">
        <v>2080</v>
      </c>
      <c r="G663" s="4">
        <v>3265.3229999999999</v>
      </c>
      <c r="H663" s="4">
        <v>3216.6860000000001</v>
      </c>
      <c r="I663" s="4">
        <v>3155.2240000000002</v>
      </c>
      <c r="J663" s="4">
        <v>3071.46</v>
      </c>
      <c r="K663" s="4">
        <v>2976.7629999999999</v>
      </c>
      <c r="L663" s="4">
        <v>2872.0749999999998</v>
      </c>
      <c r="M663" s="4">
        <v>2751.5210000000002</v>
      </c>
      <c r="N663" s="4">
        <v>2612.62</v>
      </c>
      <c r="O663" s="4">
        <v>2451.395</v>
      </c>
      <c r="P663" s="4">
        <v>2274.1660000000002</v>
      </c>
      <c r="Q663" s="4">
        <v>2080.902</v>
      </c>
      <c r="R663" s="4">
        <v>1884.972</v>
      </c>
      <c r="S663" s="4">
        <v>1677.7539999999999</v>
      </c>
      <c r="T663" s="4">
        <v>1450.434</v>
      </c>
      <c r="U663" s="4">
        <v>1165.973</v>
      </c>
      <c r="V663" s="4">
        <v>840.53899999999999</v>
      </c>
      <c r="W663" s="4">
        <v>529.77099999999996</v>
      </c>
      <c r="X663" s="4">
        <v>282.99099999999999</v>
      </c>
      <c r="Y663" s="4">
        <v>109.63200000000001</v>
      </c>
      <c r="Z663" s="4">
        <v>25.616</v>
      </c>
      <c r="AA663" s="4">
        <v>3.0950000000000002</v>
      </c>
    </row>
    <row r="664" spans="1:27" s="6" customFormat="1" x14ac:dyDescent="0.3">
      <c r="A664" s="40">
        <v>663</v>
      </c>
      <c r="B664" s="18" t="s">
        <v>323</v>
      </c>
      <c r="C664" s="43" t="s">
        <v>81</v>
      </c>
      <c r="D664" s="41"/>
      <c r="E664" s="41">
        <v>120</v>
      </c>
      <c r="F664" s="41">
        <v>2085</v>
      </c>
      <c r="G664" s="4">
        <v>3284.4340000000002</v>
      </c>
      <c r="H664" s="4">
        <v>3253.4810000000002</v>
      </c>
      <c r="I664" s="4">
        <v>3210.68</v>
      </c>
      <c r="J664" s="4">
        <v>3148.5459999999998</v>
      </c>
      <c r="K664" s="4">
        <v>3061.7649999999999</v>
      </c>
      <c r="L664" s="4">
        <v>2964.6260000000002</v>
      </c>
      <c r="M664" s="4">
        <v>2858.53</v>
      </c>
      <c r="N664" s="4">
        <v>2736.7570000000001</v>
      </c>
      <c r="O664" s="4">
        <v>2594.0549999999998</v>
      </c>
      <c r="P664" s="4">
        <v>2428.1909999999998</v>
      </c>
      <c r="Q664" s="4">
        <v>2243.7269999999999</v>
      </c>
      <c r="R664" s="4">
        <v>2041.69</v>
      </c>
      <c r="S664" s="4">
        <v>1833.2449999999999</v>
      </c>
      <c r="T664" s="4">
        <v>1601.3689999999999</v>
      </c>
      <c r="U664" s="4">
        <v>1338.095</v>
      </c>
      <c r="V664" s="4">
        <v>1013.7089999999999</v>
      </c>
      <c r="W664" s="4">
        <v>657.90200000000004</v>
      </c>
      <c r="X664" s="4">
        <v>346.62299999999999</v>
      </c>
      <c r="Y664" s="4">
        <v>140.761</v>
      </c>
      <c r="Z664" s="4">
        <v>36.795999999999999</v>
      </c>
      <c r="AA664" s="4">
        <v>5.0960000000000001</v>
      </c>
    </row>
    <row r="665" spans="1:27" s="6" customFormat="1" x14ac:dyDescent="0.3">
      <c r="A665" s="40">
        <v>664</v>
      </c>
      <c r="B665" s="18" t="s">
        <v>323</v>
      </c>
      <c r="C665" s="43" t="s">
        <v>81</v>
      </c>
      <c r="D665" s="41"/>
      <c r="E665" s="41">
        <v>120</v>
      </c>
      <c r="F665" s="41">
        <v>2090</v>
      </c>
      <c r="G665" s="4">
        <v>3289.0230000000001</v>
      </c>
      <c r="H665" s="4">
        <v>3273.2559999999999</v>
      </c>
      <c r="I665" s="4">
        <v>3247.777</v>
      </c>
      <c r="J665" s="4">
        <v>3204.3130000000001</v>
      </c>
      <c r="K665" s="4">
        <v>3139.2809999999999</v>
      </c>
      <c r="L665" s="4">
        <v>3050.152</v>
      </c>
      <c r="M665" s="4">
        <v>2951.634</v>
      </c>
      <c r="N665" s="4">
        <v>2844.2860000000001</v>
      </c>
      <c r="O665" s="4">
        <v>2718.6869999999999</v>
      </c>
      <c r="P665" s="4">
        <v>2571.1970000000001</v>
      </c>
      <c r="Q665" s="4">
        <v>2397.9319999999998</v>
      </c>
      <c r="R665" s="4">
        <v>2204.3029999999999</v>
      </c>
      <c r="S665" s="4">
        <v>1989.4459999999999</v>
      </c>
      <c r="T665" s="4">
        <v>1755.117</v>
      </c>
      <c r="U665" s="4">
        <v>1484.6110000000001</v>
      </c>
      <c r="V665" s="4">
        <v>1172.4929999999999</v>
      </c>
      <c r="W665" s="4">
        <v>803.74300000000005</v>
      </c>
      <c r="X665" s="4">
        <v>439.52699999999999</v>
      </c>
      <c r="Y665" s="4">
        <v>177.84899999999999</v>
      </c>
      <c r="Z665" s="4">
        <v>49.326999999999998</v>
      </c>
      <c r="AA665" s="4">
        <v>7.8120000000000003</v>
      </c>
    </row>
    <row r="666" spans="1:27" s="6" customFormat="1" x14ac:dyDescent="0.3">
      <c r="A666" s="40">
        <v>665</v>
      </c>
      <c r="B666" s="18" t="s">
        <v>323</v>
      </c>
      <c r="C666" s="43" t="s">
        <v>81</v>
      </c>
      <c r="D666" s="41"/>
      <c r="E666" s="41">
        <v>120</v>
      </c>
      <c r="F666" s="41">
        <v>2095</v>
      </c>
      <c r="G666" s="4">
        <v>3281.375</v>
      </c>
      <c r="H666" s="4">
        <v>3278.4589999999998</v>
      </c>
      <c r="I666" s="4">
        <v>3267.8820000000001</v>
      </c>
      <c r="J666" s="4">
        <v>3241.73</v>
      </c>
      <c r="K666" s="4">
        <v>3195.4630000000002</v>
      </c>
      <c r="L666" s="4">
        <v>3128.0990000000002</v>
      </c>
      <c r="M666" s="4">
        <v>3037.6419999999998</v>
      </c>
      <c r="N666" s="4">
        <v>2937.875</v>
      </c>
      <c r="O666" s="4">
        <v>2826.7049999999999</v>
      </c>
      <c r="P666" s="4">
        <v>2696.2559999999999</v>
      </c>
      <c r="Q666" s="4">
        <v>2541.14</v>
      </c>
      <c r="R666" s="4">
        <v>2358.3919999999998</v>
      </c>
      <c r="S666" s="4">
        <v>2151.317</v>
      </c>
      <c r="T666" s="4">
        <v>1909.5170000000001</v>
      </c>
      <c r="U666" s="4">
        <v>1633.8720000000001</v>
      </c>
      <c r="V666" s="4">
        <v>1309.57</v>
      </c>
      <c r="W666" s="4">
        <v>940.13800000000003</v>
      </c>
      <c r="X666" s="4">
        <v>546.99900000000002</v>
      </c>
      <c r="Y666" s="4">
        <v>231.84700000000001</v>
      </c>
      <c r="Z666" s="4">
        <v>64.787000000000006</v>
      </c>
      <c r="AA666" s="4">
        <v>11.143000000000001</v>
      </c>
    </row>
    <row r="667" spans="1:27" s="6" customFormat="1" x14ac:dyDescent="0.3">
      <c r="A667" s="40">
        <v>666</v>
      </c>
      <c r="B667" s="18" t="s">
        <v>323</v>
      </c>
      <c r="C667" s="43" t="s">
        <v>81</v>
      </c>
      <c r="D667" s="41"/>
      <c r="E667" s="41">
        <v>120</v>
      </c>
      <c r="F667" s="41">
        <v>2100</v>
      </c>
      <c r="G667" s="4">
        <v>3262.9259999999999</v>
      </c>
      <c r="H667" s="4">
        <v>3271.4560000000001</v>
      </c>
      <c r="I667" s="4">
        <v>3273.4</v>
      </c>
      <c r="J667" s="4">
        <v>3262.1849999999999</v>
      </c>
      <c r="K667" s="4">
        <v>3233.3240000000001</v>
      </c>
      <c r="L667" s="4">
        <v>3184.7820000000002</v>
      </c>
      <c r="M667" s="4">
        <v>3116.0790000000002</v>
      </c>
      <c r="N667" s="4">
        <v>3024.4180000000001</v>
      </c>
      <c r="O667" s="4">
        <v>2920.8870000000002</v>
      </c>
      <c r="P667" s="4">
        <v>2804.877</v>
      </c>
      <c r="Q667" s="4">
        <v>2666.701</v>
      </c>
      <c r="R667" s="4">
        <v>2501.8000000000002</v>
      </c>
      <c r="S667" s="4">
        <v>2305.1170000000002</v>
      </c>
      <c r="T667" s="4">
        <v>2069.828</v>
      </c>
      <c r="U667" s="4">
        <v>1784.511</v>
      </c>
      <c r="V667" s="4">
        <v>1450.3409999999999</v>
      </c>
      <c r="W667" s="4">
        <v>1061.1469999999999</v>
      </c>
      <c r="X667" s="4">
        <v>650.83699999999999</v>
      </c>
      <c r="Y667" s="4">
        <v>296.01400000000001</v>
      </c>
      <c r="Z667" s="4">
        <v>87.552000000000007</v>
      </c>
      <c r="AA667" s="4">
        <v>15.433</v>
      </c>
    </row>
    <row r="668" spans="1:27" s="6" customFormat="1" x14ac:dyDescent="0.3">
      <c r="A668" s="40">
        <v>667</v>
      </c>
      <c r="B668" s="18" t="s">
        <v>323</v>
      </c>
      <c r="C668" s="43" t="s">
        <v>82</v>
      </c>
      <c r="D668" s="41"/>
      <c r="E668" s="41">
        <v>140</v>
      </c>
      <c r="F668" s="41">
        <v>2015</v>
      </c>
      <c r="G668" s="4">
        <v>363.786</v>
      </c>
      <c r="H668" s="4">
        <v>330.90899999999999</v>
      </c>
      <c r="I668" s="4">
        <v>302.93</v>
      </c>
      <c r="J668" s="4">
        <v>259.82900000000001</v>
      </c>
      <c r="K668" s="4">
        <v>206.57300000000001</v>
      </c>
      <c r="L668" s="4">
        <v>167.64</v>
      </c>
      <c r="M668" s="4">
        <v>139.386</v>
      </c>
      <c r="N668" s="4">
        <v>113.15</v>
      </c>
      <c r="O668" s="4">
        <v>90.540999999999997</v>
      </c>
      <c r="P668" s="4">
        <v>73.774000000000001</v>
      </c>
      <c r="Q668" s="4">
        <v>62.914000000000001</v>
      </c>
      <c r="R668" s="4">
        <v>54.298999999999999</v>
      </c>
      <c r="S668" s="4">
        <v>44.533999999999999</v>
      </c>
      <c r="T668" s="4">
        <v>34.837000000000003</v>
      </c>
      <c r="U668" s="4">
        <v>26.984999999999999</v>
      </c>
      <c r="V668" s="4">
        <v>17.785</v>
      </c>
      <c r="W668" s="4">
        <v>9.3759999999999994</v>
      </c>
      <c r="X668" s="4">
        <v>3.5659999999999998</v>
      </c>
      <c r="Y668" s="4">
        <v>0.874</v>
      </c>
      <c r="Z668" s="4">
        <v>0.128</v>
      </c>
      <c r="AA668" s="4">
        <v>1.2E-2</v>
      </c>
    </row>
    <row r="669" spans="1:27" s="6" customFormat="1" x14ac:dyDescent="0.3">
      <c r="A669" s="40">
        <v>668</v>
      </c>
      <c r="B669" s="18" t="s">
        <v>323</v>
      </c>
      <c r="C669" s="43" t="s">
        <v>82</v>
      </c>
      <c r="D669" s="41"/>
      <c r="E669" s="41">
        <v>140</v>
      </c>
      <c r="F669" s="41">
        <v>2020</v>
      </c>
      <c r="G669" s="4">
        <v>369.81099999999998</v>
      </c>
      <c r="H669" s="4">
        <v>346.16699999999997</v>
      </c>
      <c r="I669" s="4">
        <v>323.77699999999999</v>
      </c>
      <c r="J669" s="4">
        <v>293.38799999999998</v>
      </c>
      <c r="K669" s="4">
        <v>243.41</v>
      </c>
      <c r="L669" s="4">
        <v>187.34</v>
      </c>
      <c r="M669" s="4">
        <v>150.47200000000001</v>
      </c>
      <c r="N669" s="4">
        <v>125.021</v>
      </c>
      <c r="O669" s="4">
        <v>101.158</v>
      </c>
      <c r="P669" s="4">
        <v>81.134</v>
      </c>
      <c r="Q669" s="4">
        <v>66.304000000000002</v>
      </c>
      <c r="R669" s="4">
        <v>56.673999999999999</v>
      </c>
      <c r="S669" s="4">
        <v>48.322000000000003</v>
      </c>
      <c r="T669" s="4">
        <v>38.140999999999998</v>
      </c>
      <c r="U669" s="4">
        <v>27.728999999999999</v>
      </c>
      <c r="V669" s="4">
        <v>19.024000000000001</v>
      </c>
      <c r="W669" s="4">
        <v>10.308999999999999</v>
      </c>
      <c r="X669" s="4">
        <v>4.0309999999999997</v>
      </c>
      <c r="Y669" s="4">
        <v>1.0269999999999999</v>
      </c>
      <c r="Z669" s="4">
        <v>0.152</v>
      </c>
      <c r="AA669" s="4">
        <v>1.2999999999999999E-2</v>
      </c>
    </row>
    <row r="670" spans="1:27" s="6" customFormat="1" x14ac:dyDescent="0.3">
      <c r="A670" s="40">
        <v>669</v>
      </c>
      <c r="B670" s="18" t="s">
        <v>323</v>
      </c>
      <c r="C670" s="43" t="s">
        <v>82</v>
      </c>
      <c r="D670" s="41"/>
      <c r="E670" s="41">
        <v>140</v>
      </c>
      <c r="F670" s="41">
        <v>2025</v>
      </c>
      <c r="G670" s="4">
        <v>403.81400000000002</v>
      </c>
      <c r="H670" s="4">
        <v>356.62799999999999</v>
      </c>
      <c r="I670" s="4">
        <v>341.20699999999999</v>
      </c>
      <c r="J670" s="4">
        <v>318.94600000000003</v>
      </c>
      <c r="K670" s="4">
        <v>286.815</v>
      </c>
      <c r="L670" s="4">
        <v>235.846</v>
      </c>
      <c r="M670" s="4">
        <v>180.089</v>
      </c>
      <c r="N670" s="4">
        <v>143.63999999999999</v>
      </c>
      <c r="O670" s="4">
        <v>118.46899999999999</v>
      </c>
      <c r="P670" s="4">
        <v>95.355999999999995</v>
      </c>
      <c r="Q670" s="4">
        <v>75.888000000000005</v>
      </c>
      <c r="R670" s="4">
        <v>61.500999999999998</v>
      </c>
      <c r="S670" s="4">
        <v>51.634</v>
      </c>
      <c r="T670" s="4">
        <v>42.280999999999999</v>
      </c>
      <c r="U670" s="4">
        <v>31.044</v>
      </c>
      <c r="V670" s="4">
        <v>20.032</v>
      </c>
      <c r="W670" s="4">
        <v>11.35</v>
      </c>
      <c r="X670" s="4">
        <v>4.5860000000000003</v>
      </c>
      <c r="Y670" s="4">
        <v>1.2090000000000001</v>
      </c>
      <c r="Z670" s="4">
        <v>0.186</v>
      </c>
      <c r="AA670" s="4">
        <v>1.6E-2</v>
      </c>
    </row>
    <row r="671" spans="1:27" s="6" customFormat="1" x14ac:dyDescent="0.3">
      <c r="A671" s="40">
        <v>670</v>
      </c>
      <c r="B671" s="18" t="s">
        <v>323</v>
      </c>
      <c r="C671" s="43" t="s">
        <v>82</v>
      </c>
      <c r="D671" s="41"/>
      <c r="E671" s="41">
        <v>140</v>
      </c>
      <c r="F671" s="41">
        <v>2030</v>
      </c>
      <c r="G671" s="4">
        <v>437.947</v>
      </c>
      <c r="H671" s="4">
        <v>391.66899999999998</v>
      </c>
      <c r="I671" s="4">
        <v>352.38900000000001</v>
      </c>
      <c r="J671" s="4">
        <v>336.83199999999999</v>
      </c>
      <c r="K671" s="4">
        <v>312.63499999999999</v>
      </c>
      <c r="L671" s="4">
        <v>279.10199999999998</v>
      </c>
      <c r="M671" s="4">
        <v>228.11600000000001</v>
      </c>
      <c r="N671" s="4">
        <v>173.14099999999999</v>
      </c>
      <c r="O671" s="4">
        <v>137.34</v>
      </c>
      <c r="P671" s="4">
        <v>112.917</v>
      </c>
      <c r="Q671" s="4">
        <v>90.221000000000004</v>
      </c>
      <c r="R671" s="4">
        <v>71.031999999999996</v>
      </c>
      <c r="S671" s="4">
        <v>56.47</v>
      </c>
      <c r="T671" s="4">
        <v>45.579000000000001</v>
      </c>
      <c r="U671" s="4">
        <v>34.804000000000002</v>
      </c>
      <c r="V671" s="4">
        <v>22.768000000000001</v>
      </c>
      <c r="W671" s="4">
        <v>12.180999999999999</v>
      </c>
      <c r="X671" s="4">
        <v>5.1680000000000001</v>
      </c>
      <c r="Y671" s="4">
        <v>1.411</v>
      </c>
      <c r="Z671" s="4">
        <v>0.22600000000000001</v>
      </c>
      <c r="AA671" s="4">
        <v>0.02</v>
      </c>
    </row>
    <row r="672" spans="1:27" s="6" customFormat="1" x14ac:dyDescent="0.3">
      <c r="A672" s="40">
        <v>671</v>
      </c>
      <c r="B672" s="18" t="s">
        <v>323</v>
      </c>
      <c r="C672" s="43" t="s">
        <v>82</v>
      </c>
      <c r="D672" s="41"/>
      <c r="E672" s="41">
        <v>140</v>
      </c>
      <c r="F672" s="41">
        <v>2035</v>
      </c>
      <c r="G672" s="4">
        <v>459.19</v>
      </c>
      <c r="H672" s="4">
        <v>427.00299999999999</v>
      </c>
      <c r="I672" s="4">
        <v>387.73899999999998</v>
      </c>
      <c r="J672" s="4">
        <v>348.54300000000001</v>
      </c>
      <c r="K672" s="4">
        <v>330.91</v>
      </c>
      <c r="L672" s="4">
        <v>305.26299999999998</v>
      </c>
      <c r="M672" s="4">
        <v>271.38</v>
      </c>
      <c r="N672" s="4">
        <v>220.85900000000001</v>
      </c>
      <c r="O672" s="4">
        <v>166.77600000000001</v>
      </c>
      <c r="P672" s="4">
        <v>131.88900000000001</v>
      </c>
      <c r="Q672" s="4">
        <v>107.748</v>
      </c>
      <c r="R672" s="4">
        <v>85.144000000000005</v>
      </c>
      <c r="S672" s="4">
        <v>65.727000000000004</v>
      </c>
      <c r="T672" s="4">
        <v>50.256999999999998</v>
      </c>
      <c r="U672" s="4">
        <v>37.914999999999999</v>
      </c>
      <c r="V672" s="4">
        <v>25.885999999999999</v>
      </c>
      <c r="W672" s="4">
        <v>14.095000000000001</v>
      </c>
      <c r="X672" s="4">
        <v>5.6680000000000001</v>
      </c>
      <c r="Y672" s="4">
        <v>1.627</v>
      </c>
      <c r="Z672" s="4">
        <v>0.26800000000000002</v>
      </c>
      <c r="AA672" s="4">
        <v>2.5000000000000001E-2</v>
      </c>
    </row>
    <row r="673" spans="1:27" s="6" customFormat="1" x14ac:dyDescent="0.3">
      <c r="A673" s="40">
        <v>672</v>
      </c>
      <c r="B673" s="18" t="s">
        <v>323</v>
      </c>
      <c r="C673" s="43" t="s">
        <v>82</v>
      </c>
      <c r="D673" s="41"/>
      <c r="E673" s="41">
        <v>140</v>
      </c>
      <c r="F673" s="41">
        <v>2040</v>
      </c>
      <c r="G673" s="4">
        <v>466.846</v>
      </c>
      <c r="H673" s="4">
        <v>449.81599999999997</v>
      </c>
      <c r="I673" s="4">
        <v>423.44600000000003</v>
      </c>
      <c r="J673" s="4">
        <v>384.07400000000001</v>
      </c>
      <c r="K673" s="4">
        <v>343.03500000000003</v>
      </c>
      <c r="L673" s="4">
        <v>323.983</v>
      </c>
      <c r="M673" s="4">
        <v>298.01299999999998</v>
      </c>
      <c r="N673" s="4">
        <v>264.25200000000001</v>
      </c>
      <c r="O673" s="4">
        <v>214.155</v>
      </c>
      <c r="P673" s="4">
        <v>161.13499999999999</v>
      </c>
      <c r="Q673" s="4">
        <v>126.62</v>
      </c>
      <c r="R673" s="4">
        <v>102.352</v>
      </c>
      <c r="S673" s="4">
        <v>79.343999999999994</v>
      </c>
      <c r="T673" s="4">
        <v>58.951000000000001</v>
      </c>
      <c r="U673" s="4">
        <v>42.206000000000003</v>
      </c>
      <c r="V673" s="4">
        <v>28.559000000000001</v>
      </c>
      <c r="W673" s="4">
        <v>16.283999999999999</v>
      </c>
      <c r="X673" s="4">
        <v>6.6870000000000003</v>
      </c>
      <c r="Y673" s="4">
        <v>1.821</v>
      </c>
      <c r="Z673" s="4">
        <v>0.316</v>
      </c>
      <c r="AA673" s="4">
        <v>0.03</v>
      </c>
    </row>
    <row r="674" spans="1:27" s="6" customFormat="1" x14ac:dyDescent="0.3">
      <c r="A674" s="40">
        <v>673</v>
      </c>
      <c r="B674" s="18" t="s">
        <v>323</v>
      </c>
      <c r="C674" s="43" t="s">
        <v>82</v>
      </c>
      <c r="D674" s="41"/>
      <c r="E674" s="41">
        <v>140</v>
      </c>
      <c r="F674" s="41">
        <v>2045</v>
      </c>
      <c r="G674" s="4">
        <v>470.58199999999999</v>
      </c>
      <c r="H674" s="4">
        <v>459.45100000000002</v>
      </c>
      <c r="I674" s="4">
        <v>446.72300000000001</v>
      </c>
      <c r="J674" s="4">
        <v>419.97399999999999</v>
      </c>
      <c r="K674" s="4">
        <v>378.70299999999997</v>
      </c>
      <c r="L674" s="4">
        <v>336.61</v>
      </c>
      <c r="M674" s="4">
        <v>317.32400000000001</v>
      </c>
      <c r="N674" s="4">
        <v>291.495</v>
      </c>
      <c r="O674" s="4">
        <v>257.63299999999998</v>
      </c>
      <c r="P674" s="4">
        <v>208.024</v>
      </c>
      <c r="Q674" s="4">
        <v>155.47399999999999</v>
      </c>
      <c r="R674" s="4">
        <v>120.893</v>
      </c>
      <c r="S674" s="4">
        <v>95.963999999999999</v>
      </c>
      <c r="T674" s="4">
        <v>71.691999999999993</v>
      </c>
      <c r="U674" s="4">
        <v>49.962000000000003</v>
      </c>
      <c r="V674" s="4">
        <v>32.155000000000001</v>
      </c>
      <c r="W674" s="4">
        <v>18.23</v>
      </c>
      <c r="X674" s="4">
        <v>7.8630000000000004</v>
      </c>
      <c r="Y674" s="4">
        <v>2.1890000000000001</v>
      </c>
      <c r="Z674" s="4">
        <v>0.36</v>
      </c>
      <c r="AA674" s="4">
        <v>3.5999999999999997E-2</v>
      </c>
    </row>
    <row r="675" spans="1:27" s="6" customFormat="1" x14ac:dyDescent="0.3">
      <c r="A675" s="40">
        <v>674</v>
      </c>
      <c r="B675" s="18" t="s">
        <v>323</v>
      </c>
      <c r="C675" s="43" t="s">
        <v>82</v>
      </c>
      <c r="D675" s="41"/>
      <c r="E675" s="41">
        <v>140</v>
      </c>
      <c r="F675" s="41">
        <v>2050</v>
      </c>
      <c r="G675" s="4">
        <v>476.73599999999999</v>
      </c>
      <c r="H675" s="4">
        <v>464.38400000000001</v>
      </c>
      <c r="I675" s="4">
        <v>456.86099999999999</v>
      </c>
      <c r="J675" s="4">
        <v>443.51</v>
      </c>
      <c r="K675" s="4">
        <v>414.786</v>
      </c>
      <c r="L675" s="4">
        <v>372.483</v>
      </c>
      <c r="M675" s="4">
        <v>330.57799999999997</v>
      </c>
      <c r="N675" s="4">
        <v>311.50400000000002</v>
      </c>
      <c r="O675" s="4">
        <v>285.41500000000002</v>
      </c>
      <c r="P675" s="4">
        <v>251.34800000000001</v>
      </c>
      <c r="Q675" s="4">
        <v>201.596</v>
      </c>
      <c r="R675" s="4">
        <v>149.096</v>
      </c>
      <c r="S675" s="4">
        <v>113.94</v>
      </c>
      <c r="T675" s="4">
        <v>87.308000000000007</v>
      </c>
      <c r="U675" s="4">
        <v>61.320999999999998</v>
      </c>
      <c r="V675" s="4">
        <v>38.512</v>
      </c>
      <c r="W675" s="4">
        <v>20.805</v>
      </c>
      <c r="X675" s="4">
        <v>8.9459999999999997</v>
      </c>
      <c r="Y675" s="4">
        <v>2.6179999999999999</v>
      </c>
      <c r="Z675" s="4">
        <v>0.439</v>
      </c>
      <c r="AA675" s="4">
        <v>4.1000000000000002E-2</v>
      </c>
    </row>
    <row r="676" spans="1:27" s="6" customFormat="1" x14ac:dyDescent="0.3">
      <c r="A676" s="40">
        <v>675</v>
      </c>
      <c r="B676" s="18" t="s">
        <v>323</v>
      </c>
      <c r="C676" s="43" t="s">
        <v>82</v>
      </c>
      <c r="D676" s="41"/>
      <c r="E676" s="41">
        <v>140</v>
      </c>
      <c r="F676" s="41">
        <v>2055</v>
      </c>
      <c r="G676" s="4">
        <v>484.23599999999999</v>
      </c>
      <c r="H676" s="4">
        <v>471.91500000000002</v>
      </c>
      <c r="I676" s="4">
        <v>462.21300000000002</v>
      </c>
      <c r="J676" s="4">
        <v>454.029</v>
      </c>
      <c r="K676" s="4">
        <v>438.69499999999999</v>
      </c>
      <c r="L676" s="4">
        <v>408.89800000000002</v>
      </c>
      <c r="M676" s="4">
        <v>366.78100000000001</v>
      </c>
      <c r="N676" s="4">
        <v>325.38200000000001</v>
      </c>
      <c r="O676" s="4">
        <v>305.92700000000002</v>
      </c>
      <c r="P676" s="4">
        <v>279.35500000000002</v>
      </c>
      <c r="Q676" s="4">
        <v>244.46799999999999</v>
      </c>
      <c r="R676" s="4">
        <v>194.16200000000001</v>
      </c>
      <c r="S676" s="4">
        <v>141.28800000000001</v>
      </c>
      <c r="T676" s="4">
        <v>104.47499999999999</v>
      </c>
      <c r="U676" s="4">
        <v>75.498999999999995</v>
      </c>
      <c r="V676" s="4">
        <v>47.956000000000003</v>
      </c>
      <c r="W676" s="4">
        <v>25.401</v>
      </c>
      <c r="X676" s="4">
        <v>10.468999999999999</v>
      </c>
      <c r="Y676" s="4">
        <v>3.0680000000000001</v>
      </c>
      <c r="Z676" s="4">
        <v>0.54200000000000004</v>
      </c>
      <c r="AA676" s="4">
        <v>5.0999999999999997E-2</v>
      </c>
    </row>
    <row r="677" spans="1:27" s="6" customFormat="1" x14ac:dyDescent="0.3">
      <c r="A677" s="40">
        <v>676</v>
      </c>
      <c r="B677" s="18" t="s">
        <v>323</v>
      </c>
      <c r="C677" s="43" t="s">
        <v>82</v>
      </c>
      <c r="D677" s="41"/>
      <c r="E677" s="41">
        <v>140</v>
      </c>
      <c r="F677" s="41">
        <v>2060</v>
      </c>
      <c r="G677" s="4">
        <v>490.16800000000001</v>
      </c>
      <c r="H677" s="4">
        <v>480.29899999999998</v>
      </c>
      <c r="I677" s="4">
        <v>470.09300000000002</v>
      </c>
      <c r="J677" s="4">
        <v>459.73099999999999</v>
      </c>
      <c r="K677" s="4">
        <v>449.67500000000001</v>
      </c>
      <c r="L677" s="4">
        <v>433.23700000000002</v>
      </c>
      <c r="M677" s="4">
        <v>403.48500000000001</v>
      </c>
      <c r="N677" s="4">
        <v>361.798</v>
      </c>
      <c r="O677" s="4">
        <v>320.25</v>
      </c>
      <c r="P677" s="4">
        <v>300.15699999999998</v>
      </c>
      <c r="Q677" s="4">
        <v>272.483</v>
      </c>
      <c r="R677" s="4">
        <v>236.31700000000001</v>
      </c>
      <c r="S677" s="4">
        <v>184.917</v>
      </c>
      <c r="T677" s="4">
        <v>130.49799999999999</v>
      </c>
      <c r="U677" s="4">
        <v>91.344999999999999</v>
      </c>
      <c r="V677" s="4">
        <v>60.040999999999997</v>
      </c>
      <c r="W677" s="4">
        <v>32.417999999999999</v>
      </c>
      <c r="X677" s="4">
        <v>13.228999999999999</v>
      </c>
      <c r="Y677" s="4">
        <v>3.7530000000000001</v>
      </c>
      <c r="Z677" s="4">
        <v>0.66900000000000004</v>
      </c>
      <c r="AA677" s="4">
        <v>6.6000000000000003E-2</v>
      </c>
    </row>
    <row r="678" spans="1:27" s="6" customFormat="1" x14ac:dyDescent="0.3">
      <c r="A678" s="40">
        <v>677</v>
      </c>
      <c r="B678" s="18" t="s">
        <v>323</v>
      </c>
      <c r="C678" s="43" t="s">
        <v>82</v>
      </c>
      <c r="D678" s="41"/>
      <c r="E678" s="41">
        <v>140</v>
      </c>
      <c r="F678" s="41">
        <v>2065</v>
      </c>
      <c r="G678" s="4">
        <v>491.16300000000001</v>
      </c>
      <c r="H678" s="4">
        <v>487.00400000000002</v>
      </c>
      <c r="I678" s="4">
        <v>478.78199999999998</v>
      </c>
      <c r="J678" s="4">
        <v>467.91500000000002</v>
      </c>
      <c r="K678" s="4">
        <v>455.82499999999999</v>
      </c>
      <c r="L678" s="4">
        <v>444.71699999999998</v>
      </c>
      <c r="M678" s="4">
        <v>428.21499999999997</v>
      </c>
      <c r="N678" s="4">
        <v>398.71899999999999</v>
      </c>
      <c r="O678" s="4">
        <v>356.79599999999999</v>
      </c>
      <c r="P678" s="4">
        <v>314.863</v>
      </c>
      <c r="Q678" s="4">
        <v>293.47399999999999</v>
      </c>
      <c r="R678" s="4">
        <v>264.21800000000002</v>
      </c>
      <c r="S678" s="4">
        <v>226.035</v>
      </c>
      <c r="T678" s="4">
        <v>171.90299999999999</v>
      </c>
      <c r="U678" s="4">
        <v>115.352</v>
      </c>
      <c r="V678" s="4">
        <v>73.980999999999995</v>
      </c>
      <c r="W678" s="4">
        <v>41.761000000000003</v>
      </c>
      <c r="X678" s="4">
        <v>17.614000000000001</v>
      </c>
      <c r="Y678" s="4">
        <v>5.0259999999999998</v>
      </c>
      <c r="Z678" s="4">
        <v>0.88</v>
      </c>
      <c r="AA678" s="4">
        <v>8.7999999999999995E-2</v>
      </c>
    </row>
    <row r="679" spans="1:27" s="6" customFormat="1" x14ac:dyDescent="0.3">
      <c r="A679" s="40">
        <v>678</v>
      </c>
      <c r="B679" s="18" t="s">
        <v>323</v>
      </c>
      <c r="C679" s="43" t="s">
        <v>82</v>
      </c>
      <c r="D679" s="41"/>
      <c r="E679" s="41">
        <v>140</v>
      </c>
      <c r="F679" s="41">
        <v>2070</v>
      </c>
      <c r="G679" s="4">
        <v>487.65699999999998</v>
      </c>
      <c r="H679" s="4">
        <v>488.40499999999997</v>
      </c>
      <c r="I679" s="4">
        <v>485.65199999999999</v>
      </c>
      <c r="J679" s="4">
        <v>476.78699999999998</v>
      </c>
      <c r="K679" s="4">
        <v>464.31200000000001</v>
      </c>
      <c r="L679" s="4">
        <v>451.25200000000001</v>
      </c>
      <c r="M679" s="4">
        <v>440.048</v>
      </c>
      <c r="N679" s="4">
        <v>423.66399999999999</v>
      </c>
      <c r="O679" s="4">
        <v>393.75799999999998</v>
      </c>
      <c r="P679" s="4">
        <v>351.36900000000003</v>
      </c>
      <c r="Q679" s="4">
        <v>308.46699999999998</v>
      </c>
      <c r="R679" s="4">
        <v>285.33</v>
      </c>
      <c r="S679" s="4">
        <v>253.68199999999999</v>
      </c>
      <c r="T679" s="4">
        <v>211.37</v>
      </c>
      <c r="U679" s="4">
        <v>153.38300000000001</v>
      </c>
      <c r="V679" s="4">
        <v>94.921999999999997</v>
      </c>
      <c r="W679" s="4">
        <v>52.872999999999998</v>
      </c>
      <c r="X679" s="4">
        <v>23.648</v>
      </c>
      <c r="Y679" s="4">
        <v>7.0940000000000003</v>
      </c>
      <c r="Z679" s="4">
        <v>1.2689999999999999</v>
      </c>
      <c r="AA679" s="4">
        <v>0.125</v>
      </c>
    </row>
    <row r="680" spans="1:27" s="6" customFormat="1" x14ac:dyDescent="0.3">
      <c r="A680" s="40">
        <v>679</v>
      </c>
      <c r="B680" s="18" t="s">
        <v>323</v>
      </c>
      <c r="C680" s="43" t="s">
        <v>82</v>
      </c>
      <c r="D680" s="41"/>
      <c r="E680" s="41">
        <v>140</v>
      </c>
      <c r="F680" s="41">
        <v>2075</v>
      </c>
      <c r="G680" s="4">
        <v>480.952</v>
      </c>
      <c r="H680" s="4">
        <v>485.108</v>
      </c>
      <c r="I680" s="4">
        <v>487.142</v>
      </c>
      <c r="J680" s="4">
        <v>483.78300000000002</v>
      </c>
      <c r="K680" s="4">
        <v>473.41199999999998</v>
      </c>
      <c r="L680" s="4">
        <v>460.02499999999998</v>
      </c>
      <c r="M680" s="4">
        <v>446.88499999999999</v>
      </c>
      <c r="N680" s="4">
        <v>435.74299999999999</v>
      </c>
      <c r="O680" s="4">
        <v>418.82400000000001</v>
      </c>
      <c r="P680" s="4">
        <v>388.27300000000002</v>
      </c>
      <c r="Q680" s="4">
        <v>344.82799999999997</v>
      </c>
      <c r="R680" s="4">
        <v>300.60599999999999</v>
      </c>
      <c r="S680" s="4">
        <v>274.87</v>
      </c>
      <c r="T680" s="4">
        <v>238.50700000000001</v>
      </c>
      <c r="U680" s="4">
        <v>190.26</v>
      </c>
      <c r="V680" s="4">
        <v>128.04300000000001</v>
      </c>
      <c r="W680" s="4">
        <v>69.492999999999995</v>
      </c>
      <c r="X680" s="4">
        <v>31.117999999999999</v>
      </c>
      <c r="Y680" s="4">
        <v>10.066000000000001</v>
      </c>
      <c r="Z680" s="4">
        <v>1.927</v>
      </c>
      <c r="AA680" s="4">
        <v>0.19600000000000001</v>
      </c>
    </row>
    <row r="681" spans="1:27" s="6" customFormat="1" x14ac:dyDescent="0.3">
      <c r="A681" s="40">
        <v>680</v>
      </c>
      <c r="B681" s="18" t="s">
        <v>323</v>
      </c>
      <c r="C681" s="43" t="s">
        <v>82</v>
      </c>
      <c r="D681" s="41"/>
      <c r="E681" s="41">
        <v>140</v>
      </c>
      <c r="F681" s="41">
        <v>2080</v>
      </c>
      <c r="G681" s="4">
        <v>473.76400000000001</v>
      </c>
      <c r="H681" s="4">
        <v>478.60399999999998</v>
      </c>
      <c r="I681" s="4">
        <v>483.935</v>
      </c>
      <c r="J681" s="4">
        <v>485.4</v>
      </c>
      <c r="K681" s="4">
        <v>480.62799999999999</v>
      </c>
      <c r="L681" s="4">
        <v>469.39499999999998</v>
      </c>
      <c r="M681" s="4">
        <v>455.92899999999997</v>
      </c>
      <c r="N681" s="4">
        <v>442.846</v>
      </c>
      <c r="O681" s="4">
        <v>431.14800000000002</v>
      </c>
      <c r="P681" s="4">
        <v>413.45800000000003</v>
      </c>
      <c r="Q681" s="4">
        <v>381.62099999999998</v>
      </c>
      <c r="R681" s="4">
        <v>336.74799999999999</v>
      </c>
      <c r="S681" s="4">
        <v>290.46899999999999</v>
      </c>
      <c r="T681" s="4">
        <v>259.67599999999999</v>
      </c>
      <c r="U681" s="4">
        <v>216.38200000000001</v>
      </c>
      <c r="V681" s="4">
        <v>160.88</v>
      </c>
      <c r="W681" s="4">
        <v>95.736000000000004</v>
      </c>
      <c r="X681" s="4">
        <v>42.280999999999999</v>
      </c>
      <c r="Y681" s="4">
        <v>13.898999999999999</v>
      </c>
      <c r="Z681" s="4">
        <v>2.9159999999999999</v>
      </c>
      <c r="AA681" s="4">
        <v>0.31900000000000001</v>
      </c>
    </row>
    <row r="682" spans="1:27" s="6" customFormat="1" x14ac:dyDescent="0.3">
      <c r="A682" s="40">
        <v>681</v>
      </c>
      <c r="B682" s="18" t="s">
        <v>323</v>
      </c>
      <c r="C682" s="43" t="s">
        <v>82</v>
      </c>
      <c r="D682" s="41"/>
      <c r="E682" s="41">
        <v>140</v>
      </c>
      <c r="F682" s="41">
        <v>2085</v>
      </c>
      <c r="G682" s="4">
        <v>467.68599999999998</v>
      </c>
      <c r="H682" s="4">
        <v>471.59500000000003</v>
      </c>
      <c r="I682" s="4">
        <v>477.52199999999999</v>
      </c>
      <c r="J682" s="4">
        <v>482.32600000000002</v>
      </c>
      <c r="K682" s="4">
        <v>482.47399999999999</v>
      </c>
      <c r="L682" s="4">
        <v>476.87900000000002</v>
      </c>
      <c r="M682" s="4">
        <v>465.55500000000001</v>
      </c>
      <c r="N682" s="4">
        <v>452.13400000000001</v>
      </c>
      <c r="O682" s="4">
        <v>438.53500000000003</v>
      </c>
      <c r="P682" s="4">
        <v>426.04700000000003</v>
      </c>
      <c r="Q682" s="4">
        <v>406.92500000000001</v>
      </c>
      <c r="R682" s="4">
        <v>373.37799999999999</v>
      </c>
      <c r="S682" s="4">
        <v>326.28699999999998</v>
      </c>
      <c r="T682" s="4">
        <v>275.61399999999998</v>
      </c>
      <c r="U682" s="4">
        <v>237.25</v>
      </c>
      <c r="V682" s="4">
        <v>185.09800000000001</v>
      </c>
      <c r="W682" s="4">
        <v>122.57599999999999</v>
      </c>
      <c r="X682" s="4">
        <v>60.015000000000001</v>
      </c>
      <c r="Y682" s="4">
        <v>19.734000000000002</v>
      </c>
      <c r="Z682" s="4">
        <v>4.2729999999999997</v>
      </c>
      <c r="AA682" s="4">
        <v>0.52</v>
      </c>
    </row>
    <row r="683" spans="1:27" s="6" customFormat="1" x14ac:dyDescent="0.3">
      <c r="A683" s="40">
        <v>682</v>
      </c>
      <c r="B683" s="18" t="s">
        <v>323</v>
      </c>
      <c r="C683" s="43" t="s">
        <v>82</v>
      </c>
      <c r="D683" s="41"/>
      <c r="E683" s="41">
        <v>140</v>
      </c>
      <c r="F683" s="41">
        <v>2090</v>
      </c>
      <c r="G683" s="4">
        <v>461.17399999999998</v>
      </c>
      <c r="H683" s="4">
        <v>465.68599999999998</v>
      </c>
      <c r="I683" s="4">
        <v>470.59300000000002</v>
      </c>
      <c r="J683" s="4">
        <v>476.04199999999997</v>
      </c>
      <c r="K683" s="4">
        <v>479.62900000000002</v>
      </c>
      <c r="L683" s="4">
        <v>479.00599999999997</v>
      </c>
      <c r="M683" s="4">
        <v>473.29399999999998</v>
      </c>
      <c r="N683" s="4">
        <v>461.99400000000003</v>
      </c>
      <c r="O683" s="4">
        <v>448.07600000000002</v>
      </c>
      <c r="P683" s="4">
        <v>433.75299999999999</v>
      </c>
      <c r="Q683" s="4">
        <v>419.83699999999999</v>
      </c>
      <c r="R683" s="4">
        <v>398.82100000000003</v>
      </c>
      <c r="S683" s="4">
        <v>362.685</v>
      </c>
      <c r="T683" s="4">
        <v>310.85500000000002</v>
      </c>
      <c r="U683" s="4">
        <v>253.458</v>
      </c>
      <c r="V683" s="4">
        <v>205.09700000000001</v>
      </c>
      <c r="W683" s="4">
        <v>143.428</v>
      </c>
      <c r="X683" s="4">
        <v>78.884</v>
      </c>
      <c r="Y683" s="4">
        <v>29.122</v>
      </c>
      <c r="Z683" s="4">
        <v>6.4020000000000001</v>
      </c>
      <c r="AA683" s="4">
        <v>0.81899999999999995</v>
      </c>
    </row>
    <row r="684" spans="1:27" s="6" customFormat="1" x14ac:dyDescent="0.3">
      <c r="A684" s="40">
        <v>683</v>
      </c>
      <c r="B684" s="18" t="s">
        <v>323</v>
      </c>
      <c r="C684" s="43" t="s">
        <v>82</v>
      </c>
      <c r="D684" s="41"/>
      <c r="E684" s="41">
        <v>140</v>
      </c>
      <c r="F684" s="41">
        <v>2095</v>
      </c>
      <c r="G684" s="4">
        <v>453.923</v>
      </c>
      <c r="H684" s="4">
        <v>459.23</v>
      </c>
      <c r="I684" s="4">
        <v>464.76</v>
      </c>
      <c r="J684" s="4">
        <v>469.23500000000001</v>
      </c>
      <c r="K684" s="4">
        <v>473.57299999999998</v>
      </c>
      <c r="L684" s="4">
        <v>476.44299999999998</v>
      </c>
      <c r="M684" s="4">
        <v>475.69200000000001</v>
      </c>
      <c r="N684" s="4">
        <v>469.96199999999999</v>
      </c>
      <c r="O684" s="4">
        <v>458.17899999999997</v>
      </c>
      <c r="P684" s="4">
        <v>443.57100000000003</v>
      </c>
      <c r="Q684" s="4">
        <v>427.90699999999998</v>
      </c>
      <c r="R684" s="4">
        <v>412.10500000000002</v>
      </c>
      <c r="S684" s="4">
        <v>388.26299999999998</v>
      </c>
      <c r="T684" s="4">
        <v>346.77</v>
      </c>
      <c r="U684" s="4">
        <v>287.54399999999998</v>
      </c>
      <c r="V684" s="4">
        <v>221.19800000000001</v>
      </c>
      <c r="W684" s="4">
        <v>161.31</v>
      </c>
      <c r="X684" s="4">
        <v>94.48</v>
      </c>
      <c r="Y684" s="4">
        <v>39.631</v>
      </c>
      <c r="Z684" s="4">
        <v>9.91</v>
      </c>
      <c r="AA684" s="4">
        <v>1.302</v>
      </c>
    </row>
    <row r="685" spans="1:27" s="6" customFormat="1" x14ac:dyDescent="0.3">
      <c r="A685" s="40">
        <v>684</v>
      </c>
      <c r="B685" s="18" t="s">
        <v>323</v>
      </c>
      <c r="C685" s="43" t="s">
        <v>82</v>
      </c>
      <c r="D685" s="41"/>
      <c r="E685" s="41">
        <v>140</v>
      </c>
      <c r="F685" s="41">
        <v>2100</v>
      </c>
      <c r="G685" s="4">
        <v>444.178</v>
      </c>
      <c r="H685" s="4">
        <v>452.20100000000002</v>
      </c>
      <c r="I685" s="4">
        <v>458.375</v>
      </c>
      <c r="J685" s="4">
        <v>463.50799999999998</v>
      </c>
      <c r="K685" s="4">
        <v>466.964</v>
      </c>
      <c r="L685" s="4">
        <v>470.64600000000002</v>
      </c>
      <c r="M685" s="4">
        <v>473.38</v>
      </c>
      <c r="N685" s="4">
        <v>472.584</v>
      </c>
      <c r="O685" s="4">
        <v>466.35199999999998</v>
      </c>
      <c r="P685" s="4">
        <v>453.88099999999997</v>
      </c>
      <c r="Q685" s="4">
        <v>437.97500000000002</v>
      </c>
      <c r="R685" s="4">
        <v>420.51299999999998</v>
      </c>
      <c r="S685" s="4">
        <v>401.86200000000002</v>
      </c>
      <c r="T685" s="4">
        <v>372.21199999999999</v>
      </c>
      <c r="U685" s="4">
        <v>322.15300000000002</v>
      </c>
      <c r="V685" s="4">
        <v>252.73400000000001</v>
      </c>
      <c r="W685" s="4">
        <v>176.09399999999999</v>
      </c>
      <c r="X685" s="4">
        <v>108.389</v>
      </c>
      <c r="Y685" s="4">
        <v>48.893999999999998</v>
      </c>
      <c r="Z685" s="4">
        <v>14.055</v>
      </c>
      <c r="AA685" s="4">
        <v>2.12</v>
      </c>
    </row>
    <row r="686" spans="1:27" s="6" customFormat="1" x14ac:dyDescent="0.3">
      <c r="A686" s="40">
        <v>685</v>
      </c>
      <c r="B686" s="18" t="s">
        <v>323</v>
      </c>
      <c r="C686" s="43" t="s">
        <v>83</v>
      </c>
      <c r="D686" s="41"/>
      <c r="E686" s="41">
        <v>148</v>
      </c>
      <c r="F686" s="41">
        <v>2015</v>
      </c>
      <c r="G686" s="4">
        <v>1289.1949999999999</v>
      </c>
      <c r="H686" s="4">
        <v>1089.2909999999999</v>
      </c>
      <c r="I686" s="4">
        <v>927.38300000000004</v>
      </c>
      <c r="J686" s="4">
        <v>776.99400000000003</v>
      </c>
      <c r="K686" s="4">
        <v>637.80200000000002</v>
      </c>
      <c r="L686" s="4">
        <v>511.661</v>
      </c>
      <c r="M686" s="4">
        <v>406.35199999999998</v>
      </c>
      <c r="N686" s="4">
        <v>318.637</v>
      </c>
      <c r="O686" s="4">
        <v>247.869</v>
      </c>
      <c r="P686" s="4">
        <v>193.41800000000001</v>
      </c>
      <c r="Q686" s="4">
        <v>161.88399999999999</v>
      </c>
      <c r="R686" s="4">
        <v>137.691</v>
      </c>
      <c r="S686" s="4">
        <v>113.584</v>
      </c>
      <c r="T686" s="4">
        <v>75.338999999999999</v>
      </c>
      <c r="U686" s="4">
        <v>53.305999999999997</v>
      </c>
      <c r="V686" s="4">
        <v>33.237000000000002</v>
      </c>
      <c r="W686" s="4">
        <v>16.757000000000001</v>
      </c>
      <c r="X686" s="4">
        <v>6.125</v>
      </c>
      <c r="Y686" s="4">
        <v>1.4870000000000001</v>
      </c>
      <c r="Z686" s="4">
        <v>0.21099999999999999</v>
      </c>
      <c r="AA686" s="4">
        <v>1.7000000000000001E-2</v>
      </c>
    </row>
    <row r="687" spans="1:27" s="6" customFormat="1" x14ac:dyDescent="0.3">
      <c r="A687" s="40">
        <v>686</v>
      </c>
      <c r="B687" s="18" t="s">
        <v>323</v>
      </c>
      <c r="C687" s="43" t="s">
        <v>83</v>
      </c>
      <c r="D687" s="41"/>
      <c r="E687" s="41">
        <v>148</v>
      </c>
      <c r="F687" s="41">
        <v>2020</v>
      </c>
      <c r="G687" s="4">
        <v>1433.027</v>
      </c>
      <c r="H687" s="4">
        <v>1233.7090000000001</v>
      </c>
      <c r="I687" s="4">
        <v>1067.056</v>
      </c>
      <c r="J687" s="4">
        <v>911.92399999999998</v>
      </c>
      <c r="K687" s="4">
        <v>762.05899999999997</v>
      </c>
      <c r="L687" s="4">
        <v>620.91600000000005</v>
      </c>
      <c r="M687" s="4">
        <v>492.62799999999999</v>
      </c>
      <c r="N687" s="4">
        <v>386.92700000000002</v>
      </c>
      <c r="O687" s="4">
        <v>302.17599999999999</v>
      </c>
      <c r="P687" s="4">
        <v>235.81399999999999</v>
      </c>
      <c r="Q687" s="4">
        <v>183.50200000000001</v>
      </c>
      <c r="R687" s="4">
        <v>151.655</v>
      </c>
      <c r="S687" s="4">
        <v>125.633</v>
      </c>
      <c r="T687" s="4">
        <v>98.664000000000001</v>
      </c>
      <c r="U687" s="4">
        <v>60.22</v>
      </c>
      <c r="V687" s="4">
        <v>37.345999999999997</v>
      </c>
      <c r="W687" s="4">
        <v>18.949000000000002</v>
      </c>
      <c r="X687" s="4">
        <v>7.0309999999999997</v>
      </c>
      <c r="Y687" s="4">
        <v>1.7090000000000001</v>
      </c>
      <c r="Z687" s="4">
        <v>0.252</v>
      </c>
      <c r="AA687" s="4">
        <v>2.1000000000000001E-2</v>
      </c>
    </row>
    <row r="688" spans="1:27" s="6" customFormat="1" x14ac:dyDescent="0.3">
      <c r="A688" s="40">
        <v>687</v>
      </c>
      <c r="B688" s="18" t="s">
        <v>323</v>
      </c>
      <c r="C688" s="43" t="s">
        <v>83</v>
      </c>
      <c r="D688" s="41"/>
      <c r="E688" s="41">
        <v>148</v>
      </c>
      <c r="F688" s="41">
        <v>2025</v>
      </c>
      <c r="G688" s="4">
        <v>1571.4580000000001</v>
      </c>
      <c r="H688" s="4">
        <v>1377.038</v>
      </c>
      <c r="I688" s="4">
        <v>1210.3309999999999</v>
      </c>
      <c r="J688" s="4">
        <v>1050.3130000000001</v>
      </c>
      <c r="K688" s="4">
        <v>895.37300000000005</v>
      </c>
      <c r="L688" s="4">
        <v>743.15300000000002</v>
      </c>
      <c r="M688" s="4">
        <v>599.42200000000003</v>
      </c>
      <c r="N688" s="4">
        <v>470.73700000000002</v>
      </c>
      <c r="O688" s="4">
        <v>368.19200000000001</v>
      </c>
      <c r="P688" s="4">
        <v>288.19400000000002</v>
      </c>
      <c r="Q688" s="4">
        <v>224.172</v>
      </c>
      <c r="R688" s="4">
        <v>172.25200000000001</v>
      </c>
      <c r="S688" s="4">
        <v>138.71199999999999</v>
      </c>
      <c r="T688" s="4">
        <v>109.49</v>
      </c>
      <c r="U688" s="4">
        <v>79.216999999999999</v>
      </c>
      <c r="V688" s="4">
        <v>42.445999999999998</v>
      </c>
      <c r="W688" s="4">
        <v>21.457000000000001</v>
      </c>
      <c r="X688" s="4">
        <v>8.0239999999999991</v>
      </c>
      <c r="Y688" s="4">
        <v>1.982</v>
      </c>
      <c r="Z688" s="4">
        <v>0.29299999999999998</v>
      </c>
      <c r="AA688" s="4">
        <v>2.5000000000000001E-2</v>
      </c>
    </row>
    <row r="689" spans="1:27" s="6" customFormat="1" x14ac:dyDescent="0.3">
      <c r="A689" s="40">
        <v>688</v>
      </c>
      <c r="B689" s="18" t="s">
        <v>323</v>
      </c>
      <c r="C689" s="43" t="s">
        <v>83</v>
      </c>
      <c r="D689" s="41"/>
      <c r="E689" s="41">
        <v>148</v>
      </c>
      <c r="F689" s="41">
        <v>2030</v>
      </c>
      <c r="G689" s="4">
        <v>1701.88</v>
      </c>
      <c r="H689" s="4">
        <v>1516.193</v>
      </c>
      <c r="I689" s="4">
        <v>1353.08</v>
      </c>
      <c r="J689" s="4">
        <v>1192.646</v>
      </c>
      <c r="K689" s="4">
        <v>1032.479</v>
      </c>
      <c r="L689" s="4">
        <v>874.72</v>
      </c>
      <c r="M689" s="4">
        <v>719.39200000000005</v>
      </c>
      <c r="N689" s="4">
        <v>574.827</v>
      </c>
      <c r="O689" s="4">
        <v>449.51299999999998</v>
      </c>
      <c r="P689" s="4">
        <v>352.09100000000001</v>
      </c>
      <c r="Q689" s="4">
        <v>274.577</v>
      </c>
      <c r="R689" s="4">
        <v>210.91300000000001</v>
      </c>
      <c r="S689" s="4">
        <v>157.989</v>
      </c>
      <c r="T689" s="4">
        <v>121.337</v>
      </c>
      <c r="U689" s="4">
        <v>88.356999999999999</v>
      </c>
      <c r="V689" s="4">
        <v>56.219000000000001</v>
      </c>
      <c r="W689" s="4">
        <v>24.6</v>
      </c>
      <c r="X689" s="4">
        <v>9.1809999999999992</v>
      </c>
      <c r="Y689" s="4">
        <v>2.2869999999999999</v>
      </c>
      <c r="Z689" s="4">
        <v>0.34200000000000003</v>
      </c>
      <c r="AA689" s="4">
        <v>2.9000000000000001E-2</v>
      </c>
    </row>
    <row r="690" spans="1:27" s="6" customFormat="1" x14ac:dyDescent="0.3">
      <c r="A690" s="40">
        <v>689</v>
      </c>
      <c r="B690" s="18" t="s">
        <v>323</v>
      </c>
      <c r="C690" s="43" t="s">
        <v>83</v>
      </c>
      <c r="D690" s="41"/>
      <c r="E690" s="41">
        <v>148</v>
      </c>
      <c r="F690" s="41">
        <v>2035</v>
      </c>
      <c r="G690" s="4">
        <v>1818.93</v>
      </c>
      <c r="H690" s="4">
        <v>1648.981</v>
      </c>
      <c r="I690" s="4">
        <v>1492.768</v>
      </c>
      <c r="J690" s="4">
        <v>1335.3820000000001</v>
      </c>
      <c r="K690" s="4">
        <v>1174.328</v>
      </c>
      <c r="L690" s="4">
        <v>1010.903</v>
      </c>
      <c r="M690" s="4">
        <v>849.38400000000001</v>
      </c>
      <c r="N690" s="4">
        <v>692.58600000000001</v>
      </c>
      <c r="O690" s="4">
        <v>551.04600000000005</v>
      </c>
      <c r="P690" s="4">
        <v>431.20299999999997</v>
      </c>
      <c r="Q690" s="4">
        <v>336.387</v>
      </c>
      <c r="R690" s="4">
        <v>259.08100000000002</v>
      </c>
      <c r="S690" s="4">
        <v>194.11500000000001</v>
      </c>
      <c r="T690" s="4">
        <v>138.816</v>
      </c>
      <c r="U690" s="4">
        <v>98.501999999999995</v>
      </c>
      <c r="V690" s="4">
        <v>63.198</v>
      </c>
      <c r="W690" s="4">
        <v>32.908000000000001</v>
      </c>
      <c r="X690" s="4">
        <v>10.653</v>
      </c>
      <c r="Y690" s="4">
        <v>2.6509999999999998</v>
      </c>
      <c r="Z690" s="4">
        <v>0.40100000000000002</v>
      </c>
      <c r="AA690" s="4">
        <v>3.4000000000000002E-2</v>
      </c>
    </row>
    <row r="691" spans="1:27" s="6" customFormat="1" x14ac:dyDescent="0.3">
      <c r="A691" s="40">
        <v>690</v>
      </c>
      <c r="B691" s="18" t="s">
        <v>323</v>
      </c>
      <c r="C691" s="43" t="s">
        <v>83</v>
      </c>
      <c r="D691" s="41"/>
      <c r="E691" s="41">
        <v>148</v>
      </c>
      <c r="F691" s="41">
        <v>2040</v>
      </c>
      <c r="G691" s="4">
        <v>1923.731</v>
      </c>
      <c r="H691" s="4">
        <v>1768.845</v>
      </c>
      <c r="I691" s="4">
        <v>1626.4549999999999</v>
      </c>
      <c r="J691" s="4">
        <v>1475.374</v>
      </c>
      <c r="K691" s="4">
        <v>1316.9369999999999</v>
      </c>
      <c r="L691" s="4">
        <v>1152.2139999999999</v>
      </c>
      <c r="M691" s="4">
        <v>984.54100000000005</v>
      </c>
      <c r="N691" s="4">
        <v>820.84900000000005</v>
      </c>
      <c r="O691" s="4">
        <v>666.51400000000001</v>
      </c>
      <c r="P691" s="4">
        <v>530.32299999999998</v>
      </c>
      <c r="Q691" s="4">
        <v>413.20100000000002</v>
      </c>
      <c r="R691" s="4">
        <v>318.43299999999999</v>
      </c>
      <c r="S691" s="4">
        <v>239.40600000000001</v>
      </c>
      <c r="T691" s="4">
        <v>171.46899999999999</v>
      </c>
      <c r="U691" s="4">
        <v>113.508</v>
      </c>
      <c r="V691" s="4">
        <v>71.129000000000005</v>
      </c>
      <c r="W691" s="4">
        <v>37.439</v>
      </c>
      <c r="X691" s="4">
        <v>14.451000000000001</v>
      </c>
      <c r="Y691" s="4">
        <v>3.121</v>
      </c>
      <c r="Z691" s="4">
        <v>0.46899999999999997</v>
      </c>
      <c r="AA691" s="4">
        <v>0.04</v>
      </c>
    </row>
    <row r="692" spans="1:27" s="6" customFormat="1" x14ac:dyDescent="0.3">
      <c r="A692" s="40">
        <v>691</v>
      </c>
      <c r="B692" s="18" t="s">
        <v>323</v>
      </c>
      <c r="C692" s="43" t="s">
        <v>83</v>
      </c>
      <c r="D692" s="41"/>
      <c r="E692" s="41">
        <v>148</v>
      </c>
      <c r="F692" s="41">
        <v>2045</v>
      </c>
      <c r="G692" s="4">
        <v>2015.11</v>
      </c>
      <c r="H692" s="4">
        <v>1877.086</v>
      </c>
      <c r="I692" s="4">
        <v>1747.579</v>
      </c>
      <c r="J692" s="4">
        <v>1609.6510000000001</v>
      </c>
      <c r="K692" s="4">
        <v>1457.1210000000001</v>
      </c>
      <c r="L692" s="4">
        <v>1294.654</v>
      </c>
      <c r="M692" s="4">
        <v>1125.268</v>
      </c>
      <c r="N692" s="4">
        <v>954.84100000000001</v>
      </c>
      <c r="O692" s="4">
        <v>792.82899999999995</v>
      </c>
      <c r="P692" s="4">
        <v>643.44200000000001</v>
      </c>
      <c r="Q692" s="4">
        <v>509.66</v>
      </c>
      <c r="R692" s="4">
        <v>392.39499999999998</v>
      </c>
      <c r="S692" s="4">
        <v>295.42899999999997</v>
      </c>
      <c r="T692" s="4">
        <v>212.614</v>
      </c>
      <c r="U692" s="4">
        <v>141.24600000000001</v>
      </c>
      <c r="V692" s="4">
        <v>82.771000000000001</v>
      </c>
      <c r="W692" s="4">
        <v>42.661999999999999</v>
      </c>
      <c r="X692" s="4">
        <v>16.681999999999999</v>
      </c>
      <c r="Y692" s="4">
        <v>4.2960000000000003</v>
      </c>
      <c r="Z692" s="4">
        <v>0.56000000000000005</v>
      </c>
      <c r="AA692" s="4">
        <v>4.8000000000000001E-2</v>
      </c>
    </row>
    <row r="693" spans="1:27" s="6" customFormat="1" x14ac:dyDescent="0.3">
      <c r="A693" s="40">
        <v>692</v>
      </c>
      <c r="B693" s="18" t="s">
        <v>323</v>
      </c>
      <c r="C693" s="43" t="s">
        <v>83</v>
      </c>
      <c r="D693" s="41"/>
      <c r="E693" s="41">
        <v>148</v>
      </c>
      <c r="F693" s="41">
        <v>2050</v>
      </c>
      <c r="G693" s="4">
        <v>2094.2930000000001</v>
      </c>
      <c r="H693" s="4">
        <v>1972.1379999999999</v>
      </c>
      <c r="I693" s="4">
        <v>1857.2670000000001</v>
      </c>
      <c r="J693" s="4">
        <v>1731.557</v>
      </c>
      <c r="K693" s="4">
        <v>1591.771</v>
      </c>
      <c r="L693" s="4">
        <v>1434.963</v>
      </c>
      <c r="M693" s="4">
        <v>1267.4839999999999</v>
      </c>
      <c r="N693" s="4">
        <v>1094.8019999999999</v>
      </c>
      <c r="O693" s="4">
        <v>925.29700000000003</v>
      </c>
      <c r="P693" s="4">
        <v>767.55899999999997</v>
      </c>
      <c r="Q693" s="4">
        <v>620.02599999999995</v>
      </c>
      <c r="R693" s="4">
        <v>485.44099999999997</v>
      </c>
      <c r="S693" s="4">
        <v>365.42700000000002</v>
      </c>
      <c r="T693" s="4">
        <v>263.71800000000002</v>
      </c>
      <c r="U693" s="4">
        <v>176.393</v>
      </c>
      <c r="V693" s="4">
        <v>103.989</v>
      </c>
      <c r="W693" s="4">
        <v>50.250999999999998</v>
      </c>
      <c r="X693" s="4">
        <v>19.283000000000001</v>
      </c>
      <c r="Y693" s="4">
        <v>5.0339999999999998</v>
      </c>
      <c r="Z693" s="4">
        <v>0.78</v>
      </c>
      <c r="AA693" s="4">
        <v>5.7000000000000002E-2</v>
      </c>
    </row>
    <row r="694" spans="1:27" s="6" customFormat="1" x14ac:dyDescent="0.3">
      <c r="A694" s="40">
        <v>693</v>
      </c>
      <c r="B694" s="18" t="s">
        <v>323</v>
      </c>
      <c r="C694" s="43" t="s">
        <v>83</v>
      </c>
      <c r="D694" s="41"/>
      <c r="E694" s="41">
        <v>148</v>
      </c>
      <c r="F694" s="41">
        <v>2055</v>
      </c>
      <c r="G694" s="4">
        <v>2163.4349999999999</v>
      </c>
      <c r="H694" s="4">
        <v>2055.6019999999999</v>
      </c>
      <c r="I694" s="4">
        <v>1954.2370000000001</v>
      </c>
      <c r="J694" s="4">
        <v>1842.5440000000001</v>
      </c>
      <c r="K694" s="4">
        <v>1714.7670000000001</v>
      </c>
      <c r="L694" s="4">
        <v>1570.577</v>
      </c>
      <c r="M694" s="4">
        <v>1408.539</v>
      </c>
      <c r="N694" s="4">
        <v>1237.152</v>
      </c>
      <c r="O694" s="4">
        <v>1064.3219999999999</v>
      </c>
      <c r="P694" s="4">
        <v>898.14700000000005</v>
      </c>
      <c r="Q694" s="4">
        <v>741.33900000000006</v>
      </c>
      <c r="R694" s="4">
        <v>592.00199999999995</v>
      </c>
      <c r="S694" s="4">
        <v>453.43</v>
      </c>
      <c r="T694" s="4">
        <v>327.47899999999998</v>
      </c>
      <c r="U694" s="4">
        <v>219.96199999999999</v>
      </c>
      <c r="V694" s="4">
        <v>130.81100000000001</v>
      </c>
      <c r="W694" s="4">
        <v>63.741999999999997</v>
      </c>
      <c r="X694" s="4">
        <v>22.99</v>
      </c>
      <c r="Y694" s="4">
        <v>5.9</v>
      </c>
      <c r="Z694" s="4">
        <v>0.92700000000000005</v>
      </c>
      <c r="AA694" s="4">
        <v>7.9000000000000001E-2</v>
      </c>
    </row>
    <row r="695" spans="1:27" s="6" customFormat="1" x14ac:dyDescent="0.3">
      <c r="A695" s="40">
        <v>694</v>
      </c>
      <c r="B695" s="18" t="s">
        <v>323</v>
      </c>
      <c r="C695" s="43" t="s">
        <v>83</v>
      </c>
      <c r="D695" s="41"/>
      <c r="E695" s="41">
        <v>148</v>
      </c>
      <c r="F695" s="41">
        <v>2060</v>
      </c>
      <c r="G695" s="4">
        <v>2224.3519999999999</v>
      </c>
      <c r="H695" s="4">
        <v>2128.8829999999998</v>
      </c>
      <c r="I695" s="4">
        <v>2039.587</v>
      </c>
      <c r="J695" s="4">
        <v>1940.81</v>
      </c>
      <c r="K695" s="4">
        <v>1826.8989999999999</v>
      </c>
      <c r="L695" s="4">
        <v>1694.703</v>
      </c>
      <c r="M695" s="4">
        <v>1545.1479999999999</v>
      </c>
      <c r="N695" s="4">
        <v>1378.722</v>
      </c>
      <c r="O695" s="4">
        <v>1206.1379999999999</v>
      </c>
      <c r="P695" s="4">
        <v>1035.5550000000001</v>
      </c>
      <c r="Q695" s="4">
        <v>869.33799999999997</v>
      </c>
      <c r="R695" s="4">
        <v>709.47299999999996</v>
      </c>
      <c r="S695" s="4">
        <v>554.55200000000002</v>
      </c>
      <c r="T695" s="4">
        <v>407.89499999999998</v>
      </c>
      <c r="U695" s="4">
        <v>274.59300000000002</v>
      </c>
      <c r="V695" s="4">
        <v>164.3</v>
      </c>
      <c r="W695" s="4">
        <v>80.948999999999998</v>
      </c>
      <c r="X695" s="4">
        <v>29.513000000000002</v>
      </c>
      <c r="Y695" s="4">
        <v>7.1310000000000002</v>
      </c>
      <c r="Z695" s="4">
        <v>1.1020000000000001</v>
      </c>
      <c r="AA695" s="4">
        <v>9.6000000000000002E-2</v>
      </c>
    </row>
    <row r="696" spans="1:27" s="6" customFormat="1" x14ac:dyDescent="0.3">
      <c r="A696" s="40">
        <v>695</v>
      </c>
      <c r="B696" s="18" t="s">
        <v>323</v>
      </c>
      <c r="C696" s="43" t="s">
        <v>83</v>
      </c>
      <c r="D696" s="41"/>
      <c r="E696" s="41">
        <v>148</v>
      </c>
      <c r="F696" s="41">
        <v>2065</v>
      </c>
      <c r="G696" s="4">
        <v>2274.5940000000001</v>
      </c>
      <c r="H696" s="4">
        <v>2193.855</v>
      </c>
      <c r="I696" s="4">
        <v>2114.723</v>
      </c>
      <c r="J696" s="4">
        <v>2027.4690000000001</v>
      </c>
      <c r="K696" s="4">
        <v>1926.366</v>
      </c>
      <c r="L696" s="4">
        <v>1808.115</v>
      </c>
      <c r="M696" s="4">
        <v>1670.5709999999999</v>
      </c>
      <c r="N696" s="4">
        <v>1516.241</v>
      </c>
      <c r="O696" s="4">
        <v>1347.633</v>
      </c>
      <c r="P696" s="4">
        <v>1176.1179999999999</v>
      </c>
      <c r="Q696" s="4">
        <v>1004.376</v>
      </c>
      <c r="R696" s="4">
        <v>833.81</v>
      </c>
      <c r="S696" s="4">
        <v>666.45600000000002</v>
      </c>
      <c r="T696" s="4">
        <v>500.74099999999999</v>
      </c>
      <c r="U696" s="4">
        <v>343.81400000000002</v>
      </c>
      <c r="V696" s="4">
        <v>206.58199999999999</v>
      </c>
      <c r="W696" s="4">
        <v>102.64100000000001</v>
      </c>
      <c r="X696" s="4">
        <v>37.927999999999997</v>
      </c>
      <c r="Y696" s="4">
        <v>9.2799999999999994</v>
      </c>
      <c r="Z696" s="4">
        <v>1.349</v>
      </c>
      <c r="AA696" s="4">
        <v>0.11600000000000001</v>
      </c>
    </row>
    <row r="697" spans="1:27" s="6" customFormat="1" x14ac:dyDescent="0.3">
      <c r="A697" s="40">
        <v>696</v>
      </c>
      <c r="B697" s="18" t="s">
        <v>323</v>
      </c>
      <c r="C697" s="43" t="s">
        <v>83</v>
      </c>
      <c r="D697" s="41"/>
      <c r="E697" s="41">
        <v>148</v>
      </c>
      <c r="F697" s="41">
        <v>2070</v>
      </c>
      <c r="G697" s="4">
        <v>2312.0279999999998</v>
      </c>
      <c r="H697" s="4">
        <v>2248.0819999999999</v>
      </c>
      <c r="I697" s="4">
        <v>2181.489</v>
      </c>
      <c r="J697" s="4">
        <v>2103.88</v>
      </c>
      <c r="K697" s="4">
        <v>2014.2760000000001</v>
      </c>
      <c r="L697" s="4">
        <v>1908.999</v>
      </c>
      <c r="M697" s="4">
        <v>1785.54</v>
      </c>
      <c r="N697" s="4">
        <v>1643.047</v>
      </c>
      <c r="O697" s="4">
        <v>1485.575</v>
      </c>
      <c r="P697" s="4">
        <v>1316.835</v>
      </c>
      <c r="Q697" s="4">
        <v>1142.9369999999999</v>
      </c>
      <c r="R697" s="4">
        <v>965.42600000000004</v>
      </c>
      <c r="S697" s="4">
        <v>785.43499999999995</v>
      </c>
      <c r="T697" s="4">
        <v>604.06899999999996</v>
      </c>
      <c r="U697" s="4">
        <v>424.31700000000001</v>
      </c>
      <c r="V697" s="4">
        <v>260.55399999999997</v>
      </c>
      <c r="W697" s="4">
        <v>130.309</v>
      </c>
      <c r="X697" s="4">
        <v>48.677999999999997</v>
      </c>
      <c r="Y697" s="4">
        <v>12.090999999999999</v>
      </c>
      <c r="Z697" s="4">
        <v>1.78</v>
      </c>
      <c r="AA697" s="4">
        <v>0.14299999999999999</v>
      </c>
    </row>
    <row r="698" spans="1:27" s="6" customFormat="1" x14ac:dyDescent="0.3">
      <c r="A698" s="40">
        <v>697</v>
      </c>
      <c r="B698" s="18" t="s">
        <v>323</v>
      </c>
      <c r="C698" s="43" t="s">
        <v>83</v>
      </c>
      <c r="D698" s="41"/>
      <c r="E698" s="41">
        <v>148</v>
      </c>
      <c r="F698" s="41">
        <v>2075</v>
      </c>
      <c r="G698" s="4">
        <v>2334.194</v>
      </c>
      <c r="H698" s="4">
        <v>2288.7829999999999</v>
      </c>
      <c r="I698" s="4">
        <v>2237.1219999999998</v>
      </c>
      <c r="J698" s="4">
        <v>2171.6410000000001</v>
      </c>
      <c r="K698" s="4">
        <v>2091.6460000000002</v>
      </c>
      <c r="L698" s="4">
        <v>1998.0309999999999</v>
      </c>
      <c r="M698" s="4">
        <v>1887.7619999999999</v>
      </c>
      <c r="N698" s="4">
        <v>1759.3050000000001</v>
      </c>
      <c r="O698" s="4">
        <v>1612.9760000000001</v>
      </c>
      <c r="P698" s="4">
        <v>1454.21</v>
      </c>
      <c r="Q698" s="4">
        <v>1281.9480000000001</v>
      </c>
      <c r="R698" s="4">
        <v>1100.9349999999999</v>
      </c>
      <c r="S698" s="4">
        <v>912.07899999999995</v>
      </c>
      <c r="T698" s="4">
        <v>715.00400000000002</v>
      </c>
      <c r="U698" s="4">
        <v>515.28</v>
      </c>
      <c r="V698" s="4">
        <v>324.738</v>
      </c>
      <c r="W698" s="4">
        <v>166.64</v>
      </c>
      <c r="X698" s="4">
        <v>62.927</v>
      </c>
      <c r="Y698" s="4">
        <v>15.85</v>
      </c>
      <c r="Z698" s="4">
        <v>2.3690000000000002</v>
      </c>
      <c r="AA698" s="4">
        <v>0.19</v>
      </c>
    </row>
    <row r="699" spans="1:27" s="6" customFormat="1" x14ac:dyDescent="0.3">
      <c r="A699" s="40">
        <v>698</v>
      </c>
      <c r="B699" s="18" t="s">
        <v>323</v>
      </c>
      <c r="C699" s="43" t="s">
        <v>83</v>
      </c>
      <c r="D699" s="41"/>
      <c r="E699" s="41">
        <v>148</v>
      </c>
      <c r="F699" s="41">
        <v>2080</v>
      </c>
      <c r="G699" s="4">
        <v>2347.395</v>
      </c>
      <c r="H699" s="4">
        <v>2314.0369999999998</v>
      </c>
      <c r="I699" s="4">
        <v>2279.1770000000001</v>
      </c>
      <c r="J699" s="4">
        <v>2228.203</v>
      </c>
      <c r="K699" s="4">
        <v>2160.3560000000002</v>
      </c>
      <c r="L699" s="4">
        <v>2076.5529999999999</v>
      </c>
      <c r="M699" s="4">
        <v>1978.24</v>
      </c>
      <c r="N699" s="4">
        <v>1863.0409999999999</v>
      </c>
      <c r="O699" s="4">
        <v>1730.1790000000001</v>
      </c>
      <c r="P699" s="4">
        <v>1581.5309999999999</v>
      </c>
      <c r="Q699" s="4">
        <v>1418.0540000000001</v>
      </c>
      <c r="R699" s="4">
        <v>1237.3219999999999</v>
      </c>
      <c r="S699" s="4">
        <v>1043.0360000000001</v>
      </c>
      <c r="T699" s="4">
        <v>833.80700000000002</v>
      </c>
      <c r="U699" s="4">
        <v>613.89700000000005</v>
      </c>
      <c r="V699" s="4">
        <v>398.20499999999998</v>
      </c>
      <c r="W699" s="4">
        <v>210.577</v>
      </c>
      <c r="X699" s="4">
        <v>81.954999999999998</v>
      </c>
      <c r="Y699" s="4">
        <v>20.943999999999999</v>
      </c>
      <c r="Z699" s="4">
        <v>3.1789999999999998</v>
      </c>
      <c r="AA699" s="4">
        <v>0.25700000000000001</v>
      </c>
    </row>
    <row r="700" spans="1:27" s="6" customFormat="1" x14ac:dyDescent="0.3">
      <c r="A700" s="40">
        <v>699</v>
      </c>
      <c r="B700" s="18" t="s">
        <v>323</v>
      </c>
      <c r="C700" s="43" t="s">
        <v>83</v>
      </c>
      <c r="D700" s="41"/>
      <c r="E700" s="41">
        <v>148</v>
      </c>
      <c r="F700" s="41">
        <v>2085</v>
      </c>
      <c r="G700" s="4">
        <v>2348.1289999999999</v>
      </c>
      <c r="H700" s="4">
        <v>2330.0949999999998</v>
      </c>
      <c r="I700" s="4">
        <v>2305.681</v>
      </c>
      <c r="J700" s="4">
        <v>2271.1770000000001</v>
      </c>
      <c r="K700" s="4">
        <v>2217.866</v>
      </c>
      <c r="L700" s="4">
        <v>2146.422</v>
      </c>
      <c r="M700" s="4">
        <v>2058.2600000000002</v>
      </c>
      <c r="N700" s="4">
        <v>1955.194</v>
      </c>
      <c r="O700" s="4">
        <v>1835.191</v>
      </c>
      <c r="P700" s="4">
        <v>1699.0909999999999</v>
      </c>
      <c r="Q700" s="4">
        <v>1544.6679999999999</v>
      </c>
      <c r="R700" s="4">
        <v>1371.376</v>
      </c>
      <c r="S700" s="4">
        <v>1175.511</v>
      </c>
      <c r="T700" s="4">
        <v>957.51599999999996</v>
      </c>
      <c r="U700" s="4">
        <v>720.52300000000002</v>
      </c>
      <c r="V700" s="4">
        <v>479.02600000000001</v>
      </c>
      <c r="W700" s="4">
        <v>261.80700000000002</v>
      </c>
      <c r="X700" s="4">
        <v>105.492</v>
      </c>
      <c r="Y700" s="4">
        <v>27.893000000000001</v>
      </c>
      <c r="Z700" s="4">
        <v>4.3</v>
      </c>
      <c r="AA700" s="4">
        <v>0.35199999999999998</v>
      </c>
    </row>
    <row r="701" spans="1:27" s="6" customFormat="1" x14ac:dyDescent="0.3">
      <c r="A701" s="40">
        <v>700</v>
      </c>
      <c r="B701" s="18" t="s">
        <v>323</v>
      </c>
      <c r="C701" s="43" t="s">
        <v>83</v>
      </c>
      <c r="D701" s="41"/>
      <c r="E701" s="41">
        <v>148</v>
      </c>
      <c r="F701" s="41">
        <v>2090</v>
      </c>
      <c r="G701" s="4">
        <v>2337.0729999999999</v>
      </c>
      <c r="H701" s="4">
        <v>2332.9699999999998</v>
      </c>
      <c r="I701" s="4">
        <v>2322.7170000000001</v>
      </c>
      <c r="J701" s="4">
        <v>2298.4960000000001</v>
      </c>
      <c r="K701" s="4">
        <v>2261.7150000000001</v>
      </c>
      <c r="L701" s="4">
        <v>2205.0320000000002</v>
      </c>
      <c r="M701" s="4">
        <v>2129.518</v>
      </c>
      <c r="N701" s="4">
        <v>2036.8420000000001</v>
      </c>
      <c r="O701" s="4">
        <v>1928.75</v>
      </c>
      <c r="P701" s="4">
        <v>1804.847</v>
      </c>
      <c r="Q701" s="4">
        <v>1662.0940000000001</v>
      </c>
      <c r="R701" s="4">
        <v>1496.827</v>
      </c>
      <c r="S701" s="4">
        <v>1306.673</v>
      </c>
      <c r="T701" s="4">
        <v>1084.0350000000001</v>
      </c>
      <c r="U701" s="4">
        <v>833.40099999999995</v>
      </c>
      <c r="V701" s="4">
        <v>568.54700000000003</v>
      </c>
      <c r="W701" s="4">
        <v>320.25099999999998</v>
      </c>
      <c r="X701" s="4">
        <v>134.29400000000001</v>
      </c>
      <c r="Y701" s="4">
        <v>37.017000000000003</v>
      </c>
      <c r="Z701" s="4">
        <v>5.93</v>
      </c>
      <c r="AA701" s="4">
        <v>0.49199999999999999</v>
      </c>
    </row>
    <row r="702" spans="1:27" s="6" customFormat="1" x14ac:dyDescent="0.3">
      <c r="A702" s="40">
        <v>701</v>
      </c>
      <c r="B702" s="18" t="s">
        <v>323</v>
      </c>
      <c r="C702" s="43" t="s">
        <v>83</v>
      </c>
      <c r="D702" s="41"/>
      <c r="E702" s="41">
        <v>148</v>
      </c>
      <c r="F702" s="41">
        <v>2095</v>
      </c>
      <c r="G702" s="4">
        <v>2320.7150000000001</v>
      </c>
      <c r="H702" s="4">
        <v>2323.79</v>
      </c>
      <c r="I702" s="4">
        <v>2326.4780000000001</v>
      </c>
      <c r="J702" s="4">
        <v>2316.2289999999998</v>
      </c>
      <c r="K702" s="4">
        <v>2289.848</v>
      </c>
      <c r="L702" s="4">
        <v>2249.902</v>
      </c>
      <c r="M702" s="4">
        <v>2189.4369999999999</v>
      </c>
      <c r="N702" s="4">
        <v>2109.643</v>
      </c>
      <c r="O702" s="4">
        <v>2011.845</v>
      </c>
      <c r="P702" s="4">
        <v>1899.3130000000001</v>
      </c>
      <c r="Q702" s="4">
        <v>1768.079</v>
      </c>
      <c r="R702" s="4">
        <v>1613.5930000000001</v>
      </c>
      <c r="S702" s="4">
        <v>1430.098</v>
      </c>
      <c r="T702" s="4">
        <v>1210.1130000000001</v>
      </c>
      <c r="U702" s="4">
        <v>949.93799999999999</v>
      </c>
      <c r="V702" s="4">
        <v>664.62400000000002</v>
      </c>
      <c r="W702" s="4">
        <v>386.22300000000001</v>
      </c>
      <c r="X702" s="4">
        <v>168.06299999999999</v>
      </c>
      <c r="Y702" s="4">
        <v>48.545000000000002</v>
      </c>
      <c r="Z702" s="4">
        <v>8.1470000000000002</v>
      </c>
      <c r="AA702" s="4">
        <v>0.70099999999999996</v>
      </c>
    </row>
    <row r="703" spans="1:27" s="6" customFormat="1" x14ac:dyDescent="0.3">
      <c r="A703" s="40">
        <v>702</v>
      </c>
      <c r="B703" s="18" t="s">
        <v>323</v>
      </c>
      <c r="C703" s="43" t="s">
        <v>83</v>
      </c>
      <c r="D703" s="41"/>
      <c r="E703" s="41">
        <v>148</v>
      </c>
      <c r="F703" s="41">
        <v>2100</v>
      </c>
      <c r="G703" s="4">
        <v>2293.0329999999999</v>
      </c>
      <c r="H703" s="4">
        <v>2308.9430000000002</v>
      </c>
      <c r="I703" s="4">
        <v>2317.9299999999998</v>
      </c>
      <c r="J703" s="4">
        <v>2320.4699999999998</v>
      </c>
      <c r="K703" s="4">
        <v>2308.0479999999998</v>
      </c>
      <c r="L703" s="4">
        <v>2278.6210000000001</v>
      </c>
      <c r="M703" s="4">
        <v>2235.0709999999999</v>
      </c>
      <c r="N703" s="4">
        <v>2170.5610000000001</v>
      </c>
      <c r="O703" s="4">
        <v>2085.674</v>
      </c>
      <c r="P703" s="4">
        <v>1983.194</v>
      </c>
      <c r="Q703" s="4">
        <v>1862.998</v>
      </c>
      <c r="R703" s="4">
        <v>1719.616</v>
      </c>
      <c r="S703" s="4">
        <v>1546.1310000000001</v>
      </c>
      <c r="T703" s="4">
        <v>1330.81</v>
      </c>
      <c r="U703" s="4">
        <v>1068.9880000000001</v>
      </c>
      <c r="V703" s="4">
        <v>767.56399999999996</v>
      </c>
      <c r="W703" s="4">
        <v>460.87099999999998</v>
      </c>
      <c r="X703" s="4">
        <v>208.94499999999999</v>
      </c>
      <c r="Y703" s="4">
        <v>63.293999999999997</v>
      </c>
      <c r="Z703" s="4">
        <v>11.227</v>
      </c>
      <c r="AA703" s="4">
        <v>1.0129999999999999</v>
      </c>
    </row>
    <row r="704" spans="1:27" s="6" customFormat="1" x14ac:dyDescent="0.3">
      <c r="A704" s="40">
        <v>703</v>
      </c>
      <c r="B704" s="18" t="s">
        <v>323</v>
      </c>
      <c r="C704" s="43" t="s">
        <v>84</v>
      </c>
      <c r="D704" s="41"/>
      <c r="E704" s="41">
        <v>178</v>
      </c>
      <c r="F704" s="41">
        <v>2015</v>
      </c>
      <c r="G704" s="4">
        <v>403.21499999999997</v>
      </c>
      <c r="H704" s="4">
        <v>354.53800000000001</v>
      </c>
      <c r="I704" s="4">
        <v>294.91399999999999</v>
      </c>
      <c r="J704" s="4">
        <v>244.77</v>
      </c>
      <c r="K704" s="4">
        <v>204.14400000000001</v>
      </c>
      <c r="L704" s="4">
        <v>183.429</v>
      </c>
      <c r="M704" s="4">
        <v>170.57599999999999</v>
      </c>
      <c r="N704" s="4">
        <v>152.43100000000001</v>
      </c>
      <c r="O704" s="4">
        <v>124.372</v>
      </c>
      <c r="P704" s="4">
        <v>96.991</v>
      </c>
      <c r="Q704" s="4">
        <v>74.932000000000002</v>
      </c>
      <c r="R704" s="4">
        <v>57.213999999999999</v>
      </c>
      <c r="S704" s="4">
        <v>44.375</v>
      </c>
      <c r="T704" s="4">
        <v>34.347999999999999</v>
      </c>
      <c r="U704" s="4">
        <v>25.454999999999998</v>
      </c>
      <c r="V704" s="4">
        <v>16.869</v>
      </c>
      <c r="W704" s="4">
        <v>9.2170000000000005</v>
      </c>
      <c r="X704" s="4">
        <v>3.738</v>
      </c>
      <c r="Y704" s="4">
        <v>1</v>
      </c>
      <c r="Z704" s="4">
        <v>0.157</v>
      </c>
      <c r="AA704" s="4">
        <v>1.4E-2</v>
      </c>
    </row>
    <row r="705" spans="1:27" s="6" customFormat="1" x14ac:dyDescent="0.3">
      <c r="A705" s="40">
        <v>704</v>
      </c>
      <c r="B705" s="18" t="s">
        <v>323</v>
      </c>
      <c r="C705" s="43" t="s">
        <v>84</v>
      </c>
      <c r="D705" s="41"/>
      <c r="E705" s="41">
        <v>178</v>
      </c>
      <c r="F705" s="41">
        <v>2020</v>
      </c>
      <c r="G705" s="4">
        <v>425.32600000000002</v>
      </c>
      <c r="H705" s="4">
        <v>398.03</v>
      </c>
      <c r="I705" s="4">
        <v>352.32900000000001</v>
      </c>
      <c r="J705" s="4">
        <v>292.40499999999997</v>
      </c>
      <c r="K705" s="4">
        <v>241.08099999999999</v>
      </c>
      <c r="L705" s="4">
        <v>199.71299999999999</v>
      </c>
      <c r="M705" s="4">
        <v>178.78800000000001</v>
      </c>
      <c r="N705" s="4">
        <v>165.51499999999999</v>
      </c>
      <c r="O705" s="4">
        <v>146.857</v>
      </c>
      <c r="P705" s="4">
        <v>119.181</v>
      </c>
      <c r="Q705" s="4">
        <v>92.381</v>
      </c>
      <c r="R705" s="4">
        <v>71</v>
      </c>
      <c r="S705" s="4">
        <v>53.509</v>
      </c>
      <c r="T705" s="4">
        <v>40.195</v>
      </c>
      <c r="U705" s="4">
        <v>29.327999999999999</v>
      </c>
      <c r="V705" s="4">
        <v>19.632999999999999</v>
      </c>
      <c r="W705" s="4">
        <v>10.929</v>
      </c>
      <c r="X705" s="4">
        <v>4.5339999999999998</v>
      </c>
      <c r="Y705" s="4">
        <v>1.2490000000000001</v>
      </c>
      <c r="Z705" s="4">
        <v>0.2</v>
      </c>
      <c r="AA705" s="4">
        <v>1.7999999999999999E-2</v>
      </c>
    </row>
    <row r="706" spans="1:27" s="6" customFormat="1" x14ac:dyDescent="0.3">
      <c r="A706" s="40">
        <v>705</v>
      </c>
      <c r="B706" s="18" t="s">
        <v>323</v>
      </c>
      <c r="C706" s="43" t="s">
        <v>84</v>
      </c>
      <c r="D706" s="41"/>
      <c r="E706" s="41">
        <v>178</v>
      </c>
      <c r="F706" s="41">
        <v>2025</v>
      </c>
      <c r="G706" s="4">
        <v>462.06200000000001</v>
      </c>
      <c r="H706" s="4">
        <v>420.97300000000001</v>
      </c>
      <c r="I706" s="4">
        <v>396.07</v>
      </c>
      <c r="J706" s="4">
        <v>350.161</v>
      </c>
      <c r="K706" s="4">
        <v>289.40899999999999</v>
      </c>
      <c r="L706" s="4">
        <v>237.494</v>
      </c>
      <c r="M706" s="4">
        <v>196.02500000000001</v>
      </c>
      <c r="N706" s="4">
        <v>174.87799999999999</v>
      </c>
      <c r="O706" s="4">
        <v>161.083</v>
      </c>
      <c r="P706" s="4">
        <v>142.18899999999999</v>
      </c>
      <c r="Q706" s="4">
        <v>114.54300000000001</v>
      </c>
      <c r="R706" s="4">
        <v>88.141999999999996</v>
      </c>
      <c r="S706" s="4">
        <v>66.838999999999999</v>
      </c>
      <c r="T706" s="4">
        <v>48.841000000000001</v>
      </c>
      <c r="U706" s="4">
        <v>34.679000000000002</v>
      </c>
      <c r="V706" s="4">
        <v>22.92</v>
      </c>
      <c r="W706" s="4">
        <v>12.930999999999999</v>
      </c>
      <c r="X706" s="4">
        <v>5.492</v>
      </c>
      <c r="Y706" s="4">
        <v>1.552</v>
      </c>
      <c r="Z706" s="4">
        <v>0.25700000000000001</v>
      </c>
      <c r="AA706" s="4">
        <v>2.3E-2</v>
      </c>
    </row>
    <row r="707" spans="1:27" s="6" customFormat="1" x14ac:dyDescent="0.3">
      <c r="A707" s="40">
        <v>706</v>
      </c>
      <c r="B707" s="18" t="s">
        <v>323</v>
      </c>
      <c r="C707" s="43" t="s">
        <v>84</v>
      </c>
      <c r="D707" s="41"/>
      <c r="E707" s="41">
        <v>178</v>
      </c>
      <c r="F707" s="41">
        <v>2030</v>
      </c>
      <c r="G707" s="4">
        <v>512.04999999999995</v>
      </c>
      <c r="H707" s="4">
        <v>458.20100000000002</v>
      </c>
      <c r="I707" s="4">
        <v>419.279</v>
      </c>
      <c r="J707" s="4">
        <v>394.15899999999999</v>
      </c>
      <c r="K707" s="4">
        <v>347.476</v>
      </c>
      <c r="L707" s="4">
        <v>286.209</v>
      </c>
      <c r="M707" s="4">
        <v>234.155</v>
      </c>
      <c r="N707" s="4">
        <v>192.64</v>
      </c>
      <c r="O707" s="4">
        <v>171.15899999999999</v>
      </c>
      <c r="P707" s="4">
        <v>157.01499999999999</v>
      </c>
      <c r="Q707" s="4">
        <v>137.61699999999999</v>
      </c>
      <c r="R707" s="4">
        <v>109.92</v>
      </c>
      <c r="S707" s="4">
        <v>83.415000000000006</v>
      </c>
      <c r="T707" s="4">
        <v>61.398000000000003</v>
      </c>
      <c r="U707" s="4">
        <v>42.491</v>
      </c>
      <c r="V707" s="4">
        <v>27.388999999999999</v>
      </c>
      <c r="W707" s="4">
        <v>15.326000000000001</v>
      </c>
      <c r="X707" s="4">
        <v>6.6280000000000001</v>
      </c>
      <c r="Y707" s="4">
        <v>1.9259999999999999</v>
      </c>
      <c r="Z707" s="4">
        <v>0.32900000000000001</v>
      </c>
      <c r="AA707" s="4">
        <v>0.03</v>
      </c>
    </row>
    <row r="708" spans="1:27" s="6" customFormat="1" x14ac:dyDescent="0.3">
      <c r="A708" s="40">
        <v>707</v>
      </c>
      <c r="B708" s="18" t="s">
        <v>323</v>
      </c>
      <c r="C708" s="43" t="s">
        <v>84</v>
      </c>
      <c r="D708" s="41"/>
      <c r="E708" s="41">
        <v>178</v>
      </c>
      <c r="F708" s="41">
        <v>2035</v>
      </c>
      <c r="G708" s="4">
        <v>565.78700000000003</v>
      </c>
      <c r="H708" s="4">
        <v>508.464</v>
      </c>
      <c r="I708" s="4">
        <v>456.65</v>
      </c>
      <c r="J708" s="4">
        <v>417.53399999999999</v>
      </c>
      <c r="K708" s="4">
        <v>391.51900000000001</v>
      </c>
      <c r="L708" s="4">
        <v>344.19900000000001</v>
      </c>
      <c r="M708" s="4">
        <v>282.84300000000002</v>
      </c>
      <c r="N708" s="4">
        <v>230.791</v>
      </c>
      <c r="O708" s="4">
        <v>189.17599999999999</v>
      </c>
      <c r="P708" s="4">
        <v>167.47900000000001</v>
      </c>
      <c r="Q708" s="4">
        <v>152.684</v>
      </c>
      <c r="R708" s="4">
        <v>132.684</v>
      </c>
      <c r="S708" s="4">
        <v>104.503</v>
      </c>
      <c r="T708" s="4">
        <v>77.033000000000001</v>
      </c>
      <c r="U708" s="4">
        <v>53.85</v>
      </c>
      <c r="V708" s="4">
        <v>34.036999999999999</v>
      </c>
      <c r="W708" s="4">
        <v>18.72</v>
      </c>
      <c r="X708" s="4">
        <v>8.1129999999999995</v>
      </c>
      <c r="Y708" s="4">
        <v>2.4289999999999998</v>
      </c>
      <c r="Z708" s="4">
        <v>0.43099999999999999</v>
      </c>
      <c r="AA708" s="4">
        <v>4.1000000000000002E-2</v>
      </c>
    </row>
    <row r="709" spans="1:27" s="6" customFormat="1" x14ac:dyDescent="0.3">
      <c r="A709" s="40">
        <v>708</v>
      </c>
      <c r="B709" s="18" t="s">
        <v>323</v>
      </c>
      <c r="C709" s="43" t="s">
        <v>84</v>
      </c>
      <c r="D709" s="41"/>
      <c r="E709" s="41">
        <v>178</v>
      </c>
      <c r="F709" s="41">
        <v>2040</v>
      </c>
      <c r="G709" s="4">
        <v>611.61599999999999</v>
      </c>
      <c r="H709" s="4">
        <v>562.49</v>
      </c>
      <c r="I709" s="4">
        <v>507.01</v>
      </c>
      <c r="J709" s="4">
        <v>455.00900000000001</v>
      </c>
      <c r="K709" s="4">
        <v>415.05099999999999</v>
      </c>
      <c r="L709" s="4">
        <v>388.32600000000002</v>
      </c>
      <c r="M709" s="4">
        <v>340.822</v>
      </c>
      <c r="N709" s="4">
        <v>279.512</v>
      </c>
      <c r="O709" s="4">
        <v>227.32499999999999</v>
      </c>
      <c r="P709" s="4">
        <v>185.64</v>
      </c>
      <c r="Q709" s="4">
        <v>163.38800000000001</v>
      </c>
      <c r="R709" s="4">
        <v>147.76900000000001</v>
      </c>
      <c r="S709" s="4">
        <v>126.67700000000001</v>
      </c>
      <c r="T709" s="4">
        <v>96.989000000000004</v>
      </c>
      <c r="U709" s="4">
        <v>68.025000000000006</v>
      </c>
      <c r="V709" s="4">
        <v>43.637999999999998</v>
      </c>
      <c r="W709" s="4">
        <v>23.722000000000001</v>
      </c>
      <c r="X709" s="4">
        <v>10.202</v>
      </c>
      <c r="Y709" s="4">
        <v>3.0960000000000001</v>
      </c>
      <c r="Z709" s="4">
        <v>0.57299999999999995</v>
      </c>
      <c r="AA709" s="4">
        <v>5.7000000000000002E-2</v>
      </c>
    </row>
    <row r="710" spans="1:27" s="6" customFormat="1" x14ac:dyDescent="0.3">
      <c r="A710" s="40">
        <v>709</v>
      </c>
      <c r="B710" s="18" t="s">
        <v>323</v>
      </c>
      <c r="C710" s="43" t="s">
        <v>84</v>
      </c>
      <c r="D710" s="41"/>
      <c r="E710" s="41">
        <v>178</v>
      </c>
      <c r="F710" s="41">
        <v>2045</v>
      </c>
      <c r="G710" s="4">
        <v>647.46</v>
      </c>
      <c r="H710" s="4">
        <v>608.47</v>
      </c>
      <c r="I710" s="4">
        <v>561.05200000000002</v>
      </c>
      <c r="J710" s="4">
        <v>505.36700000000002</v>
      </c>
      <c r="K710" s="4">
        <v>452.55599999999998</v>
      </c>
      <c r="L710" s="4">
        <v>412.024</v>
      </c>
      <c r="M710" s="4">
        <v>385.05099999999999</v>
      </c>
      <c r="N710" s="4">
        <v>337.47300000000001</v>
      </c>
      <c r="O710" s="4">
        <v>275.96699999999998</v>
      </c>
      <c r="P710" s="4">
        <v>223.596</v>
      </c>
      <c r="Q710" s="4">
        <v>181.53800000000001</v>
      </c>
      <c r="R710" s="4">
        <v>158.57</v>
      </c>
      <c r="S710" s="4">
        <v>141.6</v>
      </c>
      <c r="T710" s="4">
        <v>118.157</v>
      </c>
      <c r="U710" s="4">
        <v>86.248000000000005</v>
      </c>
      <c r="V710" s="4">
        <v>55.720999999999997</v>
      </c>
      <c r="W710" s="4">
        <v>30.995999999999999</v>
      </c>
      <c r="X710" s="4">
        <v>13.308</v>
      </c>
      <c r="Y710" s="4">
        <v>4.0540000000000003</v>
      </c>
      <c r="Z710" s="4">
        <v>0.76800000000000002</v>
      </c>
      <c r="AA710" s="4">
        <v>0.08</v>
      </c>
    </row>
    <row r="711" spans="1:27" s="6" customFormat="1" x14ac:dyDescent="0.3">
      <c r="A711" s="40">
        <v>710</v>
      </c>
      <c r="B711" s="18" t="s">
        <v>323</v>
      </c>
      <c r="C711" s="43" t="s">
        <v>84</v>
      </c>
      <c r="D711" s="41"/>
      <c r="E711" s="41">
        <v>178</v>
      </c>
      <c r="F711" s="41">
        <v>2050</v>
      </c>
      <c r="G711" s="4">
        <v>681.24699999999996</v>
      </c>
      <c r="H711" s="4">
        <v>644.33399999999995</v>
      </c>
      <c r="I711" s="4">
        <v>607.01099999999997</v>
      </c>
      <c r="J711" s="4">
        <v>559.36</v>
      </c>
      <c r="K711" s="4">
        <v>502.84399999999999</v>
      </c>
      <c r="L711" s="4">
        <v>449.55700000000002</v>
      </c>
      <c r="M711" s="4">
        <v>408.93200000000002</v>
      </c>
      <c r="N711" s="4">
        <v>381.79599999999999</v>
      </c>
      <c r="O711" s="4">
        <v>333.78</v>
      </c>
      <c r="P711" s="4">
        <v>271.94299999999998</v>
      </c>
      <c r="Q711" s="4">
        <v>219.09800000000001</v>
      </c>
      <c r="R711" s="4">
        <v>176.58</v>
      </c>
      <c r="S711" s="4">
        <v>152.41999999999999</v>
      </c>
      <c r="T711" s="4">
        <v>132.71</v>
      </c>
      <c r="U711" s="4">
        <v>105.843</v>
      </c>
      <c r="V711" s="4">
        <v>71.459000000000003</v>
      </c>
      <c r="W711" s="4">
        <v>40.314999999999998</v>
      </c>
      <c r="X711" s="4">
        <v>17.908999999999999</v>
      </c>
      <c r="Y711" s="4">
        <v>5.5170000000000003</v>
      </c>
      <c r="Z711" s="4">
        <v>1.0629999999999999</v>
      </c>
      <c r="AA711" s="4">
        <v>0.115</v>
      </c>
    </row>
    <row r="712" spans="1:27" s="6" customFormat="1" x14ac:dyDescent="0.3">
      <c r="A712" s="40">
        <v>711</v>
      </c>
      <c r="B712" s="18" t="s">
        <v>323</v>
      </c>
      <c r="C712" s="43" t="s">
        <v>84</v>
      </c>
      <c r="D712" s="41"/>
      <c r="E712" s="41">
        <v>178</v>
      </c>
      <c r="F712" s="41">
        <v>2055</v>
      </c>
      <c r="G712" s="4">
        <v>718.01700000000005</v>
      </c>
      <c r="H712" s="4">
        <v>678.17899999999997</v>
      </c>
      <c r="I712" s="4">
        <v>642.89599999999996</v>
      </c>
      <c r="J712" s="4">
        <v>605.32399999999996</v>
      </c>
      <c r="K712" s="4">
        <v>556.80700000000002</v>
      </c>
      <c r="L712" s="4">
        <v>499.82600000000002</v>
      </c>
      <c r="M712" s="4">
        <v>446.52699999999999</v>
      </c>
      <c r="N712" s="4">
        <v>405.85199999999998</v>
      </c>
      <c r="O712" s="4">
        <v>378.07900000000001</v>
      </c>
      <c r="P712" s="4">
        <v>329.4</v>
      </c>
      <c r="Q712" s="4">
        <v>266.95299999999997</v>
      </c>
      <c r="R712" s="4">
        <v>213.58799999999999</v>
      </c>
      <c r="S712" s="4">
        <v>170.24</v>
      </c>
      <c r="T712" s="4">
        <v>143.54499999999999</v>
      </c>
      <c r="U712" s="4">
        <v>119.824</v>
      </c>
      <c r="V712" s="4">
        <v>88.814999999999998</v>
      </c>
      <c r="W712" s="4">
        <v>52.777000000000001</v>
      </c>
      <c r="X712" s="4">
        <v>24.062999999999999</v>
      </c>
      <c r="Y712" s="4">
        <v>7.78</v>
      </c>
      <c r="Z712" s="4">
        <v>1.5389999999999999</v>
      </c>
      <c r="AA712" s="4">
        <v>0.17</v>
      </c>
    </row>
    <row r="713" spans="1:27" s="6" customFormat="1" x14ac:dyDescent="0.3">
      <c r="A713" s="40">
        <v>712</v>
      </c>
      <c r="B713" s="18" t="s">
        <v>323</v>
      </c>
      <c r="C713" s="43" t="s">
        <v>84</v>
      </c>
      <c r="D713" s="41"/>
      <c r="E713" s="41">
        <v>178</v>
      </c>
      <c r="F713" s="41">
        <v>2060</v>
      </c>
      <c r="G713" s="4">
        <v>755.64099999999996</v>
      </c>
      <c r="H713" s="4">
        <v>715.01099999999997</v>
      </c>
      <c r="I713" s="4">
        <v>676.76700000000005</v>
      </c>
      <c r="J713" s="4">
        <v>641.25099999999998</v>
      </c>
      <c r="K713" s="4">
        <v>602.79399999999998</v>
      </c>
      <c r="L713" s="4">
        <v>553.75699999999995</v>
      </c>
      <c r="M713" s="4">
        <v>496.745</v>
      </c>
      <c r="N713" s="4">
        <v>443.45100000000002</v>
      </c>
      <c r="O713" s="4">
        <v>402.23099999999999</v>
      </c>
      <c r="P713" s="4">
        <v>373.553</v>
      </c>
      <c r="Q713" s="4">
        <v>323.86700000000002</v>
      </c>
      <c r="R713" s="4">
        <v>260.78100000000001</v>
      </c>
      <c r="S713" s="4">
        <v>206.51300000000001</v>
      </c>
      <c r="T713" s="4">
        <v>161.05799999999999</v>
      </c>
      <c r="U713" s="4">
        <v>130.58600000000001</v>
      </c>
      <c r="V713" s="4">
        <v>101.803</v>
      </c>
      <c r="W713" s="4">
        <v>66.935000000000002</v>
      </c>
      <c r="X713" s="4">
        <v>32.518999999999998</v>
      </c>
      <c r="Y713" s="4">
        <v>10.951000000000001</v>
      </c>
      <c r="Z713" s="4">
        <v>2.3109999999999999</v>
      </c>
      <c r="AA713" s="4">
        <v>0.26400000000000001</v>
      </c>
    </row>
    <row r="714" spans="1:27" s="6" customFormat="1" x14ac:dyDescent="0.3">
      <c r="A714" s="40">
        <v>713</v>
      </c>
      <c r="B714" s="18" t="s">
        <v>323</v>
      </c>
      <c r="C714" s="43" t="s">
        <v>84</v>
      </c>
      <c r="D714" s="41"/>
      <c r="E714" s="41">
        <v>178</v>
      </c>
      <c r="F714" s="41">
        <v>2065</v>
      </c>
      <c r="G714" s="4">
        <v>791.24199999999996</v>
      </c>
      <c r="H714" s="4">
        <v>752.68299999999999</v>
      </c>
      <c r="I714" s="4">
        <v>713.62199999999996</v>
      </c>
      <c r="J714" s="4">
        <v>675.16</v>
      </c>
      <c r="K714" s="4">
        <v>638.79</v>
      </c>
      <c r="L714" s="4">
        <v>599.76800000000003</v>
      </c>
      <c r="M714" s="4">
        <v>550.62900000000002</v>
      </c>
      <c r="N714" s="4">
        <v>493.59300000000002</v>
      </c>
      <c r="O714" s="4">
        <v>439.81599999999997</v>
      </c>
      <c r="P714" s="4">
        <v>397.82</v>
      </c>
      <c r="Q714" s="4">
        <v>367.79899999999998</v>
      </c>
      <c r="R714" s="4">
        <v>316.97800000000001</v>
      </c>
      <c r="S714" s="4">
        <v>252.82</v>
      </c>
      <c r="T714" s="4">
        <v>196.19499999999999</v>
      </c>
      <c r="U714" s="4">
        <v>147.51</v>
      </c>
      <c r="V714" s="4">
        <v>112.18899999999999</v>
      </c>
      <c r="W714" s="4">
        <v>78.119</v>
      </c>
      <c r="X714" s="4">
        <v>42.426000000000002</v>
      </c>
      <c r="Y714" s="4">
        <v>15.43</v>
      </c>
      <c r="Z714" s="4">
        <v>3.4449999999999998</v>
      </c>
      <c r="AA714" s="4">
        <v>0.42499999999999999</v>
      </c>
    </row>
    <row r="715" spans="1:27" s="6" customFormat="1" x14ac:dyDescent="0.3">
      <c r="A715" s="40">
        <v>714</v>
      </c>
      <c r="B715" s="18" t="s">
        <v>323</v>
      </c>
      <c r="C715" s="43" t="s">
        <v>84</v>
      </c>
      <c r="D715" s="41"/>
      <c r="E715" s="41">
        <v>178</v>
      </c>
      <c r="F715" s="41">
        <v>2070</v>
      </c>
      <c r="G715" s="4">
        <v>819.13699999999994</v>
      </c>
      <c r="H715" s="4">
        <v>788.35199999999998</v>
      </c>
      <c r="I715" s="4">
        <v>751.31700000000001</v>
      </c>
      <c r="J715" s="4">
        <v>712.05700000000002</v>
      </c>
      <c r="K715" s="4">
        <v>672.77099999999996</v>
      </c>
      <c r="L715" s="4">
        <v>635.84299999999996</v>
      </c>
      <c r="M715" s="4">
        <v>596.65099999999995</v>
      </c>
      <c r="N715" s="4">
        <v>547.41300000000001</v>
      </c>
      <c r="O715" s="4">
        <v>489.86099999999999</v>
      </c>
      <c r="P715" s="4">
        <v>435.38799999999998</v>
      </c>
      <c r="Q715" s="4">
        <v>392.19799999999998</v>
      </c>
      <c r="R715" s="4">
        <v>360.60700000000003</v>
      </c>
      <c r="S715" s="4">
        <v>308.06700000000001</v>
      </c>
      <c r="T715" s="4">
        <v>241.125</v>
      </c>
      <c r="U715" s="4">
        <v>180.816</v>
      </c>
      <c r="V715" s="4">
        <v>128.023</v>
      </c>
      <c r="W715" s="4">
        <v>87.486000000000004</v>
      </c>
      <c r="X715" s="4">
        <v>50.767000000000003</v>
      </c>
      <c r="Y715" s="4">
        <v>20.89</v>
      </c>
      <c r="Z715" s="4">
        <v>5.1050000000000004</v>
      </c>
      <c r="AA715" s="4">
        <v>0.67600000000000005</v>
      </c>
    </row>
    <row r="716" spans="1:27" s="6" customFormat="1" x14ac:dyDescent="0.3">
      <c r="A716" s="40">
        <v>715</v>
      </c>
      <c r="B716" s="18" t="s">
        <v>323</v>
      </c>
      <c r="C716" s="43" t="s">
        <v>84</v>
      </c>
      <c r="D716" s="41"/>
      <c r="E716" s="41">
        <v>178</v>
      </c>
      <c r="F716" s="41">
        <v>2075</v>
      </c>
      <c r="G716" s="4">
        <v>840.83699999999999</v>
      </c>
      <c r="H716" s="4">
        <v>816.327</v>
      </c>
      <c r="I716" s="4">
        <v>787.01400000000001</v>
      </c>
      <c r="J716" s="4">
        <v>749.78300000000002</v>
      </c>
      <c r="K716" s="4">
        <v>709.72299999999996</v>
      </c>
      <c r="L716" s="4">
        <v>669.89300000000003</v>
      </c>
      <c r="M716" s="4">
        <v>632.77599999999995</v>
      </c>
      <c r="N716" s="4">
        <v>593.41499999999996</v>
      </c>
      <c r="O716" s="4">
        <v>543.56799999999998</v>
      </c>
      <c r="P716" s="4">
        <v>485.29</v>
      </c>
      <c r="Q716" s="4">
        <v>429.68799999999999</v>
      </c>
      <c r="R716" s="4">
        <v>385.09</v>
      </c>
      <c r="S716" s="4">
        <v>351.19400000000002</v>
      </c>
      <c r="T716" s="4">
        <v>294.76900000000001</v>
      </c>
      <c r="U716" s="4">
        <v>223.38499999999999</v>
      </c>
      <c r="V716" s="4">
        <v>158.26</v>
      </c>
      <c r="W716" s="4">
        <v>101.214</v>
      </c>
      <c r="X716" s="4">
        <v>58.113999999999997</v>
      </c>
      <c r="Y716" s="4">
        <v>25.826000000000001</v>
      </c>
      <c r="Z716" s="4">
        <v>7.2329999999999997</v>
      </c>
      <c r="AA716" s="4">
        <v>1.0629999999999999</v>
      </c>
    </row>
    <row r="717" spans="1:27" s="6" customFormat="1" x14ac:dyDescent="0.3">
      <c r="A717" s="40">
        <v>716</v>
      </c>
      <c r="B717" s="18" t="s">
        <v>323</v>
      </c>
      <c r="C717" s="43" t="s">
        <v>84</v>
      </c>
      <c r="D717" s="41"/>
      <c r="E717" s="41">
        <v>178</v>
      </c>
      <c r="F717" s="41">
        <v>2080</v>
      </c>
      <c r="G717" s="4">
        <v>859.50099999999998</v>
      </c>
      <c r="H717" s="4">
        <v>838.11099999999999</v>
      </c>
      <c r="I717" s="4">
        <v>815.01800000000003</v>
      </c>
      <c r="J717" s="4">
        <v>785.50800000000004</v>
      </c>
      <c r="K717" s="4">
        <v>747.49</v>
      </c>
      <c r="L717" s="4">
        <v>706.88</v>
      </c>
      <c r="M717" s="4">
        <v>666.86500000000001</v>
      </c>
      <c r="N717" s="4">
        <v>629.55399999999997</v>
      </c>
      <c r="O717" s="4">
        <v>589.49800000000005</v>
      </c>
      <c r="P717" s="4">
        <v>538.80999999999995</v>
      </c>
      <c r="Q717" s="4">
        <v>479.334</v>
      </c>
      <c r="R717" s="4">
        <v>422.38499999999999</v>
      </c>
      <c r="S717" s="4">
        <v>375.64499999999998</v>
      </c>
      <c r="T717" s="4">
        <v>336.89</v>
      </c>
      <c r="U717" s="4">
        <v>274.19099999999997</v>
      </c>
      <c r="V717" s="4">
        <v>196.81299999999999</v>
      </c>
      <c r="W717" s="4">
        <v>126.557</v>
      </c>
      <c r="X717" s="4">
        <v>68.522000000000006</v>
      </c>
      <c r="Y717" s="4">
        <v>30.413</v>
      </c>
      <c r="Z717" s="4">
        <v>9.3040000000000003</v>
      </c>
      <c r="AA717" s="4">
        <v>1.597</v>
      </c>
    </row>
    <row r="718" spans="1:27" s="6" customFormat="1" x14ac:dyDescent="0.3">
      <c r="A718" s="40">
        <v>717</v>
      </c>
      <c r="B718" s="18" t="s">
        <v>323</v>
      </c>
      <c r="C718" s="43" t="s">
        <v>84</v>
      </c>
      <c r="D718" s="41"/>
      <c r="E718" s="41">
        <v>178</v>
      </c>
      <c r="F718" s="41">
        <v>2085</v>
      </c>
      <c r="G718" s="4">
        <v>875.29399999999998</v>
      </c>
      <c r="H718" s="4">
        <v>856.87</v>
      </c>
      <c r="I718" s="4">
        <v>836.84799999999996</v>
      </c>
      <c r="J718" s="4">
        <v>813.54499999999996</v>
      </c>
      <c r="K718" s="4">
        <v>783.25599999999997</v>
      </c>
      <c r="L718" s="4">
        <v>744.69299999999998</v>
      </c>
      <c r="M718" s="4">
        <v>703.88199999999995</v>
      </c>
      <c r="N718" s="4">
        <v>663.68100000000004</v>
      </c>
      <c r="O718" s="4">
        <v>625.64800000000002</v>
      </c>
      <c r="P718" s="4">
        <v>584.65700000000004</v>
      </c>
      <c r="Q718" s="4">
        <v>532.60599999999999</v>
      </c>
      <c r="R718" s="4">
        <v>471.68099999999998</v>
      </c>
      <c r="S718" s="4">
        <v>412.649</v>
      </c>
      <c r="T718" s="4">
        <v>361.21100000000001</v>
      </c>
      <c r="U718" s="4">
        <v>314.58</v>
      </c>
      <c r="V718" s="4">
        <v>243.07900000000001</v>
      </c>
      <c r="W718" s="4">
        <v>159.06200000000001</v>
      </c>
      <c r="X718" s="4">
        <v>87.188999999999993</v>
      </c>
      <c r="Y718" s="4">
        <v>36.811</v>
      </c>
      <c r="Z718" s="4">
        <v>11.366</v>
      </c>
      <c r="AA718" s="4">
        <v>2.1890000000000001</v>
      </c>
    </row>
    <row r="719" spans="1:27" s="6" customFormat="1" x14ac:dyDescent="0.3">
      <c r="A719" s="40">
        <v>718</v>
      </c>
      <c r="B719" s="18" t="s">
        <v>323</v>
      </c>
      <c r="C719" s="43" t="s">
        <v>84</v>
      </c>
      <c r="D719" s="41"/>
      <c r="E719" s="41">
        <v>178</v>
      </c>
      <c r="F719" s="41">
        <v>2090</v>
      </c>
      <c r="G719" s="4">
        <v>889.92100000000005</v>
      </c>
      <c r="H719" s="4">
        <v>872.76900000000001</v>
      </c>
      <c r="I719" s="4">
        <v>855.649</v>
      </c>
      <c r="J719" s="4">
        <v>835.43100000000004</v>
      </c>
      <c r="K719" s="4">
        <v>811.36300000000006</v>
      </c>
      <c r="L719" s="4">
        <v>780.51400000000001</v>
      </c>
      <c r="M719" s="4">
        <v>741.74099999999999</v>
      </c>
      <c r="N719" s="4">
        <v>700.72900000000004</v>
      </c>
      <c r="O719" s="4">
        <v>659.81799999999998</v>
      </c>
      <c r="P719" s="4">
        <v>620.82799999999997</v>
      </c>
      <c r="Q719" s="4">
        <v>578.34400000000005</v>
      </c>
      <c r="R719" s="4">
        <v>524.62</v>
      </c>
      <c r="S719" s="4">
        <v>461.46499999999997</v>
      </c>
      <c r="T719" s="4">
        <v>397.69099999999997</v>
      </c>
      <c r="U719" s="4">
        <v>338.52300000000002</v>
      </c>
      <c r="V719" s="4">
        <v>280.53800000000001</v>
      </c>
      <c r="W719" s="4">
        <v>198.405</v>
      </c>
      <c r="X719" s="4">
        <v>111.366</v>
      </c>
      <c r="Y719" s="4">
        <v>47.991</v>
      </c>
      <c r="Z719" s="4">
        <v>14.237</v>
      </c>
      <c r="AA719" s="4">
        <v>2.8319999999999999</v>
      </c>
    </row>
    <row r="720" spans="1:27" s="6" customFormat="1" x14ac:dyDescent="0.3">
      <c r="A720" s="40">
        <v>719</v>
      </c>
      <c r="B720" s="18" t="s">
        <v>323</v>
      </c>
      <c r="C720" s="43" t="s">
        <v>84</v>
      </c>
      <c r="D720" s="41"/>
      <c r="E720" s="41">
        <v>178</v>
      </c>
      <c r="F720" s="41">
        <v>2095</v>
      </c>
      <c r="G720" s="4">
        <v>897.85699999999997</v>
      </c>
      <c r="H720" s="4">
        <v>887.49199999999996</v>
      </c>
      <c r="I720" s="4">
        <v>871.59199999999998</v>
      </c>
      <c r="J720" s="4">
        <v>854.28899999999999</v>
      </c>
      <c r="K720" s="4">
        <v>833.33299999999997</v>
      </c>
      <c r="L720" s="4">
        <v>808.71100000000001</v>
      </c>
      <c r="M720" s="4">
        <v>777.61500000000001</v>
      </c>
      <c r="N720" s="4">
        <v>738.63199999999995</v>
      </c>
      <c r="O720" s="4">
        <v>696.904</v>
      </c>
      <c r="P720" s="4">
        <v>655.05999999999995</v>
      </c>
      <c r="Q720" s="4">
        <v>614.54499999999996</v>
      </c>
      <c r="R720" s="4">
        <v>570.21</v>
      </c>
      <c r="S720" s="4">
        <v>513.95299999999997</v>
      </c>
      <c r="T720" s="4">
        <v>445.70499999999998</v>
      </c>
      <c r="U720" s="4">
        <v>374.01900000000001</v>
      </c>
      <c r="V720" s="4">
        <v>303.60700000000003</v>
      </c>
      <c r="W720" s="4">
        <v>231.11799999999999</v>
      </c>
      <c r="X720" s="4">
        <v>141.00800000000001</v>
      </c>
      <c r="Y720" s="4">
        <v>62.698999999999998</v>
      </c>
      <c r="Z720" s="4">
        <v>19.157</v>
      </c>
      <c r="AA720" s="4">
        <v>3.665</v>
      </c>
    </row>
    <row r="721" spans="1:27" s="6" customFormat="1" x14ac:dyDescent="0.3">
      <c r="A721" s="40">
        <v>720</v>
      </c>
      <c r="B721" s="18" t="s">
        <v>323</v>
      </c>
      <c r="C721" s="43" t="s">
        <v>84</v>
      </c>
      <c r="D721" s="41"/>
      <c r="E721" s="41">
        <v>178</v>
      </c>
      <c r="F721" s="41">
        <v>2100</v>
      </c>
      <c r="G721" s="4">
        <v>901.98699999999997</v>
      </c>
      <c r="H721" s="4">
        <v>895.54899999999998</v>
      </c>
      <c r="I721" s="4">
        <v>886.37</v>
      </c>
      <c r="J721" s="4">
        <v>870.28399999999999</v>
      </c>
      <c r="K721" s="4">
        <v>852.28</v>
      </c>
      <c r="L721" s="4">
        <v>830.78300000000002</v>
      </c>
      <c r="M721" s="4">
        <v>805.90499999999997</v>
      </c>
      <c r="N721" s="4">
        <v>774.56500000000005</v>
      </c>
      <c r="O721" s="4">
        <v>734.86099999999999</v>
      </c>
      <c r="P721" s="4">
        <v>692.19600000000003</v>
      </c>
      <c r="Q721" s="4">
        <v>648.85199999999998</v>
      </c>
      <c r="R721" s="4">
        <v>606.44000000000005</v>
      </c>
      <c r="S721" s="4">
        <v>559.32399999999996</v>
      </c>
      <c r="T721" s="4">
        <v>497.41399999999999</v>
      </c>
      <c r="U721" s="4">
        <v>420.57</v>
      </c>
      <c r="V721" s="4">
        <v>337.26</v>
      </c>
      <c r="W721" s="4">
        <v>252.29400000000001</v>
      </c>
      <c r="X721" s="4">
        <v>166.518</v>
      </c>
      <c r="Y721" s="4">
        <v>81.046000000000006</v>
      </c>
      <c r="Z721" s="4">
        <v>25.721</v>
      </c>
      <c r="AA721" s="4">
        <v>5.056</v>
      </c>
    </row>
    <row r="722" spans="1:27" s="6" customFormat="1" x14ac:dyDescent="0.3">
      <c r="A722" s="40">
        <v>721</v>
      </c>
      <c r="B722" s="18" t="s">
        <v>323</v>
      </c>
      <c r="C722" s="43" t="s">
        <v>85</v>
      </c>
      <c r="D722" s="41"/>
      <c r="E722" s="41">
        <v>180</v>
      </c>
      <c r="F722" s="41">
        <v>2015</v>
      </c>
      <c r="G722" s="4">
        <v>6980.8710000000001</v>
      </c>
      <c r="H722" s="4">
        <v>5780.4269999999997</v>
      </c>
      <c r="I722" s="4">
        <v>4752.88</v>
      </c>
      <c r="J722" s="4">
        <v>3905.6579999999999</v>
      </c>
      <c r="K722" s="4">
        <v>3270.4549999999999</v>
      </c>
      <c r="L722" s="4">
        <v>2726.8220000000001</v>
      </c>
      <c r="M722" s="4">
        <v>2269.2170000000001</v>
      </c>
      <c r="N722" s="4">
        <v>1876.6780000000001</v>
      </c>
      <c r="O722" s="4">
        <v>1552.758</v>
      </c>
      <c r="P722" s="4">
        <v>1281.9179999999999</v>
      </c>
      <c r="Q722" s="4">
        <v>1042.655</v>
      </c>
      <c r="R722" s="4">
        <v>833.93100000000004</v>
      </c>
      <c r="S722" s="4">
        <v>654.41499999999996</v>
      </c>
      <c r="T722" s="4">
        <v>520.51300000000003</v>
      </c>
      <c r="U722" s="4">
        <v>367.37400000000002</v>
      </c>
      <c r="V722" s="4">
        <v>223.50200000000001</v>
      </c>
      <c r="W722" s="4">
        <v>110.005</v>
      </c>
      <c r="X722" s="4">
        <v>39.676000000000002</v>
      </c>
      <c r="Y722" s="4">
        <v>9.3650000000000002</v>
      </c>
      <c r="Z722" s="4">
        <v>1.3149999999999999</v>
      </c>
      <c r="AA722" s="4">
        <v>0.106</v>
      </c>
    </row>
    <row r="723" spans="1:27" s="6" customFormat="1" x14ac:dyDescent="0.3">
      <c r="A723" s="40">
        <v>722</v>
      </c>
      <c r="B723" s="18" t="s">
        <v>323</v>
      </c>
      <c r="C723" s="43" t="s">
        <v>85</v>
      </c>
      <c r="D723" s="41"/>
      <c r="E723" s="41">
        <v>180</v>
      </c>
      <c r="F723" s="41">
        <v>2020</v>
      </c>
      <c r="G723" s="4">
        <v>7830.6279999999997</v>
      </c>
      <c r="H723" s="4">
        <v>6767.232</v>
      </c>
      <c r="I723" s="4">
        <v>5718.08</v>
      </c>
      <c r="J723" s="4">
        <v>4708.8549999999996</v>
      </c>
      <c r="K723" s="4">
        <v>3858.1640000000002</v>
      </c>
      <c r="L723" s="4">
        <v>3221.386</v>
      </c>
      <c r="M723" s="4">
        <v>2679.44</v>
      </c>
      <c r="N723" s="4">
        <v>2224.0569999999998</v>
      </c>
      <c r="O723" s="4">
        <v>1831.48</v>
      </c>
      <c r="P723" s="4">
        <v>1507.8330000000001</v>
      </c>
      <c r="Q723" s="4">
        <v>1234.721</v>
      </c>
      <c r="R723" s="4">
        <v>990.423</v>
      </c>
      <c r="S723" s="4">
        <v>773.76</v>
      </c>
      <c r="T723" s="4">
        <v>581.09699999999998</v>
      </c>
      <c r="U723" s="4">
        <v>429.04599999999999</v>
      </c>
      <c r="V723" s="4">
        <v>268.57600000000002</v>
      </c>
      <c r="W723" s="4">
        <v>134.803</v>
      </c>
      <c r="X723" s="4">
        <v>49.576999999999998</v>
      </c>
      <c r="Y723" s="4">
        <v>12.054</v>
      </c>
      <c r="Z723" s="4">
        <v>1.72</v>
      </c>
      <c r="AA723" s="4">
        <v>0.14000000000000001</v>
      </c>
    </row>
    <row r="724" spans="1:27" s="6" customFormat="1" x14ac:dyDescent="0.3">
      <c r="A724" s="40">
        <v>723</v>
      </c>
      <c r="B724" s="18" t="s">
        <v>323</v>
      </c>
      <c r="C724" s="43" t="s">
        <v>85</v>
      </c>
      <c r="D724" s="41"/>
      <c r="E724" s="41">
        <v>180</v>
      </c>
      <c r="F724" s="41">
        <v>2025</v>
      </c>
      <c r="G724" s="4">
        <v>8668.66</v>
      </c>
      <c r="H724" s="4">
        <v>7625.4639999999999</v>
      </c>
      <c r="I724" s="4">
        <v>6698.6109999999999</v>
      </c>
      <c r="J724" s="4">
        <v>5665.7030000000004</v>
      </c>
      <c r="K724" s="4">
        <v>4652.8209999999999</v>
      </c>
      <c r="L724" s="4">
        <v>3802.26</v>
      </c>
      <c r="M724" s="4">
        <v>3168.136</v>
      </c>
      <c r="N724" s="4">
        <v>2629.3629999999998</v>
      </c>
      <c r="O724" s="4">
        <v>2173.7269999999999</v>
      </c>
      <c r="P724" s="4">
        <v>1781.297</v>
      </c>
      <c r="Q724" s="4">
        <v>1454.9690000000001</v>
      </c>
      <c r="R724" s="4">
        <v>1175.925</v>
      </c>
      <c r="S724" s="4">
        <v>922.74800000000005</v>
      </c>
      <c r="T724" s="4">
        <v>691.40899999999999</v>
      </c>
      <c r="U724" s="4">
        <v>483.61900000000003</v>
      </c>
      <c r="V724" s="4">
        <v>317.99200000000002</v>
      </c>
      <c r="W724" s="4">
        <v>164.982</v>
      </c>
      <c r="X724" s="4">
        <v>62.145000000000003</v>
      </c>
      <c r="Y724" s="4">
        <v>15.441000000000001</v>
      </c>
      <c r="Z724" s="4">
        <v>2.2690000000000001</v>
      </c>
      <c r="AA724" s="4">
        <v>0.186</v>
      </c>
    </row>
    <row r="725" spans="1:27" s="6" customFormat="1" x14ac:dyDescent="0.3">
      <c r="A725" s="40">
        <v>724</v>
      </c>
      <c r="B725" s="18" t="s">
        <v>323</v>
      </c>
      <c r="C725" s="43" t="s">
        <v>85</v>
      </c>
      <c r="D725" s="41"/>
      <c r="E725" s="41">
        <v>180</v>
      </c>
      <c r="F725" s="41">
        <v>2030</v>
      </c>
      <c r="G725" s="4">
        <v>9544.9840000000004</v>
      </c>
      <c r="H725" s="4">
        <v>8480.5210000000006</v>
      </c>
      <c r="I725" s="4">
        <v>7557.2809999999999</v>
      </c>
      <c r="J725" s="4">
        <v>6642.0810000000001</v>
      </c>
      <c r="K725" s="4">
        <v>5603.26</v>
      </c>
      <c r="L725" s="4">
        <v>4590.5450000000001</v>
      </c>
      <c r="M725" s="4">
        <v>3744.7069999999999</v>
      </c>
      <c r="N725" s="4">
        <v>3114.433</v>
      </c>
      <c r="O725" s="4">
        <v>2574.989</v>
      </c>
      <c r="P725" s="4">
        <v>2118.614</v>
      </c>
      <c r="Q725" s="4">
        <v>1722.8689999999999</v>
      </c>
      <c r="R725" s="4">
        <v>1389.9570000000001</v>
      </c>
      <c r="S725" s="4">
        <v>1100.491</v>
      </c>
      <c r="T725" s="4">
        <v>829.94299999999998</v>
      </c>
      <c r="U725" s="4">
        <v>580.96600000000001</v>
      </c>
      <c r="V725" s="4">
        <v>363.26799999999997</v>
      </c>
      <c r="W725" s="4">
        <v>198.80099999999999</v>
      </c>
      <c r="X725" s="4">
        <v>77.706000000000003</v>
      </c>
      <c r="Y725" s="4">
        <v>19.808</v>
      </c>
      <c r="Z725" s="4">
        <v>2.9729999999999999</v>
      </c>
      <c r="AA725" s="4">
        <v>0.249</v>
      </c>
    </row>
    <row r="726" spans="1:27" s="6" customFormat="1" x14ac:dyDescent="0.3">
      <c r="A726" s="40">
        <v>725</v>
      </c>
      <c r="B726" s="18" t="s">
        <v>323</v>
      </c>
      <c r="C726" s="43" t="s">
        <v>85</v>
      </c>
      <c r="D726" s="41"/>
      <c r="E726" s="41">
        <v>180</v>
      </c>
      <c r="F726" s="41">
        <v>2035</v>
      </c>
      <c r="G726" s="4">
        <v>10394.374</v>
      </c>
      <c r="H726" s="4">
        <v>9381.4850000000006</v>
      </c>
      <c r="I726" s="4">
        <v>8419.2340000000004</v>
      </c>
      <c r="J726" s="4">
        <v>7503.4269999999997</v>
      </c>
      <c r="K726" s="4">
        <v>6578.5680000000002</v>
      </c>
      <c r="L726" s="4">
        <v>5537.6239999999998</v>
      </c>
      <c r="M726" s="4">
        <v>4529.9620000000004</v>
      </c>
      <c r="N726" s="4">
        <v>3689.55</v>
      </c>
      <c r="O726" s="4">
        <v>3057.6469999999999</v>
      </c>
      <c r="P726" s="4">
        <v>2516.2249999999999</v>
      </c>
      <c r="Q726" s="4">
        <v>2054.9560000000001</v>
      </c>
      <c r="R726" s="4">
        <v>1651.6769999999999</v>
      </c>
      <c r="S726" s="4">
        <v>1307.018</v>
      </c>
      <c r="T726" s="4">
        <v>996.44200000000001</v>
      </c>
      <c r="U726" s="4">
        <v>704.02</v>
      </c>
      <c r="V726" s="4">
        <v>442.12299999999999</v>
      </c>
      <c r="W726" s="4">
        <v>230.971</v>
      </c>
      <c r="X726" s="4">
        <v>95.540999999999997</v>
      </c>
      <c r="Y726" s="4">
        <v>25.311</v>
      </c>
      <c r="Z726" s="4">
        <v>3.8889999999999998</v>
      </c>
      <c r="AA726" s="4">
        <v>0.33100000000000002</v>
      </c>
    </row>
    <row r="727" spans="1:27" s="6" customFormat="1" x14ac:dyDescent="0.3">
      <c r="A727" s="40">
        <v>726</v>
      </c>
      <c r="B727" s="18" t="s">
        <v>323</v>
      </c>
      <c r="C727" s="43" t="s">
        <v>85</v>
      </c>
      <c r="D727" s="41"/>
      <c r="E727" s="41">
        <v>180</v>
      </c>
      <c r="F727" s="41">
        <v>2040</v>
      </c>
      <c r="G727" s="4">
        <v>11151.246999999999</v>
      </c>
      <c r="H727" s="4">
        <v>10256.441000000001</v>
      </c>
      <c r="I727" s="4">
        <v>9327.4050000000007</v>
      </c>
      <c r="J727" s="4">
        <v>8368.7549999999992</v>
      </c>
      <c r="K727" s="4">
        <v>7441.1959999999999</v>
      </c>
      <c r="L727" s="4">
        <v>6511.1350000000002</v>
      </c>
      <c r="M727" s="4">
        <v>5473.87</v>
      </c>
      <c r="N727" s="4">
        <v>4471.9070000000002</v>
      </c>
      <c r="O727" s="4">
        <v>3630.0129999999999</v>
      </c>
      <c r="P727" s="4">
        <v>2994.5320000000002</v>
      </c>
      <c r="Q727" s="4">
        <v>2446.607</v>
      </c>
      <c r="R727" s="4">
        <v>1976.001</v>
      </c>
      <c r="S727" s="4">
        <v>1559.491</v>
      </c>
      <c r="T727" s="4">
        <v>1190.269</v>
      </c>
      <c r="U727" s="4">
        <v>852.19</v>
      </c>
      <c r="V727" s="4">
        <v>541.798</v>
      </c>
      <c r="W727" s="4">
        <v>285.22699999999998</v>
      </c>
      <c r="X727" s="4">
        <v>112.944</v>
      </c>
      <c r="Y727" s="4">
        <v>31.692</v>
      </c>
      <c r="Z727" s="4">
        <v>5.0519999999999996</v>
      </c>
      <c r="AA727" s="4">
        <v>0.437</v>
      </c>
    </row>
    <row r="728" spans="1:27" s="6" customFormat="1" x14ac:dyDescent="0.3">
      <c r="A728" s="40">
        <v>727</v>
      </c>
      <c r="B728" s="18" t="s">
        <v>323</v>
      </c>
      <c r="C728" s="43" t="s">
        <v>85</v>
      </c>
      <c r="D728" s="41"/>
      <c r="E728" s="41">
        <v>180</v>
      </c>
      <c r="F728" s="41">
        <v>2045</v>
      </c>
      <c r="G728" s="4">
        <v>11755.37</v>
      </c>
      <c r="H728" s="4">
        <v>11036.582</v>
      </c>
      <c r="I728" s="4">
        <v>10209.099</v>
      </c>
      <c r="J728" s="4">
        <v>9280.241</v>
      </c>
      <c r="K728" s="4">
        <v>8308.6149999999998</v>
      </c>
      <c r="L728" s="4">
        <v>7374.4859999999999</v>
      </c>
      <c r="M728" s="4">
        <v>6445.7460000000001</v>
      </c>
      <c r="N728" s="4">
        <v>5412.7579999999998</v>
      </c>
      <c r="O728" s="4">
        <v>4408.0190000000002</v>
      </c>
      <c r="P728" s="4">
        <v>3562.3249999999998</v>
      </c>
      <c r="Q728" s="4">
        <v>2918.3490000000002</v>
      </c>
      <c r="R728" s="4">
        <v>2359.3690000000001</v>
      </c>
      <c r="S728" s="4">
        <v>1873.0540000000001</v>
      </c>
      <c r="T728" s="4">
        <v>1428.2360000000001</v>
      </c>
      <c r="U728" s="4">
        <v>1026.415</v>
      </c>
      <c r="V728" s="4">
        <v>663.63300000000004</v>
      </c>
      <c r="W728" s="4">
        <v>355.21899999999999</v>
      </c>
      <c r="X728" s="4">
        <v>142.38300000000001</v>
      </c>
      <c r="Y728" s="4">
        <v>38.366</v>
      </c>
      <c r="Z728" s="4">
        <v>6.4829999999999997</v>
      </c>
      <c r="AA728" s="4">
        <v>0.57899999999999996</v>
      </c>
    </row>
    <row r="729" spans="1:27" s="6" customFormat="1" x14ac:dyDescent="0.3">
      <c r="A729" s="40">
        <v>728</v>
      </c>
      <c r="B729" s="18" t="s">
        <v>323</v>
      </c>
      <c r="C729" s="43" t="s">
        <v>85</v>
      </c>
      <c r="D729" s="41"/>
      <c r="E729" s="41">
        <v>180</v>
      </c>
      <c r="F729" s="41">
        <v>2050</v>
      </c>
      <c r="G729" s="4">
        <v>12248.207</v>
      </c>
      <c r="H729" s="4">
        <v>11661.253000000001</v>
      </c>
      <c r="I729" s="4">
        <v>10995.550999999999</v>
      </c>
      <c r="J729" s="4">
        <v>10165.424999999999</v>
      </c>
      <c r="K729" s="4">
        <v>9222.4459999999999</v>
      </c>
      <c r="L729" s="4">
        <v>8243.491</v>
      </c>
      <c r="M729" s="4">
        <v>7309.83</v>
      </c>
      <c r="N729" s="4">
        <v>6382.8670000000002</v>
      </c>
      <c r="O729" s="4">
        <v>5344.1989999999996</v>
      </c>
      <c r="P729" s="4">
        <v>4333.6670000000004</v>
      </c>
      <c r="Q729" s="4">
        <v>3478.9430000000002</v>
      </c>
      <c r="R729" s="4">
        <v>2821.7809999999999</v>
      </c>
      <c r="S729" s="4">
        <v>2244.67</v>
      </c>
      <c r="T729" s="4">
        <v>1724.63</v>
      </c>
      <c r="U729" s="4">
        <v>1241.548</v>
      </c>
      <c r="V729" s="4">
        <v>808.76700000000005</v>
      </c>
      <c r="W729" s="4">
        <v>442.37200000000001</v>
      </c>
      <c r="X729" s="4">
        <v>181.25200000000001</v>
      </c>
      <c r="Y729" s="4">
        <v>49.656999999999996</v>
      </c>
      <c r="Z729" s="4">
        <v>8.0809999999999995</v>
      </c>
      <c r="AA729" s="4">
        <v>0.76300000000000001</v>
      </c>
    </row>
    <row r="730" spans="1:27" s="6" customFormat="1" x14ac:dyDescent="0.3">
      <c r="A730" s="40">
        <v>729</v>
      </c>
      <c r="B730" s="18" t="s">
        <v>323</v>
      </c>
      <c r="C730" s="43" t="s">
        <v>85</v>
      </c>
      <c r="D730" s="41"/>
      <c r="E730" s="41">
        <v>180</v>
      </c>
      <c r="F730" s="41">
        <v>2055</v>
      </c>
      <c r="G730" s="4">
        <v>12659.221</v>
      </c>
      <c r="H730" s="4">
        <v>12165.778</v>
      </c>
      <c r="I730" s="4">
        <v>11624.16</v>
      </c>
      <c r="J730" s="4">
        <v>10954.534</v>
      </c>
      <c r="K730" s="4">
        <v>10109.718000000001</v>
      </c>
      <c r="L730" s="4">
        <v>9158.5310000000009</v>
      </c>
      <c r="M730" s="4">
        <v>8179.5159999999996</v>
      </c>
      <c r="N730" s="4">
        <v>7246.6019999999999</v>
      </c>
      <c r="O730" s="4">
        <v>6310.5020000000004</v>
      </c>
      <c r="P730" s="4">
        <v>5262.71</v>
      </c>
      <c r="Q730" s="4">
        <v>4240.9759999999997</v>
      </c>
      <c r="R730" s="4">
        <v>3373.192</v>
      </c>
      <c r="S730" s="4">
        <v>2695.3939999999998</v>
      </c>
      <c r="T730" s="4">
        <v>2079.71</v>
      </c>
      <c r="U730" s="4">
        <v>1514.03</v>
      </c>
      <c r="V730" s="4">
        <v>993.56600000000003</v>
      </c>
      <c r="W730" s="4">
        <v>552.12400000000002</v>
      </c>
      <c r="X730" s="4">
        <v>233.76300000000001</v>
      </c>
      <c r="Y730" s="4">
        <v>66.266000000000005</v>
      </c>
      <c r="Z730" s="4">
        <v>11.085000000000001</v>
      </c>
      <c r="AA730" s="4">
        <v>1.0109999999999999</v>
      </c>
    </row>
    <row r="731" spans="1:27" s="6" customFormat="1" x14ac:dyDescent="0.3">
      <c r="A731" s="40">
        <v>730</v>
      </c>
      <c r="B731" s="18" t="s">
        <v>323</v>
      </c>
      <c r="C731" s="43" t="s">
        <v>85</v>
      </c>
      <c r="D731" s="41"/>
      <c r="E731" s="41">
        <v>180</v>
      </c>
      <c r="F731" s="41">
        <v>2060</v>
      </c>
      <c r="G731" s="4">
        <v>12982.014999999999</v>
      </c>
      <c r="H731" s="4">
        <v>12585.633</v>
      </c>
      <c r="I731" s="4">
        <v>12131.907999999999</v>
      </c>
      <c r="J731" s="4">
        <v>11585.759</v>
      </c>
      <c r="K731" s="4">
        <v>10901.048000000001</v>
      </c>
      <c r="L731" s="4">
        <v>10047.111000000001</v>
      </c>
      <c r="M731" s="4">
        <v>9094.9439999999995</v>
      </c>
      <c r="N731" s="4">
        <v>8116.0150000000003</v>
      </c>
      <c r="O731" s="4">
        <v>7172.4530000000004</v>
      </c>
      <c r="P731" s="4">
        <v>6222.9110000000001</v>
      </c>
      <c r="Q731" s="4">
        <v>5159.3530000000001</v>
      </c>
      <c r="R731" s="4">
        <v>4122.1459999999997</v>
      </c>
      <c r="S731" s="4">
        <v>3233.585</v>
      </c>
      <c r="T731" s="4">
        <v>2511.3339999999998</v>
      </c>
      <c r="U731" s="4">
        <v>1842.221</v>
      </c>
      <c r="V731" s="4">
        <v>1229.133</v>
      </c>
      <c r="W731" s="4">
        <v>693.69100000000003</v>
      </c>
      <c r="X731" s="4">
        <v>301.72300000000001</v>
      </c>
      <c r="Y731" s="4">
        <v>89.492999999999995</v>
      </c>
      <c r="Z731" s="4">
        <v>15.673</v>
      </c>
      <c r="AA731" s="4">
        <v>1.464</v>
      </c>
    </row>
    <row r="732" spans="1:27" s="6" customFormat="1" x14ac:dyDescent="0.3">
      <c r="A732" s="40">
        <v>731</v>
      </c>
      <c r="B732" s="18" t="s">
        <v>323</v>
      </c>
      <c r="C732" s="43" t="s">
        <v>85</v>
      </c>
      <c r="D732" s="41"/>
      <c r="E732" s="41">
        <v>180</v>
      </c>
      <c r="F732" s="41">
        <v>2065</v>
      </c>
      <c r="G732" s="4">
        <v>13259.537</v>
      </c>
      <c r="H732" s="4">
        <v>12914.329</v>
      </c>
      <c r="I732" s="4">
        <v>12553.986999999999</v>
      </c>
      <c r="J732" s="4">
        <v>12095.825999999999</v>
      </c>
      <c r="K732" s="4">
        <v>11534.625</v>
      </c>
      <c r="L732" s="4">
        <v>10839.968000000001</v>
      </c>
      <c r="M732" s="4">
        <v>9983.8819999999996</v>
      </c>
      <c r="N732" s="4">
        <v>9030.7929999999997</v>
      </c>
      <c r="O732" s="4">
        <v>8040.348</v>
      </c>
      <c r="P732" s="4">
        <v>7081.4179999999997</v>
      </c>
      <c r="Q732" s="4">
        <v>6110.59</v>
      </c>
      <c r="R732" s="4">
        <v>5026.2439999999997</v>
      </c>
      <c r="S732" s="4">
        <v>3964.895</v>
      </c>
      <c r="T732" s="4">
        <v>3029.15</v>
      </c>
      <c r="U732" s="4">
        <v>2244.3290000000002</v>
      </c>
      <c r="V732" s="4">
        <v>1517.268</v>
      </c>
      <c r="W732" s="4">
        <v>878.23599999999999</v>
      </c>
      <c r="X732" s="4">
        <v>392.77699999999999</v>
      </c>
      <c r="Y732" s="4">
        <v>121.46599999999999</v>
      </c>
      <c r="Z732" s="4">
        <v>22.588000000000001</v>
      </c>
      <c r="AA732" s="4">
        <v>2.2210000000000001</v>
      </c>
    </row>
    <row r="733" spans="1:27" s="6" customFormat="1" x14ac:dyDescent="0.3">
      <c r="A733" s="40">
        <v>732</v>
      </c>
      <c r="B733" s="18" t="s">
        <v>323</v>
      </c>
      <c r="C733" s="43" t="s">
        <v>85</v>
      </c>
      <c r="D733" s="41"/>
      <c r="E733" s="41">
        <v>180</v>
      </c>
      <c r="F733" s="41">
        <v>2070</v>
      </c>
      <c r="G733" s="4">
        <v>13396.034</v>
      </c>
      <c r="H733" s="4">
        <v>13195.754000000001</v>
      </c>
      <c r="I733" s="4">
        <v>12884.478999999999</v>
      </c>
      <c r="J733" s="4">
        <v>12519.576999999999</v>
      </c>
      <c r="K733" s="4">
        <v>12046.828</v>
      </c>
      <c r="L733" s="4">
        <v>11475.217000000001</v>
      </c>
      <c r="M733" s="4">
        <v>10777.313</v>
      </c>
      <c r="N733" s="4">
        <v>9919.0859999999993</v>
      </c>
      <c r="O733" s="4">
        <v>8953.2199999999993</v>
      </c>
      <c r="P733" s="4">
        <v>7946.277</v>
      </c>
      <c r="Q733" s="4">
        <v>6963.3130000000001</v>
      </c>
      <c r="R733" s="4">
        <v>5964.817</v>
      </c>
      <c r="S733" s="4">
        <v>4848.9480000000003</v>
      </c>
      <c r="T733" s="4">
        <v>3732.3119999999999</v>
      </c>
      <c r="U733" s="4">
        <v>2728.8310000000001</v>
      </c>
      <c r="V733" s="4">
        <v>1873.0129999999999</v>
      </c>
      <c r="W733" s="4">
        <v>1107.693</v>
      </c>
      <c r="X733" s="4">
        <v>514.21500000000003</v>
      </c>
      <c r="Y733" s="4">
        <v>165.94900000000001</v>
      </c>
      <c r="Z733" s="4">
        <v>32.670999999999999</v>
      </c>
      <c r="AA733" s="4">
        <v>3.4430000000000001</v>
      </c>
    </row>
    <row r="734" spans="1:27" s="6" customFormat="1" x14ac:dyDescent="0.3">
      <c r="A734" s="40">
        <v>733</v>
      </c>
      <c r="B734" s="18" t="s">
        <v>323</v>
      </c>
      <c r="C734" s="43" t="s">
        <v>85</v>
      </c>
      <c r="D734" s="41"/>
      <c r="E734" s="41">
        <v>180</v>
      </c>
      <c r="F734" s="41">
        <v>2075</v>
      </c>
      <c r="G734" s="4">
        <v>13439.494000000001</v>
      </c>
      <c r="H734" s="4">
        <v>13336.388000000001</v>
      </c>
      <c r="I734" s="4">
        <v>13167.477000000001</v>
      </c>
      <c r="J734" s="4">
        <v>12851.968999999999</v>
      </c>
      <c r="K734" s="4">
        <v>12472.846</v>
      </c>
      <c r="L734" s="4">
        <v>11989.697</v>
      </c>
      <c r="M734" s="4">
        <v>11413.914000000001</v>
      </c>
      <c r="N734" s="4">
        <v>10712.736000000001</v>
      </c>
      <c r="O734" s="4">
        <v>9840.3109999999997</v>
      </c>
      <c r="P734" s="4">
        <v>8856.2420000000002</v>
      </c>
      <c r="Q734" s="4">
        <v>7823.3389999999999</v>
      </c>
      <c r="R734" s="4">
        <v>6809.1480000000001</v>
      </c>
      <c r="S734" s="4">
        <v>5769.4880000000003</v>
      </c>
      <c r="T734" s="4">
        <v>4584.0820000000003</v>
      </c>
      <c r="U734" s="4">
        <v>3386.1489999999999</v>
      </c>
      <c r="V734" s="4">
        <v>2304.1819999999998</v>
      </c>
      <c r="W734" s="4">
        <v>1393.8489999999999</v>
      </c>
      <c r="X734" s="4">
        <v>668.29499999999996</v>
      </c>
      <c r="Y734" s="4">
        <v>226.88900000000001</v>
      </c>
      <c r="Z734" s="4">
        <v>47.271000000000001</v>
      </c>
      <c r="AA734" s="4">
        <v>5.3310000000000004</v>
      </c>
    </row>
    <row r="735" spans="1:27" s="6" customFormat="1" x14ac:dyDescent="0.3">
      <c r="A735" s="40">
        <v>734</v>
      </c>
      <c r="B735" s="18" t="s">
        <v>323</v>
      </c>
      <c r="C735" s="43" t="s">
        <v>85</v>
      </c>
      <c r="D735" s="41"/>
      <c r="E735" s="41">
        <v>180</v>
      </c>
      <c r="F735" s="41">
        <v>2080</v>
      </c>
      <c r="G735" s="4">
        <v>13413.227000000001</v>
      </c>
      <c r="H735" s="4">
        <v>13383.065000000001</v>
      </c>
      <c r="I735" s="4">
        <v>13309.592000000001</v>
      </c>
      <c r="J735" s="4">
        <v>13136.547</v>
      </c>
      <c r="K735" s="4">
        <v>12807.387000000001</v>
      </c>
      <c r="L735" s="4">
        <v>12417.857</v>
      </c>
      <c r="M735" s="4">
        <v>11930.245000000001</v>
      </c>
      <c r="N735" s="4">
        <v>11350.359</v>
      </c>
      <c r="O735" s="4">
        <v>10633.7</v>
      </c>
      <c r="P735" s="4">
        <v>9741.44</v>
      </c>
      <c r="Q735" s="4">
        <v>8729.2690000000002</v>
      </c>
      <c r="R735" s="4">
        <v>7662.8329999999996</v>
      </c>
      <c r="S735" s="4">
        <v>6602.5969999999998</v>
      </c>
      <c r="T735" s="4">
        <v>5476.6850000000004</v>
      </c>
      <c r="U735" s="4">
        <v>4187.0770000000002</v>
      </c>
      <c r="V735" s="4">
        <v>2891.1750000000002</v>
      </c>
      <c r="W735" s="4">
        <v>1746.248</v>
      </c>
      <c r="X735" s="4">
        <v>865.50199999999995</v>
      </c>
      <c r="Y735" s="4">
        <v>307.63099999999997</v>
      </c>
      <c r="Z735" s="4">
        <v>68.456999999999994</v>
      </c>
      <c r="AA735" s="4">
        <v>8.282</v>
      </c>
    </row>
    <row r="736" spans="1:27" s="6" customFormat="1" x14ac:dyDescent="0.3">
      <c r="A736" s="40">
        <v>735</v>
      </c>
      <c r="B736" s="18" t="s">
        <v>323</v>
      </c>
      <c r="C736" s="43" t="s">
        <v>85</v>
      </c>
      <c r="D736" s="41"/>
      <c r="E736" s="41">
        <v>180</v>
      </c>
      <c r="F736" s="41">
        <v>2085</v>
      </c>
      <c r="G736" s="4">
        <v>13298.95</v>
      </c>
      <c r="H736" s="4">
        <v>13360.002</v>
      </c>
      <c r="I736" s="4">
        <v>13357.659</v>
      </c>
      <c r="J736" s="4">
        <v>13280.334000000001</v>
      </c>
      <c r="K736" s="4">
        <v>13094.011</v>
      </c>
      <c r="L736" s="4">
        <v>12754.644</v>
      </c>
      <c r="M736" s="4">
        <v>12360.388000000001</v>
      </c>
      <c r="N736" s="4">
        <v>11868.233</v>
      </c>
      <c r="O736" s="4">
        <v>11272.41</v>
      </c>
      <c r="P736" s="4">
        <v>10534.306</v>
      </c>
      <c r="Q736" s="4">
        <v>9611.6190000000006</v>
      </c>
      <c r="R736" s="4">
        <v>8562.8369999999995</v>
      </c>
      <c r="S736" s="4">
        <v>7447.01</v>
      </c>
      <c r="T736" s="4">
        <v>6290.5439999999999</v>
      </c>
      <c r="U736" s="4">
        <v>5032.7669999999998</v>
      </c>
      <c r="V736" s="4">
        <v>3611.067</v>
      </c>
      <c r="W736" s="4">
        <v>2227.5479999999998</v>
      </c>
      <c r="X736" s="4">
        <v>1113.0809999999999</v>
      </c>
      <c r="Y736" s="4">
        <v>414.15100000000001</v>
      </c>
      <c r="Z736" s="4">
        <v>97.876999999999995</v>
      </c>
      <c r="AA736" s="4">
        <v>12.827</v>
      </c>
    </row>
    <row r="737" spans="1:27" s="6" customFormat="1" x14ac:dyDescent="0.3">
      <c r="A737" s="40">
        <v>736</v>
      </c>
      <c r="B737" s="18" t="s">
        <v>323</v>
      </c>
      <c r="C737" s="43" t="s">
        <v>85</v>
      </c>
      <c r="D737" s="41"/>
      <c r="E737" s="41">
        <v>180</v>
      </c>
      <c r="F737" s="41">
        <v>2090</v>
      </c>
      <c r="G737" s="4">
        <v>13155.407999999999</v>
      </c>
      <c r="H737" s="4">
        <v>13249.076999999999</v>
      </c>
      <c r="I737" s="4">
        <v>13336.216</v>
      </c>
      <c r="J737" s="4">
        <v>13330.136</v>
      </c>
      <c r="K737" s="4">
        <v>13240.226000000001</v>
      </c>
      <c r="L737" s="4">
        <v>13043.731</v>
      </c>
      <c r="M737" s="4">
        <v>12699.541999999999</v>
      </c>
      <c r="N737" s="4">
        <v>12300.44</v>
      </c>
      <c r="O737" s="4">
        <v>11792.279</v>
      </c>
      <c r="P737" s="4">
        <v>11174.460999999999</v>
      </c>
      <c r="Q737" s="4">
        <v>10403.800999999999</v>
      </c>
      <c r="R737" s="4">
        <v>9441.5120000000006</v>
      </c>
      <c r="S737" s="4">
        <v>8338.9419999999991</v>
      </c>
      <c r="T737" s="4">
        <v>7119.5259999999998</v>
      </c>
      <c r="U737" s="4">
        <v>5813.6549999999997</v>
      </c>
      <c r="V737" s="4">
        <v>4381.71</v>
      </c>
      <c r="W737" s="4">
        <v>2826.0479999999998</v>
      </c>
      <c r="X737" s="4">
        <v>1455.7329999999999</v>
      </c>
      <c r="Y737" s="4">
        <v>552.72699999999998</v>
      </c>
      <c r="Z737" s="4">
        <v>138.64699999999999</v>
      </c>
      <c r="AA737" s="4">
        <v>19.596</v>
      </c>
    </row>
    <row r="738" spans="1:27" s="6" customFormat="1" x14ac:dyDescent="0.3">
      <c r="A738" s="40">
        <v>737</v>
      </c>
      <c r="B738" s="18" t="s">
        <v>323</v>
      </c>
      <c r="C738" s="43" t="s">
        <v>85</v>
      </c>
      <c r="D738" s="41"/>
      <c r="E738" s="41">
        <v>180</v>
      </c>
      <c r="F738" s="41">
        <v>2095</v>
      </c>
      <c r="G738" s="4">
        <v>12981.225</v>
      </c>
      <c r="H738" s="4">
        <v>13108.912</v>
      </c>
      <c r="I738" s="4">
        <v>13226.89</v>
      </c>
      <c r="J738" s="4">
        <v>13310.684999999999</v>
      </c>
      <c r="K738" s="4">
        <v>13292.487999999999</v>
      </c>
      <c r="L738" s="4">
        <v>13192.768</v>
      </c>
      <c r="M738" s="4">
        <v>12991.243</v>
      </c>
      <c r="N738" s="4">
        <v>12642.085999999999</v>
      </c>
      <c r="O738" s="4">
        <v>12227.081</v>
      </c>
      <c r="P738" s="4">
        <v>11696.954</v>
      </c>
      <c r="Q738" s="4">
        <v>11045.695</v>
      </c>
      <c r="R738" s="4">
        <v>10232.527</v>
      </c>
      <c r="S738" s="4">
        <v>9211.9719999999998</v>
      </c>
      <c r="T738" s="4">
        <v>7996.9629999999997</v>
      </c>
      <c r="U738" s="4">
        <v>6613.4210000000003</v>
      </c>
      <c r="V738" s="4">
        <v>5104.326</v>
      </c>
      <c r="W738" s="4">
        <v>3476.886</v>
      </c>
      <c r="X738" s="4">
        <v>1888.0070000000001</v>
      </c>
      <c r="Y738" s="4">
        <v>746.98199999999997</v>
      </c>
      <c r="Z738" s="4">
        <v>193.68100000000001</v>
      </c>
      <c r="AA738" s="4">
        <v>29.51</v>
      </c>
    </row>
    <row r="739" spans="1:27" s="6" customFormat="1" x14ac:dyDescent="0.3">
      <c r="A739" s="40">
        <v>738</v>
      </c>
      <c r="B739" s="18" t="s">
        <v>323</v>
      </c>
      <c r="C739" s="43" t="s">
        <v>85</v>
      </c>
      <c r="D739" s="41"/>
      <c r="E739" s="41">
        <v>180</v>
      </c>
      <c r="F739" s="41">
        <v>2100</v>
      </c>
      <c r="G739" s="4">
        <v>12788.657999999999</v>
      </c>
      <c r="H739" s="4">
        <v>12938.254000000001</v>
      </c>
      <c r="I739" s="4">
        <v>13088.457</v>
      </c>
      <c r="J739" s="4">
        <v>13203.209000000001</v>
      </c>
      <c r="K739" s="4">
        <v>13275.674999999999</v>
      </c>
      <c r="L739" s="4">
        <v>13248.088</v>
      </c>
      <c r="M739" s="4">
        <v>13143.163</v>
      </c>
      <c r="N739" s="4">
        <v>12936.42</v>
      </c>
      <c r="O739" s="4">
        <v>12571.797</v>
      </c>
      <c r="P739" s="4">
        <v>12134.894</v>
      </c>
      <c r="Q739" s="4">
        <v>11571.335999999999</v>
      </c>
      <c r="R739" s="4">
        <v>10876.266</v>
      </c>
      <c r="S739" s="4">
        <v>10000.679</v>
      </c>
      <c r="T739" s="4">
        <v>8858.8160000000007</v>
      </c>
      <c r="U739" s="4">
        <v>7462.4939999999997</v>
      </c>
      <c r="V739" s="4">
        <v>5850.24</v>
      </c>
      <c r="W739" s="4">
        <v>4100.4040000000005</v>
      </c>
      <c r="X739" s="4">
        <v>2368.808</v>
      </c>
      <c r="Y739" s="4">
        <v>997.505</v>
      </c>
      <c r="Z739" s="4">
        <v>272.71800000000002</v>
      </c>
      <c r="AA739" s="4">
        <v>43.640999999999998</v>
      </c>
    </row>
    <row r="740" spans="1:27" s="6" customFormat="1" x14ac:dyDescent="0.3">
      <c r="A740" s="40">
        <v>739</v>
      </c>
      <c r="B740" s="18" t="s">
        <v>323</v>
      </c>
      <c r="C740" s="43" t="s">
        <v>86</v>
      </c>
      <c r="D740" s="41"/>
      <c r="E740" s="41">
        <v>226</v>
      </c>
      <c r="F740" s="41">
        <v>2015</v>
      </c>
      <c r="G740" s="4">
        <v>87.024000000000001</v>
      </c>
      <c r="H740" s="4">
        <v>71.742999999999995</v>
      </c>
      <c r="I740" s="4">
        <v>58.216999999999999</v>
      </c>
      <c r="J740" s="4">
        <v>47.993000000000002</v>
      </c>
      <c r="K740" s="4">
        <v>47.091999999999999</v>
      </c>
      <c r="L740" s="4">
        <v>47.186</v>
      </c>
      <c r="M740" s="4">
        <v>43.841000000000001</v>
      </c>
      <c r="N740" s="4">
        <v>30.954999999999998</v>
      </c>
      <c r="O740" s="4">
        <v>22.385000000000002</v>
      </c>
      <c r="P740" s="4">
        <v>18.661000000000001</v>
      </c>
      <c r="Q740" s="4">
        <v>13.691000000000001</v>
      </c>
      <c r="R740" s="4">
        <v>11.349</v>
      </c>
      <c r="S740" s="4">
        <v>9.5559999999999992</v>
      </c>
      <c r="T740" s="4">
        <v>6.6059999999999999</v>
      </c>
      <c r="U740" s="4">
        <v>4.9770000000000003</v>
      </c>
      <c r="V740" s="4">
        <v>3.1669999999999998</v>
      </c>
      <c r="W740" s="4">
        <v>1.6970000000000001</v>
      </c>
      <c r="X740" s="4">
        <v>0.64800000000000002</v>
      </c>
      <c r="Y740" s="4">
        <v>0.16200000000000001</v>
      </c>
      <c r="Z740" s="4">
        <v>2.4E-2</v>
      </c>
      <c r="AA740" s="4">
        <v>2E-3</v>
      </c>
    </row>
    <row r="741" spans="1:27" s="6" customFormat="1" x14ac:dyDescent="0.3">
      <c r="A741" s="40">
        <v>740</v>
      </c>
      <c r="B741" s="18" t="s">
        <v>323</v>
      </c>
      <c r="C741" s="43" t="s">
        <v>86</v>
      </c>
      <c r="D741" s="41"/>
      <c r="E741" s="41">
        <v>226</v>
      </c>
      <c r="F741" s="41">
        <v>2020</v>
      </c>
      <c r="G741" s="4">
        <v>99.039000000000001</v>
      </c>
      <c r="H741" s="4">
        <v>84.739000000000004</v>
      </c>
      <c r="I741" s="4">
        <v>71.016999999999996</v>
      </c>
      <c r="J741" s="4">
        <v>60.003</v>
      </c>
      <c r="K741" s="4">
        <v>58.198999999999998</v>
      </c>
      <c r="L741" s="4">
        <v>56.256</v>
      </c>
      <c r="M741" s="4">
        <v>52.368000000000002</v>
      </c>
      <c r="N741" s="4">
        <v>38.703000000000003</v>
      </c>
      <c r="O741" s="4">
        <v>26.327999999999999</v>
      </c>
      <c r="P741" s="4">
        <v>19.404</v>
      </c>
      <c r="Q741" s="4">
        <v>16.934999999999999</v>
      </c>
      <c r="R741" s="4">
        <v>12.423</v>
      </c>
      <c r="S741" s="4">
        <v>10.224</v>
      </c>
      <c r="T741" s="4">
        <v>8.3149999999999995</v>
      </c>
      <c r="U741" s="4">
        <v>5.3579999999999997</v>
      </c>
      <c r="V741" s="4">
        <v>3.6030000000000002</v>
      </c>
      <c r="W741" s="4">
        <v>1.8919999999999999</v>
      </c>
      <c r="X741" s="4">
        <v>0.77600000000000002</v>
      </c>
      <c r="Y741" s="4">
        <v>0.19900000000000001</v>
      </c>
      <c r="Z741" s="4">
        <v>0.03</v>
      </c>
      <c r="AA741" s="4">
        <v>3.0000000000000001E-3</v>
      </c>
    </row>
    <row r="742" spans="1:27" s="6" customFormat="1" x14ac:dyDescent="0.3">
      <c r="A742" s="40">
        <v>741</v>
      </c>
      <c r="B742" s="18" t="s">
        <v>323</v>
      </c>
      <c r="C742" s="43" t="s">
        <v>86</v>
      </c>
      <c r="D742" s="41"/>
      <c r="E742" s="41">
        <v>226</v>
      </c>
      <c r="F742" s="41">
        <v>2025</v>
      </c>
      <c r="G742" s="4">
        <v>110.755</v>
      </c>
      <c r="H742" s="4">
        <v>97.191999999999993</v>
      </c>
      <c r="I742" s="4">
        <v>84.242000000000004</v>
      </c>
      <c r="J742" s="4">
        <v>75.671999999999997</v>
      </c>
      <c r="K742" s="4">
        <v>69.25</v>
      </c>
      <c r="L742" s="4">
        <v>66.528000000000006</v>
      </c>
      <c r="M742" s="4">
        <v>58.557000000000002</v>
      </c>
      <c r="N742" s="4">
        <v>48.465000000000003</v>
      </c>
      <c r="O742" s="4">
        <v>31.695</v>
      </c>
      <c r="P742" s="4">
        <v>20.670999999999999</v>
      </c>
      <c r="Q742" s="4">
        <v>16.873000000000001</v>
      </c>
      <c r="R742" s="4">
        <v>15.398999999999999</v>
      </c>
      <c r="S742" s="4">
        <v>11.196999999999999</v>
      </c>
      <c r="T742" s="4">
        <v>8.9220000000000006</v>
      </c>
      <c r="U742" s="4">
        <v>6.8070000000000004</v>
      </c>
      <c r="V742" s="4">
        <v>3.9169999999999998</v>
      </c>
      <c r="W742" s="4">
        <v>2.1869999999999998</v>
      </c>
      <c r="X742" s="4">
        <v>0.88300000000000001</v>
      </c>
      <c r="Y742" s="4">
        <v>0.246</v>
      </c>
      <c r="Z742" s="4">
        <v>3.7999999999999999E-2</v>
      </c>
      <c r="AA742" s="4">
        <v>3.0000000000000001E-3</v>
      </c>
    </row>
    <row r="743" spans="1:27" s="6" customFormat="1" x14ac:dyDescent="0.3">
      <c r="A743" s="40">
        <v>742</v>
      </c>
      <c r="B743" s="18" t="s">
        <v>323</v>
      </c>
      <c r="C743" s="43" t="s">
        <v>86</v>
      </c>
      <c r="D743" s="41"/>
      <c r="E743" s="41">
        <v>226</v>
      </c>
      <c r="F743" s="41">
        <v>2030</v>
      </c>
      <c r="G743" s="4">
        <v>120.122</v>
      </c>
      <c r="H743" s="4">
        <v>109.107</v>
      </c>
      <c r="I743" s="4">
        <v>96.685000000000002</v>
      </c>
      <c r="J743" s="4">
        <v>87.566000000000003</v>
      </c>
      <c r="K743" s="4">
        <v>82.334000000000003</v>
      </c>
      <c r="L743" s="4">
        <v>75.216999999999999</v>
      </c>
      <c r="M743" s="4">
        <v>68.031000000000006</v>
      </c>
      <c r="N743" s="4">
        <v>55.52</v>
      </c>
      <c r="O743" s="4">
        <v>42.808</v>
      </c>
      <c r="P743" s="4">
        <v>27.109000000000002</v>
      </c>
      <c r="Q743" s="4">
        <v>18.577000000000002</v>
      </c>
      <c r="R743" s="4">
        <v>15.569000000000001</v>
      </c>
      <c r="S743" s="4">
        <v>14.116</v>
      </c>
      <c r="T743" s="4">
        <v>9.9139999999999997</v>
      </c>
      <c r="U743" s="4">
        <v>7.4169999999999998</v>
      </c>
      <c r="V743" s="4">
        <v>5.0830000000000002</v>
      </c>
      <c r="W743" s="4">
        <v>2.4350000000000001</v>
      </c>
      <c r="X743" s="4">
        <v>1.0409999999999999</v>
      </c>
      <c r="Y743" s="4">
        <v>0.28499999999999998</v>
      </c>
      <c r="Z743" s="4">
        <v>4.8000000000000001E-2</v>
      </c>
      <c r="AA743" s="4">
        <v>4.0000000000000001E-3</v>
      </c>
    </row>
    <row r="744" spans="1:27" s="6" customFormat="1" x14ac:dyDescent="0.3">
      <c r="A744" s="40">
        <v>743</v>
      </c>
      <c r="B744" s="18" t="s">
        <v>323</v>
      </c>
      <c r="C744" s="43" t="s">
        <v>86</v>
      </c>
      <c r="D744" s="41"/>
      <c r="E744" s="41">
        <v>226</v>
      </c>
      <c r="F744" s="41">
        <v>2035</v>
      </c>
      <c r="G744" s="4">
        <v>127.194</v>
      </c>
      <c r="H744" s="4">
        <v>118.67400000000001</v>
      </c>
      <c r="I744" s="4">
        <v>108.60899999999999</v>
      </c>
      <c r="J744" s="4">
        <v>98.74</v>
      </c>
      <c r="K744" s="4">
        <v>91.751000000000005</v>
      </c>
      <c r="L744" s="4">
        <v>85.938000000000002</v>
      </c>
      <c r="M744" s="4">
        <v>75.867000000000004</v>
      </c>
      <c r="N744" s="4">
        <v>65.691999999999993</v>
      </c>
      <c r="O744" s="4">
        <v>51.46</v>
      </c>
      <c r="P744" s="4">
        <v>39.253</v>
      </c>
      <c r="Q744" s="4">
        <v>25.300999999999998</v>
      </c>
      <c r="R744" s="4">
        <v>17.43</v>
      </c>
      <c r="S744" s="4">
        <v>14.443</v>
      </c>
      <c r="T744" s="4">
        <v>12.675000000000001</v>
      </c>
      <c r="U744" s="4">
        <v>8.3629999999999995</v>
      </c>
      <c r="V744" s="4">
        <v>5.6340000000000003</v>
      </c>
      <c r="W744" s="4">
        <v>3.2320000000000002</v>
      </c>
      <c r="X744" s="4">
        <v>1.18</v>
      </c>
      <c r="Y744" s="4">
        <v>0.34200000000000003</v>
      </c>
      <c r="Z744" s="4">
        <v>5.7000000000000002E-2</v>
      </c>
      <c r="AA744" s="4">
        <v>5.0000000000000001E-3</v>
      </c>
    </row>
    <row r="745" spans="1:27" s="6" customFormat="1" x14ac:dyDescent="0.3">
      <c r="A745" s="40">
        <v>744</v>
      </c>
      <c r="B745" s="18" t="s">
        <v>323</v>
      </c>
      <c r="C745" s="43" t="s">
        <v>86</v>
      </c>
      <c r="D745" s="41"/>
      <c r="E745" s="41">
        <v>226</v>
      </c>
      <c r="F745" s="41">
        <v>2040</v>
      </c>
      <c r="G745" s="4">
        <v>133.381</v>
      </c>
      <c r="H745" s="4">
        <v>126.075</v>
      </c>
      <c r="I745" s="4">
        <v>118.276</v>
      </c>
      <c r="J745" s="4">
        <v>110.71599999999999</v>
      </c>
      <c r="K745" s="4">
        <v>102.973</v>
      </c>
      <c r="L745" s="4">
        <v>95.424999999999997</v>
      </c>
      <c r="M745" s="4">
        <v>86.649000000000001</v>
      </c>
      <c r="N745" s="4">
        <v>73.683999999999997</v>
      </c>
      <c r="O745" s="4">
        <v>61.771999999999998</v>
      </c>
      <c r="P745" s="4">
        <v>48.003999999999998</v>
      </c>
      <c r="Q745" s="4">
        <v>37.249000000000002</v>
      </c>
      <c r="R745" s="4">
        <v>23.986000000000001</v>
      </c>
      <c r="S745" s="4">
        <v>16.286999999999999</v>
      </c>
      <c r="T745" s="4">
        <v>13.069000000000001</v>
      </c>
      <c r="U745" s="4">
        <v>10.82</v>
      </c>
      <c r="V745" s="4">
        <v>6.4420000000000002</v>
      </c>
      <c r="W745" s="4">
        <v>3.6429999999999998</v>
      </c>
      <c r="X745" s="4">
        <v>1.597</v>
      </c>
      <c r="Y745" s="4">
        <v>0.39800000000000002</v>
      </c>
      <c r="Z745" s="4">
        <v>6.9000000000000006E-2</v>
      </c>
      <c r="AA745" s="4">
        <v>6.0000000000000001E-3</v>
      </c>
    </row>
    <row r="746" spans="1:27" s="6" customFormat="1" x14ac:dyDescent="0.3">
      <c r="A746" s="40">
        <v>745</v>
      </c>
      <c r="B746" s="18" t="s">
        <v>323</v>
      </c>
      <c r="C746" s="43" t="s">
        <v>86</v>
      </c>
      <c r="D746" s="41"/>
      <c r="E746" s="41">
        <v>226</v>
      </c>
      <c r="F746" s="41">
        <v>2045</v>
      </c>
      <c r="G746" s="4">
        <v>139.30799999999999</v>
      </c>
      <c r="H746" s="4">
        <v>132.43600000000001</v>
      </c>
      <c r="I746" s="4">
        <v>125.717</v>
      </c>
      <c r="J746" s="4">
        <v>119.98399999999999</v>
      </c>
      <c r="K746" s="4">
        <v>114.15300000000001</v>
      </c>
      <c r="L746" s="4">
        <v>105.944</v>
      </c>
      <c r="M746" s="4">
        <v>95.941000000000003</v>
      </c>
      <c r="N746" s="4">
        <v>84.727999999999994</v>
      </c>
      <c r="O746" s="4">
        <v>70.322999999999993</v>
      </c>
      <c r="P746" s="4">
        <v>58.712000000000003</v>
      </c>
      <c r="Q746" s="4">
        <v>46.104999999999997</v>
      </c>
      <c r="R746" s="4">
        <v>35.685000000000002</v>
      </c>
      <c r="S746" s="4">
        <v>22.629000000000001</v>
      </c>
      <c r="T746" s="4">
        <v>14.882</v>
      </c>
      <c r="U746" s="4">
        <v>11.29</v>
      </c>
      <c r="V746" s="4">
        <v>8.468</v>
      </c>
      <c r="W746" s="4">
        <v>4.2549999999999999</v>
      </c>
      <c r="X746" s="4">
        <v>1.847</v>
      </c>
      <c r="Y746" s="4">
        <v>0.55400000000000005</v>
      </c>
      <c r="Z746" s="4">
        <v>8.4000000000000005E-2</v>
      </c>
      <c r="AA746" s="4">
        <v>8.0000000000000002E-3</v>
      </c>
    </row>
    <row r="747" spans="1:27" s="6" customFormat="1" x14ac:dyDescent="0.3">
      <c r="A747" s="40">
        <v>746</v>
      </c>
      <c r="B747" s="18" t="s">
        <v>323</v>
      </c>
      <c r="C747" s="43" t="s">
        <v>86</v>
      </c>
      <c r="D747" s="41"/>
      <c r="E747" s="41">
        <v>226</v>
      </c>
      <c r="F747" s="41">
        <v>2050</v>
      </c>
      <c r="G747" s="4">
        <v>143.99799999999999</v>
      </c>
      <c r="H747" s="4">
        <v>138.529</v>
      </c>
      <c r="I747" s="4">
        <v>132.12799999999999</v>
      </c>
      <c r="J747" s="4">
        <v>127.041</v>
      </c>
      <c r="K747" s="4">
        <v>122.648</v>
      </c>
      <c r="L747" s="4">
        <v>116.419</v>
      </c>
      <c r="M747" s="4">
        <v>106.261</v>
      </c>
      <c r="N747" s="4">
        <v>94.322999999999993</v>
      </c>
      <c r="O747" s="4">
        <v>81.885999999999996</v>
      </c>
      <c r="P747" s="4">
        <v>67.688999999999993</v>
      </c>
      <c r="Q747" s="4">
        <v>56.877000000000002</v>
      </c>
      <c r="R747" s="4">
        <v>44.475000000000001</v>
      </c>
      <c r="S747" s="4">
        <v>33.950000000000003</v>
      </c>
      <c r="T747" s="4">
        <v>20.882999999999999</v>
      </c>
      <c r="U747" s="4">
        <v>13.018000000000001</v>
      </c>
      <c r="V747" s="4">
        <v>9.0009999999999994</v>
      </c>
      <c r="W747" s="4">
        <v>5.7560000000000002</v>
      </c>
      <c r="X747" s="4">
        <v>2.2429999999999999</v>
      </c>
      <c r="Y747" s="4">
        <v>0.67400000000000004</v>
      </c>
      <c r="Z747" s="4">
        <v>0.124</v>
      </c>
      <c r="AA747" s="4">
        <v>0.01</v>
      </c>
    </row>
    <row r="748" spans="1:27" s="6" customFormat="1" x14ac:dyDescent="0.3">
      <c r="A748" s="40">
        <v>747</v>
      </c>
      <c r="B748" s="18" t="s">
        <v>323</v>
      </c>
      <c r="C748" s="43" t="s">
        <v>86</v>
      </c>
      <c r="D748" s="41"/>
      <c r="E748" s="41">
        <v>226</v>
      </c>
      <c r="F748" s="41">
        <v>2055</v>
      </c>
      <c r="G748" s="4">
        <v>147.78200000000001</v>
      </c>
      <c r="H748" s="4">
        <v>143.40299999999999</v>
      </c>
      <c r="I748" s="4">
        <v>138.28700000000001</v>
      </c>
      <c r="J748" s="4">
        <v>133.42099999999999</v>
      </c>
      <c r="K748" s="4">
        <v>129.608</v>
      </c>
      <c r="L748" s="4">
        <v>124.83499999999999</v>
      </c>
      <c r="M748" s="4">
        <v>116.749</v>
      </c>
      <c r="N748" s="4">
        <v>104.762</v>
      </c>
      <c r="O748" s="4">
        <v>91.638999999999996</v>
      </c>
      <c r="P748" s="4">
        <v>79.31</v>
      </c>
      <c r="Q748" s="4">
        <v>65.847999999999999</v>
      </c>
      <c r="R748" s="4">
        <v>55.106000000000002</v>
      </c>
      <c r="S748" s="4">
        <v>42.548000000000002</v>
      </c>
      <c r="T748" s="4">
        <v>31.588000000000001</v>
      </c>
      <c r="U748" s="4">
        <v>18.486999999999998</v>
      </c>
      <c r="V748" s="4">
        <v>10.577999999999999</v>
      </c>
      <c r="W748" s="4">
        <v>6.3019999999999996</v>
      </c>
      <c r="X748" s="4">
        <v>3.17</v>
      </c>
      <c r="Y748" s="4">
        <v>0.86599999999999999</v>
      </c>
      <c r="Z748" s="4">
        <v>0.161</v>
      </c>
      <c r="AA748" s="4">
        <v>1.6E-2</v>
      </c>
    </row>
    <row r="749" spans="1:27" s="6" customFormat="1" x14ac:dyDescent="0.3">
      <c r="A749" s="40">
        <v>748</v>
      </c>
      <c r="B749" s="18" t="s">
        <v>323</v>
      </c>
      <c r="C749" s="43" t="s">
        <v>86</v>
      </c>
      <c r="D749" s="41"/>
      <c r="E749" s="41">
        <v>226</v>
      </c>
      <c r="F749" s="41">
        <v>2060</v>
      </c>
      <c r="G749" s="4">
        <v>150.41399999999999</v>
      </c>
      <c r="H749" s="4">
        <v>147.24600000000001</v>
      </c>
      <c r="I749" s="4">
        <v>143.18199999999999</v>
      </c>
      <c r="J749" s="4">
        <v>139.51599999999999</v>
      </c>
      <c r="K749" s="4">
        <v>135.85599999999999</v>
      </c>
      <c r="L749" s="4">
        <v>131.67599999999999</v>
      </c>
      <c r="M749" s="4">
        <v>125.133</v>
      </c>
      <c r="N749" s="4">
        <v>115.291</v>
      </c>
      <c r="O749" s="4">
        <v>102.16500000000001</v>
      </c>
      <c r="P749" s="4">
        <v>89.126999999999995</v>
      </c>
      <c r="Q749" s="4">
        <v>77.408000000000001</v>
      </c>
      <c r="R749" s="4">
        <v>64.007000000000005</v>
      </c>
      <c r="S749" s="4">
        <v>52.968000000000004</v>
      </c>
      <c r="T749" s="4">
        <v>39.883000000000003</v>
      </c>
      <c r="U749" s="4">
        <v>28.297999999999998</v>
      </c>
      <c r="V749" s="4">
        <v>15.31</v>
      </c>
      <c r="W749" s="4">
        <v>7.641</v>
      </c>
      <c r="X749" s="4">
        <v>3.64</v>
      </c>
      <c r="Y749" s="4">
        <v>1.3120000000000001</v>
      </c>
      <c r="Z749" s="4">
        <v>0.22800000000000001</v>
      </c>
      <c r="AA749" s="4">
        <v>2.4E-2</v>
      </c>
    </row>
    <row r="750" spans="1:27" s="6" customFormat="1" x14ac:dyDescent="0.3">
      <c r="A750" s="40">
        <v>749</v>
      </c>
      <c r="B750" s="18" t="s">
        <v>323</v>
      </c>
      <c r="C750" s="43" t="s">
        <v>86</v>
      </c>
      <c r="D750" s="41"/>
      <c r="E750" s="41">
        <v>226</v>
      </c>
      <c r="F750" s="41">
        <v>2065</v>
      </c>
      <c r="G750" s="4">
        <v>151.761</v>
      </c>
      <c r="H750" s="4">
        <v>149.91800000000001</v>
      </c>
      <c r="I750" s="4">
        <v>147.03899999999999</v>
      </c>
      <c r="J750" s="4">
        <v>144.34399999999999</v>
      </c>
      <c r="K750" s="4">
        <v>141.815</v>
      </c>
      <c r="L750" s="4">
        <v>137.80799999999999</v>
      </c>
      <c r="M750" s="4">
        <v>131.94900000000001</v>
      </c>
      <c r="N750" s="4">
        <v>123.727</v>
      </c>
      <c r="O750" s="4">
        <v>112.783</v>
      </c>
      <c r="P750" s="4">
        <v>99.718000000000004</v>
      </c>
      <c r="Q750" s="4">
        <v>87.224999999999994</v>
      </c>
      <c r="R750" s="4">
        <v>75.466999999999999</v>
      </c>
      <c r="S750" s="4">
        <v>61.773000000000003</v>
      </c>
      <c r="T750" s="4">
        <v>49.976999999999997</v>
      </c>
      <c r="U750" s="4">
        <v>36.116999999999997</v>
      </c>
      <c r="V750" s="4">
        <v>23.852</v>
      </c>
      <c r="W750" s="4">
        <v>11.379</v>
      </c>
      <c r="X750" s="4">
        <v>4.6109999999999998</v>
      </c>
      <c r="Y750" s="4">
        <v>1.6060000000000001</v>
      </c>
      <c r="Z750" s="4">
        <v>0.373</v>
      </c>
      <c r="AA750" s="4">
        <v>3.6999999999999998E-2</v>
      </c>
    </row>
    <row r="751" spans="1:27" s="6" customFormat="1" x14ac:dyDescent="0.3">
      <c r="A751" s="40">
        <v>750</v>
      </c>
      <c r="B751" s="18" t="s">
        <v>323</v>
      </c>
      <c r="C751" s="43" t="s">
        <v>86</v>
      </c>
      <c r="D751" s="41"/>
      <c r="E751" s="41">
        <v>226</v>
      </c>
      <c r="F751" s="41">
        <v>2070</v>
      </c>
      <c r="G751" s="4">
        <v>152.38900000000001</v>
      </c>
      <c r="H751" s="4">
        <v>151.30699999999999</v>
      </c>
      <c r="I751" s="4">
        <v>149.72499999999999</v>
      </c>
      <c r="J751" s="4">
        <v>148.136</v>
      </c>
      <c r="K751" s="4">
        <v>146.51400000000001</v>
      </c>
      <c r="L751" s="4">
        <v>143.654</v>
      </c>
      <c r="M751" s="4">
        <v>138.06</v>
      </c>
      <c r="N751" s="4">
        <v>130.61099999999999</v>
      </c>
      <c r="O751" s="4">
        <v>121.33</v>
      </c>
      <c r="P751" s="4">
        <v>110.40900000000001</v>
      </c>
      <c r="Q751" s="4">
        <v>97.831000000000003</v>
      </c>
      <c r="R751" s="4">
        <v>85.265000000000001</v>
      </c>
      <c r="S751" s="4">
        <v>73.102000000000004</v>
      </c>
      <c r="T751" s="4">
        <v>58.625</v>
      </c>
      <c r="U751" s="4">
        <v>45.694000000000003</v>
      </c>
      <c r="V751" s="4">
        <v>30.928999999999998</v>
      </c>
      <c r="W751" s="4">
        <v>18.189</v>
      </c>
      <c r="X751" s="4">
        <v>7.1429999999999998</v>
      </c>
      <c r="Y751" s="4">
        <v>2.1549999999999998</v>
      </c>
      <c r="Z751" s="4">
        <v>0.496</v>
      </c>
      <c r="AA751" s="4">
        <v>6.6000000000000003E-2</v>
      </c>
    </row>
    <row r="752" spans="1:27" s="6" customFormat="1" x14ac:dyDescent="0.3">
      <c r="A752" s="40">
        <v>751</v>
      </c>
      <c r="B752" s="18" t="s">
        <v>323</v>
      </c>
      <c r="C752" s="43" t="s">
        <v>86</v>
      </c>
      <c r="D752" s="41"/>
      <c r="E752" s="41">
        <v>226</v>
      </c>
      <c r="F752" s="41">
        <v>2075</v>
      </c>
      <c r="G752" s="4">
        <v>152.03299999999999</v>
      </c>
      <c r="H752" s="4">
        <v>151.97399999999999</v>
      </c>
      <c r="I752" s="4">
        <v>151.131</v>
      </c>
      <c r="J752" s="4">
        <v>150.76</v>
      </c>
      <c r="K752" s="4">
        <v>150.17500000000001</v>
      </c>
      <c r="L752" s="4">
        <v>148.24199999999999</v>
      </c>
      <c r="M752" s="4">
        <v>143.88499999999999</v>
      </c>
      <c r="N752" s="4">
        <v>136.79400000000001</v>
      </c>
      <c r="O752" s="4">
        <v>128.34299999999999</v>
      </c>
      <c r="P752" s="4">
        <v>119.065</v>
      </c>
      <c r="Q752" s="4">
        <v>108.551</v>
      </c>
      <c r="R752" s="4">
        <v>95.869</v>
      </c>
      <c r="S752" s="4">
        <v>82.875</v>
      </c>
      <c r="T752" s="4">
        <v>69.75</v>
      </c>
      <c r="U752" s="4">
        <v>54.067</v>
      </c>
      <c r="V752" s="4">
        <v>39.683999999999997</v>
      </c>
      <c r="W752" s="4">
        <v>24.116</v>
      </c>
      <c r="X752" s="4">
        <v>11.824</v>
      </c>
      <c r="Y752" s="4">
        <v>3.5190000000000001</v>
      </c>
      <c r="Z752" s="4">
        <v>0.71399999999999997</v>
      </c>
      <c r="AA752" s="4">
        <v>9.8000000000000004E-2</v>
      </c>
    </row>
    <row r="753" spans="1:27" s="6" customFormat="1" x14ac:dyDescent="0.3">
      <c r="A753" s="40">
        <v>752</v>
      </c>
      <c r="B753" s="18" t="s">
        <v>323</v>
      </c>
      <c r="C753" s="43" t="s">
        <v>86</v>
      </c>
      <c r="D753" s="41"/>
      <c r="E753" s="41">
        <v>226</v>
      </c>
      <c r="F753" s="41">
        <v>2080</v>
      </c>
      <c r="G753" s="4">
        <v>151.44999999999999</v>
      </c>
      <c r="H753" s="4">
        <v>151.655</v>
      </c>
      <c r="I753" s="4">
        <v>151.81200000000001</v>
      </c>
      <c r="J753" s="4">
        <v>152.1</v>
      </c>
      <c r="K753" s="4">
        <v>152.66499999999999</v>
      </c>
      <c r="L753" s="4">
        <v>151.78899999999999</v>
      </c>
      <c r="M753" s="4">
        <v>148.44900000000001</v>
      </c>
      <c r="N753" s="4">
        <v>142.685</v>
      </c>
      <c r="O753" s="4">
        <v>134.649</v>
      </c>
      <c r="P753" s="4">
        <v>126.18600000000001</v>
      </c>
      <c r="Q753" s="4">
        <v>117.251</v>
      </c>
      <c r="R753" s="4">
        <v>106.578</v>
      </c>
      <c r="S753" s="4">
        <v>93.430999999999997</v>
      </c>
      <c r="T753" s="4">
        <v>79.405000000000001</v>
      </c>
      <c r="U753" s="4">
        <v>64.760000000000005</v>
      </c>
      <c r="V753" s="4">
        <v>47.485999999999997</v>
      </c>
      <c r="W753" s="4">
        <v>31.529</v>
      </c>
      <c r="X753" s="4">
        <v>16.152000000000001</v>
      </c>
      <c r="Y753" s="4">
        <v>6.0890000000000004</v>
      </c>
      <c r="Z753" s="4">
        <v>1.24</v>
      </c>
      <c r="AA753" s="4">
        <v>0.152</v>
      </c>
    </row>
    <row r="754" spans="1:27" s="6" customFormat="1" x14ac:dyDescent="0.3">
      <c r="A754" s="40">
        <v>753</v>
      </c>
      <c r="B754" s="18" t="s">
        <v>323</v>
      </c>
      <c r="C754" s="43" t="s">
        <v>86</v>
      </c>
      <c r="D754" s="41"/>
      <c r="E754" s="41">
        <v>226</v>
      </c>
      <c r="F754" s="41">
        <v>2085</v>
      </c>
      <c r="G754" s="4">
        <v>150.33500000000001</v>
      </c>
      <c r="H754" s="4">
        <v>151.10400000000001</v>
      </c>
      <c r="I754" s="4">
        <v>151.506</v>
      </c>
      <c r="J754" s="4">
        <v>152.71199999999999</v>
      </c>
      <c r="K754" s="4">
        <v>153.87</v>
      </c>
      <c r="L754" s="4">
        <v>154.15700000000001</v>
      </c>
      <c r="M754" s="4">
        <v>151.971</v>
      </c>
      <c r="N754" s="4">
        <v>147.315</v>
      </c>
      <c r="O754" s="4">
        <v>140.65799999999999</v>
      </c>
      <c r="P754" s="4">
        <v>132.596</v>
      </c>
      <c r="Q754" s="4">
        <v>124.428</v>
      </c>
      <c r="R754" s="4">
        <v>115.294</v>
      </c>
      <c r="S754" s="4">
        <v>104.08799999999999</v>
      </c>
      <c r="T754" s="4">
        <v>89.822999999999993</v>
      </c>
      <c r="U754" s="4">
        <v>74.13</v>
      </c>
      <c r="V754" s="4">
        <v>57.386000000000003</v>
      </c>
      <c r="W754" s="4">
        <v>38.323</v>
      </c>
      <c r="X754" s="4">
        <v>21.664000000000001</v>
      </c>
      <c r="Y754" s="4">
        <v>8.641</v>
      </c>
      <c r="Z754" s="4">
        <v>2.2639999999999998</v>
      </c>
      <c r="AA754" s="4">
        <v>0.27800000000000002</v>
      </c>
    </row>
    <row r="755" spans="1:27" s="6" customFormat="1" x14ac:dyDescent="0.3">
      <c r="A755" s="40">
        <v>754</v>
      </c>
      <c r="B755" s="18" t="s">
        <v>323</v>
      </c>
      <c r="C755" s="43" t="s">
        <v>86</v>
      </c>
      <c r="D755" s="41"/>
      <c r="E755" s="41">
        <v>226</v>
      </c>
      <c r="F755" s="41">
        <v>2090</v>
      </c>
      <c r="G755" s="4">
        <v>148.84200000000001</v>
      </c>
      <c r="H755" s="4">
        <v>150.017</v>
      </c>
      <c r="I755" s="4">
        <v>150.96799999999999</v>
      </c>
      <c r="J755" s="4">
        <v>152.33799999999999</v>
      </c>
      <c r="K755" s="4">
        <v>154.34700000000001</v>
      </c>
      <c r="L755" s="4">
        <v>155.244</v>
      </c>
      <c r="M755" s="4">
        <v>154.31700000000001</v>
      </c>
      <c r="N755" s="4">
        <v>150.905</v>
      </c>
      <c r="O755" s="4">
        <v>145.41300000000001</v>
      </c>
      <c r="P755" s="4">
        <v>138.71899999999999</v>
      </c>
      <c r="Q755" s="4">
        <v>130.91</v>
      </c>
      <c r="R755" s="4">
        <v>122.52200000000001</v>
      </c>
      <c r="S755" s="4">
        <v>112.822</v>
      </c>
      <c r="T755" s="4">
        <v>100.38500000000001</v>
      </c>
      <c r="U755" s="4">
        <v>84.287999999999997</v>
      </c>
      <c r="V755" s="4">
        <v>66.239000000000004</v>
      </c>
      <c r="W755" s="4">
        <v>46.97</v>
      </c>
      <c r="X755" s="4">
        <v>26.945</v>
      </c>
      <c r="Y755" s="4">
        <v>12.000999999999999</v>
      </c>
      <c r="Z755" s="4">
        <v>3.3719999999999999</v>
      </c>
      <c r="AA755" s="4">
        <v>0.53100000000000003</v>
      </c>
    </row>
    <row r="756" spans="1:27" s="6" customFormat="1" x14ac:dyDescent="0.3">
      <c r="A756" s="40">
        <v>755</v>
      </c>
      <c r="B756" s="18" t="s">
        <v>323</v>
      </c>
      <c r="C756" s="43" t="s">
        <v>86</v>
      </c>
      <c r="D756" s="41"/>
      <c r="E756" s="41">
        <v>226</v>
      </c>
      <c r="F756" s="41">
        <v>2095</v>
      </c>
      <c r="G756" s="4">
        <v>147.00299999999999</v>
      </c>
      <c r="H756" s="4">
        <v>148.55099999999999</v>
      </c>
      <c r="I756" s="4">
        <v>149.89400000000001</v>
      </c>
      <c r="J756" s="4">
        <v>151.72999999999999</v>
      </c>
      <c r="K756" s="4">
        <v>153.83699999999999</v>
      </c>
      <c r="L756" s="4">
        <v>155.60400000000001</v>
      </c>
      <c r="M756" s="4">
        <v>155.386</v>
      </c>
      <c r="N756" s="4">
        <v>153.33000000000001</v>
      </c>
      <c r="O756" s="4">
        <v>149.142</v>
      </c>
      <c r="P756" s="4">
        <v>143.59899999999999</v>
      </c>
      <c r="Q756" s="4">
        <v>137.108</v>
      </c>
      <c r="R756" s="4">
        <v>129.07300000000001</v>
      </c>
      <c r="S756" s="4">
        <v>120.114</v>
      </c>
      <c r="T756" s="4">
        <v>109.127</v>
      </c>
      <c r="U756" s="4">
        <v>94.646000000000001</v>
      </c>
      <c r="V756" s="4">
        <v>75.909000000000006</v>
      </c>
      <c r="W756" s="4">
        <v>54.908999999999999</v>
      </c>
      <c r="X756" s="4">
        <v>33.701999999999998</v>
      </c>
      <c r="Y756" s="4">
        <v>15.388999999999999</v>
      </c>
      <c r="Z756" s="4">
        <v>4.8789999999999996</v>
      </c>
      <c r="AA756" s="4">
        <v>0.85499999999999998</v>
      </c>
    </row>
    <row r="757" spans="1:27" s="6" customFormat="1" x14ac:dyDescent="0.3">
      <c r="A757" s="40">
        <v>756</v>
      </c>
      <c r="B757" s="18" t="s">
        <v>323</v>
      </c>
      <c r="C757" s="43" t="s">
        <v>86</v>
      </c>
      <c r="D757" s="41"/>
      <c r="E757" s="41">
        <v>226</v>
      </c>
      <c r="F757" s="41">
        <v>2100</v>
      </c>
      <c r="G757" s="4">
        <v>144.858</v>
      </c>
      <c r="H757" s="4">
        <v>146.738</v>
      </c>
      <c r="I757" s="4">
        <v>148.43700000000001</v>
      </c>
      <c r="J757" s="4">
        <v>150.58600000000001</v>
      </c>
      <c r="K757" s="4">
        <v>153.09100000000001</v>
      </c>
      <c r="L757" s="4">
        <v>154.977</v>
      </c>
      <c r="M757" s="4">
        <v>155.727</v>
      </c>
      <c r="N757" s="4">
        <v>154.48099999999999</v>
      </c>
      <c r="O757" s="4">
        <v>151.70599999999999</v>
      </c>
      <c r="P757" s="4">
        <v>147.46100000000001</v>
      </c>
      <c r="Q757" s="4">
        <v>142.084</v>
      </c>
      <c r="R757" s="4">
        <v>135.35</v>
      </c>
      <c r="S757" s="4">
        <v>126.752</v>
      </c>
      <c r="T757" s="4">
        <v>116.496</v>
      </c>
      <c r="U757" s="4">
        <v>103.34699999999999</v>
      </c>
      <c r="V757" s="4">
        <v>85.858000000000004</v>
      </c>
      <c r="W757" s="4">
        <v>63.658000000000001</v>
      </c>
      <c r="X757" s="4">
        <v>40.122999999999998</v>
      </c>
      <c r="Y757" s="4">
        <v>19.789000000000001</v>
      </c>
      <c r="Z757" s="4">
        <v>6.4939999999999998</v>
      </c>
      <c r="AA757" s="4">
        <v>1.3129999999999999</v>
      </c>
    </row>
    <row r="758" spans="1:27" s="6" customFormat="1" x14ac:dyDescent="0.3">
      <c r="A758" s="40">
        <v>757</v>
      </c>
      <c r="B758" s="18" t="s">
        <v>323</v>
      </c>
      <c r="C758" s="43" t="s">
        <v>87</v>
      </c>
      <c r="D758" s="41"/>
      <c r="E758" s="41">
        <v>266</v>
      </c>
      <c r="F758" s="41">
        <v>2015</v>
      </c>
      <c r="G758" s="4">
        <v>132.072</v>
      </c>
      <c r="H758" s="4">
        <v>112.72199999999999</v>
      </c>
      <c r="I758" s="4">
        <v>97.186000000000007</v>
      </c>
      <c r="J758" s="4">
        <v>90.150999999999996</v>
      </c>
      <c r="K758" s="4">
        <v>86.474000000000004</v>
      </c>
      <c r="L758" s="4">
        <v>81.738</v>
      </c>
      <c r="M758" s="4">
        <v>72.14</v>
      </c>
      <c r="N758" s="4">
        <v>59.926000000000002</v>
      </c>
      <c r="O758" s="4">
        <v>48.621000000000002</v>
      </c>
      <c r="P758" s="4">
        <v>39.097000000000001</v>
      </c>
      <c r="Q758" s="4">
        <v>29.591000000000001</v>
      </c>
      <c r="R758" s="4">
        <v>22.481999999999999</v>
      </c>
      <c r="S758" s="4">
        <v>18.486000000000001</v>
      </c>
      <c r="T758" s="4">
        <v>15.22</v>
      </c>
      <c r="U758" s="4">
        <v>12.91</v>
      </c>
      <c r="V758" s="4">
        <v>9.6790000000000003</v>
      </c>
      <c r="W758" s="4">
        <v>6.1580000000000004</v>
      </c>
      <c r="X758" s="4">
        <v>2.7589999999999999</v>
      </c>
      <c r="Y758" s="4">
        <v>0.76400000000000001</v>
      </c>
      <c r="Z758" s="4">
        <v>0.129</v>
      </c>
      <c r="AA758" s="4">
        <v>1.0999999999999999E-2</v>
      </c>
    </row>
    <row r="759" spans="1:27" s="6" customFormat="1" x14ac:dyDescent="0.3">
      <c r="A759" s="40">
        <v>758</v>
      </c>
      <c r="B759" s="18" t="s">
        <v>323</v>
      </c>
      <c r="C759" s="43" t="s">
        <v>87</v>
      </c>
      <c r="D759" s="41"/>
      <c r="E759" s="41">
        <v>266</v>
      </c>
      <c r="F759" s="41">
        <v>2020</v>
      </c>
      <c r="G759" s="4">
        <v>138.26300000000001</v>
      </c>
      <c r="H759" s="4">
        <v>130.79499999999999</v>
      </c>
      <c r="I759" s="4">
        <v>112.19199999999999</v>
      </c>
      <c r="J759" s="4">
        <v>96.754000000000005</v>
      </c>
      <c r="K759" s="4">
        <v>89.741</v>
      </c>
      <c r="L759" s="4">
        <v>85.897999999999996</v>
      </c>
      <c r="M759" s="4">
        <v>80.804000000000002</v>
      </c>
      <c r="N759" s="4">
        <v>70.768000000000001</v>
      </c>
      <c r="O759" s="4">
        <v>58.280999999999999</v>
      </c>
      <c r="P759" s="4">
        <v>47.119</v>
      </c>
      <c r="Q759" s="4">
        <v>37.703000000000003</v>
      </c>
      <c r="R759" s="4">
        <v>28.341999999999999</v>
      </c>
      <c r="S759" s="4">
        <v>21.221</v>
      </c>
      <c r="T759" s="4">
        <v>16.887</v>
      </c>
      <c r="U759" s="4">
        <v>13.116</v>
      </c>
      <c r="V759" s="4">
        <v>10.055</v>
      </c>
      <c r="W759" s="4">
        <v>6.3440000000000003</v>
      </c>
      <c r="X759" s="4">
        <v>3.0720000000000001</v>
      </c>
      <c r="Y759" s="4">
        <v>0.93600000000000005</v>
      </c>
      <c r="Z759" s="4">
        <v>0.156</v>
      </c>
      <c r="AA759" s="4">
        <v>1.4999999999999999E-2</v>
      </c>
    </row>
    <row r="760" spans="1:27" s="6" customFormat="1" x14ac:dyDescent="0.3">
      <c r="A760" s="40">
        <v>759</v>
      </c>
      <c r="B760" s="18" t="s">
        <v>323</v>
      </c>
      <c r="C760" s="43" t="s">
        <v>87</v>
      </c>
      <c r="D760" s="41"/>
      <c r="E760" s="41">
        <v>266</v>
      </c>
      <c r="F760" s="41">
        <v>2025</v>
      </c>
      <c r="G760" s="4">
        <v>138.941</v>
      </c>
      <c r="H760" s="4">
        <v>137.16</v>
      </c>
      <c r="I760" s="4">
        <v>130.30699999999999</v>
      </c>
      <c r="J760" s="4">
        <v>111.76</v>
      </c>
      <c r="K760" s="4">
        <v>96.355999999999995</v>
      </c>
      <c r="L760" s="4">
        <v>89.206000000000003</v>
      </c>
      <c r="M760" s="4">
        <v>85.052999999999997</v>
      </c>
      <c r="N760" s="4">
        <v>79.531000000000006</v>
      </c>
      <c r="O760" s="4">
        <v>69.108000000000004</v>
      </c>
      <c r="P760" s="4">
        <v>56.618000000000002</v>
      </c>
      <c r="Q760" s="4">
        <v>45.503</v>
      </c>
      <c r="R760" s="4">
        <v>36.173999999999999</v>
      </c>
      <c r="S760" s="4">
        <v>26.832999999999998</v>
      </c>
      <c r="T760" s="4">
        <v>19.484999999999999</v>
      </c>
      <c r="U760" s="4">
        <v>14.667</v>
      </c>
      <c r="V760" s="4">
        <v>10.324</v>
      </c>
      <c r="W760" s="4">
        <v>6.6909999999999998</v>
      </c>
      <c r="X760" s="4">
        <v>3.2280000000000002</v>
      </c>
      <c r="Y760" s="4">
        <v>1.0669999999999999</v>
      </c>
      <c r="Z760" s="4">
        <v>0.19700000000000001</v>
      </c>
      <c r="AA760" s="4">
        <v>1.7999999999999999E-2</v>
      </c>
    </row>
    <row r="761" spans="1:27" s="6" customFormat="1" x14ac:dyDescent="0.3">
      <c r="A761" s="40">
        <v>760</v>
      </c>
      <c r="B761" s="18" t="s">
        <v>323</v>
      </c>
      <c r="C761" s="43" t="s">
        <v>87</v>
      </c>
      <c r="D761" s="41"/>
      <c r="E761" s="41">
        <v>266</v>
      </c>
      <c r="F761" s="41">
        <v>2030</v>
      </c>
      <c r="G761" s="4">
        <v>141.316</v>
      </c>
      <c r="H761" s="4">
        <v>138.02500000000001</v>
      </c>
      <c r="I761" s="4">
        <v>136.74199999999999</v>
      </c>
      <c r="J761" s="4">
        <v>129.91399999999999</v>
      </c>
      <c r="K761" s="4">
        <v>111.35299999999999</v>
      </c>
      <c r="L761" s="4">
        <v>95.843000000000004</v>
      </c>
      <c r="M761" s="4">
        <v>88.45</v>
      </c>
      <c r="N761" s="4">
        <v>83.974000000000004</v>
      </c>
      <c r="O761" s="4">
        <v>78.082999999999998</v>
      </c>
      <c r="P761" s="4">
        <v>67.522000000000006</v>
      </c>
      <c r="Q761" s="4">
        <v>54.951000000000001</v>
      </c>
      <c r="R761" s="4">
        <v>43.838000000000001</v>
      </c>
      <c r="S761" s="4">
        <v>34.395000000000003</v>
      </c>
      <c r="T761" s="4">
        <v>24.78</v>
      </c>
      <c r="U761" s="4">
        <v>17.062000000000001</v>
      </c>
      <c r="V761" s="4">
        <v>11.694000000000001</v>
      </c>
      <c r="W761" s="4">
        <v>7.0030000000000001</v>
      </c>
      <c r="X761" s="4">
        <v>3.5</v>
      </c>
      <c r="Y761" s="4">
        <v>1.165</v>
      </c>
      <c r="Z761" s="4">
        <v>0.23300000000000001</v>
      </c>
      <c r="AA761" s="4">
        <v>2.4E-2</v>
      </c>
    </row>
    <row r="762" spans="1:27" s="6" customFormat="1" x14ac:dyDescent="0.3">
      <c r="A762" s="40">
        <v>761</v>
      </c>
      <c r="B762" s="18" t="s">
        <v>323</v>
      </c>
      <c r="C762" s="43" t="s">
        <v>87</v>
      </c>
      <c r="D762" s="41"/>
      <c r="E762" s="41">
        <v>266</v>
      </c>
      <c r="F762" s="41">
        <v>2035</v>
      </c>
      <c r="G762" s="4">
        <v>145.815</v>
      </c>
      <c r="H762" s="4">
        <v>140.55600000000001</v>
      </c>
      <c r="I762" s="4">
        <v>137.68</v>
      </c>
      <c r="J762" s="4">
        <v>136.40799999999999</v>
      </c>
      <c r="K762" s="4">
        <v>129.505</v>
      </c>
      <c r="L762" s="4">
        <v>110.837</v>
      </c>
      <c r="M762" s="4">
        <v>95.165000000000006</v>
      </c>
      <c r="N762" s="4">
        <v>87.527000000000001</v>
      </c>
      <c r="O762" s="4">
        <v>82.733999999999995</v>
      </c>
      <c r="P762" s="4">
        <v>76.63</v>
      </c>
      <c r="Q762" s="4">
        <v>65.852000000000004</v>
      </c>
      <c r="R762" s="4">
        <v>53.165999999999997</v>
      </c>
      <c r="S762" s="4">
        <v>41.856000000000002</v>
      </c>
      <c r="T762" s="4">
        <v>31.925000000000001</v>
      </c>
      <c r="U762" s="4">
        <v>21.864999999999998</v>
      </c>
      <c r="V762" s="4">
        <v>13.78</v>
      </c>
      <c r="W762" s="4">
        <v>8.0939999999999994</v>
      </c>
      <c r="X762" s="4">
        <v>3.7759999999999998</v>
      </c>
      <c r="Y762" s="4">
        <v>1.3149999999999999</v>
      </c>
      <c r="Z762" s="4">
        <v>0.26900000000000002</v>
      </c>
      <c r="AA762" s="4">
        <v>3.1E-2</v>
      </c>
    </row>
    <row r="763" spans="1:27" s="6" customFormat="1" x14ac:dyDescent="0.3">
      <c r="A763" s="40">
        <v>762</v>
      </c>
      <c r="B763" s="18" t="s">
        <v>323</v>
      </c>
      <c r="C763" s="43" t="s">
        <v>87</v>
      </c>
      <c r="D763" s="41"/>
      <c r="E763" s="41">
        <v>266</v>
      </c>
      <c r="F763" s="41">
        <v>2040</v>
      </c>
      <c r="G763" s="4">
        <v>151.71600000000001</v>
      </c>
      <c r="H763" s="4">
        <v>145.16</v>
      </c>
      <c r="I763" s="4">
        <v>140.25899999999999</v>
      </c>
      <c r="J763" s="4">
        <v>137.39699999999999</v>
      </c>
      <c r="K763" s="4">
        <v>136.047</v>
      </c>
      <c r="L763" s="4">
        <v>128.98599999999999</v>
      </c>
      <c r="M763" s="4">
        <v>110.179</v>
      </c>
      <c r="N763" s="4">
        <v>94.358999999999995</v>
      </c>
      <c r="O763" s="4">
        <v>86.46</v>
      </c>
      <c r="P763" s="4">
        <v>81.436000000000007</v>
      </c>
      <c r="Q763" s="4">
        <v>74.998000000000005</v>
      </c>
      <c r="R763" s="4">
        <v>63.944000000000003</v>
      </c>
      <c r="S763" s="4">
        <v>50.956000000000003</v>
      </c>
      <c r="T763" s="4">
        <v>39.034999999999997</v>
      </c>
      <c r="U763" s="4">
        <v>28.364000000000001</v>
      </c>
      <c r="V763" s="4">
        <v>17.856999999999999</v>
      </c>
      <c r="W763" s="4">
        <v>9.7140000000000004</v>
      </c>
      <c r="X763" s="4">
        <v>4.4870000000000001</v>
      </c>
      <c r="Y763" s="4">
        <v>1.474</v>
      </c>
      <c r="Z763" s="4">
        <v>0.31900000000000001</v>
      </c>
      <c r="AA763" s="4">
        <v>3.6999999999999998E-2</v>
      </c>
    </row>
    <row r="764" spans="1:27" s="6" customFormat="1" x14ac:dyDescent="0.3">
      <c r="A764" s="40">
        <v>763</v>
      </c>
      <c r="B764" s="18" t="s">
        <v>323</v>
      </c>
      <c r="C764" s="43" t="s">
        <v>87</v>
      </c>
      <c r="D764" s="41"/>
      <c r="E764" s="41">
        <v>266</v>
      </c>
      <c r="F764" s="41">
        <v>2045</v>
      </c>
      <c r="G764" s="4">
        <v>156.983</v>
      </c>
      <c r="H764" s="4">
        <v>151.08000000000001</v>
      </c>
      <c r="I764" s="4">
        <v>144.87100000000001</v>
      </c>
      <c r="J764" s="4">
        <v>139.99700000000001</v>
      </c>
      <c r="K764" s="4">
        <v>137.078</v>
      </c>
      <c r="L764" s="4">
        <v>135.571</v>
      </c>
      <c r="M764" s="4">
        <v>128.31899999999999</v>
      </c>
      <c r="N764" s="4">
        <v>109.399</v>
      </c>
      <c r="O764" s="4">
        <v>93.391999999999996</v>
      </c>
      <c r="P764" s="4">
        <v>85.284000000000006</v>
      </c>
      <c r="Q764" s="4">
        <v>79.897000000000006</v>
      </c>
      <c r="R764" s="4">
        <v>73.027000000000001</v>
      </c>
      <c r="S764" s="4">
        <v>61.496000000000002</v>
      </c>
      <c r="T764" s="4">
        <v>47.741999999999997</v>
      </c>
      <c r="U764" s="4">
        <v>34.920999999999999</v>
      </c>
      <c r="V764" s="4">
        <v>23.431000000000001</v>
      </c>
      <c r="W764" s="4">
        <v>12.84</v>
      </c>
      <c r="X764" s="4">
        <v>5.5519999999999996</v>
      </c>
      <c r="Y764" s="4">
        <v>1.83</v>
      </c>
      <c r="Z764" s="4">
        <v>0.378</v>
      </c>
      <c r="AA764" s="4">
        <v>4.7E-2</v>
      </c>
    </row>
    <row r="765" spans="1:27" s="6" customFormat="1" x14ac:dyDescent="0.3">
      <c r="A765" s="40">
        <v>764</v>
      </c>
      <c r="B765" s="18" t="s">
        <v>323</v>
      </c>
      <c r="C765" s="43" t="s">
        <v>87</v>
      </c>
      <c r="D765" s="41"/>
      <c r="E765" s="41">
        <v>266</v>
      </c>
      <c r="F765" s="41">
        <v>2050</v>
      </c>
      <c r="G765" s="4">
        <v>160.239</v>
      </c>
      <c r="H765" s="4">
        <v>156.364</v>
      </c>
      <c r="I765" s="4">
        <v>150.79599999999999</v>
      </c>
      <c r="J765" s="4">
        <v>144.62100000000001</v>
      </c>
      <c r="K765" s="4">
        <v>139.70599999999999</v>
      </c>
      <c r="L765" s="4">
        <v>136.66999999999999</v>
      </c>
      <c r="M765" s="4">
        <v>134.97399999999999</v>
      </c>
      <c r="N765" s="4">
        <v>127.54300000000001</v>
      </c>
      <c r="O765" s="4">
        <v>108.438</v>
      </c>
      <c r="P765" s="4">
        <v>92.275999999999996</v>
      </c>
      <c r="Q765" s="4">
        <v>83.828999999999994</v>
      </c>
      <c r="R765" s="4">
        <v>77.968999999999994</v>
      </c>
      <c r="S765" s="4">
        <v>70.438999999999993</v>
      </c>
      <c r="T765" s="4">
        <v>57.872999999999998</v>
      </c>
      <c r="U765" s="4">
        <v>43</v>
      </c>
      <c r="V765" s="4">
        <v>29.157</v>
      </c>
      <c r="W765" s="4">
        <v>17.14</v>
      </c>
      <c r="X765" s="4">
        <v>7.5410000000000004</v>
      </c>
      <c r="Y765" s="4">
        <v>2.3570000000000002</v>
      </c>
      <c r="Z765" s="4">
        <v>0.495</v>
      </c>
      <c r="AA765" s="4">
        <v>5.8999999999999997E-2</v>
      </c>
    </row>
    <row r="766" spans="1:27" s="6" customFormat="1" x14ac:dyDescent="0.3">
      <c r="A766" s="40">
        <v>765</v>
      </c>
      <c r="B766" s="18" t="s">
        <v>323</v>
      </c>
      <c r="C766" s="43" t="s">
        <v>87</v>
      </c>
      <c r="D766" s="41"/>
      <c r="E766" s="41">
        <v>266</v>
      </c>
      <c r="F766" s="41">
        <v>2055</v>
      </c>
      <c r="G766" s="4">
        <v>160.88999999999999</v>
      </c>
      <c r="H766" s="4">
        <v>159.64500000000001</v>
      </c>
      <c r="I766" s="4">
        <v>156.08799999999999</v>
      </c>
      <c r="J766" s="4">
        <v>150.55000000000001</v>
      </c>
      <c r="K766" s="4">
        <v>144.34200000000001</v>
      </c>
      <c r="L766" s="4">
        <v>139.327</v>
      </c>
      <c r="M766" s="4">
        <v>136.13399999999999</v>
      </c>
      <c r="N766" s="4">
        <v>134.24600000000001</v>
      </c>
      <c r="O766" s="4">
        <v>126.529</v>
      </c>
      <c r="P766" s="4">
        <v>107.256</v>
      </c>
      <c r="Q766" s="4">
        <v>90.831999999999994</v>
      </c>
      <c r="R766" s="4">
        <v>81.963999999999999</v>
      </c>
      <c r="S766" s="4">
        <v>75.414000000000001</v>
      </c>
      <c r="T766" s="4">
        <v>66.591999999999999</v>
      </c>
      <c r="U766" s="4">
        <v>52.512</v>
      </c>
      <c r="V766" s="4">
        <v>36.332000000000001</v>
      </c>
      <c r="W766" s="4">
        <v>21.745999999999999</v>
      </c>
      <c r="X766" s="4">
        <v>10.377000000000001</v>
      </c>
      <c r="Y766" s="4">
        <v>3.3420000000000001</v>
      </c>
      <c r="Z766" s="4">
        <v>0.67500000000000004</v>
      </c>
      <c r="AA766" s="4">
        <v>8.2000000000000003E-2</v>
      </c>
    </row>
    <row r="767" spans="1:27" s="6" customFormat="1" x14ac:dyDescent="0.3">
      <c r="A767" s="40">
        <v>766</v>
      </c>
      <c r="B767" s="18" t="s">
        <v>323</v>
      </c>
      <c r="C767" s="43" t="s">
        <v>87</v>
      </c>
      <c r="D767" s="41"/>
      <c r="E767" s="41">
        <v>266</v>
      </c>
      <c r="F767" s="41">
        <v>2060</v>
      </c>
      <c r="G767" s="4">
        <v>159.97499999999999</v>
      </c>
      <c r="H767" s="4">
        <v>160.334</v>
      </c>
      <c r="I767" s="4">
        <v>159.381</v>
      </c>
      <c r="J767" s="4">
        <v>155.851</v>
      </c>
      <c r="K767" s="4">
        <v>150.27600000000001</v>
      </c>
      <c r="L767" s="4">
        <v>143.97399999999999</v>
      </c>
      <c r="M767" s="4">
        <v>138.81800000000001</v>
      </c>
      <c r="N767" s="4">
        <v>135.44900000000001</v>
      </c>
      <c r="O767" s="4">
        <v>133.24700000000001</v>
      </c>
      <c r="P767" s="4">
        <v>125.24</v>
      </c>
      <c r="Q767" s="4">
        <v>105.696</v>
      </c>
      <c r="R767" s="4">
        <v>88.960999999999999</v>
      </c>
      <c r="S767" s="4">
        <v>79.483999999999995</v>
      </c>
      <c r="T767" s="4">
        <v>71.602999999999994</v>
      </c>
      <c r="U767" s="4">
        <v>60.856999999999999</v>
      </c>
      <c r="V767" s="4">
        <v>44.896000000000001</v>
      </c>
      <c r="W767" s="4">
        <v>27.623000000000001</v>
      </c>
      <c r="X767" s="4">
        <v>13.571999999999999</v>
      </c>
      <c r="Y767" s="4">
        <v>4.8120000000000003</v>
      </c>
      <c r="Z767" s="4">
        <v>1.02</v>
      </c>
      <c r="AA767" s="4">
        <v>0.121</v>
      </c>
    </row>
    <row r="768" spans="1:27" s="6" customFormat="1" x14ac:dyDescent="0.3">
      <c r="A768" s="40">
        <v>767</v>
      </c>
      <c r="B768" s="18" t="s">
        <v>323</v>
      </c>
      <c r="C768" s="43" t="s">
        <v>87</v>
      </c>
      <c r="D768" s="41"/>
      <c r="E768" s="41">
        <v>266</v>
      </c>
      <c r="F768" s="41">
        <v>2065</v>
      </c>
      <c r="G768" s="4">
        <v>159.01599999999999</v>
      </c>
      <c r="H768" s="4">
        <v>159.458</v>
      </c>
      <c r="I768" s="4">
        <v>160.08600000000001</v>
      </c>
      <c r="J768" s="4">
        <v>159.15600000000001</v>
      </c>
      <c r="K768" s="4">
        <v>155.58500000000001</v>
      </c>
      <c r="L768" s="4">
        <v>149.917</v>
      </c>
      <c r="M768" s="4">
        <v>143.47900000000001</v>
      </c>
      <c r="N768" s="4">
        <v>138.16399999999999</v>
      </c>
      <c r="O768" s="4">
        <v>134.50800000000001</v>
      </c>
      <c r="P768" s="4">
        <v>131.98400000000001</v>
      </c>
      <c r="Q768" s="4">
        <v>123.54600000000001</v>
      </c>
      <c r="R768" s="4">
        <v>103.681</v>
      </c>
      <c r="S768" s="4">
        <v>86.474000000000004</v>
      </c>
      <c r="T768" s="4">
        <v>75.759</v>
      </c>
      <c r="U768" s="4">
        <v>65.86</v>
      </c>
      <c r="V768" s="4">
        <v>52.591999999999999</v>
      </c>
      <c r="W768" s="4">
        <v>34.716000000000001</v>
      </c>
      <c r="X768" s="4">
        <v>17.707000000000001</v>
      </c>
      <c r="Y768" s="4">
        <v>6.5469999999999997</v>
      </c>
      <c r="Z768" s="4">
        <v>1.5489999999999999</v>
      </c>
      <c r="AA768" s="4">
        <v>0.193</v>
      </c>
    </row>
    <row r="769" spans="1:27" s="6" customFormat="1" x14ac:dyDescent="0.3">
      <c r="A769" s="40">
        <v>768</v>
      </c>
      <c r="B769" s="18" t="s">
        <v>323</v>
      </c>
      <c r="C769" s="43" t="s">
        <v>87</v>
      </c>
      <c r="D769" s="41"/>
      <c r="E769" s="41">
        <v>266</v>
      </c>
      <c r="F769" s="41">
        <v>2070</v>
      </c>
      <c r="G769" s="4">
        <v>158.494</v>
      </c>
      <c r="H769" s="4">
        <v>158.536</v>
      </c>
      <c r="I769" s="4">
        <v>159.22800000000001</v>
      </c>
      <c r="J769" s="4">
        <v>159.875</v>
      </c>
      <c r="K769" s="4">
        <v>158.904</v>
      </c>
      <c r="L769" s="4">
        <v>155.23400000000001</v>
      </c>
      <c r="M769" s="4">
        <v>149.43100000000001</v>
      </c>
      <c r="N769" s="4">
        <v>142.84299999999999</v>
      </c>
      <c r="O769" s="4">
        <v>137.26400000000001</v>
      </c>
      <c r="P769" s="4">
        <v>133.321</v>
      </c>
      <c r="Q769" s="4">
        <v>130.32300000000001</v>
      </c>
      <c r="R769" s="4">
        <v>121.36</v>
      </c>
      <c r="S769" s="4">
        <v>100.999</v>
      </c>
      <c r="T769" s="4">
        <v>82.716999999999999</v>
      </c>
      <c r="U769" s="4">
        <v>70.093000000000004</v>
      </c>
      <c r="V769" s="4">
        <v>57.442999999999998</v>
      </c>
      <c r="W769" s="4">
        <v>41.276000000000003</v>
      </c>
      <c r="X769" s="4">
        <v>22.79</v>
      </c>
      <c r="Y769" s="4">
        <v>8.85</v>
      </c>
      <c r="Z769" s="4">
        <v>2.2130000000000001</v>
      </c>
      <c r="AA769" s="4">
        <v>0.311</v>
      </c>
    </row>
    <row r="770" spans="1:27" s="6" customFormat="1" x14ac:dyDescent="0.3">
      <c r="A770" s="40">
        <v>769</v>
      </c>
      <c r="B770" s="18" t="s">
        <v>323</v>
      </c>
      <c r="C770" s="43" t="s">
        <v>87</v>
      </c>
      <c r="D770" s="41"/>
      <c r="E770" s="41">
        <v>266</v>
      </c>
      <c r="F770" s="41">
        <v>2075</v>
      </c>
      <c r="G770" s="4">
        <v>158.029</v>
      </c>
      <c r="H770" s="4">
        <v>158.04400000000001</v>
      </c>
      <c r="I770" s="4">
        <v>158.31700000000001</v>
      </c>
      <c r="J770" s="4">
        <v>159.03100000000001</v>
      </c>
      <c r="K770" s="4">
        <v>159.636</v>
      </c>
      <c r="L770" s="4">
        <v>158.56</v>
      </c>
      <c r="M770" s="4">
        <v>154.749</v>
      </c>
      <c r="N770" s="4">
        <v>148.791</v>
      </c>
      <c r="O770" s="4">
        <v>141.95500000000001</v>
      </c>
      <c r="P770" s="4">
        <v>136.11500000000001</v>
      </c>
      <c r="Q770" s="4">
        <v>131.738</v>
      </c>
      <c r="R770" s="4">
        <v>128.15100000000001</v>
      </c>
      <c r="S770" s="4">
        <v>118.405</v>
      </c>
      <c r="T770" s="4">
        <v>96.864000000000004</v>
      </c>
      <c r="U770" s="4">
        <v>76.863</v>
      </c>
      <c r="V770" s="4">
        <v>61.6</v>
      </c>
      <c r="W770" s="4">
        <v>45.664000000000001</v>
      </c>
      <c r="X770" s="4">
        <v>27.652999999999999</v>
      </c>
      <c r="Y770" s="4">
        <v>11.74</v>
      </c>
      <c r="Z770" s="4">
        <v>3.1179999999999999</v>
      </c>
      <c r="AA770" s="4">
        <v>0.47399999999999998</v>
      </c>
    </row>
    <row r="771" spans="1:27" s="6" customFormat="1" x14ac:dyDescent="0.3">
      <c r="A771" s="40">
        <v>770</v>
      </c>
      <c r="B771" s="18" t="s">
        <v>323</v>
      </c>
      <c r="C771" s="43" t="s">
        <v>87</v>
      </c>
      <c r="D771" s="41"/>
      <c r="E771" s="41">
        <v>266</v>
      </c>
      <c r="F771" s="41">
        <v>2080</v>
      </c>
      <c r="G771" s="4">
        <v>156.64699999999999</v>
      </c>
      <c r="H771" s="4">
        <v>157.601</v>
      </c>
      <c r="I771" s="4">
        <v>157.839</v>
      </c>
      <c r="J771" s="4">
        <v>158.13300000000001</v>
      </c>
      <c r="K771" s="4">
        <v>158.804</v>
      </c>
      <c r="L771" s="4">
        <v>159.30500000000001</v>
      </c>
      <c r="M771" s="4">
        <v>158.08199999999999</v>
      </c>
      <c r="N771" s="4">
        <v>154.11099999999999</v>
      </c>
      <c r="O771" s="4">
        <v>147.904</v>
      </c>
      <c r="P771" s="4">
        <v>140.82300000000001</v>
      </c>
      <c r="Q771" s="4">
        <v>134.58000000000001</v>
      </c>
      <c r="R771" s="4">
        <v>129.66</v>
      </c>
      <c r="S771" s="4">
        <v>125.202</v>
      </c>
      <c r="T771" s="4">
        <v>113.81699999999999</v>
      </c>
      <c r="U771" s="4">
        <v>90.353999999999999</v>
      </c>
      <c r="V771" s="4">
        <v>67.977999999999994</v>
      </c>
      <c r="W771" s="4">
        <v>49.515999999999998</v>
      </c>
      <c r="X771" s="4">
        <v>31.155999999999999</v>
      </c>
      <c r="Y771" s="4">
        <v>14.641</v>
      </c>
      <c r="Z771" s="4">
        <v>4.3090000000000002</v>
      </c>
      <c r="AA771" s="4">
        <v>0.69899999999999995</v>
      </c>
    </row>
    <row r="772" spans="1:27" s="6" customFormat="1" x14ac:dyDescent="0.3">
      <c r="A772" s="40">
        <v>771</v>
      </c>
      <c r="B772" s="18" t="s">
        <v>323</v>
      </c>
      <c r="C772" s="43" t="s">
        <v>87</v>
      </c>
      <c r="D772" s="41"/>
      <c r="E772" s="41">
        <v>266</v>
      </c>
      <c r="F772" s="41">
        <v>2085</v>
      </c>
      <c r="G772" s="4">
        <v>154.49</v>
      </c>
      <c r="H772" s="4">
        <v>156.24600000000001</v>
      </c>
      <c r="I772" s="4">
        <v>157.40700000000001</v>
      </c>
      <c r="J772" s="4">
        <v>157.66399999999999</v>
      </c>
      <c r="K772" s="4">
        <v>157.91900000000001</v>
      </c>
      <c r="L772" s="4">
        <v>158.49199999999999</v>
      </c>
      <c r="M772" s="4">
        <v>158.846</v>
      </c>
      <c r="N772" s="4">
        <v>157.45599999999999</v>
      </c>
      <c r="O772" s="4">
        <v>153.23599999999999</v>
      </c>
      <c r="P772" s="4">
        <v>146.78399999999999</v>
      </c>
      <c r="Q772" s="4">
        <v>139.31800000000001</v>
      </c>
      <c r="R772" s="4">
        <v>132.57300000000001</v>
      </c>
      <c r="S772" s="4">
        <v>126.843</v>
      </c>
      <c r="T772" s="4">
        <v>120.61</v>
      </c>
      <c r="U772" s="4">
        <v>106.547</v>
      </c>
      <c r="V772" s="4">
        <v>80.388999999999996</v>
      </c>
      <c r="W772" s="4">
        <v>55.207999999999998</v>
      </c>
      <c r="X772" s="4">
        <v>34.36</v>
      </c>
      <c r="Y772" s="4">
        <v>16.917999999999999</v>
      </c>
      <c r="Z772" s="4">
        <v>5.5579999999999998</v>
      </c>
      <c r="AA772" s="4">
        <v>1.0129999999999999</v>
      </c>
    </row>
    <row r="773" spans="1:27" s="6" customFormat="1" x14ac:dyDescent="0.3">
      <c r="A773" s="40">
        <v>772</v>
      </c>
      <c r="B773" s="18" t="s">
        <v>323</v>
      </c>
      <c r="C773" s="43" t="s">
        <v>87</v>
      </c>
      <c r="D773" s="41"/>
      <c r="E773" s="41">
        <v>266</v>
      </c>
      <c r="F773" s="41">
        <v>2090</v>
      </c>
      <c r="G773" s="4">
        <v>151.726</v>
      </c>
      <c r="H773" s="4">
        <v>154.11600000000001</v>
      </c>
      <c r="I773" s="4">
        <v>156.06399999999999</v>
      </c>
      <c r="J773" s="4">
        <v>157.238</v>
      </c>
      <c r="K773" s="4">
        <v>157.459</v>
      </c>
      <c r="L773" s="4">
        <v>157.62299999999999</v>
      </c>
      <c r="M773" s="4">
        <v>158.05699999999999</v>
      </c>
      <c r="N773" s="4">
        <v>158.24799999999999</v>
      </c>
      <c r="O773" s="4">
        <v>156.60499999999999</v>
      </c>
      <c r="P773" s="4">
        <v>152.13200000000001</v>
      </c>
      <c r="Q773" s="4">
        <v>145.29599999999999</v>
      </c>
      <c r="R773" s="4">
        <v>137.35300000000001</v>
      </c>
      <c r="S773" s="4">
        <v>129.85300000000001</v>
      </c>
      <c r="T773" s="4">
        <v>122.44499999999999</v>
      </c>
      <c r="U773" s="4">
        <v>113.294</v>
      </c>
      <c r="V773" s="4">
        <v>95.331000000000003</v>
      </c>
      <c r="W773" s="4">
        <v>65.912999999999997</v>
      </c>
      <c r="X773" s="4">
        <v>38.912999999999997</v>
      </c>
      <c r="Y773" s="4">
        <v>19.105</v>
      </c>
      <c r="Z773" s="4">
        <v>6.6280000000000001</v>
      </c>
      <c r="AA773" s="4">
        <v>1.379</v>
      </c>
    </row>
    <row r="774" spans="1:27" s="6" customFormat="1" x14ac:dyDescent="0.3">
      <c r="A774" s="40">
        <v>773</v>
      </c>
      <c r="B774" s="18" t="s">
        <v>323</v>
      </c>
      <c r="C774" s="43" t="s">
        <v>87</v>
      </c>
      <c r="D774" s="41"/>
      <c r="E774" s="41">
        <v>266</v>
      </c>
      <c r="F774" s="41">
        <v>2095</v>
      </c>
      <c r="G774" s="4">
        <v>148.833</v>
      </c>
      <c r="H774" s="4">
        <v>151.376</v>
      </c>
      <c r="I774" s="4">
        <v>153.94399999999999</v>
      </c>
      <c r="J774" s="4">
        <v>155.90600000000001</v>
      </c>
      <c r="K774" s="4">
        <v>157.04400000000001</v>
      </c>
      <c r="L774" s="4">
        <v>157.17699999999999</v>
      </c>
      <c r="M774" s="4">
        <v>157.21100000000001</v>
      </c>
      <c r="N774" s="4">
        <v>157.494</v>
      </c>
      <c r="O774" s="4">
        <v>157.43799999999999</v>
      </c>
      <c r="P774" s="4">
        <v>155.53899999999999</v>
      </c>
      <c r="Q774" s="4">
        <v>150.678</v>
      </c>
      <c r="R774" s="4">
        <v>143.363</v>
      </c>
      <c r="S774" s="4">
        <v>134.69800000000001</v>
      </c>
      <c r="T774" s="4">
        <v>125.6</v>
      </c>
      <c r="U774" s="4">
        <v>115.39400000000001</v>
      </c>
      <c r="V774" s="4">
        <v>101.917</v>
      </c>
      <c r="W774" s="4">
        <v>78.863</v>
      </c>
      <c r="X774" s="4">
        <v>47.131</v>
      </c>
      <c r="Y774" s="4">
        <v>22.109000000000002</v>
      </c>
      <c r="Z774" s="4">
        <v>7.6950000000000003</v>
      </c>
      <c r="AA774" s="4">
        <v>1.734</v>
      </c>
    </row>
    <row r="775" spans="1:27" s="6" customFormat="1" x14ac:dyDescent="0.3">
      <c r="A775" s="40">
        <v>774</v>
      </c>
      <c r="B775" s="18" t="s">
        <v>323</v>
      </c>
      <c r="C775" s="43" t="s">
        <v>87</v>
      </c>
      <c r="D775" s="41"/>
      <c r="E775" s="41">
        <v>266</v>
      </c>
      <c r="F775" s="41">
        <v>2100</v>
      </c>
      <c r="G775" s="4">
        <v>146.24100000000001</v>
      </c>
      <c r="H775" s="4">
        <v>148.50899999999999</v>
      </c>
      <c r="I775" s="4">
        <v>151.21799999999999</v>
      </c>
      <c r="J775" s="4">
        <v>153.798</v>
      </c>
      <c r="K775" s="4">
        <v>155.721</v>
      </c>
      <c r="L775" s="4">
        <v>156.774</v>
      </c>
      <c r="M775" s="4">
        <v>156.78899999999999</v>
      </c>
      <c r="N775" s="4">
        <v>156.685</v>
      </c>
      <c r="O775" s="4">
        <v>156.73500000000001</v>
      </c>
      <c r="P775" s="4">
        <v>156.429</v>
      </c>
      <c r="Q775" s="4">
        <v>154.14099999999999</v>
      </c>
      <c r="R775" s="4">
        <v>148.78899999999999</v>
      </c>
      <c r="S775" s="4">
        <v>140.756</v>
      </c>
      <c r="T775" s="4">
        <v>130.535</v>
      </c>
      <c r="U775" s="4">
        <v>118.747</v>
      </c>
      <c r="V775" s="4">
        <v>104.35299999999999</v>
      </c>
      <c r="W775" s="4">
        <v>85.024000000000001</v>
      </c>
      <c r="X775" s="4">
        <v>57.146000000000001</v>
      </c>
      <c r="Y775" s="4">
        <v>27.324000000000002</v>
      </c>
      <c r="Z775" s="4">
        <v>9.1549999999999994</v>
      </c>
      <c r="AA775" s="4">
        <v>2.11</v>
      </c>
    </row>
    <row r="776" spans="1:27" s="6" customFormat="1" x14ac:dyDescent="0.3">
      <c r="A776" s="40">
        <v>775</v>
      </c>
      <c r="B776" s="18" t="s">
        <v>323</v>
      </c>
      <c r="C776" s="43" t="s">
        <v>88</v>
      </c>
      <c r="D776" s="41"/>
      <c r="E776" s="41">
        <v>678</v>
      </c>
      <c r="F776" s="41">
        <v>2015</v>
      </c>
      <c r="G776" s="4">
        <v>15.342000000000001</v>
      </c>
      <c r="H776" s="4">
        <v>14.118</v>
      </c>
      <c r="I776" s="4">
        <v>12.693</v>
      </c>
      <c r="J776" s="4">
        <v>10.355</v>
      </c>
      <c r="K776" s="4">
        <v>8.5259999999999998</v>
      </c>
      <c r="L776" s="4">
        <v>7.9930000000000003</v>
      </c>
      <c r="M776" s="4">
        <v>5.9130000000000003</v>
      </c>
      <c r="N776" s="4">
        <v>6.1870000000000003</v>
      </c>
      <c r="O776" s="4">
        <v>3.9729999999999999</v>
      </c>
      <c r="P776" s="4">
        <v>3.2410000000000001</v>
      </c>
      <c r="Q776" s="4">
        <v>2.847</v>
      </c>
      <c r="R776" s="4">
        <v>2.2069999999999999</v>
      </c>
      <c r="S776" s="4">
        <v>1.452</v>
      </c>
      <c r="T776" s="4">
        <v>0.96499999999999997</v>
      </c>
      <c r="U776" s="4">
        <v>0.80700000000000005</v>
      </c>
      <c r="V776" s="4">
        <v>0.78100000000000003</v>
      </c>
      <c r="W776" s="4">
        <v>0.48499999999999999</v>
      </c>
      <c r="X776" s="4">
        <v>0.22500000000000001</v>
      </c>
      <c r="Y776" s="4">
        <v>6.7000000000000004E-2</v>
      </c>
      <c r="Z776" s="4">
        <v>0.01</v>
      </c>
      <c r="AA776" s="4">
        <v>1E-3</v>
      </c>
    </row>
    <row r="777" spans="1:27" s="6" customFormat="1" x14ac:dyDescent="0.3">
      <c r="A777" s="40">
        <v>776</v>
      </c>
      <c r="B777" s="18" t="s">
        <v>323</v>
      </c>
      <c r="C777" s="43" t="s">
        <v>88</v>
      </c>
      <c r="D777" s="41"/>
      <c r="E777" s="41">
        <v>678</v>
      </c>
      <c r="F777" s="41">
        <v>2020</v>
      </c>
      <c r="G777" s="4">
        <v>15.99</v>
      </c>
      <c r="H777" s="4">
        <v>15.066000000000001</v>
      </c>
      <c r="I777" s="4">
        <v>13.984999999999999</v>
      </c>
      <c r="J777" s="4">
        <v>12.33</v>
      </c>
      <c r="K777" s="4">
        <v>9.766</v>
      </c>
      <c r="L777" s="4">
        <v>7.9740000000000002</v>
      </c>
      <c r="M777" s="4">
        <v>7.5620000000000003</v>
      </c>
      <c r="N777" s="4">
        <v>5.609</v>
      </c>
      <c r="O777" s="4">
        <v>5.94</v>
      </c>
      <c r="P777" s="4">
        <v>3.7970000000000002</v>
      </c>
      <c r="Q777" s="4">
        <v>3.09</v>
      </c>
      <c r="R777" s="4">
        <v>2.7010000000000001</v>
      </c>
      <c r="S777" s="4">
        <v>2.0590000000000002</v>
      </c>
      <c r="T777" s="4">
        <v>1.3069999999999999</v>
      </c>
      <c r="U777" s="4">
        <v>0.81399999999999995</v>
      </c>
      <c r="V777" s="4">
        <v>0.61399999999999999</v>
      </c>
      <c r="W777" s="4">
        <v>0.499</v>
      </c>
      <c r="X777" s="4">
        <v>0.23699999999999999</v>
      </c>
      <c r="Y777" s="4">
        <v>7.4999999999999997E-2</v>
      </c>
      <c r="Z777" s="4">
        <v>1.2999999999999999E-2</v>
      </c>
      <c r="AA777" s="4">
        <v>1E-3</v>
      </c>
    </row>
    <row r="778" spans="1:27" s="6" customFormat="1" x14ac:dyDescent="0.3">
      <c r="A778" s="40">
        <v>777</v>
      </c>
      <c r="B778" s="18" t="s">
        <v>323</v>
      </c>
      <c r="C778" s="43" t="s">
        <v>88</v>
      </c>
      <c r="D778" s="41"/>
      <c r="E778" s="41">
        <v>678</v>
      </c>
      <c r="F778" s="41">
        <v>2025</v>
      </c>
      <c r="G778" s="4">
        <v>16.913</v>
      </c>
      <c r="H778" s="4">
        <v>15.734</v>
      </c>
      <c r="I778" s="4">
        <v>14.939</v>
      </c>
      <c r="J778" s="4">
        <v>13.634</v>
      </c>
      <c r="K778" s="4">
        <v>11.757999999999999</v>
      </c>
      <c r="L778" s="4">
        <v>9.2309999999999999</v>
      </c>
      <c r="M778" s="4">
        <v>7.5670000000000002</v>
      </c>
      <c r="N778" s="4">
        <v>7.2569999999999997</v>
      </c>
      <c r="O778" s="4">
        <v>5.3840000000000003</v>
      </c>
      <c r="P778" s="4">
        <v>5.734</v>
      </c>
      <c r="Q778" s="4">
        <v>3.6389999999999998</v>
      </c>
      <c r="R778" s="4">
        <v>2.9409999999999998</v>
      </c>
      <c r="S778" s="4">
        <v>2.5310000000000001</v>
      </c>
      <c r="T778" s="4">
        <v>1.8620000000000001</v>
      </c>
      <c r="U778" s="4">
        <v>1.111</v>
      </c>
      <c r="V778" s="4">
        <v>0.622</v>
      </c>
      <c r="W778" s="4">
        <v>0.39400000000000002</v>
      </c>
      <c r="X778" s="4">
        <v>0.245</v>
      </c>
      <c r="Y778" s="4">
        <v>7.9000000000000001E-2</v>
      </c>
      <c r="Z778" s="4">
        <v>1.4999999999999999E-2</v>
      </c>
      <c r="AA778" s="4">
        <v>1E-3</v>
      </c>
    </row>
    <row r="779" spans="1:27" s="6" customFormat="1" x14ac:dyDescent="0.3">
      <c r="A779" s="40">
        <v>778</v>
      </c>
      <c r="B779" s="18" t="s">
        <v>323</v>
      </c>
      <c r="C779" s="43" t="s">
        <v>88</v>
      </c>
      <c r="D779" s="41"/>
      <c r="E779" s="41">
        <v>678</v>
      </c>
      <c r="F779" s="41">
        <v>2030</v>
      </c>
      <c r="G779" s="4">
        <v>17.989000000000001</v>
      </c>
      <c r="H779" s="4">
        <v>16.672000000000001</v>
      </c>
      <c r="I779" s="4">
        <v>15.613</v>
      </c>
      <c r="J779" s="4">
        <v>14.605</v>
      </c>
      <c r="K779" s="4">
        <v>13.085000000000001</v>
      </c>
      <c r="L779" s="4">
        <v>11.234999999999999</v>
      </c>
      <c r="M779" s="4">
        <v>8.8320000000000007</v>
      </c>
      <c r="N779" s="4">
        <v>7.2770000000000001</v>
      </c>
      <c r="O779" s="4">
        <v>7.02</v>
      </c>
      <c r="P779" s="4">
        <v>5.2</v>
      </c>
      <c r="Q779" s="4">
        <v>5.5330000000000004</v>
      </c>
      <c r="R779" s="4">
        <v>3.4750000000000001</v>
      </c>
      <c r="S779" s="4">
        <v>2.7639999999999998</v>
      </c>
      <c r="T779" s="4">
        <v>2.2989999999999999</v>
      </c>
      <c r="U779" s="4">
        <v>1.5940000000000001</v>
      </c>
      <c r="V779" s="4">
        <v>0.85599999999999998</v>
      </c>
      <c r="W779" s="4">
        <v>0.40300000000000002</v>
      </c>
      <c r="X779" s="4">
        <v>0.19400000000000001</v>
      </c>
      <c r="Y779" s="4">
        <v>8.3000000000000004E-2</v>
      </c>
      <c r="Z779" s="4">
        <v>1.4999999999999999E-2</v>
      </c>
      <c r="AA779" s="4">
        <v>2E-3</v>
      </c>
    </row>
    <row r="780" spans="1:27" s="6" customFormat="1" x14ac:dyDescent="0.3">
      <c r="A780" s="40">
        <v>779</v>
      </c>
      <c r="B780" s="18" t="s">
        <v>323</v>
      </c>
      <c r="C780" s="43" t="s">
        <v>88</v>
      </c>
      <c r="D780" s="41"/>
      <c r="E780" s="41">
        <v>678</v>
      </c>
      <c r="F780" s="41">
        <v>2035</v>
      </c>
      <c r="G780" s="4">
        <v>18.951000000000001</v>
      </c>
      <c r="H780" s="4">
        <v>17.759</v>
      </c>
      <c r="I780" s="4">
        <v>16.556000000000001</v>
      </c>
      <c r="J780" s="4">
        <v>15.282</v>
      </c>
      <c r="K780" s="4">
        <v>14.057</v>
      </c>
      <c r="L780" s="4">
        <v>12.557</v>
      </c>
      <c r="M780" s="4">
        <v>10.821999999999999</v>
      </c>
      <c r="N780" s="4">
        <v>8.5350000000000001</v>
      </c>
      <c r="O780" s="4">
        <v>7.0449999999999999</v>
      </c>
      <c r="P780" s="4">
        <v>6.8109999999999999</v>
      </c>
      <c r="Q780" s="4">
        <v>5.0170000000000003</v>
      </c>
      <c r="R780" s="4">
        <v>5.306</v>
      </c>
      <c r="S780" s="4">
        <v>3.274</v>
      </c>
      <c r="T780" s="4">
        <v>2.5209999999999999</v>
      </c>
      <c r="U780" s="4">
        <v>1.9770000000000001</v>
      </c>
      <c r="V780" s="4">
        <v>1.2390000000000001</v>
      </c>
      <c r="W780" s="4">
        <v>0.55900000000000005</v>
      </c>
      <c r="X780" s="4">
        <v>0.2</v>
      </c>
      <c r="Y780" s="4">
        <v>6.7000000000000004E-2</v>
      </c>
      <c r="Z780" s="4">
        <v>1.7000000000000001E-2</v>
      </c>
      <c r="AA780" s="4">
        <v>2E-3</v>
      </c>
    </row>
    <row r="781" spans="1:27" s="6" customFormat="1" x14ac:dyDescent="0.3">
      <c r="A781" s="40">
        <v>780</v>
      </c>
      <c r="B781" s="18" t="s">
        <v>323</v>
      </c>
      <c r="C781" s="43" t="s">
        <v>88</v>
      </c>
      <c r="D781" s="41"/>
      <c r="E781" s="41">
        <v>678</v>
      </c>
      <c r="F781" s="41">
        <v>2040</v>
      </c>
      <c r="G781" s="4">
        <v>19.710999999999999</v>
      </c>
      <c r="H781" s="4">
        <v>18.731000000000002</v>
      </c>
      <c r="I781" s="4">
        <v>17.645</v>
      </c>
      <c r="J781" s="4">
        <v>16.225000000000001</v>
      </c>
      <c r="K781" s="4">
        <v>14.734999999999999</v>
      </c>
      <c r="L781" s="4">
        <v>13.526999999999999</v>
      </c>
      <c r="M781" s="4">
        <v>12.14</v>
      </c>
      <c r="N781" s="4">
        <v>10.512</v>
      </c>
      <c r="O781" s="4">
        <v>8.2940000000000005</v>
      </c>
      <c r="P781" s="4">
        <v>6.8410000000000002</v>
      </c>
      <c r="Q781" s="4">
        <v>6.5940000000000003</v>
      </c>
      <c r="R781" s="4">
        <v>4.8140000000000001</v>
      </c>
      <c r="S781" s="4">
        <v>5.0220000000000002</v>
      </c>
      <c r="T781" s="4">
        <v>2.9950000000000001</v>
      </c>
      <c r="U781" s="4">
        <v>2.1749999999999998</v>
      </c>
      <c r="V781" s="4">
        <v>1.5469999999999999</v>
      </c>
      <c r="W781" s="4">
        <v>0.81699999999999995</v>
      </c>
      <c r="X781" s="4">
        <v>0.28199999999999997</v>
      </c>
      <c r="Y781" s="4">
        <v>6.9000000000000006E-2</v>
      </c>
      <c r="Z781" s="4">
        <v>1.4E-2</v>
      </c>
      <c r="AA781" s="4">
        <v>2E-3</v>
      </c>
    </row>
    <row r="782" spans="1:27" s="6" customFormat="1" x14ac:dyDescent="0.3">
      <c r="A782" s="40">
        <v>781</v>
      </c>
      <c r="B782" s="18" t="s">
        <v>323</v>
      </c>
      <c r="C782" s="43" t="s">
        <v>88</v>
      </c>
      <c r="D782" s="41"/>
      <c r="E782" s="41">
        <v>678</v>
      </c>
      <c r="F782" s="41">
        <v>2045</v>
      </c>
      <c r="G782" s="4">
        <v>20.364000000000001</v>
      </c>
      <c r="H782" s="4">
        <v>19.507000000000001</v>
      </c>
      <c r="I782" s="4">
        <v>18.623000000000001</v>
      </c>
      <c r="J782" s="4">
        <v>17.318999999999999</v>
      </c>
      <c r="K782" s="4">
        <v>15.68</v>
      </c>
      <c r="L782" s="4">
        <v>14.206</v>
      </c>
      <c r="M782" s="4">
        <v>13.109</v>
      </c>
      <c r="N782" s="4">
        <v>11.824999999999999</v>
      </c>
      <c r="O782" s="4">
        <v>10.253</v>
      </c>
      <c r="P782" s="4">
        <v>8.0730000000000004</v>
      </c>
      <c r="Q782" s="4">
        <v>6.6319999999999997</v>
      </c>
      <c r="R782" s="4">
        <v>6.3479999999999999</v>
      </c>
      <c r="S782" s="4">
        <v>4.5609999999999999</v>
      </c>
      <c r="T782" s="4">
        <v>4.6150000000000002</v>
      </c>
      <c r="U782" s="4">
        <v>2.5979999999999999</v>
      </c>
      <c r="V782" s="4">
        <v>1.712</v>
      </c>
      <c r="W782" s="4">
        <v>1.03</v>
      </c>
      <c r="X782" s="4">
        <v>0.41699999999999998</v>
      </c>
      <c r="Y782" s="4">
        <v>0.1</v>
      </c>
      <c r="Z782" s="4">
        <v>1.4999999999999999E-2</v>
      </c>
      <c r="AA782" s="4">
        <v>2E-3</v>
      </c>
    </row>
    <row r="783" spans="1:27" s="6" customFormat="1" x14ac:dyDescent="0.3">
      <c r="A783" s="40">
        <v>782</v>
      </c>
      <c r="B783" s="18" t="s">
        <v>323</v>
      </c>
      <c r="C783" s="43" t="s">
        <v>88</v>
      </c>
      <c r="D783" s="41"/>
      <c r="E783" s="41">
        <v>678</v>
      </c>
      <c r="F783" s="41">
        <v>2050</v>
      </c>
      <c r="G783" s="4">
        <v>20.875</v>
      </c>
      <c r="H783" s="4">
        <v>20.167000000000002</v>
      </c>
      <c r="I783" s="4">
        <v>19.401</v>
      </c>
      <c r="J783" s="4">
        <v>18.295999999999999</v>
      </c>
      <c r="K783" s="4">
        <v>16.771000000000001</v>
      </c>
      <c r="L783" s="4">
        <v>15.151</v>
      </c>
      <c r="M783" s="4">
        <v>13.791</v>
      </c>
      <c r="N783" s="4">
        <v>12.792999999999999</v>
      </c>
      <c r="O783" s="4">
        <v>11.558</v>
      </c>
      <c r="P783" s="4">
        <v>10.010999999999999</v>
      </c>
      <c r="Q783" s="4">
        <v>7.8449999999999998</v>
      </c>
      <c r="R783" s="4">
        <v>6.3929999999999998</v>
      </c>
      <c r="S783" s="4">
        <v>6.0359999999999996</v>
      </c>
      <c r="T783" s="4">
        <v>4.2050000000000001</v>
      </c>
      <c r="U783" s="4">
        <v>4.0309999999999997</v>
      </c>
      <c r="V783" s="4">
        <v>2.0630000000000002</v>
      </c>
      <c r="W783" s="4">
        <v>1.1539999999999999</v>
      </c>
      <c r="X783" s="4">
        <v>0.53800000000000003</v>
      </c>
      <c r="Y783" s="4">
        <v>0.15</v>
      </c>
      <c r="Z783" s="4">
        <v>2.1999999999999999E-2</v>
      </c>
      <c r="AA783" s="4">
        <v>2E-3</v>
      </c>
    </row>
    <row r="784" spans="1:27" s="6" customFormat="1" x14ac:dyDescent="0.3">
      <c r="A784" s="40">
        <v>783</v>
      </c>
      <c r="B784" s="18" t="s">
        <v>323</v>
      </c>
      <c r="C784" s="43" t="s">
        <v>88</v>
      </c>
      <c r="D784" s="41"/>
      <c r="E784" s="41">
        <v>678</v>
      </c>
      <c r="F784" s="41">
        <v>2055</v>
      </c>
      <c r="G784" s="4">
        <v>21.312000000000001</v>
      </c>
      <c r="H784" s="4">
        <v>20.689</v>
      </c>
      <c r="I784" s="4">
        <v>20.064</v>
      </c>
      <c r="J784" s="4">
        <v>19.09</v>
      </c>
      <c r="K784" s="4">
        <v>17.771999999999998</v>
      </c>
      <c r="L784" s="4">
        <v>16.263000000000002</v>
      </c>
      <c r="M784" s="4">
        <v>14.752000000000001</v>
      </c>
      <c r="N784" s="4">
        <v>13.484</v>
      </c>
      <c r="O784" s="4">
        <v>12.528</v>
      </c>
      <c r="P784" s="4">
        <v>11.308999999999999</v>
      </c>
      <c r="Q784" s="4">
        <v>9.7530000000000001</v>
      </c>
      <c r="R784" s="4">
        <v>7.5789999999999997</v>
      </c>
      <c r="S784" s="4">
        <v>6.0910000000000002</v>
      </c>
      <c r="T784" s="4">
        <v>5.5860000000000003</v>
      </c>
      <c r="U784" s="4">
        <v>3.6920000000000002</v>
      </c>
      <c r="V784" s="4">
        <v>3.23</v>
      </c>
      <c r="W784" s="4">
        <v>1.411</v>
      </c>
      <c r="X784" s="4">
        <v>0.61399999999999999</v>
      </c>
      <c r="Y784" s="4">
        <v>0.19800000000000001</v>
      </c>
      <c r="Z784" s="4">
        <v>3.4000000000000002E-2</v>
      </c>
      <c r="AA784" s="4">
        <v>3.0000000000000001E-3</v>
      </c>
    </row>
    <row r="785" spans="1:27" s="6" customFormat="1" x14ac:dyDescent="0.3">
      <c r="A785" s="40">
        <v>784</v>
      </c>
      <c r="B785" s="18" t="s">
        <v>323</v>
      </c>
      <c r="C785" s="43" t="s">
        <v>88</v>
      </c>
      <c r="D785" s="41"/>
      <c r="E785" s="41">
        <v>678</v>
      </c>
      <c r="F785" s="41">
        <v>2060</v>
      </c>
      <c r="G785" s="4">
        <v>21.664999999999999</v>
      </c>
      <c r="H785" s="4">
        <v>21.135999999999999</v>
      </c>
      <c r="I785" s="4">
        <v>20.59</v>
      </c>
      <c r="J785" s="4">
        <v>19.766999999999999</v>
      </c>
      <c r="K785" s="4">
        <v>18.591000000000001</v>
      </c>
      <c r="L785" s="4">
        <v>17.288</v>
      </c>
      <c r="M785" s="4">
        <v>15.875999999999999</v>
      </c>
      <c r="N785" s="4">
        <v>14.452999999999999</v>
      </c>
      <c r="O785" s="4">
        <v>13.227</v>
      </c>
      <c r="P785" s="4">
        <v>12.276</v>
      </c>
      <c r="Q785" s="4">
        <v>11.037000000000001</v>
      </c>
      <c r="R785" s="4">
        <v>9.4450000000000003</v>
      </c>
      <c r="S785" s="4">
        <v>7.242</v>
      </c>
      <c r="T785" s="4">
        <v>5.657</v>
      </c>
      <c r="U785" s="4">
        <v>4.9279999999999999</v>
      </c>
      <c r="V785" s="4">
        <v>2.9790000000000001</v>
      </c>
      <c r="W785" s="4">
        <v>2.238</v>
      </c>
      <c r="X785" s="4">
        <v>0.76400000000000001</v>
      </c>
      <c r="Y785" s="4">
        <v>0.23200000000000001</v>
      </c>
      <c r="Z785" s="4">
        <v>4.5999999999999999E-2</v>
      </c>
      <c r="AA785" s="4">
        <v>4.0000000000000001E-3</v>
      </c>
    </row>
    <row r="786" spans="1:27" s="6" customFormat="1" x14ac:dyDescent="0.3">
      <c r="A786" s="40">
        <v>785</v>
      </c>
      <c r="B786" s="18" t="s">
        <v>323</v>
      </c>
      <c r="C786" s="43" t="s">
        <v>88</v>
      </c>
      <c r="D786" s="41"/>
      <c r="E786" s="41">
        <v>678</v>
      </c>
      <c r="F786" s="41">
        <v>2065</v>
      </c>
      <c r="G786" s="4">
        <v>21.994</v>
      </c>
      <c r="H786" s="4">
        <v>21.498000000000001</v>
      </c>
      <c r="I786" s="4">
        <v>21.042999999999999</v>
      </c>
      <c r="J786" s="4">
        <v>20.309999999999999</v>
      </c>
      <c r="K786" s="4">
        <v>19.295000000000002</v>
      </c>
      <c r="L786" s="4">
        <v>18.128</v>
      </c>
      <c r="M786" s="4">
        <v>16.916</v>
      </c>
      <c r="N786" s="4">
        <v>15.585000000000001</v>
      </c>
      <c r="O786" s="4">
        <v>14.202</v>
      </c>
      <c r="P786" s="4">
        <v>12.978999999999999</v>
      </c>
      <c r="Q786" s="4">
        <v>11.997999999999999</v>
      </c>
      <c r="R786" s="4">
        <v>10.707000000000001</v>
      </c>
      <c r="S786" s="4">
        <v>9.0459999999999994</v>
      </c>
      <c r="T786" s="4">
        <v>6.7450000000000001</v>
      </c>
      <c r="U786" s="4">
        <v>5.016</v>
      </c>
      <c r="V786" s="4">
        <v>4.0110000000000001</v>
      </c>
      <c r="W786" s="4">
        <v>2.089</v>
      </c>
      <c r="X786" s="4">
        <v>1.2330000000000001</v>
      </c>
      <c r="Y786" s="4">
        <v>0.29599999999999999</v>
      </c>
      <c r="Z786" s="4">
        <v>5.7000000000000002E-2</v>
      </c>
      <c r="AA786" s="4">
        <v>6.0000000000000001E-3</v>
      </c>
    </row>
    <row r="787" spans="1:27" s="6" customFormat="1" x14ac:dyDescent="0.3">
      <c r="A787" s="40">
        <v>786</v>
      </c>
      <c r="B787" s="18" t="s">
        <v>323</v>
      </c>
      <c r="C787" s="43" t="s">
        <v>88</v>
      </c>
      <c r="D787" s="41"/>
      <c r="E787" s="41">
        <v>678</v>
      </c>
      <c r="F787" s="41">
        <v>2070</v>
      </c>
      <c r="G787" s="4">
        <v>22.254000000000001</v>
      </c>
      <c r="H787" s="4">
        <v>21.835000000000001</v>
      </c>
      <c r="I787" s="4">
        <v>21.41</v>
      </c>
      <c r="J787" s="4">
        <v>20.777000000000001</v>
      </c>
      <c r="K787" s="4">
        <v>19.861000000000001</v>
      </c>
      <c r="L787" s="4">
        <v>18.853000000000002</v>
      </c>
      <c r="M787" s="4">
        <v>17.771000000000001</v>
      </c>
      <c r="N787" s="4">
        <v>16.632999999999999</v>
      </c>
      <c r="O787" s="4">
        <v>15.336</v>
      </c>
      <c r="P787" s="4">
        <v>13.954000000000001</v>
      </c>
      <c r="Q787" s="4">
        <v>12.702</v>
      </c>
      <c r="R787" s="4">
        <v>11.66</v>
      </c>
      <c r="S787" s="4">
        <v>10.278</v>
      </c>
      <c r="T787" s="4">
        <v>8.4570000000000007</v>
      </c>
      <c r="U787" s="4">
        <v>6.0140000000000002</v>
      </c>
      <c r="V787" s="4">
        <v>4.117</v>
      </c>
      <c r="W787" s="4">
        <v>2.8519999999999999</v>
      </c>
      <c r="X787" s="4">
        <v>1.1759999999999999</v>
      </c>
      <c r="Y787" s="4">
        <v>0.49199999999999999</v>
      </c>
      <c r="Z787" s="4">
        <v>7.2999999999999995E-2</v>
      </c>
      <c r="AA787" s="4">
        <v>8.0000000000000002E-3</v>
      </c>
    </row>
    <row r="788" spans="1:27" s="6" customFormat="1" x14ac:dyDescent="0.3">
      <c r="A788" s="40">
        <v>787</v>
      </c>
      <c r="B788" s="18" t="s">
        <v>323</v>
      </c>
      <c r="C788" s="43" t="s">
        <v>88</v>
      </c>
      <c r="D788" s="41"/>
      <c r="E788" s="41">
        <v>678</v>
      </c>
      <c r="F788" s="41">
        <v>2075</v>
      </c>
      <c r="G788" s="4">
        <v>22.411000000000001</v>
      </c>
      <c r="H788" s="4">
        <v>22.103000000000002</v>
      </c>
      <c r="I788" s="4">
        <v>21.748000000000001</v>
      </c>
      <c r="J788" s="4">
        <v>21.158000000000001</v>
      </c>
      <c r="K788" s="4">
        <v>20.353999999999999</v>
      </c>
      <c r="L788" s="4">
        <v>19.443000000000001</v>
      </c>
      <c r="M788" s="4">
        <v>18.515000000000001</v>
      </c>
      <c r="N788" s="4">
        <v>17.503</v>
      </c>
      <c r="O788" s="4">
        <v>16.388999999999999</v>
      </c>
      <c r="P788" s="4">
        <v>15.089</v>
      </c>
      <c r="Q788" s="4">
        <v>13.673999999999999</v>
      </c>
      <c r="R788" s="4">
        <v>12.362</v>
      </c>
      <c r="S788" s="4">
        <v>11.217000000000001</v>
      </c>
      <c r="T788" s="4">
        <v>9.6419999999999995</v>
      </c>
      <c r="U788" s="4">
        <v>7.58</v>
      </c>
      <c r="V788" s="4">
        <v>4.9790000000000001</v>
      </c>
      <c r="W788" s="4">
        <v>2.97</v>
      </c>
      <c r="X788" s="4">
        <v>1.64</v>
      </c>
      <c r="Y788" s="4">
        <v>0.48399999999999999</v>
      </c>
      <c r="Z788" s="4">
        <v>0.128</v>
      </c>
      <c r="AA788" s="4">
        <v>1.0999999999999999E-2</v>
      </c>
    </row>
    <row r="789" spans="1:27" s="6" customFormat="1" x14ac:dyDescent="0.3">
      <c r="A789" s="40">
        <v>788</v>
      </c>
      <c r="B789" s="18" t="s">
        <v>323</v>
      </c>
      <c r="C789" s="43" t="s">
        <v>88</v>
      </c>
      <c r="D789" s="41"/>
      <c r="E789" s="41">
        <v>678</v>
      </c>
      <c r="F789" s="41">
        <v>2080</v>
      </c>
      <c r="G789" s="4">
        <v>22.417000000000002</v>
      </c>
      <c r="H789" s="4">
        <v>22.265999999999998</v>
      </c>
      <c r="I789" s="4">
        <v>22.023</v>
      </c>
      <c r="J789" s="4">
        <v>21.513999999999999</v>
      </c>
      <c r="K789" s="4">
        <v>20.762</v>
      </c>
      <c r="L789" s="4">
        <v>19.96</v>
      </c>
      <c r="M789" s="4">
        <v>19.122</v>
      </c>
      <c r="N789" s="4">
        <v>18.256</v>
      </c>
      <c r="O789" s="4">
        <v>17.263000000000002</v>
      </c>
      <c r="P789" s="4">
        <v>16.143000000000001</v>
      </c>
      <c r="Q789" s="4">
        <v>14.804</v>
      </c>
      <c r="R789" s="4">
        <v>13.329000000000001</v>
      </c>
      <c r="S789" s="4">
        <v>11.917999999999999</v>
      </c>
      <c r="T789" s="4">
        <v>10.555999999999999</v>
      </c>
      <c r="U789" s="4">
        <v>8.6880000000000006</v>
      </c>
      <c r="V789" s="4">
        <v>6.3310000000000004</v>
      </c>
      <c r="W789" s="4">
        <v>3.64</v>
      </c>
      <c r="X789" s="4">
        <v>1.7430000000000001</v>
      </c>
      <c r="Y789" s="4">
        <v>0.69699999999999995</v>
      </c>
      <c r="Z789" s="4">
        <v>0.13200000000000001</v>
      </c>
      <c r="AA789" s="4">
        <v>1.9E-2</v>
      </c>
    </row>
    <row r="790" spans="1:27" s="6" customFormat="1" x14ac:dyDescent="0.3">
      <c r="A790" s="40">
        <v>789</v>
      </c>
      <c r="B790" s="18" t="s">
        <v>323</v>
      </c>
      <c r="C790" s="43" t="s">
        <v>88</v>
      </c>
      <c r="D790" s="41"/>
      <c r="E790" s="41">
        <v>678</v>
      </c>
      <c r="F790" s="41">
        <v>2085</v>
      </c>
      <c r="G790" s="4">
        <v>22.361999999999998</v>
      </c>
      <c r="H790" s="4">
        <v>22.28</v>
      </c>
      <c r="I790" s="4">
        <v>22.189</v>
      </c>
      <c r="J790" s="4">
        <v>21.803000000000001</v>
      </c>
      <c r="K790" s="4">
        <v>21.138999999999999</v>
      </c>
      <c r="L790" s="4">
        <v>20.393000000000001</v>
      </c>
      <c r="M790" s="4">
        <v>19.655999999999999</v>
      </c>
      <c r="N790" s="4">
        <v>18.875</v>
      </c>
      <c r="O790" s="4">
        <v>18.026</v>
      </c>
      <c r="P790" s="4">
        <v>17.021999999999998</v>
      </c>
      <c r="Q790" s="4">
        <v>15.856</v>
      </c>
      <c r="R790" s="4">
        <v>14.451000000000001</v>
      </c>
      <c r="S790" s="4">
        <v>12.872999999999999</v>
      </c>
      <c r="T790" s="4">
        <v>11.249000000000001</v>
      </c>
      <c r="U790" s="4">
        <v>9.5579999999999998</v>
      </c>
      <c r="V790" s="4">
        <v>7.3129999999999997</v>
      </c>
      <c r="W790" s="4">
        <v>4.6890000000000001</v>
      </c>
      <c r="X790" s="4">
        <v>2.1800000000000002</v>
      </c>
      <c r="Y790" s="4">
        <v>0.76200000000000001</v>
      </c>
      <c r="Z790" s="4">
        <v>0.19500000000000001</v>
      </c>
      <c r="AA790" s="4">
        <v>2.1999999999999999E-2</v>
      </c>
    </row>
    <row r="791" spans="1:27" s="6" customFormat="1" x14ac:dyDescent="0.3">
      <c r="A791" s="40">
        <v>790</v>
      </c>
      <c r="B791" s="18" t="s">
        <v>323</v>
      </c>
      <c r="C791" s="43" t="s">
        <v>88</v>
      </c>
      <c r="D791" s="41"/>
      <c r="E791" s="41">
        <v>678</v>
      </c>
      <c r="F791" s="41">
        <v>2090</v>
      </c>
      <c r="G791" s="4">
        <v>22.187000000000001</v>
      </c>
      <c r="H791" s="4">
        <v>22.231999999999999</v>
      </c>
      <c r="I791" s="4">
        <v>22.207000000000001</v>
      </c>
      <c r="J791" s="4">
        <v>21.983000000000001</v>
      </c>
      <c r="K791" s="4">
        <v>21.454999999999998</v>
      </c>
      <c r="L791" s="4">
        <v>20.794</v>
      </c>
      <c r="M791" s="4">
        <v>20.108000000000001</v>
      </c>
      <c r="N791" s="4">
        <v>19.422999999999998</v>
      </c>
      <c r="O791" s="4">
        <v>18.654</v>
      </c>
      <c r="P791" s="4">
        <v>17.79</v>
      </c>
      <c r="Q791" s="4">
        <v>16.739000000000001</v>
      </c>
      <c r="R791" s="4">
        <v>15.500999999999999</v>
      </c>
      <c r="S791" s="4">
        <v>13.983000000000001</v>
      </c>
      <c r="T791" s="4">
        <v>12.186</v>
      </c>
      <c r="U791" s="4">
        <v>10.234999999999999</v>
      </c>
      <c r="V791" s="4">
        <v>8.1080000000000005</v>
      </c>
      <c r="W791" s="4">
        <v>5.4870000000000001</v>
      </c>
      <c r="X791" s="4">
        <v>2.8660000000000001</v>
      </c>
      <c r="Y791" s="4">
        <v>0.98099999999999998</v>
      </c>
      <c r="Z791" s="4">
        <v>0.223</v>
      </c>
      <c r="AA791" s="4">
        <v>3.3000000000000002E-2</v>
      </c>
    </row>
    <row r="792" spans="1:27" s="6" customFormat="1" x14ac:dyDescent="0.3">
      <c r="A792" s="40">
        <v>791</v>
      </c>
      <c r="B792" s="18" t="s">
        <v>323</v>
      </c>
      <c r="C792" s="43" t="s">
        <v>88</v>
      </c>
      <c r="D792" s="41"/>
      <c r="E792" s="41">
        <v>678</v>
      </c>
      <c r="F792" s="41">
        <v>2095</v>
      </c>
      <c r="G792" s="4">
        <v>21.972000000000001</v>
      </c>
      <c r="H792" s="4">
        <v>22.065000000000001</v>
      </c>
      <c r="I792" s="4">
        <v>22.166</v>
      </c>
      <c r="J792" s="4">
        <v>22.016999999999999</v>
      </c>
      <c r="K792" s="4">
        <v>21.663</v>
      </c>
      <c r="L792" s="4">
        <v>21.134</v>
      </c>
      <c r="M792" s="4">
        <v>20.529</v>
      </c>
      <c r="N792" s="4">
        <v>19.885999999999999</v>
      </c>
      <c r="O792" s="4">
        <v>19.210999999999999</v>
      </c>
      <c r="P792" s="4">
        <v>18.425999999999998</v>
      </c>
      <c r="Q792" s="4">
        <v>17.510999999999999</v>
      </c>
      <c r="R792" s="4">
        <v>16.381</v>
      </c>
      <c r="S792" s="4">
        <v>15.023</v>
      </c>
      <c r="T792" s="4">
        <v>13.272</v>
      </c>
      <c r="U792" s="4">
        <v>11.135999999999999</v>
      </c>
      <c r="V792" s="4">
        <v>8.7469999999999999</v>
      </c>
      <c r="W792" s="4">
        <v>6.157</v>
      </c>
      <c r="X792" s="4">
        <v>3.419</v>
      </c>
      <c r="Y792" s="4">
        <v>1.325</v>
      </c>
      <c r="Z792" s="4">
        <v>0.29799999999999999</v>
      </c>
      <c r="AA792" s="4">
        <v>4.1000000000000002E-2</v>
      </c>
    </row>
    <row r="793" spans="1:27" s="6" customFormat="1" x14ac:dyDescent="0.3">
      <c r="A793" s="40">
        <v>792</v>
      </c>
      <c r="B793" s="18" t="s">
        <v>323</v>
      </c>
      <c r="C793" s="43" t="s">
        <v>88</v>
      </c>
      <c r="D793" s="41"/>
      <c r="E793" s="41">
        <v>678</v>
      </c>
      <c r="F793" s="41">
        <v>2100</v>
      </c>
      <c r="G793" s="4">
        <v>21.696000000000002</v>
      </c>
      <c r="H793" s="4">
        <v>21.856999999999999</v>
      </c>
      <c r="I793" s="4">
        <v>22.001999999999999</v>
      </c>
      <c r="J793" s="4">
        <v>21.99</v>
      </c>
      <c r="K793" s="4">
        <v>21.722000000000001</v>
      </c>
      <c r="L793" s="4">
        <v>21.366</v>
      </c>
      <c r="M793" s="4">
        <v>20.884</v>
      </c>
      <c r="N793" s="4">
        <v>20.321999999999999</v>
      </c>
      <c r="O793" s="4">
        <v>19.686</v>
      </c>
      <c r="P793" s="4">
        <v>18.989999999999998</v>
      </c>
      <c r="Q793" s="4">
        <v>18.152000000000001</v>
      </c>
      <c r="R793" s="4">
        <v>17.158000000000001</v>
      </c>
      <c r="S793" s="4">
        <v>15.904</v>
      </c>
      <c r="T793" s="4">
        <v>14.302</v>
      </c>
      <c r="U793" s="4">
        <v>12.183999999999999</v>
      </c>
      <c r="V793" s="4">
        <v>9.5860000000000003</v>
      </c>
      <c r="W793" s="4">
        <v>6.72</v>
      </c>
      <c r="X793" s="4">
        <v>3.91</v>
      </c>
      <c r="Y793" s="4">
        <v>1.6259999999999999</v>
      </c>
      <c r="Z793" s="4">
        <v>0.41799999999999998</v>
      </c>
      <c r="AA793" s="4">
        <v>5.6000000000000001E-2</v>
      </c>
    </row>
    <row r="794" spans="1:27" s="6" customFormat="1" x14ac:dyDescent="0.3">
      <c r="A794" s="40">
        <v>793</v>
      </c>
      <c r="B794" s="18" t="s">
        <v>323</v>
      </c>
      <c r="C794" s="44" t="s">
        <v>89</v>
      </c>
      <c r="D794" s="41"/>
      <c r="E794" s="41">
        <v>912</v>
      </c>
      <c r="F794" s="41">
        <v>2015</v>
      </c>
      <c r="G794" s="4">
        <v>13674.151</v>
      </c>
      <c r="H794" s="4">
        <v>11527.279</v>
      </c>
      <c r="I794" s="4">
        <v>10290.401</v>
      </c>
      <c r="J794" s="4">
        <v>9662.7890000000007</v>
      </c>
      <c r="K794" s="4">
        <v>9828.2350000000006</v>
      </c>
      <c r="L794" s="4">
        <v>9791.0580000000009</v>
      </c>
      <c r="M794" s="4">
        <v>8961.9410000000007</v>
      </c>
      <c r="N794" s="4">
        <v>7690.3459999999995</v>
      </c>
      <c r="O794" s="4">
        <v>6490.1379999999999</v>
      </c>
      <c r="P794" s="4">
        <v>5681.6450000000004</v>
      </c>
      <c r="Q794" s="4">
        <v>4860.8919999999998</v>
      </c>
      <c r="R794" s="4">
        <v>4027.3330000000001</v>
      </c>
      <c r="S794" s="4">
        <v>3160.2370000000001</v>
      </c>
      <c r="T794" s="4">
        <v>2353.8119999999999</v>
      </c>
      <c r="U794" s="4">
        <v>1687.28</v>
      </c>
      <c r="V794" s="4">
        <v>1241.067</v>
      </c>
      <c r="W794" s="4">
        <v>743.81600000000003</v>
      </c>
      <c r="X794" s="4">
        <v>306.00299999999999</v>
      </c>
      <c r="Y794" s="4">
        <v>79.730999999999995</v>
      </c>
      <c r="Z794" s="4">
        <v>13.471</v>
      </c>
      <c r="AA794" s="4">
        <v>1.266</v>
      </c>
    </row>
    <row r="795" spans="1:27" s="6" customFormat="1" x14ac:dyDescent="0.3">
      <c r="A795" s="40">
        <v>794</v>
      </c>
      <c r="B795" s="18" t="s">
        <v>323</v>
      </c>
      <c r="C795" s="44" t="s">
        <v>89</v>
      </c>
      <c r="D795" s="41"/>
      <c r="E795" s="41">
        <v>912</v>
      </c>
      <c r="F795" s="41">
        <v>2020</v>
      </c>
      <c r="G795" s="4">
        <v>13537.81</v>
      </c>
      <c r="H795" s="4">
        <v>13560.64</v>
      </c>
      <c r="I795" s="4">
        <v>11474.082</v>
      </c>
      <c r="J795" s="4">
        <v>10224.794</v>
      </c>
      <c r="K795" s="4">
        <v>9534.366</v>
      </c>
      <c r="L795" s="4">
        <v>9665.9830000000002</v>
      </c>
      <c r="M795" s="4">
        <v>9659.0390000000007</v>
      </c>
      <c r="N795" s="4">
        <v>8883.1959999999999</v>
      </c>
      <c r="O795" s="4">
        <v>7644.732</v>
      </c>
      <c r="P795" s="4">
        <v>6434.6949999999997</v>
      </c>
      <c r="Q795" s="4">
        <v>5577.8710000000001</v>
      </c>
      <c r="R795" s="4">
        <v>4711.4380000000001</v>
      </c>
      <c r="S795" s="4">
        <v>3841.7460000000001</v>
      </c>
      <c r="T795" s="4">
        <v>2926.712</v>
      </c>
      <c r="U795" s="4">
        <v>2056.5390000000002</v>
      </c>
      <c r="V795" s="4">
        <v>1345.2539999999999</v>
      </c>
      <c r="W795" s="4">
        <v>838.89599999999996</v>
      </c>
      <c r="X795" s="4">
        <v>379.63799999999998</v>
      </c>
      <c r="Y795" s="4">
        <v>105.84</v>
      </c>
      <c r="Z795" s="4">
        <v>17.518000000000001</v>
      </c>
      <c r="AA795" s="4">
        <v>1.6459999999999999</v>
      </c>
    </row>
    <row r="796" spans="1:27" s="6" customFormat="1" x14ac:dyDescent="0.3">
      <c r="A796" s="40">
        <v>795</v>
      </c>
      <c r="B796" s="18" t="s">
        <v>323</v>
      </c>
      <c r="C796" s="44" t="s">
        <v>89</v>
      </c>
      <c r="D796" s="41"/>
      <c r="E796" s="41">
        <v>912</v>
      </c>
      <c r="F796" s="41">
        <v>2025</v>
      </c>
      <c r="G796" s="4">
        <v>13280.674999999999</v>
      </c>
      <c r="H796" s="4">
        <v>13439.472</v>
      </c>
      <c r="I796" s="4">
        <v>13511.448</v>
      </c>
      <c r="J796" s="4">
        <v>11416.331</v>
      </c>
      <c r="K796" s="4">
        <v>10113.196</v>
      </c>
      <c r="L796" s="4">
        <v>9393.8539999999994</v>
      </c>
      <c r="M796" s="4">
        <v>9552.1530000000002</v>
      </c>
      <c r="N796" s="4">
        <v>9591.5130000000008</v>
      </c>
      <c r="O796" s="4">
        <v>8840.6679999999997</v>
      </c>
      <c r="P796" s="4">
        <v>7586.2910000000002</v>
      </c>
      <c r="Q796" s="4">
        <v>6327.268</v>
      </c>
      <c r="R796" s="4">
        <v>5419.5469999999996</v>
      </c>
      <c r="S796" s="4">
        <v>4510.8429999999998</v>
      </c>
      <c r="T796" s="4">
        <v>3578.7350000000001</v>
      </c>
      <c r="U796" s="4">
        <v>2594.6779999999999</v>
      </c>
      <c r="V796" s="4">
        <v>1656.1030000000001</v>
      </c>
      <c r="W796" s="4">
        <v>931.02800000000002</v>
      </c>
      <c r="X796" s="4">
        <v>446.048</v>
      </c>
      <c r="Y796" s="4">
        <v>138.68899999999999</v>
      </c>
      <c r="Z796" s="4">
        <v>24.387</v>
      </c>
      <c r="AA796" s="4">
        <v>2.2029999999999998</v>
      </c>
    </row>
    <row r="797" spans="1:27" s="6" customFormat="1" x14ac:dyDescent="0.3">
      <c r="A797" s="40">
        <v>796</v>
      </c>
      <c r="B797" s="18" t="s">
        <v>323</v>
      </c>
      <c r="C797" s="44" t="s">
        <v>89</v>
      </c>
      <c r="D797" s="41"/>
      <c r="E797" s="41">
        <v>912</v>
      </c>
      <c r="F797" s="41">
        <v>2030</v>
      </c>
      <c r="G797" s="4">
        <v>13252.89</v>
      </c>
      <c r="H797" s="4">
        <v>13194.341</v>
      </c>
      <c r="I797" s="4">
        <v>13395.924999999999</v>
      </c>
      <c r="J797" s="4">
        <v>13455.543</v>
      </c>
      <c r="K797" s="4">
        <v>11312.156000000001</v>
      </c>
      <c r="L797" s="4">
        <v>9985.4920000000002</v>
      </c>
      <c r="M797" s="4">
        <v>9291.2139999999999</v>
      </c>
      <c r="N797" s="4">
        <v>9486.6880000000001</v>
      </c>
      <c r="O797" s="4">
        <v>9542.3850000000002</v>
      </c>
      <c r="P797" s="4">
        <v>8769.6589999999997</v>
      </c>
      <c r="Q797" s="4">
        <v>7464.9489999999996</v>
      </c>
      <c r="R797" s="4">
        <v>6160.3519999999999</v>
      </c>
      <c r="S797" s="4">
        <v>5204.0360000000001</v>
      </c>
      <c r="T797" s="4">
        <v>4223.2169999999996</v>
      </c>
      <c r="U797" s="4">
        <v>3199.154</v>
      </c>
      <c r="V797" s="4">
        <v>2135.087</v>
      </c>
      <c r="W797" s="4">
        <v>1165.029</v>
      </c>
      <c r="X797" s="4">
        <v>512.17999999999995</v>
      </c>
      <c r="Y797" s="4">
        <v>170.69200000000001</v>
      </c>
      <c r="Z797" s="4">
        <v>33.710999999999999</v>
      </c>
      <c r="AA797" s="4">
        <v>3.1480000000000001</v>
      </c>
    </row>
    <row r="798" spans="1:27" s="6" customFormat="1" x14ac:dyDescent="0.3">
      <c r="A798" s="40">
        <v>797</v>
      </c>
      <c r="B798" s="18" t="s">
        <v>323</v>
      </c>
      <c r="C798" s="44" t="s">
        <v>89</v>
      </c>
      <c r="D798" s="41"/>
      <c r="E798" s="41">
        <v>912</v>
      </c>
      <c r="F798" s="41">
        <v>2035</v>
      </c>
      <c r="G798" s="4">
        <v>13649.286</v>
      </c>
      <c r="H798" s="4">
        <v>13174.120999999999</v>
      </c>
      <c r="I798" s="4">
        <v>13154.534</v>
      </c>
      <c r="J798" s="4">
        <v>13342.901</v>
      </c>
      <c r="K798" s="4">
        <v>13350.844999999999</v>
      </c>
      <c r="L798" s="4">
        <v>11184.489</v>
      </c>
      <c r="M798" s="4">
        <v>9883.3490000000002</v>
      </c>
      <c r="N798" s="4">
        <v>9228.8889999999992</v>
      </c>
      <c r="O798" s="4">
        <v>9440.3580000000002</v>
      </c>
      <c r="P798" s="4">
        <v>9469.74</v>
      </c>
      <c r="Q798" s="4">
        <v>8638.1389999999992</v>
      </c>
      <c r="R798" s="4">
        <v>7281.06</v>
      </c>
      <c r="S798" s="4">
        <v>5930.2209999999995</v>
      </c>
      <c r="T798" s="4">
        <v>4891.482</v>
      </c>
      <c r="U798" s="4">
        <v>3802.835</v>
      </c>
      <c r="V798" s="4">
        <v>2665.8290000000002</v>
      </c>
      <c r="W798" s="4">
        <v>1548.85</v>
      </c>
      <c r="X798" s="4">
        <v>661.22699999999998</v>
      </c>
      <c r="Y798" s="4">
        <v>205.30500000000001</v>
      </c>
      <c r="Z798" s="4">
        <v>43.734999999999999</v>
      </c>
      <c r="AA798" s="4">
        <v>4.5620000000000003</v>
      </c>
    </row>
    <row r="799" spans="1:27" s="6" customFormat="1" x14ac:dyDescent="0.3">
      <c r="A799" s="40">
        <v>798</v>
      </c>
      <c r="B799" s="18" t="s">
        <v>323</v>
      </c>
      <c r="C799" s="44" t="s">
        <v>89</v>
      </c>
      <c r="D799" s="41"/>
      <c r="E799" s="41">
        <v>912</v>
      </c>
      <c r="F799" s="41">
        <v>2040</v>
      </c>
      <c r="G799" s="4">
        <v>14211.14</v>
      </c>
      <c r="H799" s="4">
        <v>13576.599</v>
      </c>
      <c r="I799" s="4">
        <v>13137.222</v>
      </c>
      <c r="J799" s="4">
        <v>13104.029</v>
      </c>
      <c r="K799" s="4">
        <v>13240.9</v>
      </c>
      <c r="L799" s="4">
        <v>13221.768</v>
      </c>
      <c r="M799" s="4">
        <v>11081.867</v>
      </c>
      <c r="N799" s="4">
        <v>9821.1919999999991</v>
      </c>
      <c r="O799" s="4">
        <v>9185.9689999999991</v>
      </c>
      <c r="P799" s="4">
        <v>9372.1810000000005</v>
      </c>
      <c r="Q799" s="4">
        <v>9335.643</v>
      </c>
      <c r="R799" s="4">
        <v>8440.0059999999994</v>
      </c>
      <c r="S799" s="4">
        <v>7027.0820000000003</v>
      </c>
      <c r="T799" s="4">
        <v>5595.415</v>
      </c>
      <c r="U799" s="4">
        <v>4431.6419999999998</v>
      </c>
      <c r="V799" s="4">
        <v>3205.5430000000001</v>
      </c>
      <c r="W799" s="4">
        <v>1972.046</v>
      </c>
      <c r="X799" s="4">
        <v>915.07399999999996</v>
      </c>
      <c r="Y799" s="4">
        <v>277.517</v>
      </c>
      <c r="Z799" s="4">
        <v>55.347000000000001</v>
      </c>
      <c r="AA799" s="4">
        <v>6.2320000000000002</v>
      </c>
    </row>
    <row r="800" spans="1:27" s="6" customFormat="1" x14ac:dyDescent="0.3">
      <c r="A800" s="40">
        <v>799</v>
      </c>
      <c r="B800" s="18" t="s">
        <v>323</v>
      </c>
      <c r="C800" s="44" t="s">
        <v>89</v>
      </c>
      <c r="D800" s="41"/>
      <c r="E800" s="41">
        <v>912</v>
      </c>
      <c r="F800" s="41">
        <v>2045</v>
      </c>
      <c r="G800" s="4">
        <v>14530.948</v>
      </c>
      <c r="H800" s="4">
        <v>14143.883</v>
      </c>
      <c r="I800" s="4">
        <v>13541.939</v>
      </c>
      <c r="J800" s="4">
        <v>13088.682000000001</v>
      </c>
      <c r="K800" s="4">
        <v>13004.537</v>
      </c>
      <c r="L800" s="4">
        <v>13114.722</v>
      </c>
      <c r="M800" s="4">
        <v>13116.867</v>
      </c>
      <c r="N800" s="4">
        <v>11018.576999999999</v>
      </c>
      <c r="O800" s="4">
        <v>9777.9279999999999</v>
      </c>
      <c r="P800" s="4">
        <v>9122.509</v>
      </c>
      <c r="Q800" s="4">
        <v>9245.9030000000002</v>
      </c>
      <c r="R800" s="4">
        <v>9133.2379999999994</v>
      </c>
      <c r="S800" s="4">
        <v>8165.3119999999999</v>
      </c>
      <c r="T800" s="4">
        <v>6655.3289999999997</v>
      </c>
      <c r="U800" s="4">
        <v>5098.1750000000002</v>
      </c>
      <c r="V800" s="4">
        <v>3770.241</v>
      </c>
      <c r="W800" s="4">
        <v>2413.5230000000001</v>
      </c>
      <c r="X800" s="4">
        <v>1199.0170000000001</v>
      </c>
      <c r="Y800" s="4">
        <v>402.63900000000001</v>
      </c>
      <c r="Z800" s="4">
        <v>78.793999999999997</v>
      </c>
      <c r="AA800" s="4">
        <v>8.2989999999999995</v>
      </c>
    </row>
    <row r="801" spans="1:27" s="6" customFormat="1" x14ac:dyDescent="0.3">
      <c r="A801" s="40">
        <v>800</v>
      </c>
      <c r="B801" s="18" t="s">
        <v>323</v>
      </c>
      <c r="C801" s="44" t="s">
        <v>89</v>
      </c>
      <c r="D801" s="41"/>
      <c r="E801" s="41">
        <v>912</v>
      </c>
      <c r="F801" s="41">
        <v>2050</v>
      </c>
      <c r="G801" s="4">
        <v>14596.473</v>
      </c>
      <c r="H801" s="4">
        <v>14469.208000000001</v>
      </c>
      <c r="I801" s="4">
        <v>14111.370999999999</v>
      </c>
      <c r="J801" s="4">
        <v>13494.95</v>
      </c>
      <c r="K801" s="4">
        <v>12991.24</v>
      </c>
      <c r="L801" s="4">
        <v>12881.334000000001</v>
      </c>
      <c r="M801" s="4">
        <v>13013.24</v>
      </c>
      <c r="N801" s="4">
        <v>13050.415999999999</v>
      </c>
      <c r="O801" s="4">
        <v>10973.323</v>
      </c>
      <c r="P801" s="4">
        <v>9713.4770000000008</v>
      </c>
      <c r="Q801" s="4">
        <v>9003.7939999999999</v>
      </c>
      <c r="R801" s="4">
        <v>9054.0470000000005</v>
      </c>
      <c r="S801" s="4">
        <v>8852.018</v>
      </c>
      <c r="T801" s="4">
        <v>7760.8789999999999</v>
      </c>
      <c r="U801" s="4">
        <v>6097.87</v>
      </c>
      <c r="V801" s="4">
        <v>4374.7579999999998</v>
      </c>
      <c r="W801" s="4">
        <v>2879.759</v>
      </c>
      <c r="X801" s="4">
        <v>1508.5519999999999</v>
      </c>
      <c r="Y801" s="4">
        <v>548.41499999999996</v>
      </c>
      <c r="Z801" s="4">
        <v>121.125</v>
      </c>
      <c r="AA801" s="4">
        <v>12.363</v>
      </c>
    </row>
    <row r="802" spans="1:27" s="6" customFormat="1" x14ac:dyDescent="0.3">
      <c r="A802" s="40">
        <v>801</v>
      </c>
      <c r="B802" s="18" t="s">
        <v>323</v>
      </c>
      <c r="C802" s="44" t="s">
        <v>89</v>
      </c>
      <c r="D802" s="41"/>
      <c r="E802" s="41">
        <v>912</v>
      </c>
      <c r="F802" s="41">
        <v>2055</v>
      </c>
      <c r="G802" s="4">
        <v>14480.638000000001</v>
      </c>
      <c r="H802" s="4">
        <v>14540.567999999999</v>
      </c>
      <c r="I802" s="4">
        <v>14439.296</v>
      </c>
      <c r="J802" s="4">
        <v>14067.02</v>
      </c>
      <c r="K802" s="4">
        <v>13402.423000000001</v>
      </c>
      <c r="L802" s="4">
        <v>12874.724</v>
      </c>
      <c r="M802" s="4">
        <v>12786.092000000001</v>
      </c>
      <c r="N802" s="4">
        <v>12951.244000000001</v>
      </c>
      <c r="O802" s="4">
        <v>12999.689</v>
      </c>
      <c r="P802" s="4">
        <v>10904.505999999999</v>
      </c>
      <c r="Q802" s="4">
        <v>9593.0650000000005</v>
      </c>
      <c r="R802" s="4">
        <v>8822.4509999999991</v>
      </c>
      <c r="S802" s="4">
        <v>8788.2350000000006</v>
      </c>
      <c r="T802" s="4">
        <v>8436.6090000000004</v>
      </c>
      <c r="U802" s="4">
        <v>7149.6289999999999</v>
      </c>
      <c r="V802" s="4">
        <v>5278.6</v>
      </c>
      <c r="W802" s="4">
        <v>3387.7020000000002</v>
      </c>
      <c r="X802" s="4">
        <v>1843.0519999999999</v>
      </c>
      <c r="Y802" s="4">
        <v>718.7</v>
      </c>
      <c r="Z802" s="4">
        <v>173.27500000000001</v>
      </c>
      <c r="AA802" s="4">
        <v>19.978999999999999</v>
      </c>
    </row>
    <row r="803" spans="1:27" s="6" customFormat="1" x14ac:dyDescent="0.3">
      <c r="A803" s="40">
        <v>802</v>
      </c>
      <c r="B803" s="18" t="s">
        <v>323</v>
      </c>
      <c r="C803" s="44" t="s">
        <v>89</v>
      </c>
      <c r="D803" s="41"/>
      <c r="E803" s="41">
        <v>912</v>
      </c>
      <c r="F803" s="41">
        <v>2060</v>
      </c>
      <c r="G803" s="4">
        <v>14357.212</v>
      </c>
      <c r="H803" s="4">
        <v>14429.985000000001</v>
      </c>
      <c r="I803" s="4">
        <v>14513.248</v>
      </c>
      <c r="J803" s="4">
        <v>14397.8</v>
      </c>
      <c r="K803" s="4">
        <v>13979.34</v>
      </c>
      <c r="L803" s="4">
        <v>13291.829</v>
      </c>
      <c r="M803" s="4">
        <v>12785.03</v>
      </c>
      <c r="N803" s="4">
        <v>12728.602000000001</v>
      </c>
      <c r="O803" s="4">
        <v>12903.924000000001</v>
      </c>
      <c r="P803" s="4">
        <v>12922.203</v>
      </c>
      <c r="Q803" s="4">
        <v>10778.861999999999</v>
      </c>
      <c r="R803" s="4">
        <v>9409.2790000000005</v>
      </c>
      <c r="S803" s="4">
        <v>8570.5910000000003</v>
      </c>
      <c r="T803" s="4">
        <v>8393.3359999999993</v>
      </c>
      <c r="U803" s="4">
        <v>7803.2979999999998</v>
      </c>
      <c r="V803" s="4">
        <v>6241.2169999999996</v>
      </c>
      <c r="W803" s="4">
        <v>4144.3100000000004</v>
      </c>
      <c r="X803" s="4">
        <v>2216.7530000000002</v>
      </c>
      <c r="Y803" s="4">
        <v>910.39200000000005</v>
      </c>
      <c r="Z803" s="4">
        <v>239.52600000000001</v>
      </c>
      <c r="AA803" s="4">
        <v>30.512</v>
      </c>
    </row>
    <row r="804" spans="1:27" s="6" customFormat="1" x14ac:dyDescent="0.3">
      <c r="A804" s="40">
        <v>803</v>
      </c>
      <c r="B804" s="18" t="s">
        <v>323</v>
      </c>
      <c r="C804" s="44" t="s">
        <v>89</v>
      </c>
      <c r="D804" s="41"/>
      <c r="E804" s="41">
        <v>912</v>
      </c>
      <c r="F804" s="41">
        <v>2065</v>
      </c>
      <c r="G804" s="4">
        <v>14340.82</v>
      </c>
      <c r="H804" s="4">
        <v>14311.233</v>
      </c>
      <c r="I804" s="4">
        <v>14405.049000000001</v>
      </c>
      <c r="J804" s="4">
        <v>14474.547</v>
      </c>
      <c r="K804" s="4">
        <v>14315.112999999999</v>
      </c>
      <c r="L804" s="4">
        <v>13874.566000000001</v>
      </c>
      <c r="M804" s="4">
        <v>13206.759</v>
      </c>
      <c r="N804" s="4">
        <v>12731.06</v>
      </c>
      <c r="O804" s="4">
        <v>12684.83</v>
      </c>
      <c r="P804" s="4">
        <v>12831.261</v>
      </c>
      <c r="Q804" s="4">
        <v>12784.516</v>
      </c>
      <c r="R804" s="4">
        <v>10588.401</v>
      </c>
      <c r="S804" s="4">
        <v>9153.384</v>
      </c>
      <c r="T804" s="4">
        <v>8194.7090000000007</v>
      </c>
      <c r="U804" s="4">
        <v>7786.3549999999996</v>
      </c>
      <c r="V804" s="4">
        <v>6853.1189999999997</v>
      </c>
      <c r="W804" s="4">
        <v>4963.3850000000002</v>
      </c>
      <c r="X804" s="4">
        <v>2770.6610000000001</v>
      </c>
      <c r="Y804" s="4">
        <v>1131.671</v>
      </c>
      <c r="Z804" s="4">
        <v>318.26900000000001</v>
      </c>
      <c r="AA804" s="4">
        <v>45.552</v>
      </c>
    </row>
    <row r="805" spans="1:27" s="6" customFormat="1" x14ac:dyDescent="0.3">
      <c r="A805" s="40">
        <v>804</v>
      </c>
      <c r="B805" s="18" t="s">
        <v>323</v>
      </c>
      <c r="C805" s="44" t="s">
        <v>89</v>
      </c>
      <c r="D805" s="41"/>
      <c r="E805" s="41">
        <v>912</v>
      </c>
      <c r="F805" s="41">
        <v>2070</v>
      </c>
      <c r="G805" s="4">
        <v>14341.848</v>
      </c>
      <c r="H805" s="4">
        <v>14298.549000000001</v>
      </c>
      <c r="I805" s="4">
        <v>14288.285</v>
      </c>
      <c r="J805" s="4">
        <v>14368.906000000001</v>
      </c>
      <c r="K805" s="4">
        <v>14396.628000000001</v>
      </c>
      <c r="L805" s="4">
        <v>14216.046</v>
      </c>
      <c r="M805" s="4">
        <v>13793.404</v>
      </c>
      <c r="N805" s="4">
        <v>13154.638999999999</v>
      </c>
      <c r="O805" s="4">
        <v>12689.233</v>
      </c>
      <c r="P805" s="4">
        <v>12616.787</v>
      </c>
      <c r="Q805" s="4">
        <v>12702.196</v>
      </c>
      <c r="R805" s="4">
        <v>12577.647999999999</v>
      </c>
      <c r="S805" s="4">
        <v>10322.998</v>
      </c>
      <c r="T805" s="4">
        <v>8770.44</v>
      </c>
      <c r="U805" s="4">
        <v>7614.4880000000003</v>
      </c>
      <c r="V805" s="4">
        <v>6871.8860000000004</v>
      </c>
      <c r="W805" s="4">
        <v>5503.9080000000004</v>
      </c>
      <c r="X805" s="4">
        <v>3387.23</v>
      </c>
      <c r="Y805" s="4">
        <v>1462.432</v>
      </c>
      <c r="Z805" s="4">
        <v>414.42899999999997</v>
      </c>
      <c r="AA805" s="4">
        <v>65.650000000000006</v>
      </c>
    </row>
    <row r="806" spans="1:27" s="6" customFormat="1" x14ac:dyDescent="0.3">
      <c r="A806" s="40">
        <v>805</v>
      </c>
      <c r="B806" s="18" t="s">
        <v>323</v>
      </c>
      <c r="C806" s="44" t="s">
        <v>89</v>
      </c>
      <c r="D806" s="41"/>
      <c r="E806" s="41">
        <v>912</v>
      </c>
      <c r="F806" s="41">
        <v>2075</v>
      </c>
      <c r="G806" s="4">
        <v>14293.858</v>
      </c>
      <c r="H806" s="4">
        <v>14302.838</v>
      </c>
      <c r="I806" s="4">
        <v>14277.305</v>
      </c>
      <c r="J806" s="4">
        <v>14254.517</v>
      </c>
      <c r="K806" s="4">
        <v>14295.813</v>
      </c>
      <c r="L806" s="4">
        <v>14303.511</v>
      </c>
      <c r="M806" s="4">
        <v>14139.334999999999</v>
      </c>
      <c r="N806" s="4">
        <v>13743.081</v>
      </c>
      <c r="O806" s="4">
        <v>13113.478999999999</v>
      </c>
      <c r="P806" s="4">
        <v>12624.262000000001</v>
      </c>
      <c r="Q806" s="4">
        <v>12496.597</v>
      </c>
      <c r="R806" s="4">
        <v>12508.195</v>
      </c>
      <c r="S806" s="4">
        <v>12288.562</v>
      </c>
      <c r="T806" s="4">
        <v>9923.5679999999993</v>
      </c>
      <c r="U806" s="4">
        <v>8173.94</v>
      </c>
      <c r="V806" s="4">
        <v>6735.701</v>
      </c>
      <c r="W806" s="4">
        <v>5561.076</v>
      </c>
      <c r="X806" s="4">
        <v>3813.9639999999999</v>
      </c>
      <c r="Y806" s="4">
        <v>1842.5609999999999</v>
      </c>
      <c r="Z806" s="4">
        <v>560.22699999999998</v>
      </c>
      <c r="AA806" s="4">
        <v>92.358999999999995</v>
      </c>
    </row>
    <row r="807" spans="1:27" s="6" customFormat="1" x14ac:dyDescent="0.3">
      <c r="A807" s="40">
        <v>806</v>
      </c>
      <c r="B807" s="18" t="s">
        <v>323</v>
      </c>
      <c r="C807" s="44" t="s">
        <v>89</v>
      </c>
      <c r="D807" s="41"/>
      <c r="E807" s="41">
        <v>912</v>
      </c>
      <c r="F807" s="41">
        <v>2080</v>
      </c>
      <c r="G807" s="4">
        <v>14164.174999999999</v>
      </c>
      <c r="H807" s="4">
        <v>14258.074000000001</v>
      </c>
      <c r="I807" s="4">
        <v>14283.278</v>
      </c>
      <c r="J807" s="4">
        <v>14245.813</v>
      </c>
      <c r="K807" s="4">
        <v>14186.204</v>
      </c>
      <c r="L807" s="4">
        <v>14208.837</v>
      </c>
      <c r="M807" s="4">
        <v>14231.804</v>
      </c>
      <c r="N807" s="4">
        <v>14091.710999999999</v>
      </c>
      <c r="O807" s="4">
        <v>13702.63</v>
      </c>
      <c r="P807" s="4">
        <v>13049.88</v>
      </c>
      <c r="Q807" s="4">
        <v>12510.565000000001</v>
      </c>
      <c r="R807" s="4">
        <v>12315.864</v>
      </c>
      <c r="S807" s="4">
        <v>12237.172</v>
      </c>
      <c r="T807" s="4">
        <v>11851.245000000001</v>
      </c>
      <c r="U807" s="4">
        <v>9295.0529999999999</v>
      </c>
      <c r="V807" s="4">
        <v>7263.0249999999996</v>
      </c>
      <c r="W807" s="4">
        <v>5471.2889999999998</v>
      </c>
      <c r="X807" s="4">
        <v>3902.6390000000001</v>
      </c>
      <c r="Y807" s="4">
        <v>2125.4690000000001</v>
      </c>
      <c r="Z807" s="4">
        <v>736.78</v>
      </c>
      <c r="AA807" s="4">
        <v>134.05799999999999</v>
      </c>
    </row>
    <row r="808" spans="1:27" s="6" customFormat="1" x14ac:dyDescent="0.3">
      <c r="A808" s="40">
        <v>807</v>
      </c>
      <c r="B808" s="18" t="s">
        <v>323</v>
      </c>
      <c r="C808" s="44" t="s">
        <v>89</v>
      </c>
      <c r="D808" s="41"/>
      <c r="E808" s="41">
        <v>912</v>
      </c>
      <c r="F808" s="41">
        <v>2085</v>
      </c>
      <c r="G808" s="4">
        <v>13977.862999999999</v>
      </c>
      <c r="H808" s="4">
        <v>14131.406999999999</v>
      </c>
      <c r="I808" s="4">
        <v>14240.119000000001</v>
      </c>
      <c r="J808" s="4">
        <v>14254.018</v>
      </c>
      <c r="K808" s="4">
        <v>14182.201999999999</v>
      </c>
      <c r="L808" s="4">
        <v>14105.42</v>
      </c>
      <c r="M808" s="4">
        <v>14142.288</v>
      </c>
      <c r="N808" s="4">
        <v>14187.518</v>
      </c>
      <c r="O808" s="4">
        <v>14053.191999999999</v>
      </c>
      <c r="P808" s="4">
        <v>13640.525</v>
      </c>
      <c r="Q808" s="4">
        <v>12940.121999999999</v>
      </c>
      <c r="R808" s="4">
        <v>12339.947</v>
      </c>
      <c r="S808" s="4">
        <v>12063.502</v>
      </c>
      <c r="T808" s="4">
        <v>11825.481</v>
      </c>
      <c r="U808" s="4">
        <v>11155.133</v>
      </c>
      <c r="V808" s="4">
        <v>8322.9120000000003</v>
      </c>
      <c r="W808" s="4">
        <v>5939.6059999999998</v>
      </c>
      <c r="X808" s="4">
        <v>3865.64</v>
      </c>
      <c r="Y808" s="4">
        <v>2221.6120000000001</v>
      </c>
      <c r="Z808" s="4">
        <v>880.76599999999996</v>
      </c>
      <c r="AA808" s="4">
        <v>190.60499999999999</v>
      </c>
    </row>
    <row r="809" spans="1:27" s="6" customFormat="1" x14ac:dyDescent="0.3">
      <c r="A809" s="40">
        <v>808</v>
      </c>
      <c r="B809" s="18" t="s">
        <v>323</v>
      </c>
      <c r="C809" s="44" t="s">
        <v>89</v>
      </c>
      <c r="D809" s="41"/>
      <c r="E809" s="41">
        <v>912</v>
      </c>
      <c r="F809" s="41">
        <v>2090</v>
      </c>
      <c r="G809" s="4">
        <v>13767.699000000001</v>
      </c>
      <c r="H809" s="4">
        <v>13947.664000000001</v>
      </c>
      <c r="I809" s="4">
        <v>14114.886</v>
      </c>
      <c r="J809" s="4">
        <v>14213.062</v>
      </c>
      <c r="K809" s="4">
        <v>14194.992</v>
      </c>
      <c r="L809" s="4">
        <v>14107.132</v>
      </c>
      <c r="M809" s="4">
        <v>14043.814</v>
      </c>
      <c r="N809" s="4">
        <v>14101.239</v>
      </c>
      <c r="O809" s="4">
        <v>14151.343999999999</v>
      </c>
      <c r="P809" s="4">
        <v>13993.873</v>
      </c>
      <c r="Q809" s="4">
        <v>13534.33</v>
      </c>
      <c r="R809" s="4">
        <v>12775.402</v>
      </c>
      <c r="S809" s="4">
        <v>12100.976000000001</v>
      </c>
      <c r="T809" s="4">
        <v>11677.531999999999</v>
      </c>
      <c r="U809" s="4">
        <v>11162.636</v>
      </c>
      <c r="V809" s="4">
        <v>10061.083000000001</v>
      </c>
      <c r="W809" s="4">
        <v>6885.0870000000004</v>
      </c>
      <c r="X809" s="4">
        <v>4239.326</v>
      </c>
      <c r="Y809" s="4">
        <v>2228.277</v>
      </c>
      <c r="Z809" s="4">
        <v>952.53200000000004</v>
      </c>
      <c r="AA809" s="4">
        <v>248.482</v>
      </c>
    </row>
    <row r="810" spans="1:27" s="6" customFormat="1" x14ac:dyDescent="0.3">
      <c r="A810" s="40">
        <v>809</v>
      </c>
      <c r="B810" s="18" t="s">
        <v>323</v>
      </c>
      <c r="C810" s="44" t="s">
        <v>89</v>
      </c>
      <c r="D810" s="41"/>
      <c r="E810" s="41">
        <v>912</v>
      </c>
      <c r="F810" s="41">
        <v>2095</v>
      </c>
      <c r="G810" s="4">
        <v>13550.357</v>
      </c>
      <c r="H810" s="4">
        <v>13739.905000000001</v>
      </c>
      <c r="I810" s="4">
        <v>13932.558999999999</v>
      </c>
      <c r="J810" s="4">
        <v>14089.992</v>
      </c>
      <c r="K810" s="4">
        <v>14158.61</v>
      </c>
      <c r="L810" s="4">
        <v>14125.778</v>
      </c>
      <c r="M810" s="4">
        <v>14050.28</v>
      </c>
      <c r="N810" s="4">
        <v>14005.955</v>
      </c>
      <c r="O810" s="4">
        <v>14067.754000000001</v>
      </c>
      <c r="P810" s="4">
        <v>14095.971</v>
      </c>
      <c r="Q810" s="4">
        <v>13893.733</v>
      </c>
      <c r="R810" s="4">
        <v>13375.713</v>
      </c>
      <c r="S810" s="4">
        <v>12544.677</v>
      </c>
      <c r="T810" s="4">
        <v>11733.886</v>
      </c>
      <c r="U810" s="4">
        <v>11050.712</v>
      </c>
      <c r="V810" s="4">
        <v>10111.712</v>
      </c>
      <c r="W810" s="4">
        <v>8414.8040000000001</v>
      </c>
      <c r="X810" s="4">
        <v>5001.6670000000004</v>
      </c>
      <c r="Y810" s="4">
        <v>2484.2469999999998</v>
      </c>
      <c r="Z810" s="4">
        <v>978.02599999999995</v>
      </c>
      <c r="AA810" s="4">
        <v>294.96499999999997</v>
      </c>
    </row>
    <row r="811" spans="1:27" s="6" customFormat="1" x14ac:dyDescent="0.3">
      <c r="A811" s="40">
        <v>810</v>
      </c>
      <c r="B811" s="18" t="s">
        <v>323</v>
      </c>
      <c r="C811" s="44" t="s">
        <v>89</v>
      </c>
      <c r="D811" s="41"/>
      <c r="E811" s="41">
        <v>912</v>
      </c>
      <c r="F811" s="41">
        <v>2100</v>
      </c>
      <c r="G811" s="4">
        <v>13349.427</v>
      </c>
      <c r="H811" s="4">
        <v>13524.478999999999</v>
      </c>
      <c r="I811" s="4">
        <v>13726.087</v>
      </c>
      <c r="J811" s="4">
        <v>13909.733</v>
      </c>
      <c r="K811" s="4">
        <v>14040.118</v>
      </c>
      <c r="L811" s="4">
        <v>14095.212</v>
      </c>
      <c r="M811" s="4">
        <v>14073.626</v>
      </c>
      <c r="N811" s="4">
        <v>14015.463</v>
      </c>
      <c r="O811" s="4">
        <v>13975.023999999999</v>
      </c>
      <c r="P811" s="4">
        <v>14016.923000000001</v>
      </c>
      <c r="Q811" s="4">
        <v>14004.291999999999</v>
      </c>
      <c r="R811" s="4">
        <v>13745.981</v>
      </c>
      <c r="S811" s="4">
        <v>13155.22</v>
      </c>
      <c r="T811" s="4">
        <v>12190.11</v>
      </c>
      <c r="U811" s="4">
        <v>11132.162</v>
      </c>
      <c r="V811" s="4">
        <v>10045.826999999999</v>
      </c>
      <c r="W811" s="4">
        <v>8507.5419999999995</v>
      </c>
      <c r="X811" s="4">
        <v>6205.38</v>
      </c>
      <c r="Y811" s="4">
        <v>3007.6460000000002</v>
      </c>
      <c r="Z811" s="4">
        <v>1122.383</v>
      </c>
      <c r="AA811" s="4">
        <v>334.54399999999998</v>
      </c>
    </row>
    <row r="812" spans="1:27" s="6" customFormat="1" x14ac:dyDescent="0.3">
      <c r="A812" s="40">
        <v>811</v>
      </c>
      <c r="B812" s="18" t="s">
        <v>323</v>
      </c>
      <c r="C812" s="43" t="s">
        <v>90</v>
      </c>
      <c r="D812" s="41"/>
      <c r="E812" s="41">
        <v>12</v>
      </c>
      <c r="F812" s="41">
        <v>2015</v>
      </c>
      <c r="G812" s="4">
        <v>2282.482</v>
      </c>
      <c r="H812" s="4">
        <v>1880.1310000000001</v>
      </c>
      <c r="I812" s="4">
        <v>1432.317</v>
      </c>
      <c r="J812" s="4">
        <v>1477.2339999999999</v>
      </c>
      <c r="K812" s="4">
        <v>1771.4939999999999</v>
      </c>
      <c r="L812" s="4">
        <v>1870.4770000000001</v>
      </c>
      <c r="M812" s="4">
        <v>1788.0129999999999</v>
      </c>
      <c r="N812" s="4">
        <v>1524.7280000000001</v>
      </c>
      <c r="O812" s="4">
        <v>1241.3440000000001</v>
      </c>
      <c r="P812" s="4">
        <v>1057.33</v>
      </c>
      <c r="Q812" s="4">
        <v>895.92499999999995</v>
      </c>
      <c r="R812" s="4">
        <v>713.76199999999994</v>
      </c>
      <c r="S812" s="4">
        <v>594.596</v>
      </c>
      <c r="T812" s="4">
        <v>398.97899999999998</v>
      </c>
      <c r="U812" s="4">
        <v>319.20600000000002</v>
      </c>
      <c r="V812" s="4">
        <v>249.727</v>
      </c>
      <c r="W812" s="4">
        <v>153.49100000000001</v>
      </c>
      <c r="X812" s="4">
        <v>65.707999999999998</v>
      </c>
      <c r="Y812" s="4">
        <v>17.420999999999999</v>
      </c>
      <c r="Z812" s="4">
        <v>3.3929999999999998</v>
      </c>
      <c r="AA812" s="4">
        <v>0.30099999999999999</v>
      </c>
    </row>
    <row r="813" spans="1:27" s="6" customFormat="1" x14ac:dyDescent="0.3">
      <c r="A813" s="40">
        <v>812</v>
      </c>
      <c r="B813" s="18" t="s">
        <v>323</v>
      </c>
      <c r="C813" s="43" t="s">
        <v>90</v>
      </c>
      <c r="D813" s="41"/>
      <c r="E813" s="41">
        <v>12</v>
      </c>
      <c r="F813" s="41">
        <v>2020</v>
      </c>
      <c r="G813" s="4">
        <v>2147.6239999999998</v>
      </c>
      <c r="H813" s="4">
        <v>2274.3270000000002</v>
      </c>
      <c r="I813" s="4">
        <v>1876.1759999999999</v>
      </c>
      <c r="J813" s="4">
        <v>1427.9469999999999</v>
      </c>
      <c r="K813" s="4">
        <v>1469.845</v>
      </c>
      <c r="L813" s="4">
        <v>1761.691</v>
      </c>
      <c r="M813" s="4">
        <v>1859.57</v>
      </c>
      <c r="N813" s="4">
        <v>1775.798</v>
      </c>
      <c r="O813" s="4">
        <v>1511.414</v>
      </c>
      <c r="P813" s="4">
        <v>1226.8920000000001</v>
      </c>
      <c r="Q813" s="4">
        <v>1040.4659999999999</v>
      </c>
      <c r="R813" s="4">
        <v>875.83199999999999</v>
      </c>
      <c r="S813" s="4">
        <v>689.57500000000005</v>
      </c>
      <c r="T813" s="4">
        <v>563.553</v>
      </c>
      <c r="U813" s="4">
        <v>365.51400000000001</v>
      </c>
      <c r="V813" s="4">
        <v>272.94900000000001</v>
      </c>
      <c r="W813" s="4">
        <v>186.666</v>
      </c>
      <c r="X813" s="4">
        <v>90.736000000000004</v>
      </c>
      <c r="Y813" s="4">
        <v>27.123000000000001</v>
      </c>
      <c r="Z813" s="4">
        <v>4.42</v>
      </c>
      <c r="AA813" s="4">
        <v>0.46500000000000002</v>
      </c>
    </row>
    <row r="814" spans="1:27" s="6" customFormat="1" x14ac:dyDescent="0.3">
      <c r="A814" s="40">
        <v>813</v>
      </c>
      <c r="B814" s="18" t="s">
        <v>323</v>
      </c>
      <c r="C814" s="43" t="s">
        <v>90</v>
      </c>
      <c r="D814" s="41"/>
      <c r="E814" s="41">
        <v>12</v>
      </c>
      <c r="F814" s="41">
        <v>2025</v>
      </c>
      <c r="G814" s="4">
        <v>1965.0709999999999</v>
      </c>
      <c r="H814" s="4">
        <v>2141.0659999999998</v>
      </c>
      <c r="I814" s="4">
        <v>2270.2629999999999</v>
      </c>
      <c r="J814" s="4">
        <v>1871.4159999999999</v>
      </c>
      <c r="K814" s="4">
        <v>1420.9860000000001</v>
      </c>
      <c r="L814" s="4">
        <v>1461.21</v>
      </c>
      <c r="M814" s="4">
        <v>1751.71</v>
      </c>
      <c r="N814" s="4">
        <v>1847.796</v>
      </c>
      <c r="O814" s="4">
        <v>1761.752</v>
      </c>
      <c r="P814" s="4">
        <v>1495.4380000000001</v>
      </c>
      <c r="Q814" s="4">
        <v>1208.9549999999999</v>
      </c>
      <c r="R814" s="4">
        <v>1018.987</v>
      </c>
      <c r="S814" s="4">
        <v>848.49099999999999</v>
      </c>
      <c r="T814" s="4">
        <v>656.202</v>
      </c>
      <c r="U814" s="4">
        <v>519.41999999999996</v>
      </c>
      <c r="V814" s="4">
        <v>315.74799999999999</v>
      </c>
      <c r="W814" s="4">
        <v>207.69499999999999</v>
      </c>
      <c r="X814" s="4">
        <v>113.596</v>
      </c>
      <c r="Y814" s="4">
        <v>39.054000000000002</v>
      </c>
      <c r="Z814" s="4">
        <v>7.2489999999999997</v>
      </c>
      <c r="AA814" s="4">
        <v>0.64200000000000002</v>
      </c>
    </row>
    <row r="815" spans="1:27" s="6" customFormat="1" x14ac:dyDescent="0.3">
      <c r="A815" s="40">
        <v>814</v>
      </c>
      <c r="B815" s="18" t="s">
        <v>323</v>
      </c>
      <c r="C815" s="43" t="s">
        <v>90</v>
      </c>
      <c r="D815" s="41"/>
      <c r="E815" s="41">
        <v>12</v>
      </c>
      <c r="F815" s="41">
        <v>2030</v>
      </c>
      <c r="G815" s="4">
        <v>1802.3779999999999</v>
      </c>
      <c r="H815" s="4">
        <v>1959.7840000000001</v>
      </c>
      <c r="I815" s="4">
        <v>2137.6759999999999</v>
      </c>
      <c r="J815" s="4">
        <v>2265.2959999999998</v>
      </c>
      <c r="K815" s="4">
        <v>1863.8969999999999</v>
      </c>
      <c r="L815" s="4">
        <v>1412.787</v>
      </c>
      <c r="M815" s="4">
        <v>1452.652</v>
      </c>
      <c r="N815" s="4">
        <v>1741.191</v>
      </c>
      <c r="O815" s="4">
        <v>1834.385</v>
      </c>
      <c r="P815" s="4">
        <v>1744.8050000000001</v>
      </c>
      <c r="Q815" s="4">
        <v>1475.4590000000001</v>
      </c>
      <c r="R815" s="4">
        <v>1186.009</v>
      </c>
      <c r="S815" s="4">
        <v>989.702</v>
      </c>
      <c r="T815" s="4">
        <v>810.47500000000002</v>
      </c>
      <c r="U815" s="4">
        <v>608.20600000000002</v>
      </c>
      <c r="V815" s="4">
        <v>452.995</v>
      </c>
      <c r="W815" s="4">
        <v>244.30199999999999</v>
      </c>
      <c r="X815" s="4">
        <v>129.91200000000001</v>
      </c>
      <c r="Y815" s="4">
        <v>50.911999999999999</v>
      </c>
      <c r="Z815" s="4">
        <v>10.992000000000001</v>
      </c>
      <c r="AA815" s="4">
        <v>1.0860000000000001</v>
      </c>
    </row>
    <row r="816" spans="1:27" s="6" customFormat="1" x14ac:dyDescent="0.3">
      <c r="A816" s="40">
        <v>815</v>
      </c>
      <c r="B816" s="18" t="s">
        <v>323</v>
      </c>
      <c r="C816" s="43" t="s">
        <v>90</v>
      </c>
      <c r="D816" s="41"/>
      <c r="E816" s="41">
        <v>12</v>
      </c>
      <c r="F816" s="41">
        <v>2035</v>
      </c>
      <c r="G816" s="4">
        <v>1744.634</v>
      </c>
      <c r="H816" s="4">
        <v>1797.9390000000001</v>
      </c>
      <c r="I816" s="4">
        <v>1956.961</v>
      </c>
      <c r="J816" s="4">
        <v>2133.261</v>
      </c>
      <c r="K816" s="4">
        <v>2257.4589999999998</v>
      </c>
      <c r="L816" s="4">
        <v>1855.0630000000001</v>
      </c>
      <c r="M816" s="4">
        <v>1404.777</v>
      </c>
      <c r="N816" s="4">
        <v>1444.0260000000001</v>
      </c>
      <c r="O816" s="4">
        <v>1729.4010000000001</v>
      </c>
      <c r="P816" s="4">
        <v>1818.126</v>
      </c>
      <c r="Q816" s="4">
        <v>1723.3489999999999</v>
      </c>
      <c r="R816" s="4">
        <v>1449.6130000000001</v>
      </c>
      <c r="S816" s="4">
        <v>1154.548</v>
      </c>
      <c r="T816" s="4">
        <v>948.64499999999998</v>
      </c>
      <c r="U816" s="4">
        <v>755.274</v>
      </c>
      <c r="V816" s="4">
        <v>535.49900000000002</v>
      </c>
      <c r="W816" s="4">
        <v>356.58199999999999</v>
      </c>
      <c r="X816" s="4">
        <v>157.303</v>
      </c>
      <c r="Y816" s="4">
        <v>60.823</v>
      </c>
      <c r="Z816" s="4">
        <v>15.18</v>
      </c>
      <c r="AA816" s="4">
        <v>1.7569999999999999</v>
      </c>
    </row>
    <row r="817" spans="1:27" s="6" customFormat="1" x14ac:dyDescent="0.3">
      <c r="A817" s="40">
        <v>816</v>
      </c>
      <c r="B817" s="18" t="s">
        <v>323</v>
      </c>
      <c r="C817" s="43" t="s">
        <v>90</v>
      </c>
      <c r="D817" s="41"/>
      <c r="E817" s="41">
        <v>12</v>
      </c>
      <c r="F817" s="41">
        <v>2040</v>
      </c>
      <c r="G817" s="4">
        <v>1796.077</v>
      </c>
      <c r="H817" s="4">
        <v>1740.704</v>
      </c>
      <c r="I817" s="4">
        <v>1795.5709999999999</v>
      </c>
      <c r="J817" s="4">
        <v>1953.068</v>
      </c>
      <c r="K817" s="4">
        <v>2126.0329999999999</v>
      </c>
      <c r="L817" s="4">
        <v>2248.2339999999999</v>
      </c>
      <c r="M817" s="4">
        <v>1846.288</v>
      </c>
      <c r="N817" s="4">
        <v>1396.86</v>
      </c>
      <c r="O817" s="4">
        <v>1434.6690000000001</v>
      </c>
      <c r="P817" s="4">
        <v>1715.1980000000001</v>
      </c>
      <c r="Q817" s="4">
        <v>1797.4929999999999</v>
      </c>
      <c r="R817" s="4">
        <v>1695.5170000000001</v>
      </c>
      <c r="S817" s="4">
        <v>1414.183</v>
      </c>
      <c r="T817" s="4">
        <v>1110.229</v>
      </c>
      <c r="U817" s="4">
        <v>888.43799999999999</v>
      </c>
      <c r="V817" s="4">
        <v>670.76800000000003</v>
      </c>
      <c r="W817" s="4">
        <v>428.14699999999999</v>
      </c>
      <c r="X817" s="4">
        <v>235.773</v>
      </c>
      <c r="Y817" s="4">
        <v>76.698999999999998</v>
      </c>
      <c r="Z817" s="4">
        <v>19.158999999999999</v>
      </c>
      <c r="AA817" s="4">
        <v>2.6059999999999999</v>
      </c>
    </row>
    <row r="818" spans="1:27" s="6" customFormat="1" x14ac:dyDescent="0.3">
      <c r="A818" s="40">
        <v>817</v>
      </c>
      <c r="B818" s="18" t="s">
        <v>323</v>
      </c>
      <c r="C818" s="43" t="s">
        <v>90</v>
      </c>
      <c r="D818" s="41"/>
      <c r="E818" s="41">
        <v>12</v>
      </c>
      <c r="F818" s="41">
        <v>2045</v>
      </c>
      <c r="G818" s="4">
        <v>1884.569</v>
      </c>
      <c r="H818" s="4">
        <v>1792.386</v>
      </c>
      <c r="I818" s="4">
        <v>1738.5989999999999</v>
      </c>
      <c r="J818" s="4">
        <v>1792.0730000000001</v>
      </c>
      <c r="K818" s="4">
        <v>1946.41</v>
      </c>
      <c r="L818" s="4">
        <v>2117.424</v>
      </c>
      <c r="M818" s="4">
        <v>2238.9679999999998</v>
      </c>
      <c r="N818" s="4">
        <v>1837.4</v>
      </c>
      <c r="O818" s="4">
        <v>1388.4169999999999</v>
      </c>
      <c r="P818" s="4">
        <v>1423.6</v>
      </c>
      <c r="Q818" s="4">
        <v>1697.1969999999999</v>
      </c>
      <c r="R818" s="4">
        <v>1770.693</v>
      </c>
      <c r="S818" s="4">
        <v>1657.367</v>
      </c>
      <c r="T818" s="4">
        <v>1363.9549999999999</v>
      </c>
      <c r="U818" s="4">
        <v>1044.4939999999999</v>
      </c>
      <c r="V818" s="4">
        <v>795.22900000000004</v>
      </c>
      <c r="W818" s="4">
        <v>543.92100000000005</v>
      </c>
      <c r="X818" s="4">
        <v>290.01600000000002</v>
      </c>
      <c r="Y818" s="4">
        <v>119.36499999999999</v>
      </c>
      <c r="Z818" s="4">
        <v>25.446000000000002</v>
      </c>
      <c r="AA818" s="4">
        <v>3.54</v>
      </c>
    </row>
    <row r="819" spans="1:27" s="6" customFormat="1" x14ac:dyDescent="0.3">
      <c r="A819" s="40">
        <v>818</v>
      </c>
      <c r="B819" s="18" t="s">
        <v>323</v>
      </c>
      <c r="C819" s="43" t="s">
        <v>90</v>
      </c>
      <c r="D819" s="41"/>
      <c r="E819" s="41">
        <v>12</v>
      </c>
      <c r="F819" s="41">
        <v>2050</v>
      </c>
      <c r="G819" s="4">
        <v>1918.5350000000001</v>
      </c>
      <c r="H819" s="4">
        <v>1881.0530000000001</v>
      </c>
      <c r="I819" s="4">
        <v>1790.4159999999999</v>
      </c>
      <c r="J819" s="4">
        <v>1735.3489999999999</v>
      </c>
      <c r="K819" s="4">
        <v>1785.87</v>
      </c>
      <c r="L819" s="4">
        <v>1938.43</v>
      </c>
      <c r="M819" s="4">
        <v>2108.9059999999999</v>
      </c>
      <c r="N819" s="4">
        <v>2229.4639999999999</v>
      </c>
      <c r="O819" s="4">
        <v>1827.67</v>
      </c>
      <c r="P819" s="4">
        <v>1378.499</v>
      </c>
      <c r="Q819" s="4">
        <v>1409.71</v>
      </c>
      <c r="R819" s="4">
        <v>1673.835</v>
      </c>
      <c r="S819" s="4">
        <v>1733.981</v>
      </c>
      <c r="T819" s="4">
        <v>1602.845</v>
      </c>
      <c r="U819" s="4">
        <v>1288.463</v>
      </c>
      <c r="V819" s="4">
        <v>941.495</v>
      </c>
      <c r="W819" s="4">
        <v>653.03</v>
      </c>
      <c r="X819" s="4">
        <v>376.55399999999997</v>
      </c>
      <c r="Y819" s="4">
        <v>151.96100000000001</v>
      </c>
      <c r="Z819" s="4">
        <v>41.570999999999998</v>
      </c>
      <c r="AA819" s="4">
        <v>4.9779999999999998</v>
      </c>
    </row>
    <row r="820" spans="1:27" s="6" customFormat="1" x14ac:dyDescent="0.3">
      <c r="A820" s="40">
        <v>819</v>
      </c>
      <c r="B820" s="18" t="s">
        <v>323</v>
      </c>
      <c r="C820" s="43" t="s">
        <v>90</v>
      </c>
      <c r="D820" s="41"/>
      <c r="E820" s="41">
        <v>12</v>
      </c>
      <c r="F820" s="41">
        <v>2055</v>
      </c>
      <c r="G820" s="4">
        <v>1848.2370000000001</v>
      </c>
      <c r="H820" s="4">
        <v>1915.279</v>
      </c>
      <c r="I820" s="4">
        <v>1879.1949999999999</v>
      </c>
      <c r="J820" s="4">
        <v>1787.3869999999999</v>
      </c>
      <c r="K820" s="4">
        <v>1729.6210000000001</v>
      </c>
      <c r="L820" s="4">
        <v>1778.6569999999999</v>
      </c>
      <c r="M820" s="4">
        <v>1930.8789999999999</v>
      </c>
      <c r="N820" s="4">
        <v>2100.5450000000001</v>
      </c>
      <c r="O820" s="4">
        <v>2219.0650000000001</v>
      </c>
      <c r="P820" s="4">
        <v>1816.0930000000001</v>
      </c>
      <c r="Q820" s="4">
        <v>1366.153</v>
      </c>
      <c r="R820" s="4">
        <v>1391.8119999999999</v>
      </c>
      <c r="S820" s="4">
        <v>1641.942</v>
      </c>
      <c r="T820" s="4">
        <v>1681.258</v>
      </c>
      <c r="U820" s="4">
        <v>1520.0070000000001</v>
      </c>
      <c r="V820" s="4">
        <v>1169.068</v>
      </c>
      <c r="W820" s="4">
        <v>782.32100000000003</v>
      </c>
      <c r="X820" s="4">
        <v>461.44299999999998</v>
      </c>
      <c r="Y820" s="4">
        <v>203.869</v>
      </c>
      <c r="Z820" s="4">
        <v>55.484000000000002</v>
      </c>
      <c r="AA820" s="4">
        <v>8.4450000000000003</v>
      </c>
    </row>
    <row r="821" spans="1:27" s="6" customFormat="1" x14ac:dyDescent="0.3">
      <c r="A821" s="40">
        <v>820</v>
      </c>
      <c r="B821" s="18" t="s">
        <v>323</v>
      </c>
      <c r="C821" s="43" t="s">
        <v>90</v>
      </c>
      <c r="D821" s="41"/>
      <c r="E821" s="41">
        <v>12</v>
      </c>
      <c r="F821" s="41">
        <v>2060</v>
      </c>
      <c r="G821" s="4">
        <v>1732.1610000000001</v>
      </c>
      <c r="H821" s="4">
        <v>1845.3230000000001</v>
      </c>
      <c r="I821" s="4">
        <v>1913.5830000000001</v>
      </c>
      <c r="J821" s="4">
        <v>1876.3309999999999</v>
      </c>
      <c r="K821" s="4">
        <v>1781.9949999999999</v>
      </c>
      <c r="L821" s="4">
        <v>1722.9580000000001</v>
      </c>
      <c r="M821" s="4">
        <v>1771.9369999999999</v>
      </c>
      <c r="N821" s="4">
        <v>1923.6389999999999</v>
      </c>
      <c r="O821" s="4">
        <v>2091.5340000000001</v>
      </c>
      <c r="P821" s="4">
        <v>2206.489</v>
      </c>
      <c r="Q821" s="4">
        <v>1801.44</v>
      </c>
      <c r="R821" s="4">
        <v>1350.24</v>
      </c>
      <c r="S821" s="4">
        <v>1367.4580000000001</v>
      </c>
      <c r="T821" s="4">
        <v>1595.825</v>
      </c>
      <c r="U821" s="4">
        <v>1600.096</v>
      </c>
      <c r="V821" s="4">
        <v>1387.5609999999999</v>
      </c>
      <c r="W821" s="4">
        <v>982.03499999999997</v>
      </c>
      <c r="X821" s="4">
        <v>563.41499999999996</v>
      </c>
      <c r="Y821" s="4">
        <v>257.642</v>
      </c>
      <c r="Z821" s="4">
        <v>77.878</v>
      </c>
      <c r="AA821" s="4">
        <v>12.244</v>
      </c>
    </row>
    <row r="822" spans="1:27" s="6" customFormat="1" x14ac:dyDescent="0.3">
      <c r="A822" s="40">
        <v>821</v>
      </c>
      <c r="B822" s="18" t="s">
        <v>323</v>
      </c>
      <c r="C822" s="43" t="s">
        <v>90</v>
      </c>
      <c r="D822" s="41"/>
      <c r="E822" s="41">
        <v>12</v>
      </c>
      <c r="F822" s="41">
        <v>2065</v>
      </c>
      <c r="G822" s="4">
        <v>1655.14</v>
      </c>
      <c r="H822" s="4">
        <v>1729.5940000000001</v>
      </c>
      <c r="I822" s="4">
        <v>1843.81</v>
      </c>
      <c r="J822" s="4">
        <v>1910.9159999999999</v>
      </c>
      <c r="K822" s="4">
        <v>1871.2190000000001</v>
      </c>
      <c r="L822" s="4">
        <v>1775.7190000000001</v>
      </c>
      <c r="M822" s="4">
        <v>1716.8119999999999</v>
      </c>
      <c r="N822" s="4">
        <v>1765.6489999999999</v>
      </c>
      <c r="O822" s="4">
        <v>1916.0119999999999</v>
      </c>
      <c r="P822" s="4">
        <v>2080.7060000000001</v>
      </c>
      <c r="Q822" s="4">
        <v>2190.3939999999998</v>
      </c>
      <c r="R822" s="4">
        <v>1782.383</v>
      </c>
      <c r="S822" s="4">
        <v>1328.59</v>
      </c>
      <c r="T822" s="4">
        <v>1331.9590000000001</v>
      </c>
      <c r="U822" s="4">
        <v>1523.7840000000001</v>
      </c>
      <c r="V822" s="4">
        <v>1468.7750000000001</v>
      </c>
      <c r="W822" s="4">
        <v>1177.1969999999999</v>
      </c>
      <c r="X822" s="4">
        <v>719.69200000000001</v>
      </c>
      <c r="Y822" s="4">
        <v>323.721</v>
      </c>
      <c r="Z822" s="4">
        <v>102.73099999999999</v>
      </c>
      <c r="AA822" s="4">
        <v>18.199000000000002</v>
      </c>
    </row>
    <row r="823" spans="1:27" s="6" customFormat="1" x14ac:dyDescent="0.3">
      <c r="A823" s="40">
        <v>822</v>
      </c>
      <c r="B823" s="18" t="s">
        <v>323</v>
      </c>
      <c r="C823" s="43" t="s">
        <v>90</v>
      </c>
      <c r="D823" s="41"/>
      <c r="E823" s="41">
        <v>12</v>
      </c>
      <c r="F823" s="41">
        <v>2070</v>
      </c>
      <c r="G823" s="4">
        <v>1637.616</v>
      </c>
      <c r="H823" s="4">
        <v>1652.836</v>
      </c>
      <c r="I823" s="4">
        <v>1728.2760000000001</v>
      </c>
      <c r="J823" s="4">
        <v>1841.3989999999999</v>
      </c>
      <c r="K823" s="4">
        <v>1906.1379999999999</v>
      </c>
      <c r="L823" s="4">
        <v>1865.2819999999999</v>
      </c>
      <c r="M823" s="4">
        <v>1769.9559999999999</v>
      </c>
      <c r="N823" s="4">
        <v>1711.1659999999999</v>
      </c>
      <c r="O823" s="4">
        <v>1759.1769999999999</v>
      </c>
      <c r="P823" s="4">
        <v>1906.9469999999999</v>
      </c>
      <c r="Q823" s="4">
        <v>2066.8789999999999</v>
      </c>
      <c r="R823" s="4">
        <v>2169.35</v>
      </c>
      <c r="S823" s="4">
        <v>1756.4010000000001</v>
      </c>
      <c r="T823" s="4">
        <v>1296.8409999999999</v>
      </c>
      <c r="U823" s="4">
        <v>1275.8779999999999</v>
      </c>
      <c r="V823" s="4">
        <v>1406.3</v>
      </c>
      <c r="W823" s="4">
        <v>1258.2929999999999</v>
      </c>
      <c r="X823" s="4">
        <v>877.78899999999999</v>
      </c>
      <c r="Y823" s="4">
        <v>425.64100000000002</v>
      </c>
      <c r="Z823" s="4">
        <v>134.89599999999999</v>
      </c>
      <c r="AA823" s="4">
        <v>25.838999999999999</v>
      </c>
    </row>
    <row r="824" spans="1:27" s="6" customFormat="1" x14ac:dyDescent="0.3">
      <c r="A824" s="40">
        <v>823</v>
      </c>
      <c r="B824" s="18" t="s">
        <v>323</v>
      </c>
      <c r="C824" s="43" t="s">
        <v>90</v>
      </c>
      <c r="D824" s="41"/>
      <c r="E824" s="41">
        <v>12</v>
      </c>
      <c r="F824" s="41">
        <v>2075</v>
      </c>
      <c r="G824" s="4">
        <v>1653.6410000000001</v>
      </c>
      <c r="H824" s="4">
        <v>1635.4780000000001</v>
      </c>
      <c r="I824" s="4">
        <v>1651.6679999999999</v>
      </c>
      <c r="J824" s="4">
        <v>1726.105</v>
      </c>
      <c r="K824" s="4">
        <v>1837.0260000000001</v>
      </c>
      <c r="L824" s="4">
        <v>1900.596</v>
      </c>
      <c r="M824" s="4">
        <v>1859.8520000000001</v>
      </c>
      <c r="N824" s="4">
        <v>1764.6980000000001</v>
      </c>
      <c r="O824" s="4">
        <v>1705.433</v>
      </c>
      <c r="P824" s="4">
        <v>1751.5730000000001</v>
      </c>
      <c r="Q824" s="4">
        <v>1895.4259999999999</v>
      </c>
      <c r="R824" s="4">
        <v>2048.8040000000001</v>
      </c>
      <c r="S824" s="4">
        <v>2140.5700000000002</v>
      </c>
      <c r="T824" s="4">
        <v>1717.79</v>
      </c>
      <c r="U824" s="4">
        <v>1245.848</v>
      </c>
      <c r="V824" s="4">
        <v>1183.2180000000001</v>
      </c>
      <c r="W824" s="4">
        <v>1215.3309999999999</v>
      </c>
      <c r="X824" s="4">
        <v>952.99599999999998</v>
      </c>
      <c r="Y824" s="4">
        <v>533.01099999999997</v>
      </c>
      <c r="Z824" s="4">
        <v>184.77</v>
      </c>
      <c r="AA824" s="4">
        <v>36.237000000000002</v>
      </c>
    </row>
    <row r="825" spans="1:27" s="6" customFormat="1" x14ac:dyDescent="0.3">
      <c r="A825" s="40">
        <v>824</v>
      </c>
      <c r="B825" s="18" t="s">
        <v>323</v>
      </c>
      <c r="C825" s="43" t="s">
        <v>90</v>
      </c>
      <c r="D825" s="41"/>
      <c r="E825" s="41">
        <v>12</v>
      </c>
      <c r="F825" s="41">
        <v>2080</v>
      </c>
      <c r="G825" s="4">
        <v>1660.5050000000001</v>
      </c>
      <c r="H825" s="4">
        <v>1651.66</v>
      </c>
      <c r="I825" s="4">
        <v>1634.414</v>
      </c>
      <c r="J825" s="4">
        <v>1649.704</v>
      </c>
      <c r="K825" s="4">
        <v>1722.1389999999999</v>
      </c>
      <c r="L825" s="4">
        <v>1831.961</v>
      </c>
      <c r="M825" s="4">
        <v>1895.55</v>
      </c>
      <c r="N825" s="4">
        <v>1854.932</v>
      </c>
      <c r="O825" s="4">
        <v>1759.404</v>
      </c>
      <c r="P825" s="4">
        <v>1698.779</v>
      </c>
      <c r="Q825" s="4">
        <v>1741.982</v>
      </c>
      <c r="R825" s="4">
        <v>1880.3979999999999</v>
      </c>
      <c r="S825" s="4">
        <v>2024.145</v>
      </c>
      <c r="T825" s="4">
        <v>2097.4319999999998</v>
      </c>
      <c r="U825" s="4">
        <v>1654.885</v>
      </c>
      <c r="V825" s="4">
        <v>1160.779</v>
      </c>
      <c r="W825" s="4">
        <v>1031.1420000000001</v>
      </c>
      <c r="X825" s="4">
        <v>934.37300000000005</v>
      </c>
      <c r="Y825" s="4">
        <v>593.66899999999998</v>
      </c>
      <c r="Z825" s="4">
        <v>240.857</v>
      </c>
      <c r="AA825" s="4">
        <v>52.561999999999998</v>
      </c>
    </row>
    <row r="826" spans="1:27" s="6" customFormat="1" x14ac:dyDescent="0.3">
      <c r="A826" s="40">
        <v>825</v>
      </c>
      <c r="B826" s="18" t="s">
        <v>323</v>
      </c>
      <c r="C826" s="43" t="s">
        <v>90</v>
      </c>
      <c r="D826" s="41"/>
      <c r="E826" s="41">
        <v>12</v>
      </c>
      <c r="F826" s="41">
        <v>2085</v>
      </c>
      <c r="G826" s="4">
        <v>1632.6759999999999</v>
      </c>
      <c r="H826" s="4">
        <v>1658.6579999999999</v>
      </c>
      <c r="I826" s="4">
        <v>1650.6880000000001</v>
      </c>
      <c r="J826" s="4">
        <v>1632.625</v>
      </c>
      <c r="K826" s="4">
        <v>1646.0889999999999</v>
      </c>
      <c r="L826" s="4">
        <v>1717.558</v>
      </c>
      <c r="M826" s="4">
        <v>1827.4179999999999</v>
      </c>
      <c r="N826" s="4">
        <v>1891.0360000000001</v>
      </c>
      <c r="O826" s="4">
        <v>1850.0060000000001</v>
      </c>
      <c r="P826" s="4">
        <v>1753.2729999999999</v>
      </c>
      <c r="Q826" s="4">
        <v>1690.415</v>
      </c>
      <c r="R826" s="4">
        <v>1729.508</v>
      </c>
      <c r="S826" s="4">
        <v>1859.9259999999999</v>
      </c>
      <c r="T826" s="4">
        <v>1986.7950000000001</v>
      </c>
      <c r="U826" s="4">
        <v>2025.9549999999999</v>
      </c>
      <c r="V826" s="4">
        <v>1548.6410000000001</v>
      </c>
      <c r="W826" s="4">
        <v>1019.5170000000001</v>
      </c>
      <c r="X826" s="4">
        <v>803.96100000000001</v>
      </c>
      <c r="Y826" s="4">
        <v>596.298</v>
      </c>
      <c r="Z826" s="4">
        <v>278.77499999999998</v>
      </c>
      <c r="AA826" s="4">
        <v>73.507000000000005</v>
      </c>
    </row>
    <row r="827" spans="1:27" s="6" customFormat="1" x14ac:dyDescent="0.3">
      <c r="A827" s="40">
        <v>826</v>
      </c>
      <c r="B827" s="18" t="s">
        <v>323</v>
      </c>
      <c r="C827" s="43" t="s">
        <v>90</v>
      </c>
      <c r="D827" s="41"/>
      <c r="E827" s="41">
        <v>12</v>
      </c>
      <c r="F827" s="41">
        <v>2090</v>
      </c>
      <c r="G827" s="4">
        <v>1576.826</v>
      </c>
      <c r="H827" s="4">
        <v>1630.9849999999999</v>
      </c>
      <c r="I827" s="4">
        <v>1657.761</v>
      </c>
      <c r="J827" s="4">
        <v>1649.0450000000001</v>
      </c>
      <c r="K827" s="4">
        <v>1629.3150000000001</v>
      </c>
      <c r="L827" s="4">
        <v>1641.9449999999999</v>
      </c>
      <c r="M827" s="4">
        <v>1713.5250000000001</v>
      </c>
      <c r="N827" s="4">
        <v>1823.434</v>
      </c>
      <c r="O827" s="4">
        <v>1886.568</v>
      </c>
      <c r="P827" s="4">
        <v>1844.31</v>
      </c>
      <c r="Q827" s="4">
        <v>1745.5889999999999</v>
      </c>
      <c r="R827" s="4">
        <v>1679.5419999999999</v>
      </c>
      <c r="S827" s="4">
        <v>1712.546</v>
      </c>
      <c r="T827" s="4">
        <v>1828.6179999999999</v>
      </c>
      <c r="U827" s="4">
        <v>1923.9179999999999</v>
      </c>
      <c r="V827" s="4">
        <v>1903.866</v>
      </c>
      <c r="W827" s="4">
        <v>1370.396</v>
      </c>
      <c r="X827" s="4">
        <v>805.69399999999996</v>
      </c>
      <c r="Y827" s="4">
        <v>525.20399999999995</v>
      </c>
      <c r="Z827" s="4">
        <v>290.76100000000002</v>
      </c>
      <c r="AA827" s="4">
        <v>92.984999999999999</v>
      </c>
    </row>
    <row r="828" spans="1:27" s="6" customFormat="1" x14ac:dyDescent="0.3">
      <c r="A828" s="40">
        <v>827</v>
      </c>
      <c r="B828" s="18" t="s">
        <v>323</v>
      </c>
      <c r="C828" s="43" t="s">
        <v>90</v>
      </c>
      <c r="D828" s="41"/>
      <c r="E828" s="41">
        <v>12</v>
      </c>
      <c r="F828" s="41">
        <v>2095</v>
      </c>
      <c r="G828" s="4">
        <v>1521.3969999999999</v>
      </c>
      <c r="H828" s="4">
        <v>1575.289</v>
      </c>
      <c r="I828" s="4">
        <v>1630.1780000000001</v>
      </c>
      <c r="J828" s="4">
        <v>1656.2660000000001</v>
      </c>
      <c r="K828" s="4">
        <v>1646.0219999999999</v>
      </c>
      <c r="L828" s="4">
        <v>1625.557</v>
      </c>
      <c r="M828" s="4">
        <v>1638.348</v>
      </c>
      <c r="N828" s="4">
        <v>1710.0820000000001</v>
      </c>
      <c r="O828" s="4">
        <v>1819.5609999999999</v>
      </c>
      <c r="P828" s="4">
        <v>1881.4359999999999</v>
      </c>
      <c r="Q828" s="4">
        <v>1837.1389999999999</v>
      </c>
      <c r="R828" s="4">
        <v>1735.5650000000001</v>
      </c>
      <c r="S828" s="4">
        <v>1664.7429999999999</v>
      </c>
      <c r="T828" s="4">
        <v>1686.2550000000001</v>
      </c>
      <c r="U828" s="4">
        <v>1774.827</v>
      </c>
      <c r="V828" s="4">
        <v>1814.8689999999999</v>
      </c>
      <c r="W828" s="4">
        <v>1696.204</v>
      </c>
      <c r="X828" s="4">
        <v>1096.3910000000001</v>
      </c>
      <c r="Y828" s="4">
        <v>537.80799999999999</v>
      </c>
      <c r="Z828" s="4">
        <v>265.286</v>
      </c>
      <c r="AA828" s="4">
        <v>106.45099999999999</v>
      </c>
    </row>
    <row r="829" spans="1:27" s="6" customFormat="1" x14ac:dyDescent="0.3">
      <c r="A829" s="40">
        <v>828</v>
      </c>
      <c r="B829" s="18" t="s">
        <v>323</v>
      </c>
      <c r="C829" s="43" t="s">
        <v>90</v>
      </c>
      <c r="D829" s="41"/>
      <c r="E829" s="41">
        <v>12</v>
      </c>
      <c r="F829" s="41">
        <v>2100</v>
      </c>
      <c r="G829" s="4">
        <v>1487.413</v>
      </c>
      <c r="H829" s="4">
        <v>1520.009</v>
      </c>
      <c r="I829" s="4">
        <v>1574.5909999999999</v>
      </c>
      <c r="J829" s="4">
        <v>1628.846</v>
      </c>
      <c r="K829" s="4">
        <v>1653.54</v>
      </c>
      <c r="L829" s="4">
        <v>1642.627</v>
      </c>
      <c r="M829" s="4">
        <v>1622.37</v>
      </c>
      <c r="N829" s="4">
        <v>1635.4069999999999</v>
      </c>
      <c r="O829" s="4">
        <v>1706.925</v>
      </c>
      <c r="P829" s="4">
        <v>1815.34</v>
      </c>
      <c r="Q829" s="4">
        <v>1875.2</v>
      </c>
      <c r="R829" s="4">
        <v>1828.04</v>
      </c>
      <c r="S829" s="4">
        <v>1722.2370000000001</v>
      </c>
      <c r="T829" s="4">
        <v>1641.789</v>
      </c>
      <c r="U829" s="4">
        <v>1640.107</v>
      </c>
      <c r="V829" s="4">
        <v>1679.479</v>
      </c>
      <c r="W829" s="4">
        <v>1625.644</v>
      </c>
      <c r="X829" s="4">
        <v>1371.12</v>
      </c>
      <c r="Y829" s="4">
        <v>746.79600000000005</v>
      </c>
      <c r="Z829" s="4">
        <v>281.90899999999999</v>
      </c>
      <c r="AA829" s="4">
        <v>109.491</v>
      </c>
    </row>
    <row r="830" spans="1:27" s="6" customFormat="1" x14ac:dyDescent="0.3">
      <c r="A830" s="40">
        <v>829</v>
      </c>
      <c r="B830" s="18" t="s">
        <v>323</v>
      </c>
      <c r="C830" s="43" t="s">
        <v>91</v>
      </c>
      <c r="D830" s="41"/>
      <c r="E830" s="41">
        <v>818</v>
      </c>
      <c r="F830" s="41">
        <v>2015</v>
      </c>
      <c r="G830" s="4">
        <v>5995.1779999999999</v>
      </c>
      <c r="H830" s="4">
        <v>4750.7659999999996</v>
      </c>
      <c r="I830" s="4">
        <v>4321.2579999999998</v>
      </c>
      <c r="J830" s="4">
        <v>3967.6590000000001</v>
      </c>
      <c r="K830" s="4">
        <v>4029.348</v>
      </c>
      <c r="L830" s="4">
        <v>4177.32</v>
      </c>
      <c r="M830" s="4">
        <v>3650.8510000000001</v>
      </c>
      <c r="N830" s="4">
        <v>3089.5210000000002</v>
      </c>
      <c r="O830" s="4">
        <v>2597.087</v>
      </c>
      <c r="P830" s="4">
        <v>2275.4760000000001</v>
      </c>
      <c r="Q830" s="4">
        <v>1950.809</v>
      </c>
      <c r="R830" s="4">
        <v>1630.5150000000001</v>
      </c>
      <c r="S830" s="4">
        <v>1255.5989999999999</v>
      </c>
      <c r="T830" s="4">
        <v>1087.2470000000001</v>
      </c>
      <c r="U830" s="4">
        <v>672.08500000000004</v>
      </c>
      <c r="V830" s="4">
        <v>470.67899999999997</v>
      </c>
      <c r="W830" s="4">
        <v>281.86</v>
      </c>
      <c r="X830" s="4">
        <v>123.06100000000001</v>
      </c>
      <c r="Y830" s="4">
        <v>35.643000000000001</v>
      </c>
      <c r="Z830" s="4">
        <v>6.5960000000000001</v>
      </c>
      <c r="AA830" s="4">
        <v>0.67600000000000005</v>
      </c>
    </row>
    <row r="831" spans="1:27" s="6" customFormat="1" x14ac:dyDescent="0.3">
      <c r="A831" s="40">
        <v>830</v>
      </c>
      <c r="B831" s="18" t="s">
        <v>323</v>
      </c>
      <c r="C831" s="43" t="s">
        <v>91</v>
      </c>
      <c r="D831" s="41"/>
      <c r="E831" s="41">
        <v>818</v>
      </c>
      <c r="F831" s="41">
        <v>2020</v>
      </c>
      <c r="G831" s="4">
        <v>5864.45</v>
      </c>
      <c r="H831" s="4">
        <v>5961.6030000000001</v>
      </c>
      <c r="I831" s="4">
        <v>4736.1970000000001</v>
      </c>
      <c r="J831" s="4">
        <v>4307.2709999999997</v>
      </c>
      <c r="K831" s="4">
        <v>3921.1309999999999</v>
      </c>
      <c r="L831" s="4">
        <v>3951.806</v>
      </c>
      <c r="M831" s="4">
        <v>4114.5110000000004</v>
      </c>
      <c r="N831" s="4">
        <v>3634.9789999999998</v>
      </c>
      <c r="O831" s="4">
        <v>3103.1779999999999</v>
      </c>
      <c r="P831" s="4">
        <v>2600.1289999999999</v>
      </c>
      <c r="Q831" s="4">
        <v>2236.5830000000001</v>
      </c>
      <c r="R831" s="4">
        <v>1876.4369999999999</v>
      </c>
      <c r="S831" s="4">
        <v>1535.683</v>
      </c>
      <c r="T831" s="4">
        <v>1137.3620000000001</v>
      </c>
      <c r="U831" s="4">
        <v>922.67</v>
      </c>
      <c r="V831" s="4">
        <v>506.64499999999998</v>
      </c>
      <c r="W831" s="4">
        <v>295.83100000000002</v>
      </c>
      <c r="X831" s="4">
        <v>137.369</v>
      </c>
      <c r="Y831" s="4">
        <v>43.151000000000003</v>
      </c>
      <c r="Z831" s="4">
        <v>7.91</v>
      </c>
      <c r="AA831" s="4">
        <v>0.78800000000000003</v>
      </c>
    </row>
    <row r="832" spans="1:27" s="6" customFormat="1" x14ac:dyDescent="0.3">
      <c r="A832" s="40">
        <v>831</v>
      </c>
      <c r="B832" s="18" t="s">
        <v>323</v>
      </c>
      <c r="C832" s="43" t="s">
        <v>91</v>
      </c>
      <c r="D832" s="41"/>
      <c r="E832" s="41">
        <v>818</v>
      </c>
      <c r="F832" s="41">
        <v>2025</v>
      </c>
      <c r="G832" s="4">
        <v>5674.1170000000002</v>
      </c>
      <c r="H832" s="4">
        <v>5833.99</v>
      </c>
      <c r="I832" s="4">
        <v>5946.2190000000001</v>
      </c>
      <c r="J832" s="4">
        <v>4722.1319999999996</v>
      </c>
      <c r="K832" s="4">
        <v>4260.5510000000004</v>
      </c>
      <c r="L832" s="4">
        <v>3844.38</v>
      </c>
      <c r="M832" s="4">
        <v>3890.625</v>
      </c>
      <c r="N832" s="4">
        <v>4097.4759999999997</v>
      </c>
      <c r="O832" s="4">
        <v>3646.3620000000001</v>
      </c>
      <c r="P832" s="4">
        <v>3102.645</v>
      </c>
      <c r="Q832" s="4">
        <v>2558.373</v>
      </c>
      <c r="R832" s="4">
        <v>2158.2449999999999</v>
      </c>
      <c r="S832" s="4">
        <v>1776.1179999999999</v>
      </c>
      <c r="T832" s="4">
        <v>1402.7080000000001</v>
      </c>
      <c r="U832" s="4">
        <v>977.56200000000001</v>
      </c>
      <c r="V832" s="4">
        <v>710.78599999999994</v>
      </c>
      <c r="W832" s="4">
        <v>328.47399999999999</v>
      </c>
      <c r="X832" s="4">
        <v>149.95400000000001</v>
      </c>
      <c r="Y832" s="4">
        <v>50.287999999999997</v>
      </c>
      <c r="Z832" s="4">
        <v>10.009</v>
      </c>
      <c r="AA832" s="4">
        <v>0.97599999999999998</v>
      </c>
    </row>
    <row r="833" spans="1:27" s="6" customFormat="1" x14ac:dyDescent="0.3">
      <c r="A833" s="40">
        <v>832</v>
      </c>
      <c r="B833" s="18" t="s">
        <v>323</v>
      </c>
      <c r="C833" s="43" t="s">
        <v>91</v>
      </c>
      <c r="D833" s="41"/>
      <c r="E833" s="41">
        <v>818</v>
      </c>
      <c r="F833" s="41">
        <v>2030</v>
      </c>
      <c r="G833" s="4">
        <v>5678.7290000000003</v>
      </c>
      <c r="H833" s="4">
        <v>5648.8729999999996</v>
      </c>
      <c r="I833" s="4">
        <v>5820.9539999999997</v>
      </c>
      <c r="J833" s="4">
        <v>5932.6970000000001</v>
      </c>
      <c r="K833" s="4">
        <v>4682.2449999999999</v>
      </c>
      <c r="L833" s="4">
        <v>4195.6639999999998</v>
      </c>
      <c r="M833" s="4">
        <v>3792.924</v>
      </c>
      <c r="N833" s="4">
        <v>3875.2289999999998</v>
      </c>
      <c r="O833" s="4">
        <v>4101.3339999999998</v>
      </c>
      <c r="P833" s="4">
        <v>3636.4749999999999</v>
      </c>
      <c r="Q833" s="4">
        <v>3053.0859999999998</v>
      </c>
      <c r="R833" s="4">
        <v>2477.076</v>
      </c>
      <c r="S833" s="4">
        <v>2052.8249999999998</v>
      </c>
      <c r="T833" s="4">
        <v>1634.8620000000001</v>
      </c>
      <c r="U833" s="4">
        <v>1220.3489999999999</v>
      </c>
      <c r="V833" s="4">
        <v>767.57500000000005</v>
      </c>
      <c r="W833" s="4">
        <v>473.90899999999999</v>
      </c>
      <c r="X833" s="4">
        <v>172.505</v>
      </c>
      <c r="Y833" s="4">
        <v>57.097999999999999</v>
      </c>
      <c r="Z833" s="4">
        <v>12.159000000000001</v>
      </c>
      <c r="AA833" s="4">
        <v>1.276</v>
      </c>
    </row>
    <row r="834" spans="1:27" s="6" customFormat="1" x14ac:dyDescent="0.3">
      <c r="A834" s="40">
        <v>833</v>
      </c>
      <c r="B834" s="18" t="s">
        <v>323</v>
      </c>
      <c r="C834" s="43" t="s">
        <v>91</v>
      </c>
      <c r="D834" s="41"/>
      <c r="E834" s="41">
        <v>818</v>
      </c>
      <c r="F834" s="41">
        <v>2035</v>
      </c>
      <c r="G834" s="4">
        <v>5979.7089999999998</v>
      </c>
      <c r="H834" s="4">
        <v>5655.1170000000002</v>
      </c>
      <c r="I834" s="4">
        <v>5636.6679999999997</v>
      </c>
      <c r="J834" s="4">
        <v>5808.0429999999997</v>
      </c>
      <c r="K834" s="4">
        <v>5891.3490000000002</v>
      </c>
      <c r="L834" s="4">
        <v>4616.9120000000003</v>
      </c>
      <c r="M834" s="4">
        <v>4143.8249999999998</v>
      </c>
      <c r="N834" s="4">
        <v>3778.9</v>
      </c>
      <c r="O834" s="4">
        <v>3881.4789999999998</v>
      </c>
      <c r="P834" s="4">
        <v>4089.395</v>
      </c>
      <c r="Q834" s="4">
        <v>3581.855</v>
      </c>
      <c r="R834" s="4">
        <v>2963.8420000000001</v>
      </c>
      <c r="S834" s="4">
        <v>2365.442</v>
      </c>
      <c r="T834" s="4">
        <v>1901.81</v>
      </c>
      <c r="U834" s="4">
        <v>1436.9079999999999</v>
      </c>
      <c r="V834" s="4">
        <v>974.41800000000001</v>
      </c>
      <c r="W834" s="4">
        <v>524.50300000000004</v>
      </c>
      <c r="X834" s="4">
        <v>256.88799999999998</v>
      </c>
      <c r="Y834" s="4">
        <v>68.063999999999993</v>
      </c>
      <c r="Z834" s="4">
        <v>14.342000000000001</v>
      </c>
      <c r="AA834" s="4">
        <v>1.6140000000000001</v>
      </c>
    </row>
    <row r="835" spans="1:27" s="6" customFormat="1" x14ac:dyDescent="0.3">
      <c r="A835" s="40">
        <v>834</v>
      </c>
      <c r="B835" s="18" t="s">
        <v>323</v>
      </c>
      <c r="C835" s="43" t="s">
        <v>91</v>
      </c>
      <c r="D835" s="41"/>
      <c r="E835" s="41">
        <v>818</v>
      </c>
      <c r="F835" s="41">
        <v>2040</v>
      </c>
      <c r="G835" s="4">
        <v>6321.3090000000002</v>
      </c>
      <c r="H835" s="4">
        <v>5956.9</v>
      </c>
      <c r="I835" s="4">
        <v>5643.4719999999998</v>
      </c>
      <c r="J835" s="4">
        <v>5624.402</v>
      </c>
      <c r="K835" s="4">
        <v>5767.3509999999997</v>
      </c>
      <c r="L835" s="4">
        <v>5823.9849999999997</v>
      </c>
      <c r="M835" s="4">
        <v>4564.5730000000003</v>
      </c>
      <c r="N835" s="4">
        <v>4129.3450000000003</v>
      </c>
      <c r="O835" s="4">
        <v>3786.7310000000002</v>
      </c>
      <c r="P835" s="4">
        <v>3873.9079999999999</v>
      </c>
      <c r="Q835" s="4">
        <v>4032.223</v>
      </c>
      <c r="R835" s="4">
        <v>3485.5439999999999</v>
      </c>
      <c r="S835" s="4">
        <v>2840.886</v>
      </c>
      <c r="T835" s="4">
        <v>2204.5450000000001</v>
      </c>
      <c r="U835" s="4">
        <v>1687.336</v>
      </c>
      <c r="V835" s="4">
        <v>1165.127</v>
      </c>
      <c r="W835" s="4">
        <v>681.23900000000003</v>
      </c>
      <c r="X835" s="4">
        <v>292.88299999999998</v>
      </c>
      <c r="Y835" s="4">
        <v>104.85599999999999</v>
      </c>
      <c r="Z835" s="4">
        <v>17.742999999999999</v>
      </c>
      <c r="AA835" s="4">
        <v>1.984</v>
      </c>
    </row>
    <row r="836" spans="1:27" s="6" customFormat="1" x14ac:dyDescent="0.3">
      <c r="A836" s="40">
        <v>835</v>
      </c>
      <c r="B836" s="18" t="s">
        <v>323</v>
      </c>
      <c r="C836" s="43" t="s">
        <v>91</v>
      </c>
      <c r="D836" s="41"/>
      <c r="E836" s="41">
        <v>818</v>
      </c>
      <c r="F836" s="41">
        <v>2045</v>
      </c>
      <c r="G836" s="4">
        <v>6396.9830000000002</v>
      </c>
      <c r="H836" s="4">
        <v>6299.0630000000001</v>
      </c>
      <c r="I836" s="4">
        <v>5945.3919999999998</v>
      </c>
      <c r="J836" s="4">
        <v>5631.5370000000003</v>
      </c>
      <c r="K836" s="4">
        <v>5584.375</v>
      </c>
      <c r="L836" s="4">
        <v>5700.8280000000004</v>
      </c>
      <c r="M836" s="4">
        <v>5769.0450000000001</v>
      </c>
      <c r="N836" s="4">
        <v>4549.4570000000003</v>
      </c>
      <c r="O836" s="4">
        <v>4136.5020000000004</v>
      </c>
      <c r="P836" s="4">
        <v>3782.0889999999999</v>
      </c>
      <c r="Q836" s="4">
        <v>3825.058</v>
      </c>
      <c r="R836" s="4">
        <v>3932.2510000000002</v>
      </c>
      <c r="S836" s="4">
        <v>3352.297</v>
      </c>
      <c r="T836" s="4">
        <v>2662.2950000000001</v>
      </c>
      <c r="U836" s="4">
        <v>1972.866</v>
      </c>
      <c r="V836" s="4">
        <v>1387.683</v>
      </c>
      <c r="W836" s="4">
        <v>832.02599999999995</v>
      </c>
      <c r="X836" s="4">
        <v>391.26299999999998</v>
      </c>
      <c r="Y836" s="4">
        <v>123.572</v>
      </c>
      <c r="Z836" s="4">
        <v>28.385999999999999</v>
      </c>
      <c r="AA836" s="4">
        <v>2.5489999999999999</v>
      </c>
    </row>
    <row r="837" spans="1:27" s="6" customFormat="1" x14ac:dyDescent="0.3">
      <c r="A837" s="40">
        <v>836</v>
      </c>
      <c r="B837" s="18" t="s">
        <v>323</v>
      </c>
      <c r="C837" s="43" t="s">
        <v>91</v>
      </c>
      <c r="D837" s="41"/>
      <c r="E837" s="41">
        <v>818</v>
      </c>
      <c r="F837" s="41">
        <v>2050</v>
      </c>
      <c r="G837" s="4">
        <v>6312.4560000000001</v>
      </c>
      <c r="H837" s="4">
        <v>6375.57</v>
      </c>
      <c r="I837" s="4">
        <v>6287.7049999999999</v>
      </c>
      <c r="J837" s="4">
        <v>5933.4780000000001</v>
      </c>
      <c r="K837" s="4">
        <v>5591.8410000000003</v>
      </c>
      <c r="L837" s="4">
        <v>5518.7830000000004</v>
      </c>
      <c r="M837" s="4">
        <v>5647.0870000000004</v>
      </c>
      <c r="N837" s="4">
        <v>5750.6610000000001</v>
      </c>
      <c r="O837" s="4">
        <v>4555.723</v>
      </c>
      <c r="P837" s="4">
        <v>4131.0789999999997</v>
      </c>
      <c r="Q837" s="4">
        <v>3738.96</v>
      </c>
      <c r="R837" s="4">
        <v>3736.7660000000001</v>
      </c>
      <c r="S837" s="4">
        <v>3793.5479999999998</v>
      </c>
      <c r="T837" s="4">
        <v>3157.3389999999999</v>
      </c>
      <c r="U837" s="4">
        <v>2401.4050000000002</v>
      </c>
      <c r="V837" s="4">
        <v>1643.59</v>
      </c>
      <c r="W837" s="4">
        <v>1010.48</v>
      </c>
      <c r="X837" s="4">
        <v>490.55399999999997</v>
      </c>
      <c r="Y837" s="4">
        <v>170.34800000000001</v>
      </c>
      <c r="Z837" s="4">
        <v>34.707000000000001</v>
      </c>
      <c r="AA837" s="4">
        <v>4.157</v>
      </c>
    </row>
    <row r="838" spans="1:27" s="6" customFormat="1" x14ac:dyDescent="0.3">
      <c r="A838" s="40">
        <v>837</v>
      </c>
      <c r="B838" s="18" t="s">
        <v>323</v>
      </c>
      <c r="C838" s="43" t="s">
        <v>91</v>
      </c>
      <c r="D838" s="41"/>
      <c r="E838" s="41">
        <v>818</v>
      </c>
      <c r="F838" s="41">
        <v>2055</v>
      </c>
      <c r="G838" s="4">
        <v>6191.5330000000004</v>
      </c>
      <c r="H838" s="4">
        <v>6292.5110000000004</v>
      </c>
      <c r="I838" s="4">
        <v>6364.7929999999997</v>
      </c>
      <c r="J838" s="4">
        <v>6276.0820000000003</v>
      </c>
      <c r="K838" s="4">
        <v>5895.3339999999998</v>
      </c>
      <c r="L838" s="4">
        <v>5529.5259999999998</v>
      </c>
      <c r="M838" s="4">
        <v>5468.2780000000002</v>
      </c>
      <c r="N838" s="4">
        <v>5630.1689999999999</v>
      </c>
      <c r="O838" s="4">
        <v>5751.4970000000003</v>
      </c>
      <c r="P838" s="4">
        <v>4547.9459999999999</v>
      </c>
      <c r="Q838" s="4">
        <v>4086.9769999999999</v>
      </c>
      <c r="R838" s="4">
        <v>3659.0349999999999</v>
      </c>
      <c r="S838" s="4">
        <v>3614.893</v>
      </c>
      <c r="T838" s="4">
        <v>3589.59</v>
      </c>
      <c r="U838" s="4">
        <v>2868.9409999999998</v>
      </c>
      <c r="V838" s="4">
        <v>2024.876</v>
      </c>
      <c r="W838" s="4">
        <v>1218.915</v>
      </c>
      <c r="X838" s="4">
        <v>610.79399999999998</v>
      </c>
      <c r="Y838" s="4">
        <v>220.19</v>
      </c>
      <c r="Z838" s="4">
        <v>49.628</v>
      </c>
      <c r="AA838" s="4">
        <v>5.44</v>
      </c>
    </row>
    <row r="839" spans="1:27" s="6" customFormat="1" x14ac:dyDescent="0.3">
      <c r="A839" s="40">
        <v>838</v>
      </c>
      <c r="B839" s="18" t="s">
        <v>323</v>
      </c>
      <c r="C839" s="43" t="s">
        <v>91</v>
      </c>
      <c r="D839" s="41"/>
      <c r="E839" s="41">
        <v>818</v>
      </c>
      <c r="F839" s="41">
        <v>2060</v>
      </c>
      <c r="G839" s="4">
        <v>6126.0649999999996</v>
      </c>
      <c r="H839" s="4">
        <v>6172.8370000000004</v>
      </c>
      <c r="I839" s="4">
        <v>6282.433</v>
      </c>
      <c r="J839" s="4">
        <v>6353.76</v>
      </c>
      <c r="K839" s="4">
        <v>6239.5370000000003</v>
      </c>
      <c r="L839" s="4">
        <v>5835.7269999999999</v>
      </c>
      <c r="M839" s="4">
        <v>5481.7520000000004</v>
      </c>
      <c r="N839" s="4">
        <v>5452.9570000000003</v>
      </c>
      <c r="O839" s="4">
        <v>5631.4120000000003</v>
      </c>
      <c r="P839" s="4">
        <v>5736.1559999999999</v>
      </c>
      <c r="Q839" s="4">
        <v>4502.1660000000002</v>
      </c>
      <c r="R839" s="4">
        <v>4006.2759999999998</v>
      </c>
      <c r="S839" s="4">
        <v>3548.473</v>
      </c>
      <c r="T839" s="4">
        <v>3434.6120000000001</v>
      </c>
      <c r="U839" s="4">
        <v>3283.9580000000001</v>
      </c>
      <c r="V839" s="4">
        <v>2446.8910000000001</v>
      </c>
      <c r="W839" s="4">
        <v>1528.6389999999999</v>
      </c>
      <c r="X839" s="4">
        <v>755.41099999999994</v>
      </c>
      <c r="Y839" s="4">
        <v>282.95600000000002</v>
      </c>
      <c r="Z839" s="4">
        <v>66.724000000000004</v>
      </c>
      <c r="AA839" s="4">
        <v>8.0679999999999996</v>
      </c>
    </row>
    <row r="840" spans="1:27" s="6" customFormat="1" x14ac:dyDescent="0.3">
      <c r="A840" s="40">
        <v>839</v>
      </c>
      <c r="B840" s="18" t="s">
        <v>323</v>
      </c>
      <c r="C840" s="43" t="s">
        <v>91</v>
      </c>
      <c r="D840" s="41"/>
      <c r="E840" s="41">
        <v>818</v>
      </c>
      <c r="F840" s="41">
        <v>2065</v>
      </c>
      <c r="G840" s="4">
        <v>6124.3459999999995</v>
      </c>
      <c r="H840" s="4">
        <v>6108.5290000000005</v>
      </c>
      <c r="I840" s="4">
        <v>6163.4089999999997</v>
      </c>
      <c r="J840" s="4">
        <v>6272.0510000000004</v>
      </c>
      <c r="K840" s="4">
        <v>6319.1080000000002</v>
      </c>
      <c r="L840" s="4">
        <v>6182.6880000000001</v>
      </c>
      <c r="M840" s="4">
        <v>5790.0389999999998</v>
      </c>
      <c r="N840" s="4">
        <v>5467.3469999999998</v>
      </c>
      <c r="O840" s="4">
        <v>5454.8280000000004</v>
      </c>
      <c r="P840" s="4">
        <v>5617.9849999999997</v>
      </c>
      <c r="Q840" s="4">
        <v>5680.8310000000001</v>
      </c>
      <c r="R840" s="4">
        <v>4420.4179999999997</v>
      </c>
      <c r="S840" s="4">
        <v>3894.873</v>
      </c>
      <c r="T840" s="4">
        <v>3384.8290000000002</v>
      </c>
      <c r="U840" s="4">
        <v>3162.114</v>
      </c>
      <c r="V840" s="4">
        <v>2831.049</v>
      </c>
      <c r="W840" s="4">
        <v>1878.556</v>
      </c>
      <c r="X840" s="4">
        <v>970.27300000000002</v>
      </c>
      <c r="Y840" s="4">
        <v>360.93400000000003</v>
      </c>
      <c r="Z840" s="4">
        <v>89.218999999999994</v>
      </c>
      <c r="AA840" s="4">
        <v>11.499000000000001</v>
      </c>
    </row>
    <row r="841" spans="1:27" s="6" customFormat="1" x14ac:dyDescent="0.3">
      <c r="A841" s="40">
        <v>840</v>
      </c>
      <c r="B841" s="18" t="s">
        <v>323</v>
      </c>
      <c r="C841" s="43" t="s">
        <v>91</v>
      </c>
      <c r="D841" s="41"/>
      <c r="E841" s="41">
        <v>818</v>
      </c>
      <c r="F841" s="41">
        <v>2070</v>
      </c>
      <c r="G841" s="4">
        <v>6089.549</v>
      </c>
      <c r="H841" s="4">
        <v>6107.7640000000001</v>
      </c>
      <c r="I841" s="4">
        <v>6099.7079999999996</v>
      </c>
      <c r="J841" s="4">
        <v>6153.7</v>
      </c>
      <c r="K841" s="4">
        <v>6239.4120000000003</v>
      </c>
      <c r="L841" s="4">
        <v>6265.4319999999998</v>
      </c>
      <c r="M841" s="4">
        <v>6139.0320000000002</v>
      </c>
      <c r="N841" s="4">
        <v>5775.6459999999997</v>
      </c>
      <c r="O841" s="4">
        <v>5469.0110000000004</v>
      </c>
      <c r="P841" s="4">
        <v>5443.4380000000001</v>
      </c>
      <c r="Q841" s="4">
        <v>5568.2539999999999</v>
      </c>
      <c r="R841" s="4">
        <v>5586.5590000000002</v>
      </c>
      <c r="S841" s="4">
        <v>4307.3590000000004</v>
      </c>
      <c r="T841" s="4">
        <v>3728.9090000000001</v>
      </c>
      <c r="U841" s="4">
        <v>3134.299</v>
      </c>
      <c r="V841" s="4">
        <v>2752.3980000000001</v>
      </c>
      <c r="W841" s="4">
        <v>2206.8229999999999</v>
      </c>
      <c r="X841" s="4">
        <v>1218.7139999999999</v>
      </c>
      <c r="Y841" s="4">
        <v>477.084</v>
      </c>
      <c r="Z841" s="4">
        <v>118.175</v>
      </c>
      <c r="AA841" s="4">
        <v>16.234999999999999</v>
      </c>
    </row>
    <row r="842" spans="1:27" s="6" customFormat="1" x14ac:dyDescent="0.3">
      <c r="A842" s="40">
        <v>841</v>
      </c>
      <c r="B842" s="18" t="s">
        <v>323</v>
      </c>
      <c r="C842" s="43" t="s">
        <v>91</v>
      </c>
      <c r="D842" s="41"/>
      <c r="E842" s="41">
        <v>818</v>
      </c>
      <c r="F842" s="41">
        <v>2075</v>
      </c>
      <c r="G842" s="4">
        <v>5992.6329999999998</v>
      </c>
      <c r="H842" s="4">
        <v>6073.9</v>
      </c>
      <c r="I842" s="4">
        <v>6099.45</v>
      </c>
      <c r="J842" s="4">
        <v>6090.5630000000001</v>
      </c>
      <c r="K842" s="4">
        <v>6123.1040000000003</v>
      </c>
      <c r="L842" s="4">
        <v>6189.0990000000002</v>
      </c>
      <c r="M842" s="4">
        <v>6224.2860000000001</v>
      </c>
      <c r="N842" s="4">
        <v>6124.6549999999997</v>
      </c>
      <c r="O842" s="4">
        <v>5776.0360000000001</v>
      </c>
      <c r="P842" s="4">
        <v>5458.3890000000001</v>
      </c>
      <c r="Q842" s="4">
        <v>5399.4179999999997</v>
      </c>
      <c r="R842" s="4">
        <v>5483.0370000000003</v>
      </c>
      <c r="S842" s="4">
        <v>5455.6639999999998</v>
      </c>
      <c r="T842" s="4">
        <v>4137.9350000000004</v>
      </c>
      <c r="U842" s="4">
        <v>3471.62</v>
      </c>
      <c r="V842" s="4">
        <v>2752.6170000000002</v>
      </c>
      <c r="W842" s="4">
        <v>2175.9589999999998</v>
      </c>
      <c r="X842" s="4">
        <v>1461.269</v>
      </c>
      <c r="Y842" s="4">
        <v>615.84199999999998</v>
      </c>
      <c r="Z842" s="4">
        <v>162.04</v>
      </c>
      <c r="AA842" s="4">
        <v>22.715</v>
      </c>
    </row>
    <row r="843" spans="1:27" s="6" customFormat="1" x14ac:dyDescent="0.3">
      <c r="A843" s="40">
        <v>842</v>
      </c>
      <c r="B843" s="18" t="s">
        <v>323</v>
      </c>
      <c r="C843" s="43" t="s">
        <v>91</v>
      </c>
      <c r="D843" s="41"/>
      <c r="E843" s="41">
        <v>818</v>
      </c>
      <c r="F843" s="41">
        <v>2080</v>
      </c>
      <c r="G843" s="4">
        <v>5849.8630000000003</v>
      </c>
      <c r="H843" s="4">
        <v>5977.9759999999997</v>
      </c>
      <c r="I843" s="4">
        <v>6066.1090000000004</v>
      </c>
      <c r="J843" s="4">
        <v>6090.826</v>
      </c>
      <c r="K843" s="4">
        <v>6061.9459999999999</v>
      </c>
      <c r="L843" s="4">
        <v>6076.19</v>
      </c>
      <c r="M843" s="4">
        <v>6150.8370000000004</v>
      </c>
      <c r="N843" s="4">
        <v>6210.6689999999999</v>
      </c>
      <c r="O843" s="4">
        <v>6123.7659999999996</v>
      </c>
      <c r="P843" s="4">
        <v>5764.6109999999999</v>
      </c>
      <c r="Q843" s="4">
        <v>5417.9859999999999</v>
      </c>
      <c r="R843" s="4">
        <v>5323.3969999999999</v>
      </c>
      <c r="S843" s="4">
        <v>5365.1139999999996</v>
      </c>
      <c r="T843" s="4">
        <v>5258.3639999999996</v>
      </c>
      <c r="U843" s="4">
        <v>3872.2449999999999</v>
      </c>
      <c r="V843" s="4">
        <v>3074.8440000000001</v>
      </c>
      <c r="W843" s="4">
        <v>2205.5410000000002</v>
      </c>
      <c r="X843" s="4">
        <v>1469.5329999999999</v>
      </c>
      <c r="Y843" s="4">
        <v>758.48699999999997</v>
      </c>
      <c r="Z843" s="4">
        <v>217.02199999999999</v>
      </c>
      <c r="AA843" s="4">
        <v>32.783000000000001</v>
      </c>
    </row>
    <row r="844" spans="1:27" s="6" customFormat="1" x14ac:dyDescent="0.3">
      <c r="A844" s="40">
        <v>843</v>
      </c>
      <c r="B844" s="18" t="s">
        <v>323</v>
      </c>
      <c r="C844" s="43" t="s">
        <v>91</v>
      </c>
      <c r="D844" s="41"/>
      <c r="E844" s="41">
        <v>818</v>
      </c>
      <c r="F844" s="41">
        <v>2085</v>
      </c>
      <c r="G844" s="4">
        <v>5708.6679999999997</v>
      </c>
      <c r="H844" s="4">
        <v>5836.2359999999999</v>
      </c>
      <c r="I844" s="4">
        <v>5970.7380000000003</v>
      </c>
      <c r="J844" s="4">
        <v>6058.0249999999996</v>
      </c>
      <c r="K844" s="4">
        <v>6064.116</v>
      </c>
      <c r="L844" s="4">
        <v>6018.3980000000001</v>
      </c>
      <c r="M844" s="4">
        <v>6040.7920000000004</v>
      </c>
      <c r="N844" s="4">
        <v>6138.357</v>
      </c>
      <c r="O844" s="4">
        <v>6209.5110000000004</v>
      </c>
      <c r="P844" s="4">
        <v>6111.58</v>
      </c>
      <c r="Q844" s="4">
        <v>5725.3670000000002</v>
      </c>
      <c r="R844" s="4">
        <v>5348.2550000000001</v>
      </c>
      <c r="S844" s="4">
        <v>5218.6459999999997</v>
      </c>
      <c r="T844" s="4">
        <v>5186.7529999999997</v>
      </c>
      <c r="U844" s="4">
        <v>4944.8230000000003</v>
      </c>
      <c r="V844" s="4">
        <v>3457.2170000000001</v>
      </c>
      <c r="W844" s="4">
        <v>2495.1849999999999</v>
      </c>
      <c r="X844" s="4">
        <v>1517.8320000000001</v>
      </c>
      <c r="Y844" s="4">
        <v>782.952</v>
      </c>
      <c r="Z844" s="4">
        <v>277.31099999999998</v>
      </c>
      <c r="AA844" s="4">
        <v>46.600999999999999</v>
      </c>
    </row>
    <row r="845" spans="1:27" s="6" customFormat="1" x14ac:dyDescent="0.3">
      <c r="A845" s="40">
        <v>844</v>
      </c>
      <c r="B845" s="18" t="s">
        <v>323</v>
      </c>
      <c r="C845" s="43" t="s">
        <v>91</v>
      </c>
      <c r="D845" s="41"/>
      <c r="E845" s="41">
        <v>818</v>
      </c>
      <c r="F845" s="41">
        <v>2090</v>
      </c>
      <c r="G845" s="4">
        <v>5589.1289999999999</v>
      </c>
      <c r="H845" s="4">
        <v>5695.9430000000002</v>
      </c>
      <c r="I845" s="4">
        <v>5829.5079999999998</v>
      </c>
      <c r="J845" s="4">
        <v>5963.2290000000003</v>
      </c>
      <c r="K845" s="4">
        <v>6033.2550000000001</v>
      </c>
      <c r="L845" s="4">
        <v>6023.7290000000003</v>
      </c>
      <c r="M845" s="4">
        <v>5985.7510000000002</v>
      </c>
      <c r="N845" s="4">
        <v>6029.3770000000004</v>
      </c>
      <c r="O845" s="4">
        <v>6137.2870000000003</v>
      </c>
      <c r="P845" s="4">
        <v>6197.81</v>
      </c>
      <c r="Q845" s="4">
        <v>6073.2939999999999</v>
      </c>
      <c r="R845" s="4">
        <v>5658.19</v>
      </c>
      <c r="S845" s="4">
        <v>5252.0280000000002</v>
      </c>
      <c r="T845" s="4">
        <v>5058.9170000000004</v>
      </c>
      <c r="U845" s="4">
        <v>4898.6790000000001</v>
      </c>
      <c r="V845" s="4">
        <v>4446.8159999999998</v>
      </c>
      <c r="W845" s="4">
        <v>2837.7649999999999</v>
      </c>
      <c r="X845" s="4">
        <v>1746.854</v>
      </c>
      <c r="Y845" s="4">
        <v>828.38699999999994</v>
      </c>
      <c r="Z845" s="4">
        <v>296.35599999999999</v>
      </c>
      <c r="AA845" s="4">
        <v>63.411999999999999</v>
      </c>
    </row>
    <row r="846" spans="1:27" s="6" customFormat="1" x14ac:dyDescent="0.3">
      <c r="A846" s="40">
        <v>845</v>
      </c>
      <c r="B846" s="18" t="s">
        <v>323</v>
      </c>
      <c r="C846" s="43" t="s">
        <v>91</v>
      </c>
      <c r="D846" s="41"/>
      <c r="E846" s="41">
        <v>818</v>
      </c>
      <c r="F846" s="41">
        <v>2095</v>
      </c>
      <c r="G846" s="4">
        <v>5489.902</v>
      </c>
      <c r="H846" s="4">
        <v>5577.3289999999997</v>
      </c>
      <c r="I846" s="4">
        <v>5689.72</v>
      </c>
      <c r="J846" s="4">
        <v>5822.5940000000001</v>
      </c>
      <c r="K846" s="4">
        <v>5940.3869999999997</v>
      </c>
      <c r="L846" s="4">
        <v>5996.0649999999996</v>
      </c>
      <c r="M846" s="4">
        <v>5993.6679999999997</v>
      </c>
      <c r="N846" s="4">
        <v>5975.2659999999996</v>
      </c>
      <c r="O846" s="4">
        <v>6028.4669999999996</v>
      </c>
      <c r="P846" s="4">
        <v>6126.7860000000001</v>
      </c>
      <c r="Q846" s="4">
        <v>6162.55</v>
      </c>
      <c r="R846" s="4">
        <v>6008.6660000000002</v>
      </c>
      <c r="S846" s="4">
        <v>5565.683</v>
      </c>
      <c r="T846" s="4">
        <v>5104.6620000000003</v>
      </c>
      <c r="U846" s="4">
        <v>4797.902</v>
      </c>
      <c r="V846" s="4">
        <v>4435.9430000000002</v>
      </c>
      <c r="W846" s="4">
        <v>3690.973</v>
      </c>
      <c r="X846" s="4">
        <v>2020.5440000000001</v>
      </c>
      <c r="Y846" s="4">
        <v>976.75400000000002</v>
      </c>
      <c r="Z846" s="4">
        <v>324.86900000000003</v>
      </c>
      <c r="AA846" s="4">
        <v>74.010999999999996</v>
      </c>
    </row>
    <row r="847" spans="1:27" s="6" customFormat="1" x14ac:dyDescent="0.3">
      <c r="A847" s="40">
        <v>846</v>
      </c>
      <c r="B847" s="18" t="s">
        <v>323</v>
      </c>
      <c r="C847" s="43" t="s">
        <v>91</v>
      </c>
      <c r="D847" s="41"/>
      <c r="E847" s="41">
        <v>818</v>
      </c>
      <c r="F847" s="41">
        <v>2100</v>
      </c>
      <c r="G847" s="4">
        <v>5385.7960000000003</v>
      </c>
      <c r="H847" s="4">
        <v>5478.674</v>
      </c>
      <c r="I847" s="4">
        <v>5571.5429999999997</v>
      </c>
      <c r="J847" s="4">
        <v>5683.22</v>
      </c>
      <c r="K847" s="4">
        <v>5801.5950000000003</v>
      </c>
      <c r="L847" s="4">
        <v>5906.4009999999998</v>
      </c>
      <c r="M847" s="4">
        <v>5968.576</v>
      </c>
      <c r="N847" s="4">
        <v>5984.0460000000003</v>
      </c>
      <c r="O847" s="4">
        <v>5974.335</v>
      </c>
      <c r="P847" s="4">
        <v>6019.366</v>
      </c>
      <c r="Q847" s="4">
        <v>6096.2089999999998</v>
      </c>
      <c r="R847" s="4">
        <v>6104.5379999999996</v>
      </c>
      <c r="S847" s="4">
        <v>5921.5460000000003</v>
      </c>
      <c r="T847" s="4">
        <v>5425.2780000000002</v>
      </c>
      <c r="U847" s="4">
        <v>4862.2870000000003</v>
      </c>
      <c r="V847" s="4">
        <v>4374.5720000000001</v>
      </c>
      <c r="W847" s="4">
        <v>3720.5070000000001</v>
      </c>
      <c r="X847" s="4">
        <v>2667.2829999999999</v>
      </c>
      <c r="Y847" s="4">
        <v>1153.085</v>
      </c>
      <c r="Z847" s="4">
        <v>395.72199999999998</v>
      </c>
      <c r="AA847" s="4">
        <v>86.796000000000006</v>
      </c>
    </row>
    <row r="848" spans="1:27" s="6" customFormat="1" x14ac:dyDescent="0.3">
      <c r="A848" s="40">
        <v>847</v>
      </c>
      <c r="B848" s="18" t="s">
        <v>323</v>
      </c>
      <c r="C848" s="43" t="s">
        <v>92</v>
      </c>
      <c r="D848" s="41"/>
      <c r="E848" s="41">
        <v>434</v>
      </c>
      <c r="F848" s="41">
        <v>2015</v>
      </c>
      <c r="G848" s="4">
        <v>306.94900000000001</v>
      </c>
      <c r="H848" s="4">
        <v>290.90199999999999</v>
      </c>
      <c r="I848" s="4">
        <v>271.142</v>
      </c>
      <c r="J848" s="4">
        <v>262.34100000000001</v>
      </c>
      <c r="K848" s="4">
        <v>269.36399999999998</v>
      </c>
      <c r="L848" s="4">
        <v>287.14400000000001</v>
      </c>
      <c r="M848" s="4">
        <v>283.27</v>
      </c>
      <c r="N848" s="4">
        <v>273.27999999999997</v>
      </c>
      <c r="O848" s="4">
        <v>233.262</v>
      </c>
      <c r="P848" s="4">
        <v>181.31899999999999</v>
      </c>
      <c r="Q848" s="4">
        <v>126.08199999999999</v>
      </c>
      <c r="R848" s="4">
        <v>88.293000000000006</v>
      </c>
      <c r="S848" s="4">
        <v>68.222999999999999</v>
      </c>
      <c r="T848" s="4">
        <v>49.139000000000003</v>
      </c>
      <c r="U848" s="4">
        <v>40.789000000000001</v>
      </c>
      <c r="V848" s="4">
        <v>29.37</v>
      </c>
      <c r="W848" s="4">
        <v>16.736999999999998</v>
      </c>
      <c r="X848" s="4">
        <v>6.99</v>
      </c>
      <c r="Y848" s="4">
        <v>1.802</v>
      </c>
      <c r="Z848" s="4">
        <v>0.22800000000000001</v>
      </c>
      <c r="AA848" s="4">
        <v>1.4999999999999999E-2</v>
      </c>
    </row>
    <row r="849" spans="1:27" s="6" customFormat="1" x14ac:dyDescent="0.3">
      <c r="A849" s="40">
        <v>848</v>
      </c>
      <c r="B849" s="18" t="s">
        <v>323</v>
      </c>
      <c r="C849" s="43" t="s">
        <v>92</v>
      </c>
      <c r="D849" s="41"/>
      <c r="E849" s="41">
        <v>434</v>
      </c>
      <c r="F849" s="41">
        <v>2020</v>
      </c>
      <c r="G849" s="4">
        <v>287.947</v>
      </c>
      <c r="H849" s="4">
        <v>305.86500000000001</v>
      </c>
      <c r="I849" s="4">
        <v>290.411</v>
      </c>
      <c r="J849" s="4">
        <v>270.46300000000002</v>
      </c>
      <c r="K849" s="4">
        <v>261.11500000000001</v>
      </c>
      <c r="L849" s="4">
        <v>267.786</v>
      </c>
      <c r="M849" s="4">
        <v>285.399</v>
      </c>
      <c r="N849" s="4">
        <v>281.34800000000001</v>
      </c>
      <c r="O849" s="4">
        <v>270.95</v>
      </c>
      <c r="P849" s="4">
        <v>230.40899999999999</v>
      </c>
      <c r="Q849" s="4">
        <v>177.98699999999999</v>
      </c>
      <c r="R849" s="4">
        <v>122.58499999999999</v>
      </c>
      <c r="S849" s="4">
        <v>84.477999999999994</v>
      </c>
      <c r="T849" s="4">
        <v>63.344999999999999</v>
      </c>
      <c r="U849" s="4">
        <v>43.113</v>
      </c>
      <c r="V849" s="4">
        <v>32.375</v>
      </c>
      <c r="W849" s="4">
        <v>19.509</v>
      </c>
      <c r="X849" s="4">
        <v>8.3360000000000003</v>
      </c>
      <c r="Y849" s="4">
        <v>2.294</v>
      </c>
      <c r="Z849" s="4">
        <v>0.33400000000000002</v>
      </c>
      <c r="AA849" s="4">
        <v>2.4E-2</v>
      </c>
    </row>
    <row r="850" spans="1:27" s="6" customFormat="1" x14ac:dyDescent="0.3">
      <c r="A850" s="40">
        <v>849</v>
      </c>
      <c r="B850" s="18" t="s">
        <v>323</v>
      </c>
      <c r="C850" s="43" t="s">
        <v>92</v>
      </c>
      <c r="D850" s="41"/>
      <c r="E850" s="41">
        <v>434</v>
      </c>
      <c r="F850" s="41">
        <v>2025</v>
      </c>
      <c r="G850" s="4">
        <v>268.29199999999997</v>
      </c>
      <c r="H850" s="4">
        <v>287.03100000000001</v>
      </c>
      <c r="I850" s="4">
        <v>305.39499999999998</v>
      </c>
      <c r="J850" s="4">
        <v>289.74</v>
      </c>
      <c r="K850" s="4">
        <v>269.262</v>
      </c>
      <c r="L850" s="4">
        <v>259.61599999999999</v>
      </c>
      <c r="M850" s="4">
        <v>266.18299999999999</v>
      </c>
      <c r="N850" s="4">
        <v>283.55</v>
      </c>
      <c r="O850" s="4">
        <v>279.07600000000002</v>
      </c>
      <c r="P850" s="4">
        <v>267.839</v>
      </c>
      <c r="Q850" s="4">
        <v>226.44</v>
      </c>
      <c r="R850" s="4">
        <v>173.35900000000001</v>
      </c>
      <c r="S850" s="4">
        <v>117.614</v>
      </c>
      <c r="T850" s="4">
        <v>78.795000000000002</v>
      </c>
      <c r="U850" s="4">
        <v>56.02</v>
      </c>
      <c r="V850" s="4">
        <v>34.679000000000002</v>
      </c>
      <c r="W850" s="4">
        <v>21.984000000000002</v>
      </c>
      <c r="X850" s="4">
        <v>10.045</v>
      </c>
      <c r="Y850" s="4">
        <v>2.8620000000000001</v>
      </c>
      <c r="Z850" s="4">
        <v>0.45100000000000001</v>
      </c>
      <c r="AA850" s="4">
        <v>3.6999999999999998E-2</v>
      </c>
    </row>
    <row r="851" spans="1:27" s="6" customFormat="1" x14ac:dyDescent="0.3">
      <c r="A851" s="40">
        <v>850</v>
      </c>
      <c r="B851" s="18" t="s">
        <v>323</v>
      </c>
      <c r="C851" s="43" t="s">
        <v>92</v>
      </c>
      <c r="D851" s="41"/>
      <c r="E851" s="41">
        <v>434</v>
      </c>
      <c r="F851" s="41">
        <v>2030</v>
      </c>
      <c r="G851" s="4">
        <v>250.65299999999999</v>
      </c>
      <c r="H851" s="4">
        <v>267.51100000000002</v>
      </c>
      <c r="I851" s="4">
        <v>286.61700000000002</v>
      </c>
      <c r="J851" s="4">
        <v>304.73599999999999</v>
      </c>
      <c r="K851" s="4">
        <v>288.541</v>
      </c>
      <c r="L851" s="4">
        <v>267.791</v>
      </c>
      <c r="M851" s="4">
        <v>258.10399999999998</v>
      </c>
      <c r="N851" s="4">
        <v>264.512</v>
      </c>
      <c r="O851" s="4">
        <v>281.38</v>
      </c>
      <c r="P851" s="4">
        <v>276.05399999999997</v>
      </c>
      <c r="Q851" s="4">
        <v>263.505</v>
      </c>
      <c r="R851" s="4">
        <v>220.90799999999999</v>
      </c>
      <c r="S851" s="4">
        <v>166.75399999999999</v>
      </c>
      <c r="T851" s="4">
        <v>110.16800000000001</v>
      </c>
      <c r="U851" s="4">
        <v>70.19</v>
      </c>
      <c r="V851" s="4">
        <v>45.616</v>
      </c>
      <c r="W851" s="4">
        <v>24.026</v>
      </c>
      <c r="X851" s="4">
        <v>11.67</v>
      </c>
      <c r="Y851" s="4">
        <v>3.5960000000000001</v>
      </c>
      <c r="Z851" s="4">
        <v>0.59199999999999997</v>
      </c>
      <c r="AA851" s="4">
        <v>5.1999999999999998E-2</v>
      </c>
    </row>
    <row r="852" spans="1:27" s="6" customFormat="1" x14ac:dyDescent="0.3">
      <c r="A852" s="40">
        <v>851</v>
      </c>
      <c r="B852" s="18" t="s">
        <v>323</v>
      </c>
      <c r="C852" s="43" t="s">
        <v>92</v>
      </c>
      <c r="D852" s="41"/>
      <c r="E852" s="41">
        <v>434</v>
      </c>
      <c r="F852" s="41">
        <v>2035</v>
      </c>
      <c r="G852" s="4">
        <v>241.36799999999999</v>
      </c>
      <c r="H852" s="4">
        <v>249.98</v>
      </c>
      <c r="I852" s="4">
        <v>267.15100000000001</v>
      </c>
      <c r="J852" s="4">
        <v>286.01299999999998</v>
      </c>
      <c r="K852" s="4">
        <v>303.55</v>
      </c>
      <c r="L852" s="4">
        <v>287.065</v>
      </c>
      <c r="M852" s="4">
        <v>266.30799999999999</v>
      </c>
      <c r="N852" s="4">
        <v>256.54700000000003</v>
      </c>
      <c r="O852" s="4">
        <v>262.57600000000002</v>
      </c>
      <c r="P852" s="4">
        <v>278.505</v>
      </c>
      <c r="Q852" s="4">
        <v>271.846</v>
      </c>
      <c r="R852" s="4">
        <v>257.45499999999998</v>
      </c>
      <c r="S852" s="4">
        <v>213</v>
      </c>
      <c r="T852" s="4">
        <v>156.815</v>
      </c>
      <c r="U852" s="4">
        <v>98.796999999999997</v>
      </c>
      <c r="V852" s="4">
        <v>57.808</v>
      </c>
      <c r="W852" s="4">
        <v>32.201000000000001</v>
      </c>
      <c r="X852" s="4">
        <v>13.125</v>
      </c>
      <c r="Y852" s="4">
        <v>4.3470000000000004</v>
      </c>
      <c r="Z852" s="4">
        <v>0.78300000000000003</v>
      </c>
      <c r="AA852" s="4">
        <v>7.1999999999999995E-2</v>
      </c>
    </row>
    <row r="853" spans="1:27" s="6" customFormat="1" x14ac:dyDescent="0.3">
      <c r="A853" s="40">
        <v>852</v>
      </c>
      <c r="B853" s="18" t="s">
        <v>323</v>
      </c>
      <c r="C853" s="43" t="s">
        <v>92</v>
      </c>
      <c r="D853" s="41"/>
      <c r="E853" s="41">
        <v>434</v>
      </c>
      <c r="F853" s="41">
        <v>2040</v>
      </c>
      <c r="G853" s="4">
        <v>240.488</v>
      </c>
      <c r="H853" s="4">
        <v>240.76499999999999</v>
      </c>
      <c r="I853" s="4">
        <v>249.65600000000001</v>
      </c>
      <c r="J853" s="4">
        <v>266.596</v>
      </c>
      <c r="K853" s="4">
        <v>284.90699999999998</v>
      </c>
      <c r="L853" s="4">
        <v>302.08600000000001</v>
      </c>
      <c r="M853" s="4">
        <v>285.57400000000001</v>
      </c>
      <c r="N853" s="4">
        <v>264.786</v>
      </c>
      <c r="O853" s="4">
        <v>254.761</v>
      </c>
      <c r="P853" s="4">
        <v>260.03500000000003</v>
      </c>
      <c r="Q853" s="4">
        <v>274.51299999999998</v>
      </c>
      <c r="R853" s="4">
        <v>265.98200000000003</v>
      </c>
      <c r="S853" s="4">
        <v>248.80099999999999</v>
      </c>
      <c r="T853" s="4">
        <v>201.06299999999999</v>
      </c>
      <c r="U853" s="4">
        <v>141.54</v>
      </c>
      <c r="V853" s="4">
        <v>82.257000000000005</v>
      </c>
      <c r="W853" s="4">
        <v>41.548999999999999</v>
      </c>
      <c r="X853" s="4">
        <v>18.085999999999999</v>
      </c>
      <c r="Y853" s="4">
        <v>5.0830000000000002</v>
      </c>
      <c r="Z853" s="4">
        <v>0.995</v>
      </c>
      <c r="AA853" s="4">
        <v>9.9000000000000005E-2</v>
      </c>
    </row>
    <row r="854" spans="1:27" s="6" customFormat="1" x14ac:dyDescent="0.3">
      <c r="A854" s="40">
        <v>853</v>
      </c>
      <c r="B854" s="18" t="s">
        <v>323</v>
      </c>
      <c r="C854" s="43" t="s">
        <v>92</v>
      </c>
      <c r="D854" s="41"/>
      <c r="E854" s="41">
        <v>434</v>
      </c>
      <c r="F854" s="41">
        <v>2045</v>
      </c>
      <c r="G854" s="4">
        <v>241.59200000000001</v>
      </c>
      <c r="H854" s="4">
        <v>239.928</v>
      </c>
      <c r="I854" s="4">
        <v>240.46899999999999</v>
      </c>
      <c r="J854" s="4">
        <v>249.14</v>
      </c>
      <c r="K854" s="4">
        <v>265.55799999999999</v>
      </c>
      <c r="L854" s="4">
        <v>283.53699999999998</v>
      </c>
      <c r="M854" s="4">
        <v>300.60700000000003</v>
      </c>
      <c r="N854" s="4">
        <v>284.04300000000001</v>
      </c>
      <c r="O854" s="4">
        <v>263.04599999999999</v>
      </c>
      <c r="P854" s="4">
        <v>252.434</v>
      </c>
      <c r="Q854" s="4">
        <v>256.52</v>
      </c>
      <c r="R854" s="4">
        <v>268.947</v>
      </c>
      <c r="S854" s="4">
        <v>257.58600000000001</v>
      </c>
      <c r="T854" s="4">
        <v>235.68299999999999</v>
      </c>
      <c r="U854" s="4">
        <v>182.565</v>
      </c>
      <c r="V854" s="4">
        <v>119.038</v>
      </c>
      <c r="W854" s="4">
        <v>60.124000000000002</v>
      </c>
      <c r="X854" s="4">
        <v>23.954999999999998</v>
      </c>
      <c r="Y854" s="4">
        <v>7.2759999999999998</v>
      </c>
      <c r="Z854" s="4">
        <v>1.224</v>
      </c>
      <c r="AA854" s="4">
        <v>0.13300000000000001</v>
      </c>
    </row>
    <row r="855" spans="1:27" s="6" customFormat="1" x14ac:dyDescent="0.3">
      <c r="A855" s="40">
        <v>854</v>
      </c>
      <c r="B855" s="18" t="s">
        <v>323</v>
      </c>
      <c r="C855" s="43" t="s">
        <v>92</v>
      </c>
      <c r="D855" s="41"/>
      <c r="E855" s="41">
        <v>434</v>
      </c>
      <c r="F855" s="41">
        <v>2050</v>
      </c>
      <c r="G855" s="4">
        <v>237.499</v>
      </c>
      <c r="H855" s="4">
        <v>241.065</v>
      </c>
      <c r="I855" s="4">
        <v>239.65</v>
      </c>
      <c r="J855" s="4">
        <v>239.983</v>
      </c>
      <c r="K855" s="4">
        <v>248.166</v>
      </c>
      <c r="L855" s="4">
        <v>264.27699999999999</v>
      </c>
      <c r="M855" s="4">
        <v>282.16800000000001</v>
      </c>
      <c r="N855" s="4">
        <v>299.09100000000001</v>
      </c>
      <c r="O855" s="4">
        <v>282.29500000000002</v>
      </c>
      <c r="P855" s="4">
        <v>260.78699999999998</v>
      </c>
      <c r="Q855" s="4">
        <v>249.227</v>
      </c>
      <c r="R855" s="4">
        <v>251.636</v>
      </c>
      <c r="S855" s="4">
        <v>260.98500000000001</v>
      </c>
      <c r="T855" s="4">
        <v>244.82599999999999</v>
      </c>
      <c r="U855" s="4">
        <v>215.21700000000001</v>
      </c>
      <c r="V855" s="4">
        <v>155.018</v>
      </c>
      <c r="W855" s="4">
        <v>88.415000000000006</v>
      </c>
      <c r="X855" s="4">
        <v>35.552999999999997</v>
      </c>
      <c r="Y855" s="4">
        <v>9.9949999999999992</v>
      </c>
      <c r="Z855" s="4">
        <v>1.8440000000000001</v>
      </c>
      <c r="AA855" s="4">
        <v>0.17299999999999999</v>
      </c>
    </row>
    <row r="856" spans="1:27" s="6" customFormat="1" x14ac:dyDescent="0.3">
      <c r="A856" s="40">
        <v>855</v>
      </c>
      <c r="B856" s="18" t="s">
        <v>323</v>
      </c>
      <c r="C856" s="43" t="s">
        <v>92</v>
      </c>
      <c r="D856" s="41"/>
      <c r="E856" s="41">
        <v>434</v>
      </c>
      <c r="F856" s="41">
        <v>2055</v>
      </c>
      <c r="G856" s="4">
        <v>227.40600000000001</v>
      </c>
      <c r="H856" s="4">
        <v>237.01</v>
      </c>
      <c r="I856" s="4">
        <v>240.80199999999999</v>
      </c>
      <c r="J856" s="4">
        <v>239.19399999999999</v>
      </c>
      <c r="K856" s="4">
        <v>239.08099999999999</v>
      </c>
      <c r="L856" s="4">
        <v>246.99799999999999</v>
      </c>
      <c r="M856" s="4">
        <v>263.04000000000002</v>
      </c>
      <c r="N856" s="4">
        <v>280.80900000000003</v>
      </c>
      <c r="O856" s="4">
        <v>297.37700000000001</v>
      </c>
      <c r="P856" s="4">
        <v>280.02999999999997</v>
      </c>
      <c r="Q856" s="4">
        <v>257.68</v>
      </c>
      <c r="R856" s="4">
        <v>244.76900000000001</v>
      </c>
      <c r="S856" s="4">
        <v>244.65100000000001</v>
      </c>
      <c r="T856" s="4">
        <v>248.85900000000001</v>
      </c>
      <c r="U856" s="4">
        <v>224.827</v>
      </c>
      <c r="V856" s="4">
        <v>184.53399999999999</v>
      </c>
      <c r="W856" s="4">
        <v>117.074</v>
      </c>
      <c r="X856" s="4">
        <v>53.7</v>
      </c>
      <c r="Y856" s="4">
        <v>15.429</v>
      </c>
      <c r="Z856" s="4">
        <v>2.6739999999999999</v>
      </c>
      <c r="AA856" s="4">
        <v>0.27100000000000002</v>
      </c>
    </row>
    <row r="857" spans="1:27" s="6" customFormat="1" x14ac:dyDescent="0.3">
      <c r="A857" s="40">
        <v>856</v>
      </c>
      <c r="B857" s="18" t="s">
        <v>323</v>
      </c>
      <c r="C857" s="43" t="s">
        <v>92</v>
      </c>
      <c r="D857" s="41"/>
      <c r="E857" s="41">
        <v>434</v>
      </c>
      <c r="F857" s="41">
        <v>2060</v>
      </c>
      <c r="G857" s="4">
        <v>215.667</v>
      </c>
      <c r="H857" s="4">
        <v>226.96199999999999</v>
      </c>
      <c r="I857" s="4">
        <v>236.76499999999999</v>
      </c>
      <c r="J857" s="4">
        <v>240.374</v>
      </c>
      <c r="K857" s="4">
        <v>238.34800000000001</v>
      </c>
      <c r="L857" s="4">
        <v>238</v>
      </c>
      <c r="M857" s="4">
        <v>245.88300000000001</v>
      </c>
      <c r="N857" s="4">
        <v>261.83100000000002</v>
      </c>
      <c r="O857" s="4">
        <v>279.28800000000001</v>
      </c>
      <c r="P857" s="4">
        <v>295.14999999999998</v>
      </c>
      <c r="Q857" s="4">
        <v>276.91000000000003</v>
      </c>
      <c r="R857" s="4">
        <v>253.36199999999999</v>
      </c>
      <c r="S857" s="4">
        <v>238.411</v>
      </c>
      <c r="T857" s="4">
        <v>233.99700000000001</v>
      </c>
      <c r="U857" s="4">
        <v>229.73400000000001</v>
      </c>
      <c r="V857" s="4">
        <v>194.51900000000001</v>
      </c>
      <c r="W857" s="4">
        <v>141.52600000000001</v>
      </c>
      <c r="X857" s="4">
        <v>72.899000000000001</v>
      </c>
      <c r="Y857" s="4">
        <v>24.190999999999999</v>
      </c>
      <c r="Z857" s="4">
        <v>4.3499999999999996</v>
      </c>
      <c r="AA857" s="4">
        <v>0.41799999999999998</v>
      </c>
    </row>
    <row r="858" spans="1:27" s="6" customFormat="1" x14ac:dyDescent="0.3">
      <c r="A858" s="40">
        <v>857</v>
      </c>
      <c r="B858" s="18" t="s">
        <v>323</v>
      </c>
      <c r="C858" s="43" t="s">
        <v>92</v>
      </c>
      <c r="D858" s="41"/>
      <c r="E858" s="41">
        <v>434</v>
      </c>
      <c r="F858" s="41">
        <v>2065</v>
      </c>
      <c r="G858" s="4">
        <v>207.251</v>
      </c>
      <c r="H858" s="4">
        <v>215.262</v>
      </c>
      <c r="I858" s="4">
        <v>226.74100000000001</v>
      </c>
      <c r="J858" s="4">
        <v>236.36600000000001</v>
      </c>
      <c r="K858" s="4">
        <v>239.578</v>
      </c>
      <c r="L858" s="4">
        <v>237.333</v>
      </c>
      <c r="M858" s="4">
        <v>236.97499999999999</v>
      </c>
      <c r="N858" s="4">
        <v>244.80099999999999</v>
      </c>
      <c r="O858" s="4">
        <v>260.49</v>
      </c>
      <c r="P858" s="4">
        <v>277.31900000000002</v>
      </c>
      <c r="Q858" s="4">
        <v>292.072</v>
      </c>
      <c r="R858" s="4">
        <v>272.565</v>
      </c>
      <c r="S858" s="4">
        <v>247.19300000000001</v>
      </c>
      <c r="T858" s="4">
        <v>228.65600000000001</v>
      </c>
      <c r="U858" s="4">
        <v>217.02099999999999</v>
      </c>
      <c r="V858" s="4">
        <v>200.34200000000001</v>
      </c>
      <c r="W858" s="4">
        <v>151.215</v>
      </c>
      <c r="X858" s="4">
        <v>90.087000000000003</v>
      </c>
      <c r="Y858" s="4">
        <v>33.957999999999998</v>
      </c>
      <c r="Z858" s="4">
        <v>7.1609999999999996</v>
      </c>
      <c r="AA858" s="4">
        <v>0.71199999999999997</v>
      </c>
    </row>
    <row r="859" spans="1:27" s="6" customFormat="1" x14ac:dyDescent="0.3">
      <c r="A859" s="40">
        <v>858</v>
      </c>
      <c r="B859" s="18" t="s">
        <v>323</v>
      </c>
      <c r="C859" s="43" t="s">
        <v>92</v>
      </c>
      <c r="D859" s="41"/>
      <c r="E859" s="41">
        <v>434</v>
      </c>
      <c r="F859" s="41">
        <v>2070</v>
      </c>
      <c r="G859" s="4">
        <v>203.03100000000001</v>
      </c>
      <c r="H859" s="4">
        <v>206.87899999999999</v>
      </c>
      <c r="I859" s="4">
        <v>215.06299999999999</v>
      </c>
      <c r="J859" s="4">
        <v>226.375</v>
      </c>
      <c r="K859" s="4">
        <v>235.624</v>
      </c>
      <c r="L859" s="4">
        <v>238.62899999999999</v>
      </c>
      <c r="M859" s="4">
        <v>236.37700000000001</v>
      </c>
      <c r="N859" s="4">
        <v>235.99100000000001</v>
      </c>
      <c r="O859" s="4">
        <v>243.619</v>
      </c>
      <c r="P859" s="4">
        <v>258.767</v>
      </c>
      <c r="Q859" s="4">
        <v>274.61700000000002</v>
      </c>
      <c r="R859" s="4">
        <v>287.798</v>
      </c>
      <c r="S859" s="4">
        <v>266.38200000000001</v>
      </c>
      <c r="T859" s="4">
        <v>237.74</v>
      </c>
      <c r="U859" s="4">
        <v>213.06100000000001</v>
      </c>
      <c r="V859" s="4">
        <v>190.76400000000001</v>
      </c>
      <c r="W859" s="4">
        <v>157.86699999999999</v>
      </c>
      <c r="X859" s="4">
        <v>98.415000000000006</v>
      </c>
      <c r="Y859" s="4">
        <v>43.415999999999997</v>
      </c>
      <c r="Z859" s="4">
        <v>10.561</v>
      </c>
      <c r="AA859" s="4">
        <v>1.242</v>
      </c>
    </row>
    <row r="860" spans="1:27" s="6" customFormat="1" x14ac:dyDescent="0.3">
      <c r="A860" s="40">
        <v>859</v>
      </c>
      <c r="B860" s="18" t="s">
        <v>323</v>
      </c>
      <c r="C860" s="43" t="s">
        <v>92</v>
      </c>
      <c r="D860" s="41"/>
      <c r="E860" s="41">
        <v>434</v>
      </c>
      <c r="F860" s="41">
        <v>2075</v>
      </c>
      <c r="G860" s="4">
        <v>201.131</v>
      </c>
      <c r="H860" s="4">
        <v>202.68199999999999</v>
      </c>
      <c r="I860" s="4">
        <v>206.69200000000001</v>
      </c>
      <c r="J860" s="4">
        <v>214.727</v>
      </c>
      <c r="K860" s="4">
        <v>225.69399999999999</v>
      </c>
      <c r="L860" s="4">
        <v>234.74100000000001</v>
      </c>
      <c r="M860" s="4">
        <v>237.733</v>
      </c>
      <c r="N860" s="4">
        <v>235.46199999999999</v>
      </c>
      <c r="O860" s="4">
        <v>234.92099999999999</v>
      </c>
      <c r="P860" s="4">
        <v>242.10900000000001</v>
      </c>
      <c r="Q860" s="4">
        <v>256.411</v>
      </c>
      <c r="R860" s="4">
        <v>270.86599999999999</v>
      </c>
      <c r="S860" s="4">
        <v>281.70699999999999</v>
      </c>
      <c r="T860" s="4">
        <v>256.84399999999999</v>
      </c>
      <c r="U860" s="4">
        <v>222.46199999999999</v>
      </c>
      <c r="V860" s="4">
        <v>188.61699999999999</v>
      </c>
      <c r="W860" s="4">
        <v>152.15600000000001</v>
      </c>
      <c r="X860" s="4">
        <v>104.82299999999999</v>
      </c>
      <c r="Y860" s="4">
        <v>48.933999999999997</v>
      </c>
      <c r="Z860" s="4">
        <v>14.141</v>
      </c>
      <c r="AA860" s="4">
        <v>1.9610000000000001</v>
      </c>
    </row>
    <row r="861" spans="1:27" s="6" customFormat="1" x14ac:dyDescent="0.3">
      <c r="A861" s="40">
        <v>860</v>
      </c>
      <c r="B861" s="18" t="s">
        <v>323</v>
      </c>
      <c r="C861" s="43" t="s">
        <v>92</v>
      </c>
      <c r="D861" s="41"/>
      <c r="E861" s="41">
        <v>434</v>
      </c>
      <c r="F861" s="41">
        <v>2080</v>
      </c>
      <c r="G861" s="4">
        <v>198.52799999999999</v>
      </c>
      <c r="H861" s="4">
        <v>200.80699999999999</v>
      </c>
      <c r="I861" s="4">
        <v>202.51300000000001</v>
      </c>
      <c r="J861" s="4">
        <v>206.38399999999999</v>
      </c>
      <c r="K861" s="4">
        <v>214.102</v>
      </c>
      <c r="L861" s="4">
        <v>224.88900000000001</v>
      </c>
      <c r="M861" s="4">
        <v>233.91300000000001</v>
      </c>
      <c r="N861" s="4">
        <v>236.87899999999999</v>
      </c>
      <c r="O861" s="4">
        <v>234.47399999999999</v>
      </c>
      <c r="P861" s="4">
        <v>233.57</v>
      </c>
      <c r="Q861" s="4">
        <v>240.06100000000001</v>
      </c>
      <c r="R861" s="4">
        <v>253.15899999999999</v>
      </c>
      <c r="S861" s="4">
        <v>265.54399999999998</v>
      </c>
      <c r="T861" s="4">
        <v>272.30200000000002</v>
      </c>
      <c r="U861" s="4">
        <v>241.33600000000001</v>
      </c>
      <c r="V861" s="4">
        <v>198.316</v>
      </c>
      <c r="W861" s="4">
        <v>152.239</v>
      </c>
      <c r="X861" s="4">
        <v>103.03700000000001</v>
      </c>
      <c r="Y861" s="4">
        <v>53.756999999999998</v>
      </c>
      <c r="Z861" s="4">
        <v>16.7</v>
      </c>
      <c r="AA861" s="4">
        <v>2.8250000000000002</v>
      </c>
    </row>
    <row r="862" spans="1:27" s="6" customFormat="1" x14ac:dyDescent="0.3">
      <c r="A862" s="40">
        <v>861</v>
      </c>
      <c r="B862" s="18" t="s">
        <v>323</v>
      </c>
      <c r="C862" s="43" t="s">
        <v>92</v>
      </c>
      <c r="D862" s="41"/>
      <c r="E862" s="41">
        <v>434</v>
      </c>
      <c r="F862" s="41">
        <v>2085</v>
      </c>
      <c r="G862" s="4">
        <v>193.59700000000001</v>
      </c>
      <c r="H862" s="4">
        <v>198.221</v>
      </c>
      <c r="I862" s="4">
        <v>200.64699999999999</v>
      </c>
      <c r="J862" s="4">
        <v>202.226</v>
      </c>
      <c r="K862" s="4">
        <v>205.81100000000001</v>
      </c>
      <c r="L862" s="4">
        <v>213.37</v>
      </c>
      <c r="M862" s="4">
        <v>224.13800000000001</v>
      </c>
      <c r="N862" s="4">
        <v>233.13</v>
      </c>
      <c r="O862" s="4">
        <v>235.959</v>
      </c>
      <c r="P862" s="4">
        <v>233.22499999999999</v>
      </c>
      <c r="Q862" s="4">
        <v>231.73599999999999</v>
      </c>
      <c r="R862" s="4">
        <v>237.22900000000001</v>
      </c>
      <c r="S862" s="4">
        <v>248.53399999999999</v>
      </c>
      <c r="T862" s="4">
        <v>257.25900000000001</v>
      </c>
      <c r="U862" s="4">
        <v>256.81299999999999</v>
      </c>
      <c r="V862" s="4">
        <v>216.477</v>
      </c>
      <c r="W862" s="4">
        <v>161.761</v>
      </c>
      <c r="X862" s="4">
        <v>104.922</v>
      </c>
      <c r="Y862" s="4">
        <v>54.341999999999999</v>
      </c>
      <c r="Z862" s="4">
        <v>19.151</v>
      </c>
      <c r="AA862" s="4">
        <v>3.6059999999999999</v>
      </c>
    </row>
    <row r="863" spans="1:27" s="6" customFormat="1" x14ac:dyDescent="0.3">
      <c r="A863" s="40">
        <v>862</v>
      </c>
      <c r="B863" s="18" t="s">
        <v>323</v>
      </c>
      <c r="C863" s="43" t="s">
        <v>92</v>
      </c>
      <c r="D863" s="41"/>
      <c r="E863" s="41">
        <v>434</v>
      </c>
      <c r="F863" s="41">
        <v>2090</v>
      </c>
      <c r="G863" s="4">
        <v>186.86699999999999</v>
      </c>
      <c r="H863" s="4">
        <v>193.309</v>
      </c>
      <c r="I863" s="4">
        <v>198.07300000000001</v>
      </c>
      <c r="J863" s="4">
        <v>200.38300000000001</v>
      </c>
      <c r="K863" s="4">
        <v>201.70099999999999</v>
      </c>
      <c r="L863" s="4">
        <v>205.143</v>
      </c>
      <c r="M863" s="4">
        <v>212.69499999999999</v>
      </c>
      <c r="N863" s="4">
        <v>223.43600000000001</v>
      </c>
      <c r="O863" s="4">
        <v>232.292</v>
      </c>
      <c r="P863" s="4">
        <v>234.80199999999999</v>
      </c>
      <c r="Q863" s="4">
        <v>231.535</v>
      </c>
      <c r="R863" s="4">
        <v>229.209</v>
      </c>
      <c r="S863" s="4">
        <v>233.21799999999999</v>
      </c>
      <c r="T863" s="4">
        <v>241.316</v>
      </c>
      <c r="U863" s="4">
        <v>243.511</v>
      </c>
      <c r="V863" s="4">
        <v>231.762</v>
      </c>
      <c r="W863" s="4">
        <v>178.40899999999999</v>
      </c>
      <c r="X863" s="4">
        <v>113.43600000000001</v>
      </c>
      <c r="Y863" s="4">
        <v>56.902000000000001</v>
      </c>
      <c r="Z863" s="4">
        <v>20.218</v>
      </c>
      <c r="AA863" s="4">
        <v>4.4320000000000004</v>
      </c>
    </row>
    <row r="864" spans="1:27" s="6" customFormat="1" x14ac:dyDescent="0.3">
      <c r="A864" s="40">
        <v>863</v>
      </c>
      <c r="B864" s="18" t="s">
        <v>323</v>
      </c>
      <c r="C864" s="43" t="s">
        <v>92</v>
      </c>
      <c r="D864" s="41"/>
      <c r="E864" s="41">
        <v>434</v>
      </c>
      <c r="F864" s="41">
        <v>2095</v>
      </c>
      <c r="G864" s="4">
        <v>180.77</v>
      </c>
      <c r="H864" s="4">
        <v>186.602</v>
      </c>
      <c r="I864" s="4">
        <v>193.173</v>
      </c>
      <c r="J864" s="4">
        <v>197.828</v>
      </c>
      <c r="K864" s="4">
        <v>199.9</v>
      </c>
      <c r="L864" s="4">
        <v>201.09200000000001</v>
      </c>
      <c r="M864" s="4">
        <v>204.53299999999999</v>
      </c>
      <c r="N864" s="4">
        <v>212.07400000000001</v>
      </c>
      <c r="O864" s="4">
        <v>222.696</v>
      </c>
      <c r="P864" s="4">
        <v>231.244</v>
      </c>
      <c r="Q864" s="4">
        <v>233.239</v>
      </c>
      <c r="R864" s="4">
        <v>229.21100000000001</v>
      </c>
      <c r="S864" s="4">
        <v>225.63399999999999</v>
      </c>
      <c r="T864" s="4">
        <v>226.92599999999999</v>
      </c>
      <c r="U864" s="4">
        <v>229.214</v>
      </c>
      <c r="V864" s="4">
        <v>221.03299999999999</v>
      </c>
      <c r="W864" s="4">
        <v>192.899</v>
      </c>
      <c r="X864" s="4">
        <v>127.21299999999999</v>
      </c>
      <c r="Y864" s="4">
        <v>63.207000000000001</v>
      </c>
      <c r="Z864" s="4">
        <v>22.088999999999999</v>
      </c>
      <c r="AA864" s="4">
        <v>5.0590000000000002</v>
      </c>
    </row>
    <row r="865" spans="1:27" s="6" customFormat="1" x14ac:dyDescent="0.3">
      <c r="A865" s="40">
        <v>864</v>
      </c>
      <c r="B865" s="18" t="s">
        <v>323</v>
      </c>
      <c r="C865" s="43" t="s">
        <v>92</v>
      </c>
      <c r="D865" s="41"/>
      <c r="E865" s="41">
        <v>434</v>
      </c>
      <c r="F865" s="41">
        <v>2100</v>
      </c>
      <c r="G865" s="4">
        <v>176.27</v>
      </c>
      <c r="H865" s="4">
        <v>180.518</v>
      </c>
      <c r="I865" s="4">
        <v>186.47399999999999</v>
      </c>
      <c r="J865" s="4">
        <v>192.95099999999999</v>
      </c>
      <c r="K865" s="4">
        <v>197.38900000000001</v>
      </c>
      <c r="L865" s="4">
        <v>199.345</v>
      </c>
      <c r="M865" s="4">
        <v>200.54400000000001</v>
      </c>
      <c r="N865" s="4">
        <v>203.98400000000001</v>
      </c>
      <c r="O865" s="4">
        <v>211.434</v>
      </c>
      <c r="P865" s="4">
        <v>221.791</v>
      </c>
      <c r="Q865" s="4">
        <v>229.858</v>
      </c>
      <c r="R865" s="4">
        <v>231.12299999999999</v>
      </c>
      <c r="S865" s="4">
        <v>225.96199999999999</v>
      </c>
      <c r="T865" s="4">
        <v>220.03200000000001</v>
      </c>
      <c r="U865" s="4">
        <v>216.273</v>
      </c>
      <c r="V865" s="4">
        <v>209.149</v>
      </c>
      <c r="W865" s="4">
        <v>185.595</v>
      </c>
      <c r="X865" s="4">
        <v>139.65899999999999</v>
      </c>
      <c r="Y865" s="4">
        <v>72.808000000000007</v>
      </c>
      <c r="Z865" s="4">
        <v>25.715</v>
      </c>
      <c r="AA865" s="4">
        <v>5.9359999999999999</v>
      </c>
    </row>
    <row r="866" spans="1:27" s="6" customFormat="1" x14ac:dyDescent="0.3">
      <c r="A866" s="40">
        <v>865</v>
      </c>
      <c r="B866" s="18" t="s">
        <v>323</v>
      </c>
      <c r="C866" s="43" t="s">
        <v>93</v>
      </c>
      <c r="D866" s="41"/>
      <c r="E866" s="41">
        <v>504</v>
      </c>
      <c r="F866" s="41">
        <v>2015</v>
      </c>
      <c r="G866" s="4">
        <v>1682.3889999999999</v>
      </c>
      <c r="H866" s="4">
        <v>1534.0630000000001</v>
      </c>
      <c r="I866" s="4">
        <v>1473.9179999999999</v>
      </c>
      <c r="J866" s="4">
        <v>1443.037</v>
      </c>
      <c r="K866" s="4">
        <v>1519.93</v>
      </c>
      <c r="L866" s="4">
        <v>1485.259</v>
      </c>
      <c r="M866" s="4">
        <v>1462.6990000000001</v>
      </c>
      <c r="N866" s="4">
        <v>1269.2349999999999</v>
      </c>
      <c r="O866" s="4">
        <v>1126.402</v>
      </c>
      <c r="P866" s="4">
        <v>1019.6609999999999</v>
      </c>
      <c r="Q866" s="4">
        <v>932.06299999999999</v>
      </c>
      <c r="R866" s="4">
        <v>815.09699999999998</v>
      </c>
      <c r="S866" s="4">
        <v>616.803</v>
      </c>
      <c r="T866" s="4">
        <v>374.74599999999998</v>
      </c>
      <c r="U866" s="4">
        <v>336.18400000000003</v>
      </c>
      <c r="V866" s="4">
        <v>265.51100000000002</v>
      </c>
      <c r="W866" s="4">
        <v>158.511</v>
      </c>
      <c r="X866" s="4">
        <v>57.764000000000003</v>
      </c>
      <c r="Y866" s="4">
        <v>8.9550000000000001</v>
      </c>
      <c r="Z866" s="4">
        <v>0.67400000000000004</v>
      </c>
      <c r="AA866" s="4">
        <v>8.0000000000000002E-3</v>
      </c>
    </row>
    <row r="867" spans="1:27" s="6" customFormat="1" x14ac:dyDescent="0.3">
      <c r="A867" s="40">
        <v>866</v>
      </c>
      <c r="B867" s="18" t="s">
        <v>323</v>
      </c>
      <c r="C867" s="43" t="s">
        <v>93</v>
      </c>
      <c r="D867" s="41"/>
      <c r="E867" s="41">
        <v>504</v>
      </c>
      <c r="F867" s="41">
        <v>2020</v>
      </c>
      <c r="G867" s="4">
        <v>1632.1510000000001</v>
      </c>
      <c r="H867" s="4">
        <v>1670.778</v>
      </c>
      <c r="I867" s="4">
        <v>1527.0060000000001</v>
      </c>
      <c r="J867" s="4">
        <v>1455.3309999999999</v>
      </c>
      <c r="K867" s="4">
        <v>1409.5309999999999</v>
      </c>
      <c r="L867" s="4">
        <v>1491.6310000000001</v>
      </c>
      <c r="M867" s="4">
        <v>1469.44</v>
      </c>
      <c r="N867" s="4">
        <v>1450.6579999999999</v>
      </c>
      <c r="O867" s="4">
        <v>1259.4259999999999</v>
      </c>
      <c r="P867" s="4">
        <v>1116.7539999999999</v>
      </c>
      <c r="Q867" s="4">
        <v>1008.701</v>
      </c>
      <c r="R867" s="4">
        <v>917.62599999999998</v>
      </c>
      <c r="S867" s="4">
        <v>794.38900000000001</v>
      </c>
      <c r="T867" s="4">
        <v>589.54</v>
      </c>
      <c r="U867" s="4">
        <v>343.04</v>
      </c>
      <c r="V867" s="4">
        <v>284.62</v>
      </c>
      <c r="W867" s="4">
        <v>186.46700000000001</v>
      </c>
      <c r="X867" s="4">
        <v>73.736000000000004</v>
      </c>
      <c r="Y867" s="4">
        <v>14.081</v>
      </c>
      <c r="Z867" s="4">
        <v>1.125</v>
      </c>
      <c r="AA867" s="4">
        <v>1.0999999999999999E-2</v>
      </c>
    </row>
    <row r="868" spans="1:27" s="6" customFormat="1" x14ac:dyDescent="0.3">
      <c r="A868" s="40">
        <v>867</v>
      </c>
      <c r="B868" s="18" t="s">
        <v>323</v>
      </c>
      <c r="C868" s="43" t="s">
        <v>93</v>
      </c>
      <c r="D868" s="41"/>
      <c r="E868" s="41">
        <v>504</v>
      </c>
      <c r="F868" s="41">
        <v>2025</v>
      </c>
      <c r="G868" s="4">
        <v>1558.4349999999999</v>
      </c>
      <c r="H868" s="4">
        <v>1621.8420000000001</v>
      </c>
      <c r="I868" s="4">
        <v>1663.9349999999999</v>
      </c>
      <c r="J868" s="4">
        <v>1508.644</v>
      </c>
      <c r="K868" s="4">
        <v>1422.212</v>
      </c>
      <c r="L868" s="4">
        <v>1382</v>
      </c>
      <c r="M868" s="4">
        <v>1476.2360000000001</v>
      </c>
      <c r="N868" s="4">
        <v>1457.915</v>
      </c>
      <c r="O868" s="4">
        <v>1440.5440000000001</v>
      </c>
      <c r="P868" s="4">
        <v>1249.558</v>
      </c>
      <c r="Q868" s="4">
        <v>1105.7149999999999</v>
      </c>
      <c r="R868" s="4">
        <v>994.31700000000001</v>
      </c>
      <c r="S868" s="4">
        <v>896.19899999999996</v>
      </c>
      <c r="T868" s="4">
        <v>762.08100000000002</v>
      </c>
      <c r="U868" s="4">
        <v>543.678</v>
      </c>
      <c r="V868" s="4">
        <v>294.63200000000001</v>
      </c>
      <c r="W868" s="4">
        <v>206.18</v>
      </c>
      <c r="X868" s="4">
        <v>92.891999999999996</v>
      </c>
      <c r="Y868" s="4">
        <v>20.263000000000002</v>
      </c>
      <c r="Z868" s="4">
        <v>2.0569999999999999</v>
      </c>
      <c r="AA868" s="4">
        <v>2.5999999999999999E-2</v>
      </c>
    </row>
    <row r="869" spans="1:27" s="6" customFormat="1" x14ac:dyDescent="0.3">
      <c r="A869" s="40">
        <v>868</v>
      </c>
      <c r="B869" s="18" t="s">
        <v>323</v>
      </c>
      <c r="C869" s="43" t="s">
        <v>93</v>
      </c>
      <c r="D869" s="41"/>
      <c r="E869" s="41">
        <v>504</v>
      </c>
      <c r="F869" s="41">
        <v>2030</v>
      </c>
      <c r="G869" s="4">
        <v>1486.2159999999999</v>
      </c>
      <c r="H869" s="4">
        <v>1549.0940000000001</v>
      </c>
      <c r="I869" s="4">
        <v>1615.384</v>
      </c>
      <c r="J869" s="4">
        <v>1645.662</v>
      </c>
      <c r="K869" s="4">
        <v>1475.799</v>
      </c>
      <c r="L869" s="4">
        <v>1395.0409999999999</v>
      </c>
      <c r="M869" s="4">
        <v>1367.3230000000001</v>
      </c>
      <c r="N869" s="4">
        <v>1465.183</v>
      </c>
      <c r="O869" s="4">
        <v>1448.402</v>
      </c>
      <c r="P869" s="4">
        <v>1430.2429999999999</v>
      </c>
      <c r="Q869" s="4">
        <v>1238.191</v>
      </c>
      <c r="R869" s="4">
        <v>1091.204</v>
      </c>
      <c r="S869" s="4">
        <v>973.02</v>
      </c>
      <c r="T869" s="4">
        <v>862.74</v>
      </c>
      <c r="U869" s="4">
        <v>707.65300000000002</v>
      </c>
      <c r="V869" s="4">
        <v>472.90699999999998</v>
      </c>
      <c r="W869" s="4">
        <v>219.45400000000001</v>
      </c>
      <c r="X869" s="4">
        <v>109.249</v>
      </c>
      <c r="Y869" s="4">
        <v>28.47</v>
      </c>
      <c r="Z869" s="4">
        <v>3.41</v>
      </c>
      <c r="AA869" s="4">
        <v>6.4000000000000001E-2</v>
      </c>
    </row>
    <row r="870" spans="1:27" s="6" customFormat="1" x14ac:dyDescent="0.3">
      <c r="A870" s="40">
        <v>869</v>
      </c>
      <c r="B870" s="18" t="s">
        <v>323</v>
      </c>
      <c r="C870" s="43" t="s">
        <v>93</v>
      </c>
      <c r="D870" s="41"/>
      <c r="E870" s="41">
        <v>504</v>
      </c>
      <c r="F870" s="41">
        <v>2035</v>
      </c>
      <c r="G870" s="4">
        <v>1436.25</v>
      </c>
      <c r="H870" s="4">
        <v>1477.498</v>
      </c>
      <c r="I870" s="4">
        <v>1542.944</v>
      </c>
      <c r="J870" s="4">
        <v>1597.4079999999999</v>
      </c>
      <c r="K870" s="4">
        <v>1612.943</v>
      </c>
      <c r="L870" s="4">
        <v>1448.9159999999999</v>
      </c>
      <c r="M870" s="4">
        <v>1380.7159999999999</v>
      </c>
      <c r="N870" s="4">
        <v>1357.095</v>
      </c>
      <c r="O870" s="4">
        <v>1456.2249999999999</v>
      </c>
      <c r="P870" s="4">
        <v>1438.748</v>
      </c>
      <c r="Q870" s="4">
        <v>1418.16</v>
      </c>
      <c r="R870" s="4">
        <v>1223.0930000000001</v>
      </c>
      <c r="S870" s="4">
        <v>1069.6510000000001</v>
      </c>
      <c r="T870" s="4">
        <v>939.69600000000003</v>
      </c>
      <c r="U870" s="4">
        <v>806.447</v>
      </c>
      <c r="V870" s="4">
        <v>623.30899999999997</v>
      </c>
      <c r="W870" s="4">
        <v>362.08100000000002</v>
      </c>
      <c r="X870" s="4">
        <v>123.649</v>
      </c>
      <c r="Y870" s="4">
        <v>37.347000000000001</v>
      </c>
      <c r="Z870" s="4">
        <v>5.5350000000000001</v>
      </c>
      <c r="AA870" s="4">
        <v>0.14299999999999999</v>
      </c>
    </row>
    <row r="871" spans="1:27" s="6" customFormat="1" x14ac:dyDescent="0.3">
      <c r="A871" s="40">
        <v>870</v>
      </c>
      <c r="B871" s="18" t="s">
        <v>323</v>
      </c>
      <c r="C871" s="43" t="s">
        <v>93</v>
      </c>
      <c r="D871" s="41"/>
      <c r="E871" s="41">
        <v>504</v>
      </c>
      <c r="F871" s="41">
        <v>2040</v>
      </c>
      <c r="G871" s="4">
        <v>1410.433</v>
      </c>
      <c r="H871" s="4">
        <v>1427.9780000000001</v>
      </c>
      <c r="I871" s="4">
        <v>1471.5889999999999</v>
      </c>
      <c r="J871" s="4">
        <v>1525.223</v>
      </c>
      <c r="K871" s="4">
        <v>1565.087</v>
      </c>
      <c r="L871" s="4">
        <v>1586.1479999999999</v>
      </c>
      <c r="M871" s="4">
        <v>1434.819</v>
      </c>
      <c r="N871" s="4">
        <v>1370.847</v>
      </c>
      <c r="O871" s="4">
        <v>1349.079</v>
      </c>
      <c r="P871" s="4">
        <v>1447.18</v>
      </c>
      <c r="Q871" s="4">
        <v>1427.481</v>
      </c>
      <c r="R871" s="4">
        <v>1402.078</v>
      </c>
      <c r="S871" s="4">
        <v>1200.7809999999999</v>
      </c>
      <c r="T871" s="4">
        <v>1035.9549999999999</v>
      </c>
      <c r="U871" s="4">
        <v>883.47799999999995</v>
      </c>
      <c r="V871" s="4">
        <v>718.08299999999997</v>
      </c>
      <c r="W871" s="4">
        <v>488.72500000000002</v>
      </c>
      <c r="X871" s="4">
        <v>215.13800000000001</v>
      </c>
      <c r="Y871" s="4">
        <v>46.515999999999998</v>
      </c>
      <c r="Z871" s="4">
        <v>8.2579999999999991</v>
      </c>
      <c r="AA871" s="4">
        <v>0.30099999999999999</v>
      </c>
    </row>
    <row r="872" spans="1:27" s="6" customFormat="1" x14ac:dyDescent="0.3">
      <c r="A872" s="40">
        <v>871</v>
      </c>
      <c r="B872" s="18" t="s">
        <v>323</v>
      </c>
      <c r="C872" s="43" t="s">
        <v>93</v>
      </c>
      <c r="D872" s="41"/>
      <c r="E872" s="41">
        <v>504</v>
      </c>
      <c r="F872" s="41">
        <v>2045</v>
      </c>
      <c r="G872" s="4">
        <v>1391.0809999999999</v>
      </c>
      <c r="H872" s="4">
        <v>1402.479</v>
      </c>
      <c r="I872" s="4">
        <v>1422.2470000000001</v>
      </c>
      <c r="J872" s="4">
        <v>1454.075</v>
      </c>
      <c r="K872" s="4">
        <v>1493.268</v>
      </c>
      <c r="L872" s="4">
        <v>1538.7090000000001</v>
      </c>
      <c r="M872" s="4">
        <v>1572.078</v>
      </c>
      <c r="N872" s="4">
        <v>1425.155</v>
      </c>
      <c r="O872" s="4">
        <v>1363.2149999999999</v>
      </c>
      <c r="P872" s="4">
        <v>1341.1659999999999</v>
      </c>
      <c r="Q872" s="4">
        <v>1436.671</v>
      </c>
      <c r="R872" s="4">
        <v>1412.489</v>
      </c>
      <c r="S872" s="4">
        <v>1378.3910000000001</v>
      </c>
      <c r="T872" s="4">
        <v>1165.837</v>
      </c>
      <c r="U872" s="4">
        <v>978.83900000000006</v>
      </c>
      <c r="V872" s="4">
        <v>794.005</v>
      </c>
      <c r="W872" s="4">
        <v>574.58600000000001</v>
      </c>
      <c r="X872" s="4">
        <v>303.95</v>
      </c>
      <c r="Y872" s="4">
        <v>87.968000000000004</v>
      </c>
      <c r="Z872" s="4">
        <v>11.525</v>
      </c>
      <c r="AA872" s="4">
        <v>0.56899999999999995</v>
      </c>
    </row>
    <row r="873" spans="1:27" s="6" customFormat="1" x14ac:dyDescent="0.3">
      <c r="A873" s="40">
        <v>872</v>
      </c>
      <c r="B873" s="18" t="s">
        <v>323</v>
      </c>
      <c r="C873" s="43" t="s">
        <v>93</v>
      </c>
      <c r="D873" s="41"/>
      <c r="E873" s="41">
        <v>504</v>
      </c>
      <c r="F873" s="41">
        <v>2050</v>
      </c>
      <c r="G873" s="4">
        <v>1357.76</v>
      </c>
      <c r="H873" s="4">
        <v>1383.376</v>
      </c>
      <c r="I873" s="4">
        <v>1396.88</v>
      </c>
      <c r="J873" s="4">
        <v>1404.885</v>
      </c>
      <c r="K873" s="4">
        <v>1422.43</v>
      </c>
      <c r="L873" s="4">
        <v>1467.28</v>
      </c>
      <c r="M873" s="4">
        <v>1525.027</v>
      </c>
      <c r="N873" s="4">
        <v>1562.4190000000001</v>
      </c>
      <c r="O873" s="4">
        <v>1417.758</v>
      </c>
      <c r="P873" s="4">
        <v>1355.749</v>
      </c>
      <c r="Q873" s="4">
        <v>1332.1669999999999</v>
      </c>
      <c r="R873" s="4">
        <v>1422.7139999999999</v>
      </c>
      <c r="S873" s="4">
        <v>1390.472</v>
      </c>
      <c r="T873" s="4">
        <v>1341.29</v>
      </c>
      <c r="U873" s="4">
        <v>1106.462</v>
      </c>
      <c r="V873" s="4">
        <v>886.97</v>
      </c>
      <c r="W873" s="4">
        <v>646.83600000000001</v>
      </c>
      <c r="X873" s="4">
        <v>372.08300000000003</v>
      </c>
      <c r="Y873" s="4">
        <v>133.90100000000001</v>
      </c>
      <c r="Z873" s="4">
        <v>24.164999999999999</v>
      </c>
      <c r="AA873" s="4">
        <v>0.98499999999999999</v>
      </c>
    </row>
    <row r="874" spans="1:27" s="6" customFormat="1" x14ac:dyDescent="0.3">
      <c r="A874" s="40">
        <v>873</v>
      </c>
      <c r="B874" s="18" t="s">
        <v>323</v>
      </c>
      <c r="C874" s="43" t="s">
        <v>93</v>
      </c>
      <c r="D874" s="41"/>
      <c r="E874" s="41">
        <v>504</v>
      </c>
      <c r="F874" s="41">
        <v>2055</v>
      </c>
      <c r="G874" s="4">
        <v>1306.761</v>
      </c>
      <c r="H874" s="4">
        <v>1350.575</v>
      </c>
      <c r="I874" s="4">
        <v>1378.1220000000001</v>
      </c>
      <c r="J874" s="4">
        <v>1380.451</v>
      </c>
      <c r="K874" s="4">
        <v>1374.9770000000001</v>
      </c>
      <c r="L874" s="4">
        <v>1397.9580000000001</v>
      </c>
      <c r="M874" s="4">
        <v>1454.5329999999999</v>
      </c>
      <c r="N874" s="4">
        <v>1516.1120000000001</v>
      </c>
      <c r="O874" s="4">
        <v>1555.1559999999999</v>
      </c>
      <c r="P874" s="4">
        <v>1410.6110000000001</v>
      </c>
      <c r="Q874" s="4">
        <v>1347.3309999999999</v>
      </c>
      <c r="R874" s="4">
        <v>1320.2270000000001</v>
      </c>
      <c r="S874" s="4">
        <v>1402.231</v>
      </c>
      <c r="T874" s="4">
        <v>1355.876</v>
      </c>
      <c r="U874" s="4">
        <v>1278.0360000000001</v>
      </c>
      <c r="V874" s="4">
        <v>1009.951</v>
      </c>
      <c r="W874" s="4">
        <v>734.13199999999995</v>
      </c>
      <c r="X874" s="4">
        <v>434.15699999999998</v>
      </c>
      <c r="Y874" s="4">
        <v>175.24799999999999</v>
      </c>
      <c r="Z874" s="4">
        <v>40.396999999999998</v>
      </c>
      <c r="AA874" s="4">
        <v>2.4609999999999999</v>
      </c>
    </row>
    <row r="875" spans="1:27" s="6" customFormat="1" x14ac:dyDescent="0.3">
      <c r="A875" s="40">
        <v>874</v>
      </c>
      <c r="B875" s="18" t="s">
        <v>323</v>
      </c>
      <c r="C875" s="43" t="s">
        <v>93</v>
      </c>
      <c r="D875" s="41"/>
      <c r="E875" s="41">
        <v>504</v>
      </c>
      <c r="F875" s="41">
        <v>2060</v>
      </c>
      <c r="G875" s="4">
        <v>1249.9880000000001</v>
      </c>
      <c r="H875" s="4">
        <v>1300.075</v>
      </c>
      <c r="I875" s="4">
        <v>1345.645</v>
      </c>
      <c r="J875" s="4">
        <v>1362.623</v>
      </c>
      <c r="K875" s="4">
        <v>1352.2149999999999</v>
      </c>
      <c r="L875" s="4">
        <v>1351.9459999999999</v>
      </c>
      <c r="M875" s="4">
        <v>1386.08</v>
      </c>
      <c r="N875" s="4">
        <v>1446.3430000000001</v>
      </c>
      <c r="O875" s="4">
        <v>1509.5039999999999</v>
      </c>
      <c r="P875" s="4">
        <v>1548.008</v>
      </c>
      <c r="Q875" s="4">
        <v>1402.509</v>
      </c>
      <c r="R875" s="4">
        <v>1336.153</v>
      </c>
      <c r="S875" s="4">
        <v>1302.7249999999999</v>
      </c>
      <c r="T875" s="4">
        <v>1369.9449999999999</v>
      </c>
      <c r="U875" s="4">
        <v>1296.576</v>
      </c>
      <c r="V875" s="4">
        <v>1174.1500000000001</v>
      </c>
      <c r="W875" s="4">
        <v>847.774</v>
      </c>
      <c r="X875" s="4">
        <v>508.69799999999998</v>
      </c>
      <c r="Y875" s="4">
        <v>217.126</v>
      </c>
      <c r="Z875" s="4">
        <v>57.576000000000001</v>
      </c>
      <c r="AA875" s="4">
        <v>4.9550000000000001</v>
      </c>
    </row>
    <row r="876" spans="1:27" s="6" customFormat="1" x14ac:dyDescent="0.3">
      <c r="A876" s="40">
        <v>875</v>
      </c>
      <c r="B876" s="18" t="s">
        <v>323</v>
      </c>
      <c r="C876" s="43" t="s">
        <v>93</v>
      </c>
      <c r="D876" s="41"/>
      <c r="E876" s="41">
        <v>504</v>
      </c>
      <c r="F876" s="41">
        <v>2065</v>
      </c>
      <c r="G876" s="4">
        <v>1200.8440000000001</v>
      </c>
      <c r="H876" s="4">
        <v>1243.748</v>
      </c>
      <c r="I876" s="4">
        <v>1295.472</v>
      </c>
      <c r="J876" s="4">
        <v>1331.0360000000001</v>
      </c>
      <c r="K876" s="4">
        <v>1336.009</v>
      </c>
      <c r="L876" s="4">
        <v>1330.547</v>
      </c>
      <c r="M876" s="4">
        <v>1340.8440000000001</v>
      </c>
      <c r="N876" s="4">
        <v>1378.5429999999999</v>
      </c>
      <c r="O876" s="4">
        <v>1440.3820000000001</v>
      </c>
      <c r="P876" s="4">
        <v>1503.0319999999999</v>
      </c>
      <c r="Q876" s="4">
        <v>1539.723</v>
      </c>
      <c r="R876" s="4">
        <v>1391.6510000000001</v>
      </c>
      <c r="S876" s="4">
        <v>1319.693</v>
      </c>
      <c r="T876" s="4">
        <v>1274.838</v>
      </c>
      <c r="U876" s="4">
        <v>1314.0329999999999</v>
      </c>
      <c r="V876" s="4">
        <v>1197.797</v>
      </c>
      <c r="W876" s="4">
        <v>997.59100000000001</v>
      </c>
      <c r="X876" s="4">
        <v>603.99599999999998</v>
      </c>
      <c r="Y876" s="4">
        <v>268.35300000000001</v>
      </c>
      <c r="Z876" s="4">
        <v>77.066000000000003</v>
      </c>
      <c r="AA876" s="4">
        <v>8.4049999999999994</v>
      </c>
    </row>
    <row r="877" spans="1:27" s="6" customFormat="1" x14ac:dyDescent="0.3">
      <c r="A877" s="40">
        <v>876</v>
      </c>
      <c r="B877" s="18" t="s">
        <v>323</v>
      </c>
      <c r="C877" s="43" t="s">
        <v>93</v>
      </c>
      <c r="D877" s="41"/>
      <c r="E877" s="41">
        <v>504</v>
      </c>
      <c r="F877" s="41">
        <v>2070</v>
      </c>
      <c r="G877" s="4">
        <v>1164.4580000000001</v>
      </c>
      <c r="H877" s="4">
        <v>1195.0340000000001</v>
      </c>
      <c r="I877" s="4">
        <v>1239.4559999999999</v>
      </c>
      <c r="J877" s="4">
        <v>1281.7719999999999</v>
      </c>
      <c r="K877" s="4">
        <v>1306.0519999999999</v>
      </c>
      <c r="L877" s="4">
        <v>1315.6880000000001</v>
      </c>
      <c r="M877" s="4">
        <v>1320.175</v>
      </c>
      <c r="N877" s="4">
        <v>1333.8969999999999</v>
      </c>
      <c r="O877" s="4">
        <v>1373.1790000000001</v>
      </c>
      <c r="P877" s="4">
        <v>1434.634</v>
      </c>
      <c r="Q877" s="4">
        <v>1495.6</v>
      </c>
      <c r="R877" s="4">
        <v>1528.6279999999999</v>
      </c>
      <c r="S877" s="4">
        <v>1375.771</v>
      </c>
      <c r="T877" s="4">
        <v>1293.4490000000001</v>
      </c>
      <c r="U877" s="4">
        <v>1226.3679999999999</v>
      </c>
      <c r="V877" s="4">
        <v>1220.22</v>
      </c>
      <c r="W877" s="4">
        <v>1029.152</v>
      </c>
      <c r="X877" s="4">
        <v>729.13300000000004</v>
      </c>
      <c r="Y877" s="4">
        <v>334.73500000000001</v>
      </c>
      <c r="Z877" s="4">
        <v>102.387</v>
      </c>
      <c r="AA877" s="4">
        <v>13.212999999999999</v>
      </c>
    </row>
    <row r="878" spans="1:27" s="6" customFormat="1" x14ac:dyDescent="0.3">
      <c r="A878" s="40">
        <v>877</v>
      </c>
      <c r="B878" s="18" t="s">
        <v>323</v>
      </c>
      <c r="C878" s="43" t="s">
        <v>93</v>
      </c>
      <c r="D878" s="41"/>
      <c r="E878" s="41">
        <v>504</v>
      </c>
      <c r="F878" s="41">
        <v>2075</v>
      </c>
      <c r="G878" s="4">
        <v>1136.3610000000001</v>
      </c>
      <c r="H878" s="4">
        <v>1159.0509999999999</v>
      </c>
      <c r="I878" s="4">
        <v>1191.0360000000001</v>
      </c>
      <c r="J878" s="4">
        <v>1226.6389999999999</v>
      </c>
      <c r="K878" s="4">
        <v>1258.412</v>
      </c>
      <c r="L878" s="4">
        <v>1287.0630000000001</v>
      </c>
      <c r="M878" s="4">
        <v>1306.0239999999999</v>
      </c>
      <c r="N878" s="4">
        <v>1313.7460000000001</v>
      </c>
      <c r="O878" s="4">
        <v>1329.027</v>
      </c>
      <c r="P878" s="4">
        <v>1368.0709999999999</v>
      </c>
      <c r="Q878" s="4">
        <v>1428.096</v>
      </c>
      <c r="R878" s="4">
        <v>1485.625</v>
      </c>
      <c r="S878" s="4">
        <v>1512.423</v>
      </c>
      <c r="T878" s="4">
        <v>1350.3030000000001</v>
      </c>
      <c r="U878" s="4">
        <v>1247.481</v>
      </c>
      <c r="V878" s="4">
        <v>1144.0260000000001</v>
      </c>
      <c r="W878" s="4">
        <v>1058.771</v>
      </c>
      <c r="X878" s="4">
        <v>769.303</v>
      </c>
      <c r="Y878" s="4">
        <v>422.197</v>
      </c>
      <c r="Z878" s="4">
        <v>136.297</v>
      </c>
      <c r="AA878" s="4">
        <v>20.274000000000001</v>
      </c>
    </row>
    <row r="879" spans="1:27" s="6" customFormat="1" x14ac:dyDescent="0.3">
      <c r="A879" s="40">
        <v>878</v>
      </c>
      <c r="B879" s="18" t="s">
        <v>323</v>
      </c>
      <c r="C879" s="43" t="s">
        <v>93</v>
      </c>
      <c r="D879" s="41"/>
      <c r="E879" s="41">
        <v>504</v>
      </c>
      <c r="F879" s="41">
        <v>2080</v>
      </c>
      <c r="G879" s="4">
        <v>1108.1959999999999</v>
      </c>
      <c r="H879" s="4">
        <v>1131.338</v>
      </c>
      <c r="I879" s="4">
        <v>1155.3389999999999</v>
      </c>
      <c r="J879" s="4">
        <v>1179.106</v>
      </c>
      <c r="K879" s="4">
        <v>1204.902</v>
      </c>
      <c r="L879" s="4">
        <v>1240.7639999999999</v>
      </c>
      <c r="M879" s="4">
        <v>1278.104</v>
      </c>
      <c r="N879" s="4">
        <v>1300.0830000000001</v>
      </c>
      <c r="O879" s="4">
        <v>1309.307</v>
      </c>
      <c r="P879" s="4">
        <v>1324.46</v>
      </c>
      <c r="Q879" s="4">
        <v>1362.326</v>
      </c>
      <c r="R879" s="4">
        <v>1419.3330000000001</v>
      </c>
      <c r="S879" s="4">
        <v>1471.088</v>
      </c>
      <c r="T879" s="4">
        <v>1486.347</v>
      </c>
      <c r="U879" s="4">
        <v>1305.385</v>
      </c>
      <c r="V879" s="4">
        <v>1168.56</v>
      </c>
      <c r="W879" s="4">
        <v>1001.537</v>
      </c>
      <c r="X879" s="4">
        <v>807.70600000000002</v>
      </c>
      <c r="Y879" s="4">
        <v>463.59</v>
      </c>
      <c r="Z879" s="4">
        <v>182.52</v>
      </c>
      <c r="AA879" s="4">
        <v>30.826000000000001</v>
      </c>
    </row>
    <row r="880" spans="1:27" s="6" customFormat="1" x14ac:dyDescent="0.3">
      <c r="A880" s="40">
        <v>879</v>
      </c>
      <c r="B880" s="18" t="s">
        <v>323</v>
      </c>
      <c r="C880" s="43" t="s">
        <v>93</v>
      </c>
      <c r="D880" s="41"/>
      <c r="E880" s="41">
        <v>504</v>
      </c>
      <c r="F880" s="41">
        <v>2085</v>
      </c>
      <c r="G880" s="4">
        <v>1073.9590000000001</v>
      </c>
      <c r="H880" s="4">
        <v>1103.539</v>
      </c>
      <c r="I880" s="4">
        <v>1127.896</v>
      </c>
      <c r="J880" s="4">
        <v>1144.277</v>
      </c>
      <c r="K880" s="4">
        <v>1158.9649999999999</v>
      </c>
      <c r="L880" s="4">
        <v>1188.578</v>
      </c>
      <c r="M880" s="4">
        <v>1232.5229999999999</v>
      </c>
      <c r="N880" s="4">
        <v>1272.6669999999999</v>
      </c>
      <c r="O880" s="4">
        <v>1296.029</v>
      </c>
      <c r="P880" s="4">
        <v>1305.181</v>
      </c>
      <c r="Q880" s="4">
        <v>1319.3820000000001</v>
      </c>
      <c r="R880" s="4">
        <v>1354.66</v>
      </c>
      <c r="S880" s="4">
        <v>1406.5809999999999</v>
      </c>
      <c r="T880" s="4">
        <v>1447.59</v>
      </c>
      <c r="U880" s="4">
        <v>1440.14</v>
      </c>
      <c r="V880" s="4">
        <v>1227.6279999999999</v>
      </c>
      <c r="W880" s="4">
        <v>1031.566</v>
      </c>
      <c r="X880" s="4">
        <v>778.62599999999998</v>
      </c>
      <c r="Y880" s="4">
        <v>505.15499999999997</v>
      </c>
      <c r="Z880" s="4">
        <v>212.04599999999999</v>
      </c>
      <c r="AA880" s="4">
        <v>46.790999999999997</v>
      </c>
    </row>
    <row r="881" spans="1:27" s="6" customFormat="1" x14ac:dyDescent="0.3">
      <c r="A881" s="40">
        <v>880</v>
      </c>
      <c r="B881" s="18" t="s">
        <v>323</v>
      </c>
      <c r="C881" s="43" t="s">
        <v>93</v>
      </c>
      <c r="D881" s="41"/>
      <c r="E881" s="41">
        <v>504</v>
      </c>
      <c r="F881" s="41">
        <v>2090</v>
      </c>
      <c r="G881" s="4">
        <v>1036.9549999999999</v>
      </c>
      <c r="H881" s="4">
        <v>1069.674</v>
      </c>
      <c r="I881" s="4">
        <v>1100.367</v>
      </c>
      <c r="J881" s="4">
        <v>1117.6959999999999</v>
      </c>
      <c r="K881" s="4">
        <v>1125.711</v>
      </c>
      <c r="L881" s="4">
        <v>1143.942</v>
      </c>
      <c r="M881" s="4">
        <v>1181.0250000000001</v>
      </c>
      <c r="N881" s="4">
        <v>1227.5740000000001</v>
      </c>
      <c r="O881" s="4">
        <v>1269.0050000000001</v>
      </c>
      <c r="P881" s="4">
        <v>1292.2809999999999</v>
      </c>
      <c r="Q881" s="4">
        <v>1300.598</v>
      </c>
      <c r="R881" s="4">
        <v>1312.569</v>
      </c>
      <c r="S881" s="4">
        <v>1343.463</v>
      </c>
      <c r="T881" s="4">
        <v>1385.704</v>
      </c>
      <c r="U881" s="4">
        <v>1405.3820000000001</v>
      </c>
      <c r="V881" s="4">
        <v>1358.954</v>
      </c>
      <c r="W881" s="4">
        <v>1091.5219999999999</v>
      </c>
      <c r="X881" s="4">
        <v>815.26599999999996</v>
      </c>
      <c r="Y881" s="4">
        <v>503.17</v>
      </c>
      <c r="Z881" s="4">
        <v>243.02099999999999</v>
      </c>
      <c r="AA881" s="4">
        <v>62.597000000000001</v>
      </c>
    </row>
    <row r="882" spans="1:27" s="6" customFormat="1" x14ac:dyDescent="0.3">
      <c r="A882" s="40">
        <v>881</v>
      </c>
      <c r="B882" s="18" t="s">
        <v>323</v>
      </c>
      <c r="C882" s="43" t="s">
        <v>93</v>
      </c>
      <c r="D882" s="41"/>
      <c r="E882" s="41">
        <v>504</v>
      </c>
      <c r="F882" s="41">
        <v>2095</v>
      </c>
      <c r="G882" s="4">
        <v>1002.015</v>
      </c>
      <c r="H882" s="4">
        <v>1033.027</v>
      </c>
      <c r="I882" s="4">
        <v>1066.77</v>
      </c>
      <c r="J882" s="4">
        <v>1091.0170000000001</v>
      </c>
      <c r="K882" s="4">
        <v>1100.6859999999999</v>
      </c>
      <c r="L882" s="4">
        <v>1111.9639999999999</v>
      </c>
      <c r="M882" s="4">
        <v>1137.066</v>
      </c>
      <c r="N882" s="4">
        <v>1176.5619999999999</v>
      </c>
      <c r="O882" s="4">
        <v>1224.318</v>
      </c>
      <c r="P882" s="4">
        <v>1265.6590000000001</v>
      </c>
      <c r="Q882" s="4">
        <v>1288.1469999999999</v>
      </c>
      <c r="R882" s="4">
        <v>1294.45</v>
      </c>
      <c r="S882" s="4">
        <v>1302.617</v>
      </c>
      <c r="T882" s="4">
        <v>1324.9870000000001</v>
      </c>
      <c r="U882" s="4">
        <v>1347.867</v>
      </c>
      <c r="V882" s="4">
        <v>1330.45</v>
      </c>
      <c r="W882" s="4">
        <v>1216.4449999999999</v>
      </c>
      <c r="X882" s="4">
        <v>875.95299999999997</v>
      </c>
      <c r="Y882" s="4">
        <v>543.17200000000003</v>
      </c>
      <c r="Z882" s="4">
        <v>253.864</v>
      </c>
      <c r="AA882" s="4">
        <v>80.963999999999999</v>
      </c>
    </row>
    <row r="883" spans="1:27" s="6" customFormat="1" x14ac:dyDescent="0.3">
      <c r="A883" s="40">
        <v>882</v>
      </c>
      <c r="B883" s="18" t="s">
        <v>323</v>
      </c>
      <c r="C883" s="43" t="s">
        <v>93</v>
      </c>
      <c r="D883" s="41"/>
      <c r="E883" s="41">
        <v>504</v>
      </c>
      <c r="F883" s="41">
        <v>2100</v>
      </c>
      <c r="G883" s="4">
        <v>973.15300000000002</v>
      </c>
      <c r="H883" s="4">
        <v>998.423</v>
      </c>
      <c r="I883" s="4">
        <v>1030.3920000000001</v>
      </c>
      <c r="J883" s="4">
        <v>1058.2739999999999</v>
      </c>
      <c r="K883" s="4">
        <v>1075.5719999999999</v>
      </c>
      <c r="L883" s="4">
        <v>1088.2049999999999</v>
      </c>
      <c r="M883" s="4">
        <v>1105.7449999999999</v>
      </c>
      <c r="N883" s="4">
        <v>1133.069</v>
      </c>
      <c r="O883" s="4">
        <v>1173.704</v>
      </c>
      <c r="P883" s="4">
        <v>1221.4059999999999</v>
      </c>
      <c r="Q883" s="4">
        <v>1262.019</v>
      </c>
      <c r="R883" s="4">
        <v>1282.606</v>
      </c>
      <c r="S883" s="4">
        <v>1285.4459999999999</v>
      </c>
      <c r="T883" s="4">
        <v>1285.829</v>
      </c>
      <c r="U883" s="4">
        <v>1290.4670000000001</v>
      </c>
      <c r="V883" s="4">
        <v>1278.287</v>
      </c>
      <c r="W883" s="4">
        <v>1196.3810000000001</v>
      </c>
      <c r="X883" s="4">
        <v>989.98500000000001</v>
      </c>
      <c r="Y883" s="4">
        <v>603.18200000000002</v>
      </c>
      <c r="Z883" s="4">
        <v>289.37400000000002</v>
      </c>
      <c r="AA883" s="4">
        <v>100.542</v>
      </c>
    </row>
    <row r="884" spans="1:27" s="6" customFormat="1" x14ac:dyDescent="0.3">
      <c r="A884" s="40">
        <v>883</v>
      </c>
      <c r="B884" s="18" t="s">
        <v>323</v>
      </c>
      <c r="C884" s="43" t="s">
        <v>94</v>
      </c>
      <c r="D884" s="41"/>
      <c r="E884" s="41">
        <v>729</v>
      </c>
      <c r="F884" s="41">
        <v>2015</v>
      </c>
      <c r="G884" s="4">
        <v>2880.0720000000001</v>
      </c>
      <c r="H884" s="4">
        <v>2628.6260000000002</v>
      </c>
      <c r="I884" s="4">
        <v>2382.6210000000001</v>
      </c>
      <c r="J884" s="4">
        <v>2086.6709999999998</v>
      </c>
      <c r="K884" s="4">
        <v>1754.796</v>
      </c>
      <c r="L884" s="4">
        <v>1434.3679999999999</v>
      </c>
      <c r="M884" s="4">
        <v>1257.511</v>
      </c>
      <c r="N884" s="4">
        <v>1072.93</v>
      </c>
      <c r="O884" s="4">
        <v>896.41399999999999</v>
      </c>
      <c r="P884" s="4">
        <v>753.08600000000001</v>
      </c>
      <c r="Q884" s="4">
        <v>608.75199999999995</v>
      </c>
      <c r="R884" s="4">
        <v>486.09100000000001</v>
      </c>
      <c r="S884" s="4">
        <v>385.73099999999999</v>
      </c>
      <c r="T884" s="4">
        <v>288.041</v>
      </c>
      <c r="U884" s="4">
        <v>200.614</v>
      </c>
      <c r="V884" s="4">
        <v>126.02200000000001</v>
      </c>
      <c r="W884" s="4">
        <v>65.858999999999995</v>
      </c>
      <c r="X884" s="4">
        <v>26.059000000000001</v>
      </c>
      <c r="Y884" s="4">
        <v>7.194</v>
      </c>
      <c r="Z884" s="4">
        <v>1.224</v>
      </c>
      <c r="AA884" s="4">
        <v>0.12</v>
      </c>
    </row>
    <row r="885" spans="1:27" s="6" customFormat="1" x14ac:dyDescent="0.3">
      <c r="A885" s="40">
        <v>884</v>
      </c>
      <c r="B885" s="18" t="s">
        <v>323</v>
      </c>
      <c r="C885" s="43" t="s">
        <v>94</v>
      </c>
      <c r="D885" s="41"/>
      <c r="E885" s="41">
        <v>729</v>
      </c>
      <c r="F885" s="41">
        <v>2020</v>
      </c>
      <c r="G885" s="4">
        <v>3090.7620000000002</v>
      </c>
      <c r="H885" s="4">
        <v>2821.28</v>
      </c>
      <c r="I885" s="4">
        <v>2601.7840000000001</v>
      </c>
      <c r="J885" s="4">
        <v>2355.3229999999999</v>
      </c>
      <c r="K885" s="4">
        <v>2047.4829999999999</v>
      </c>
      <c r="L885" s="4">
        <v>1710.1590000000001</v>
      </c>
      <c r="M885" s="4">
        <v>1394.3019999999999</v>
      </c>
      <c r="N885" s="4">
        <v>1222.396</v>
      </c>
      <c r="O885" s="4">
        <v>1041.817</v>
      </c>
      <c r="P885" s="4">
        <v>868.33600000000001</v>
      </c>
      <c r="Q885" s="4">
        <v>724.54200000000003</v>
      </c>
      <c r="R885" s="4">
        <v>578.83699999999999</v>
      </c>
      <c r="S885" s="4">
        <v>453.86200000000002</v>
      </c>
      <c r="T885" s="4">
        <v>346.572</v>
      </c>
      <c r="U885" s="4">
        <v>241.297</v>
      </c>
      <c r="V885" s="4">
        <v>150.459</v>
      </c>
      <c r="W885" s="4">
        <v>79.221999999999994</v>
      </c>
      <c r="X885" s="4">
        <v>31.864000000000001</v>
      </c>
      <c r="Y885" s="4">
        <v>8.9109999999999996</v>
      </c>
      <c r="Z885" s="4">
        <v>1.61</v>
      </c>
      <c r="AA885" s="4">
        <v>0.17100000000000001</v>
      </c>
    </row>
    <row r="886" spans="1:27" s="6" customFormat="1" x14ac:dyDescent="0.3">
      <c r="A886" s="40">
        <v>885</v>
      </c>
      <c r="B886" s="18" t="s">
        <v>323</v>
      </c>
      <c r="C886" s="43" t="s">
        <v>94</v>
      </c>
      <c r="D886" s="41"/>
      <c r="E886" s="41">
        <v>729</v>
      </c>
      <c r="F886" s="41">
        <v>2025</v>
      </c>
      <c r="G886" s="4">
        <v>3335.59</v>
      </c>
      <c r="H886" s="4">
        <v>3040.806</v>
      </c>
      <c r="I886" s="4">
        <v>2799.1480000000001</v>
      </c>
      <c r="J886" s="4">
        <v>2582.5540000000001</v>
      </c>
      <c r="K886" s="4">
        <v>2332.221</v>
      </c>
      <c r="L886" s="4">
        <v>2021.5889999999999</v>
      </c>
      <c r="M886" s="4">
        <v>1684.9349999999999</v>
      </c>
      <c r="N886" s="4">
        <v>1370.4649999999999</v>
      </c>
      <c r="O886" s="4">
        <v>1197.7239999999999</v>
      </c>
      <c r="P886" s="4">
        <v>1016.563</v>
      </c>
      <c r="Q886" s="4">
        <v>840.41300000000001</v>
      </c>
      <c r="R886" s="4">
        <v>692.46900000000005</v>
      </c>
      <c r="S886" s="4">
        <v>542.78499999999997</v>
      </c>
      <c r="T886" s="4">
        <v>409.43799999999999</v>
      </c>
      <c r="U886" s="4">
        <v>291.58499999999998</v>
      </c>
      <c r="V886" s="4">
        <v>181.74700000000001</v>
      </c>
      <c r="W886" s="4">
        <v>94.942999999999998</v>
      </c>
      <c r="X886" s="4">
        <v>38.365000000000002</v>
      </c>
      <c r="Y886" s="4">
        <v>10.849</v>
      </c>
      <c r="Z886" s="4">
        <v>1.9710000000000001</v>
      </c>
      <c r="AA886" s="4">
        <v>0.222</v>
      </c>
    </row>
    <row r="887" spans="1:27" s="6" customFormat="1" x14ac:dyDescent="0.3">
      <c r="A887" s="40">
        <v>886</v>
      </c>
      <c r="B887" s="18" t="s">
        <v>323</v>
      </c>
      <c r="C887" s="43" t="s">
        <v>94</v>
      </c>
      <c r="D887" s="41"/>
      <c r="E887" s="41">
        <v>729</v>
      </c>
      <c r="F887" s="41">
        <v>2030</v>
      </c>
      <c r="G887" s="4">
        <v>3595.9380000000001</v>
      </c>
      <c r="H887" s="4">
        <v>3289.8989999999999</v>
      </c>
      <c r="I887" s="4">
        <v>3020.7689999999998</v>
      </c>
      <c r="J887" s="4">
        <v>2781.36</v>
      </c>
      <c r="K887" s="4">
        <v>2560.3139999999999</v>
      </c>
      <c r="L887" s="4">
        <v>2306.357</v>
      </c>
      <c r="M887" s="4">
        <v>1995.386</v>
      </c>
      <c r="N887" s="4">
        <v>1659.3209999999999</v>
      </c>
      <c r="O887" s="4">
        <v>1345.26</v>
      </c>
      <c r="P887" s="4">
        <v>1170.723</v>
      </c>
      <c r="Q887" s="4">
        <v>985.61800000000005</v>
      </c>
      <c r="R887" s="4">
        <v>804.66499999999996</v>
      </c>
      <c r="S887" s="4">
        <v>650.47</v>
      </c>
      <c r="T887" s="4">
        <v>490.67099999999999</v>
      </c>
      <c r="U887" s="4">
        <v>345.38400000000001</v>
      </c>
      <c r="V887" s="4">
        <v>220.23099999999999</v>
      </c>
      <c r="W887" s="4">
        <v>114.925</v>
      </c>
      <c r="X887" s="4">
        <v>45.97</v>
      </c>
      <c r="Y887" s="4">
        <v>12.997999999999999</v>
      </c>
      <c r="Z887" s="4">
        <v>2.37</v>
      </c>
      <c r="AA887" s="4">
        <v>0.26800000000000002</v>
      </c>
    </row>
    <row r="888" spans="1:27" s="6" customFormat="1" x14ac:dyDescent="0.3">
      <c r="A888" s="40">
        <v>887</v>
      </c>
      <c r="B888" s="18" t="s">
        <v>323</v>
      </c>
      <c r="C888" s="43" t="s">
        <v>94</v>
      </c>
      <c r="D888" s="41"/>
      <c r="E888" s="41">
        <v>729</v>
      </c>
      <c r="F888" s="41">
        <v>2035</v>
      </c>
      <c r="G888" s="4">
        <v>3830.3389999999999</v>
      </c>
      <c r="H888" s="4">
        <v>3554.498</v>
      </c>
      <c r="I888" s="4">
        <v>3271.7570000000001</v>
      </c>
      <c r="J888" s="4">
        <v>3004.2779999999998</v>
      </c>
      <c r="K888" s="4">
        <v>2760.2979999999998</v>
      </c>
      <c r="L888" s="4">
        <v>2535.2820000000002</v>
      </c>
      <c r="M888" s="4">
        <v>2279.998</v>
      </c>
      <c r="N888" s="4">
        <v>1968.425</v>
      </c>
      <c r="O888" s="4">
        <v>1631.7</v>
      </c>
      <c r="P888" s="4">
        <v>1317.059</v>
      </c>
      <c r="Q888" s="4">
        <v>1136.991</v>
      </c>
      <c r="R888" s="4">
        <v>945.39</v>
      </c>
      <c r="S888" s="4">
        <v>757.20600000000002</v>
      </c>
      <c r="T888" s="4">
        <v>589.29600000000005</v>
      </c>
      <c r="U888" s="4">
        <v>415.06400000000002</v>
      </c>
      <c r="V888" s="4">
        <v>261.637</v>
      </c>
      <c r="W888" s="4">
        <v>139.578</v>
      </c>
      <c r="X888" s="4">
        <v>55.634</v>
      </c>
      <c r="Y888" s="4">
        <v>15.493</v>
      </c>
      <c r="Z888" s="4">
        <v>2.8010000000000002</v>
      </c>
      <c r="AA888" s="4">
        <v>0.316</v>
      </c>
    </row>
    <row r="889" spans="1:27" s="6" customFormat="1" x14ac:dyDescent="0.3">
      <c r="A889" s="40">
        <v>888</v>
      </c>
      <c r="B889" s="18" t="s">
        <v>323</v>
      </c>
      <c r="C889" s="43" t="s">
        <v>94</v>
      </c>
      <c r="D889" s="41"/>
      <c r="E889" s="41">
        <v>729</v>
      </c>
      <c r="F889" s="41">
        <v>2040</v>
      </c>
      <c r="G889" s="4">
        <v>4020.8409999999999</v>
      </c>
      <c r="H889" s="4">
        <v>3793.0839999999998</v>
      </c>
      <c r="I889" s="4">
        <v>3537.895</v>
      </c>
      <c r="J889" s="4">
        <v>3256.2310000000002</v>
      </c>
      <c r="K889" s="4">
        <v>2984.0970000000002</v>
      </c>
      <c r="L889" s="4">
        <v>2736.2530000000002</v>
      </c>
      <c r="M889" s="4">
        <v>2509.4920000000002</v>
      </c>
      <c r="N889" s="4">
        <v>2252.42</v>
      </c>
      <c r="O889" s="4">
        <v>1938.7159999999999</v>
      </c>
      <c r="P889" s="4">
        <v>1600.03</v>
      </c>
      <c r="Q889" s="4">
        <v>1281.27</v>
      </c>
      <c r="R889" s="4">
        <v>1092.74</v>
      </c>
      <c r="S889" s="4">
        <v>891.66800000000001</v>
      </c>
      <c r="T889" s="4">
        <v>688.21199999999999</v>
      </c>
      <c r="U889" s="4">
        <v>500.9</v>
      </c>
      <c r="V889" s="4">
        <v>316.44200000000001</v>
      </c>
      <c r="W889" s="4">
        <v>167.05699999999999</v>
      </c>
      <c r="X889" s="4">
        <v>68.021000000000001</v>
      </c>
      <c r="Y889" s="4">
        <v>18.803999999999998</v>
      </c>
      <c r="Z889" s="4">
        <v>3.323</v>
      </c>
      <c r="AA889" s="4">
        <v>0.36799999999999999</v>
      </c>
    </row>
    <row r="890" spans="1:27" s="6" customFormat="1" x14ac:dyDescent="0.3">
      <c r="A890" s="40">
        <v>889</v>
      </c>
      <c r="B890" s="18" t="s">
        <v>323</v>
      </c>
      <c r="C890" s="43" t="s">
        <v>94</v>
      </c>
      <c r="D890" s="41"/>
      <c r="E890" s="41">
        <v>729</v>
      </c>
      <c r="F890" s="41">
        <v>2045</v>
      </c>
      <c r="G890" s="4">
        <v>4179.4639999999999</v>
      </c>
      <c r="H890" s="4">
        <v>3987.817</v>
      </c>
      <c r="I890" s="4">
        <v>3778.0630000000001</v>
      </c>
      <c r="J890" s="4">
        <v>3523.297</v>
      </c>
      <c r="K890" s="4">
        <v>3236.8049999999998</v>
      </c>
      <c r="L890" s="4">
        <v>2960.91</v>
      </c>
      <c r="M890" s="4">
        <v>2711.3330000000001</v>
      </c>
      <c r="N890" s="4">
        <v>2482.2040000000002</v>
      </c>
      <c r="O890" s="4">
        <v>2221.5070000000001</v>
      </c>
      <c r="P890" s="4">
        <v>1903.8119999999999</v>
      </c>
      <c r="Q890" s="4">
        <v>1559.066</v>
      </c>
      <c r="R890" s="4">
        <v>1233.7190000000001</v>
      </c>
      <c r="S890" s="4">
        <v>1032.941</v>
      </c>
      <c r="T890" s="4">
        <v>812.99800000000005</v>
      </c>
      <c r="U890" s="4">
        <v>587.71699999999998</v>
      </c>
      <c r="V890" s="4">
        <v>384.24599999999998</v>
      </c>
      <c r="W890" s="4">
        <v>203.488</v>
      </c>
      <c r="X890" s="4">
        <v>81.921000000000006</v>
      </c>
      <c r="Y890" s="4">
        <v>23.041</v>
      </c>
      <c r="Z890" s="4">
        <v>4.01</v>
      </c>
      <c r="AA890" s="4">
        <v>0.42899999999999999</v>
      </c>
    </row>
    <row r="891" spans="1:27" s="6" customFormat="1" x14ac:dyDescent="0.3">
      <c r="A891" s="40">
        <v>890</v>
      </c>
      <c r="B891" s="18" t="s">
        <v>323</v>
      </c>
      <c r="C891" s="43" t="s">
        <v>94</v>
      </c>
      <c r="D891" s="41"/>
      <c r="E891" s="41">
        <v>729</v>
      </c>
      <c r="F891" s="41">
        <v>2050</v>
      </c>
      <c r="G891" s="4">
        <v>4329.1959999999999</v>
      </c>
      <c r="H891" s="4">
        <v>4150.6549999999997</v>
      </c>
      <c r="I891" s="4">
        <v>3974.489</v>
      </c>
      <c r="J891" s="4">
        <v>3764.5189999999998</v>
      </c>
      <c r="K891" s="4">
        <v>3504.681</v>
      </c>
      <c r="L891" s="4">
        <v>3214.4569999999999</v>
      </c>
      <c r="M891" s="4">
        <v>2936.8780000000002</v>
      </c>
      <c r="N891" s="4">
        <v>2684.8679999999999</v>
      </c>
      <c r="O891" s="4">
        <v>2451.2550000000001</v>
      </c>
      <c r="P891" s="4">
        <v>2184.46</v>
      </c>
      <c r="Q891" s="4">
        <v>1857.992</v>
      </c>
      <c r="R891" s="4">
        <v>1504.0530000000001</v>
      </c>
      <c r="S891" s="4">
        <v>1168.846</v>
      </c>
      <c r="T891" s="4">
        <v>944.851</v>
      </c>
      <c r="U891" s="4">
        <v>697.57600000000002</v>
      </c>
      <c r="V891" s="4">
        <v>453.67200000000003</v>
      </c>
      <c r="W891" s="4">
        <v>248.86</v>
      </c>
      <c r="X891" s="4">
        <v>100.402</v>
      </c>
      <c r="Y891" s="4">
        <v>27.803000000000001</v>
      </c>
      <c r="Z891" s="4">
        <v>4.8819999999999997</v>
      </c>
      <c r="AA891" s="4">
        <v>0.50700000000000001</v>
      </c>
    </row>
    <row r="892" spans="1:27" s="6" customFormat="1" x14ac:dyDescent="0.3">
      <c r="A892" s="40">
        <v>891</v>
      </c>
      <c r="B892" s="18" t="s">
        <v>323</v>
      </c>
      <c r="C892" s="43" t="s">
        <v>94</v>
      </c>
      <c r="D892" s="41"/>
      <c r="E892" s="41">
        <v>729</v>
      </c>
      <c r="F892" s="41">
        <v>2055</v>
      </c>
      <c r="G892" s="4">
        <v>4480.1459999999997</v>
      </c>
      <c r="H892" s="4">
        <v>4303.95</v>
      </c>
      <c r="I892" s="4">
        <v>4138.87</v>
      </c>
      <c r="J892" s="4">
        <v>3962.0830000000001</v>
      </c>
      <c r="K892" s="4">
        <v>3746.9409999999998</v>
      </c>
      <c r="L892" s="4">
        <v>3483.2959999999998</v>
      </c>
      <c r="M892" s="4">
        <v>3191.32</v>
      </c>
      <c r="N892" s="4">
        <v>2911.259</v>
      </c>
      <c r="O892" s="4">
        <v>2654.5360000000001</v>
      </c>
      <c r="P892" s="4">
        <v>2413.549</v>
      </c>
      <c r="Q892" s="4">
        <v>2135.31</v>
      </c>
      <c r="R892" s="4">
        <v>1796.0940000000001</v>
      </c>
      <c r="S892" s="4">
        <v>1428.683</v>
      </c>
      <c r="T892" s="4">
        <v>1073.2660000000001</v>
      </c>
      <c r="U892" s="4">
        <v>815.43100000000004</v>
      </c>
      <c r="V892" s="4">
        <v>542.86599999999999</v>
      </c>
      <c r="W892" s="4">
        <v>296.89100000000002</v>
      </c>
      <c r="X892" s="4">
        <v>124.209</v>
      </c>
      <c r="Y892" s="4">
        <v>34.417000000000002</v>
      </c>
      <c r="Z892" s="4">
        <v>5.9180000000000001</v>
      </c>
      <c r="AA892" s="4">
        <v>0.61199999999999999</v>
      </c>
    </row>
    <row r="893" spans="1:27" s="6" customFormat="1" x14ac:dyDescent="0.3">
      <c r="A893" s="40">
        <v>892</v>
      </c>
      <c r="B893" s="18" t="s">
        <v>323</v>
      </c>
      <c r="C893" s="43" t="s">
        <v>94</v>
      </c>
      <c r="D893" s="41"/>
      <c r="E893" s="41">
        <v>729</v>
      </c>
      <c r="F893" s="41">
        <v>2060</v>
      </c>
      <c r="G893" s="4">
        <v>4630.1130000000003</v>
      </c>
      <c r="H893" s="4">
        <v>4458.01</v>
      </c>
      <c r="I893" s="4">
        <v>4293.5469999999996</v>
      </c>
      <c r="J893" s="4">
        <v>4127.5959999999995</v>
      </c>
      <c r="K893" s="4">
        <v>3945.6819999999998</v>
      </c>
      <c r="L893" s="4">
        <v>3726.6610000000001</v>
      </c>
      <c r="M893" s="4">
        <v>3461.0770000000002</v>
      </c>
      <c r="N893" s="4">
        <v>3166.4720000000002</v>
      </c>
      <c r="O893" s="4">
        <v>2881.5189999999998</v>
      </c>
      <c r="P893" s="4">
        <v>2616.9090000000001</v>
      </c>
      <c r="Q893" s="4">
        <v>2362.8580000000002</v>
      </c>
      <c r="R893" s="4">
        <v>2068.3009999999999</v>
      </c>
      <c r="S893" s="4">
        <v>1710.5630000000001</v>
      </c>
      <c r="T893" s="4">
        <v>1316.992</v>
      </c>
      <c r="U893" s="4">
        <v>931.76099999999997</v>
      </c>
      <c r="V893" s="4">
        <v>639.93799999999999</v>
      </c>
      <c r="W893" s="4">
        <v>359.173</v>
      </c>
      <c r="X893" s="4">
        <v>150.042</v>
      </c>
      <c r="Y893" s="4">
        <v>43.072000000000003</v>
      </c>
      <c r="Z893" s="4">
        <v>7.3739999999999997</v>
      </c>
      <c r="AA893" s="4">
        <v>0.73899999999999999</v>
      </c>
    </row>
    <row r="894" spans="1:27" s="6" customFormat="1" x14ac:dyDescent="0.3">
      <c r="A894" s="40">
        <v>893</v>
      </c>
      <c r="B894" s="18" t="s">
        <v>323</v>
      </c>
      <c r="C894" s="43" t="s">
        <v>94</v>
      </c>
      <c r="D894" s="41"/>
      <c r="E894" s="41">
        <v>729</v>
      </c>
      <c r="F894" s="41">
        <v>2065</v>
      </c>
      <c r="G894" s="4">
        <v>4767.116</v>
      </c>
      <c r="H894" s="4">
        <v>4610.6559999999999</v>
      </c>
      <c r="I894" s="4">
        <v>4448.799</v>
      </c>
      <c r="J894" s="4">
        <v>4283.2830000000004</v>
      </c>
      <c r="K894" s="4">
        <v>4112.3419999999996</v>
      </c>
      <c r="L894" s="4">
        <v>3926.6529999999998</v>
      </c>
      <c r="M894" s="4">
        <v>3705.5039999999999</v>
      </c>
      <c r="N894" s="4">
        <v>3436.9740000000002</v>
      </c>
      <c r="O894" s="4">
        <v>3137.2159999999999</v>
      </c>
      <c r="P894" s="4">
        <v>2843.88</v>
      </c>
      <c r="Q894" s="4">
        <v>2565.6280000000002</v>
      </c>
      <c r="R894" s="4">
        <v>2293.0770000000002</v>
      </c>
      <c r="S894" s="4">
        <v>1974.826</v>
      </c>
      <c r="T894" s="4">
        <v>1582.915</v>
      </c>
      <c r="U894" s="4">
        <v>1150.097</v>
      </c>
      <c r="V894" s="4">
        <v>737.39300000000003</v>
      </c>
      <c r="W894" s="4">
        <v>428.11599999999999</v>
      </c>
      <c r="X894" s="4">
        <v>183.87</v>
      </c>
      <c r="Y894" s="4">
        <v>52.677</v>
      </c>
      <c r="Z894" s="4">
        <v>9.3030000000000008</v>
      </c>
      <c r="AA894" s="4">
        <v>0.91600000000000004</v>
      </c>
    </row>
    <row r="895" spans="1:27" s="6" customFormat="1" x14ac:dyDescent="0.3">
      <c r="A895" s="40">
        <v>894</v>
      </c>
      <c r="B895" s="18" t="s">
        <v>323</v>
      </c>
      <c r="C895" s="43" t="s">
        <v>94</v>
      </c>
      <c r="D895" s="41"/>
      <c r="E895" s="41">
        <v>729</v>
      </c>
      <c r="F895" s="41">
        <v>2070</v>
      </c>
      <c r="G895" s="4">
        <v>4866.4290000000001</v>
      </c>
      <c r="H895" s="4">
        <v>4749.6940000000004</v>
      </c>
      <c r="I895" s="4">
        <v>4602.2860000000001</v>
      </c>
      <c r="J895" s="4">
        <v>4439.1930000000002</v>
      </c>
      <c r="K895" s="4">
        <v>4268.7619999999997</v>
      </c>
      <c r="L895" s="4">
        <v>4094.1170000000002</v>
      </c>
      <c r="M895" s="4">
        <v>3906.1979999999999</v>
      </c>
      <c r="N895" s="4">
        <v>3681.8249999999998</v>
      </c>
      <c r="O895" s="4">
        <v>3407.748</v>
      </c>
      <c r="P895" s="4">
        <v>3099.1149999999998</v>
      </c>
      <c r="Q895" s="4">
        <v>2791.799</v>
      </c>
      <c r="R895" s="4">
        <v>2494.5859999999998</v>
      </c>
      <c r="S895" s="4">
        <v>2195.5169999999998</v>
      </c>
      <c r="T895" s="4">
        <v>1835.588</v>
      </c>
      <c r="U895" s="4">
        <v>1392.271</v>
      </c>
      <c r="V895" s="4">
        <v>920.20500000000004</v>
      </c>
      <c r="W895" s="4">
        <v>501.19499999999999</v>
      </c>
      <c r="X895" s="4">
        <v>223.83600000000001</v>
      </c>
      <c r="Y895" s="4">
        <v>66.177999999999997</v>
      </c>
      <c r="Z895" s="4">
        <v>11.663</v>
      </c>
      <c r="AA895" s="4">
        <v>1.1719999999999999</v>
      </c>
    </row>
    <row r="896" spans="1:27" s="6" customFormat="1" x14ac:dyDescent="0.3">
      <c r="A896" s="40">
        <v>895</v>
      </c>
      <c r="B896" s="18" t="s">
        <v>323</v>
      </c>
      <c r="C896" s="43" t="s">
        <v>94</v>
      </c>
      <c r="D896" s="41"/>
      <c r="E896" s="41">
        <v>729</v>
      </c>
      <c r="F896" s="41">
        <v>2075</v>
      </c>
      <c r="G896" s="4">
        <v>4928.0190000000002</v>
      </c>
      <c r="H896" s="4">
        <v>4850.7610000000004</v>
      </c>
      <c r="I896" s="4">
        <v>4742.0640000000003</v>
      </c>
      <c r="J896" s="4">
        <v>4593.3100000000004</v>
      </c>
      <c r="K896" s="4">
        <v>4425.3440000000001</v>
      </c>
      <c r="L896" s="4">
        <v>4251.3419999999996</v>
      </c>
      <c r="M896" s="4">
        <v>4074.518</v>
      </c>
      <c r="N896" s="4">
        <v>3883.2950000000001</v>
      </c>
      <c r="O896" s="4">
        <v>3653.0369999999998</v>
      </c>
      <c r="P896" s="4">
        <v>3369.3339999999998</v>
      </c>
      <c r="Q896" s="4">
        <v>3046.201</v>
      </c>
      <c r="R896" s="4">
        <v>2719.4670000000001</v>
      </c>
      <c r="S896" s="4">
        <v>2394.85</v>
      </c>
      <c r="T896" s="4">
        <v>2049.482</v>
      </c>
      <c r="U896" s="4">
        <v>1625.73</v>
      </c>
      <c r="V896" s="4">
        <v>1125.905</v>
      </c>
      <c r="W896" s="4">
        <v>635.26099999999997</v>
      </c>
      <c r="X896" s="4">
        <v>267.63099999999997</v>
      </c>
      <c r="Y896" s="4">
        <v>82.652000000000001</v>
      </c>
      <c r="Z896" s="4">
        <v>15.052</v>
      </c>
      <c r="AA896" s="4">
        <v>1.5</v>
      </c>
    </row>
    <row r="897" spans="1:27" s="6" customFormat="1" x14ac:dyDescent="0.3">
      <c r="A897" s="40">
        <v>896</v>
      </c>
      <c r="B897" s="18" t="s">
        <v>323</v>
      </c>
      <c r="C897" s="43" t="s">
        <v>94</v>
      </c>
      <c r="D897" s="41"/>
      <c r="E897" s="41">
        <v>729</v>
      </c>
      <c r="F897" s="41">
        <v>2080</v>
      </c>
      <c r="G897" s="4">
        <v>4965.49</v>
      </c>
      <c r="H897" s="4">
        <v>4914.0410000000002</v>
      </c>
      <c r="I897" s="4">
        <v>4843.884</v>
      </c>
      <c r="J897" s="4">
        <v>4733.7</v>
      </c>
      <c r="K897" s="4">
        <v>4580.1540000000005</v>
      </c>
      <c r="L897" s="4">
        <v>4408.7650000000003</v>
      </c>
      <c r="M897" s="4">
        <v>4232.71</v>
      </c>
      <c r="N897" s="4">
        <v>4052.6529999999998</v>
      </c>
      <c r="O897" s="4">
        <v>3855.4690000000001</v>
      </c>
      <c r="P897" s="4">
        <v>3614.9389999999999</v>
      </c>
      <c r="Q897" s="4">
        <v>3315.835</v>
      </c>
      <c r="R897" s="4">
        <v>2972.5419999999999</v>
      </c>
      <c r="S897" s="4">
        <v>2617.5459999999998</v>
      </c>
      <c r="T897" s="4">
        <v>2244.8710000000001</v>
      </c>
      <c r="U897" s="4">
        <v>1827.38</v>
      </c>
      <c r="V897" s="4">
        <v>1328.317</v>
      </c>
      <c r="W897" s="4">
        <v>789.15200000000004</v>
      </c>
      <c r="X897" s="4">
        <v>346.35</v>
      </c>
      <c r="Y897" s="4">
        <v>101.383</v>
      </c>
      <c r="Z897" s="4">
        <v>19.321000000000002</v>
      </c>
      <c r="AA897" s="4">
        <v>1.9750000000000001</v>
      </c>
    </row>
    <row r="898" spans="1:27" s="6" customFormat="1" x14ac:dyDescent="0.3">
      <c r="A898" s="40">
        <v>897</v>
      </c>
      <c r="B898" s="18" t="s">
        <v>323</v>
      </c>
      <c r="C898" s="43" t="s">
        <v>94</v>
      </c>
      <c r="D898" s="41"/>
      <c r="E898" s="41">
        <v>729</v>
      </c>
      <c r="F898" s="41">
        <v>2085</v>
      </c>
      <c r="G898" s="4">
        <v>4994.5230000000001</v>
      </c>
      <c r="H898" s="4">
        <v>4953.0039999999999</v>
      </c>
      <c r="I898" s="4">
        <v>4907.8469999999998</v>
      </c>
      <c r="J898" s="4">
        <v>4836.1289999999999</v>
      </c>
      <c r="K898" s="4">
        <v>4721.3239999999996</v>
      </c>
      <c r="L898" s="4">
        <v>4564.5029999999997</v>
      </c>
      <c r="M898" s="4">
        <v>4391.1170000000002</v>
      </c>
      <c r="N898" s="4">
        <v>4212.0349999999999</v>
      </c>
      <c r="O898" s="4">
        <v>4026.154</v>
      </c>
      <c r="P898" s="4">
        <v>3818.45</v>
      </c>
      <c r="Q898" s="4">
        <v>3561.81</v>
      </c>
      <c r="R898" s="4">
        <v>3241.3110000000001</v>
      </c>
      <c r="S898" s="4">
        <v>2868.5120000000002</v>
      </c>
      <c r="T898" s="4">
        <v>2463.7460000000001</v>
      </c>
      <c r="U898" s="4">
        <v>2014.875</v>
      </c>
      <c r="V898" s="4">
        <v>1508.4760000000001</v>
      </c>
      <c r="W898" s="4">
        <v>945.33799999999997</v>
      </c>
      <c r="X898" s="4">
        <v>439.48899999999998</v>
      </c>
      <c r="Y898" s="4">
        <v>134.77099999999999</v>
      </c>
      <c r="Z898" s="4">
        <v>24.417999999999999</v>
      </c>
      <c r="AA898" s="4">
        <v>2.605</v>
      </c>
    </row>
    <row r="899" spans="1:27" s="6" customFormat="1" x14ac:dyDescent="0.3">
      <c r="A899" s="40">
        <v>898</v>
      </c>
      <c r="B899" s="18" t="s">
        <v>323</v>
      </c>
      <c r="C899" s="43" t="s">
        <v>94</v>
      </c>
      <c r="D899" s="41"/>
      <c r="E899" s="41">
        <v>729</v>
      </c>
      <c r="F899" s="41">
        <v>2090</v>
      </c>
      <c r="G899" s="4">
        <v>5015.8270000000002</v>
      </c>
      <c r="H899" s="4">
        <v>4983.174</v>
      </c>
      <c r="I899" s="4">
        <v>4947.3890000000001</v>
      </c>
      <c r="J899" s="4">
        <v>4900.6790000000001</v>
      </c>
      <c r="K899" s="4">
        <v>4824.4650000000001</v>
      </c>
      <c r="L899" s="4">
        <v>4706.4279999999999</v>
      </c>
      <c r="M899" s="4">
        <v>4547.7550000000001</v>
      </c>
      <c r="N899" s="4">
        <v>4371.46</v>
      </c>
      <c r="O899" s="4">
        <v>4186.7809999999999</v>
      </c>
      <c r="P899" s="4">
        <v>3990.4490000000001</v>
      </c>
      <c r="Q899" s="4">
        <v>3766.444</v>
      </c>
      <c r="R899" s="4">
        <v>3487.4340000000002</v>
      </c>
      <c r="S899" s="4">
        <v>3135.5610000000001</v>
      </c>
      <c r="T899" s="4">
        <v>2710.6579999999999</v>
      </c>
      <c r="U899" s="4">
        <v>2225.605</v>
      </c>
      <c r="V899" s="4">
        <v>1680.1220000000001</v>
      </c>
      <c r="W899" s="4">
        <v>1090.21</v>
      </c>
      <c r="X899" s="4">
        <v>538.34400000000005</v>
      </c>
      <c r="Y899" s="4">
        <v>176.19399999999999</v>
      </c>
      <c r="Z899" s="4">
        <v>33.661999999999999</v>
      </c>
      <c r="AA899" s="4">
        <v>3.4260000000000002</v>
      </c>
    </row>
    <row r="900" spans="1:27" s="6" customFormat="1" x14ac:dyDescent="0.3">
      <c r="A900" s="40">
        <v>899</v>
      </c>
      <c r="B900" s="18" t="s">
        <v>323</v>
      </c>
      <c r="C900" s="43" t="s">
        <v>94</v>
      </c>
      <c r="D900" s="41"/>
      <c r="E900" s="41">
        <v>729</v>
      </c>
      <c r="F900" s="41">
        <v>2095</v>
      </c>
      <c r="G900" s="4">
        <v>5005.8779999999997</v>
      </c>
      <c r="H900" s="4">
        <v>5005.4390000000003</v>
      </c>
      <c r="I900" s="4">
        <v>4978.1049999999996</v>
      </c>
      <c r="J900" s="4">
        <v>4940.7529999999997</v>
      </c>
      <c r="K900" s="4">
        <v>4889.7759999999998</v>
      </c>
      <c r="L900" s="4">
        <v>4810.5119999999997</v>
      </c>
      <c r="M900" s="4">
        <v>4690.6580000000004</v>
      </c>
      <c r="N900" s="4">
        <v>4529.1899999999996</v>
      </c>
      <c r="O900" s="4">
        <v>4347.527</v>
      </c>
      <c r="P900" s="4">
        <v>4152.6279999999997</v>
      </c>
      <c r="Q900" s="4">
        <v>3940.27</v>
      </c>
      <c r="R900" s="4">
        <v>3693.6750000000002</v>
      </c>
      <c r="S900" s="4">
        <v>3381.7379999999998</v>
      </c>
      <c r="T900" s="4">
        <v>2974.54</v>
      </c>
      <c r="U900" s="4">
        <v>2464.1680000000001</v>
      </c>
      <c r="V900" s="4">
        <v>1874.432</v>
      </c>
      <c r="W900" s="4">
        <v>1233.086</v>
      </c>
      <c r="X900" s="4">
        <v>635.03</v>
      </c>
      <c r="Y900" s="4">
        <v>222.584</v>
      </c>
      <c r="Z900" s="4">
        <v>45.732999999999997</v>
      </c>
      <c r="AA900" s="4">
        <v>4.891</v>
      </c>
    </row>
    <row r="901" spans="1:27" s="6" customFormat="1" x14ac:dyDescent="0.3">
      <c r="A901" s="40">
        <v>900</v>
      </c>
      <c r="B901" s="18" t="s">
        <v>323</v>
      </c>
      <c r="C901" s="43" t="s">
        <v>94</v>
      </c>
      <c r="D901" s="41"/>
      <c r="E901" s="41">
        <v>729</v>
      </c>
      <c r="F901" s="41">
        <v>2100</v>
      </c>
      <c r="G901" s="4">
        <v>4983.58</v>
      </c>
      <c r="H901" s="4">
        <v>4996.366</v>
      </c>
      <c r="I901" s="4">
        <v>5000.8289999999997</v>
      </c>
      <c r="J901" s="4">
        <v>4972.018</v>
      </c>
      <c r="K901" s="4">
        <v>4930.6189999999997</v>
      </c>
      <c r="L901" s="4">
        <v>4876.7439999999997</v>
      </c>
      <c r="M901" s="4">
        <v>4795.7520000000004</v>
      </c>
      <c r="N901" s="4">
        <v>4673.201</v>
      </c>
      <c r="O901" s="4">
        <v>4506.518</v>
      </c>
      <c r="P901" s="4">
        <v>4314.8879999999999</v>
      </c>
      <c r="Q901" s="4">
        <v>4104.451</v>
      </c>
      <c r="R901" s="4">
        <v>3869.8130000000001</v>
      </c>
      <c r="S901" s="4">
        <v>3589.6930000000002</v>
      </c>
      <c r="T901" s="4">
        <v>3219.59</v>
      </c>
      <c r="U901" s="4">
        <v>2719.9189999999999</v>
      </c>
      <c r="V901" s="4">
        <v>2094.654</v>
      </c>
      <c r="W901" s="4">
        <v>1395.624</v>
      </c>
      <c r="X901" s="4">
        <v>733.74199999999996</v>
      </c>
      <c r="Y901" s="4">
        <v>270.43400000000003</v>
      </c>
      <c r="Z901" s="4">
        <v>59.985999999999997</v>
      </c>
      <c r="AA901" s="4">
        <v>6.9470000000000001</v>
      </c>
    </row>
    <row r="902" spans="1:27" s="6" customFormat="1" x14ac:dyDescent="0.3">
      <c r="A902" s="40">
        <v>901</v>
      </c>
      <c r="B902" s="18" t="s">
        <v>323</v>
      </c>
      <c r="C902" s="43" t="s">
        <v>95</v>
      </c>
      <c r="D902" s="41"/>
      <c r="E902" s="41">
        <v>788</v>
      </c>
      <c r="F902" s="41">
        <v>2015</v>
      </c>
      <c r="G902" s="4">
        <v>500.07100000000003</v>
      </c>
      <c r="H902" s="4">
        <v>418.56400000000002</v>
      </c>
      <c r="I902" s="4">
        <v>386.04899999999998</v>
      </c>
      <c r="J902" s="4">
        <v>403.28199999999998</v>
      </c>
      <c r="K902" s="4">
        <v>459.04500000000002</v>
      </c>
      <c r="L902" s="4">
        <v>512.03200000000004</v>
      </c>
      <c r="M902" s="4">
        <v>496.77300000000002</v>
      </c>
      <c r="N902" s="4">
        <v>439.96499999999997</v>
      </c>
      <c r="O902" s="4">
        <v>378.38600000000002</v>
      </c>
      <c r="P902" s="4">
        <v>381.29</v>
      </c>
      <c r="Q902" s="4">
        <v>336.99099999999999</v>
      </c>
      <c r="R902" s="4">
        <v>285.26600000000002</v>
      </c>
      <c r="S902" s="4">
        <v>234.08799999999999</v>
      </c>
      <c r="T902" s="4">
        <v>152.90600000000001</v>
      </c>
      <c r="U902" s="4">
        <v>116.732</v>
      </c>
      <c r="V902" s="4">
        <v>98.715000000000003</v>
      </c>
      <c r="W902" s="4">
        <v>66.808000000000007</v>
      </c>
      <c r="X902" s="4">
        <v>26.187999999999999</v>
      </c>
      <c r="Y902" s="4">
        <v>8.6539999999999999</v>
      </c>
      <c r="Z902" s="4">
        <v>1.35</v>
      </c>
      <c r="AA902" s="4">
        <v>0.14599999999999999</v>
      </c>
    </row>
    <row r="903" spans="1:27" s="6" customFormat="1" x14ac:dyDescent="0.3">
      <c r="A903" s="40">
        <v>902</v>
      </c>
      <c r="B903" s="18" t="s">
        <v>323</v>
      </c>
      <c r="C903" s="43" t="s">
        <v>95</v>
      </c>
      <c r="D903" s="41"/>
      <c r="E903" s="41">
        <v>788</v>
      </c>
      <c r="F903" s="41">
        <v>2020</v>
      </c>
      <c r="G903" s="4">
        <v>486.94600000000003</v>
      </c>
      <c r="H903" s="4">
        <v>498.99900000000002</v>
      </c>
      <c r="I903" s="4">
        <v>417.81299999999999</v>
      </c>
      <c r="J903" s="4">
        <v>384.38499999999999</v>
      </c>
      <c r="K903" s="4">
        <v>400.61099999999999</v>
      </c>
      <c r="L903" s="4">
        <v>456.27100000000002</v>
      </c>
      <c r="M903" s="4">
        <v>509.39100000000002</v>
      </c>
      <c r="N903" s="4">
        <v>494.10599999999999</v>
      </c>
      <c r="O903" s="4">
        <v>436.98099999999999</v>
      </c>
      <c r="P903" s="4">
        <v>374.88799999999998</v>
      </c>
      <c r="Q903" s="4">
        <v>376.23500000000001</v>
      </c>
      <c r="R903" s="4">
        <v>330.09899999999999</v>
      </c>
      <c r="S903" s="4">
        <v>275.84100000000001</v>
      </c>
      <c r="T903" s="4">
        <v>221.56899999999999</v>
      </c>
      <c r="U903" s="4">
        <v>138.53700000000001</v>
      </c>
      <c r="V903" s="4">
        <v>96.93</v>
      </c>
      <c r="W903" s="4">
        <v>70.542000000000002</v>
      </c>
      <c r="X903" s="4">
        <v>37.344000000000001</v>
      </c>
      <c r="Y903" s="4">
        <v>10.211</v>
      </c>
      <c r="Z903" s="4">
        <v>2.109</v>
      </c>
      <c r="AA903" s="4">
        <v>0.186</v>
      </c>
    </row>
    <row r="904" spans="1:27" s="6" customFormat="1" x14ac:dyDescent="0.3">
      <c r="A904" s="40">
        <v>903</v>
      </c>
      <c r="B904" s="18" t="s">
        <v>323</v>
      </c>
      <c r="C904" s="43" t="s">
        <v>95</v>
      </c>
      <c r="D904" s="41"/>
      <c r="E904" s="41">
        <v>788</v>
      </c>
      <c r="F904" s="41">
        <v>2025</v>
      </c>
      <c r="G904" s="4">
        <v>450.35300000000001</v>
      </c>
      <c r="H904" s="4">
        <v>486.005</v>
      </c>
      <c r="I904" s="4">
        <v>498.23099999999999</v>
      </c>
      <c r="J904" s="4">
        <v>416.16500000000002</v>
      </c>
      <c r="K904" s="4">
        <v>381.79199999999997</v>
      </c>
      <c r="L904" s="4">
        <v>398.00400000000002</v>
      </c>
      <c r="M904" s="4">
        <v>453.84199999999998</v>
      </c>
      <c r="N904" s="4">
        <v>506.79399999999998</v>
      </c>
      <c r="O904" s="4">
        <v>491.01799999999997</v>
      </c>
      <c r="P904" s="4">
        <v>433.25799999999998</v>
      </c>
      <c r="Q904" s="4">
        <v>370.25599999999997</v>
      </c>
      <c r="R904" s="4">
        <v>369.12599999999998</v>
      </c>
      <c r="S904" s="4">
        <v>320.05</v>
      </c>
      <c r="T904" s="4">
        <v>262.20999999999998</v>
      </c>
      <c r="U904" s="4">
        <v>202.28800000000001</v>
      </c>
      <c r="V904" s="4">
        <v>116.676</v>
      </c>
      <c r="W904" s="4">
        <v>70.930000000000007</v>
      </c>
      <c r="X904" s="4">
        <v>40.886000000000003</v>
      </c>
      <c r="Y904" s="4">
        <v>15.297000000000001</v>
      </c>
      <c r="Z904" s="4">
        <v>2.6379999999999999</v>
      </c>
      <c r="AA904" s="4">
        <v>0.29899999999999999</v>
      </c>
    </row>
    <row r="905" spans="1:27" s="6" customFormat="1" x14ac:dyDescent="0.3">
      <c r="A905" s="40">
        <v>904</v>
      </c>
      <c r="B905" s="18" t="s">
        <v>323</v>
      </c>
      <c r="C905" s="43" t="s">
        <v>95</v>
      </c>
      <c r="D905" s="41"/>
      <c r="E905" s="41">
        <v>788</v>
      </c>
      <c r="F905" s="41">
        <v>2030</v>
      </c>
      <c r="G905" s="4">
        <v>409.697</v>
      </c>
      <c r="H905" s="4">
        <v>449.54599999999999</v>
      </c>
      <c r="I905" s="4">
        <v>485.31700000000001</v>
      </c>
      <c r="J905" s="4">
        <v>496.54500000000002</v>
      </c>
      <c r="K905" s="4">
        <v>413.57400000000001</v>
      </c>
      <c r="L905" s="4">
        <v>379.26499999999999</v>
      </c>
      <c r="M905" s="4">
        <v>395.767</v>
      </c>
      <c r="N905" s="4">
        <v>451.52600000000001</v>
      </c>
      <c r="O905" s="4">
        <v>503.82600000000002</v>
      </c>
      <c r="P905" s="4">
        <v>487.149</v>
      </c>
      <c r="Q905" s="4">
        <v>428.30500000000001</v>
      </c>
      <c r="R905" s="4">
        <v>363.75700000000001</v>
      </c>
      <c r="S905" s="4">
        <v>358.75</v>
      </c>
      <c r="T905" s="4">
        <v>305.40499999999997</v>
      </c>
      <c r="U905" s="4">
        <v>241</v>
      </c>
      <c r="V905" s="4">
        <v>172.52</v>
      </c>
      <c r="W905" s="4">
        <v>87.204999999999998</v>
      </c>
      <c r="X905" s="4">
        <v>42.472000000000001</v>
      </c>
      <c r="Y905" s="4">
        <v>17.52</v>
      </c>
      <c r="Z905" s="4">
        <v>4.173</v>
      </c>
      <c r="AA905" s="4">
        <v>0.40100000000000002</v>
      </c>
    </row>
    <row r="906" spans="1:27" s="6" customFormat="1" x14ac:dyDescent="0.3">
      <c r="A906" s="40">
        <v>905</v>
      </c>
      <c r="B906" s="18" t="s">
        <v>323</v>
      </c>
      <c r="C906" s="43" t="s">
        <v>95</v>
      </c>
      <c r="D906" s="41"/>
      <c r="E906" s="41">
        <v>788</v>
      </c>
      <c r="F906" s="41">
        <v>2035</v>
      </c>
      <c r="G906" s="4">
        <v>387.32600000000002</v>
      </c>
      <c r="H906" s="4">
        <v>408.98200000000003</v>
      </c>
      <c r="I906" s="4">
        <v>448.93900000000002</v>
      </c>
      <c r="J906" s="4">
        <v>483.69600000000003</v>
      </c>
      <c r="K906" s="4">
        <v>493.89299999999997</v>
      </c>
      <c r="L906" s="4">
        <v>411.04199999999997</v>
      </c>
      <c r="M906" s="4">
        <v>377.12599999999998</v>
      </c>
      <c r="N906" s="4">
        <v>393.71800000000002</v>
      </c>
      <c r="O906" s="4">
        <v>448.96100000000001</v>
      </c>
      <c r="P906" s="4">
        <v>500.101</v>
      </c>
      <c r="Q906" s="4">
        <v>481.94900000000001</v>
      </c>
      <c r="R906" s="4">
        <v>421.315</v>
      </c>
      <c r="S906" s="4">
        <v>354.27300000000002</v>
      </c>
      <c r="T906" s="4">
        <v>343.54300000000001</v>
      </c>
      <c r="U906" s="4">
        <v>282.50299999999999</v>
      </c>
      <c r="V906" s="4">
        <v>208.07400000000001</v>
      </c>
      <c r="W906" s="4">
        <v>131.72499999999999</v>
      </c>
      <c r="X906" s="4">
        <v>54.015000000000001</v>
      </c>
      <c r="Y906" s="4">
        <v>19.096</v>
      </c>
      <c r="Z906" s="4">
        <v>5.0750000000000002</v>
      </c>
      <c r="AA906" s="4">
        <v>0.65900000000000003</v>
      </c>
    </row>
    <row r="907" spans="1:27" s="6" customFormat="1" x14ac:dyDescent="0.3">
      <c r="A907" s="40">
        <v>906</v>
      </c>
      <c r="B907" s="18" t="s">
        <v>323</v>
      </c>
      <c r="C907" s="43" t="s">
        <v>95</v>
      </c>
      <c r="D907" s="41"/>
      <c r="E907" s="41">
        <v>788</v>
      </c>
      <c r="F907" s="41">
        <v>2040</v>
      </c>
      <c r="G907" s="4">
        <v>391.786</v>
      </c>
      <c r="H907" s="4">
        <v>386.67200000000003</v>
      </c>
      <c r="I907" s="4">
        <v>408.447</v>
      </c>
      <c r="J907" s="4">
        <v>447.39600000000002</v>
      </c>
      <c r="K907" s="4">
        <v>481.11099999999999</v>
      </c>
      <c r="L907" s="4">
        <v>491.28699999999998</v>
      </c>
      <c r="M907" s="4">
        <v>408.89299999999997</v>
      </c>
      <c r="N907" s="4">
        <v>375.20299999999997</v>
      </c>
      <c r="O907" s="4">
        <v>391.52499999999998</v>
      </c>
      <c r="P907" s="4">
        <v>445.798</v>
      </c>
      <c r="Q907" s="4">
        <v>495.096</v>
      </c>
      <c r="R907" s="4">
        <v>474.61700000000002</v>
      </c>
      <c r="S907" s="4">
        <v>411.12</v>
      </c>
      <c r="T907" s="4">
        <v>340.30599999999998</v>
      </c>
      <c r="U907" s="4">
        <v>319.56</v>
      </c>
      <c r="V907" s="4">
        <v>246.50700000000001</v>
      </c>
      <c r="W907" s="4">
        <v>161.82599999999999</v>
      </c>
      <c r="X907" s="4">
        <v>84.028000000000006</v>
      </c>
      <c r="Y907" s="4">
        <v>25.343</v>
      </c>
      <c r="Z907" s="4">
        <v>5.84</v>
      </c>
      <c r="AA907" s="4">
        <v>0.872</v>
      </c>
    </row>
    <row r="908" spans="1:27" s="6" customFormat="1" x14ac:dyDescent="0.3">
      <c r="A908" s="40">
        <v>907</v>
      </c>
      <c r="B908" s="18" t="s">
        <v>323</v>
      </c>
      <c r="C908" s="43" t="s">
        <v>95</v>
      </c>
      <c r="D908" s="41"/>
      <c r="E908" s="41">
        <v>788</v>
      </c>
      <c r="F908" s="41">
        <v>2045</v>
      </c>
      <c r="G908" s="4">
        <v>406.26100000000002</v>
      </c>
      <c r="H908" s="4">
        <v>391.16</v>
      </c>
      <c r="I908" s="4">
        <v>386.18599999999998</v>
      </c>
      <c r="J908" s="4">
        <v>406.96600000000001</v>
      </c>
      <c r="K908" s="4">
        <v>444.89299999999997</v>
      </c>
      <c r="L908" s="4">
        <v>478.57299999999998</v>
      </c>
      <c r="M908" s="4">
        <v>489.04399999999998</v>
      </c>
      <c r="N908" s="4">
        <v>406.95400000000001</v>
      </c>
      <c r="O908" s="4">
        <v>373.19</v>
      </c>
      <c r="P908" s="4">
        <v>388.87799999999999</v>
      </c>
      <c r="Q908" s="4">
        <v>441.58800000000002</v>
      </c>
      <c r="R908" s="4">
        <v>488.06200000000001</v>
      </c>
      <c r="S908" s="4">
        <v>463.95600000000002</v>
      </c>
      <c r="T908" s="4">
        <v>396.04300000000001</v>
      </c>
      <c r="U908" s="4">
        <v>318.14</v>
      </c>
      <c r="V908" s="4">
        <v>281.49400000000003</v>
      </c>
      <c r="W908" s="4">
        <v>194.89500000000001</v>
      </c>
      <c r="X908" s="4">
        <v>106.00700000000001</v>
      </c>
      <c r="Y908" s="4">
        <v>40.99</v>
      </c>
      <c r="Z908" s="4">
        <v>8.1539999999999999</v>
      </c>
      <c r="AA908" s="4">
        <v>1.075</v>
      </c>
    </row>
    <row r="909" spans="1:27" s="6" customFormat="1" x14ac:dyDescent="0.3">
      <c r="A909" s="40">
        <v>908</v>
      </c>
      <c r="B909" s="18" t="s">
        <v>323</v>
      </c>
      <c r="C909" s="43" t="s">
        <v>95</v>
      </c>
      <c r="D909" s="41"/>
      <c r="E909" s="41">
        <v>788</v>
      </c>
      <c r="F909" s="41">
        <v>2050</v>
      </c>
      <c r="G909" s="4">
        <v>409.31900000000002</v>
      </c>
      <c r="H909" s="4">
        <v>405.64400000000001</v>
      </c>
      <c r="I909" s="4">
        <v>390.69299999999998</v>
      </c>
      <c r="J909" s="4">
        <v>384.74900000000002</v>
      </c>
      <c r="K909" s="4">
        <v>404.53800000000001</v>
      </c>
      <c r="L909" s="4">
        <v>442.44499999999999</v>
      </c>
      <c r="M909" s="4">
        <v>476.40699999999998</v>
      </c>
      <c r="N909" s="4">
        <v>486.98500000000001</v>
      </c>
      <c r="O909" s="4">
        <v>404.93</v>
      </c>
      <c r="P909" s="4">
        <v>370.8</v>
      </c>
      <c r="Q909" s="4">
        <v>385.40800000000002</v>
      </c>
      <c r="R909" s="4">
        <v>435.72500000000002</v>
      </c>
      <c r="S909" s="4">
        <v>477.90699999999998</v>
      </c>
      <c r="T909" s="4">
        <v>448.15800000000002</v>
      </c>
      <c r="U909" s="4">
        <v>371.99700000000001</v>
      </c>
      <c r="V909" s="4">
        <v>282.71600000000001</v>
      </c>
      <c r="W909" s="4">
        <v>225.98400000000001</v>
      </c>
      <c r="X909" s="4">
        <v>130.88</v>
      </c>
      <c r="Y909" s="4">
        <v>53.658999999999999</v>
      </c>
      <c r="Z909" s="4">
        <v>13.853</v>
      </c>
      <c r="AA909" s="4">
        <v>1.5569999999999999</v>
      </c>
    </row>
    <row r="910" spans="1:27" s="6" customFormat="1" x14ac:dyDescent="0.3">
      <c r="A910" s="40">
        <v>909</v>
      </c>
      <c r="B910" s="18" t="s">
        <v>323</v>
      </c>
      <c r="C910" s="43" t="s">
        <v>95</v>
      </c>
      <c r="D910" s="41"/>
      <c r="E910" s="41">
        <v>788</v>
      </c>
      <c r="F910" s="41">
        <v>2055</v>
      </c>
      <c r="G910" s="4">
        <v>394.39</v>
      </c>
      <c r="H910" s="4">
        <v>408.73099999999999</v>
      </c>
      <c r="I910" s="4">
        <v>405.20499999999998</v>
      </c>
      <c r="J910" s="4">
        <v>389.33</v>
      </c>
      <c r="K910" s="4">
        <v>382.46699999999998</v>
      </c>
      <c r="L910" s="4">
        <v>402.26299999999998</v>
      </c>
      <c r="M910" s="4">
        <v>440.45800000000003</v>
      </c>
      <c r="N910" s="4">
        <v>474.50299999999999</v>
      </c>
      <c r="O910" s="4">
        <v>484.83100000000002</v>
      </c>
      <c r="P910" s="4">
        <v>402.53699999999998</v>
      </c>
      <c r="Q910" s="4">
        <v>367.70499999999998</v>
      </c>
      <c r="R910" s="4">
        <v>380.63200000000001</v>
      </c>
      <c r="S910" s="4">
        <v>427.31400000000002</v>
      </c>
      <c r="T910" s="4">
        <v>462.767</v>
      </c>
      <c r="U910" s="4">
        <v>422.73</v>
      </c>
      <c r="V910" s="4">
        <v>333.16699999999997</v>
      </c>
      <c r="W910" s="4">
        <v>230.05799999999999</v>
      </c>
      <c r="X910" s="4">
        <v>155.16300000000001</v>
      </c>
      <c r="Y910" s="4">
        <v>68.506</v>
      </c>
      <c r="Z910" s="4">
        <v>18.981999999999999</v>
      </c>
      <c r="AA910" s="4">
        <v>2.7360000000000002</v>
      </c>
    </row>
    <row r="911" spans="1:27" s="6" customFormat="1" x14ac:dyDescent="0.3">
      <c r="A911" s="40">
        <v>910</v>
      </c>
      <c r="B911" s="18" t="s">
        <v>323</v>
      </c>
      <c r="C911" s="43" t="s">
        <v>95</v>
      </c>
      <c r="D911" s="41"/>
      <c r="E911" s="41">
        <v>788</v>
      </c>
      <c r="F911" s="41">
        <v>2060</v>
      </c>
      <c r="G911" s="4">
        <v>370.90899999999999</v>
      </c>
      <c r="H911" s="4">
        <v>393.85</v>
      </c>
      <c r="I911" s="4">
        <v>408.32100000000003</v>
      </c>
      <c r="J911" s="4">
        <v>403.90300000000002</v>
      </c>
      <c r="K911" s="4">
        <v>387.161</v>
      </c>
      <c r="L911" s="4">
        <v>380.34300000000002</v>
      </c>
      <c r="M911" s="4">
        <v>400.45100000000002</v>
      </c>
      <c r="N911" s="4">
        <v>438.75099999999998</v>
      </c>
      <c r="O911" s="4">
        <v>472.536</v>
      </c>
      <c r="P911" s="4">
        <v>482.24</v>
      </c>
      <c r="Q911" s="4">
        <v>399.43299999999999</v>
      </c>
      <c r="R911" s="4">
        <v>363.476</v>
      </c>
      <c r="S911" s="4">
        <v>373.827</v>
      </c>
      <c r="T911" s="4">
        <v>414.73500000000001</v>
      </c>
      <c r="U911" s="4">
        <v>438.24799999999999</v>
      </c>
      <c r="V911" s="4">
        <v>381.38200000000001</v>
      </c>
      <c r="W911" s="4">
        <v>274.57</v>
      </c>
      <c r="X911" s="4">
        <v>161.30000000000001</v>
      </c>
      <c r="Y911" s="4">
        <v>83.858000000000004</v>
      </c>
      <c r="Z911" s="4">
        <v>25.338000000000001</v>
      </c>
      <c r="AA911" s="4">
        <v>4.0590000000000002</v>
      </c>
    </row>
    <row r="912" spans="1:27" s="6" customFormat="1" x14ac:dyDescent="0.3">
      <c r="A912" s="40">
        <v>911</v>
      </c>
      <c r="B912" s="18" t="s">
        <v>323</v>
      </c>
      <c r="C912" s="43" t="s">
        <v>95</v>
      </c>
      <c r="D912" s="41"/>
      <c r="E912" s="41">
        <v>788</v>
      </c>
      <c r="F912" s="41">
        <v>2065</v>
      </c>
      <c r="G912" s="4">
        <v>353.70800000000003</v>
      </c>
      <c r="H912" s="4">
        <v>370.41399999999999</v>
      </c>
      <c r="I912" s="4">
        <v>393.47300000000001</v>
      </c>
      <c r="J912" s="4">
        <v>407.09100000000001</v>
      </c>
      <c r="K912" s="4">
        <v>401.84100000000001</v>
      </c>
      <c r="L912" s="4">
        <v>385.15300000000002</v>
      </c>
      <c r="M912" s="4">
        <v>378.66699999999997</v>
      </c>
      <c r="N912" s="4">
        <v>398.92700000000002</v>
      </c>
      <c r="O912" s="4">
        <v>437.02499999999998</v>
      </c>
      <c r="P912" s="4">
        <v>470.185</v>
      </c>
      <c r="Q912" s="4">
        <v>478.827</v>
      </c>
      <c r="R912" s="4">
        <v>395.18700000000001</v>
      </c>
      <c r="S912" s="4">
        <v>357.46499999999997</v>
      </c>
      <c r="T912" s="4">
        <v>363.59899999999999</v>
      </c>
      <c r="U912" s="4">
        <v>394.17899999999997</v>
      </c>
      <c r="V912" s="4">
        <v>397.99299999999999</v>
      </c>
      <c r="W912" s="4">
        <v>317.91899999999998</v>
      </c>
      <c r="X912" s="4">
        <v>196.20099999999999</v>
      </c>
      <c r="Y912" s="4">
        <v>89.786000000000001</v>
      </c>
      <c r="Z912" s="4">
        <v>32.340000000000003</v>
      </c>
      <c r="AA912" s="4">
        <v>5.774</v>
      </c>
    </row>
    <row r="913" spans="1:27" s="6" customFormat="1" x14ac:dyDescent="0.3">
      <c r="A913" s="40">
        <v>912</v>
      </c>
      <c r="B913" s="18" t="s">
        <v>323</v>
      </c>
      <c r="C913" s="43" t="s">
        <v>95</v>
      </c>
      <c r="D913" s="41"/>
      <c r="E913" s="41">
        <v>788</v>
      </c>
      <c r="F913" s="41">
        <v>2070</v>
      </c>
      <c r="G913" s="4">
        <v>348.19600000000003</v>
      </c>
      <c r="H913" s="4">
        <v>353.24599999999998</v>
      </c>
      <c r="I913" s="4">
        <v>370.07299999999998</v>
      </c>
      <c r="J913" s="4">
        <v>392.32</v>
      </c>
      <c r="K913" s="4">
        <v>405.13900000000001</v>
      </c>
      <c r="L913" s="4">
        <v>399.93299999999999</v>
      </c>
      <c r="M913" s="4">
        <v>383.56900000000002</v>
      </c>
      <c r="N913" s="4">
        <v>377.28300000000002</v>
      </c>
      <c r="O913" s="4">
        <v>397.42599999999999</v>
      </c>
      <c r="P913" s="4">
        <v>434.98700000000002</v>
      </c>
      <c r="Q913" s="4">
        <v>467.09199999999998</v>
      </c>
      <c r="R913" s="4">
        <v>474.12900000000002</v>
      </c>
      <c r="S913" s="4">
        <v>389.15600000000001</v>
      </c>
      <c r="T913" s="4">
        <v>348.36599999999999</v>
      </c>
      <c r="U913" s="4">
        <v>346.71499999999997</v>
      </c>
      <c r="V913" s="4">
        <v>360.12799999999999</v>
      </c>
      <c r="W913" s="4">
        <v>335.26900000000001</v>
      </c>
      <c r="X913" s="4">
        <v>231.244</v>
      </c>
      <c r="Y913" s="4">
        <v>112.324</v>
      </c>
      <c r="Z913" s="4">
        <v>36.061999999999998</v>
      </c>
      <c r="AA913" s="4">
        <v>7.8710000000000004</v>
      </c>
    </row>
    <row r="914" spans="1:27" s="6" customFormat="1" x14ac:dyDescent="0.3">
      <c r="A914" s="40">
        <v>913</v>
      </c>
      <c r="B914" s="18" t="s">
        <v>323</v>
      </c>
      <c r="C914" s="43" t="s">
        <v>95</v>
      </c>
      <c r="D914" s="41"/>
      <c r="E914" s="41">
        <v>788</v>
      </c>
      <c r="F914" s="41">
        <v>2075</v>
      </c>
      <c r="G914" s="4">
        <v>349.30399999999997</v>
      </c>
      <c r="H914" s="4">
        <v>347.762</v>
      </c>
      <c r="I914" s="4">
        <v>352.93299999999999</v>
      </c>
      <c r="J914" s="4">
        <v>368.99900000000002</v>
      </c>
      <c r="K914" s="4">
        <v>390.495</v>
      </c>
      <c r="L914" s="4">
        <v>403.34199999999998</v>
      </c>
      <c r="M914" s="4">
        <v>398.43400000000003</v>
      </c>
      <c r="N914" s="4">
        <v>382.27</v>
      </c>
      <c r="O914" s="4">
        <v>375.95100000000002</v>
      </c>
      <c r="P914" s="4">
        <v>395.69</v>
      </c>
      <c r="Q914" s="4">
        <v>432.334</v>
      </c>
      <c r="R914" s="4">
        <v>462.863</v>
      </c>
      <c r="S914" s="4">
        <v>467.47699999999998</v>
      </c>
      <c r="T914" s="4">
        <v>379.971</v>
      </c>
      <c r="U914" s="4">
        <v>333.23700000000002</v>
      </c>
      <c r="V914" s="4">
        <v>318.56799999999998</v>
      </c>
      <c r="W914" s="4">
        <v>306.39800000000002</v>
      </c>
      <c r="X914" s="4">
        <v>247.999</v>
      </c>
      <c r="Y914" s="4">
        <v>136</v>
      </c>
      <c r="Z914" s="4">
        <v>46.944000000000003</v>
      </c>
      <c r="AA914" s="4">
        <v>9.5440000000000005</v>
      </c>
    </row>
    <row r="915" spans="1:27" s="6" customFormat="1" x14ac:dyDescent="0.3">
      <c r="A915" s="40">
        <v>914</v>
      </c>
      <c r="B915" s="18" t="s">
        <v>323</v>
      </c>
      <c r="C915" s="43" t="s">
        <v>95</v>
      </c>
      <c r="D915" s="41"/>
      <c r="E915" s="41">
        <v>788</v>
      </c>
      <c r="F915" s="41">
        <v>2080</v>
      </c>
      <c r="G915" s="4">
        <v>348.59199999999998</v>
      </c>
      <c r="H915" s="4">
        <v>348.89</v>
      </c>
      <c r="I915" s="4">
        <v>347.47300000000001</v>
      </c>
      <c r="J915" s="4">
        <v>351.92899999999997</v>
      </c>
      <c r="K915" s="4">
        <v>367.30200000000002</v>
      </c>
      <c r="L915" s="4">
        <v>388.82499999999999</v>
      </c>
      <c r="M915" s="4">
        <v>401.94200000000001</v>
      </c>
      <c r="N915" s="4">
        <v>397.20600000000002</v>
      </c>
      <c r="O915" s="4">
        <v>381.03</v>
      </c>
      <c r="P915" s="4">
        <v>374.423</v>
      </c>
      <c r="Q915" s="4">
        <v>393.45299999999997</v>
      </c>
      <c r="R915" s="4">
        <v>428.72199999999998</v>
      </c>
      <c r="S915" s="4">
        <v>456.89100000000002</v>
      </c>
      <c r="T915" s="4">
        <v>457.26299999999998</v>
      </c>
      <c r="U915" s="4">
        <v>364.54199999999997</v>
      </c>
      <c r="V915" s="4">
        <v>307.80099999999999</v>
      </c>
      <c r="W915" s="4">
        <v>273.53800000000001</v>
      </c>
      <c r="X915" s="4">
        <v>230.215</v>
      </c>
      <c r="Y915" s="4">
        <v>149.595</v>
      </c>
      <c r="Z915" s="4">
        <v>59.034999999999997</v>
      </c>
      <c r="AA915" s="4">
        <v>12.891</v>
      </c>
    </row>
    <row r="916" spans="1:27" s="6" customFormat="1" x14ac:dyDescent="0.3">
      <c r="A916" s="40">
        <v>915</v>
      </c>
      <c r="B916" s="18" t="s">
        <v>323</v>
      </c>
      <c r="C916" s="43" t="s">
        <v>95</v>
      </c>
      <c r="D916" s="41"/>
      <c r="E916" s="41">
        <v>788</v>
      </c>
      <c r="F916" s="41">
        <v>2085</v>
      </c>
      <c r="G916" s="4">
        <v>341.32499999999999</v>
      </c>
      <c r="H916" s="4">
        <v>348.19799999999998</v>
      </c>
      <c r="I916" s="4">
        <v>348.62200000000001</v>
      </c>
      <c r="J916" s="4">
        <v>346.536</v>
      </c>
      <c r="K916" s="4">
        <v>350.35399999999998</v>
      </c>
      <c r="L916" s="4">
        <v>365.767</v>
      </c>
      <c r="M916" s="4">
        <v>387.53800000000001</v>
      </c>
      <c r="N916" s="4">
        <v>400.80099999999999</v>
      </c>
      <c r="O916" s="4">
        <v>396.03500000000003</v>
      </c>
      <c r="P916" s="4">
        <v>379.61399999999998</v>
      </c>
      <c r="Q916" s="4">
        <v>372.476</v>
      </c>
      <c r="R916" s="4">
        <v>390.43299999999999</v>
      </c>
      <c r="S916" s="4">
        <v>423.64400000000001</v>
      </c>
      <c r="T916" s="4">
        <v>447.64299999999997</v>
      </c>
      <c r="U916" s="4">
        <v>439.89800000000002</v>
      </c>
      <c r="V916" s="4">
        <v>338.346</v>
      </c>
      <c r="W916" s="4">
        <v>266.52499999999998</v>
      </c>
      <c r="X916" s="4">
        <v>208.50299999999999</v>
      </c>
      <c r="Y916" s="4">
        <v>142.17699999999999</v>
      </c>
      <c r="Z916" s="4">
        <v>67.302999999999997</v>
      </c>
      <c r="AA916" s="4">
        <v>17.212</v>
      </c>
    </row>
    <row r="917" spans="1:27" s="6" customFormat="1" x14ac:dyDescent="0.3">
      <c r="A917" s="40">
        <v>916</v>
      </c>
      <c r="B917" s="18" t="s">
        <v>323</v>
      </c>
      <c r="C917" s="43" t="s">
        <v>95</v>
      </c>
      <c r="D917" s="41"/>
      <c r="E917" s="41">
        <v>788</v>
      </c>
      <c r="F917" s="41">
        <v>2090</v>
      </c>
      <c r="G917" s="4">
        <v>328.97500000000002</v>
      </c>
      <c r="H917" s="4">
        <v>340.95600000000002</v>
      </c>
      <c r="I917" s="4">
        <v>347.94499999999999</v>
      </c>
      <c r="J917" s="4">
        <v>347.74599999999998</v>
      </c>
      <c r="K917" s="4">
        <v>345.072</v>
      </c>
      <c r="L917" s="4">
        <v>348.93799999999999</v>
      </c>
      <c r="M917" s="4">
        <v>364.6</v>
      </c>
      <c r="N917" s="4">
        <v>386.51</v>
      </c>
      <c r="O917" s="4">
        <v>399.72899999999998</v>
      </c>
      <c r="P917" s="4">
        <v>394.70400000000001</v>
      </c>
      <c r="Q917" s="4">
        <v>377.81599999999997</v>
      </c>
      <c r="R917" s="4">
        <v>369.86399999999998</v>
      </c>
      <c r="S917" s="4">
        <v>386.21499999999997</v>
      </c>
      <c r="T917" s="4">
        <v>415.74799999999999</v>
      </c>
      <c r="U917" s="4">
        <v>431.80399999999997</v>
      </c>
      <c r="V917" s="4">
        <v>410.23899999999998</v>
      </c>
      <c r="W917" s="4">
        <v>295.42099999999999</v>
      </c>
      <c r="X917" s="4">
        <v>206.08099999999999</v>
      </c>
      <c r="Y917" s="4">
        <v>131.84399999999999</v>
      </c>
      <c r="Z917" s="4">
        <v>66.328999999999994</v>
      </c>
      <c r="AA917" s="4">
        <v>21.23</v>
      </c>
    </row>
    <row r="918" spans="1:27" s="6" customFormat="1" x14ac:dyDescent="0.3">
      <c r="A918" s="40">
        <v>917</v>
      </c>
      <c r="B918" s="18" t="s">
        <v>323</v>
      </c>
      <c r="C918" s="43" t="s">
        <v>95</v>
      </c>
      <c r="D918" s="41"/>
      <c r="E918" s="41">
        <v>788</v>
      </c>
      <c r="F918" s="41">
        <v>2095</v>
      </c>
      <c r="G918" s="4">
        <v>317.38400000000001</v>
      </c>
      <c r="H918" s="4">
        <v>328.63299999999998</v>
      </c>
      <c r="I918" s="4">
        <v>340.72199999999998</v>
      </c>
      <c r="J918" s="4">
        <v>347.13600000000002</v>
      </c>
      <c r="K918" s="4">
        <v>346.38900000000001</v>
      </c>
      <c r="L918" s="4">
        <v>343.774</v>
      </c>
      <c r="M918" s="4">
        <v>347.88200000000001</v>
      </c>
      <c r="N918" s="4">
        <v>363.68799999999999</v>
      </c>
      <c r="O918" s="4">
        <v>385.56</v>
      </c>
      <c r="P918" s="4">
        <v>398.51799999999997</v>
      </c>
      <c r="Q918" s="4">
        <v>393.01100000000002</v>
      </c>
      <c r="R918" s="4">
        <v>375.40899999999999</v>
      </c>
      <c r="S918" s="4">
        <v>366.22800000000001</v>
      </c>
      <c r="T918" s="4">
        <v>379.58800000000002</v>
      </c>
      <c r="U918" s="4">
        <v>402.03699999999998</v>
      </c>
      <c r="V918" s="4">
        <v>404.45800000000003</v>
      </c>
      <c r="W918" s="4">
        <v>360.93599999999998</v>
      </c>
      <c r="X918" s="4">
        <v>231.45099999999999</v>
      </c>
      <c r="Y918" s="4">
        <v>133.20699999999999</v>
      </c>
      <c r="Z918" s="4">
        <v>63.655000000000001</v>
      </c>
      <c r="AA918" s="4">
        <v>23.059000000000001</v>
      </c>
    </row>
    <row r="919" spans="1:27" s="6" customFormat="1" x14ac:dyDescent="0.3">
      <c r="A919" s="40">
        <v>918</v>
      </c>
      <c r="B919" s="18" t="s">
        <v>323</v>
      </c>
      <c r="C919" s="43" t="s">
        <v>95</v>
      </c>
      <c r="D919" s="41"/>
      <c r="E919" s="41">
        <v>788</v>
      </c>
      <c r="F919" s="41">
        <v>2100</v>
      </c>
      <c r="G919" s="4">
        <v>310.31799999999998</v>
      </c>
      <c r="H919" s="4">
        <v>317.05399999999997</v>
      </c>
      <c r="I919" s="4">
        <v>328.42700000000002</v>
      </c>
      <c r="J919" s="4">
        <v>340.03100000000001</v>
      </c>
      <c r="K919" s="4">
        <v>345.94600000000003</v>
      </c>
      <c r="L919" s="4">
        <v>345.22</v>
      </c>
      <c r="M919" s="4">
        <v>342.81</v>
      </c>
      <c r="N919" s="4">
        <v>347.05900000000003</v>
      </c>
      <c r="O919" s="4">
        <v>362.85700000000003</v>
      </c>
      <c r="P919" s="4">
        <v>384.49700000000001</v>
      </c>
      <c r="Q919" s="4">
        <v>396.98700000000002</v>
      </c>
      <c r="R919" s="4">
        <v>390.78199999999998</v>
      </c>
      <c r="S919" s="4">
        <v>372.12099999999998</v>
      </c>
      <c r="T919" s="4">
        <v>360.50599999999997</v>
      </c>
      <c r="U919" s="4">
        <v>367.95</v>
      </c>
      <c r="V919" s="4">
        <v>378.09699999999998</v>
      </c>
      <c r="W919" s="4">
        <v>358.26499999999999</v>
      </c>
      <c r="X919" s="4">
        <v>286.154</v>
      </c>
      <c r="Y919" s="4">
        <v>152.80699999999999</v>
      </c>
      <c r="Z919" s="4">
        <v>66.671000000000006</v>
      </c>
      <c r="AA919" s="4">
        <v>24.175000000000001</v>
      </c>
    </row>
    <row r="920" spans="1:27" s="6" customFormat="1" x14ac:dyDescent="0.3">
      <c r="A920" s="40">
        <v>919</v>
      </c>
      <c r="B920" s="18" t="s">
        <v>323</v>
      </c>
      <c r="C920" s="43" t="s">
        <v>96</v>
      </c>
      <c r="D920" s="41"/>
      <c r="E920" s="41">
        <v>732</v>
      </c>
      <c r="F920" s="41">
        <v>2015</v>
      </c>
      <c r="G920" s="4">
        <v>27.01</v>
      </c>
      <c r="H920" s="4">
        <v>24.227</v>
      </c>
      <c r="I920" s="4">
        <v>23.096</v>
      </c>
      <c r="J920" s="4">
        <v>22.565000000000001</v>
      </c>
      <c r="K920" s="4">
        <v>24.257999999999999</v>
      </c>
      <c r="L920" s="4">
        <v>24.457999999999998</v>
      </c>
      <c r="M920" s="4">
        <v>22.824000000000002</v>
      </c>
      <c r="N920" s="4">
        <v>20.687000000000001</v>
      </c>
      <c r="O920" s="4">
        <v>17.242999999999999</v>
      </c>
      <c r="P920" s="4">
        <v>13.483000000000001</v>
      </c>
      <c r="Q920" s="4">
        <v>10.27</v>
      </c>
      <c r="R920" s="4">
        <v>8.3089999999999993</v>
      </c>
      <c r="S920" s="4">
        <v>5.1970000000000001</v>
      </c>
      <c r="T920" s="4">
        <v>2.754</v>
      </c>
      <c r="U920" s="4">
        <v>1.67</v>
      </c>
      <c r="V920" s="4">
        <v>1.0429999999999999</v>
      </c>
      <c r="W920" s="4">
        <v>0.55000000000000004</v>
      </c>
      <c r="X920" s="4">
        <v>0.23300000000000001</v>
      </c>
      <c r="Y920" s="4">
        <v>6.2E-2</v>
      </c>
      <c r="Z920" s="4">
        <v>6.0000000000000001E-3</v>
      </c>
      <c r="AA920" s="4">
        <v>0</v>
      </c>
    </row>
    <row r="921" spans="1:27" s="6" customFormat="1" x14ac:dyDescent="0.3">
      <c r="A921" s="40">
        <v>920</v>
      </c>
      <c r="B921" s="18" t="s">
        <v>323</v>
      </c>
      <c r="C921" s="43" t="s">
        <v>96</v>
      </c>
      <c r="D921" s="41"/>
      <c r="E921" s="41">
        <v>732</v>
      </c>
      <c r="F921" s="41">
        <v>2020</v>
      </c>
      <c r="G921" s="4">
        <v>27.93</v>
      </c>
      <c r="H921" s="4">
        <v>27.788</v>
      </c>
      <c r="I921" s="4">
        <v>24.695</v>
      </c>
      <c r="J921" s="4">
        <v>24.074000000000002</v>
      </c>
      <c r="K921" s="4">
        <v>24.65</v>
      </c>
      <c r="L921" s="4">
        <v>26.638999999999999</v>
      </c>
      <c r="M921" s="4">
        <v>26.425999999999998</v>
      </c>
      <c r="N921" s="4">
        <v>23.911000000000001</v>
      </c>
      <c r="O921" s="4">
        <v>20.966000000000001</v>
      </c>
      <c r="P921" s="4">
        <v>17.286999999999999</v>
      </c>
      <c r="Q921" s="4">
        <v>13.356999999999999</v>
      </c>
      <c r="R921" s="4">
        <v>10.022</v>
      </c>
      <c r="S921" s="4">
        <v>7.9180000000000001</v>
      </c>
      <c r="T921" s="4">
        <v>4.7709999999999999</v>
      </c>
      <c r="U921" s="4">
        <v>2.3679999999999999</v>
      </c>
      <c r="V921" s="4">
        <v>1.276</v>
      </c>
      <c r="W921" s="4">
        <v>0.65900000000000003</v>
      </c>
      <c r="X921" s="4">
        <v>0.253</v>
      </c>
      <c r="Y921" s="4">
        <v>6.9000000000000006E-2</v>
      </c>
      <c r="Z921" s="4">
        <v>0.01</v>
      </c>
      <c r="AA921" s="4">
        <v>1E-3</v>
      </c>
    </row>
    <row r="922" spans="1:27" s="6" customFormat="1" x14ac:dyDescent="0.3">
      <c r="A922" s="40">
        <v>921</v>
      </c>
      <c r="B922" s="18" t="s">
        <v>323</v>
      </c>
      <c r="C922" s="43" t="s">
        <v>96</v>
      </c>
      <c r="D922" s="41"/>
      <c r="E922" s="41">
        <v>732</v>
      </c>
      <c r="F922" s="41">
        <v>2025</v>
      </c>
      <c r="G922" s="4">
        <v>28.817</v>
      </c>
      <c r="H922" s="4">
        <v>28.731999999999999</v>
      </c>
      <c r="I922" s="4">
        <v>28.257000000000001</v>
      </c>
      <c r="J922" s="4">
        <v>25.68</v>
      </c>
      <c r="K922" s="4">
        <v>26.172000000000001</v>
      </c>
      <c r="L922" s="4">
        <v>27.055</v>
      </c>
      <c r="M922" s="4">
        <v>28.622</v>
      </c>
      <c r="N922" s="4">
        <v>27.516999999999999</v>
      </c>
      <c r="O922" s="4">
        <v>24.192</v>
      </c>
      <c r="P922" s="4">
        <v>20.99</v>
      </c>
      <c r="Q922" s="4">
        <v>17.116</v>
      </c>
      <c r="R922" s="4">
        <v>13.044</v>
      </c>
      <c r="S922" s="4">
        <v>9.5860000000000003</v>
      </c>
      <c r="T922" s="4">
        <v>7.3010000000000002</v>
      </c>
      <c r="U922" s="4">
        <v>4.125</v>
      </c>
      <c r="V922" s="4">
        <v>1.835</v>
      </c>
      <c r="W922" s="4">
        <v>0.82199999999999995</v>
      </c>
      <c r="X922" s="4">
        <v>0.31</v>
      </c>
      <c r="Y922" s="4">
        <v>7.5999999999999998E-2</v>
      </c>
      <c r="Z922" s="4">
        <v>1.2E-2</v>
      </c>
      <c r="AA922" s="4">
        <v>1E-3</v>
      </c>
    </row>
    <row r="923" spans="1:27" s="6" customFormat="1" x14ac:dyDescent="0.3">
      <c r="A923" s="40">
        <v>922</v>
      </c>
      <c r="B923" s="18" t="s">
        <v>323</v>
      </c>
      <c r="C923" s="43" t="s">
        <v>96</v>
      </c>
      <c r="D923" s="41"/>
      <c r="E923" s="41">
        <v>732</v>
      </c>
      <c r="F923" s="41">
        <v>2030</v>
      </c>
      <c r="G923" s="4">
        <v>29.279</v>
      </c>
      <c r="H923" s="4">
        <v>29.634</v>
      </c>
      <c r="I923" s="4">
        <v>29.207999999999998</v>
      </c>
      <c r="J923" s="4">
        <v>29.247</v>
      </c>
      <c r="K923" s="4">
        <v>27.786000000000001</v>
      </c>
      <c r="L923" s="4">
        <v>28.587</v>
      </c>
      <c r="M923" s="4">
        <v>29.058</v>
      </c>
      <c r="N923" s="4">
        <v>29.725999999999999</v>
      </c>
      <c r="O923" s="4">
        <v>27.797999999999998</v>
      </c>
      <c r="P923" s="4">
        <v>24.21</v>
      </c>
      <c r="Q923" s="4">
        <v>20.785</v>
      </c>
      <c r="R923" s="4">
        <v>16.733000000000001</v>
      </c>
      <c r="S923" s="4">
        <v>12.515000000000001</v>
      </c>
      <c r="T923" s="4">
        <v>8.8960000000000008</v>
      </c>
      <c r="U923" s="4">
        <v>6.3719999999999999</v>
      </c>
      <c r="V923" s="4">
        <v>3.2429999999999999</v>
      </c>
      <c r="W923" s="4">
        <v>1.208</v>
      </c>
      <c r="X923" s="4">
        <v>0.40200000000000002</v>
      </c>
      <c r="Y923" s="4">
        <v>9.8000000000000004E-2</v>
      </c>
      <c r="Z923" s="4">
        <v>1.4999999999999999E-2</v>
      </c>
      <c r="AA923" s="4">
        <v>1E-3</v>
      </c>
    </row>
    <row r="924" spans="1:27" s="6" customFormat="1" x14ac:dyDescent="0.3">
      <c r="A924" s="40">
        <v>923</v>
      </c>
      <c r="B924" s="18" t="s">
        <v>323</v>
      </c>
      <c r="C924" s="43" t="s">
        <v>96</v>
      </c>
      <c r="D924" s="41"/>
      <c r="E924" s="41">
        <v>732</v>
      </c>
      <c r="F924" s="41">
        <v>2035</v>
      </c>
      <c r="G924" s="4">
        <v>29.66</v>
      </c>
      <c r="H924" s="4">
        <v>30.106999999999999</v>
      </c>
      <c r="I924" s="4">
        <v>30.114000000000001</v>
      </c>
      <c r="J924" s="4">
        <v>30.202000000000002</v>
      </c>
      <c r="K924" s="4">
        <v>31.353000000000002</v>
      </c>
      <c r="L924" s="4">
        <v>30.209</v>
      </c>
      <c r="M924" s="4">
        <v>30.599</v>
      </c>
      <c r="N924" s="4">
        <v>30.178000000000001</v>
      </c>
      <c r="O924" s="4">
        <v>30.015999999999998</v>
      </c>
      <c r="P924" s="4">
        <v>27.806000000000001</v>
      </c>
      <c r="Q924" s="4">
        <v>23.989000000000001</v>
      </c>
      <c r="R924" s="4">
        <v>20.352</v>
      </c>
      <c r="S924" s="4">
        <v>16.100999999999999</v>
      </c>
      <c r="T924" s="4">
        <v>11.677</v>
      </c>
      <c r="U924" s="4">
        <v>7.8419999999999996</v>
      </c>
      <c r="V924" s="4">
        <v>5.0839999999999996</v>
      </c>
      <c r="W924" s="4">
        <v>2.1800000000000002</v>
      </c>
      <c r="X924" s="4">
        <v>0.61299999999999999</v>
      </c>
      <c r="Y924" s="4">
        <v>0.13500000000000001</v>
      </c>
      <c r="Z924" s="4">
        <v>1.9E-2</v>
      </c>
      <c r="AA924" s="4">
        <v>1E-3</v>
      </c>
    </row>
    <row r="925" spans="1:27" s="6" customFormat="1" x14ac:dyDescent="0.3">
      <c r="A925" s="40">
        <v>924</v>
      </c>
      <c r="B925" s="18" t="s">
        <v>323</v>
      </c>
      <c r="C925" s="43" t="s">
        <v>96</v>
      </c>
      <c r="D925" s="41"/>
      <c r="E925" s="41">
        <v>732</v>
      </c>
      <c r="F925" s="41">
        <v>2040</v>
      </c>
      <c r="G925" s="4">
        <v>30.206</v>
      </c>
      <c r="H925" s="4">
        <v>30.495999999999999</v>
      </c>
      <c r="I925" s="4">
        <v>30.591999999999999</v>
      </c>
      <c r="J925" s="4">
        <v>31.113</v>
      </c>
      <c r="K925" s="4">
        <v>32.314</v>
      </c>
      <c r="L925" s="4">
        <v>33.774999999999999</v>
      </c>
      <c r="M925" s="4">
        <v>32.228000000000002</v>
      </c>
      <c r="N925" s="4">
        <v>31.731000000000002</v>
      </c>
      <c r="O925" s="4">
        <v>30.488</v>
      </c>
      <c r="P925" s="4">
        <v>30.032</v>
      </c>
      <c r="Q925" s="4">
        <v>27.567</v>
      </c>
      <c r="R925" s="4">
        <v>23.527999999999999</v>
      </c>
      <c r="S925" s="4">
        <v>19.643000000000001</v>
      </c>
      <c r="T925" s="4">
        <v>15.105</v>
      </c>
      <c r="U925" s="4">
        <v>10.39</v>
      </c>
      <c r="V925" s="4">
        <v>6.359</v>
      </c>
      <c r="W925" s="4">
        <v>3.5030000000000001</v>
      </c>
      <c r="X925" s="4">
        <v>1.145</v>
      </c>
      <c r="Y925" s="4">
        <v>0.216</v>
      </c>
      <c r="Z925" s="4">
        <v>2.9000000000000001E-2</v>
      </c>
      <c r="AA925" s="4">
        <v>2E-3</v>
      </c>
    </row>
    <row r="926" spans="1:27" s="6" customFormat="1" x14ac:dyDescent="0.3">
      <c r="A926" s="40">
        <v>925</v>
      </c>
      <c r="B926" s="18" t="s">
        <v>323</v>
      </c>
      <c r="C926" s="43" t="s">
        <v>96</v>
      </c>
      <c r="D926" s="41"/>
      <c r="E926" s="41">
        <v>732</v>
      </c>
      <c r="F926" s="41">
        <v>2045</v>
      </c>
      <c r="G926" s="4">
        <v>30.998000000000001</v>
      </c>
      <c r="H926" s="4">
        <v>31.05</v>
      </c>
      <c r="I926" s="4">
        <v>30.983000000000001</v>
      </c>
      <c r="J926" s="4">
        <v>31.594000000000001</v>
      </c>
      <c r="K926" s="4">
        <v>33.228000000000002</v>
      </c>
      <c r="L926" s="4">
        <v>34.741</v>
      </c>
      <c r="M926" s="4">
        <v>35.792000000000002</v>
      </c>
      <c r="N926" s="4">
        <v>33.363999999999997</v>
      </c>
      <c r="O926" s="4">
        <v>32.051000000000002</v>
      </c>
      <c r="P926" s="4">
        <v>30.53</v>
      </c>
      <c r="Q926" s="4">
        <v>29.803000000000001</v>
      </c>
      <c r="R926" s="4">
        <v>27.077000000000002</v>
      </c>
      <c r="S926" s="4">
        <v>22.774000000000001</v>
      </c>
      <c r="T926" s="4">
        <v>18.518000000000001</v>
      </c>
      <c r="U926" s="4">
        <v>13.554</v>
      </c>
      <c r="V926" s="4">
        <v>8.5459999999999994</v>
      </c>
      <c r="W926" s="4">
        <v>4.4829999999999997</v>
      </c>
      <c r="X926" s="4">
        <v>1.905</v>
      </c>
      <c r="Y926" s="4">
        <v>0.42699999999999999</v>
      </c>
      <c r="Z926" s="4">
        <v>4.9000000000000002E-2</v>
      </c>
      <c r="AA926" s="4">
        <v>4.0000000000000001E-3</v>
      </c>
    </row>
    <row r="927" spans="1:27" s="6" customFormat="1" x14ac:dyDescent="0.3">
      <c r="A927" s="40">
        <v>926</v>
      </c>
      <c r="B927" s="18" t="s">
        <v>323</v>
      </c>
      <c r="C927" s="43" t="s">
        <v>96</v>
      </c>
      <c r="D927" s="41"/>
      <c r="E927" s="41">
        <v>732</v>
      </c>
      <c r="F927" s="41">
        <v>2050</v>
      </c>
      <c r="G927" s="4">
        <v>31.707999999999998</v>
      </c>
      <c r="H927" s="4">
        <v>31.844999999999999</v>
      </c>
      <c r="I927" s="4">
        <v>31.538</v>
      </c>
      <c r="J927" s="4">
        <v>31.986999999999998</v>
      </c>
      <c r="K927" s="4">
        <v>33.713999999999999</v>
      </c>
      <c r="L927" s="4">
        <v>35.661999999999999</v>
      </c>
      <c r="M927" s="4">
        <v>36.767000000000003</v>
      </c>
      <c r="N927" s="4">
        <v>36.927999999999997</v>
      </c>
      <c r="O927" s="4">
        <v>33.692</v>
      </c>
      <c r="P927" s="4">
        <v>32.103000000000002</v>
      </c>
      <c r="Q927" s="4">
        <v>30.33</v>
      </c>
      <c r="R927" s="4">
        <v>29.318000000000001</v>
      </c>
      <c r="S927" s="4">
        <v>26.279</v>
      </c>
      <c r="T927" s="4">
        <v>21.57</v>
      </c>
      <c r="U927" s="4">
        <v>16.75</v>
      </c>
      <c r="V927" s="4">
        <v>11.297000000000001</v>
      </c>
      <c r="W927" s="4">
        <v>6.1539999999999999</v>
      </c>
      <c r="X927" s="4">
        <v>2.5259999999999998</v>
      </c>
      <c r="Y927" s="4">
        <v>0.748</v>
      </c>
      <c r="Z927" s="4">
        <v>0.10299999999999999</v>
      </c>
      <c r="AA927" s="4">
        <v>6.0000000000000001E-3</v>
      </c>
    </row>
    <row r="928" spans="1:27" s="6" customFormat="1" x14ac:dyDescent="0.3">
      <c r="A928" s="40">
        <v>927</v>
      </c>
      <c r="B928" s="18" t="s">
        <v>323</v>
      </c>
      <c r="C928" s="43" t="s">
        <v>96</v>
      </c>
      <c r="D928" s="41"/>
      <c r="E928" s="41">
        <v>732</v>
      </c>
      <c r="F928" s="41">
        <v>2055</v>
      </c>
      <c r="G928" s="4">
        <v>32.164999999999999</v>
      </c>
      <c r="H928" s="4">
        <v>32.512</v>
      </c>
      <c r="I928" s="4">
        <v>32.308999999999997</v>
      </c>
      <c r="J928" s="4">
        <v>32.493000000000002</v>
      </c>
      <c r="K928" s="4">
        <v>34.002000000000002</v>
      </c>
      <c r="L928" s="4">
        <v>36.026000000000003</v>
      </c>
      <c r="M928" s="4">
        <v>37.584000000000003</v>
      </c>
      <c r="N928" s="4">
        <v>37.847000000000001</v>
      </c>
      <c r="O928" s="4">
        <v>37.226999999999997</v>
      </c>
      <c r="P928" s="4">
        <v>33.74</v>
      </c>
      <c r="Q928" s="4">
        <v>31.908999999999999</v>
      </c>
      <c r="R928" s="4">
        <v>29.882000000000001</v>
      </c>
      <c r="S928" s="4">
        <v>28.521000000000001</v>
      </c>
      <c r="T928" s="4">
        <v>24.992999999999999</v>
      </c>
      <c r="U928" s="4">
        <v>19.657</v>
      </c>
      <c r="V928" s="4">
        <v>14.138</v>
      </c>
      <c r="W928" s="4">
        <v>8.3109999999999999</v>
      </c>
      <c r="X928" s="4">
        <v>3.5859999999999999</v>
      </c>
      <c r="Y928" s="4">
        <v>1.0409999999999999</v>
      </c>
      <c r="Z928" s="4">
        <v>0.192</v>
      </c>
      <c r="AA928" s="4">
        <v>1.4E-2</v>
      </c>
    </row>
    <row r="929" spans="1:27" s="6" customFormat="1" x14ac:dyDescent="0.3">
      <c r="A929" s="40">
        <v>928</v>
      </c>
      <c r="B929" s="18" t="s">
        <v>323</v>
      </c>
      <c r="C929" s="43" t="s">
        <v>96</v>
      </c>
      <c r="D929" s="41"/>
      <c r="E929" s="41">
        <v>732</v>
      </c>
      <c r="F929" s="41">
        <v>2060</v>
      </c>
      <c r="G929" s="4">
        <v>32.308999999999997</v>
      </c>
      <c r="H929" s="4">
        <v>32.927999999999997</v>
      </c>
      <c r="I929" s="4">
        <v>32.954000000000001</v>
      </c>
      <c r="J929" s="4">
        <v>33.213000000000001</v>
      </c>
      <c r="K929" s="4">
        <v>34.402000000000001</v>
      </c>
      <c r="L929" s="4">
        <v>36.194000000000003</v>
      </c>
      <c r="M929" s="4">
        <v>37.85</v>
      </c>
      <c r="N929" s="4">
        <v>38.609000000000002</v>
      </c>
      <c r="O929" s="4">
        <v>38.131</v>
      </c>
      <c r="P929" s="4">
        <v>37.250999999999998</v>
      </c>
      <c r="Q929" s="4">
        <v>33.545999999999999</v>
      </c>
      <c r="R929" s="4">
        <v>31.471</v>
      </c>
      <c r="S929" s="4">
        <v>29.134</v>
      </c>
      <c r="T929" s="4">
        <v>27.23</v>
      </c>
      <c r="U929" s="4">
        <v>22.925000000000001</v>
      </c>
      <c r="V929" s="4">
        <v>16.776</v>
      </c>
      <c r="W929" s="4">
        <v>10.593</v>
      </c>
      <c r="X929" s="4">
        <v>4.9880000000000004</v>
      </c>
      <c r="Y929" s="4">
        <v>1.5469999999999999</v>
      </c>
      <c r="Z929" s="4">
        <v>0.28599999999999998</v>
      </c>
      <c r="AA929" s="4">
        <v>2.9000000000000001E-2</v>
      </c>
    </row>
    <row r="930" spans="1:27" s="6" customFormat="1" x14ac:dyDescent="0.3">
      <c r="A930" s="40">
        <v>929</v>
      </c>
      <c r="B930" s="18" t="s">
        <v>323</v>
      </c>
      <c r="C930" s="43" t="s">
        <v>96</v>
      </c>
      <c r="D930" s="41"/>
      <c r="E930" s="41">
        <v>732</v>
      </c>
      <c r="F930" s="41">
        <v>2065</v>
      </c>
      <c r="G930" s="4">
        <v>32.414999999999999</v>
      </c>
      <c r="H930" s="4">
        <v>33.03</v>
      </c>
      <c r="I930" s="4">
        <v>33.344999999999999</v>
      </c>
      <c r="J930" s="4">
        <v>33.804000000000002</v>
      </c>
      <c r="K930" s="4">
        <v>35.015999999999998</v>
      </c>
      <c r="L930" s="4">
        <v>36.472999999999999</v>
      </c>
      <c r="M930" s="4">
        <v>37.917999999999999</v>
      </c>
      <c r="N930" s="4">
        <v>38.819000000000003</v>
      </c>
      <c r="O930" s="4">
        <v>38.877000000000002</v>
      </c>
      <c r="P930" s="4">
        <v>38.154000000000003</v>
      </c>
      <c r="Q930" s="4">
        <v>37.040999999999997</v>
      </c>
      <c r="R930" s="4">
        <v>33.119999999999997</v>
      </c>
      <c r="S930" s="4">
        <v>30.744</v>
      </c>
      <c r="T930" s="4">
        <v>27.913</v>
      </c>
      <c r="U930" s="4">
        <v>25.126999999999999</v>
      </c>
      <c r="V930" s="4">
        <v>19.77</v>
      </c>
      <c r="W930" s="4">
        <v>12.791</v>
      </c>
      <c r="X930" s="4">
        <v>6.5419999999999998</v>
      </c>
      <c r="Y930" s="4">
        <v>2.242</v>
      </c>
      <c r="Z930" s="4">
        <v>0.44900000000000001</v>
      </c>
      <c r="AA930" s="4">
        <v>4.7E-2</v>
      </c>
    </row>
    <row r="931" spans="1:27" s="6" customFormat="1" x14ac:dyDescent="0.3">
      <c r="A931" s="40">
        <v>930</v>
      </c>
      <c r="B931" s="18" t="s">
        <v>323</v>
      </c>
      <c r="C931" s="43" t="s">
        <v>96</v>
      </c>
      <c r="D931" s="41"/>
      <c r="E931" s="41">
        <v>732</v>
      </c>
      <c r="F931" s="41">
        <v>2070</v>
      </c>
      <c r="G931" s="4">
        <v>32.569000000000003</v>
      </c>
      <c r="H931" s="4">
        <v>33.095999999999997</v>
      </c>
      <c r="I931" s="4">
        <v>33.423000000000002</v>
      </c>
      <c r="J931" s="4">
        <v>34.146999999999998</v>
      </c>
      <c r="K931" s="4">
        <v>35.500999999999998</v>
      </c>
      <c r="L931" s="4">
        <v>36.965000000000003</v>
      </c>
      <c r="M931" s="4">
        <v>38.097000000000001</v>
      </c>
      <c r="N931" s="4">
        <v>38.831000000000003</v>
      </c>
      <c r="O931" s="4">
        <v>39.073</v>
      </c>
      <c r="P931" s="4">
        <v>38.899000000000001</v>
      </c>
      <c r="Q931" s="4">
        <v>37.954999999999998</v>
      </c>
      <c r="R931" s="4">
        <v>36.597999999999999</v>
      </c>
      <c r="S931" s="4">
        <v>32.411999999999999</v>
      </c>
      <c r="T931" s="4">
        <v>29.547000000000001</v>
      </c>
      <c r="U931" s="4">
        <v>25.896000000000001</v>
      </c>
      <c r="V931" s="4">
        <v>21.870999999999999</v>
      </c>
      <c r="W931" s="4">
        <v>15.308999999999999</v>
      </c>
      <c r="X931" s="4">
        <v>8.0990000000000002</v>
      </c>
      <c r="Y931" s="4">
        <v>3.0539999999999998</v>
      </c>
      <c r="Z931" s="4">
        <v>0.68500000000000005</v>
      </c>
      <c r="AA931" s="4">
        <v>7.8E-2</v>
      </c>
    </row>
    <row r="932" spans="1:27" s="6" customFormat="1" x14ac:dyDescent="0.3">
      <c r="A932" s="40">
        <v>931</v>
      </c>
      <c r="B932" s="18" t="s">
        <v>323</v>
      </c>
      <c r="C932" s="43" t="s">
        <v>96</v>
      </c>
      <c r="D932" s="41"/>
      <c r="E932" s="41">
        <v>732</v>
      </c>
      <c r="F932" s="41">
        <v>2075</v>
      </c>
      <c r="G932" s="4">
        <v>32.768999999999998</v>
      </c>
      <c r="H932" s="4">
        <v>33.204000000000001</v>
      </c>
      <c r="I932" s="4">
        <v>33.462000000000003</v>
      </c>
      <c r="J932" s="4">
        <v>34.173999999999999</v>
      </c>
      <c r="K932" s="4">
        <v>35.738</v>
      </c>
      <c r="L932" s="4">
        <v>37.328000000000003</v>
      </c>
      <c r="M932" s="4">
        <v>38.488</v>
      </c>
      <c r="N932" s="4">
        <v>38.954999999999998</v>
      </c>
      <c r="O932" s="4">
        <v>39.073999999999998</v>
      </c>
      <c r="P932" s="4">
        <v>39.095999999999997</v>
      </c>
      <c r="Q932" s="4">
        <v>38.710999999999999</v>
      </c>
      <c r="R932" s="4">
        <v>37.533000000000001</v>
      </c>
      <c r="S932" s="4">
        <v>35.871000000000002</v>
      </c>
      <c r="T932" s="4">
        <v>31.242999999999999</v>
      </c>
      <c r="U932" s="4">
        <v>27.562000000000001</v>
      </c>
      <c r="V932" s="4">
        <v>22.75</v>
      </c>
      <c r="W932" s="4">
        <v>17.2</v>
      </c>
      <c r="X932" s="4">
        <v>9.9429999999999996</v>
      </c>
      <c r="Y932" s="4">
        <v>3.9249999999999998</v>
      </c>
      <c r="Z932" s="4">
        <v>0.98299999999999998</v>
      </c>
      <c r="AA932" s="4">
        <v>0.128</v>
      </c>
    </row>
    <row r="933" spans="1:27" s="6" customFormat="1" x14ac:dyDescent="0.3">
      <c r="A933" s="40">
        <v>932</v>
      </c>
      <c r="B933" s="18" t="s">
        <v>323</v>
      </c>
      <c r="C933" s="43" t="s">
        <v>96</v>
      </c>
      <c r="D933" s="41"/>
      <c r="E933" s="41">
        <v>732</v>
      </c>
      <c r="F933" s="41">
        <v>2080</v>
      </c>
      <c r="G933" s="4">
        <v>33.000999999999998</v>
      </c>
      <c r="H933" s="4">
        <v>33.362000000000002</v>
      </c>
      <c r="I933" s="4">
        <v>33.545999999999999</v>
      </c>
      <c r="J933" s="4">
        <v>34.164000000000001</v>
      </c>
      <c r="K933" s="4">
        <v>35.658999999999999</v>
      </c>
      <c r="L933" s="4">
        <v>37.442999999999998</v>
      </c>
      <c r="M933" s="4">
        <v>38.747999999999998</v>
      </c>
      <c r="N933" s="4">
        <v>39.289000000000001</v>
      </c>
      <c r="O933" s="4">
        <v>39.18</v>
      </c>
      <c r="P933" s="4">
        <v>39.097999999999999</v>
      </c>
      <c r="Q933" s="4">
        <v>38.921999999999997</v>
      </c>
      <c r="R933" s="4">
        <v>38.313000000000002</v>
      </c>
      <c r="S933" s="4">
        <v>36.844000000000001</v>
      </c>
      <c r="T933" s="4">
        <v>34.665999999999997</v>
      </c>
      <c r="U933" s="4">
        <v>29.28</v>
      </c>
      <c r="V933" s="4">
        <v>24.408000000000001</v>
      </c>
      <c r="W933" s="4">
        <v>18.14</v>
      </c>
      <c r="X933" s="4">
        <v>11.425000000000001</v>
      </c>
      <c r="Y933" s="4">
        <v>4.9880000000000004</v>
      </c>
      <c r="Z933" s="4">
        <v>1.325</v>
      </c>
      <c r="AA933" s="4">
        <v>0.19600000000000001</v>
      </c>
    </row>
    <row r="934" spans="1:27" s="6" customFormat="1" x14ac:dyDescent="0.3">
      <c r="A934" s="40">
        <v>933</v>
      </c>
      <c r="B934" s="18" t="s">
        <v>323</v>
      </c>
      <c r="C934" s="43" t="s">
        <v>96</v>
      </c>
      <c r="D934" s="41"/>
      <c r="E934" s="41">
        <v>732</v>
      </c>
      <c r="F934" s="41">
        <v>2085</v>
      </c>
      <c r="G934" s="4">
        <v>33.115000000000002</v>
      </c>
      <c r="H934" s="4">
        <v>33.551000000000002</v>
      </c>
      <c r="I934" s="4">
        <v>33.680999999999997</v>
      </c>
      <c r="J934" s="4">
        <v>34.200000000000003</v>
      </c>
      <c r="K934" s="4">
        <v>35.542999999999999</v>
      </c>
      <c r="L934" s="4">
        <v>37.246000000000002</v>
      </c>
      <c r="M934" s="4">
        <v>38.762</v>
      </c>
      <c r="N934" s="4">
        <v>39.491999999999997</v>
      </c>
      <c r="O934" s="4">
        <v>39.497999999999998</v>
      </c>
      <c r="P934" s="4">
        <v>39.201999999999998</v>
      </c>
      <c r="Q934" s="4">
        <v>38.936</v>
      </c>
      <c r="R934" s="4">
        <v>38.551000000000002</v>
      </c>
      <c r="S934" s="4">
        <v>37.658999999999999</v>
      </c>
      <c r="T934" s="4">
        <v>35.695</v>
      </c>
      <c r="U934" s="4">
        <v>32.628999999999998</v>
      </c>
      <c r="V934" s="4">
        <v>26.126999999999999</v>
      </c>
      <c r="W934" s="4">
        <v>19.713999999999999</v>
      </c>
      <c r="X934" s="4">
        <v>12.307</v>
      </c>
      <c r="Y934" s="4">
        <v>5.9169999999999998</v>
      </c>
      <c r="Z934" s="4">
        <v>1.762</v>
      </c>
      <c r="AA934" s="4">
        <v>0.28299999999999997</v>
      </c>
    </row>
    <row r="935" spans="1:27" s="6" customFormat="1" x14ac:dyDescent="0.3">
      <c r="A935" s="40">
        <v>934</v>
      </c>
      <c r="B935" s="18" t="s">
        <v>323</v>
      </c>
      <c r="C935" s="43" t="s">
        <v>96</v>
      </c>
      <c r="D935" s="41"/>
      <c r="E935" s="41">
        <v>732</v>
      </c>
      <c r="F935" s="41">
        <v>2090</v>
      </c>
      <c r="G935" s="4">
        <v>33.119999999999997</v>
      </c>
      <c r="H935" s="4">
        <v>33.622999999999998</v>
      </c>
      <c r="I935" s="4">
        <v>33.843000000000004</v>
      </c>
      <c r="J935" s="4">
        <v>34.283999999999999</v>
      </c>
      <c r="K935" s="4">
        <v>35.472999999999999</v>
      </c>
      <c r="L935" s="4">
        <v>37.006999999999998</v>
      </c>
      <c r="M935" s="4">
        <v>38.463000000000001</v>
      </c>
      <c r="N935" s="4">
        <v>39.448</v>
      </c>
      <c r="O935" s="4">
        <v>39.682000000000002</v>
      </c>
      <c r="P935" s="4">
        <v>39.517000000000003</v>
      </c>
      <c r="Q935" s="4">
        <v>39.054000000000002</v>
      </c>
      <c r="R935" s="4">
        <v>38.594000000000001</v>
      </c>
      <c r="S935" s="4">
        <v>37.945</v>
      </c>
      <c r="T935" s="4">
        <v>36.570999999999998</v>
      </c>
      <c r="U935" s="4">
        <v>33.737000000000002</v>
      </c>
      <c r="V935" s="4">
        <v>29.324000000000002</v>
      </c>
      <c r="W935" s="4">
        <v>21.364000000000001</v>
      </c>
      <c r="X935" s="4">
        <v>13.651</v>
      </c>
      <c r="Y935" s="4">
        <v>6.5759999999999996</v>
      </c>
      <c r="Z935" s="4">
        <v>2.1850000000000001</v>
      </c>
      <c r="AA935" s="4">
        <v>0.4</v>
      </c>
    </row>
    <row r="936" spans="1:27" s="6" customFormat="1" x14ac:dyDescent="0.3">
      <c r="A936" s="40">
        <v>935</v>
      </c>
      <c r="B936" s="18" t="s">
        <v>323</v>
      </c>
      <c r="C936" s="43" t="s">
        <v>96</v>
      </c>
      <c r="D936" s="41"/>
      <c r="E936" s="41">
        <v>732</v>
      </c>
      <c r="F936" s="41">
        <v>2095</v>
      </c>
      <c r="G936" s="4">
        <v>33.011000000000003</v>
      </c>
      <c r="H936" s="4">
        <v>33.585999999999999</v>
      </c>
      <c r="I936" s="4">
        <v>33.890999999999998</v>
      </c>
      <c r="J936" s="4">
        <v>34.398000000000003</v>
      </c>
      <c r="K936" s="4">
        <v>35.450000000000003</v>
      </c>
      <c r="L936" s="4">
        <v>36.814</v>
      </c>
      <c r="M936" s="4">
        <v>38.125</v>
      </c>
      <c r="N936" s="4">
        <v>39.093000000000004</v>
      </c>
      <c r="O936" s="4">
        <v>39.625</v>
      </c>
      <c r="P936" s="4">
        <v>39.700000000000003</v>
      </c>
      <c r="Q936" s="4">
        <v>39.377000000000002</v>
      </c>
      <c r="R936" s="4">
        <v>38.737000000000002</v>
      </c>
      <c r="S936" s="4">
        <v>38.033999999999999</v>
      </c>
      <c r="T936" s="4">
        <v>36.927999999999997</v>
      </c>
      <c r="U936" s="4">
        <v>34.697000000000003</v>
      </c>
      <c r="V936" s="4">
        <v>30.527000000000001</v>
      </c>
      <c r="W936" s="4">
        <v>24.260999999999999</v>
      </c>
      <c r="X936" s="4">
        <v>15.085000000000001</v>
      </c>
      <c r="Y936" s="4">
        <v>7.5149999999999997</v>
      </c>
      <c r="Z936" s="4">
        <v>2.5299999999999998</v>
      </c>
      <c r="AA936" s="4">
        <v>0.53</v>
      </c>
    </row>
    <row r="937" spans="1:27" s="6" customFormat="1" x14ac:dyDescent="0.3">
      <c r="A937" s="40">
        <v>936</v>
      </c>
      <c r="B937" s="18" t="s">
        <v>323</v>
      </c>
      <c r="C937" s="43" t="s">
        <v>96</v>
      </c>
      <c r="D937" s="41"/>
      <c r="E937" s="41">
        <v>732</v>
      </c>
      <c r="F937" s="41">
        <v>2100</v>
      </c>
      <c r="G937" s="4">
        <v>32.896999999999998</v>
      </c>
      <c r="H937" s="4">
        <v>33.435000000000002</v>
      </c>
      <c r="I937" s="4">
        <v>33.831000000000003</v>
      </c>
      <c r="J937" s="4">
        <v>34.393000000000001</v>
      </c>
      <c r="K937" s="4">
        <v>35.457000000000001</v>
      </c>
      <c r="L937" s="4">
        <v>36.67</v>
      </c>
      <c r="M937" s="4">
        <v>37.829000000000001</v>
      </c>
      <c r="N937" s="4">
        <v>38.697000000000003</v>
      </c>
      <c r="O937" s="4">
        <v>39.250999999999998</v>
      </c>
      <c r="P937" s="4">
        <v>39.634999999999998</v>
      </c>
      <c r="Q937" s="4">
        <v>39.567999999999998</v>
      </c>
      <c r="R937" s="4">
        <v>39.079000000000001</v>
      </c>
      <c r="S937" s="4">
        <v>38.215000000000003</v>
      </c>
      <c r="T937" s="4">
        <v>37.085999999999999</v>
      </c>
      <c r="U937" s="4">
        <v>35.158999999999999</v>
      </c>
      <c r="V937" s="4">
        <v>31.588999999999999</v>
      </c>
      <c r="W937" s="4">
        <v>25.526</v>
      </c>
      <c r="X937" s="4">
        <v>17.437000000000001</v>
      </c>
      <c r="Y937" s="4">
        <v>8.5340000000000007</v>
      </c>
      <c r="Z937" s="4">
        <v>3.0059999999999998</v>
      </c>
      <c r="AA937" s="4">
        <v>0.65700000000000003</v>
      </c>
    </row>
    <row r="938" spans="1:27" s="6" customFormat="1" x14ac:dyDescent="0.3">
      <c r="A938" s="40">
        <v>937</v>
      </c>
      <c r="B938" s="18" t="s">
        <v>323</v>
      </c>
      <c r="C938" s="44" t="s">
        <v>97</v>
      </c>
      <c r="D938" s="41"/>
      <c r="E938" s="41">
        <v>913</v>
      </c>
      <c r="F938" s="41">
        <v>2015</v>
      </c>
      <c r="G938" s="4">
        <v>3323.7330000000002</v>
      </c>
      <c r="H938" s="4">
        <v>3135.0549999999998</v>
      </c>
      <c r="I938" s="4">
        <v>3016.1959999999999</v>
      </c>
      <c r="J938" s="4">
        <v>2991.1039999999998</v>
      </c>
      <c r="K938" s="4">
        <v>2979.6509999999998</v>
      </c>
      <c r="L938" s="4">
        <v>2917.6570000000002</v>
      </c>
      <c r="M938" s="4">
        <v>2619.9810000000002</v>
      </c>
      <c r="N938" s="4">
        <v>2174.2869999999998</v>
      </c>
      <c r="O938" s="4">
        <v>1882.29</v>
      </c>
      <c r="P938" s="4">
        <v>1649.702</v>
      </c>
      <c r="Q938" s="4">
        <v>1442.231</v>
      </c>
      <c r="R938" s="4">
        <v>1237.079</v>
      </c>
      <c r="S938" s="4">
        <v>1016.6079999999999</v>
      </c>
      <c r="T938" s="4">
        <v>716.15800000000002</v>
      </c>
      <c r="U938" s="4">
        <v>526.18100000000004</v>
      </c>
      <c r="V938" s="4">
        <v>352.53899999999999</v>
      </c>
      <c r="W938" s="4">
        <v>202.02099999999999</v>
      </c>
      <c r="X938" s="4">
        <v>89.021000000000001</v>
      </c>
      <c r="Y938" s="4">
        <v>28.052</v>
      </c>
      <c r="Z938" s="4">
        <v>5.8639999999999999</v>
      </c>
      <c r="AA938" s="4">
        <v>0.68700000000000006</v>
      </c>
    </row>
    <row r="939" spans="1:27" s="6" customFormat="1" x14ac:dyDescent="0.3">
      <c r="A939" s="40">
        <v>938</v>
      </c>
      <c r="B939" s="18" t="s">
        <v>323</v>
      </c>
      <c r="C939" s="44" t="s">
        <v>97</v>
      </c>
      <c r="D939" s="41"/>
      <c r="E939" s="41">
        <v>913</v>
      </c>
      <c r="F939" s="41">
        <v>2020</v>
      </c>
      <c r="G939" s="4">
        <v>3328.8519999999999</v>
      </c>
      <c r="H939" s="4">
        <v>3311.0920000000001</v>
      </c>
      <c r="I939" s="4">
        <v>3126.8449999999998</v>
      </c>
      <c r="J939" s="4">
        <v>3010.8820000000001</v>
      </c>
      <c r="K939" s="4">
        <v>2986.2849999999999</v>
      </c>
      <c r="L939" s="4">
        <v>2959.9859999999999</v>
      </c>
      <c r="M939" s="4">
        <v>2872.2510000000002</v>
      </c>
      <c r="N939" s="4">
        <v>2551.855</v>
      </c>
      <c r="O939" s="4">
        <v>2101.1880000000001</v>
      </c>
      <c r="P939" s="4">
        <v>1810.3579999999999</v>
      </c>
      <c r="Q939" s="4">
        <v>1577.183</v>
      </c>
      <c r="R939" s="4">
        <v>1363.749</v>
      </c>
      <c r="S939" s="4">
        <v>1147.1610000000001</v>
      </c>
      <c r="T939" s="4">
        <v>911.47</v>
      </c>
      <c r="U939" s="4">
        <v>607.17999999999995</v>
      </c>
      <c r="V939" s="4">
        <v>411.38200000000001</v>
      </c>
      <c r="W939" s="4">
        <v>238.553</v>
      </c>
      <c r="X939" s="4">
        <v>108.795</v>
      </c>
      <c r="Y939" s="4">
        <v>35.529000000000003</v>
      </c>
      <c r="Z939" s="4">
        <v>7.4020000000000001</v>
      </c>
      <c r="AA939" s="4">
        <v>0.96699999999999997</v>
      </c>
    </row>
    <row r="940" spans="1:27" s="6" customFormat="1" x14ac:dyDescent="0.3">
      <c r="A940" s="40">
        <v>939</v>
      </c>
      <c r="B940" s="18" t="s">
        <v>323</v>
      </c>
      <c r="C940" s="44" t="s">
        <v>97</v>
      </c>
      <c r="D940" s="41"/>
      <c r="E940" s="41">
        <v>913</v>
      </c>
      <c r="F940" s="41">
        <v>2025</v>
      </c>
      <c r="G940" s="4">
        <v>3280.0659999999998</v>
      </c>
      <c r="H940" s="4">
        <v>3318.1970000000001</v>
      </c>
      <c r="I940" s="4">
        <v>3306.712</v>
      </c>
      <c r="J940" s="4">
        <v>3121.7570000000001</v>
      </c>
      <c r="K940" s="4">
        <v>3000.855</v>
      </c>
      <c r="L940" s="4">
        <v>2962.97</v>
      </c>
      <c r="M940" s="4">
        <v>2916.82</v>
      </c>
      <c r="N940" s="4">
        <v>2803.7910000000002</v>
      </c>
      <c r="O940" s="4">
        <v>2467.395</v>
      </c>
      <c r="P940" s="4">
        <v>2013.819</v>
      </c>
      <c r="Q940" s="4">
        <v>1723.91</v>
      </c>
      <c r="R940" s="4">
        <v>1489.758</v>
      </c>
      <c r="S940" s="4">
        <v>1266.316</v>
      </c>
      <c r="T940" s="4">
        <v>1032.3399999999999</v>
      </c>
      <c r="U940" s="4">
        <v>778.21400000000006</v>
      </c>
      <c r="V940" s="4">
        <v>479.82299999999998</v>
      </c>
      <c r="W940" s="4">
        <v>284.262</v>
      </c>
      <c r="X940" s="4">
        <v>132.08699999999999</v>
      </c>
      <c r="Y940" s="4">
        <v>44.945</v>
      </c>
      <c r="Z940" s="4">
        <v>9.7949999999999999</v>
      </c>
      <c r="AA940" s="4">
        <v>1.2889999999999999</v>
      </c>
    </row>
    <row r="941" spans="1:27" s="6" customFormat="1" x14ac:dyDescent="0.3">
      <c r="A941" s="40">
        <v>940</v>
      </c>
      <c r="B941" s="18" t="s">
        <v>323</v>
      </c>
      <c r="C941" s="44" t="s">
        <v>97</v>
      </c>
      <c r="D941" s="41"/>
      <c r="E941" s="41">
        <v>913</v>
      </c>
      <c r="F941" s="41">
        <v>2030</v>
      </c>
      <c r="G941" s="4">
        <v>3213.739</v>
      </c>
      <c r="H941" s="4">
        <v>3269.7779999999998</v>
      </c>
      <c r="I941" s="4">
        <v>3314.5010000000002</v>
      </c>
      <c r="J941" s="4">
        <v>3301.973</v>
      </c>
      <c r="K941" s="4">
        <v>3107.6239999999998</v>
      </c>
      <c r="L941" s="4">
        <v>2972.3119999999999</v>
      </c>
      <c r="M941" s="4">
        <v>2918.663</v>
      </c>
      <c r="N941" s="4">
        <v>2851.8890000000001</v>
      </c>
      <c r="O941" s="4">
        <v>2718.9969999999998</v>
      </c>
      <c r="P941" s="4">
        <v>2369.6120000000001</v>
      </c>
      <c r="Q941" s="4">
        <v>1914.0609999999999</v>
      </c>
      <c r="R941" s="4">
        <v>1624.72</v>
      </c>
      <c r="S941" s="4">
        <v>1384.2840000000001</v>
      </c>
      <c r="T941" s="4">
        <v>1143.3789999999999</v>
      </c>
      <c r="U941" s="4">
        <v>886.84299999999996</v>
      </c>
      <c r="V941" s="4">
        <v>621.27800000000002</v>
      </c>
      <c r="W941" s="4">
        <v>336.78100000000001</v>
      </c>
      <c r="X941" s="4">
        <v>161.44300000000001</v>
      </c>
      <c r="Y941" s="4">
        <v>56.384999999999998</v>
      </c>
      <c r="Z941" s="4">
        <v>12.872999999999999</v>
      </c>
      <c r="AA941" s="4">
        <v>1.776</v>
      </c>
    </row>
    <row r="942" spans="1:27" s="6" customFormat="1" x14ac:dyDescent="0.3">
      <c r="A942" s="40">
        <v>941</v>
      </c>
      <c r="B942" s="18" t="s">
        <v>323</v>
      </c>
      <c r="C942" s="44" t="s">
        <v>97</v>
      </c>
      <c r="D942" s="41"/>
      <c r="E942" s="41">
        <v>913</v>
      </c>
      <c r="F942" s="41">
        <v>2035</v>
      </c>
      <c r="G942" s="4">
        <v>3166.643</v>
      </c>
      <c r="H942" s="4">
        <v>3205.1239999999998</v>
      </c>
      <c r="I942" s="4">
        <v>3266.8180000000002</v>
      </c>
      <c r="J942" s="4">
        <v>3311.2190000000001</v>
      </c>
      <c r="K942" s="4">
        <v>3290.9679999999998</v>
      </c>
      <c r="L942" s="4">
        <v>3082.9920000000002</v>
      </c>
      <c r="M942" s="4">
        <v>2933.0529999999999</v>
      </c>
      <c r="N942" s="4">
        <v>2861.0709999999999</v>
      </c>
      <c r="O942" s="4">
        <v>2775.9839999999999</v>
      </c>
      <c r="P942" s="4">
        <v>2624.2370000000001</v>
      </c>
      <c r="Q942" s="4">
        <v>2260.607</v>
      </c>
      <c r="R942" s="4">
        <v>1803.252</v>
      </c>
      <c r="S942" s="4">
        <v>1508.74</v>
      </c>
      <c r="T942" s="4">
        <v>1252.95</v>
      </c>
      <c r="U942" s="4">
        <v>987.77700000000004</v>
      </c>
      <c r="V942" s="4">
        <v>714.59699999999998</v>
      </c>
      <c r="W942" s="4">
        <v>442.98099999999999</v>
      </c>
      <c r="X942" s="4">
        <v>195.661</v>
      </c>
      <c r="Y942" s="4">
        <v>71.22</v>
      </c>
      <c r="Z942" s="4">
        <v>16.818999999999999</v>
      </c>
      <c r="AA942" s="4">
        <v>2.448</v>
      </c>
    </row>
    <row r="943" spans="1:27" s="6" customFormat="1" x14ac:dyDescent="0.3">
      <c r="A943" s="40">
        <v>942</v>
      </c>
      <c r="B943" s="18" t="s">
        <v>323</v>
      </c>
      <c r="C943" s="44" t="s">
        <v>97</v>
      </c>
      <c r="D943" s="41"/>
      <c r="E943" s="41">
        <v>913</v>
      </c>
      <c r="F943" s="41">
        <v>2040</v>
      </c>
      <c r="G943" s="4">
        <v>3140.8629999999998</v>
      </c>
      <c r="H943" s="4">
        <v>3159.0619999999999</v>
      </c>
      <c r="I943" s="4">
        <v>3202.5859999999998</v>
      </c>
      <c r="J943" s="4">
        <v>3264.3159999999998</v>
      </c>
      <c r="K943" s="4">
        <v>3302.7220000000002</v>
      </c>
      <c r="L943" s="4">
        <v>3269.864</v>
      </c>
      <c r="M943" s="4">
        <v>3048.3809999999999</v>
      </c>
      <c r="N943" s="4">
        <v>2882.2159999999999</v>
      </c>
      <c r="O943" s="4">
        <v>2793.6790000000001</v>
      </c>
      <c r="P943" s="4">
        <v>2690.9290000000001</v>
      </c>
      <c r="Q943" s="4">
        <v>2517.1660000000002</v>
      </c>
      <c r="R943" s="4">
        <v>2138.4780000000001</v>
      </c>
      <c r="S943" s="4">
        <v>1675.58</v>
      </c>
      <c r="T943" s="4">
        <v>1366.7929999999999</v>
      </c>
      <c r="U943" s="4">
        <v>1087.3050000000001</v>
      </c>
      <c r="V943" s="4">
        <v>802.63900000000001</v>
      </c>
      <c r="W943" s="4">
        <v>517.02300000000002</v>
      </c>
      <c r="X943" s="4">
        <v>263.20499999999998</v>
      </c>
      <c r="Y943" s="4">
        <v>88.787000000000006</v>
      </c>
      <c r="Z943" s="4">
        <v>22.09</v>
      </c>
      <c r="AA943" s="4">
        <v>3.3530000000000002</v>
      </c>
    </row>
    <row r="944" spans="1:27" s="6" customFormat="1" x14ac:dyDescent="0.3">
      <c r="A944" s="40">
        <v>943</v>
      </c>
      <c r="B944" s="18" t="s">
        <v>323</v>
      </c>
      <c r="C944" s="44" t="s">
        <v>97</v>
      </c>
      <c r="D944" s="41"/>
      <c r="E944" s="41">
        <v>913</v>
      </c>
      <c r="F944" s="41">
        <v>2045</v>
      </c>
      <c r="G944" s="4">
        <v>3110.6439999999998</v>
      </c>
      <c r="H944" s="4">
        <v>3134.163</v>
      </c>
      <c r="I944" s="4">
        <v>3156.8780000000002</v>
      </c>
      <c r="J944" s="4">
        <v>3200.7130000000002</v>
      </c>
      <c r="K944" s="4">
        <v>3257.8530000000001</v>
      </c>
      <c r="L944" s="4">
        <v>3285.5419999999999</v>
      </c>
      <c r="M944" s="4">
        <v>3239.37</v>
      </c>
      <c r="N944" s="4">
        <v>3003.2069999999999</v>
      </c>
      <c r="O944" s="4">
        <v>2822.4859999999999</v>
      </c>
      <c r="P944" s="4">
        <v>2717.5520000000001</v>
      </c>
      <c r="Q944" s="4">
        <v>2593.4609999999998</v>
      </c>
      <c r="R944" s="4">
        <v>2394.8270000000002</v>
      </c>
      <c r="S944" s="4">
        <v>1996.537</v>
      </c>
      <c r="T944" s="4">
        <v>1520.9280000000001</v>
      </c>
      <c r="U944" s="4">
        <v>1189.443</v>
      </c>
      <c r="V944" s="4">
        <v>889.67200000000003</v>
      </c>
      <c r="W944" s="4">
        <v>588.58199999999999</v>
      </c>
      <c r="X944" s="4">
        <v>313.529</v>
      </c>
      <c r="Y944" s="4">
        <v>122.69</v>
      </c>
      <c r="Z944" s="4">
        <v>28.466999999999999</v>
      </c>
      <c r="AA944" s="4">
        <v>4.5949999999999998</v>
      </c>
    </row>
    <row r="945" spans="1:27" s="6" customFormat="1" x14ac:dyDescent="0.3">
      <c r="A945" s="40">
        <v>944</v>
      </c>
      <c r="B945" s="18" t="s">
        <v>323</v>
      </c>
      <c r="C945" s="44" t="s">
        <v>97</v>
      </c>
      <c r="D945" s="41"/>
      <c r="E945" s="41">
        <v>913</v>
      </c>
      <c r="F945" s="41">
        <v>2050</v>
      </c>
      <c r="G945" s="4">
        <v>3054.855</v>
      </c>
      <c r="H945" s="4">
        <v>3104.723</v>
      </c>
      <c r="I945" s="4">
        <v>3132.2840000000001</v>
      </c>
      <c r="J945" s="4">
        <v>3155.5410000000002</v>
      </c>
      <c r="K945" s="4">
        <v>3196.0390000000002</v>
      </c>
      <c r="L945" s="4">
        <v>3244.3339999999998</v>
      </c>
      <c r="M945" s="4">
        <v>3260.1529999999998</v>
      </c>
      <c r="N945" s="4">
        <v>3198.9670000000001</v>
      </c>
      <c r="O945" s="4">
        <v>2949.4839999999999</v>
      </c>
      <c r="P945" s="4">
        <v>2754.0010000000002</v>
      </c>
      <c r="Q945" s="4">
        <v>2629.2080000000001</v>
      </c>
      <c r="R945" s="4">
        <v>2480.2469999999998</v>
      </c>
      <c r="S945" s="4">
        <v>2250.1799999999998</v>
      </c>
      <c r="T945" s="4">
        <v>1823.0730000000001</v>
      </c>
      <c r="U945" s="4">
        <v>1328.8409999999999</v>
      </c>
      <c r="V945" s="4">
        <v>978.63199999999995</v>
      </c>
      <c r="W945" s="4">
        <v>660.16499999999996</v>
      </c>
      <c r="X945" s="4">
        <v>363.95800000000003</v>
      </c>
      <c r="Y945" s="4">
        <v>149.94499999999999</v>
      </c>
      <c r="Z945" s="4">
        <v>40.656999999999996</v>
      </c>
      <c r="AA945" s="4">
        <v>6.1829999999999998</v>
      </c>
    </row>
    <row r="946" spans="1:27" s="6" customFormat="1" x14ac:dyDescent="0.3">
      <c r="A946" s="40">
        <v>945</v>
      </c>
      <c r="B946" s="18" t="s">
        <v>323</v>
      </c>
      <c r="C946" s="44" t="s">
        <v>97</v>
      </c>
      <c r="D946" s="41"/>
      <c r="E946" s="41">
        <v>913</v>
      </c>
      <c r="F946" s="41">
        <v>2055</v>
      </c>
      <c r="G946" s="4">
        <v>2981.4459999999999</v>
      </c>
      <c r="H946" s="4">
        <v>3049.627</v>
      </c>
      <c r="I946" s="4">
        <v>3103.058</v>
      </c>
      <c r="J946" s="4">
        <v>3131.248</v>
      </c>
      <c r="K946" s="4">
        <v>3152.0169999999998</v>
      </c>
      <c r="L946" s="4">
        <v>3185.1779999999999</v>
      </c>
      <c r="M946" s="4">
        <v>3223.002</v>
      </c>
      <c r="N946" s="4">
        <v>3225.0320000000002</v>
      </c>
      <c r="O946" s="4">
        <v>3149.2939999999999</v>
      </c>
      <c r="P946" s="4">
        <v>2886.2710000000002</v>
      </c>
      <c r="Q946" s="4">
        <v>2673.3510000000001</v>
      </c>
      <c r="R946" s="4">
        <v>2525.5059999999999</v>
      </c>
      <c r="S946" s="4">
        <v>2344.9989999999998</v>
      </c>
      <c r="T946" s="4">
        <v>2071.2710000000002</v>
      </c>
      <c r="U946" s="4">
        <v>1606.5889999999999</v>
      </c>
      <c r="V946" s="4">
        <v>1101.6959999999999</v>
      </c>
      <c r="W946" s="4">
        <v>735.447</v>
      </c>
      <c r="X946" s="4">
        <v>417.91899999999998</v>
      </c>
      <c r="Y946" s="4">
        <v>179.70500000000001</v>
      </c>
      <c r="Z946" s="4">
        <v>51.776000000000003</v>
      </c>
      <c r="AA946" s="4">
        <v>9.1660000000000004</v>
      </c>
    </row>
    <row r="947" spans="1:27" s="6" customFormat="1" x14ac:dyDescent="0.3">
      <c r="A947" s="40">
        <v>946</v>
      </c>
      <c r="B947" s="18" t="s">
        <v>323</v>
      </c>
      <c r="C947" s="44" t="s">
        <v>97</v>
      </c>
      <c r="D947" s="41"/>
      <c r="E947" s="41">
        <v>913</v>
      </c>
      <c r="F947" s="41">
        <v>2060</v>
      </c>
      <c r="G947" s="4">
        <v>2902.7289999999998</v>
      </c>
      <c r="H947" s="4">
        <v>2976.94</v>
      </c>
      <c r="I947" s="4">
        <v>3048.1860000000001</v>
      </c>
      <c r="J947" s="4">
        <v>3102.2890000000002</v>
      </c>
      <c r="K947" s="4">
        <v>3128.5619999999999</v>
      </c>
      <c r="L947" s="4">
        <v>3142.96</v>
      </c>
      <c r="M947" s="4">
        <v>3166.866</v>
      </c>
      <c r="N947" s="4">
        <v>3192.201</v>
      </c>
      <c r="O947" s="4">
        <v>3180.4569999999999</v>
      </c>
      <c r="P947" s="4">
        <v>3089.6280000000002</v>
      </c>
      <c r="Q947" s="4">
        <v>2810.7220000000002</v>
      </c>
      <c r="R947" s="4">
        <v>2577.808</v>
      </c>
      <c r="S947" s="4">
        <v>2400.6210000000001</v>
      </c>
      <c r="T947" s="4">
        <v>2175.2689999999998</v>
      </c>
      <c r="U947" s="4">
        <v>1843.97</v>
      </c>
      <c r="V947" s="4">
        <v>1347.34</v>
      </c>
      <c r="W947" s="4">
        <v>839.54399999999998</v>
      </c>
      <c r="X947" s="4">
        <v>476.07799999999997</v>
      </c>
      <c r="Y947" s="4">
        <v>212.87299999999999</v>
      </c>
      <c r="Z947" s="4">
        <v>64.641000000000005</v>
      </c>
      <c r="AA947" s="4">
        <v>12.475</v>
      </c>
    </row>
    <row r="948" spans="1:27" s="6" customFormat="1" x14ac:dyDescent="0.3">
      <c r="A948" s="40">
        <v>947</v>
      </c>
      <c r="B948" s="18" t="s">
        <v>323</v>
      </c>
      <c r="C948" s="44" t="s">
        <v>97</v>
      </c>
      <c r="D948" s="41"/>
      <c r="E948" s="41">
        <v>913</v>
      </c>
      <c r="F948" s="41">
        <v>2065</v>
      </c>
      <c r="G948" s="4">
        <v>2835.98</v>
      </c>
      <c r="H948" s="4">
        <v>2898.8429999999998</v>
      </c>
      <c r="I948" s="4">
        <v>2975.7179999999998</v>
      </c>
      <c r="J948" s="4">
        <v>3047.67</v>
      </c>
      <c r="K948" s="4">
        <v>3100.3110000000001</v>
      </c>
      <c r="L948" s="4">
        <v>3120.9459999999999</v>
      </c>
      <c r="M948" s="4">
        <v>3127.085</v>
      </c>
      <c r="N948" s="4">
        <v>3139.9479999999999</v>
      </c>
      <c r="O948" s="4">
        <v>3152.7660000000001</v>
      </c>
      <c r="P948" s="4">
        <v>3126.636</v>
      </c>
      <c r="Q948" s="4">
        <v>3017.576</v>
      </c>
      <c r="R948" s="4">
        <v>2720.2420000000002</v>
      </c>
      <c r="S948" s="4">
        <v>2461.63</v>
      </c>
      <c r="T948" s="4">
        <v>2241.3359999999998</v>
      </c>
      <c r="U948" s="4">
        <v>1954.5050000000001</v>
      </c>
      <c r="V948" s="4">
        <v>1565.1310000000001</v>
      </c>
      <c r="W948" s="4">
        <v>1041.96</v>
      </c>
      <c r="X948" s="4">
        <v>553.90599999999995</v>
      </c>
      <c r="Y948" s="4">
        <v>249.20500000000001</v>
      </c>
      <c r="Z948" s="4">
        <v>79.453000000000003</v>
      </c>
      <c r="AA948" s="4">
        <v>16.443999999999999</v>
      </c>
    </row>
    <row r="949" spans="1:27" s="6" customFormat="1" x14ac:dyDescent="0.3">
      <c r="A949" s="40">
        <v>948</v>
      </c>
      <c r="B949" s="18" t="s">
        <v>323</v>
      </c>
      <c r="C949" s="44" t="s">
        <v>97</v>
      </c>
      <c r="D949" s="41"/>
      <c r="E949" s="41">
        <v>913</v>
      </c>
      <c r="F949" s="41">
        <v>2070</v>
      </c>
      <c r="G949" s="4">
        <v>2779.241</v>
      </c>
      <c r="H949" s="4">
        <v>2832.4769999999999</v>
      </c>
      <c r="I949" s="4">
        <v>2897.7779999999998</v>
      </c>
      <c r="J949" s="4">
        <v>2975.3449999999998</v>
      </c>
      <c r="K949" s="4">
        <v>3046.2339999999999</v>
      </c>
      <c r="L949" s="4">
        <v>3093.8270000000002</v>
      </c>
      <c r="M949" s="4">
        <v>3106.9090000000001</v>
      </c>
      <c r="N949" s="4">
        <v>3103.1970000000001</v>
      </c>
      <c r="O949" s="4">
        <v>3104.9490000000001</v>
      </c>
      <c r="P949" s="4">
        <v>3104.4830000000002</v>
      </c>
      <c r="Q949" s="4">
        <v>3060.5070000000001</v>
      </c>
      <c r="R949" s="4">
        <v>2929.4380000000001</v>
      </c>
      <c r="S949" s="4">
        <v>2607.7860000000001</v>
      </c>
      <c r="T949" s="4">
        <v>2309.877</v>
      </c>
      <c r="U949" s="4">
        <v>2028.3789999999999</v>
      </c>
      <c r="V949" s="4">
        <v>1675.7170000000001</v>
      </c>
      <c r="W949" s="4">
        <v>1226.7619999999999</v>
      </c>
      <c r="X949" s="4">
        <v>700.11099999999999</v>
      </c>
      <c r="Y949" s="4">
        <v>296.93</v>
      </c>
      <c r="Z949" s="4">
        <v>96.216999999999999</v>
      </c>
      <c r="AA949" s="4">
        <v>21.259</v>
      </c>
    </row>
    <row r="950" spans="1:27" s="6" customFormat="1" x14ac:dyDescent="0.3">
      <c r="A950" s="40">
        <v>949</v>
      </c>
      <c r="B950" s="18" t="s">
        <v>323</v>
      </c>
      <c r="C950" s="44" t="s">
        <v>97</v>
      </c>
      <c r="D950" s="41"/>
      <c r="E950" s="41">
        <v>913</v>
      </c>
      <c r="F950" s="41">
        <v>2075</v>
      </c>
      <c r="G950" s="4">
        <v>2723.3690000000001</v>
      </c>
      <c r="H950" s="4">
        <v>2776.0360000000001</v>
      </c>
      <c r="I950" s="4">
        <v>2831.5329999999999</v>
      </c>
      <c r="J950" s="4">
        <v>2897.538</v>
      </c>
      <c r="K950" s="4">
        <v>2974.3789999999999</v>
      </c>
      <c r="L950" s="4">
        <v>3040.8240000000001</v>
      </c>
      <c r="M950" s="4">
        <v>3081.453</v>
      </c>
      <c r="N950" s="4">
        <v>3085.5630000000001</v>
      </c>
      <c r="O950" s="4">
        <v>3071.92</v>
      </c>
      <c r="P950" s="4">
        <v>3061.8020000000001</v>
      </c>
      <c r="Q950" s="4">
        <v>3044.6</v>
      </c>
      <c r="R950" s="4">
        <v>2978.6550000000002</v>
      </c>
      <c r="S950" s="4">
        <v>2818.3629999999998</v>
      </c>
      <c r="T950" s="4">
        <v>2458.5549999999998</v>
      </c>
      <c r="U950" s="4">
        <v>2103.652</v>
      </c>
      <c r="V950" s="4">
        <v>1754.5260000000001</v>
      </c>
      <c r="W950" s="4">
        <v>1329.396</v>
      </c>
      <c r="X950" s="4">
        <v>838.51199999999994</v>
      </c>
      <c r="Y950" s="4">
        <v>384.01100000000002</v>
      </c>
      <c r="Z950" s="4">
        <v>118.036</v>
      </c>
      <c r="AA950" s="4">
        <v>26.975000000000001</v>
      </c>
    </row>
    <row r="951" spans="1:27" s="6" customFormat="1" x14ac:dyDescent="0.3">
      <c r="A951" s="40">
        <v>950</v>
      </c>
      <c r="B951" s="18" t="s">
        <v>323</v>
      </c>
      <c r="C951" s="44" t="s">
        <v>97</v>
      </c>
      <c r="D951" s="41"/>
      <c r="E951" s="41">
        <v>913</v>
      </c>
      <c r="F951" s="41">
        <v>2080</v>
      </c>
      <c r="G951" s="4">
        <v>2666.9870000000001</v>
      </c>
      <c r="H951" s="4">
        <v>2720.433</v>
      </c>
      <c r="I951" s="4">
        <v>2775.1660000000002</v>
      </c>
      <c r="J951" s="4">
        <v>2831.3719999999998</v>
      </c>
      <c r="K951" s="4">
        <v>2896.9560000000001</v>
      </c>
      <c r="L951" s="4">
        <v>2969.9609999999998</v>
      </c>
      <c r="M951" s="4">
        <v>3030.0590000000002</v>
      </c>
      <c r="N951" s="4">
        <v>3062.4340000000002</v>
      </c>
      <c r="O951" s="4">
        <v>3057.424</v>
      </c>
      <c r="P951" s="4">
        <v>3033.134</v>
      </c>
      <c r="Q951" s="4">
        <v>3007.8690000000001</v>
      </c>
      <c r="R951" s="4">
        <v>2969.8319999999999</v>
      </c>
      <c r="S951" s="4">
        <v>2874.5239999999999</v>
      </c>
      <c r="T951" s="4">
        <v>2668.8290000000002</v>
      </c>
      <c r="U951" s="4">
        <v>2252.5909999999999</v>
      </c>
      <c r="V951" s="4">
        <v>1834.539</v>
      </c>
      <c r="W951" s="4">
        <v>1407.441</v>
      </c>
      <c r="X951" s="4">
        <v>922.89300000000003</v>
      </c>
      <c r="Y951" s="4">
        <v>470.07600000000002</v>
      </c>
      <c r="Z951" s="4">
        <v>157.053</v>
      </c>
      <c r="AA951" s="4">
        <v>34.353000000000002</v>
      </c>
    </row>
    <row r="952" spans="1:27" s="6" customFormat="1" x14ac:dyDescent="0.3">
      <c r="A952" s="40">
        <v>951</v>
      </c>
      <c r="B952" s="18" t="s">
        <v>323</v>
      </c>
      <c r="C952" s="44" t="s">
        <v>97</v>
      </c>
      <c r="D952" s="41"/>
      <c r="E952" s="41">
        <v>913</v>
      </c>
      <c r="F952" s="41">
        <v>2085</v>
      </c>
      <c r="G952" s="4">
        <v>2604.2759999999998</v>
      </c>
      <c r="H952" s="4">
        <v>2664.2829999999999</v>
      </c>
      <c r="I952" s="4">
        <v>2719.654</v>
      </c>
      <c r="J952" s="4">
        <v>2775.0459999999998</v>
      </c>
      <c r="K952" s="4">
        <v>2831.0419999999999</v>
      </c>
      <c r="L952" s="4">
        <v>2893.3679999999999</v>
      </c>
      <c r="M952" s="4">
        <v>2960.68</v>
      </c>
      <c r="N952" s="4">
        <v>3013.288</v>
      </c>
      <c r="O952" s="4">
        <v>3037.19</v>
      </c>
      <c r="P952" s="4">
        <v>3022.3560000000002</v>
      </c>
      <c r="Q952" s="4">
        <v>2984.28</v>
      </c>
      <c r="R952" s="4">
        <v>2939.9760000000001</v>
      </c>
      <c r="S952" s="4">
        <v>2873.8870000000002</v>
      </c>
      <c r="T952" s="4">
        <v>2732.5929999999998</v>
      </c>
      <c r="U952" s="4">
        <v>2459.17</v>
      </c>
      <c r="V952" s="4">
        <v>1979.6880000000001</v>
      </c>
      <c r="W952" s="4">
        <v>1487.193</v>
      </c>
      <c r="X952" s="4">
        <v>991.76</v>
      </c>
      <c r="Y952" s="4">
        <v>527.83399999999995</v>
      </c>
      <c r="Z952" s="4">
        <v>197.56399999999999</v>
      </c>
      <c r="AA952" s="4">
        <v>46.722999999999999</v>
      </c>
    </row>
    <row r="953" spans="1:27" s="6" customFormat="1" x14ac:dyDescent="0.3">
      <c r="A953" s="40">
        <v>952</v>
      </c>
      <c r="B953" s="18" t="s">
        <v>323</v>
      </c>
      <c r="C953" s="44" t="s">
        <v>97</v>
      </c>
      <c r="D953" s="41"/>
      <c r="E953" s="41">
        <v>913</v>
      </c>
      <c r="F953" s="41">
        <v>2090</v>
      </c>
      <c r="G953" s="4">
        <v>2542.098</v>
      </c>
      <c r="H953" s="4">
        <v>2601.8020000000001</v>
      </c>
      <c r="I953" s="4">
        <v>2663.5680000000002</v>
      </c>
      <c r="J953" s="4">
        <v>2719.5650000000001</v>
      </c>
      <c r="K953" s="4">
        <v>2774.8980000000001</v>
      </c>
      <c r="L953" s="4">
        <v>2828.1030000000001</v>
      </c>
      <c r="M953" s="4">
        <v>2885.413</v>
      </c>
      <c r="N953" s="4">
        <v>2946.0259999999998</v>
      </c>
      <c r="O953" s="4">
        <v>2990.8780000000002</v>
      </c>
      <c r="P953" s="4">
        <v>3005.538</v>
      </c>
      <c r="Q953" s="4">
        <v>2977.8629999999998</v>
      </c>
      <c r="R953" s="4">
        <v>2922.3270000000002</v>
      </c>
      <c r="S953" s="4">
        <v>2852.1509999999998</v>
      </c>
      <c r="T953" s="4">
        <v>2741.683</v>
      </c>
      <c r="U953" s="4">
        <v>2530.8330000000001</v>
      </c>
      <c r="V953" s="4">
        <v>2177.04</v>
      </c>
      <c r="W953" s="4">
        <v>1620.816</v>
      </c>
      <c r="X953" s="4">
        <v>1062.992</v>
      </c>
      <c r="Y953" s="4">
        <v>578.38699999999994</v>
      </c>
      <c r="Z953" s="4">
        <v>227.52</v>
      </c>
      <c r="AA953" s="4">
        <v>61.423000000000002</v>
      </c>
    </row>
    <row r="954" spans="1:27" s="6" customFormat="1" x14ac:dyDescent="0.3">
      <c r="A954" s="40">
        <v>953</v>
      </c>
      <c r="B954" s="18" t="s">
        <v>323</v>
      </c>
      <c r="C954" s="44" t="s">
        <v>97</v>
      </c>
      <c r="D954" s="41"/>
      <c r="E954" s="41">
        <v>913</v>
      </c>
      <c r="F954" s="41">
        <v>2095</v>
      </c>
      <c r="G954" s="4">
        <v>2485.6729999999998</v>
      </c>
      <c r="H954" s="4">
        <v>2539.8229999999999</v>
      </c>
      <c r="I954" s="4">
        <v>2601.1480000000001</v>
      </c>
      <c r="J954" s="4">
        <v>2663.5030000000002</v>
      </c>
      <c r="K954" s="4">
        <v>2719.5529999999999</v>
      </c>
      <c r="L954" s="4">
        <v>2772.4839999999999</v>
      </c>
      <c r="M954" s="4">
        <v>2821.2550000000001</v>
      </c>
      <c r="N954" s="4">
        <v>2872.663</v>
      </c>
      <c r="O954" s="4">
        <v>2926.288</v>
      </c>
      <c r="P954" s="4">
        <v>2962.6260000000002</v>
      </c>
      <c r="Q954" s="4">
        <v>2965.1489999999999</v>
      </c>
      <c r="R954" s="4">
        <v>2921.0459999999998</v>
      </c>
      <c r="S954" s="4">
        <v>2841.68</v>
      </c>
      <c r="T954" s="4">
        <v>2729.9989999999998</v>
      </c>
      <c r="U954" s="4">
        <v>2551.471</v>
      </c>
      <c r="V954" s="4">
        <v>2255.7069999999999</v>
      </c>
      <c r="W954" s="4">
        <v>1798.787</v>
      </c>
      <c r="X954" s="4">
        <v>1173.9580000000001</v>
      </c>
      <c r="Y954" s="4">
        <v>631.73500000000001</v>
      </c>
      <c r="Z954" s="4">
        <v>255.54599999999999</v>
      </c>
      <c r="AA954" s="4">
        <v>74.667000000000002</v>
      </c>
    </row>
    <row r="955" spans="1:27" s="6" customFormat="1" x14ac:dyDescent="0.3">
      <c r="A955" s="40">
        <v>954</v>
      </c>
      <c r="B955" s="18" t="s">
        <v>323</v>
      </c>
      <c r="C955" s="44" t="s">
        <v>97</v>
      </c>
      <c r="D955" s="41"/>
      <c r="E955" s="41">
        <v>913</v>
      </c>
      <c r="F955" s="41">
        <v>2100</v>
      </c>
      <c r="G955" s="4">
        <v>2435.5949999999998</v>
      </c>
      <c r="H955" s="4">
        <v>2483.567</v>
      </c>
      <c r="I955" s="4">
        <v>2539.223</v>
      </c>
      <c r="J955" s="4">
        <v>2601.1080000000002</v>
      </c>
      <c r="K955" s="4">
        <v>2663.5680000000002</v>
      </c>
      <c r="L955" s="4">
        <v>2717.5540000000001</v>
      </c>
      <c r="M955" s="4">
        <v>2766.576</v>
      </c>
      <c r="N955" s="4">
        <v>2810.136</v>
      </c>
      <c r="O955" s="4">
        <v>2855.37</v>
      </c>
      <c r="P955" s="4">
        <v>2901.2550000000001</v>
      </c>
      <c r="Q955" s="4">
        <v>2926.3180000000002</v>
      </c>
      <c r="R955" s="4">
        <v>2913.1930000000002</v>
      </c>
      <c r="S955" s="4">
        <v>2846.627</v>
      </c>
      <c r="T955" s="4">
        <v>2728.44</v>
      </c>
      <c r="U955" s="4">
        <v>2552.0970000000002</v>
      </c>
      <c r="V955" s="4">
        <v>2288.8000000000002</v>
      </c>
      <c r="W955" s="4">
        <v>1880.08</v>
      </c>
      <c r="X955" s="4">
        <v>1318.864</v>
      </c>
      <c r="Y955" s="4">
        <v>710.10299999999995</v>
      </c>
      <c r="Z955" s="4">
        <v>286.03199999999998</v>
      </c>
      <c r="AA955" s="4">
        <v>87.623000000000005</v>
      </c>
    </row>
    <row r="956" spans="1:27" s="6" customFormat="1" x14ac:dyDescent="0.3">
      <c r="A956" s="40">
        <v>955</v>
      </c>
      <c r="B956" s="18" t="s">
        <v>323</v>
      </c>
      <c r="C956" s="43" t="s">
        <v>98</v>
      </c>
      <c r="D956" s="41"/>
      <c r="E956" s="41">
        <v>72</v>
      </c>
      <c r="F956" s="41">
        <v>2015</v>
      </c>
      <c r="G956" s="4">
        <v>126.459</v>
      </c>
      <c r="H956" s="4">
        <v>114.435</v>
      </c>
      <c r="I956" s="4">
        <v>107.3</v>
      </c>
      <c r="J956" s="4">
        <v>106.843</v>
      </c>
      <c r="K956" s="4">
        <v>106.791</v>
      </c>
      <c r="L956" s="4">
        <v>105.238</v>
      </c>
      <c r="M956" s="4">
        <v>101.137</v>
      </c>
      <c r="N956" s="4">
        <v>81.025999999999996</v>
      </c>
      <c r="O956" s="4">
        <v>61.552999999999997</v>
      </c>
      <c r="P956" s="4">
        <v>49.944000000000003</v>
      </c>
      <c r="Q956" s="4">
        <v>42.271000000000001</v>
      </c>
      <c r="R956" s="4">
        <v>36.082000000000001</v>
      </c>
      <c r="S956" s="4">
        <v>29.248000000000001</v>
      </c>
      <c r="T956" s="4">
        <v>18.617999999999999</v>
      </c>
      <c r="U956" s="4">
        <v>14</v>
      </c>
      <c r="V956" s="4">
        <v>9.484</v>
      </c>
      <c r="W956" s="4">
        <v>4.9039999999999999</v>
      </c>
      <c r="X956" s="4">
        <v>1.7170000000000001</v>
      </c>
      <c r="Y956" s="4">
        <v>0.44800000000000001</v>
      </c>
      <c r="Z956" s="4">
        <v>5.3999999999999999E-2</v>
      </c>
      <c r="AA956" s="4">
        <v>3.0000000000000001E-3</v>
      </c>
    </row>
    <row r="957" spans="1:27" s="6" customFormat="1" x14ac:dyDescent="0.3">
      <c r="A957" s="40">
        <v>956</v>
      </c>
      <c r="B957" s="18" t="s">
        <v>323</v>
      </c>
      <c r="C957" s="43" t="s">
        <v>98</v>
      </c>
      <c r="D957" s="41"/>
      <c r="E957" s="41">
        <v>72</v>
      </c>
      <c r="F957" s="41">
        <v>2020</v>
      </c>
      <c r="G957" s="4">
        <v>126.782</v>
      </c>
      <c r="H957" s="4">
        <v>126.111</v>
      </c>
      <c r="I957" s="4">
        <v>114.212</v>
      </c>
      <c r="J957" s="4">
        <v>107.27200000000001</v>
      </c>
      <c r="K957" s="4">
        <v>107.14700000000001</v>
      </c>
      <c r="L957" s="4">
        <v>107.08799999999999</v>
      </c>
      <c r="M957" s="4">
        <v>105.107</v>
      </c>
      <c r="N957" s="4">
        <v>100.36199999999999</v>
      </c>
      <c r="O957" s="4">
        <v>79.923000000000002</v>
      </c>
      <c r="P957" s="4">
        <v>60.588999999999999</v>
      </c>
      <c r="Q957" s="4">
        <v>48.899000000000001</v>
      </c>
      <c r="R957" s="4">
        <v>40.877000000000002</v>
      </c>
      <c r="S957" s="4">
        <v>34.198999999999998</v>
      </c>
      <c r="T957" s="4">
        <v>26.734000000000002</v>
      </c>
      <c r="U957" s="4">
        <v>15.925000000000001</v>
      </c>
      <c r="V957" s="4">
        <v>10.670999999999999</v>
      </c>
      <c r="W957" s="4">
        <v>5.9390000000000001</v>
      </c>
      <c r="X957" s="4">
        <v>2.2480000000000002</v>
      </c>
      <c r="Y957" s="4">
        <v>0.50700000000000001</v>
      </c>
      <c r="Z957" s="4">
        <v>7.6999999999999999E-2</v>
      </c>
      <c r="AA957" s="4">
        <v>5.0000000000000001E-3</v>
      </c>
    </row>
    <row r="958" spans="1:27" s="6" customFormat="1" x14ac:dyDescent="0.3">
      <c r="A958" s="40">
        <v>957</v>
      </c>
      <c r="B958" s="18" t="s">
        <v>323</v>
      </c>
      <c r="C958" s="43" t="s">
        <v>98</v>
      </c>
      <c r="D958" s="41"/>
      <c r="E958" s="41">
        <v>72</v>
      </c>
      <c r="F958" s="41">
        <v>2025</v>
      </c>
      <c r="G958" s="4">
        <v>124.511</v>
      </c>
      <c r="H958" s="4">
        <v>126.58499999999999</v>
      </c>
      <c r="I958" s="4">
        <v>126</v>
      </c>
      <c r="J958" s="4">
        <v>114.328</v>
      </c>
      <c r="K958" s="4">
        <v>107.738</v>
      </c>
      <c r="L958" s="4">
        <v>107.645</v>
      </c>
      <c r="M958" s="4">
        <v>107.227</v>
      </c>
      <c r="N958" s="4">
        <v>104.739</v>
      </c>
      <c r="O958" s="4">
        <v>99.387</v>
      </c>
      <c r="P958" s="4">
        <v>78.855999999999995</v>
      </c>
      <c r="Q958" s="4">
        <v>59.442999999999998</v>
      </c>
      <c r="R958" s="4">
        <v>47.418999999999997</v>
      </c>
      <c r="S958" s="4">
        <v>38.908000000000001</v>
      </c>
      <c r="T958" s="4">
        <v>31.456</v>
      </c>
      <c r="U958" s="4">
        <v>23.091000000000001</v>
      </c>
      <c r="V958" s="4">
        <v>12.331</v>
      </c>
      <c r="W958" s="4">
        <v>6.8419999999999996</v>
      </c>
      <c r="X958" s="4">
        <v>2.8130000000000002</v>
      </c>
      <c r="Y958" s="4">
        <v>0.69499999999999995</v>
      </c>
      <c r="Z958" s="4">
        <v>9.0999999999999998E-2</v>
      </c>
      <c r="AA958" s="4">
        <v>7.0000000000000001E-3</v>
      </c>
    </row>
    <row r="959" spans="1:27" s="6" customFormat="1" x14ac:dyDescent="0.3">
      <c r="A959" s="40">
        <v>958</v>
      </c>
      <c r="B959" s="18" t="s">
        <v>323</v>
      </c>
      <c r="C959" s="43" t="s">
        <v>98</v>
      </c>
      <c r="D959" s="41"/>
      <c r="E959" s="41">
        <v>72</v>
      </c>
      <c r="F959" s="41">
        <v>2030</v>
      </c>
      <c r="G959" s="4">
        <v>121.726</v>
      </c>
      <c r="H959" s="4">
        <v>124.428</v>
      </c>
      <c r="I959" s="4">
        <v>126.55200000000001</v>
      </c>
      <c r="J959" s="4">
        <v>126.202</v>
      </c>
      <c r="K959" s="4">
        <v>114.883</v>
      </c>
      <c r="L959" s="4">
        <v>108.369</v>
      </c>
      <c r="M959" s="4">
        <v>107.901</v>
      </c>
      <c r="N959" s="4">
        <v>107.00700000000001</v>
      </c>
      <c r="O959" s="4">
        <v>103.997</v>
      </c>
      <c r="P959" s="4">
        <v>98.263999999999996</v>
      </c>
      <c r="Q959" s="4">
        <v>77.477000000000004</v>
      </c>
      <c r="R959" s="4">
        <v>57.752000000000002</v>
      </c>
      <c r="S959" s="4">
        <v>45.276000000000003</v>
      </c>
      <c r="T959" s="4">
        <v>35.981999999999999</v>
      </c>
      <c r="U959" s="4">
        <v>27.408999999999999</v>
      </c>
      <c r="V959" s="4">
        <v>18.131</v>
      </c>
      <c r="W959" s="4">
        <v>8.0749999999999993</v>
      </c>
      <c r="X959" s="4">
        <v>3.339</v>
      </c>
      <c r="Y959" s="4">
        <v>0.90500000000000003</v>
      </c>
      <c r="Z959" s="4">
        <v>0.13</v>
      </c>
      <c r="AA959" s="4">
        <v>8.9999999999999993E-3</v>
      </c>
    </row>
    <row r="960" spans="1:27" s="6" customFormat="1" x14ac:dyDescent="0.3">
      <c r="A960" s="40">
        <v>959</v>
      </c>
      <c r="B960" s="18" t="s">
        <v>323</v>
      </c>
      <c r="C960" s="43" t="s">
        <v>98</v>
      </c>
      <c r="D960" s="41"/>
      <c r="E960" s="41">
        <v>72</v>
      </c>
      <c r="F960" s="41">
        <v>2035</v>
      </c>
      <c r="G960" s="4">
        <v>120.208</v>
      </c>
      <c r="H960" s="4">
        <v>121.70399999999999</v>
      </c>
      <c r="I960" s="4">
        <v>124.431</v>
      </c>
      <c r="J960" s="4">
        <v>126.80500000000001</v>
      </c>
      <c r="K960" s="4">
        <v>126.791</v>
      </c>
      <c r="L960" s="4">
        <v>115.575</v>
      </c>
      <c r="M960" s="4">
        <v>108.72199999999999</v>
      </c>
      <c r="N960" s="4">
        <v>107.773</v>
      </c>
      <c r="O960" s="4">
        <v>106.387</v>
      </c>
      <c r="P960" s="4">
        <v>102.989</v>
      </c>
      <c r="Q960" s="4">
        <v>96.703000000000003</v>
      </c>
      <c r="R960" s="4">
        <v>75.427999999999997</v>
      </c>
      <c r="S960" s="4">
        <v>55.296999999999997</v>
      </c>
      <c r="T960" s="4">
        <v>42.067999999999998</v>
      </c>
      <c r="U960" s="4">
        <v>31.608000000000001</v>
      </c>
      <c r="V960" s="4">
        <v>21.818000000000001</v>
      </c>
      <c r="W960" s="4">
        <v>12.132</v>
      </c>
      <c r="X960" s="4">
        <v>4.0709999999999997</v>
      </c>
      <c r="Y960" s="4">
        <v>1.1220000000000001</v>
      </c>
      <c r="Z960" s="4">
        <v>0.17799999999999999</v>
      </c>
      <c r="AA960" s="4">
        <v>1.4E-2</v>
      </c>
    </row>
    <row r="961" spans="1:27" s="6" customFormat="1" x14ac:dyDescent="0.3">
      <c r="A961" s="40">
        <v>960</v>
      </c>
      <c r="B961" s="18" t="s">
        <v>323</v>
      </c>
      <c r="C961" s="43" t="s">
        <v>98</v>
      </c>
      <c r="D961" s="41"/>
      <c r="E961" s="41">
        <v>72</v>
      </c>
      <c r="F961" s="41">
        <v>2040</v>
      </c>
      <c r="G961" s="4">
        <v>119.925</v>
      </c>
      <c r="H961" s="4">
        <v>120.214</v>
      </c>
      <c r="I961" s="4">
        <v>121.72499999999999</v>
      </c>
      <c r="J961" s="4">
        <v>124.714</v>
      </c>
      <c r="K961" s="4">
        <v>127.458</v>
      </c>
      <c r="L961" s="4">
        <v>127.5</v>
      </c>
      <c r="M961" s="4">
        <v>115.974</v>
      </c>
      <c r="N961" s="4">
        <v>108.679</v>
      </c>
      <c r="O961" s="4">
        <v>107.235</v>
      </c>
      <c r="P961" s="4">
        <v>105.452</v>
      </c>
      <c r="Q961" s="4">
        <v>101.497</v>
      </c>
      <c r="R961" s="4">
        <v>94.355000000000004</v>
      </c>
      <c r="S961" s="4">
        <v>72.438999999999993</v>
      </c>
      <c r="T961" s="4">
        <v>51.604999999999997</v>
      </c>
      <c r="U961" s="4">
        <v>37.234000000000002</v>
      </c>
      <c r="V961" s="4">
        <v>25.491</v>
      </c>
      <c r="W961" s="4">
        <v>14.914</v>
      </c>
      <c r="X961" s="4">
        <v>6.3140000000000001</v>
      </c>
      <c r="Y961" s="4">
        <v>1.431</v>
      </c>
      <c r="Z961" s="4">
        <v>0.23400000000000001</v>
      </c>
      <c r="AA961" s="4">
        <v>0.02</v>
      </c>
    </row>
    <row r="962" spans="1:27" s="6" customFormat="1" x14ac:dyDescent="0.3">
      <c r="A962" s="40">
        <v>961</v>
      </c>
      <c r="B962" s="18" t="s">
        <v>323</v>
      </c>
      <c r="C962" s="43" t="s">
        <v>98</v>
      </c>
      <c r="D962" s="41"/>
      <c r="E962" s="41">
        <v>72</v>
      </c>
      <c r="F962" s="41">
        <v>2045</v>
      </c>
      <c r="G962" s="4">
        <v>119.72</v>
      </c>
      <c r="H962" s="4">
        <v>119.955</v>
      </c>
      <c r="I962" s="4">
        <v>120.246</v>
      </c>
      <c r="J962" s="4">
        <v>122.03100000000001</v>
      </c>
      <c r="K962" s="4">
        <v>125.425</v>
      </c>
      <c r="L962" s="4">
        <v>128.238</v>
      </c>
      <c r="M962" s="4">
        <v>127.908</v>
      </c>
      <c r="N962" s="4">
        <v>115.967</v>
      </c>
      <c r="O962" s="4">
        <v>108.229</v>
      </c>
      <c r="P962" s="4">
        <v>106.38</v>
      </c>
      <c r="Q962" s="4">
        <v>104.03700000000001</v>
      </c>
      <c r="R962" s="4">
        <v>99.222999999999999</v>
      </c>
      <c r="S962" s="4">
        <v>90.906000000000006</v>
      </c>
      <c r="T962" s="4">
        <v>67.915000000000006</v>
      </c>
      <c r="U962" s="4">
        <v>45.994999999999997</v>
      </c>
      <c r="V962" s="4">
        <v>30.376999999999999</v>
      </c>
      <c r="W962" s="4">
        <v>17.760000000000002</v>
      </c>
      <c r="X962" s="4">
        <v>7.9930000000000003</v>
      </c>
      <c r="Y962" s="4">
        <v>2.3090000000000002</v>
      </c>
      <c r="Z962" s="4">
        <v>0.315</v>
      </c>
      <c r="AA962" s="4">
        <v>2.8000000000000001E-2</v>
      </c>
    </row>
    <row r="963" spans="1:27" s="6" customFormat="1" x14ac:dyDescent="0.3">
      <c r="A963" s="40">
        <v>962</v>
      </c>
      <c r="B963" s="18" t="s">
        <v>323</v>
      </c>
      <c r="C963" s="43" t="s">
        <v>98</v>
      </c>
      <c r="D963" s="41"/>
      <c r="E963" s="41">
        <v>72</v>
      </c>
      <c r="F963" s="41">
        <v>2050</v>
      </c>
      <c r="G963" s="4">
        <v>118.324</v>
      </c>
      <c r="H963" s="4">
        <v>119.771</v>
      </c>
      <c r="I963" s="4">
        <v>119.998</v>
      </c>
      <c r="J963" s="4">
        <v>120.571</v>
      </c>
      <c r="K963" s="4">
        <v>122.79300000000001</v>
      </c>
      <c r="L963" s="4">
        <v>126.27800000000001</v>
      </c>
      <c r="M963" s="4">
        <v>128.72</v>
      </c>
      <c r="N963" s="4">
        <v>127.907</v>
      </c>
      <c r="O963" s="4">
        <v>115.553</v>
      </c>
      <c r="P963" s="4">
        <v>107.459</v>
      </c>
      <c r="Q963" s="4">
        <v>105.06</v>
      </c>
      <c r="R963" s="4">
        <v>101.87</v>
      </c>
      <c r="S963" s="4">
        <v>95.863</v>
      </c>
      <c r="T963" s="4">
        <v>85.629000000000005</v>
      </c>
      <c r="U963" s="4">
        <v>60.969000000000001</v>
      </c>
      <c r="V963" s="4">
        <v>37.948</v>
      </c>
      <c r="W963" s="4">
        <v>21.547999999999998</v>
      </c>
      <c r="X963" s="4">
        <v>9.7829999999999995</v>
      </c>
      <c r="Y963" s="4">
        <v>3.04</v>
      </c>
      <c r="Z963" s="4">
        <v>0.53600000000000003</v>
      </c>
      <c r="AA963" s="4">
        <v>3.9E-2</v>
      </c>
    </row>
    <row r="964" spans="1:27" s="6" customFormat="1" x14ac:dyDescent="0.3">
      <c r="A964" s="40">
        <v>963</v>
      </c>
      <c r="B964" s="18" t="s">
        <v>323</v>
      </c>
      <c r="C964" s="43" t="s">
        <v>98</v>
      </c>
      <c r="D964" s="41"/>
      <c r="E964" s="41">
        <v>72</v>
      </c>
      <c r="F964" s="41">
        <v>2055</v>
      </c>
      <c r="G964" s="4">
        <v>115.64700000000001</v>
      </c>
      <c r="H964" s="4">
        <v>118.38500000000001</v>
      </c>
      <c r="I964" s="4">
        <v>119.81699999999999</v>
      </c>
      <c r="J964" s="4">
        <v>120.312</v>
      </c>
      <c r="K964" s="4">
        <v>121.32</v>
      </c>
      <c r="L964" s="4">
        <v>123.64400000000001</v>
      </c>
      <c r="M964" s="4">
        <v>126.78400000000001</v>
      </c>
      <c r="N964" s="4">
        <v>128.762</v>
      </c>
      <c r="O964" s="4">
        <v>127.47499999999999</v>
      </c>
      <c r="P964" s="4">
        <v>114.801</v>
      </c>
      <c r="Q964" s="4">
        <v>106.244</v>
      </c>
      <c r="R964" s="4">
        <v>103.04900000000001</v>
      </c>
      <c r="S964" s="4">
        <v>98.7</v>
      </c>
      <c r="T964" s="4">
        <v>90.742999999999995</v>
      </c>
      <c r="U964" s="4">
        <v>77.512</v>
      </c>
      <c r="V964" s="4">
        <v>50.968000000000004</v>
      </c>
      <c r="W964" s="4">
        <v>27.498999999999999</v>
      </c>
      <c r="X964" s="4">
        <v>12.281000000000001</v>
      </c>
      <c r="Y964" s="4">
        <v>3.923</v>
      </c>
      <c r="Z964" s="4">
        <v>0.73499999999999999</v>
      </c>
      <c r="AA964" s="4">
        <v>6.8000000000000005E-2</v>
      </c>
    </row>
    <row r="965" spans="1:27" s="6" customFormat="1" x14ac:dyDescent="0.3">
      <c r="A965" s="40">
        <v>964</v>
      </c>
      <c r="B965" s="18" t="s">
        <v>323</v>
      </c>
      <c r="C965" s="43" t="s">
        <v>98</v>
      </c>
      <c r="D965" s="41"/>
      <c r="E965" s="41">
        <v>72</v>
      </c>
      <c r="F965" s="41">
        <v>2060</v>
      </c>
      <c r="G965" s="4">
        <v>112.599</v>
      </c>
      <c r="H965" s="4">
        <v>115.71899999999999</v>
      </c>
      <c r="I965" s="4">
        <v>118.434</v>
      </c>
      <c r="J965" s="4">
        <v>120.122</v>
      </c>
      <c r="K965" s="4">
        <v>121.042</v>
      </c>
      <c r="L965" s="4">
        <v>122.15600000000001</v>
      </c>
      <c r="M965" s="4">
        <v>124.167</v>
      </c>
      <c r="N965" s="4">
        <v>126.873</v>
      </c>
      <c r="O965" s="4">
        <v>128.39599999999999</v>
      </c>
      <c r="P965" s="4">
        <v>126.709</v>
      </c>
      <c r="Q965" s="4">
        <v>113.61799999999999</v>
      </c>
      <c r="R965" s="4">
        <v>104.39400000000001</v>
      </c>
      <c r="S965" s="4">
        <v>100.124</v>
      </c>
      <c r="T965" s="4">
        <v>93.864999999999995</v>
      </c>
      <c r="U965" s="4">
        <v>82.792000000000002</v>
      </c>
      <c r="V965" s="4">
        <v>65.64</v>
      </c>
      <c r="W965" s="4">
        <v>37.707000000000001</v>
      </c>
      <c r="X965" s="4">
        <v>16.196000000000002</v>
      </c>
      <c r="Y965" s="4">
        <v>5.1559999999999997</v>
      </c>
      <c r="Z965" s="4">
        <v>1.0049999999999999</v>
      </c>
      <c r="AA965" s="4">
        <v>0.10199999999999999</v>
      </c>
    </row>
    <row r="966" spans="1:27" s="6" customFormat="1" x14ac:dyDescent="0.3">
      <c r="A966" s="40">
        <v>965</v>
      </c>
      <c r="B966" s="18" t="s">
        <v>323</v>
      </c>
      <c r="C966" s="43" t="s">
        <v>98</v>
      </c>
      <c r="D966" s="41"/>
      <c r="E966" s="41">
        <v>72</v>
      </c>
      <c r="F966" s="41">
        <v>2065</v>
      </c>
      <c r="G966" s="4">
        <v>109.95399999999999</v>
      </c>
      <c r="H966" s="4">
        <v>112.68</v>
      </c>
      <c r="I966" s="4">
        <v>115.77</v>
      </c>
      <c r="J966" s="4">
        <v>118.729</v>
      </c>
      <c r="K966" s="4">
        <v>120.825</v>
      </c>
      <c r="L966" s="4">
        <v>121.854</v>
      </c>
      <c r="M966" s="4">
        <v>122.682</v>
      </c>
      <c r="N966" s="4">
        <v>124.292</v>
      </c>
      <c r="O966" s="4">
        <v>126.57899999999999</v>
      </c>
      <c r="P966" s="4">
        <v>127.708</v>
      </c>
      <c r="Q966" s="4">
        <v>125.511</v>
      </c>
      <c r="R966" s="4">
        <v>111.81699999999999</v>
      </c>
      <c r="S966" s="4">
        <v>101.68600000000001</v>
      </c>
      <c r="T966" s="4">
        <v>95.606999999999999</v>
      </c>
      <c r="U966" s="4">
        <v>86.218000000000004</v>
      </c>
      <c r="V966" s="4">
        <v>70.891000000000005</v>
      </c>
      <c r="W966" s="4">
        <v>49.457999999999998</v>
      </c>
      <c r="X966" s="4">
        <v>22.864999999999998</v>
      </c>
      <c r="Y966" s="4">
        <v>7.0919999999999996</v>
      </c>
      <c r="Z966" s="4">
        <v>1.393</v>
      </c>
      <c r="AA966" s="4">
        <v>0.14899999999999999</v>
      </c>
    </row>
    <row r="967" spans="1:27" s="6" customFormat="1" x14ac:dyDescent="0.3">
      <c r="A967" s="40">
        <v>966</v>
      </c>
      <c r="B967" s="18" t="s">
        <v>323</v>
      </c>
      <c r="C967" s="43" t="s">
        <v>98</v>
      </c>
      <c r="D967" s="41"/>
      <c r="E967" s="41">
        <v>72</v>
      </c>
      <c r="F967" s="41">
        <v>2070</v>
      </c>
      <c r="G967" s="4">
        <v>108.06699999999999</v>
      </c>
      <c r="H967" s="4">
        <v>110.035</v>
      </c>
      <c r="I967" s="4">
        <v>112.73099999999999</v>
      </c>
      <c r="J967" s="4">
        <v>116.054</v>
      </c>
      <c r="K967" s="4">
        <v>119.402</v>
      </c>
      <c r="L967" s="4">
        <v>121.604</v>
      </c>
      <c r="M967" s="4">
        <v>122.36499999999999</v>
      </c>
      <c r="N967" s="4">
        <v>122.822</v>
      </c>
      <c r="O967" s="4">
        <v>124.047</v>
      </c>
      <c r="P967" s="4">
        <v>125.95699999999999</v>
      </c>
      <c r="Q967" s="4">
        <v>126.58</v>
      </c>
      <c r="R967" s="4">
        <v>123.639</v>
      </c>
      <c r="S967" s="4">
        <v>109.114</v>
      </c>
      <c r="T967" s="4">
        <v>97.399000000000001</v>
      </c>
      <c r="U967" s="4">
        <v>88.287000000000006</v>
      </c>
      <c r="V967" s="4">
        <v>74.528999999999996</v>
      </c>
      <c r="W967" s="4">
        <v>54.290999999999997</v>
      </c>
      <c r="X967" s="4">
        <v>30.786999999999999</v>
      </c>
      <c r="Y967" s="4">
        <v>10.38</v>
      </c>
      <c r="Z967" s="4">
        <v>2.0019999999999998</v>
      </c>
      <c r="AA967" s="4">
        <v>0.219</v>
      </c>
    </row>
    <row r="968" spans="1:27" s="6" customFormat="1" x14ac:dyDescent="0.3">
      <c r="A968" s="40">
        <v>967</v>
      </c>
      <c r="B968" s="18" t="s">
        <v>323</v>
      </c>
      <c r="C968" s="43" t="s">
        <v>98</v>
      </c>
      <c r="D968" s="41"/>
      <c r="E968" s="41">
        <v>72</v>
      </c>
      <c r="F968" s="41">
        <v>2075</v>
      </c>
      <c r="G968" s="4">
        <v>106.59699999999999</v>
      </c>
      <c r="H968" s="4">
        <v>108.145</v>
      </c>
      <c r="I968" s="4">
        <v>110.087</v>
      </c>
      <c r="J968" s="4">
        <v>113</v>
      </c>
      <c r="K968" s="4">
        <v>116.693</v>
      </c>
      <c r="L968" s="4">
        <v>120.145</v>
      </c>
      <c r="M968" s="4">
        <v>122.092</v>
      </c>
      <c r="N968" s="4">
        <v>122.508</v>
      </c>
      <c r="O968" s="4">
        <v>122.61</v>
      </c>
      <c r="P968" s="4">
        <v>123.486</v>
      </c>
      <c r="Q968" s="4">
        <v>124.917</v>
      </c>
      <c r="R968" s="4">
        <v>124.809</v>
      </c>
      <c r="S968" s="4">
        <v>120.82899999999999</v>
      </c>
      <c r="T968" s="4">
        <v>104.79</v>
      </c>
      <c r="U968" s="4">
        <v>90.356999999999999</v>
      </c>
      <c r="V968" s="4">
        <v>76.918000000000006</v>
      </c>
      <c r="W968" s="4">
        <v>57.887999999999998</v>
      </c>
      <c r="X968" s="4">
        <v>34.61</v>
      </c>
      <c r="Y968" s="4">
        <v>14.439</v>
      </c>
      <c r="Z968" s="4">
        <v>3.0489999999999999</v>
      </c>
      <c r="AA968" s="4">
        <v>0.33200000000000002</v>
      </c>
    </row>
    <row r="969" spans="1:27" s="6" customFormat="1" x14ac:dyDescent="0.3">
      <c r="A969" s="40">
        <v>968</v>
      </c>
      <c r="B969" s="18" t="s">
        <v>323</v>
      </c>
      <c r="C969" s="43" t="s">
        <v>98</v>
      </c>
      <c r="D969" s="41"/>
      <c r="E969" s="41">
        <v>72</v>
      </c>
      <c r="F969" s="41">
        <v>2080</v>
      </c>
      <c r="G969" s="4">
        <v>105.06</v>
      </c>
      <c r="H969" s="4">
        <v>106.669</v>
      </c>
      <c r="I969" s="4">
        <v>108.193</v>
      </c>
      <c r="J969" s="4">
        <v>110.34</v>
      </c>
      <c r="K969" s="4">
        <v>113.60899999999999</v>
      </c>
      <c r="L969" s="4">
        <v>117.4</v>
      </c>
      <c r="M969" s="4">
        <v>120.613</v>
      </c>
      <c r="N969" s="4">
        <v>122.235</v>
      </c>
      <c r="O969" s="4">
        <v>122.31699999999999</v>
      </c>
      <c r="P969" s="4">
        <v>122.09699999999999</v>
      </c>
      <c r="Q969" s="4">
        <v>122.53400000000001</v>
      </c>
      <c r="R969" s="4">
        <v>123.279</v>
      </c>
      <c r="S969" s="4">
        <v>122.14700000000001</v>
      </c>
      <c r="T969" s="4">
        <v>116.324</v>
      </c>
      <c r="U969" s="4">
        <v>97.632000000000005</v>
      </c>
      <c r="V969" s="4">
        <v>79.305000000000007</v>
      </c>
      <c r="W969" s="4">
        <v>60.527999999999999</v>
      </c>
      <c r="X969" s="4">
        <v>37.718000000000004</v>
      </c>
      <c r="Y969" s="4">
        <v>16.734999999999999</v>
      </c>
      <c r="Z969" s="4">
        <v>4.4059999999999997</v>
      </c>
      <c r="AA969" s="4">
        <v>0.53</v>
      </c>
    </row>
    <row r="970" spans="1:27" s="6" customFormat="1" x14ac:dyDescent="0.3">
      <c r="A970" s="40">
        <v>969</v>
      </c>
      <c r="B970" s="18" t="s">
        <v>323</v>
      </c>
      <c r="C970" s="43" t="s">
        <v>98</v>
      </c>
      <c r="D970" s="41"/>
      <c r="E970" s="41">
        <v>72</v>
      </c>
      <c r="F970" s="41">
        <v>2085</v>
      </c>
      <c r="G970" s="4">
        <v>103.006</v>
      </c>
      <c r="H970" s="4">
        <v>105.128</v>
      </c>
      <c r="I970" s="4">
        <v>106.71599999999999</v>
      </c>
      <c r="J970" s="4">
        <v>108.431</v>
      </c>
      <c r="K970" s="4">
        <v>110.91200000000001</v>
      </c>
      <c r="L970" s="4">
        <v>114.27500000000001</v>
      </c>
      <c r="M970" s="4">
        <v>117.848</v>
      </c>
      <c r="N970" s="4">
        <v>120.754</v>
      </c>
      <c r="O970" s="4">
        <v>122.06100000000001</v>
      </c>
      <c r="P970" s="4">
        <v>121.84</v>
      </c>
      <c r="Q970" s="4">
        <v>121.214</v>
      </c>
      <c r="R970" s="4">
        <v>121.03</v>
      </c>
      <c r="S970" s="4">
        <v>120.81699999999999</v>
      </c>
      <c r="T970" s="4">
        <v>117.867</v>
      </c>
      <c r="U970" s="4">
        <v>108.82299999999999</v>
      </c>
      <c r="V970" s="4">
        <v>86.3</v>
      </c>
      <c r="W970" s="4">
        <v>63.176000000000002</v>
      </c>
      <c r="X970" s="4">
        <v>40.241999999999997</v>
      </c>
      <c r="Y970" s="4">
        <v>18.777999999999999</v>
      </c>
      <c r="Z970" s="4">
        <v>5.3070000000000004</v>
      </c>
      <c r="AA970" s="4">
        <v>0.81100000000000005</v>
      </c>
    </row>
    <row r="971" spans="1:27" s="6" customFormat="1" x14ac:dyDescent="0.3">
      <c r="A971" s="40">
        <v>970</v>
      </c>
      <c r="B971" s="18" t="s">
        <v>323</v>
      </c>
      <c r="C971" s="43" t="s">
        <v>98</v>
      </c>
      <c r="D971" s="41"/>
      <c r="E971" s="41">
        <v>72</v>
      </c>
      <c r="F971" s="41">
        <v>2090</v>
      </c>
      <c r="G971" s="4">
        <v>100.708</v>
      </c>
      <c r="H971" s="4">
        <v>103.069</v>
      </c>
      <c r="I971" s="4">
        <v>105.17</v>
      </c>
      <c r="J971" s="4">
        <v>106.934</v>
      </c>
      <c r="K971" s="4">
        <v>108.962</v>
      </c>
      <c r="L971" s="4">
        <v>111.535</v>
      </c>
      <c r="M971" s="4">
        <v>114.7</v>
      </c>
      <c r="N971" s="4">
        <v>117.98699999999999</v>
      </c>
      <c r="O971" s="4">
        <v>120.6</v>
      </c>
      <c r="P971" s="4">
        <v>121.617</v>
      </c>
      <c r="Q971" s="4">
        <v>121.017</v>
      </c>
      <c r="R971" s="4">
        <v>119.82299999999999</v>
      </c>
      <c r="S971" s="4">
        <v>118.773</v>
      </c>
      <c r="T971" s="4">
        <v>116.846</v>
      </c>
      <c r="U971" s="4">
        <v>110.69499999999999</v>
      </c>
      <c r="V971" s="4">
        <v>96.837000000000003</v>
      </c>
      <c r="W971" s="4">
        <v>69.536000000000001</v>
      </c>
      <c r="X971" s="4">
        <v>42.789000000000001</v>
      </c>
      <c r="Y971" s="4">
        <v>20.605</v>
      </c>
      <c r="Z971" s="4">
        <v>6.19</v>
      </c>
      <c r="AA971" s="4">
        <v>1.052</v>
      </c>
    </row>
    <row r="972" spans="1:27" s="6" customFormat="1" x14ac:dyDescent="0.3">
      <c r="A972" s="40">
        <v>971</v>
      </c>
      <c r="B972" s="18" t="s">
        <v>323</v>
      </c>
      <c r="C972" s="43" t="s">
        <v>98</v>
      </c>
      <c r="D972" s="41"/>
      <c r="E972" s="41">
        <v>72</v>
      </c>
      <c r="F972" s="41">
        <v>2095</v>
      </c>
      <c r="G972" s="4">
        <v>98.596000000000004</v>
      </c>
      <c r="H972" s="4">
        <v>100.767</v>
      </c>
      <c r="I972" s="4">
        <v>103.107</v>
      </c>
      <c r="J972" s="4">
        <v>105.371</v>
      </c>
      <c r="K972" s="4">
        <v>107.42400000000001</v>
      </c>
      <c r="L972" s="4">
        <v>109.538</v>
      </c>
      <c r="M972" s="4">
        <v>111.931</v>
      </c>
      <c r="N972" s="4">
        <v>114.837</v>
      </c>
      <c r="O972" s="4">
        <v>117.85599999999999</v>
      </c>
      <c r="P972" s="4">
        <v>120.193</v>
      </c>
      <c r="Q972" s="4">
        <v>120.85</v>
      </c>
      <c r="R972" s="4">
        <v>119.72199999999999</v>
      </c>
      <c r="S972" s="4">
        <v>117.738</v>
      </c>
      <c r="T972" s="4">
        <v>115.121</v>
      </c>
      <c r="U972" s="4">
        <v>110.15300000000001</v>
      </c>
      <c r="V972" s="4">
        <v>99.14</v>
      </c>
      <c r="W972" s="4">
        <v>78.867000000000004</v>
      </c>
      <c r="X972" s="4">
        <v>47.997999999999998</v>
      </c>
      <c r="Y972" s="4">
        <v>22.405000000000001</v>
      </c>
      <c r="Z972" s="4">
        <v>7.0170000000000003</v>
      </c>
      <c r="AA972" s="4">
        <v>1.296</v>
      </c>
    </row>
    <row r="973" spans="1:27" s="6" customFormat="1" x14ac:dyDescent="0.3">
      <c r="A973" s="40">
        <v>972</v>
      </c>
      <c r="B973" s="18" t="s">
        <v>323</v>
      </c>
      <c r="C973" s="43" t="s">
        <v>98</v>
      </c>
      <c r="D973" s="41"/>
      <c r="E973" s="41">
        <v>72</v>
      </c>
      <c r="F973" s="41">
        <v>2100</v>
      </c>
      <c r="G973" s="4">
        <v>96.864999999999995</v>
      </c>
      <c r="H973" s="4">
        <v>98.646000000000001</v>
      </c>
      <c r="I973" s="4">
        <v>100.8</v>
      </c>
      <c r="J973" s="4">
        <v>103.29</v>
      </c>
      <c r="K973" s="4">
        <v>105.819</v>
      </c>
      <c r="L973" s="4">
        <v>107.95099999999999</v>
      </c>
      <c r="M973" s="4">
        <v>109.902</v>
      </c>
      <c r="N973" s="4">
        <v>112.06100000000001</v>
      </c>
      <c r="O973" s="4">
        <v>114.724</v>
      </c>
      <c r="P973" s="4">
        <v>117.48699999999999</v>
      </c>
      <c r="Q973" s="4">
        <v>119.485</v>
      </c>
      <c r="R973" s="4">
        <v>119.64400000000001</v>
      </c>
      <c r="S973" s="4">
        <v>117.783</v>
      </c>
      <c r="T973" s="4">
        <v>114.35899999999999</v>
      </c>
      <c r="U973" s="4">
        <v>108.92400000000001</v>
      </c>
      <c r="V973" s="4">
        <v>99.275999999999996</v>
      </c>
      <c r="W973" s="4">
        <v>81.569000000000003</v>
      </c>
      <c r="X973" s="4">
        <v>55.335000000000001</v>
      </c>
      <c r="Y973" s="4">
        <v>25.757999999999999</v>
      </c>
      <c r="Z973" s="4">
        <v>7.8849999999999998</v>
      </c>
      <c r="AA973" s="4">
        <v>1.5469999999999999</v>
      </c>
    </row>
    <row r="974" spans="1:27" s="6" customFormat="1" x14ac:dyDescent="0.3">
      <c r="A974" s="40">
        <v>973</v>
      </c>
      <c r="B974" s="18" t="s">
        <v>323</v>
      </c>
      <c r="C974" s="43" t="s">
        <v>99</v>
      </c>
      <c r="D974" s="41"/>
      <c r="E974" s="41">
        <v>426</v>
      </c>
      <c r="F974" s="41">
        <v>2015</v>
      </c>
      <c r="G974" s="4">
        <v>139.06200000000001</v>
      </c>
      <c r="H974" s="4">
        <v>124.727</v>
      </c>
      <c r="I974" s="4">
        <v>121.598</v>
      </c>
      <c r="J974" s="4">
        <v>124.56100000000001</v>
      </c>
      <c r="K974" s="4">
        <v>115.965</v>
      </c>
      <c r="L974" s="4">
        <v>104.967</v>
      </c>
      <c r="M974" s="4">
        <v>87.167000000000002</v>
      </c>
      <c r="N974" s="4">
        <v>61.372</v>
      </c>
      <c r="O974" s="4">
        <v>43.808</v>
      </c>
      <c r="P974" s="4">
        <v>38.103999999999999</v>
      </c>
      <c r="Q974" s="4">
        <v>35.822000000000003</v>
      </c>
      <c r="R974" s="4">
        <v>34.716999999999999</v>
      </c>
      <c r="S974" s="4">
        <v>30.721</v>
      </c>
      <c r="T974" s="4">
        <v>22.509</v>
      </c>
      <c r="U974" s="4">
        <v>13.673999999999999</v>
      </c>
      <c r="V974" s="4">
        <v>11.032999999999999</v>
      </c>
      <c r="W974" s="4">
        <v>6.883</v>
      </c>
      <c r="X974" s="4">
        <v>2.488</v>
      </c>
      <c r="Y974" s="4">
        <v>0.65400000000000003</v>
      </c>
      <c r="Z974" s="4">
        <v>8.8999999999999996E-2</v>
      </c>
      <c r="AA974" s="4">
        <v>7.0000000000000001E-3</v>
      </c>
    </row>
    <row r="975" spans="1:27" s="6" customFormat="1" x14ac:dyDescent="0.3">
      <c r="A975" s="40">
        <v>974</v>
      </c>
      <c r="B975" s="18" t="s">
        <v>323</v>
      </c>
      <c r="C975" s="43" t="s">
        <v>99</v>
      </c>
      <c r="D975" s="41"/>
      <c r="E975" s="41">
        <v>426</v>
      </c>
      <c r="F975" s="41">
        <v>2020</v>
      </c>
      <c r="G975" s="4">
        <v>143.745</v>
      </c>
      <c r="H975" s="4">
        <v>137.03</v>
      </c>
      <c r="I975" s="4">
        <v>123.754</v>
      </c>
      <c r="J975" s="4">
        <v>120.023</v>
      </c>
      <c r="K975" s="4">
        <v>121.544</v>
      </c>
      <c r="L975" s="4">
        <v>111.202</v>
      </c>
      <c r="M975" s="4">
        <v>98.658000000000001</v>
      </c>
      <c r="N975" s="4">
        <v>79.981999999999999</v>
      </c>
      <c r="O975" s="4">
        <v>55.250999999999998</v>
      </c>
      <c r="P975" s="4">
        <v>39.301000000000002</v>
      </c>
      <c r="Q975" s="4">
        <v>34.186</v>
      </c>
      <c r="R975" s="4">
        <v>32.225000000000001</v>
      </c>
      <c r="S975" s="4">
        <v>30.908999999999999</v>
      </c>
      <c r="T975" s="4">
        <v>26.504000000000001</v>
      </c>
      <c r="U975" s="4">
        <v>18.167999999999999</v>
      </c>
      <c r="V975" s="4">
        <v>9.7729999999999997</v>
      </c>
      <c r="W975" s="4">
        <v>6.4640000000000004</v>
      </c>
      <c r="X975" s="4">
        <v>2.9430000000000001</v>
      </c>
      <c r="Y975" s="4">
        <v>0.68700000000000006</v>
      </c>
      <c r="Z975" s="4">
        <v>0.106</v>
      </c>
      <c r="AA975" s="4">
        <v>8.0000000000000002E-3</v>
      </c>
    </row>
    <row r="976" spans="1:27" s="6" customFormat="1" x14ac:dyDescent="0.3">
      <c r="A976" s="40">
        <v>975</v>
      </c>
      <c r="B976" s="18" t="s">
        <v>323</v>
      </c>
      <c r="C976" s="43" t="s">
        <v>99</v>
      </c>
      <c r="D976" s="41"/>
      <c r="E976" s="41">
        <v>426</v>
      </c>
      <c r="F976" s="41">
        <v>2025</v>
      </c>
      <c r="G976" s="4">
        <v>143.27199999999999</v>
      </c>
      <c r="H976" s="4">
        <v>142.13</v>
      </c>
      <c r="I976" s="4">
        <v>136.24199999999999</v>
      </c>
      <c r="J976" s="4">
        <v>122.379</v>
      </c>
      <c r="K976" s="4">
        <v>117.249</v>
      </c>
      <c r="L976" s="4">
        <v>116.89100000000001</v>
      </c>
      <c r="M976" s="4">
        <v>105.012</v>
      </c>
      <c r="N976" s="4">
        <v>91.164000000000001</v>
      </c>
      <c r="O976" s="4">
        <v>72.679000000000002</v>
      </c>
      <c r="P976" s="4">
        <v>49.865000000000002</v>
      </c>
      <c r="Q976" s="4">
        <v>35.216000000000001</v>
      </c>
      <c r="R976" s="4">
        <v>30.649000000000001</v>
      </c>
      <c r="S976" s="4">
        <v>28.632999999999999</v>
      </c>
      <c r="T976" s="4">
        <v>26.672000000000001</v>
      </c>
      <c r="U976" s="4">
        <v>21.466000000000001</v>
      </c>
      <c r="V976" s="4">
        <v>13.081</v>
      </c>
      <c r="W976" s="4">
        <v>5.7889999999999997</v>
      </c>
      <c r="X976" s="4">
        <v>2.8</v>
      </c>
      <c r="Y976" s="4">
        <v>0.82099999999999995</v>
      </c>
      <c r="Z976" s="4">
        <v>0.111</v>
      </c>
      <c r="AA976" s="4">
        <v>0.01</v>
      </c>
    </row>
    <row r="977" spans="1:27" s="6" customFormat="1" x14ac:dyDescent="0.3">
      <c r="A977" s="40">
        <v>976</v>
      </c>
      <c r="B977" s="18" t="s">
        <v>323</v>
      </c>
      <c r="C977" s="43" t="s">
        <v>99</v>
      </c>
      <c r="D977" s="41"/>
      <c r="E977" s="41">
        <v>426</v>
      </c>
      <c r="F977" s="41">
        <v>2030</v>
      </c>
      <c r="G977" s="4">
        <v>141.172</v>
      </c>
      <c r="H977" s="4">
        <v>141.95400000000001</v>
      </c>
      <c r="I977" s="4">
        <v>141.46100000000001</v>
      </c>
      <c r="J977" s="4">
        <v>135.029</v>
      </c>
      <c r="K977" s="4">
        <v>119.827</v>
      </c>
      <c r="L977" s="4">
        <v>113.068</v>
      </c>
      <c r="M977" s="4">
        <v>111.07299999999999</v>
      </c>
      <c r="N977" s="4">
        <v>98.007000000000005</v>
      </c>
      <c r="O977" s="4">
        <v>83.947000000000003</v>
      </c>
      <c r="P977" s="4">
        <v>66.554000000000002</v>
      </c>
      <c r="Q977" s="4">
        <v>45.204999999999998</v>
      </c>
      <c r="R977" s="4">
        <v>31.719000000000001</v>
      </c>
      <c r="S977" s="4">
        <v>27.306000000000001</v>
      </c>
      <c r="T977" s="4">
        <v>24.812999999999999</v>
      </c>
      <c r="U977" s="4">
        <v>21.757999999999999</v>
      </c>
      <c r="V977" s="4">
        <v>15.654</v>
      </c>
      <c r="W977" s="4">
        <v>7.8879999999999999</v>
      </c>
      <c r="X977" s="4">
        <v>2.552</v>
      </c>
      <c r="Y977" s="4">
        <v>0.79500000000000004</v>
      </c>
      <c r="Z977" s="4">
        <v>0.13500000000000001</v>
      </c>
      <c r="AA977" s="4">
        <v>0.01</v>
      </c>
    </row>
    <row r="978" spans="1:27" s="6" customFormat="1" x14ac:dyDescent="0.3">
      <c r="A978" s="40">
        <v>977</v>
      </c>
      <c r="B978" s="18" t="s">
        <v>323</v>
      </c>
      <c r="C978" s="43" t="s">
        <v>99</v>
      </c>
      <c r="D978" s="41"/>
      <c r="E978" s="41">
        <v>426</v>
      </c>
      <c r="F978" s="41">
        <v>2035</v>
      </c>
      <c r="G978" s="4">
        <v>140.95699999999999</v>
      </c>
      <c r="H978" s="4">
        <v>140.035</v>
      </c>
      <c r="I978" s="4">
        <v>141.38999999999999</v>
      </c>
      <c r="J978" s="4">
        <v>140.36099999999999</v>
      </c>
      <c r="K978" s="4">
        <v>132.613</v>
      </c>
      <c r="L978" s="4">
        <v>116.039</v>
      </c>
      <c r="M978" s="4">
        <v>108.113</v>
      </c>
      <c r="N978" s="4">
        <v>104.77200000000001</v>
      </c>
      <c r="O978" s="4">
        <v>91.465000000000003</v>
      </c>
      <c r="P978" s="4">
        <v>77.977000000000004</v>
      </c>
      <c r="Q978" s="4">
        <v>61.253</v>
      </c>
      <c r="R978" s="4">
        <v>41.173999999999999</v>
      </c>
      <c r="S978" s="4">
        <v>28.414999999999999</v>
      </c>
      <c r="T978" s="4">
        <v>23.777000000000001</v>
      </c>
      <c r="U978" s="4">
        <v>20.405000000000001</v>
      </c>
      <c r="V978" s="4">
        <v>16.084</v>
      </c>
      <c r="W978" s="4">
        <v>9.6189999999999998</v>
      </c>
      <c r="X978" s="4">
        <v>3.55</v>
      </c>
      <c r="Y978" s="4">
        <v>0.74199999999999999</v>
      </c>
      <c r="Z978" s="4">
        <v>0.13200000000000001</v>
      </c>
      <c r="AA978" s="4">
        <v>1.2E-2</v>
      </c>
    </row>
    <row r="979" spans="1:27" s="6" customFormat="1" x14ac:dyDescent="0.3">
      <c r="A979" s="40">
        <v>978</v>
      </c>
      <c r="B979" s="18" t="s">
        <v>323</v>
      </c>
      <c r="C979" s="43" t="s">
        <v>99</v>
      </c>
      <c r="D979" s="41"/>
      <c r="E979" s="41">
        <v>426</v>
      </c>
      <c r="F979" s="41">
        <v>2040</v>
      </c>
      <c r="G979" s="4">
        <v>141.49</v>
      </c>
      <c r="H979" s="4">
        <v>139.94200000000001</v>
      </c>
      <c r="I979" s="4">
        <v>139.53700000000001</v>
      </c>
      <c r="J979" s="4">
        <v>140.404</v>
      </c>
      <c r="K979" s="4">
        <v>138.102</v>
      </c>
      <c r="L979" s="4">
        <v>129.078</v>
      </c>
      <c r="M979" s="4">
        <v>111.761</v>
      </c>
      <c r="N979" s="4">
        <v>103.017</v>
      </c>
      <c r="O979" s="4">
        <v>99.055000000000007</v>
      </c>
      <c r="P979" s="4">
        <v>86.08</v>
      </c>
      <c r="Q979" s="4">
        <v>72.762</v>
      </c>
      <c r="R979" s="4">
        <v>56.536999999999999</v>
      </c>
      <c r="S979" s="4">
        <v>37.262999999999998</v>
      </c>
      <c r="T979" s="4">
        <v>24.887</v>
      </c>
      <c r="U979" s="4">
        <v>19.677</v>
      </c>
      <c r="V979" s="4">
        <v>15.252000000000001</v>
      </c>
      <c r="W979" s="4">
        <v>10.077</v>
      </c>
      <c r="X979" s="4">
        <v>4.4569999999999999</v>
      </c>
      <c r="Y979" s="4">
        <v>1.0680000000000001</v>
      </c>
      <c r="Z979" s="4">
        <v>0.128</v>
      </c>
      <c r="AA979" s="4">
        <v>1.2999999999999999E-2</v>
      </c>
    </row>
    <row r="980" spans="1:27" s="6" customFormat="1" x14ac:dyDescent="0.3">
      <c r="A980" s="40">
        <v>979</v>
      </c>
      <c r="B980" s="18" t="s">
        <v>323</v>
      </c>
      <c r="C980" s="43" t="s">
        <v>99</v>
      </c>
      <c r="D980" s="41"/>
      <c r="E980" s="41">
        <v>426</v>
      </c>
      <c r="F980" s="41">
        <v>2045</v>
      </c>
      <c r="G980" s="4">
        <v>141.40700000000001</v>
      </c>
      <c r="H980" s="4">
        <v>140.58500000000001</v>
      </c>
      <c r="I980" s="4">
        <v>139.489</v>
      </c>
      <c r="J980" s="4">
        <v>138.624</v>
      </c>
      <c r="K980" s="4">
        <v>138.30699999999999</v>
      </c>
      <c r="L980" s="4">
        <v>134.9</v>
      </c>
      <c r="M980" s="4">
        <v>125.235</v>
      </c>
      <c r="N980" s="4">
        <v>107.541</v>
      </c>
      <c r="O980" s="4">
        <v>98.501000000000005</v>
      </c>
      <c r="P980" s="4">
        <v>94.269000000000005</v>
      </c>
      <c r="Q980" s="4">
        <v>81.260000000000005</v>
      </c>
      <c r="R980" s="4">
        <v>67.948999999999998</v>
      </c>
      <c r="S980" s="4">
        <v>51.789000000000001</v>
      </c>
      <c r="T980" s="4">
        <v>32.965000000000003</v>
      </c>
      <c r="U980" s="4">
        <v>20.74</v>
      </c>
      <c r="V980" s="4">
        <v>14.843999999999999</v>
      </c>
      <c r="W980" s="4">
        <v>9.74</v>
      </c>
      <c r="X980" s="4">
        <v>4.8220000000000001</v>
      </c>
      <c r="Y980" s="4">
        <v>1.3979999999999999</v>
      </c>
      <c r="Z980" s="4">
        <v>0.19400000000000001</v>
      </c>
      <c r="AA980" s="4">
        <v>1.2999999999999999E-2</v>
      </c>
    </row>
    <row r="981" spans="1:27" s="6" customFormat="1" x14ac:dyDescent="0.3">
      <c r="A981" s="40">
        <v>980</v>
      </c>
      <c r="B981" s="18" t="s">
        <v>323</v>
      </c>
      <c r="C981" s="43" t="s">
        <v>99</v>
      </c>
      <c r="D981" s="41"/>
      <c r="E981" s="41">
        <v>426</v>
      </c>
      <c r="F981" s="41">
        <v>2050</v>
      </c>
      <c r="G981" s="4">
        <v>139.75399999999999</v>
      </c>
      <c r="H981" s="4">
        <v>140.59399999999999</v>
      </c>
      <c r="I981" s="4">
        <v>140.166</v>
      </c>
      <c r="J981" s="4">
        <v>138.62100000000001</v>
      </c>
      <c r="K981" s="4">
        <v>136.65199999999999</v>
      </c>
      <c r="L981" s="4">
        <v>135.435</v>
      </c>
      <c r="M981" s="4">
        <v>131.58000000000001</v>
      </c>
      <c r="N981" s="4">
        <v>121.56</v>
      </c>
      <c r="O981" s="4">
        <v>103.833</v>
      </c>
      <c r="P981" s="4">
        <v>94.587999999999994</v>
      </c>
      <c r="Q981" s="4">
        <v>89.813999999999993</v>
      </c>
      <c r="R981" s="4">
        <v>76.611000000000004</v>
      </c>
      <c r="S981" s="4">
        <v>62.917000000000002</v>
      </c>
      <c r="T981" s="4">
        <v>46.378999999999998</v>
      </c>
      <c r="U981" s="4">
        <v>27.791</v>
      </c>
      <c r="V981" s="4">
        <v>15.814</v>
      </c>
      <c r="W981" s="4">
        <v>9.6419999999999995</v>
      </c>
      <c r="X981" s="4">
        <v>4.8</v>
      </c>
      <c r="Y981" s="4">
        <v>1.5720000000000001</v>
      </c>
      <c r="Z981" s="4">
        <v>0.26600000000000001</v>
      </c>
      <c r="AA981" s="4">
        <v>0.02</v>
      </c>
    </row>
    <row r="982" spans="1:27" s="6" customFormat="1" x14ac:dyDescent="0.3">
      <c r="A982" s="40">
        <v>981</v>
      </c>
      <c r="B982" s="18" t="s">
        <v>323</v>
      </c>
      <c r="C982" s="43" t="s">
        <v>99</v>
      </c>
      <c r="D982" s="41"/>
      <c r="E982" s="41">
        <v>426</v>
      </c>
      <c r="F982" s="41">
        <v>2055</v>
      </c>
      <c r="G982" s="4">
        <v>137.29</v>
      </c>
      <c r="H982" s="4">
        <v>139.00899999999999</v>
      </c>
      <c r="I982" s="4">
        <v>140.208</v>
      </c>
      <c r="J982" s="4">
        <v>139.35599999999999</v>
      </c>
      <c r="K982" s="4">
        <v>136.79</v>
      </c>
      <c r="L982" s="4">
        <v>134.06399999999999</v>
      </c>
      <c r="M982" s="4">
        <v>132.53100000000001</v>
      </c>
      <c r="N982" s="4">
        <v>128.34700000000001</v>
      </c>
      <c r="O982" s="4">
        <v>118.096</v>
      </c>
      <c r="P982" s="4">
        <v>100.312</v>
      </c>
      <c r="Q982" s="4">
        <v>90.674000000000007</v>
      </c>
      <c r="R982" s="4">
        <v>85.26</v>
      </c>
      <c r="S982" s="4">
        <v>71.563999999999993</v>
      </c>
      <c r="T982" s="4">
        <v>57.012</v>
      </c>
      <c r="U982" s="4">
        <v>39.722000000000001</v>
      </c>
      <c r="V982" s="4">
        <v>21.605</v>
      </c>
      <c r="W982" s="4">
        <v>10.52</v>
      </c>
      <c r="X982" s="4">
        <v>4.9729999999999999</v>
      </c>
      <c r="Y982" s="4">
        <v>1.6619999999999999</v>
      </c>
      <c r="Z982" s="4">
        <v>0.32200000000000001</v>
      </c>
      <c r="AA982" s="4">
        <v>0.03</v>
      </c>
    </row>
    <row r="983" spans="1:27" s="6" customFormat="1" x14ac:dyDescent="0.3">
      <c r="A983" s="40">
        <v>982</v>
      </c>
      <c r="B983" s="18" t="s">
        <v>323</v>
      </c>
      <c r="C983" s="43" t="s">
        <v>99</v>
      </c>
      <c r="D983" s="41"/>
      <c r="E983" s="41">
        <v>426</v>
      </c>
      <c r="F983" s="41">
        <v>2060</v>
      </c>
      <c r="G983" s="4">
        <v>134.339</v>
      </c>
      <c r="H983" s="4">
        <v>136.60499999999999</v>
      </c>
      <c r="I983" s="4">
        <v>138.65299999999999</v>
      </c>
      <c r="J983" s="4">
        <v>139.45099999999999</v>
      </c>
      <c r="K983" s="4">
        <v>137.643</v>
      </c>
      <c r="L983" s="4">
        <v>134.37899999999999</v>
      </c>
      <c r="M983" s="4">
        <v>131.39500000000001</v>
      </c>
      <c r="N983" s="4">
        <v>129.55799999999999</v>
      </c>
      <c r="O983" s="4">
        <v>125.053</v>
      </c>
      <c r="P983" s="4">
        <v>114.54</v>
      </c>
      <c r="Q983" s="4">
        <v>96.587000000000003</v>
      </c>
      <c r="R983" s="4">
        <v>86.513999999999996</v>
      </c>
      <c r="S983" s="4">
        <v>80.183000000000007</v>
      </c>
      <c r="T983" s="4">
        <v>65.495999999999995</v>
      </c>
      <c r="U983" s="4">
        <v>49.552999999999997</v>
      </c>
      <c r="V983" s="4">
        <v>31.542000000000002</v>
      </c>
      <c r="W983" s="4">
        <v>14.8</v>
      </c>
      <c r="X983" s="4">
        <v>5.65</v>
      </c>
      <c r="Y983" s="4">
        <v>1.8240000000000001</v>
      </c>
      <c r="Z983" s="4">
        <v>0.36699999999999999</v>
      </c>
      <c r="AA983" s="4">
        <v>3.9E-2</v>
      </c>
    </row>
    <row r="984" spans="1:27" s="6" customFormat="1" x14ac:dyDescent="0.3">
      <c r="A984" s="40">
        <v>983</v>
      </c>
      <c r="B984" s="18" t="s">
        <v>323</v>
      </c>
      <c r="C984" s="43" t="s">
        <v>99</v>
      </c>
      <c r="D984" s="41"/>
      <c r="E984" s="41">
        <v>426</v>
      </c>
      <c r="F984" s="41">
        <v>2065</v>
      </c>
      <c r="G984" s="4">
        <v>130.99299999999999</v>
      </c>
      <c r="H984" s="4">
        <v>133.71</v>
      </c>
      <c r="I984" s="4">
        <v>136.27699999999999</v>
      </c>
      <c r="J984" s="4">
        <v>137.94900000000001</v>
      </c>
      <c r="K984" s="4">
        <v>137.85499999999999</v>
      </c>
      <c r="L984" s="4">
        <v>135.39599999999999</v>
      </c>
      <c r="M984" s="4">
        <v>131.90299999999999</v>
      </c>
      <c r="N984" s="4">
        <v>128.66999999999999</v>
      </c>
      <c r="O984" s="4">
        <v>126.53</v>
      </c>
      <c r="P984" s="4">
        <v>121.68</v>
      </c>
      <c r="Q984" s="4">
        <v>110.75</v>
      </c>
      <c r="R984" s="4">
        <v>92.605000000000004</v>
      </c>
      <c r="S984" s="4">
        <v>81.852999999999994</v>
      </c>
      <c r="T984" s="4">
        <v>74.001999999999995</v>
      </c>
      <c r="U984" s="4">
        <v>57.655999999999999</v>
      </c>
      <c r="V984" s="4">
        <v>40.116</v>
      </c>
      <c r="W984" s="4">
        <v>22.225000000000001</v>
      </c>
      <c r="X984" s="4">
        <v>8.2669999999999995</v>
      </c>
      <c r="Y984" s="4">
        <v>2.1880000000000002</v>
      </c>
      <c r="Z984" s="4">
        <v>0.433</v>
      </c>
      <c r="AA984" s="4">
        <v>4.9000000000000002E-2</v>
      </c>
    </row>
    <row r="985" spans="1:27" s="6" customFormat="1" x14ac:dyDescent="0.3">
      <c r="A985" s="40">
        <v>984</v>
      </c>
      <c r="B985" s="18" t="s">
        <v>323</v>
      </c>
      <c r="C985" s="43" t="s">
        <v>99</v>
      </c>
      <c r="D985" s="41"/>
      <c r="E985" s="41">
        <v>426</v>
      </c>
      <c r="F985" s="41">
        <v>2070</v>
      </c>
      <c r="G985" s="4">
        <v>128.108</v>
      </c>
      <c r="H985" s="4">
        <v>130.417</v>
      </c>
      <c r="I985" s="4">
        <v>133.411</v>
      </c>
      <c r="J985" s="4">
        <v>135.62299999999999</v>
      </c>
      <c r="K985" s="4">
        <v>136.46799999999999</v>
      </c>
      <c r="L985" s="4">
        <v>135.77500000000001</v>
      </c>
      <c r="M985" s="4">
        <v>133.09800000000001</v>
      </c>
      <c r="N985" s="4">
        <v>129.38800000000001</v>
      </c>
      <c r="O985" s="4">
        <v>125.914</v>
      </c>
      <c r="P985" s="4">
        <v>123.453</v>
      </c>
      <c r="Q985" s="4">
        <v>118.084</v>
      </c>
      <c r="R985" s="4">
        <v>106.679</v>
      </c>
      <c r="S985" s="4">
        <v>88.114000000000004</v>
      </c>
      <c r="T985" s="4">
        <v>76.108999999999995</v>
      </c>
      <c r="U985" s="4">
        <v>65.86</v>
      </c>
      <c r="V985" s="4">
        <v>47.475999999999999</v>
      </c>
      <c r="W985" s="4">
        <v>29.029</v>
      </c>
      <c r="X985" s="4">
        <v>12.842000000000001</v>
      </c>
      <c r="Y985" s="4">
        <v>3.375</v>
      </c>
      <c r="Z985" s="4">
        <v>0.55800000000000005</v>
      </c>
      <c r="AA985" s="4">
        <v>6.2E-2</v>
      </c>
    </row>
    <row r="986" spans="1:27" s="6" customFormat="1" x14ac:dyDescent="0.3">
      <c r="A986" s="40">
        <v>985</v>
      </c>
      <c r="B986" s="18" t="s">
        <v>323</v>
      </c>
      <c r="C986" s="43" t="s">
        <v>99</v>
      </c>
      <c r="D986" s="41"/>
      <c r="E986" s="41">
        <v>426</v>
      </c>
      <c r="F986" s="41">
        <v>2075</v>
      </c>
      <c r="G986" s="4">
        <v>125.22199999999999</v>
      </c>
      <c r="H986" s="4">
        <v>127.58199999999999</v>
      </c>
      <c r="I986" s="4">
        <v>130.142</v>
      </c>
      <c r="J986" s="4">
        <v>132.80699999999999</v>
      </c>
      <c r="K986" s="4">
        <v>134.25700000000001</v>
      </c>
      <c r="L986" s="4">
        <v>134.55099999999999</v>
      </c>
      <c r="M986" s="4">
        <v>133.655</v>
      </c>
      <c r="N986" s="4">
        <v>130.77600000000001</v>
      </c>
      <c r="O986" s="4">
        <v>126.86</v>
      </c>
      <c r="P986" s="4">
        <v>123.14400000000001</v>
      </c>
      <c r="Q986" s="4">
        <v>120.182</v>
      </c>
      <c r="R986" s="4">
        <v>114.203</v>
      </c>
      <c r="S986" s="4">
        <v>102.04600000000001</v>
      </c>
      <c r="T986" s="4">
        <v>82.512</v>
      </c>
      <c r="U986" s="4">
        <v>68.408000000000001</v>
      </c>
      <c r="V986" s="4">
        <v>55.042999999999999</v>
      </c>
      <c r="W986" s="4">
        <v>35.097999999999999</v>
      </c>
      <c r="X986" s="4">
        <v>17.311</v>
      </c>
      <c r="Y986" s="4">
        <v>5.4880000000000004</v>
      </c>
      <c r="Z986" s="4">
        <v>0.91500000000000004</v>
      </c>
      <c r="AA986" s="4">
        <v>8.5000000000000006E-2</v>
      </c>
    </row>
    <row r="987" spans="1:27" s="6" customFormat="1" x14ac:dyDescent="0.3">
      <c r="A987" s="40">
        <v>986</v>
      </c>
      <c r="B987" s="18" t="s">
        <v>323</v>
      </c>
      <c r="C987" s="43" t="s">
        <v>99</v>
      </c>
      <c r="D987" s="41"/>
      <c r="E987" s="41">
        <v>426</v>
      </c>
      <c r="F987" s="41">
        <v>2080</v>
      </c>
      <c r="G987" s="4">
        <v>122.15</v>
      </c>
      <c r="H987" s="4">
        <v>124.74</v>
      </c>
      <c r="I987" s="4">
        <v>127.32899999999999</v>
      </c>
      <c r="J987" s="4">
        <v>129.584</v>
      </c>
      <c r="K987" s="4">
        <v>131.547</v>
      </c>
      <c r="L987" s="4">
        <v>132.499</v>
      </c>
      <c r="M987" s="4">
        <v>132.61099999999999</v>
      </c>
      <c r="N987" s="4">
        <v>131.524</v>
      </c>
      <c r="O987" s="4">
        <v>128.44800000000001</v>
      </c>
      <c r="P987" s="4">
        <v>124.33199999999999</v>
      </c>
      <c r="Q987" s="4">
        <v>120.197</v>
      </c>
      <c r="R987" s="4">
        <v>116.63</v>
      </c>
      <c r="S987" s="4">
        <v>109.733</v>
      </c>
      <c r="T987" s="4">
        <v>96.138000000000005</v>
      </c>
      <c r="U987" s="4">
        <v>74.8</v>
      </c>
      <c r="V987" s="4">
        <v>57.893000000000001</v>
      </c>
      <c r="W987" s="4">
        <v>41.448</v>
      </c>
      <c r="X987" s="4">
        <v>21.521999999999998</v>
      </c>
      <c r="Y987" s="4">
        <v>7.7080000000000002</v>
      </c>
      <c r="Z987" s="4">
        <v>1.571</v>
      </c>
      <c r="AA987" s="4">
        <v>0.14699999999999999</v>
      </c>
    </row>
    <row r="988" spans="1:27" s="6" customFormat="1" x14ac:dyDescent="0.3">
      <c r="A988" s="40">
        <v>987</v>
      </c>
      <c r="B988" s="18" t="s">
        <v>323</v>
      </c>
      <c r="C988" s="43" t="s">
        <v>99</v>
      </c>
      <c r="D988" s="41"/>
      <c r="E988" s="41">
        <v>426</v>
      </c>
      <c r="F988" s="41">
        <v>2085</v>
      </c>
      <c r="G988" s="4">
        <v>119.077</v>
      </c>
      <c r="H988" s="4">
        <v>121.705</v>
      </c>
      <c r="I988" s="4">
        <v>124.505</v>
      </c>
      <c r="J988" s="4">
        <v>126.813</v>
      </c>
      <c r="K988" s="4">
        <v>128.42500000000001</v>
      </c>
      <c r="L988" s="4">
        <v>129.935</v>
      </c>
      <c r="M988" s="4">
        <v>130.72999999999999</v>
      </c>
      <c r="N988" s="4">
        <v>130.66800000000001</v>
      </c>
      <c r="O988" s="4">
        <v>129.387</v>
      </c>
      <c r="P988" s="4">
        <v>126.12</v>
      </c>
      <c r="Q988" s="4">
        <v>121.626</v>
      </c>
      <c r="R988" s="4">
        <v>116.964</v>
      </c>
      <c r="S988" s="4">
        <v>112.46299999999999</v>
      </c>
      <c r="T988" s="4">
        <v>103.88200000000001</v>
      </c>
      <c r="U988" s="4">
        <v>87.759</v>
      </c>
      <c r="V988" s="4">
        <v>63.954999999999998</v>
      </c>
      <c r="W988" s="4">
        <v>44.24</v>
      </c>
      <c r="X988" s="4">
        <v>26.099</v>
      </c>
      <c r="Y988" s="4">
        <v>9.9510000000000005</v>
      </c>
      <c r="Z988" s="4">
        <v>2.3239999999999998</v>
      </c>
      <c r="AA988" s="4">
        <v>0.26700000000000002</v>
      </c>
    </row>
    <row r="989" spans="1:27" s="6" customFormat="1" x14ac:dyDescent="0.3">
      <c r="A989" s="40">
        <v>988</v>
      </c>
      <c r="B989" s="18" t="s">
        <v>323</v>
      </c>
      <c r="C989" s="43" t="s">
        <v>99</v>
      </c>
      <c r="D989" s="41"/>
      <c r="E989" s="41">
        <v>426</v>
      </c>
      <c r="F989" s="41">
        <v>2090</v>
      </c>
      <c r="G989" s="4">
        <v>115.938</v>
      </c>
      <c r="H989" s="4">
        <v>118.666</v>
      </c>
      <c r="I989" s="4">
        <v>121.491</v>
      </c>
      <c r="J989" s="4">
        <v>124.03100000000001</v>
      </c>
      <c r="K989" s="4">
        <v>125.749</v>
      </c>
      <c r="L989" s="4">
        <v>126.958</v>
      </c>
      <c r="M989" s="4">
        <v>128.333</v>
      </c>
      <c r="N989" s="4">
        <v>128.977</v>
      </c>
      <c r="O989" s="4">
        <v>128.73699999999999</v>
      </c>
      <c r="P989" s="4">
        <v>127.262</v>
      </c>
      <c r="Q989" s="4">
        <v>123.629</v>
      </c>
      <c r="R989" s="4">
        <v>118.648</v>
      </c>
      <c r="S989" s="4">
        <v>113.146</v>
      </c>
      <c r="T989" s="4">
        <v>106.934</v>
      </c>
      <c r="U989" s="4">
        <v>95.435000000000002</v>
      </c>
      <c r="V989" s="4">
        <v>75.763000000000005</v>
      </c>
      <c r="W989" s="4">
        <v>49.576000000000001</v>
      </c>
      <c r="X989" s="4">
        <v>28.481999999999999</v>
      </c>
      <c r="Y989" s="4">
        <v>12.489000000000001</v>
      </c>
      <c r="Z989" s="4">
        <v>3.1469999999999998</v>
      </c>
      <c r="AA989" s="4">
        <v>0.42499999999999999</v>
      </c>
    </row>
    <row r="990" spans="1:27" s="6" customFormat="1" x14ac:dyDescent="0.3">
      <c r="A990" s="40">
        <v>989</v>
      </c>
      <c r="B990" s="18" t="s">
        <v>323</v>
      </c>
      <c r="C990" s="43" t="s">
        <v>99</v>
      </c>
      <c r="D990" s="41"/>
      <c r="E990" s="41">
        <v>426</v>
      </c>
      <c r="F990" s="41">
        <v>2095</v>
      </c>
      <c r="G990" s="4">
        <v>113.01</v>
      </c>
      <c r="H990" s="4">
        <v>115.563</v>
      </c>
      <c r="I990" s="4">
        <v>118.46899999999999</v>
      </c>
      <c r="J990" s="4">
        <v>121.057</v>
      </c>
      <c r="K990" s="4">
        <v>123.06</v>
      </c>
      <c r="L990" s="4">
        <v>124.41800000000001</v>
      </c>
      <c r="M990" s="4">
        <v>125.518</v>
      </c>
      <c r="N990" s="4">
        <v>126.76600000000001</v>
      </c>
      <c r="O990" s="4">
        <v>127.251</v>
      </c>
      <c r="P990" s="4">
        <v>126.827</v>
      </c>
      <c r="Q990" s="4">
        <v>124.98699999999999</v>
      </c>
      <c r="R990" s="4">
        <v>120.88</v>
      </c>
      <c r="S990" s="4">
        <v>115.10899999999999</v>
      </c>
      <c r="T990" s="4">
        <v>108.017</v>
      </c>
      <c r="U990" s="4">
        <v>98.83</v>
      </c>
      <c r="V990" s="4">
        <v>83.144999999999996</v>
      </c>
      <c r="W990" s="4">
        <v>59.527000000000001</v>
      </c>
      <c r="X990" s="4">
        <v>32.581000000000003</v>
      </c>
      <c r="Y990" s="4">
        <v>14.068</v>
      </c>
      <c r="Z990" s="4">
        <v>4.1269999999999998</v>
      </c>
      <c r="AA990" s="4">
        <v>0.61599999999999999</v>
      </c>
    </row>
    <row r="991" spans="1:27" s="6" customFormat="1" x14ac:dyDescent="0.3">
      <c r="A991" s="40">
        <v>990</v>
      </c>
      <c r="B991" s="18" t="s">
        <v>323</v>
      </c>
      <c r="C991" s="43" t="s">
        <v>99</v>
      </c>
      <c r="D991" s="41"/>
      <c r="E991" s="41">
        <v>426</v>
      </c>
      <c r="F991" s="41">
        <v>2100</v>
      </c>
      <c r="G991" s="4">
        <v>110.197</v>
      </c>
      <c r="H991" s="4">
        <v>112.666</v>
      </c>
      <c r="I991" s="4">
        <v>115.38500000000001</v>
      </c>
      <c r="J991" s="4">
        <v>118.07599999999999</v>
      </c>
      <c r="K991" s="4">
        <v>120.178</v>
      </c>
      <c r="L991" s="4">
        <v>121.86</v>
      </c>
      <c r="M991" s="4">
        <v>123.127</v>
      </c>
      <c r="N991" s="4">
        <v>124.125</v>
      </c>
      <c r="O991" s="4">
        <v>125.23699999999999</v>
      </c>
      <c r="P991" s="4">
        <v>125.551</v>
      </c>
      <c r="Q991" s="4">
        <v>124.783</v>
      </c>
      <c r="R991" s="4">
        <v>122.467</v>
      </c>
      <c r="S991" s="4">
        <v>117.589</v>
      </c>
      <c r="T991" s="4">
        <v>110.29900000000001</v>
      </c>
      <c r="U991" s="4">
        <v>100.383</v>
      </c>
      <c r="V991" s="4">
        <v>86.837999999999994</v>
      </c>
      <c r="W991" s="4">
        <v>66.177000000000007</v>
      </c>
      <c r="X991" s="4">
        <v>39.893000000000001</v>
      </c>
      <c r="Y991" s="4">
        <v>16.574000000000002</v>
      </c>
      <c r="Z991" s="4">
        <v>4.8410000000000002</v>
      </c>
      <c r="AA991" s="4">
        <v>0.84499999999999997</v>
      </c>
    </row>
    <row r="992" spans="1:27" s="6" customFormat="1" x14ac:dyDescent="0.3">
      <c r="A992" s="40">
        <v>991</v>
      </c>
      <c r="B992" s="18" t="s">
        <v>323</v>
      </c>
      <c r="C992" s="43" t="s">
        <v>100</v>
      </c>
      <c r="D992" s="41"/>
      <c r="E992" s="41">
        <v>516</v>
      </c>
      <c r="F992" s="41">
        <v>2015</v>
      </c>
      <c r="G992" s="4">
        <v>166.459</v>
      </c>
      <c r="H992" s="4">
        <v>144.93100000000001</v>
      </c>
      <c r="I992" s="4">
        <v>136.267</v>
      </c>
      <c r="J992" s="4">
        <v>133.79400000000001</v>
      </c>
      <c r="K992" s="4">
        <v>127.44499999999999</v>
      </c>
      <c r="L992" s="4">
        <v>108.55500000000001</v>
      </c>
      <c r="M992" s="4">
        <v>88.608000000000004</v>
      </c>
      <c r="N992" s="4">
        <v>75.055000000000007</v>
      </c>
      <c r="O992" s="4">
        <v>61.64</v>
      </c>
      <c r="P992" s="4">
        <v>50.396000000000001</v>
      </c>
      <c r="Q992" s="4">
        <v>42.337000000000003</v>
      </c>
      <c r="R992" s="4">
        <v>33.956000000000003</v>
      </c>
      <c r="S992" s="4">
        <v>26.802</v>
      </c>
      <c r="T992" s="4">
        <v>19.68</v>
      </c>
      <c r="U992" s="4">
        <v>14.223000000000001</v>
      </c>
      <c r="V992" s="4">
        <v>9.0549999999999997</v>
      </c>
      <c r="W992" s="4">
        <v>4.9859999999999998</v>
      </c>
      <c r="X992" s="4">
        <v>2.0659999999999998</v>
      </c>
      <c r="Y992" s="4">
        <v>0.49299999999999999</v>
      </c>
      <c r="Z992" s="4">
        <v>6.8000000000000005E-2</v>
      </c>
      <c r="AA992" s="4">
        <v>5.0000000000000001E-3</v>
      </c>
    </row>
    <row r="993" spans="1:27" s="6" customFormat="1" x14ac:dyDescent="0.3">
      <c r="A993" s="40">
        <v>992</v>
      </c>
      <c r="B993" s="18" t="s">
        <v>323</v>
      </c>
      <c r="C993" s="43" t="s">
        <v>100</v>
      </c>
      <c r="D993" s="41"/>
      <c r="E993" s="41">
        <v>516</v>
      </c>
      <c r="F993" s="41">
        <v>2020</v>
      </c>
      <c r="G993" s="4">
        <v>174.32300000000001</v>
      </c>
      <c r="H993" s="4">
        <v>165.57400000000001</v>
      </c>
      <c r="I993" s="4">
        <v>144.476</v>
      </c>
      <c r="J993" s="4">
        <v>135.697</v>
      </c>
      <c r="K993" s="4">
        <v>132.84700000000001</v>
      </c>
      <c r="L993" s="4">
        <v>125.899</v>
      </c>
      <c r="M993" s="4">
        <v>106.48099999999999</v>
      </c>
      <c r="N993" s="4">
        <v>85.992000000000004</v>
      </c>
      <c r="O993" s="4">
        <v>72.120999999999995</v>
      </c>
      <c r="P993" s="4">
        <v>59.027999999999999</v>
      </c>
      <c r="Q993" s="4">
        <v>48.09</v>
      </c>
      <c r="R993" s="4">
        <v>40.168999999999997</v>
      </c>
      <c r="S993" s="4">
        <v>31.745999999999999</v>
      </c>
      <c r="T993" s="4">
        <v>24.283000000000001</v>
      </c>
      <c r="U993" s="4">
        <v>16.771999999999998</v>
      </c>
      <c r="V993" s="4">
        <v>10.855</v>
      </c>
      <c r="W993" s="4">
        <v>5.6920000000000002</v>
      </c>
      <c r="X993" s="4">
        <v>2.2999999999999998</v>
      </c>
      <c r="Y993" s="4">
        <v>0.61699999999999999</v>
      </c>
      <c r="Z993" s="4">
        <v>8.5000000000000006E-2</v>
      </c>
      <c r="AA993" s="4">
        <v>6.0000000000000001E-3</v>
      </c>
    </row>
    <row r="994" spans="1:27" s="6" customFormat="1" x14ac:dyDescent="0.3">
      <c r="A994" s="40">
        <v>993</v>
      </c>
      <c r="B994" s="18" t="s">
        <v>323</v>
      </c>
      <c r="C994" s="43" t="s">
        <v>100</v>
      </c>
      <c r="D994" s="41"/>
      <c r="E994" s="41">
        <v>516</v>
      </c>
      <c r="F994" s="41">
        <v>2025</v>
      </c>
      <c r="G994" s="4">
        <v>179.035</v>
      </c>
      <c r="H994" s="4">
        <v>173.59299999999999</v>
      </c>
      <c r="I994" s="4">
        <v>165.191</v>
      </c>
      <c r="J994" s="4">
        <v>143.999</v>
      </c>
      <c r="K994" s="4">
        <v>134.816</v>
      </c>
      <c r="L994" s="4">
        <v>131.27500000000001</v>
      </c>
      <c r="M994" s="4">
        <v>123.58199999999999</v>
      </c>
      <c r="N994" s="4">
        <v>103.59099999999999</v>
      </c>
      <c r="O994" s="4">
        <v>82.924000000000007</v>
      </c>
      <c r="P994" s="4">
        <v>69.179000000000002</v>
      </c>
      <c r="Q994" s="4">
        <v>56.292000000000002</v>
      </c>
      <c r="R994" s="4">
        <v>45.607999999999997</v>
      </c>
      <c r="S994" s="4">
        <v>37.601999999999997</v>
      </c>
      <c r="T994" s="4">
        <v>28.861999999999998</v>
      </c>
      <c r="U994" s="4">
        <v>20.832999999999998</v>
      </c>
      <c r="V994" s="4">
        <v>12.967000000000001</v>
      </c>
      <c r="W994" s="4">
        <v>6.992</v>
      </c>
      <c r="X994" s="4">
        <v>2.7109999999999999</v>
      </c>
      <c r="Y994" s="4">
        <v>0.71699999999999997</v>
      </c>
      <c r="Z994" s="4">
        <v>0.111</v>
      </c>
      <c r="AA994" s="4">
        <v>8.0000000000000002E-3</v>
      </c>
    </row>
    <row r="995" spans="1:27" s="6" customFormat="1" x14ac:dyDescent="0.3">
      <c r="A995" s="40">
        <v>994</v>
      </c>
      <c r="B995" s="18" t="s">
        <v>323</v>
      </c>
      <c r="C995" s="43" t="s">
        <v>100</v>
      </c>
      <c r="D995" s="41"/>
      <c r="E995" s="41">
        <v>516</v>
      </c>
      <c r="F995" s="41">
        <v>2030</v>
      </c>
      <c r="G995" s="4">
        <v>181.733</v>
      </c>
      <c r="H995" s="4">
        <v>178.47900000000001</v>
      </c>
      <c r="I995" s="4">
        <v>173.30799999999999</v>
      </c>
      <c r="J995" s="4">
        <v>164.83699999999999</v>
      </c>
      <c r="K995" s="4">
        <v>143.34100000000001</v>
      </c>
      <c r="L995" s="4">
        <v>133.52000000000001</v>
      </c>
      <c r="M995" s="4">
        <v>129.15299999999999</v>
      </c>
      <c r="N995" s="4">
        <v>120.61499999999999</v>
      </c>
      <c r="O995" s="4">
        <v>100.416</v>
      </c>
      <c r="P995" s="4">
        <v>80.02</v>
      </c>
      <c r="Q995" s="4">
        <v>66.272000000000006</v>
      </c>
      <c r="R995" s="4">
        <v>53.524999999999999</v>
      </c>
      <c r="S995" s="4">
        <v>42.811</v>
      </c>
      <c r="T995" s="4">
        <v>34.335999999999999</v>
      </c>
      <c r="U995" s="4">
        <v>24.934999999999999</v>
      </c>
      <c r="V995" s="4">
        <v>16.29</v>
      </c>
      <c r="W995" s="4">
        <v>8.5139999999999993</v>
      </c>
      <c r="X995" s="4">
        <v>3.431</v>
      </c>
      <c r="Y995" s="4">
        <v>0.877</v>
      </c>
      <c r="Z995" s="4">
        <v>0.13500000000000001</v>
      </c>
      <c r="AA995" s="4">
        <v>1.0999999999999999E-2</v>
      </c>
    </row>
    <row r="996" spans="1:27" s="6" customFormat="1" x14ac:dyDescent="0.3">
      <c r="A996" s="40">
        <v>995</v>
      </c>
      <c r="B996" s="18" t="s">
        <v>323</v>
      </c>
      <c r="C996" s="43" t="s">
        <v>100</v>
      </c>
      <c r="D996" s="41"/>
      <c r="E996" s="41">
        <v>516</v>
      </c>
      <c r="F996" s="41">
        <v>2035</v>
      </c>
      <c r="G996" s="4">
        <v>184.506</v>
      </c>
      <c r="H996" s="4">
        <v>181.22300000000001</v>
      </c>
      <c r="I996" s="4">
        <v>178.233</v>
      </c>
      <c r="J996" s="4">
        <v>172.99299999999999</v>
      </c>
      <c r="K996" s="4">
        <v>164.20699999999999</v>
      </c>
      <c r="L996" s="4">
        <v>142.166</v>
      </c>
      <c r="M996" s="4">
        <v>131.63800000000001</v>
      </c>
      <c r="N996" s="4">
        <v>126.425</v>
      </c>
      <c r="O996" s="4">
        <v>117.395</v>
      </c>
      <c r="P996" s="4">
        <v>97.403000000000006</v>
      </c>
      <c r="Q996" s="4">
        <v>77.11</v>
      </c>
      <c r="R996" s="4">
        <v>63.296999999999997</v>
      </c>
      <c r="S996" s="4">
        <v>50.41</v>
      </c>
      <c r="T996" s="4">
        <v>39.262999999999998</v>
      </c>
      <c r="U996" s="4">
        <v>29.884</v>
      </c>
      <c r="V996" s="4">
        <v>19.741</v>
      </c>
      <c r="W996" s="4">
        <v>10.926</v>
      </c>
      <c r="X996" s="4">
        <v>4.3230000000000004</v>
      </c>
      <c r="Y996" s="4">
        <v>1.165</v>
      </c>
      <c r="Z996" s="4">
        <v>0.17699999999999999</v>
      </c>
      <c r="AA996" s="4">
        <v>1.4999999999999999E-2</v>
      </c>
    </row>
    <row r="997" spans="1:27" s="6" customFormat="1" x14ac:dyDescent="0.3">
      <c r="A997" s="40">
        <v>996</v>
      </c>
      <c r="B997" s="18" t="s">
        <v>323</v>
      </c>
      <c r="C997" s="43" t="s">
        <v>100</v>
      </c>
      <c r="D997" s="41"/>
      <c r="E997" s="41">
        <v>516</v>
      </c>
      <c r="F997" s="41">
        <v>2040</v>
      </c>
      <c r="G997" s="4">
        <v>188.08500000000001</v>
      </c>
      <c r="H997" s="4">
        <v>184.024</v>
      </c>
      <c r="I997" s="4">
        <v>180.99</v>
      </c>
      <c r="J997" s="4">
        <v>177.946</v>
      </c>
      <c r="K997" s="4">
        <v>172.41300000000001</v>
      </c>
      <c r="L997" s="4">
        <v>163.077</v>
      </c>
      <c r="M997" s="4">
        <v>140.50299999999999</v>
      </c>
      <c r="N997" s="4">
        <v>129.30799999999999</v>
      </c>
      <c r="O997" s="4">
        <v>123.566</v>
      </c>
      <c r="P997" s="4">
        <v>114.376</v>
      </c>
      <c r="Q997" s="4">
        <v>94.36</v>
      </c>
      <c r="R997" s="4">
        <v>74.066999999999993</v>
      </c>
      <c r="S997" s="4">
        <v>59.896000000000001</v>
      </c>
      <c r="T997" s="4">
        <v>46.436</v>
      </c>
      <c r="U997" s="4">
        <v>34.402999999999999</v>
      </c>
      <c r="V997" s="4">
        <v>23.94</v>
      </c>
      <c r="W997" s="4">
        <v>13.512</v>
      </c>
      <c r="X997" s="4">
        <v>5.7249999999999996</v>
      </c>
      <c r="Y997" s="4">
        <v>1.532</v>
      </c>
      <c r="Z997" s="4">
        <v>0.246</v>
      </c>
      <c r="AA997" s="4">
        <v>0.02</v>
      </c>
    </row>
    <row r="998" spans="1:27" s="6" customFormat="1" x14ac:dyDescent="0.3">
      <c r="A998" s="40">
        <v>997</v>
      </c>
      <c r="B998" s="18" t="s">
        <v>323</v>
      </c>
      <c r="C998" s="43" t="s">
        <v>100</v>
      </c>
      <c r="D998" s="41"/>
      <c r="E998" s="41">
        <v>516</v>
      </c>
      <c r="F998" s="41">
        <v>2045</v>
      </c>
      <c r="G998" s="4">
        <v>191.65799999999999</v>
      </c>
      <c r="H998" s="4">
        <v>187.63</v>
      </c>
      <c r="I998" s="4">
        <v>183.80600000000001</v>
      </c>
      <c r="J998" s="4">
        <v>180.71899999999999</v>
      </c>
      <c r="K998" s="4">
        <v>177.41399999999999</v>
      </c>
      <c r="L998" s="4">
        <v>171.41399999999999</v>
      </c>
      <c r="M998" s="4">
        <v>161.53</v>
      </c>
      <c r="N998" s="4">
        <v>138.50200000000001</v>
      </c>
      <c r="O998" s="4">
        <v>126.911</v>
      </c>
      <c r="P998" s="4">
        <v>120.867</v>
      </c>
      <c r="Q998" s="4">
        <v>111.28400000000001</v>
      </c>
      <c r="R998" s="4">
        <v>91.09</v>
      </c>
      <c r="S998" s="4">
        <v>70.492000000000004</v>
      </c>
      <c r="T998" s="4">
        <v>55.49</v>
      </c>
      <c r="U998" s="4">
        <v>40.956000000000003</v>
      </c>
      <c r="V998" s="4">
        <v>27.853999999999999</v>
      </c>
      <c r="W998" s="4">
        <v>16.687000000000001</v>
      </c>
      <c r="X998" s="4">
        <v>7.2850000000000001</v>
      </c>
      <c r="Y998" s="4">
        <v>2.1139999999999999</v>
      </c>
      <c r="Z998" s="4">
        <v>0.34100000000000003</v>
      </c>
      <c r="AA998" s="4">
        <v>0.03</v>
      </c>
    </row>
    <row r="999" spans="1:27" s="6" customFormat="1" x14ac:dyDescent="0.3">
      <c r="A999" s="40">
        <v>998</v>
      </c>
      <c r="B999" s="18" t="s">
        <v>323</v>
      </c>
      <c r="C999" s="43" t="s">
        <v>100</v>
      </c>
      <c r="D999" s="41"/>
      <c r="E999" s="41">
        <v>516</v>
      </c>
      <c r="F999" s="41">
        <v>2050</v>
      </c>
      <c r="G999" s="4">
        <v>193.16800000000001</v>
      </c>
      <c r="H999" s="4">
        <v>191.22800000000001</v>
      </c>
      <c r="I999" s="4">
        <v>187.422</v>
      </c>
      <c r="J999" s="4">
        <v>183.55199999999999</v>
      </c>
      <c r="K999" s="4">
        <v>180.23099999999999</v>
      </c>
      <c r="L999" s="4">
        <v>176.542</v>
      </c>
      <c r="M999" s="4">
        <v>170.09700000000001</v>
      </c>
      <c r="N999" s="4">
        <v>159.70699999999999</v>
      </c>
      <c r="O999" s="4">
        <v>136.44300000000001</v>
      </c>
      <c r="P999" s="4">
        <v>124.58199999999999</v>
      </c>
      <c r="Q999" s="4">
        <v>118.026</v>
      </c>
      <c r="R999" s="4">
        <v>107.852</v>
      </c>
      <c r="S999" s="4">
        <v>87.144999999999996</v>
      </c>
      <c r="T999" s="4">
        <v>65.747</v>
      </c>
      <c r="U999" s="4">
        <v>49.326999999999998</v>
      </c>
      <c r="V999" s="4">
        <v>33.511000000000003</v>
      </c>
      <c r="W999" s="4">
        <v>19.75</v>
      </c>
      <c r="X999" s="4">
        <v>9.2520000000000007</v>
      </c>
      <c r="Y999" s="4">
        <v>2.798</v>
      </c>
      <c r="Z999" s="4">
        <v>0.495</v>
      </c>
      <c r="AA999" s="4">
        <v>4.3999999999999997E-2</v>
      </c>
    </row>
    <row r="1000" spans="1:27" s="6" customFormat="1" x14ac:dyDescent="0.3">
      <c r="A1000" s="40">
        <v>999</v>
      </c>
      <c r="B1000" s="18" t="s">
        <v>323</v>
      </c>
      <c r="C1000" s="43" t="s">
        <v>100</v>
      </c>
      <c r="D1000" s="41"/>
      <c r="E1000" s="41">
        <v>516</v>
      </c>
      <c r="F1000" s="41">
        <v>2055</v>
      </c>
      <c r="G1000" s="4">
        <v>191.93299999999999</v>
      </c>
      <c r="H1000" s="4">
        <v>192.76900000000001</v>
      </c>
      <c r="I1000" s="4">
        <v>191.03299999999999</v>
      </c>
      <c r="J1000" s="4">
        <v>187.18600000000001</v>
      </c>
      <c r="K1000" s="4">
        <v>183.10599999999999</v>
      </c>
      <c r="L1000" s="4">
        <v>179.452</v>
      </c>
      <c r="M1000" s="4">
        <v>175.381</v>
      </c>
      <c r="N1000" s="4">
        <v>168.46600000000001</v>
      </c>
      <c r="O1000" s="4">
        <v>157.68100000000001</v>
      </c>
      <c r="P1000" s="4">
        <v>134.26300000000001</v>
      </c>
      <c r="Q1000" s="4">
        <v>121.973</v>
      </c>
      <c r="R1000" s="4">
        <v>114.733</v>
      </c>
      <c r="S1000" s="4">
        <v>103.623</v>
      </c>
      <c r="T1000" s="4">
        <v>81.816000000000003</v>
      </c>
      <c r="U1000" s="4">
        <v>59.018000000000001</v>
      </c>
      <c r="V1000" s="4">
        <v>40.902000000000001</v>
      </c>
      <c r="W1000" s="4">
        <v>24.248999999999999</v>
      </c>
      <c r="X1000" s="4">
        <v>11.32</v>
      </c>
      <c r="Y1000" s="4">
        <v>3.7280000000000002</v>
      </c>
      <c r="Z1000" s="4">
        <v>0.70099999999999996</v>
      </c>
      <c r="AA1000" s="4">
        <v>6.8000000000000005E-2</v>
      </c>
    </row>
    <row r="1001" spans="1:27" s="6" customFormat="1" x14ac:dyDescent="0.3">
      <c r="A1001" s="40">
        <v>1000</v>
      </c>
      <c r="B1001" s="18" t="s">
        <v>323</v>
      </c>
      <c r="C1001" s="43" t="s">
        <v>100</v>
      </c>
      <c r="D1001" s="41"/>
      <c r="E1001" s="41">
        <v>516</v>
      </c>
      <c r="F1001" s="41">
        <v>2060</v>
      </c>
      <c r="G1001" s="4">
        <v>189.13200000000001</v>
      </c>
      <c r="H1001" s="4">
        <v>191.572</v>
      </c>
      <c r="I1001" s="4">
        <v>192.589</v>
      </c>
      <c r="J1001" s="4">
        <v>190.815</v>
      </c>
      <c r="K1001" s="4">
        <v>186.774</v>
      </c>
      <c r="L1001" s="4">
        <v>182.38499999999999</v>
      </c>
      <c r="M1001" s="4">
        <v>178.36600000000001</v>
      </c>
      <c r="N1001" s="4">
        <v>173.83500000000001</v>
      </c>
      <c r="O1001" s="4">
        <v>166.50700000000001</v>
      </c>
      <c r="P1001" s="4">
        <v>155.39099999999999</v>
      </c>
      <c r="Q1001" s="4">
        <v>131.708</v>
      </c>
      <c r="R1001" s="4">
        <v>118.871</v>
      </c>
      <c r="S1001" s="4">
        <v>110.627</v>
      </c>
      <c r="T1001" s="4">
        <v>97.837999999999994</v>
      </c>
      <c r="U1001" s="4">
        <v>74.126999999999995</v>
      </c>
      <c r="V1001" s="4">
        <v>49.648000000000003</v>
      </c>
      <c r="W1001" s="4">
        <v>30.23</v>
      </c>
      <c r="X1001" s="4">
        <v>14.356</v>
      </c>
      <c r="Y1001" s="4">
        <v>4.7839999999999998</v>
      </c>
      <c r="Z1001" s="4">
        <v>0.99399999999999999</v>
      </c>
      <c r="AA1001" s="4">
        <v>0.104</v>
      </c>
    </row>
    <row r="1002" spans="1:27" s="6" customFormat="1" x14ac:dyDescent="0.3">
      <c r="A1002" s="40">
        <v>1001</v>
      </c>
      <c r="B1002" s="18" t="s">
        <v>323</v>
      </c>
      <c r="C1002" s="43" t="s">
        <v>100</v>
      </c>
      <c r="D1002" s="41"/>
      <c r="E1002" s="41">
        <v>516</v>
      </c>
      <c r="F1002" s="41">
        <v>2065</v>
      </c>
      <c r="G1002" s="4">
        <v>186.15299999999999</v>
      </c>
      <c r="H1002" s="4">
        <v>188.80699999999999</v>
      </c>
      <c r="I1002" s="4">
        <v>191.40899999999999</v>
      </c>
      <c r="J1002" s="4">
        <v>192.39099999999999</v>
      </c>
      <c r="K1002" s="4">
        <v>190.43299999999999</v>
      </c>
      <c r="L1002" s="4">
        <v>186.10300000000001</v>
      </c>
      <c r="M1002" s="4">
        <v>181.37100000000001</v>
      </c>
      <c r="N1002" s="4">
        <v>176.91800000000001</v>
      </c>
      <c r="O1002" s="4">
        <v>171.97800000000001</v>
      </c>
      <c r="P1002" s="4">
        <v>164.29900000000001</v>
      </c>
      <c r="Q1002" s="4">
        <v>152.69999999999999</v>
      </c>
      <c r="R1002" s="4">
        <v>128.655</v>
      </c>
      <c r="S1002" s="4">
        <v>114.977</v>
      </c>
      <c r="T1002" s="4">
        <v>104.947</v>
      </c>
      <c r="U1002" s="4">
        <v>89.328000000000003</v>
      </c>
      <c r="V1002" s="4">
        <v>63.15</v>
      </c>
      <c r="W1002" s="4">
        <v>37.402000000000001</v>
      </c>
      <c r="X1002" s="4">
        <v>18.419</v>
      </c>
      <c r="Y1002" s="4">
        <v>6.33</v>
      </c>
      <c r="Z1002" s="4">
        <v>1.35</v>
      </c>
      <c r="AA1002" s="4">
        <v>0.159</v>
      </c>
    </row>
    <row r="1003" spans="1:27" s="6" customFormat="1" x14ac:dyDescent="0.3">
      <c r="A1003" s="40">
        <v>1002</v>
      </c>
      <c r="B1003" s="18" t="s">
        <v>323</v>
      </c>
      <c r="C1003" s="43" t="s">
        <v>100</v>
      </c>
      <c r="D1003" s="41"/>
      <c r="E1003" s="41">
        <v>516</v>
      </c>
      <c r="F1003" s="41">
        <v>2070</v>
      </c>
      <c r="G1003" s="4">
        <v>183.43600000000001</v>
      </c>
      <c r="H1003" s="4">
        <v>185.85300000000001</v>
      </c>
      <c r="I1003" s="4">
        <v>188.655</v>
      </c>
      <c r="J1003" s="4">
        <v>191.22300000000001</v>
      </c>
      <c r="K1003" s="4">
        <v>192.03399999999999</v>
      </c>
      <c r="L1003" s="4">
        <v>189.80500000000001</v>
      </c>
      <c r="M1003" s="4">
        <v>185.14599999999999</v>
      </c>
      <c r="N1003" s="4">
        <v>180.00700000000001</v>
      </c>
      <c r="O1003" s="4">
        <v>175.16800000000001</v>
      </c>
      <c r="P1003" s="4">
        <v>169.87100000000001</v>
      </c>
      <c r="Q1003" s="4">
        <v>161.66999999999999</v>
      </c>
      <c r="R1003" s="4">
        <v>149.43199999999999</v>
      </c>
      <c r="S1003" s="4">
        <v>124.751</v>
      </c>
      <c r="T1003" s="4">
        <v>109.46299999999999</v>
      </c>
      <c r="U1003" s="4">
        <v>96.358999999999995</v>
      </c>
      <c r="V1003" s="4">
        <v>76.813000000000002</v>
      </c>
      <c r="W1003" s="4">
        <v>48.331000000000003</v>
      </c>
      <c r="X1003" s="4">
        <v>23.38</v>
      </c>
      <c r="Y1003" s="4">
        <v>8.4390000000000001</v>
      </c>
      <c r="Z1003" s="4">
        <v>1.889</v>
      </c>
      <c r="AA1003" s="4">
        <v>0.22800000000000001</v>
      </c>
    </row>
    <row r="1004" spans="1:27" s="6" customFormat="1" x14ac:dyDescent="0.3">
      <c r="A1004" s="40">
        <v>1003</v>
      </c>
      <c r="B1004" s="18" t="s">
        <v>323</v>
      </c>
      <c r="C1004" s="43" t="s">
        <v>100</v>
      </c>
      <c r="D1004" s="41"/>
      <c r="E1004" s="41">
        <v>516</v>
      </c>
      <c r="F1004" s="41">
        <v>2075</v>
      </c>
      <c r="G1004" s="4">
        <v>180.88800000000001</v>
      </c>
      <c r="H1004" s="4">
        <v>183.15799999999999</v>
      </c>
      <c r="I1004" s="4">
        <v>185.715</v>
      </c>
      <c r="J1004" s="4">
        <v>188.483</v>
      </c>
      <c r="K1004" s="4">
        <v>190.89599999999999</v>
      </c>
      <c r="L1004" s="4">
        <v>191.45099999999999</v>
      </c>
      <c r="M1004" s="4">
        <v>188.904</v>
      </c>
      <c r="N1004" s="4">
        <v>183.85599999999999</v>
      </c>
      <c r="O1004" s="4">
        <v>178.35499999999999</v>
      </c>
      <c r="P1004" s="4">
        <v>173.18299999999999</v>
      </c>
      <c r="Q1004" s="4">
        <v>167.35400000000001</v>
      </c>
      <c r="R1004" s="4">
        <v>158.46700000000001</v>
      </c>
      <c r="S1004" s="4">
        <v>145.22399999999999</v>
      </c>
      <c r="T1004" s="4">
        <v>119.164</v>
      </c>
      <c r="U1004" s="4">
        <v>101.02200000000001</v>
      </c>
      <c r="V1004" s="4">
        <v>83.55</v>
      </c>
      <c r="W1004" s="4">
        <v>59.627000000000002</v>
      </c>
      <c r="X1004" s="4">
        <v>30.931000000000001</v>
      </c>
      <c r="Y1004" s="4">
        <v>11.095000000000001</v>
      </c>
      <c r="Z1004" s="4">
        <v>2.6309999999999998</v>
      </c>
      <c r="AA1004" s="4">
        <v>0.33500000000000002</v>
      </c>
    </row>
    <row r="1005" spans="1:27" s="6" customFormat="1" x14ac:dyDescent="0.3">
      <c r="A1005" s="40">
        <v>1004</v>
      </c>
      <c r="B1005" s="18" t="s">
        <v>323</v>
      </c>
      <c r="C1005" s="43" t="s">
        <v>100</v>
      </c>
      <c r="D1005" s="41"/>
      <c r="E1005" s="41">
        <v>516</v>
      </c>
      <c r="F1005" s="41">
        <v>2080</v>
      </c>
      <c r="G1005" s="4">
        <v>178.12</v>
      </c>
      <c r="H1005" s="4">
        <v>180.63</v>
      </c>
      <c r="I1005" s="4">
        <v>183.03</v>
      </c>
      <c r="J1005" s="4">
        <v>185.55600000000001</v>
      </c>
      <c r="K1005" s="4">
        <v>188.185</v>
      </c>
      <c r="L1005" s="4">
        <v>190.36099999999999</v>
      </c>
      <c r="M1005" s="4">
        <v>190.61099999999999</v>
      </c>
      <c r="N1005" s="4">
        <v>187.684</v>
      </c>
      <c r="O1005" s="4">
        <v>182.292</v>
      </c>
      <c r="P1005" s="4">
        <v>176.483</v>
      </c>
      <c r="Q1005" s="4">
        <v>170.80799999999999</v>
      </c>
      <c r="R1005" s="4">
        <v>164.28700000000001</v>
      </c>
      <c r="S1005" s="4">
        <v>154.33000000000001</v>
      </c>
      <c r="T1005" s="4">
        <v>139.16200000000001</v>
      </c>
      <c r="U1005" s="4">
        <v>110.529</v>
      </c>
      <c r="V1005" s="4">
        <v>88.299000000000007</v>
      </c>
      <c r="W1005" s="4">
        <v>65.716999999999999</v>
      </c>
      <c r="X1005" s="4">
        <v>38.991</v>
      </c>
      <c r="Y1005" s="4">
        <v>15.16</v>
      </c>
      <c r="Z1005" s="4">
        <v>3.5939999999999999</v>
      </c>
      <c r="AA1005" s="4">
        <v>0.48899999999999999</v>
      </c>
    </row>
    <row r="1006" spans="1:27" s="6" customFormat="1" x14ac:dyDescent="0.3">
      <c r="A1006" s="40">
        <v>1005</v>
      </c>
      <c r="B1006" s="18" t="s">
        <v>323</v>
      </c>
      <c r="C1006" s="43" t="s">
        <v>100</v>
      </c>
      <c r="D1006" s="41"/>
      <c r="E1006" s="41">
        <v>516</v>
      </c>
      <c r="F1006" s="41">
        <v>2085</v>
      </c>
      <c r="G1006" s="4">
        <v>174.40199999999999</v>
      </c>
      <c r="H1006" s="4">
        <v>177.88</v>
      </c>
      <c r="I1006" s="4">
        <v>180.511</v>
      </c>
      <c r="J1006" s="4">
        <v>182.88499999999999</v>
      </c>
      <c r="K1006" s="4">
        <v>185.285</v>
      </c>
      <c r="L1006" s="4">
        <v>187.7</v>
      </c>
      <c r="M1006" s="4">
        <v>189.595</v>
      </c>
      <c r="N1006" s="4">
        <v>189.47900000000001</v>
      </c>
      <c r="O1006" s="4">
        <v>186.214</v>
      </c>
      <c r="P1006" s="4">
        <v>180.52799999999999</v>
      </c>
      <c r="Q1006" s="4">
        <v>174.24799999999999</v>
      </c>
      <c r="R1006" s="4">
        <v>167.91</v>
      </c>
      <c r="S1006" s="4">
        <v>160.31</v>
      </c>
      <c r="T1006" s="4">
        <v>148.32</v>
      </c>
      <c r="U1006" s="4">
        <v>129.68700000000001</v>
      </c>
      <c r="V1006" s="4">
        <v>97.346999999999994</v>
      </c>
      <c r="W1006" s="4">
        <v>70.316999999999993</v>
      </c>
      <c r="X1006" s="4">
        <v>43.84</v>
      </c>
      <c r="Y1006" s="4">
        <v>19.707999999999998</v>
      </c>
      <c r="Z1006" s="4">
        <v>5.0410000000000004</v>
      </c>
      <c r="AA1006" s="4">
        <v>0.70199999999999996</v>
      </c>
    </row>
    <row r="1007" spans="1:27" s="6" customFormat="1" x14ac:dyDescent="0.3">
      <c r="A1007" s="40">
        <v>1006</v>
      </c>
      <c r="B1007" s="18" t="s">
        <v>323</v>
      </c>
      <c r="C1007" s="43" t="s">
        <v>100</v>
      </c>
      <c r="D1007" s="41"/>
      <c r="E1007" s="41">
        <v>516</v>
      </c>
      <c r="F1007" s="41">
        <v>2090</v>
      </c>
      <c r="G1007" s="4">
        <v>170.44900000000001</v>
      </c>
      <c r="H1007" s="4">
        <v>174.18299999999999</v>
      </c>
      <c r="I1007" s="4">
        <v>177.77</v>
      </c>
      <c r="J1007" s="4">
        <v>180.375</v>
      </c>
      <c r="K1007" s="4">
        <v>182.637</v>
      </c>
      <c r="L1007" s="4">
        <v>184.84700000000001</v>
      </c>
      <c r="M1007" s="4">
        <v>187.00800000000001</v>
      </c>
      <c r="N1007" s="4">
        <v>188.56100000000001</v>
      </c>
      <c r="O1007" s="4">
        <v>188.11500000000001</v>
      </c>
      <c r="P1007" s="4">
        <v>184.55699999999999</v>
      </c>
      <c r="Q1007" s="4">
        <v>178.42099999999999</v>
      </c>
      <c r="R1007" s="4">
        <v>171.51900000000001</v>
      </c>
      <c r="S1007" s="4">
        <v>164.15100000000001</v>
      </c>
      <c r="T1007" s="4">
        <v>154.50299999999999</v>
      </c>
      <c r="U1007" s="4">
        <v>138.84399999999999</v>
      </c>
      <c r="V1007" s="4">
        <v>115.063</v>
      </c>
      <c r="W1007" s="4">
        <v>78.430000000000007</v>
      </c>
      <c r="X1007" s="4">
        <v>47.774999999999999</v>
      </c>
      <c r="Y1007" s="4">
        <v>22.760999999999999</v>
      </c>
      <c r="Z1007" s="4">
        <v>6.7830000000000004</v>
      </c>
      <c r="AA1007" s="4">
        <v>1.0289999999999999</v>
      </c>
    </row>
    <row r="1008" spans="1:27" s="6" customFormat="1" x14ac:dyDescent="0.3">
      <c r="A1008" s="40">
        <v>1007</v>
      </c>
      <c r="B1008" s="18" t="s">
        <v>323</v>
      </c>
      <c r="C1008" s="43" t="s">
        <v>100</v>
      </c>
      <c r="D1008" s="41"/>
      <c r="E1008" s="41">
        <v>516</v>
      </c>
      <c r="F1008" s="41">
        <v>2095</v>
      </c>
      <c r="G1008" s="4">
        <v>166.74199999999999</v>
      </c>
      <c r="H1008" s="4">
        <v>170.24799999999999</v>
      </c>
      <c r="I1008" s="4">
        <v>174.08099999999999</v>
      </c>
      <c r="J1008" s="4">
        <v>177.64699999999999</v>
      </c>
      <c r="K1008" s="4">
        <v>180.15100000000001</v>
      </c>
      <c r="L1008" s="4">
        <v>182.24299999999999</v>
      </c>
      <c r="M1008" s="4">
        <v>184.22300000000001</v>
      </c>
      <c r="N1008" s="4">
        <v>186.07599999999999</v>
      </c>
      <c r="O1008" s="4">
        <v>187.31899999999999</v>
      </c>
      <c r="P1008" s="4">
        <v>186.58199999999999</v>
      </c>
      <c r="Q1008" s="4">
        <v>182.578</v>
      </c>
      <c r="R1008" s="4">
        <v>175.84700000000001</v>
      </c>
      <c r="S1008" s="4">
        <v>167.977</v>
      </c>
      <c r="T1008" s="4">
        <v>158.626</v>
      </c>
      <c r="U1008" s="4">
        <v>145.255</v>
      </c>
      <c r="V1008" s="4">
        <v>124.05200000000001</v>
      </c>
      <c r="W1008" s="4">
        <v>93.718000000000004</v>
      </c>
      <c r="X1008" s="4">
        <v>54.207000000000001</v>
      </c>
      <c r="Y1008" s="4">
        <v>25.414000000000001</v>
      </c>
      <c r="Z1008" s="4">
        <v>8.0670000000000002</v>
      </c>
      <c r="AA1008" s="4">
        <v>1.4510000000000001</v>
      </c>
    </row>
    <row r="1009" spans="1:27" s="6" customFormat="1" x14ac:dyDescent="0.3">
      <c r="A1009" s="40">
        <v>1008</v>
      </c>
      <c r="B1009" s="18" t="s">
        <v>323</v>
      </c>
      <c r="C1009" s="43" t="s">
        <v>100</v>
      </c>
      <c r="D1009" s="41"/>
      <c r="E1009" s="41">
        <v>516</v>
      </c>
      <c r="F1009" s="41">
        <v>2100</v>
      </c>
      <c r="G1009" s="4">
        <v>163.36699999999999</v>
      </c>
      <c r="H1009" s="4">
        <v>166.55799999999999</v>
      </c>
      <c r="I1009" s="4">
        <v>170.15600000000001</v>
      </c>
      <c r="J1009" s="4">
        <v>173.97200000000001</v>
      </c>
      <c r="K1009" s="4">
        <v>177.44399999999999</v>
      </c>
      <c r="L1009" s="4">
        <v>179.79599999999999</v>
      </c>
      <c r="M1009" s="4">
        <v>181.684</v>
      </c>
      <c r="N1009" s="4">
        <v>183.39099999999999</v>
      </c>
      <c r="O1009" s="4">
        <v>184.964</v>
      </c>
      <c r="P1009" s="4">
        <v>185.928</v>
      </c>
      <c r="Q1009" s="4">
        <v>184.75299999999999</v>
      </c>
      <c r="R1009" s="4">
        <v>180.16200000000001</v>
      </c>
      <c r="S1009" s="4">
        <v>172.50299999999999</v>
      </c>
      <c r="T1009" s="4">
        <v>162.73699999999999</v>
      </c>
      <c r="U1009" s="4">
        <v>149.74700000000001</v>
      </c>
      <c r="V1009" s="4">
        <v>130.65600000000001</v>
      </c>
      <c r="W1009" s="4">
        <v>102.093</v>
      </c>
      <c r="X1009" s="4">
        <v>65.825999999999993</v>
      </c>
      <c r="Y1009" s="4">
        <v>29.524000000000001</v>
      </c>
      <c r="Z1009" s="4">
        <v>9.2810000000000006</v>
      </c>
      <c r="AA1009" s="4">
        <v>1.833</v>
      </c>
    </row>
    <row r="1010" spans="1:27" s="6" customFormat="1" x14ac:dyDescent="0.3">
      <c r="A1010" s="40">
        <v>1009</v>
      </c>
      <c r="B1010" s="18" t="s">
        <v>323</v>
      </c>
      <c r="C1010" s="43" t="s">
        <v>101</v>
      </c>
      <c r="D1010" s="41"/>
      <c r="E1010" s="41">
        <v>710</v>
      </c>
      <c r="F1010" s="41">
        <v>2015</v>
      </c>
      <c r="G1010" s="4">
        <v>2803.1559999999999</v>
      </c>
      <c r="H1010" s="4">
        <v>2668.3789999999999</v>
      </c>
      <c r="I1010" s="4">
        <v>2575.0479999999998</v>
      </c>
      <c r="J1010" s="4">
        <v>2551.0219999999999</v>
      </c>
      <c r="K1010" s="4">
        <v>2554.9079999999999</v>
      </c>
      <c r="L1010" s="4">
        <v>2531.3150000000001</v>
      </c>
      <c r="M1010" s="4">
        <v>2290.8490000000002</v>
      </c>
      <c r="N1010" s="4">
        <v>1919.7639999999999</v>
      </c>
      <c r="O1010" s="4">
        <v>1687.5940000000001</v>
      </c>
      <c r="P1010" s="4">
        <v>1487.3510000000001</v>
      </c>
      <c r="Q1010" s="4">
        <v>1301.336</v>
      </c>
      <c r="R1010" s="4">
        <v>1115.6610000000001</v>
      </c>
      <c r="S1010" s="4">
        <v>916.83299999999997</v>
      </c>
      <c r="T1010" s="4">
        <v>645.58299999999997</v>
      </c>
      <c r="U1010" s="4">
        <v>477.40899999999999</v>
      </c>
      <c r="V1010" s="4">
        <v>318.43700000000001</v>
      </c>
      <c r="W1010" s="4">
        <v>182.88</v>
      </c>
      <c r="X1010" s="4">
        <v>81.852000000000004</v>
      </c>
      <c r="Y1010" s="4">
        <v>26.239000000000001</v>
      </c>
      <c r="Z1010" s="4">
        <v>5.6230000000000002</v>
      </c>
      <c r="AA1010" s="4">
        <v>0.67</v>
      </c>
    </row>
    <row r="1011" spans="1:27" s="6" customFormat="1" x14ac:dyDescent="0.3">
      <c r="A1011" s="40">
        <v>1010</v>
      </c>
      <c r="B1011" s="18" t="s">
        <v>323</v>
      </c>
      <c r="C1011" s="43" t="s">
        <v>101</v>
      </c>
      <c r="D1011" s="41"/>
      <c r="E1011" s="41">
        <v>710</v>
      </c>
      <c r="F1011" s="41">
        <v>2020</v>
      </c>
      <c r="G1011" s="4">
        <v>2792.0929999999998</v>
      </c>
      <c r="H1011" s="4">
        <v>2794.6970000000001</v>
      </c>
      <c r="I1011" s="4">
        <v>2662.3649999999998</v>
      </c>
      <c r="J1011" s="4">
        <v>2572.6320000000001</v>
      </c>
      <c r="K1011" s="4">
        <v>2551.1219999999998</v>
      </c>
      <c r="L1011" s="4">
        <v>2543.3180000000002</v>
      </c>
      <c r="M1011" s="4">
        <v>2497.1170000000002</v>
      </c>
      <c r="N1011" s="4">
        <v>2236.078</v>
      </c>
      <c r="O1011" s="4">
        <v>1859.182</v>
      </c>
      <c r="P1011" s="4">
        <v>1625.6559999999999</v>
      </c>
      <c r="Q1011" s="4">
        <v>1423.749</v>
      </c>
      <c r="R1011" s="4">
        <v>1231.4649999999999</v>
      </c>
      <c r="S1011" s="4">
        <v>1035.067</v>
      </c>
      <c r="T1011" s="4">
        <v>822.48400000000004</v>
      </c>
      <c r="U1011" s="4">
        <v>548.28300000000002</v>
      </c>
      <c r="V1011" s="4">
        <v>375.08</v>
      </c>
      <c r="W1011" s="4">
        <v>217.762</v>
      </c>
      <c r="X1011" s="4">
        <v>100.279</v>
      </c>
      <c r="Y1011" s="4">
        <v>33.468000000000004</v>
      </c>
      <c r="Z1011" s="4">
        <v>7.1</v>
      </c>
      <c r="AA1011" s="4">
        <v>0.94499999999999995</v>
      </c>
    </row>
    <row r="1012" spans="1:27" s="6" customFormat="1" x14ac:dyDescent="0.3">
      <c r="A1012" s="40">
        <v>1011</v>
      </c>
      <c r="B1012" s="18" t="s">
        <v>323</v>
      </c>
      <c r="C1012" s="43" t="s">
        <v>101</v>
      </c>
      <c r="D1012" s="41"/>
      <c r="E1012" s="41">
        <v>710</v>
      </c>
      <c r="F1012" s="41">
        <v>2025</v>
      </c>
      <c r="G1012" s="4">
        <v>2741.6320000000001</v>
      </c>
      <c r="H1012" s="4">
        <v>2784.72</v>
      </c>
      <c r="I1012" s="4">
        <v>2791.9639999999999</v>
      </c>
      <c r="J1012" s="4">
        <v>2659.652</v>
      </c>
      <c r="K1012" s="4">
        <v>2566.9670000000001</v>
      </c>
      <c r="L1012" s="4">
        <v>2535.384</v>
      </c>
      <c r="M1012" s="4">
        <v>2511.0129999999999</v>
      </c>
      <c r="N1012" s="4">
        <v>2442.3690000000001</v>
      </c>
      <c r="O1012" s="4">
        <v>2165.779</v>
      </c>
      <c r="P1012" s="4">
        <v>1783.5889999999999</v>
      </c>
      <c r="Q1012" s="4">
        <v>1549.14</v>
      </c>
      <c r="R1012" s="4">
        <v>1345.5229999999999</v>
      </c>
      <c r="S1012" s="4">
        <v>1143.797</v>
      </c>
      <c r="T1012" s="4">
        <v>931.88199999999995</v>
      </c>
      <c r="U1012" s="4">
        <v>703.33799999999997</v>
      </c>
      <c r="V1012" s="4">
        <v>435.53</v>
      </c>
      <c r="W1012" s="4">
        <v>261.61399999999998</v>
      </c>
      <c r="X1012" s="4">
        <v>122.577</v>
      </c>
      <c r="Y1012" s="4">
        <v>42.420999999999999</v>
      </c>
      <c r="Z1012" s="4">
        <v>9.4410000000000007</v>
      </c>
      <c r="AA1012" s="4">
        <v>1.2609999999999999</v>
      </c>
    </row>
    <row r="1013" spans="1:27" s="6" customFormat="1" x14ac:dyDescent="0.3">
      <c r="A1013" s="40">
        <v>1012</v>
      </c>
      <c r="B1013" s="18" t="s">
        <v>323</v>
      </c>
      <c r="C1013" s="43" t="s">
        <v>101</v>
      </c>
      <c r="D1013" s="41"/>
      <c r="E1013" s="41">
        <v>710</v>
      </c>
      <c r="F1013" s="41">
        <v>2030</v>
      </c>
      <c r="G1013" s="4">
        <v>2678.7359999999999</v>
      </c>
      <c r="H1013" s="4">
        <v>2733.9270000000001</v>
      </c>
      <c r="I1013" s="4">
        <v>2782.317</v>
      </c>
      <c r="J1013" s="4">
        <v>2789.0839999999998</v>
      </c>
      <c r="K1013" s="4">
        <v>2649.2910000000002</v>
      </c>
      <c r="L1013" s="4">
        <v>2545.0210000000002</v>
      </c>
      <c r="M1013" s="4">
        <v>2501.011</v>
      </c>
      <c r="N1013" s="4">
        <v>2459.0360000000001</v>
      </c>
      <c r="O1013" s="4">
        <v>2371.7040000000002</v>
      </c>
      <c r="P1013" s="4">
        <v>2080.9380000000001</v>
      </c>
      <c r="Q1013" s="4">
        <v>1695.153</v>
      </c>
      <c r="R1013" s="4">
        <v>1459.8340000000001</v>
      </c>
      <c r="S1013" s="4">
        <v>1250.154</v>
      </c>
      <c r="T1013" s="4">
        <v>1032.848</v>
      </c>
      <c r="U1013" s="4">
        <v>801.51599999999996</v>
      </c>
      <c r="V1013" s="4">
        <v>564.12599999999998</v>
      </c>
      <c r="W1013" s="4">
        <v>308.65899999999999</v>
      </c>
      <c r="X1013" s="4">
        <v>150.762</v>
      </c>
      <c r="Y1013" s="4">
        <v>53.463999999999999</v>
      </c>
      <c r="Z1013" s="4">
        <v>12.423999999999999</v>
      </c>
      <c r="AA1013" s="4">
        <v>1.742</v>
      </c>
    </row>
    <row r="1014" spans="1:27" s="6" customFormat="1" x14ac:dyDescent="0.3">
      <c r="A1014" s="40">
        <v>1013</v>
      </c>
      <c r="B1014" s="18" t="s">
        <v>323</v>
      </c>
      <c r="C1014" s="43" t="s">
        <v>101</v>
      </c>
      <c r="D1014" s="41"/>
      <c r="E1014" s="41">
        <v>710</v>
      </c>
      <c r="F1014" s="41">
        <v>2035</v>
      </c>
      <c r="G1014" s="4">
        <v>2631.0749999999998</v>
      </c>
      <c r="H1014" s="4">
        <v>2672.3009999999999</v>
      </c>
      <c r="I1014" s="4">
        <v>2732.0279999999998</v>
      </c>
      <c r="J1014" s="4">
        <v>2780.627</v>
      </c>
      <c r="K1014" s="4">
        <v>2781.5349999999999</v>
      </c>
      <c r="L1014" s="4">
        <v>2630.6170000000002</v>
      </c>
      <c r="M1014" s="4">
        <v>2514.3359999999998</v>
      </c>
      <c r="N1014" s="4">
        <v>2455.0210000000002</v>
      </c>
      <c r="O1014" s="4">
        <v>2396.2809999999999</v>
      </c>
      <c r="P1014" s="4">
        <v>2289.8780000000002</v>
      </c>
      <c r="Q1014" s="4">
        <v>1984.4970000000001</v>
      </c>
      <c r="R1014" s="4">
        <v>1595.7349999999999</v>
      </c>
      <c r="S1014" s="4">
        <v>1354.7360000000001</v>
      </c>
      <c r="T1014" s="4">
        <v>1131.2429999999999</v>
      </c>
      <c r="U1014" s="4">
        <v>892.971</v>
      </c>
      <c r="V1014" s="4">
        <v>648.48</v>
      </c>
      <c r="W1014" s="4">
        <v>405.85899999999998</v>
      </c>
      <c r="X1014" s="4">
        <v>182.036</v>
      </c>
      <c r="Y1014" s="4">
        <v>67.784999999999997</v>
      </c>
      <c r="Z1014" s="4">
        <v>16.273</v>
      </c>
      <c r="AA1014" s="4">
        <v>2.4020000000000001</v>
      </c>
    </row>
    <row r="1015" spans="1:27" s="6" customFormat="1" x14ac:dyDescent="0.3">
      <c r="A1015" s="40">
        <v>1014</v>
      </c>
      <c r="B1015" s="18" t="s">
        <v>323</v>
      </c>
      <c r="C1015" s="43" t="s">
        <v>101</v>
      </c>
      <c r="D1015" s="41"/>
      <c r="E1015" s="41">
        <v>710</v>
      </c>
      <c r="F1015" s="41">
        <v>2040</v>
      </c>
      <c r="G1015" s="4">
        <v>2601.288</v>
      </c>
      <c r="H1015" s="4">
        <v>2625.4250000000002</v>
      </c>
      <c r="I1015" s="4">
        <v>2670.6849999999999</v>
      </c>
      <c r="J1015" s="4">
        <v>2730.89</v>
      </c>
      <c r="K1015" s="4">
        <v>2775.212</v>
      </c>
      <c r="L1015" s="4">
        <v>2765.9279999999999</v>
      </c>
      <c r="M1015" s="4">
        <v>2603.5450000000001</v>
      </c>
      <c r="N1015" s="4">
        <v>2473.1860000000001</v>
      </c>
      <c r="O1015" s="4">
        <v>2399.1579999999999</v>
      </c>
      <c r="P1015" s="4">
        <v>2323.2730000000001</v>
      </c>
      <c r="Q1015" s="4">
        <v>2195.5459999999998</v>
      </c>
      <c r="R1015" s="4">
        <v>1875.28</v>
      </c>
      <c r="S1015" s="4">
        <v>1480.8009999999999</v>
      </c>
      <c r="T1015" s="4">
        <v>1226.2819999999999</v>
      </c>
      <c r="U1015" s="4">
        <v>982.04899999999998</v>
      </c>
      <c r="V1015" s="4">
        <v>728.12</v>
      </c>
      <c r="W1015" s="4">
        <v>473.089</v>
      </c>
      <c r="X1015" s="4">
        <v>244.59200000000001</v>
      </c>
      <c r="Y1015" s="4">
        <v>84.231999999999999</v>
      </c>
      <c r="Z1015" s="4">
        <v>21.408999999999999</v>
      </c>
      <c r="AA1015" s="4">
        <v>3.294</v>
      </c>
    </row>
    <row r="1016" spans="1:27" s="6" customFormat="1" x14ac:dyDescent="0.3">
      <c r="A1016" s="40">
        <v>1015</v>
      </c>
      <c r="B1016" s="18" t="s">
        <v>323</v>
      </c>
      <c r="C1016" s="43" t="s">
        <v>101</v>
      </c>
      <c r="D1016" s="41"/>
      <c r="E1016" s="41">
        <v>710</v>
      </c>
      <c r="F1016" s="41">
        <v>2045</v>
      </c>
      <c r="G1016" s="4">
        <v>2568.2280000000001</v>
      </c>
      <c r="H1016" s="4">
        <v>2596.297</v>
      </c>
      <c r="I1016" s="4">
        <v>2624.067</v>
      </c>
      <c r="J1016" s="4">
        <v>2670.0219999999999</v>
      </c>
      <c r="K1016" s="4">
        <v>2727.1559999999999</v>
      </c>
      <c r="L1016" s="4">
        <v>2762.8580000000002</v>
      </c>
      <c r="M1016" s="4">
        <v>2742.2510000000002</v>
      </c>
      <c r="N1016" s="4">
        <v>2566.7130000000002</v>
      </c>
      <c r="O1016" s="4">
        <v>2422.9969999999998</v>
      </c>
      <c r="P1016" s="4">
        <v>2333.7399999999998</v>
      </c>
      <c r="Q1016" s="4">
        <v>2237.9319999999998</v>
      </c>
      <c r="R1016" s="4">
        <v>2086.6529999999998</v>
      </c>
      <c r="S1016" s="4">
        <v>1748.1220000000001</v>
      </c>
      <c r="T1016" s="4">
        <v>1342.182</v>
      </c>
      <c r="U1016" s="4">
        <v>1066.9749999999999</v>
      </c>
      <c r="V1016" s="4">
        <v>805.91399999999999</v>
      </c>
      <c r="W1016" s="4">
        <v>537.97799999999995</v>
      </c>
      <c r="X1016" s="4">
        <v>290.76299999999998</v>
      </c>
      <c r="Y1016" s="4">
        <v>116.18300000000001</v>
      </c>
      <c r="Z1016" s="4">
        <v>27.518000000000001</v>
      </c>
      <c r="AA1016" s="4">
        <v>4.516</v>
      </c>
    </row>
    <row r="1017" spans="1:27" s="6" customFormat="1" x14ac:dyDescent="0.3">
      <c r="A1017" s="40">
        <v>1016</v>
      </c>
      <c r="B1017" s="18" t="s">
        <v>323</v>
      </c>
      <c r="C1017" s="43" t="s">
        <v>101</v>
      </c>
      <c r="D1017" s="41"/>
      <c r="E1017" s="41">
        <v>710</v>
      </c>
      <c r="F1017" s="41">
        <v>2050</v>
      </c>
      <c r="G1017" s="4">
        <v>2515.6149999999998</v>
      </c>
      <c r="H1017" s="4">
        <v>2563.8440000000001</v>
      </c>
      <c r="I1017" s="4">
        <v>2595.1750000000002</v>
      </c>
      <c r="J1017" s="4">
        <v>2623.8409999999999</v>
      </c>
      <c r="K1017" s="4">
        <v>2667.797</v>
      </c>
      <c r="L1017" s="4">
        <v>2717.8009999999999</v>
      </c>
      <c r="M1017" s="4">
        <v>2743.3110000000001</v>
      </c>
      <c r="N1017" s="4">
        <v>2709.3220000000001</v>
      </c>
      <c r="O1017" s="4">
        <v>2521.2750000000001</v>
      </c>
      <c r="P1017" s="4">
        <v>2363.694</v>
      </c>
      <c r="Q1017" s="4">
        <v>2256.5059999999999</v>
      </c>
      <c r="R1017" s="4">
        <v>2137.931</v>
      </c>
      <c r="S1017" s="4">
        <v>1957.7660000000001</v>
      </c>
      <c r="T1017" s="4">
        <v>1593.646</v>
      </c>
      <c r="U1017" s="4">
        <v>1171.797</v>
      </c>
      <c r="V1017" s="4">
        <v>879.96299999999997</v>
      </c>
      <c r="W1017" s="4">
        <v>602.13699999999994</v>
      </c>
      <c r="X1017" s="4">
        <v>336.86399999999998</v>
      </c>
      <c r="Y1017" s="4">
        <v>141.63</v>
      </c>
      <c r="Z1017" s="4">
        <v>39.223999999999997</v>
      </c>
      <c r="AA1017" s="4">
        <v>6.069</v>
      </c>
    </row>
    <row r="1018" spans="1:27" s="6" customFormat="1" x14ac:dyDescent="0.3">
      <c r="A1018" s="40">
        <v>1017</v>
      </c>
      <c r="B1018" s="18" t="s">
        <v>323</v>
      </c>
      <c r="C1018" s="43" t="s">
        <v>101</v>
      </c>
      <c r="D1018" s="41"/>
      <c r="E1018" s="41">
        <v>710</v>
      </c>
      <c r="F1018" s="41">
        <v>2055</v>
      </c>
      <c r="G1018" s="4">
        <v>2451.06</v>
      </c>
      <c r="H1018" s="4">
        <v>2511.7849999999999</v>
      </c>
      <c r="I1018" s="4">
        <v>2562.8710000000001</v>
      </c>
      <c r="J1018" s="4">
        <v>2595.1610000000001</v>
      </c>
      <c r="K1018" s="4">
        <v>2622.5329999999999</v>
      </c>
      <c r="L1018" s="4">
        <v>2660.6</v>
      </c>
      <c r="M1018" s="4">
        <v>2701.5529999999999</v>
      </c>
      <c r="N1018" s="4">
        <v>2714.848</v>
      </c>
      <c r="O1018" s="4">
        <v>2667.5749999999998</v>
      </c>
      <c r="P1018" s="4">
        <v>2466.6509999999998</v>
      </c>
      <c r="Q1018" s="4">
        <v>2293.0880000000002</v>
      </c>
      <c r="R1018" s="4">
        <v>2165.328</v>
      </c>
      <c r="S1018" s="4">
        <v>2018.473</v>
      </c>
      <c r="T1018" s="4">
        <v>1799.3489999999999</v>
      </c>
      <c r="U1018" s="4">
        <v>1403.0820000000001</v>
      </c>
      <c r="V1018" s="4">
        <v>973.37800000000004</v>
      </c>
      <c r="W1018" s="4">
        <v>665.49099999999999</v>
      </c>
      <c r="X1018" s="4">
        <v>385.60199999999998</v>
      </c>
      <c r="Y1018" s="4">
        <v>169.22300000000001</v>
      </c>
      <c r="Z1018" s="4">
        <v>49.823999999999998</v>
      </c>
      <c r="AA1018" s="4">
        <v>8.984</v>
      </c>
    </row>
    <row r="1019" spans="1:27" s="6" customFormat="1" x14ac:dyDescent="0.3">
      <c r="A1019" s="40">
        <v>1018</v>
      </c>
      <c r="B1019" s="18" t="s">
        <v>323</v>
      </c>
      <c r="C1019" s="43" t="s">
        <v>101</v>
      </c>
      <c r="D1019" s="41"/>
      <c r="E1019" s="41">
        <v>710</v>
      </c>
      <c r="F1019" s="41">
        <v>2060</v>
      </c>
      <c r="G1019" s="4">
        <v>2383.7260000000001</v>
      </c>
      <c r="H1019" s="4">
        <v>2447.8139999999999</v>
      </c>
      <c r="I1019" s="4">
        <v>2510.9749999999999</v>
      </c>
      <c r="J1019" s="4">
        <v>2563.0390000000002</v>
      </c>
      <c r="K1019" s="4">
        <v>2594.5050000000001</v>
      </c>
      <c r="L1019" s="4">
        <v>2616.828</v>
      </c>
      <c r="M1019" s="4">
        <v>2646.9160000000002</v>
      </c>
      <c r="N1019" s="4">
        <v>2676.8739999999998</v>
      </c>
      <c r="O1019" s="4">
        <v>2677.8020000000001</v>
      </c>
      <c r="P1019" s="4">
        <v>2616.59</v>
      </c>
      <c r="Q1019" s="4">
        <v>2400.8589999999999</v>
      </c>
      <c r="R1019" s="4">
        <v>2209.1350000000002</v>
      </c>
      <c r="S1019" s="4">
        <v>2055.5859999999998</v>
      </c>
      <c r="T1019" s="4">
        <v>1869.57</v>
      </c>
      <c r="U1019" s="4">
        <v>1600.451</v>
      </c>
      <c r="V1019" s="4">
        <v>1178.712</v>
      </c>
      <c r="W1019" s="4">
        <v>746.54700000000003</v>
      </c>
      <c r="X1019" s="4">
        <v>435.67700000000002</v>
      </c>
      <c r="Y1019" s="4">
        <v>199.69200000000001</v>
      </c>
      <c r="Z1019" s="4">
        <v>62.006999999999998</v>
      </c>
      <c r="AA1019" s="4">
        <v>12.206</v>
      </c>
    </row>
    <row r="1020" spans="1:27" s="6" customFormat="1" x14ac:dyDescent="0.3">
      <c r="A1020" s="40">
        <v>1019</v>
      </c>
      <c r="B1020" s="18" t="s">
        <v>323</v>
      </c>
      <c r="C1020" s="43" t="s">
        <v>101</v>
      </c>
      <c r="D1020" s="41"/>
      <c r="E1020" s="41">
        <v>710</v>
      </c>
      <c r="F1020" s="41">
        <v>2065</v>
      </c>
      <c r="G1020" s="4">
        <v>2328.1750000000002</v>
      </c>
      <c r="H1020" s="4">
        <v>2380.9690000000001</v>
      </c>
      <c r="I1020" s="4">
        <v>2447.1619999999998</v>
      </c>
      <c r="J1020" s="4">
        <v>2511.3110000000001</v>
      </c>
      <c r="K1020" s="4">
        <v>2562.9189999999999</v>
      </c>
      <c r="L1020" s="4">
        <v>2589.9670000000001</v>
      </c>
      <c r="M1020" s="4">
        <v>2605.1959999999999</v>
      </c>
      <c r="N1020" s="4">
        <v>2625.587</v>
      </c>
      <c r="O1020" s="4">
        <v>2644.3670000000002</v>
      </c>
      <c r="P1020" s="4">
        <v>2632.2069999999999</v>
      </c>
      <c r="Q1020" s="4">
        <v>2554.4450000000002</v>
      </c>
      <c r="R1020" s="4">
        <v>2321.6889999999999</v>
      </c>
      <c r="S1020" s="4">
        <v>2107.0520000000001</v>
      </c>
      <c r="T1020" s="4">
        <v>1916.5029999999999</v>
      </c>
      <c r="U1020" s="4">
        <v>1678.277</v>
      </c>
      <c r="V1020" s="4">
        <v>1360.7249999999999</v>
      </c>
      <c r="W1020" s="4">
        <v>917.37300000000005</v>
      </c>
      <c r="X1020" s="4">
        <v>498.53300000000002</v>
      </c>
      <c r="Y1020" s="4">
        <v>231.916</v>
      </c>
      <c r="Z1020" s="4">
        <v>75.926000000000002</v>
      </c>
      <c r="AA1020" s="4">
        <v>16.05</v>
      </c>
    </row>
    <row r="1021" spans="1:27" s="6" customFormat="1" x14ac:dyDescent="0.3">
      <c r="A1021" s="40">
        <v>1020</v>
      </c>
      <c r="B1021" s="18" t="s">
        <v>323</v>
      </c>
      <c r="C1021" s="43" t="s">
        <v>101</v>
      </c>
      <c r="D1021" s="41"/>
      <c r="E1021" s="41">
        <v>710</v>
      </c>
      <c r="F1021" s="41">
        <v>2070</v>
      </c>
      <c r="G1021" s="4">
        <v>2280.8470000000002</v>
      </c>
      <c r="H1021" s="4">
        <v>2325.6979999999999</v>
      </c>
      <c r="I1021" s="4">
        <v>2380.4229999999998</v>
      </c>
      <c r="J1021" s="4">
        <v>2447.5680000000002</v>
      </c>
      <c r="K1021" s="4">
        <v>2511.5709999999999</v>
      </c>
      <c r="L1021" s="4">
        <v>2559.25</v>
      </c>
      <c r="M1021" s="4">
        <v>2579.848</v>
      </c>
      <c r="N1021" s="4">
        <v>2586.4540000000002</v>
      </c>
      <c r="O1021" s="4">
        <v>2596.9189999999999</v>
      </c>
      <c r="P1021" s="4">
        <v>2603.6689999999999</v>
      </c>
      <c r="Q1021" s="4">
        <v>2575.5360000000001</v>
      </c>
      <c r="R1021" s="4">
        <v>2477.931</v>
      </c>
      <c r="S1021" s="4">
        <v>2223.1750000000002</v>
      </c>
      <c r="T1021" s="4">
        <v>1974.451</v>
      </c>
      <c r="U1021" s="4">
        <v>1732.7750000000001</v>
      </c>
      <c r="V1021" s="4">
        <v>1441.13</v>
      </c>
      <c r="W1021" s="4">
        <v>1073.002</v>
      </c>
      <c r="X1021" s="4">
        <v>623.97400000000005</v>
      </c>
      <c r="Y1021" s="4">
        <v>272.29199999999997</v>
      </c>
      <c r="Z1021" s="4">
        <v>91.323999999999998</v>
      </c>
      <c r="AA1021" s="4">
        <v>20.698</v>
      </c>
    </row>
    <row r="1022" spans="1:27" s="6" customFormat="1" x14ac:dyDescent="0.3">
      <c r="A1022" s="40">
        <v>1021</v>
      </c>
      <c r="B1022" s="18" t="s">
        <v>323</v>
      </c>
      <c r="C1022" s="43" t="s">
        <v>101</v>
      </c>
      <c r="D1022" s="41"/>
      <c r="E1022" s="41">
        <v>710</v>
      </c>
      <c r="F1022" s="41">
        <v>2075</v>
      </c>
      <c r="G1022" s="4">
        <v>2233.8090000000002</v>
      </c>
      <c r="H1022" s="4">
        <v>2278.5770000000002</v>
      </c>
      <c r="I1022" s="4">
        <v>2325.2220000000002</v>
      </c>
      <c r="J1022" s="4">
        <v>2380.8919999999998</v>
      </c>
      <c r="K1022" s="4">
        <v>2448.136</v>
      </c>
      <c r="L1022" s="4">
        <v>2508.7179999999998</v>
      </c>
      <c r="M1022" s="4">
        <v>2550.4780000000001</v>
      </c>
      <c r="N1022" s="4">
        <v>2563.2579999999998</v>
      </c>
      <c r="O1022" s="4">
        <v>2561.0050000000001</v>
      </c>
      <c r="P1022" s="4">
        <v>2560.6880000000001</v>
      </c>
      <c r="Q1022" s="4">
        <v>2552.527</v>
      </c>
      <c r="R1022" s="4">
        <v>2504.8310000000001</v>
      </c>
      <c r="S1022" s="4">
        <v>2381.306</v>
      </c>
      <c r="T1022" s="4">
        <v>2093.1260000000002</v>
      </c>
      <c r="U1022" s="4">
        <v>1796.386</v>
      </c>
      <c r="V1022" s="4">
        <v>1500.9649999999999</v>
      </c>
      <c r="W1022" s="4">
        <v>1150.0150000000001</v>
      </c>
      <c r="X1022" s="4">
        <v>742.24699999999996</v>
      </c>
      <c r="Y1022" s="4">
        <v>348.98899999999998</v>
      </c>
      <c r="Z1022" s="4">
        <v>110.75700000000001</v>
      </c>
      <c r="AA1022" s="4">
        <v>26.152000000000001</v>
      </c>
    </row>
    <row r="1023" spans="1:27" s="6" customFormat="1" x14ac:dyDescent="0.3">
      <c r="A1023" s="40">
        <v>1022</v>
      </c>
      <c r="B1023" s="18" t="s">
        <v>323</v>
      </c>
      <c r="C1023" s="43" t="s">
        <v>101</v>
      </c>
      <c r="D1023" s="41"/>
      <c r="E1023" s="41">
        <v>710</v>
      </c>
      <c r="F1023" s="41">
        <v>2080</v>
      </c>
      <c r="G1023" s="4">
        <v>2186.8330000000001</v>
      </c>
      <c r="H1023" s="4">
        <v>2231.7350000000001</v>
      </c>
      <c r="I1023" s="4">
        <v>2278.1379999999999</v>
      </c>
      <c r="J1023" s="4">
        <v>2325.7109999999998</v>
      </c>
      <c r="K1023" s="4">
        <v>2381.6959999999999</v>
      </c>
      <c r="L1023" s="4">
        <v>2446.0239999999999</v>
      </c>
      <c r="M1023" s="4">
        <v>2501.23</v>
      </c>
      <c r="N1023" s="4">
        <v>2535.8440000000001</v>
      </c>
      <c r="O1023" s="4">
        <v>2540.5239999999999</v>
      </c>
      <c r="P1023" s="4">
        <v>2528.5929999999998</v>
      </c>
      <c r="Q1023" s="4">
        <v>2514.7669999999998</v>
      </c>
      <c r="R1023" s="4">
        <v>2488.1329999999998</v>
      </c>
      <c r="S1023" s="4">
        <v>2414.6880000000001</v>
      </c>
      <c r="T1023" s="4">
        <v>2251.9690000000001</v>
      </c>
      <c r="U1023" s="4">
        <v>1915.8910000000001</v>
      </c>
      <c r="V1023" s="4">
        <v>1568.558</v>
      </c>
      <c r="W1023" s="4">
        <v>1210.796</v>
      </c>
      <c r="X1023" s="4">
        <v>807.99300000000005</v>
      </c>
      <c r="Y1023" s="4">
        <v>424.36399999999998</v>
      </c>
      <c r="Z1023" s="4">
        <v>146.30000000000001</v>
      </c>
      <c r="AA1023" s="4">
        <v>33.072000000000003</v>
      </c>
    </row>
    <row r="1024" spans="1:27" s="6" customFormat="1" x14ac:dyDescent="0.3">
      <c r="A1024" s="40">
        <v>1023</v>
      </c>
      <c r="B1024" s="18" t="s">
        <v>323</v>
      </c>
      <c r="C1024" s="43" t="s">
        <v>101</v>
      </c>
      <c r="D1024" s="41"/>
      <c r="E1024" s="41">
        <v>710</v>
      </c>
      <c r="F1024" s="41">
        <v>2085</v>
      </c>
      <c r="G1024" s="4">
        <v>2135.2199999999998</v>
      </c>
      <c r="H1024" s="4">
        <v>2184.9259999999999</v>
      </c>
      <c r="I1024" s="4">
        <v>2231.3530000000001</v>
      </c>
      <c r="J1024" s="4">
        <v>2278.6129999999998</v>
      </c>
      <c r="K1024" s="4">
        <v>2326.6370000000002</v>
      </c>
      <c r="L1024" s="4">
        <v>2380.1889999999999</v>
      </c>
      <c r="M1024" s="4">
        <v>2439.6979999999999</v>
      </c>
      <c r="N1024" s="4">
        <v>2488.4580000000001</v>
      </c>
      <c r="O1024" s="4">
        <v>2515.587</v>
      </c>
      <c r="P1024" s="4">
        <v>2511.37</v>
      </c>
      <c r="Q1024" s="4">
        <v>2487.1579999999999</v>
      </c>
      <c r="R1024" s="4">
        <v>2456.4450000000002</v>
      </c>
      <c r="S1024" s="4">
        <v>2405.3310000000001</v>
      </c>
      <c r="T1024" s="4">
        <v>2292.5709999999999</v>
      </c>
      <c r="U1024" s="4">
        <v>2073.0630000000001</v>
      </c>
      <c r="V1024" s="4">
        <v>1685.826</v>
      </c>
      <c r="W1024" s="4">
        <v>1278.2249999999999</v>
      </c>
      <c r="X1024" s="4">
        <v>863.09500000000003</v>
      </c>
      <c r="Y1024" s="4">
        <v>471.529</v>
      </c>
      <c r="Z1024" s="4">
        <v>182.99600000000001</v>
      </c>
      <c r="AA1024" s="4">
        <v>44.734999999999999</v>
      </c>
    </row>
    <row r="1025" spans="1:27" s="6" customFormat="1" x14ac:dyDescent="0.3">
      <c r="A1025" s="40">
        <v>1024</v>
      </c>
      <c r="B1025" s="18" t="s">
        <v>323</v>
      </c>
      <c r="C1025" s="43" t="s">
        <v>101</v>
      </c>
      <c r="D1025" s="41"/>
      <c r="E1025" s="41">
        <v>710</v>
      </c>
      <c r="F1025" s="41">
        <v>2090</v>
      </c>
      <c r="G1025" s="4">
        <v>2084.5</v>
      </c>
      <c r="H1025" s="4">
        <v>2133.4749999999999</v>
      </c>
      <c r="I1025" s="4">
        <v>2184.5749999999998</v>
      </c>
      <c r="J1025" s="4">
        <v>2231.81</v>
      </c>
      <c r="K1025" s="4">
        <v>2279.607</v>
      </c>
      <c r="L1025" s="4">
        <v>2325.5630000000001</v>
      </c>
      <c r="M1025" s="4">
        <v>2374.8789999999999</v>
      </c>
      <c r="N1025" s="4">
        <v>2428.643</v>
      </c>
      <c r="O1025" s="4">
        <v>2470.587</v>
      </c>
      <c r="P1025" s="4">
        <v>2489.3870000000002</v>
      </c>
      <c r="Q1025" s="4">
        <v>2473.768</v>
      </c>
      <c r="R1025" s="4">
        <v>2434.087</v>
      </c>
      <c r="S1025" s="4">
        <v>2380.79</v>
      </c>
      <c r="T1025" s="4">
        <v>2291.8989999999999</v>
      </c>
      <c r="U1025" s="4">
        <v>2121.3159999999998</v>
      </c>
      <c r="V1025" s="4">
        <v>1837.3979999999999</v>
      </c>
      <c r="W1025" s="4">
        <v>1387.0940000000001</v>
      </c>
      <c r="X1025" s="4">
        <v>923.58</v>
      </c>
      <c r="Y1025" s="4">
        <v>513.51599999999996</v>
      </c>
      <c r="Z1025" s="4">
        <v>208.846</v>
      </c>
      <c r="AA1025" s="4">
        <v>58.561</v>
      </c>
    </row>
    <row r="1026" spans="1:27" s="6" customFormat="1" x14ac:dyDescent="0.3">
      <c r="A1026" s="40">
        <v>1025</v>
      </c>
      <c r="B1026" s="18" t="s">
        <v>323</v>
      </c>
      <c r="C1026" s="43" t="s">
        <v>101</v>
      </c>
      <c r="D1026" s="41"/>
      <c r="E1026" s="41">
        <v>710</v>
      </c>
      <c r="F1026" s="41">
        <v>2095</v>
      </c>
      <c r="G1026" s="4">
        <v>2038.7070000000001</v>
      </c>
      <c r="H1026" s="4">
        <v>2082.89</v>
      </c>
      <c r="I1026" s="4">
        <v>2133.1559999999999</v>
      </c>
      <c r="J1026" s="4">
        <v>2185.009</v>
      </c>
      <c r="K1026" s="4">
        <v>2232.8319999999999</v>
      </c>
      <c r="L1026" s="4">
        <v>2278.8649999999998</v>
      </c>
      <c r="M1026" s="4">
        <v>2321.0740000000001</v>
      </c>
      <c r="N1026" s="4">
        <v>2365.337</v>
      </c>
      <c r="O1026" s="4">
        <v>2412.971</v>
      </c>
      <c r="P1026" s="4">
        <v>2447.2860000000001</v>
      </c>
      <c r="Q1026" s="4">
        <v>2455.3620000000001</v>
      </c>
      <c r="R1026" s="4">
        <v>2425.2199999999998</v>
      </c>
      <c r="S1026" s="4">
        <v>2364.7689999999998</v>
      </c>
      <c r="T1026" s="4">
        <v>2276.1660000000002</v>
      </c>
      <c r="U1026" s="4">
        <v>2130.904</v>
      </c>
      <c r="V1026" s="4">
        <v>1892.8209999999999</v>
      </c>
      <c r="W1026" s="4">
        <v>1525.4849999999999</v>
      </c>
      <c r="X1026" s="4">
        <v>1015.099</v>
      </c>
      <c r="Y1026" s="4">
        <v>559.60699999999997</v>
      </c>
      <c r="Z1026" s="4">
        <v>233.28100000000001</v>
      </c>
      <c r="AA1026" s="4">
        <v>70.787999999999997</v>
      </c>
    </row>
    <row r="1027" spans="1:27" s="6" customFormat="1" x14ac:dyDescent="0.3">
      <c r="A1027" s="40">
        <v>1026</v>
      </c>
      <c r="B1027" s="18" t="s">
        <v>323</v>
      </c>
      <c r="C1027" s="43" t="s">
        <v>101</v>
      </c>
      <c r="D1027" s="41"/>
      <c r="E1027" s="41">
        <v>710</v>
      </c>
      <c r="F1027" s="41">
        <v>2100</v>
      </c>
      <c r="G1027" s="4">
        <v>1998.2329999999999</v>
      </c>
      <c r="H1027" s="4">
        <v>2037.2149999999999</v>
      </c>
      <c r="I1027" s="4">
        <v>2082.5970000000002</v>
      </c>
      <c r="J1027" s="4">
        <v>2133.5659999999998</v>
      </c>
      <c r="K1027" s="4">
        <v>2186.0030000000002</v>
      </c>
      <c r="L1027" s="4">
        <v>2232.328</v>
      </c>
      <c r="M1027" s="4">
        <v>2275.058</v>
      </c>
      <c r="N1027" s="4">
        <v>2312.799</v>
      </c>
      <c r="O1027" s="4">
        <v>2351.65</v>
      </c>
      <c r="P1027" s="4">
        <v>2392.373</v>
      </c>
      <c r="Q1027" s="4">
        <v>2416.7629999999999</v>
      </c>
      <c r="R1027" s="4">
        <v>2411.0610000000001</v>
      </c>
      <c r="S1027" s="4">
        <v>2361.3879999999999</v>
      </c>
      <c r="T1027" s="4">
        <v>2267.9720000000002</v>
      </c>
      <c r="U1027" s="4">
        <v>2125.8490000000002</v>
      </c>
      <c r="V1027" s="4">
        <v>1913.453</v>
      </c>
      <c r="W1027" s="4">
        <v>1584.876</v>
      </c>
      <c r="X1027" s="4">
        <v>1129.8869999999999</v>
      </c>
      <c r="Y1027" s="4">
        <v>625.79899999999998</v>
      </c>
      <c r="Z1027" s="4">
        <v>260.42399999999998</v>
      </c>
      <c r="AA1027" s="4">
        <v>82.745999999999995</v>
      </c>
    </row>
    <row r="1028" spans="1:27" s="6" customFormat="1" x14ac:dyDescent="0.3">
      <c r="A1028" s="40">
        <v>1027</v>
      </c>
      <c r="B1028" s="18" t="s">
        <v>323</v>
      </c>
      <c r="C1028" s="43" t="s">
        <v>102</v>
      </c>
      <c r="D1028" s="41"/>
      <c r="E1028" s="41">
        <v>748</v>
      </c>
      <c r="F1028" s="41">
        <v>2015</v>
      </c>
      <c r="G1028" s="4">
        <v>88.596999999999994</v>
      </c>
      <c r="H1028" s="4">
        <v>82.582999999999998</v>
      </c>
      <c r="I1028" s="4">
        <v>75.983000000000004</v>
      </c>
      <c r="J1028" s="4">
        <v>74.884</v>
      </c>
      <c r="K1028" s="4">
        <v>74.542000000000002</v>
      </c>
      <c r="L1028" s="4">
        <v>67.581999999999994</v>
      </c>
      <c r="M1028" s="4">
        <v>52.22</v>
      </c>
      <c r="N1028" s="4">
        <v>37.07</v>
      </c>
      <c r="O1028" s="4">
        <v>27.695</v>
      </c>
      <c r="P1028" s="4">
        <v>23.907</v>
      </c>
      <c r="Q1028" s="4">
        <v>20.465</v>
      </c>
      <c r="R1028" s="4">
        <v>16.663</v>
      </c>
      <c r="S1028" s="4">
        <v>13.004</v>
      </c>
      <c r="T1028" s="4">
        <v>9.7680000000000007</v>
      </c>
      <c r="U1028" s="4">
        <v>6.875</v>
      </c>
      <c r="V1028" s="4">
        <v>4.53</v>
      </c>
      <c r="W1028" s="4">
        <v>2.3679999999999999</v>
      </c>
      <c r="X1028" s="4">
        <v>0.89800000000000002</v>
      </c>
      <c r="Y1028" s="4">
        <v>0.218</v>
      </c>
      <c r="Z1028" s="4">
        <v>0.03</v>
      </c>
      <c r="AA1028" s="4">
        <v>2E-3</v>
      </c>
    </row>
    <row r="1029" spans="1:27" s="6" customFormat="1" x14ac:dyDescent="0.3">
      <c r="A1029" s="40">
        <v>1028</v>
      </c>
      <c r="B1029" s="18" t="s">
        <v>323</v>
      </c>
      <c r="C1029" s="43" t="s">
        <v>102</v>
      </c>
      <c r="D1029" s="41"/>
      <c r="E1029" s="41">
        <v>748</v>
      </c>
      <c r="F1029" s="41">
        <v>2020</v>
      </c>
      <c r="G1029" s="4">
        <v>91.909000000000006</v>
      </c>
      <c r="H1029" s="4">
        <v>87.68</v>
      </c>
      <c r="I1029" s="4">
        <v>82.037999999999997</v>
      </c>
      <c r="J1029" s="4">
        <v>75.257999999999996</v>
      </c>
      <c r="K1029" s="4">
        <v>73.625</v>
      </c>
      <c r="L1029" s="4">
        <v>72.478999999999999</v>
      </c>
      <c r="M1029" s="4">
        <v>64.888000000000005</v>
      </c>
      <c r="N1029" s="4">
        <v>49.441000000000003</v>
      </c>
      <c r="O1029" s="4">
        <v>34.710999999999999</v>
      </c>
      <c r="P1029" s="4">
        <v>25.783999999999999</v>
      </c>
      <c r="Q1029" s="4">
        <v>22.259</v>
      </c>
      <c r="R1029" s="4">
        <v>19.013000000000002</v>
      </c>
      <c r="S1029" s="4">
        <v>15.24</v>
      </c>
      <c r="T1029" s="4">
        <v>11.465</v>
      </c>
      <c r="U1029" s="4">
        <v>8.032</v>
      </c>
      <c r="V1029" s="4">
        <v>5.0030000000000001</v>
      </c>
      <c r="W1029" s="4">
        <v>2.6960000000000002</v>
      </c>
      <c r="X1029" s="4">
        <v>1.0249999999999999</v>
      </c>
      <c r="Y1029" s="4">
        <v>0.25</v>
      </c>
      <c r="Z1029" s="4">
        <v>3.4000000000000002E-2</v>
      </c>
      <c r="AA1029" s="4">
        <v>3.0000000000000001E-3</v>
      </c>
    </row>
    <row r="1030" spans="1:27" s="6" customFormat="1" x14ac:dyDescent="0.3">
      <c r="A1030" s="40">
        <v>1029</v>
      </c>
      <c r="B1030" s="18" t="s">
        <v>323</v>
      </c>
      <c r="C1030" s="43" t="s">
        <v>102</v>
      </c>
      <c r="D1030" s="41"/>
      <c r="E1030" s="41">
        <v>748</v>
      </c>
      <c r="F1030" s="41">
        <v>2025</v>
      </c>
      <c r="G1030" s="4">
        <v>91.616</v>
      </c>
      <c r="H1030" s="4">
        <v>91.168999999999997</v>
      </c>
      <c r="I1030" s="4">
        <v>87.314999999999998</v>
      </c>
      <c r="J1030" s="4">
        <v>81.399000000000001</v>
      </c>
      <c r="K1030" s="4">
        <v>74.084999999999994</v>
      </c>
      <c r="L1030" s="4">
        <v>71.775000000000006</v>
      </c>
      <c r="M1030" s="4">
        <v>69.986000000000004</v>
      </c>
      <c r="N1030" s="4">
        <v>61.927999999999997</v>
      </c>
      <c r="O1030" s="4">
        <v>46.625999999999998</v>
      </c>
      <c r="P1030" s="4">
        <v>32.33</v>
      </c>
      <c r="Q1030" s="4">
        <v>23.818999999999999</v>
      </c>
      <c r="R1030" s="4">
        <v>20.559000000000001</v>
      </c>
      <c r="S1030" s="4">
        <v>17.376000000000001</v>
      </c>
      <c r="T1030" s="4">
        <v>13.468</v>
      </c>
      <c r="U1030" s="4">
        <v>9.4860000000000007</v>
      </c>
      <c r="V1030" s="4">
        <v>5.9139999999999997</v>
      </c>
      <c r="W1030" s="4">
        <v>3.0249999999999999</v>
      </c>
      <c r="X1030" s="4">
        <v>1.1859999999999999</v>
      </c>
      <c r="Y1030" s="4">
        <v>0.29099999999999998</v>
      </c>
      <c r="Z1030" s="4">
        <v>4.1000000000000002E-2</v>
      </c>
      <c r="AA1030" s="4">
        <v>3.0000000000000001E-3</v>
      </c>
    </row>
    <row r="1031" spans="1:27" s="6" customFormat="1" x14ac:dyDescent="0.3">
      <c r="A1031" s="40">
        <v>1030</v>
      </c>
      <c r="B1031" s="18" t="s">
        <v>323</v>
      </c>
      <c r="C1031" s="43" t="s">
        <v>102</v>
      </c>
      <c r="D1031" s="41"/>
      <c r="E1031" s="41">
        <v>748</v>
      </c>
      <c r="F1031" s="41">
        <v>2030</v>
      </c>
      <c r="G1031" s="4">
        <v>90.372</v>
      </c>
      <c r="H1031" s="4">
        <v>90.99</v>
      </c>
      <c r="I1031" s="4">
        <v>90.863</v>
      </c>
      <c r="J1031" s="4">
        <v>86.820999999999998</v>
      </c>
      <c r="K1031" s="4">
        <v>80.281999999999996</v>
      </c>
      <c r="L1031" s="4">
        <v>72.334000000000003</v>
      </c>
      <c r="M1031" s="4">
        <v>69.525000000000006</v>
      </c>
      <c r="N1031" s="4">
        <v>67.224000000000004</v>
      </c>
      <c r="O1031" s="4">
        <v>58.933</v>
      </c>
      <c r="P1031" s="4">
        <v>43.835999999999999</v>
      </c>
      <c r="Q1031" s="4">
        <v>29.954000000000001</v>
      </c>
      <c r="R1031" s="4">
        <v>21.89</v>
      </c>
      <c r="S1031" s="4">
        <v>18.736999999999998</v>
      </c>
      <c r="T1031" s="4">
        <v>15.4</v>
      </c>
      <c r="U1031" s="4">
        <v>11.225</v>
      </c>
      <c r="V1031" s="4">
        <v>7.077</v>
      </c>
      <c r="W1031" s="4">
        <v>3.645</v>
      </c>
      <c r="X1031" s="4">
        <v>1.359</v>
      </c>
      <c r="Y1031" s="4">
        <v>0.34399999999999997</v>
      </c>
      <c r="Z1031" s="4">
        <v>4.9000000000000002E-2</v>
      </c>
      <c r="AA1031" s="4">
        <v>4.0000000000000001E-3</v>
      </c>
    </row>
    <row r="1032" spans="1:27" s="6" customFormat="1" x14ac:dyDescent="0.3">
      <c r="A1032" s="40">
        <v>1031</v>
      </c>
      <c r="B1032" s="18" t="s">
        <v>323</v>
      </c>
      <c r="C1032" s="43" t="s">
        <v>102</v>
      </c>
      <c r="D1032" s="41"/>
      <c r="E1032" s="41">
        <v>748</v>
      </c>
      <c r="F1032" s="41">
        <v>2035</v>
      </c>
      <c r="G1032" s="4">
        <v>89.897000000000006</v>
      </c>
      <c r="H1032" s="4">
        <v>89.861000000000004</v>
      </c>
      <c r="I1032" s="4">
        <v>90.736000000000004</v>
      </c>
      <c r="J1032" s="4">
        <v>90.433000000000007</v>
      </c>
      <c r="K1032" s="4">
        <v>85.822000000000003</v>
      </c>
      <c r="L1032" s="4">
        <v>78.594999999999999</v>
      </c>
      <c r="M1032" s="4">
        <v>70.244</v>
      </c>
      <c r="N1032" s="4">
        <v>67.08</v>
      </c>
      <c r="O1032" s="4">
        <v>64.456000000000003</v>
      </c>
      <c r="P1032" s="4">
        <v>55.99</v>
      </c>
      <c r="Q1032" s="4">
        <v>41.043999999999997</v>
      </c>
      <c r="R1032" s="4">
        <v>27.617999999999999</v>
      </c>
      <c r="S1032" s="4">
        <v>19.882000000000001</v>
      </c>
      <c r="T1032" s="4">
        <v>16.599</v>
      </c>
      <c r="U1032" s="4">
        <v>12.909000000000001</v>
      </c>
      <c r="V1032" s="4">
        <v>8.4740000000000002</v>
      </c>
      <c r="W1032" s="4">
        <v>4.4450000000000003</v>
      </c>
      <c r="X1032" s="4">
        <v>1.681</v>
      </c>
      <c r="Y1032" s="4">
        <v>0.40600000000000003</v>
      </c>
      <c r="Z1032" s="4">
        <v>5.8999999999999997E-2</v>
      </c>
      <c r="AA1032" s="4">
        <v>5.0000000000000001E-3</v>
      </c>
    </row>
    <row r="1033" spans="1:27" s="6" customFormat="1" x14ac:dyDescent="0.3">
      <c r="A1033" s="40">
        <v>1032</v>
      </c>
      <c r="B1033" s="18" t="s">
        <v>323</v>
      </c>
      <c r="C1033" s="43" t="s">
        <v>102</v>
      </c>
      <c r="D1033" s="41"/>
      <c r="E1033" s="41">
        <v>748</v>
      </c>
      <c r="F1033" s="41">
        <v>2040</v>
      </c>
      <c r="G1033" s="4">
        <v>90.075000000000003</v>
      </c>
      <c r="H1033" s="4">
        <v>89.456999999999994</v>
      </c>
      <c r="I1033" s="4">
        <v>89.649000000000001</v>
      </c>
      <c r="J1033" s="4">
        <v>90.361999999999995</v>
      </c>
      <c r="K1033" s="4">
        <v>89.537000000000006</v>
      </c>
      <c r="L1033" s="4">
        <v>84.281000000000006</v>
      </c>
      <c r="M1033" s="4">
        <v>76.597999999999999</v>
      </c>
      <c r="N1033" s="4">
        <v>68.025999999999996</v>
      </c>
      <c r="O1033" s="4">
        <v>64.665000000000006</v>
      </c>
      <c r="P1033" s="4">
        <v>61.747999999999998</v>
      </c>
      <c r="Q1033" s="4">
        <v>53.000999999999998</v>
      </c>
      <c r="R1033" s="4">
        <v>38.238999999999997</v>
      </c>
      <c r="S1033" s="4">
        <v>25.181000000000001</v>
      </c>
      <c r="T1033" s="4">
        <v>17.582999999999998</v>
      </c>
      <c r="U1033" s="4">
        <v>13.942</v>
      </c>
      <c r="V1033" s="4">
        <v>9.8360000000000003</v>
      </c>
      <c r="W1033" s="4">
        <v>5.431</v>
      </c>
      <c r="X1033" s="4">
        <v>2.117</v>
      </c>
      <c r="Y1033" s="4">
        <v>0.52400000000000002</v>
      </c>
      <c r="Z1033" s="4">
        <v>7.2999999999999995E-2</v>
      </c>
      <c r="AA1033" s="4">
        <v>6.0000000000000001E-3</v>
      </c>
    </row>
    <row r="1034" spans="1:27" s="6" customFormat="1" x14ac:dyDescent="0.3">
      <c r="A1034" s="40">
        <v>1033</v>
      </c>
      <c r="B1034" s="18" t="s">
        <v>323</v>
      </c>
      <c r="C1034" s="43" t="s">
        <v>102</v>
      </c>
      <c r="D1034" s="41"/>
      <c r="E1034" s="41">
        <v>748</v>
      </c>
      <c r="F1034" s="41">
        <v>2045</v>
      </c>
      <c r="G1034" s="4">
        <v>89.631</v>
      </c>
      <c r="H1034" s="4">
        <v>89.695999999999998</v>
      </c>
      <c r="I1034" s="4">
        <v>89.27</v>
      </c>
      <c r="J1034" s="4">
        <v>89.316999999999993</v>
      </c>
      <c r="K1034" s="4">
        <v>89.551000000000002</v>
      </c>
      <c r="L1034" s="4">
        <v>88.132000000000005</v>
      </c>
      <c r="M1034" s="4">
        <v>82.445999999999998</v>
      </c>
      <c r="N1034" s="4">
        <v>74.483999999999995</v>
      </c>
      <c r="O1034" s="4">
        <v>65.847999999999999</v>
      </c>
      <c r="P1034" s="4">
        <v>62.295999999999999</v>
      </c>
      <c r="Q1034" s="4">
        <v>58.948</v>
      </c>
      <c r="R1034" s="4">
        <v>49.911999999999999</v>
      </c>
      <c r="S1034" s="4">
        <v>35.228000000000002</v>
      </c>
      <c r="T1034" s="4">
        <v>22.376000000000001</v>
      </c>
      <c r="U1034" s="4">
        <v>14.776999999999999</v>
      </c>
      <c r="V1034" s="4">
        <v>10.683</v>
      </c>
      <c r="W1034" s="4">
        <v>6.4169999999999998</v>
      </c>
      <c r="X1034" s="4">
        <v>2.6659999999999999</v>
      </c>
      <c r="Y1034" s="4">
        <v>0.68600000000000005</v>
      </c>
      <c r="Z1034" s="4">
        <v>9.9000000000000005E-2</v>
      </c>
      <c r="AA1034" s="4">
        <v>8.0000000000000002E-3</v>
      </c>
    </row>
    <row r="1035" spans="1:27" s="6" customFormat="1" x14ac:dyDescent="0.3">
      <c r="A1035" s="40">
        <v>1034</v>
      </c>
      <c r="B1035" s="18" t="s">
        <v>323</v>
      </c>
      <c r="C1035" s="43" t="s">
        <v>102</v>
      </c>
      <c r="D1035" s="41"/>
      <c r="E1035" s="41">
        <v>748</v>
      </c>
      <c r="F1035" s="41">
        <v>2050</v>
      </c>
      <c r="G1035" s="4">
        <v>87.994</v>
      </c>
      <c r="H1035" s="4">
        <v>89.286000000000001</v>
      </c>
      <c r="I1035" s="4">
        <v>89.522999999999996</v>
      </c>
      <c r="J1035" s="4">
        <v>88.956000000000003</v>
      </c>
      <c r="K1035" s="4">
        <v>88.566000000000003</v>
      </c>
      <c r="L1035" s="4">
        <v>88.278000000000006</v>
      </c>
      <c r="M1035" s="4">
        <v>86.444999999999993</v>
      </c>
      <c r="N1035" s="4">
        <v>80.471000000000004</v>
      </c>
      <c r="O1035" s="4">
        <v>72.38</v>
      </c>
      <c r="P1035" s="4">
        <v>63.677999999999997</v>
      </c>
      <c r="Q1035" s="4">
        <v>59.802</v>
      </c>
      <c r="R1035" s="4">
        <v>55.982999999999997</v>
      </c>
      <c r="S1035" s="4">
        <v>46.488999999999997</v>
      </c>
      <c r="T1035" s="4">
        <v>31.672000000000001</v>
      </c>
      <c r="U1035" s="4">
        <v>18.957000000000001</v>
      </c>
      <c r="V1035" s="4">
        <v>11.396000000000001</v>
      </c>
      <c r="W1035" s="4">
        <v>7.0880000000000001</v>
      </c>
      <c r="X1035" s="4">
        <v>3.2589999999999999</v>
      </c>
      <c r="Y1035" s="4">
        <v>0.90500000000000003</v>
      </c>
      <c r="Z1035" s="4">
        <v>0.13600000000000001</v>
      </c>
      <c r="AA1035" s="4">
        <v>1.0999999999999999E-2</v>
      </c>
    </row>
    <row r="1036" spans="1:27" s="6" customFormat="1" x14ac:dyDescent="0.3">
      <c r="A1036" s="40">
        <v>1035</v>
      </c>
      <c r="B1036" s="18" t="s">
        <v>323</v>
      </c>
      <c r="C1036" s="43" t="s">
        <v>102</v>
      </c>
      <c r="D1036" s="41"/>
      <c r="E1036" s="41">
        <v>748</v>
      </c>
      <c r="F1036" s="41">
        <v>2055</v>
      </c>
      <c r="G1036" s="4">
        <v>85.516000000000005</v>
      </c>
      <c r="H1036" s="4">
        <v>87.679000000000002</v>
      </c>
      <c r="I1036" s="4">
        <v>89.129000000000005</v>
      </c>
      <c r="J1036" s="4">
        <v>89.233000000000004</v>
      </c>
      <c r="K1036" s="4">
        <v>88.268000000000001</v>
      </c>
      <c r="L1036" s="4">
        <v>87.418000000000006</v>
      </c>
      <c r="M1036" s="4">
        <v>86.753</v>
      </c>
      <c r="N1036" s="4">
        <v>84.608999999999995</v>
      </c>
      <c r="O1036" s="4">
        <v>78.466999999999999</v>
      </c>
      <c r="P1036" s="4">
        <v>70.244</v>
      </c>
      <c r="Q1036" s="4">
        <v>61.372</v>
      </c>
      <c r="R1036" s="4">
        <v>57.136000000000003</v>
      </c>
      <c r="S1036" s="4">
        <v>52.639000000000003</v>
      </c>
      <c r="T1036" s="4">
        <v>42.350999999999999</v>
      </c>
      <c r="U1036" s="4">
        <v>27.254999999999999</v>
      </c>
      <c r="V1036" s="4">
        <v>14.843</v>
      </c>
      <c r="W1036" s="4">
        <v>7.6879999999999997</v>
      </c>
      <c r="X1036" s="4">
        <v>3.7429999999999999</v>
      </c>
      <c r="Y1036" s="4">
        <v>1.169</v>
      </c>
      <c r="Z1036" s="4">
        <v>0.19400000000000001</v>
      </c>
      <c r="AA1036" s="4">
        <v>1.6E-2</v>
      </c>
    </row>
    <row r="1037" spans="1:27" s="6" customFormat="1" x14ac:dyDescent="0.3">
      <c r="A1037" s="40">
        <v>1036</v>
      </c>
      <c r="B1037" s="18" t="s">
        <v>323</v>
      </c>
      <c r="C1037" s="43" t="s">
        <v>102</v>
      </c>
      <c r="D1037" s="41"/>
      <c r="E1037" s="41">
        <v>748</v>
      </c>
      <c r="F1037" s="41">
        <v>2060</v>
      </c>
      <c r="G1037" s="4">
        <v>82.933000000000007</v>
      </c>
      <c r="H1037" s="4">
        <v>85.23</v>
      </c>
      <c r="I1037" s="4">
        <v>87.534999999999997</v>
      </c>
      <c r="J1037" s="4">
        <v>88.861999999999995</v>
      </c>
      <c r="K1037" s="4">
        <v>88.597999999999999</v>
      </c>
      <c r="L1037" s="4">
        <v>87.212000000000003</v>
      </c>
      <c r="M1037" s="4">
        <v>86.022000000000006</v>
      </c>
      <c r="N1037" s="4">
        <v>85.061000000000007</v>
      </c>
      <c r="O1037" s="4">
        <v>82.698999999999998</v>
      </c>
      <c r="P1037" s="4">
        <v>76.397999999999996</v>
      </c>
      <c r="Q1037" s="4">
        <v>67.95</v>
      </c>
      <c r="R1037" s="4">
        <v>58.893999999999998</v>
      </c>
      <c r="S1037" s="4">
        <v>54.100999999999999</v>
      </c>
      <c r="T1037" s="4">
        <v>48.5</v>
      </c>
      <c r="U1037" s="4">
        <v>37.046999999999997</v>
      </c>
      <c r="V1037" s="4">
        <v>21.797999999999998</v>
      </c>
      <c r="W1037" s="4">
        <v>10.26</v>
      </c>
      <c r="X1037" s="4">
        <v>4.1989999999999998</v>
      </c>
      <c r="Y1037" s="4">
        <v>1.417</v>
      </c>
      <c r="Z1037" s="4">
        <v>0.26800000000000002</v>
      </c>
      <c r="AA1037" s="4">
        <v>2.4E-2</v>
      </c>
    </row>
    <row r="1038" spans="1:27" s="6" customFormat="1" x14ac:dyDescent="0.3">
      <c r="A1038" s="40">
        <v>1037</v>
      </c>
      <c r="B1038" s="18" t="s">
        <v>323</v>
      </c>
      <c r="C1038" s="43" t="s">
        <v>102</v>
      </c>
      <c r="D1038" s="41"/>
      <c r="E1038" s="41">
        <v>748</v>
      </c>
      <c r="F1038" s="41">
        <v>2065</v>
      </c>
      <c r="G1038" s="4">
        <v>80.704999999999998</v>
      </c>
      <c r="H1038" s="4">
        <v>82.677000000000007</v>
      </c>
      <c r="I1038" s="4">
        <v>85.1</v>
      </c>
      <c r="J1038" s="4">
        <v>87.29</v>
      </c>
      <c r="K1038" s="4">
        <v>88.278999999999996</v>
      </c>
      <c r="L1038" s="4">
        <v>87.626000000000005</v>
      </c>
      <c r="M1038" s="4">
        <v>85.933000000000007</v>
      </c>
      <c r="N1038" s="4">
        <v>84.480999999999995</v>
      </c>
      <c r="O1038" s="4">
        <v>83.311999999999998</v>
      </c>
      <c r="P1038" s="4">
        <v>80.742000000000004</v>
      </c>
      <c r="Q1038" s="4">
        <v>74.17</v>
      </c>
      <c r="R1038" s="4">
        <v>65.475999999999999</v>
      </c>
      <c r="S1038" s="4">
        <v>56.061999999999998</v>
      </c>
      <c r="T1038" s="4">
        <v>50.277000000000001</v>
      </c>
      <c r="U1038" s="4">
        <v>43.026000000000003</v>
      </c>
      <c r="V1038" s="4">
        <v>30.248999999999999</v>
      </c>
      <c r="W1038" s="4">
        <v>15.502000000000001</v>
      </c>
      <c r="X1038" s="4">
        <v>5.8220000000000001</v>
      </c>
      <c r="Y1038" s="4">
        <v>1.679</v>
      </c>
      <c r="Z1038" s="4">
        <v>0.35099999999999998</v>
      </c>
      <c r="AA1038" s="4">
        <v>3.6999999999999998E-2</v>
      </c>
    </row>
    <row r="1039" spans="1:27" s="6" customFormat="1" x14ac:dyDescent="0.3">
      <c r="A1039" s="40">
        <v>1038</v>
      </c>
      <c r="B1039" s="18" t="s">
        <v>323</v>
      </c>
      <c r="C1039" s="43" t="s">
        <v>102</v>
      </c>
      <c r="D1039" s="41"/>
      <c r="E1039" s="41">
        <v>748</v>
      </c>
      <c r="F1039" s="41">
        <v>2070</v>
      </c>
      <c r="G1039" s="4">
        <v>78.783000000000001</v>
      </c>
      <c r="H1039" s="4">
        <v>80.474000000000004</v>
      </c>
      <c r="I1039" s="4">
        <v>82.558000000000007</v>
      </c>
      <c r="J1039" s="4">
        <v>84.876999999999995</v>
      </c>
      <c r="K1039" s="4">
        <v>86.759</v>
      </c>
      <c r="L1039" s="4">
        <v>87.393000000000001</v>
      </c>
      <c r="M1039" s="4">
        <v>86.451999999999998</v>
      </c>
      <c r="N1039" s="4">
        <v>84.525999999999996</v>
      </c>
      <c r="O1039" s="4">
        <v>82.900999999999996</v>
      </c>
      <c r="P1039" s="4">
        <v>81.533000000000001</v>
      </c>
      <c r="Q1039" s="4">
        <v>78.637</v>
      </c>
      <c r="R1039" s="4">
        <v>71.757000000000005</v>
      </c>
      <c r="S1039" s="4">
        <v>62.631999999999998</v>
      </c>
      <c r="T1039" s="4">
        <v>52.454999999999998</v>
      </c>
      <c r="U1039" s="4">
        <v>45.097999999999999</v>
      </c>
      <c r="V1039" s="4">
        <v>35.768999999999998</v>
      </c>
      <c r="W1039" s="4">
        <v>22.109000000000002</v>
      </c>
      <c r="X1039" s="4">
        <v>9.1280000000000001</v>
      </c>
      <c r="Y1039" s="4">
        <v>2.444</v>
      </c>
      <c r="Z1039" s="4">
        <v>0.44400000000000001</v>
      </c>
      <c r="AA1039" s="4">
        <v>5.1999999999999998E-2</v>
      </c>
    </row>
    <row r="1040" spans="1:27" s="6" customFormat="1" x14ac:dyDescent="0.3">
      <c r="A1040" s="40">
        <v>1039</v>
      </c>
      <c r="B1040" s="18" t="s">
        <v>323</v>
      </c>
      <c r="C1040" s="43" t="s">
        <v>102</v>
      </c>
      <c r="D1040" s="41"/>
      <c r="E1040" s="41">
        <v>748</v>
      </c>
      <c r="F1040" s="41">
        <v>2075</v>
      </c>
      <c r="G1040" s="4">
        <v>76.852999999999994</v>
      </c>
      <c r="H1040" s="4">
        <v>78.573999999999998</v>
      </c>
      <c r="I1040" s="4">
        <v>80.367000000000004</v>
      </c>
      <c r="J1040" s="4">
        <v>82.355999999999995</v>
      </c>
      <c r="K1040" s="4">
        <v>84.397000000000006</v>
      </c>
      <c r="L1040" s="4">
        <v>85.959000000000003</v>
      </c>
      <c r="M1040" s="4">
        <v>86.323999999999998</v>
      </c>
      <c r="N1040" s="4">
        <v>85.165000000000006</v>
      </c>
      <c r="O1040" s="4">
        <v>83.09</v>
      </c>
      <c r="P1040" s="4">
        <v>81.301000000000002</v>
      </c>
      <c r="Q1040" s="4">
        <v>79.62</v>
      </c>
      <c r="R1040" s="4">
        <v>76.344999999999999</v>
      </c>
      <c r="S1040" s="4">
        <v>68.957999999999998</v>
      </c>
      <c r="T1040" s="4">
        <v>58.963000000000001</v>
      </c>
      <c r="U1040" s="4">
        <v>47.478999999999999</v>
      </c>
      <c r="V1040" s="4">
        <v>38.049999999999997</v>
      </c>
      <c r="W1040" s="4">
        <v>26.768000000000001</v>
      </c>
      <c r="X1040" s="4">
        <v>13.413</v>
      </c>
      <c r="Y1040" s="4">
        <v>4</v>
      </c>
      <c r="Z1040" s="4">
        <v>0.68400000000000005</v>
      </c>
      <c r="AA1040" s="4">
        <v>7.0999999999999994E-2</v>
      </c>
    </row>
    <row r="1041" spans="1:27" s="6" customFormat="1" x14ac:dyDescent="0.3">
      <c r="A1041" s="40">
        <v>1040</v>
      </c>
      <c r="B1041" s="18" t="s">
        <v>323</v>
      </c>
      <c r="C1041" s="43" t="s">
        <v>102</v>
      </c>
      <c r="D1041" s="41"/>
      <c r="E1041" s="41">
        <v>748</v>
      </c>
      <c r="F1041" s="41">
        <v>2080</v>
      </c>
      <c r="G1041" s="4">
        <v>74.823999999999998</v>
      </c>
      <c r="H1041" s="4">
        <v>76.659000000000006</v>
      </c>
      <c r="I1041" s="4">
        <v>78.475999999999999</v>
      </c>
      <c r="J1041" s="4">
        <v>80.180999999999997</v>
      </c>
      <c r="K1041" s="4">
        <v>81.918999999999997</v>
      </c>
      <c r="L1041" s="4">
        <v>83.677000000000007</v>
      </c>
      <c r="M1041" s="4">
        <v>84.994</v>
      </c>
      <c r="N1041" s="4">
        <v>85.147000000000006</v>
      </c>
      <c r="O1041" s="4">
        <v>83.843000000000004</v>
      </c>
      <c r="P1041" s="4">
        <v>81.629000000000005</v>
      </c>
      <c r="Q1041" s="4">
        <v>79.563000000000002</v>
      </c>
      <c r="R1041" s="4">
        <v>77.503</v>
      </c>
      <c r="S1041" s="4">
        <v>73.626000000000005</v>
      </c>
      <c r="T1041" s="4">
        <v>65.236000000000004</v>
      </c>
      <c r="U1041" s="4">
        <v>53.738999999999997</v>
      </c>
      <c r="V1041" s="4">
        <v>40.484000000000002</v>
      </c>
      <c r="W1041" s="4">
        <v>28.952000000000002</v>
      </c>
      <c r="X1041" s="4">
        <v>16.669</v>
      </c>
      <c r="Y1041" s="4">
        <v>6.109</v>
      </c>
      <c r="Z1041" s="4">
        <v>1.1819999999999999</v>
      </c>
      <c r="AA1041" s="4">
        <v>0.115</v>
      </c>
    </row>
    <row r="1042" spans="1:27" s="6" customFormat="1" x14ac:dyDescent="0.3">
      <c r="A1042" s="40">
        <v>1041</v>
      </c>
      <c r="B1042" s="18" t="s">
        <v>323</v>
      </c>
      <c r="C1042" s="43" t="s">
        <v>102</v>
      </c>
      <c r="D1042" s="41"/>
      <c r="E1042" s="41">
        <v>748</v>
      </c>
      <c r="F1042" s="41">
        <v>2085</v>
      </c>
      <c r="G1042" s="4">
        <v>72.570999999999998</v>
      </c>
      <c r="H1042" s="4">
        <v>74.644000000000005</v>
      </c>
      <c r="I1042" s="4">
        <v>76.569000000000003</v>
      </c>
      <c r="J1042" s="4">
        <v>78.304000000000002</v>
      </c>
      <c r="K1042" s="4">
        <v>79.783000000000001</v>
      </c>
      <c r="L1042" s="4">
        <v>81.269000000000005</v>
      </c>
      <c r="M1042" s="4">
        <v>82.808999999999997</v>
      </c>
      <c r="N1042" s="4">
        <v>83.929000000000002</v>
      </c>
      <c r="O1042" s="4">
        <v>83.941000000000003</v>
      </c>
      <c r="P1042" s="4">
        <v>82.498000000000005</v>
      </c>
      <c r="Q1042" s="4">
        <v>80.034000000000006</v>
      </c>
      <c r="R1042" s="4">
        <v>77.626999999999995</v>
      </c>
      <c r="S1042" s="4">
        <v>74.965999999999994</v>
      </c>
      <c r="T1042" s="4">
        <v>69.953000000000003</v>
      </c>
      <c r="U1042" s="4">
        <v>59.838000000000001</v>
      </c>
      <c r="V1042" s="4">
        <v>46.26</v>
      </c>
      <c r="W1042" s="4">
        <v>31.234999999999999</v>
      </c>
      <c r="X1042" s="4">
        <v>18.484000000000002</v>
      </c>
      <c r="Y1042" s="4">
        <v>7.8680000000000003</v>
      </c>
      <c r="Z1042" s="4">
        <v>1.8959999999999999</v>
      </c>
      <c r="AA1042" s="4">
        <v>0.20799999999999999</v>
      </c>
    </row>
    <row r="1043" spans="1:27" s="6" customFormat="1" x14ac:dyDescent="0.3">
      <c r="A1043" s="40">
        <v>1042</v>
      </c>
      <c r="B1043" s="18" t="s">
        <v>323</v>
      </c>
      <c r="C1043" s="43" t="s">
        <v>102</v>
      </c>
      <c r="D1043" s="41"/>
      <c r="E1043" s="41">
        <v>748</v>
      </c>
      <c r="F1043" s="41">
        <v>2090</v>
      </c>
      <c r="G1043" s="4">
        <v>70.503</v>
      </c>
      <c r="H1043" s="4">
        <v>72.409000000000006</v>
      </c>
      <c r="I1043" s="4">
        <v>74.561999999999998</v>
      </c>
      <c r="J1043" s="4">
        <v>76.415000000000006</v>
      </c>
      <c r="K1043" s="4">
        <v>77.942999999999998</v>
      </c>
      <c r="L1043" s="4">
        <v>79.2</v>
      </c>
      <c r="M1043" s="4">
        <v>80.492999999999995</v>
      </c>
      <c r="N1043" s="4">
        <v>81.858000000000004</v>
      </c>
      <c r="O1043" s="4">
        <v>82.838999999999999</v>
      </c>
      <c r="P1043" s="4">
        <v>82.715000000000003</v>
      </c>
      <c r="Q1043" s="4">
        <v>81.028000000000006</v>
      </c>
      <c r="R1043" s="4">
        <v>78.25</v>
      </c>
      <c r="S1043" s="4">
        <v>75.290999999999997</v>
      </c>
      <c r="T1043" s="4">
        <v>71.501000000000005</v>
      </c>
      <c r="U1043" s="4">
        <v>64.543000000000006</v>
      </c>
      <c r="V1043" s="4">
        <v>51.978999999999999</v>
      </c>
      <c r="W1043" s="4">
        <v>36.18</v>
      </c>
      <c r="X1043" s="4">
        <v>20.366</v>
      </c>
      <c r="Y1043" s="4">
        <v>9.016</v>
      </c>
      <c r="Z1043" s="4">
        <v>2.5539999999999998</v>
      </c>
      <c r="AA1043" s="4">
        <v>0.35599999999999998</v>
      </c>
    </row>
    <row r="1044" spans="1:27" s="6" customFormat="1" x14ac:dyDescent="0.3">
      <c r="A1044" s="40">
        <v>1043</v>
      </c>
      <c r="B1044" s="18" t="s">
        <v>323</v>
      </c>
      <c r="C1044" s="43" t="s">
        <v>102</v>
      </c>
      <c r="D1044" s="41"/>
      <c r="E1044" s="41">
        <v>748</v>
      </c>
      <c r="F1044" s="41">
        <v>2095</v>
      </c>
      <c r="G1044" s="4">
        <v>68.617999999999995</v>
      </c>
      <c r="H1044" s="4">
        <v>70.355000000000004</v>
      </c>
      <c r="I1044" s="4">
        <v>72.334999999999994</v>
      </c>
      <c r="J1044" s="4">
        <v>74.418999999999997</v>
      </c>
      <c r="K1044" s="4">
        <v>76.085999999999999</v>
      </c>
      <c r="L1044" s="4">
        <v>77.42</v>
      </c>
      <c r="M1044" s="4">
        <v>78.509</v>
      </c>
      <c r="N1044" s="4">
        <v>79.647000000000006</v>
      </c>
      <c r="O1044" s="4">
        <v>80.891000000000005</v>
      </c>
      <c r="P1044" s="4">
        <v>81.738</v>
      </c>
      <c r="Q1044" s="4">
        <v>81.372</v>
      </c>
      <c r="R1044" s="4">
        <v>79.376999999999995</v>
      </c>
      <c r="S1044" s="4">
        <v>76.087000000000003</v>
      </c>
      <c r="T1044" s="4">
        <v>72.069000000000003</v>
      </c>
      <c r="U1044" s="4">
        <v>66.328999999999994</v>
      </c>
      <c r="V1044" s="4">
        <v>56.548999999999999</v>
      </c>
      <c r="W1044" s="4">
        <v>41.19</v>
      </c>
      <c r="X1044" s="4">
        <v>24.073</v>
      </c>
      <c r="Y1044" s="4">
        <v>10.241</v>
      </c>
      <c r="Z1044" s="4">
        <v>3.0539999999999998</v>
      </c>
      <c r="AA1044" s="4">
        <v>0.51600000000000001</v>
      </c>
    </row>
    <row r="1045" spans="1:27" s="6" customFormat="1" x14ac:dyDescent="0.3">
      <c r="A1045" s="40">
        <v>1044</v>
      </c>
      <c r="B1045" s="18" t="s">
        <v>323</v>
      </c>
      <c r="C1045" s="43" t="s">
        <v>102</v>
      </c>
      <c r="D1045" s="41"/>
      <c r="E1045" s="41">
        <v>748</v>
      </c>
      <c r="F1045" s="41">
        <v>2100</v>
      </c>
      <c r="G1045" s="4">
        <v>66.933000000000007</v>
      </c>
      <c r="H1045" s="4">
        <v>68.481999999999999</v>
      </c>
      <c r="I1045" s="4">
        <v>70.284999999999997</v>
      </c>
      <c r="J1045" s="4">
        <v>72.203999999999994</v>
      </c>
      <c r="K1045" s="4">
        <v>74.123999999999995</v>
      </c>
      <c r="L1045" s="4">
        <v>75.619</v>
      </c>
      <c r="M1045" s="4">
        <v>76.805000000000007</v>
      </c>
      <c r="N1045" s="4">
        <v>77.760000000000005</v>
      </c>
      <c r="O1045" s="4">
        <v>78.795000000000002</v>
      </c>
      <c r="P1045" s="4">
        <v>79.915999999999997</v>
      </c>
      <c r="Q1045" s="4">
        <v>80.534000000000006</v>
      </c>
      <c r="R1045" s="4">
        <v>79.858999999999995</v>
      </c>
      <c r="S1045" s="4">
        <v>77.364000000000004</v>
      </c>
      <c r="T1045" s="4">
        <v>73.072999999999993</v>
      </c>
      <c r="U1045" s="4">
        <v>67.194000000000003</v>
      </c>
      <c r="V1045" s="4">
        <v>58.576999999999998</v>
      </c>
      <c r="W1045" s="4">
        <v>45.365000000000002</v>
      </c>
      <c r="X1045" s="4">
        <v>27.922999999999998</v>
      </c>
      <c r="Y1045" s="4">
        <v>12.448</v>
      </c>
      <c r="Z1045" s="4">
        <v>3.601</v>
      </c>
      <c r="AA1045" s="4">
        <v>0.65200000000000002</v>
      </c>
    </row>
    <row r="1046" spans="1:27" s="6" customFormat="1" x14ac:dyDescent="0.3">
      <c r="A1046" s="40">
        <v>1045</v>
      </c>
      <c r="B1046" s="18" t="s">
        <v>323</v>
      </c>
      <c r="C1046" s="44" t="s">
        <v>103</v>
      </c>
      <c r="D1046" s="41">
        <v>3</v>
      </c>
      <c r="E1046" s="41">
        <v>914</v>
      </c>
      <c r="F1046" s="41">
        <v>2015</v>
      </c>
      <c r="G1046" s="4">
        <v>29369.112000000001</v>
      </c>
      <c r="H1046" s="4">
        <v>25194.786</v>
      </c>
      <c r="I1046" s="4">
        <v>21489.64</v>
      </c>
      <c r="J1046" s="4">
        <v>18189.305</v>
      </c>
      <c r="K1046" s="4">
        <v>15368.496999999999</v>
      </c>
      <c r="L1046" s="4">
        <v>13187.968000000001</v>
      </c>
      <c r="M1046" s="4">
        <v>11393.512000000001</v>
      </c>
      <c r="N1046" s="4">
        <v>9521.7440000000006</v>
      </c>
      <c r="O1046" s="4">
        <v>7710.2349999999997</v>
      </c>
      <c r="P1046" s="4">
        <v>6209.6</v>
      </c>
      <c r="Q1046" s="4">
        <v>5059.3710000000001</v>
      </c>
      <c r="R1046" s="4">
        <v>4083.884</v>
      </c>
      <c r="S1046" s="4">
        <v>3170.77</v>
      </c>
      <c r="T1046" s="4">
        <v>2335.509</v>
      </c>
      <c r="U1046" s="4">
        <v>1576.4159999999999</v>
      </c>
      <c r="V1046" s="4">
        <v>873.17700000000002</v>
      </c>
      <c r="W1046" s="4">
        <v>365.75599999999997</v>
      </c>
      <c r="X1046" s="4">
        <v>104.02500000000001</v>
      </c>
      <c r="Y1046" s="4">
        <v>16.829000000000001</v>
      </c>
      <c r="Z1046" s="4">
        <v>1.4039999999999999</v>
      </c>
      <c r="AA1046" s="4">
        <v>7.2999999999999995E-2</v>
      </c>
    </row>
    <row r="1047" spans="1:27" s="6" customFormat="1" x14ac:dyDescent="0.3">
      <c r="A1047" s="40">
        <v>1046</v>
      </c>
      <c r="B1047" s="18" t="s">
        <v>323</v>
      </c>
      <c r="C1047" s="44" t="s">
        <v>103</v>
      </c>
      <c r="D1047" s="41">
        <v>3</v>
      </c>
      <c r="E1047" s="41">
        <v>914</v>
      </c>
      <c r="F1047" s="41">
        <v>2020</v>
      </c>
      <c r="G1047" s="4">
        <v>32104.186000000002</v>
      </c>
      <c r="H1047" s="4">
        <v>28419.401000000002</v>
      </c>
      <c r="I1047" s="4">
        <v>24731.395</v>
      </c>
      <c r="J1047" s="4">
        <v>21134.794999999998</v>
      </c>
      <c r="K1047" s="4">
        <v>17740.403999999999</v>
      </c>
      <c r="L1047" s="4">
        <v>14906.325999999999</v>
      </c>
      <c r="M1047" s="4">
        <v>12766.454</v>
      </c>
      <c r="N1047" s="4">
        <v>11014.161</v>
      </c>
      <c r="O1047" s="4">
        <v>9181.0869999999995</v>
      </c>
      <c r="P1047" s="4">
        <v>7408.2349999999997</v>
      </c>
      <c r="Q1047" s="4">
        <v>5912.7039999999997</v>
      </c>
      <c r="R1047" s="4">
        <v>4734.1279999999997</v>
      </c>
      <c r="S1047" s="4">
        <v>3696.2370000000001</v>
      </c>
      <c r="T1047" s="4">
        <v>2700.2669999999998</v>
      </c>
      <c r="U1047" s="4">
        <v>1791.9549999999999</v>
      </c>
      <c r="V1047" s="4">
        <v>1012.89</v>
      </c>
      <c r="W1047" s="4">
        <v>423.41399999999999</v>
      </c>
      <c r="X1047" s="4">
        <v>118.72499999999999</v>
      </c>
      <c r="Y1047" s="4">
        <v>20.452999999999999</v>
      </c>
      <c r="Z1047" s="4">
        <v>1.879</v>
      </c>
      <c r="AA1047" s="4">
        <v>9.8000000000000004E-2</v>
      </c>
    </row>
    <row r="1048" spans="1:27" s="6" customFormat="1" x14ac:dyDescent="0.3">
      <c r="A1048" s="40">
        <v>1047</v>
      </c>
      <c r="B1048" s="18" t="s">
        <v>323</v>
      </c>
      <c r="C1048" s="44" t="s">
        <v>103</v>
      </c>
      <c r="D1048" s="41">
        <v>3</v>
      </c>
      <c r="E1048" s="41">
        <v>914</v>
      </c>
      <c r="F1048" s="41">
        <v>2025</v>
      </c>
      <c r="G1048" s="4">
        <v>35003.089999999997</v>
      </c>
      <c r="H1048" s="4">
        <v>31226.501</v>
      </c>
      <c r="I1048" s="4">
        <v>27978.684000000001</v>
      </c>
      <c r="J1048" s="4">
        <v>24384.234</v>
      </c>
      <c r="K1048" s="4">
        <v>20687.094000000001</v>
      </c>
      <c r="L1048" s="4">
        <v>17278.766</v>
      </c>
      <c r="M1048" s="4">
        <v>14489.923000000001</v>
      </c>
      <c r="N1048" s="4">
        <v>12390.644</v>
      </c>
      <c r="O1048" s="4">
        <v>10662.493</v>
      </c>
      <c r="P1048" s="4">
        <v>8855.3410000000003</v>
      </c>
      <c r="Q1048" s="4">
        <v>7082.5690000000004</v>
      </c>
      <c r="R1048" s="4">
        <v>5559.6610000000001</v>
      </c>
      <c r="S1048" s="4">
        <v>4311.933</v>
      </c>
      <c r="T1048" s="4">
        <v>3176.2840000000001</v>
      </c>
      <c r="U1048" s="4">
        <v>2098.85</v>
      </c>
      <c r="V1048" s="4">
        <v>1171.9480000000001</v>
      </c>
      <c r="W1048" s="4">
        <v>503.02600000000001</v>
      </c>
      <c r="X1048" s="4">
        <v>141.49</v>
      </c>
      <c r="Y1048" s="4">
        <v>24.117999999999999</v>
      </c>
      <c r="Z1048" s="4">
        <v>2.3809999999999998</v>
      </c>
      <c r="AA1048" s="4">
        <v>0.13300000000000001</v>
      </c>
    </row>
    <row r="1049" spans="1:27" s="6" customFormat="1" x14ac:dyDescent="0.3">
      <c r="A1049" s="40">
        <v>1048</v>
      </c>
      <c r="B1049" s="18" t="s">
        <v>323</v>
      </c>
      <c r="C1049" s="44" t="s">
        <v>103</v>
      </c>
      <c r="D1049" s="41">
        <v>3</v>
      </c>
      <c r="E1049" s="41">
        <v>914</v>
      </c>
      <c r="F1049" s="41">
        <v>2030</v>
      </c>
      <c r="G1049" s="4">
        <v>38130.133999999998</v>
      </c>
      <c r="H1049" s="4">
        <v>34198.288</v>
      </c>
      <c r="I1049" s="4">
        <v>30820.007000000001</v>
      </c>
      <c r="J1049" s="4">
        <v>27645.605</v>
      </c>
      <c r="K1049" s="4">
        <v>23944.678</v>
      </c>
      <c r="L1049" s="4">
        <v>20223.934000000001</v>
      </c>
      <c r="M1049" s="4">
        <v>16859.406999999999</v>
      </c>
      <c r="N1049" s="4">
        <v>14115.03</v>
      </c>
      <c r="O1049" s="4">
        <v>12037.665999999999</v>
      </c>
      <c r="P1049" s="4">
        <v>10320.596</v>
      </c>
      <c r="Q1049" s="4">
        <v>8497.8539999999994</v>
      </c>
      <c r="R1049" s="4">
        <v>6688.6369999999997</v>
      </c>
      <c r="S1049" s="4">
        <v>5094.1040000000003</v>
      </c>
      <c r="T1049" s="4">
        <v>3736.482</v>
      </c>
      <c r="U1049" s="4">
        <v>2499.1129999999998</v>
      </c>
      <c r="V1049" s="4">
        <v>1398.05</v>
      </c>
      <c r="W1049" s="4">
        <v>596.04200000000003</v>
      </c>
      <c r="X1049" s="4">
        <v>173.05600000000001</v>
      </c>
      <c r="Y1049" s="4">
        <v>29.609000000000002</v>
      </c>
      <c r="Z1049" s="4">
        <v>2.8980000000000001</v>
      </c>
      <c r="AA1049" s="4">
        <v>0.17599999999999999</v>
      </c>
    </row>
    <row r="1050" spans="1:27" s="6" customFormat="1" x14ac:dyDescent="0.3">
      <c r="A1050" s="40">
        <v>1049</v>
      </c>
      <c r="B1050" s="18" t="s">
        <v>323</v>
      </c>
      <c r="C1050" s="44" t="s">
        <v>103</v>
      </c>
      <c r="D1050" s="41">
        <v>3</v>
      </c>
      <c r="E1050" s="41">
        <v>914</v>
      </c>
      <c r="F1050" s="41">
        <v>2035</v>
      </c>
      <c r="G1050" s="4">
        <v>41323.898000000001</v>
      </c>
      <c r="H1050" s="4">
        <v>37390.307999999997</v>
      </c>
      <c r="I1050" s="4">
        <v>33825.292000000001</v>
      </c>
      <c r="J1050" s="4">
        <v>30509.405999999999</v>
      </c>
      <c r="K1050" s="4">
        <v>27222.31</v>
      </c>
      <c r="L1050" s="4">
        <v>23486.839</v>
      </c>
      <c r="M1050" s="4">
        <v>19799.717000000001</v>
      </c>
      <c r="N1050" s="4">
        <v>16478.294000000002</v>
      </c>
      <c r="O1050" s="4">
        <v>13758.492</v>
      </c>
      <c r="P1050" s="4">
        <v>11689.883</v>
      </c>
      <c r="Q1050" s="4">
        <v>9940.56</v>
      </c>
      <c r="R1050" s="4">
        <v>8060.6270000000004</v>
      </c>
      <c r="S1050" s="4">
        <v>6164.4970000000003</v>
      </c>
      <c r="T1050" s="4">
        <v>4453.0839999999998</v>
      </c>
      <c r="U1050" s="4">
        <v>2977.36</v>
      </c>
      <c r="V1050" s="4">
        <v>1696.2429999999999</v>
      </c>
      <c r="W1050" s="4">
        <v>730.64099999999996</v>
      </c>
      <c r="X1050" s="4">
        <v>211.631</v>
      </c>
      <c r="Y1050" s="4">
        <v>37.380000000000003</v>
      </c>
      <c r="Z1050" s="4">
        <v>3.6520000000000001</v>
      </c>
      <c r="AA1050" s="4">
        <v>0.215</v>
      </c>
    </row>
    <row r="1051" spans="1:27" s="6" customFormat="1" x14ac:dyDescent="0.3">
      <c r="A1051" s="40">
        <v>1050</v>
      </c>
      <c r="B1051" s="18" t="s">
        <v>323</v>
      </c>
      <c r="C1051" s="44" t="s">
        <v>103</v>
      </c>
      <c r="D1051" s="41">
        <v>3</v>
      </c>
      <c r="E1051" s="41">
        <v>914</v>
      </c>
      <c r="F1051" s="41">
        <v>2040</v>
      </c>
      <c r="G1051" s="4">
        <v>44385.73</v>
      </c>
      <c r="H1051" s="4">
        <v>40648.635999999999</v>
      </c>
      <c r="I1051" s="4">
        <v>37049.002999999997</v>
      </c>
      <c r="J1051" s="4">
        <v>33536.464999999997</v>
      </c>
      <c r="K1051" s="4">
        <v>30110.826000000001</v>
      </c>
      <c r="L1051" s="4">
        <v>26775.981</v>
      </c>
      <c r="M1051" s="4">
        <v>23062.065999999999</v>
      </c>
      <c r="N1051" s="4">
        <v>19408.784</v>
      </c>
      <c r="O1051" s="4">
        <v>16109.194</v>
      </c>
      <c r="P1051" s="4">
        <v>13400.123</v>
      </c>
      <c r="Q1051" s="4">
        <v>11296.084000000001</v>
      </c>
      <c r="R1051" s="4">
        <v>9468.0640000000003</v>
      </c>
      <c r="S1051" s="4">
        <v>7470.4539999999997</v>
      </c>
      <c r="T1051" s="4">
        <v>5431.7470000000003</v>
      </c>
      <c r="U1051" s="4">
        <v>3591.9160000000002</v>
      </c>
      <c r="V1051" s="4">
        <v>2057.9459999999999</v>
      </c>
      <c r="W1051" s="4">
        <v>909.87800000000004</v>
      </c>
      <c r="X1051" s="4">
        <v>268.67399999999998</v>
      </c>
      <c r="Y1051" s="4">
        <v>47.32</v>
      </c>
      <c r="Z1051" s="4">
        <v>4.7279999999999998</v>
      </c>
      <c r="AA1051" s="4">
        <v>0.27700000000000002</v>
      </c>
    </row>
    <row r="1052" spans="1:27" s="6" customFormat="1" x14ac:dyDescent="0.3">
      <c r="A1052" s="40">
        <v>1051</v>
      </c>
      <c r="B1052" s="18" t="s">
        <v>323</v>
      </c>
      <c r="C1052" s="44" t="s">
        <v>103</v>
      </c>
      <c r="D1052" s="41">
        <v>3</v>
      </c>
      <c r="E1052" s="41">
        <v>914</v>
      </c>
      <c r="F1052" s="41">
        <v>2045</v>
      </c>
      <c r="G1052" s="4">
        <v>47162.718999999997</v>
      </c>
      <c r="H1052" s="4">
        <v>43777.758999999998</v>
      </c>
      <c r="I1052" s="4">
        <v>40341.135000000002</v>
      </c>
      <c r="J1052" s="4">
        <v>36784.46</v>
      </c>
      <c r="K1052" s="4">
        <v>33167.724999999999</v>
      </c>
      <c r="L1052" s="4">
        <v>29691.621999999999</v>
      </c>
      <c r="M1052" s="4">
        <v>26361.734</v>
      </c>
      <c r="N1052" s="4">
        <v>22667.994999999999</v>
      </c>
      <c r="O1052" s="4">
        <v>19023.463</v>
      </c>
      <c r="P1052" s="4">
        <v>15728.771000000001</v>
      </c>
      <c r="Q1052" s="4">
        <v>12983.409</v>
      </c>
      <c r="R1052" s="4">
        <v>10794.137000000001</v>
      </c>
      <c r="S1052" s="4">
        <v>8815.241</v>
      </c>
      <c r="T1052" s="4">
        <v>6625.48</v>
      </c>
      <c r="U1052" s="4">
        <v>4423.6030000000001</v>
      </c>
      <c r="V1052" s="4">
        <v>2521.6889999999999</v>
      </c>
      <c r="W1052" s="4">
        <v>1130.2470000000001</v>
      </c>
      <c r="X1052" s="4">
        <v>345.91199999999998</v>
      </c>
      <c r="Y1052" s="4">
        <v>62.719000000000001</v>
      </c>
      <c r="Z1052" s="4">
        <v>6.2069999999999999</v>
      </c>
      <c r="AA1052" s="4">
        <v>0.36199999999999999</v>
      </c>
    </row>
    <row r="1053" spans="1:27" s="6" customFormat="1" x14ac:dyDescent="0.3">
      <c r="A1053" s="40">
        <v>1052</v>
      </c>
      <c r="B1053" s="18" t="s">
        <v>323</v>
      </c>
      <c r="C1053" s="44" t="s">
        <v>103</v>
      </c>
      <c r="D1053" s="41">
        <v>3</v>
      </c>
      <c r="E1053" s="41">
        <v>914</v>
      </c>
      <c r="F1053" s="41">
        <v>2050</v>
      </c>
      <c r="G1053" s="4">
        <v>49619.858</v>
      </c>
      <c r="H1053" s="4">
        <v>46620.038999999997</v>
      </c>
      <c r="I1053" s="4">
        <v>43502.650999999998</v>
      </c>
      <c r="J1053" s="4">
        <v>40098.938999999998</v>
      </c>
      <c r="K1053" s="4">
        <v>36442.256999999998</v>
      </c>
      <c r="L1053" s="4">
        <v>32773.375999999997</v>
      </c>
      <c r="M1053" s="4">
        <v>29295.502</v>
      </c>
      <c r="N1053" s="4">
        <v>25969.768</v>
      </c>
      <c r="O1053" s="4">
        <v>22269.308000000001</v>
      </c>
      <c r="P1053" s="4">
        <v>18615.87</v>
      </c>
      <c r="Q1053" s="4">
        <v>15276.156000000001</v>
      </c>
      <c r="R1053" s="4">
        <v>12443.031999999999</v>
      </c>
      <c r="S1053" s="4">
        <v>10091.861999999999</v>
      </c>
      <c r="T1053" s="4">
        <v>7868.0969999999998</v>
      </c>
      <c r="U1053" s="4">
        <v>5446.8879999999999</v>
      </c>
      <c r="V1053" s="4">
        <v>3151.0569999999998</v>
      </c>
      <c r="W1053" s="4">
        <v>1417.396</v>
      </c>
      <c r="X1053" s="4">
        <v>444.19799999999998</v>
      </c>
      <c r="Y1053" s="4">
        <v>84.29</v>
      </c>
      <c r="Z1053" s="4">
        <v>8.6340000000000003</v>
      </c>
      <c r="AA1053" s="4">
        <v>0.48399999999999999</v>
      </c>
    </row>
    <row r="1054" spans="1:27" s="6" customFormat="1" x14ac:dyDescent="0.3">
      <c r="A1054" s="40">
        <v>1053</v>
      </c>
      <c r="B1054" s="18" t="s">
        <v>323</v>
      </c>
      <c r="C1054" s="44" t="s">
        <v>103</v>
      </c>
      <c r="D1054" s="41">
        <v>3</v>
      </c>
      <c r="E1054" s="41">
        <v>914</v>
      </c>
      <c r="F1054" s="41">
        <v>2055</v>
      </c>
      <c r="G1054" s="4">
        <v>51824.160000000003</v>
      </c>
      <c r="H1054" s="4">
        <v>49141.966</v>
      </c>
      <c r="I1054" s="4">
        <v>46377.29</v>
      </c>
      <c r="J1054" s="4">
        <v>43283.332000000002</v>
      </c>
      <c r="K1054" s="4">
        <v>39784.03</v>
      </c>
      <c r="L1054" s="4">
        <v>36073.730000000003</v>
      </c>
      <c r="M1054" s="4">
        <v>32397.985000000001</v>
      </c>
      <c r="N1054" s="4">
        <v>28916.58</v>
      </c>
      <c r="O1054" s="4">
        <v>25564.868999999999</v>
      </c>
      <c r="P1054" s="4">
        <v>21837.661</v>
      </c>
      <c r="Q1054" s="4">
        <v>18121.307000000001</v>
      </c>
      <c r="R1054" s="4">
        <v>14680.572</v>
      </c>
      <c r="S1054" s="4">
        <v>11679.32</v>
      </c>
      <c r="T1054" s="4">
        <v>9061.6129999999994</v>
      </c>
      <c r="U1054" s="4">
        <v>6530.1360000000004</v>
      </c>
      <c r="V1054" s="4">
        <v>3936.7060000000001</v>
      </c>
      <c r="W1054" s="4">
        <v>1810.28</v>
      </c>
      <c r="X1054" s="4">
        <v>575.56100000000004</v>
      </c>
      <c r="Y1054" s="4">
        <v>113.04</v>
      </c>
      <c r="Z1054" s="4">
        <v>12.196</v>
      </c>
      <c r="AA1054" s="4">
        <v>0.69599999999999995</v>
      </c>
    </row>
    <row r="1055" spans="1:27" s="6" customFormat="1" x14ac:dyDescent="0.3">
      <c r="A1055" s="40">
        <v>1054</v>
      </c>
      <c r="B1055" s="18" t="s">
        <v>323</v>
      </c>
      <c r="C1055" s="44" t="s">
        <v>103</v>
      </c>
      <c r="D1055" s="41">
        <v>3</v>
      </c>
      <c r="E1055" s="41">
        <v>914</v>
      </c>
      <c r="F1055" s="41">
        <v>2060</v>
      </c>
      <c r="G1055" s="4">
        <v>53752.116999999998</v>
      </c>
      <c r="H1055" s="4">
        <v>51401.031000000003</v>
      </c>
      <c r="I1055" s="4">
        <v>48926.233</v>
      </c>
      <c r="J1055" s="4">
        <v>46176.887000000002</v>
      </c>
      <c r="K1055" s="4">
        <v>42990.523999999998</v>
      </c>
      <c r="L1055" s="4">
        <v>39436.22</v>
      </c>
      <c r="M1055" s="4">
        <v>35714.154999999999</v>
      </c>
      <c r="N1055" s="4">
        <v>32029.654999999999</v>
      </c>
      <c r="O1055" s="4">
        <v>28512.877</v>
      </c>
      <c r="P1055" s="4">
        <v>25113.498</v>
      </c>
      <c r="Q1055" s="4">
        <v>21301.777999999998</v>
      </c>
      <c r="R1055" s="4">
        <v>17461.370999999999</v>
      </c>
      <c r="S1055" s="4">
        <v>13833.763000000001</v>
      </c>
      <c r="T1055" s="4">
        <v>10554.169</v>
      </c>
      <c r="U1055" s="4">
        <v>7599.9639999999999</v>
      </c>
      <c r="V1055" s="4">
        <v>4802.6239999999998</v>
      </c>
      <c r="W1055" s="4">
        <v>2321.7060000000001</v>
      </c>
      <c r="X1055" s="4">
        <v>762.64499999999998</v>
      </c>
      <c r="Y1055" s="4">
        <v>153.863</v>
      </c>
      <c r="Z1055" s="4">
        <v>17.321000000000002</v>
      </c>
      <c r="AA1055" s="4">
        <v>1.0309999999999999</v>
      </c>
    </row>
    <row r="1056" spans="1:27" s="6" customFormat="1" x14ac:dyDescent="0.3">
      <c r="A1056" s="40">
        <v>1055</v>
      </c>
      <c r="B1056" s="18" t="s">
        <v>323</v>
      </c>
      <c r="C1056" s="44" t="s">
        <v>103</v>
      </c>
      <c r="D1056" s="41">
        <v>3</v>
      </c>
      <c r="E1056" s="41">
        <v>914</v>
      </c>
      <c r="F1056" s="41">
        <v>2065</v>
      </c>
      <c r="G1056" s="4">
        <v>55554.688999999998</v>
      </c>
      <c r="H1056" s="4">
        <v>53376.377</v>
      </c>
      <c r="I1056" s="4">
        <v>51208.750999999997</v>
      </c>
      <c r="J1056" s="4">
        <v>48742.987000000001</v>
      </c>
      <c r="K1056" s="4">
        <v>45905.250999999997</v>
      </c>
      <c r="L1056" s="4">
        <v>42662.184000000001</v>
      </c>
      <c r="M1056" s="4">
        <v>39091.427000000003</v>
      </c>
      <c r="N1056" s="4">
        <v>35354.703999999998</v>
      </c>
      <c r="O1056" s="4">
        <v>31626.832999999999</v>
      </c>
      <c r="P1056" s="4">
        <v>28051.257000000001</v>
      </c>
      <c r="Q1056" s="4">
        <v>24541.463</v>
      </c>
      <c r="R1056" s="4">
        <v>20576.36</v>
      </c>
      <c r="S1056" s="4">
        <v>16513.59</v>
      </c>
      <c r="T1056" s="4">
        <v>12572.36</v>
      </c>
      <c r="U1056" s="4">
        <v>8936.3340000000007</v>
      </c>
      <c r="V1056" s="4">
        <v>5678.7520000000004</v>
      </c>
      <c r="W1056" s="4">
        <v>2905.27</v>
      </c>
      <c r="X1056" s="4">
        <v>1013.479</v>
      </c>
      <c r="Y1056" s="4">
        <v>213.42</v>
      </c>
      <c r="Z1056" s="4">
        <v>24.904</v>
      </c>
      <c r="AA1056" s="4">
        <v>1.542</v>
      </c>
    </row>
    <row r="1057" spans="1:27" s="6" customFormat="1" x14ac:dyDescent="0.3">
      <c r="A1057" s="40">
        <v>1056</v>
      </c>
      <c r="B1057" s="18" t="s">
        <v>323</v>
      </c>
      <c r="C1057" s="44" t="s">
        <v>103</v>
      </c>
      <c r="D1057" s="41">
        <v>3</v>
      </c>
      <c r="E1057" s="41">
        <v>914</v>
      </c>
      <c r="F1057" s="41">
        <v>2070</v>
      </c>
      <c r="G1057" s="4">
        <v>57099.396000000001</v>
      </c>
      <c r="H1057" s="4">
        <v>55222.188999999998</v>
      </c>
      <c r="I1057" s="4">
        <v>53206.071000000004</v>
      </c>
      <c r="J1057" s="4">
        <v>51041.978999999999</v>
      </c>
      <c r="K1057" s="4">
        <v>48492.432999999997</v>
      </c>
      <c r="L1057" s="4">
        <v>45598.133999999998</v>
      </c>
      <c r="M1057" s="4">
        <v>42333.987999999998</v>
      </c>
      <c r="N1057" s="4">
        <v>38742.69</v>
      </c>
      <c r="O1057" s="4">
        <v>34954.000999999997</v>
      </c>
      <c r="P1057" s="4">
        <v>31157.105</v>
      </c>
      <c r="Q1057" s="4">
        <v>27456.799999999999</v>
      </c>
      <c r="R1057" s="4">
        <v>23759.079000000002</v>
      </c>
      <c r="S1057" s="4">
        <v>19527.508999999998</v>
      </c>
      <c r="T1057" s="4">
        <v>15089.56</v>
      </c>
      <c r="U1057" s="4">
        <v>10739.259</v>
      </c>
      <c r="V1057" s="4">
        <v>6777.4290000000001</v>
      </c>
      <c r="W1057" s="4">
        <v>3518.1410000000001</v>
      </c>
      <c r="X1057" s="4">
        <v>1314.309</v>
      </c>
      <c r="Y1057" s="4">
        <v>296.84800000000001</v>
      </c>
      <c r="Z1057" s="4">
        <v>36.427</v>
      </c>
      <c r="AA1057" s="4">
        <v>2.3279999999999998</v>
      </c>
    </row>
    <row r="1058" spans="1:27" s="6" customFormat="1" x14ac:dyDescent="0.3">
      <c r="A1058" s="40">
        <v>1057</v>
      </c>
      <c r="B1058" s="18" t="s">
        <v>323</v>
      </c>
      <c r="C1058" s="44" t="s">
        <v>103</v>
      </c>
      <c r="D1058" s="41">
        <v>3</v>
      </c>
      <c r="E1058" s="41">
        <v>914</v>
      </c>
      <c r="F1058" s="41">
        <v>2075</v>
      </c>
      <c r="G1058" s="4">
        <v>58278.42</v>
      </c>
      <c r="H1058" s="4">
        <v>56800.267999999996</v>
      </c>
      <c r="I1058" s="4">
        <v>55068.226000000002</v>
      </c>
      <c r="J1058" s="4">
        <v>53052.425000000003</v>
      </c>
      <c r="K1058" s="4">
        <v>50808.430999999997</v>
      </c>
      <c r="L1058" s="4">
        <v>48202.849000000002</v>
      </c>
      <c r="M1058" s="4">
        <v>45284.400999999998</v>
      </c>
      <c r="N1058" s="4">
        <v>41994.423000000003</v>
      </c>
      <c r="O1058" s="4">
        <v>38342.781999999999</v>
      </c>
      <c r="P1058" s="4">
        <v>34474.785000000003</v>
      </c>
      <c r="Q1058" s="4">
        <v>30541.168000000001</v>
      </c>
      <c r="R1058" s="4">
        <v>26635.949000000001</v>
      </c>
      <c r="S1058" s="4">
        <v>22623.210999999999</v>
      </c>
      <c r="T1058" s="4">
        <v>17943.202000000001</v>
      </c>
      <c r="U1058" s="4">
        <v>13006.236000000001</v>
      </c>
      <c r="V1058" s="4">
        <v>8268.3970000000008</v>
      </c>
      <c r="W1058" s="4">
        <v>4304.5969999999998</v>
      </c>
      <c r="X1058" s="4">
        <v>1652.9639999999999</v>
      </c>
      <c r="Y1058" s="4">
        <v>406.01400000000001</v>
      </c>
      <c r="Z1058" s="4">
        <v>53.948</v>
      </c>
      <c r="AA1058" s="4">
        <v>3.5990000000000002</v>
      </c>
    </row>
    <row r="1059" spans="1:27" s="6" customFormat="1" x14ac:dyDescent="0.3">
      <c r="A1059" s="40">
        <v>1058</v>
      </c>
      <c r="B1059" s="18" t="s">
        <v>323</v>
      </c>
      <c r="C1059" s="44" t="s">
        <v>103</v>
      </c>
      <c r="D1059" s="41">
        <v>3</v>
      </c>
      <c r="E1059" s="41">
        <v>914</v>
      </c>
      <c r="F1059" s="41">
        <v>2080</v>
      </c>
      <c r="G1059" s="4">
        <v>59091.124000000003</v>
      </c>
      <c r="H1059" s="4">
        <v>58009.273999999998</v>
      </c>
      <c r="I1059" s="4">
        <v>56661.195</v>
      </c>
      <c r="J1059" s="4">
        <v>54926.332000000002</v>
      </c>
      <c r="K1059" s="4">
        <v>52835.034</v>
      </c>
      <c r="L1059" s="4">
        <v>50536.4</v>
      </c>
      <c r="M1059" s="4">
        <v>47904.52</v>
      </c>
      <c r="N1059" s="4">
        <v>44956.233</v>
      </c>
      <c r="O1059" s="4">
        <v>41598.487999999998</v>
      </c>
      <c r="P1059" s="4">
        <v>37856.677000000003</v>
      </c>
      <c r="Q1059" s="4">
        <v>33838.546999999999</v>
      </c>
      <c r="R1059" s="4">
        <v>29685.023000000001</v>
      </c>
      <c r="S1059" s="4">
        <v>25440.468000000001</v>
      </c>
      <c r="T1059" s="4">
        <v>20896.103999999999</v>
      </c>
      <c r="U1059" s="4">
        <v>15602.718000000001</v>
      </c>
      <c r="V1059" s="4">
        <v>10158.482</v>
      </c>
      <c r="W1059" s="4">
        <v>5374.3109999999997</v>
      </c>
      <c r="X1059" s="4">
        <v>2096.06</v>
      </c>
      <c r="Y1059" s="4">
        <v>537.04100000000005</v>
      </c>
      <c r="Z1059" s="4">
        <v>78.852999999999994</v>
      </c>
      <c r="AA1059" s="4">
        <v>5.6760000000000002</v>
      </c>
    </row>
    <row r="1060" spans="1:27" s="6" customFormat="1" x14ac:dyDescent="0.3">
      <c r="A1060" s="40">
        <v>1059</v>
      </c>
      <c r="B1060" s="18" t="s">
        <v>323</v>
      </c>
      <c r="C1060" s="44" t="s">
        <v>103</v>
      </c>
      <c r="D1060" s="41">
        <v>3</v>
      </c>
      <c r="E1060" s="41">
        <v>914</v>
      </c>
      <c r="F1060" s="41">
        <v>2085</v>
      </c>
      <c r="G1060" s="4">
        <v>59603.773000000001</v>
      </c>
      <c r="H1060" s="4">
        <v>58846.648999999998</v>
      </c>
      <c r="I1060" s="4">
        <v>57881.372000000003</v>
      </c>
      <c r="J1060" s="4">
        <v>56527.192000000003</v>
      </c>
      <c r="K1060" s="4">
        <v>54718.19</v>
      </c>
      <c r="L1060" s="4">
        <v>52572.521999999997</v>
      </c>
      <c r="M1060" s="4">
        <v>50245.834999999999</v>
      </c>
      <c r="N1060" s="4">
        <v>47582.127</v>
      </c>
      <c r="O1060" s="4">
        <v>44561.213000000003</v>
      </c>
      <c r="P1060" s="4">
        <v>41105.24</v>
      </c>
      <c r="Q1060" s="4">
        <v>37202.008000000002</v>
      </c>
      <c r="R1060" s="4">
        <v>32950.735999999997</v>
      </c>
      <c r="S1060" s="4">
        <v>28441.848999999998</v>
      </c>
      <c r="T1060" s="4">
        <v>23627.091</v>
      </c>
      <c r="U1060" s="4">
        <v>18346.383000000002</v>
      </c>
      <c r="V1060" s="4">
        <v>12391.105</v>
      </c>
      <c r="W1060" s="4">
        <v>6779.7209999999995</v>
      </c>
      <c r="X1060" s="4">
        <v>2722.76</v>
      </c>
      <c r="Y1060" s="4">
        <v>719.654</v>
      </c>
      <c r="Z1060" s="4">
        <v>111.86799999999999</v>
      </c>
      <c r="AA1060" s="4">
        <v>8.9480000000000004</v>
      </c>
    </row>
    <row r="1061" spans="1:27" s="6" customFormat="1" x14ac:dyDescent="0.3">
      <c r="A1061" s="40">
        <v>1060</v>
      </c>
      <c r="B1061" s="18" t="s">
        <v>323</v>
      </c>
      <c r="C1061" s="44" t="s">
        <v>103</v>
      </c>
      <c r="D1061" s="41">
        <v>3</v>
      </c>
      <c r="E1061" s="41">
        <v>914</v>
      </c>
      <c r="F1061" s="41">
        <v>2090</v>
      </c>
      <c r="G1061" s="4">
        <v>59887.9</v>
      </c>
      <c r="H1061" s="4">
        <v>59379.249000000003</v>
      </c>
      <c r="I1061" s="4">
        <v>58728.213000000003</v>
      </c>
      <c r="J1061" s="4">
        <v>57754.362999999998</v>
      </c>
      <c r="K1061" s="4">
        <v>56328.108999999997</v>
      </c>
      <c r="L1061" s="4">
        <v>54464.32</v>
      </c>
      <c r="M1061" s="4">
        <v>52290.175999999999</v>
      </c>
      <c r="N1061" s="4">
        <v>49930.114000000001</v>
      </c>
      <c r="O1061" s="4">
        <v>47190.597999999998</v>
      </c>
      <c r="P1061" s="4">
        <v>44065.103000000003</v>
      </c>
      <c r="Q1061" s="4">
        <v>40437.478000000003</v>
      </c>
      <c r="R1061" s="4">
        <v>36287.167999999998</v>
      </c>
      <c r="S1061" s="4">
        <v>31661.87</v>
      </c>
      <c r="T1061" s="4">
        <v>26547.248</v>
      </c>
      <c r="U1061" s="4">
        <v>20925.809000000001</v>
      </c>
      <c r="V1061" s="4">
        <v>14794.846</v>
      </c>
      <c r="W1061" s="4">
        <v>8482.7459999999992</v>
      </c>
      <c r="X1061" s="4">
        <v>3565.4580000000001</v>
      </c>
      <c r="Y1061" s="4">
        <v>983.22299999999996</v>
      </c>
      <c r="Z1061" s="4">
        <v>159.84800000000001</v>
      </c>
      <c r="AA1061" s="4">
        <v>13.695</v>
      </c>
    </row>
    <row r="1062" spans="1:27" s="6" customFormat="1" x14ac:dyDescent="0.3">
      <c r="A1062" s="40">
        <v>1061</v>
      </c>
      <c r="B1062" s="18" t="s">
        <v>323</v>
      </c>
      <c r="C1062" s="44" t="s">
        <v>103</v>
      </c>
      <c r="D1062" s="41">
        <v>3</v>
      </c>
      <c r="E1062" s="41">
        <v>914</v>
      </c>
      <c r="F1062" s="41">
        <v>2095</v>
      </c>
      <c r="G1062" s="4">
        <v>59876.288999999997</v>
      </c>
      <c r="H1062" s="4">
        <v>59680.843000000001</v>
      </c>
      <c r="I1062" s="4">
        <v>59269.281999999999</v>
      </c>
      <c r="J1062" s="4">
        <v>58608.112000000001</v>
      </c>
      <c r="K1062" s="4">
        <v>57564.343999999997</v>
      </c>
      <c r="L1062" s="4">
        <v>56083.841999999997</v>
      </c>
      <c r="M1062" s="4">
        <v>54190.303999999996</v>
      </c>
      <c r="N1062" s="4">
        <v>51982.19</v>
      </c>
      <c r="O1062" s="4">
        <v>49544.01</v>
      </c>
      <c r="P1062" s="4">
        <v>46696.182000000001</v>
      </c>
      <c r="Q1062" s="4">
        <v>43391.099000000002</v>
      </c>
      <c r="R1062" s="4">
        <v>39503.298999999999</v>
      </c>
      <c r="S1062" s="4">
        <v>34958.660000000003</v>
      </c>
      <c r="T1062" s="4">
        <v>29686.758999999998</v>
      </c>
      <c r="U1062" s="4">
        <v>23697.308000000001</v>
      </c>
      <c r="V1062" s="4">
        <v>17105.953000000001</v>
      </c>
      <c r="W1062" s="4">
        <v>10363.789000000001</v>
      </c>
      <c r="X1062" s="4">
        <v>4622.1850000000004</v>
      </c>
      <c r="Y1062" s="4">
        <v>1349.37</v>
      </c>
      <c r="Z1062" s="4">
        <v>231.316</v>
      </c>
      <c r="AA1062" s="4">
        <v>20.93</v>
      </c>
    </row>
    <row r="1063" spans="1:27" s="6" customFormat="1" x14ac:dyDescent="0.3">
      <c r="A1063" s="40">
        <v>1062</v>
      </c>
      <c r="B1063" s="18" t="s">
        <v>323</v>
      </c>
      <c r="C1063" s="44" t="s">
        <v>103</v>
      </c>
      <c r="D1063" s="41">
        <v>3</v>
      </c>
      <c r="E1063" s="41">
        <v>914</v>
      </c>
      <c r="F1063" s="41">
        <v>2100</v>
      </c>
      <c r="G1063" s="4">
        <v>59643.212</v>
      </c>
      <c r="H1063" s="4">
        <v>59685.468999999997</v>
      </c>
      <c r="I1063" s="4">
        <v>59578.525999999998</v>
      </c>
      <c r="J1063" s="4">
        <v>59156.046999999999</v>
      </c>
      <c r="K1063" s="4">
        <v>58427.415000000001</v>
      </c>
      <c r="L1063" s="4">
        <v>57330.091999999997</v>
      </c>
      <c r="M1063" s="4">
        <v>55819.123</v>
      </c>
      <c r="N1063" s="4">
        <v>53890.832000000002</v>
      </c>
      <c r="O1063" s="4">
        <v>51604.252</v>
      </c>
      <c r="P1063" s="4">
        <v>49055.209000000003</v>
      </c>
      <c r="Q1063" s="4">
        <v>46023.267</v>
      </c>
      <c r="R1063" s="4">
        <v>42449.201000000001</v>
      </c>
      <c r="S1063" s="4">
        <v>38150.18</v>
      </c>
      <c r="T1063" s="4">
        <v>32917.565999999999</v>
      </c>
      <c r="U1063" s="4">
        <v>26695.897000000001</v>
      </c>
      <c r="V1063" s="4">
        <v>19620.43</v>
      </c>
      <c r="W1063" s="4">
        <v>12241.233</v>
      </c>
      <c r="X1063" s="4">
        <v>5840.4350000000004</v>
      </c>
      <c r="Y1063" s="4">
        <v>1833.8510000000001</v>
      </c>
      <c r="Z1063" s="4">
        <v>335.76499999999999</v>
      </c>
      <c r="AA1063" s="4">
        <v>32.203000000000003</v>
      </c>
    </row>
    <row r="1064" spans="1:27" s="6" customFormat="1" x14ac:dyDescent="0.3">
      <c r="A1064" s="40">
        <v>1063</v>
      </c>
      <c r="B1064" s="18" t="s">
        <v>323</v>
      </c>
      <c r="C1064" s="43" t="s">
        <v>104</v>
      </c>
      <c r="D1064" s="41"/>
      <c r="E1064" s="41">
        <v>204</v>
      </c>
      <c r="F1064" s="41">
        <v>2015</v>
      </c>
      <c r="G1064" s="4">
        <v>856.15</v>
      </c>
      <c r="H1064" s="4">
        <v>742.60500000000002</v>
      </c>
      <c r="I1064" s="4">
        <v>644.11</v>
      </c>
      <c r="J1064" s="4">
        <v>559.98099999999999</v>
      </c>
      <c r="K1064" s="4">
        <v>478.75799999999998</v>
      </c>
      <c r="L1064" s="4">
        <v>400.89600000000002</v>
      </c>
      <c r="M1064" s="4">
        <v>335.33499999999998</v>
      </c>
      <c r="N1064" s="4">
        <v>280.53199999999998</v>
      </c>
      <c r="O1064" s="4">
        <v>233.51400000000001</v>
      </c>
      <c r="P1064" s="4">
        <v>194.245</v>
      </c>
      <c r="Q1064" s="4">
        <v>158.03299999999999</v>
      </c>
      <c r="R1064" s="4">
        <v>124.626</v>
      </c>
      <c r="S1064" s="4">
        <v>97.082999999999998</v>
      </c>
      <c r="T1064" s="4">
        <v>78.085999999999999</v>
      </c>
      <c r="U1064" s="4">
        <v>59.179000000000002</v>
      </c>
      <c r="V1064" s="4">
        <v>35.423999999999999</v>
      </c>
      <c r="W1064" s="4">
        <v>17.994</v>
      </c>
      <c r="X1064" s="4">
        <v>7.0010000000000003</v>
      </c>
      <c r="Y1064" s="4">
        <v>1.9239999999999999</v>
      </c>
      <c r="Z1064" s="4">
        <v>0.32500000000000001</v>
      </c>
      <c r="AA1064" s="4">
        <v>2.9000000000000001E-2</v>
      </c>
    </row>
    <row r="1065" spans="1:27" s="6" customFormat="1" x14ac:dyDescent="0.3">
      <c r="A1065" s="40">
        <v>1064</v>
      </c>
      <c r="B1065" s="18" t="s">
        <v>323</v>
      </c>
      <c r="C1065" s="43" t="s">
        <v>104</v>
      </c>
      <c r="D1065" s="41"/>
      <c r="E1065" s="41">
        <v>204</v>
      </c>
      <c r="F1065" s="41">
        <v>2020</v>
      </c>
      <c r="G1065" s="4">
        <v>939.71299999999997</v>
      </c>
      <c r="H1065" s="4">
        <v>832.18299999999999</v>
      </c>
      <c r="I1065" s="4">
        <v>733.74400000000003</v>
      </c>
      <c r="J1065" s="4">
        <v>637.572</v>
      </c>
      <c r="K1065" s="4">
        <v>552.53300000000002</v>
      </c>
      <c r="L1065" s="4">
        <v>470.91699999999997</v>
      </c>
      <c r="M1065" s="4">
        <v>393.43</v>
      </c>
      <c r="N1065" s="4">
        <v>328.35</v>
      </c>
      <c r="O1065" s="4">
        <v>273.63299999999998</v>
      </c>
      <c r="P1065" s="4">
        <v>226.71899999999999</v>
      </c>
      <c r="Q1065" s="4">
        <v>187.142</v>
      </c>
      <c r="R1065" s="4">
        <v>150.23500000000001</v>
      </c>
      <c r="S1065" s="4">
        <v>115.80800000000001</v>
      </c>
      <c r="T1065" s="4">
        <v>86.438000000000002</v>
      </c>
      <c r="U1065" s="4">
        <v>64.646000000000001</v>
      </c>
      <c r="V1065" s="4">
        <v>43.533000000000001</v>
      </c>
      <c r="W1065" s="4">
        <v>21.532</v>
      </c>
      <c r="X1065" s="4">
        <v>8.2040000000000006</v>
      </c>
      <c r="Y1065" s="4">
        <v>2.1520000000000001</v>
      </c>
      <c r="Z1065" s="4">
        <v>0.35599999999999998</v>
      </c>
      <c r="AA1065" s="4">
        <v>3.3000000000000002E-2</v>
      </c>
    </row>
    <row r="1066" spans="1:27" s="6" customFormat="1" x14ac:dyDescent="0.3">
      <c r="A1066" s="40">
        <v>1065</v>
      </c>
      <c r="B1066" s="18" t="s">
        <v>323</v>
      </c>
      <c r="C1066" s="43" t="s">
        <v>104</v>
      </c>
      <c r="D1066" s="41"/>
      <c r="E1066" s="41">
        <v>204</v>
      </c>
      <c r="F1066" s="41">
        <v>2025</v>
      </c>
      <c r="G1066" s="4">
        <v>1026.6389999999999</v>
      </c>
      <c r="H1066" s="4">
        <v>916.07100000000003</v>
      </c>
      <c r="I1066" s="4">
        <v>823.22799999999995</v>
      </c>
      <c r="J1066" s="4">
        <v>726.98500000000001</v>
      </c>
      <c r="K1066" s="4">
        <v>629.84299999999996</v>
      </c>
      <c r="L1066" s="4">
        <v>544.255</v>
      </c>
      <c r="M1066" s="4">
        <v>462.86399999999998</v>
      </c>
      <c r="N1066" s="4">
        <v>385.85500000000002</v>
      </c>
      <c r="O1066" s="4">
        <v>320.827</v>
      </c>
      <c r="P1066" s="4">
        <v>266.15699999999998</v>
      </c>
      <c r="Q1066" s="4">
        <v>218.86600000000001</v>
      </c>
      <c r="R1066" s="4">
        <v>178.33</v>
      </c>
      <c r="S1066" s="4">
        <v>140.018</v>
      </c>
      <c r="T1066" s="4">
        <v>103.515</v>
      </c>
      <c r="U1066" s="4">
        <v>71.944000000000003</v>
      </c>
      <c r="V1066" s="4">
        <v>47.892000000000003</v>
      </c>
      <c r="W1066" s="4">
        <v>26.701000000000001</v>
      </c>
      <c r="X1066" s="4">
        <v>9.9169999999999998</v>
      </c>
      <c r="Y1066" s="4">
        <v>2.548</v>
      </c>
      <c r="Z1066" s="4">
        <v>0.40300000000000002</v>
      </c>
      <c r="AA1066" s="4">
        <v>3.6999999999999998E-2</v>
      </c>
    </row>
    <row r="1067" spans="1:27" s="6" customFormat="1" x14ac:dyDescent="0.3">
      <c r="A1067" s="40">
        <v>1066</v>
      </c>
      <c r="B1067" s="18" t="s">
        <v>323</v>
      </c>
      <c r="C1067" s="43" t="s">
        <v>104</v>
      </c>
      <c r="D1067" s="41"/>
      <c r="E1067" s="41">
        <v>204</v>
      </c>
      <c r="F1067" s="41">
        <v>2030</v>
      </c>
      <c r="G1067" s="4">
        <v>1113.3979999999999</v>
      </c>
      <c r="H1067" s="4">
        <v>1003.359</v>
      </c>
      <c r="I1067" s="4">
        <v>907.22</v>
      </c>
      <c r="J1067" s="4">
        <v>816.40599999999995</v>
      </c>
      <c r="K1067" s="4">
        <v>719.03099999999995</v>
      </c>
      <c r="L1067" s="4">
        <v>621.29200000000003</v>
      </c>
      <c r="M1067" s="4">
        <v>535.75900000000001</v>
      </c>
      <c r="N1067" s="4">
        <v>454.65199999999999</v>
      </c>
      <c r="O1067" s="4">
        <v>377.60199999999998</v>
      </c>
      <c r="P1067" s="4">
        <v>312.536</v>
      </c>
      <c r="Q1067" s="4">
        <v>257.334</v>
      </c>
      <c r="R1067" s="4">
        <v>208.911</v>
      </c>
      <c r="S1067" s="4">
        <v>166.53</v>
      </c>
      <c r="T1067" s="4">
        <v>125.473</v>
      </c>
      <c r="U1067" s="4">
        <v>86.447000000000003</v>
      </c>
      <c r="V1067" s="4">
        <v>53.539000000000001</v>
      </c>
      <c r="W1067" s="4">
        <v>29.548999999999999</v>
      </c>
      <c r="X1067" s="4">
        <v>12.39</v>
      </c>
      <c r="Y1067" s="4">
        <v>3.1070000000000002</v>
      </c>
      <c r="Z1067" s="4">
        <v>0.48099999999999998</v>
      </c>
      <c r="AA1067" s="4">
        <v>4.2000000000000003E-2</v>
      </c>
    </row>
    <row r="1068" spans="1:27" s="6" customFormat="1" x14ac:dyDescent="0.3">
      <c r="A1068" s="40">
        <v>1067</v>
      </c>
      <c r="B1068" s="18" t="s">
        <v>323</v>
      </c>
      <c r="C1068" s="43" t="s">
        <v>104</v>
      </c>
      <c r="D1068" s="41"/>
      <c r="E1068" s="41">
        <v>204</v>
      </c>
      <c r="F1068" s="41">
        <v>2035</v>
      </c>
      <c r="G1068" s="4">
        <v>1197.712</v>
      </c>
      <c r="H1068" s="4">
        <v>1090.6679999999999</v>
      </c>
      <c r="I1068" s="4">
        <v>994.65700000000004</v>
      </c>
      <c r="J1068" s="4">
        <v>900.44299999999998</v>
      </c>
      <c r="K1068" s="4">
        <v>808.32399999999996</v>
      </c>
      <c r="L1068" s="4">
        <v>710.16200000000003</v>
      </c>
      <c r="M1068" s="4">
        <v>612.42200000000003</v>
      </c>
      <c r="N1068" s="4">
        <v>526.98599999999999</v>
      </c>
      <c r="O1068" s="4">
        <v>445.56200000000001</v>
      </c>
      <c r="P1068" s="4">
        <v>368.363</v>
      </c>
      <c r="Q1068" s="4">
        <v>302.613</v>
      </c>
      <c r="R1068" s="4">
        <v>246.02600000000001</v>
      </c>
      <c r="S1068" s="4">
        <v>195.46600000000001</v>
      </c>
      <c r="T1068" s="4">
        <v>149.60900000000001</v>
      </c>
      <c r="U1068" s="4">
        <v>105.14</v>
      </c>
      <c r="V1068" s="4">
        <v>64.625</v>
      </c>
      <c r="W1068" s="4">
        <v>33.231000000000002</v>
      </c>
      <c r="X1068" s="4">
        <v>13.815</v>
      </c>
      <c r="Y1068" s="4">
        <v>3.9159999999999999</v>
      </c>
      <c r="Z1068" s="4">
        <v>0.59499999999999997</v>
      </c>
      <c r="AA1068" s="4">
        <v>5.0999999999999997E-2</v>
      </c>
    </row>
    <row r="1069" spans="1:27" s="6" customFormat="1" x14ac:dyDescent="0.3">
      <c r="A1069" s="40">
        <v>1068</v>
      </c>
      <c r="B1069" s="18" t="s">
        <v>323</v>
      </c>
      <c r="C1069" s="43" t="s">
        <v>104</v>
      </c>
      <c r="D1069" s="41"/>
      <c r="E1069" s="41">
        <v>204</v>
      </c>
      <c r="F1069" s="41">
        <v>2040</v>
      </c>
      <c r="G1069" s="4">
        <v>1278.7470000000001</v>
      </c>
      <c r="H1069" s="4">
        <v>1175.5830000000001</v>
      </c>
      <c r="I1069" s="4">
        <v>1082.1320000000001</v>
      </c>
      <c r="J1069" s="4">
        <v>987.904</v>
      </c>
      <c r="K1069" s="4">
        <v>892.31600000000003</v>
      </c>
      <c r="L1069" s="4">
        <v>799.20399999999995</v>
      </c>
      <c r="M1069" s="4">
        <v>700.83900000000006</v>
      </c>
      <c r="N1069" s="4">
        <v>603.11599999999999</v>
      </c>
      <c r="O1069" s="4">
        <v>517.10299999999995</v>
      </c>
      <c r="P1069" s="4">
        <v>435.21699999999998</v>
      </c>
      <c r="Q1069" s="4">
        <v>357.14400000000001</v>
      </c>
      <c r="R1069" s="4">
        <v>289.75200000000001</v>
      </c>
      <c r="S1069" s="4">
        <v>230.61600000000001</v>
      </c>
      <c r="T1069" s="4">
        <v>176.02500000000001</v>
      </c>
      <c r="U1069" s="4">
        <v>125.773</v>
      </c>
      <c r="V1069" s="4">
        <v>78.947000000000003</v>
      </c>
      <c r="W1069" s="4">
        <v>40.345999999999997</v>
      </c>
      <c r="X1069" s="4">
        <v>15.648999999999999</v>
      </c>
      <c r="Y1069" s="4">
        <v>4.4020000000000001</v>
      </c>
      <c r="Z1069" s="4">
        <v>0.753</v>
      </c>
      <c r="AA1069" s="4">
        <v>6.3E-2</v>
      </c>
    </row>
    <row r="1070" spans="1:27" s="6" customFormat="1" x14ac:dyDescent="0.3">
      <c r="A1070" s="40">
        <v>1069</v>
      </c>
      <c r="B1070" s="18" t="s">
        <v>323</v>
      </c>
      <c r="C1070" s="43" t="s">
        <v>104</v>
      </c>
      <c r="D1070" s="41"/>
      <c r="E1070" s="41">
        <v>204</v>
      </c>
      <c r="F1070" s="41">
        <v>2045</v>
      </c>
      <c r="G1070" s="4">
        <v>1352.71</v>
      </c>
      <c r="H1070" s="4">
        <v>1257.318</v>
      </c>
      <c r="I1070" s="4">
        <v>1167.2470000000001</v>
      </c>
      <c r="J1070" s="4">
        <v>1075.4349999999999</v>
      </c>
      <c r="K1070" s="4">
        <v>979.72299999999996</v>
      </c>
      <c r="L1070" s="4">
        <v>883.04</v>
      </c>
      <c r="M1070" s="4">
        <v>789.50099999999998</v>
      </c>
      <c r="N1070" s="4">
        <v>690.92700000000002</v>
      </c>
      <c r="O1070" s="4">
        <v>592.46900000000005</v>
      </c>
      <c r="P1070" s="4">
        <v>505.67700000000002</v>
      </c>
      <c r="Q1070" s="4">
        <v>422.47</v>
      </c>
      <c r="R1070" s="4">
        <v>342.43900000000002</v>
      </c>
      <c r="S1070" s="4">
        <v>272.07100000000003</v>
      </c>
      <c r="T1070" s="4">
        <v>208.155</v>
      </c>
      <c r="U1070" s="4">
        <v>148.446</v>
      </c>
      <c r="V1070" s="4">
        <v>94.84</v>
      </c>
      <c r="W1070" s="4">
        <v>49.564999999999998</v>
      </c>
      <c r="X1070" s="4">
        <v>19.134</v>
      </c>
      <c r="Y1070" s="4">
        <v>5.0259999999999998</v>
      </c>
      <c r="Z1070" s="4">
        <v>0.85399999999999998</v>
      </c>
      <c r="AA1070" s="4">
        <v>0.08</v>
      </c>
    </row>
    <row r="1071" spans="1:27" s="6" customFormat="1" x14ac:dyDescent="0.3">
      <c r="A1071" s="40">
        <v>1070</v>
      </c>
      <c r="B1071" s="18" t="s">
        <v>323</v>
      </c>
      <c r="C1071" s="43" t="s">
        <v>104</v>
      </c>
      <c r="D1071" s="41"/>
      <c r="E1071" s="41">
        <v>204</v>
      </c>
      <c r="F1071" s="41">
        <v>2050</v>
      </c>
      <c r="G1071" s="4">
        <v>1420.3820000000001</v>
      </c>
      <c r="H1071" s="4">
        <v>1332.2139999999999</v>
      </c>
      <c r="I1071" s="4">
        <v>1249.251</v>
      </c>
      <c r="J1071" s="4">
        <v>1160.5530000000001</v>
      </c>
      <c r="K1071" s="4">
        <v>1067.029</v>
      </c>
      <c r="L1071" s="4">
        <v>970.05700000000002</v>
      </c>
      <c r="M1071" s="4">
        <v>872.88699999999994</v>
      </c>
      <c r="N1071" s="4">
        <v>778.952</v>
      </c>
      <c r="O1071" s="4">
        <v>679.351</v>
      </c>
      <c r="P1071" s="4">
        <v>579.95100000000002</v>
      </c>
      <c r="Q1071" s="4">
        <v>491.40899999999999</v>
      </c>
      <c r="R1071" s="4">
        <v>405.61200000000002</v>
      </c>
      <c r="S1071" s="4">
        <v>322.089</v>
      </c>
      <c r="T1071" s="4">
        <v>246.14</v>
      </c>
      <c r="U1071" s="4">
        <v>176.10499999999999</v>
      </c>
      <c r="V1071" s="4">
        <v>112.426</v>
      </c>
      <c r="W1071" s="4">
        <v>59.887</v>
      </c>
      <c r="X1071" s="4">
        <v>23.673999999999999</v>
      </c>
      <c r="Y1071" s="4">
        <v>6.1950000000000003</v>
      </c>
      <c r="Z1071" s="4">
        <v>0.98199999999999998</v>
      </c>
      <c r="AA1071" s="4">
        <v>9.1999999999999998E-2</v>
      </c>
    </row>
    <row r="1072" spans="1:27" s="6" customFormat="1" x14ac:dyDescent="0.3">
      <c r="A1072" s="40">
        <v>1071</v>
      </c>
      <c r="B1072" s="18" t="s">
        <v>323</v>
      </c>
      <c r="C1072" s="43" t="s">
        <v>104</v>
      </c>
      <c r="D1072" s="41"/>
      <c r="E1072" s="41">
        <v>204</v>
      </c>
      <c r="F1072" s="41">
        <v>2055</v>
      </c>
      <c r="G1072" s="4">
        <v>1483.5550000000001</v>
      </c>
      <c r="H1072" s="4">
        <v>1400.9690000000001</v>
      </c>
      <c r="I1072" s="4">
        <v>1324.5039999999999</v>
      </c>
      <c r="J1072" s="4">
        <v>1242.7270000000001</v>
      </c>
      <c r="K1072" s="4">
        <v>1152.2460000000001</v>
      </c>
      <c r="L1072" s="4">
        <v>1057.3510000000001</v>
      </c>
      <c r="M1072" s="4">
        <v>959.76099999999997</v>
      </c>
      <c r="N1072" s="4">
        <v>862.05200000000002</v>
      </c>
      <c r="O1072" s="4">
        <v>766.68899999999996</v>
      </c>
      <c r="P1072" s="4">
        <v>665.7</v>
      </c>
      <c r="Q1072" s="4">
        <v>564.22400000000005</v>
      </c>
      <c r="R1072" s="4">
        <v>472.42899999999997</v>
      </c>
      <c r="S1072" s="4">
        <v>382.15899999999999</v>
      </c>
      <c r="T1072" s="4">
        <v>292.06400000000002</v>
      </c>
      <c r="U1072" s="4">
        <v>208.90600000000001</v>
      </c>
      <c r="V1072" s="4">
        <v>133.953</v>
      </c>
      <c r="W1072" s="4">
        <v>71.400000000000006</v>
      </c>
      <c r="X1072" s="4">
        <v>28.803000000000001</v>
      </c>
      <c r="Y1072" s="4">
        <v>7.7249999999999996</v>
      </c>
      <c r="Z1072" s="4">
        <v>1.2210000000000001</v>
      </c>
      <c r="AA1072" s="4">
        <v>0.107</v>
      </c>
    </row>
    <row r="1073" spans="1:27" s="6" customFormat="1" x14ac:dyDescent="0.3">
      <c r="A1073" s="40">
        <v>1072</v>
      </c>
      <c r="B1073" s="18" t="s">
        <v>323</v>
      </c>
      <c r="C1073" s="43" t="s">
        <v>104</v>
      </c>
      <c r="D1073" s="41"/>
      <c r="E1073" s="41">
        <v>204</v>
      </c>
      <c r="F1073" s="41">
        <v>2060</v>
      </c>
      <c r="G1073" s="4">
        <v>1540.4549999999999</v>
      </c>
      <c r="H1073" s="4">
        <v>1465.153</v>
      </c>
      <c r="I1073" s="4">
        <v>1393.5889999999999</v>
      </c>
      <c r="J1073" s="4">
        <v>1318.1279999999999</v>
      </c>
      <c r="K1073" s="4">
        <v>1234.4829999999999</v>
      </c>
      <c r="L1073" s="4">
        <v>1142.538</v>
      </c>
      <c r="M1073" s="4">
        <v>1046.8989999999999</v>
      </c>
      <c r="N1073" s="4">
        <v>948.62900000000002</v>
      </c>
      <c r="O1073" s="4">
        <v>849.25400000000002</v>
      </c>
      <c r="P1073" s="4">
        <v>752.01599999999996</v>
      </c>
      <c r="Q1073" s="4">
        <v>648.35</v>
      </c>
      <c r="R1073" s="4">
        <v>543.17200000000003</v>
      </c>
      <c r="S1073" s="4">
        <v>445.95600000000002</v>
      </c>
      <c r="T1073" s="4">
        <v>347.51</v>
      </c>
      <c r="U1073" s="4">
        <v>248.93799999999999</v>
      </c>
      <c r="V1073" s="4">
        <v>159.898</v>
      </c>
      <c r="W1073" s="4">
        <v>85.814999999999998</v>
      </c>
      <c r="X1073" s="4">
        <v>34.725999999999999</v>
      </c>
      <c r="Y1073" s="4">
        <v>9.5210000000000008</v>
      </c>
      <c r="Z1073" s="4">
        <v>1.5409999999999999</v>
      </c>
      <c r="AA1073" s="4">
        <v>0.13300000000000001</v>
      </c>
    </row>
    <row r="1074" spans="1:27" s="6" customFormat="1" x14ac:dyDescent="0.3">
      <c r="A1074" s="40">
        <v>1073</v>
      </c>
      <c r="B1074" s="18" t="s">
        <v>323</v>
      </c>
      <c r="C1074" s="43" t="s">
        <v>104</v>
      </c>
      <c r="D1074" s="41"/>
      <c r="E1074" s="41">
        <v>204</v>
      </c>
      <c r="F1074" s="41">
        <v>2065</v>
      </c>
      <c r="G1074" s="4">
        <v>1593.8530000000001</v>
      </c>
      <c r="H1074" s="4">
        <v>1523.1849999999999</v>
      </c>
      <c r="I1074" s="4">
        <v>1458.1489999999999</v>
      </c>
      <c r="J1074" s="4">
        <v>1387.402</v>
      </c>
      <c r="K1074" s="4">
        <v>1310.021</v>
      </c>
      <c r="L1074" s="4">
        <v>1224.8209999999999</v>
      </c>
      <c r="M1074" s="4">
        <v>1132.0419999999999</v>
      </c>
      <c r="N1074" s="4">
        <v>1035.5550000000001</v>
      </c>
      <c r="O1074" s="4">
        <v>935.346</v>
      </c>
      <c r="P1074" s="4">
        <v>833.76300000000003</v>
      </c>
      <c r="Q1074" s="4">
        <v>733.19200000000001</v>
      </c>
      <c r="R1074" s="4">
        <v>625</v>
      </c>
      <c r="S1074" s="4">
        <v>513.70299999999997</v>
      </c>
      <c r="T1074" s="4">
        <v>406.66699999999997</v>
      </c>
      <c r="U1074" s="4">
        <v>297.46600000000001</v>
      </c>
      <c r="V1074" s="4">
        <v>191.74799999999999</v>
      </c>
      <c r="W1074" s="4">
        <v>103.35299999999999</v>
      </c>
      <c r="X1074" s="4">
        <v>42.220999999999997</v>
      </c>
      <c r="Y1074" s="4">
        <v>11.635</v>
      </c>
      <c r="Z1074" s="4">
        <v>1.927</v>
      </c>
      <c r="AA1074" s="4">
        <v>0.16900000000000001</v>
      </c>
    </row>
    <row r="1075" spans="1:27" s="6" customFormat="1" x14ac:dyDescent="0.3">
      <c r="A1075" s="40">
        <v>1074</v>
      </c>
      <c r="B1075" s="18" t="s">
        <v>323</v>
      </c>
      <c r="C1075" s="43" t="s">
        <v>104</v>
      </c>
      <c r="D1075" s="41"/>
      <c r="E1075" s="41">
        <v>204</v>
      </c>
      <c r="F1075" s="41">
        <v>2070</v>
      </c>
      <c r="G1075" s="4">
        <v>1635.847</v>
      </c>
      <c r="H1075" s="4">
        <v>1577.8030000000001</v>
      </c>
      <c r="I1075" s="4">
        <v>1516.6</v>
      </c>
      <c r="J1075" s="4">
        <v>1452.201</v>
      </c>
      <c r="K1075" s="4">
        <v>1379.4970000000001</v>
      </c>
      <c r="L1075" s="4">
        <v>1300.509</v>
      </c>
      <c r="M1075" s="4">
        <v>1214.357</v>
      </c>
      <c r="N1075" s="4">
        <v>1120.5999999999999</v>
      </c>
      <c r="O1075" s="4">
        <v>1021.899</v>
      </c>
      <c r="P1075" s="4">
        <v>919.12300000000005</v>
      </c>
      <c r="Q1075" s="4">
        <v>813.74099999999999</v>
      </c>
      <c r="R1075" s="4">
        <v>707.73299999999995</v>
      </c>
      <c r="S1075" s="4">
        <v>592.21500000000003</v>
      </c>
      <c r="T1075" s="4">
        <v>469.77199999999999</v>
      </c>
      <c r="U1075" s="4">
        <v>349.60899999999998</v>
      </c>
      <c r="V1075" s="4">
        <v>230.59800000000001</v>
      </c>
      <c r="W1075" s="4">
        <v>125.06399999999999</v>
      </c>
      <c r="X1075" s="4">
        <v>51.451000000000001</v>
      </c>
      <c r="Y1075" s="4">
        <v>14.343999999999999</v>
      </c>
      <c r="Z1075" s="4">
        <v>2.387</v>
      </c>
      <c r="AA1075" s="4">
        <v>0.215</v>
      </c>
    </row>
    <row r="1076" spans="1:27" s="6" customFormat="1" x14ac:dyDescent="0.3">
      <c r="A1076" s="40">
        <v>1075</v>
      </c>
      <c r="B1076" s="18" t="s">
        <v>323</v>
      </c>
      <c r="C1076" s="43" t="s">
        <v>104</v>
      </c>
      <c r="D1076" s="41"/>
      <c r="E1076" s="41">
        <v>204</v>
      </c>
      <c r="F1076" s="41">
        <v>2075</v>
      </c>
      <c r="G1076" s="4">
        <v>1671.15</v>
      </c>
      <c r="H1076" s="4">
        <v>1621.0070000000001</v>
      </c>
      <c r="I1076" s="4">
        <v>1571.6369999999999</v>
      </c>
      <c r="J1076" s="4">
        <v>1510.895</v>
      </c>
      <c r="K1076" s="4">
        <v>1444.521</v>
      </c>
      <c r="L1076" s="4">
        <v>1370.164</v>
      </c>
      <c r="M1076" s="4">
        <v>1290.154</v>
      </c>
      <c r="N1076" s="4">
        <v>1202.884</v>
      </c>
      <c r="O1076" s="4">
        <v>1106.6610000000001</v>
      </c>
      <c r="P1076" s="4">
        <v>1005.0119999999999</v>
      </c>
      <c r="Q1076" s="4">
        <v>897.91600000000005</v>
      </c>
      <c r="R1076" s="4">
        <v>786.46600000000001</v>
      </c>
      <c r="S1076" s="4">
        <v>671.79200000000003</v>
      </c>
      <c r="T1076" s="4">
        <v>543.00900000000001</v>
      </c>
      <c r="U1076" s="4">
        <v>405.51</v>
      </c>
      <c r="V1076" s="4">
        <v>272.65800000000002</v>
      </c>
      <c r="W1076" s="4">
        <v>151.691</v>
      </c>
      <c r="X1076" s="4">
        <v>62.956000000000003</v>
      </c>
      <c r="Y1076" s="4">
        <v>17.71</v>
      </c>
      <c r="Z1076" s="4">
        <v>2.9849999999999999</v>
      </c>
      <c r="AA1076" s="4">
        <v>0.26900000000000002</v>
      </c>
    </row>
    <row r="1077" spans="1:27" s="6" customFormat="1" x14ac:dyDescent="0.3">
      <c r="A1077" s="40">
        <v>1076</v>
      </c>
      <c r="B1077" s="18" t="s">
        <v>323</v>
      </c>
      <c r="C1077" s="43" t="s">
        <v>104</v>
      </c>
      <c r="D1077" s="41"/>
      <c r="E1077" s="41">
        <v>204</v>
      </c>
      <c r="F1077" s="41">
        <v>2080</v>
      </c>
      <c r="G1077" s="4">
        <v>1697.778</v>
      </c>
      <c r="H1077" s="4">
        <v>1657.4929999999999</v>
      </c>
      <c r="I1077" s="4">
        <v>1615.25</v>
      </c>
      <c r="J1077" s="4">
        <v>1566.1780000000001</v>
      </c>
      <c r="K1077" s="4">
        <v>1503.4680000000001</v>
      </c>
      <c r="L1077" s="4">
        <v>1435.421</v>
      </c>
      <c r="M1077" s="4">
        <v>1359.9839999999999</v>
      </c>
      <c r="N1077" s="4">
        <v>1278.7550000000001</v>
      </c>
      <c r="O1077" s="4">
        <v>1188.778</v>
      </c>
      <c r="P1077" s="4">
        <v>1089.261</v>
      </c>
      <c r="Q1077" s="4">
        <v>982.77499999999998</v>
      </c>
      <c r="R1077" s="4">
        <v>868.94600000000003</v>
      </c>
      <c r="S1077" s="4">
        <v>747.91899999999998</v>
      </c>
      <c r="T1077" s="4">
        <v>617.72699999999998</v>
      </c>
      <c r="U1077" s="4">
        <v>470.78899999999999</v>
      </c>
      <c r="V1077" s="4">
        <v>318.35700000000003</v>
      </c>
      <c r="W1077" s="4">
        <v>181.08699999999999</v>
      </c>
      <c r="X1077" s="4">
        <v>77.349999999999994</v>
      </c>
      <c r="Y1077" s="4">
        <v>22.015999999999998</v>
      </c>
      <c r="Z1077" s="4">
        <v>3.7490000000000001</v>
      </c>
      <c r="AA1077" s="4">
        <v>0.34200000000000003</v>
      </c>
    </row>
    <row r="1078" spans="1:27" s="6" customFormat="1" x14ac:dyDescent="0.3">
      <c r="A1078" s="40">
        <v>1077</v>
      </c>
      <c r="B1078" s="18" t="s">
        <v>323</v>
      </c>
      <c r="C1078" s="43" t="s">
        <v>104</v>
      </c>
      <c r="D1078" s="41"/>
      <c r="E1078" s="41">
        <v>204</v>
      </c>
      <c r="F1078" s="41">
        <v>2085</v>
      </c>
      <c r="G1078" s="4">
        <v>1718.7550000000001</v>
      </c>
      <c r="H1078" s="4">
        <v>1685.1569999999999</v>
      </c>
      <c r="I1078" s="4">
        <v>1652.126</v>
      </c>
      <c r="J1078" s="4">
        <v>1610.068</v>
      </c>
      <c r="K1078" s="4">
        <v>1559.0050000000001</v>
      </c>
      <c r="L1078" s="4">
        <v>1494.643</v>
      </c>
      <c r="M1078" s="4">
        <v>1425.4690000000001</v>
      </c>
      <c r="N1078" s="4">
        <v>1348.7349999999999</v>
      </c>
      <c r="O1078" s="4">
        <v>1264.626</v>
      </c>
      <c r="P1078" s="4">
        <v>1171.029</v>
      </c>
      <c r="Q1078" s="4">
        <v>1066.203</v>
      </c>
      <c r="R1078" s="4">
        <v>952.32600000000002</v>
      </c>
      <c r="S1078" s="4">
        <v>827.96100000000001</v>
      </c>
      <c r="T1078" s="4">
        <v>689.803</v>
      </c>
      <c r="U1078" s="4">
        <v>538.11800000000005</v>
      </c>
      <c r="V1078" s="4">
        <v>372.31900000000002</v>
      </c>
      <c r="W1078" s="4">
        <v>213.74600000000001</v>
      </c>
      <c r="X1078" s="4">
        <v>93.748999999999995</v>
      </c>
      <c r="Y1078" s="4">
        <v>27.576000000000001</v>
      </c>
      <c r="Z1078" s="4">
        <v>4.7679999999999998</v>
      </c>
      <c r="AA1078" s="4">
        <v>0.439</v>
      </c>
    </row>
    <row r="1079" spans="1:27" s="6" customFormat="1" x14ac:dyDescent="0.3">
      <c r="A1079" s="40">
        <v>1078</v>
      </c>
      <c r="B1079" s="18" t="s">
        <v>323</v>
      </c>
      <c r="C1079" s="43" t="s">
        <v>104</v>
      </c>
      <c r="D1079" s="41"/>
      <c r="E1079" s="41">
        <v>204</v>
      </c>
      <c r="F1079" s="41">
        <v>2090</v>
      </c>
      <c r="G1079" s="4">
        <v>1729.172</v>
      </c>
      <c r="H1079" s="4">
        <v>1707.175</v>
      </c>
      <c r="I1079" s="4">
        <v>1680.1790000000001</v>
      </c>
      <c r="J1079" s="4">
        <v>1647.2270000000001</v>
      </c>
      <c r="K1079" s="4">
        <v>1603.231</v>
      </c>
      <c r="L1079" s="4">
        <v>1550.491</v>
      </c>
      <c r="M1079" s="4">
        <v>1485</v>
      </c>
      <c r="N1079" s="4">
        <v>1414.4670000000001</v>
      </c>
      <c r="O1079" s="4">
        <v>1334.713</v>
      </c>
      <c r="P1079" s="4">
        <v>1246.713</v>
      </c>
      <c r="Q1079" s="4">
        <v>1147.355</v>
      </c>
      <c r="R1079" s="4">
        <v>1034.5429999999999</v>
      </c>
      <c r="S1079" s="4">
        <v>909.19799999999998</v>
      </c>
      <c r="T1079" s="4">
        <v>765.97400000000005</v>
      </c>
      <c r="U1079" s="4">
        <v>603.82600000000002</v>
      </c>
      <c r="V1079" s="4">
        <v>428.774</v>
      </c>
      <c r="W1079" s="4">
        <v>252.803</v>
      </c>
      <c r="X1079" s="4">
        <v>112.42100000000001</v>
      </c>
      <c r="Y1079" s="4">
        <v>34.110999999999997</v>
      </c>
      <c r="Z1079" s="4">
        <v>6.117</v>
      </c>
      <c r="AA1079" s="4">
        <v>0.57199999999999995</v>
      </c>
    </row>
    <row r="1080" spans="1:27" s="6" customFormat="1" x14ac:dyDescent="0.3">
      <c r="A1080" s="40">
        <v>1079</v>
      </c>
      <c r="B1080" s="18" t="s">
        <v>323</v>
      </c>
      <c r="C1080" s="43" t="s">
        <v>104</v>
      </c>
      <c r="D1080" s="41"/>
      <c r="E1080" s="41">
        <v>204</v>
      </c>
      <c r="F1080" s="41">
        <v>2095</v>
      </c>
      <c r="G1080" s="4">
        <v>1730.117</v>
      </c>
      <c r="H1080" s="4">
        <v>1718.6579999999999</v>
      </c>
      <c r="I1080" s="4">
        <v>1702.6010000000001</v>
      </c>
      <c r="J1080" s="4">
        <v>1675.588</v>
      </c>
      <c r="K1080" s="4">
        <v>1640.7470000000001</v>
      </c>
      <c r="L1080" s="4">
        <v>1595.1</v>
      </c>
      <c r="M1080" s="4">
        <v>1541.1790000000001</v>
      </c>
      <c r="N1080" s="4">
        <v>1474.3230000000001</v>
      </c>
      <c r="O1080" s="4">
        <v>1400.67</v>
      </c>
      <c r="P1080" s="4">
        <v>1316.83</v>
      </c>
      <c r="Q1080" s="4">
        <v>1222.693</v>
      </c>
      <c r="R1080" s="4">
        <v>1114.7860000000001</v>
      </c>
      <c r="S1080" s="4">
        <v>989.67399999999998</v>
      </c>
      <c r="T1080" s="4">
        <v>843.77</v>
      </c>
      <c r="U1080" s="4">
        <v>673.84500000000003</v>
      </c>
      <c r="V1080" s="4">
        <v>484.87099999999998</v>
      </c>
      <c r="W1080" s="4">
        <v>294.56</v>
      </c>
      <c r="X1080" s="4">
        <v>135.184</v>
      </c>
      <c r="Y1080" s="4">
        <v>41.796999999999997</v>
      </c>
      <c r="Z1080" s="4">
        <v>7.7619999999999996</v>
      </c>
      <c r="AA1080" s="4">
        <v>0.753</v>
      </c>
    </row>
    <row r="1081" spans="1:27" s="6" customFormat="1" x14ac:dyDescent="0.3">
      <c r="A1081" s="40">
        <v>1080</v>
      </c>
      <c r="B1081" s="18" t="s">
        <v>323</v>
      </c>
      <c r="C1081" s="43" t="s">
        <v>104</v>
      </c>
      <c r="D1081" s="41"/>
      <c r="E1081" s="41">
        <v>204</v>
      </c>
      <c r="F1081" s="41">
        <v>2100</v>
      </c>
      <c r="G1081" s="4">
        <v>1725.0830000000001</v>
      </c>
      <c r="H1081" s="4">
        <v>1720.421</v>
      </c>
      <c r="I1081" s="4">
        <v>1714.3510000000001</v>
      </c>
      <c r="J1081" s="4">
        <v>1698.1890000000001</v>
      </c>
      <c r="K1081" s="4">
        <v>1669.277</v>
      </c>
      <c r="L1081" s="4">
        <v>1632.7639999999999</v>
      </c>
      <c r="M1081" s="4">
        <v>1585.9259999999999</v>
      </c>
      <c r="N1081" s="4">
        <v>1530.586</v>
      </c>
      <c r="O1081" s="4">
        <v>1460.5740000000001</v>
      </c>
      <c r="P1081" s="4">
        <v>1382.7190000000001</v>
      </c>
      <c r="Q1081" s="4">
        <v>1292.539</v>
      </c>
      <c r="R1081" s="4">
        <v>1189.4870000000001</v>
      </c>
      <c r="S1081" s="4">
        <v>1068.6030000000001</v>
      </c>
      <c r="T1081" s="4">
        <v>921.56500000000005</v>
      </c>
      <c r="U1081" s="4">
        <v>746.48099999999999</v>
      </c>
      <c r="V1081" s="4">
        <v>546.07799999999997</v>
      </c>
      <c r="W1081" s="4">
        <v>337.928</v>
      </c>
      <c r="X1081" s="4">
        <v>160.90199999999999</v>
      </c>
      <c r="Y1081" s="4">
        <v>51.728000000000002</v>
      </c>
      <c r="Z1081" s="4">
        <v>9.8539999999999992</v>
      </c>
      <c r="AA1081" s="4">
        <v>0.99199999999999999</v>
      </c>
    </row>
    <row r="1082" spans="1:27" s="6" customFormat="1" x14ac:dyDescent="0.3">
      <c r="A1082" s="40">
        <v>1081</v>
      </c>
      <c r="B1082" s="18" t="s">
        <v>323</v>
      </c>
      <c r="C1082" s="43" t="s">
        <v>105</v>
      </c>
      <c r="D1082" s="41"/>
      <c r="E1082" s="41">
        <v>854</v>
      </c>
      <c r="F1082" s="41">
        <v>2015</v>
      </c>
      <c r="G1082" s="4">
        <v>1553.498</v>
      </c>
      <c r="H1082" s="4">
        <v>1353.9190000000001</v>
      </c>
      <c r="I1082" s="4">
        <v>1146.164</v>
      </c>
      <c r="J1082" s="4">
        <v>966.70600000000002</v>
      </c>
      <c r="K1082" s="4">
        <v>809.65700000000004</v>
      </c>
      <c r="L1082" s="4">
        <v>678.68600000000004</v>
      </c>
      <c r="M1082" s="4">
        <v>574.07000000000005</v>
      </c>
      <c r="N1082" s="4">
        <v>469.447</v>
      </c>
      <c r="O1082" s="4">
        <v>372.83600000000001</v>
      </c>
      <c r="P1082" s="4">
        <v>306.56400000000002</v>
      </c>
      <c r="Q1082" s="4">
        <v>246.185</v>
      </c>
      <c r="R1082" s="4">
        <v>196.99700000000001</v>
      </c>
      <c r="S1082" s="4">
        <v>151.89699999999999</v>
      </c>
      <c r="T1082" s="4">
        <v>113.255</v>
      </c>
      <c r="U1082" s="4">
        <v>80.093000000000004</v>
      </c>
      <c r="V1082" s="4">
        <v>45.673999999999999</v>
      </c>
      <c r="W1082" s="4">
        <v>19.587</v>
      </c>
      <c r="X1082" s="4">
        <v>5.6260000000000003</v>
      </c>
      <c r="Y1082" s="4">
        <v>0.91100000000000003</v>
      </c>
      <c r="Z1082" s="4">
        <v>7.0999999999999994E-2</v>
      </c>
      <c r="AA1082" s="4">
        <v>1E-3</v>
      </c>
    </row>
    <row r="1083" spans="1:27" s="6" customFormat="1" x14ac:dyDescent="0.3">
      <c r="A1083" s="40">
        <v>1082</v>
      </c>
      <c r="B1083" s="18" t="s">
        <v>323</v>
      </c>
      <c r="C1083" s="43" t="s">
        <v>105</v>
      </c>
      <c r="D1083" s="41"/>
      <c r="E1083" s="41">
        <v>854</v>
      </c>
      <c r="F1083" s="41">
        <v>2020</v>
      </c>
      <c r="G1083" s="4">
        <v>1705.626</v>
      </c>
      <c r="H1083" s="4">
        <v>1512.7739999999999</v>
      </c>
      <c r="I1083" s="4">
        <v>1336.454</v>
      </c>
      <c r="J1083" s="4">
        <v>1130.95</v>
      </c>
      <c r="K1083" s="4">
        <v>944.93399999999997</v>
      </c>
      <c r="L1083" s="4">
        <v>786.30100000000004</v>
      </c>
      <c r="M1083" s="4">
        <v>658.06500000000005</v>
      </c>
      <c r="N1083" s="4">
        <v>556.53</v>
      </c>
      <c r="O1083" s="4">
        <v>454.44</v>
      </c>
      <c r="P1083" s="4">
        <v>359.959</v>
      </c>
      <c r="Q1083" s="4">
        <v>293.84300000000002</v>
      </c>
      <c r="R1083" s="4">
        <v>232.52199999999999</v>
      </c>
      <c r="S1083" s="4">
        <v>180.75899999999999</v>
      </c>
      <c r="T1083" s="4">
        <v>132.03899999999999</v>
      </c>
      <c r="U1083" s="4">
        <v>89.441999999999993</v>
      </c>
      <c r="V1083" s="4">
        <v>53.392000000000003</v>
      </c>
      <c r="W1083" s="4">
        <v>22.965</v>
      </c>
      <c r="X1083" s="4">
        <v>6.4539999999999997</v>
      </c>
      <c r="Y1083" s="4">
        <v>1.06</v>
      </c>
      <c r="Z1083" s="4">
        <v>8.6999999999999994E-2</v>
      </c>
      <c r="AA1083" s="4">
        <v>1E-3</v>
      </c>
    </row>
    <row r="1084" spans="1:27" s="6" customFormat="1" x14ac:dyDescent="0.3">
      <c r="A1084" s="40">
        <v>1083</v>
      </c>
      <c r="B1084" s="18" t="s">
        <v>323</v>
      </c>
      <c r="C1084" s="43" t="s">
        <v>105</v>
      </c>
      <c r="D1084" s="41"/>
      <c r="E1084" s="41">
        <v>854</v>
      </c>
      <c r="F1084" s="41">
        <v>2025</v>
      </c>
      <c r="G1084" s="4">
        <v>1865.4690000000001</v>
      </c>
      <c r="H1084" s="4">
        <v>1668.357</v>
      </c>
      <c r="I1084" s="4">
        <v>1496.451</v>
      </c>
      <c r="J1084" s="4">
        <v>1321.49</v>
      </c>
      <c r="K1084" s="4">
        <v>1109.329</v>
      </c>
      <c r="L1084" s="4">
        <v>921.60699999999997</v>
      </c>
      <c r="M1084" s="4">
        <v>765.65899999999999</v>
      </c>
      <c r="N1084" s="4">
        <v>640.51</v>
      </c>
      <c r="O1084" s="4">
        <v>540.94799999999998</v>
      </c>
      <c r="P1084" s="4">
        <v>440.56099999999998</v>
      </c>
      <c r="Q1084" s="4">
        <v>346.471</v>
      </c>
      <c r="R1084" s="4">
        <v>278.92500000000001</v>
      </c>
      <c r="S1084" s="4">
        <v>214.75200000000001</v>
      </c>
      <c r="T1084" s="4">
        <v>158.58500000000001</v>
      </c>
      <c r="U1084" s="4">
        <v>105.68300000000001</v>
      </c>
      <c r="V1084" s="4">
        <v>60.819000000000003</v>
      </c>
      <c r="W1084" s="4">
        <v>27.623000000000001</v>
      </c>
      <c r="X1084" s="4">
        <v>7.8570000000000002</v>
      </c>
      <c r="Y1084" s="4">
        <v>1.2709999999999999</v>
      </c>
      <c r="Z1084" s="4">
        <v>0.106</v>
      </c>
      <c r="AA1084" s="4">
        <v>1E-3</v>
      </c>
    </row>
    <row r="1085" spans="1:27" s="6" customFormat="1" x14ac:dyDescent="0.3">
      <c r="A1085" s="40">
        <v>1084</v>
      </c>
      <c r="B1085" s="18" t="s">
        <v>323</v>
      </c>
      <c r="C1085" s="43" t="s">
        <v>105</v>
      </c>
      <c r="D1085" s="41"/>
      <c r="E1085" s="41">
        <v>854</v>
      </c>
      <c r="F1085" s="41">
        <v>2030</v>
      </c>
      <c r="G1085" s="4">
        <v>2035.2819999999999</v>
      </c>
      <c r="H1085" s="4">
        <v>1831.6690000000001</v>
      </c>
      <c r="I1085" s="4">
        <v>1653.549</v>
      </c>
      <c r="J1085" s="4">
        <v>1482.5060000000001</v>
      </c>
      <c r="K1085" s="4">
        <v>1300.499</v>
      </c>
      <c r="L1085" s="4">
        <v>1086.415</v>
      </c>
      <c r="M1085" s="4">
        <v>901.13</v>
      </c>
      <c r="N1085" s="4">
        <v>748.08399999999995</v>
      </c>
      <c r="O1085" s="4">
        <v>624.73699999999997</v>
      </c>
      <c r="P1085" s="4">
        <v>526.16399999999999</v>
      </c>
      <c r="Q1085" s="4">
        <v>425.5</v>
      </c>
      <c r="R1085" s="4">
        <v>330.07600000000002</v>
      </c>
      <c r="S1085" s="4">
        <v>258.79000000000002</v>
      </c>
      <c r="T1085" s="4">
        <v>189.584</v>
      </c>
      <c r="U1085" s="4">
        <v>128.078</v>
      </c>
      <c r="V1085" s="4">
        <v>72.858999999999995</v>
      </c>
      <c r="W1085" s="4">
        <v>32.133000000000003</v>
      </c>
      <c r="X1085" s="4">
        <v>9.74</v>
      </c>
      <c r="Y1085" s="4">
        <v>1.61</v>
      </c>
      <c r="Z1085" s="4">
        <v>0.13400000000000001</v>
      </c>
      <c r="AA1085" s="4">
        <v>2E-3</v>
      </c>
    </row>
    <row r="1086" spans="1:27" s="6" customFormat="1" x14ac:dyDescent="0.3">
      <c r="A1086" s="40">
        <v>1085</v>
      </c>
      <c r="B1086" s="18" t="s">
        <v>323</v>
      </c>
      <c r="C1086" s="43" t="s">
        <v>105</v>
      </c>
      <c r="D1086" s="41"/>
      <c r="E1086" s="41">
        <v>854</v>
      </c>
      <c r="F1086" s="41">
        <v>2035</v>
      </c>
      <c r="G1086" s="4">
        <v>2200.7310000000002</v>
      </c>
      <c r="H1086" s="4">
        <v>2004.557</v>
      </c>
      <c r="I1086" s="4">
        <v>1818.223</v>
      </c>
      <c r="J1086" s="4">
        <v>1640.5809999999999</v>
      </c>
      <c r="K1086" s="4">
        <v>1462.539</v>
      </c>
      <c r="L1086" s="4">
        <v>1277.8810000000001</v>
      </c>
      <c r="M1086" s="4">
        <v>1065.933</v>
      </c>
      <c r="N1086" s="4">
        <v>883.32100000000003</v>
      </c>
      <c r="O1086" s="4">
        <v>731.87599999999998</v>
      </c>
      <c r="P1086" s="4">
        <v>609.35799999999995</v>
      </c>
      <c r="Q1086" s="4">
        <v>509.66300000000001</v>
      </c>
      <c r="R1086" s="4">
        <v>406.733</v>
      </c>
      <c r="S1086" s="4">
        <v>307.54599999999999</v>
      </c>
      <c r="T1086" s="4">
        <v>229.81100000000001</v>
      </c>
      <c r="U1086" s="4">
        <v>154.43600000000001</v>
      </c>
      <c r="V1086" s="4">
        <v>89.48</v>
      </c>
      <c r="W1086" s="4">
        <v>39.284999999999997</v>
      </c>
      <c r="X1086" s="4">
        <v>11.666</v>
      </c>
      <c r="Y1086" s="4">
        <v>2.073</v>
      </c>
      <c r="Z1086" s="4">
        <v>0.17699999999999999</v>
      </c>
      <c r="AA1086" s="4">
        <v>2E-3</v>
      </c>
    </row>
    <row r="1087" spans="1:27" s="6" customFormat="1" x14ac:dyDescent="0.3">
      <c r="A1087" s="40">
        <v>1086</v>
      </c>
      <c r="B1087" s="18" t="s">
        <v>323</v>
      </c>
      <c r="C1087" s="43" t="s">
        <v>105</v>
      </c>
      <c r="D1087" s="41"/>
      <c r="E1087" s="41">
        <v>854</v>
      </c>
      <c r="F1087" s="41">
        <v>2040</v>
      </c>
      <c r="G1087" s="4">
        <v>2351.2330000000002</v>
      </c>
      <c r="H1087" s="4">
        <v>2172.96</v>
      </c>
      <c r="I1087" s="4">
        <v>1992.327</v>
      </c>
      <c r="J1087" s="4">
        <v>1806.1310000000001</v>
      </c>
      <c r="K1087" s="4">
        <v>1621.6379999999999</v>
      </c>
      <c r="L1087" s="4">
        <v>1440.674</v>
      </c>
      <c r="M1087" s="4">
        <v>1257.335</v>
      </c>
      <c r="N1087" s="4">
        <v>1047.7529999999999</v>
      </c>
      <c r="O1087" s="4">
        <v>866.46299999999997</v>
      </c>
      <c r="P1087" s="4">
        <v>715.61199999999997</v>
      </c>
      <c r="Q1087" s="4">
        <v>591.73800000000006</v>
      </c>
      <c r="R1087" s="4">
        <v>488.63299999999998</v>
      </c>
      <c r="S1087" s="4">
        <v>380.46499999999997</v>
      </c>
      <c r="T1087" s="4">
        <v>274.60199999999998</v>
      </c>
      <c r="U1087" s="4">
        <v>188.73599999999999</v>
      </c>
      <c r="V1087" s="4">
        <v>109.26600000000001</v>
      </c>
      <c r="W1087" s="4">
        <v>49.192999999999998</v>
      </c>
      <c r="X1087" s="4">
        <v>14.664</v>
      </c>
      <c r="Y1087" s="4">
        <v>2.5750000000000002</v>
      </c>
      <c r="Z1087" s="4">
        <v>0.23699999999999999</v>
      </c>
      <c r="AA1087" s="4">
        <v>4.0000000000000001E-3</v>
      </c>
    </row>
    <row r="1088" spans="1:27" s="6" customFormat="1" x14ac:dyDescent="0.3">
      <c r="A1088" s="40">
        <v>1087</v>
      </c>
      <c r="B1088" s="18" t="s">
        <v>323</v>
      </c>
      <c r="C1088" s="43" t="s">
        <v>105</v>
      </c>
      <c r="D1088" s="41"/>
      <c r="E1088" s="41">
        <v>854</v>
      </c>
      <c r="F1088" s="41">
        <v>2045</v>
      </c>
      <c r="G1088" s="4">
        <v>2480.3180000000002</v>
      </c>
      <c r="H1088" s="4">
        <v>2326.3679999999999</v>
      </c>
      <c r="I1088" s="4">
        <v>2161.8969999999999</v>
      </c>
      <c r="J1088" s="4">
        <v>1981.0319999999999</v>
      </c>
      <c r="K1088" s="4">
        <v>1788.1120000000001</v>
      </c>
      <c r="L1088" s="4">
        <v>1600.597</v>
      </c>
      <c r="M1088" s="4">
        <v>1420.577</v>
      </c>
      <c r="N1088" s="4">
        <v>1238.7840000000001</v>
      </c>
      <c r="O1088" s="4">
        <v>1030.107</v>
      </c>
      <c r="P1088" s="4">
        <v>849.07299999999998</v>
      </c>
      <c r="Q1088" s="4">
        <v>696.51199999999994</v>
      </c>
      <c r="R1088" s="4">
        <v>568.83699999999999</v>
      </c>
      <c r="S1088" s="4">
        <v>458.74200000000002</v>
      </c>
      <c r="T1088" s="4">
        <v>341.49700000000001</v>
      </c>
      <c r="U1088" s="4">
        <v>227.28</v>
      </c>
      <c r="V1088" s="4">
        <v>135.167</v>
      </c>
      <c r="W1088" s="4">
        <v>61.201999999999998</v>
      </c>
      <c r="X1088" s="4">
        <v>18.859000000000002</v>
      </c>
      <c r="Y1088" s="4">
        <v>3.35</v>
      </c>
      <c r="Z1088" s="4">
        <v>0.307</v>
      </c>
      <c r="AA1088" s="4">
        <v>5.0000000000000001E-3</v>
      </c>
    </row>
    <row r="1089" spans="1:27" s="6" customFormat="1" x14ac:dyDescent="0.3">
      <c r="A1089" s="40">
        <v>1088</v>
      </c>
      <c r="B1089" s="18" t="s">
        <v>323</v>
      </c>
      <c r="C1089" s="43" t="s">
        <v>105</v>
      </c>
      <c r="D1089" s="41"/>
      <c r="E1089" s="41">
        <v>854</v>
      </c>
      <c r="F1089" s="41">
        <v>2050</v>
      </c>
      <c r="G1089" s="4">
        <v>2591.0909999999999</v>
      </c>
      <c r="H1089" s="4">
        <v>2457.8380000000002</v>
      </c>
      <c r="I1089" s="4">
        <v>2316.203</v>
      </c>
      <c r="J1089" s="4">
        <v>2151.1260000000002</v>
      </c>
      <c r="K1089" s="4">
        <v>1963.5709999999999</v>
      </c>
      <c r="L1089" s="4">
        <v>1767.55</v>
      </c>
      <c r="M1089" s="4">
        <v>1580.808</v>
      </c>
      <c r="N1089" s="4">
        <v>1401.9760000000001</v>
      </c>
      <c r="O1089" s="4">
        <v>1220.1479999999999</v>
      </c>
      <c r="P1089" s="4">
        <v>1011.293</v>
      </c>
      <c r="Q1089" s="4">
        <v>828.08699999999999</v>
      </c>
      <c r="R1089" s="4">
        <v>671.27700000000004</v>
      </c>
      <c r="S1089" s="4">
        <v>536.05700000000002</v>
      </c>
      <c r="T1089" s="4">
        <v>414.23700000000002</v>
      </c>
      <c r="U1089" s="4">
        <v>285.44799999999998</v>
      </c>
      <c r="V1089" s="4">
        <v>165.43700000000001</v>
      </c>
      <c r="W1089" s="4">
        <v>77.671000000000006</v>
      </c>
      <c r="X1089" s="4">
        <v>24.344000000000001</v>
      </c>
      <c r="Y1089" s="4">
        <v>4.5199999999999996</v>
      </c>
      <c r="Z1089" s="4">
        <v>0.42199999999999999</v>
      </c>
      <c r="AA1089" s="4">
        <v>8.0000000000000002E-3</v>
      </c>
    </row>
    <row r="1090" spans="1:27" s="6" customFormat="1" x14ac:dyDescent="0.3">
      <c r="A1090" s="40">
        <v>1089</v>
      </c>
      <c r="B1090" s="18" t="s">
        <v>323</v>
      </c>
      <c r="C1090" s="43" t="s">
        <v>105</v>
      </c>
      <c r="D1090" s="41"/>
      <c r="E1090" s="41">
        <v>854</v>
      </c>
      <c r="F1090" s="41">
        <v>2055</v>
      </c>
      <c r="G1090" s="4">
        <v>2695.4160000000002</v>
      </c>
      <c r="H1090" s="4">
        <v>2570.9969999999998</v>
      </c>
      <c r="I1090" s="4">
        <v>2448.634</v>
      </c>
      <c r="J1090" s="4">
        <v>2306.136</v>
      </c>
      <c r="K1090" s="4">
        <v>2134.5529999999999</v>
      </c>
      <c r="L1090" s="4">
        <v>1943.87</v>
      </c>
      <c r="M1090" s="4">
        <v>1748.422</v>
      </c>
      <c r="N1090" s="4">
        <v>1562.558</v>
      </c>
      <c r="O1090" s="4">
        <v>1383.107</v>
      </c>
      <c r="P1090" s="4">
        <v>1199.893</v>
      </c>
      <c r="Q1090" s="4">
        <v>988.15800000000002</v>
      </c>
      <c r="R1090" s="4">
        <v>799.99300000000005</v>
      </c>
      <c r="S1090" s="4">
        <v>634.81899999999996</v>
      </c>
      <c r="T1090" s="4">
        <v>486.75200000000001</v>
      </c>
      <c r="U1090" s="4">
        <v>349.43400000000003</v>
      </c>
      <c r="V1090" s="4">
        <v>210.953</v>
      </c>
      <c r="W1090" s="4">
        <v>97.369</v>
      </c>
      <c r="X1090" s="4">
        <v>31.984999999999999</v>
      </c>
      <c r="Y1090" s="4">
        <v>6.0990000000000002</v>
      </c>
      <c r="Z1090" s="4">
        <v>0.59899999999999998</v>
      </c>
      <c r="AA1090" s="4">
        <v>1.2E-2</v>
      </c>
    </row>
    <row r="1091" spans="1:27" s="6" customFormat="1" x14ac:dyDescent="0.3">
      <c r="A1091" s="40">
        <v>1090</v>
      </c>
      <c r="B1091" s="18" t="s">
        <v>323</v>
      </c>
      <c r="C1091" s="43" t="s">
        <v>105</v>
      </c>
      <c r="D1091" s="41"/>
      <c r="E1091" s="41">
        <v>854</v>
      </c>
      <c r="F1091" s="41">
        <v>2060</v>
      </c>
      <c r="G1091" s="4">
        <v>2784.7919999999999</v>
      </c>
      <c r="H1091" s="4">
        <v>2677.51</v>
      </c>
      <c r="I1091" s="4">
        <v>2562.7269999999999</v>
      </c>
      <c r="J1091" s="4">
        <v>2439.3040000000001</v>
      </c>
      <c r="K1091" s="4">
        <v>2290.56</v>
      </c>
      <c r="L1091" s="4">
        <v>2115.799</v>
      </c>
      <c r="M1091" s="4">
        <v>1925.4480000000001</v>
      </c>
      <c r="N1091" s="4">
        <v>1730.6130000000001</v>
      </c>
      <c r="O1091" s="4">
        <v>1543.6890000000001</v>
      </c>
      <c r="P1091" s="4">
        <v>1362.1389999999999</v>
      </c>
      <c r="Q1091" s="4">
        <v>1174.479</v>
      </c>
      <c r="R1091" s="4">
        <v>956.79300000000001</v>
      </c>
      <c r="S1091" s="4">
        <v>759.11199999999997</v>
      </c>
      <c r="T1091" s="4">
        <v>579.55399999999997</v>
      </c>
      <c r="U1091" s="4">
        <v>414.29399999999998</v>
      </c>
      <c r="V1091" s="4">
        <v>262.12599999999998</v>
      </c>
      <c r="W1091" s="4">
        <v>127.151</v>
      </c>
      <c r="X1091" s="4">
        <v>41.518000000000001</v>
      </c>
      <c r="Y1091" s="4">
        <v>8.3889999999999993</v>
      </c>
      <c r="Z1091" s="4">
        <v>0.85299999999999998</v>
      </c>
      <c r="AA1091" s="4">
        <v>1.9E-2</v>
      </c>
    </row>
    <row r="1092" spans="1:27" s="6" customFormat="1" x14ac:dyDescent="0.3">
      <c r="A1092" s="40">
        <v>1091</v>
      </c>
      <c r="B1092" s="18" t="s">
        <v>323</v>
      </c>
      <c r="C1092" s="43" t="s">
        <v>105</v>
      </c>
      <c r="D1092" s="41"/>
      <c r="E1092" s="41">
        <v>854</v>
      </c>
      <c r="F1092" s="41">
        <v>2065</v>
      </c>
      <c r="G1092" s="4">
        <v>2866.5059999999999</v>
      </c>
      <c r="H1092" s="4">
        <v>2768.587</v>
      </c>
      <c r="I1092" s="4">
        <v>2669.9540000000002</v>
      </c>
      <c r="J1092" s="4">
        <v>2554.056</v>
      </c>
      <c r="K1092" s="4">
        <v>2424.645</v>
      </c>
      <c r="L1092" s="4">
        <v>2272.7260000000001</v>
      </c>
      <c r="M1092" s="4">
        <v>2098.038</v>
      </c>
      <c r="N1092" s="4">
        <v>1907.963</v>
      </c>
      <c r="O1092" s="4">
        <v>1711.7049999999999</v>
      </c>
      <c r="P1092" s="4">
        <v>1522.165</v>
      </c>
      <c r="Q1092" s="4">
        <v>1335.2429999999999</v>
      </c>
      <c r="R1092" s="4">
        <v>1139.481</v>
      </c>
      <c r="S1092" s="4">
        <v>910.70299999999997</v>
      </c>
      <c r="T1092" s="4">
        <v>696.51499999999999</v>
      </c>
      <c r="U1092" s="4">
        <v>497.43700000000001</v>
      </c>
      <c r="V1092" s="4">
        <v>315.22500000000002</v>
      </c>
      <c r="W1092" s="4">
        <v>161.67699999999999</v>
      </c>
      <c r="X1092" s="4">
        <v>56.113999999999997</v>
      </c>
      <c r="Y1092" s="4">
        <v>11.404</v>
      </c>
      <c r="Z1092" s="4">
        <v>1.24</v>
      </c>
      <c r="AA1092" s="4">
        <v>0.03</v>
      </c>
    </row>
    <row r="1093" spans="1:27" s="6" customFormat="1" x14ac:dyDescent="0.3">
      <c r="A1093" s="40">
        <v>1092</v>
      </c>
      <c r="B1093" s="18" t="s">
        <v>323</v>
      </c>
      <c r="C1093" s="43" t="s">
        <v>105</v>
      </c>
      <c r="D1093" s="41"/>
      <c r="E1093" s="41">
        <v>854</v>
      </c>
      <c r="F1093" s="41">
        <v>2070</v>
      </c>
      <c r="G1093" s="4">
        <v>2932.05</v>
      </c>
      <c r="H1093" s="4">
        <v>2851.973</v>
      </c>
      <c r="I1093" s="4">
        <v>2761.7689999999998</v>
      </c>
      <c r="J1093" s="4">
        <v>2661.9470000000001</v>
      </c>
      <c r="K1093" s="4">
        <v>2540.4180000000001</v>
      </c>
      <c r="L1093" s="4">
        <v>2407.9070000000002</v>
      </c>
      <c r="M1093" s="4">
        <v>2255.817</v>
      </c>
      <c r="N1093" s="4">
        <v>2081.09</v>
      </c>
      <c r="O1093" s="4">
        <v>1889.14</v>
      </c>
      <c r="P1093" s="4">
        <v>1689.808</v>
      </c>
      <c r="Q1093" s="4">
        <v>1494.2049999999999</v>
      </c>
      <c r="R1093" s="4">
        <v>1297.9690000000001</v>
      </c>
      <c r="S1093" s="4">
        <v>1087.8910000000001</v>
      </c>
      <c r="T1093" s="4">
        <v>839.78200000000004</v>
      </c>
      <c r="U1093" s="4">
        <v>602.86300000000006</v>
      </c>
      <c r="V1093" s="4">
        <v>383.90300000000002</v>
      </c>
      <c r="W1093" s="4">
        <v>198.976</v>
      </c>
      <c r="X1093" s="4">
        <v>73.875</v>
      </c>
      <c r="Y1093" s="4">
        <v>16.155000000000001</v>
      </c>
      <c r="Z1093" s="4">
        <v>1.784</v>
      </c>
      <c r="AA1093" s="4">
        <v>4.9000000000000002E-2</v>
      </c>
    </row>
    <row r="1094" spans="1:27" s="6" customFormat="1" x14ac:dyDescent="0.3">
      <c r="A1094" s="40">
        <v>1093</v>
      </c>
      <c r="B1094" s="18" t="s">
        <v>323</v>
      </c>
      <c r="C1094" s="43" t="s">
        <v>105</v>
      </c>
      <c r="D1094" s="41"/>
      <c r="E1094" s="41">
        <v>854</v>
      </c>
      <c r="F1094" s="41">
        <v>2075</v>
      </c>
      <c r="G1094" s="4">
        <v>2975.63</v>
      </c>
      <c r="H1094" s="4">
        <v>2918.6930000000002</v>
      </c>
      <c r="I1094" s="4">
        <v>2845.569</v>
      </c>
      <c r="J1094" s="4">
        <v>2754.0770000000002</v>
      </c>
      <c r="K1094" s="4">
        <v>2648.7849999999999</v>
      </c>
      <c r="L1094" s="4">
        <v>2524.1239999999998</v>
      </c>
      <c r="M1094" s="4">
        <v>2391.2689999999998</v>
      </c>
      <c r="N1094" s="4">
        <v>2238.875</v>
      </c>
      <c r="O1094" s="4">
        <v>2061.9110000000001</v>
      </c>
      <c r="P1094" s="4">
        <v>1866.4559999999999</v>
      </c>
      <c r="Q1094" s="4">
        <v>1660.606</v>
      </c>
      <c r="R1094" s="4">
        <v>1455.018</v>
      </c>
      <c r="S1094" s="4">
        <v>1242.973</v>
      </c>
      <c r="T1094" s="4">
        <v>1008.623</v>
      </c>
      <c r="U1094" s="4">
        <v>733.91300000000001</v>
      </c>
      <c r="V1094" s="4">
        <v>473.27300000000002</v>
      </c>
      <c r="W1094" s="4">
        <v>249.42099999999999</v>
      </c>
      <c r="X1094" s="4">
        <v>95.093999999999994</v>
      </c>
      <c r="Y1094" s="4">
        <v>22.641999999999999</v>
      </c>
      <c r="Z1094" s="4">
        <v>2.734</v>
      </c>
      <c r="AA1094" s="4">
        <v>8.1000000000000003E-2</v>
      </c>
    </row>
    <row r="1095" spans="1:27" s="6" customFormat="1" x14ac:dyDescent="0.3">
      <c r="A1095" s="40">
        <v>1094</v>
      </c>
      <c r="B1095" s="18" t="s">
        <v>323</v>
      </c>
      <c r="C1095" s="43" t="s">
        <v>105</v>
      </c>
      <c r="D1095" s="41"/>
      <c r="E1095" s="41">
        <v>854</v>
      </c>
      <c r="F1095" s="41">
        <v>2080</v>
      </c>
      <c r="G1095" s="4">
        <v>3001.5369999999998</v>
      </c>
      <c r="H1095" s="4">
        <v>2963.26</v>
      </c>
      <c r="I1095" s="4">
        <v>2912.6469999999999</v>
      </c>
      <c r="J1095" s="4">
        <v>2838.2</v>
      </c>
      <c r="K1095" s="4">
        <v>2741.3910000000001</v>
      </c>
      <c r="L1095" s="4">
        <v>2632.9839999999999</v>
      </c>
      <c r="M1095" s="4">
        <v>2507.837</v>
      </c>
      <c r="N1095" s="4">
        <v>2374.4659999999999</v>
      </c>
      <c r="O1095" s="4">
        <v>2219.502</v>
      </c>
      <c r="P1095" s="4">
        <v>2038.6120000000001</v>
      </c>
      <c r="Q1095" s="4">
        <v>1836.086</v>
      </c>
      <c r="R1095" s="4">
        <v>1619.69</v>
      </c>
      <c r="S1095" s="4">
        <v>1397.327</v>
      </c>
      <c r="T1095" s="4">
        <v>1158.248</v>
      </c>
      <c r="U1095" s="4">
        <v>889.46600000000001</v>
      </c>
      <c r="V1095" s="4">
        <v>585.47</v>
      </c>
      <c r="W1095" s="4">
        <v>316.00400000000002</v>
      </c>
      <c r="X1095" s="4">
        <v>124.44199999999999</v>
      </c>
      <c r="Y1095" s="4">
        <v>30.981000000000002</v>
      </c>
      <c r="Z1095" s="4">
        <v>4.1440000000000001</v>
      </c>
      <c r="AA1095" s="4">
        <v>0.14199999999999999</v>
      </c>
    </row>
    <row r="1096" spans="1:27" s="6" customFormat="1" x14ac:dyDescent="0.3">
      <c r="A1096" s="40">
        <v>1095</v>
      </c>
      <c r="B1096" s="18" t="s">
        <v>323</v>
      </c>
      <c r="C1096" s="43" t="s">
        <v>105</v>
      </c>
      <c r="D1096" s="41"/>
      <c r="E1096" s="41">
        <v>854</v>
      </c>
      <c r="F1096" s="41">
        <v>2085</v>
      </c>
      <c r="G1096" s="4">
        <v>3012.6170000000002</v>
      </c>
      <c r="H1096" s="4">
        <v>2990.127</v>
      </c>
      <c r="I1096" s="4">
        <v>2957.6010000000001</v>
      </c>
      <c r="J1096" s="4">
        <v>2905.5909999999999</v>
      </c>
      <c r="K1096" s="4">
        <v>2826.0129999999999</v>
      </c>
      <c r="L1096" s="4">
        <v>2726.125</v>
      </c>
      <c r="M1096" s="4">
        <v>2617.1019999999999</v>
      </c>
      <c r="N1096" s="4">
        <v>2491.3249999999998</v>
      </c>
      <c r="O1096" s="4">
        <v>2355.14</v>
      </c>
      <c r="P1096" s="4">
        <v>2195.855</v>
      </c>
      <c r="Q1096" s="4">
        <v>2007.3209999999999</v>
      </c>
      <c r="R1096" s="4">
        <v>1793.537</v>
      </c>
      <c r="S1096" s="4">
        <v>1559.518</v>
      </c>
      <c r="T1096" s="4">
        <v>1308.104</v>
      </c>
      <c r="U1096" s="4">
        <v>1029.865</v>
      </c>
      <c r="V1096" s="4">
        <v>720.05</v>
      </c>
      <c r="W1096" s="4">
        <v>400.86700000000002</v>
      </c>
      <c r="X1096" s="4">
        <v>164.077</v>
      </c>
      <c r="Y1096" s="4">
        <v>42.923000000000002</v>
      </c>
      <c r="Z1096" s="4">
        <v>6.1040000000000001</v>
      </c>
      <c r="AA1096" s="4">
        <v>0.246</v>
      </c>
    </row>
    <row r="1097" spans="1:27" s="6" customFormat="1" x14ac:dyDescent="0.3">
      <c r="A1097" s="40">
        <v>1096</v>
      </c>
      <c r="B1097" s="18" t="s">
        <v>323</v>
      </c>
      <c r="C1097" s="43" t="s">
        <v>105</v>
      </c>
      <c r="D1097" s="41"/>
      <c r="E1097" s="41">
        <v>854</v>
      </c>
      <c r="F1097" s="41">
        <v>2090</v>
      </c>
      <c r="G1097" s="4">
        <v>3003.5540000000001</v>
      </c>
      <c r="H1097" s="4">
        <v>3002.1080000000002</v>
      </c>
      <c r="I1097" s="4">
        <v>2984.8330000000001</v>
      </c>
      <c r="J1097" s="4">
        <v>2950.9110000000001</v>
      </c>
      <c r="K1097" s="4">
        <v>2893.9670000000001</v>
      </c>
      <c r="L1097" s="4">
        <v>2811.31</v>
      </c>
      <c r="M1097" s="4">
        <v>2710.732</v>
      </c>
      <c r="N1097" s="4">
        <v>2600.9580000000001</v>
      </c>
      <c r="O1097" s="4">
        <v>2472.2579999999998</v>
      </c>
      <c r="P1097" s="4">
        <v>2331.4810000000002</v>
      </c>
      <c r="Q1097" s="4">
        <v>2164.0839999999998</v>
      </c>
      <c r="R1097" s="4">
        <v>1963.606</v>
      </c>
      <c r="S1097" s="4">
        <v>1731.203</v>
      </c>
      <c r="T1097" s="4">
        <v>1466.377</v>
      </c>
      <c r="U1097" s="4">
        <v>1172.24</v>
      </c>
      <c r="V1097" s="4">
        <v>845.375</v>
      </c>
      <c r="W1097" s="4">
        <v>504.94400000000002</v>
      </c>
      <c r="X1097" s="4">
        <v>216.24100000000001</v>
      </c>
      <c r="Y1097" s="4">
        <v>59.805</v>
      </c>
      <c r="Z1097" s="4">
        <v>9.093</v>
      </c>
      <c r="AA1097" s="4">
        <v>0.41299999999999998</v>
      </c>
    </row>
    <row r="1098" spans="1:27" s="6" customFormat="1" x14ac:dyDescent="0.3">
      <c r="A1098" s="40">
        <v>1097</v>
      </c>
      <c r="B1098" s="18" t="s">
        <v>323</v>
      </c>
      <c r="C1098" s="43" t="s">
        <v>105</v>
      </c>
      <c r="D1098" s="41"/>
      <c r="E1098" s="41">
        <v>854</v>
      </c>
      <c r="F1098" s="41">
        <v>2095</v>
      </c>
      <c r="G1098" s="4">
        <v>2987.598</v>
      </c>
      <c r="H1098" s="4">
        <v>2993.7979999999998</v>
      </c>
      <c r="I1098" s="4">
        <v>2997.1480000000001</v>
      </c>
      <c r="J1098" s="4">
        <v>2978.4850000000001</v>
      </c>
      <c r="K1098" s="4">
        <v>2939.8339999999998</v>
      </c>
      <c r="L1098" s="4">
        <v>2879.884</v>
      </c>
      <c r="M1098" s="4">
        <v>2796.4189999999999</v>
      </c>
      <c r="N1098" s="4">
        <v>2695.01</v>
      </c>
      <c r="O1098" s="4">
        <v>2582.1819999999998</v>
      </c>
      <c r="P1098" s="4">
        <v>2448.797</v>
      </c>
      <c r="Q1098" s="4">
        <v>2299.6329999999998</v>
      </c>
      <c r="R1098" s="4">
        <v>2119.7190000000001</v>
      </c>
      <c r="S1098" s="4">
        <v>1899.6379999999999</v>
      </c>
      <c r="T1098" s="4">
        <v>1634.318</v>
      </c>
      <c r="U1098" s="4">
        <v>1323.396</v>
      </c>
      <c r="V1098" s="4">
        <v>974.42700000000002</v>
      </c>
      <c r="W1098" s="4">
        <v>605.83299999999997</v>
      </c>
      <c r="X1098" s="4">
        <v>282.08199999999999</v>
      </c>
      <c r="Y1098" s="4">
        <v>82.974000000000004</v>
      </c>
      <c r="Z1098" s="4">
        <v>13.571999999999999</v>
      </c>
      <c r="AA1098" s="4">
        <v>0.69699999999999995</v>
      </c>
    </row>
    <row r="1099" spans="1:27" s="6" customFormat="1" x14ac:dyDescent="0.3">
      <c r="A1099" s="40">
        <v>1098</v>
      </c>
      <c r="B1099" s="18" t="s">
        <v>323</v>
      </c>
      <c r="C1099" s="43" t="s">
        <v>105</v>
      </c>
      <c r="D1099" s="41"/>
      <c r="E1099" s="41">
        <v>854</v>
      </c>
      <c r="F1099" s="41">
        <v>2100</v>
      </c>
      <c r="G1099" s="4">
        <v>2962.3389999999999</v>
      </c>
      <c r="H1099" s="4">
        <v>2978.5509999999999</v>
      </c>
      <c r="I1099" s="4">
        <v>2989.1410000000001</v>
      </c>
      <c r="J1099" s="4">
        <v>2991.1689999999999</v>
      </c>
      <c r="K1099" s="4">
        <v>2968.01</v>
      </c>
      <c r="L1099" s="4">
        <v>2926.43</v>
      </c>
      <c r="M1099" s="4">
        <v>2865.558</v>
      </c>
      <c r="N1099" s="4">
        <v>2781.172</v>
      </c>
      <c r="O1099" s="4">
        <v>2676.6680000000001</v>
      </c>
      <c r="P1099" s="4">
        <v>2559.0219999999999</v>
      </c>
      <c r="Q1099" s="4">
        <v>2417.212</v>
      </c>
      <c r="R1099" s="4">
        <v>2255.2719999999999</v>
      </c>
      <c r="S1099" s="4">
        <v>2055.058</v>
      </c>
      <c r="T1099" s="4">
        <v>1800.1030000000001</v>
      </c>
      <c r="U1099" s="4">
        <v>1484.84</v>
      </c>
      <c r="V1099" s="4">
        <v>1113.193</v>
      </c>
      <c r="W1099" s="4">
        <v>712.79700000000003</v>
      </c>
      <c r="X1099" s="4">
        <v>349.91300000000001</v>
      </c>
      <c r="Y1099" s="4">
        <v>113.724</v>
      </c>
      <c r="Z1099" s="4">
        <v>20.135000000000002</v>
      </c>
      <c r="AA1099" s="4">
        <v>1.177</v>
      </c>
    </row>
    <row r="1100" spans="1:27" s="6" customFormat="1" x14ac:dyDescent="0.3">
      <c r="A1100" s="40">
        <v>1099</v>
      </c>
      <c r="B1100" s="18" t="s">
        <v>323</v>
      </c>
      <c r="C1100" s="43" t="s">
        <v>106</v>
      </c>
      <c r="D1100" s="41"/>
      <c r="E1100" s="41">
        <v>132</v>
      </c>
      <c r="F1100" s="41">
        <v>2015</v>
      </c>
      <c r="G1100" s="4">
        <v>27.058</v>
      </c>
      <c r="H1100" s="4">
        <v>27.39</v>
      </c>
      <c r="I1100" s="4">
        <v>27.87</v>
      </c>
      <c r="J1100" s="4">
        <v>28.71</v>
      </c>
      <c r="K1100" s="4">
        <v>28.399000000000001</v>
      </c>
      <c r="L1100" s="4">
        <v>25.082999999999998</v>
      </c>
      <c r="M1100" s="4">
        <v>19.986999999999998</v>
      </c>
      <c r="N1100" s="4">
        <v>15.313000000000001</v>
      </c>
      <c r="O1100" s="4">
        <v>12.635999999999999</v>
      </c>
      <c r="P1100" s="4">
        <v>12.651</v>
      </c>
      <c r="Q1100" s="4">
        <v>12.317</v>
      </c>
      <c r="R1100" s="4">
        <v>8.8390000000000004</v>
      </c>
      <c r="S1100" s="4">
        <v>6.6429999999999998</v>
      </c>
      <c r="T1100" s="4">
        <v>3.3410000000000002</v>
      </c>
      <c r="U1100" s="4">
        <v>3.5169999999999999</v>
      </c>
      <c r="V1100" s="4">
        <v>3.73</v>
      </c>
      <c r="W1100" s="4">
        <v>2.77</v>
      </c>
      <c r="X1100" s="4">
        <v>1.097</v>
      </c>
      <c r="Y1100" s="4">
        <v>0.16400000000000001</v>
      </c>
      <c r="Z1100" s="4">
        <v>2.8000000000000001E-2</v>
      </c>
      <c r="AA1100" s="4">
        <v>2E-3</v>
      </c>
    </row>
    <row r="1101" spans="1:27" s="6" customFormat="1" x14ac:dyDescent="0.3">
      <c r="A1101" s="40">
        <v>1100</v>
      </c>
      <c r="B1101" s="18" t="s">
        <v>323</v>
      </c>
      <c r="C1101" s="43" t="s">
        <v>106</v>
      </c>
      <c r="D1101" s="41"/>
      <c r="E1101" s="41">
        <v>132</v>
      </c>
      <c r="F1101" s="41">
        <v>2020</v>
      </c>
      <c r="G1101" s="4">
        <v>27.292000000000002</v>
      </c>
      <c r="H1101" s="4">
        <v>26.818000000000001</v>
      </c>
      <c r="I1101" s="4">
        <v>27.260999999999999</v>
      </c>
      <c r="J1101" s="4">
        <v>27.567</v>
      </c>
      <c r="K1101" s="4">
        <v>28.05</v>
      </c>
      <c r="L1101" s="4">
        <v>27.585000000000001</v>
      </c>
      <c r="M1101" s="4">
        <v>24.382000000000001</v>
      </c>
      <c r="N1101" s="4">
        <v>19.459</v>
      </c>
      <c r="O1101" s="4">
        <v>14.919</v>
      </c>
      <c r="P1101" s="4">
        <v>12.308999999999999</v>
      </c>
      <c r="Q1101" s="4">
        <v>12.307</v>
      </c>
      <c r="R1101" s="4">
        <v>11.898</v>
      </c>
      <c r="S1101" s="4">
        <v>8.4019999999999992</v>
      </c>
      <c r="T1101" s="4">
        <v>6.1269999999999998</v>
      </c>
      <c r="U1101" s="4">
        <v>2.903</v>
      </c>
      <c r="V1101" s="4">
        <v>2.7669999999999999</v>
      </c>
      <c r="W1101" s="4">
        <v>2.4569999999999999</v>
      </c>
      <c r="X1101" s="4">
        <v>1.367</v>
      </c>
      <c r="Y1101" s="4">
        <v>0.35799999999999998</v>
      </c>
      <c r="Z1101" s="4">
        <v>0.03</v>
      </c>
      <c r="AA1101" s="4">
        <v>3.0000000000000001E-3</v>
      </c>
    </row>
    <row r="1102" spans="1:27" s="6" customFormat="1" x14ac:dyDescent="0.3">
      <c r="A1102" s="40">
        <v>1101</v>
      </c>
      <c r="B1102" s="18" t="s">
        <v>323</v>
      </c>
      <c r="C1102" s="43" t="s">
        <v>106</v>
      </c>
      <c r="D1102" s="41"/>
      <c r="E1102" s="41">
        <v>132</v>
      </c>
      <c r="F1102" s="41">
        <v>2025</v>
      </c>
      <c r="G1102" s="4">
        <v>26.803999999999998</v>
      </c>
      <c r="H1102" s="4">
        <v>27.085000000000001</v>
      </c>
      <c r="I1102" s="4">
        <v>26.71</v>
      </c>
      <c r="J1102" s="4">
        <v>27.007000000000001</v>
      </c>
      <c r="K1102" s="4">
        <v>27.01</v>
      </c>
      <c r="L1102" s="4">
        <v>27.361999999999998</v>
      </c>
      <c r="M1102" s="4">
        <v>26.978999999999999</v>
      </c>
      <c r="N1102" s="4">
        <v>23.908999999999999</v>
      </c>
      <c r="O1102" s="4">
        <v>19.091000000000001</v>
      </c>
      <c r="P1102" s="4">
        <v>14.61</v>
      </c>
      <c r="Q1102" s="4">
        <v>12.01</v>
      </c>
      <c r="R1102" s="4">
        <v>11.932</v>
      </c>
      <c r="S1102" s="4">
        <v>11.382999999999999</v>
      </c>
      <c r="T1102" s="4">
        <v>7.8140000000000001</v>
      </c>
      <c r="U1102" s="4">
        <v>5.4</v>
      </c>
      <c r="V1102" s="4">
        <v>2.3239999999999998</v>
      </c>
      <c r="W1102" s="4">
        <v>1.8740000000000001</v>
      </c>
      <c r="X1102" s="4">
        <v>1.2649999999999999</v>
      </c>
      <c r="Y1102" s="4">
        <v>0.47399999999999998</v>
      </c>
      <c r="Z1102" s="4">
        <v>7.3999999999999996E-2</v>
      </c>
      <c r="AA1102" s="4">
        <v>4.0000000000000001E-3</v>
      </c>
    </row>
    <row r="1103" spans="1:27" s="6" customFormat="1" x14ac:dyDescent="0.3">
      <c r="A1103" s="40">
        <v>1102</v>
      </c>
      <c r="B1103" s="18" t="s">
        <v>323</v>
      </c>
      <c r="C1103" s="43" t="s">
        <v>106</v>
      </c>
      <c r="D1103" s="41"/>
      <c r="E1103" s="41">
        <v>132</v>
      </c>
      <c r="F1103" s="41">
        <v>2030</v>
      </c>
      <c r="G1103" s="4">
        <v>25.757999999999999</v>
      </c>
      <c r="H1103" s="4">
        <v>26.64</v>
      </c>
      <c r="I1103" s="4">
        <v>26.998000000000001</v>
      </c>
      <c r="J1103" s="4">
        <v>26.510999999999999</v>
      </c>
      <c r="K1103" s="4">
        <v>26.58</v>
      </c>
      <c r="L1103" s="4">
        <v>26.484000000000002</v>
      </c>
      <c r="M1103" s="4">
        <v>26.891999999999999</v>
      </c>
      <c r="N1103" s="4">
        <v>26.594999999999999</v>
      </c>
      <c r="O1103" s="4">
        <v>23.585000000000001</v>
      </c>
      <c r="P1103" s="4">
        <v>18.795000000000002</v>
      </c>
      <c r="Q1103" s="4">
        <v>14.319000000000001</v>
      </c>
      <c r="R1103" s="4">
        <v>11.685</v>
      </c>
      <c r="S1103" s="4">
        <v>11.465</v>
      </c>
      <c r="T1103" s="4">
        <v>10.661</v>
      </c>
      <c r="U1103" s="4">
        <v>6.9610000000000003</v>
      </c>
      <c r="V1103" s="4">
        <v>4.4009999999999998</v>
      </c>
      <c r="W1103" s="4">
        <v>1.6160000000000001</v>
      </c>
      <c r="X1103" s="4">
        <v>1.004</v>
      </c>
      <c r="Y1103" s="4">
        <v>0.46300000000000002</v>
      </c>
      <c r="Z1103" s="4">
        <v>0.104</v>
      </c>
      <c r="AA1103" s="4">
        <v>8.9999999999999993E-3</v>
      </c>
    </row>
    <row r="1104" spans="1:27" s="6" customFormat="1" x14ac:dyDescent="0.3">
      <c r="A1104" s="40">
        <v>1103</v>
      </c>
      <c r="B1104" s="18" t="s">
        <v>323</v>
      </c>
      <c r="C1104" s="43" t="s">
        <v>106</v>
      </c>
      <c r="D1104" s="41"/>
      <c r="E1104" s="41">
        <v>132</v>
      </c>
      <c r="F1104" s="41">
        <v>2035</v>
      </c>
      <c r="G1104" s="4">
        <v>24.594999999999999</v>
      </c>
      <c r="H1104" s="4">
        <v>25.626999999999999</v>
      </c>
      <c r="I1104" s="4">
        <v>26.571000000000002</v>
      </c>
      <c r="J1104" s="4">
        <v>26.844999999999999</v>
      </c>
      <c r="K1104" s="4">
        <v>26.184999999999999</v>
      </c>
      <c r="L1104" s="4">
        <v>26.173999999999999</v>
      </c>
      <c r="M1104" s="4">
        <v>26.119</v>
      </c>
      <c r="N1104" s="4">
        <v>26.585000000000001</v>
      </c>
      <c r="O1104" s="4">
        <v>26.312000000000001</v>
      </c>
      <c r="P1104" s="4">
        <v>23.292999999999999</v>
      </c>
      <c r="Q1104" s="4">
        <v>18.481999999999999</v>
      </c>
      <c r="R1104" s="4">
        <v>13.98</v>
      </c>
      <c r="S1104" s="4">
        <v>11.269</v>
      </c>
      <c r="T1104" s="4">
        <v>10.801</v>
      </c>
      <c r="U1104" s="4">
        <v>9.5879999999999992</v>
      </c>
      <c r="V1104" s="4">
        <v>5.758</v>
      </c>
      <c r="W1104" s="4">
        <v>3.133</v>
      </c>
      <c r="X1104" s="4">
        <v>0.89600000000000002</v>
      </c>
      <c r="Y1104" s="4">
        <v>0.38600000000000001</v>
      </c>
      <c r="Z1104" s="4">
        <v>0.109</v>
      </c>
      <c r="AA1104" s="4">
        <v>1.2999999999999999E-2</v>
      </c>
    </row>
    <row r="1105" spans="1:27" s="6" customFormat="1" x14ac:dyDescent="0.3">
      <c r="A1105" s="40">
        <v>1104</v>
      </c>
      <c r="B1105" s="18" t="s">
        <v>323</v>
      </c>
      <c r="C1105" s="43" t="s">
        <v>106</v>
      </c>
      <c r="D1105" s="41"/>
      <c r="E1105" s="41">
        <v>132</v>
      </c>
      <c r="F1105" s="41">
        <v>2040</v>
      </c>
      <c r="G1105" s="4">
        <v>23.603000000000002</v>
      </c>
      <c r="H1105" s="4">
        <v>24.492000000000001</v>
      </c>
      <c r="I1105" s="4">
        <v>25.571000000000002</v>
      </c>
      <c r="J1105" s="4">
        <v>26.45</v>
      </c>
      <c r="K1105" s="4">
        <v>26.59</v>
      </c>
      <c r="L1105" s="4">
        <v>25.867999999999999</v>
      </c>
      <c r="M1105" s="4">
        <v>25.888000000000002</v>
      </c>
      <c r="N1105" s="4">
        <v>25.873000000000001</v>
      </c>
      <c r="O1105" s="4">
        <v>26.347000000000001</v>
      </c>
      <c r="P1105" s="4">
        <v>26.036000000000001</v>
      </c>
      <c r="Q1105" s="4">
        <v>22.96</v>
      </c>
      <c r="R1105" s="4">
        <v>18.097999999999999</v>
      </c>
      <c r="S1105" s="4">
        <v>13.534000000000001</v>
      </c>
      <c r="T1105" s="4">
        <v>10.670999999999999</v>
      </c>
      <c r="U1105" s="4">
        <v>9.7959999999999994</v>
      </c>
      <c r="V1105" s="4">
        <v>8.0429999999999993</v>
      </c>
      <c r="W1105" s="4">
        <v>4.194</v>
      </c>
      <c r="X1105" s="4">
        <v>1.802</v>
      </c>
      <c r="Y1105" s="4">
        <v>0.36299999999999999</v>
      </c>
      <c r="Z1105" s="4">
        <v>9.8000000000000004E-2</v>
      </c>
      <c r="AA1105" s="4">
        <v>1.6E-2</v>
      </c>
    </row>
    <row r="1106" spans="1:27" s="6" customFormat="1" x14ac:dyDescent="0.3">
      <c r="A1106" s="40">
        <v>1105</v>
      </c>
      <c r="B1106" s="18" t="s">
        <v>323</v>
      </c>
      <c r="C1106" s="43" t="s">
        <v>106</v>
      </c>
      <c r="D1106" s="41"/>
      <c r="E1106" s="41">
        <v>132</v>
      </c>
      <c r="F1106" s="41">
        <v>2045</v>
      </c>
      <c r="G1106" s="4">
        <v>22.818999999999999</v>
      </c>
      <c r="H1106" s="4">
        <v>23.516999999999999</v>
      </c>
      <c r="I1106" s="4">
        <v>24.446999999999999</v>
      </c>
      <c r="J1106" s="4">
        <v>25.475999999999999</v>
      </c>
      <c r="K1106" s="4">
        <v>26.25</v>
      </c>
      <c r="L1106" s="4">
        <v>26.34</v>
      </c>
      <c r="M1106" s="4">
        <v>25.64</v>
      </c>
      <c r="N1106" s="4">
        <v>25.687000000000001</v>
      </c>
      <c r="O1106" s="4">
        <v>25.675000000000001</v>
      </c>
      <c r="P1106" s="4">
        <v>26.103999999999999</v>
      </c>
      <c r="Q1106" s="4">
        <v>25.704000000000001</v>
      </c>
      <c r="R1106" s="4">
        <v>22.53</v>
      </c>
      <c r="S1106" s="4">
        <v>17.571999999999999</v>
      </c>
      <c r="T1106" s="4">
        <v>12.874000000000001</v>
      </c>
      <c r="U1106" s="4">
        <v>9.7490000000000006</v>
      </c>
      <c r="V1106" s="4">
        <v>8.3160000000000007</v>
      </c>
      <c r="W1106" s="4">
        <v>5.9779999999999998</v>
      </c>
      <c r="X1106" s="4">
        <v>2.4900000000000002</v>
      </c>
      <c r="Y1106" s="4">
        <v>0.76500000000000001</v>
      </c>
      <c r="Z1106" s="4">
        <v>9.6000000000000002E-2</v>
      </c>
      <c r="AA1106" s="4">
        <v>1.4999999999999999E-2</v>
      </c>
    </row>
    <row r="1107" spans="1:27" s="6" customFormat="1" x14ac:dyDescent="0.3">
      <c r="A1107" s="40">
        <v>1106</v>
      </c>
      <c r="B1107" s="18" t="s">
        <v>323</v>
      </c>
      <c r="C1107" s="43" t="s">
        <v>106</v>
      </c>
      <c r="D1107" s="41"/>
      <c r="E1107" s="41">
        <v>132</v>
      </c>
      <c r="F1107" s="41">
        <v>2050</v>
      </c>
      <c r="G1107" s="4">
        <v>22.164000000000001</v>
      </c>
      <c r="H1107" s="4">
        <v>22.747</v>
      </c>
      <c r="I1107" s="4">
        <v>23.48</v>
      </c>
      <c r="J1107" s="4">
        <v>24.373000000000001</v>
      </c>
      <c r="K1107" s="4">
        <v>25.32</v>
      </c>
      <c r="L1107" s="4">
        <v>26.055</v>
      </c>
      <c r="M1107" s="4">
        <v>26.158000000000001</v>
      </c>
      <c r="N1107" s="4">
        <v>25.474</v>
      </c>
      <c r="O1107" s="4">
        <v>25.518000000000001</v>
      </c>
      <c r="P1107" s="4">
        <v>25.463999999999999</v>
      </c>
      <c r="Q1107" s="4">
        <v>25.802</v>
      </c>
      <c r="R1107" s="4">
        <v>25.266999999999999</v>
      </c>
      <c r="S1107" s="4">
        <v>21.934000000000001</v>
      </c>
      <c r="T1107" s="4">
        <v>16.783000000000001</v>
      </c>
      <c r="U1107" s="4">
        <v>11.837999999999999</v>
      </c>
      <c r="V1107" s="4">
        <v>8.3670000000000009</v>
      </c>
      <c r="W1107" s="4">
        <v>6.2960000000000003</v>
      </c>
      <c r="X1107" s="4">
        <v>3.653</v>
      </c>
      <c r="Y1107" s="4">
        <v>1.1020000000000001</v>
      </c>
      <c r="Z1107" s="4">
        <v>0.217</v>
      </c>
      <c r="AA1107" s="4">
        <v>1.6E-2</v>
      </c>
    </row>
    <row r="1108" spans="1:27" s="6" customFormat="1" x14ac:dyDescent="0.3">
      <c r="A1108" s="40">
        <v>1107</v>
      </c>
      <c r="B1108" s="18" t="s">
        <v>323</v>
      </c>
      <c r="C1108" s="43" t="s">
        <v>106</v>
      </c>
      <c r="D1108" s="41"/>
      <c r="E1108" s="41">
        <v>132</v>
      </c>
      <c r="F1108" s="41">
        <v>2055</v>
      </c>
      <c r="G1108" s="4">
        <v>21.481999999999999</v>
      </c>
      <c r="H1108" s="4">
        <v>22.096</v>
      </c>
      <c r="I1108" s="4">
        <v>22.713999999999999</v>
      </c>
      <c r="J1108" s="4">
        <v>23.411999999999999</v>
      </c>
      <c r="K1108" s="4">
        <v>24.227</v>
      </c>
      <c r="L1108" s="4">
        <v>25.138000000000002</v>
      </c>
      <c r="M1108" s="4">
        <v>25.882000000000001</v>
      </c>
      <c r="N1108" s="4">
        <v>26</v>
      </c>
      <c r="O1108" s="4">
        <v>25.317</v>
      </c>
      <c r="P1108" s="4">
        <v>25.324000000000002</v>
      </c>
      <c r="Q1108" s="4">
        <v>25.192</v>
      </c>
      <c r="R1108" s="4">
        <v>25.396000000000001</v>
      </c>
      <c r="S1108" s="4">
        <v>24.65</v>
      </c>
      <c r="T1108" s="4">
        <v>21.024000000000001</v>
      </c>
      <c r="U1108" s="4">
        <v>15.528</v>
      </c>
      <c r="V1108" s="4">
        <v>10.263999999999999</v>
      </c>
      <c r="W1108" s="4">
        <v>6.4409999999999998</v>
      </c>
      <c r="X1108" s="4">
        <v>3.9510000000000001</v>
      </c>
      <c r="Y1108" s="4">
        <v>1.6859999999999999</v>
      </c>
      <c r="Z1108" s="4">
        <v>0.33100000000000002</v>
      </c>
      <c r="AA1108" s="4">
        <v>3.5999999999999997E-2</v>
      </c>
    </row>
    <row r="1109" spans="1:27" s="6" customFormat="1" x14ac:dyDescent="0.3">
      <c r="A1109" s="40">
        <v>1108</v>
      </c>
      <c r="B1109" s="18" t="s">
        <v>323</v>
      </c>
      <c r="C1109" s="43" t="s">
        <v>106</v>
      </c>
      <c r="D1109" s="41"/>
      <c r="E1109" s="41">
        <v>132</v>
      </c>
      <c r="F1109" s="41">
        <v>2060</v>
      </c>
      <c r="G1109" s="4">
        <v>20.768000000000001</v>
      </c>
      <c r="H1109" s="4">
        <v>21.422000000000001</v>
      </c>
      <c r="I1109" s="4">
        <v>22.064</v>
      </c>
      <c r="J1109" s="4">
        <v>22.649000000000001</v>
      </c>
      <c r="K1109" s="4">
        <v>23.277000000000001</v>
      </c>
      <c r="L1109" s="4">
        <v>24.056000000000001</v>
      </c>
      <c r="M1109" s="4">
        <v>24.977</v>
      </c>
      <c r="N1109" s="4">
        <v>25.736000000000001</v>
      </c>
      <c r="O1109" s="4">
        <v>25.853000000000002</v>
      </c>
      <c r="P1109" s="4">
        <v>25.138999999999999</v>
      </c>
      <c r="Q1109" s="4">
        <v>25.074000000000002</v>
      </c>
      <c r="R1109" s="4">
        <v>24.824000000000002</v>
      </c>
      <c r="S1109" s="4">
        <v>24.826000000000001</v>
      </c>
      <c r="T1109" s="4">
        <v>23.704000000000001</v>
      </c>
      <c r="U1109" s="4">
        <v>19.556000000000001</v>
      </c>
      <c r="V1109" s="4">
        <v>13.59</v>
      </c>
      <c r="W1109" s="4">
        <v>8.0259999999999998</v>
      </c>
      <c r="X1109" s="4">
        <v>4.1479999999999997</v>
      </c>
      <c r="Y1109" s="4">
        <v>1.893</v>
      </c>
      <c r="Z1109" s="4">
        <v>0.53500000000000003</v>
      </c>
      <c r="AA1109" s="4">
        <v>0.06</v>
      </c>
    </row>
    <row r="1110" spans="1:27" s="6" customFormat="1" x14ac:dyDescent="0.3">
      <c r="A1110" s="40">
        <v>1109</v>
      </c>
      <c r="B1110" s="18" t="s">
        <v>323</v>
      </c>
      <c r="C1110" s="43" t="s">
        <v>106</v>
      </c>
      <c r="D1110" s="41"/>
      <c r="E1110" s="41">
        <v>132</v>
      </c>
      <c r="F1110" s="41">
        <v>2065</v>
      </c>
      <c r="G1110" s="4">
        <v>20.053000000000001</v>
      </c>
      <c r="H1110" s="4">
        <v>20.712</v>
      </c>
      <c r="I1110" s="4">
        <v>21.391999999999999</v>
      </c>
      <c r="J1110" s="4">
        <v>22.004999999999999</v>
      </c>
      <c r="K1110" s="4">
        <v>22.521999999999998</v>
      </c>
      <c r="L1110" s="4">
        <v>23.117999999999999</v>
      </c>
      <c r="M1110" s="4">
        <v>23.908000000000001</v>
      </c>
      <c r="N1110" s="4">
        <v>24.844000000000001</v>
      </c>
      <c r="O1110" s="4">
        <v>25.599</v>
      </c>
      <c r="P1110" s="4">
        <v>25.684000000000001</v>
      </c>
      <c r="Q1110" s="4">
        <v>24.908000000000001</v>
      </c>
      <c r="R1110" s="4">
        <v>24.736999999999998</v>
      </c>
      <c r="S1110" s="4">
        <v>24.31</v>
      </c>
      <c r="T1110" s="4">
        <v>23.94</v>
      </c>
      <c r="U1110" s="4">
        <v>22.161999999999999</v>
      </c>
      <c r="V1110" s="4">
        <v>17.262</v>
      </c>
      <c r="W1110" s="4">
        <v>10.781000000000001</v>
      </c>
      <c r="X1110" s="4">
        <v>5.2910000000000004</v>
      </c>
      <c r="Y1110" s="4">
        <v>2.0579999999999998</v>
      </c>
      <c r="Z1110" s="4">
        <v>0.628</v>
      </c>
      <c r="AA1110" s="4">
        <v>0.10299999999999999</v>
      </c>
    </row>
    <row r="1111" spans="1:27" s="6" customFormat="1" x14ac:dyDescent="0.3">
      <c r="A1111" s="40">
        <v>1110</v>
      </c>
      <c r="B1111" s="18" t="s">
        <v>323</v>
      </c>
      <c r="C1111" s="43" t="s">
        <v>106</v>
      </c>
      <c r="D1111" s="41"/>
      <c r="E1111" s="41">
        <v>132</v>
      </c>
      <c r="F1111" s="41">
        <v>2070</v>
      </c>
      <c r="G1111" s="4">
        <v>19.375</v>
      </c>
      <c r="H1111" s="4">
        <v>20.001999999999999</v>
      </c>
      <c r="I1111" s="4">
        <v>20.684000000000001</v>
      </c>
      <c r="J1111" s="4">
        <v>21.337</v>
      </c>
      <c r="K1111" s="4">
        <v>21.887</v>
      </c>
      <c r="L1111" s="4">
        <v>22.373000000000001</v>
      </c>
      <c r="M1111" s="4">
        <v>22.98</v>
      </c>
      <c r="N1111" s="4">
        <v>23.786000000000001</v>
      </c>
      <c r="O1111" s="4">
        <v>24.719000000000001</v>
      </c>
      <c r="P1111" s="4">
        <v>25.443999999999999</v>
      </c>
      <c r="Q1111" s="4">
        <v>25.468</v>
      </c>
      <c r="R1111" s="4">
        <v>24.599</v>
      </c>
      <c r="S1111" s="4">
        <v>24.262</v>
      </c>
      <c r="T1111" s="4">
        <v>23.506</v>
      </c>
      <c r="U1111" s="4">
        <v>22.486000000000001</v>
      </c>
      <c r="V1111" s="4">
        <v>19.719000000000001</v>
      </c>
      <c r="W1111" s="4">
        <v>13.881</v>
      </c>
      <c r="X1111" s="4">
        <v>7.2670000000000003</v>
      </c>
      <c r="Y1111" s="4">
        <v>2.714</v>
      </c>
      <c r="Z1111" s="4">
        <v>0.71799999999999997</v>
      </c>
      <c r="AA1111" s="4">
        <v>0.13400000000000001</v>
      </c>
    </row>
    <row r="1112" spans="1:27" s="6" customFormat="1" x14ac:dyDescent="0.3">
      <c r="A1112" s="40">
        <v>1111</v>
      </c>
      <c r="B1112" s="18" t="s">
        <v>323</v>
      </c>
      <c r="C1112" s="43" t="s">
        <v>106</v>
      </c>
      <c r="D1112" s="41"/>
      <c r="E1112" s="41">
        <v>132</v>
      </c>
      <c r="F1112" s="41">
        <v>2075</v>
      </c>
      <c r="G1112" s="4">
        <v>18.797999999999998</v>
      </c>
      <c r="H1112" s="4">
        <v>19.329000000000001</v>
      </c>
      <c r="I1112" s="4">
        <v>19.978000000000002</v>
      </c>
      <c r="J1112" s="4">
        <v>20.632999999999999</v>
      </c>
      <c r="K1112" s="4">
        <v>21.225999999999999</v>
      </c>
      <c r="L1112" s="4">
        <v>21.75</v>
      </c>
      <c r="M1112" s="4">
        <v>22.247</v>
      </c>
      <c r="N1112" s="4">
        <v>22.867999999999999</v>
      </c>
      <c r="O1112" s="4">
        <v>23.672000000000001</v>
      </c>
      <c r="P1112" s="4">
        <v>24.577999999999999</v>
      </c>
      <c r="Q1112" s="4">
        <v>25.245000000000001</v>
      </c>
      <c r="R1112" s="4">
        <v>25.173999999999999</v>
      </c>
      <c r="S1112" s="4">
        <v>24.163</v>
      </c>
      <c r="T1112" s="4">
        <v>23.518000000000001</v>
      </c>
      <c r="U1112" s="4">
        <v>22.172000000000001</v>
      </c>
      <c r="V1112" s="4">
        <v>20.152999999999999</v>
      </c>
      <c r="W1112" s="4">
        <v>16.055</v>
      </c>
      <c r="X1112" s="4">
        <v>9.548</v>
      </c>
      <c r="Y1112" s="4">
        <v>3.8460000000000001</v>
      </c>
      <c r="Z1112" s="4">
        <v>0.98699999999999999</v>
      </c>
      <c r="AA1112" s="4">
        <v>0.16400000000000001</v>
      </c>
    </row>
    <row r="1113" spans="1:27" s="6" customFormat="1" x14ac:dyDescent="0.3">
      <c r="A1113" s="40">
        <v>1112</v>
      </c>
      <c r="B1113" s="18" t="s">
        <v>323</v>
      </c>
      <c r="C1113" s="43" t="s">
        <v>106</v>
      </c>
      <c r="D1113" s="41"/>
      <c r="E1113" s="41">
        <v>132</v>
      </c>
      <c r="F1113" s="41">
        <v>2080</v>
      </c>
      <c r="G1113" s="4">
        <v>18.32</v>
      </c>
      <c r="H1113" s="4">
        <v>18.756</v>
      </c>
      <c r="I1113" s="4">
        <v>19.306000000000001</v>
      </c>
      <c r="J1113" s="4">
        <v>19.928999999999998</v>
      </c>
      <c r="K1113" s="4">
        <v>20.532</v>
      </c>
      <c r="L1113" s="4">
        <v>21.097999999999999</v>
      </c>
      <c r="M1113" s="4">
        <v>21.634</v>
      </c>
      <c r="N1113" s="4">
        <v>22.146000000000001</v>
      </c>
      <c r="O1113" s="4">
        <v>22.765999999999998</v>
      </c>
      <c r="P1113" s="4">
        <v>23.547000000000001</v>
      </c>
      <c r="Q1113" s="4">
        <v>24.4</v>
      </c>
      <c r="R1113" s="4">
        <v>24.978000000000002</v>
      </c>
      <c r="S1113" s="4">
        <v>24.76</v>
      </c>
      <c r="T1113" s="4">
        <v>23.475999999999999</v>
      </c>
      <c r="U1113" s="4">
        <v>22.273</v>
      </c>
      <c r="V1113" s="4">
        <v>20.010000000000002</v>
      </c>
      <c r="W1113" s="4">
        <v>16.603999999999999</v>
      </c>
      <c r="X1113" s="4">
        <v>11.26</v>
      </c>
      <c r="Y1113" s="4">
        <v>5.2060000000000004</v>
      </c>
      <c r="Z1113" s="4">
        <v>1.46</v>
      </c>
      <c r="AA1113" s="4">
        <v>0.23300000000000001</v>
      </c>
    </row>
    <row r="1114" spans="1:27" s="6" customFormat="1" x14ac:dyDescent="0.3">
      <c r="A1114" s="40">
        <v>1113</v>
      </c>
      <c r="B1114" s="18" t="s">
        <v>323</v>
      </c>
      <c r="C1114" s="43" t="s">
        <v>106</v>
      </c>
      <c r="D1114" s="41"/>
      <c r="E1114" s="41">
        <v>132</v>
      </c>
      <c r="F1114" s="41">
        <v>2085</v>
      </c>
      <c r="G1114" s="4">
        <v>17.846</v>
      </c>
      <c r="H1114" s="4">
        <v>18.279</v>
      </c>
      <c r="I1114" s="4">
        <v>18.734999999999999</v>
      </c>
      <c r="J1114" s="4">
        <v>19.259</v>
      </c>
      <c r="K1114" s="4">
        <v>19.834</v>
      </c>
      <c r="L1114" s="4">
        <v>20.413</v>
      </c>
      <c r="M1114" s="4">
        <v>20.992000000000001</v>
      </c>
      <c r="N1114" s="4">
        <v>21.538</v>
      </c>
      <c r="O1114" s="4">
        <v>22.052</v>
      </c>
      <c r="P1114" s="4">
        <v>22.655000000000001</v>
      </c>
      <c r="Q1114" s="4">
        <v>23.388999999999999</v>
      </c>
      <c r="R1114" s="4">
        <v>24.16</v>
      </c>
      <c r="S1114" s="4">
        <v>24.597999999999999</v>
      </c>
      <c r="T1114" s="4">
        <v>24.109000000000002</v>
      </c>
      <c r="U1114" s="4">
        <v>22.315000000000001</v>
      </c>
      <c r="V1114" s="4">
        <v>20.228999999999999</v>
      </c>
      <c r="W1114" s="4">
        <v>16.670000000000002</v>
      </c>
      <c r="X1114" s="4">
        <v>11.865</v>
      </c>
      <c r="Y1114" s="4">
        <v>6.3170000000000002</v>
      </c>
      <c r="Z1114" s="4">
        <v>2.0579999999999998</v>
      </c>
      <c r="AA1114" s="4">
        <v>0.35799999999999998</v>
      </c>
    </row>
    <row r="1115" spans="1:27" s="6" customFormat="1" x14ac:dyDescent="0.3">
      <c r="A1115" s="40">
        <v>1114</v>
      </c>
      <c r="B1115" s="18" t="s">
        <v>323</v>
      </c>
      <c r="C1115" s="43" t="s">
        <v>106</v>
      </c>
      <c r="D1115" s="41"/>
      <c r="E1115" s="41">
        <v>132</v>
      </c>
      <c r="F1115" s="41">
        <v>2090</v>
      </c>
      <c r="G1115" s="4">
        <v>17.382000000000001</v>
      </c>
      <c r="H1115" s="4">
        <v>17.809999999999999</v>
      </c>
      <c r="I1115" s="4">
        <v>18.260999999999999</v>
      </c>
      <c r="J1115" s="4">
        <v>18.693000000000001</v>
      </c>
      <c r="K1115" s="4">
        <v>19.173999999999999</v>
      </c>
      <c r="L1115" s="4">
        <v>19.728000000000002</v>
      </c>
      <c r="M1115" s="4">
        <v>20.315999999999999</v>
      </c>
      <c r="N1115" s="4">
        <v>20.908000000000001</v>
      </c>
      <c r="O1115" s="4">
        <v>21.454999999999998</v>
      </c>
      <c r="P1115" s="4">
        <v>21.95</v>
      </c>
      <c r="Q1115" s="4">
        <v>22.513000000000002</v>
      </c>
      <c r="R1115" s="4">
        <v>23.175000000000001</v>
      </c>
      <c r="S1115" s="4">
        <v>23.821000000000002</v>
      </c>
      <c r="T1115" s="4">
        <v>23.997</v>
      </c>
      <c r="U1115" s="4">
        <v>22.995000000000001</v>
      </c>
      <c r="V1115" s="4">
        <v>20.390999999999998</v>
      </c>
      <c r="W1115" s="4">
        <v>17.03</v>
      </c>
      <c r="X1115" s="4">
        <v>12.121</v>
      </c>
      <c r="Y1115" s="4">
        <v>6.8380000000000001</v>
      </c>
      <c r="Z1115" s="4">
        <v>2.5950000000000002</v>
      </c>
      <c r="AA1115" s="4">
        <v>0.53400000000000003</v>
      </c>
    </row>
    <row r="1116" spans="1:27" s="6" customFormat="1" x14ac:dyDescent="0.3">
      <c r="A1116" s="40">
        <v>1115</v>
      </c>
      <c r="B1116" s="18" t="s">
        <v>323</v>
      </c>
      <c r="C1116" s="43" t="s">
        <v>106</v>
      </c>
      <c r="D1116" s="41"/>
      <c r="E1116" s="41">
        <v>132</v>
      </c>
      <c r="F1116" s="41">
        <v>2095</v>
      </c>
      <c r="G1116" s="4">
        <v>16.920999999999999</v>
      </c>
      <c r="H1116" s="4">
        <v>17.350000000000001</v>
      </c>
      <c r="I1116" s="4">
        <v>17.792000000000002</v>
      </c>
      <c r="J1116" s="4">
        <v>18.222999999999999</v>
      </c>
      <c r="K1116" s="4">
        <v>18.614999999999998</v>
      </c>
      <c r="L1116" s="4">
        <v>19.076000000000001</v>
      </c>
      <c r="M1116" s="4">
        <v>19.638000000000002</v>
      </c>
      <c r="N1116" s="4">
        <v>20.238</v>
      </c>
      <c r="O1116" s="4">
        <v>20.831</v>
      </c>
      <c r="P1116" s="4">
        <v>21.364000000000001</v>
      </c>
      <c r="Q1116" s="4">
        <v>21.824000000000002</v>
      </c>
      <c r="R1116" s="4">
        <v>22.321000000000002</v>
      </c>
      <c r="S1116" s="4">
        <v>22.876000000000001</v>
      </c>
      <c r="T1116" s="4">
        <v>23.280999999999999</v>
      </c>
      <c r="U1116" s="4">
        <v>22.963000000000001</v>
      </c>
      <c r="V1116" s="4">
        <v>21.134</v>
      </c>
      <c r="W1116" s="4">
        <v>17.335999999999999</v>
      </c>
      <c r="X1116" s="4">
        <v>12.592000000000001</v>
      </c>
      <c r="Y1116" s="4">
        <v>7.1689999999999996</v>
      </c>
      <c r="Z1116" s="4">
        <v>2.915</v>
      </c>
      <c r="AA1116" s="4">
        <v>0.72299999999999998</v>
      </c>
    </row>
    <row r="1117" spans="1:27" s="6" customFormat="1" x14ac:dyDescent="0.3">
      <c r="A1117" s="40">
        <v>1116</v>
      </c>
      <c r="B1117" s="18" t="s">
        <v>323</v>
      </c>
      <c r="C1117" s="43" t="s">
        <v>106</v>
      </c>
      <c r="D1117" s="41"/>
      <c r="E1117" s="41">
        <v>132</v>
      </c>
      <c r="F1117" s="41">
        <v>2100</v>
      </c>
      <c r="G1117" s="4">
        <v>16.484000000000002</v>
      </c>
      <c r="H1117" s="4">
        <v>16.888999999999999</v>
      </c>
      <c r="I1117" s="4">
        <v>17.334</v>
      </c>
      <c r="J1117" s="4">
        <v>17.757999999999999</v>
      </c>
      <c r="K1117" s="4">
        <v>18.152000000000001</v>
      </c>
      <c r="L1117" s="4">
        <v>18.526</v>
      </c>
      <c r="M1117" s="4">
        <v>18.994</v>
      </c>
      <c r="N1117" s="4">
        <v>19.57</v>
      </c>
      <c r="O1117" s="4">
        <v>20.170000000000002</v>
      </c>
      <c r="P1117" s="4">
        <v>20.748999999999999</v>
      </c>
      <c r="Q1117" s="4">
        <v>21.248999999999999</v>
      </c>
      <c r="R1117" s="4">
        <v>21.655999999999999</v>
      </c>
      <c r="S1117" s="4">
        <v>22.055</v>
      </c>
      <c r="T1117" s="4">
        <v>22.396000000000001</v>
      </c>
      <c r="U1117" s="4">
        <v>22.347999999999999</v>
      </c>
      <c r="V1117" s="4">
        <v>21.218</v>
      </c>
      <c r="W1117" s="4">
        <v>18.14</v>
      </c>
      <c r="X1117" s="4">
        <v>13.026999999999999</v>
      </c>
      <c r="Y1117" s="4">
        <v>7.6360000000000001</v>
      </c>
      <c r="Z1117" s="4">
        <v>3.169</v>
      </c>
      <c r="AA1117" s="4">
        <v>0.877</v>
      </c>
    </row>
    <row r="1118" spans="1:27" s="6" customFormat="1" x14ac:dyDescent="0.3">
      <c r="A1118" s="40">
        <v>1117</v>
      </c>
      <c r="B1118" s="18" t="s">
        <v>323</v>
      </c>
      <c r="C1118" s="43" t="s">
        <v>107</v>
      </c>
      <c r="D1118" s="41"/>
      <c r="E1118" s="41">
        <v>384</v>
      </c>
      <c r="F1118" s="41">
        <v>2015</v>
      </c>
      <c r="G1118" s="4">
        <v>1871.0450000000001</v>
      </c>
      <c r="H1118" s="4">
        <v>1616.7470000000001</v>
      </c>
      <c r="I1118" s="4">
        <v>1428.9059999999999</v>
      </c>
      <c r="J1118" s="4">
        <v>1264.3309999999999</v>
      </c>
      <c r="K1118" s="4">
        <v>1053.885</v>
      </c>
      <c r="L1118" s="4">
        <v>866.08699999999999</v>
      </c>
      <c r="M1118" s="4">
        <v>725.06100000000004</v>
      </c>
      <c r="N1118" s="4">
        <v>611.53700000000003</v>
      </c>
      <c r="O1118" s="4">
        <v>487.80900000000003</v>
      </c>
      <c r="P1118" s="4">
        <v>388.48099999999999</v>
      </c>
      <c r="Q1118" s="4">
        <v>315.92399999999998</v>
      </c>
      <c r="R1118" s="4">
        <v>253.452</v>
      </c>
      <c r="S1118" s="4">
        <v>194.666</v>
      </c>
      <c r="T1118" s="4">
        <v>134.31800000000001</v>
      </c>
      <c r="U1118" s="4">
        <v>90.277000000000001</v>
      </c>
      <c r="V1118" s="4">
        <v>49.634999999999998</v>
      </c>
      <c r="W1118" s="4">
        <v>20.72</v>
      </c>
      <c r="X1118" s="4">
        <v>5.91</v>
      </c>
      <c r="Y1118" s="4">
        <v>1.05</v>
      </c>
      <c r="Z1118" s="4">
        <v>0.109</v>
      </c>
      <c r="AA1118" s="4">
        <v>8.0000000000000002E-3</v>
      </c>
    </row>
    <row r="1119" spans="1:27" s="6" customFormat="1" x14ac:dyDescent="0.3">
      <c r="A1119" s="40">
        <v>1118</v>
      </c>
      <c r="B1119" s="18" t="s">
        <v>323</v>
      </c>
      <c r="C1119" s="43" t="s">
        <v>107</v>
      </c>
      <c r="D1119" s="41"/>
      <c r="E1119" s="41">
        <v>384</v>
      </c>
      <c r="F1119" s="41">
        <v>2020</v>
      </c>
      <c r="G1119" s="4">
        <v>2075.069</v>
      </c>
      <c r="H1119" s="4">
        <v>1817.501</v>
      </c>
      <c r="I1119" s="4">
        <v>1578.8230000000001</v>
      </c>
      <c r="J1119" s="4">
        <v>1403.319</v>
      </c>
      <c r="K1119" s="4">
        <v>1234.242</v>
      </c>
      <c r="L1119" s="4">
        <v>1022.784</v>
      </c>
      <c r="M1119" s="4">
        <v>838.82799999999997</v>
      </c>
      <c r="N1119" s="4">
        <v>699.45600000000002</v>
      </c>
      <c r="O1119" s="4">
        <v>585.66099999999994</v>
      </c>
      <c r="P1119" s="4">
        <v>462.46300000000002</v>
      </c>
      <c r="Q1119" s="4">
        <v>362.85399999999998</v>
      </c>
      <c r="R1119" s="4">
        <v>288.62200000000001</v>
      </c>
      <c r="S1119" s="4">
        <v>223.548</v>
      </c>
      <c r="T1119" s="4">
        <v>161.85400000000001</v>
      </c>
      <c r="U1119" s="4">
        <v>101.288</v>
      </c>
      <c r="V1119" s="4">
        <v>58.213000000000001</v>
      </c>
      <c r="W1119" s="4">
        <v>25.167000000000002</v>
      </c>
      <c r="X1119" s="4">
        <v>7.3159999999999998</v>
      </c>
      <c r="Y1119" s="4">
        <v>1.2709999999999999</v>
      </c>
      <c r="Z1119" s="4">
        <v>0.122</v>
      </c>
      <c r="AA1119" s="4">
        <v>7.0000000000000001E-3</v>
      </c>
    </row>
    <row r="1120" spans="1:27" s="6" customFormat="1" x14ac:dyDescent="0.3">
      <c r="A1120" s="40">
        <v>1119</v>
      </c>
      <c r="B1120" s="18" t="s">
        <v>323</v>
      </c>
      <c r="C1120" s="43" t="s">
        <v>107</v>
      </c>
      <c r="D1120" s="41"/>
      <c r="E1120" s="41">
        <v>384</v>
      </c>
      <c r="F1120" s="41">
        <v>2025</v>
      </c>
      <c r="G1120" s="4">
        <v>2272.2869999999998</v>
      </c>
      <c r="H1120" s="4">
        <v>2025.5319999999999</v>
      </c>
      <c r="I1120" s="4">
        <v>1782.058</v>
      </c>
      <c r="J1120" s="4">
        <v>1555.067</v>
      </c>
      <c r="K1120" s="4">
        <v>1375.0160000000001</v>
      </c>
      <c r="L1120" s="4">
        <v>1202.9680000000001</v>
      </c>
      <c r="M1120" s="4">
        <v>994.77700000000004</v>
      </c>
      <c r="N1120" s="4">
        <v>812.779</v>
      </c>
      <c r="O1120" s="4">
        <v>673.11199999999997</v>
      </c>
      <c r="P1120" s="4">
        <v>558.21799999999996</v>
      </c>
      <c r="Q1120" s="4">
        <v>434.59</v>
      </c>
      <c r="R1120" s="4">
        <v>333.82299999999998</v>
      </c>
      <c r="S1120" s="4">
        <v>256.68</v>
      </c>
      <c r="T1120" s="4">
        <v>187.761</v>
      </c>
      <c r="U1120" s="4">
        <v>123.63</v>
      </c>
      <c r="V1120" s="4">
        <v>66.403999999999996</v>
      </c>
      <c r="W1120" s="4">
        <v>30.134</v>
      </c>
      <c r="X1120" s="4">
        <v>9.1120000000000001</v>
      </c>
      <c r="Y1120" s="4">
        <v>1.6180000000000001</v>
      </c>
      <c r="Z1120" s="4">
        <v>0.152</v>
      </c>
      <c r="AA1120" s="4">
        <v>8.0000000000000002E-3</v>
      </c>
    </row>
    <row r="1121" spans="1:27" s="6" customFormat="1" x14ac:dyDescent="0.3">
      <c r="A1121" s="40">
        <v>1120</v>
      </c>
      <c r="B1121" s="18" t="s">
        <v>323</v>
      </c>
      <c r="C1121" s="43" t="s">
        <v>107</v>
      </c>
      <c r="D1121" s="41"/>
      <c r="E1121" s="41">
        <v>384</v>
      </c>
      <c r="F1121" s="41">
        <v>2030</v>
      </c>
      <c r="G1121" s="4">
        <v>2461.1</v>
      </c>
      <c r="H1121" s="4">
        <v>2225.9</v>
      </c>
      <c r="I1121" s="4">
        <v>1992.204</v>
      </c>
      <c r="J1121" s="4">
        <v>1759.2529999999999</v>
      </c>
      <c r="K1121" s="4">
        <v>1528.2449999999999</v>
      </c>
      <c r="L1121" s="4">
        <v>1344.9680000000001</v>
      </c>
      <c r="M1121" s="4">
        <v>1174.153</v>
      </c>
      <c r="N1121" s="4">
        <v>967.49699999999996</v>
      </c>
      <c r="O1121" s="4">
        <v>785.50199999999995</v>
      </c>
      <c r="P1121" s="4">
        <v>644.745</v>
      </c>
      <c r="Q1121" s="4">
        <v>527.60400000000004</v>
      </c>
      <c r="R1121" s="4">
        <v>402.56700000000001</v>
      </c>
      <c r="S1121" s="4">
        <v>299.38499999999999</v>
      </c>
      <c r="T1121" s="4">
        <v>217.898</v>
      </c>
      <c r="U1121" s="4">
        <v>145.41300000000001</v>
      </c>
      <c r="V1121" s="4">
        <v>82.512</v>
      </c>
      <c r="W1121" s="4">
        <v>35.143000000000001</v>
      </c>
      <c r="X1121" s="4">
        <v>11.198</v>
      </c>
      <c r="Y1121" s="4">
        <v>2.0739999999999998</v>
      </c>
      <c r="Z1121" s="4">
        <v>0.2</v>
      </c>
      <c r="AA1121" s="4">
        <v>0.01</v>
      </c>
    </row>
    <row r="1122" spans="1:27" s="6" customFormat="1" x14ac:dyDescent="0.3">
      <c r="A1122" s="40">
        <v>1121</v>
      </c>
      <c r="B1122" s="18" t="s">
        <v>323</v>
      </c>
      <c r="C1122" s="43" t="s">
        <v>107</v>
      </c>
      <c r="D1122" s="41"/>
      <c r="E1122" s="41">
        <v>384</v>
      </c>
      <c r="F1122" s="41">
        <v>2035</v>
      </c>
      <c r="G1122" s="4">
        <v>2659.183</v>
      </c>
      <c r="H1122" s="4">
        <v>2417.4540000000002</v>
      </c>
      <c r="I1122" s="4">
        <v>2194.5479999999998</v>
      </c>
      <c r="J1122" s="4">
        <v>1970.1880000000001</v>
      </c>
      <c r="K1122" s="4">
        <v>1732.866</v>
      </c>
      <c r="L1122" s="4">
        <v>1499.027</v>
      </c>
      <c r="M1122" s="4">
        <v>1316.4939999999999</v>
      </c>
      <c r="N1122" s="4">
        <v>1145.4159999999999</v>
      </c>
      <c r="O1122" s="4">
        <v>938.26499999999999</v>
      </c>
      <c r="P1122" s="4">
        <v>755.45</v>
      </c>
      <c r="Q1122" s="4">
        <v>612.32399999999996</v>
      </c>
      <c r="R1122" s="4">
        <v>491.56700000000001</v>
      </c>
      <c r="S1122" s="4">
        <v>363.65800000000002</v>
      </c>
      <c r="T1122" s="4">
        <v>256.52199999999999</v>
      </c>
      <c r="U1122" s="4">
        <v>170.82300000000001</v>
      </c>
      <c r="V1122" s="4">
        <v>98.616</v>
      </c>
      <c r="W1122" s="4">
        <v>44.551000000000002</v>
      </c>
      <c r="X1122" s="4">
        <v>13.377000000000001</v>
      </c>
      <c r="Y1122" s="4">
        <v>2.6179999999999999</v>
      </c>
      <c r="Z1122" s="4">
        <v>0.26100000000000001</v>
      </c>
      <c r="AA1122" s="4">
        <v>1.4E-2</v>
      </c>
    </row>
    <row r="1123" spans="1:27" s="6" customFormat="1" x14ac:dyDescent="0.3">
      <c r="A1123" s="40">
        <v>1122</v>
      </c>
      <c r="B1123" s="18" t="s">
        <v>323</v>
      </c>
      <c r="C1123" s="43" t="s">
        <v>107</v>
      </c>
      <c r="D1123" s="41"/>
      <c r="E1123" s="41">
        <v>384</v>
      </c>
      <c r="F1123" s="41">
        <v>2040</v>
      </c>
      <c r="G1123" s="4">
        <v>2859.989</v>
      </c>
      <c r="H1123" s="4">
        <v>2617.5880000000002</v>
      </c>
      <c r="I1123" s="4">
        <v>2387.9050000000002</v>
      </c>
      <c r="J1123" s="4">
        <v>2173.3110000000001</v>
      </c>
      <c r="K1123" s="4">
        <v>1944.124</v>
      </c>
      <c r="L1123" s="4">
        <v>1703.4380000000001</v>
      </c>
      <c r="M1123" s="4">
        <v>1470.6179999999999</v>
      </c>
      <c r="N1123" s="4">
        <v>1287.46</v>
      </c>
      <c r="O1123" s="4">
        <v>1113.96</v>
      </c>
      <c r="P1123" s="4">
        <v>905.37699999999995</v>
      </c>
      <c r="Q1123" s="4">
        <v>720.33399999999995</v>
      </c>
      <c r="R1123" s="4">
        <v>573.30399999999997</v>
      </c>
      <c r="S1123" s="4">
        <v>446.81799999999998</v>
      </c>
      <c r="T1123" s="4">
        <v>314.11500000000001</v>
      </c>
      <c r="U1123" s="4">
        <v>203.27</v>
      </c>
      <c r="V1123" s="4">
        <v>117.509</v>
      </c>
      <c r="W1123" s="4">
        <v>54.216000000000001</v>
      </c>
      <c r="X1123" s="4">
        <v>17.334</v>
      </c>
      <c r="Y1123" s="4">
        <v>3.206</v>
      </c>
      <c r="Z1123" s="4">
        <v>0.33700000000000002</v>
      </c>
      <c r="AA1123" s="4">
        <v>1.7999999999999999E-2</v>
      </c>
    </row>
    <row r="1124" spans="1:27" s="6" customFormat="1" x14ac:dyDescent="0.3">
      <c r="A1124" s="40">
        <v>1123</v>
      </c>
      <c r="B1124" s="18" t="s">
        <v>323</v>
      </c>
      <c r="C1124" s="43" t="s">
        <v>107</v>
      </c>
      <c r="D1124" s="41"/>
      <c r="E1124" s="41">
        <v>384</v>
      </c>
      <c r="F1124" s="41">
        <v>2045</v>
      </c>
      <c r="G1124" s="4">
        <v>3057.9960000000001</v>
      </c>
      <c r="H1124" s="4">
        <v>2820.2060000000001</v>
      </c>
      <c r="I1124" s="4">
        <v>2589.576</v>
      </c>
      <c r="J1124" s="4">
        <v>2367.482</v>
      </c>
      <c r="K1124" s="4">
        <v>2147.75</v>
      </c>
      <c r="L1124" s="4">
        <v>1914.5619999999999</v>
      </c>
      <c r="M1124" s="4">
        <v>1674.3140000000001</v>
      </c>
      <c r="N1124" s="4">
        <v>1441.2190000000001</v>
      </c>
      <c r="O1124" s="4">
        <v>1255.153</v>
      </c>
      <c r="P1124" s="4">
        <v>1077.99</v>
      </c>
      <c r="Q1124" s="4">
        <v>866.28399999999999</v>
      </c>
      <c r="R1124" s="4">
        <v>677.34199999999998</v>
      </c>
      <c r="S1124" s="4">
        <v>524.00300000000004</v>
      </c>
      <c r="T1124" s="4">
        <v>388.75799999999998</v>
      </c>
      <c r="U1124" s="4">
        <v>251.35</v>
      </c>
      <c r="V1124" s="4">
        <v>141.67400000000001</v>
      </c>
      <c r="W1124" s="4">
        <v>65.7</v>
      </c>
      <c r="X1124" s="4">
        <v>21.536000000000001</v>
      </c>
      <c r="Y1124" s="4">
        <v>4.2519999999999998</v>
      </c>
      <c r="Z1124" s="4">
        <v>0.42199999999999999</v>
      </c>
      <c r="AA1124" s="4">
        <v>2.4E-2</v>
      </c>
    </row>
    <row r="1125" spans="1:27" s="6" customFormat="1" x14ac:dyDescent="0.3">
      <c r="A1125" s="40">
        <v>1124</v>
      </c>
      <c r="B1125" s="18" t="s">
        <v>323</v>
      </c>
      <c r="C1125" s="43" t="s">
        <v>107</v>
      </c>
      <c r="D1125" s="41"/>
      <c r="E1125" s="41">
        <v>384</v>
      </c>
      <c r="F1125" s="41">
        <v>2050</v>
      </c>
      <c r="G1125" s="4">
        <v>3247.2429999999999</v>
      </c>
      <c r="H1125" s="4">
        <v>3020.3939999999998</v>
      </c>
      <c r="I1125" s="4">
        <v>2794.1280000000002</v>
      </c>
      <c r="J1125" s="4">
        <v>2570.38</v>
      </c>
      <c r="K1125" s="4">
        <v>2343.2559999999999</v>
      </c>
      <c r="L1125" s="4">
        <v>2119.1129999999998</v>
      </c>
      <c r="M1125" s="4">
        <v>1885.4949999999999</v>
      </c>
      <c r="N1125" s="4">
        <v>1644.2260000000001</v>
      </c>
      <c r="O1125" s="4">
        <v>1408.222</v>
      </c>
      <c r="P1125" s="4">
        <v>1217.635</v>
      </c>
      <c r="Q1125" s="4">
        <v>1034.326</v>
      </c>
      <c r="R1125" s="4">
        <v>817.25800000000004</v>
      </c>
      <c r="S1125" s="4">
        <v>621.63599999999997</v>
      </c>
      <c r="T1125" s="4">
        <v>458.30099999999999</v>
      </c>
      <c r="U1125" s="4">
        <v>313.25200000000001</v>
      </c>
      <c r="V1125" s="4">
        <v>176.85400000000001</v>
      </c>
      <c r="W1125" s="4">
        <v>80.218999999999994</v>
      </c>
      <c r="X1125" s="4">
        <v>26.538</v>
      </c>
      <c r="Y1125" s="4">
        <v>5.3970000000000002</v>
      </c>
      <c r="Z1125" s="4">
        <v>0.57599999999999996</v>
      </c>
      <c r="AA1125" s="4">
        <v>3.1E-2</v>
      </c>
    </row>
    <row r="1126" spans="1:27" s="6" customFormat="1" x14ac:dyDescent="0.3">
      <c r="A1126" s="40">
        <v>1125</v>
      </c>
      <c r="B1126" s="18" t="s">
        <v>323</v>
      </c>
      <c r="C1126" s="43" t="s">
        <v>107</v>
      </c>
      <c r="D1126" s="41"/>
      <c r="E1126" s="41">
        <v>384</v>
      </c>
      <c r="F1126" s="41">
        <v>2055</v>
      </c>
      <c r="G1126" s="4">
        <v>3423.8580000000002</v>
      </c>
      <c r="H1126" s="4">
        <v>3211.89</v>
      </c>
      <c r="I1126" s="4">
        <v>2996.18</v>
      </c>
      <c r="J1126" s="4">
        <v>2776.0210000000002</v>
      </c>
      <c r="K1126" s="4">
        <v>2547.31</v>
      </c>
      <c r="L1126" s="4">
        <v>2315.6689999999999</v>
      </c>
      <c r="M1126" s="4">
        <v>2090.3789999999999</v>
      </c>
      <c r="N1126" s="4">
        <v>1854.9090000000001</v>
      </c>
      <c r="O1126" s="4">
        <v>1609.7650000000001</v>
      </c>
      <c r="P1126" s="4">
        <v>1369.1859999999999</v>
      </c>
      <c r="Q1126" s="4">
        <v>1171.327</v>
      </c>
      <c r="R1126" s="4">
        <v>978.803</v>
      </c>
      <c r="S1126" s="4">
        <v>752.97199999999998</v>
      </c>
      <c r="T1126" s="4">
        <v>546.44399999999996</v>
      </c>
      <c r="U1126" s="4">
        <v>371.80399999999997</v>
      </c>
      <c r="V1126" s="4">
        <v>222.47499999999999</v>
      </c>
      <c r="W1126" s="4">
        <v>101.398</v>
      </c>
      <c r="X1126" s="4">
        <v>32.942999999999998</v>
      </c>
      <c r="Y1126" s="4">
        <v>6.7939999999999996</v>
      </c>
      <c r="Z1126" s="4">
        <v>0.749</v>
      </c>
      <c r="AA1126" s="4">
        <v>4.2999999999999997E-2</v>
      </c>
    </row>
    <row r="1127" spans="1:27" s="6" customFormat="1" x14ac:dyDescent="0.3">
      <c r="A1127" s="40">
        <v>1126</v>
      </c>
      <c r="B1127" s="18" t="s">
        <v>323</v>
      </c>
      <c r="C1127" s="43" t="s">
        <v>107</v>
      </c>
      <c r="D1127" s="41"/>
      <c r="E1127" s="41">
        <v>384</v>
      </c>
      <c r="F1127" s="41">
        <v>2060</v>
      </c>
      <c r="G1127" s="4">
        <v>3598.357</v>
      </c>
      <c r="H1127" s="4">
        <v>3390.9369999999999</v>
      </c>
      <c r="I1127" s="4">
        <v>3189.6179999999999</v>
      </c>
      <c r="J1127" s="4">
        <v>2979.2249999999999</v>
      </c>
      <c r="K1127" s="4">
        <v>2754.11</v>
      </c>
      <c r="L1127" s="4">
        <v>2520.7739999999999</v>
      </c>
      <c r="M1127" s="4">
        <v>2287.6350000000002</v>
      </c>
      <c r="N1127" s="4">
        <v>2059.7919999999999</v>
      </c>
      <c r="O1127" s="4">
        <v>1819.3219999999999</v>
      </c>
      <c r="P1127" s="4">
        <v>1568.366</v>
      </c>
      <c r="Q1127" s="4">
        <v>1320.288</v>
      </c>
      <c r="R1127" s="4">
        <v>1111.6990000000001</v>
      </c>
      <c r="S1127" s="4">
        <v>905.21</v>
      </c>
      <c r="T1127" s="4">
        <v>665.16</v>
      </c>
      <c r="U1127" s="4">
        <v>446.28699999999998</v>
      </c>
      <c r="V1127" s="4">
        <v>266.50799999999998</v>
      </c>
      <c r="W1127" s="4">
        <v>129.14500000000001</v>
      </c>
      <c r="X1127" s="4">
        <v>42.325000000000003</v>
      </c>
      <c r="Y1127" s="4">
        <v>8.6110000000000007</v>
      </c>
      <c r="Z1127" s="4">
        <v>0.96499999999999997</v>
      </c>
      <c r="AA1127" s="4">
        <v>5.7000000000000002E-2</v>
      </c>
    </row>
    <row r="1128" spans="1:27" s="6" customFormat="1" x14ac:dyDescent="0.3">
      <c r="A1128" s="40">
        <v>1127</v>
      </c>
      <c r="B1128" s="18" t="s">
        <v>323</v>
      </c>
      <c r="C1128" s="43" t="s">
        <v>107</v>
      </c>
      <c r="D1128" s="41"/>
      <c r="E1128" s="41">
        <v>384</v>
      </c>
      <c r="F1128" s="41">
        <v>2065</v>
      </c>
      <c r="G1128" s="4">
        <v>3758.556</v>
      </c>
      <c r="H1128" s="4">
        <v>3567.7640000000001</v>
      </c>
      <c r="I1128" s="4">
        <v>3370.5529999999999</v>
      </c>
      <c r="J1128" s="4">
        <v>3173.7640000000001</v>
      </c>
      <c r="K1128" s="4">
        <v>2958.4090000000001</v>
      </c>
      <c r="L1128" s="4">
        <v>2728.5630000000001</v>
      </c>
      <c r="M1128" s="4">
        <v>2493.3710000000001</v>
      </c>
      <c r="N1128" s="4">
        <v>2257.3249999999998</v>
      </c>
      <c r="O1128" s="4">
        <v>2023.5150000000001</v>
      </c>
      <c r="P1128" s="4">
        <v>1775.8150000000001</v>
      </c>
      <c r="Q1128" s="4">
        <v>1515.6690000000001</v>
      </c>
      <c r="R1128" s="4">
        <v>1256.472</v>
      </c>
      <c r="S1128" s="4">
        <v>1031.7339999999999</v>
      </c>
      <c r="T1128" s="4">
        <v>803.36699999999996</v>
      </c>
      <c r="U1128" s="4">
        <v>546.70799999999997</v>
      </c>
      <c r="V1128" s="4">
        <v>322.72699999999998</v>
      </c>
      <c r="W1128" s="4">
        <v>156.56</v>
      </c>
      <c r="X1128" s="4">
        <v>54.762999999999998</v>
      </c>
      <c r="Y1128" s="4">
        <v>11.288</v>
      </c>
      <c r="Z1128" s="4">
        <v>1.2529999999999999</v>
      </c>
      <c r="AA1128" s="4">
        <v>7.4999999999999997E-2</v>
      </c>
    </row>
    <row r="1129" spans="1:27" s="6" customFormat="1" x14ac:dyDescent="0.3">
      <c r="A1129" s="40">
        <v>1128</v>
      </c>
      <c r="B1129" s="18" t="s">
        <v>323</v>
      </c>
      <c r="C1129" s="43" t="s">
        <v>107</v>
      </c>
      <c r="D1129" s="41"/>
      <c r="E1129" s="41">
        <v>384</v>
      </c>
      <c r="F1129" s="41">
        <v>2070</v>
      </c>
      <c r="G1129" s="4">
        <v>3904.672</v>
      </c>
      <c r="H1129" s="4">
        <v>3730.4839999999999</v>
      </c>
      <c r="I1129" s="4">
        <v>3549.29</v>
      </c>
      <c r="J1129" s="4">
        <v>3355.8690000000001</v>
      </c>
      <c r="K1129" s="4">
        <v>3154.1559999999999</v>
      </c>
      <c r="L1129" s="4">
        <v>2933.9969999999998</v>
      </c>
      <c r="M1129" s="4">
        <v>2701.9749999999999</v>
      </c>
      <c r="N1129" s="4">
        <v>2463.5300000000002</v>
      </c>
      <c r="O1129" s="4">
        <v>2220.9189999999999</v>
      </c>
      <c r="P1129" s="4">
        <v>1978.5889999999999</v>
      </c>
      <c r="Q1129" s="4">
        <v>1719.7449999999999</v>
      </c>
      <c r="R1129" s="4">
        <v>1446.1980000000001</v>
      </c>
      <c r="S1129" s="4">
        <v>1170.135</v>
      </c>
      <c r="T1129" s="4">
        <v>919.90499999999997</v>
      </c>
      <c r="U1129" s="4">
        <v>664.54700000000003</v>
      </c>
      <c r="V1129" s="4">
        <v>398.88799999999998</v>
      </c>
      <c r="W1129" s="4">
        <v>191.88399999999999</v>
      </c>
      <c r="X1129" s="4">
        <v>67.451999999999998</v>
      </c>
      <c r="Y1129" s="4">
        <v>14.901999999999999</v>
      </c>
      <c r="Z1129" s="4">
        <v>1.6819999999999999</v>
      </c>
      <c r="AA1129" s="4">
        <v>9.9000000000000005E-2</v>
      </c>
    </row>
    <row r="1130" spans="1:27" s="6" customFormat="1" x14ac:dyDescent="0.3">
      <c r="A1130" s="40">
        <v>1129</v>
      </c>
      <c r="B1130" s="18" t="s">
        <v>323</v>
      </c>
      <c r="C1130" s="43" t="s">
        <v>107</v>
      </c>
      <c r="D1130" s="41"/>
      <c r="E1130" s="41">
        <v>384</v>
      </c>
      <c r="F1130" s="41">
        <v>2075</v>
      </c>
      <c r="G1130" s="4">
        <v>4028.7759999999998</v>
      </c>
      <c r="H1130" s="4">
        <v>3878.8020000000001</v>
      </c>
      <c r="I1130" s="4">
        <v>3713.61</v>
      </c>
      <c r="J1130" s="4">
        <v>3535.4870000000001</v>
      </c>
      <c r="K1130" s="4">
        <v>3337.2440000000001</v>
      </c>
      <c r="L1130" s="4">
        <v>3130.7</v>
      </c>
      <c r="M1130" s="4">
        <v>2908.0940000000001</v>
      </c>
      <c r="N1130" s="4">
        <v>2672.5479999999998</v>
      </c>
      <c r="O1130" s="4">
        <v>2426.9720000000002</v>
      </c>
      <c r="P1130" s="4">
        <v>2175.0909999999999</v>
      </c>
      <c r="Q1130" s="4">
        <v>1919.9380000000001</v>
      </c>
      <c r="R1130" s="4">
        <v>1645.28</v>
      </c>
      <c r="S1130" s="4">
        <v>1351.896</v>
      </c>
      <c r="T1130" s="4">
        <v>1049.039</v>
      </c>
      <c r="U1130" s="4">
        <v>767.19500000000005</v>
      </c>
      <c r="V1130" s="4">
        <v>490.79399999999998</v>
      </c>
      <c r="W1130" s="4">
        <v>241.29300000000001</v>
      </c>
      <c r="X1130" s="4">
        <v>84.626999999999995</v>
      </c>
      <c r="Y1130" s="4">
        <v>18.907</v>
      </c>
      <c r="Z1130" s="4">
        <v>2.2959999999999998</v>
      </c>
      <c r="AA1130" s="4">
        <v>0.13600000000000001</v>
      </c>
    </row>
    <row r="1131" spans="1:27" s="6" customFormat="1" x14ac:dyDescent="0.3">
      <c r="A1131" s="40">
        <v>1130</v>
      </c>
      <c r="B1131" s="18" t="s">
        <v>323</v>
      </c>
      <c r="C1131" s="43" t="s">
        <v>107</v>
      </c>
      <c r="D1131" s="41"/>
      <c r="E1131" s="41">
        <v>384</v>
      </c>
      <c r="F1131" s="41">
        <v>2080</v>
      </c>
      <c r="G1131" s="4">
        <v>4141.8959999999997</v>
      </c>
      <c r="H1131" s="4">
        <v>4005.2869999999998</v>
      </c>
      <c r="I1131" s="4">
        <v>3863.5680000000002</v>
      </c>
      <c r="J1131" s="4">
        <v>3700.7710000000002</v>
      </c>
      <c r="K1131" s="4">
        <v>3517.8989999999999</v>
      </c>
      <c r="L1131" s="4">
        <v>3314.91</v>
      </c>
      <c r="M1131" s="4">
        <v>3105.73</v>
      </c>
      <c r="N1131" s="4">
        <v>2879.3420000000001</v>
      </c>
      <c r="O1131" s="4">
        <v>2636.1590000000001</v>
      </c>
      <c r="P1131" s="4">
        <v>2380.4839999999999</v>
      </c>
      <c r="Q1131" s="4">
        <v>2114.6709999999998</v>
      </c>
      <c r="R1131" s="4">
        <v>1841.5440000000001</v>
      </c>
      <c r="S1131" s="4">
        <v>1543.6559999999999</v>
      </c>
      <c r="T1131" s="4">
        <v>1218.51</v>
      </c>
      <c r="U1131" s="4">
        <v>881.99800000000005</v>
      </c>
      <c r="V1131" s="4">
        <v>573.48099999999999</v>
      </c>
      <c r="W1131" s="4">
        <v>302.04700000000003</v>
      </c>
      <c r="X1131" s="4">
        <v>108.95399999999999</v>
      </c>
      <c r="Y1131" s="4">
        <v>24.451000000000001</v>
      </c>
      <c r="Z1131" s="4">
        <v>3.0169999999999999</v>
      </c>
      <c r="AA1131" s="4">
        <v>0.191</v>
      </c>
    </row>
    <row r="1132" spans="1:27" s="6" customFormat="1" x14ac:dyDescent="0.3">
      <c r="A1132" s="40">
        <v>1131</v>
      </c>
      <c r="B1132" s="18" t="s">
        <v>323</v>
      </c>
      <c r="C1132" s="43" t="s">
        <v>107</v>
      </c>
      <c r="D1132" s="41"/>
      <c r="E1132" s="41">
        <v>384</v>
      </c>
      <c r="F1132" s="41">
        <v>2085</v>
      </c>
      <c r="G1132" s="4">
        <v>4232.2309999999998</v>
      </c>
      <c r="H1132" s="4">
        <v>4120.7929999999997</v>
      </c>
      <c r="I1132" s="4">
        <v>3991.701</v>
      </c>
      <c r="J1132" s="4">
        <v>3851.7759999999998</v>
      </c>
      <c r="K1132" s="4">
        <v>3684.33</v>
      </c>
      <c r="L1132" s="4">
        <v>3496.7840000000001</v>
      </c>
      <c r="M1132" s="4">
        <v>3291.1219999999998</v>
      </c>
      <c r="N1132" s="4">
        <v>3077.9740000000002</v>
      </c>
      <c r="O1132" s="4">
        <v>2843.498</v>
      </c>
      <c r="P1132" s="4">
        <v>2589.4430000000002</v>
      </c>
      <c r="Q1132" s="4">
        <v>2318.6869999999999</v>
      </c>
      <c r="R1132" s="4">
        <v>2033.4459999999999</v>
      </c>
      <c r="S1132" s="4">
        <v>1734.047</v>
      </c>
      <c r="T1132" s="4">
        <v>1398.75</v>
      </c>
      <c r="U1132" s="4">
        <v>1032.7139999999999</v>
      </c>
      <c r="V1132" s="4">
        <v>667.26700000000005</v>
      </c>
      <c r="W1132" s="4">
        <v>359.06200000000001</v>
      </c>
      <c r="X1132" s="4">
        <v>139.64699999999999</v>
      </c>
      <c r="Y1132" s="4">
        <v>32.448</v>
      </c>
      <c r="Z1132" s="4">
        <v>4.0460000000000003</v>
      </c>
      <c r="AA1132" s="4">
        <v>0.25900000000000001</v>
      </c>
    </row>
    <row r="1133" spans="1:27" s="6" customFormat="1" x14ac:dyDescent="0.3">
      <c r="A1133" s="40">
        <v>1132</v>
      </c>
      <c r="B1133" s="18" t="s">
        <v>323</v>
      </c>
      <c r="C1133" s="43" t="s">
        <v>107</v>
      </c>
      <c r="D1133" s="41"/>
      <c r="E1133" s="41">
        <v>384</v>
      </c>
      <c r="F1133" s="41">
        <v>2090</v>
      </c>
      <c r="G1133" s="4">
        <v>4310.058</v>
      </c>
      <c r="H1133" s="4">
        <v>4212.8919999999998</v>
      </c>
      <c r="I1133" s="4">
        <v>4108.4470000000001</v>
      </c>
      <c r="J1133" s="4">
        <v>3980.7069999999999</v>
      </c>
      <c r="K1133" s="4">
        <v>3836.2719999999999</v>
      </c>
      <c r="L1133" s="4">
        <v>3664.2280000000001</v>
      </c>
      <c r="M1133" s="4">
        <v>3473.9119999999998</v>
      </c>
      <c r="N1133" s="4">
        <v>3264.2570000000001</v>
      </c>
      <c r="O1133" s="4">
        <v>3042.645</v>
      </c>
      <c r="P1133" s="4">
        <v>2796.65</v>
      </c>
      <c r="Q1133" s="4">
        <v>2526.413</v>
      </c>
      <c r="R1133" s="4">
        <v>2234.8009999999999</v>
      </c>
      <c r="S1133" s="4">
        <v>1921.24</v>
      </c>
      <c r="T1133" s="4">
        <v>1579.288</v>
      </c>
      <c r="U1133" s="4">
        <v>1194.7809999999999</v>
      </c>
      <c r="V1133" s="4">
        <v>790.72400000000005</v>
      </c>
      <c r="W1133" s="4">
        <v>425.24599999999998</v>
      </c>
      <c r="X1133" s="4">
        <v>170.23599999999999</v>
      </c>
      <c r="Y1133" s="4">
        <v>43.008000000000003</v>
      </c>
      <c r="Z1133" s="4">
        <v>5.593</v>
      </c>
      <c r="AA1133" s="4">
        <v>0.36099999999999999</v>
      </c>
    </row>
    <row r="1134" spans="1:27" s="6" customFormat="1" x14ac:dyDescent="0.3">
      <c r="A1134" s="40">
        <v>1133</v>
      </c>
      <c r="B1134" s="18" t="s">
        <v>323</v>
      </c>
      <c r="C1134" s="43" t="s">
        <v>107</v>
      </c>
      <c r="D1134" s="41"/>
      <c r="E1134" s="41">
        <v>384</v>
      </c>
      <c r="F1134" s="41">
        <v>2095</v>
      </c>
      <c r="G1134" s="4">
        <v>4353.9790000000003</v>
      </c>
      <c r="H1134" s="4">
        <v>4292.3280000000004</v>
      </c>
      <c r="I1134" s="4">
        <v>4201.7299999999996</v>
      </c>
      <c r="J1134" s="4">
        <v>4098.2790000000005</v>
      </c>
      <c r="K1134" s="4">
        <v>3966.2040000000002</v>
      </c>
      <c r="L1134" s="4">
        <v>3817.3029999999999</v>
      </c>
      <c r="M1134" s="4">
        <v>3642.4180000000001</v>
      </c>
      <c r="N1134" s="4">
        <v>3448.0430000000001</v>
      </c>
      <c r="O1134" s="4">
        <v>3229.8049999999998</v>
      </c>
      <c r="P1134" s="4">
        <v>2996.1610000000001</v>
      </c>
      <c r="Q1134" s="4">
        <v>2733.0819999999999</v>
      </c>
      <c r="R1134" s="4">
        <v>2440.654</v>
      </c>
      <c r="S1134" s="4">
        <v>2118.7379999999998</v>
      </c>
      <c r="T1134" s="4">
        <v>1758.912</v>
      </c>
      <c r="U1134" s="4">
        <v>1359.962</v>
      </c>
      <c r="V1134" s="4">
        <v>926.37699999999995</v>
      </c>
      <c r="W1134" s="4">
        <v>513.49699999999996</v>
      </c>
      <c r="X1134" s="4">
        <v>207.15899999999999</v>
      </c>
      <c r="Y1134" s="4">
        <v>54.386000000000003</v>
      </c>
      <c r="Z1134" s="4">
        <v>7.7549999999999999</v>
      </c>
      <c r="AA1134" s="4">
        <v>0.52100000000000002</v>
      </c>
    </row>
    <row r="1135" spans="1:27" s="6" customFormat="1" x14ac:dyDescent="0.3">
      <c r="A1135" s="40">
        <v>1134</v>
      </c>
      <c r="B1135" s="18" t="s">
        <v>323</v>
      </c>
      <c r="C1135" s="43" t="s">
        <v>107</v>
      </c>
      <c r="D1135" s="41"/>
      <c r="E1135" s="41">
        <v>384</v>
      </c>
      <c r="F1135" s="41">
        <v>2100</v>
      </c>
      <c r="G1135" s="4">
        <v>4383.5079999999998</v>
      </c>
      <c r="H1135" s="4">
        <v>4337.9260000000004</v>
      </c>
      <c r="I1135" s="4">
        <v>4282.2719999999999</v>
      </c>
      <c r="J1135" s="4">
        <v>4192.3890000000001</v>
      </c>
      <c r="K1135" s="4">
        <v>4084.7640000000001</v>
      </c>
      <c r="L1135" s="4">
        <v>3948.4380000000001</v>
      </c>
      <c r="M1135" s="4">
        <v>3796.652</v>
      </c>
      <c r="N1135" s="4">
        <v>3617.6979999999999</v>
      </c>
      <c r="O1135" s="4">
        <v>3414.6</v>
      </c>
      <c r="P1135" s="4">
        <v>3184.143</v>
      </c>
      <c r="Q1135" s="4">
        <v>2932.6190000000001</v>
      </c>
      <c r="R1135" s="4">
        <v>2646.17</v>
      </c>
      <c r="S1135" s="4">
        <v>2321.5540000000001</v>
      </c>
      <c r="T1135" s="4">
        <v>1949.5450000000001</v>
      </c>
      <c r="U1135" s="4">
        <v>1526.67</v>
      </c>
      <c r="V1135" s="4">
        <v>1067.557</v>
      </c>
      <c r="W1135" s="4">
        <v>612.92600000000004</v>
      </c>
      <c r="X1135" s="4">
        <v>257.03399999999999</v>
      </c>
      <c r="Y1135" s="4">
        <v>68.677999999999997</v>
      </c>
      <c r="Z1135" s="4">
        <v>10.272</v>
      </c>
      <c r="AA1135" s="4">
        <v>0.75700000000000001</v>
      </c>
    </row>
    <row r="1136" spans="1:27" s="6" customFormat="1" x14ac:dyDescent="0.3">
      <c r="A1136" s="40">
        <v>1135</v>
      </c>
      <c r="B1136" s="18" t="s">
        <v>323</v>
      </c>
      <c r="C1136" s="43" t="s">
        <v>108</v>
      </c>
      <c r="D1136" s="41"/>
      <c r="E1136" s="41">
        <v>270</v>
      </c>
      <c r="F1136" s="41">
        <v>2015</v>
      </c>
      <c r="G1136" s="4">
        <v>174.22900000000001</v>
      </c>
      <c r="H1136" s="4">
        <v>147.57</v>
      </c>
      <c r="I1136" s="4">
        <v>125.666</v>
      </c>
      <c r="J1136" s="4">
        <v>106.873</v>
      </c>
      <c r="K1136" s="4">
        <v>90.56</v>
      </c>
      <c r="L1136" s="4">
        <v>77.668000000000006</v>
      </c>
      <c r="M1136" s="4">
        <v>66.78</v>
      </c>
      <c r="N1136" s="4">
        <v>54.962000000000003</v>
      </c>
      <c r="O1136" s="4">
        <v>39.578000000000003</v>
      </c>
      <c r="P1136" s="4">
        <v>33.813000000000002</v>
      </c>
      <c r="Q1136" s="4">
        <v>25.754999999999999</v>
      </c>
      <c r="R1136" s="4">
        <v>19.158999999999999</v>
      </c>
      <c r="S1136" s="4">
        <v>13.829000000000001</v>
      </c>
      <c r="T1136" s="4">
        <v>8.2409999999999997</v>
      </c>
      <c r="U1136" s="4">
        <v>7.4429999999999996</v>
      </c>
      <c r="V1136" s="4">
        <v>4.0060000000000002</v>
      </c>
      <c r="W1136" s="4">
        <v>1.8340000000000001</v>
      </c>
      <c r="X1136" s="4">
        <v>0.56399999999999995</v>
      </c>
      <c r="Y1136" s="4">
        <v>8.8999999999999996E-2</v>
      </c>
      <c r="Z1136" s="4">
        <v>6.0000000000000001E-3</v>
      </c>
      <c r="AA1136" s="4">
        <v>0</v>
      </c>
    </row>
    <row r="1137" spans="1:27" s="6" customFormat="1" x14ac:dyDescent="0.3">
      <c r="A1137" s="40">
        <v>1136</v>
      </c>
      <c r="B1137" s="18" t="s">
        <v>323</v>
      </c>
      <c r="C1137" s="43" t="s">
        <v>108</v>
      </c>
      <c r="D1137" s="41"/>
      <c r="E1137" s="41">
        <v>270</v>
      </c>
      <c r="F1137" s="41">
        <v>2020</v>
      </c>
      <c r="G1137" s="4">
        <v>191.84200000000001</v>
      </c>
      <c r="H1137" s="4">
        <v>168.14</v>
      </c>
      <c r="I1137" s="4">
        <v>145.238</v>
      </c>
      <c r="J1137" s="4">
        <v>126.01600000000001</v>
      </c>
      <c r="K1137" s="4">
        <v>107.824</v>
      </c>
      <c r="L1137" s="4">
        <v>90.03</v>
      </c>
      <c r="M1137" s="4">
        <v>74.837000000000003</v>
      </c>
      <c r="N1137" s="4">
        <v>63.457000000000001</v>
      </c>
      <c r="O1137" s="4">
        <v>51.832999999999998</v>
      </c>
      <c r="P1137" s="4">
        <v>37.494</v>
      </c>
      <c r="Q1137" s="4">
        <v>32.277000000000001</v>
      </c>
      <c r="R1137" s="4">
        <v>24.364000000000001</v>
      </c>
      <c r="S1137" s="4">
        <v>17.850000000000001</v>
      </c>
      <c r="T1137" s="4">
        <v>12.353999999999999</v>
      </c>
      <c r="U1137" s="4">
        <v>6.9139999999999997</v>
      </c>
      <c r="V1137" s="4">
        <v>5.1449999999999996</v>
      </c>
      <c r="W1137" s="4">
        <v>2.0409999999999999</v>
      </c>
      <c r="X1137" s="4">
        <v>0.61299999999999999</v>
      </c>
      <c r="Y1137" s="4">
        <v>0.108</v>
      </c>
      <c r="Z1137" s="4">
        <v>8.0000000000000002E-3</v>
      </c>
      <c r="AA1137" s="4">
        <v>0</v>
      </c>
    </row>
    <row r="1138" spans="1:27" s="6" customFormat="1" x14ac:dyDescent="0.3">
      <c r="A1138" s="40">
        <v>1137</v>
      </c>
      <c r="B1138" s="18" t="s">
        <v>323</v>
      </c>
      <c r="C1138" s="43" t="s">
        <v>108</v>
      </c>
      <c r="D1138" s="41"/>
      <c r="E1138" s="41">
        <v>270</v>
      </c>
      <c r="F1138" s="41">
        <v>2025</v>
      </c>
      <c r="G1138" s="4">
        <v>208.19499999999999</v>
      </c>
      <c r="H1138" s="4">
        <v>185.75899999999999</v>
      </c>
      <c r="I1138" s="4">
        <v>165.762</v>
      </c>
      <c r="J1138" s="4">
        <v>145.52799999999999</v>
      </c>
      <c r="K1138" s="4">
        <v>126.858</v>
      </c>
      <c r="L1138" s="4">
        <v>107.155</v>
      </c>
      <c r="M1138" s="4">
        <v>87.099000000000004</v>
      </c>
      <c r="N1138" s="4">
        <v>71.459999999999994</v>
      </c>
      <c r="O1138" s="4">
        <v>60.222000000000001</v>
      </c>
      <c r="P1138" s="4">
        <v>49.484000000000002</v>
      </c>
      <c r="Q1138" s="4">
        <v>35.896000000000001</v>
      </c>
      <c r="R1138" s="4">
        <v>30.628</v>
      </c>
      <c r="S1138" s="4">
        <v>22.728000000000002</v>
      </c>
      <c r="T1138" s="4">
        <v>15.952</v>
      </c>
      <c r="U1138" s="4">
        <v>10.263999999999999</v>
      </c>
      <c r="V1138" s="4">
        <v>4.8449999999999998</v>
      </c>
      <c r="W1138" s="4">
        <v>2.669</v>
      </c>
      <c r="X1138" s="4">
        <v>0.69899999999999995</v>
      </c>
      <c r="Y1138" s="4">
        <v>0.121</v>
      </c>
      <c r="Z1138" s="4">
        <v>0.01</v>
      </c>
      <c r="AA1138" s="4">
        <v>0</v>
      </c>
    </row>
    <row r="1139" spans="1:27" s="6" customFormat="1" x14ac:dyDescent="0.3">
      <c r="A1139" s="40">
        <v>1138</v>
      </c>
      <c r="B1139" s="18" t="s">
        <v>323</v>
      </c>
      <c r="C1139" s="43" t="s">
        <v>108</v>
      </c>
      <c r="D1139" s="41"/>
      <c r="E1139" s="41">
        <v>270</v>
      </c>
      <c r="F1139" s="41">
        <v>2030</v>
      </c>
      <c r="G1139" s="4">
        <v>223.423</v>
      </c>
      <c r="H1139" s="4">
        <v>202.172</v>
      </c>
      <c r="I1139" s="4">
        <v>183.404</v>
      </c>
      <c r="J1139" s="4">
        <v>166.023</v>
      </c>
      <c r="K1139" s="4">
        <v>146.31700000000001</v>
      </c>
      <c r="L1139" s="4">
        <v>126.08799999999999</v>
      </c>
      <c r="M1139" s="4">
        <v>104.09099999999999</v>
      </c>
      <c r="N1139" s="4">
        <v>83.617000000000004</v>
      </c>
      <c r="O1139" s="4">
        <v>68.150000000000006</v>
      </c>
      <c r="P1139" s="4">
        <v>57.737000000000002</v>
      </c>
      <c r="Q1139" s="4">
        <v>47.543999999999997</v>
      </c>
      <c r="R1139" s="4">
        <v>34.134</v>
      </c>
      <c r="S1139" s="4">
        <v>28.593</v>
      </c>
      <c r="T1139" s="4">
        <v>20.309999999999999</v>
      </c>
      <c r="U1139" s="4">
        <v>13.218999999999999</v>
      </c>
      <c r="V1139" s="4">
        <v>7.1920000000000002</v>
      </c>
      <c r="W1139" s="4">
        <v>2.5510000000000002</v>
      </c>
      <c r="X1139" s="4">
        <v>0.93700000000000006</v>
      </c>
      <c r="Y1139" s="4">
        <v>0.14199999999999999</v>
      </c>
      <c r="Z1139" s="4">
        <v>1.2E-2</v>
      </c>
      <c r="AA1139" s="4">
        <v>1E-3</v>
      </c>
    </row>
    <row r="1140" spans="1:27" s="6" customFormat="1" x14ac:dyDescent="0.3">
      <c r="A1140" s="40">
        <v>1139</v>
      </c>
      <c r="B1140" s="18" t="s">
        <v>323</v>
      </c>
      <c r="C1140" s="43" t="s">
        <v>108</v>
      </c>
      <c r="D1140" s="41"/>
      <c r="E1140" s="41">
        <v>270</v>
      </c>
      <c r="F1140" s="41">
        <v>2035</v>
      </c>
      <c r="G1140" s="4">
        <v>237.12100000000001</v>
      </c>
      <c r="H1140" s="4">
        <v>217.489</v>
      </c>
      <c r="I1140" s="4">
        <v>199.85900000000001</v>
      </c>
      <c r="J1140" s="4">
        <v>183.67500000000001</v>
      </c>
      <c r="K1140" s="4">
        <v>166.76900000000001</v>
      </c>
      <c r="L1140" s="4">
        <v>145.46899999999999</v>
      </c>
      <c r="M1140" s="4">
        <v>122.896</v>
      </c>
      <c r="N1140" s="4">
        <v>100.44499999999999</v>
      </c>
      <c r="O1140" s="4">
        <v>80.162000000000006</v>
      </c>
      <c r="P1140" s="4">
        <v>65.552999999999997</v>
      </c>
      <c r="Q1140" s="4">
        <v>55.603999999999999</v>
      </c>
      <c r="R1140" s="4">
        <v>45.311</v>
      </c>
      <c r="S1140" s="4">
        <v>31.917999999999999</v>
      </c>
      <c r="T1140" s="4">
        <v>25.568000000000001</v>
      </c>
      <c r="U1140" s="4">
        <v>16.817</v>
      </c>
      <c r="V1140" s="4">
        <v>9.3019999999999996</v>
      </c>
      <c r="W1140" s="4">
        <v>3.8380000000000001</v>
      </c>
      <c r="X1140" s="4">
        <v>0.91300000000000003</v>
      </c>
      <c r="Y1140" s="4">
        <v>0.19600000000000001</v>
      </c>
      <c r="Z1140" s="4">
        <v>1.4999999999999999E-2</v>
      </c>
      <c r="AA1140" s="4">
        <v>1E-3</v>
      </c>
    </row>
    <row r="1141" spans="1:27" s="6" customFormat="1" x14ac:dyDescent="0.3">
      <c r="A1141" s="40">
        <v>1140</v>
      </c>
      <c r="B1141" s="18" t="s">
        <v>323</v>
      </c>
      <c r="C1141" s="43" t="s">
        <v>108</v>
      </c>
      <c r="D1141" s="41"/>
      <c r="E1141" s="41">
        <v>270</v>
      </c>
      <c r="F1141" s="41">
        <v>2040</v>
      </c>
      <c r="G1141" s="4">
        <v>248.11500000000001</v>
      </c>
      <c r="H1141" s="4">
        <v>231.30799999999999</v>
      </c>
      <c r="I1141" s="4">
        <v>215.233</v>
      </c>
      <c r="J1141" s="4">
        <v>200.15600000000001</v>
      </c>
      <c r="K1141" s="4">
        <v>184.42500000000001</v>
      </c>
      <c r="L1141" s="4">
        <v>165.85900000000001</v>
      </c>
      <c r="M1141" s="4">
        <v>142.173</v>
      </c>
      <c r="N1141" s="4">
        <v>119.092</v>
      </c>
      <c r="O1141" s="4">
        <v>96.781999999999996</v>
      </c>
      <c r="P1141" s="4">
        <v>77.376000000000005</v>
      </c>
      <c r="Q1141" s="4">
        <v>63.258000000000003</v>
      </c>
      <c r="R1141" s="4">
        <v>53.091000000000001</v>
      </c>
      <c r="S1141" s="4">
        <v>42.405000000000001</v>
      </c>
      <c r="T1141" s="4">
        <v>28.603999999999999</v>
      </c>
      <c r="U1141" s="4">
        <v>21.187000000000001</v>
      </c>
      <c r="V1141" s="4">
        <v>11.897</v>
      </c>
      <c r="W1141" s="4">
        <v>5.03</v>
      </c>
      <c r="X1141" s="4">
        <v>1.4019999999999999</v>
      </c>
      <c r="Y1141" s="4">
        <v>0.19600000000000001</v>
      </c>
      <c r="Z1141" s="4">
        <v>2.1000000000000001E-2</v>
      </c>
      <c r="AA1141" s="4">
        <v>1E-3</v>
      </c>
    </row>
    <row r="1142" spans="1:27" s="6" customFormat="1" x14ac:dyDescent="0.3">
      <c r="A1142" s="40">
        <v>1141</v>
      </c>
      <c r="B1142" s="18" t="s">
        <v>323</v>
      </c>
      <c r="C1142" s="43" t="s">
        <v>108</v>
      </c>
      <c r="D1142" s="41"/>
      <c r="E1142" s="41">
        <v>270</v>
      </c>
      <c r="F1142" s="41">
        <v>2045</v>
      </c>
      <c r="G1142" s="4">
        <v>255.45599999999999</v>
      </c>
      <c r="H1142" s="4">
        <v>242.46</v>
      </c>
      <c r="I1142" s="4">
        <v>229.12299999999999</v>
      </c>
      <c r="J1142" s="4">
        <v>215.56700000000001</v>
      </c>
      <c r="K1142" s="4">
        <v>200.934</v>
      </c>
      <c r="L1142" s="4">
        <v>183.506</v>
      </c>
      <c r="M1142" s="4">
        <v>162.47200000000001</v>
      </c>
      <c r="N1142" s="4">
        <v>138.233</v>
      </c>
      <c r="O1142" s="4">
        <v>115.217</v>
      </c>
      <c r="P1142" s="4">
        <v>93.727000000000004</v>
      </c>
      <c r="Q1142" s="4">
        <v>74.816000000000003</v>
      </c>
      <c r="R1142" s="4">
        <v>60.505000000000003</v>
      </c>
      <c r="S1142" s="4">
        <v>49.764000000000003</v>
      </c>
      <c r="T1142" s="4">
        <v>38.039000000000001</v>
      </c>
      <c r="U1142" s="4">
        <v>23.779</v>
      </c>
      <c r="V1142" s="4">
        <v>15.077999999999999</v>
      </c>
      <c r="W1142" s="4">
        <v>6.5229999999999997</v>
      </c>
      <c r="X1142" s="4">
        <v>1.8759999999999999</v>
      </c>
      <c r="Y1142" s="4">
        <v>0.31</v>
      </c>
      <c r="Z1142" s="4">
        <v>2.1000000000000001E-2</v>
      </c>
      <c r="AA1142" s="4">
        <v>1E-3</v>
      </c>
    </row>
    <row r="1143" spans="1:27" s="6" customFormat="1" x14ac:dyDescent="0.3">
      <c r="A1143" s="40">
        <v>1142</v>
      </c>
      <c r="B1143" s="18" t="s">
        <v>323</v>
      </c>
      <c r="C1143" s="43" t="s">
        <v>108</v>
      </c>
      <c r="D1143" s="41"/>
      <c r="E1143" s="41">
        <v>270</v>
      </c>
      <c r="F1143" s="41">
        <v>2050</v>
      </c>
      <c r="G1143" s="4">
        <v>259.76400000000001</v>
      </c>
      <c r="H1143" s="4">
        <v>250.00299999999999</v>
      </c>
      <c r="I1143" s="4">
        <v>240.36500000000001</v>
      </c>
      <c r="J1143" s="4">
        <v>229.50299999999999</v>
      </c>
      <c r="K1143" s="4">
        <v>216.387</v>
      </c>
      <c r="L1143" s="4">
        <v>200.02600000000001</v>
      </c>
      <c r="M1143" s="4">
        <v>180.08099999999999</v>
      </c>
      <c r="N1143" s="4">
        <v>158.40700000000001</v>
      </c>
      <c r="O1143" s="4">
        <v>134.16999999999999</v>
      </c>
      <c r="P1143" s="4">
        <v>111.884</v>
      </c>
      <c r="Q1143" s="4">
        <v>90.799000000000007</v>
      </c>
      <c r="R1143" s="4">
        <v>71.679000000000002</v>
      </c>
      <c r="S1143" s="4">
        <v>56.805999999999997</v>
      </c>
      <c r="T1143" s="4">
        <v>44.734000000000002</v>
      </c>
      <c r="U1143" s="4">
        <v>31.658000000000001</v>
      </c>
      <c r="V1143" s="4">
        <v>17.042000000000002</v>
      </c>
      <c r="W1143" s="4">
        <v>8.375</v>
      </c>
      <c r="X1143" s="4">
        <v>2.4780000000000002</v>
      </c>
      <c r="Y1143" s="4">
        <v>0.42599999999999999</v>
      </c>
      <c r="Z1143" s="4">
        <v>3.5999999999999997E-2</v>
      </c>
      <c r="AA1143" s="4">
        <v>1E-3</v>
      </c>
    </row>
    <row r="1144" spans="1:27" s="6" customFormat="1" x14ac:dyDescent="0.3">
      <c r="A1144" s="40">
        <v>1143</v>
      </c>
      <c r="B1144" s="18" t="s">
        <v>323</v>
      </c>
      <c r="C1144" s="43" t="s">
        <v>108</v>
      </c>
      <c r="D1144" s="41"/>
      <c r="E1144" s="41">
        <v>270</v>
      </c>
      <c r="F1144" s="41">
        <v>2055</v>
      </c>
      <c r="G1144" s="4">
        <v>262.31400000000002</v>
      </c>
      <c r="H1144" s="4">
        <v>254.66200000000001</v>
      </c>
      <c r="I1144" s="4">
        <v>248.047</v>
      </c>
      <c r="J1144" s="4">
        <v>240.726</v>
      </c>
      <c r="K1144" s="4">
        <v>230.25200000000001</v>
      </c>
      <c r="L1144" s="4">
        <v>215.45500000000001</v>
      </c>
      <c r="M1144" s="4">
        <v>196.66200000000001</v>
      </c>
      <c r="N1144" s="4">
        <v>176.05199999999999</v>
      </c>
      <c r="O1144" s="4">
        <v>154.262</v>
      </c>
      <c r="P1144" s="4">
        <v>130.63</v>
      </c>
      <c r="Q1144" s="4">
        <v>108.587</v>
      </c>
      <c r="R1144" s="4">
        <v>87.137</v>
      </c>
      <c r="S1144" s="4">
        <v>67.391999999999996</v>
      </c>
      <c r="T1144" s="4">
        <v>51.171999999999997</v>
      </c>
      <c r="U1144" s="4">
        <v>37.329000000000001</v>
      </c>
      <c r="V1144" s="4">
        <v>22.817</v>
      </c>
      <c r="W1144" s="4">
        <v>9.5860000000000003</v>
      </c>
      <c r="X1144" s="4">
        <v>3.2429999999999999</v>
      </c>
      <c r="Y1144" s="4">
        <v>0.57699999999999996</v>
      </c>
      <c r="Z1144" s="4">
        <v>5.0999999999999997E-2</v>
      </c>
      <c r="AA1144" s="4">
        <v>2E-3</v>
      </c>
    </row>
    <row r="1145" spans="1:27" s="6" customFormat="1" x14ac:dyDescent="0.3">
      <c r="A1145" s="40">
        <v>1144</v>
      </c>
      <c r="B1145" s="18" t="s">
        <v>323</v>
      </c>
      <c r="C1145" s="43" t="s">
        <v>108</v>
      </c>
      <c r="D1145" s="41"/>
      <c r="E1145" s="41">
        <v>270</v>
      </c>
      <c r="F1145" s="41">
        <v>2060</v>
      </c>
      <c r="G1145" s="4">
        <v>263.93</v>
      </c>
      <c r="H1145" s="4">
        <v>257.57</v>
      </c>
      <c r="I1145" s="4">
        <v>252.85599999999999</v>
      </c>
      <c r="J1145" s="4">
        <v>248.40299999999999</v>
      </c>
      <c r="K1145" s="4">
        <v>241.42599999999999</v>
      </c>
      <c r="L1145" s="4">
        <v>229.31899999999999</v>
      </c>
      <c r="M1145" s="4">
        <v>212.17699999999999</v>
      </c>
      <c r="N1145" s="4">
        <v>192.69900000000001</v>
      </c>
      <c r="O1145" s="4">
        <v>171.88900000000001</v>
      </c>
      <c r="P1145" s="4">
        <v>150.53</v>
      </c>
      <c r="Q1145" s="4">
        <v>126.983</v>
      </c>
      <c r="R1145" s="4">
        <v>104.372</v>
      </c>
      <c r="S1145" s="4">
        <v>82.045000000000002</v>
      </c>
      <c r="T1145" s="4">
        <v>60.835000000000001</v>
      </c>
      <c r="U1145" s="4">
        <v>42.841000000000001</v>
      </c>
      <c r="V1145" s="4">
        <v>27.088000000000001</v>
      </c>
      <c r="W1145" s="4">
        <v>12.997999999999999</v>
      </c>
      <c r="X1145" s="4">
        <v>3.782</v>
      </c>
      <c r="Y1145" s="4">
        <v>0.77600000000000002</v>
      </c>
      <c r="Z1145" s="4">
        <v>7.2999999999999995E-2</v>
      </c>
      <c r="AA1145" s="4">
        <v>3.0000000000000001E-3</v>
      </c>
    </row>
    <row r="1146" spans="1:27" s="6" customFormat="1" x14ac:dyDescent="0.3">
      <c r="A1146" s="40">
        <v>1145</v>
      </c>
      <c r="B1146" s="18" t="s">
        <v>323</v>
      </c>
      <c r="C1146" s="43" t="s">
        <v>108</v>
      </c>
      <c r="D1146" s="41"/>
      <c r="E1146" s="41">
        <v>270</v>
      </c>
      <c r="F1146" s="41">
        <v>2065</v>
      </c>
      <c r="G1146" s="4">
        <v>264.45299999999997</v>
      </c>
      <c r="H1146" s="4">
        <v>259.51499999999999</v>
      </c>
      <c r="I1146" s="4">
        <v>255.9</v>
      </c>
      <c r="J1146" s="4">
        <v>253.202</v>
      </c>
      <c r="K1146" s="4">
        <v>249.054</v>
      </c>
      <c r="L1146" s="4">
        <v>240.494</v>
      </c>
      <c r="M1146" s="4">
        <v>226.13</v>
      </c>
      <c r="N1146" s="4">
        <v>208.29400000000001</v>
      </c>
      <c r="O1146" s="4">
        <v>188.54599999999999</v>
      </c>
      <c r="P1146" s="4">
        <v>168.02600000000001</v>
      </c>
      <c r="Q1146" s="4">
        <v>146.54</v>
      </c>
      <c r="R1146" s="4">
        <v>122.248</v>
      </c>
      <c r="S1146" s="4">
        <v>98.453999999999994</v>
      </c>
      <c r="T1146" s="4">
        <v>74.271000000000001</v>
      </c>
      <c r="U1146" s="4">
        <v>51.165999999999997</v>
      </c>
      <c r="V1146" s="4">
        <v>31.388999999999999</v>
      </c>
      <c r="W1146" s="4">
        <v>15.692</v>
      </c>
      <c r="X1146" s="4">
        <v>5.2590000000000003</v>
      </c>
      <c r="Y1146" s="4">
        <v>0.93300000000000005</v>
      </c>
      <c r="Z1146" s="4">
        <v>9.9000000000000005E-2</v>
      </c>
      <c r="AA1146" s="4">
        <v>5.0000000000000001E-3</v>
      </c>
    </row>
    <row r="1147" spans="1:27" s="6" customFormat="1" x14ac:dyDescent="0.3">
      <c r="A1147" s="40">
        <v>1146</v>
      </c>
      <c r="B1147" s="18" t="s">
        <v>323</v>
      </c>
      <c r="C1147" s="43" t="s">
        <v>108</v>
      </c>
      <c r="D1147" s="41"/>
      <c r="E1147" s="41">
        <v>270</v>
      </c>
      <c r="F1147" s="41">
        <v>2070</v>
      </c>
      <c r="G1147" s="4">
        <v>264.01900000000001</v>
      </c>
      <c r="H1147" s="4">
        <v>260.36599999999999</v>
      </c>
      <c r="I1147" s="4">
        <v>257.97699999999998</v>
      </c>
      <c r="J1147" s="4">
        <v>256.23700000000002</v>
      </c>
      <c r="K1147" s="4">
        <v>253.816</v>
      </c>
      <c r="L1147" s="4">
        <v>248.15100000000001</v>
      </c>
      <c r="M1147" s="4">
        <v>237.42500000000001</v>
      </c>
      <c r="N1147" s="4">
        <v>222.35300000000001</v>
      </c>
      <c r="O1147" s="4">
        <v>204.18</v>
      </c>
      <c r="P1147" s="4">
        <v>184.596</v>
      </c>
      <c r="Q1147" s="4">
        <v>163.78700000000001</v>
      </c>
      <c r="R1147" s="4">
        <v>141.286</v>
      </c>
      <c r="S1147" s="4">
        <v>115.53400000000001</v>
      </c>
      <c r="T1147" s="4">
        <v>89.388000000000005</v>
      </c>
      <c r="U1147" s="4">
        <v>62.756999999999998</v>
      </c>
      <c r="V1147" s="4">
        <v>37.841999999999999</v>
      </c>
      <c r="W1147" s="4">
        <v>18.486000000000001</v>
      </c>
      <c r="X1147" s="4">
        <v>6.5049999999999999</v>
      </c>
      <c r="Y1147" s="4">
        <v>1.341</v>
      </c>
      <c r="Z1147" s="4">
        <v>0.126</v>
      </c>
      <c r="AA1147" s="4">
        <v>7.0000000000000001E-3</v>
      </c>
    </row>
    <row r="1148" spans="1:27" s="6" customFormat="1" x14ac:dyDescent="0.3">
      <c r="A1148" s="40">
        <v>1147</v>
      </c>
      <c r="B1148" s="18" t="s">
        <v>323</v>
      </c>
      <c r="C1148" s="43" t="s">
        <v>108</v>
      </c>
      <c r="D1148" s="41"/>
      <c r="E1148" s="41">
        <v>270</v>
      </c>
      <c r="F1148" s="41">
        <v>2075</v>
      </c>
      <c r="G1148" s="4">
        <v>261.863</v>
      </c>
      <c r="H1148" s="4">
        <v>260.26299999999998</v>
      </c>
      <c r="I1148" s="4">
        <v>258.95999999999998</v>
      </c>
      <c r="J1148" s="4">
        <v>258.30700000000002</v>
      </c>
      <c r="K1148" s="4">
        <v>256.822</v>
      </c>
      <c r="L1148" s="4">
        <v>252.96600000000001</v>
      </c>
      <c r="M1148" s="4">
        <v>245.23699999999999</v>
      </c>
      <c r="N1148" s="4">
        <v>233.798</v>
      </c>
      <c r="O1148" s="4">
        <v>218.322</v>
      </c>
      <c r="P1148" s="4">
        <v>200.18700000000001</v>
      </c>
      <c r="Q1148" s="4">
        <v>180.15899999999999</v>
      </c>
      <c r="R1148" s="4">
        <v>158.149</v>
      </c>
      <c r="S1148" s="4">
        <v>133.791</v>
      </c>
      <c r="T1148" s="4">
        <v>105.223</v>
      </c>
      <c r="U1148" s="4">
        <v>75.911000000000001</v>
      </c>
      <c r="V1148" s="4">
        <v>46.856999999999999</v>
      </c>
      <c r="W1148" s="4">
        <v>22.654</v>
      </c>
      <c r="X1148" s="4">
        <v>7.8520000000000003</v>
      </c>
      <c r="Y1148" s="4">
        <v>1.712</v>
      </c>
      <c r="Z1148" s="4">
        <v>0.188</v>
      </c>
      <c r="AA1148" s="4">
        <v>8.9999999999999993E-3</v>
      </c>
    </row>
    <row r="1149" spans="1:27" s="6" customFormat="1" x14ac:dyDescent="0.3">
      <c r="A1149" s="40">
        <v>1148</v>
      </c>
      <c r="B1149" s="18" t="s">
        <v>323</v>
      </c>
      <c r="C1149" s="43" t="s">
        <v>108</v>
      </c>
      <c r="D1149" s="41"/>
      <c r="E1149" s="41">
        <v>270</v>
      </c>
      <c r="F1149" s="41">
        <v>2080</v>
      </c>
      <c r="G1149" s="4">
        <v>258.32799999999997</v>
      </c>
      <c r="H1149" s="4">
        <v>258.43400000000003</v>
      </c>
      <c r="I1149" s="4">
        <v>258.98599999999999</v>
      </c>
      <c r="J1149" s="4">
        <v>259.28199999999998</v>
      </c>
      <c r="K1149" s="4">
        <v>258.863</v>
      </c>
      <c r="L1149" s="4">
        <v>256.02699999999999</v>
      </c>
      <c r="M1149" s="4">
        <v>250.22399999999999</v>
      </c>
      <c r="N1149" s="4">
        <v>241.791</v>
      </c>
      <c r="O1149" s="4">
        <v>229.89</v>
      </c>
      <c r="P1149" s="4">
        <v>214.328</v>
      </c>
      <c r="Q1149" s="4">
        <v>195.607</v>
      </c>
      <c r="R1149" s="4">
        <v>174.209</v>
      </c>
      <c r="S1149" s="4">
        <v>150.06299999999999</v>
      </c>
      <c r="T1149" s="4">
        <v>122.241</v>
      </c>
      <c r="U1149" s="4">
        <v>89.822999999999993</v>
      </c>
      <c r="V1149" s="4">
        <v>57.216000000000001</v>
      </c>
      <c r="W1149" s="4">
        <v>28.507000000000001</v>
      </c>
      <c r="X1149" s="4">
        <v>9.8529999999999998</v>
      </c>
      <c r="Y1149" s="4">
        <v>2.133</v>
      </c>
      <c r="Z1149" s="4">
        <v>0.249</v>
      </c>
      <c r="AA1149" s="4">
        <v>1.4E-2</v>
      </c>
    </row>
    <row r="1150" spans="1:27" s="6" customFormat="1" x14ac:dyDescent="0.3">
      <c r="A1150" s="40">
        <v>1149</v>
      </c>
      <c r="B1150" s="18" t="s">
        <v>323</v>
      </c>
      <c r="C1150" s="43" t="s">
        <v>108</v>
      </c>
      <c r="D1150" s="41"/>
      <c r="E1150" s="41">
        <v>270</v>
      </c>
      <c r="F1150" s="41">
        <v>2085</v>
      </c>
      <c r="G1150" s="4">
        <v>254.047</v>
      </c>
      <c r="H1150" s="4">
        <v>255.19200000000001</v>
      </c>
      <c r="I1150" s="4">
        <v>257.27199999999999</v>
      </c>
      <c r="J1150" s="4">
        <v>259.29399999999998</v>
      </c>
      <c r="K1150" s="4">
        <v>259.80099999999999</v>
      </c>
      <c r="L1150" s="4">
        <v>258.11900000000003</v>
      </c>
      <c r="M1150" s="4">
        <v>253.46299999999999</v>
      </c>
      <c r="N1150" s="4">
        <v>246.97900000000001</v>
      </c>
      <c r="O1150" s="4">
        <v>238.04599999999999</v>
      </c>
      <c r="P1150" s="4">
        <v>225.94300000000001</v>
      </c>
      <c r="Q1150" s="4">
        <v>209.65899999999999</v>
      </c>
      <c r="R1150" s="4">
        <v>189.41800000000001</v>
      </c>
      <c r="S1150" s="4">
        <v>165.64599999999999</v>
      </c>
      <c r="T1150" s="4">
        <v>137.57400000000001</v>
      </c>
      <c r="U1150" s="4">
        <v>104.94</v>
      </c>
      <c r="V1150" s="4">
        <v>68.400000000000006</v>
      </c>
      <c r="W1150" s="4">
        <v>35.417999999999999</v>
      </c>
      <c r="X1150" s="4">
        <v>12.728999999999999</v>
      </c>
      <c r="Y1150" s="4">
        <v>2.7749999999999999</v>
      </c>
      <c r="Z1150" s="4">
        <v>0.32400000000000001</v>
      </c>
      <c r="AA1150" s="4">
        <v>0.02</v>
      </c>
    </row>
    <row r="1151" spans="1:27" s="6" customFormat="1" x14ac:dyDescent="0.3">
      <c r="A1151" s="40">
        <v>1150</v>
      </c>
      <c r="B1151" s="18" t="s">
        <v>323</v>
      </c>
      <c r="C1151" s="43" t="s">
        <v>108</v>
      </c>
      <c r="D1151" s="41"/>
      <c r="E1151" s="41">
        <v>270</v>
      </c>
      <c r="F1151" s="41">
        <v>2090</v>
      </c>
      <c r="G1151" s="4">
        <v>249.786</v>
      </c>
      <c r="H1151" s="4">
        <v>251.185</v>
      </c>
      <c r="I1151" s="4">
        <v>254.13499999999999</v>
      </c>
      <c r="J1151" s="4">
        <v>257.56</v>
      </c>
      <c r="K1151" s="4">
        <v>259.767</v>
      </c>
      <c r="L1151" s="4">
        <v>259.09699999999998</v>
      </c>
      <c r="M1151" s="4">
        <v>255.72499999999999</v>
      </c>
      <c r="N1151" s="4">
        <v>250.42099999999999</v>
      </c>
      <c r="O1151" s="4">
        <v>243.42</v>
      </c>
      <c r="P1151" s="4">
        <v>234.203</v>
      </c>
      <c r="Q1151" s="4">
        <v>221.255</v>
      </c>
      <c r="R1151" s="4">
        <v>203.30199999999999</v>
      </c>
      <c r="S1151" s="4">
        <v>180.47800000000001</v>
      </c>
      <c r="T1151" s="4">
        <v>152.38</v>
      </c>
      <c r="U1151" s="4">
        <v>118.783</v>
      </c>
      <c r="V1151" s="4">
        <v>80.731999999999999</v>
      </c>
      <c r="W1151" s="4">
        <v>43.082000000000001</v>
      </c>
      <c r="X1151" s="4">
        <v>16.239000000000001</v>
      </c>
      <c r="Y1151" s="4">
        <v>3.7170000000000001</v>
      </c>
      <c r="Z1151" s="4">
        <v>0.441</v>
      </c>
      <c r="AA1151" s="4">
        <v>2.7E-2</v>
      </c>
    </row>
    <row r="1152" spans="1:27" s="6" customFormat="1" x14ac:dyDescent="0.3">
      <c r="A1152" s="40">
        <v>1151</v>
      </c>
      <c r="B1152" s="18" t="s">
        <v>323</v>
      </c>
      <c r="C1152" s="43" t="s">
        <v>108</v>
      </c>
      <c r="D1152" s="41"/>
      <c r="E1152" s="41">
        <v>270</v>
      </c>
      <c r="F1152" s="41">
        <v>2095</v>
      </c>
      <c r="G1152" s="4">
        <v>244.71</v>
      </c>
      <c r="H1152" s="4">
        <v>247.18799999999999</v>
      </c>
      <c r="I1152" s="4">
        <v>250.23</v>
      </c>
      <c r="J1152" s="4">
        <v>254.40600000000001</v>
      </c>
      <c r="K1152" s="4">
        <v>257.99400000000003</v>
      </c>
      <c r="L1152" s="4">
        <v>259.113</v>
      </c>
      <c r="M1152" s="4">
        <v>256.87799999999999</v>
      </c>
      <c r="N1152" s="4">
        <v>252.89400000000001</v>
      </c>
      <c r="O1152" s="4">
        <v>247.071</v>
      </c>
      <c r="P1152" s="4">
        <v>239.727</v>
      </c>
      <c r="Q1152" s="4">
        <v>229.58099999999999</v>
      </c>
      <c r="R1152" s="4">
        <v>214.85</v>
      </c>
      <c r="S1152" s="4">
        <v>194.12299999999999</v>
      </c>
      <c r="T1152" s="4">
        <v>166.61199999999999</v>
      </c>
      <c r="U1152" s="4">
        <v>132.35499999999999</v>
      </c>
      <c r="V1152" s="4">
        <v>92.355000000000004</v>
      </c>
      <c r="W1152" s="4">
        <v>51.765000000000001</v>
      </c>
      <c r="X1152" s="4">
        <v>20.297999999999998</v>
      </c>
      <c r="Y1152" s="4">
        <v>4.9249999999999998</v>
      </c>
      <c r="Z1152" s="4">
        <v>0.623</v>
      </c>
      <c r="AA1152" s="4">
        <v>3.7999999999999999E-2</v>
      </c>
    </row>
    <row r="1153" spans="1:27" s="6" customFormat="1" x14ac:dyDescent="0.3">
      <c r="A1153" s="40">
        <v>1152</v>
      </c>
      <c r="B1153" s="18" t="s">
        <v>323</v>
      </c>
      <c r="C1153" s="43" t="s">
        <v>108</v>
      </c>
      <c r="D1153" s="41"/>
      <c r="E1153" s="41">
        <v>270</v>
      </c>
      <c r="F1153" s="41">
        <v>2100</v>
      </c>
      <c r="G1153" s="4">
        <v>240.22900000000001</v>
      </c>
      <c r="H1153" s="4">
        <v>242.364</v>
      </c>
      <c r="I1153" s="4">
        <v>246.32900000000001</v>
      </c>
      <c r="J1153" s="4">
        <v>250.47399999999999</v>
      </c>
      <c r="K1153" s="4">
        <v>254.79499999999999</v>
      </c>
      <c r="L1153" s="4">
        <v>257.38299999999998</v>
      </c>
      <c r="M1153" s="4">
        <v>257.06299999999999</v>
      </c>
      <c r="N1153" s="4">
        <v>254.25399999999999</v>
      </c>
      <c r="O1153" s="4">
        <v>249.751</v>
      </c>
      <c r="P1153" s="4">
        <v>243.548</v>
      </c>
      <c r="Q1153" s="4">
        <v>235.22800000000001</v>
      </c>
      <c r="R1153" s="4">
        <v>223.233</v>
      </c>
      <c r="S1153" s="4">
        <v>205.56800000000001</v>
      </c>
      <c r="T1153" s="4">
        <v>179.81899999999999</v>
      </c>
      <c r="U1153" s="4">
        <v>145.553</v>
      </c>
      <c r="V1153" s="4">
        <v>103.96</v>
      </c>
      <c r="W1153" s="4">
        <v>60.241</v>
      </c>
      <c r="X1153" s="4">
        <v>25.041</v>
      </c>
      <c r="Y1153" s="4">
        <v>6.3869999999999996</v>
      </c>
      <c r="Z1153" s="4">
        <v>0.86299999999999999</v>
      </c>
      <c r="AA1153" s="4">
        <v>5.6000000000000001E-2</v>
      </c>
    </row>
    <row r="1154" spans="1:27" s="6" customFormat="1" x14ac:dyDescent="0.3">
      <c r="A1154" s="40">
        <v>1153</v>
      </c>
      <c r="B1154" s="18" t="s">
        <v>323</v>
      </c>
      <c r="C1154" s="43" t="s">
        <v>109</v>
      </c>
      <c r="D1154" s="41"/>
      <c r="E1154" s="41">
        <v>288</v>
      </c>
      <c r="F1154" s="41">
        <v>2015</v>
      </c>
      <c r="G1154" s="4">
        <v>1969.7739999999999</v>
      </c>
      <c r="H1154" s="4">
        <v>1735.5909999999999</v>
      </c>
      <c r="I1154" s="4">
        <v>1530.9369999999999</v>
      </c>
      <c r="J1154" s="4">
        <v>1407.8689999999999</v>
      </c>
      <c r="K1154" s="4">
        <v>1257.8489999999999</v>
      </c>
      <c r="L1154" s="4">
        <v>1134.1969999999999</v>
      </c>
      <c r="M1154" s="4">
        <v>1028.5909999999999</v>
      </c>
      <c r="N1154" s="4">
        <v>872.87199999999996</v>
      </c>
      <c r="O1154" s="4">
        <v>715.43799999999999</v>
      </c>
      <c r="P1154" s="4">
        <v>586.67100000000005</v>
      </c>
      <c r="Q1154" s="4">
        <v>461.30799999999999</v>
      </c>
      <c r="R1154" s="4">
        <v>373.64499999999998</v>
      </c>
      <c r="S1154" s="4">
        <v>272.60599999999999</v>
      </c>
      <c r="T1154" s="4">
        <v>205.10499999999999</v>
      </c>
      <c r="U1154" s="4">
        <v>133.03</v>
      </c>
      <c r="V1154" s="4">
        <v>94.927000000000007</v>
      </c>
      <c r="W1154" s="4">
        <v>53.500999999999998</v>
      </c>
      <c r="X1154" s="4">
        <v>20.981999999999999</v>
      </c>
      <c r="Y1154" s="4">
        <v>3.8</v>
      </c>
      <c r="Z1154" s="4">
        <v>0.19</v>
      </c>
      <c r="AA1154" s="4">
        <v>8.0000000000000002E-3</v>
      </c>
    </row>
    <row r="1155" spans="1:27" s="6" customFormat="1" x14ac:dyDescent="0.3">
      <c r="A1155" s="40">
        <v>1154</v>
      </c>
      <c r="B1155" s="18" t="s">
        <v>323</v>
      </c>
      <c r="C1155" s="43" t="s">
        <v>109</v>
      </c>
      <c r="D1155" s="41"/>
      <c r="E1155" s="41">
        <v>288</v>
      </c>
      <c r="F1155" s="41">
        <v>2020</v>
      </c>
      <c r="G1155" s="4">
        <v>2049.806</v>
      </c>
      <c r="H1155" s="4">
        <v>1934.3510000000001</v>
      </c>
      <c r="I1155" s="4">
        <v>1716.22</v>
      </c>
      <c r="J1155" s="4">
        <v>1514.069</v>
      </c>
      <c r="K1155" s="4">
        <v>1382.7860000000001</v>
      </c>
      <c r="L1155" s="4">
        <v>1230.06</v>
      </c>
      <c r="M1155" s="4">
        <v>1107.8689999999999</v>
      </c>
      <c r="N1155" s="4">
        <v>1003.99</v>
      </c>
      <c r="O1155" s="4">
        <v>850.077</v>
      </c>
      <c r="P1155" s="4">
        <v>694.41700000000003</v>
      </c>
      <c r="Q1155" s="4">
        <v>565.06700000000001</v>
      </c>
      <c r="R1155" s="4">
        <v>437.94499999999999</v>
      </c>
      <c r="S1155" s="4">
        <v>345.09</v>
      </c>
      <c r="T1155" s="4">
        <v>239.15700000000001</v>
      </c>
      <c r="U1155" s="4">
        <v>164.114</v>
      </c>
      <c r="V1155" s="4">
        <v>90.281999999999996</v>
      </c>
      <c r="W1155" s="4">
        <v>49.601999999999997</v>
      </c>
      <c r="X1155" s="4">
        <v>19.273</v>
      </c>
      <c r="Y1155" s="4">
        <v>4.6980000000000004</v>
      </c>
      <c r="Z1155" s="4">
        <v>0.46100000000000002</v>
      </c>
      <c r="AA1155" s="4">
        <v>1.4999999999999999E-2</v>
      </c>
    </row>
    <row r="1156" spans="1:27" s="6" customFormat="1" x14ac:dyDescent="0.3">
      <c r="A1156" s="40">
        <v>1155</v>
      </c>
      <c r="B1156" s="18" t="s">
        <v>323</v>
      </c>
      <c r="C1156" s="43" t="s">
        <v>109</v>
      </c>
      <c r="D1156" s="41"/>
      <c r="E1156" s="41">
        <v>288</v>
      </c>
      <c r="F1156" s="41">
        <v>2025</v>
      </c>
      <c r="G1156" s="4">
        <v>2115.712</v>
      </c>
      <c r="H1156" s="4">
        <v>2018.0440000000001</v>
      </c>
      <c r="I1156" s="4">
        <v>1916.086</v>
      </c>
      <c r="J1156" s="4">
        <v>1700.136</v>
      </c>
      <c r="K1156" s="4">
        <v>1490.8019999999999</v>
      </c>
      <c r="L1156" s="4">
        <v>1356.33</v>
      </c>
      <c r="M1156" s="4">
        <v>1205.0150000000001</v>
      </c>
      <c r="N1156" s="4">
        <v>1084.3240000000001</v>
      </c>
      <c r="O1156" s="4">
        <v>980.48</v>
      </c>
      <c r="P1156" s="4">
        <v>827.27599999999995</v>
      </c>
      <c r="Q1156" s="4">
        <v>670.63</v>
      </c>
      <c r="R1156" s="4">
        <v>538.06899999999996</v>
      </c>
      <c r="S1156" s="4">
        <v>405.99200000000002</v>
      </c>
      <c r="T1156" s="4">
        <v>304.322</v>
      </c>
      <c r="U1156" s="4">
        <v>192.798</v>
      </c>
      <c r="V1156" s="4">
        <v>112.693</v>
      </c>
      <c r="W1156" s="4">
        <v>47.994</v>
      </c>
      <c r="X1156" s="4">
        <v>18.288</v>
      </c>
      <c r="Y1156" s="4">
        <v>4.4370000000000003</v>
      </c>
      <c r="Z1156" s="4">
        <v>0.58799999999999997</v>
      </c>
      <c r="AA1156" s="4">
        <v>3.5999999999999997E-2</v>
      </c>
    </row>
    <row r="1157" spans="1:27" s="6" customFormat="1" x14ac:dyDescent="0.3">
      <c r="A1157" s="40">
        <v>1156</v>
      </c>
      <c r="B1157" s="18" t="s">
        <v>323</v>
      </c>
      <c r="C1157" s="43" t="s">
        <v>109</v>
      </c>
      <c r="D1157" s="41"/>
      <c r="E1157" s="41">
        <v>288</v>
      </c>
      <c r="F1157" s="41">
        <v>2030</v>
      </c>
      <c r="G1157" s="4">
        <v>2196.7220000000002</v>
      </c>
      <c r="H1157" s="4">
        <v>2087.5030000000002</v>
      </c>
      <c r="I1157" s="4">
        <v>2001.89</v>
      </c>
      <c r="J1157" s="4">
        <v>1900.7819999999999</v>
      </c>
      <c r="K1157" s="4">
        <v>1677.771</v>
      </c>
      <c r="L1157" s="4">
        <v>1465.922</v>
      </c>
      <c r="M1157" s="4">
        <v>1332.175</v>
      </c>
      <c r="N1157" s="4">
        <v>1182.2919999999999</v>
      </c>
      <c r="O1157" s="4">
        <v>1061.4090000000001</v>
      </c>
      <c r="P1157" s="4">
        <v>956.43</v>
      </c>
      <c r="Q1157" s="4">
        <v>800.923</v>
      </c>
      <c r="R1157" s="4">
        <v>640.39400000000001</v>
      </c>
      <c r="S1157" s="4">
        <v>500.64499999999998</v>
      </c>
      <c r="T1157" s="4">
        <v>359.84100000000001</v>
      </c>
      <c r="U1157" s="4">
        <v>247.18100000000001</v>
      </c>
      <c r="V1157" s="4">
        <v>133.947</v>
      </c>
      <c r="W1157" s="4">
        <v>60.963999999999999</v>
      </c>
      <c r="X1157" s="4">
        <v>18.108000000000001</v>
      </c>
      <c r="Y1157" s="4">
        <v>4.3289999999999997</v>
      </c>
      <c r="Z1157" s="4">
        <v>0.57399999999999995</v>
      </c>
      <c r="AA1157" s="4">
        <v>4.8000000000000001E-2</v>
      </c>
    </row>
    <row r="1158" spans="1:27" s="6" customFormat="1" x14ac:dyDescent="0.3">
      <c r="A1158" s="40">
        <v>1157</v>
      </c>
      <c r="B1158" s="18" t="s">
        <v>323</v>
      </c>
      <c r="C1158" s="43" t="s">
        <v>109</v>
      </c>
      <c r="D1158" s="41"/>
      <c r="E1158" s="41">
        <v>288</v>
      </c>
      <c r="F1158" s="41">
        <v>2035</v>
      </c>
      <c r="G1158" s="4">
        <v>2297.23</v>
      </c>
      <c r="H1158" s="4">
        <v>2171.5729999999999</v>
      </c>
      <c r="I1158" s="4">
        <v>2073.35</v>
      </c>
      <c r="J1158" s="4">
        <v>1988.1079999999999</v>
      </c>
      <c r="K1158" s="4">
        <v>1879.3040000000001</v>
      </c>
      <c r="L1158" s="4">
        <v>1653.568</v>
      </c>
      <c r="M1158" s="4">
        <v>1442.9390000000001</v>
      </c>
      <c r="N1158" s="4">
        <v>1309.9369999999999</v>
      </c>
      <c r="O1158" s="4">
        <v>1159.7719999999999</v>
      </c>
      <c r="P1158" s="4">
        <v>1037.502</v>
      </c>
      <c r="Q1158" s="4">
        <v>928.05399999999997</v>
      </c>
      <c r="R1158" s="4">
        <v>766.85400000000004</v>
      </c>
      <c r="S1158" s="4">
        <v>597.94100000000003</v>
      </c>
      <c r="T1158" s="4">
        <v>445.94299999999998</v>
      </c>
      <c r="U1158" s="4">
        <v>294.42700000000002</v>
      </c>
      <c r="V1158" s="4">
        <v>173.73</v>
      </c>
      <c r="W1158" s="4">
        <v>73.715000000000003</v>
      </c>
      <c r="X1158" s="4">
        <v>23.535</v>
      </c>
      <c r="Y1158" s="4">
        <v>4.4039999999999999</v>
      </c>
      <c r="Z1158" s="4">
        <v>0.57499999999999996</v>
      </c>
      <c r="AA1158" s="4">
        <v>4.9000000000000002E-2</v>
      </c>
    </row>
    <row r="1159" spans="1:27" s="6" customFormat="1" x14ac:dyDescent="0.3">
      <c r="A1159" s="40">
        <v>1158</v>
      </c>
      <c r="B1159" s="18" t="s">
        <v>323</v>
      </c>
      <c r="C1159" s="43" t="s">
        <v>109</v>
      </c>
      <c r="D1159" s="41"/>
      <c r="E1159" s="41">
        <v>288</v>
      </c>
      <c r="F1159" s="41">
        <v>2040</v>
      </c>
      <c r="G1159" s="4">
        <v>2399.5569999999998</v>
      </c>
      <c r="H1159" s="4">
        <v>2274.5810000000001</v>
      </c>
      <c r="I1159" s="4">
        <v>2159.0309999999999</v>
      </c>
      <c r="J1159" s="4">
        <v>2060.9209999999998</v>
      </c>
      <c r="K1159" s="4">
        <v>1968.3389999999999</v>
      </c>
      <c r="L1159" s="4">
        <v>1855.713</v>
      </c>
      <c r="M1159" s="4">
        <v>1630.875</v>
      </c>
      <c r="N1159" s="4">
        <v>1421.4649999999999</v>
      </c>
      <c r="O1159" s="4">
        <v>1287.4179999999999</v>
      </c>
      <c r="P1159" s="4">
        <v>1135.723</v>
      </c>
      <c r="Q1159" s="4">
        <v>1008.708</v>
      </c>
      <c r="R1159" s="4">
        <v>890.72</v>
      </c>
      <c r="S1159" s="4">
        <v>718.36</v>
      </c>
      <c r="T1159" s="4">
        <v>535.09500000000003</v>
      </c>
      <c r="U1159" s="4">
        <v>367.44900000000001</v>
      </c>
      <c r="V1159" s="4">
        <v>209.24199999999999</v>
      </c>
      <c r="W1159" s="4">
        <v>97.200999999999993</v>
      </c>
      <c r="X1159" s="4">
        <v>29.091000000000001</v>
      </c>
      <c r="Y1159" s="4">
        <v>5.8780000000000001</v>
      </c>
      <c r="Z1159" s="4">
        <v>0.60399999999999998</v>
      </c>
      <c r="AA1159" s="4">
        <v>0.05</v>
      </c>
    </row>
    <row r="1160" spans="1:27" s="6" customFormat="1" x14ac:dyDescent="0.3">
      <c r="A1160" s="40">
        <v>1159</v>
      </c>
      <c r="B1160" s="18" t="s">
        <v>323</v>
      </c>
      <c r="C1160" s="43" t="s">
        <v>109</v>
      </c>
      <c r="D1160" s="41"/>
      <c r="E1160" s="41">
        <v>288</v>
      </c>
      <c r="F1160" s="41">
        <v>2045</v>
      </c>
      <c r="G1160" s="4">
        <v>2492.886</v>
      </c>
      <c r="H1160" s="4">
        <v>2378.9409999999998</v>
      </c>
      <c r="I1160" s="4">
        <v>2263.2130000000002</v>
      </c>
      <c r="J1160" s="4">
        <v>2147.5479999999998</v>
      </c>
      <c r="K1160" s="4">
        <v>2042.5</v>
      </c>
      <c r="L1160" s="4">
        <v>1946.107</v>
      </c>
      <c r="M1160" s="4">
        <v>1833.127</v>
      </c>
      <c r="N1160" s="4">
        <v>1609.212</v>
      </c>
      <c r="O1160" s="4">
        <v>1399.221</v>
      </c>
      <c r="P1160" s="4">
        <v>1262.797</v>
      </c>
      <c r="Q1160" s="4">
        <v>1106.2539999999999</v>
      </c>
      <c r="R1160" s="4">
        <v>970.45699999999999</v>
      </c>
      <c r="S1160" s="4">
        <v>837.40899999999999</v>
      </c>
      <c r="T1160" s="4">
        <v>646.53499999999997</v>
      </c>
      <c r="U1160" s="4">
        <v>445.04500000000002</v>
      </c>
      <c r="V1160" s="4">
        <v>265.20699999999999</v>
      </c>
      <c r="W1160" s="4">
        <v>119.86199999999999</v>
      </c>
      <c r="X1160" s="4">
        <v>39.603000000000002</v>
      </c>
      <c r="Y1160" s="4">
        <v>7.5469999999999997</v>
      </c>
      <c r="Z1160" s="4">
        <v>0.83899999999999997</v>
      </c>
      <c r="AA1160" s="4">
        <v>5.2999999999999999E-2</v>
      </c>
    </row>
    <row r="1161" spans="1:27" s="6" customFormat="1" x14ac:dyDescent="0.3">
      <c r="A1161" s="40">
        <v>1160</v>
      </c>
      <c r="B1161" s="18" t="s">
        <v>323</v>
      </c>
      <c r="C1161" s="43" t="s">
        <v>109</v>
      </c>
      <c r="D1161" s="41"/>
      <c r="E1161" s="41">
        <v>288</v>
      </c>
      <c r="F1161" s="41">
        <v>2050</v>
      </c>
      <c r="G1161" s="4">
        <v>2554.8609999999999</v>
      </c>
      <c r="H1161" s="4">
        <v>2474.19</v>
      </c>
      <c r="I1161" s="4">
        <v>2368.627</v>
      </c>
      <c r="J1161" s="4">
        <v>2252.5030000000002</v>
      </c>
      <c r="K1161" s="4">
        <v>2130.2559999999999</v>
      </c>
      <c r="L1161" s="4">
        <v>2021.597</v>
      </c>
      <c r="M1161" s="4">
        <v>1924.71</v>
      </c>
      <c r="N1161" s="4">
        <v>1811.347</v>
      </c>
      <c r="O1161" s="4">
        <v>1586.3610000000001</v>
      </c>
      <c r="P1161" s="4">
        <v>1374.4780000000001</v>
      </c>
      <c r="Q1161" s="4">
        <v>1232.1410000000001</v>
      </c>
      <c r="R1161" s="4">
        <v>1066.6890000000001</v>
      </c>
      <c r="S1161" s="4">
        <v>915.42499999999995</v>
      </c>
      <c r="T1161" s="4">
        <v>757.72500000000002</v>
      </c>
      <c r="U1161" s="4">
        <v>542.49</v>
      </c>
      <c r="V1161" s="4">
        <v>325.95299999999997</v>
      </c>
      <c r="W1161" s="4">
        <v>155.37100000000001</v>
      </c>
      <c r="X1161" s="4">
        <v>50.351999999999997</v>
      </c>
      <c r="Y1161" s="4">
        <v>10.659000000000001</v>
      </c>
      <c r="Z1161" s="4">
        <v>1.1220000000000001</v>
      </c>
      <c r="AA1161" s="4">
        <v>7.3999999999999996E-2</v>
      </c>
    </row>
    <row r="1162" spans="1:27" s="6" customFormat="1" x14ac:dyDescent="0.3">
      <c r="A1162" s="40">
        <v>1161</v>
      </c>
      <c r="B1162" s="18" t="s">
        <v>323</v>
      </c>
      <c r="C1162" s="43" t="s">
        <v>109</v>
      </c>
      <c r="D1162" s="41"/>
      <c r="E1162" s="41">
        <v>288</v>
      </c>
      <c r="F1162" s="41">
        <v>2055</v>
      </c>
      <c r="G1162" s="4">
        <v>2585.3589999999999</v>
      </c>
      <c r="H1162" s="4">
        <v>2538.1660000000002</v>
      </c>
      <c r="I1162" s="4">
        <v>2464.9009999999998</v>
      </c>
      <c r="J1162" s="4">
        <v>2358.712</v>
      </c>
      <c r="K1162" s="4">
        <v>2236.3910000000001</v>
      </c>
      <c r="L1162" s="4">
        <v>2110.7779999999998</v>
      </c>
      <c r="M1162" s="4">
        <v>2001.6610000000001</v>
      </c>
      <c r="N1162" s="4">
        <v>1904.135</v>
      </c>
      <c r="O1162" s="4">
        <v>1788.066</v>
      </c>
      <c r="P1162" s="4">
        <v>1560.511</v>
      </c>
      <c r="Q1162" s="4">
        <v>1343.232</v>
      </c>
      <c r="R1162" s="4">
        <v>1190.558</v>
      </c>
      <c r="S1162" s="4">
        <v>1009.356</v>
      </c>
      <c r="T1162" s="4">
        <v>832.447</v>
      </c>
      <c r="U1162" s="4">
        <v>641.03300000000002</v>
      </c>
      <c r="V1162" s="4">
        <v>402.803</v>
      </c>
      <c r="W1162" s="4">
        <v>195.02799999999999</v>
      </c>
      <c r="X1162" s="4">
        <v>67.183999999999997</v>
      </c>
      <c r="Y1162" s="4">
        <v>14.034000000000001</v>
      </c>
      <c r="Z1162" s="4">
        <v>1.647</v>
      </c>
      <c r="AA1162" s="4">
        <v>0.10100000000000001</v>
      </c>
    </row>
    <row r="1163" spans="1:27" s="6" customFormat="1" x14ac:dyDescent="0.3">
      <c r="A1163" s="40">
        <v>1162</v>
      </c>
      <c r="B1163" s="18" t="s">
        <v>323</v>
      </c>
      <c r="C1163" s="43" t="s">
        <v>109</v>
      </c>
      <c r="D1163" s="41"/>
      <c r="E1163" s="41">
        <v>288</v>
      </c>
      <c r="F1163" s="41">
        <v>2060</v>
      </c>
      <c r="G1163" s="4">
        <v>2608.1860000000001</v>
      </c>
      <c r="H1163" s="4">
        <v>2570.4949999999999</v>
      </c>
      <c r="I1163" s="4">
        <v>2529.84</v>
      </c>
      <c r="J1163" s="4">
        <v>2455.7550000000001</v>
      </c>
      <c r="K1163" s="4">
        <v>2343.6779999999999</v>
      </c>
      <c r="L1163" s="4">
        <v>2218.1089999999999</v>
      </c>
      <c r="M1163" s="4">
        <v>2092.0920000000001</v>
      </c>
      <c r="N1163" s="4">
        <v>1982.3230000000001</v>
      </c>
      <c r="O1163" s="4">
        <v>1881.796</v>
      </c>
      <c r="P1163" s="4">
        <v>1761.213</v>
      </c>
      <c r="Q1163" s="4">
        <v>1527.3620000000001</v>
      </c>
      <c r="R1163" s="4">
        <v>1300.5</v>
      </c>
      <c r="S1163" s="4">
        <v>1130.028</v>
      </c>
      <c r="T1163" s="4">
        <v>922.40099999999995</v>
      </c>
      <c r="U1163" s="4">
        <v>710.04399999999998</v>
      </c>
      <c r="V1163" s="4">
        <v>482.608</v>
      </c>
      <c r="W1163" s="4">
        <v>246.27099999999999</v>
      </c>
      <c r="X1163" s="4">
        <v>86.914000000000001</v>
      </c>
      <c r="Y1163" s="4">
        <v>19.440000000000001</v>
      </c>
      <c r="Z1163" s="4">
        <v>2.2629999999999999</v>
      </c>
      <c r="AA1163" s="4">
        <v>0.152</v>
      </c>
    </row>
    <row r="1164" spans="1:27" s="6" customFormat="1" x14ac:dyDescent="0.3">
      <c r="A1164" s="40">
        <v>1163</v>
      </c>
      <c r="B1164" s="18" t="s">
        <v>323</v>
      </c>
      <c r="C1164" s="43" t="s">
        <v>109</v>
      </c>
      <c r="D1164" s="41"/>
      <c r="E1164" s="41">
        <v>288</v>
      </c>
      <c r="F1164" s="41">
        <v>2065</v>
      </c>
      <c r="G1164" s="4">
        <v>2634.5929999999998</v>
      </c>
      <c r="H1164" s="4">
        <v>2594.922</v>
      </c>
      <c r="I1164" s="4">
        <v>2563.0909999999999</v>
      </c>
      <c r="J1164" s="4">
        <v>2521.44</v>
      </c>
      <c r="K1164" s="4">
        <v>2441.7550000000001</v>
      </c>
      <c r="L1164" s="4">
        <v>2326.5459999999998</v>
      </c>
      <c r="M1164" s="4">
        <v>2200.489</v>
      </c>
      <c r="N1164" s="4">
        <v>2073.8449999999998</v>
      </c>
      <c r="O1164" s="4">
        <v>1961.0530000000001</v>
      </c>
      <c r="P1164" s="4">
        <v>1855.614</v>
      </c>
      <c r="Q1164" s="4">
        <v>1726.2270000000001</v>
      </c>
      <c r="R1164" s="4">
        <v>1481.5889999999999</v>
      </c>
      <c r="S1164" s="4">
        <v>1237.9970000000001</v>
      </c>
      <c r="T1164" s="4">
        <v>1037.6079999999999</v>
      </c>
      <c r="U1164" s="4">
        <v>793.06600000000003</v>
      </c>
      <c r="V1164" s="4">
        <v>541.84199999999998</v>
      </c>
      <c r="W1164" s="4">
        <v>301.42500000000001</v>
      </c>
      <c r="X1164" s="4">
        <v>113.119</v>
      </c>
      <c r="Y1164" s="4">
        <v>26.128</v>
      </c>
      <c r="Z1164" s="4">
        <v>3.2789999999999999</v>
      </c>
      <c r="AA1164" s="4">
        <v>0.217</v>
      </c>
    </row>
    <row r="1165" spans="1:27" s="6" customFormat="1" x14ac:dyDescent="0.3">
      <c r="A1165" s="40">
        <v>1164</v>
      </c>
      <c r="B1165" s="18" t="s">
        <v>323</v>
      </c>
      <c r="C1165" s="43" t="s">
        <v>109</v>
      </c>
      <c r="D1165" s="41"/>
      <c r="E1165" s="41">
        <v>288</v>
      </c>
      <c r="F1165" s="41">
        <v>2070</v>
      </c>
      <c r="G1165" s="4">
        <v>2656.2330000000002</v>
      </c>
      <c r="H1165" s="4">
        <v>2622.759</v>
      </c>
      <c r="I1165" s="4">
        <v>2588.3530000000001</v>
      </c>
      <c r="J1165" s="4">
        <v>2555.4690000000001</v>
      </c>
      <c r="K1165" s="4">
        <v>2508.547</v>
      </c>
      <c r="L1165" s="4">
        <v>2425.7689999999998</v>
      </c>
      <c r="M1165" s="4">
        <v>2309.9650000000001</v>
      </c>
      <c r="N1165" s="4">
        <v>2183.1779999999999</v>
      </c>
      <c r="O1165" s="4">
        <v>2053.52</v>
      </c>
      <c r="P1165" s="4">
        <v>1935.7909999999999</v>
      </c>
      <c r="Q1165" s="4">
        <v>1821.116</v>
      </c>
      <c r="R1165" s="4">
        <v>1677.5709999999999</v>
      </c>
      <c r="S1165" s="4">
        <v>1414.393</v>
      </c>
      <c r="T1165" s="4">
        <v>1142.0309999999999</v>
      </c>
      <c r="U1165" s="4">
        <v>899.096</v>
      </c>
      <c r="V1165" s="4">
        <v>613.27700000000004</v>
      </c>
      <c r="W1165" s="4">
        <v>345.60399999999998</v>
      </c>
      <c r="X1165" s="4">
        <v>142.67500000000001</v>
      </c>
      <c r="Y1165" s="4">
        <v>35.332000000000001</v>
      </c>
      <c r="Z1165" s="4">
        <v>4.6100000000000003</v>
      </c>
      <c r="AA1165" s="4">
        <v>0.32500000000000001</v>
      </c>
    </row>
    <row r="1166" spans="1:27" s="6" customFormat="1" x14ac:dyDescent="0.3">
      <c r="A1166" s="40">
        <v>1165</v>
      </c>
      <c r="B1166" s="18" t="s">
        <v>323</v>
      </c>
      <c r="C1166" s="43" t="s">
        <v>109</v>
      </c>
      <c r="D1166" s="41"/>
      <c r="E1166" s="41">
        <v>288</v>
      </c>
      <c r="F1166" s="41">
        <v>2075</v>
      </c>
      <c r="G1166" s="4">
        <v>2662.741</v>
      </c>
      <c r="H1166" s="4">
        <v>2645.3159999999998</v>
      </c>
      <c r="I1166" s="4">
        <v>2616.6680000000001</v>
      </c>
      <c r="J1166" s="4">
        <v>2581.1550000000002</v>
      </c>
      <c r="K1166" s="4">
        <v>2543.1689999999999</v>
      </c>
      <c r="L1166" s="4">
        <v>2493.1039999999998</v>
      </c>
      <c r="M1166" s="4">
        <v>2409.5549999999998</v>
      </c>
      <c r="N1166" s="4">
        <v>2292.8829999999998</v>
      </c>
      <c r="O1166" s="4">
        <v>2163.002</v>
      </c>
      <c r="P1166" s="4">
        <v>2028.5060000000001</v>
      </c>
      <c r="Q1166" s="4">
        <v>1901.75</v>
      </c>
      <c r="R1166" s="4">
        <v>1772.7059999999999</v>
      </c>
      <c r="S1166" s="4">
        <v>1606.095</v>
      </c>
      <c r="T1166" s="4">
        <v>1311.386</v>
      </c>
      <c r="U1166" s="4">
        <v>998.553</v>
      </c>
      <c r="V1166" s="4">
        <v>706.49400000000003</v>
      </c>
      <c r="W1166" s="4">
        <v>401.65499999999997</v>
      </c>
      <c r="X1166" s="4">
        <v>170.179</v>
      </c>
      <c r="Y1166" s="4">
        <v>46.975999999999999</v>
      </c>
      <c r="Z1166" s="4">
        <v>6.65</v>
      </c>
      <c r="AA1166" s="4">
        <v>0.48399999999999999</v>
      </c>
    </row>
    <row r="1167" spans="1:27" s="6" customFormat="1" x14ac:dyDescent="0.3">
      <c r="A1167" s="40">
        <v>1166</v>
      </c>
      <c r="B1167" s="18" t="s">
        <v>323</v>
      </c>
      <c r="C1167" s="43" t="s">
        <v>109</v>
      </c>
      <c r="D1167" s="41"/>
      <c r="E1167" s="41">
        <v>288</v>
      </c>
      <c r="F1167" s="41">
        <v>2080</v>
      </c>
      <c r="G1167" s="4">
        <v>2650.31</v>
      </c>
      <c r="H1167" s="4">
        <v>2652.6750000000002</v>
      </c>
      <c r="I1167" s="4">
        <v>2639.643</v>
      </c>
      <c r="J1167" s="4">
        <v>2609.8449999999998</v>
      </c>
      <c r="K1167" s="4">
        <v>2569.4850000000001</v>
      </c>
      <c r="L1167" s="4">
        <v>2528.3989999999999</v>
      </c>
      <c r="M1167" s="4">
        <v>2477.404</v>
      </c>
      <c r="N1167" s="4">
        <v>2392.8020000000001</v>
      </c>
      <c r="O1167" s="4">
        <v>2272.88</v>
      </c>
      <c r="P1167" s="4">
        <v>2138.0970000000002</v>
      </c>
      <c r="Q1167" s="4">
        <v>1994.809</v>
      </c>
      <c r="R1167" s="4">
        <v>1854.123</v>
      </c>
      <c r="S1167" s="4">
        <v>1701.8430000000001</v>
      </c>
      <c r="T1167" s="4">
        <v>1496.394</v>
      </c>
      <c r="U1167" s="4">
        <v>1156.598</v>
      </c>
      <c r="V1167" s="4">
        <v>796.81899999999996</v>
      </c>
      <c r="W1167" s="4">
        <v>474.71100000000001</v>
      </c>
      <c r="X1167" s="4">
        <v>205.58199999999999</v>
      </c>
      <c r="Y1167" s="4">
        <v>59.054000000000002</v>
      </c>
      <c r="Z1167" s="4">
        <v>9.4440000000000008</v>
      </c>
      <c r="AA1167" s="4">
        <v>0.74</v>
      </c>
    </row>
    <row r="1168" spans="1:27" s="6" customFormat="1" x14ac:dyDescent="0.3">
      <c r="A1168" s="40">
        <v>1167</v>
      </c>
      <c r="B1168" s="18" t="s">
        <v>323</v>
      </c>
      <c r="C1168" s="43" t="s">
        <v>109</v>
      </c>
      <c r="D1168" s="41"/>
      <c r="E1168" s="41">
        <v>288</v>
      </c>
      <c r="F1168" s="41">
        <v>2085</v>
      </c>
      <c r="G1168" s="4">
        <v>2623.8620000000001</v>
      </c>
      <c r="H1168" s="4">
        <v>2641.078</v>
      </c>
      <c r="I1168" s="4">
        <v>2647.4029999999998</v>
      </c>
      <c r="J1168" s="4">
        <v>2633.1860000000001</v>
      </c>
      <c r="K1168" s="4">
        <v>2598.7510000000002</v>
      </c>
      <c r="L1168" s="4">
        <v>2555.431</v>
      </c>
      <c r="M1168" s="4">
        <v>2513.3649999999998</v>
      </c>
      <c r="N1168" s="4">
        <v>2461.1709999999998</v>
      </c>
      <c r="O1168" s="4">
        <v>2373.1410000000001</v>
      </c>
      <c r="P1168" s="4">
        <v>2248.17</v>
      </c>
      <c r="Q1168" s="4">
        <v>2104.5540000000001</v>
      </c>
      <c r="R1168" s="4">
        <v>1947.779</v>
      </c>
      <c r="S1168" s="4">
        <v>1784.6369999999999</v>
      </c>
      <c r="T1168" s="4">
        <v>1592.876</v>
      </c>
      <c r="U1168" s="4">
        <v>1330.549</v>
      </c>
      <c r="V1168" s="4">
        <v>936.36500000000001</v>
      </c>
      <c r="W1168" s="4">
        <v>548.49400000000003</v>
      </c>
      <c r="X1168" s="4">
        <v>252.083</v>
      </c>
      <c r="Y1168" s="4">
        <v>75.028999999999996</v>
      </c>
      <c r="Z1168" s="4">
        <v>12.657</v>
      </c>
      <c r="AA1168" s="4">
        <v>1.119</v>
      </c>
    </row>
    <row r="1169" spans="1:27" s="6" customFormat="1" x14ac:dyDescent="0.3">
      <c r="A1169" s="40">
        <v>1168</v>
      </c>
      <c r="B1169" s="18" t="s">
        <v>323</v>
      </c>
      <c r="C1169" s="43" t="s">
        <v>109</v>
      </c>
      <c r="D1169" s="41"/>
      <c r="E1169" s="41">
        <v>288</v>
      </c>
      <c r="F1169" s="41">
        <v>2090</v>
      </c>
      <c r="G1169" s="4">
        <v>2584.8820000000001</v>
      </c>
      <c r="H1169" s="4">
        <v>2615.3389999999999</v>
      </c>
      <c r="I1169" s="4">
        <v>2636.1840000000002</v>
      </c>
      <c r="J1169" s="4">
        <v>2641.3130000000001</v>
      </c>
      <c r="K1169" s="4">
        <v>2622.6390000000001</v>
      </c>
      <c r="L1169" s="4">
        <v>2585.3389999999999</v>
      </c>
      <c r="M1169" s="4">
        <v>2541.0639999999999</v>
      </c>
      <c r="N1169" s="4">
        <v>2497.7800000000002</v>
      </c>
      <c r="O1169" s="4">
        <v>2442.0070000000001</v>
      </c>
      <c r="P1169" s="4">
        <v>2348.6799999999998</v>
      </c>
      <c r="Q1169" s="4">
        <v>2214.741</v>
      </c>
      <c r="R1169" s="4">
        <v>2057.6239999999998</v>
      </c>
      <c r="S1169" s="4">
        <v>1879.0250000000001</v>
      </c>
      <c r="T1169" s="4">
        <v>1677.028</v>
      </c>
      <c r="U1169" s="4">
        <v>1426.3720000000001</v>
      </c>
      <c r="V1169" s="4">
        <v>1090.873</v>
      </c>
      <c r="W1169" s="4">
        <v>658.37099999999998</v>
      </c>
      <c r="X1169" s="4">
        <v>300.90699999999998</v>
      </c>
      <c r="Y1169" s="4">
        <v>96.253</v>
      </c>
      <c r="Z1169" s="4">
        <v>17.047999999999998</v>
      </c>
      <c r="AA1169" s="4">
        <v>1.599</v>
      </c>
    </row>
    <row r="1170" spans="1:27" s="6" customFormat="1" x14ac:dyDescent="0.3">
      <c r="A1170" s="40">
        <v>1169</v>
      </c>
      <c r="B1170" s="18" t="s">
        <v>323</v>
      </c>
      <c r="C1170" s="43" t="s">
        <v>109</v>
      </c>
      <c r="D1170" s="41"/>
      <c r="E1170" s="41">
        <v>288</v>
      </c>
      <c r="F1170" s="41">
        <v>2095</v>
      </c>
      <c r="G1170" s="4">
        <v>2546.828</v>
      </c>
      <c r="H1170" s="4">
        <v>2577.0650000000001</v>
      </c>
      <c r="I1170" s="4">
        <v>2610.8200000000002</v>
      </c>
      <c r="J1170" s="4">
        <v>2630.4720000000002</v>
      </c>
      <c r="K1170" s="4">
        <v>2631.3870000000002</v>
      </c>
      <c r="L1170" s="4">
        <v>2609.9180000000001</v>
      </c>
      <c r="M1170" s="4">
        <v>2571.6610000000001</v>
      </c>
      <c r="N1170" s="4">
        <v>2526.2150000000001</v>
      </c>
      <c r="O1170" s="4">
        <v>2479.4319999999998</v>
      </c>
      <c r="P1170" s="4">
        <v>2418.2649999999999</v>
      </c>
      <c r="Q1170" s="4">
        <v>2315.808</v>
      </c>
      <c r="R1170" s="4">
        <v>2168.4189999999999</v>
      </c>
      <c r="S1170" s="4">
        <v>1989.758</v>
      </c>
      <c r="T1170" s="4">
        <v>1773.1659999999999</v>
      </c>
      <c r="U1170" s="4">
        <v>1512.9079999999999</v>
      </c>
      <c r="V1170" s="4">
        <v>1184.904</v>
      </c>
      <c r="W1170" s="4">
        <v>784.16499999999996</v>
      </c>
      <c r="X1170" s="4">
        <v>373.78300000000002</v>
      </c>
      <c r="Y1170" s="4">
        <v>120.56699999999999</v>
      </c>
      <c r="Z1170" s="4">
        <v>23.303999999999998</v>
      </c>
      <c r="AA1170" s="4">
        <v>2.3029999999999999</v>
      </c>
    </row>
    <row r="1171" spans="1:27" s="6" customFormat="1" x14ac:dyDescent="0.3">
      <c r="A1171" s="40">
        <v>1170</v>
      </c>
      <c r="B1171" s="18" t="s">
        <v>323</v>
      </c>
      <c r="C1171" s="43" t="s">
        <v>109</v>
      </c>
      <c r="D1171" s="41"/>
      <c r="E1171" s="41">
        <v>288</v>
      </c>
      <c r="F1171" s="41">
        <v>2100</v>
      </c>
      <c r="G1171" s="4">
        <v>2511.35</v>
      </c>
      <c r="H1171" s="4">
        <v>2539.5729999999999</v>
      </c>
      <c r="I1171" s="4">
        <v>2572.8780000000002</v>
      </c>
      <c r="J1171" s="4">
        <v>2605.4769999999999</v>
      </c>
      <c r="K1171" s="4">
        <v>2621.163</v>
      </c>
      <c r="L1171" s="4">
        <v>2619.3649999999998</v>
      </c>
      <c r="M1171" s="4">
        <v>2596.886</v>
      </c>
      <c r="N1171" s="4">
        <v>2557.4690000000001</v>
      </c>
      <c r="O1171" s="4">
        <v>2508.6350000000002</v>
      </c>
      <c r="P1171" s="4">
        <v>2456.6129999999998</v>
      </c>
      <c r="Q1171" s="4">
        <v>2386.2539999999999</v>
      </c>
      <c r="R1171" s="4">
        <v>2270.1559999999999</v>
      </c>
      <c r="S1171" s="4">
        <v>2101.3119999999999</v>
      </c>
      <c r="T1171" s="4">
        <v>1884.569</v>
      </c>
      <c r="U1171" s="4">
        <v>1609.99</v>
      </c>
      <c r="V1171" s="4">
        <v>1271.308</v>
      </c>
      <c r="W1171" s="4">
        <v>868.45899999999995</v>
      </c>
      <c r="X1171" s="4">
        <v>458.92500000000001</v>
      </c>
      <c r="Y1171" s="4">
        <v>156.39099999999999</v>
      </c>
      <c r="Z1171" s="4">
        <v>30.931000000000001</v>
      </c>
      <c r="AA1171" s="4">
        <v>3.355</v>
      </c>
    </row>
    <row r="1172" spans="1:27" s="6" customFormat="1" x14ac:dyDescent="0.3">
      <c r="A1172" s="40">
        <v>1171</v>
      </c>
      <c r="B1172" s="18" t="s">
        <v>323</v>
      </c>
      <c r="C1172" s="43" t="s">
        <v>110</v>
      </c>
      <c r="D1172" s="41"/>
      <c r="E1172" s="41">
        <v>324</v>
      </c>
      <c r="F1172" s="41">
        <v>2015</v>
      </c>
      <c r="G1172" s="4">
        <v>968.91099999999994</v>
      </c>
      <c r="H1172" s="4">
        <v>851.59400000000005</v>
      </c>
      <c r="I1172" s="4">
        <v>740.87800000000004</v>
      </c>
      <c r="J1172" s="4">
        <v>638.75800000000004</v>
      </c>
      <c r="K1172" s="4">
        <v>546.27700000000004</v>
      </c>
      <c r="L1172" s="4">
        <v>459.38099999999997</v>
      </c>
      <c r="M1172" s="4">
        <v>381.548</v>
      </c>
      <c r="N1172" s="4">
        <v>312.97800000000001</v>
      </c>
      <c r="O1172" s="4">
        <v>255.095</v>
      </c>
      <c r="P1172" s="4">
        <v>211.91300000000001</v>
      </c>
      <c r="Q1172" s="4">
        <v>182.99</v>
      </c>
      <c r="R1172" s="4">
        <v>156.124</v>
      </c>
      <c r="S1172" s="4">
        <v>128.09399999999999</v>
      </c>
      <c r="T1172" s="4">
        <v>83.948999999999998</v>
      </c>
      <c r="U1172" s="4">
        <v>59.478000000000002</v>
      </c>
      <c r="V1172" s="4">
        <v>34.607999999999997</v>
      </c>
      <c r="W1172" s="4">
        <v>14.795999999999999</v>
      </c>
      <c r="X1172" s="4">
        <v>4.1059999999999999</v>
      </c>
      <c r="Y1172" s="4">
        <v>0.63400000000000001</v>
      </c>
      <c r="Z1172" s="4">
        <v>4.8000000000000001E-2</v>
      </c>
      <c r="AA1172" s="4">
        <v>2E-3</v>
      </c>
    </row>
    <row r="1173" spans="1:27" s="6" customFormat="1" x14ac:dyDescent="0.3">
      <c r="A1173" s="40">
        <v>1172</v>
      </c>
      <c r="B1173" s="18" t="s">
        <v>323</v>
      </c>
      <c r="C1173" s="43" t="s">
        <v>110</v>
      </c>
      <c r="D1173" s="41"/>
      <c r="E1173" s="41">
        <v>324</v>
      </c>
      <c r="F1173" s="41">
        <v>2020</v>
      </c>
      <c r="G1173" s="4">
        <v>1055.8810000000001</v>
      </c>
      <c r="H1173" s="4">
        <v>941.16</v>
      </c>
      <c r="I1173" s="4">
        <v>837.726</v>
      </c>
      <c r="J1173" s="4">
        <v>729.94500000000005</v>
      </c>
      <c r="K1173" s="4">
        <v>626.18200000000002</v>
      </c>
      <c r="L1173" s="4">
        <v>533.78599999999994</v>
      </c>
      <c r="M1173" s="4">
        <v>448.10500000000002</v>
      </c>
      <c r="N1173" s="4">
        <v>371.44600000000003</v>
      </c>
      <c r="O1173" s="4">
        <v>303.745</v>
      </c>
      <c r="P1173" s="4">
        <v>246.59399999999999</v>
      </c>
      <c r="Q1173" s="4">
        <v>203.09800000000001</v>
      </c>
      <c r="R1173" s="4">
        <v>172.62100000000001</v>
      </c>
      <c r="S1173" s="4">
        <v>142.87299999999999</v>
      </c>
      <c r="T1173" s="4">
        <v>110.874</v>
      </c>
      <c r="U1173" s="4">
        <v>65.866</v>
      </c>
      <c r="V1173" s="4">
        <v>39.304000000000002</v>
      </c>
      <c r="W1173" s="4">
        <v>17.21</v>
      </c>
      <c r="X1173" s="4">
        <v>4.8019999999999996</v>
      </c>
      <c r="Y1173" s="4">
        <v>0.76</v>
      </c>
      <c r="Z1173" s="4">
        <v>5.8999999999999997E-2</v>
      </c>
      <c r="AA1173" s="4">
        <v>2E-3</v>
      </c>
    </row>
    <row r="1174" spans="1:27" s="6" customFormat="1" x14ac:dyDescent="0.3">
      <c r="A1174" s="40">
        <v>1173</v>
      </c>
      <c r="B1174" s="18" t="s">
        <v>323</v>
      </c>
      <c r="C1174" s="43" t="s">
        <v>110</v>
      </c>
      <c r="D1174" s="41"/>
      <c r="E1174" s="41">
        <v>324</v>
      </c>
      <c r="F1174" s="41">
        <v>2025</v>
      </c>
      <c r="G1174" s="4">
        <v>1144.297</v>
      </c>
      <c r="H1174" s="4">
        <v>1034.2950000000001</v>
      </c>
      <c r="I1174" s="4">
        <v>930.81899999999996</v>
      </c>
      <c r="J1174" s="4">
        <v>829.43499999999995</v>
      </c>
      <c r="K1174" s="4">
        <v>719.80100000000004</v>
      </c>
      <c r="L1174" s="4">
        <v>615.76</v>
      </c>
      <c r="M1174" s="4">
        <v>524.05399999999997</v>
      </c>
      <c r="N1174" s="4">
        <v>439.11099999999999</v>
      </c>
      <c r="O1174" s="4">
        <v>362.92200000000003</v>
      </c>
      <c r="P1174" s="4">
        <v>295.65699999999998</v>
      </c>
      <c r="Q1174" s="4">
        <v>238.12299999999999</v>
      </c>
      <c r="R1174" s="4">
        <v>193.26499999999999</v>
      </c>
      <c r="S1174" s="4">
        <v>159.72300000000001</v>
      </c>
      <c r="T1174" s="4">
        <v>125.506</v>
      </c>
      <c r="U1174" s="4">
        <v>88.823999999999998</v>
      </c>
      <c r="V1174" s="4">
        <v>44.813000000000002</v>
      </c>
      <c r="W1174" s="4">
        <v>20.344000000000001</v>
      </c>
      <c r="X1174" s="4">
        <v>5.88</v>
      </c>
      <c r="Y1174" s="4">
        <v>0.94199999999999995</v>
      </c>
      <c r="Z1174" s="4">
        <v>7.3999999999999996E-2</v>
      </c>
      <c r="AA1174" s="4">
        <v>3.0000000000000001E-3</v>
      </c>
    </row>
    <row r="1175" spans="1:27" s="6" customFormat="1" x14ac:dyDescent="0.3">
      <c r="A1175" s="40">
        <v>1174</v>
      </c>
      <c r="B1175" s="18" t="s">
        <v>323</v>
      </c>
      <c r="C1175" s="43" t="s">
        <v>110</v>
      </c>
      <c r="D1175" s="41"/>
      <c r="E1175" s="41">
        <v>324</v>
      </c>
      <c r="F1175" s="41">
        <v>2030</v>
      </c>
      <c r="G1175" s="4">
        <v>1229.1669999999999</v>
      </c>
      <c r="H1175" s="4">
        <v>1126.5219999999999</v>
      </c>
      <c r="I1175" s="4">
        <v>1025.6659999999999</v>
      </c>
      <c r="J1175" s="4">
        <v>923.78700000000003</v>
      </c>
      <c r="K1175" s="4">
        <v>820.678</v>
      </c>
      <c r="L1175" s="4">
        <v>710.59500000000003</v>
      </c>
      <c r="M1175" s="4">
        <v>606.94000000000005</v>
      </c>
      <c r="N1175" s="4">
        <v>515.56100000000004</v>
      </c>
      <c r="O1175" s="4">
        <v>430.70400000000001</v>
      </c>
      <c r="P1175" s="4">
        <v>354.58800000000002</v>
      </c>
      <c r="Q1175" s="4">
        <v>286.64600000000002</v>
      </c>
      <c r="R1175" s="4">
        <v>227.654</v>
      </c>
      <c r="S1175" s="4">
        <v>179.91200000000001</v>
      </c>
      <c r="T1175" s="4">
        <v>141.50200000000001</v>
      </c>
      <c r="U1175" s="4">
        <v>101.786</v>
      </c>
      <c r="V1175" s="4">
        <v>61.57</v>
      </c>
      <c r="W1175" s="4">
        <v>23.844000000000001</v>
      </c>
      <c r="X1175" s="4">
        <v>7.2270000000000003</v>
      </c>
      <c r="Y1175" s="4">
        <v>1.212</v>
      </c>
      <c r="Z1175" s="4">
        <v>9.7000000000000003E-2</v>
      </c>
      <c r="AA1175" s="4">
        <v>4.0000000000000001E-3</v>
      </c>
    </row>
    <row r="1176" spans="1:27" s="6" customFormat="1" x14ac:dyDescent="0.3">
      <c r="A1176" s="40">
        <v>1175</v>
      </c>
      <c r="B1176" s="18" t="s">
        <v>323</v>
      </c>
      <c r="C1176" s="43" t="s">
        <v>110</v>
      </c>
      <c r="D1176" s="41"/>
      <c r="E1176" s="41">
        <v>324</v>
      </c>
      <c r="F1176" s="41">
        <v>2035</v>
      </c>
      <c r="G1176" s="4">
        <v>1308.654</v>
      </c>
      <c r="H1176" s="4">
        <v>1214.681</v>
      </c>
      <c r="I1176" s="4">
        <v>1119.3679999999999</v>
      </c>
      <c r="J1176" s="4">
        <v>1019.726</v>
      </c>
      <c r="K1176" s="4">
        <v>916.322</v>
      </c>
      <c r="L1176" s="4">
        <v>812.56299999999999</v>
      </c>
      <c r="M1176" s="4">
        <v>702.572</v>
      </c>
      <c r="N1176" s="4">
        <v>598.99</v>
      </c>
      <c r="O1176" s="4">
        <v>507.31799999999998</v>
      </c>
      <c r="P1176" s="4">
        <v>422.16899999999998</v>
      </c>
      <c r="Q1176" s="4">
        <v>344.99200000000002</v>
      </c>
      <c r="R1176" s="4">
        <v>275.20400000000001</v>
      </c>
      <c r="S1176" s="4">
        <v>213.12899999999999</v>
      </c>
      <c r="T1176" s="4">
        <v>160.66800000000001</v>
      </c>
      <c r="U1176" s="4">
        <v>116.116</v>
      </c>
      <c r="V1176" s="4">
        <v>71.825000000000003</v>
      </c>
      <c r="W1176" s="4">
        <v>33.652000000000001</v>
      </c>
      <c r="X1176" s="4">
        <v>8.7959999999999994</v>
      </c>
      <c r="Y1176" s="4">
        <v>1.5640000000000001</v>
      </c>
      <c r="Z1176" s="4">
        <v>0.13100000000000001</v>
      </c>
      <c r="AA1176" s="4">
        <v>5.0000000000000001E-3</v>
      </c>
    </row>
    <row r="1177" spans="1:27" s="6" customFormat="1" x14ac:dyDescent="0.3">
      <c r="A1177" s="40">
        <v>1176</v>
      </c>
      <c r="B1177" s="18" t="s">
        <v>323</v>
      </c>
      <c r="C1177" s="43" t="s">
        <v>110</v>
      </c>
      <c r="D1177" s="41"/>
      <c r="E1177" s="41">
        <v>324</v>
      </c>
      <c r="F1177" s="41">
        <v>2040</v>
      </c>
      <c r="G1177" s="4">
        <v>1380.7619999999999</v>
      </c>
      <c r="H1177" s="4">
        <v>1296.567</v>
      </c>
      <c r="I1177" s="4">
        <v>1208.559</v>
      </c>
      <c r="J1177" s="4">
        <v>1114.1510000000001</v>
      </c>
      <c r="K1177" s="4">
        <v>1013.096</v>
      </c>
      <c r="L1177" s="4">
        <v>909.00099999999998</v>
      </c>
      <c r="M1177" s="4">
        <v>805.08199999999999</v>
      </c>
      <c r="N1177" s="4">
        <v>694.93</v>
      </c>
      <c r="O1177" s="4">
        <v>590.83900000000006</v>
      </c>
      <c r="P1177" s="4">
        <v>498.541</v>
      </c>
      <c r="Q1177" s="4">
        <v>411.976</v>
      </c>
      <c r="R1177" s="4">
        <v>332.53100000000001</v>
      </c>
      <c r="S1177" s="4">
        <v>259.16500000000002</v>
      </c>
      <c r="T1177" s="4">
        <v>192.12299999999999</v>
      </c>
      <c r="U1177" s="4">
        <v>133.863</v>
      </c>
      <c r="V1177" s="4">
        <v>83.991</v>
      </c>
      <c r="W1177" s="4">
        <v>40.79</v>
      </c>
      <c r="X1177" s="4">
        <v>13.11</v>
      </c>
      <c r="Y1177" s="4">
        <v>2.0379999999999998</v>
      </c>
      <c r="Z1177" s="4">
        <v>0.182</v>
      </c>
      <c r="AA1177" s="4">
        <v>8.0000000000000002E-3</v>
      </c>
    </row>
    <row r="1178" spans="1:27" s="6" customFormat="1" x14ac:dyDescent="0.3">
      <c r="A1178" s="40">
        <v>1177</v>
      </c>
      <c r="B1178" s="18" t="s">
        <v>323</v>
      </c>
      <c r="C1178" s="43" t="s">
        <v>110</v>
      </c>
      <c r="D1178" s="41"/>
      <c r="E1178" s="41">
        <v>324</v>
      </c>
      <c r="F1178" s="41">
        <v>2045</v>
      </c>
      <c r="G1178" s="4">
        <v>1448.0719999999999</v>
      </c>
      <c r="H1178" s="4">
        <v>1370.6220000000001</v>
      </c>
      <c r="I1178" s="4">
        <v>1291.31</v>
      </c>
      <c r="J1178" s="4">
        <v>1203.9480000000001</v>
      </c>
      <c r="K1178" s="4">
        <v>1108.229</v>
      </c>
      <c r="L1178" s="4">
        <v>1006.446</v>
      </c>
      <c r="M1178" s="4">
        <v>902.06200000000001</v>
      </c>
      <c r="N1178" s="4">
        <v>797.72400000000005</v>
      </c>
      <c r="O1178" s="4">
        <v>686.798</v>
      </c>
      <c r="P1178" s="4">
        <v>581.82899999999995</v>
      </c>
      <c r="Q1178" s="4">
        <v>487.71499999999997</v>
      </c>
      <c r="R1178" s="4">
        <v>398.423</v>
      </c>
      <c r="S1178" s="4">
        <v>314.74299999999999</v>
      </c>
      <c r="T1178" s="4">
        <v>235.52500000000001</v>
      </c>
      <c r="U1178" s="4">
        <v>162.209</v>
      </c>
      <c r="V1178" s="4">
        <v>98.959000000000003</v>
      </c>
      <c r="W1178" s="4">
        <v>49.350999999999999</v>
      </c>
      <c r="X1178" s="4">
        <v>16.684999999999999</v>
      </c>
      <c r="Y1178" s="4">
        <v>3.2349999999999999</v>
      </c>
      <c r="Z1178" s="4">
        <v>0.254</v>
      </c>
      <c r="AA1178" s="4">
        <v>1.0999999999999999E-2</v>
      </c>
    </row>
    <row r="1179" spans="1:27" s="6" customFormat="1" x14ac:dyDescent="0.3">
      <c r="A1179" s="40">
        <v>1178</v>
      </c>
      <c r="B1179" s="18" t="s">
        <v>323</v>
      </c>
      <c r="C1179" s="43" t="s">
        <v>110</v>
      </c>
      <c r="D1179" s="41"/>
      <c r="E1179" s="41">
        <v>324</v>
      </c>
      <c r="F1179" s="41">
        <v>2050</v>
      </c>
      <c r="G1179" s="4">
        <v>1508.125</v>
      </c>
      <c r="H1179" s="4">
        <v>1439.3630000000001</v>
      </c>
      <c r="I1179" s="4">
        <v>1366.008</v>
      </c>
      <c r="J1179" s="4">
        <v>1287.1679999999999</v>
      </c>
      <c r="K1179" s="4">
        <v>1198.5940000000001</v>
      </c>
      <c r="L1179" s="4">
        <v>1102.1279999999999</v>
      </c>
      <c r="M1179" s="4">
        <v>999.95</v>
      </c>
      <c r="N1179" s="4">
        <v>895.00400000000002</v>
      </c>
      <c r="O1179" s="4">
        <v>789.58</v>
      </c>
      <c r="P1179" s="4">
        <v>677.476</v>
      </c>
      <c r="Q1179" s="4">
        <v>570.38400000000001</v>
      </c>
      <c r="R1179" s="4">
        <v>473.02499999999998</v>
      </c>
      <c r="S1179" s="4">
        <v>378.78300000000002</v>
      </c>
      <c r="T1179" s="4">
        <v>288.10300000000001</v>
      </c>
      <c r="U1179" s="4">
        <v>201.251</v>
      </c>
      <c r="V1179" s="4">
        <v>122.33199999999999</v>
      </c>
      <c r="W1179" s="4">
        <v>60.021999999999998</v>
      </c>
      <c r="X1179" s="4">
        <v>21.151</v>
      </c>
      <c r="Y1179" s="4">
        <v>4.375</v>
      </c>
      <c r="Z1179" s="4">
        <v>0.434</v>
      </c>
      <c r="AA1179" s="4">
        <v>1.7000000000000001E-2</v>
      </c>
    </row>
    <row r="1180" spans="1:27" s="6" customFormat="1" x14ac:dyDescent="0.3">
      <c r="A1180" s="40">
        <v>1179</v>
      </c>
      <c r="B1180" s="18" t="s">
        <v>323</v>
      </c>
      <c r="C1180" s="43" t="s">
        <v>110</v>
      </c>
      <c r="D1180" s="41"/>
      <c r="E1180" s="41">
        <v>324</v>
      </c>
      <c r="F1180" s="41">
        <v>2055</v>
      </c>
      <c r="G1180" s="4">
        <v>1558.7460000000001</v>
      </c>
      <c r="H1180" s="4">
        <v>1500.7180000000001</v>
      </c>
      <c r="I1180" s="4">
        <v>1435.37</v>
      </c>
      <c r="J1180" s="4">
        <v>1362.3689999999999</v>
      </c>
      <c r="K1180" s="4">
        <v>1282.4000000000001</v>
      </c>
      <c r="L1180" s="4">
        <v>1193.078</v>
      </c>
      <c r="M1180" s="4">
        <v>1096.1310000000001</v>
      </c>
      <c r="N1180" s="4">
        <v>993.27700000000004</v>
      </c>
      <c r="O1180" s="4">
        <v>887.05600000000004</v>
      </c>
      <c r="P1180" s="4">
        <v>780.05799999999999</v>
      </c>
      <c r="Q1180" s="4">
        <v>665.43299999999999</v>
      </c>
      <c r="R1180" s="4">
        <v>554.68600000000004</v>
      </c>
      <c r="S1180" s="4">
        <v>451.584</v>
      </c>
      <c r="T1180" s="4">
        <v>349.09500000000003</v>
      </c>
      <c r="U1180" s="4">
        <v>248.99700000000001</v>
      </c>
      <c r="V1180" s="4">
        <v>154.70400000000001</v>
      </c>
      <c r="W1180" s="4">
        <v>76.509</v>
      </c>
      <c r="X1180" s="4">
        <v>26.919</v>
      </c>
      <c r="Y1180" s="4">
        <v>5.89</v>
      </c>
      <c r="Z1180" s="4">
        <v>0.63300000000000001</v>
      </c>
      <c r="AA1180" s="4">
        <v>0.03</v>
      </c>
    </row>
    <row r="1181" spans="1:27" s="6" customFormat="1" x14ac:dyDescent="0.3">
      <c r="A1181" s="40">
        <v>1180</v>
      </c>
      <c r="B1181" s="18" t="s">
        <v>323</v>
      </c>
      <c r="C1181" s="43" t="s">
        <v>110</v>
      </c>
      <c r="D1181" s="41"/>
      <c r="E1181" s="41">
        <v>324</v>
      </c>
      <c r="F1181" s="41">
        <v>2060</v>
      </c>
      <c r="G1181" s="4">
        <v>1602.4739999999999</v>
      </c>
      <c r="H1181" s="4">
        <v>1552.144</v>
      </c>
      <c r="I1181" s="4">
        <v>1497.075</v>
      </c>
      <c r="J1181" s="4">
        <v>1431.9280000000001</v>
      </c>
      <c r="K1181" s="4">
        <v>1357.768</v>
      </c>
      <c r="L1181" s="4">
        <v>1276.9680000000001</v>
      </c>
      <c r="M1181" s="4">
        <v>1187.0820000000001</v>
      </c>
      <c r="N1181" s="4">
        <v>1089.3820000000001</v>
      </c>
      <c r="O1181" s="4">
        <v>985.12800000000004</v>
      </c>
      <c r="P1181" s="4">
        <v>877.18100000000004</v>
      </c>
      <c r="Q1181" s="4">
        <v>767.28300000000002</v>
      </c>
      <c r="R1181" s="4">
        <v>648.62</v>
      </c>
      <c r="S1181" s="4">
        <v>531.70100000000002</v>
      </c>
      <c r="T1181" s="4">
        <v>419.238</v>
      </c>
      <c r="U1181" s="4">
        <v>305.66800000000001</v>
      </c>
      <c r="V1181" s="4">
        <v>195.87299999999999</v>
      </c>
      <c r="W1181" s="4">
        <v>100.59699999999999</v>
      </c>
      <c r="X1181" s="4">
        <v>36.454999999999998</v>
      </c>
      <c r="Y1181" s="4">
        <v>8.157</v>
      </c>
      <c r="Z1181" s="4">
        <v>0.94599999999999995</v>
      </c>
      <c r="AA1181" s="4">
        <v>4.8000000000000001E-2</v>
      </c>
    </row>
    <row r="1182" spans="1:27" s="6" customFormat="1" x14ac:dyDescent="0.3">
      <c r="A1182" s="40">
        <v>1181</v>
      </c>
      <c r="B1182" s="18" t="s">
        <v>323</v>
      </c>
      <c r="C1182" s="43" t="s">
        <v>110</v>
      </c>
      <c r="D1182" s="41"/>
      <c r="E1182" s="41">
        <v>324</v>
      </c>
      <c r="F1182" s="41">
        <v>2065</v>
      </c>
      <c r="G1182" s="4">
        <v>1636.86</v>
      </c>
      <c r="H1182" s="4">
        <v>1596.5250000000001</v>
      </c>
      <c r="I1182" s="4">
        <v>1548.7860000000001</v>
      </c>
      <c r="J1182" s="4">
        <v>1493.8209999999999</v>
      </c>
      <c r="K1182" s="4">
        <v>1427.4860000000001</v>
      </c>
      <c r="L1182" s="4">
        <v>1352.4280000000001</v>
      </c>
      <c r="M1182" s="4">
        <v>1271.002</v>
      </c>
      <c r="N1182" s="4">
        <v>1180.3019999999999</v>
      </c>
      <c r="O1182" s="4">
        <v>1081.0909999999999</v>
      </c>
      <c r="P1182" s="4">
        <v>974.95299999999997</v>
      </c>
      <c r="Q1182" s="4">
        <v>863.86800000000005</v>
      </c>
      <c r="R1182" s="4">
        <v>749.39599999999996</v>
      </c>
      <c r="S1182" s="4">
        <v>623.93700000000001</v>
      </c>
      <c r="T1182" s="4">
        <v>496.73399999999998</v>
      </c>
      <c r="U1182" s="4">
        <v>371.24599999999998</v>
      </c>
      <c r="V1182" s="4">
        <v>245.315</v>
      </c>
      <c r="W1182" s="4">
        <v>131.786</v>
      </c>
      <c r="X1182" s="4">
        <v>50.573999999999998</v>
      </c>
      <c r="Y1182" s="4">
        <v>11.914999999999999</v>
      </c>
      <c r="Z1182" s="4">
        <v>1.4450000000000001</v>
      </c>
      <c r="AA1182" s="4">
        <v>7.9000000000000001E-2</v>
      </c>
    </row>
    <row r="1183" spans="1:27" s="6" customFormat="1" x14ac:dyDescent="0.3">
      <c r="A1183" s="40">
        <v>1182</v>
      </c>
      <c r="B1183" s="18" t="s">
        <v>323</v>
      </c>
      <c r="C1183" s="43" t="s">
        <v>110</v>
      </c>
      <c r="D1183" s="41"/>
      <c r="E1183" s="41">
        <v>324</v>
      </c>
      <c r="F1183" s="41">
        <v>2070</v>
      </c>
      <c r="G1183" s="4">
        <v>1663.3119999999999</v>
      </c>
      <c r="H1183" s="4">
        <v>1631.4580000000001</v>
      </c>
      <c r="I1183" s="4">
        <v>1593.4269999999999</v>
      </c>
      <c r="J1183" s="4">
        <v>1545.704</v>
      </c>
      <c r="K1183" s="4">
        <v>1489.519</v>
      </c>
      <c r="L1183" s="4">
        <v>1422.2470000000001</v>
      </c>
      <c r="M1183" s="4">
        <v>1346.5319999999999</v>
      </c>
      <c r="N1183" s="4">
        <v>1264.23</v>
      </c>
      <c r="O1183" s="4">
        <v>1171.924</v>
      </c>
      <c r="P1183" s="4">
        <v>1070.673</v>
      </c>
      <c r="Q1183" s="4">
        <v>961.16200000000003</v>
      </c>
      <c r="R1183" s="4">
        <v>845.16200000000003</v>
      </c>
      <c r="S1183" s="4">
        <v>723.03599999999994</v>
      </c>
      <c r="T1183" s="4">
        <v>586.01599999999996</v>
      </c>
      <c r="U1183" s="4">
        <v>444.077</v>
      </c>
      <c r="V1183" s="4">
        <v>303.04000000000002</v>
      </c>
      <c r="W1183" s="4">
        <v>169.92599999999999</v>
      </c>
      <c r="X1183" s="4">
        <v>69.39</v>
      </c>
      <c r="Y1183" s="4">
        <v>17.661000000000001</v>
      </c>
      <c r="Z1183" s="4">
        <v>2.302</v>
      </c>
      <c r="AA1183" s="4">
        <v>0.13200000000000001</v>
      </c>
    </row>
    <row r="1184" spans="1:27" s="6" customFormat="1" x14ac:dyDescent="0.3">
      <c r="A1184" s="40">
        <v>1183</v>
      </c>
      <c r="B1184" s="18" t="s">
        <v>323</v>
      </c>
      <c r="C1184" s="43" t="s">
        <v>110</v>
      </c>
      <c r="D1184" s="41"/>
      <c r="E1184" s="41">
        <v>324</v>
      </c>
      <c r="F1184" s="41">
        <v>2075</v>
      </c>
      <c r="G1184" s="4">
        <v>1680.2170000000001</v>
      </c>
      <c r="H1184" s="4">
        <v>1658.396</v>
      </c>
      <c r="I1184" s="4">
        <v>1628.5930000000001</v>
      </c>
      <c r="J1184" s="4">
        <v>1590.5160000000001</v>
      </c>
      <c r="K1184" s="4">
        <v>1541.567</v>
      </c>
      <c r="L1184" s="4">
        <v>1484.4169999999999</v>
      </c>
      <c r="M1184" s="4">
        <v>1416.4369999999999</v>
      </c>
      <c r="N1184" s="4">
        <v>1339.8330000000001</v>
      </c>
      <c r="O1184" s="4">
        <v>1255.855</v>
      </c>
      <c r="P1184" s="4">
        <v>1161.396</v>
      </c>
      <c r="Q1184" s="4">
        <v>1056.5809999999999</v>
      </c>
      <c r="R1184" s="4">
        <v>941.87300000000005</v>
      </c>
      <c r="S1184" s="4">
        <v>817.75099999999998</v>
      </c>
      <c r="T1184" s="4">
        <v>682.53499999999997</v>
      </c>
      <c r="U1184" s="4">
        <v>528.62300000000005</v>
      </c>
      <c r="V1184" s="4">
        <v>368.33100000000002</v>
      </c>
      <c r="W1184" s="4">
        <v>215.77199999999999</v>
      </c>
      <c r="X1184" s="4">
        <v>93.51</v>
      </c>
      <c r="Y1184" s="4">
        <v>25.837</v>
      </c>
      <c r="Z1184" s="4">
        <v>3.7189999999999999</v>
      </c>
      <c r="AA1184" s="4">
        <v>0.23</v>
      </c>
    </row>
    <row r="1185" spans="1:27" s="6" customFormat="1" x14ac:dyDescent="0.3">
      <c r="A1185" s="40">
        <v>1184</v>
      </c>
      <c r="B1185" s="18" t="s">
        <v>323</v>
      </c>
      <c r="C1185" s="43" t="s">
        <v>110</v>
      </c>
      <c r="D1185" s="41"/>
      <c r="E1185" s="41">
        <v>324</v>
      </c>
      <c r="F1185" s="41">
        <v>2080</v>
      </c>
      <c r="G1185" s="4">
        <v>1690.3610000000001</v>
      </c>
      <c r="H1185" s="4">
        <v>1675.6990000000001</v>
      </c>
      <c r="I1185" s="4">
        <v>1655.7439999999999</v>
      </c>
      <c r="J1185" s="4">
        <v>1625.8409999999999</v>
      </c>
      <c r="K1185" s="4">
        <v>1586.5429999999999</v>
      </c>
      <c r="L1185" s="4">
        <v>1536.5909999999999</v>
      </c>
      <c r="M1185" s="4">
        <v>1478.7190000000001</v>
      </c>
      <c r="N1185" s="4">
        <v>1409.825</v>
      </c>
      <c r="O1185" s="4">
        <v>1331.502</v>
      </c>
      <c r="P1185" s="4">
        <v>1245.2729999999999</v>
      </c>
      <c r="Q1185" s="4">
        <v>1147.104</v>
      </c>
      <c r="R1185" s="4">
        <v>1036.83</v>
      </c>
      <c r="S1185" s="4">
        <v>913.55200000000002</v>
      </c>
      <c r="T1185" s="4">
        <v>775.30799999999999</v>
      </c>
      <c r="U1185" s="4">
        <v>620.46100000000001</v>
      </c>
      <c r="V1185" s="4">
        <v>444.53199999999998</v>
      </c>
      <c r="W1185" s="4">
        <v>268.59500000000003</v>
      </c>
      <c r="X1185" s="4">
        <v>123.422</v>
      </c>
      <c r="Y1185" s="4">
        <v>36.857999999999997</v>
      </c>
      <c r="Z1185" s="4">
        <v>5.8840000000000003</v>
      </c>
      <c r="AA1185" s="4">
        <v>0.40699999999999997</v>
      </c>
    </row>
    <row r="1186" spans="1:27" s="6" customFormat="1" x14ac:dyDescent="0.3">
      <c r="A1186" s="40">
        <v>1185</v>
      </c>
      <c r="B1186" s="18" t="s">
        <v>323</v>
      </c>
      <c r="C1186" s="43" t="s">
        <v>110</v>
      </c>
      <c r="D1186" s="41"/>
      <c r="E1186" s="41">
        <v>324</v>
      </c>
      <c r="F1186" s="41">
        <v>2085</v>
      </c>
      <c r="G1186" s="4">
        <v>1690.153</v>
      </c>
      <c r="H1186" s="4">
        <v>1686.2239999999999</v>
      </c>
      <c r="I1186" s="4">
        <v>1673.239</v>
      </c>
      <c r="J1186" s="4">
        <v>1653.1479999999999</v>
      </c>
      <c r="K1186" s="4">
        <v>1622.0419999999999</v>
      </c>
      <c r="L1186" s="4">
        <v>1581.7239999999999</v>
      </c>
      <c r="M1186" s="4">
        <v>1531.0319999999999</v>
      </c>
      <c r="N1186" s="4">
        <v>1472.231</v>
      </c>
      <c r="O1186" s="4">
        <v>1401.6110000000001</v>
      </c>
      <c r="P1186" s="4">
        <v>1321.001</v>
      </c>
      <c r="Q1186" s="4">
        <v>1230.9449999999999</v>
      </c>
      <c r="R1186" s="4">
        <v>1127.154</v>
      </c>
      <c r="S1186" s="4">
        <v>1007.954</v>
      </c>
      <c r="T1186" s="4">
        <v>869.65</v>
      </c>
      <c r="U1186" s="4">
        <v>709.87099999999998</v>
      </c>
      <c r="V1186" s="4">
        <v>528.48900000000003</v>
      </c>
      <c r="W1186" s="4">
        <v>331.47399999999999</v>
      </c>
      <c r="X1186" s="4">
        <v>159.339</v>
      </c>
      <c r="Y1186" s="4">
        <v>51.362000000000002</v>
      </c>
      <c r="Z1186" s="4">
        <v>9.0470000000000006</v>
      </c>
      <c r="AA1186" s="4">
        <v>0.70499999999999996</v>
      </c>
    </row>
    <row r="1187" spans="1:27" s="6" customFormat="1" x14ac:dyDescent="0.3">
      <c r="A1187" s="40">
        <v>1186</v>
      </c>
      <c r="B1187" s="18" t="s">
        <v>323</v>
      </c>
      <c r="C1187" s="43" t="s">
        <v>110</v>
      </c>
      <c r="D1187" s="41"/>
      <c r="E1187" s="41">
        <v>324</v>
      </c>
      <c r="F1187" s="41">
        <v>2090</v>
      </c>
      <c r="G1187" s="4">
        <v>1683.7539999999999</v>
      </c>
      <c r="H1187" s="4">
        <v>1686.298</v>
      </c>
      <c r="I1187" s="4">
        <v>1683.9459999999999</v>
      </c>
      <c r="J1187" s="4">
        <v>1670.8109999999999</v>
      </c>
      <c r="K1187" s="4">
        <v>1649.5429999999999</v>
      </c>
      <c r="L1187" s="4">
        <v>1617.433</v>
      </c>
      <c r="M1187" s="4">
        <v>1576.3610000000001</v>
      </c>
      <c r="N1187" s="4">
        <v>1524.739</v>
      </c>
      <c r="O1187" s="4">
        <v>1464.164</v>
      </c>
      <c r="P1187" s="4">
        <v>1391.1959999999999</v>
      </c>
      <c r="Q1187" s="4">
        <v>1306.71</v>
      </c>
      <c r="R1187" s="4">
        <v>1210.884</v>
      </c>
      <c r="S1187" s="4">
        <v>1097.943</v>
      </c>
      <c r="T1187" s="4">
        <v>962.99</v>
      </c>
      <c r="U1187" s="4">
        <v>801.48800000000006</v>
      </c>
      <c r="V1187" s="4">
        <v>611.90499999999997</v>
      </c>
      <c r="W1187" s="4">
        <v>402.49900000000002</v>
      </c>
      <c r="X1187" s="4">
        <v>203.66399999999999</v>
      </c>
      <c r="Y1187" s="4">
        <v>69.923000000000002</v>
      </c>
      <c r="Z1187" s="4">
        <v>13.585000000000001</v>
      </c>
      <c r="AA1187" s="4">
        <v>1.1919999999999999</v>
      </c>
    </row>
    <row r="1188" spans="1:27" s="6" customFormat="1" x14ac:dyDescent="0.3">
      <c r="A1188" s="40">
        <v>1187</v>
      </c>
      <c r="B1188" s="18" t="s">
        <v>323</v>
      </c>
      <c r="C1188" s="43" t="s">
        <v>110</v>
      </c>
      <c r="D1188" s="41"/>
      <c r="E1188" s="41">
        <v>324</v>
      </c>
      <c r="F1188" s="41">
        <v>2095</v>
      </c>
      <c r="G1188" s="4">
        <v>1669.0630000000001</v>
      </c>
      <c r="H1188" s="4">
        <v>1680.1669999999999</v>
      </c>
      <c r="I1188" s="4">
        <v>1684.191</v>
      </c>
      <c r="J1188" s="4">
        <v>1681.6579999999999</v>
      </c>
      <c r="K1188" s="4">
        <v>1667.403</v>
      </c>
      <c r="L1188" s="4">
        <v>1645.14</v>
      </c>
      <c r="M1188" s="4">
        <v>1612.2750000000001</v>
      </c>
      <c r="N1188" s="4">
        <v>1570.2619999999999</v>
      </c>
      <c r="O1188" s="4">
        <v>1516.8579999999999</v>
      </c>
      <c r="P1188" s="4">
        <v>1453.8879999999999</v>
      </c>
      <c r="Q1188" s="4">
        <v>1376.9960000000001</v>
      </c>
      <c r="R1188" s="4">
        <v>1286.71</v>
      </c>
      <c r="S1188" s="4">
        <v>1181.6010000000001</v>
      </c>
      <c r="T1188" s="4">
        <v>1052.3240000000001</v>
      </c>
      <c r="U1188" s="4">
        <v>892.63199999999995</v>
      </c>
      <c r="V1188" s="4">
        <v>698.12099999999998</v>
      </c>
      <c r="W1188" s="4">
        <v>474.726</v>
      </c>
      <c r="X1188" s="4">
        <v>255.06299999999999</v>
      </c>
      <c r="Y1188" s="4">
        <v>93.695999999999998</v>
      </c>
      <c r="Z1188" s="4">
        <v>19.794</v>
      </c>
      <c r="AA1188" s="4">
        <v>1.9570000000000001</v>
      </c>
    </row>
    <row r="1189" spans="1:27" s="6" customFormat="1" x14ac:dyDescent="0.3">
      <c r="A1189" s="40">
        <v>1188</v>
      </c>
      <c r="B1189" s="18" t="s">
        <v>323</v>
      </c>
      <c r="C1189" s="43" t="s">
        <v>110</v>
      </c>
      <c r="D1189" s="41"/>
      <c r="E1189" s="41">
        <v>324</v>
      </c>
      <c r="F1189" s="41">
        <v>2100</v>
      </c>
      <c r="G1189" s="4">
        <v>1652.0060000000001</v>
      </c>
      <c r="H1189" s="4">
        <v>1665.741</v>
      </c>
      <c r="I1189" s="4">
        <v>1678.2190000000001</v>
      </c>
      <c r="J1189" s="4">
        <v>1682.0530000000001</v>
      </c>
      <c r="K1189" s="4">
        <v>1678.4469999999999</v>
      </c>
      <c r="L1189" s="4">
        <v>1663.2339999999999</v>
      </c>
      <c r="M1189" s="4">
        <v>1640.2059999999999</v>
      </c>
      <c r="N1189" s="4">
        <v>1606.424</v>
      </c>
      <c r="O1189" s="4">
        <v>1562.616</v>
      </c>
      <c r="P1189" s="4">
        <v>1506.819</v>
      </c>
      <c r="Q1189" s="4">
        <v>1439.921</v>
      </c>
      <c r="R1189" s="4">
        <v>1357.2249999999999</v>
      </c>
      <c r="S1189" s="4">
        <v>1257.701</v>
      </c>
      <c r="T1189" s="4">
        <v>1135.896</v>
      </c>
      <c r="U1189" s="4">
        <v>980.64400000000001</v>
      </c>
      <c r="V1189" s="4">
        <v>785.01300000000003</v>
      </c>
      <c r="W1189" s="4">
        <v>550.93799999999999</v>
      </c>
      <c r="X1189" s="4">
        <v>309.59399999999999</v>
      </c>
      <c r="Y1189" s="4">
        <v>122.66200000000001</v>
      </c>
      <c r="Z1189" s="4">
        <v>28.29</v>
      </c>
      <c r="AA1189" s="4">
        <v>3.1110000000000002</v>
      </c>
    </row>
    <row r="1190" spans="1:27" s="6" customFormat="1" x14ac:dyDescent="0.3">
      <c r="A1190" s="40">
        <v>1189</v>
      </c>
      <c r="B1190" s="18" t="s">
        <v>323</v>
      </c>
      <c r="C1190" s="43" t="s">
        <v>111</v>
      </c>
      <c r="D1190" s="41"/>
      <c r="E1190" s="41">
        <v>624</v>
      </c>
      <c r="F1190" s="41">
        <v>2015</v>
      </c>
      <c r="G1190" s="4">
        <v>142.17599999999999</v>
      </c>
      <c r="H1190" s="4">
        <v>121.89100000000001</v>
      </c>
      <c r="I1190" s="4">
        <v>104.35299999999999</v>
      </c>
      <c r="J1190" s="4">
        <v>93.313999999999993</v>
      </c>
      <c r="K1190" s="4">
        <v>85.596999999999994</v>
      </c>
      <c r="L1190" s="4">
        <v>75.376000000000005</v>
      </c>
      <c r="M1190" s="4">
        <v>63.585000000000001</v>
      </c>
      <c r="N1190" s="4">
        <v>49.279000000000003</v>
      </c>
      <c r="O1190" s="4">
        <v>39.433</v>
      </c>
      <c r="P1190" s="4">
        <v>30.123000000000001</v>
      </c>
      <c r="Q1190" s="4">
        <v>25.116</v>
      </c>
      <c r="R1190" s="4">
        <v>21.404</v>
      </c>
      <c r="S1190" s="4">
        <v>19.667999999999999</v>
      </c>
      <c r="T1190" s="4">
        <v>12.996</v>
      </c>
      <c r="U1190" s="4">
        <v>8.7129999999999992</v>
      </c>
      <c r="V1190" s="4">
        <v>4.5640000000000001</v>
      </c>
      <c r="W1190" s="4">
        <v>1.9450000000000001</v>
      </c>
      <c r="X1190" s="4">
        <v>0.56299999999999994</v>
      </c>
      <c r="Y1190" s="4">
        <v>9.0999999999999998E-2</v>
      </c>
      <c r="Z1190" s="4">
        <v>8.0000000000000002E-3</v>
      </c>
      <c r="AA1190" s="4">
        <v>0</v>
      </c>
    </row>
    <row r="1191" spans="1:27" s="6" customFormat="1" x14ac:dyDescent="0.3">
      <c r="A1191" s="40">
        <v>1190</v>
      </c>
      <c r="B1191" s="18" t="s">
        <v>323</v>
      </c>
      <c r="C1191" s="43" t="s">
        <v>111</v>
      </c>
      <c r="D1191" s="41"/>
      <c r="E1191" s="41">
        <v>624</v>
      </c>
      <c r="F1191" s="41">
        <v>2020</v>
      </c>
      <c r="G1191" s="4">
        <v>151.85900000000001</v>
      </c>
      <c r="H1191" s="4">
        <v>136.89699999999999</v>
      </c>
      <c r="I1191" s="4">
        <v>119.821</v>
      </c>
      <c r="J1191" s="4">
        <v>102.676</v>
      </c>
      <c r="K1191" s="4">
        <v>91.382999999999996</v>
      </c>
      <c r="L1191" s="4">
        <v>83.569000000000003</v>
      </c>
      <c r="M1191" s="4">
        <v>73.459999999999994</v>
      </c>
      <c r="N1191" s="4">
        <v>61.834000000000003</v>
      </c>
      <c r="O1191" s="4">
        <v>47.750999999999998</v>
      </c>
      <c r="P1191" s="4">
        <v>38.048999999999999</v>
      </c>
      <c r="Q1191" s="4">
        <v>28.797000000000001</v>
      </c>
      <c r="R1191" s="4">
        <v>23.626999999999999</v>
      </c>
      <c r="S1191" s="4">
        <v>19.521999999999998</v>
      </c>
      <c r="T1191" s="4">
        <v>16.960999999999999</v>
      </c>
      <c r="U1191" s="4">
        <v>10.147</v>
      </c>
      <c r="V1191" s="4">
        <v>5.7229999999999999</v>
      </c>
      <c r="W1191" s="4">
        <v>2.2519999999999998</v>
      </c>
      <c r="X1191" s="4">
        <v>0.63100000000000001</v>
      </c>
      <c r="Y1191" s="4">
        <v>0.107</v>
      </c>
      <c r="Z1191" s="4">
        <v>8.0000000000000002E-3</v>
      </c>
      <c r="AA1191" s="4">
        <v>0</v>
      </c>
    </row>
    <row r="1192" spans="1:27" s="6" customFormat="1" x14ac:dyDescent="0.3">
      <c r="A1192" s="40">
        <v>1191</v>
      </c>
      <c r="B1192" s="18" t="s">
        <v>323</v>
      </c>
      <c r="C1192" s="43" t="s">
        <v>111</v>
      </c>
      <c r="D1192" s="41"/>
      <c r="E1192" s="41">
        <v>624</v>
      </c>
      <c r="F1192" s="41">
        <v>2025</v>
      </c>
      <c r="G1192" s="4">
        <v>159.21799999999999</v>
      </c>
      <c r="H1192" s="4">
        <v>147.02799999999999</v>
      </c>
      <c r="I1192" s="4">
        <v>134.88200000000001</v>
      </c>
      <c r="J1192" s="4">
        <v>118.152</v>
      </c>
      <c r="K1192" s="4">
        <v>100.81</v>
      </c>
      <c r="L1192" s="4">
        <v>89.462000000000003</v>
      </c>
      <c r="M1192" s="4">
        <v>81.680999999999997</v>
      </c>
      <c r="N1192" s="4">
        <v>71.653999999999996</v>
      </c>
      <c r="O1192" s="4">
        <v>60.12</v>
      </c>
      <c r="P1192" s="4">
        <v>46.228999999999999</v>
      </c>
      <c r="Q1192" s="4">
        <v>36.524999999999999</v>
      </c>
      <c r="R1192" s="4">
        <v>27.213000000000001</v>
      </c>
      <c r="S1192" s="4">
        <v>21.68</v>
      </c>
      <c r="T1192" s="4">
        <v>16.968</v>
      </c>
      <c r="U1192" s="4">
        <v>13.412000000000001</v>
      </c>
      <c r="V1192" s="4">
        <v>6.7839999999999998</v>
      </c>
      <c r="W1192" s="4">
        <v>2.9</v>
      </c>
      <c r="X1192" s="4">
        <v>0.755</v>
      </c>
      <c r="Y1192" s="4">
        <v>0.125</v>
      </c>
      <c r="Z1192" s="4">
        <v>0.01</v>
      </c>
      <c r="AA1192" s="4">
        <v>0</v>
      </c>
    </row>
    <row r="1193" spans="1:27" s="6" customFormat="1" x14ac:dyDescent="0.3">
      <c r="A1193" s="40">
        <v>1192</v>
      </c>
      <c r="B1193" s="18" t="s">
        <v>323</v>
      </c>
      <c r="C1193" s="43" t="s">
        <v>111</v>
      </c>
      <c r="D1193" s="41"/>
      <c r="E1193" s="41">
        <v>624</v>
      </c>
      <c r="F1193" s="41">
        <v>2030</v>
      </c>
      <c r="G1193" s="4">
        <v>166.12200000000001</v>
      </c>
      <c r="H1193" s="4">
        <v>154.886</v>
      </c>
      <c r="I1193" s="4">
        <v>145.14099999999999</v>
      </c>
      <c r="J1193" s="4">
        <v>133.24700000000001</v>
      </c>
      <c r="K1193" s="4">
        <v>116.288</v>
      </c>
      <c r="L1193" s="4">
        <v>98.941000000000003</v>
      </c>
      <c r="M1193" s="4">
        <v>87.659000000000006</v>
      </c>
      <c r="N1193" s="4">
        <v>79.887</v>
      </c>
      <c r="O1193" s="4">
        <v>69.87</v>
      </c>
      <c r="P1193" s="4">
        <v>58.387999999999998</v>
      </c>
      <c r="Q1193" s="4">
        <v>44.527000000000001</v>
      </c>
      <c r="R1193" s="4">
        <v>34.670999999999999</v>
      </c>
      <c r="S1193" s="4">
        <v>25.114999999999998</v>
      </c>
      <c r="T1193" s="4">
        <v>18.998000000000001</v>
      </c>
      <c r="U1193" s="4">
        <v>13.57</v>
      </c>
      <c r="V1193" s="4">
        <v>9.1340000000000003</v>
      </c>
      <c r="W1193" s="4">
        <v>3.5259999999999998</v>
      </c>
      <c r="X1193" s="4">
        <v>1.0069999999999999</v>
      </c>
      <c r="Y1193" s="4">
        <v>0.155</v>
      </c>
      <c r="Z1193" s="4">
        <v>1.2999999999999999E-2</v>
      </c>
      <c r="AA1193" s="4">
        <v>1E-3</v>
      </c>
    </row>
    <row r="1194" spans="1:27" s="6" customFormat="1" x14ac:dyDescent="0.3">
      <c r="A1194" s="40">
        <v>1193</v>
      </c>
      <c r="B1194" s="18" t="s">
        <v>323</v>
      </c>
      <c r="C1194" s="43" t="s">
        <v>111</v>
      </c>
      <c r="D1194" s="41"/>
      <c r="E1194" s="41">
        <v>624</v>
      </c>
      <c r="F1194" s="41">
        <v>2035</v>
      </c>
      <c r="G1194" s="4">
        <v>174.69</v>
      </c>
      <c r="H1194" s="4">
        <v>162.29400000000001</v>
      </c>
      <c r="I1194" s="4">
        <v>153.18</v>
      </c>
      <c r="J1194" s="4">
        <v>143.62700000000001</v>
      </c>
      <c r="K1194" s="4">
        <v>131.453</v>
      </c>
      <c r="L1194" s="4">
        <v>114.446</v>
      </c>
      <c r="M1194" s="4">
        <v>97.209000000000003</v>
      </c>
      <c r="N1194" s="4">
        <v>85.953999999999994</v>
      </c>
      <c r="O1194" s="4">
        <v>78.102000000000004</v>
      </c>
      <c r="P1194" s="4">
        <v>68.034000000000006</v>
      </c>
      <c r="Q1194" s="4">
        <v>56.406999999999996</v>
      </c>
      <c r="R1194" s="4">
        <v>42.405000000000001</v>
      </c>
      <c r="S1194" s="4">
        <v>32.140999999999998</v>
      </c>
      <c r="T1194" s="4">
        <v>22.14</v>
      </c>
      <c r="U1194" s="4">
        <v>15.324999999999999</v>
      </c>
      <c r="V1194" s="4">
        <v>9.3610000000000007</v>
      </c>
      <c r="W1194" s="4">
        <v>4.8470000000000004</v>
      </c>
      <c r="X1194" s="4">
        <v>1.258</v>
      </c>
      <c r="Y1194" s="4">
        <v>0.214</v>
      </c>
      <c r="Z1194" s="4">
        <v>1.7000000000000001E-2</v>
      </c>
      <c r="AA1194" s="4">
        <v>1E-3</v>
      </c>
    </row>
    <row r="1195" spans="1:27" s="6" customFormat="1" x14ac:dyDescent="0.3">
      <c r="A1195" s="40">
        <v>1194</v>
      </c>
      <c r="B1195" s="18" t="s">
        <v>323</v>
      </c>
      <c r="C1195" s="43" t="s">
        <v>111</v>
      </c>
      <c r="D1195" s="41"/>
      <c r="E1195" s="41">
        <v>624</v>
      </c>
      <c r="F1195" s="41">
        <v>2040</v>
      </c>
      <c r="G1195" s="4">
        <v>184.083</v>
      </c>
      <c r="H1195" s="4">
        <v>171.29300000000001</v>
      </c>
      <c r="I1195" s="4">
        <v>160.756</v>
      </c>
      <c r="J1195" s="4">
        <v>151.79900000000001</v>
      </c>
      <c r="K1195" s="4">
        <v>141.96600000000001</v>
      </c>
      <c r="L1195" s="4">
        <v>129.66800000000001</v>
      </c>
      <c r="M1195" s="4">
        <v>112.71299999999999</v>
      </c>
      <c r="N1195" s="4">
        <v>95.545000000000002</v>
      </c>
      <c r="O1195" s="4">
        <v>84.225999999999999</v>
      </c>
      <c r="P1195" s="4">
        <v>76.228999999999999</v>
      </c>
      <c r="Q1195" s="4">
        <v>65.891999999999996</v>
      </c>
      <c r="R1195" s="4">
        <v>53.887999999999998</v>
      </c>
      <c r="S1195" s="4">
        <v>39.470999999999997</v>
      </c>
      <c r="T1195" s="4">
        <v>28.503</v>
      </c>
      <c r="U1195" s="4">
        <v>18.010999999999999</v>
      </c>
      <c r="V1195" s="4">
        <v>10.711</v>
      </c>
      <c r="W1195" s="4">
        <v>5.0629999999999997</v>
      </c>
      <c r="X1195" s="4">
        <v>1.7789999999999999</v>
      </c>
      <c r="Y1195" s="4">
        <v>0.27800000000000002</v>
      </c>
      <c r="Z1195" s="4">
        <v>2.4E-2</v>
      </c>
      <c r="AA1195" s="4">
        <v>1E-3</v>
      </c>
    </row>
    <row r="1196" spans="1:27" s="6" customFormat="1" x14ac:dyDescent="0.3">
      <c r="A1196" s="40">
        <v>1195</v>
      </c>
      <c r="B1196" s="18" t="s">
        <v>323</v>
      </c>
      <c r="C1196" s="43" t="s">
        <v>111</v>
      </c>
      <c r="D1196" s="41"/>
      <c r="E1196" s="41">
        <v>624</v>
      </c>
      <c r="F1196" s="41">
        <v>2045</v>
      </c>
      <c r="G1196" s="4">
        <v>192.28</v>
      </c>
      <c r="H1196" s="4">
        <v>181.06899999999999</v>
      </c>
      <c r="I1196" s="4">
        <v>169.899</v>
      </c>
      <c r="J1196" s="4">
        <v>159.50299999999999</v>
      </c>
      <c r="K1196" s="4">
        <v>150.28800000000001</v>
      </c>
      <c r="L1196" s="4">
        <v>140.29900000000001</v>
      </c>
      <c r="M1196" s="4">
        <v>127.964</v>
      </c>
      <c r="N1196" s="4">
        <v>111.021</v>
      </c>
      <c r="O1196" s="4">
        <v>93.82</v>
      </c>
      <c r="P1196" s="4">
        <v>82.373999999999995</v>
      </c>
      <c r="Q1196" s="4">
        <v>74.001999999999995</v>
      </c>
      <c r="R1196" s="4">
        <v>63.131</v>
      </c>
      <c r="S1196" s="4">
        <v>50.360999999999997</v>
      </c>
      <c r="T1196" s="4">
        <v>35.200000000000003</v>
      </c>
      <c r="U1196" s="4">
        <v>23.387</v>
      </c>
      <c r="V1196" s="4">
        <v>12.747999999999999</v>
      </c>
      <c r="W1196" s="4">
        <v>5.9080000000000004</v>
      </c>
      <c r="X1196" s="4">
        <v>1.91</v>
      </c>
      <c r="Y1196" s="4">
        <v>0.40500000000000003</v>
      </c>
      <c r="Z1196" s="4">
        <v>3.3000000000000002E-2</v>
      </c>
      <c r="AA1196" s="4">
        <v>2E-3</v>
      </c>
    </row>
    <row r="1197" spans="1:27" s="6" customFormat="1" x14ac:dyDescent="0.3">
      <c r="A1197" s="40">
        <v>1196</v>
      </c>
      <c r="B1197" s="18" t="s">
        <v>323</v>
      </c>
      <c r="C1197" s="43" t="s">
        <v>111</v>
      </c>
      <c r="D1197" s="41"/>
      <c r="E1197" s="41">
        <v>624</v>
      </c>
      <c r="F1197" s="41">
        <v>2050</v>
      </c>
      <c r="G1197" s="4">
        <v>198.446</v>
      </c>
      <c r="H1197" s="4">
        <v>189.626</v>
      </c>
      <c r="I1197" s="4">
        <v>179.8</v>
      </c>
      <c r="J1197" s="4">
        <v>168.745</v>
      </c>
      <c r="K1197" s="4">
        <v>158.125</v>
      </c>
      <c r="L1197" s="4">
        <v>148.751</v>
      </c>
      <c r="M1197" s="4">
        <v>138.68600000000001</v>
      </c>
      <c r="N1197" s="4">
        <v>126.274</v>
      </c>
      <c r="O1197" s="4">
        <v>109.23099999999999</v>
      </c>
      <c r="P1197" s="4">
        <v>91.930999999999997</v>
      </c>
      <c r="Q1197" s="4">
        <v>80.131</v>
      </c>
      <c r="R1197" s="4">
        <v>71.087000000000003</v>
      </c>
      <c r="S1197" s="4">
        <v>59.212000000000003</v>
      </c>
      <c r="T1197" s="4">
        <v>45.155000000000001</v>
      </c>
      <c r="U1197" s="4">
        <v>29.109000000000002</v>
      </c>
      <c r="V1197" s="4">
        <v>16.760999999999999</v>
      </c>
      <c r="W1197" s="4">
        <v>7.1630000000000003</v>
      </c>
      <c r="X1197" s="4">
        <v>2.2890000000000001</v>
      </c>
      <c r="Y1197" s="4">
        <v>0.45100000000000001</v>
      </c>
      <c r="Z1197" s="4">
        <v>5.1999999999999998E-2</v>
      </c>
      <c r="AA1197" s="4">
        <v>2E-3</v>
      </c>
    </row>
    <row r="1198" spans="1:27" s="6" customFormat="1" x14ac:dyDescent="0.3">
      <c r="A1198" s="40">
        <v>1197</v>
      </c>
      <c r="B1198" s="18" t="s">
        <v>323</v>
      </c>
      <c r="C1198" s="43" t="s">
        <v>111</v>
      </c>
      <c r="D1198" s="41"/>
      <c r="E1198" s="41">
        <v>624</v>
      </c>
      <c r="F1198" s="41">
        <v>2055</v>
      </c>
      <c r="G1198" s="4">
        <v>202.441</v>
      </c>
      <c r="H1198" s="4">
        <v>196.10300000000001</v>
      </c>
      <c r="I1198" s="4">
        <v>188.46799999999999</v>
      </c>
      <c r="J1198" s="4">
        <v>178.73099999999999</v>
      </c>
      <c r="K1198" s="4">
        <v>167.465</v>
      </c>
      <c r="L1198" s="4">
        <v>156.703</v>
      </c>
      <c r="M1198" s="4">
        <v>147.245</v>
      </c>
      <c r="N1198" s="4">
        <v>137.06299999999999</v>
      </c>
      <c r="O1198" s="4">
        <v>124.46</v>
      </c>
      <c r="P1198" s="4">
        <v>107.245</v>
      </c>
      <c r="Q1198" s="4">
        <v>89.623000000000005</v>
      </c>
      <c r="R1198" s="4">
        <v>77.182000000000002</v>
      </c>
      <c r="S1198" s="4">
        <v>66.948999999999998</v>
      </c>
      <c r="T1198" s="4">
        <v>53.439</v>
      </c>
      <c r="U1198" s="4">
        <v>37.744</v>
      </c>
      <c r="V1198" s="4">
        <v>21.222000000000001</v>
      </c>
      <c r="W1198" s="4">
        <v>9.6720000000000006</v>
      </c>
      <c r="X1198" s="4">
        <v>2.88</v>
      </c>
      <c r="Y1198" s="4">
        <v>0.56499999999999995</v>
      </c>
      <c r="Z1198" s="4">
        <v>5.8999999999999997E-2</v>
      </c>
      <c r="AA1198" s="4">
        <v>3.0000000000000001E-3</v>
      </c>
    </row>
    <row r="1199" spans="1:27" s="6" customFormat="1" x14ac:dyDescent="0.3">
      <c r="A1199" s="40">
        <v>1198</v>
      </c>
      <c r="B1199" s="18" t="s">
        <v>323</v>
      </c>
      <c r="C1199" s="43" t="s">
        <v>111</v>
      </c>
      <c r="D1199" s="41"/>
      <c r="E1199" s="41">
        <v>624</v>
      </c>
      <c r="F1199" s="41">
        <v>2060</v>
      </c>
      <c r="G1199" s="4">
        <v>205.70099999999999</v>
      </c>
      <c r="H1199" s="4">
        <v>200.38900000000001</v>
      </c>
      <c r="I1199" s="4">
        <v>195.05</v>
      </c>
      <c r="J1199" s="4">
        <v>187.47800000000001</v>
      </c>
      <c r="K1199" s="4">
        <v>177.54</v>
      </c>
      <c r="L1199" s="4">
        <v>166.13900000000001</v>
      </c>
      <c r="M1199" s="4">
        <v>155.29499999999999</v>
      </c>
      <c r="N1199" s="4">
        <v>145.71199999999999</v>
      </c>
      <c r="O1199" s="4">
        <v>135.29599999999999</v>
      </c>
      <c r="P1199" s="4">
        <v>122.408</v>
      </c>
      <c r="Q1199" s="4">
        <v>104.768</v>
      </c>
      <c r="R1199" s="4">
        <v>86.545000000000002</v>
      </c>
      <c r="S1199" s="4">
        <v>72.960999999999999</v>
      </c>
      <c r="T1199" s="4">
        <v>60.78</v>
      </c>
      <c r="U1199" s="4">
        <v>45.103999999999999</v>
      </c>
      <c r="V1199" s="4">
        <v>27.959</v>
      </c>
      <c r="W1199" s="4">
        <v>12.552</v>
      </c>
      <c r="X1199" s="4">
        <v>4.03</v>
      </c>
      <c r="Y1199" s="4">
        <v>0.74399999999999999</v>
      </c>
      <c r="Z1199" s="4">
        <v>7.8E-2</v>
      </c>
      <c r="AA1199" s="4">
        <v>4.0000000000000001E-3</v>
      </c>
    </row>
    <row r="1200" spans="1:27" s="6" customFormat="1" x14ac:dyDescent="0.3">
      <c r="A1200" s="40">
        <v>1199</v>
      </c>
      <c r="B1200" s="18" t="s">
        <v>323</v>
      </c>
      <c r="C1200" s="43" t="s">
        <v>111</v>
      </c>
      <c r="D1200" s="41"/>
      <c r="E1200" s="41">
        <v>624</v>
      </c>
      <c r="F1200" s="41">
        <v>2065</v>
      </c>
      <c r="G1200" s="4">
        <v>209.126</v>
      </c>
      <c r="H1200" s="4">
        <v>203.899</v>
      </c>
      <c r="I1200" s="4">
        <v>199.43799999999999</v>
      </c>
      <c r="J1200" s="4">
        <v>194.142</v>
      </c>
      <c r="K1200" s="4">
        <v>186.37899999999999</v>
      </c>
      <c r="L1200" s="4">
        <v>176.30199999999999</v>
      </c>
      <c r="M1200" s="4">
        <v>164.822</v>
      </c>
      <c r="N1200" s="4">
        <v>153.85900000000001</v>
      </c>
      <c r="O1200" s="4">
        <v>144.01599999999999</v>
      </c>
      <c r="P1200" s="4">
        <v>133.25800000000001</v>
      </c>
      <c r="Q1200" s="4">
        <v>119.8</v>
      </c>
      <c r="R1200" s="4">
        <v>101.422</v>
      </c>
      <c r="S1200" s="4">
        <v>82.108000000000004</v>
      </c>
      <c r="T1200" s="4">
        <v>66.616</v>
      </c>
      <c r="U1200" s="4">
        <v>51.786000000000001</v>
      </c>
      <c r="V1200" s="4">
        <v>33.936999999999998</v>
      </c>
      <c r="W1200" s="4">
        <v>16.956</v>
      </c>
      <c r="X1200" s="4">
        <v>5.4210000000000003</v>
      </c>
      <c r="Y1200" s="4">
        <v>1.0900000000000001</v>
      </c>
      <c r="Z1200" s="4">
        <v>0.108</v>
      </c>
      <c r="AA1200" s="4">
        <v>6.0000000000000001E-3</v>
      </c>
    </row>
    <row r="1201" spans="1:27" s="6" customFormat="1" x14ac:dyDescent="0.3">
      <c r="A1201" s="40">
        <v>1200</v>
      </c>
      <c r="B1201" s="18" t="s">
        <v>323</v>
      </c>
      <c r="C1201" s="43" t="s">
        <v>111</v>
      </c>
      <c r="D1201" s="41"/>
      <c r="E1201" s="41">
        <v>624</v>
      </c>
      <c r="F1201" s="41">
        <v>2070</v>
      </c>
      <c r="G1201" s="4">
        <v>211.81800000000001</v>
      </c>
      <c r="H1201" s="4">
        <v>207.52799999999999</v>
      </c>
      <c r="I1201" s="4">
        <v>203.03800000000001</v>
      </c>
      <c r="J1201" s="4">
        <v>198.607</v>
      </c>
      <c r="K1201" s="4">
        <v>193.12799999999999</v>
      </c>
      <c r="L1201" s="4">
        <v>185.227</v>
      </c>
      <c r="M1201" s="4">
        <v>175.06100000000001</v>
      </c>
      <c r="N1201" s="4">
        <v>163.46100000000001</v>
      </c>
      <c r="O1201" s="4">
        <v>152.24100000000001</v>
      </c>
      <c r="P1201" s="4">
        <v>142.03100000000001</v>
      </c>
      <c r="Q1201" s="4">
        <v>130.631</v>
      </c>
      <c r="R1201" s="4">
        <v>116.241</v>
      </c>
      <c r="S1201" s="4">
        <v>96.566000000000003</v>
      </c>
      <c r="T1201" s="4">
        <v>75.393000000000001</v>
      </c>
      <c r="U1201" s="4">
        <v>57.287999999999997</v>
      </c>
      <c r="V1201" s="4">
        <v>39.578000000000003</v>
      </c>
      <c r="W1201" s="4">
        <v>21.106999999999999</v>
      </c>
      <c r="X1201" s="4">
        <v>7.601</v>
      </c>
      <c r="Y1201" s="4">
        <v>1.5389999999999999</v>
      </c>
      <c r="Z1201" s="4">
        <v>0.17</v>
      </c>
      <c r="AA1201" s="4">
        <v>8.0000000000000002E-3</v>
      </c>
    </row>
    <row r="1202" spans="1:27" s="6" customFormat="1" x14ac:dyDescent="0.3">
      <c r="A1202" s="40">
        <v>1201</v>
      </c>
      <c r="B1202" s="18" t="s">
        <v>323</v>
      </c>
      <c r="C1202" s="43" t="s">
        <v>111</v>
      </c>
      <c r="D1202" s="41"/>
      <c r="E1202" s="41">
        <v>624</v>
      </c>
      <c r="F1202" s="41">
        <v>2075</v>
      </c>
      <c r="G1202" s="4">
        <v>213.69300000000001</v>
      </c>
      <c r="H1202" s="4">
        <v>210.40299999999999</v>
      </c>
      <c r="I1202" s="4">
        <v>206.74700000000001</v>
      </c>
      <c r="J1202" s="4">
        <v>202.28</v>
      </c>
      <c r="K1202" s="4">
        <v>197.68299999999999</v>
      </c>
      <c r="L1202" s="4">
        <v>192.06800000000001</v>
      </c>
      <c r="M1202" s="4">
        <v>184.06800000000001</v>
      </c>
      <c r="N1202" s="4">
        <v>173.773</v>
      </c>
      <c r="O1202" s="4">
        <v>161.90899999999999</v>
      </c>
      <c r="P1202" s="4">
        <v>150.316</v>
      </c>
      <c r="Q1202" s="4">
        <v>139.43600000000001</v>
      </c>
      <c r="R1202" s="4">
        <v>127.015</v>
      </c>
      <c r="S1202" s="4">
        <v>111.042</v>
      </c>
      <c r="T1202" s="4">
        <v>89.15</v>
      </c>
      <c r="U1202" s="4">
        <v>65.415999999999997</v>
      </c>
      <c r="V1202" s="4">
        <v>44.445</v>
      </c>
      <c r="W1202" s="4">
        <v>25.221</v>
      </c>
      <c r="X1202" s="4">
        <v>9.8089999999999993</v>
      </c>
      <c r="Y1202" s="4">
        <v>2.2650000000000001</v>
      </c>
      <c r="Z1202" s="4">
        <v>0.253</v>
      </c>
      <c r="AA1202" s="4">
        <v>1.4E-2</v>
      </c>
    </row>
    <row r="1203" spans="1:27" s="6" customFormat="1" x14ac:dyDescent="0.3">
      <c r="A1203" s="40">
        <v>1202</v>
      </c>
      <c r="B1203" s="18" t="s">
        <v>323</v>
      </c>
      <c r="C1203" s="43" t="s">
        <v>111</v>
      </c>
      <c r="D1203" s="41"/>
      <c r="E1203" s="41">
        <v>624</v>
      </c>
      <c r="F1203" s="41">
        <v>2080</v>
      </c>
      <c r="G1203" s="4">
        <v>213.51400000000001</v>
      </c>
      <c r="H1203" s="4">
        <v>212.40299999999999</v>
      </c>
      <c r="I1203" s="4">
        <v>209.67500000000001</v>
      </c>
      <c r="J1203" s="4">
        <v>206.03100000000001</v>
      </c>
      <c r="K1203" s="4">
        <v>201.39699999999999</v>
      </c>
      <c r="L1203" s="4">
        <v>196.66200000000001</v>
      </c>
      <c r="M1203" s="4">
        <v>190.94</v>
      </c>
      <c r="N1203" s="4">
        <v>182.80099999999999</v>
      </c>
      <c r="O1203" s="4">
        <v>172.227</v>
      </c>
      <c r="P1203" s="4">
        <v>159.99</v>
      </c>
      <c r="Q1203" s="4">
        <v>147.73699999999999</v>
      </c>
      <c r="R1203" s="4">
        <v>135.82300000000001</v>
      </c>
      <c r="S1203" s="4">
        <v>121.718</v>
      </c>
      <c r="T1203" s="4">
        <v>103.095</v>
      </c>
      <c r="U1203" s="4">
        <v>78.132000000000005</v>
      </c>
      <c r="V1203" s="4">
        <v>51.646000000000001</v>
      </c>
      <c r="W1203" s="4">
        <v>29.172000000000001</v>
      </c>
      <c r="X1203" s="4">
        <v>12.275</v>
      </c>
      <c r="Y1203" s="4">
        <v>3.1179999999999999</v>
      </c>
      <c r="Z1203" s="4">
        <v>0.40300000000000002</v>
      </c>
      <c r="AA1203" s="4">
        <v>2.1999999999999999E-2</v>
      </c>
    </row>
    <row r="1204" spans="1:27" s="6" customFormat="1" x14ac:dyDescent="0.3">
      <c r="A1204" s="40">
        <v>1203</v>
      </c>
      <c r="B1204" s="18" t="s">
        <v>323</v>
      </c>
      <c r="C1204" s="43" t="s">
        <v>111</v>
      </c>
      <c r="D1204" s="41"/>
      <c r="E1204" s="41">
        <v>624</v>
      </c>
      <c r="F1204" s="41">
        <v>2085</v>
      </c>
      <c r="G1204" s="4">
        <v>212.04900000000001</v>
      </c>
      <c r="H1204" s="4">
        <v>212.34100000000001</v>
      </c>
      <c r="I1204" s="4">
        <v>211.72399999999999</v>
      </c>
      <c r="J1204" s="4">
        <v>209</v>
      </c>
      <c r="K1204" s="4">
        <v>205.19200000000001</v>
      </c>
      <c r="L1204" s="4">
        <v>200.42</v>
      </c>
      <c r="M1204" s="4">
        <v>195.578</v>
      </c>
      <c r="N1204" s="4">
        <v>189.70599999999999</v>
      </c>
      <c r="O1204" s="4">
        <v>181.279</v>
      </c>
      <c r="P1204" s="4">
        <v>170.315</v>
      </c>
      <c r="Q1204" s="4">
        <v>157.417</v>
      </c>
      <c r="R1204" s="4">
        <v>144.15700000000001</v>
      </c>
      <c r="S1204" s="4">
        <v>130.55099999999999</v>
      </c>
      <c r="T1204" s="4">
        <v>113.614</v>
      </c>
      <c r="U1204" s="4">
        <v>91.215999999999994</v>
      </c>
      <c r="V1204" s="4">
        <v>62.73</v>
      </c>
      <c r="W1204" s="4">
        <v>34.880000000000003</v>
      </c>
      <c r="X1204" s="4">
        <v>14.848000000000001</v>
      </c>
      <c r="Y1204" s="4">
        <v>4.1529999999999996</v>
      </c>
      <c r="Z1204" s="4">
        <v>0.6</v>
      </c>
      <c r="AA1204" s="4">
        <v>3.7999999999999999E-2</v>
      </c>
    </row>
    <row r="1205" spans="1:27" s="6" customFormat="1" x14ac:dyDescent="0.3">
      <c r="A1205" s="40">
        <v>1204</v>
      </c>
      <c r="B1205" s="18" t="s">
        <v>323</v>
      </c>
      <c r="C1205" s="43" t="s">
        <v>111</v>
      </c>
      <c r="D1205" s="41"/>
      <c r="E1205" s="41">
        <v>624</v>
      </c>
      <c r="F1205" s="41">
        <v>2090</v>
      </c>
      <c r="G1205" s="4">
        <v>209.70500000000001</v>
      </c>
      <c r="H1205" s="4">
        <v>210.98099999999999</v>
      </c>
      <c r="I1205" s="4">
        <v>211.71299999999999</v>
      </c>
      <c r="J1205" s="4">
        <v>211.08799999999999</v>
      </c>
      <c r="K1205" s="4">
        <v>208.20099999999999</v>
      </c>
      <c r="L1205" s="4">
        <v>204.251</v>
      </c>
      <c r="M1205" s="4">
        <v>199.375</v>
      </c>
      <c r="N1205" s="4">
        <v>194.39099999999999</v>
      </c>
      <c r="O1205" s="4">
        <v>188.22</v>
      </c>
      <c r="P1205" s="4">
        <v>179.38200000000001</v>
      </c>
      <c r="Q1205" s="4">
        <v>167.73699999999999</v>
      </c>
      <c r="R1205" s="4">
        <v>153.83600000000001</v>
      </c>
      <c r="S1205" s="4">
        <v>138.922</v>
      </c>
      <c r="T1205" s="4">
        <v>122.422</v>
      </c>
      <c r="U1205" s="4">
        <v>101.351</v>
      </c>
      <c r="V1205" s="4">
        <v>74.308000000000007</v>
      </c>
      <c r="W1205" s="4">
        <v>43.432000000000002</v>
      </c>
      <c r="X1205" s="4">
        <v>18.466000000000001</v>
      </c>
      <c r="Y1205" s="4">
        <v>5.3129999999999997</v>
      </c>
      <c r="Z1205" s="4">
        <v>0.86</v>
      </c>
      <c r="AA1205" s="4">
        <v>6.0999999999999999E-2</v>
      </c>
    </row>
    <row r="1206" spans="1:27" s="6" customFormat="1" x14ac:dyDescent="0.3">
      <c r="A1206" s="40">
        <v>1205</v>
      </c>
      <c r="B1206" s="18" t="s">
        <v>323</v>
      </c>
      <c r="C1206" s="43" t="s">
        <v>111</v>
      </c>
      <c r="D1206" s="41"/>
      <c r="E1206" s="41">
        <v>624</v>
      </c>
      <c r="F1206" s="41">
        <v>2095</v>
      </c>
      <c r="G1206" s="4">
        <v>207.322</v>
      </c>
      <c r="H1206" s="4">
        <v>208.732</v>
      </c>
      <c r="I1206" s="4">
        <v>210.398</v>
      </c>
      <c r="J1206" s="4">
        <v>211.12</v>
      </c>
      <c r="K1206" s="4">
        <v>210.33199999999999</v>
      </c>
      <c r="L1206" s="4">
        <v>207.30199999999999</v>
      </c>
      <c r="M1206" s="4">
        <v>203.25</v>
      </c>
      <c r="N1206" s="4">
        <v>198.23400000000001</v>
      </c>
      <c r="O1206" s="4">
        <v>192.95500000000001</v>
      </c>
      <c r="P1206" s="4">
        <v>186.369</v>
      </c>
      <c r="Q1206" s="4">
        <v>176.833</v>
      </c>
      <c r="R1206" s="4">
        <v>164.161</v>
      </c>
      <c r="S1206" s="4">
        <v>148.625</v>
      </c>
      <c r="T1206" s="4">
        <v>130.85300000000001</v>
      </c>
      <c r="U1206" s="4">
        <v>110.071</v>
      </c>
      <c r="V1206" s="4">
        <v>83.72</v>
      </c>
      <c r="W1206" s="4">
        <v>52.692</v>
      </c>
      <c r="X1206" s="4">
        <v>23.888999999999999</v>
      </c>
      <c r="Y1206" s="4">
        <v>6.9779999999999998</v>
      </c>
      <c r="Z1206" s="4">
        <v>1.1819999999999999</v>
      </c>
      <c r="AA1206" s="4">
        <v>9.6000000000000002E-2</v>
      </c>
    </row>
    <row r="1207" spans="1:27" s="6" customFormat="1" x14ac:dyDescent="0.3">
      <c r="A1207" s="40">
        <v>1206</v>
      </c>
      <c r="B1207" s="18" t="s">
        <v>323</v>
      </c>
      <c r="C1207" s="43" t="s">
        <v>111</v>
      </c>
      <c r="D1207" s="41"/>
      <c r="E1207" s="41">
        <v>624</v>
      </c>
      <c r="F1207" s="41">
        <v>2100</v>
      </c>
      <c r="G1207" s="4">
        <v>204.79499999999999</v>
      </c>
      <c r="H1207" s="4">
        <v>206.43199999999999</v>
      </c>
      <c r="I1207" s="4">
        <v>208.197</v>
      </c>
      <c r="J1207" s="4">
        <v>209.84800000000001</v>
      </c>
      <c r="K1207" s="4">
        <v>210.40700000000001</v>
      </c>
      <c r="L1207" s="4">
        <v>209.47399999999999</v>
      </c>
      <c r="M1207" s="4">
        <v>206.34200000000001</v>
      </c>
      <c r="N1207" s="4">
        <v>202.15199999999999</v>
      </c>
      <c r="O1207" s="4">
        <v>196.851</v>
      </c>
      <c r="P1207" s="4">
        <v>191.16</v>
      </c>
      <c r="Q1207" s="4">
        <v>183.869</v>
      </c>
      <c r="R1207" s="4">
        <v>173.29</v>
      </c>
      <c r="S1207" s="4">
        <v>158.96</v>
      </c>
      <c r="T1207" s="4">
        <v>140.548</v>
      </c>
      <c r="U1207" s="4">
        <v>118.47499999999999</v>
      </c>
      <c r="V1207" s="4">
        <v>92.052999999999997</v>
      </c>
      <c r="W1207" s="4">
        <v>60.648000000000003</v>
      </c>
      <c r="X1207" s="4">
        <v>29.998000000000001</v>
      </c>
      <c r="Y1207" s="4">
        <v>9.4909999999999997</v>
      </c>
      <c r="Z1207" s="4">
        <v>1.66</v>
      </c>
      <c r="AA1207" s="4">
        <v>0.14299999999999999</v>
      </c>
    </row>
    <row r="1208" spans="1:27" s="6" customFormat="1" x14ac:dyDescent="0.3">
      <c r="A1208" s="40">
        <v>1207</v>
      </c>
      <c r="B1208" s="18" t="s">
        <v>323</v>
      </c>
      <c r="C1208" s="43" t="s">
        <v>112</v>
      </c>
      <c r="D1208" s="41"/>
      <c r="E1208" s="41">
        <v>430</v>
      </c>
      <c r="F1208" s="41">
        <v>2015</v>
      </c>
      <c r="G1208" s="4">
        <v>344.75299999999999</v>
      </c>
      <c r="H1208" s="4">
        <v>311.75</v>
      </c>
      <c r="I1208" s="4">
        <v>277.12700000000001</v>
      </c>
      <c r="J1208" s="4">
        <v>233.96100000000001</v>
      </c>
      <c r="K1208" s="4">
        <v>192.21199999999999</v>
      </c>
      <c r="L1208" s="4">
        <v>170.089</v>
      </c>
      <c r="M1208" s="4">
        <v>149.416</v>
      </c>
      <c r="N1208" s="4">
        <v>124.83799999999999</v>
      </c>
      <c r="O1208" s="4">
        <v>102.819</v>
      </c>
      <c r="P1208" s="4">
        <v>83.718999999999994</v>
      </c>
      <c r="Q1208" s="4">
        <v>68.587999999999994</v>
      </c>
      <c r="R1208" s="4">
        <v>55.585999999999999</v>
      </c>
      <c r="S1208" s="4">
        <v>43.341000000000001</v>
      </c>
      <c r="T1208" s="4">
        <v>30.334</v>
      </c>
      <c r="U1208" s="4">
        <v>22.724</v>
      </c>
      <c r="V1208" s="4">
        <v>12.95</v>
      </c>
      <c r="W1208" s="4">
        <v>5.399</v>
      </c>
      <c r="X1208" s="4">
        <v>1.4850000000000001</v>
      </c>
      <c r="Y1208" s="4">
        <v>0.22500000000000001</v>
      </c>
      <c r="Z1208" s="4">
        <v>1.4999999999999999E-2</v>
      </c>
      <c r="AA1208" s="4">
        <v>1E-3</v>
      </c>
    </row>
    <row r="1209" spans="1:27" s="6" customFormat="1" x14ac:dyDescent="0.3">
      <c r="A1209" s="40">
        <v>1208</v>
      </c>
      <c r="B1209" s="18" t="s">
        <v>323</v>
      </c>
      <c r="C1209" s="43" t="s">
        <v>112</v>
      </c>
      <c r="D1209" s="41"/>
      <c r="E1209" s="41">
        <v>430</v>
      </c>
      <c r="F1209" s="41">
        <v>2020</v>
      </c>
      <c r="G1209" s="4">
        <v>374.28300000000002</v>
      </c>
      <c r="H1209" s="4">
        <v>337.40699999999998</v>
      </c>
      <c r="I1209" s="4">
        <v>307.03399999999999</v>
      </c>
      <c r="J1209" s="4">
        <v>273.24200000000002</v>
      </c>
      <c r="K1209" s="4">
        <v>229.68700000000001</v>
      </c>
      <c r="L1209" s="4">
        <v>188.14599999999999</v>
      </c>
      <c r="M1209" s="4">
        <v>166.25399999999999</v>
      </c>
      <c r="N1209" s="4">
        <v>145.79</v>
      </c>
      <c r="O1209" s="4">
        <v>121.43300000000001</v>
      </c>
      <c r="P1209" s="4">
        <v>99.619</v>
      </c>
      <c r="Q1209" s="4">
        <v>80.463999999999999</v>
      </c>
      <c r="R1209" s="4">
        <v>64.968999999999994</v>
      </c>
      <c r="S1209" s="4">
        <v>51.231000000000002</v>
      </c>
      <c r="T1209" s="4">
        <v>37.963999999999999</v>
      </c>
      <c r="U1209" s="4">
        <v>24.248999999999999</v>
      </c>
      <c r="V1209" s="4">
        <v>15.445</v>
      </c>
      <c r="W1209" s="4">
        <v>6.6950000000000003</v>
      </c>
      <c r="X1209" s="4">
        <v>1.84</v>
      </c>
      <c r="Y1209" s="4">
        <v>0.28999999999999998</v>
      </c>
      <c r="Z1209" s="4">
        <v>2.1000000000000001E-2</v>
      </c>
      <c r="AA1209" s="4">
        <v>1E-3</v>
      </c>
    </row>
    <row r="1210" spans="1:27" s="6" customFormat="1" x14ac:dyDescent="0.3">
      <c r="A1210" s="40">
        <v>1209</v>
      </c>
      <c r="B1210" s="18" t="s">
        <v>323</v>
      </c>
      <c r="C1210" s="43" t="s">
        <v>112</v>
      </c>
      <c r="D1210" s="41"/>
      <c r="E1210" s="41">
        <v>430</v>
      </c>
      <c r="F1210" s="41">
        <v>2025</v>
      </c>
      <c r="G1210" s="4">
        <v>406.60599999999999</v>
      </c>
      <c r="H1210" s="4">
        <v>367.98899999999998</v>
      </c>
      <c r="I1210" s="4">
        <v>333.33699999999999</v>
      </c>
      <c r="J1210" s="4">
        <v>303.58699999999999</v>
      </c>
      <c r="K1210" s="4">
        <v>269.31599999999997</v>
      </c>
      <c r="L1210" s="4">
        <v>225.858</v>
      </c>
      <c r="M1210" s="4">
        <v>184.70699999999999</v>
      </c>
      <c r="N1210" s="4">
        <v>162.92500000000001</v>
      </c>
      <c r="O1210" s="4">
        <v>142.435</v>
      </c>
      <c r="P1210" s="4">
        <v>118.15300000000001</v>
      </c>
      <c r="Q1210" s="4">
        <v>96.171999999999997</v>
      </c>
      <c r="R1210" s="4">
        <v>76.600999999999999</v>
      </c>
      <c r="S1210" s="4">
        <v>60.253999999999998</v>
      </c>
      <c r="T1210" s="4">
        <v>45.253999999999998</v>
      </c>
      <c r="U1210" s="4">
        <v>30.72</v>
      </c>
      <c r="V1210" s="4">
        <v>16.771999999999998</v>
      </c>
      <c r="W1210" s="4">
        <v>8.1999999999999993</v>
      </c>
      <c r="X1210" s="4">
        <v>2.37</v>
      </c>
      <c r="Y1210" s="4">
        <v>0.378</v>
      </c>
      <c r="Z1210" s="4">
        <v>0.03</v>
      </c>
      <c r="AA1210" s="4">
        <v>1E-3</v>
      </c>
    </row>
    <row r="1211" spans="1:27" s="6" customFormat="1" x14ac:dyDescent="0.3">
      <c r="A1211" s="40">
        <v>1210</v>
      </c>
      <c r="B1211" s="18" t="s">
        <v>323</v>
      </c>
      <c r="C1211" s="43" t="s">
        <v>112</v>
      </c>
      <c r="D1211" s="41"/>
      <c r="E1211" s="41">
        <v>430</v>
      </c>
      <c r="F1211" s="41">
        <v>2030</v>
      </c>
      <c r="G1211" s="4">
        <v>438.59500000000003</v>
      </c>
      <c r="H1211" s="4">
        <v>401.23700000000002</v>
      </c>
      <c r="I1211" s="4">
        <v>364.46</v>
      </c>
      <c r="J1211" s="4">
        <v>330.33100000000002</v>
      </c>
      <c r="K1211" s="4">
        <v>300.13299999999998</v>
      </c>
      <c r="L1211" s="4">
        <v>265.76100000000002</v>
      </c>
      <c r="M1211" s="4">
        <v>222.553</v>
      </c>
      <c r="N1211" s="4">
        <v>181.655</v>
      </c>
      <c r="O1211" s="4">
        <v>159.76300000000001</v>
      </c>
      <c r="P1211" s="4">
        <v>139.11600000000001</v>
      </c>
      <c r="Q1211" s="4">
        <v>114.52500000000001</v>
      </c>
      <c r="R1211" s="4">
        <v>91.989000000000004</v>
      </c>
      <c r="S1211" s="4">
        <v>71.47</v>
      </c>
      <c r="T1211" s="4">
        <v>53.665999999999997</v>
      </c>
      <c r="U1211" s="4">
        <v>37.058</v>
      </c>
      <c r="V1211" s="4">
        <v>21.64</v>
      </c>
      <c r="W1211" s="4">
        <v>9.1449999999999996</v>
      </c>
      <c r="X1211" s="4">
        <v>3.0150000000000001</v>
      </c>
      <c r="Y1211" s="4">
        <v>0.51100000000000001</v>
      </c>
      <c r="Z1211" s="4">
        <v>0.04</v>
      </c>
      <c r="AA1211" s="4">
        <v>2E-3</v>
      </c>
    </row>
    <row r="1212" spans="1:27" s="6" customFormat="1" x14ac:dyDescent="0.3">
      <c r="A1212" s="40">
        <v>1211</v>
      </c>
      <c r="B1212" s="18" t="s">
        <v>323</v>
      </c>
      <c r="C1212" s="43" t="s">
        <v>112</v>
      </c>
      <c r="D1212" s="41"/>
      <c r="E1212" s="41">
        <v>430</v>
      </c>
      <c r="F1212" s="41">
        <v>2035</v>
      </c>
      <c r="G1212" s="4">
        <v>468.26</v>
      </c>
      <c r="H1212" s="4">
        <v>433.91399999999999</v>
      </c>
      <c r="I1212" s="4">
        <v>398.07900000000001</v>
      </c>
      <c r="J1212" s="4">
        <v>361.73500000000001</v>
      </c>
      <c r="K1212" s="4">
        <v>327.23500000000001</v>
      </c>
      <c r="L1212" s="4">
        <v>296.875</v>
      </c>
      <c r="M1212" s="4">
        <v>262.55799999999999</v>
      </c>
      <c r="N1212" s="4">
        <v>219.49</v>
      </c>
      <c r="O1212" s="4">
        <v>178.62899999999999</v>
      </c>
      <c r="P1212" s="4">
        <v>156.51</v>
      </c>
      <c r="Q1212" s="4">
        <v>135.32300000000001</v>
      </c>
      <c r="R1212" s="4">
        <v>110.035</v>
      </c>
      <c r="S1212" s="4">
        <v>86.38</v>
      </c>
      <c r="T1212" s="4">
        <v>64.284000000000006</v>
      </c>
      <c r="U1212" s="4">
        <v>44.643000000000001</v>
      </c>
      <c r="V1212" s="4">
        <v>26.776</v>
      </c>
      <c r="W1212" s="4">
        <v>12.276</v>
      </c>
      <c r="X1212" s="4">
        <v>3.5539999999999998</v>
      </c>
      <c r="Y1212" s="4">
        <v>0.69599999999999995</v>
      </c>
      <c r="Z1212" s="4">
        <v>5.8999999999999997E-2</v>
      </c>
      <c r="AA1212" s="4">
        <v>2E-3</v>
      </c>
    </row>
    <row r="1213" spans="1:27" s="6" customFormat="1" x14ac:dyDescent="0.3">
      <c r="A1213" s="40">
        <v>1212</v>
      </c>
      <c r="B1213" s="18" t="s">
        <v>323</v>
      </c>
      <c r="C1213" s="43" t="s">
        <v>112</v>
      </c>
      <c r="D1213" s="41"/>
      <c r="E1213" s="41">
        <v>430</v>
      </c>
      <c r="F1213" s="41">
        <v>2040</v>
      </c>
      <c r="G1213" s="4">
        <v>495.22500000000002</v>
      </c>
      <c r="H1213" s="4">
        <v>464.17399999999998</v>
      </c>
      <c r="I1213" s="4">
        <v>431.07900000000001</v>
      </c>
      <c r="J1213" s="4">
        <v>395.584</v>
      </c>
      <c r="K1213" s="4">
        <v>358.91300000000001</v>
      </c>
      <c r="L1213" s="4">
        <v>324.27300000000002</v>
      </c>
      <c r="M1213" s="4">
        <v>293.87599999999998</v>
      </c>
      <c r="N1213" s="4">
        <v>259.51400000000001</v>
      </c>
      <c r="O1213" s="4">
        <v>216.363</v>
      </c>
      <c r="P1213" s="4">
        <v>175.42400000000001</v>
      </c>
      <c r="Q1213" s="4">
        <v>152.69399999999999</v>
      </c>
      <c r="R1213" s="4">
        <v>130.52500000000001</v>
      </c>
      <c r="S1213" s="4">
        <v>103.90600000000001</v>
      </c>
      <c r="T1213" s="4">
        <v>78.378</v>
      </c>
      <c r="U1213" s="4">
        <v>54.232999999999997</v>
      </c>
      <c r="V1213" s="4">
        <v>33.003999999999998</v>
      </c>
      <c r="W1213" s="4">
        <v>15.741</v>
      </c>
      <c r="X1213" s="4">
        <v>5.0229999999999997</v>
      </c>
      <c r="Y1213" s="4">
        <v>0.876</v>
      </c>
      <c r="Z1213" s="4">
        <v>8.7999999999999995E-2</v>
      </c>
      <c r="AA1213" s="4">
        <v>4.0000000000000001E-3</v>
      </c>
    </row>
    <row r="1214" spans="1:27" s="6" customFormat="1" x14ac:dyDescent="0.3">
      <c r="A1214" s="40">
        <v>1213</v>
      </c>
      <c r="B1214" s="18" t="s">
        <v>323</v>
      </c>
      <c r="C1214" s="43" t="s">
        <v>112</v>
      </c>
      <c r="D1214" s="41"/>
      <c r="E1214" s="41">
        <v>430</v>
      </c>
      <c r="F1214" s="41">
        <v>2045</v>
      </c>
      <c r="G1214" s="4">
        <v>519.26599999999996</v>
      </c>
      <c r="H1214" s="4">
        <v>491.62900000000002</v>
      </c>
      <c r="I1214" s="4">
        <v>461.61200000000002</v>
      </c>
      <c r="J1214" s="4">
        <v>428.77699999999999</v>
      </c>
      <c r="K1214" s="4">
        <v>392.98099999999999</v>
      </c>
      <c r="L1214" s="4">
        <v>356.178</v>
      </c>
      <c r="M1214" s="4">
        <v>321.49900000000002</v>
      </c>
      <c r="N1214" s="4">
        <v>290.96800000000002</v>
      </c>
      <c r="O1214" s="4">
        <v>256.32100000000003</v>
      </c>
      <c r="P1214" s="4">
        <v>212.95699999999999</v>
      </c>
      <c r="Q1214" s="4">
        <v>171.57900000000001</v>
      </c>
      <c r="R1214" s="4">
        <v>147.78100000000001</v>
      </c>
      <c r="S1214" s="4">
        <v>123.88500000000001</v>
      </c>
      <c r="T1214" s="4">
        <v>95.037000000000006</v>
      </c>
      <c r="U1214" s="4">
        <v>66.992999999999995</v>
      </c>
      <c r="V1214" s="4">
        <v>40.966999999999999</v>
      </c>
      <c r="W1214" s="4">
        <v>20.074999999999999</v>
      </c>
      <c r="X1214" s="4">
        <v>6.7720000000000002</v>
      </c>
      <c r="Y1214" s="4">
        <v>1.323</v>
      </c>
      <c r="Z1214" s="4">
        <v>0.11899999999999999</v>
      </c>
      <c r="AA1214" s="4">
        <v>6.0000000000000001E-3</v>
      </c>
    </row>
    <row r="1215" spans="1:27" s="6" customFormat="1" x14ac:dyDescent="0.3">
      <c r="A1215" s="40">
        <v>1214</v>
      </c>
      <c r="B1215" s="18" t="s">
        <v>323</v>
      </c>
      <c r="C1215" s="43" t="s">
        <v>112</v>
      </c>
      <c r="D1215" s="41"/>
      <c r="E1215" s="41">
        <v>430</v>
      </c>
      <c r="F1215" s="41">
        <v>2050</v>
      </c>
      <c r="G1215" s="4">
        <v>541.19500000000005</v>
      </c>
      <c r="H1215" s="4">
        <v>516.08199999999999</v>
      </c>
      <c r="I1215" s="4">
        <v>489.30500000000001</v>
      </c>
      <c r="J1215" s="4">
        <v>459.48200000000003</v>
      </c>
      <c r="K1215" s="4">
        <v>426.36500000000001</v>
      </c>
      <c r="L1215" s="4">
        <v>390.42899999999997</v>
      </c>
      <c r="M1215" s="4">
        <v>353.57299999999998</v>
      </c>
      <c r="N1215" s="4">
        <v>318.75099999999998</v>
      </c>
      <c r="O1215" s="4">
        <v>287.84100000000001</v>
      </c>
      <c r="P1215" s="4">
        <v>252.751</v>
      </c>
      <c r="Q1215" s="4">
        <v>208.77</v>
      </c>
      <c r="R1215" s="4">
        <v>166.55</v>
      </c>
      <c r="S1215" s="4">
        <v>140.89599999999999</v>
      </c>
      <c r="T1215" s="4">
        <v>114.13500000000001</v>
      </c>
      <c r="U1215" s="4">
        <v>82.204999999999998</v>
      </c>
      <c r="V1215" s="4">
        <v>51.62</v>
      </c>
      <c r="W1215" s="4">
        <v>25.724</v>
      </c>
      <c r="X1215" s="4">
        <v>9.0510000000000002</v>
      </c>
      <c r="Y1215" s="4">
        <v>1.8959999999999999</v>
      </c>
      <c r="Z1215" s="4">
        <v>0.193</v>
      </c>
      <c r="AA1215" s="4">
        <v>8.0000000000000002E-3</v>
      </c>
    </row>
    <row r="1216" spans="1:27" s="6" customFormat="1" x14ac:dyDescent="0.3">
      <c r="A1216" s="40">
        <v>1215</v>
      </c>
      <c r="B1216" s="18" t="s">
        <v>323</v>
      </c>
      <c r="C1216" s="43" t="s">
        <v>112</v>
      </c>
      <c r="D1216" s="41"/>
      <c r="E1216" s="41">
        <v>430</v>
      </c>
      <c r="F1216" s="41">
        <v>2055</v>
      </c>
      <c r="G1216" s="4">
        <v>561.33100000000002</v>
      </c>
      <c r="H1216" s="4">
        <v>538.33500000000004</v>
      </c>
      <c r="I1216" s="4">
        <v>513.96299999999997</v>
      </c>
      <c r="J1216" s="4">
        <v>487.315</v>
      </c>
      <c r="K1216" s="4">
        <v>457.17399999999998</v>
      </c>
      <c r="L1216" s="4">
        <v>423.87</v>
      </c>
      <c r="M1216" s="4">
        <v>387.84699999999998</v>
      </c>
      <c r="N1216" s="4">
        <v>350.83699999999999</v>
      </c>
      <c r="O1216" s="4">
        <v>315.63600000000002</v>
      </c>
      <c r="P1216" s="4">
        <v>284.18700000000001</v>
      </c>
      <c r="Q1216" s="4">
        <v>248.232</v>
      </c>
      <c r="R1216" s="4">
        <v>203.22</v>
      </c>
      <c r="S1216" s="4">
        <v>159.50899999999999</v>
      </c>
      <c r="T1216" s="4">
        <v>130.83799999999999</v>
      </c>
      <c r="U1216" s="4">
        <v>100.11799999999999</v>
      </c>
      <c r="V1216" s="4">
        <v>64.918999999999997</v>
      </c>
      <c r="W1216" s="4">
        <v>33.786000000000001</v>
      </c>
      <c r="X1216" s="4">
        <v>12.37</v>
      </c>
      <c r="Y1216" s="4">
        <v>2.7719999999999998</v>
      </c>
      <c r="Z1216" s="4">
        <v>0.311</v>
      </c>
      <c r="AA1216" s="4">
        <v>1.4999999999999999E-2</v>
      </c>
    </row>
    <row r="1217" spans="1:27" s="6" customFormat="1" x14ac:dyDescent="0.3">
      <c r="A1217" s="40">
        <v>1216</v>
      </c>
      <c r="B1217" s="18" t="s">
        <v>323</v>
      </c>
      <c r="C1217" s="43" t="s">
        <v>112</v>
      </c>
      <c r="D1217" s="41"/>
      <c r="E1217" s="41">
        <v>430</v>
      </c>
      <c r="F1217" s="41">
        <v>2060</v>
      </c>
      <c r="G1217" s="4">
        <v>578.48400000000004</v>
      </c>
      <c r="H1217" s="4">
        <v>558.75099999999998</v>
      </c>
      <c r="I1217" s="4">
        <v>536.39499999999998</v>
      </c>
      <c r="J1217" s="4">
        <v>512.10500000000002</v>
      </c>
      <c r="K1217" s="4">
        <v>485.11700000000002</v>
      </c>
      <c r="L1217" s="4">
        <v>454.74599999999998</v>
      </c>
      <c r="M1217" s="4">
        <v>421.31900000000002</v>
      </c>
      <c r="N1217" s="4">
        <v>385.11399999999998</v>
      </c>
      <c r="O1217" s="4">
        <v>347.70499999999998</v>
      </c>
      <c r="P1217" s="4">
        <v>311.96600000000001</v>
      </c>
      <c r="Q1217" s="4">
        <v>279.53399999999999</v>
      </c>
      <c r="R1217" s="4">
        <v>242.208</v>
      </c>
      <c r="S1217" s="4">
        <v>195.404</v>
      </c>
      <c r="T1217" s="4">
        <v>149.124</v>
      </c>
      <c r="U1217" s="4">
        <v>116.149</v>
      </c>
      <c r="V1217" s="4">
        <v>80.75</v>
      </c>
      <c r="W1217" s="4">
        <v>44.042000000000002</v>
      </c>
      <c r="X1217" s="4">
        <v>17.190999999999999</v>
      </c>
      <c r="Y1217" s="4">
        <v>4.1040000000000001</v>
      </c>
      <c r="Z1217" s="4">
        <v>0.502</v>
      </c>
      <c r="AA1217" s="4">
        <v>2.7E-2</v>
      </c>
    </row>
    <row r="1218" spans="1:27" s="6" customFormat="1" x14ac:dyDescent="0.3">
      <c r="A1218" s="40">
        <v>1217</v>
      </c>
      <c r="B1218" s="18" t="s">
        <v>323</v>
      </c>
      <c r="C1218" s="43" t="s">
        <v>112</v>
      </c>
      <c r="D1218" s="41"/>
      <c r="E1218" s="41">
        <v>430</v>
      </c>
      <c r="F1218" s="41">
        <v>2065</v>
      </c>
      <c r="G1218" s="4">
        <v>593.69600000000003</v>
      </c>
      <c r="H1218" s="4">
        <v>576.13599999999997</v>
      </c>
      <c r="I1218" s="4">
        <v>556.96699999999998</v>
      </c>
      <c r="J1218" s="4">
        <v>534.66300000000001</v>
      </c>
      <c r="K1218" s="4">
        <v>510.01100000000002</v>
      </c>
      <c r="L1218" s="4">
        <v>482.76600000000002</v>
      </c>
      <c r="M1218" s="4">
        <v>452.23700000000002</v>
      </c>
      <c r="N1218" s="4">
        <v>418.596</v>
      </c>
      <c r="O1218" s="4">
        <v>381.95499999999998</v>
      </c>
      <c r="P1218" s="4">
        <v>343.98</v>
      </c>
      <c r="Q1218" s="4">
        <v>307.25200000000001</v>
      </c>
      <c r="R1218" s="4">
        <v>273.28500000000003</v>
      </c>
      <c r="S1218" s="4">
        <v>233.66499999999999</v>
      </c>
      <c r="T1218" s="4">
        <v>183.72800000000001</v>
      </c>
      <c r="U1218" s="4">
        <v>133.69800000000001</v>
      </c>
      <c r="V1218" s="4">
        <v>95.344999999999999</v>
      </c>
      <c r="W1218" s="4">
        <v>56.466000000000001</v>
      </c>
      <c r="X1218" s="4">
        <v>23.515000000000001</v>
      </c>
      <c r="Y1218" s="4">
        <v>6.1109999999999998</v>
      </c>
      <c r="Z1218" s="4">
        <v>0.81200000000000006</v>
      </c>
      <c r="AA1218" s="4">
        <v>4.7E-2</v>
      </c>
    </row>
    <row r="1219" spans="1:27" s="6" customFormat="1" x14ac:dyDescent="0.3">
      <c r="A1219" s="40">
        <v>1218</v>
      </c>
      <c r="B1219" s="18" t="s">
        <v>323</v>
      </c>
      <c r="C1219" s="43" t="s">
        <v>112</v>
      </c>
      <c r="D1219" s="41"/>
      <c r="E1219" s="41">
        <v>430</v>
      </c>
      <c r="F1219" s="41">
        <v>2070</v>
      </c>
      <c r="G1219" s="4">
        <v>604.32100000000003</v>
      </c>
      <c r="H1219" s="4">
        <v>591.55200000000002</v>
      </c>
      <c r="I1219" s="4">
        <v>574.50599999999997</v>
      </c>
      <c r="J1219" s="4">
        <v>555.34900000000005</v>
      </c>
      <c r="K1219" s="4">
        <v>532.66999999999996</v>
      </c>
      <c r="L1219" s="4">
        <v>507.745</v>
      </c>
      <c r="M1219" s="4">
        <v>480.31799999999998</v>
      </c>
      <c r="N1219" s="4">
        <v>449.548</v>
      </c>
      <c r="O1219" s="4">
        <v>415.428</v>
      </c>
      <c r="P1219" s="4">
        <v>378.17899999999997</v>
      </c>
      <c r="Q1219" s="4">
        <v>339.185</v>
      </c>
      <c r="R1219" s="4">
        <v>300.92899999999997</v>
      </c>
      <c r="S1219" s="4">
        <v>264.43700000000001</v>
      </c>
      <c r="T1219" s="4">
        <v>220.852</v>
      </c>
      <c r="U1219" s="4">
        <v>166.239</v>
      </c>
      <c r="V1219" s="4">
        <v>111.53100000000001</v>
      </c>
      <c r="W1219" s="4">
        <v>68.546000000000006</v>
      </c>
      <c r="X1219" s="4">
        <v>31.524000000000001</v>
      </c>
      <c r="Y1219" s="4">
        <v>8.92</v>
      </c>
      <c r="Z1219" s="4">
        <v>1.321</v>
      </c>
      <c r="AA1219" s="4">
        <v>8.4000000000000005E-2</v>
      </c>
    </row>
    <row r="1220" spans="1:27" s="6" customFormat="1" x14ac:dyDescent="0.3">
      <c r="A1220" s="40">
        <v>1219</v>
      </c>
      <c r="B1220" s="18" t="s">
        <v>323</v>
      </c>
      <c r="C1220" s="43" t="s">
        <v>112</v>
      </c>
      <c r="D1220" s="41"/>
      <c r="E1220" s="41">
        <v>430</v>
      </c>
      <c r="F1220" s="41">
        <v>2075</v>
      </c>
      <c r="G1220" s="4">
        <v>611.23800000000006</v>
      </c>
      <c r="H1220" s="4">
        <v>602.36599999999999</v>
      </c>
      <c r="I1220" s="4">
        <v>590.05200000000002</v>
      </c>
      <c r="J1220" s="4">
        <v>572.99400000000003</v>
      </c>
      <c r="K1220" s="4">
        <v>553.46400000000006</v>
      </c>
      <c r="L1220" s="4">
        <v>530.49</v>
      </c>
      <c r="M1220" s="4">
        <v>505.36700000000002</v>
      </c>
      <c r="N1220" s="4">
        <v>477.67899999999997</v>
      </c>
      <c r="O1220" s="4">
        <v>446.40600000000001</v>
      </c>
      <c r="P1220" s="4">
        <v>411.62900000000002</v>
      </c>
      <c r="Q1220" s="4">
        <v>373.303</v>
      </c>
      <c r="R1220" s="4">
        <v>332.738</v>
      </c>
      <c r="S1220" s="4">
        <v>291.959</v>
      </c>
      <c r="T1220" s="4">
        <v>251.07900000000001</v>
      </c>
      <c r="U1220" s="4">
        <v>201.43899999999999</v>
      </c>
      <c r="V1220" s="4">
        <v>140.66300000000001</v>
      </c>
      <c r="W1220" s="4">
        <v>82.177999999999997</v>
      </c>
      <c r="X1220" s="4">
        <v>39.828000000000003</v>
      </c>
      <c r="Y1220" s="4">
        <v>12.686</v>
      </c>
      <c r="Z1220" s="4">
        <v>2.089</v>
      </c>
      <c r="AA1220" s="4">
        <v>0.15</v>
      </c>
    </row>
    <row r="1221" spans="1:27" s="6" customFormat="1" x14ac:dyDescent="0.3">
      <c r="A1221" s="40">
        <v>1220</v>
      </c>
      <c r="B1221" s="18" t="s">
        <v>323</v>
      </c>
      <c r="C1221" s="43" t="s">
        <v>112</v>
      </c>
      <c r="D1221" s="41"/>
      <c r="E1221" s="41">
        <v>430</v>
      </c>
      <c r="F1221" s="41">
        <v>2080</v>
      </c>
      <c r="G1221" s="4">
        <v>615.05899999999997</v>
      </c>
      <c r="H1221" s="4">
        <v>609.43799999999999</v>
      </c>
      <c r="I1221" s="4">
        <v>600.99099999999999</v>
      </c>
      <c r="J1221" s="4">
        <v>588.65300000000002</v>
      </c>
      <c r="K1221" s="4">
        <v>571.21699999999998</v>
      </c>
      <c r="L1221" s="4">
        <v>551.38800000000003</v>
      </c>
      <c r="M1221" s="4">
        <v>528.20399999999995</v>
      </c>
      <c r="N1221" s="4">
        <v>502.80500000000001</v>
      </c>
      <c r="O1221" s="4">
        <v>474.57600000000002</v>
      </c>
      <c r="P1221" s="4">
        <v>442.6</v>
      </c>
      <c r="Q1221" s="4">
        <v>406.67700000000002</v>
      </c>
      <c r="R1221" s="4">
        <v>366.702</v>
      </c>
      <c r="S1221" s="4">
        <v>323.55799999999999</v>
      </c>
      <c r="T1221" s="4">
        <v>278.33499999999998</v>
      </c>
      <c r="U1221" s="4">
        <v>230.685</v>
      </c>
      <c r="V1221" s="4">
        <v>172.732</v>
      </c>
      <c r="W1221" s="4">
        <v>106.114</v>
      </c>
      <c r="X1221" s="4">
        <v>49.642000000000003</v>
      </c>
      <c r="Y1221" s="4">
        <v>16.989999999999998</v>
      </c>
      <c r="Z1221" s="4">
        <v>3.2210000000000001</v>
      </c>
      <c r="AA1221" s="4">
        <v>0.26100000000000001</v>
      </c>
    </row>
    <row r="1222" spans="1:27" s="6" customFormat="1" x14ac:dyDescent="0.3">
      <c r="A1222" s="40">
        <v>1221</v>
      </c>
      <c r="B1222" s="18" t="s">
        <v>323</v>
      </c>
      <c r="C1222" s="43" t="s">
        <v>112</v>
      </c>
      <c r="D1222" s="41"/>
      <c r="E1222" s="41">
        <v>430</v>
      </c>
      <c r="F1222" s="41">
        <v>2085</v>
      </c>
      <c r="G1222" s="4">
        <v>615.56600000000003</v>
      </c>
      <c r="H1222" s="4">
        <v>613.404</v>
      </c>
      <c r="I1222" s="4">
        <v>608.18200000000002</v>
      </c>
      <c r="J1222" s="4">
        <v>599.69799999999998</v>
      </c>
      <c r="K1222" s="4">
        <v>586.98699999999997</v>
      </c>
      <c r="L1222" s="4">
        <v>569.24699999999996</v>
      </c>
      <c r="M1222" s="4">
        <v>549.19200000000001</v>
      </c>
      <c r="N1222" s="4">
        <v>525.726</v>
      </c>
      <c r="O1222" s="4">
        <v>499.76900000000001</v>
      </c>
      <c r="P1222" s="4">
        <v>470.80500000000001</v>
      </c>
      <c r="Q1222" s="4">
        <v>437.63299999999998</v>
      </c>
      <c r="R1222" s="4">
        <v>399.98399999999998</v>
      </c>
      <c r="S1222" s="4">
        <v>357.33699999999999</v>
      </c>
      <c r="T1222" s="4">
        <v>309.601</v>
      </c>
      <c r="U1222" s="4">
        <v>257.41399999999999</v>
      </c>
      <c r="V1222" s="4">
        <v>200.17400000000001</v>
      </c>
      <c r="W1222" s="4">
        <v>133.077</v>
      </c>
      <c r="X1222" s="4">
        <v>66.387</v>
      </c>
      <c r="Y1222" s="4">
        <v>22.331</v>
      </c>
      <c r="Z1222" s="4">
        <v>4.649</v>
      </c>
      <c r="AA1222" s="4">
        <v>0.441</v>
      </c>
    </row>
    <row r="1223" spans="1:27" s="6" customFormat="1" x14ac:dyDescent="0.3">
      <c r="A1223" s="40">
        <v>1222</v>
      </c>
      <c r="B1223" s="18" t="s">
        <v>323</v>
      </c>
      <c r="C1223" s="43" t="s">
        <v>112</v>
      </c>
      <c r="D1223" s="41"/>
      <c r="E1223" s="41">
        <v>430</v>
      </c>
      <c r="F1223" s="41">
        <v>2090</v>
      </c>
      <c r="G1223" s="4">
        <v>613.89700000000005</v>
      </c>
      <c r="H1223" s="4">
        <v>614.048</v>
      </c>
      <c r="I1223" s="4">
        <v>612.26</v>
      </c>
      <c r="J1223" s="4">
        <v>606.99199999999996</v>
      </c>
      <c r="K1223" s="4">
        <v>598.14</v>
      </c>
      <c r="L1223" s="4">
        <v>585.125</v>
      </c>
      <c r="M1223" s="4">
        <v>567.154</v>
      </c>
      <c r="N1223" s="4">
        <v>546.80799999999999</v>
      </c>
      <c r="O1223" s="4">
        <v>522.77599999999995</v>
      </c>
      <c r="P1223" s="4">
        <v>496.065</v>
      </c>
      <c r="Q1223" s="4">
        <v>465.86799999999999</v>
      </c>
      <c r="R1223" s="4">
        <v>430.92200000000003</v>
      </c>
      <c r="S1223" s="4">
        <v>390.51799999999997</v>
      </c>
      <c r="T1223" s="4">
        <v>343.065</v>
      </c>
      <c r="U1223" s="4">
        <v>288.02300000000002</v>
      </c>
      <c r="V1223" s="4">
        <v>225.75299999999999</v>
      </c>
      <c r="W1223" s="4">
        <v>157.149</v>
      </c>
      <c r="X1223" s="4">
        <v>85.924999999999997</v>
      </c>
      <c r="Y1223" s="4">
        <v>31.347000000000001</v>
      </c>
      <c r="Z1223" s="4">
        <v>6.5490000000000004</v>
      </c>
      <c r="AA1223" s="4">
        <v>0.7</v>
      </c>
    </row>
    <row r="1224" spans="1:27" s="6" customFormat="1" x14ac:dyDescent="0.3">
      <c r="A1224" s="40">
        <v>1223</v>
      </c>
      <c r="B1224" s="18" t="s">
        <v>323</v>
      </c>
      <c r="C1224" s="43" t="s">
        <v>112</v>
      </c>
      <c r="D1224" s="41"/>
      <c r="E1224" s="41">
        <v>430</v>
      </c>
      <c r="F1224" s="41">
        <v>2095</v>
      </c>
      <c r="G1224" s="4">
        <v>608.96299999999997</v>
      </c>
      <c r="H1224" s="4">
        <v>612.50900000000001</v>
      </c>
      <c r="I1224" s="4">
        <v>613.00900000000001</v>
      </c>
      <c r="J1224" s="4">
        <v>611.16800000000001</v>
      </c>
      <c r="K1224" s="4">
        <v>605.548</v>
      </c>
      <c r="L1224" s="4">
        <v>596.38800000000003</v>
      </c>
      <c r="M1224" s="4">
        <v>583.13499999999999</v>
      </c>
      <c r="N1224" s="4">
        <v>564.87400000000002</v>
      </c>
      <c r="O1224" s="4">
        <v>543.95299999999997</v>
      </c>
      <c r="P1224" s="4">
        <v>519.15899999999999</v>
      </c>
      <c r="Q1224" s="4">
        <v>491.20600000000002</v>
      </c>
      <c r="R1224" s="4">
        <v>459.21</v>
      </c>
      <c r="S1224" s="4">
        <v>421.46</v>
      </c>
      <c r="T1224" s="4">
        <v>376.05500000000001</v>
      </c>
      <c r="U1224" s="4">
        <v>320.858</v>
      </c>
      <c r="V1224" s="4">
        <v>255.024</v>
      </c>
      <c r="W1224" s="4">
        <v>180.26599999999999</v>
      </c>
      <c r="X1224" s="4">
        <v>104.42</v>
      </c>
      <c r="Y1224" s="4">
        <v>42.417999999999999</v>
      </c>
      <c r="Z1224" s="4">
        <v>9.8070000000000004</v>
      </c>
      <c r="AA1224" s="4">
        <v>1.0760000000000001</v>
      </c>
    </row>
    <row r="1225" spans="1:27" s="6" customFormat="1" x14ac:dyDescent="0.3">
      <c r="A1225" s="40">
        <v>1224</v>
      </c>
      <c r="B1225" s="18" t="s">
        <v>323</v>
      </c>
      <c r="C1225" s="43" t="s">
        <v>112</v>
      </c>
      <c r="D1225" s="41"/>
      <c r="E1225" s="41">
        <v>430</v>
      </c>
      <c r="F1225" s="41">
        <v>2100</v>
      </c>
      <c r="G1225" s="4">
        <v>602.73099999999999</v>
      </c>
      <c r="H1225" s="4">
        <v>607.69600000000003</v>
      </c>
      <c r="I1225" s="4">
        <v>611.57100000000003</v>
      </c>
      <c r="J1225" s="4">
        <v>612.01300000000003</v>
      </c>
      <c r="K1225" s="4">
        <v>609.82799999999997</v>
      </c>
      <c r="L1225" s="4">
        <v>603.90499999999997</v>
      </c>
      <c r="M1225" s="4">
        <v>594.50800000000004</v>
      </c>
      <c r="N1225" s="4">
        <v>580.95899999999995</v>
      </c>
      <c r="O1225" s="4">
        <v>562.12699999999995</v>
      </c>
      <c r="P1225" s="4">
        <v>540.43399999999997</v>
      </c>
      <c r="Q1225" s="4">
        <v>514.40300000000002</v>
      </c>
      <c r="R1225" s="4">
        <v>484.661</v>
      </c>
      <c r="S1225" s="4">
        <v>449.84699999999998</v>
      </c>
      <c r="T1225" s="4">
        <v>406.97199999999998</v>
      </c>
      <c r="U1225" s="4">
        <v>353.40499999999997</v>
      </c>
      <c r="V1225" s="4">
        <v>286.54300000000001</v>
      </c>
      <c r="W1225" s="4">
        <v>206.76300000000001</v>
      </c>
      <c r="X1225" s="4">
        <v>122.91800000000001</v>
      </c>
      <c r="Y1225" s="4">
        <v>53.683999999999997</v>
      </c>
      <c r="Z1225" s="4">
        <v>14.089</v>
      </c>
      <c r="AA1225" s="4">
        <v>1.738</v>
      </c>
    </row>
    <row r="1226" spans="1:27" s="6" customFormat="1" x14ac:dyDescent="0.3">
      <c r="A1226" s="40">
        <v>1225</v>
      </c>
      <c r="B1226" s="18" t="s">
        <v>323</v>
      </c>
      <c r="C1226" s="43" t="s">
        <v>113</v>
      </c>
      <c r="D1226" s="41"/>
      <c r="E1226" s="41">
        <v>466</v>
      </c>
      <c r="F1226" s="41">
        <v>2015</v>
      </c>
      <c r="G1226" s="4">
        <v>1607.499</v>
      </c>
      <c r="H1226" s="4">
        <v>1378.979</v>
      </c>
      <c r="I1226" s="4">
        <v>1129.952</v>
      </c>
      <c r="J1226" s="4">
        <v>909.82299999999998</v>
      </c>
      <c r="K1226" s="4">
        <v>744.96199999999999</v>
      </c>
      <c r="L1226" s="4">
        <v>611.553</v>
      </c>
      <c r="M1226" s="4">
        <v>521.36300000000006</v>
      </c>
      <c r="N1226" s="4">
        <v>436.66300000000001</v>
      </c>
      <c r="O1226" s="4">
        <v>352.416</v>
      </c>
      <c r="P1226" s="4">
        <v>269.85700000000003</v>
      </c>
      <c r="Q1226" s="4">
        <v>207.95</v>
      </c>
      <c r="R1226" s="4">
        <v>170.31200000000001</v>
      </c>
      <c r="S1226" s="4">
        <v>143.09700000000001</v>
      </c>
      <c r="T1226" s="4">
        <v>103.241</v>
      </c>
      <c r="U1226" s="4">
        <v>77.727000000000004</v>
      </c>
      <c r="V1226" s="4">
        <v>42.076999999999998</v>
      </c>
      <c r="W1226" s="4">
        <v>18.437000000000001</v>
      </c>
      <c r="X1226" s="4">
        <v>5.4109999999999996</v>
      </c>
      <c r="Y1226" s="4">
        <v>0.877</v>
      </c>
      <c r="Z1226" s="4">
        <v>6.9000000000000006E-2</v>
      </c>
      <c r="AA1226" s="4">
        <v>3.0000000000000001E-3</v>
      </c>
    </row>
    <row r="1227" spans="1:27" s="6" customFormat="1" x14ac:dyDescent="0.3">
      <c r="A1227" s="40">
        <v>1226</v>
      </c>
      <c r="B1227" s="18" t="s">
        <v>323</v>
      </c>
      <c r="C1227" s="43" t="s">
        <v>113</v>
      </c>
      <c r="D1227" s="41"/>
      <c r="E1227" s="41">
        <v>466</v>
      </c>
      <c r="F1227" s="41">
        <v>2020</v>
      </c>
      <c r="G1227" s="4">
        <v>1774.681</v>
      </c>
      <c r="H1227" s="4">
        <v>1552.933</v>
      </c>
      <c r="I1227" s="4">
        <v>1358.4179999999999</v>
      </c>
      <c r="J1227" s="4">
        <v>1110.9190000000001</v>
      </c>
      <c r="K1227" s="4">
        <v>881.423</v>
      </c>
      <c r="L1227" s="4">
        <v>714.06500000000005</v>
      </c>
      <c r="M1227" s="4">
        <v>584.99</v>
      </c>
      <c r="N1227" s="4">
        <v>499.63299999999998</v>
      </c>
      <c r="O1227" s="4">
        <v>418.72699999999998</v>
      </c>
      <c r="P1227" s="4">
        <v>337.54899999999998</v>
      </c>
      <c r="Q1227" s="4">
        <v>256.661</v>
      </c>
      <c r="R1227" s="4">
        <v>194.85599999999999</v>
      </c>
      <c r="S1227" s="4">
        <v>154.90899999999999</v>
      </c>
      <c r="T1227" s="4">
        <v>123.05</v>
      </c>
      <c r="U1227" s="4">
        <v>80.334000000000003</v>
      </c>
      <c r="V1227" s="4">
        <v>50.792000000000002</v>
      </c>
      <c r="W1227" s="4">
        <v>20.597000000000001</v>
      </c>
      <c r="X1227" s="4">
        <v>5.8920000000000003</v>
      </c>
      <c r="Y1227" s="4">
        <v>0.99099999999999999</v>
      </c>
      <c r="Z1227" s="4">
        <v>7.9000000000000001E-2</v>
      </c>
      <c r="AA1227" s="4">
        <v>4.0000000000000001E-3</v>
      </c>
    </row>
    <row r="1228" spans="1:27" s="6" customFormat="1" x14ac:dyDescent="0.3">
      <c r="A1228" s="40">
        <v>1227</v>
      </c>
      <c r="B1228" s="18" t="s">
        <v>323</v>
      </c>
      <c r="C1228" s="43" t="s">
        <v>113</v>
      </c>
      <c r="D1228" s="41"/>
      <c r="E1228" s="41">
        <v>466</v>
      </c>
      <c r="F1228" s="41">
        <v>2025</v>
      </c>
      <c r="G1228" s="4">
        <v>1968.7380000000001</v>
      </c>
      <c r="H1228" s="4">
        <v>1724.519</v>
      </c>
      <c r="I1228" s="4">
        <v>1533.5039999999999</v>
      </c>
      <c r="J1228" s="4">
        <v>1339.2370000000001</v>
      </c>
      <c r="K1228" s="4">
        <v>1081.9949999999999</v>
      </c>
      <c r="L1228" s="4">
        <v>850.33</v>
      </c>
      <c r="M1228" s="4">
        <v>687.36900000000003</v>
      </c>
      <c r="N1228" s="4">
        <v>563.495</v>
      </c>
      <c r="O1228" s="4">
        <v>481.54500000000002</v>
      </c>
      <c r="P1228" s="4">
        <v>403.13099999999997</v>
      </c>
      <c r="Q1228" s="4">
        <v>322.88299999999998</v>
      </c>
      <c r="R1228" s="4">
        <v>242.00700000000001</v>
      </c>
      <c r="S1228" s="4">
        <v>178.52799999999999</v>
      </c>
      <c r="T1228" s="4">
        <v>134.52000000000001</v>
      </c>
      <c r="U1228" s="4">
        <v>97.155000000000001</v>
      </c>
      <c r="V1228" s="4">
        <v>53.594999999999999</v>
      </c>
      <c r="W1228" s="4">
        <v>25.626000000000001</v>
      </c>
      <c r="X1228" s="4">
        <v>6.8449999999999998</v>
      </c>
      <c r="Y1228" s="4">
        <v>1.129</v>
      </c>
      <c r="Z1228" s="4">
        <v>9.4E-2</v>
      </c>
      <c r="AA1228" s="4">
        <v>4.0000000000000001E-3</v>
      </c>
    </row>
    <row r="1229" spans="1:27" s="6" customFormat="1" x14ac:dyDescent="0.3">
      <c r="A1229" s="40">
        <v>1228</v>
      </c>
      <c r="B1229" s="18" t="s">
        <v>323</v>
      </c>
      <c r="C1229" s="43" t="s">
        <v>113</v>
      </c>
      <c r="D1229" s="41"/>
      <c r="E1229" s="41">
        <v>466</v>
      </c>
      <c r="F1229" s="41">
        <v>2030</v>
      </c>
      <c r="G1229" s="4">
        <v>2176.7910000000002</v>
      </c>
      <c r="H1229" s="4">
        <v>1922.1310000000001</v>
      </c>
      <c r="I1229" s="4">
        <v>1706.298</v>
      </c>
      <c r="J1229" s="4">
        <v>1514.934</v>
      </c>
      <c r="K1229" s="4">
        <v>1309.873</v>
      </c>
      <c r="L1229" s="4">
        <v>1050.03</v>
      </c>
      <c r="M1229" s="4">
        <v>823.149</v>
      </c>
      <c r="N1229" s="4">
        <v>665.48699999999997</v>
      </c>
      <c r="O1229" s="4">
        <v>545.38199999999995</v>
      </c>
      <c r="P1229" s="4">
        <v>465.536</v>
      </c>
      <c r="Q1229" s="4">
        <v>387.37700000000001</v>
      </c>
      <c r="R1229" s="4">
        <v>306.12599999999998</v>
      </c>
      <c r="S1229" s="4">
        <v>223.27199999999999</v>
      </c>
      <c r="T1229" s="4">
        <v>156.46700000000001</v>
      </c>
      <c r="U1229" s="4">
        <v>107.614</v>
      </c>
      <c r="V1229" s="4">
        <v>66.119</v>
      </c>
      <c r="W1229" s="4">
        <v>27.808</v>
      </c>
      <c r="X1229" s="4">
        <v>8.84</v>
      </c>
      <c r="Y1229" s="4">
        <v>1.3680000000000001</v>
      </c>
      <c r="Z1229" s="4">
        <v>0.112</v>
      </c>
      <c r="AA1229" s="4">
        <v>5.0000000000000001E-3</v>
      </c>
    </row>
    <row r="1230" spans="1:27" s="6" customFormat="1" x14ac:dyDescent="0.3">
      <c r="A1230" s="40">
        <v>1229</v>
      </c>
      <c r="B1230" s="18" t="s">
        <v>323</v>
      </c>
      <c r="C1230" s="43" t="s">
        <v>113</v>
      </c>
      <c r="D1230" s="41"/>
      <c r="E1230" s="41">
        <v>466</v>
      </c>
      <c r="F1230" s="41">
        <v>2035</v>
      </c>
      <c r="G1230" s="4">
        <v>2369.402</v>
      </c>
      <c r="H1230" s="4">
        <v>2133.6770000000001</v>
      </c>
      <c r="I1230" s="4">
        <v>1905.1990000000001</v>
      </c>
      <c r="J1230" s="4">
        <v>1688.7570000000001</v>
      </c>
      <c r="K1230" s="4">
        <v>1486.579</v>
      </c>
      <c r="L1230" s="4">
        <v>1277.662</v>
      </c>
      <c r="M1230" s="4">
        <v>1022.112</v>
      </c>
      <c r="N1230" s="4">
        <v>800.75400000000002</v>
      </c>
      <c r="O1230" s="4">
        <v>646.774</v>
      </c>
      <c r="P1230" s="4">
        <v>529.00699999999995</v>
      </c>
      <c r="Q1230" s="4">
        <v>448.84500000000003</v>
      </c>
      <c r="R1230" s="4">
        <v>368.67700000000002</v>
      </c>
      <c r="S1230" s="4">
        <v>283.81299999999999</v>
      </c>
      <c r="T1230" s="4">
        <v>196.95099999999999</v>
      </c>
      <c r="U1230" s="4">
        <v>126.298</v>
      </c>
      <c r="V1230" s="4">
        <v>74.233999999999995</v>
      </c>
      <c r="W1230" s="4">
        <v>35.036000000000001</v>
      </c>
      <c r="X1230" s="4">
        <v>9.8789999999999996</v>
      </c>
      <c r="Y1230" s="4">
        <v>1.839</v>
      </c>
      <c r="Z1230" s="4">
        <v>0.14299999999999999</v>
      </c>
      <c r="AA1230" s="4">
        <v>6.0000000000000001E-3</v>
      </c>
    </row>
    <row r="1231" spans="1:27" s="6" customFormat="1" x14ac:dyDescent="0.3">
      <c r="A1231" s="40">
        <v>1230</v>
      </c>
      <c r="B1231" s="18" t="s">
        <v>323</v>
      </c>
      <c r="C1231" s="43" t="s">
        <v>113</v>
      </c>
      <c r="D1231" s="41"/>
      <c r="E1231" s="41">
        <v>466</v>
      </c>
      <c r="F1231" s="41">
        <v>2040</v>
      </c>
      <c r="G1231" s="4">
        <v>2531.5569999999998</v>
      </c>
      <c r="H1231" s="4">
        <v>2329.7460000000001</v>
      </c>
      <c r="I1231" s="4">
        <v>2117.8290000000002</v>
      </c>
      <c r="J1231" s="4">
        <v>1888.4190000000001</v>
      </c>
      <c r="K1231" s="4">
        <v>1661.375</v>
      </c>
      <c r="L1231" s="4">
        <v>1454.954</v>
      </c>
      <c r="M1231" s="4">
        <v>1249.0229999999999</v>
      </c>
      <c r="N1231" s="4">
        <v>998.55499999999995</v>
      </c>
      <c r="O1231" s="4">
        <v>781.06100000000004</v>
      </c>
      <c r="P1231" s="4">
        <v>629.34500000000003</v>
      </c>
      <c r="Q1231" s="4">
        <v>511.49299999999999</v>
      </c>
      <c r="R1231" s="4">
        <v>428.55700000000002</v>
      </c>
      <c r="S1231" s="4">
        <v>343.25099999999998</v>
      </c>
      <c r="T1231" s="4">
        <v>251.84399999999999</v>
      </c>
      <c r="U1231" s="4">
        <v>160.339</v>
      </c>
      <c r="V1231" s="4">
        <v>88.253</v>
      </c>
      <c r="W1231" s="4">
        <v>40.112000000000002</v>
      </c>
      <c r="X1231" s="4">
        <v>12.803000000000001</v>
      </c>
      <c r="Y1231" s="4">
        <v>2.13</v>
      </c>
      <c r="Z1231" s="4">
        <v>0.19900000000000001</v>
      </c>
      <c r="AA1231" s="4">
        <v>8.0000000000000002E-3</v>
      </c>
    </row>
    <row r="1232" spans="1:27" s="6" customFormat="1" x14ac:dyDescent="0.3">
      <c r="A1232" s="40">
        <v>1231</v>
      </c>
      <c r="B1232" s="18" t="s">
        <v>323</v>
      </c>
      <c r="C1232" s="43" t="s">
        <v>113</v>
      </c>
      <c r="D1232" s="41"/>
      <c r="E1232" s="41">
        <v>466</v>
      </c>
      <c r="F1232" s="41">
        <v>2045</v>
      </c>
      <c r="G1232" s="4">
        <v>2660.0929999999998</v>
      </c>
      <c r="H1232" s="4">
        <v>2495.6550000000002</v>
      </c>
      <c r="I1232" s="4">
        <v>2315.116</v>
      </c>
      <c r="J1232" s="4">
        <v>2101.75</v>
      </c>
      <c r="K1232" s="4">
        <v>1861.7940000000001</v>
      </c>
      <c r="L1232" s="4">
        <v>1630.46</v>
      </c>
      <c r="M1232" s="4">
        <v>1426.546</v>
      </c>
      <c r="N1232" s="4">
        <v>1224.405</v>
      </c>
      <c r="O1232" s="4">
        <v>977.22799999999995</v>
      </c>
      <c r="P1232" s="4">
        <v>762.18</v>
      </c>
      <c r="Q1232" s="4">
        <v>610.18200000000002</v>
      </c>
      <c r="R1232" s="4">
        <v>489.779</v>
      </c>
      <c r="S1232" s="4">
        <v>400.52</v>
      </c>
      <c r="T1232" s="4">
        <v>306.238</v>
      </c>
      <c r="U1232" s="4">
        <v>206.69200000000001</v>
      </c>
      <c r="V1232" s="4">
        <v>113.44</v>
      </c>
      <c r="W1232" s="4">
        <v>48.594000000000001</v>
      </c>
      <c r="X1232" s="4">
        <v>15.055</v>
      </c>
      <c r="Y1232" s="4">
        <v>2.8580000000000001</v>
      </c>
      <c r="Z1232" s="4">
        <v>0.24099999999999999</v>
      </c>
      <c r="AA1232" s="4">
        <v>1.2E-2</v>
      </c>
    </row>
    <row r="1233" spans="1:27" s="6" customFormat="1" x14ac:dyDescent="0.3">
      <c r="A1233" s="40">
        <v>1232</v>
      </c>
      <c r="B1233" s="18" t="s">
        <v>323</v>
      </c>
      <c r="C1233" s="43" t="s">
        <v>113</v>
      </c>
      <c r="D1233" s="41"/>
      <c r="E1233" s="41">
        <v>466</v>
      </c>
      <c r="F1233" s="41">
        <v>2050</v>
      </c>
      <c r="G1233" s="4">
        <v>2765.7379999999998</v>
      </c>
      <c r="H1233" s="4">
        <v>2627.8649999999998</v>
      </c>
      <c r="I1233" s="4">
        <v>2482.2689999999998</v>
      </c>
      <c r="J1233" s="4">
        <v>2299.7759999999998</v>
      </c>
      <c r="K1233" s="4">
        <v>2075.779</v>
      </c>
      <c r="L1233" s="4">
        <v>1831.3689999999999</v>
      </c>
      <c r="M1233" s="4">
        <v>1602.38</v>
      </c>
      <c r="N1233" s="4">
        <v>1401.7660000000001</v>
      </c>
      <c r="O1233" s="4">
        <v>1201.454</v>
      </c>
      <c r="P1233" s="4">
        <v>956.06299999999999</v>
      </c>
      <c r="Q1233" s="4">
        <v>740.779</v>
      </c>
      <c r="R1233" s="4">
        <v>585.85900000000004</v>
      </c>
      <c r="S1233" s="4">
        <v>459.29899999999998</v>
      </c>
      <c r="T1233" s="4">
        <v>359.09100000000001</v>
      </c>
      <c r="U1233" s="4">
        <v>253.2</v>
      </c>
      <c r="V1233" s="4">
        <v>147.947</v>
      </c>
      <c r="W1233" s="4">
        <v>63.587000000000003</v>
      </c>
      <c r="X1233" s="4">
        <v>18.704999999999998</v>
      </c>
      <c r="Y1233" s="4">
        <v>3.4729999999999999</v>
      </c>
      <c r="Z1233" s="4">
        <v>0.33600000000000002</v>
      </c>
      <c r="AA1233" s="4">
        <v>1.4999999999999999E-2</v>
      </c>
    </row>
    <row r="1234" spans="1:27" s="6" customFormat="1" x14ac:dyDescent="0.3">
      <c r="A1234" s="40">
        <v>1233</v>
      </c>
      <c r="B1234" s="18" t="s">
        <v>323</v>
      </c>
      <c r="C1234" s="43" t="s">
        <v>113</v>
      </c>
      <c r="D1234" s="41"/>
      <c r="E1234" s="41">
        <v>466</v>
      </c>
      <c r="F1234" s="41">
        <v>2055</v>
      </c>
      <c r="G1234" s="4">
        <v>2860.7559999999999</v>
      </c>
      <c r="H1234" s="4">
        <v>2736.779</v>
      </c>
      <c r="I1234" s="4">
        <v>2615.627</v>
      </c>
      <c r="J1234" s="4">
        <v>2467.8220000000001</v>
      </c>
      <c r="K1234" s="4">
        <v>2274.9409999999998</v>
      </c>
      <c r="L1234" s="4">
        <v>2046.36</v>
      </c>
      <c r="M1234" s="4">
        <v>1803.9570000000001</v>
      </c>
      <c r="N1234" s="4">
        <v>1577.9290000000001</v>
      </c>
      <c r="O1234" s="4">
        <v>1378.3620000000001</v>
      </c>
      <c r="P1234" s="4">
        <v>1178.078</v>
      </c>
      <c r="Q1234" s="4">
        <v>931.43899999999996</v>
      </c>
      <c r="R1234" s="4">
        <v>713.19299999999998</v>
      </c>
      <c r="S1234" s="4">
        <v>551.48299999999995</v>
      </c>
      <c r="T1234" s="4">
        <v>414.16300000000001</v>
      </c>
      <c r="U1234" s="4">
        <v>299.68400000000003</v>
      </c>
      <c r="V1234" s="4">
        <v>184.03899999999999</v>
      </c>
      <c r="W1234" s="4">
        <v>84.960999999999999</v>
      </c>
      <c r="X1234" s="4">
        <v>25.335999999999999</v>
      </c>
      <c r="Y1234" s="4">
        <v>4.5090000000000003</v>
      </c>
      <c r="Z1234" s="4">
        <v>0.43099999999999999</v>
      </c>
      <c r="AA1234" s="4">
        <v>2.1000000000000001E-2</v>
      </c>
    </row>
    <row r="1235" spans="1:27" s="6" customFormat="1" x14ac:dyDescent="0.3">
      <c r="A1235" s="40">
        <v>1234</v>
      </c>
      <c r="B1235" s="18" t="s">
        <v>323</v>
      </c>
      <c r="C1235" s="43" t="s">
        <v>113</v>
      </c>
      <c r="D1235" s="41"/>
      <c r="E1235" s="41">
        <v>466</v>
      </c>
      <c r="F1235" s="41">
        <v>2060</v>
      </c>
      <c r="G1235" s="4">
        <v>2937.5309999999999</v>
      </c>
      <c r="H1235" s="4">
        <v>2834.7840000000001</v>
      </c>
      <c r="I1235" s="4">
        <v>2725.6619999999998</v>
      </c>
      <c r="J1235" s="4">
        <v>2602.123</v>
      </c>
      <c r="K1235" s="4">
        <v>2444.2689999999998</v>
      </c>
      <c r="L1235" s="4">
        <v>2246.674</v>
      </c>
      <c r="M1235" s="4">
        <v>2019.6010000000001</v>
      </c>
      <c r="N1235" s="4">
        <v>1779.7349999999999</v>
      </c>
      <c r="O1235" s="4">
        <v>1554.2940000000001</v>
      </c>
      <c r="P1235" s="4">
        <v>1353.864</v>
      </c>
      <c r="Q1235" s="4">
        <v>1150.028</v>
      </c>
      <c r="R1235" s="4">
        <v>898.96100000000001</v>
      </c>
      <c r="S1235" s="4">
        <v>673.66399999999999</v>
      </c>
      <c r="T1235" s="4">
        <v>499.947</v>
      </c>
      <c r="U1235" s="4">
        <v>348.63099999999997</v>
      </c>
      <c r="V1235" s="4">
        <v>220.94399999999999</v>
      </c>
      <c r="W1235" s="4">
        <v>108.09099999999999</v>
      </c>
      <c r="X1235" s="4">
        <v>34.97</v>
      </c>
      <c r="Y1235" s="4">
        <v>6.3680000000000003</v>
      </c>
      <c r="Z1235" s="4">
        <v>0.58799999999999997</v>
      </c>
      <c r="AA1235" s="4">
        <v>2.9000000000000001E-2</v>
      </c>
    </row>
    <row r="1236" spans="1:27" s="6" customFormat="1" x14ac:dyDescent="0.3">
      <c r="A1236" s="40">
        <v>1235</v>
      </c>
      <c r="B1236" s="18" t="s">
        <v>323</v>
      </c>
      <c r="C1236" s="43" t="s">
        <v>113</v>
      </c>
      <c r="D1236" s="41"/>
      <c r="E1236" s="41">
        <v>466</v>
      </c>
      <c r="F1236" s="41">
        <v>2065</v>
      </c>
      <c r="G1236" s="4">
        <v>3002.4780000000001</v>
      </c>
      <c r="H1236" s="4">
        <v>2914.326</v>
      </c>
      <c r="I1236" s="4">
        <v>2824.7080000000001</v>
      </c>
      <c r="J1236" s="4">
        <v>2713.0929999999998</v>
      </c>
      <c r="K1236" s="4">
        <v>2579.9430000000002</v>
      </c>
      <c r="L1236" s="4">
        <v>2417.3040000000001</v>
      </c>
      <c r="M1236" s="4">
        <v>2220.7629999999999</v>
      </c>
      <c r="N1236" s="4">
        <v>1995.61</v>
      </c>
      <c r="O1236" s="4">
        <v>1755.75</v>
      </c>
      <c r="P1236" s="4">
        <v>1528.9110000000001</v>
      </c>
      <c r="Q1236" s="4">
        <v>1323.778</v>
      </c>
      <c r="R1236" s="4">
        <v>1112.3140000000001</v>
      </c>
      <c r="S1236" s="4">
        <v>851.81299999999999</v>
      </c>
      <c r="T1236" s="4">
        <v>613.69600000000003</v>
      </c>
      <c r="U1236" s="4">
        <v>424.2</v>
      </c>
      <c r="V1236" s="4">
        <v>260.43</v>
      </c>
      <c r="W1236" s="4">
        <v>132.50299999999999</v>
      </c>
      <c r="X1236" s="4">
        <v>45.86</v>
      </c>
      <c r="Y1236" s="4">
        <v>9.1430000000000007</v>
      </c>
      <c r="Z1236" s="4">
        <v>0.86799999999999999</v>
      </c>
      <c r="AA1236" s="4">
        <v>0.04</v>
      </c>
    </row>
    <row r="1237" spans="1:27" s="6" customFormat="1" x14ac:dyDescent="0.3">
      <c r="A1237" s="40">
        <v>1236</v>
      </c>
      <c r="B1237" s="18" t="s">
        <v>323</v>
      </c>
      <c r="C1237" s="43" t="s">
        <v>113</v>
      </c>
      <c r="D1237" s="41"/>
      <c r="E1237" s="41">
        <v>466</v>
      </c>
      <c r="F1237" s="41">
        <v>2070</v>
      </c>
      <c r="G1237" s="4">
        <v>3042.7869999999998</v>
      </c>
      <c r="H1237" s="4">
        <v>2981.68</v>
      </c>
      <c r="I1237" s="4">
        <v>2905.1930000000002</v>
      </c>
      <c r="J1237" s="4">
        <v>2813.0390000000002</v>
      </c>
      <c r="K1237" s="4">
        <v>2692.3560000000002</v>
      </c>
      <c r="L1237" s="4">
        <v>2554.5360000000001</v>
      </c>
      <c r="M1237" s="4">
        <v>2392.5430000000001</v>
      </c>
      <c r="N1237" s="4">
        <v>2197.3069999999998</v>
      </c>
      <c r="O1237" s="4">
        <v>1971.3969999999999</v>
      </c>
      <c r="P1237" s="4">
        <v>1729.4549999999999</v>
      </c>
      <c r="Q1237" s="4">
        <v>1497.2380000000001</v>
      </c>
      <c r="R1237" s="4">
        <v>1282.9849999999999</v>
      </c>
      <c r="S1237" s="4">
        <v>1057.325</v>
      </c>
      <c r="T1237" s="4">
        <v>779.96799999999996</v>
      </c>
      <c r="U1237" s="4">
        <v>525.14400000000001</v>
      </c>
      <c r="V1237" s="4">
        <v>321.41000000000003</v>
      </c>
      <c r="W1237" s="4">
        <v>159.79499999999999</v>
      </c>
      <c r="X1237" s="4">
        <v>58.164000000000001</v>
      </c>
      <c r="Y1237" s="4">
        <v>12.548999999999999</v>
      </c>
      <c r="Z1237" s="4">
        <v>1.319</v>
      </c>
      <c r="AA1237" s="4">
        <v>6.2E-2</v>
      </c>
    </row>
    <row r="1238" spans="1:27" s="6" customFormat="1" x14ac:dyDescent="0.3">
      <c r="A1238" s="40">
        <v>1237</v>
      </c>
      <c r="B1238" s="18" t="s">
        <v>323</v>
      </c>
      <c r="C1238" s="43" t="s">
        <v>113</v>
      </c>
      <c r="D1238" s="41"/>
      <c r="E1238" s="41">
        <v>466</v>
      </c>
      <c r="F1238" s="41">
        <v>2075</v>
      </c>
      <c r="G1238" s="4">
        <v>3058.1410000000001</v>
      </c>
      <c r="H1238" s="4">
        <v>3024.1489999999999</v>
      </c>
      <c r="I1238" s="4">
        <v>2973.364</v>
      </c>
      <c r="J1238" s="4">
        <v>2894.384</v>
      </c>
      <c r="K1238" s="4">
        <v>2793.6889999999999</v>
      </c>
      <c r="L1238" s="4">
        <v>2668.4949999999999</v>
      </c>
      <c r="M1238" s="4">
        <v>2531.0500000000002</v>
      </c>
      <c r="N1238" s="4">
        <v>2369.88</v>
      </c>
      <c r="O1238" s="4">
        <v>2173.1089999999999</v>
      </c>
      <c r="P1238" s="4">
        <v>1944.203</v>
      </c>
      <c r="Q1238" s="4">
        <v>1695.999</v>
      </c>
      <c r="R1238" s="4">
        <v>1453.7819999999999</v>
      </c>
      <c r="S1238" s="4">
        <v>1223.0640000000001</v>
      </c>
      <c r="T1238" s="4">
        <v>972.75599999999997</v>
      </c>
      <c r="U1238" s="4">
        <v>672.74800000000005</v>
      </c>
      <c r="V1238" s="4">
        <v>403.26900000000001</v>
      </c>
      <c r="W1238" s="4">
        <v>201.56399999999999</v>
      </c>
      <c r="X1238" s="4">
        <v>72.478999999999999</v>
      </c>
      <c r="Y1238" s="4">
        <v>16.635999999999999</v>
      </c>
      <c r="Z1238" s="4">
        <v>1.9119999999999999</v>
      </c>
      <c r="AA1238" s="4">
        <v>0.1</v>
      </c>
    </row>
    <row r="1239" spans="1:27" s="6" customFormat="1" x14ac:dyDescent="0.3">
      <c r="A1239" s="40">
        <v>1238</v>
      </c>
      <c r="B1239" s="18" t="s">
        <v>323</v>
      </c>
      <c r="C1239" s="43" t="s">
        <v>113</v>
      </c>
      <c r="D1239" s="41"/>
      <c r="E1239" s="41">
        <v>466</v>
      </c>
      <c r="F1239" s="41">
        <v>2080</v>
      </c>
      <c r="G1239" s="4">
        <v>3060.0819999999999</v>
      </c>
      <c r="H1239" s="4">
        <v>3041.5259999999998</v>
      </c>
      <c r="I1239" s="4">
        <v>3016.65</v>
      </c>
      <c r="J1239" s="4">
        <v>2963.3960000000002</v>
      </c>
      <c r="K1239" s="4">
        <v>2876.3850000000002</v>
      </c>
      <c r="L1239" s="4">
        <v>2771.395</v>
      </c>
      <c r="M1239" s="4">
        <v>2646.415</v>
      </c>
      <c r="N1239" s="4">
        <v>2509.4279999999999</v>
      </c>
      <c r="O1239" s="4">
        <v>2346.1260000000002</v>
      </c>
      <c r="P1239" s="4">
        <v>2145.4290000000001</v>
      </c>
      <c r="Q1239" s="4">
        <v>1909.047</v>
      </c>
      <c r="R1239" s="4">
        <v>1649.6510000000001</v>
      </c>
      <c r="S1239" s="4">
        <v>1389.6780000000001</v>
      </c>
      <c r="T1239" s="4">
        <v>1130.329</v>
      </c>
      <c r="U1239" s="4">
        <v>845.471</v>
      </c>
      <c r="V1239" s="4">
        <v>523.37699999999995</v>
      </c>
      <c r="W1239" s="4">
        <v>258.32499999999999</v>
      </c>
      <c r="X1239" s="4">
        <v>94.406000000000006</v>
      </c>
      <c r="Y1239" s="4">
        <v>21.657</v>
      </c>
      <c r="Z1239" s="4">
        <v>2.6789999999999998</v>
      </c>
      <c r="AA1239" s="4">
        <v>0.153</v>
      </c>
    </row>
    <row r="1240" spans="1:27" s="6" customFormat="1" x14ac:dyDescent="0.3">
      <c r="A1240" s="40">
        <v>1239</v>
      </c>
      <c r="B1240" s="18" t="s">
        <v>323</v>
      </c>
      <c r="C1240" s="43" t="s">
        <v>113</v>
      </c>
      <c r="D1240" s="41"/>
      <c r="E1240" s="41">
        <v>466</v>
      </c>
      <c r="F1240" s="41">
        <v>2085</v>
      </c>
      <c r="G1240" s="4">
        <v>3041.0729999999999</v>
      </c>
      <c r="H1240" s="4">
        <v>3044.953</v>
      </c>
      <c r="I1240" s="4">
        <v>3034.55</v>
      </c>
      <c r="J1240" s="4">
        <v>3007.2069999999999</v>
      </c>
      <c r="K1240" s="4">
        <v>2946.2750000000001</v>
      </c>
      <c r="L1240" s="4">
        <v>2855.0659999999998</v>
      </c>
      <c r="M1240" s="4">
        <v>2750.0569999999998</v>
      </c>
      <c r="N1240" s="4">
        <v>2625.3040000000001</v>
      </c>
      <c r="O1240" s="4">
        <v>2485.8290000000002</v>
      </c>
      <c r="P1240" s="4">
        <v>2317.991</v>
      </c>
      <c r="Q1240" s="4">
        <v>2108.8229999999999</v>
      </c>
      <c r="R1240" s="4">
        <v>1859.9179999999999</v>
      </c>
      <c r="S1240" s="4">
        <v>1581.3889999999999</v>
      </c>
      <c r="T1240" s="4">
        <v>1290.7919999999999</v>
      </c>
      <c r="U1240" s="4">
        <v>991.28</v>
      </c>
      <c r="V1240" s="4">
        <v>668.298</v>
      </c>
      <c r="W1240" s="4">
        <v>344.43299999999999</v>
      </c>
      <c r="X1240" s="4">
        <v>126.205</v>
      </c>
      <c r="Y1240" s="4">
        <v>29.937000000000001</v>
      </c>
      <c r="Z1240" s="4">
        <v>3.766</v>
      </c>
      <c r="AA1240" s="4">
        <v>0.23100000000000001</v>
      </c>
    </row>
    <row r="1241" spans="1:27" s="6" customFormat="1" x14ac:dyDescent="0.3">
      <c r="A1241" s="40">
        <v>1240</v>
      </c>
      <c r="B1241" s="18" t="s">
        <v>323</v>
      </c>
      <c r="C1241" s="43" t="s">
        <v>113</v>
      </c>
      <c r="D1241" s="41"/>
      <c r="E1241" s="41">
        <v>466</v>
      </c>
      <c r="F1241" s="41">
        <v>2090</v>
      </c>
      <c r="G1241" s="4">
        <v>3013.8510000000001</v>
      </c>
      <c r="H1241" s="4">
        <v>3027.2080000000001</v>
      </c>
      <c r="I1241" s="4">
        <v>3038.433</v>
      </c>
      <c r="J1241" s="4">
        <v>3025.6550000000002</v>
      </c>
      <c r="K1241" s="4">
        <v>2990.9940000000001</v>
      </c>
      <c r="L1241" s="4">
        <v>2925.9180000000001</v>
      </c>
      <c r="M1241" s="4">
        <v>2834.5390000000002</v>
      </c>
      <c r="N1241" s="4">
        <v>2729.529</v>
      </c>
      <c r="O1241" s="4">
        <v>2602.0720000000001</v>
      </c>
      <c r="P1241" s="4">
        <v>2457.6570000000002</v>
      </c>
      <c r="Q1241" s="4">
        <v>2280.596</v>
      </c>
      <c r="R1241" s="4">
        <v>2057.6289999999999</v>
      </c>
      <c r="S1241" s="4">
        <v>1787.606</v>
      </c>
      <c r="T1241" s="4">
        <v>1475.684</v>
      </c>
      <c r="U1241" s="4">
        <v>1141.402</v>
      </c>
      <c r="V1241" s="4">
        <v>795.13699999999994</v>
      </c>
      <c r="W1241" s="4">
        <v>450.96800000000002</v>
      </c>
      <c r="X1241" s="4">
        <v>175.07300000000001</v>
      </c>
      <c r="Y1241" s="4">
        <v>42.348999999999997</v>
      </c>
      <c r="Z1241" s="4">
        <v>5.61</v>
      </c>
      <c r="AA1241" s="4">
        <v>0.35099999999999998</v>
      </c>
    </row>
    <row r="1242" spans="1:27" s="6" customFormat="1" x14ac:dyDescent="0.3">
      <c r="A1242" s="40">
        <v>1241</v>
      </c>
      <c r="B1242" s="18" t="s">
        <v>323</v>
      </c>
      <c r="C1242" s="43" t="s">
        <v>113</v>
      </c>
      <c r="D1242" s="41"/>
      <c r="E1242" s="41">
        <v>466</v>
      </c>
      <c r="F1242" s="41">
        <v>2095</v>
      </c>
      <c r="G1242" s="4">
        <v>2980.4870000000001</v>
      </c>
      <c r="H1242" s="4">
        <v>3001.2020000000002</v>
      </c>
      <c r="I1242" s="4">
        <v>3021.183</v>
      </c>
      <c r="J1242" s="4">
        <v>3030.087</v>
      </c>
      <c r="K1242" s="4">
        <v>3010.431</v>
      </c>
      <c r="L1242" s="4">
        <v>2971.741</v>
      </c>
      <c r="M1242" s="4">
        <v>2906.2890000000002</v>
      </c>
      <c r="N1242" s="4">
        <v>2814.7489999999998</v>
      </c>
      <c r="O1242" s="4">
        <v>2706.806</v>
      </c>
      <c r="P1242" s="4">
        <v>2574.2399999999998</v>
      </c>
      <c r="Q1242" s="4">
        <v>2420.1889999999999</v>
      </c>
      <c r="R1242" s="4">
        <v>2228.44</v>
      </c>
      <c r="S1242" s="4">
        <v>1982.598</v>
      </c>
      <c r="T1242" s="4">
        <v>1675.559</v>
      </c>
      <c r="U1242" s="4">
        <v>1315.26</v>
      </c>
      <c r="V1242" s="4">
        <v>928.50599999999997</v>
      </c>
      <c r="W1242" s="4">
        <v>549.62900000000002</v>
      </c>
      <c r="X1242" s="4">
        <v>238.16900000000001</v>
      </c>
      <c r="Y1242" s="4">
        <v>62.076000000000001</v>
      </c>
      <c r="Z1242" s="4">
        <v>8.5389999999999997</v>
      </c>
      <c r="AA1242" s="4">
        <v>0.56299999999999994</v>
      </c>
    </row>
    <row r="1243" spans="1:27" s="6" customFormat="1" x14ac:dyDescent="0.3">
      <c r="A1243" s="40">
        <v>1242</v>
      </c>
      <c r="B1243" s="18" t="s">
        <v>323</v>
      </c>
      <c r="C1243" s="43" t="s">
        <v>113</v>
      </c>
      <c r="D1243" s="41"/>
      <c r="E1243" s="41">
        <v>466</v>
      </c>
      <c r="F1243" s="41">
        <v>2100</v>
      </c>
      <c r="G1243" s="4">
        <v>2936.7449999999999</v>
      </c>
      <c r="H1243" s="4">
        <v>2968.9110000000001</v>
      </c>
      <c r="I1243" s="4">
        <v>2995.616</v>
      </c>
      <c r="J1243" s="4">
        <v>3013.3879999999999</v>
      </c>
      <c r="K1243" s="4">
        <v>3015.8310000000001</v>
      </c>
      <c r="L1243" s="4">
        <v>2992.3209999999999</v>
      </c>
      <c r="M1243" s="4">
        <v>2953.107</v>
      </c>
      <c r="N1243" s="4">
        <v>2887.2579999999998</v>
      </c>
      <c r="O1243" s="4">
        <v>2792.6509999999998</v>
      </c>
      <c r="P1243" s="4">
        <v>2679.4349999999999</v>
      </c>
      <c r="Q1243" s="4">
        <v>2537.1109999999999</v>
      </c>
      <c r="R1243" s="4">
        <v>2367.9499999999998</v>
      </c>
      <c r="S1243" s="4">
        <v>2152.0659999999998</v>
      </c>
      <c r="T1243" s="4">
        <v>1865.8510000000001</v>
      </c>
      <c r="U1243" s="4">
        <v>1504.1590000000001</v>
      </c>
      <c r="V1243" s="4">
        <v>1083.673</v>
      </c>
      <c r="W1243" s="4">
        <v>656.08</v>
      </c>
      <c r="X1243" s="4">
        <v>300.67399999999998</v>
      </c>
      <c r="Y1243" s="4">
        <v>88.885000000000005</v>
      </c>
      <c r="Z1243" s="4">
        <v>13.407999999999999</v>
      </c>
      <c r="AA1243" s="4">
        <v>0.92500000000000004</v>
      </c>
    </row>
    <row r="1244" spans="1:27" s="6" customFormat="1" x14ac:dyDescent="0.3">
      <c r="A1244" s="40">
        <v>1243</v>
      </c>
      <c r="B1244" s="18" t="s">
        <v>323</v>
      </c>
      <c r="C1244" s="43" t="s">
        <v>114</v>
      </c>
      <c r="D1244" s="41"/>
      <c r="E1244" s="41">
        <v>478</v>
      </c>
      <c r="F1244" s="41">
        <v>2015</v>
      </c>
      <c r="G1244" s="4">
        <v>314.26799999999997</v>
      </c>
      <c r="H1244" s="4">
        <v>273.66399999999999</v>
      </c>
      <c r="I1244" s="4">
        <v>240.01400000000001</v>
      </c>
      <c r="J1244" s="4">
        <v>212.16200000000001</v>
      </c>
      <c r="K1244" s="4">
        <v>187.291</v>
      </c>
      <c r="L1244" s="4">
        <v>164.827</v>
      </c>
      <c r="M1244" s="4">
        <v>142.511</v>
      </c>
      <c r="N1244" s="4">
        <v>121.54300000000001</v>
      </c>
      <c r="O1244" s="4">
        <v>101.726</v>
      </c>
      <c r="P1244" s="4">
        <v>83.132000000000005</v>
      </c>
      <c r="Q1244" s="4">
        <v>67.278000000000006</v>
      </c>
      <c r="R1244" s="4">
        <v>53.445999999999998</v>
      </c>
      <c r="S1244" s="4">
        <v>39.783000000000001</v>
      </c>
      <c r="T1244" s="4">
        <v>30.692</v>
      </c>
      <c r="U1244" s="4">
        <v>21.849</v>
      </c>
      <c r="V1244" s="4">
        <v>13.436999999999999</v>
      </c>
      <c r="W1244" s="4">
        <v>6.2389999999999999</v>
      </c>
      <c r="X1244" s="4">
        <v>1.92</v>
      </c>
      <c r="Y1244" s="4">
        <v>0.33300000000000002</v>
      </c>
      <c r="Z1244" s="4">
        <v>2.9000000000000001E-2</v>
      </c>
      <c r="AA1244" s="4">
        <v>1E-3</v>
      </c>
    </row>
    <row r="1245" spans="1:27" s="6" customFormat="1" x14ac:dyDescent="0.3">
      <c r="A1245" s="40">
        <v>1244</v>
      </c>
      <c r="B1245" s="18" t="s">
        <v>323</v>
      </c>
      <c r="C1245" s="43" t="s">
        <v>114</v>
      </c>
      <c r="D1245" s="41"/>
      <c r="E1245" s="41">
        <v>478</v>
      </c>
      <c r="F1245" s="41">
        <v>2020</v>
      </c>
      <c r="G1245" s="4">
        <v>342.25299999999999</v>
      </c>
      <c r="H1245" s="4">
        <v>309.51799999999997</v>
      </c>
      <c r="I1245" s="4">
        <v>271.971</v>
      </c>
      <c r="J1245" s="4">
        <v>239.16300000000001</v>
      </c>
      <c r="K1245" s="4">
        <v>211.83799999999999</v>
      </c>
      <c r="L1245" s="4">
        <v>187.16399999999999</v>
      </c>
      <c r="M1245" s="4">
        <v>164.38</v>
      </c>
      <c r="N1245" s="4">
        <v>141.63300000000001</v>
      </c>
      <c r="O1245" s="4">
        <v>120.23399999999999</v>
      </c>
      <c r="P1245" s="4">
        <v>100.11499999999999</v>
      </c>
      <c r="Q1245" s="4">
        <v>81.072999999999993</v>
      </c>
      <c r="R1245" s="4">
        <v>64.727000000000004</v>
      </c>
      <c r="S1245" s="4">
        <v>50.149000000000001</v>
      </c>
      <c r="T1245" s="4">
        <v>35.621000000000002</v>
      </c>
      <c r="U1245" s="4">
        <v>25.306999999999999</v>
      </c>
      <c r="V1245" s="4">
        <v>15.494</v>
      </c>
      <c r="W1245" s="4">
        <v>7.3449999999999998</v>
      </c>
      <c r="X1245" s="4">
        <v>2.274</v>
      </c>
      <c r="Y1245" s="4">
        <v>0.40200000000000002</v>
      </c>
      <c r="Z1245" s="4">
        <v>3.3000000000000002E-2</v>
      </c>
      <c r="AA1245" s="4">
        <v>2E-3</v>
      </c>
    </row>
    <row r="1246" spans="1:27" s="6" customFormat="1" x14ac:dyDescent="0.3">
      <c r="A1246" s="40">
        <v>1245</v>
      </c>
      <c r="B1246" s="18" t="s">
        <v>323</v>
      </c>
      <c r="C1246" s="43" t="s">
        <v>114</v>
      </c>
      <c r="D1246" s="41"/>
      <c r="E1246" s="41">
        <v>478</v>
      </c>
      <c r="F1246" s="41">
        <v>2025</v>
      </c>
      <c r="G1246" s="4">
        <v>368.39600000000002</v>
      </c>
      <c r="H1246" s="4">
        <v>337.40600000000001</v>
      </c>
      <c r="I1246" s="4">
        <v>307.69400000000002</v>
      </c>
      <c r="J1246" s="4">
        <v>270.89600000000002</v>
      </c>
      <c r="K1246" s="4">
        <v>238.405</v>
      </c>
      <c r="L1246" s="4">
        <v>211.179</v>
      </c>
      <c r="M1246" s="4">
        <v>186.23500000000001</v>
      </c>
      <c r="N1246" s="4">
        <v>163.065</v>
      </c>
      <c r="O1246" s="4">
        <v>139.91200000000001</v>
      </c>
      <c r="P1246" s="4">
        <v>118.196</v>
      </c>
      <c r="Q1246" s="4">
        <v>97.575999999999993</v>
      </c>
      <c r="R1246" s="4">
        <v>77.981999999999999</v>
      </c>
      <c r="S1246" s="4">
        <v>60.774999999999999</v>
      </c>
      <c r="T1246" s="4">
        <v>44.999000000000002</v>
      </c>
      <c r="U1246" s="4">
        <v>29.47</v>
      </c>
      <c r="V1246" s="4">
        <v>18.053000000000001</v>
      </c>
      <c r="W1246" s="4">
        <v>8.5579999999999998</v>
      </c>
      <c r="X1246" s="4">
        <v>2.7229999999999999</v>
      </c>
      <c r="Y1246" s="4">
        <v>0.48799999999999999</v>
      </c>
      <c r="Z1246" s="4">
        <v>4.2999999999999997E-2</v>
      </c>
      <c r="AA1246" s="4">
        <v>2E-3</v>
      </c>
    </row>
    <row r="1247" spans="1:27" s="6" customFormat="1" x14ac:dyDescent="0.3">
      <c r="A1247" s="40">
        <v>1246</v>
      </c>
      <c r="B1247" s="18" t="s">
        <v>323</v>
      </c>
      <c r="C1247" s="43" t="s">
        <v>114</v>
      </c>
      <c r="D1247" s="41"/>
      <c r="E1247" s="41">
        <v>478</v>
      </c>
      <c r="F1247" s="41">
        <v>2030</v>
      </c>
      <c r="G1247" s="4">
        <v>393.92700000000002</v>
      </c>
      <c r="H1247" s="4">
        <v>363.49400000000003</v>
      </c>
      <c r="I1247" s="4">
        <v>335.51600000000002</v>
      </c>
      <c r="J1247" s="4">
        <v>306.392</v>
      </c>
      <c r="K1247" s="4">
        <v>269.68700000000001</v>
      </c>
      <c r="L1247" s="4">
        <v>237.21199999999999</v>
      </c>
      <c r="M1247" s="4">
        <v>209.768</v>
      </c>
      <c r="N1247" s="4">
        <v>184.512</v>
      </c>
      <c r="O1247" s="4">
        <v>160.93299999999999</v>
      </c>
      <c r="P1247" s="4">
        <v>137.446</v>
      </c>
      <c r="Q1247" s="4">
        <v>115.172</v>
      </c>
      <c r="R1247" s="4">
        <v>93.864999999999995</v>
      </c>
      <c r="S1247" s="4">
        <v>73.281000000000006</v>
      </c>
      <c r="T1247" s="4">
        <v>54.643999999999998</v>
      </c>
      <c r="U1247" s="4">
        <v>37.35</v>
      </c>
      <c r="V1247" s="4">
        <v>21.143999999999998</v>
      </c>
      <c r="W1247" s="4">
        <v>10.071</v>
      </c>
      <c r="X1247" s="4">
        <v>3.2229999999999999</v>
      </c>
      <c r="Y1247" s="4">
        <v>0.59699999999999998</v>
      </c>
      <c r="Z1247" s="4">
        <v>5.3999999999999999E-2</v>
      </c>
      <c r="AA1247" s="4">
        <v>3.0000000000000001E-3</v>
      </c>
    </row>
    <row r="1248" spans="1:27" s="6" customFormat="1" x14ac:dyDescent="0.3">
      <c r="A1248" s="40">
        <v>1247</v>
      </c>
      <c r="B1248" s="18" t="s">
        <v>323</v>
      </c>
      <c r="C1248" s="43" t="s">
        <v>114</v>
      </c>
      <c r="D1248" s="41"/>
      <c r="E1248" s="41">
        <v>478</v>
      </c>
      <c r="F1248" s="41">
        <v>2035</v>
      </c>
      <c r="G1248" s="4">
        <v>420.13799999999998</v>
      </c>
      <c r="H1248" s="4">
        <v>389.10300000000001</v>
      </c>
      <c r="I1248" s="4">
        <v>361.62</v>
      </c>
      <c r="J1248" s="4">
        <v>334.20499999999998</v>
      </c>
      <c r="K1248" s="4">
        <v>305.08100000000002</v>
      </c>
      <c r="L1248" s="4">
        <v>268.36900000000003</v>
      </c>
      <c r="M1248" s="4">
        <v>235.68</v>
      </c>
      <c r="N1248" s="4">
        <v>207.89500000000001</v>
      </c>
      <c r="O1248" s="4">
        <v>182.178</v>
      </c>
      <c r="P1248" s="4">
        <v>158.167</v>
      </c>
      <c r="Q1248" s="4">
        <v>134.01</v>
      </c>
      <c r="R1248" s="4">
        <v>110.881</v>
      </c>
      <c r="S1248" s="4">
        <v>88.317999999999998</v>
      </c>
      <c r="T1248" s="4">
        <v>66.025999999999996</v>
      </c>
      <c r="U1248" s="4">
        <v>45.51</v>
      </c>
      <c r="V1248" s="4">
        <v>26.957999999999998</v>
      </c>
      <c r="W1248" s="4">
        <v>11.916</v>
      </c>
      <c r="X1248" s="4">
        <v>3.8559999999999999</v>
      </c>
      <c r="Y1248" s="4">
        <v>0.72599999999999998</v>
      </c>
      <c r="Z1248" s="4">
        <v>6.8000000000000005E-2</v>
      </c>
      <c r="AA1248" s="4">
        <v>3.0000000000000001E-3</v>
      </c>
    </row>
    <row r="1249" spans="1:27" s="6" customFormat="1" x14ac:dyDescent="0.3">
      <c r="A1249" s="40">
        <v>1248</v>
      </c>
      <c r="B1249" s="18" t="s">
        <v>323</v>
      </c>
      <c r="C1249" s="43" t="s">
        <v>114</v>
      </c>
      <c r="D1249" s="41"/>
      <c r="E1249" s="41">
        <v>478</v>
      </c>
      <c r="F1249" s="41">
        <v>2040</v>
      </c>
      <c r="G1249" s="4">
        <v>446.67200000000003</v>
      </c>
      <c r="H1249" s="4">
        <v>415.404</v>
      </c>
      <c r="I1249" s="4">
        <v>387.24900000000002</v>
      </c>
      <c r="J1249" s="4">
        <v>360.31099999999998</v>
      </c>
      <c r="K1249" s="4">
        <v>332.86599999999999</v>
      </c>
      <c r="L1249" s="4">
        <v>303.62700000000001</v>
      </c>
      <c r="M1249" s="4">
        <v>266.685</v>
      </c>
      <c r="N1249" s="4">
        <v>233.65</v>
      </c>
      <c r="O1249" s="4">
        <v>205.34899999999999</v>
      </c>
      <c r="P1249" s="4">
        <v>179.13</v>
      </c>
      <c r="Q1249" s="4">
        <v>154.30600000000001</v>
      </c>
      <c r="R1249" s="4">
        <v>129.12200000000001</v>
      </c>
      <c r="S1249" s="4">
        <v>104.46</v>
      </c>
      <c r="T1249" s="4">
        <v>79.736999999999995</v>
      </c>
      <c r="U1249" s="4">
        <v>55.170999999999999</v>
      </c>
      <c r="V1249" s="4">
        <v>33.036000000000001</v>
      </c>
      <c r="W1249" s="4">
        <v>15.345000000000001</v>
      </c>
      <c r="X1249" s="4">
        <v>4.6360000000000001</v>
      </c>
      <c r="Y1249" s="4">
        <v>0.88800000000000001</v>
      </c>
      <c r="Z1249" s="4">
        <v>8.4000000000000005E-2</v>
      </c>
      <c r="AA1249" s="4">
        <v>4.0000000000000001E-3</v>
      </c>
    </row>
    <row r="1250" spans="1:27" s="6" customFormat="1" x14ac:dyDescent="0.3">
      <c r="A1250" s="40">
        <v>1249</v>
      </c>
      <c r="B1250" s="18" t="s">
        <v>323</v>
      </c>
      <c r="C1250" s="43" t="s">
        <v>114</v>
      </c>
      <c r="D1250" s="41"/>
      <c r="E1250" s="41">
        <v>478</v>
      </c>
      <c r="F1250" s="41">
        <v>2045</v>
      </c>
      <c r="G1250" s="4">
        <v>471.56200000000001</v>
      </c>
      <c r="H1250" s="4">
        <v>442.04399999999998</v>
      </c>
      <c r="I1250" s="4">
        <v>413.58600000000001</v>
      </c>
      <c r="J1250" s="4">
        <v>385.95499999999998</v>
      </c>
      <c r="K1250" s="4">
        <v>358.97800000000001</v>
      </c>
      <c r="L1250" s="4">
        <v>331.37200000000001</v>
      </c>
      <c r="M1250" s="4">
        <v>301.77600000000001</v>
      </c>
      <c r="N1250" s="4">
        <v>264.46800000000002</v>
      </c>
      <c r="O1250" s="4">
        <v>230.886</v>
      </c>
      <c r="P1250" s="4">
        <v>202.01300000000001</v>
      </c>
      <c r="Q1250" s="4">
        <v>174.87</v>
      </c>
      <c r="R1250" s="4">
        <v>148.80099999999999</v>
      </c>
      <c r="S1250" s="4">
        <v>121.80200000000001</v>
      </c>
      <c r="T1250" s="4">
        <v>94.507000000000005</v>
      </c>
      <c r="U1250" s="4">
        <v>66.852000000000004</v>
      </c>
      <c r="V1250" s="4">
        <v>40.283000000000001</v>
      </c>
      <c r="W1250" s="4">
        <v>18.994</v>
      </c>
      <c r="X1250" s="4">
        <v>6.0650000000000004</v>
      </c>
      <c r="Y1250" s="4">
        <v>1.0920000000000001</v>
      </c>
      <c r="Z1250" s="4">
        <v>0.107</v>
      </c>
      <c r="AA1250" s="4">
        <v>6.0000000000000001E-3</v>
      </c>
    </row>
    <row r="1251" spans="1:27" s="6" customFormat="1" x14ac:dyDescent="0.3">
      <c r="A1251" s="40">
        <v>1250</v>
      </c>
      <c r="B1251" s="18" t="s">
        <v>323</v>
      </c>
      <c r="C1251" s="43" t="s">
        <v>114</v>
      </c>
      <c r="D1251" s="41"/>
      <c r="E1251" s="41">
        <v>478</v>
      </c>
      <c r="F1251" s="41">
        <v>2050</v>
      </c>
      <c r="G1251" s="4">
        <v>493.58</v>
      </c>
      <c r="H1251" s="4">
        <v>467.08199999999999</v>
      </c>
      <c r="I1251" s="4">
        <v>440.26799999999997</v>
      </c>
      <c r="J1251" s="4">
        <v>412.31</v>
      </c>
      <c r="K1251" s="4">
        <v>384.63900000000001</v>
      </c>
      <c r="L1251" s="4">
        <v>357.471</v>
      </c>
      <c r="M1251" s="4">
        <v>329.46</v>
      </c>
      <c r="N1251" s="4">
        <v>299.36</v>
      </c>
      <c r="O1251" s="4">
        <v>261.44799999999998</v>
      </c>
      <c r="P1251" s="4">
        <v>227.249</v>
      </c>
      <c r="Q1251" s="4">
        <v>197.33699999999999</v>
      </c>
      <c r="R1251" s="4">
        <v>168.77799999999999</v>
      </c>
      <c r="S1251" s="4">
        <v>140.54900000000001</v>
      </c>
      <c r="T1251" s="4">
        <v>110.425</v>
      </c>
      <c r="U1251" s="4">
        <v>79.504000000000005</v>
      </c>
      <c r="V1251" s="4">
        <v>49.100999999999999</v>
      </c>
      <c r="W1251" s="4">
        <v>23.396000000000001</v>
      </c>
      <c r="X1251" s="4">
        <v>7.63</v>
      </c>
      <c r="Y1251" s="4">
        <v>1.462</v>
      </c>
      <c r="Z1251" s="4">
        <v>0.13700000000000001</v>
      </c>
      <c r="AA1251" s="4">
        <v>7.0000000000000001E-3</v>
      </c>
    </row>
    <row r="1252" spans="1:27" s="6" customFormat="1" x14ac:dyDescent="0.3">
      <c r="A1252" s="40">
        <v>1251</v>
      </c>
      <c r="B1252" s="18" t="s">
        <v>323</v>
      </c>
      <c r="C1252" s="43" t="s">
        <v>114</v>
      </c>
      <c r="D1252" s="41"/>
      <c r="E1252" s="41">
        <v>478</v>
      </c>
      <c r="F1252" s="41">
        <v>2055</v>
      </c>
      <c r="G1252" s="4">
        <v>512.72299999999996</v>
      </c>
      <c r="H1252" s="4">
        <v>489.28100000000001</v>
      </c>
      <c r="I1252" s="4">
        <v>465.35599999999999</v>
      </c>
      <c r="J1252" s="4">
        <v>438.99799999999999</v>
      </c>
      <c r="K1252" s="4">
        <v>410.964</v>
      </c>
      <c r="L1252" s="4">
        <v>383.07499999999999</v>
      </c>
      <c r="M1252" s="4">
        <v>355.47399999999999</v>
      </c>
      <c r="N1252" s="4">
        <v>326.91800000000001</v>
      </c>
      <c r="O1252" s="4">
        <v>296.04300000000001</v>
      </c>
      <c r="P1252" s="4">
        <v>257.43900000000002</v>
      </c>
      <c r="Q1252" s="4">
        <v>222.12200000000001</v>
      </c>
      <c r="R1252" s="4">
        <v>190.62299999999999</v>
      </c>
      <c r="S1252" s="4">
        <v>159.631</v>
      </c>
      <c r="T1252" s="4">
        <v>127.69499999999999</v>
      </c>
      <c r="U1252" s="4">
        <v>93.215999999999994</v>
      </c>
      <c r="V1252" s="4">
        <v>58.741</v>
      </c>
      <c r="W1252" s="4">
        <v>28.805</v>
      </c>
      <c r="X1252" s="4">
        <v>9.548</v>
      </c>
      <c r="Y1252" s="4">
        <v>1.881</v>
      </c>
      <c r="Z1252" s="4">
        <v>0.188</v>
      </c>
      <c r="AA1252" s="4">
        <v>8.9999999999999993E-3</v>
      </c>
    </row>
    <row r="1253" spans="1:27" s="6" customFormat="1" x14ac:dyDescent="0.3">
      <c r="A1253" s="40">
        <v>1252</v>
      </c>
      <c r="B1253" s="18" t="s">
        <v>323</v>
      </c>
      <c r="C1253" s="43" t="s">
        <v>114</v>
      </c>
      <c r="D1253" s="41"/>
      <c r="E1253" s="41">
        <v>478</v>
      </c>
      <c r="F1253" s="41">
        <v>2060</v>
      </c>
      <c r="G1253" s="4">
        <v>529.79200000000003</v>
      </c>
      <c r="H1253" s="4">
        <v>508.61099999999999</v>
      </c>
      <c r="I1253" s="4">
        <v>487.60500000000002</v>
      </c>
      <c r="J1253" s="4">
        <v>464.08300000000003</v>
      </c>
      <c r="K1253" s="4">
        <v>437.601</v>
      </c>
      <c r="L1253" s="4">
        <v>409.32299999999998</v>
      </c>
      <c r="M1253" s="4">
        <v>380.99700000000001</v>
      </c>
      <c r="N1253" s="4">
        <v>352.827</v>
      </c>
      <c r="O1253" s="4">
        <v>323.41699999999997</v>
      </c>
      <c r="P1253" s="4">
        <v>291.62599999999998</v>
      </c>
      <c r="Q1253" s="4">
        <v>251.785</v>
      </c>
      <c r="R1253" s="4">
        <v>214.76400000000001</v>
      </c>
      <c r="S1253" s="4">
        <v>180.57400000000001</v>
      </c>
      <c r="T1253" s="4">
        <v>145.416</v>
      </c>
      <c r="U1253" s="4">
        <v>108.29</v>
      </c>
      <c r="V1253" s="4">
        <v>69.436000000000007</v>
      </c>
      <c r="W1253" s="4">
        <v>34.94</v>
      </c>
      <c r="X1253" s="4">
        <v>12.007</v>
      </c>
      <c r="Y1253" s="4">
        <v>2.4239999999999999</v>
      </c>
      <c r="Z1253" s="4">
        <v>0.25</v>
      </c>
      <c r="AA1253" s="4">
        <v>1.2999999999999999E-2</v>
      </c>
    </row>
    <row r="1254" spans="1:27" s="6" customFormat="1" x14ac:dyDescent="0.3">
      <c r="A1254" s="40">
        <v>1253</v>
      </c>
      <c r="B1254" s="18" t="s">
        <v>323</v>
      </c>
      <c r="C1254" s="43" t="s">
        <v>114</v>
      </c>
      <c r="D1254" s="41"/>
      <c r="E1254" s="41">
        <v>478</v>
      </c>
      <c r="F1254" s="41">
        <v>2065</v>
      </c>
      <c r="G1254" s="4">
        <v>545.25599999999997</v>
      </c>
      <c r="H1254" s="4">
        <v>525.88400000000001</v>
      </c>
      <c r="I1254" s="4">
        <v>507.00200000000001</v>
      </c>
      <c r="J1254" s="4">
        <v>486.34399999999999</v>
      </c>
      <c r="K1254" s="4">
        <v>462.65499999999997</v>
      </c>
      <c r="L1254" s="4">
        <v>435.89299999999997</v>
      </c>
      <c r="M1254" s="4">
        <v>407.173</v>
      </c>
      <c r="N1254" s="4">
        <v>378.26600000000002</v>
      </c>
      <c r="O1254" s="4">
        <v>349.18099999999998</v>
      </c>
      <c r="P1254" s="4">
        <v>318.73599999999999</v>
      </c>
      <c r="Q1254" s="4">
        <v>285.39400000000001</v>
      </c>
      <c r="R1254" s="4">
        <v>243.66800000000001</v>
      </c>
      <c r="S1254" s="4">
        <v>203.755</v>
      </c>
      <c r="T1254" s="4">
        <v>164.923</v>
      </c>
      <c r="U1254" s="4">
        <v>123.877</v>
      </c>
      <c r="V1254" s="4">
        <v>81.308999999999997</v>
      </c>
      <c r="W1254" s="4">
        <v>41.856999999999999</v>
      </c>
      <c r="X1254" s="4">
        <v>14.868</v>
      </c>
      <c r="Y1254" s="4">
        <v>3.1349999999999998</v>
      </c>
      <c r="Z1254" s="4">
        <v>0.33500000000000002</v>
      </c>
      <c r="AA1254" s="4">
        <v>1.7999999999999999E-2</v>
      </c>
    </row>
    <row r="1255" spans="1:27" s="6" customFormat="1" x14ac:dyDescent="0.3">
      <c r="A1255" s="40">
        <v>1254</v>
      </c>
      <c r="B1255" s="18" t="s">
        <v>323</v>
      </c>
      <c r="C1255" s="43" t="s">
        <v>114</v>
      </c>
      <c r="D1255" s="41"/>
      <c r="E1255" s="41">
        <v>478</v>
      </c>
      <c r="F1255" s="41">
        <v>2070</v>
      </c>
      <c r="G1255" s="4">
        <v>558.59400000000005</v>
      </c>
      <c r="H1255" s="4">
        <v>541.56600000000003</v>
      </c>
      <c r="I1255" s="4">
        <v>524.34500000000003</v>
      </c>
      <c r="J1255" s="4">
        <v>505.76600000000002</v>
      </c>
      <c r="K1255" s="4">
        <v>484.90300000000002</v>
      </c>
      <c r="L1255" s="4">
        <v>460.89600000000002</v>
      </c>
      <c r="M1255" s="4">
        <v>433.67700000000002</v>
      </c>
      <c r="N1255" s="4">
        <v>404.36700000000002</v>
      </c>
      <c r="O1255" s="4">
        <v>374.50400000000002</v>
      </c>
      <c r="P1255" s="4">
        <v>344.29300000000001</v>
      </c>
      <c r="Q1255" s="4">
        <v>312.12799999999999</v>
      </c>
      <c r="R1255" s="4">
        <v>276.45</v>
      </c>
      <c r="S1255" s="4">
        <v>231.529</v>
      </c>
      <c r="T1255" s="4">
        <v>186.572</v>
      </c>
      <c r="U1255" s="4">
        <v>141.119</v>
      </c>
      <c r="V1255" s="4">
        <v>93.739000000000004</v>
      </c>
      <c r="W1255" s="4">
        <v>49.661999999999999</v>
      </c>
      <c r="X1255" s="4">
        <v>18.178000000000001</v>
      </c>
      <c r="Y1255" s="4">
        <v>3.996</v>
      </c>
      <c r="Z1255" s="4">
        <v>0.44900000000000001</v>
      </c>
      <c r="AA1255" s="4">
        <v>2.5000000000000001E-2</v>
      </c>
    </row>
    <row r="1256" spans="1:27" s="6" customFormat="1" x14ac:dyDescent="0.3">
      <c r="A1256" s="40">
        <v>1255</v>
      </c>
      <c r="B1256" s="18" t="s">
        <v>323</v>
      </c>
      <c r="C1256" s="43" t="s">
        <v>114</v>
      </c>
      <c r="D1256" s="41"/>
      <c r="E1256" s="41">
        <v>478</v>
      </c>
      <c r="F1256" s="41">
        <v>2075</v>
      </c>
      <c r="G1256" s="4">
        <v>569.64499999999998</v>
      </c>
      <c r="H1256" s="4">
        <v>555.15300000000002</v>
      </c>
      <c r="I1256" s="4">
        <v>540.11699999999996</v>
      </c>
      <c r="J1256" s="4">
        <v>523.15099999999995</v>
      </c>
      <c r="K1256" s="4">
        <v>504.33199999999999</v>
      </c>
      <c r="L1256" s="4">
        <v>483.12700000000001</v>
      </c>
      <c r="M1256" s="4">
        <v>458.64600000000002</v>
      </c>
      <c r="N1256" s="4">
        <v>430.82100000000003</v>
      </c>
      <c r="O1256" s="4">
        <v>400.51100000000002</v>
      </c>
      <c r="P1256" s="4">
        <v>369.45100000000002</v>
      </c>
      <c r="Q1256" s="4">
        <v>337.38200000000001</v>
      </c>
      <c r="R1256" s="4">
        <v>302.63900000000001</v>
      </c>
      <c r="S1256" s="4">
        <v>263.09500000000003</v>
      </c>
      <c r="T1256" s="4">
        <v>212.566</v>
      </c>
      <c r="U1256" s="4">
        <v>160.36799999999999</v>
      </c>
      <c r="V1256" s="4">
        <v>107.639</v>
      </c>
      <c r="W1256" s="4">
        <v>58.021999999999998</v>
      </c>
      <c r="X1256" s="4">
        <v>22.013999999999999</v>
      </c>
      <c r="Y1256" s="4">
        <v>5.0250000000000004</v>
      </c>
      <c r="Z1256" s="4">
        <v>0.59199999999999997</v>
      </c>
      <c r="AA1256" s="4">
        <v>3.5000000000000003E-2</v>
      </c>
    </row>
    <row r="1257" spans="1:27" s="6" customFormat="1" x14ac:dyDescent="0.3">
      <c r="A1257" s="40">
        <v>1256</v>
      </c>
      <c r="B1257" s="18" t="s">
        <v>323</v>
      </c>
      <c r="C1257" s="43" t="s">
        <v>114</v>
      </c>
      <c r="D1257" s="41"/>
      <c r="E1257" s="41">
        <v>478</v>
      </c>
      <c r="F1257" s="41">
        <v>2080</v>
      </c>
      <c r="G1257" s="4">
        <v>578.91999999999996</v>
      </c>
      <c r="H1257" s="4">
        <v>566.42999999999995</v>
      </c>
      <c r="I1257" s="4">
        <v>553.78499999999997</v>
      </c>
      <c r="J1257" s="4">
        <v>538.96199999999999</v>
      </c>
      <c r="K1257" s="4">
        <v>521.74</v>
      </c>
      <c r="L1257" s="4">
        <v>502.565</v>
      </c>
      <c r="M1257" s="4">
        <v>480.87099999999998</v>
      </c>
      <c r="N1257" s="4">
        <v>455.76400000000001</v>
      </c>
      <c r="O1257" s="4">
        <v>426.88900000000001</v>
      </c>
      <c r="P1257" s="4">
        <v>395.31200000000001</v>
      </c>
      <c r="Q1257" s="4">
        <v>362.28699999999998</v>
      </c>
      <c r="R1257" s="4">
        <v>327.46100000000001</v>
      </c>
      <c r="S1257" s="4">
        <v>288.50099999999998</v>
      </c>
      <c r="T1257" s="4">
        <v>242.23</v>
      </c>
      <c r="U1257" s="4">
        <v>183.60599999999999</v>
      </c>
      <c r="V1257" s="4">
        <v>123.374</v>
      </c>
      <c r="W1257" s="4">
        <v>67.596999999999994</v>
      </c>
      <c r="X1257" s="4">
        <v>26.306000000000001</v>
      </c>
      <c r="Y1257" s="4">
        <v>6.28</v>
      </c>
      <c r="Z1257" s="4">
        <v>0.77600000000000002</v>
      </c>
      <c r="AA1257" s="4">
        <v>4.8000000000000001E-2</v>
      </c>
    </row>
    <row r="1258" spans="1:27" s="6" customFormat="1" x14ac:dyDescent="0.3">
      <c r="A1258" s="40">
        <v>1257</v>
      </c>
      <c r="B1258" s="18" t="s">
        <v>323</v>
      </c>
      <c r="C1258" s="43" t="s">
        <v>114</v>
      </c>
      <c r="D1258" s="41"/>
      <c r="E1258" s="41">
        <v>478</v>
      </c>
      <c r="F1258" s="41">
        <v>2085</v>
      </c>
      <c r="G1258" s="4">
        <v>585.70399999999995</v>
      </c>
      <c r="H1258" s="4">
        <v>575.91200000000003</v>
      </c>
      <c r="I1258" s="4">
        <v>565.13699999999994</v>
      </c>
      <c r="J1258" s="4">
        <v>552.66800000000001</v>
      </c>
      <c r="K1258" s="4">
        <v>537.57600000000002</v>
      </c>
      <c r="L1258" s="4">
        <v>519.98400000000004</v>
      </c>
      <c r="M1258" s="4">
        <v>500.31900000000002</v>
      </c>
      <c r="N1258" s="4">
        <v>477.99</v>
      </c>
      <c r="O1258" s="4">
        <v>451.78300000000002</v>
      </c>
      <c r="P1258" s="4">
        <v>421.56099999999998</v>
      </c>
      <c r="Q1258" s="4">
        <v>387.92500000000001</v>
      </c>
      <c r="R1258" s="4">
        <v>352.00599999999997</v>
      </c>
      <c r="S1258" s="4">
        <v>312.70800000000003</v>
      </c>
      <c r="T1258" s="4">
        <v>266.39699999999999</v>
      </c>
      <c r="U1258" s="4">
        <v>210.286</v>
      </c>
      <c r="V1258" s="4">
        <v>142.52099999999999</v>
      </c>
      <c r="W1258" s="4">
        <v>78.667000000000002</v>
      </c>
      <c r="X1258" s="4">
        <v>31.39</v>
      </c>
      <c r="Y1258" s="4">
        <v>7.7640000000000002</v>
      </c>
      <c r="Z1258" s="4">
        <v>1.014</v>
      </c>
      <c r="AA1258" s="4">
        <v>6.6000000000000003E-2</v>
      </c>
    </row>
    <row r="1259" spans="1:27" s="6" customFormat="1" x14ac:dyDescent="0.3">
      <c r="A1259" s="40">
        <v>1258</v>
      </c>
      <c r="B1259" s="18" t="s">
        <v>323</v>
      </c>
      <c r="C1259" s="43" t="s">
        <v>114</v>
      </c>
      <c r="D1259" s="41"/>
      <c r="E1259" s="41">
        <v>478</v>
      </c>
      <c r="F1259" s="41">
        <v>2090</v>
      </c>
      <c r="G1259" s="4">
        <v>587.69600000000003</v>
      </c>
      <c r="H1259" s="4">
        <v>582.91300000000001</v>
      </c>
      <c r="I1259" s="4">
        <v>574.70000000000005</v>
      </c>
      <c r="J1259" s="4">
        <v>564.06500000000005</v>
      </c>
      <c r="K1259" s="4">
        <v>551.31399999999996</v>
      </c>
      <c r="L1259" s="4">
        <v>535.84400000000005</v>
      </c>
      <c r="M1259" s="4">
        <v>517.77200000000005</v>
      </c>
      <c r="N1259" s="4">
        <v>497.46699999999998</v>
      </c>
      <c r="O1259" s="4">
        <v>474.00900000000001</v>
      </c>
      <c r="P1259" s="4">
        <v>446.37799999999999</v>
      </c>
      <c r="Q1259" s="4">
        <v>413.97899999999998</v>
      </c>
      <c r="R1259" s="4">
        <v>377.31700000000001</v>
      </c>
      <c r="S1259" s="4">
        <v>336.73</v>
      </c>
      <c r="T1259" s="4">
        <v>289.59699999999998</v>
      </c>
      <c r="U1259" s="4">
        <v>232.447</v>
      </c>
      <c r="V1259" s="4">
        <v>164.70400000000001</v>
      </c>
      <c r="W1259" s="4">
        <v>92.277000000000001</v>
      </c>
      <c r="X1259" s="4">
        <v>37.420999999999999</v>
      </c>
      <c r="Y1259" s="4">
        <v>9.5869999999999997</v>
      </c>
      <c r="Z1259" s="4">
        <v>1.31</v>
      </c>
      <c r="AA1259" s="4">
        <v>0.09</v>
      </c>
    </row>
    <row r="1260" spans="1:27" s="6" customFormat="1" x14ac:dyDescent="0.3">
      <c r="A1260" s="40">
        <v>1259</v>
      </c>
      <c r="B1260" s="18" t="s">
        <v>323</v>
      </c>
      <c r="C1260" s="43" t="s">
        <v>114</v>
      </c>
      <c r="D1260" s="41"/>
      <c r="E1260" s="41">
        <v>478</v>
      </c>
      <c r="F1260" s="41">
        <v>2095</v>
      </c>
      <c r="G1260" s="4">
        <v>588.73699999999997</v>
      </c>
      <c r="H1260" s="4">
        <v>585.12099999999998</v>
      </c>
      <c r="I1260" s="4">
        <v>581.774</v>
      </c>
      <c r="J1260" s="4">
        <v>573.673</v>
      </c>
      <c r="K1260" s="4">
        <v>562.74599999999998</v>
      </c>
      <c r="L1260" s="4">
        <v>549.61300000000006</v>
      </c>
      <c r="M1260" s="4">
        <v>533.66600000000005</v>
      </c>
      <c r="N1260" s="4">
        <v>514.96400000000006</v>
      </c>
      <c r="O1260" s="4">
        <v>493.51600000000002</v>
      </c>
      <c r="P1260" s="4">
        <v>468.57400000000001</v>
      </c>
      <c r="Q1260" s="4">
        <v>438.65699999999998</v>
      </c>
      <c r="R1260" s="4">
        <v>403.08199999999999</v>
      </c>
      <c r="S1260" s="4">
        <v>361.56400000000002</v>
      </c>
      <c r="T1260" s="4">
        <v>312.74099999999999</v>
      </c>
      <c r="U1260" s="4">
        <v>253.958</v>
      </c>
      <c r="V1260" s="4">
        <v>183.68</v>
      </c>
      <c r="W1260" s="4">
        <v>108.26</v>
      </c>
      <c r="X1260" s="4">
        <v>44.951000000000001</v>
      </c>
      <c r="Y1260" s="4">
        <v>11.823</v>
      </c>
      <c r="Z1260" s="4">
        <v>1.6890000000000001</v>
      </c>
      <c r="AA1260" s="4">
        <v>0.122</v>
      </c>
    </row>
    <row r="1261" spans="1:27" s="6" customFormat="1" x14ac:dyDescent="0.3">
      <c r="A1261" s="40">
        <v>1260</v>
      </c>
      <c r="B1261" s="18" t="s">
        <v>323</v>
      </c>
      <c r="C1261" s="43" t="s">
        <v>114</v>
      </c>
      <c r="D1261" s="41"/>
      <c r="E1261" s="41">
        <v>478</v>
      </c>
      <c r="F1261" s="41">
        <v>2100</v>
      </c>
      <c r="G1261" s="4">
        <v>586.81200000000001</v>
      </c>
      <c r="H1261" s="4">
        <v>586.32399999999996</v>
      </c>
      <c r="I1261" s="4">
        <v>584.03899999999999</v>
      </c>
      <c r="J1261" s="4">
        <v>580.76</v>
      </c>
      <c r="K1261" s="4">
        <v>572.33000000000004</v>
      </c>
      <c r="L1261" s="4">
        <v>561.00099999999998</v>
      </c>
      <c r="M1261" s="4">
        <v>547.399</v>
      </c>
      <c r="N1261" s="4">
        <v>530.83799999999997</v>
      </c>
      <c r="O1261" s="4">
        <v>510.99400000000003</v>
      </c>
      <c r="P1261" s="4">
        <v>488.036</v>
      </c>
      <c r="Q1261" s="4">
        <v>460.75200000000001</v>
      </c>
      <c r="R1261" s="4">
        <v>427.55200000000002</v>
      </c>
      <c r="S1261" s="4">
        <v>386.959</v>
      </c>
      <c r="T1261" s="4">
        <v>336.90499999999997</v>
      </c>
      <c r="U1261" s="4">
        <v>275.87700000000001</v>
      </c>
      <c r="V1261" s="4">
        <v>202.82599999999999</v>
      </c>
      <c r="W1261" s="4">
        <v>122.985</v>
      </c>
      <c r="X1261" s="4">
        <v>54.325000000000003</v>
      </c>
      <c r="Y1261" s="4">
        <v>14.823</v>
      </c>
      <c r="Z1261" s="4">
        <v>2.2040000000000002</v>
      </c>
      <c r="AA1261" s="4">
        <v>0.16600000000000001</v>
      </c>
    </row>
    <row r="1262" spans="1:27" s="6" customFormat="1" x14ac:dyDescent="0.3">
      <c r="A1262" s="40">
        <v>1261</v>
      </c>
      <c r="B1262" s="18" t="s">
        <v>323</v>
      </c>
      <c r="C1262" s="43" t="s">
        <v>115</v>
      </c>
      <c r="D1262" s="41"/>
      <c r="E1262" s="41">
        <v>562</v>
      </c>
      <c r="F1262" s="41">
        <v>2015</v>
      </c>
      <c r="G1262" s="4">
        <v>1990.0440000000001</v>
      </c>
      <c r="H1262" s="4">
        <v>1603.76</v>
      </c>
      <c r="I1262" s="4">
        <v>1299.2370000000001</v>
      </c>
      <c r="J1262" s="4">
        <v>1034.7339999999999</v>
      </c>
      <c r="K1262" s="4">
        <v>809.548</v>
      </c>
      <c r="L1262" s="4">
        <v>649.58500000000004</v>
      </c>
      <c r="M1262" s="4">
        <v>548.73699999999997</v>
      </c>
      <c r="N1262" s="4">
        <v>450.22</v>
      </c>
      <c r="O1262" s="4">
        <v>367.589</v>
      </c>
      <c r="P1262" s="4">
        <v>307.34300000000002</v>
      </c>
      <c r="Q1262" s="4">
        <v>250.083</v>
      </c>
      <c r="R1262" s="4">
        <v>195.35400000000001</v>
      </c>
      <c r="S1262" s="4">
        <v>148.553</v>
      </c>
      <c r="T1262" s="4">
        <v>121.229</v>
      </c>
      <c r="U1262" s="4">
        <v>84.248000000000005</v>
      </c>
      <c r="V1262" s="4">
        <v>45.158999999999999</v>
      </c>
      <c r="W1262" s="4">
        <v>18.254999999999999</v>
      </c>
      <c r="X1262" s="4">
        <v>4.806</v>
      </c>
      <c r="Y1262" s="4">
        <v>0.72</v>
      </c>
      <c r="Z1262" s="4">
        <v>5.5E-2</v>
      </c>
      <c r="AA1262" s="4">
        <v>2E-3</v>
      </c>
    </row>
    <row r="1263" spans="1:27" s="6" customFormat="1" x14ac:dyDescent="0.3">
      <c r="A1263" s="40">
        <v>1262</v>
      </c>
      <c r="B1263" s="18" t="s">
        <v>323</v>
      </c>
      <c r="C1263" s="43" t="s">
        <v>115</v>
      </c>
      <c r="D1263" s="41"/>
      <c r="E1263" s="41">
        <v>562</v>
      </c>
      <c r="F1263" s="41">
        <v>2020</v>
      </c>
      <c r="G1263" s="4">
        <v>2365.6089999999999</v>
      </c>
      <c r="H1263" s="4">
        <v>1927.4110000000001</v>
      </c>
      <c r="I1263" s="4">
        <v>1589.7439999999999</v>
      </c>
      <c r="J1263" s="4">
        <v>1287.6869999999999</v>
      </c>
      <c r="K1263" s="4">
        <v>1020.104</v>
      </c>
      <c r="L1263" s="4">
        <v>794.54399999999998</v>
      </c>
      <c r="M1263" s="4">
        <v>635.86300000000006</v>
      </c>
      <c r="N1263" s="4">
        <v>536.30999999999995</v>
      </c>
      <c r="O1263" s="4">
        <v>438.59</v>
      </c>
      <c r="P1263" s="4">
        <v>356.48700000000002</v>
      </c>
      <c r="Q1263" s="4">
        <v>295.37299999999999</v>
      </c>
      <c r="R1263" s="4">
        <v>236.376</v>
      </c>
      <c r="S1263" s="4">
        <v>180.709</v>
      </c>
      <c r="T1263" s="4">
        <v>131.98699999999999</v>
      </c>
      <c r="U1263" s="4">
        <v>98.72</v>
      </c>
      <c r="V1263" s="4">
        <v>58.674999999999997</v>
      </c>
      <c r="W1263" s="4">
        <v>24.097999999999999</v>
      </c>
      <c r="X1263" s="4">
        <v>6.4640000000000004</v>
      </c>
      <c r="Y1263" s="4">
        <v>0.97499999999999998</v>
      </c>
      <c r="Z1263" s="4">
        <v>7.6999999999999999E-2</v>
      </c>
      <c r="AA1263" s="4">
        <v>3.0000000000000001E-3</v>
      </c>
    </row>
    <row r="1264" spans="1:27" s="6" customFormat="1" x14ac:dyDescent="0.3">
      <c r="A1264" s="40">
        <v>1263</v>
      </c>
      <c r="B1264" s="18" t="s">
        <v>323</v>
      </c>
      <c r="C1264" s="43" t="s">
        <v>115</v>
      </c>
      <c r="D1264" s="41"/>
      <c r="E1264" s="41">
        <v>562</v>
      </c>
      <c r="F1264" s="41">
        <v>2025</v>
      </c>
      <c r="G1264" s="4">
        <v>2802.4250000000002</v>
      </c>
      <c r="H1264" s="4">
        <v>2302.873</v>
      </c>
      <c r="I1264" s="4">
        <v>1912.9290000000001</v>
      </c>
      <c r="J1264" s="4">
        <v>1577.576</v>
      </c>
      <c r="K1264" s="4">
        <v>1272.008</v>
      </c>
      <c r="L1264" s="4">
        <v>1003.776</v>
      </c>
      <c r="M1264" s="4">
        <v>779.88699999999994</v>
      </c>
      <c r="N1264" s="4">
        <v>623.1</v>
      </c>
      <c r="O1264" s="4">
        <v>523.91999999999996</v>
      </c>
      <c r="P1264" s="4">
        <v>426.59899999999999</v>
      </c>
      <c r="Q1264" s="4">
        <v>343.75700000000001</v>
      </c>
      <c r="R1264" s="4">
        <v>280.37</v>
      </c>
      <c r="S1264" s="4">
        <v>219.751</v>
      </c>
      <c r="T1264" s="4">
        <v>161.571</v>
      </c>
      <c r="U1264" s="4">
        <v>108.505</v>
      </c>
      <c r="V1264" s="4">
        <v>69.77</v>
      </c>
      <c r="W1264" s="4">
        <v>32.002000000000002</v>
      </c>
      <c r="X1264" s="4">
        <v>8.7929999999999993</v>
      </c>
      <c r="Y1264" s="4">
        <v>1.36</v>
      </c>
      <c r="Z1264" s="4">
        <v>0.108</v>
      </c>
      <c r="AA1264" s="4">
        <v>5.0000000000000001E-3</v>
      </c>
    </row>
    <row r="1265" spans="1:27" s="6" customFormat="1" x14ac:dyDescent="0.3">
      <c r="A1265" s="40">
        <v>1264</v>
      </c>
      <c r="B1265" s="18" t="s">
        <v>323</v>
      </c>
      <c r="C1265" s="43" t="s">
        <v>115</v>
      </c>
      <c r="D1265" s="41"/>
      <c r="E1265" s="41">
        <v>562</v>
      </c>
      <c r="F1265" s="41">
        <v>2030</v>
      </c>
      <c r="G1265" s="4">
        <v>3285.2339999999999</v>
      </c>
      <c r="H1265" s="4">
        <v>2740.4859999999999</v>
      </c>
      <c r="I1265" s="4">
        <v>2288.3339999999998</v>
      </c>
      <c r="J1265" s="4">
        <v>1900.6610000000001</v>
      </c>
      <c r="K1265" s="4">
        <v>1561.5229999999999</v>
      </c>
      <c r="L1265" s="4">
        <v>1254.9000000000001</v>
      </c>
      <c r="M1265" s="4">
        <v>988.04100000000005</v>
      </c>
      <c r="N1265" s="4">
        <v>766.28899999999999</v>
      </c>
      <c r="O1265" s="4">
        <v>610.27200000000005</v>
      </c>
      <c r="P1265" s="4">
        <v>510.89600000000002</v>
      </c>
      <c r="Q1265" s="4">
        <v>412.48500000000001</v>
      </c>
      <c r="R1265" s="4">
        <v>327.33800000000002</v>
      </c>
      <c r="S1265" s="4">
        <v>261.57900000000001</v>
      </c>
      <c r="T1265" s="4">
        <v>197.316</v>
      </c>
      <c r="U1265" s="4">
        <v>133.684</v>
      </c>
      <c r="V1265" s="4">
        <v>77.475999999999999</v>
      </c>
      <c r="W1265" s="4">
        <v>38.682000000000002</v>
      </c>
      <c r="X1265" s="4">
        <v>11.968</v>
      </c>
      <c r="Y1265" s="4">
        <v>1.9139999999999999</v>
      </c>
      <c r="Z1265" s="4">
        <v>0.156</v>
      </c>
      <c r="AA1265" s="4">
        <v>7.0000000000000001E-3</v>
      </c>
    </row>
    <row r="1266" spans="1:27" s="6" customFormat="1" x14ac:dyDescent="0.3">
      <c r="A1266" s="40">
        <v>1265</v>
      </c>
      <c r="B1266" s="18" t="s">
        <v>323</v>
      </c>
      <c r="C1266" s="43" t="s">
        <v>115</v>
      </c>
      <c r="D1266" s="41"/>
      <c r="E1266" s="41">
        <v>562</v>
      </c>
      <c r="F1266" s="41">
        <v>2035</v>
      </c>
      <c r="G1266" s="4">
        <v>3800.328</v>
      </c>
      <c r="H1266" s="4">
        <v>3224.7190000000001</v>
      </c>
      <c r="I1266" s="4">
        <v>2725.9409999999998</v>
      </c>
      <c r="J1266" s="4">
        <v>2276.0100000000002</v>
      </c>
      <c r="K1266" s="4">
        <v>1884.395</v>
      </c>
      <c r="L1266" s="4">
        <v>1543.7760000000001</v>
      </c>
      <c r="M1266" s="4">
        <v>1238.1030000000001</v>
      </c>
      <c r="N1266" s="4">
        <v>973.09299999999996</v>
      </c>
      <c r="O1266" s="4">
        <v>752.25900000000001</v>
      </c>
      <c r="P1266" s="4">
        <v>596.45899999999995</v>
      </c>
      <c r="Q1266" s="4">
        <v>495.22699999999998</v>
      </c>
      <c r="R1266" s="4">
        <v>393.96800000000002</v>
      </c>
      <c r="S1266" s="4">
        <v>306.44099999999997</v>
      </c>
      <c r="T1266" s="4">
        <v>235.857</v>
      </c>
      <c r="U1266" s="4">
        <v>164.30099999999999</v>
      </c>
      <c r="V1266" s="4">
        <v>96.432000000000002</v>
      </c>
      <c r="W1266" s="4">
        <v>43.655999999999999</v>
      </c>
      <c r="X1266" s="4">
        <v>14.82</v>
      </c>
      <c r="Y1266" s="4">
        <v>2.6909999999999998</v>
      </c>
      <c r="Z1266" s="4">
        <v>0.22900000000000001</v>
      </c>
      <c r="AA1266" s="4">
        <v>0.01</v>
      </c>
    </row>
    <row r="1267" spans="1:27" s="6" customFormat="1" x14ac:dyDescent="0.3">
      <c r="A1267" s="40">
        <v>1266</v>
      </c>
      <c r="B1267" s="18" t="s">
        <v>323</v>
      </c>
      <c r="C1267" s="43" t="s">
        <v>115</v>
      </c>
      <c r="D1267" s="41"/>
      <c r="E1267" s="41">
        <v>562</v>
      </c>
      <c r="F1267" s="41">
        <v>2040</v>
      </c>
      <c r="G1267" s="4">
        <v>4333.0569999999998</v>
      </c>
      <c r="H1267" s="4">
        <v>3742.172</v>
      </c>
      <c r="I1267" s="4">
        <v>3210.355</v>
      </c>
      <c r="J1267" s="4">
        <v>2713.5720000000001</v>
      </c>
      <c r="K1267" s="4">
        <v>2259.5700000000002</v>
      </c>
      <c r="L1267" s="4">
        <v>1866.2159999999999</v>
      </c>
      <c r="M1267" s="4">
        <v>1526.069</v>
      </c>
      <c r="N1267" s="4">
        <v>1221.806</v>
      </c>
      <c r="O1267" s="4">
        <v>957.25300000000004</v>
      </c>
      <c r="P1267" s="4">
        <v>736.76300000000003</v>
      </c>
      <c r="Q1267" s="4">
        <v>579.48500000000001</v>
      </c>
      <c r="R1267" s="4">
        <v>474.32900000000001</v>
      </c>
      <c r="S1267" s="4">
        <v>370.02100000000002</v>
      </c>
      <c r="T1267" s="4">
        <v>277.42099999999999</v>
      </c>
      <c r="U1267" s="4">
        <v>197.61699999999999</v>
      </c>
      <c r="V1267" s="4">
        <v>119.71</v>
      </c>
      <c r="W1267" s="4">
        <v>55.206000000000003</v>
      </c>
      <c r="X1267" s="4">
        <v>17.126000000000001</v>
      </c>
      <c r="Y1267" s="4">
        <v>3.4420000000000002</v>
      </c>
      <c r="Z1267" s="4">
        <v>0.33400000000000002</v>
      </c>
      <c r="AA1267" s="4">
        <v>1.6E-2</v>
      </c>
    </row>
    <row r="1268" spans="1:27" s="6" customFormat="1" x14ac:dyDescent="0.3">
      <c r="A1268" s="40">
        <v>1267</v>
      </c>
      <c r="B1268" s="18" t="s">
        <v>323</v>
      </c>
      <c r="C1268" s="43" t="s">
        <v>115</v>
      </c>
      <c r="D1268" s="41"/>
      <c r="E1268" s="41">
        <v>562</v>
      </c>
      <c r="F1268" s="41">
        <v>2045</v>
      </c>
      <c r="G1268" s="4">
        <v>4869.8180000000002</v>
      </c>
      <c r="H1268" s="4">
        <v>4277.8130000000001</v>
      </c>
      <c r="I1268" s="4">
        <v>3728.125</v>
      </c>
      <c r="J1268" s="4">
        <v>3197.9940000000001</v>
      </c>
      <c r="K1268" s="4">
        <v>2696.9009999999998</v>
      </c>
      <c r="L1268" s="4">
        <v>2240.9050000000002</v>
      </c>
      <c r="M1268" s="4">
        <v>1847.73</v>
      </c>
      <c r="N1268" s="4">
        <v>1508.481</v>
      </c>
      <c r="O1268" s="4">
        <v>1204.0450000000001</v>
      </c>
      <c r="P1268" s="4">
        <v>939.26900000000001</v>
      </c>
      <c r="Q1268" s="4">
        <v>717.27300000000002</v>
      </c>
      <c r="R1268" s="4">
        <v>556.44899999999996</v>
      </c>
      <c r="S1268" s="4">
        <v>446.858</v>
      </c>
      <c r="T1268" s="4">
        <v>336.26600000000002</v>
      </c>
      <c r="U1268" s="4">
        <v>233.82900000000001</v>
      </c>
      <c r="V1268" s="4">
        <v>145.37200000000001</v>
      </c>
      <c r="W1268" s="4">
        <v>69.584999999999994</v>
      </c>
      <c r="X1268" s="4">
        <v>22.152999999999999</v>
      </c>
      <c r="Y1268" s="4">
        <v>4.1020000000000003</v>
      </c>
      <c r="Z1268" s="4">
        <v>0.441</v>
      </c>
      <c r="AA1268" s="4">
        <v>2.4E-2</v>
      </c>
    </row>
    <row r="1269" spans="1:27" s="6" customFormat="1" x14ac:dyDescent="0.3">
      <c r="A1269" s="40">
        <v>1268</v>
      </c>
      <c r="B1269" s="18" t="s">
        <v>323</v>
      </c>
      <c r="C1269" s="43" t="s">
        <v>115</v>
      </c>
      <c r="D1269" s="41"/>
      <c r="E1269" s="41">
        <v>562</v>
      </c>
      <c r="F1269" s="41">
        <v>2050</v>
      </c>
      <c r="G1269" s="4">
        <v>5394.7370000000001</v>
      </c>
      <c r="H1269" s="4">
        <v>4817.2790000000005</v>
      </c>
      <c r="I1269" s="4">
        <v>4263.93</v>
      </c>
      <c r="J1269" s="4">
        <v>3715.5920000000001</v>
      </c>
      <c r="K1269" s="4">
        <v>3180.8319999999999</v>
      </c>
      <c r="L1269" s="4">
        <v>2677.39</v>
      </c>
      <c r="M1269" s="4">
        <v>2221.3780000000002</v>
      </c>
      <c r="N1269" s="4">
        <v>1828.81</v>
      </c>
      <c r="O1269" s="4">
        <v>1488.6679999999999</v>
      </c>
      <c r="P1269" s="4">
        <v>1183.2639999999999</v>
      </c>
      <c r="Q1269" s="4">
        <v>916.12699999999995</v>
      </c>
      <c r="R1269" s="4">
        <v>690.49599999999998</v>
      </c>
      <c r="S1269" s="4">
        <v>525.94299999999998</v>
      </c>
      <c r="T1269" s="4">
        <v>407.99200000000002</v>
      </c>
      <c r="U1269" s="4">
        <v>285.67700000000002</v>
      </c>
      <c r="V1269" s="4">
        <v>174.33699999999999</v>
      </c>
      <c r="W1269" s="4">
        <v>86.363</v>
      </c>
      <c r="X1269" s="4">
        <v>28.838999999999999</v>
      </c>
      <c r="Y1269" s="4">
        <v>5.5359999999999996</v>
      </c>
      <c r="Z1269" s="4">
        <v>0.55200000000000005</v>
      </c>
      <c r="AA1269" s="4">
        <v>3.2000000000000001E-2</v>
      </c>
    </row>
    <row r="1270" spans="1:27" s="6" customFormat="1" x14ac:dyDescent="0.3">
      <c r="A1270" s="40">
        <v>1269</v>
      </c>
      <c r="B1270" s="18" t="s">
        <v>323</v>
      </c>
      <c r="C1270" s="43" t="s">
        <v>115</v>
      </c>
      <c r="D1270" s="41"/>
      <c r="E1270" s="41">
        <v>562</v>
      </c>
      <c r="F1270" s="41">
        <v>2055</v>
      </c>
      <c r="G1270" s="4">
        <v>5898.79</v>
      </c>
      <c r="H1270" s="4">
        <v>5345.6130000000003</v>
      </c>
      <c r="I1270" s="4">
        <v>4803.8059999999996</v>
      </c>
      <c r="J1270" s="4">
        <v>4251.433</v>
      </c>
      <c r="K1270" s="4">
        <v>3698.174</v>
      </c>
      <c r="L1270" s="4">
        <v>3160.7379999999998</v>
      </c>
      <c r="M1270" s="4">
        <v>2656.9079999999999</v>
      </c>
      <c r="N1270" s="4">
        <v>2201.1979999999999</v>
      </c>
      <c r="O1270" s="4">
        <v>1807.1220000000001</v>
      </c>
      <c r="P1270" s="4">
        <v>1465.06</v>
      </c>
      <c r="Q1270" s="4">
        <v>1156.123</v>
      </c>
      <c r="R1270" s="4">
        <v>884.02</v>
      </c>
      <c r="S1270" s="4">
        <v>654.68499999999995</v>
      </c>
      <c r="T1270" s="4">
        <v>482.34100000000001</v>
      </c>
      <c r="U1270" s="4">
        <v>349.24900000000002</v>
      </c>
      <c r="V1270" s="4">
        <v>215.761</v>
      </c>
      <c r="W1270" s="4">
        <v>105.759</v>
      </c>
      <c r="X1270" s="4">
        <v>36.923000000000002</v>
      </c>
      <c r="Y1270" s="4">
        <v>7.5129999999999999</v>
      </c>
      <c r="Z1270" s="4">
        <v>0.78</v>
      </c>
      <c r="AA1270" s="4">
        <v>4.2000000000000003E-2</v>
      </c>
    </row>
    <row r="1271" spans="1:27" s="6" customFormat="1" x14ac:dyDescent="0.3">
      <c r="A1271" s="40">
        <v>1270</v>
      </c>
      <c r="B1271" s="18" t="s">
        <v>323</v>
      </c>
      <c r="C1271" s="43" t="s">
        <v>115</v>
      </c>
      <c r="D1271" s="41"/>
      <c r="E1271" s="41">
        <v>562</v>
      </c>
      <c r="F1271" s="41">
        <v>2060</v>
      </c>
      <c r="G1271" s="4">
        <v>6370.9139999999998</v>
      </c>
      <c r="H1271" s="4">
        <v>5853.0389999999998</v>
      </c>
      <c r="I1271" s="4">
        <v>5332.6220000000003</v>
      </c>
      <c r="J1271" s="4">
        <v>4791.4260000000004</v>
      </c>
      <c r="K1271" s="4">
        <v>4233.8779999999997</v>
      </c>
      <c r="L1271" s="4">
        <v>3677.5659999999998</v>
      </c>
      <c r="M1271" s="4">
        <v>3139.34</v>
      </c>
      <c r="N1271" s="4">
        <v>2635.3440000000001</v>
      </c>
      <c r="O1271" s="4">
        <v>2177.4940000000001</v>
      </c>
      <c r="P1271" s="4">
        <v>1780.6959999999999</v>
      </c>
      <c r="Q1271" s="4">
        <v>1433.66</v>
      </c>
      <c r="R1271" s="4">
        <v>1118.021</v>
      </c>
      <c r="S1271" s="4">
        <v>840.61400000000003</v>
      </c>
      <c r="T1271" s="4">
        <v>602.93100000000004</v>
      </c>
      <c r="U1271" s="4">
        <v>415.863</v>
      </c>
      <c r="V1271" s="4">
        <v>267.04199999999997</v>
      </c>
      <c r="W1271" s="4">
        <v>133.559</v>
      </c>
      <c r="X1271" s="4">
        <v>46.613999999999997</v>
      </c>
      <c r="Y1271" s="4">
        <v>10.023999999999999</v>
      </c>
      <c r="Z1271" s="4">
        <v>1.1100000000000001</v>
      </c>
      <c r="AA1271" s="4">
        <v>6.0999999999999999E-2</v>
      </c>
    </row>
    <row r="1272" spans="1:27" s="6" customFormat="1" x14ac:dyDescent="0.3">
      <c r="A1272" s="40">
        <v>1271</v>
      </c>
      <c r="B1272" s="18" t="s">
        <v>323</v>
      </c>
      <c r="C1272" s="43" t="s">
        <v>115</v>
      </c>
      <c r="D1272" s="41"/>
      <c r="E1272" s="41">
        <v>562</v>
      </c>
      <c r="F1272" s="41">
        <v>2065</v>
      </c>
      <c r="G1272" s="4">
        <v>6799.4870000000001</v>
      </c>
      <c r="H1272" s="4">
        <v>6328.2430000000004</v>
      </c>
      <c r="I1272" s="4">
        <v>5840.5450000000001</v>
      </c>
      <c r="J1272" s="4">
        <v>5320.4229999999998</v>
      </c>
      <c r="K1272" s="4">
        <v>4773.9089999999997</v>
      </c>
      <c r="L1272" s="4">
        <v>4212.9120000000003</v>
      </c>
      <c r="M1272" s="4">
        <v>3655.37</v>
      </c>
      <c r="N1272" s="4">
        <v>3116.453</v>
      </c>
      <c r="O1272" s="4">
        <v>2609.4769999999999</v>
      </c>
      <c r="P1272" s="4">
        <v>2148.0459999999998</v>
      </c>
      <c r="Q1272" s="4">
        <v>1745.0419999999999</v>
      </c>
      <c r="R1272" s="4">
        <v>1389.258</v>
      </c>
      <c r="S1272" s="4">
        <v>1066.125</v>
      </c>
      <c r="T1272" s="4">
        <v>777.38800000000003</v>
      </c>
      <c r="U1272" s="4">
        <v>523.58299999999997</v>
      </c>
      <c r="V1272" s="4">
        <v>321.96800000000002</v>
      </c>
      <c r="W1272" s="4">
        <v>168.77199999999999</v>
      </c>
      <c r="X1272" s="4">
        <v>60.776000000000003</v>
      </c>
      <c r="Y1272" s="4">
        <v>13.224</v>
      </c>
      <c r="Z1272" s="4">
        <v>1.5620000000000001</v>
      </c>
      <c r="AA1272" s="4">
        <v>9.0999999999999998E-2</v>
      </c>
    </row>
    <row r="1273" spans="1:27" s="6" customFormat="1" x14ac:dyDescent="0.3">
      <c r="A1273" s="40">
        <v>1272</v>
      </c>
      <c r="B1273" s="18" t="s">
        <v>323</v>
      </c>
      <c r="C1273" s="43" t="s">
        <v>115</v>
      </c>
      <c r="D1273" s="41"/>
      <c r="E1273" s="41">
        <v>562</v>
      </c>
      <c r="F1273" s="41">
        <v>2070</v>
      </c>
      <c r="G1273" s="4">
        <v>7167.0389999999998</v>
      </c>
      <c r="H1273" s="4">
        <v>6759.9759999999997</v>
      </c>
      <c r="I1273" s="4">
        <v>6316.2830000000004</v>
      </c>
      <c r="J1273" s="4">
        <v>5828.6149999999998</v>
      </c>
      <c r="K1273" s="4">
        <v>5303.0540000000001</v>
      </c>
      <c r="L1273" s="4">
        <v>4752.8140000000003</v>
      </c>
      <c r="M1273" s="4">
        <v>4190.1629999999996</v>
      </c>
      <c r="N1273" s="4">
        <v>3631.3069999999998</v>
      </c>
      <c r="O1273" s="4">
        <v>3088.5050000000001</v>
      </c>
      <c r="P1273" s="4">
        <v>2576.7959999999998</v>
      </c>
      <c r="Q1273" s="4">
        <v>2107.79</v>
      </c>
      <c r="R1273" s="4">
        <v>1694.1959999999999</v>
      </c>
      <c r="S1273" s="4">
        <v>1328.271</v>
      </c>
      <c r="T1273" s="4">
        <v>989.81399999999996</v>
      </c>
      <c r="U1273" s="4">
        <v>679.70500000000004</v>
      </c>
      <c r="V1273" s="4">
        <v>410.22699999999998</v>
      </c>
      <c r="W1273" s="4">
        <v>207.584</v>
      </c>
      <c r="X1273" s="4">
        <v>79.203000000000003</v>
      </c>
      <c r="Y1273" s="4">
        <v>17.998000000000001</v>
      </c>
      <c r="Z1273" s="4">
        <v>2.173</v>
      </c>
      <c r="AA1273" s="4">
        <v>0.13400000000000001</v>
      </c>
    </row>
    <row r="1274" spans="1:27" s="6" customFormat="1" x14ac:dyDescent="0.3">
      <c r="A1274" s="40">
        <v>1273</v>
      </c>
      <c r="B1274" s="18" t="s">
        <v>323</v>
      </c>
      <c r="C1274" s="43" t="s">
        <v>115</v>
      </c>
      <c r="D1274" s="41"/>
      <c r="E1274" s="41">
        <v>562</v>
      </c>
      <c r="F1274" s="41">
        <v>2075</v>
      </c>
      <c r="G1274" s="4">
        <v>7512.2179999999998</v>
      </c>
      <c r="H1274" s="4">
        <v>7129.9480000000003</v>
      </c>
      <c r="I1274" s="4">
        <v>6748.1689999999999</v>
      </c>
      <c r="J1274" s="4">
        <v>6304.1540000000005</v>
      </c>
      <c r="K1274" s="4">
        <v>5810.6589999999997</v>
      </c>
      <c r="L1274" s="4">
        <v>5280.893</v>
      </c>
      <c r="M1274" s="4">
        <v>4728.53</v>
      </c>
      <c r="N1274" s="4">
        <v>4164.1040000000003</v>
      </c>
      <c r="O1274" s="4">
        <v>3600.51</v>
      </c>
      <c r="P1274" s="4">
        <v>3051.9549999999999</v>
      </c>
      <c r="Q1274" s="4">
        <v>2531.1680000000001</v>
      </c>
      <c r="R1274" s="4">
        <v>2050</v>
      </c>
      <c r="S1274" s="4">
        <v>1624.239</v>
      </c>
      <c r="T1274" s="4">
        <v>1238.663</v>
      </c>
      <c r="U1274" s="4">
        <v>872.47900000000004</v>
      </c>
      <c r="V1274" s="4">
        <v>540.41999999999996</v>
      </c>
      <c r="W1274" s="4">
        <v>271.28300000000002</v>
      </c>
      <c r="X1274" s="4">
        <v>101.43</v>
      </c>
      <c r="Y1274" s="4">
        <v>24.844999999999999</v>
      </c>
      <c r="Z1274" s="4">
        <v>3.1760000000000002</v>
      </c>
      <c r="AA1274" s="4">
        <v>0.19900000000000001</v>
      </c>
    </row>
    <row r="1275" spans="1:27" s="6" customFormat="1" x14ac:dyDescent="0.3">
      <c r="A1275" s="40">
        <v>1274</v>
      </c>
      <c r="B1275" s="18" t="s">
        <v>323</v>
      </c>
      <c r="C1275" s="43" t="s">
        <v>115</v>
      </c>
      <c r="D1275" s="41"/>
      <c r="E1275" s="41">
        <v>562</v>
      </c>
      <c r="F1275" s="41">
        <v>2080</v>
      </c>
      <c r="G1275" s="4">
        <v>7778.0230000000001</v>
      </c>
      <c r="H1275" s="4">
        <v>7476.9840000000004</v>
      </c>
      <c r="I1275" s="4">
        <v>7118.3010000000004</v>
      </c>
      <c r="J1275" s="4">
        <v>6735.8860000000004</v>
      </c>
      <c r="K1275" s="4">
        <v>6285.6639999999998</v>
      </c>
      <c r="L1275" s="4">
        <v>5787.5370000000003</v>
      </c>
      <c r="M1275" s="4">
        <v>5255.2290000000003</v>
      </c>
      <c r="N1275" s="4">
        <v>4700.6580000000004</v>
      </c>
      <c r="O1275" s="4">
        <v>4130.6120000000001</v>
      </c>
      <c r="P1275" s="4">
        <v>3560.1089999999999</v>
      </c>
      <c r="Q1275" s="4">
        <v>3000.84</v>
      </c>
      <c r="R1275" s="4">
        <v>2465.7840000000001</v>
      </c>
      <c r="S1275" s="4">
        <v>1970.336</v>
      </c>
      <c r="T1275" s="4">
        <v>1520.902</v>
      </c>
      <c r="U1275" s="4">
        <v>1100.1110000000001</v>
      </c>
      <c r="V1275" s="4">
        <v>703.28399999999999</v>
      </c>
      <c r="W1275" s="4">
        <v>366.03800000000001</v>
      </c>
      <c r="X1275" s="4">
        <v>137.76</v>
      </c>
      <c r="Y1275" s="4">
        <v>33.646000000000001</v>
      </c>
      <c r="Z1275" s="4">
        <v>4.7069999999999999</v>
      </c>
      <c r="AA1275" s="4">
        <v>0.311</v>
      </c>
    </row>
    <row r="1276" spans="1:27" s="6" customFormat="1" x14ac:dyDescent="0.3">
      <c r="A1276" s="40">
        <v>1275</v>
      </c>
      <c r="B1276" s="18" t="s">
        <v>323</v>
      </c>
      <c r="C1276" s="43" t="s">
        <v>115</v>
      </c>
      <c r="D1276" s="41"/>
      <c r="E1276" s="41">
        <v>562</v>
      </c>
      <c r="F1276" s="41">
        <v>2085</v>
      </c>
      <c r="G1276" s="4">
        <v>8009.9390000000003</v>
      </c>
      <c r="H1276" s="4">
        <v>7744.8410000000003</v>
      </c>
      <c r="I1276" s="4">
        <v>7465.5370000000003</v>
      </c>
      <c r="J1276" s="4">
        <v>7106.0450000000001</v>
      </c>
      <c r="K1276" s="4">
        <v>6717.0919999999996</v>
      </c>
      <c r="L1276" s="4">
        <v>6261.8620000000001</v>
      </c>
      <c r="M1276" s="4">
        <v>5760.8130000000001</v>
      </c>
      <c r="N1276" s="4">
        <v>5225.8140000000003</v>
      </c>
      <c r="O1276" s="4">
        <v>4664.8329999999996</v>
      </c>
      <c r="P1276" s="4">
        <v>4086.7289999999998</v>
      </c>
      <c r="Q1276" s="4">
        <v>3503.7350000000001</v>
      </c>
      <c r="R1276" s="4">
        <v>2927.826</v>
      </c>
      <c r="S1276" s="4">
        <v>2375.6309999999999</v>
      </c>
      <c r="T1276" s="4">
        <v>1852.184</v>
      </c>
      <c r="U1276" s="4">
        <v>1360.4169999999999</v>
      </c>
      <c r="V1276" s="4">
        <v>898.32</v>
      </c>
      <c r="W1276" s="4">
        <v>487.25299999999999</v>
      </c>
      <c r="X1276" s="4">
        <v>192.81100000000001</v>
      </c>
      <c r="Y1276" s="4">
        <v>48.209000000000003</v>
      </c>
      <c r="Z1276" s="4">
        <v>6.8250000000000002</v>
      </c>
      <c r="AA1276" s="4">
        <v>0.49399999999999999</v>
      </c>
    </row>
    <row r="1277" spans="1:27" s="6" customFormat="1" x14ac:dyDescent="0.3">
      <c r="A1277" s="40">
        <v>1276</v>
      </c>
      <c r="B1277" s="18" t="s">
        <v>323</v>
      </c>
      <c r="C1277" s="43" t="s">
        <v>115</v>
      </c>
      <c r="D1277" s="41"/>
      <c r="E1277" s="41">
        <v>562</v>
      </c>
      <c r="F1277" s="41">
        <v>2090</v>
      </c>
      <c r="G1277" s="4">
        <v>8193.16</v>
      </c>
      <c r="H1277" s="4">
        <v>7978.76</v>
      </c>
      <c r="I1277" s="4">
        <v>7733.6989999999996</v>
      </c>
      <c r="J1277" s="4">
        <v>7453.3370000000004</v>
      </c>
      <c r="K1277" s="4">
        <v>7087.2030000000004</v>
      </c>
      <c r="L1277" s="4">
        <v>6692.8429999999998</v>
      </c>
      <c r="M1277" s="4">
        <v>6234.3630000000003</v>
      </c>
      <c r="N1277" s="4">
        <v>5730.2470000000003</v>
      </c>
      <c r="O1277" s="4">
        <v>5188.0619999999999</v>
      </c>
      <c r="P1277" s="4">
        <v>4617.8580000000002</v>
      </c>
      <c r="Q1277" s="4">
        <v>4025.5349999999999</v>
      </c>
      <c r="R1277" s="4">
        <v>3423.4569999999999</v>
      </c>
      <c r="S1277" s="4">
        <v>2827.125</v>
      </c>
      <c r="T1277" s="4">
        <v>2241.3389999999999</v>
      </c>
      <c r="U1277" s="4">
        <v>1667.828</v>
      </c>
      <c r="V1277" s="4">
        <v>1124.4090000000001</v>
      </c>
      <c r="W1277" s="4">
        <v>635.74099999999999</v>
      </c>
      <c r="X1277" s="4">
        <v>265.70100000000002</v>
      </c>
      <c r="Y1277" s="4">
        <v>71.007999999999996</v>
      </c>
      <c r="Z1277" s="4">
        <v>10.451000000000001</v>
      </c>
      <c r="AA1277" s="4">
        <v>0.76900000000000002</v>
      </c>
    </row>
    <row r="1278" spans="1:27" s="6" customFormat="1" x14ac:dyDescent="0.3">
      <c r="A1278" s="40">
        <v>1277</v>
      </c>
      <c r="B1278" s="18" t="s">
        <v>323</v>
      </c>
      <c r="C1278" s="43" t="s">
        <v>115</v>
      </c>
      <c r="D1278" s="41"/>
      <c r="E1278" s="41">
        <v>562</v>
      </c>
      <c r="F1278" s="41">
        <v>2095</v>
      </c>
      <c r="G1278" s="4">
        <v>8323.4459999999999</v>
      </c>
      <c r="H1278" s="4">
        <v>8163.6719999999996</v>
      </c>
      <c r="I1278" s="4">
        <v>7967.857</v>
      </c>
      <c r="J1278" s="4">
        <v>7721.5730000000003</v>
      </c>
      <c r="K1278" s="4">
        <v>7434.442</v>
      </c>
      <c r="L1278" s="4">
        <v>7062.7690000000002</v>
      </c>
      <c r="M1278" s="4">
        <v>6664.7340000000004</v>
      </c>
      <c r="N1278" s="4">
        <v>6202.8289999999997</v>
      </c>
      <c r="O1278" s="4">
        <v>5690.8220000000001</v>
      </c>
      <c r="P1278" s="4">
        <v>5138.4129999999996</v>
      </c>
      <c r="Q1278" s="4">
        <v>4552.3500000000004</v>
      </c>
      <c r="R1278" s="4">
        <v>3938.4780000000001</v>
      </c>
      <c r="S1278" s="4">
        <v>3312.4360000000001</v>
      </c>
      <c r="T1278" s="4">
        <v>2676.1439999999998</v>
      </c>
      <c r="U1278" s="4">
        <v>2030.4269999999999</v>
      </c>
      <c r="V1278" s="4">
        <v>1393.6379999999999</v>
      </c>
      <c r="W1278" s="4">
        <v>811.20699999999999</v>
      </c>
      <c r="X1278" s="4">
        <v>357.79899999999998</v>
      </c>
      <c r="Y1278" s="4">
        <v>102.57899999999999</v>
      </c>
      <c r="Z1278" s="4">
        <v>16.385999999999999</v>
      </c>
      <c r="AA1278" s="4">
        <v>1.258</v>
      </c>
    </row>
    <row r="1279" spans="1:27" s="6" customFormat="1" x14ac:dyDescent="0.3">
      <c r="A1279" s="40">
        <v>1278</v>
      </c>
      <c r="B1279" s="18" t="s">
        <v>323</v>
      </c>
      <c r="C1279" s="43" t="s">
        <v>115</v>
      </c>
      <c r="D1279" s="41"/>
      <c r="E1279" s="41">
        <v>562</v>
      </c>
      <c r="F1279" s="41">
        <v>2100</v>
      </c>
      <c r="G1279" s="4">
        <v>8406.1239999999998</v>
      </c>
      <c r="H1279" s="4">
        <v>8295.5110000000004</v>
      </c>
      <c r="I1279" s="4">
        <v>8153.02</v>
      </c>
      <c r="J1279" s="4">
        <v>7955.8860000000004</v>
      </c>
      <c r="K1279" s="4">
        <v>7702.7259999999997</v>
      </c>
      <c r="L1279" s="4">
        <v>7409.7740000000003</v>
      </c>
      <c r="M1279" s="4">
        <v>7034.3630000000003</v>
      </c>
      <c r="N1279" s="4">
        <v>6632.52</v>
      </c>
      <c r="O1279" s="4">
        <v>6162.1459999999997</v>
      </c>
      <c r="P1279" s="4">
        <v>5639.027</v>
      </c>
      <c r="Q1279" s="4">
        <v>5069.2039999999997</v>
      </c>
      <c r="R1279" s="4">
        <v>4459.2960000000003</v>
      </c>
      <c r="S1279" s="4">
        <v>3817.9409999999998</v>
      </c>
      <c r="T1279" s="4">
        <v>3145.1210000000001</v>
      </c>
      <c r="U1279" s="4">
        <v>2437.7310000000002</v>
      </c>
      <c r="V1279" s="4">
        <v>1713.7049999999999</v>
      </c>
      <c r="W1279" s="4">
        <v>1023.4109999999999</v>
      </c>
      <c r="X1279" s="4">
        <v>470.14100000000002</v>
      </c>
      <c r="Y1279" s="4">
        <v>144.38999999999999</v>
      </c>
      <c r="Z1279" s="4">
        <v>25.126000000000001</v>
      </c>
      <c r="AA1279" s="4">
        <v>2.11</v>
      </c>
    </row>
    <row r="1280" spans="1:27" s="6" customFormat="1" x14ac:dyDescent="0.3">
      <c r="A1280" s="40">
        <v>1279</v>
      </c>
      <c r="B1280" s="18" t="s">
        <v>323</v>
      </c>
      <c r="C1280" s="43" t="s">
        <v>116</v>
      </c>
      <c r="D1280" s="41"/>
      <c r="E1280" s="41">
        <v>566</v>
      </c>
      <c r="F1280" s="41">
        <v>2015</v>
      </c>
      <c r="G1280" s="4">
        <v>15173.966</v>
      </c>
      <c r="H1280" s="4">
        <v>12923.671</v>
      </c>
      <c r="I1280" s="4">
        <v>10987.663</v>
      </c>
      <c r="J1280" s="4">
        <v>9174.152</v>
      </c>
      <c r="K1280" s="4">
        <v>7724.848</v>
      </c>
      <c r="L1280" s="4">
        <v>6682.99</v>
      </c>
      <c r="M1280" s="4">
        <v>5805.4449999999997</v>
      </c>
      <c r="N1280" s="4">
        <v>4871.9430000000002</v>
      </c>
      <c r="O1280" s="4">
        <v>3942.0320000000002</v>
      </c>
      <c r="P1280" s="4">
        <v>3161.1860000000001</v>
      </c>
      <c r="Q1280" s="4">
        <v>2609.25</v>
      </c>
      <c r="R1280" s="4">
        <v>2114.4059999999999</v>
      </c>
      <c r="S1280" s="4">
        <v>1641.527</v>
      </c>
      <c r="T1280" s="4">
        <v>1213.671</v>
      </c>
      <c r="U1280" s="4">
        <v>790.71199999999999</v>
      </c>
      <c r="V1280" s="4">
        <v>406.63200000000001</v>
      </c>
      <c r="W1280" s="4">
        <v>149.40799999999999</v>
      </c>
      <c r="X1280" s="4">
        <v>34.725999999999999</v>
      </c>
      <c r="Y1280" s="4">
        <v>4.45</v>
      </c>
      <c r="Z1280" s="4">
        <v>0.32600000000000001</v>
      </c>
      <c r="AA1280" s="4">
        <v>1.0999999999999999E-2</v>
      </c>
    </row>
    <row r="1281" spans="1:27" s="6" customFormat="1" x14ac:dyDescent="0.3">
      <c r="A1281" s="40">
        <v>1280</v>
      </c>
      <c r="B1281" s="18" t="s">
        <v>323</v>
      </c>
      <c r="C1281" s="43" t="s">
        <v>116</v>
      </c>
      <c r="D1281" s="41"/>
      <c r="E1281" s="41">
        <v>566</v>
      </c>
      <c r="F1281" s="41">
        <v>2020</v>
      </c>
      <c r="G1281" s="4">
        <v>16526.454000000002</v>
      </c>
      <c r="H1281" s="4">
        <v>14592.821</v>
      </c>
      <c r="I1281" s="4">
        <v>12628.261</v>
      </c>
      <c r="J1281" s="4">
        <v>10766.48</v>
      </c>
      <c r="K1281" s="4">
        <v>8902.1360000000004</v>
      </c>
      <c r="L1281" s="4">
        <v>7451.8209999999999</v>
      </c>
      <c r="M1281" s="4">
        <v>6434.1980000000003</v>
      </c>
      <c r="N1281" s="4">
        <v>5581.8969999999999</v>
      </c>
      <c r="O1281" s="4">
        <v>4675.0569999999998</v>
      </c>
      <c r="P1281" s="4">
        <v>3772.3040000000001</v>
      </c>
      <c r="Q1281" s="4">
        <v>2996.6950000000002</v>
      </c>
      <c r="R1281" s="4">
        <v>2427.2550000000001</v>
      </c>
      <c r="S1281" s="4">
        <v>1893.2339999999999</v>
      </c>
      <c r="T1281" s="4">
        <v>1370.635</v>
      </c>
      <c r="U1281" s="4">
        <v>901.34100000000001</v>
      </c>
      <c r="V1281" s="4">
        <v>480.80700000000002</v>
      </c>
      <c r="W1281" s="4">
        <v>179.46299999999999</v>
      </c>
      <c r="X1281" s="4">
        <v>41.362000000000002</v>
      </c>
      <c r="Y1281" s="4">
        <v>5.2709999999999999</v>
      </c>
      <c r="Z1281" s="4">
        <v>0.375</v>
      </c>
      <c r="AA1281" s="4">
        <v>0.02</v>
      </c>
    </row>
    <row r="1282" spans="1:27" s="6" customFormat="1" x14ac:dyDescent="0.3">
      <c r="A1282" s="40">
        <v>1281</v>
      </c>
      <c r="B1282" s="18" t="s">
        <v>323</v>
      </c>
      <c r="C1282" s="43" t="s">
        <v>116</v>
      </c>
      <c r="D1282" s="41"/>
      <c r="E1282" s="41">
        <v>566</v>
      </c>
      <c r="F1282" s="41">
        <v>2025</v>
      </c>
      <c r="G1282" s="4">
        <v>17966.190999999999</v>
      </c>
      <c r="H1282" s="4">
        <v>15990.388999999999</v>
      </c>
      <c r="I1282" s="4">
        <v>14309.565000000001</v>
      </c>
      <c r="J1282" s="4">
        <v>12410.204</v>
      </c>
      <c r="K1282" s="4">
        <v>10491.655000000001</v>
      </c>
      <c r="L1282" s="4">
        <v>8628.6550000000007</v>
      </c>
      <c r="M1282" s="4">
        <v>7207.6679999999997</v>
      </c>
      <c r="N1282" s="4">
        <v>6213.643</v>
      </c>
      <c r="O1282" s="4">
        <v>5378.6379999999999</v>
      </c>
      <c r="P1282" s="4">
        <v>4491.268</v>
      </c>
      <c r="Q1282" s="4">
        <v>3590.7150000000001</v>
      </c>
      <c r="R1282" s="4">
        <v>2800.8960000000002</v>
      </c>
      <c r="S1282" s="4">
        <v>2187.1109999999999</v>
      </c>
      <c r="T1282" s="4">
        <v>1595.232</v>
      </c>
      <c r="U1282" s="4">
        <v>1031.326</v>
      </c>
      <c r="V1282" s="4">
        <v>558.84100000000001</v>
      </c>
      <c r="W1282" s="4">
        <v>218.25299999999999</v>
      </c>
      <c r="X1282" s="4">
        <v>51.624000000000002</v>
      </c>
      <c r="Y1282" s="4">
        <v>6.5819999999999999</v>
      </c>
      <c r="Z1282" s="4">
        <v>0.46200000000000002</v>
      </c>
      <c r="AA1282" s="4">
        <v>2.3E-2</v>
      </c>
    </row>
    <row r="1283" spans="1:27" s="6" customFormat="1" x14ac:dyDescent="0.3">
      <c r="A1283" s="40">
        <v>1282</v>
      </c>
      <c r="B1283" s="18" t="s">
        <v>323</v>
      </c>
      <c r="C1283" s="43" t="s">
        <v>116</v>
      </c>
      <c r="D1283" s="41"/>
      <c r="E1283" s="41">
        <v>566</v>
      </c>
      <c r="F1283" s="41">
        <v>2030</v>
      </c>
      <c r="G1283" s="4">
        <v>19545.616999999998</v>
      </c>
      <c r="H1283" s="4">
        <v>17479.132000000001</v>
      </c>
      <c r="I1283" s="4">
        <v>15730.097</v>
      </c>
      <c r="J1283" s="4">
        <v>14099.751</v>
      </c>
      <c r="K1283" s="4">
        <v>12139.804</v>
      </c>
      <c r="L1283" s="4">
        <v>10214.487999999999</v>
      </c>
      <c r="M1283" s="4">
        <v>8382.8130000000001</v>
      </c>
      <c r="N1283" s="4">
        <v>6989.9139999999998</v>
      </c>
      <c r="O1283" s="4">
        <v>6011.4250000000002</v>
      </c>
      <c r="P1283" s="4">
        <v>5186.83</v>
      </c>
      <c r="Q1283" s="4">
        <v>4292.5240000000003</v>
      </c>
      <c r="R1283" s="4">
        <v>3372.27</v>
      </c>
      <c r="S1283" s="4">
        <v>2540.2399999999998</v>
      </c>
      <c r="T1283" s="4">
        <v>1860.26</v>
      </c>
      <c r="U1283" s="4">
        <v>1216.847</v>
      </c>
      <c r="V1283" s="4">
        <v>652.572</v>
      </c>
      <c r="W1283" s="4">
        <v>261.24099999999999</v>
      </c>
      <c r="X1283" s="4">
        <v>65.337000000000003</v>
      </c>
      <c r="Y1283" s="4">
        <v>8.6259999999999994</v>
      </c>
      <c r="Z1283" s="4">
        <v>0.60599999999999998</v>
      </c>
      <c r="AA1283" s="4">
        <v>2.9000000000000001E-2</v>
      </c>
    </row>
    <row r="1284" spans="1:27" s="6" customFormat="1" x14ac:dyDescent="0.3">
      <c r="A1284" s="40">
        <v>1283</v>
      </c>
      <c r="B1284" s="18" t="s">
        <v>323</v>
      </c>
      <c r="C1284" s="43" t="s">
        <v>116</v>
      </c>
      <c r="D1284" s="41"/>
      <c r="E1284" s="41">
        <v>566</v>
      </c>
      <c r="F1284" s="41">
        <v>2035</v>
      </c>
      <c r="G1284" s="4">
        <v>21151.132000000001</v>
      </c>
      <c r="H1284" s="4">
        <v>19101.429</v>
      </c>
      <c r="I1284" s="4">
        <v>17241.742999999999</v>
      </c>
      <c r="J1284" s="4">
        <v>15535.647000000001</v>
      </c>
      <c r="K1284" s="4">
        <v>13839.64</v>
      </c>
      <c r="L1284" s="4">
        <v>11866.093000000001</v>
      </c>
      <c r="M1284" s="4">
        <v>9964.2139999999999</v>
      </c>
      <c r="N1284" s="4">
        <v>8162.5749999999998</v>
      </c>
      <c r="O1284" s="4">
        <v>6789.1229999999996</v>
      </c>
      <c r="P1284" s="4">
        <v>5819.5029999999997</v>
      </c>
      <c r="Q1284" s="4">
        <v>4978.59</v>
      </c>
      <c r="R1284" s="4">
        <v>4052.7869999999998</v>
      </c>
      <c r="S1284" s="4">
        <v>3081.0920000000001</v>
      </c>
      <c r="T1284" s="4">
        <v>2184.2289999999998</v>
      </c>
      <c r="U1284" s="4">
        <v>1441.7570000000001</v>
      </c>
      <c r="V1284" s="4">
        <v>788.21199999999999</v>
      </c>
      <c r="W1284" s="4">
        <v>315.315</v>
      </c>
      <c r="X1284" s="4">
        <v>81.665000000000006</v>
      </c>
      <c r="Y1284" s="4">
        <v>11.483000000000001</v>
      </c>
      <c r="Z1284" s="4">
        <v>0.83</v>
      </c>
      <c r="AA1284" s="4">
        <v>3.7999999999999999E-2</v>
      </c>
    </row>
    <row r="1285" spans="1:27" s="6" customFormat="1" x14ac:dyDescent="0.3">
      <c r="A1285" s="40">
        <v>1284</v>
      </c>
      <c r="B1285" s="18" t="s">
        <v>323</v>
      </c>
      <c r="C1285" s="43" t="s">
        <v>116</v>
      </c>
      <c r="D1285" s="41"/>
      <c r="E1285" s="41">
        <v>566</v>
      </c>
      <c r="F1285" s="41">
        <v>2040</v>
      </c>
      <c r="G1285" s="4">
        <v>22670.106</v>
      </c>
      <c r="H1285" s="4">
        <v>20751.216</v>
      </c>
      <c r="I1285" s="4">
        <v>18886.566999999999</v>
      </c>
      <c r="J1285" s="4">
        <v>17062.965</v>
      </c>
      <c r="K1285" s="4">
        <v>15293.573</v>
      </c>
      <c r="L1285" s="4">
        <v>13574.171</v>
      </c>
      <c r="M1285" s="4">
        <v>11616.849</v>
      </c>
      <c r="N1285" s="4">
        <v>9737.8420000000006</v>
      </c>
      <c r="O1285" s="4">
        <v>7956.8760000000002</v>
      </c>
      <c r="P1285" s="4">
        <v>6595.8180000000002</v>
      </c>
      <c r="Q1285" s="4">
        <v>5608.107</v>
      </c>
      <c r="R1285" s="4">
        <v>4724.0510000000004</v>
      </c>
      <c r="S1285" s="4">
        <v>3729.08</v>
      </c>
      <c r="T1285" s="4">
        <v>2677.2539999999999</v>
      </c>
      <c r="U1285" s="4">
        <v>1719.31</v>
      </c>
      <c r="V1285" s="4">
        <v>955.654</v>
      </c>
      <c r="W1285" s="4">
        <v>393.52300000000002</v>
      </c>
      <c r="X1285" s="4">
        <v>102.9</v>
      </c>
      <c r="Y1285" s="4">
        <v>15.096</v>
      </c>
      <c r="Z1285" s="4">
        <v>1.155</v>
      </c>
      <c r="AA1285" s="4">
        <v>5.3999999999999999E-2</v>
      </c>
    </row>
    <row r="1286" spans="1:27" s="6" customFormat="1" x14ac:dyDescent="0.3">
      <c r="A1286" s="40">
        <v>1285</v>
      </c>
      <c r="B1286" s="18" t="s">
        <v>323</v>
      </c>
      <c r="C1286" s="43" t="s">
        <v>116</v>
      </c>
      <c r="D1286" s="41"/>
      <c r="E1286" s="41">
        <v>566</v>
      </c>
      <c r="F1286" s="41">
        <v>2045</v>
      </c>
      <c r="G1286" s="4">
        <v>24012.254000000001</v>
      </c>
      <c r="H1286" s="4">
        <v>22317.895</v>
      </c>
      <c r="I1286" s="4">
        <v>20561.931</v>
      </c>
      <c r="J1286" s="4">
        <v>18726.938999999998</v>
      </c>
      <c r="K1286" s="4">
        <v>16845.243999999999</v>
      </c>
      <c r="L1286" s="4">
        <v>15051.119000000001</v>
      </c>
      <c r="M1286" s="4">
        <v>13335.701999999999</v>
      </c>
      <c r="N1286" s="4">
        <v>11392.246999999999</v>
      </c>
      <c r="O1286" s="4">
        <v>9523.723</v>
      </c>
      <c r="P1286" s="4">
        <v>7753.9120000000003</v>
      </c>
      <c r="Q1286" s="4">
        <v>6376.34</v>
      </c>
      <c r="R1286" s="4">
        <v>5341.1710000000003</v>
      </c>
      <c r="S1286" s="4">
        <v>4368.9139999999998</v>
      </c>
      <c r="T1286" s="4">
        <v>3264.4209999999998</v>
      </c>
      <c r="U1286" s="4">
        <v>2130.6770000000001</v>
      </c>
      <c r="V1286" s="4">
        <v>1158.9349999999999</v>
      </c>
      <c r="W1286" s="4">
        <v>489.29500000000002</v>
      </c>
      <c r="X1286" s="4">
        <v>133.08699999999999</v>
      </c>
      <c r="Y1286" s="4">
        <v>19.917000000000002</v>
      </c>
      <c r="Z1286" s="4">
        <v>1.591</v>
      </c>
      <c r="AA1286" s="4">
        <v>7.5999999999999998E-2</v>
      </c>
    </row>
    <row r="1287" spans="1:27" s="6" customFormat="1" x14ac:dyDescent="0.3">
      <c r="A1287" s="40">
        <v>1286</v>
      </c>
      <c r="B1287" s="18" t="s">
        <v>323</v>
      </c>
      <c r="C1287" s="43" t="s">
        <v>116</v>
      </c>
      <c r="D1287" s="41"/>
      <c r="E1287" s="41">
        <v>566</v>
      </c>
      <c r="F1287" s="41">
        <v>2050</v>
      </c>
      <c r="G1287" s="4">
        <v>25178.003000000001</v>
      </c>
      <c r="H1287" s="4">
        <v>23706.771000000001</v>
      </c>
      <c r="I1287" s="4">
        <v>22153.149000000001</v>
      </c>
      <c r="J1287" s="4">
        <v>20419.989000000001</v>
      </c>
      <c r="K1287" s="4">
        <v>18530.915000000001</v>
      </c>
      <c r="L1287" s="4">
        <v>16623.877</v>
      </c>
      <c r="M1287" s="4">
        <v>14829.157999999999</v>
      </c>
      <c r="N1287" s="4">
        <v>13116.145</v>
      </c>
      <c r="O1287" s="4">
        <v>11173.784</v>
      </c>
      <c r="P1287" s="4">
        <v>9306.2289999999994</v>
      </c>
      <c r="Q1287" s="4">
        <v>7517.7579999999998</v>
      </c>
      <c r="R1287" s="4">
        <v>6094.0460000000003</v>
      </c>
      <c r="S1287" s="4">
        <v>4963.6260000000002</v>
      </c>
      <c r="T1287" s="4">
        <v>3851.9670000000001</v>
      </c>
      <c r="U1287" s="4">
        <v>2625.8359999999998</v>
      </c>
      <c r="V1287" s="4">
        <v>1459.94</v>
      </c>
      <c r="W1287" s="4">
        <v>608.12900000000002</v>
      </c>
      <c r="X1287" s="4">
        <v>171.30199999999999</v>
      </c>
      <c r="Y1287" s="4">
        <v>26.934999999999999</v>
      </c>
      <c r="Z1287" s="4">
        <v>2.1970000000000001</v>
      </c>
      <c r="AA1287" s="4">
        <v>0.108</v>
      </c>
    </row>
    <row r="1288" spans="1:27" s="6" customFormat="1" x14ac:dyDescent="0.3">
      <c r="A1288" s="40">
        <v>1287</v>
      </c>
      <c r="B1288" s="18" t="s">
        <v>323</v>
      </c>
      <c r="C1288" s="43" t="s">
        <v>116</v>
      </c>
      <c r="D1288" s="41"/>
      <c r="E1288" s="41">
        <v>566</v>
      </c>
      <c r="F1288" s="41">
        <v>2055</v>
      </c>
      <c r="G1288" s="4">
        <v>26215.388999999999</v>
      </c>
      <c r="H1288" s="4">
        <v>24918.095000000001</v>
      </c>
      <c r="I1288" s="4">
        <v>23566.2</v>
      </c>
      <c r="J1288" s="4">
        <v>22028.695</v>
      </c>
      <c r="K1288" s="4">
        <v>20245.095000000001</v>
      </c>
      <c r="L1288" s="4">
        <v>18329.746999999999</v>
      </c>
      <c r="M1288" s="4">
        <v>16419.057000000001</v>
      </c>
      <c r="N1288" s="4">
        <v>14621.772999999999</v>
      </c>
      <c r="O1288" s="4">
        <v>12897.081</v>
      </c>
      <c r="P1288" s="4">
        <v>10945.630999999999</v>
      </c>
      <c r="Q1288" s="4">
        <v>9047.1299999999992</v>
      </c>
      <c r="R1288" s="4">
        <v>7208.4809999999998</v>
      </c>
      <c r="S1288" s="4">
        <v>5689.39</v>
      </c>
      <c r="T1288" s="4">
        <v>4406.2920000000004</v>
      </c>
      <c r="U1288" s="4">
        <v>3130.4389999999999</v>
      </c>
      <c r="V1288" s="4">
        <v>1827.896</v>
      </c>
      <c r="W1288" s="4">
        <v>784.47</v>
      </c>
      <c r="X1288" s="4">
        <v>220.136</v>
      </c>
      <c r="Y1288" s="4">
        <v>36.183</v>
      </c>
      <c r="Z1288" s="4">
        <v>3.1040000000000001</v>
      </c>
      <c r="AA1288" s="4">
        <v>0.153</v>
      </c>
    </row>
    <row r="1289" spans="1:27" s="6" customFormat="1" x14ac:dyDescent="0.3">
      <c r="A1289" s="40">
        <v>1288</v>
      </c>
      <c r="B1289" s="18" t="s">
        <v>323</v>
      </c>
      <c r="C1289" s="43" t="s">
        <v>116</v>
      </c>
      <c r="D1289" s="41"/>
      <c r="E1289" s="41">
        <v>566</v>
      </c>
      <c r="F1289" s="41">
        <v>2060</v>
      </c>
      <c r="G1289" s="4">
        <v>27087.464</v>
      </c>
      <c r="H1289" s="4">
        <v>25992.330999999998</v>
      </c>
      <c r="I1289" s="4">
        <v>24796.637999999999</v>
      </c>
      <c r="J1289" s="4">
        <v>23455.328000000001</v>
      </c>
      <c r="K1289" s="4">
        <v>21869.791000000001</v>
      </c>
      <c r="L1289" s="4">
        <v>20059.321</v>
      </c>
      <c r="M1289" s="4">
        <v>18137.38</v>
      </c>
      <c r="N1289" s="4">
        <v>16221.307000000001</v>
      </c>
      <c r="O1289" s="4">
        <v>14406.916999999999</v>
      </c>
      <c r="P1289" s="4">
        <v>12660.15</v>
      </c>
      <c r="Q1289" s="4">
        <v>10666.609</v>
      </c>
      <c r="R1289" s="4">
        <v>8702.6749999999993</v>
      </c>
      <c r="S1289" s="4">
        <v>6762.9409999999998</v>
      </c>
      <c r="T1289" s="4">
        <v>5091.0110000000004</v>
      </c>
      <c r="U1289" s="4">
        <v>3627.6990000000001</v>
      </c>
      <c r="V1289" s="4">
        <v>2225.3649999999998</v>
      </c>
      <c r="W1289" s="4">
        <v>1014.355</v>
      </c>
      <c r="X1289" s="4">
        <v>297.16699999999997</v>
      </c>
      <c r="Y1289" s="4">
        <v>49.238999999999997</v>
      </c>
      <c r="Z1289" s="4">
        <v>4.4169999999999998</v>
      </c>
      <c r="AA1289" s="4">
        <v>0.222</v>
      </c>
    </row>
    <row r="1290" spans="1:27" s="6" customFormat="1" x14ac:dyDescent="0.3">
      <c r="A1290" s="40">
        <v>1289</v>
      </c>
      <c r="B1290" s="18" t="s">
        <v>323</v>
      </c>
      <c r="C1290" s="43" t="s">
        <v>116</v>
      </c>
      <c r="D1290" s="41"/>
      <c r="E1290" s="41">
        <v>566</v>
      </c>
      <c r="F1290" s="41">
        <v>2065</v>
      </c>
      <c r="G1290" s="4">
        <v>27928.54</v>
      </c>
      <c r="H1290" s="4">
        <v>26895.444</v>
      </c>
      <c r="I1290" s="4">
        <v>25886.964</v>
      </c>
      <c r="J1290" s="4">
        <v>24697.691999999999</v>
      </c>
      <c r="K1290" s="4">
        <v>23311.292000000001</v>
      </c>
      <c r="L1290" s="4">
        <v>21697.859</v>
      </c>
      <c r="M1290" s="4">
        <v>19878.162</v>
      </c>
      <c r="N1290" s="4">
        <v>17947.357</v>
      </c>
      <c r="O1290" s="4">
        <v>16009.821</v>
      </c>
      <c r="P1290" s="4">
        <v>14167.282999999999</v>
      </c>
      <c r="Q1290" s="4">
        <v>12363.164000000001</v>
      </c>
      <c r="R1290" s="4">
        <v>10289.232</v>
      </c>
      <c r="S1290" s="4">
        <v>8200.3970000000008</v>
      </c>
      <c r="T1290" s="4">
        <v>6094.9279999999999</v>
      </c>
      <c r="U1290" s="4">
        <v>4240.7280000000001</v>
      </c>
      <c r="V1290" s="4">
        <v>2628.63</v>
      </c>
      <c r="W1290" s="4">
        <v>1272.153</v>
      </c>
      <c r="X1290" s="4">
        <v>400.91500000000002</v>
      </c>
      <c r="Y1290" s="4">
        <v>70.194999999999993</v>
      </c>
      <c r="Z1290" s="4">
        <v>6.3639999999999999</v>
      </c>
      <c r="AA1290" s="4">
        <v>0.32700000000000001</v>
      </c>
    </row>
    <row r="1291" spans="1:27" s="6" customFormat="1" x14ac:dyDescent="0.3">
      <c r="A1291" s="40">
        <v>1290</v>
      </c>
      <c r="B1291" s="18" t="s">
        <v>323</v>
      </c>
      <c r="C1291" s="43" t="s">
        <v>116</v>
      </c>
      <c r="D1291" s="41"/>
      <c r="E1291" s="41">
        <v>566</v>
      </c>
      <c r="F1291" s="41">
        <v>2070</v>
      </c>
      <c r="G1291" s="4">
        <v>28672.83</v>
      </c>
      <c r="H1291" s="4">
        <v>27764.003000000001</v>
      </c>
      <c r="I1291" s="4">
        <v>26804.879000000001</v>
      </c>
      <c r="J1291" s="4">
        <v>25799.159</v>
      </c>
      <c r="K1291" s="4">
        <v>24567.981</v>
      </c>
      <c r="L1291" s="4">
        <v>23153.984</v>
      </c>
      <c r="M1291" s="4">
        <v>21528.663</v>
      </c>
      <c r="N1291" s="4">
        <v>19696.789000000001</v>
      </c>
      <c r="O1291" s="4">
        <v>17739.546999999999</v>
      </c>
      <c r="P1291" s="4">
        <v>15768.343999999999</v>
      </c>
      <c r="Q1291" s="4">
        <v>13860.976000000001</v>
      </c>
      <c r="R1291" s="4">
        <v>11956.374</v>
      </c>
      <c r="S1291" s="4">
        <v>9734.4789999999994</v>
      </c>
      <c r="T1291" s="4">
        <v>7439.5829999999996</v>
      </c>
      <c r="U1291" s="4">
        <v>5132.701</v>
      </c>
      <c r="V1291" s="4">
        <v>3128.3850000000002</v>
      </c>
      <c r="W1291" s="4">
        <v>1545.319</v>
      </c>
      <c r="X1291" s="4">
        <v>523.42700000000002</v>
      </c>
      <c r="Y1291" s="4">
        <v>99.754000000000005</v>
      </c>
      <c r="Z1291" s="4">
        <v>9.5890000000000004</v>
      </c>
      <c r="AA1291" s="4">
        <v>0.48699999999999999</v>
      </c>
    </row>
    <row r="1292" spans="1:27" s="6" customFormat="1" x14ac:dyDescent="0.3">
      <c r="A1292" s="40">
        <v>1291</v>
      </c>
      <c r="B1292" s="18" t="s">
        <v>323</v>
      </c>
      <c r="C1292" s="43" t="s">
        <v>116</v>
      </c>
      <c r="D1292" s="41"/>
      <c r="E1292" s="41">
        <v>566</v>
      </c>
      <c r="F1292" s="41">
        <v>2075</v>
      </c>
      <c r="G1292" s="4">
        <v>29203.391</v>
      </c>
      <c r="H1292" s="4">
        <v>28528.43</v>
      </c>
      <c r="I1292" s="4">
        <v>27684.242999999999</v>
      </c>
      <c r="J1292" s="4">
        <v>26726.376</v>
      </c>
      <c r="K1292" s="4">
        <v>25681.71</v>
      </c>
      <c r="L1292" s="4">
        <v>24423.761999999999</v>
      </c>
      <c r="M1292" s="4">
        <v>22996.492999999999</v>
      </c>
      <c r="N1292" s="4">
        <v>21355.9</v>
      </c>
      <c r="O1292" s="4">
        <v>19492.763999999999</v>
      </c>
      <c r="P1292" s="4">
        <v>17495.827000000001</v>
      </c>
      <c r="Q1292" s="4">
        <v>15453.62</v>
      </c>
      <c r="R1292" s="4">
        <v>13436.763000000001</v>
      </c>
      <c r="S1292" s="4">
        <v>11355.099</v>
      </c>
      <c r="T1292" s="4">
        <v>8888.1450000000004</v>
      </c>
      <c r="U1292" s="4">
        <v>6332.6459999999997</v>
      </c>
      <c r="V1292" s="4">
        <v>3854.8130000000001</v>
      </c>
      <c r="W1292" s="4">
        <v>1892.4860000000001</v>
      </c>
      <c r="X1292" s="4">
        <v>663.26700000000005</v>
      </c>
      <c r="Y1292" s="4">
        <v>137.797</v>
      </c>
      <c r="Z1292" s="4">
        <v>14.515000000000001</v>
      </c>
      <c r="AA1292" s="4">
        <v>0.76600000000000001</v>
      </c>
    </row>
    <row r="1293" spans="1:27" s="6" customFormat="1" x14ac:dyDescent="0.3">
      <c r="A1293" s="40">
        <v>1292</v>
      </c>
      <c r="B1293" s="18" t="s">
        <v>323</v>
      </c>
      <c r="C1293" s="43" t="s">
        <v>116</v>
      </c>
      <c r="D1293" s="41"/>
      <c r="E1293" s="41">
        <v>566</v>
      </c>
      <c r="F1293" s="41">
        <v>2080</v>
      </c>
      <c r="G1293" s="4">
        <v>29550.222000000002</v>
      </c>
      <c r="H1293" s="4">
        <v>29076.826000000001</v>
      </c>
      <c r="I1293" s="4">
        <v>28458.235000000001</v>
      </c>
      <c r="J1293" s="4">
        <v>27613.704000000002</v>
      </c>
      <c r="K1293" s="4">
        <v>26620.251</v>
      </c>
      <c r="L1293" s="4">
        <v>25550.145</v>
      </c>
      <c r="M1293" s="4">
        <v>24277.988000000001</v>
      </c>
      <c r="N1293" s="4">
        <v>22833.300999999999</v>
      </c>
      <c r="O1293" s="4">
        <v>21157.39</v>
      </c>
      <c r="P1293" s="4">
        <v>19248.313999999998</v>
      </c>
      <c r="Q1293" s="4">
        <v>17172.809000000001</v>
      </c>
      <c r="R1293" s="4">
        <v>15013.505999999999</v>
      </c>
      <c r="S1293" s="4">
        <v>12806.386</v>
      </c>
      <c r="T1293" s="4">
        <v>10430.138999999999</v>
      </c>
      <c r="U1293" s="4">
        <v>7642.31</v>
      </c>
      <c r="V1293" s="4">
        <v>4837.4440000000004</v>
      </c>
      <c r="W1293" s="4">
        <v>2396.576</v>
      </c>
      <c r="X1293" s="4">
        <v>846.11099999999999</v>
      </c>
      <c r="Y1293" s="4">
        <v>184.50700000000001</v>
      </c>
      <c r="Z1293" s="4">
        <v>21.355</v>
      </c>
      <c r="AA1293" s="4">
        <v>1.2190000000000001</v>
      </c>
    </row>
    <row r="1294" spans="1:27" s="6" customFormat="1" x14ac:dyDescent="0.3">
      <c r="A1294" s="40">
        <v>1293</v>
      </c>
      <c r="B1294" s="18" t="s">
        <v>323</v>
      </c>
      <c r="C1294" s="43" t="s">
        <v>116</v>
      </c>
      <c r="D1294" s="41"/>
      <c r="E1294" s="41">
        <v>566</v>
      </c>
      <c r="F1294" s="41">
        <v>2085</v>
      </c>
      <c r="G1294" s="4">
        <v>29744.955999999998</v>
      </c>
      <c r="H1294" s="4">
        <v>29436.925999999999</v>
      </c>
      <c r="I1294" s="4">
        <v>29012.828000000001</v>
      </c>
      <c r="J1294" s="4">
        <v>28391.920999999998</v>
      </c>
      <c r="K1294" s="4">
        <v>27512.274000000001</v>
      </c>
      <c r="L1294" s="4">
        <v>26493.423999999999</v>
      </c>
      <c r="M1294" s="4">
        <v>25408.246999999999</v>
      </c>
      <c r="N1294" s="4">
        <v>24118.095000000001</v>
      </c>
      <c r="O1294" s="4">
        <v>22635.829000000002</v>
      </c>
      <c r="P1294" s="4">
        <v>20910.114000000001</v>
      </c>
      <c r="Q1294" s="4">
        <v>18917.236000000001</v>
      </c>
      <c r="R1294" s="4">
        <v>16718.646000000001</v>
      </c>
      <c r="S1294" s="4">
        <v>14362.817999999999</v>
      </c>
      <c r="T1294" s="4">
        <v>11843.031999999999</v>
      </c>
      <c r="U1294" s="4">
        <v>9076.4470000000001</v>
      </c>
      <c r="V1294" s="4">
        <v>5961.6120000000001</v>
      </c>
      <c r="W1294" s="4">
        <v>3114.83</v>
      </c>
      <c r="X1294" s="4">
        <v>1131.039</v>
      </c>
      <c r="Y1294" s="4">
        <v>253.792</v>
      </c>
      <c r="Z1294" s="4">
        <v>31.271999999999998</v>
      </c>
      <c r="AA1294" s="4">
        <v>1.9350000000000001</v>
      </c>
    </row>
    <row r="1295" spans="1:27" s="6" customFormat="1" x14ac:dyDescent="0.3">
      <c r="A1295" s="40">
        <v>1294</v>
      </c>
      <c r="B1295" s="18" t="s">
        <v>323</v>
      </c>
      <c r="C1295" s="43" t="s">
        <v>116</v>
      </c>
      <c r="D1295" s="41"/>
      <c r="E1295" s="41">
        <v>566</v>
      </c>
      <c r="F1295" s="41">
        <v>2090</v>
      </c>
      <c r="G1295" s="4">
        <v>29862.131000000001</v>
      </c>
      <c r="H1295" s="4">
        <v>29641.580999999998</v>
      </c>
      <c r="I1295" s="4">
        <v>29377.956999999999</v>
      </c>
      <c r="J1295" s="4">
        <v>28949.996999999999</v>
      </c>
      <c r="K1295" s="4">
        <v>28294.822</v>
      </c>
      <c r="L1295" s="4">
        <v>27389.280999999999</v>
      </c>
      <c r="M1295" s="4">
        <v>26355.493999999999</v>
      </c>
      <c r="N1295" s="4">
        <v>25251.703000000001</v>
      </c>
      <c r="O1295" s="4">
        <v>23922.835999999999</v>
      </c>
      <c r="P1295" s="4">
        <v>22388</v>
      </c>
      <c r="Q1295" s="4">
        <v>20573.830000000002</v>
      </c>
      <c r="R1295" s="4">
        <v>18451.57</v>
      </c>
      <c r="S1295" s="4">
        <v>16047.948</v>
      </c>
      <c r="T1295" s="4">
        <v>13363.424000000001</v>
      </c>
      <c r="U1295" s="4">
        <v>10418.014999999999</v>
      </c>
      <c r="V1295" s="4">
        <v>7216.5020000000004</v>
      </c>
      <c r="W1295" s="4">
        <v>3964.2339999999999</v>
      </c>
      <c r="X1295" s="4">
        <v>1546.078</v>
      </c>
      <c r="Y1295" s="4">
        <v>364.51100000000002</v>
      </c>
      <c r="Z1295" s="4">
        <v>46.981999999999999</v>
      </c>
      <c r="AA1295" s="4">
        <v>3.077</v>
      </c>
    </row>
    <row r="1296" spans="1:27" s="6" customFormat="1" x14ac:dyDescent="0.3">
      <c r="A1296" s="40">
        <v>1295</v>
      </c>
      <c r="B1296" s="18" t="s">
        <v>323</v>
      </c>
      <c r="C1296" s="43" t="s">
        <v>116</v>
      </c>
      <c r="D1296" s="41"/>
      <c r="E1296" s="41">
        <v>566</v>
      </c>
      <c r="F1296" s="41">
        <v>2095</v>
      </c>
      <c r="G1296" s="4">
        <v>29811.151999999998</v>
      </c>
      <c r="H1296" s="4">
        <v>29766.942999999999</v>
      </c>
      <c r="I1296" s="4">
        <v>29586.838</v>
      </c>
      <c r="J1296" s="4">
        <v>29318.516</v>
      </c>
      <c r="K1296" s="4">
        <v>28857.023000000001</v>
      </c>
      <c r="L1296" s="4">
        <v>28175.94</v>
      </c>
      <c r="M1296" s="4">
        <v>27255.006000000001</v>
      </c>
      <c r="N1296" s="4">
        <v>26202.611000000001</v>
      </c>
      <c r="O1296" s="4">
        <v>25059.119999999999</v>
      </c>
      <c r="P1296" s="4">
        <v>23676.362000000001</v>
      </c>
      <c r="Q1296" s="4">
        <v>22049.544999999998</v>
      </c>
      <c r="R1296" s="4">
        <v>20099.662</v>
      </c>
      <c r="S1296" s="4">
        <v>17762.330999999998</v>
      </c>
      <c r="T1296" s="4">
        <v>15009.165999999999</v>
      </c>
      <c r="U1296" s="4">
        <v>11864.656999999999</v>
      </c>
      <c r="V1296" s="4">
        <v>8419.5259999999998</v>
      </c>
      <c r="W1296" s="4">
        <v>4933.9219999999996</v>
      </c>
      <c r="X1296" s="4">
        <v>2056.1289999999999</v>
      </c>
      <c r="Y1296" s="4">
        <v>530.89200000000005</v>
      </c>
      <c r="Z1296" s="4">
        <v>73.054000000000002</v>
      </c>
      <c r="AA1296" s="4">
        <v>4.9939999999999998</v>
      </c>
    </row>
    <row r="1297" spans="1:27" s="6" customFormat="1" x14ac:dyDescent="0.3">
      <c r="A1297" s="40">
        <v>1296</v>
      </c>
      <c r="B1297" s="18" t="s">
        <v>323</v>
      </c>
      <c r="C1297" s="43" t="s">
        <v>116</v>
      </c>
      <c r="D1297" s="41"/>
      <c r="E1297" s="41">
        <v>566</v>
      </c>
      <c r="F1297" s="41">
        <v>2100</v>
      </c>
      <c r="G1297" s="4">
        <v>29641.508000000002</v>
      </c>
      <c r="H1297" s="4">
        <v>29723.781999999999</v>
      </c>
      <c r="I1297" s="4">
        <v>29716.01</v>
      </c>
      <c r="J1297" s="4">
        <v>29530.843000000001</v>
      </c>
      <c r="K1297" s="4">
        <v>29230.074000000001</v>
      </c>
      <c r="L1297" s="4">
        <v>28742.807000000001</v>
      </c>
      <c r="M1297" s="4">
        <v>28045.972000000002</v>
      </c>
      <c r="N1297" s="4">
        <v>27106.385999999999</v>
      </c>
      <c r="O1297" s="4">
        <v>26014.744999999999</v>
      </c>
      <c r="P1297" s="4">
        <v>24816.313999999998</v>
      </c>
      <c r="Q1297" s="4">
        <v>23340.028999999999</v>
      </c>
      <c r="R1297" s="4">
        <v>21573.934000000001</v>
      </c>
      <c r="S1297" s="4">
        <v>19401.164000000001</v>
      </c>
      <c r="T1297" s="4">
        <v>16693.428</v>
      </c>
      <c r="U1297" s="4">
        <v>13441.105</v>
      </c>
      <c r="V1297" s="4">
        <v>9735.7819999999992</v>
      </c>
      <c r="W1297" s="4">
        <v>5908.2349999999997</v>
      </c>
      <c r="X1297" s="4">
        <v>2667.5749999999998</v>
      </c>
      <c r="Y1297" s="4">
        <v>750.05499999999995</v>
      </c>
      <c r="Z1297" s="4">
        <v>114.895</v>
      </c>
      <c r="AA1297" s="4">
        <v>8.3849999999999998</v>
      </c>
    </row>
    <row r="1298" spans="1:27" s="6" customFormat="1" x14ac:dyDescent="0.3">
      <c r="A1298" s="40">
        <v>1297</v>
      </c>
      <c r="B1298" s="18" t="s">
        <v>323</v>
      </c>
      <c r="C1298" s="43" t="s">
        <v>117</v>
      </c>
      <c r="D1298" s="41"/>
      <c r="E1298" s="41">
        <v>686</v>
      </c>
      <c r="F1298" s="41">
        <v>2015</v>
      </c>
      <c r="G1298" s="4">
        <v>1229.798</v>
      </c>
      <c r="H1298" s="4">
        <v>1060.4690000000001</v>
      </c>
      <c r="I1298" s="4">
        <v>894.97799999999995</v>
      </c>
      <c r="J1298" s="4">
        <v>780.22799999999995</v>
      </c>
      <c r="K1298" s="4">
        <v>692.22799999999995</v>
      </c>
      <c r="L1298" s="4">
        <v>607.55600000000004</v>
      </c>
      <c r="M1298" s="4">
        <v>526.20000000000005</v>
      </c>
      <c r="N1298" s="4">
        <v>427.72</v>
      </c>
      <c r="O1298" s="4">
        <v>345.44499999999999</v>
      </c>
      <c r="P1298" s="4">
        <v>272.16800000000001</v>
      </c>
      <c r="Q1298" s="4">
        <v>217.511</v>
      </c>
      <c r="R1298" s="4">
        <v>174.73699999999999</v>
      </c>
      <c r="S1298" s="4">
        <v>140.452</v>
      </c>
      <c r="T1298" s="4">
        <v>102.127</v>
      </c>
      <c r="U1298" s="4">
        <v>75.882999999999996</v>
      </c>
      <c r="V1298" s="4">
        <v>47.896000000000001</v>
      </c>
      <c r="W1298" s="4">
        <v>22.52</v>
      </c>
      <c r="X1298" s="4">
        <v>6.8470000000000004</v>
      </c>
      <c r="Y1298" s="4">
        <v>1.1519999999999999</v>
      </c>
      <c r="Z1298" s="4">
        <v>9.4E-2</v>
      </c>
      <c r="AA1298" s="4">
        <v>4.0000000000000001E-3</v>
      </c>
    </row>
    <row r="1299" spans="1:27" s="6" customFormat="1" x14ac:dyDescent="0.3">
      <c r="A1299" s="40">
        <v>1298</v>
      </c>
      <c r="B1299" s="18" t="s">
        <v>323</v>
      </c>
      <c r="C1299" s="43" t="s">
        <v>117</v>
      </c>
      <c r="D1299" s="41"/>
      <c r="E1299" s="41">
        <v>686</v>
      </c>
      <c r="F1299" s="41">
        <v>2020</v>
      </c>
      <c r="G1299" s="4">
        <v>1317.797</v>
      </c>
      <c r="H1299" s="4">
        <v>1218.211</v>
      </c>
      <c r="I1299" s="4">
        <v>1054.605</v>
      </c>
      <c r="J1299" s="4">
        <v>888.56</v>
      </c>
      <c r="K1299" s="4">
        <v>769.43</v>
      </c>
      <c r="L1299" s="4">
        <v>679.61800000000005</v>
      </c>
      <c r="M1299" s="4">
        <v>596.08399999999995</v>
      </c>
      <c r="N1299" s="4">
        <v>516.36300000000006</v>
      </c>
      <c r="O1299" s="4">
        <v>419.09100000000001</v>
      </c>
      <c r="P1299" s="4">
        <v>337.52300000000002</v>
      </c>
      <c r="Q1299" s="4">
        <v>264.27699999999999</v>
      </c>
      <c r="R1299" s="4">
        <v>208.869</v>
      </c>
      <c r="S1299" s="4">
        <v>164.31800000000001</v>
      </c>
      <c r="T1299" s="4">
        <v>126.824</v>
      </c>
      <c r="U1299" s="4">
        <v>85.375</v>
      </c>
      <c r="V1299" s="4">
        <v>54.957000000000001</v>
      </c>
      <c r="W1299" s="4">
        <v>26.969000000000001</v>
      </c>
      <c r="X1299" s="4">
        <v>8.5389999999999997</v>
      </c>
      <c r="Y1299" s="4">
        <v>1.5009999999999999</v>
      </c>
      <c r="Z1299" s="4">
        <v>0.124</v>
      </c>
      <c r="AA1299" s="4">
        <v>6.0000000000000001E-3</v>
      </c>
    </row>
    <row r="1300" spans="1:27" s="6" customFormat="1" x14ac:dyDescent="0.3">
      <c r="A1300" s="40">
        <v>1299</v>
      </c>
      <c r="B1300" s="18" t="s">
        <v>323</v>
      </c>
      <c r="C1300" s="43" t="s">
        <v>117</v>
      </c>
      <c r="D1300" s="41"/>
      <c r="E1300" s="41">
        <v>686</v>
      </c>
      <c r="F1300" s="41">
        <v>2025</v>
      </c>
      <c r="G1300" s="4">
        <v>1404.567</v>
      </c>
      <c r="H1300" s="4">
        <v>1307.662</v>
      </c>
      <c r="I1300" s="4">
        <v>1212.7570000000001</v>
      </c>
      <c r="J1300" s="4">
        <v>1048.394</v>
      </c>
      <c r="K1300" s="4">
        <v>878.19</v>
      </c>
      <c r="L1300" s="4">
        <v>757.38099999999997</v>
      </c>
      <c r="M1300" s="4">
        <v>668.60299999999995</v>
      </c>
      <c r="N1300" s="4">
        <v>586.51900000000001</v>
      </c>
      <c r="O1300" s="4">
        <v>507.47300000000001</v>
      </c>
      <c r="P1300" s="4">
        <v>410.70800000000003</v>
      </c>
      <c r="Q1300" s="4">
        <v>328.81299999999999</v>
      </c>
      <c r="R1300" s="4">
        <v>254.73599999999999</v>
      </c>
      <c r="S1300" s="4">
        <v>197.4</v>
      </c>
      <c r="T1300" s="4">
        <v>149.482</v>
      </c>
      <c r="U1300" s="4">
        <v>107.321</v>
      </c>
      <c r="V1300" s="4">
        <v>63.095999999999997</v>
      </c>
      <c r="W1300" s="4">
        <v>31.972999999999999</v>
      </c>
      <c r="X1300" s="4">
        <v>10.728999999999999</v>
      </c>
      <c r="Y1300" s="4">
        <v>1.994</v>
      </c>
      <c r="Z1300" s="4">
        <v>0.17599999999999999</v>
      </c>
      <c r="AA1300" s="4">
        <v>8.0000000000000002E-3</v>
      </c>
    </row>
    <row r="1301" spans="1:27" s="6" customFormat="1" x14ac:dyDescent="0.3">
      <c r="A1301" s="40">
        <v>1300</v>
      </c>
      <c r="B1301" s="18" t="s">
        <v>323</v>
      </c>
      <c r="C1301" s="43" t="s">
        <v>117</v>
      </c>
      <c r="D1301" s="41"/>
      <c r="E1301" s="41">
        <v>686</v>
      </c>
      <c r="F1301" s="41">
        <v>2030</v>
      </c>
      <c r="G1301" s="4">
        <v>1504.877</v>
      </c>
      <c r="H1301" s="4">
        <v>1395.6320000000001</v>
      </c>
      <c r="I1301" s="4">
        <v>1302.809</v>
      </c>
      <c r="J1301" s="4">
        <v>1206.7819999999999</v>
      </c>
      <c r="K1301" s="4">
        <v>1038.1849999999999</v>
      </c>
      <c r="L1301" s="4">
        <v>866.447</v>
      </c>
      <c r="M1301" s="4">
        <v>746.73500000000001</v>
      </c>
      <c r="N1301" s="4">
        <v>659.29200000000003</v>
      </c>
      <c r="O1301" s="4">
        <v>577.69399999999996</v>
      </c>
      <c r="P1301" s="4">
        <v>498.54899999999998</v>
      </c>
      <c r="Q1301" s="4">
        <v>401.185</v>
      </c>
      <c r="R1301" s="4">
        <v>317.98099999999999</v>
      </c>
      <c r="S1301" s="4">
        <v>241.804</v>
      </c>
      <c r="T1301" s="4">
        <v>180.761</v>
      </c>
      <c r="U1301" s="4">
        <v>127.857</v>
      </c>
      <c r="V1301" s="4">
        <v>80.766000000000005</v>
      </c>
      <c r="W1301" s="4">
        <v>37.795000000000002</v>
      </c>
      <c r="X1301" s="4">
        <v>13.285</v>
      </c>
      <c r="Y1301" s="4">
        <v>2.653</v>
      </c>
      <c r="Z1301" s="4">
        <v>0.249</v>
      </c>
      <c r="AA1301" s="4">
        <v>1.0999999999999999E-2</v>
      </c>
    </row>
    <row r="1302" spans="1:27" s="6" customFormat="1" x14ac:dyDescent="0.3">
      <c r="A1302" s="40">
        <v>1301</v>
      </c>
      <c r="B1302" s="18" t="s">
        <v>323</v>
      </c>
      <c r="C1302" s="43" t="s">
        <v>117</v>
      </c>
      <c r="D1302" s="41"/>
      <c r="E1302" s="41">
        <v>686</v>
      </c>
      <c r="F1302" s="41">
        <v>2035</v>
      </c>
      <c r="G1302" s="4">
        <v>1621.693</v>
      </c>
      <c r="H1302" s="4">
        <v>1496.857</v>
      </c>
      <c r="I1302" s="4">
        <v>1391.306</v>
      </c>
      <c r="J1302" s="4">
        <v>1297.2460000000001</v>
      </c>
      <c r="K1302" s="4">
        <v>1196.81</v>
      </c>
      <c r="L1302" s="4">
        <v>1026.521</v>
      </c>
      <c r="M1302" s="4">
        <v>855.98</v>
      </c>
      <c r="N1302" s="4">
        <v>737.66300000000001</v>
      </c>
      <c r="O1302" s="4">
        <v>650.57100000000003</v>
      </c>
      <c r="P1302" s="4">
        <v>568.64599999999996</v>
      </c>
      <c r="Q1302" s="4">
        <v>488.14</v>
      </c>
      <c r="R1302" s="4">
        <v>389.09300000000002</v>
      </c>
      <c r="S1302" s="4">
        <v>303.06599999999997</v>
      </c>
      <c r="T1302" s="4">
        <v>222.79300000000001</v>
      </c>
      <c r="U1302" s="4">
        <v>156.18</v>
      </c>
      <c r="V1302" s="4">
        <v>97.885999999999996</v>
      </c>
      <c r="W1302" s="4">
        <v>49.765999999999998</v>
      </c>
      <c r="X1302" s="4">
        <v>16.381</v>
      </c>
      <c r="Y1302" s="4">
        <v>3.476</v>
      </c>
      <c r="Z1302" s="4">
        <v>0.35299999999999998</v>
      </c>
      <c r="AA1302" s="4">
        <v>1.7000000000000001E-2</v>
      </c>
    </row>
    <row r="1303" spans="1:27" s="6" customFormat="1" x14ac:dyDescent="0.3">
      <c r="A1303" s="40">
        <v>1302</v>
      </c>
      <c r="B1303" s="18" t="s">
        <v>323</v>
      </c>
      <c r="C1303" s="43" t="s">
        <v>117</v>
      </c>
      <c r="D1303" s="41"/>
      <c r="E1303" s="41">
        <v>686</v>
      </c>
      <c r="F1303" s="41">
        <v>2040</v>
      </c>
      <c r="G1303" s="4">
        <v>1742.7090000000001</v>
      </c>
      <c r="H1303" s="4">
        <v>1614.366</v>
      </c>
      <c r="I1303" s="4">
        <v>1492.921</v>
      </c>
      <c r="J1303" s="4">
        <v>1386.096</v>
      </c>
      <c r="K1303" s="4">
        <v>1287.711</v>
      </c>
      <c r="L1303" s="4">
        <v>1185.288</v>
      </c>
      <c r="M1303" s="4">
        <v>1016.0069999999999</v>
      </c>
      <c r="N1303" s="4">
        <v>846.95399999999995</v>
      </c>
      <c r="O1303" s="4">
        <v>729.01900000000001</v>
      </c>
      <c r="P1303" s="4">
        <v>641.42200000000003</v>
      </c>
      <c r="Q1303" s="4">
        <v>557.827</v>
      </c>
      <c r="R1303" s="4">
        <v>474.62099999999998</v>
      </c>
      <c r="S1303" s="4">
        <v>372.16300000000001</v>
      </c>
      <c r="T1303" s="4">
        <v>280.78300000000002</v>
      </c>
      <c r="U1303" s="4">
        <v>194.26300000000001</v>
      </c>
      <c r="V1303" s="4">
        <v>121.452</v>
      </c>
      <c r="W1303" s="4">
        <v>61.898000000000003</v>
      </c>
      <c r="X1303" s="4">
        <v>22.436</v>
      </c>
      <c r="Y1303" s="4">
        <v>4.5209999999999999</v>
      </c>
      <c r="Z1303" s="4">
        <v>0.49399999999999999</v>
      </c>
      <c r="AA1303" s="4">
        <v>2.5000000000000001E-2</v>
      </c>
    </row>
    <row r="1304" spans="1:27" s="6" customFormat="1" x14ac:dyDescent="0.3">
      <c r="A1304" s="40">
        <v>1303</v>
      </c>
      <c r="B1304" s="18" t="s">
        <v>323</v>
      </c>
      <c r="C1304" s="43" t="s">
        <v>117</v>
      </c>
      <c r="D1304" s="41"/>
      <c r="E1304" s="41">
        <v>686</v>
      </c>
      <c r="F1304" s="41">
        <v>2045</v>
      </c>
      <c r="G1304" s="4">
        <v>1851.876</v>
      </c>
      <c r="H1304" s="4">
        <v>1735.8040000000001</v>
      </c>
      <c r="I1304" s="4">
        <v>1610.576</v>
      </c>
      <c r="J1304" s="4">
        <v>1487.771</v>
      </c>
      <c r="K1304" s="4">
        <v>1376.6130000000001</v>
      </c>
      <c r="L1304" s="4">
        <v>1276.1690000000001</v>
      </c>
      <c r="M1304" s="4">
        <v>1174.384</v>
      </c>
      <c r="N1304" s="4">
        <v>1006.438</v>
      </c>
      <c r="O1304" s="4">
        <v>837.89099999999996</v>
      </c>
      <c r="P1304" s="4">
        <v>719.56200000000001</v>
      </c>
      <c r="Q1304" s="4">
        <v>630.16800000000001</v>
      </c>
      <c r="R1304" s="4">
        <v>543.60199999999998</v>
      </c>
      <c r="S1304" s="4">
        <v>455.678</v>
      </c>
      <c r="T1304" s="4">
        <v>347.03899999999999</v>
      </c>
      <c r="U1304" s="4">
        <v>247.68899999999999</v>
      </c>
      <c r="V1304" s="4">
        <v>154.27099999999999</v>
      </c>
      <c r="W1304" s="4">
        <v>79.644999999999996</v>
      </c>
      <c r="X1304" s="4">
        <v>29.562999999999999</v>
      </c>
      <c r="Y1304" s="4">
        <v>6.72</v>
      </c>
      <c r="Z1304" s="4">
        <v>0.71399999999999997</v>
      </c>
      <c r="AA1304" s="4">
        <v>3.9E-2</v>
      </c>
    </row>
    <row r="1305" spans="1:27" s="6" customFormat="1" x14ac:dyDescent="0.3">
      <c r="A1305" s="40">
        <v>1304</v>
      </c>
      <c r="B1305" s="18" t="s">
        <v>323</v>
      </c>
      <c r="C1305" s="43" t="s">
        <v>117</v>
      </c>
      <c r="D1305" s="41"/>
      <c r="E1305" s="41">
        <v>686</v>
      </c>
      <c r="F1305" s="41">
        <v>2050</v>
      </c>
      <c r="G1305" s="4">
        <v>1943.5440000000001</v>
      </c>
      <c r="H1305" s="4">
        <v>1845.3009999999999</v>
      </c>
      <c r="I1305" s="4">
        <v>1732.1189999999999</v>
      </c>
      <c r="J1305" s="4">
        <v>1605.4480000000001</v>
      </c>
      <c r="K1305" s="4">
        <v>1478.2929999999999</v>
      </c>
      <c r="L1305" s="4">
        <v>1365.066</v>
      </c>
      <c r="M1305" s="4">
        <v>1265.21</v>
      </c>
      <c r="N1305" s="4">
        <v>1164.33</v>
      </c>
      <c r="O1305" s="4">
        <v>996.64300000000003</v>
      </c>
      <c r="P1305" s="4">
        <v>827.85400000000004</v>
      </c>
      <c r="Q1305" s="4">
        <v>707.83299999999997</v>
      </c>
      <c r="R1305" s="4">
        <v>615.26700000000005</v>
      </c>
      <c r="S1305" s="4">
        <v>523.54399999999998</v>
      </c>
      <c r="T1305" s="4">
        <v>427.24099999999999</v>
      </c>
      <c r="U1305" s="4">
        <v>309.14800000000002</v>
      </c>
      <c r="V1305" s="4">
        <v>200.227</v>
      </c>
      <c r="W1305" s="4">
        <v>104.35899999999999</v>
      </c>
      <c r="X1305" s="4">
        <v>39.982999999999997</v>
      </c>
      <c r="Y1305" s="4">
        <v>9.5109999999999992</v>
      </c>
      <c r="Z1305" s="4">
        <v>1.163</v>
      </c>
      <c r="AA1305" s="4">
        <v>6.0999999999999999E-2</v>
      </c>
    </row>
    <row r="1306" spans="1:27" s="6" customFormat="1" x14ac:dyDescent="0.3">
      <c r="A1306" s="40">
        <v>1305</v>
      </c>
      <c r="B1306" s="18" t="s">
        <v>323</v>
      </c>
      <c r="C1306" s="43" t="s">
        <v>117</v>
      </c>
      <c r="D1306" s="41"/>
      <c r="E1306" s="41">
        <v>686</v>
      </c>
      <c r="F1306" s="41">
        <v>2055</v>
      </c>
      <c r="G1306" s="4">
        <v>2018.075</v>
      </c>
      <c r="H1306" s="4">
        <v>1937.375</v>
      </c>
      <c r="I1306" s="4">
        <v>1841.7739999999999</v>
      </c>
      <c r="J1306" s="4">
        <v>1727.1279999999999</v>
      </c>
      <c r="K1306" s="4">
        <v>1596.213</v>
      </c>
      <c r="L1306" s="4">
        <v>1467.027</v>
      </c>
      <c r="M1306" s="4">
        <v>1354.3340000000001</v>
      </c>
      <c r="N1306" s="4">
        <v>1255.278</v>
      </c>
      <c r="O1306" s="4">
        <v>1154.0530000000001</v>
      </c>
      <c r="P1306" s="4">
        <v>985.73699999999997</v>
      </c>
      <c r="Q1306" s="4">
        <v>815.38199999999995</v>
      </c>
      <c r="R1306" s="4">
        <v>692.31600000000003</v>
      </c>
      <c r="S1306" s="4">
        <v>594.24599999999998</v>
      </c>
      <c r="T1306" s="4">
        <v>493.27600000000001</v>
      </c>
      <c r="U1306" s="4">
        <v>383.947</v>
      </c>
      <c r="V1306" s="4">
        <v>253.92699999999999</v>
      </c>
      <c r="W1306" s="4">
        <v>139.30099999999999</v>
      </c>
      <c r="X1306" s="4">
        <v>54.82</v>
      </c>
      <c r="Y1306" s="4">
        <v>13.739000000000001</v>
      </c>
      <c r="Z1306" s="4">
        <v>1.794</v>
      </c>
      <c r="AA1306" s="4">
        <v>0.107</v>
      </c>
    </row>
    <row r="1307" spans="1:27" s="6" customFormat="1" x14ac:dyDescent="0.3">
      <c r="A1307" s="40">
        <v>1306</v>
      </c>
      <c r="B1307" s="18" t="s">
        <v>323</v>
      </c>
      <c r="C1307" s="43" t="s">
        <v>117</v>
      </c>
      <c r="D1307" s="41"/>
      <c r="E1307" s="41">
        <v>686</v>
      </c>
      <c r="F1307" s="41">
        <v>2060</v>
      </c>
      <c r="G1307" s="4">
        <v>2085.221</v>
      </c>
      <c r="H1307" s="4">
        <v>2012.2860000000001</v>
      </c>
      <c r="I1307" s="4">
        <v>1934.0260000000001</v>
      </c>
      <c r="J1307" s="4">
        <v>1836.9490000000001</v>
      </c>
      <c r="K1307" s="4">
        <v>1718.134</v>
      </c>
      <c r="L1307" s="4">
        <v>1585.192</v>
      </c>
      <c r="M1307" s="4">
        <v>1456.501</v>
      </c>
      <c r="N1307" s="4">
        <v>1344.55</v>
      </c>
      <c r="O1307" s="4">
        <v>1245.0319999999999</v>
      </c>
      <c r="P1307" s="4">
        <v>1142.4449999999999</v>
      </c>
      <c r="Q1307" s="4">
        <v>972.03399999999999</v>
      </c>
      <c r="R1307" s="4">
        <v>798.82600000000002</v>
      </c>
      <c r="S1307" s="4">
        <v>670.428</v>
      </c>
      <c r="T1307" s="4">
        <v>562.42499999999995</v>
      </c>
      <c r="U1307" s="4">
        <v>446.875</v>
      </c>
      <c r="V1307" s="4">
        <v>320.02600000000001</v>
      </c>
      <c r="W1307" s="4">
        <v>181.29499999999999</v>
      </c>
      <c r="X1307" s="4">
        <v>76.337000000000003</v>
      </c>
      <c r="Y1307" s="4">
        <v>20.045000000000002</v>
      </c>
      <c r="Z1307" s="4">
        <v>2.8159999999999998</v>
      </c>
      <c r="AA1307" s="4">
        <v>0.18</v>
      </c>
    </row>
    <row r="1308" spans="1:27" s="6" customFormat="1" x14ac:dyDescent="0.3">
      <c r="A1308" s="40">
        <v>1307</v>
      </c>
      <c r="B1308" s="18" t="s">
        <v>323</v>
      </c>
      <c r="C1308" s="43" t="s">
        <v>117</v>
      </c>
      <c r="D1308" s="41"/>
      <c r="E1308" s="41">
        <v>686</v>
      </c>
      <c r="F1308" s="41">
        <v>2065</v>
      </c>
      <c r="G1308" s="4">
        <v>2152.33</v>
      </c>
      <c r="H1308" s="4">
        <v>2079.7979999999998</v>
      </c>
      <c r="I1308" s="4">
        <v>2009.0989999999999</v>
      </c>
      <c r="J1308" s="4">
        <v>1929.3779999999999</v>
      </c>
      <c r="K1308" s="4">
        <v>1828.2460000000001</v>
      </c>
      <c r="L1308" s="4">
        <v>1707.374</v>
      </c>
      <c r="M1308" s="4">
        <v>1574.846</v>
      </c>
      <c r="N1308" s="4">
        <v>1446.848</v>
      </c>
      <c r="O1308" s="4">
        <v>1334.393</v>
      </c>
      <c r="P1308" s="4">
        <v>1233.3920000000001</v>
      </c>
      <c r="Q1308" s="4">
        <v>1127.74</v>
      </c>
      <c r="R1308" s="4">
        <v>953.75900000000001</v>
      </c>
      <c r="S1308" s="4">
        <v>775.44500000000005</v>
      </c>
      <c r="T1308" s="4">
        <v>637.15099999999995</v>
      </c>
      <c r="U1308" s="4">
        <v>513.29300000000001</v>
      </c>
      <c r="V1308" s="4">
        <v>377.51400000000001</v>
      </c>
      <c r="W1308" s="4">
        <v>233.99799999999999</v>
      </c>
      <c r="X1308" s="4">
        <v>103.327</v>
      </c>
      <c r="Y1308" s="4">
        <v>29.587</v>
      </c>
      <c r="Z1308" s="4">
        <v>4.4459999999999997</v>
      </c>
      <c r="AA1308" s="4">
        <v>0.307</v>
      </c>
    </row>
    <row r="1309" spans="1:27" s="6" customFormat="1" x14ac:dyDescent="0.3">
      <c r="A1309" s="40">
        <v>1308</v>
      </c>
      <c r="B1309" s="18" t="s">
        <v>323</v>
      </c>
      <c r="C1309" s="43" t="s">
        <v>117</v>
      </c>
      <c r="D1309" s="41"/>
      <c r="E1309" s="41">
        <v>686</v>
      </c>
      <c r="F1309" s="41">
        <v>2070</v>
      </c>
      <c r="G1309" s="4">
        <v>2216.4349999999999</v>
      </c>
      <c r="H1309" s="4">
        <v>2147.2159999999999</v>
      </c>
      <c r="I1309" s="4">
        <v>2076.7779999999998</v>
      </c>
      <c r="J1309" s="4">
        <v>2004.6479999999999</v>
      </c>
      <c r="K1309" s="4">
        <v>1920.9949999999999</v>
      </c>
      <c r="L1309" s="4">
        <v>1817.7840000000001</v>
      </c>
      <c r="M1309" s="4">
        <v>1697.1949999999999</v>
      </c>
      <c r="N1309" s="4">
        <v>1565.2670000000001</v>
      </c>
      <c r="O1309" s="4">
        <v>1436.7170000000001</v>
      </c>
      <c r="P1309" s="4">
        <v>1322.768</v>
      </c>
      <c r="Q1309" s="4">
        <v>1218.588</v>
      </c>
      <c r="R1309" s="4">
        <v>1108.0350000000001</v>
      </c>
      <c r="S1309" s="4">
        <v>927.87</v>
      </c>
      <c r="T1309" s="4">
        <v>739.70399999999995</v>
      </c>
      <c r="U1309" s="4">
        <v>585.34799999999996</v>
      </c>
      <c r="V1309" s="4">
        <v>438.87700000000001</v>
      </c>
      <c r="W1309" s="4">
        <v>282.02300000000002</v>
      </c>
      <c r="X1309" s="4">
        <v>138.21100000000001</v>
      </c>
      <c r="Y1309" s="4">
        <v>42.262</v>
      </c>
      <c r="Z1309" s="4">
        <v>7.0650000000000004</v>
      </c>
      <c r="AA1309" s="4">
        <v>0.52600000000000002</v>
      </c>
    </row>
    <row r="1310" spans="1:27" s="6" customFormat="1" x14ac:dyDescent="0.3">
      <c r="A1310" s="40">
        <v>1309</v>
      </c>
      <c r="B1310" s="18" t="s">
        <v>323</v>
      </c>
      <c r="C1310" s="43" t="s">
        <v>117</v>
      </c>
      <c r="D1310" s="41"/>
      <c r="E1310" s="41">
        <v>686</v>
      </c>
      <c r="F1310" s="41">
        <v>2075</v>
      </c>
      <c r="G1310" s="4">
        <v>2267.2379999999998</v>
      </c>
      <c r="H1310" s="4">
        <v>2211.5250000000001</v>
      </c>
      <c r="I1310" s="4">
        <v>2144.3319999999999</v>
      </c>
      <c r="J1310" s="4">
        <v>2072.527</v>
      </c>
      <c r="K1310" s="4">
        <v>1996.6410000000001</v>
      </c>
      <c r="L1310" s="4">
        <v>1910.952</v>
      </c>
      <c r="M1310" s="4">
        <v>1807.875</v>
      </c>
      <c r="N1310" s="4">
        <v>1687.6980000000001</v>
      </c>
      <c r="O1310" s="4">
        <v>1555.088</v>
      </c>
      <c r="P1310" s="4">
        <v>1425.0039999999999</v>
      </c>
      <c r="Q1310" s="4">
        <v>1307.8389999999999</v>
      </c>
      <c r="R1310" s="4">
        <v>1198.604</v>
      </c>
      <c r="S1310" s="4">
        <v>1079.972</v>
      </c>
      <c r="T1310" s="4">
        <v>888.03300000000002</v>
      </c>
      <c r="U1310" s="4">
        <v>683.67499999999995</v>
      </c>
      <c r="V1310" s="4">
        <v>506.14499999999998</v>
      </c>
      <c r="W1310" s="4">
        <v>334.637</v>
      </c>
      <c r="X1310" s="4">
        <v>172.44</v>
      </c>
      <c r="Y1310" s="4">
        <v>59.597000000000001</v>
      </c>
      <c r="Z1310" s="4">
        <v>10.865</v>
      </c>
      <c r="AA1310" s="4">
        <v>0.91100000000000003</v>
      </c>
    </row>
    <row r="1311" spans="1:27" s="6" customFormat="1" x14ac:dyDescent="0.3">
      <c r="A1311" s="40">
        <v>1310</v>
      </c>
      <c r="B1311" s="18" t="s">
        <v>323</v>
      </c>
      <c r="C1311" s="43" t="s">
        <v>117</v>
      </c>
      <c r="D1311" s="41"/>
      <c r="E1311" s="41">
        <v>686</v>
      </c>
      <c r="F1311" s="41">
        <v>2080</v>
      </c>
      <c r="G1311" s="4">
        <v>2304.3580000000002</v>
      </c>
      <c r="H1311" s="4">
        <v>2262.5659999999998</v>
      </c>
      <c r="I1311" s="4">
        <v>2208.7710000000002</v>
      </c>
      <c r="J1311" s="4">
        <v>2140.2910000000002</v>
      </c>
      <c r="K1311" s="4">
        <v>2064.931</v>
      </c>
      <c r="L1311" s="4">
        <v>1987.0540000000001</v>
      </c>
      <c r="M1311" s="4">
        <v>1901.39</v>
      </c>
      <c r="N1311" s="4">
        <v>1798.579</v>
      </c>
      <c r="O1311" s="4">
        <v>1677.511</v>
      </c>
      <c r="P1311" s="4">
        <v>1543.232</v>
      </c>
      <c r="Q1311" s="4">
        <v>1409.932</v>
      </c>
      <c r="R1311" s="4">
        <v>1287.7670000000001</v>
      </c>
      <c r="S1311" s="4">
        <v>1170.308</v>
      </c>
      <c r="T1311" s="4">
        <v>1036.837</v>
      </c>
      <c r="U1311" s="4">
        <v>825.44600000000003</v>
      </c>
      <c r="V1311" s="4">
        <v>597.42700000000002</v>
      </c>
      <c r="W1311" s="4">
        <v>393.37400000000002</v>
      </c>
      <c r="X1311" s="4">
        <v>211.36</v>
      </c>
      <c r="Y1311" s="4">
        <v>78.171000000000006</v>
      </c>
      <c r="Z1311" s="4">
        <v>16.449000000000002</v>
      </c>
      <c r="AA1311" s="4">
        <v>1.5289999999999999</v>
      </c>
    </row>
    <row r="1312" spans="1:27" s="6" customFormat="1" x14ac:dyDescent="0.3">
      <c r="A1312" s="40">
        <v>1311</v>
      </c>
      <c r="B1312" s="18" t="s">
        <v>323</v>
      </c>
      <c r="C1312" s="43" t="s">
        <v>117</v>
      </c>
      <c r="D1312" s="41"/>
      <c r="E1312" s="41">
        <v>686</v>
      </c>
      <c r="F1312" s="41">
        <v>2085</v>
      </c>
      <c r="G1312" s="4">
        <v>2327.2600000000002</v>
      </c>
      <c r="H1312" s="4">
        <v>2299.913</v>
      </c>
      <c r="I1312" s="4">
        <v>2259.9630000000002</v>
      </c>
      <c r="J1312" s="4">
        <v>2204.931</v>
      </c>
      <c r="K1312" s="4">
        <v>2133.08</v>
      </c>
      <c r="L1312" s="4">
        <v>2055.799</v>
      </c>
      <c r="M1312" s="4">
        <v>1977.8789999999999</v>
      </c>
      <c r="N1312" s="4">
        <v>1892.329</v>
      </c>
      <c r="O1312" s="4">
        <v>1788.472</v>
      </c>
      <c r="P1312" s="4">
        <v>1665.5319999999999</v>
      </c>
      <c r="Q1312" s="4">
        <v>1527.8869999999999</v>
      </c>
      <c r="R1312" s="4">
        <v>1389.633</v>
      </c>
      <c r="S1312" s="4">
        <v>1259.3689999999999</v>
      </c>
      <c r="T1312" s="4">
        <v>1126.682</v>
      </c>
      <c r="U1312" s="4">
        <v>968.59799999999996</v>
      </c>
      <c r="V1312" s="4">
        <v>728.02599999999995</v>
      </c>
      <c r="W1312" s="4">
        <v>472.21499999999997</v>
      </c>
      <c r="X1312" s="4">
        <v>255.73400000000001</v>
      </c>
      <c r="Y1312" s="4">
        <v>100.229</v>
      </c>
      <c r="Z1312" s="4">
        <v>23.018000000000001</v>
      </c>
      <c r="AA1312" s="4">
        <v>2.5129999999999999</v>
      </c>
    </row>
    <row r="1313" spans="1:27" s="6" customFormat="1" x14ac:dyDescent="0.3">
      <c r="A1313" s="40">
        <v>1312</v>
      </c>
      <c r="B1313" s="18" t="s">
        <v>323</v>
      </c>
      <c r="C1313" s="43" t="s">
        <v>117</v>
      </c>
      <c r="D1313" s="41"/>
      <c r="E1313" s="41">
        <v>686</v>
      </c>
      <c r="F1313" s="41">
        <v>2090</v>
      </c>
      <c r="G1313" s="4">
        <v>2332.1320000000001</v>
      </c>
      <c r="H1313" s="4">
        <v>2323.04</v>
      </c>
      <c r="I1313" s="4">
        <v>2297.4540000000002</v>
      </c>
      <c r="J1313" s="4">
        <v>2256.3240000000001</v>
      </c>
      <c r="K1313" s="4">
        <v>2198.1030000000001</v>
      </c>
      <c r="L1313" s="4">
        <v>2124.4229999999998</v>
      </c>
      <c r="M1313" s="4">
        <v>2047.038</v>
      </c>
      <c r="N1313" s="4">
        <v>1969.1479999999999</v>
      </c>
      <c r="O1313" s="4">
        <v>1882.404</v>
      </c>
      <c r="P1313" s="4">
        <v>1776.5150000000001</v>
      </c>
      <c r="Q1313" s="4">
        <v>1649.9929999999999</v>
      </c>
      <c r="R1313" s="4">
        <v>1507.2560000000001</v>
      </c>
      <c r="S1313" s="4">
        <v>1361.002</v>
      </c>
      <c r="T1313" s="4">
        <v>1215.546</v>
      </c>
      <c r="U1313" s="4">
        <v>1057.404</v>
      </c>
      <c r="V1313" s="4">
        <v>861.58299999999997</v>
      </c>
      <c r="W1313" s="4">
        <v>584.44399999999996</v>
      </c>
      <c r="X1313" s="4">
        <v>315.30599999999998</v>
      </c>
      <c r="Y1313" s="4">
        <v>126.488</v>
      </c>
      <c r="Z1313" s="4">
        <v>31.38</v>
      </c>
      <c r="AA1313" s="4">
        <v>3.8330000000000002</v>
      </c>
    </row>
    <row r="1314" spans="1:27" s="6" customFormat="1" x14ac:dyDescent="0.3">
      <c r="A1314" s="40">
        <v>1313</v>
      </c>
      <c r="B1314" s="18" t="s">
        <v>323</v>
      </c>
      <c r="C1314" s="43" t="s">
        <v>117</v>
      </c>
      <c r="D1314" s="41"/>
      <c r="E1314" s="41">
        <v>686</v>
      </c>
      <c r="F1314" s="41">
        <v>2095</v>
      </c>
      <c r="G1314" s="4">
        <v>2332.8359999999998</v>
      </c>
      <c r="H1314" s="4">
        <v>2328.1680000000001</v>
      </c>
      <c r="I1314" s="4">
        <v>2320.7220000000002</v>
      </c>
      <c r="J1314" s="4">
        <v>2294.0360000000001</v>
      </c>
      <c r="K1314" s="4">
        <v>2249.8879999999999</v>
      </c>
      <c r="L1314" s="4">
        <v>2189.8989999999999</v>
      </c>
      <c r="M1314" s="4">
        <v>2116.0770000000002</v>
      </c>
      <c r="N1314" s="4">
        <v>2038.6669999999999</v>
      </c>
      <c r="O1314" s="4">
        <v>1959.521</v>
      </c>
      <c r="P1314" s="4">
        <v>1870.6120000000001</v>
      </c>
      <c r="Q1314" s="4">
        <v>1760.96</v>
      </c>
      <c r="R1314" s="4">
        <v>1629.116</v>
      </c>
      <c r="S1314" s="4">
        <v>1478.28</v>
      </c>
      <c r="T1314" s="4">
        <v>1316.8</v>
      </c>
      <c r="U1314" s="4">
        <v>1145.683</v>
      </c>
      <c r="V1314" s="4">
        <v>947.95899999999995</v>
      </c>
      <c r="W1314" s="4">
        <v>701.58</v>
      </c>
      <c r="X1314" s="4">
        <v>399.97</v>
      </c>
      <c r="Y1314" s="4">
        <v>162.19</v>
      </c>
      <c r="Z1314" s="4">
        <v>41.959000000000003</v>
      </c>
      <c r="AA1314" s="4">
        <v>5.6619999999999999</v>
      </c>
    </row>
    <row r="1315" spans="1:27" s="6" customFormat="1" x14ac:dyDescent="0.3">
      <c r="A1315" s="40">
        <v>1314</v>
      </c>
      <c r="B1315" s="18" t="s">
        <v>323</v>
      </c>
      <c r="C1315" s="43" t="s">
        <v>117</v>
      </c>
      <c r="D1315" s="41"/>
      <c r="E1315" s="41">
        <v>686</v>
      </c>
      <c r="F1315" s="41">
        <v>2100</v>
      </c>
      <c r="G1315" s="4">
        <v>2324.357</v>
      </c>
      <c r="H1315" s="4">
        <v>2329.087</v>
      </c>
      <c r="I1315" s="4">
        <v>2326.0030000000002</v>
      </c>
      <c r="J1315" s="4">
        <v>2317.5149999999999</v>
      </c>
      <c r="K1315" s="4">
        <v>2288.0230000000001</v>
      </c>
      <c r="L1315" s="4">
        <v>2242.1840000000002</v>
      </c>
      <c r="M1315" s="4">
        <v>2181.9749999999999</v>
      </c>
      <c r="N1315" s="4">
        <v>2108.0729999999999</v>
      </c>
      <c r="O1315" s="4">
        <v>2029.3689999999999</v>
      </c>
      <c r="P1315" s="4">
        <v>1948.0160000000001</v>
      </c>
      <c r="Q1315" s="4">
        <v>1855.252</v>
      </c>
      <c r="R1315" s="4">
        <v>1740.0930000000001</v>
      </c>
      <c r="S1315" s="4">
        <v>1599.873</v>
      </c>
      <c r="T1315" s="4">
        <v>1433.4590000000001</v>
      </c>
      <c r="U1315" s="4">
        <v>1246.0039999999999</v>
      </c>
      <c r="V1315" s="4">
        <v>1034.4780000000001</v>
      </c>
      <c r="W1315" s="4">
        <v>782.053</v>
      </c>
      <c r="X1315" s="4">
        <v>491.16</v>
      </c>
      <c r="Y1315" s="4">
        <v>213.39400000000001</v>
      </c>
      <c r="Z1315" s="4">
        <v>56.816000000000003</v>
      </c>
      <c r="AA1315" s="4">
        <v>8.1769999999999996</v>
      </c>
    </row>
    <row r="1316" spans="1:27" s="6" customFormat="1" x14ac:dyDescent="0.3">
      <c r="A1316" s="40">
        <v>1315</v>
      </c>
      <c r="B1316" s="18" t="s">
        <v>323</v>
      </c>
      <c r="C1316" s="43" t="s">
        <v>118</v>
      </c>
      <c r="D1316" s="41"/>
      <c r="E1316" s="41">
        <v>694</v>
      </c>
      <c r="F1316" s="41">
        <v>2015</v>
      </c>
      <c r="G1316" s="4">
        <v>566.29899999999998</v>
      </c>
      <c r="H1316" s="4">
        <v>522.09400000000005</v>
      </c>
      <c r="I1316" s="4">
        <v>459.79300000000001</v>
      </c>
      <c r="J1316" s="4">
        <v>399.21800000000002</v>
      </c>
      <c r="K1316" s="4">
        <v>336.70800000000003</v>
      </c>
      <c r="L1316" s="4">
        <v>286.77800000000002</v>
      </c>
      <c r="M1316" s="4">
        <v>247.04599999999999</v>
      </c>
      <c r="N1316" s="4">
        <v>204.34899999999999</v>
      </c>
      <c r="O1316" s="4">
        <v>166.55</v>
      </c>
      <c r="P1316" s="4">
        <v>129.846</v>
      </c>
      <c r="Q1316" s="4">
        <v>101.96899999999999</v>
      </c>
      <c r="R1316" s="4">
        <v>79.614000000000004</v>
      </c>
      <c r="S1316" s="4">
        <v>62.3</v>
      </c>
      <c r="T1316" s="4">
        <v>44.930999999999997</v>
      </c>
      <c r="U1316" s="4">
        <v>28.306999999999999</v>
      </c>
      <c r="V1316" s="4">
        <v>13.938000000000001</v>
      </c>
      <c r="W1316" s="4">
        <v>4.7069999999999999</v>
      </c>
      <c r="X1316" s="4">
        <v>0.92200000000000004</v>
      </c>
      <c r="Y1316" s="4">
        <v>8.5999999999999993E-2</v>
      </c>
      <c r="Z1316" s="4">
        <v>4.0000000000000001E-3</v>
      </c>
      <c r="AA1316" s="4">
        <v>0</v>
      </c>
    </row>
    <row r="1317" spans="1:27" s="6" customFormat="1" x14ac:dyDescent="0.3">
      <c r="A1317" s="40">
        <v>1316</v>
      </c>
      <c r="B1317" s="18" t="s">
        <v>323</v>
      </c>
      <c r="C1317" s="43" t="s">
        <v>118</v>
      </c>
      <c r="D1317" s="41"/>
      <c r="E1317" s="41">
        <v>694</v>
      </c>
      <c r="F1317" s="41">
        <v>2020</v>
      </c>
      <c r="G1317" s="4">
        <v>589.94799999999998</v>
      </c>
      <c r="H1317" s="4">
        <v>545.28599999999994</v>
      </c>
      <c r="I1317" s="4">
        <v>510.22500000000002</v>
      </c>
      <c r="J1317" s="4">
        <v>450.32900000000001</v>
      </c>
      <c r="K1317" s="4">
        <v>386.65699999999998</v>
      </c>
      <c r="L1317" s="4">
        <v>323.947</v>
      </c>
      <c r="M1317" s="4">
        <v>275.899</v>
      </c>
      <c r="N1317" s="4">
        <v>236.97</v>
      </c>
      <c r="O1317" s="4">
        <v>194.65299999999999</v>
      </c>
      <c r="P1317" s="4">
        <v>157.01400000000001</v>
      </c>
      <c r="Q1317" s="4">
        <v>120.501</v>
      </c>
      <c r="R1317" s="4">
        <v>92.234999999999999</v>
      </c>
      <c r="S1317" s="4">
        <v>68.935000000000002</v>
      </c>
      <c r="T1317" s="4">
        <v>50.222000000000001</v>
      </c>
      <c r="U1317" s="4">
        <v>32.131999999999998</v>
      </c>
      <c r="V1317" s="4">
        <v>16.47</v>
      </c>
      <c r="W1317" s="4">
        <v>5.85</v>
      </c>
      <c r="X1317" s="4">
        <v>1.22</v>
      </c>
      <c r="Y1317" s="4">
        <v>0.124</v>
      </c>
      <c r="Z1317" s="4">
        <v>6.0000000000000001E-3</v>
      </c>
      <c r="AA1317" s="4">
        <v>0</v>
      </c>
    </row>
    <row r="1318" spans="1:27" s="6" customFormat="1" x14ac:dyDescent="0.3">
      <c r="A1318" s="40">
        <v>1317</v>
      </c>
      <c r="B1318" s="18" t="s">
        <v>323</v>
      </c>
      <c r="C1318" s="43" t="s">
        <v>118</v>
      </c>
      <c r="D1318" s="41"/>
      <c r="E1318" s="41">
        <v>694</v>
      </c>
      <c r="F1318" s="41">
        <v>2025</v>
      </c>
      <c r="G1318" s="4">
        <v>610.15099999999995</v>
      </c>
      <c r="H1318" s="4">
        <v>570.399</v>
      </c>
      <c r="I1318" s="4">
        <v>533.87300000000005</v>
      </c>
      <c r="J1318" s="4">
        <v>500.48099999999999</v>
      </c>
      <c r="K1318" s="4">
        <v>437.411</v>
      </c>
      <c r="L1318" s="4">
        <v>373.31799999999998</v>
      </c>
      <c r="M1318" s="4">
        <v>312.63299999999998</v>
      </c>
      <c r="N1318" s="4">
        <v>265.45600000000002</v>
      </c>
      <c r="O1318" s="4">
        <v>226.495</v>
      </c>
      <c r="P1318" s="4">
        <v>184.22</v>
      </c>
      <c r="Q1318" s="4">
        <v>146.387</v>
      </c>
      <c r="R1318" s="4">
        <v>109.604</v>
      </c>
      <c r="S1318" s="4">
        <v>80.444000000000003</v>
      </c>
      <c r="T1318" s="4">
        <v>56.101999999999997</v>
      </c>
      <c r="U1318" s="4">
        <v>36.393000000000001</v>
      </c>
      <c r="V1318" s="4">
        <v>19.055</v>
      </c>
      <c r="W1318" s="4">
        <v>7.1020000000000003</v>
      </c>
      <c r="X1318" s="4">
        <v>1.5740000000000001</v>
      </c>
      <c r="Y1318" s="4">
        <v>0.17199999999999999</v>
      </c>
      <c r="Z1318" s="4">
        <v>8.9999999999999993E-3</v>
      </c>
      <c r="AA1318" s="4">
        <v>0</v>
      </c>
    </row>
    <row r="1319" spans="1:27" s="6" customFormat="1" x14ac:dyDescent="0.3">
      <c r="A1319" s="40">
        <v>1318</v>
      </c>
      <c r="B1319" s="18" t="s">
        <v>323</v>
      </c>
      <c r="C1319" s="43" t="s">
        <v>118</v>
      </c>
      <c r="D1319" s="41"/>
      <c r="E1319" s="41">
        <v>694</v>
      </c>
      <c r="F1319" s="41">
        <v>2030</v>
      </c>
      <c r="G1319" s="4">
        <v>628.00599999999997</v>
      </c>
      <c r="H1319" s="4">
        <v>592.65099999999995</v>
      </c>
      <c r="I1319" s="4">
        <v>559.98400000000004</v>
      </c>
      <c r="J1319" s="4">
        <v>524.88300000000004</v>
      </c>
      <c r="K1319" s="4">
        <v>487.89600000000002</v>
      </c>
      <c r="L1319" s="4">
        <v>424.096</v>
      </c>
      <c r="M1319" s="4">
        <v>361.69900000000001</v>
      </c>
      <c r="N1319" s="4">
        <v>301.97899999999998</v>
      </c>
      <c r="O1319" s="4">
        <v>254.792</v>
      </c>
      <c r="P1319" s="4">
        <v>215.38</v>
      </c>
      <c r="Q1319" s="4">
        <v>172.68</v>
      </c>
      <c r="R1319" s="4">
        <v>134.02000000000001</v>
      </c>
      <c r="S1319" s="4">
        <v>96.379000000000005</v>
      </c>
      <c r="T1319" s="4">
        <v>66.168999999999997</v>
      </c>
      <c r="U1319" s="4">
        <v>41.234999999999999</v>
      </c>
      <c r="V1319" s="4">
        <v>22.024000000000001</v>
      </c>
      <c r="W1319" s="4">
        <v>8.4540000000000006</v>
      </c>
      <c r="X1319" s="4">
        <v>1.9850000000000001</v>
      </c>
      <c r="Y1319" s="4">
        <v>0.23300000000000001</v>
      </c>
      <c r="Z1319" s="4">
        <v>1.4999999999999999E-2</v>
      </c>
      <c r="AA1319" s="4">
        <v>0</v>
      </c>
    </row>
    <row r="1320" spans="1:27" s="6" customFormat="1" x14ac:dyDescent="0.3">
      <c r="A1320" s="40">
        <v>1319</v>
      </c>
      <c r="B1320" s="18" t="s">
        <v>323</v>
      </c>
      <c r="C1320" s="43" t="s">
        <v>118</v>
      </c>
      <c r="D1320" s="41"/>
      <c r="E1320" s="41">
        <v>694</v>
      </c>
      <c r="F1320" s="41">
        <v>2035</v>
      </c>
      <c r="G1320" s="4">
        <v>639.41099999999994</v>
      </c>
      <c r="H1320" s="4">
        <v>612.35</v>
      </c>
      <c r="I1320" s="4">
        <v>583.17999999999995</v>
      </c>
      <c r="J1320" s="4">
        <v>551.66800000000001</v>
      </c>
      <c r="K1320" s="4">
        <v>513.23699999999997</v>
      </c>
      <c r="L1320" s="4">
        <v>474.77499999999998</v>
      </c>
      <c r="M1320" s="4">
        <v>412.30399999999997</v>
      </c>
      <c r="N1320" s="4">
        <v>350.60700000000003</v>
      </c>
      <c r="O1320" s="4">
        <v>290.95499999999998</v>
      </c>
      <c r="P1320" s="4">
        <v>243.322</v>
      </c>
      <c r="Q1320" s="4">
        <v>202.898</v>
      </c>
      <c r="R1320" s="4">
        <v>159.042</v>
      </c>
      <c r="S1320" s="4">
        <v>118.771</v>
      </c>
      <c r="T1320" s="4">
        <v>80.084000000000003</v>
      </c>
      <c r="U1320" s="4">
        <v>49.308999999999997</v>
      </c>
      <c r="V1320" s="4">
        <v>25.452999999999999</v>
      </c>
      <c r="W1320" s="4">
        <v>10.051</v>
      </c>
      <c r="X1320" s="4">
        <v>2.4540000000000002</v>
      </c>
      <c r="Y1320" s="4">
        <v>0.311</v>
      </c>
      <c r="Z1320" s="4">
        <v>0.02</v>
      </c>
      <c r="AA1320" s="4">
        <v>1E-3</v>
      </c>
    </row>
    <row r="1321" spans="1:27" s="6" customFormat="1" x14ac:dyDescent="0.3">
      <c r="A1321" s="40">
        <v>1320</v>
      </c>
      <c r="B1321" s="18" t="s">
        <v>323</v>
      </c>
      <c r="C1321" s="43" t="s">
        <v>118</v>
      </c>
      <c r="D1321" s="41"/>
      <c r="E1321" s="41">
        <v>694</v>
      </c>
      <c r="F1321" s="41">
        <v>2040</v>
      </c>
      <c r="G1321" s="4">
        <v>645.375</v>
      </c>
      <c r="H1321" s="4">
        <v>625.37199999999996</v>
      </c>
      <c r="I1321" s="4">
        <v>603.74199999999996</v>
      </c>
      <c r="J1321" s="4">
        <v>575.51400000000001</v>
      </c>
      <c r="K1321" s="4">
        <v>540.87400000000002</v>
      </c>
      <c r="L1321" s="4">
        <v>500.99099999999999</v>
      </c>
      <c r="M1321" s="4">
        <v>462.995</v>
      </c>
      <c r="N1321" s="4">
        <v>400.93700000000001</v>
      </c>
      <c r="O1321" s="4">
        <v>339.02300000000002</v>
      </c>
      <c r="P1321" s="4">
        <v>279.00299999999999</v>
      </c>
      <c r="Q1321" s="4">
        <v>230.339</v>
      </c>
      <c r="R1321" s="4">
        <v>188.02699999999999</v>
      </c>
      <c r="S1321" s="4">
        <v>142.089</v>
      </c>
      <c r="T1321" s="4">
        <v>99.774000000000001</v>
      </c>
      <c r="U1321" s="4">
        <v>60.578000000000003</v>
      </c>
      <c r="V1321" s="4">
        <v>31.094000000000001</v>
      </c>
      <c r="W1321" s="4">
        <v>11.964</v>
      </c>
      <c r="X1321" s="4">
        <v>3.0350000000000001</v>
      </c>
      <c r="Y1321" s="4">
        <v>0.40200000000000002</v>
      </c>
      <c r="Z1321" s="4">
        <v>2.5000000000000001E-2</v>
      </c>
      <c r="AA1321" s="4">
        <v>1E-3</v>
      </c>
    </row>
    <row r="1322" spans="1:27" s="6" customFormat="1" x14ac:dyDescent="0.3">
      <c r="A1322" s="40">
        <v>1321</v>
      </c>
      <c r="B1322" s="18" t="s">
        <v>323</v>
      </c>
      <c r="C1322" s="43" t="s">
        <v>118</v>
      </c>
      <c r="D1322" s="41"/>
      <c r="E1322" s="41">
        <v>694</v>
      </c>
      <c r="F1322" s="41">
        <v>2045</v>
      </c>
      <c r="G1322" s="4">
        <v>645.97199999999998</v>
      </c>
      <c r="H1322" s="4">
        <v>632.79300000000001</v>
      </c>
      <c r="I1322" s="4">
        <v>617.57600000000002</v>
      </c>
      <c r="J1322" s="4">
        <v>596.66999999999996</v>
      </c>
      <c r="K1322" s="4">
        <v>565.50800000000004</v>
      </c>
      <c r="L1322" s="4">
        <v>529.37199999999996</v>
      </c>
      <c r="M1322" s="4">
        <v>489.8</v>
      </c>
      <c r="N1322" s="4">
        <v>451.47199999999998</v>
      </c>
      <c r="O1322" s="4">
        <v>388.88299999999998</v>
      </c>
      <c r="P1322" s="4">
        <v>326.27100000000002</v>
      </c>
      <c r="Q1322" s="4">
        <v>265.25</v>
      </c>
      <c r="R1322" s="4">
        <v>214.61099999999999</v>
      </c>
      <c r="S1322" s="4">
        <v>169.21700000000001</v>
      </c>
      <c r="T1322" s="4">
        <v>120.54900000000001</v>
      </c>
      <c r="U1322" s="4">
        <v>76.522999999999996</v>
      </c>
      <c r="V1322" s="4">
        <v>38.97</v>
      </c>
      <c r="W1322" s="4">
        <v>15.032</v>
      </c>
      <c r="X1322" s="4">
        <v>3.75</v>
      </c>
      <c r="Y1322" s="4">
        <v>0.52100000000000002</v>
      </c>
      <c r="Z1322" s="4">
        <v>3.6999999999999998E-2</v>
      </c>
      <c r="AA1322" s="4">
        <v>2E-3</v>
      </c>
    </row>
    <row r="1323" spans="1:27" s="6" customFormat="1" x14ac:dyDescent="0.3">
      <c r="A1323" s="40">
        <v>1322</v>
      </c>
      <c r="B1323" s="18" t="s">
        <v>323</v>
      </c>
      <c r="C1323" s="43" t="s">
        <v>118</v>
      </c>
      <c r="D1323" s="41"/>
      <c r="E1323" s="41">
        <v>694</v>
      </c>
      <c r="F1323" s="41">
        <v>2050</v>
      </c>
      <c r="G1323" s="4">
        <v>643.34900000000005</v>
      </c>
      <c r="H1323" s="4">
        <v>634.726</v>
      </c>
      <c r="I1323" s="4">
        <v>625.76</v>
      </c>
      <c r="J1323" s="4">
        <v>611.08299999999997</v>
      </c>
      <c r="K1323" s="4">
        <v>587.40200000000004</v>
      </c>
      <c r="L1323" s="4">
        <v>554.72500000000002</v>
      </c>
      <c r="M1323" s="4">
        <v>518.69299999999998</v>
      </c>
      <c r="N1323" s="4">
        <v>478.71899999999999</v>
      </c>
      <c r="O1323" s="4">
        <v>439.084</v>
      </c>
      <c r="P1323" s="4">
        <v>375.43400000000003</v>
      </c>
      <c r="Q1323" s="4">
        <v>311.37400000000002</v>
      </c>
      <c r="R1323" s="4">
        <v>248.339</v>
      </c>
      <c r="S1323" s="4">
        <v>194.417</v>
      </c>
      <c r="T1323" s="4">
        <v>144.87100000000001</v>
      </c>
      <c r="U1323" s="4">
        <v>93.638999999999996</v>
      </c>
      <c r="V1323" s="4">
        <v>50.152999999999999</v>
      </c>
      <c r="W1323" s="4">
        <v>19.344000000000001</v>
      </c>
      <c r="X1323" s="4">
        <v>4.88</v>
      </c>
      <c r="Y1323" s="4">
        <v>0.67200000000000004</v>
      </c>
      <c r="Z1323" s="4">
        <v>4.9000000000000002E-2</v>
      </c>
      <c r="AA1323" s="4">
        <v>2E-3</v>
      </c>
    </row>
    <row r="1324" spans="1:27" s="6" customFormat="1" x14ac:dyDescent="0.3">
      <c r="A1324" s="40">
        <v>1323</v>
      </c>
      <c r="B1324" s="18" t="s">
        <v>323</v>
      </c>
      <c r="C1324" s="43" t="s">
        <v>118</v>
      </c>
      <c r="D1324" s="41"/>
      <c r="E1324" s="41">
        <v>694</v>
      </c>
      <c r="F1324" s="41">
        <v>2055</v>
      </c>
      <c r="G1324" s="4">
        <v>638.68499999999995</v>
      </c>
      <c r="H1324" s="4">
        <v>633.33000000000004</v>
      </c>
      <c r="I1324" s="4">
        <v>628.45000000000005</v>
      </c>
      <c r="J1324" s="4">
        <v>619.875</v>
      </c>
      <c r="K1324" s="4">
        <v>602.58600000000001</v>
      </c>
      <c r="L1324" s="4">
        <v>577.33600000000001</v>
      </c>
      <c r="M1324" s="4">
        <v>544.59900000000005</v>
      </c>
      <c r="N1324" s="4">
        <v>508.02699999999999</v>
      </c>
      <c r="O1324" s="4">
        <v>466.68400000000003</v>
      </c>
      <c r="P1324" s="4">
        <v>425.101</v>
      </c>
      <c r="Q1324" s="4">
        <v>359.50799999999998</v>
      </c>
      <c r="R1324" s="4">
        <v>292.79899999999998</v>
      </c>
      <c r="S1324" s="4">
        <v>226.31</v>
      </c>
      <c r="T1324" s="4">
        <v>167.81200000000001</v>
      </c>
      <c r="U1324" s="4">
        <v>113.854</v>
      </c>
      <c r="V1324" s="4">
        <v>62.43</v>
      </c>
      <c r="W1324" s="4">
        <v>25.510999999999999</v>
      </c>
      <c r="X1324" s="4">
        <v>6.4930000000000003</v>
      </c>
      <c r="Y1324" s="4">
        <v>0.91400000000000003</v>
      </c>
      <c r="Z1324" s="4">
        <v>6.8000000000000005E-2</v>
      </c>
      <c r="AA1324" s="4">
        <v>3.0000000000000001E-3</v>
      </c>
    </row>
    <row r="1325" spans="1:27" s="6" customFormat="1" x14ac:dyDescent="0.3">
      <c r="A1325" s="40">
        <v>1324</v>
      </c>
      <c r="B1325" s="18" t="s">
        <v>323</v>
      </c>
      <c r="C1325" s="43" t="s">
        <v>118</v>
      </c>
      <c r="D1325" s="41"/>
      <c r="E1325" s="41">
        <v>694</v>
      </c>
      <c r="F1325" s="41">
        <v>2060</v>
      </c>
      <c r="G1325" s="4">
        <v>629.62699999999995</v>
      </c>
      <c r="H1325" s="4">
        <v>629.78899999999999</v>
      </c>
      <c r="I1325" s="4">
        <v>627.78899999999999</v>
      </c>
      <c r="J1325" s="4">
        <v>623.20299999999997</v>
      </c>
      <c r="K1325" s="4">
        <v>612.25</v>
      </c>
      <c r="L1325" s="4">
        <v>593.41099999999994</v>
      </c>
      <c r="M1325" s="4">
        <v>567.88900000000001</v>
      </c>
      <c r="N1325" s="4">
        <v>534.46299999999997</v>
      </c>
      <c r="O1325" s="4">
        <v>496.31599999999997</v>
      </c>
      <c r="P1325" s="4">
        <v>452.87299999999999</v>
      </c>
      <c r="Q1325" s="4">
        <v>408.17</v>
      </c>
      <c r="R1325" s="4">
        <v>339.17899999999997</v>
      </c>
      <c r="S1325" s="4">
        <v>268.00900000000001</v>
      </c>
      <c r="T1325" s="4">
        <v>196.50800000000001</v>
      </c>
      <c r="U1325" s="4">
        <v>132.99700000000001</v>
      </c>
      <c r="V1325" s="4">
        <v>76.882999999999996</v>
      </c>
      <c r="W1325" s="4">
        <v>32.371000000000002</v>
      </c>
      <c r="X1325" s="4">
        <v>8.8030000000000008</v>
      </c>
      <c r="Y1325" s="4">
        <v>1.264</v>
      </c>
      <c r="Z1325" s="4">
        <v>9.4E-2</v>
      </c>
      <c r="AA1325" s="4">
        <v>4.0000000000000001E-3</v>
      </c>
    </row>
    <row r="1326" spans="1:27" s="6" customFormat="1" x14ac:dyDescent="0.3">
      <c r="A1326" s="40">
        <v>1325</v>
      </c>
      <c r="B1326" s="18" t="s">
        <v>323</v>
      </c>
      <c r="C1326" s="43" t="s">
        <v>118</v>
      </c>
      <c r="D1326" s="41"/>
      <c r="E1326" s="41">
        <v>694</v>
      </c>
      <c r="F1326" s="41">
        <v>2065</v>
      </c>
      <c r="G1326" s="4">
        <v>619.077</v>
      </c>
      <c r="H1326" s="4">
        <v>621.74300000000005</v>
      </c>
      <c r="I1326" s="4">
        <v>624.89</v>
      </c>
      <c r="J1326" s="4">
        <v>623.10199999999998</v>
      </c>
      <c r="K1326" s="4">
        <v>616.37099999999998</v>
      </c>
      <c r="L1326" s="4">
        <v>603.91300000000001</v>
      </c>
      <c r="M1326" s="4">
        <v>584.649</v>
      </c>
      <c r="N1326" s="4">
        <v>558.27499999999998</v>
      </c>
      <c r="O1326" s="4">
        <v>523.11300000000006</v>
      </c>
      <c r="P1326" s="4">
        <v>482.63</v>
      </c>
      <c r="Q1326" s="4">
        <v>435.86799999999999</v>
      </c>
      <c r="R1326" s="4">
        <v>386.255</v>
      </c>
      <c r="S1326" s="4">
        <v>311.726</v>
      </c>
      <c r="T1326" s="4">
        <v>234.017</v>
      </c>
      <c r="U1326" s="4">
        <v>156.983</v>
      </c>
      <c r="V1326" s="4">
        <v>90.906000000000006</v>
      </c>
      <c r="W1326" s="4">
        <v>40.598999999999997</v>
      </c>
      <c r="X1326" s="4">
        <v>11.47</v>
      </c>
      <c r="Y1326" s="4">
        <v>1.776</v>
      </c>
      <c r="Z1326" s="4">
        <v>0.13700000000000001</v>
      </c>
      <c r="AA1326" s="4">
        <v>6.0000000000000001E-3</v>
      </c>
    </row>
    <row r="1327" spans="1:27" s="6" customFormat="1" x14ac:dyDescent="0.3">
      <c r="A1327" s="40">
        <v>1326</v>
      </c>
      <c r="B1327" s="18" t="s">
        <v>323</v>
      </c>
      <c r="C1327" s="43" t="s">
        <v>118</v>
      </c>
      <c r="D1327" s="41"/>
      <c r="E1327" s="41">
        <v>694</v>
      </c>
      <c r="F1327" s="41">
        <v>2070</v>
      </c>
      <c r="G1327" s="4">
        <v>606.04399999999998</v>
      </c>
      <c r="H1327" s="4">
        <v>612.11300000000006</v>
      </c>
      <c r="I1327" s="4">
        <v>617.43600000000004</v>
      </c>
      <c r="J1327" s="4">
        <v>620.71299999999997</v>
      </c>
      <c r="K1327" s="4">
        <v>616.99699999999996</v>
      </c>
      <c r="L1327" s="4">
        <v>608.84699999999998</v>
      </c>
      <c r="M1327" s="4">
        <v>595.84900000000005</v>
      </c>
      <c r="N1327" s="4">
        <v>575.63400000000001</v>
      </c>
      <c r="O1327" s="4">
        <v>547.35500000000002</v>
      </c>
      <c r="P1327" s="4">
        <v>509.66699999999997</v>
      </c>
      <c r="Q1327" s="4">
        <v>465.55599999999998</v>
      </c>
      <c r="R1327" s="4">
        <v>413.625</v>
      </c>
      <c r="S1327" s="4">
        <v>356.38900000000001</v>
      </c>
      <c r="T1327" s="4">
        <v>273.66399999999999</v>
      </c>
      <c r="U1327" s="4">
        <v>188.411</v>
      </c>
      <c r="V1327" s="4">
        <v>108.584</v>
      </c>
      <c r="W1327" s="4">
        <v>48.869</v>
      </c>
      <c r="X1327" s="4">
        <v>14.760999999999999</v>
      </c>
      <c r="Y1327" s="4">
        <v>2.3969999999999998</v>
      </c>
      <c r="Z1327" s="4">
        <v>0.19800000000000001</v>
      </c>
      <c r="AA1327" s="4">
        <v>8.9999999999999993E-3</v>
      </c>
    </row>
    <row r="1328" spans="1:27" s="6" customFormat="1" x14ac:dyDescent="0.3">
      <c r="A1328" s="40">
        <v>1327</v>
      </c>
      <c r="B1328" s="18" t="s">
        <v>323</v>
      </c>
      <c r="C1328" s="43" t="s">
        <v>118</v>
      </c>
      <c r="D1328" s="41"/>
      <c r="E1328" s="41">
        <v>694</v>
      </c>
      <c r="F1328" s="41">
        <v>2075</v>
      </c>
      <c r="G1328" s="4">
        <v>592.02300000000002</v>
      </c>
      <c r="H1328" s="4">
        <v>599.91200000000003</v>
      </c>
      <c r="I1328" s="4">
        <v>608.327</v>
      </c>
      <c r="J1328" s="4">
        <v>613.72299999999996</v>
      </c>
      <c r="K1328" s="4">
        <v>615.245</v>
      </c>
      <c r="L1328" s="4">
        <v>610.19899999999996</v>
      </c>
      <c r="M1328" s="4">
        <v>601.45899999999995</v>
      </c>
      <c r="N1328" s="4">
        <v>587.44200000000001</v>
      </c>
      <c r="O1328" s="4">
        <v>565.21199999999999</v>
      </c>
      <c r="P1328" s="4">
        <v>534.18700000000001</v>
      </c>
      <c r="Q1328" s="4">
        <v>492.62200000000001</v>
      </c>
      <c r="R1328" s="4">
        <v>442.93799999999999</v>
      </c>
      <c r="S1328" s="4">
        <v>382.99799999999999</v>
      </c>
      <c r="T1328" s="4">
        <v>314.43900000000002</v>
      </c>
      <c r="U1328" s="4">
        <v>221.929</v>
      </c>
      <c r="V1328" s="4">
        <v>131.77799999999999</v>
      </c>
      <c r="W1328" s="4">
        <v>59.359000000000002</v>
      </c>
      <c r="X1328" s="4">
        <v>18.204999999999998</v>
      </c>
      <c r="Y1328" s="4">
        <v>3.1909999999999998</v>
      </c>
      <c r="Z1328" s="4">
        <v>0.27600000000000002</v>
      </c>
      <c r="AA1328" s="4">
        <v>1.2999999999999999E-2</v>
      </c>
    </row>
    <row r="1329" spans="1:27" s="6" customFormat="1" x14ac:dyDescent="0.3">
      <c r="A1329" s="40">
        <v>1328</v>
      </c>
      <c r="B1329" s="18" t="s">
        <v>323</v>
      </c>
      <c r="C1329" s="43" t="s">
        <v>118</v>
      </c>
      <c r="D1329" s="41"/>
      <c r="E1329" s="41">
        <v>694</v>
      </c>
      <c r="F1329" s="41">
        <v>2080</v>
      </c>
      <c r="G1329" s="4">
        <v>577.21699999999998</v>
      </c>
      <c r="H1329" s="4">
        <v>586.61400000000003</v>
      </c>
      <c r="I1329" s="4">
        <v>596.58699999999999</v>
      </c>
      <c r="J1329" s="4">
        <v>605.01800000000003</v>
      </c>
      <c r="K1329" s="4">
        <v>608.83299999999997</v>
      </c>
      <c r="L1329" s="4">
        <v>609.09699999999998</v>
      </c>
      <c r="M1329" s="4">
        <v>603.43499999999995</v>
      </c>
      <c r="N1329" s="4">
        <v>593.66399999999999</v>
      </c>
      <c r="O1329" s="4">
        <v>577.57000000000005</v>
      </c>
      <c r="P1329" s="4">
        <v>552.46299999999997</v>
      </c>
      <c r="Q1329" s="4">
        <v>517.26800000000003</v>
      </c>
      <c r="R1329" s="4">
        <v>469.8</v>
      </c>
      <c r="S1329" s="4">
        <v>411.51400000000001</v>
      </c>
      <c r="T1329" s="4">
        <v>339.50900000000001</v>
      </c>
      <c r="U1329" s="4">
        <v>256.76900000000001</v>
      </c>
      <c r="V1329" s="4">
        <v>156.88900000000001</v>
      </c>
      <c r="W1329" s="4">
        <v>73.213999999999999</v>
      </c>
      <c r="X1329" s="4">
        <v>22.638000000000002</v>
      </c>
      <c r="Y1329" s="4">
        <v>4.0659999999999998</v>
      </c>
      <c r="Z1329" s="4">
        <v>0.38300000000000001</v>
      </c>
      <c r="AA1329" s="4">
        <v>1.9E-2</v>
      </c>
    </row>
    <row r="1330" spans="1:27" s="6" customFormat="1" x14ac:dyDescent="0.3">
      <c r="A1330" s="40">
        <v>1329</v>
      </c>
      <c r="B1330" s="18" t="s">
        <v>323</v>
      </c>
      <c r="C1330" s="43" t="s">
        <v>118</v>
      </c>
      <c r="D1330" s="41"/>
      <c r="E1330" s="41">
        <v>694</v>
      </c>
      <c r="F1330" s="41">
        <v>2085</v>
      </c>
      <c r="G1330" s="4">
        <v>562.74800000000005</v>
      </c>
      <c r="H1330" s="4">
        <v>572.42899999999997</v>
      </c>
      <c r="I1330" s="4">
        <v>583.67700000000002</v>
      </c>
      <c r="J1330" s="4">
        <v>593.61699999999996</v>
      </c>
      <c r="K1330" s="4">
        <v>600.61099999999999</v>
      </c>
      <c r="L1330" s="4">
        <v>603.25400000000002</v>
      </c>
      <c r="M1330" s="4">
        <v>602.89099999999996</v>
      </c>
      <c r="N1330" s="4">
        <v>596.21900000000005</v>
      </c>
      <c r="O1330" s="4">
        <v>584.37</v>
      </c>
      <c r="P1330" s="4">
        <v>565.32799999999997</v>
      </c>
      <c r="Q1330" s="4">
        <v>535.89800000000002</v>
      </c>
      <c r="R1330" s="4">
        <v>494.48399999999998</v>
      </c>
      <c r="S1330" s="4">
        <v>438.02600000000001</v>
      </c>
      <c r="T1330" s="4">
        <v>366.75299999999999</v>
      </c>
      <c r="U1330" s="4">
        <v>279.55799999999999</v>
      </c>
      <c r="V1330" s="4">
        <v>183.94900000000001</v>
      </c>
      <c r="W1330" s="4">
        <v>88.962999999999994</v>
      </c>
      <c r="X1330" s="4">
        <v>28.757000000000001</v>
      </c>
      <c r="Y1330" s="4">
        <v>5.2610000000000001</v>
      </c>
      <c r="Z1330" s="4">
        <v>0.51</v>
      </c>
      <c r="AA1330" s="4">
        <v>2.7E-2</v>
      </c>
    </row>
    <row r="1331" spans="1:27" s="6" customFormat="1" x14ac:dyDescent="0.3">
      <c r="A1331" s="40">
        <v>1330</v>
      </c>
      <c r="B1331" s="18" t="s">
        <v>323</v>
      </c>
      <c r="C1331" s="43" t="s">
        <v>118</v>
      </c>
      <c r="D1331" s="41"/>
      <c r="E1331" s="41">
        <v>694</v>
      </c>
      <c r="F1331" s="41">
        <v>2090</v>
      </c>
      <c r="G1331" s="4">
        <v>548.58699999999999</v>
      </c>
      <c r="H1331" s="4">
        <v>558.51</v>
      </c>
      <c r="I1331" s="4">
        <v>569.83299999999997</v>
      </c>
      <c r="J1331" s="4">
        <v>581.01700000000005</v>
      </c>
      <c r="K1331" s="4">
        <v>589.649</v>
      </c>
      <c r="L1331" s="4">
        <v>595.55999999999995</v>
      </c>
      <c r="M1331" s="4">
        <v>597.58399999999995</v>
      </c>
      <c r="N1331" s="4">
        <v>596.21799999999996</v>
      </c>
      <c r="O1331" s="4">
        <v>587.51300000000003</v>
      </c>
      <c r="P1331" s="4">
        <v>572.72</v>
      </c>
      <c r="Q1331" s="4">
        <v>549.26400000000001</v>
      </c>
      <c r="R1331" s="4">
        <v>513.44299999999998</v>
      </c>
      <c r="S1331" s="4">
        <v>462.60199999999998</v>
      </c>
      <c r="T1331" s="4">
        <v>392.39299999999997</v>
      </c>
      <c r="U1331" s="4">
        <v>304.43099999999998</v>
      </c>
      <c r="V1331" s="4">
        <v>202.88300000000001</v>
      </c>
      <c r="W1331" s="4">
        <v>106.43</v>
      </c>
      <c r="X1331" s="4">
        <v>35.987000000000002</v>
      </c>
      <c r="Y1331" s="4">
        <v>6.9580000000000002</v>
      </c>
      <c r="Z1331" s="4">
        <v>0.69099999999999995</v>
      </c>
      <c r="AA1331" s="4">
        <v>3.7999999999999999E-2</v>
      </c>
    </row>
    <row r="1332" spans="1:27" s="6" customFormat="1" x14ac:dyDescent="0.3">
      <c r="A1332" s="40">
        <v>1331</v>
      </c>
      <c r="B1332" s="18" t="s">
        <v>323</v>
      </c>
      <c r="C1332" s="43" t="s">
        <v>118</v>
      </c>
      <c r="D1332" s="41"/>
      <c r="E1332" s="41">
        <v>694</v>
      </c>
      <c r="F1332" s="41">
        <v>2095</v>
      </c>
      <c r="G1332" s="4">
        <v>534.00300000000004</v>
      </c>
      <c r="H1332" s="4">
        <v>544.85</v>
      </c>
      <c r="I1332" s="4">
        <v>556.22699999999998</v>
      </c>
      <c r="J1332" s="4">
        <v>567.45799999999997</v>
      </c>
      <c r="K1332" s="4">
        <v>577.45799999999997</v>
      </c>
      <c r="L1332" s="4">
        <v>585.08900000000006</v>
      </c>
      <c r="M1332" s="4">
        <v>590.39499999999998</v>
      </c>
      <c r="N1332" s="4">
        <v>591.46900000000005</v>
      </c>
      <c r="O1332" s="4">
        <v>588.1</v>
      </c>
      <c r="P1332" s="4">
        <v>576.50300000000004</v>
      </c>
      <c r="Q1332" s="4">
        <v>557.30100000000004</v>
      </c>
      <c r="R1332" s="4">
        <v>527.37599999999998</v>
      </c>
      <c r="S1332" s="4">
        <v>481.89800000000002</v>
      </c>
      <c r="T1332" s="4">
        <v>416.45800000000003</v>
      </c>
      <c r="U1332" s="4">
        <v>328.25299999999999</v>
      </c>
      <c r="V1332" s="4">
        <v>223.72499999999999</v>
      </c>
      <c r="W1332" s="4">
        <v>119.69199999999999</v>
      </c>
      <c r="X1332" s="4">
        <v>44.3</v>
      </c>
      <c r="Y1332" s="4">
        <v>9.0579999999999998</v>
      </c>
      <c r="Z1332" s="4">
        <v>0.95499999999999996</v>
      </c>
      <c r="AA1332" s="4">
        <v>5.2999999999999999E-2</v>
      </c>
    </row>
    <row r="1333" spans="1:27" s="6" customFormat="1" x14ac:dyDescent="0.3">
      <c r="A1333" s="40">
        <v>1332</v>
      </c>
      <c r="B1333" s="18" t="s">
        <v>323</v>
      </c>
      <c r="C1333" s="43" t="s">
        <v>118</v>
      </c>
      <c r="D1333" s="41"/>
      <c r="E1333" s="41">
        <v>694</v>
      </c>
      <c r="F1333" s="41">
        <v>2100</v>
      </c>
      <c r="G1333" s="4">
        <v>520.00900000000001</v>
      </c>
      <c r="H1333" s="4">
        <v>530.70699999999999</v>
      </c>
      <c r="I1333" s="4">
        <v>542.83500000000004</v>
      </c>
      <c r="J1333" s="4">
        <v>554.09799999999996</v>
      </c>
      <c r="K1333" s="4">
        <v>564.26300000000003</v>
      </c>
      <c r="L1333" s="4">
        <v>573.34500000000003</v>
      </c>
      <c r="M1333" s="4">
        <v>580.40099999999995</v>
      </c>
      <c r="N1333" s="4">
        <v>584.79700000000003</v>
      </c>
      <c r="O1333" s="4">
        <v>583.94799999999998</v>
      </c>
      <c r="P1333" s="4">
        <v>577.71799999999996</v>
      </c>
      <c r="Q1333" s="4">
        <v>561.78099999999995</v>
      </c>
      <c r="R1333" s="4">
        <v>536.16600000000005</v>
      </c>
      <c r="S1333" s="4">
        <v>496.48599999999999</v>
      </c>
      <c r="T1333" s="4">
        <v>435.85199999999998</v>
      </c>
      <c r="U1333" s="4">
        <v>350.952</v>
      </c>
      <c r="V1333" s="4">
        <v>244.11</v>
      </c>
      <c r="W1333" s="4">
        <v>134.453</v>
      </c>
      <c r="X1333" s="4">
        <v>51.198999999999998</v>
      </c>
      <c r="Y1333" s="4">
        <v>11.581</v>
      </c>
      <c r="Z1333" s="4">
        <v>1.2969999999999999</v>
      </c>
      <c r="AA1333" s="4">
        <v>7.4999999999999997E-2</v>
      </c>
    </row>
    <row r="1334" spans="1:27" s="6" customFormat="1" x14ac:dyDescent="0.3">
      <c r="A1334" s="40">
        <v>1333</v>
      </c>
      <c r="B1334" s="18" t="s">
        <v>323</v>
      </c>
      <c r="C1334" s="43" t="s">
        <v>119</v>
      </c>
      <c r="D1334" s="41"/>
      <c r="E1334" s="41">
        <v>768</v>
      </c>
      <c r="F1334" s="41">
        <v>2015</v>
      </c>
      <c r="G1334" s="4">
        <v>579.54700000000003</v>
      </c>
      <c r="H1334" s="4">
        <v>522.99300000000005</v>
      </c>
      <c r="I1334" s="4">
        <v>451.86500000000001</v>
      </c>
      <c r="J1334" s="4">
        <v>378.29</v>
      </c>
      <c r="K1334" s="4">
        <v>329.53</v>
      </c>
      <c r="L1334" s="4">
        <v>297.10700000000003</v>
      </c>
      <c r="M1334" s="4">
        <v>257.745</v>
      </c>
      <c r="N1334" s="4">
        <v>217.45599999999999</v>
      </c>
      <c r="O1334" s="4">
        <v>175.18299999999999</v>
      </c>
      <c r="P1334" s="4">
        <v>137.71100000000001</v>
      </c>
      <c r="Q1334" s="4">
        <v>108.988</v>
      </c>
      <c r="R1334" s="4">
        <v>86.016999999999996</v>
      </c>
      <c r="S1334" s="4">
        <v>67.125</v>
      </c>
      <c r="T1334" s="4">
        <v>49.881999999999998</v>
      </c>
      <c r="U1334" s="4">
        <v>33.180999999999997</v>
      </c>
      <c r="V1334" s="4">
        <v>18.469000000000001</v>
      </c>
      <c r="W1334" s="4">
        <v>7.6180000000000003</v>
      </c>
      <c r="X1334" s="4">
        <v>2.0430000000000001</v>
      </c>
      <c r="Y1334" s="4">
        <v>0.314</v>
      </c>
      <c r="Z1334" s="4">
        <v>2.4E-2</v>
      </c>
      <c r="AA1334" s="4">
        <v>0</v>
      </c>
    </row>
    <row r="1335" spans="1:27" s="6" customFormat="1" x14ac:dyDescent="0.3">
      <c r="A1335" s="40">
        <v>1334</v>
      </c>
      <c r="B1335" s="18" t="s">
        <v>323</v>
      </c>
      <c r="C1335" s="43" t="s">
        <v>119</v>
      </c>
      <c r="D1335" s="41"/>
      <c r="E1335" s="41">
        <v>768</v>
      </c>
      <c r="F1335" s="41">
        <v>2020</v>
      </c>
      <c r="G1335" s="4">
        <v>615.96600000000001</v>
      </c>
      <c r="H1335" s="4">
        <v>565.89200000000005</v>
      </c>
      <c r="I1335" s="4">
        <v>515.75099999999998</v>
      </c>
      <c r="J1335" s="4">
        <v>446.17399999999998</v>
      </c>
      <c r="K1335" s="4">
        <v>371</v>
      </c>
      <c r="L1335" s="4">
        <v>321.80099999999999</v>
      </c>
      <c r="M1335" s="4">
        <v>289.70100000000002</v>
      </c>
      <c r="N1335" s="4">
        <v>250.95099999999999</v>
      </c>
      <c r="O1335" s="4">
        <v>211.15100000000001</v>
      </c>
      <c r="P1335" s="4">
        <v>169.48500000000001</v>
      </c>
      <c r="Q1335" s="4">
        <v>132.1</v>
      </c>
      <c r="R1335" s="4">
        <v>102.881</v>
      </c>
      <c r="S1335" s="4">
        <v>78.734999999999999</v>
      </c>
      <c r="T1335" s="4">
        <v>58.058</v>
      </c>
      <c r="U1335" s="4">
        <v>39.07</v>
      </c>
      <c r="V1335" s="4">
        <v>21.841000000000001</v>
      </c>
      <c r="W1335" s="4">
        <v>9.1289999999999996</v>
      </c>
      <c r="X1335" s="4">
        <v>2.4550000000000001</v>
      </c>
      <c r="Y1335" s="4">
        <v>0.376</v>
      </c>
      <c r="Z1335" s="4">
        <v>2.9000000000000001E-2</v>
      </c>
      <c r="AA1335" s="4">
        <v>0</v>
      </c>
    </row>
    <row r="1336" spans="1:27" s="6" customFormat="1" x14ac:dyDescent="0.3">
      <c r="A1336" s="40">
        <v>1335</v>
      </c>
      <c r="B1336" s="18" t="s">
        <v>323</v>
      </c>
      <c r="C1336" s="43" t="s">
        <v>119</v>
      </c>
      <c r="D1336" s="41"/>
      <c r="E1336" s="41">
        <v>768</v>
      </c>
      <c r="F1336" s="41">
        <v>2025</v>
      </c>
      <c r="G1336" s="4">
        <v>657.274</v>
      </c>
      <c r="H1336" s="4">
        <v>602.98699999999997</v>
      </c>
      <c r="I1336" s="4">
        <v>558.93100000000004</v>
      </c>
      <c r="J1336" s="4">
        <v>509.96</v>
      </c>
      <c r="K1336" s="4">
        <v>438.51799999999997</v>
      </c>
      <c r="L1336" s="4">
        <v>363.17500000000001</v>
      </c>
      <c r="M1336" s="4">
        <v>314.505</v>
      </c>
      <c r="N1336" s="4">
        <v>282.73</v>
      </c>
      <c r="O1336" s="4">
        <v>244.262</v>
      </c>
      <c r="P1336" s="4">
        <v>204.78200000000001</v>
      </c>
      <c r="Q1336" s="4">
        <v>163.02099999999999</v>
      </c>
      <c r="R1336" s="4">
        <v>125.10599999999999</v>
      </c>
      <c r="S1336" s="4">
        <v>94.59</v>
      </c>
      <c r="T1336" s="4">
        <v>68.540000000000006</v>
      </c>
      <c r="U1336" s="4">
        <v>45.905999999999999</v>
      </c>
      <c r="V1336" s="4">
        <v>26.093</v>
      </c>
      <c r="W1336" s="4">
        <v>11.029</v>
      </c>
      <c r="X1336" s="4">
        <v>3.0270000000000001</v>
      </c>
      <c r="Y1336" s="4">
        <v>0.46800000000000003</v>
      </c>
      <c r="Z1336" s="4">
        <v>3.7999999999999999E-2</v>
      </c>
      <c r="AA1336" s="4">
        <v>0</v>
      </c>
    </row>
    <row r="1337" spans="1:27" s="6" customFormat="1" x14ac:dyDescent="0.3">
      <c r="A1337" s="40">
        <v>1336</v>
      </c>
      <c r="B1337" s="18" t="s">
        <v>323</v>
      </c>
      <c r="C1337" s="43" t="s">
        <v>119</v>
      </c>
      <c r="D1337" s="41"/>
      <c r="E1337" s="41">
        <v>768</v>
      </c>
      <c r="F1337" s="41">
        <v>2030</v>
      </c>
      <c r="G1337" s="4">
        <v>705.99099999999999</v>
      </c>
      <c r="H1337" s="4">
        <v>644.75300000000004</v>
      </c>
      <c r="I1337" s="4">
        <v>596.33000000000004</v>
      </c>
      <c r="J1337" s="4">
        <v>553.25800000000004</v>
      </c>
      <c r="K1337" s="4">
        <v>502.06900000000002</v>
      </c>
      <c r="L1337" s="4">
        <v>430.16800000000001</v>
      </c>
      <c r="M1337" s="4">
        <v>355.65499999999997</v>
      </c>
      <c r="N1337" s="4">
        <v>307.529</v>
      </c>
      <c r="O1337" s="4">
        <v>275.73700000000002</v>
      </c>
      <c r="P1337" s="4">
        <v>237.369</v>
      </c>
      <c r="Q1337" s="4">
        <v>197.417</v>
      </c>
      <c r="R1337" s="4">
        <v>154.82300000000001</v>
      </c>
      <c r="S1337" s="4">
        <v>115.47199999999999</v>
      </c>
      <c r="T1337" s="4">
        <v>82.811000000000007</v>
      </c>
      <c r="U1337" s="4">
        <v>54.658000000000001</v>
      </c>
      <c r="V1337" s="4">
        <v>31.064</v>
      </c>
      <c r="W1337" s="4">
        <v>13.433</v>
      </c>
      <c r="X1337" s="4">
        <v>3.758</v>
      </c>
      <c r="Y1337" s="4">
        <v>0.59599999999999997</v>
      </c>
      <c r="Z1337" s="4">
        <v>4.7E-2</v>
      </c>
      <c r="AA1337" s="4">
        <v>1E-3</v>
      </c>
    </row>
    <row r="1338" spans="1:27" s="6" customFormat="1" x14ac:dyDescent="0.3">
      <c r="A1338" s="40">
        <v>1337</v>
      </c>
      <c r="B1338" s="18" t="s">
        <v>323</v>
      </c>
      <c r="C1338" s="43" t="s">
        <v>119</v>
      </c>
      <c r="D1338" s="41"/>
      <c r="E1338" s="41">
        <v>768</v>
      </c>
      <c r="F1338" s="41">
        <v>2035</v>
      </c>
      <c r="G1338" s="4">
        <v>753.50800000000004</v>
      </c>
      <c r="H1338" s="4">
        <v>693.79200000000003</v>
      </c>
      <c r="I1338" s="4">
        <v>638.34699999999998</v>
      </c>
      <c r="J1338" s="4">
        <v>590.83799999999997</v>
      </c>
      <c r="K1338" s="4">
        <v>545.47299999999996</v>
      </c>
      <c r="L1338" s="4">
        <v>493.37900000000002</v>
      </c>
      <c r="M1338" s="4">
        <v>422.05500000000001</v>
      </c>
      <c r="N1338" s="4">
        <v>348.38799999999998</v>
      </c>
      <c r="O1338" s="4">
        <v>300.44600000000003</v>
      </c>
      <c r="P1338" s="4">
        <v>268.43799999999999</v>
      </c>
      <c r="Q1338" s="4">
        <v>229.297</v>
      </c>
      <c r="R1338" s="4">
        <v>187.97200000000001</v>
      </c>
      <c r="S1338" s="4">
        <v>143.416</v>
      </c>
      <c r="T1338" s="4">
        <v>101.63</v>
      </c>
      <c r="U1338" s="4">
        <v>66.572000000000003</v>
      </c>
      <c r="V1338" s="4">
        <v>37.448999999999998</v>
      </c>
      <c r="W1338" s="4">
        <v>16.294</v>
      </c>
      <c r="X1338" s="4">
        <v>4.6980000000000004</v>
      </c>
      <c r="Y1338" s="4">
        <v>0.76500000000000001</v>
      </c>
      <c r="Z1338" s="4">
        <v>6.2E-2</v>
      </c>
      <c r="AA1338" s="4">
        <v>1E-3</v>
      </c>
    </row>
    <row r="1339" spans="1:27" s="6" customFormat="1" x14ac:dyDescent="0.3">
      <c r="A1339" s="40">
        <v>1338</v>
      </c>
      <c r="B1339" s="18" t="s">
        <v>323</v>
      </c>
      <c r="C1339" s="43" t="s">
        <v>119</v>
      </c>
      <c r="D1339" s="41"/>
      <c r="E1339" s="41">
        <v>768</v>
      </c>
      <c r="F1339" s="41">
        <v>2040</v>
      </c>
      <c r="G1339" s="4">
        <v>794.84400000000005</v>
      </c>
      <c r="H1339" s="4">
        <v>741.702</v>
      </c>
      <c r="I1339" s="4">
        <v>687.62300000000005</v>
      </c>
      <c r="J1339" s="4">
        <v>633.05999999999995</v>
      </c>
      <c r="K1339" s="4">
        <v>583.34299999999996</v>
      </c>
      <c r="L1339" s="4">
        <v>536.93799999999999</v>
      </c>
      <c r="M1339" s="4">
        <v>484.94</v>
      </c>
      <c r="N1339" s="4">
        <v>414.16500000000002</v>
      </c>
      <c r="O1339" s="4">
        <v>340.91699999999997</v>
      </c>
      <c r="P1339" s="4">
        <v>292.92200000000003</v>
      </c>
      <c r="Q1339" s="4">
        <v>259.714</v>
      </c>
      <c r="R1339" s="4">
        <v>218.726</v>
      </c>
      <c r="S1339" s="4">
        <v>174.559</v>
      </c>
      <c r="T1339" s="4">
        <v>126.688</v>
      </c>
      <c r="U1339" s="4">
        <v>82.156999999999996</v>
      </c>
      <c r="V1339" s="4">
        <v>46.027000000000001</v>
      </c>
      <c r="W1339" s="4">
        <v>19.928000000000001</v>
      </c>
      <c r="X1339" s="4">
        <v>5.8209999999999997</v>
      </c>
      <c r="Y1339" s="4">
        <v>0.98399999999999999</v>
      </c>
      <c r="Z1339" s="4">
        <v>8.3000000000000004E-2</v>
      </c>
      <c r="AA1339" s="4">
        <v>1E-3</v>
      </c>
    </row>
    <row r="1340" spans="1:27" s="6" customFormat="1" x14ac:dyDescent="0.3">
      <c r="A1340" s="40">
        <v>1339</v>
      </c>
      <c r="B1340" s="18" t="s">
        <v>323</v>
      </c>
      <c r="C1340" s="43" t="s">
        <v>119</v>
      </c>
      <c r="D1340" s="41"/>
      <c r="E1340" s="41">
        <v>768</v>
      </c>
      <c r="F1340" s="41">
        <v>2045</v>
      </c>
      <c r="G1340" s="4">
        <v>829.25300000000004</v>
      </c>
      <c r="H1340" s="4">
        <v>783.529</v>
      </c>
      <c r="I1340" s="4">
        <v>735.79</v>
      </c>
      <c r="J1340" s="4">
        <v>682.48900000000003</v>
      </c>
      <c r="K1340" s="4">
        <v>625.79899999999998</v>
      </c>
      <c r="L1340" s="4">
        <v>575.04300000000001</v>
      </c>
      <c r="M1340" s="4">
        <v>528.54200000000003</v>
      </c>
      <c r="N1340" s="4">
        <v>476.61</v>
      </c>
      <c r="O1340" s="4">
        <v>405.899</v>
      </c>
      <c r="P1340" s="4">
        <v>332.84199999999998</v>
      </c>
      <c r="Q1340" s="4">
        <v>283.80599999999998</v>
      </c>
      <c r="R1340" s="4">
        <v>248.17099999999999</v>
      </c>
      <c r="S1340" s="4">
        <v>203.613</v>
      </c>
      <c r="T1340" s="4">
        <v>154.75</v>
      </c>
      <c r="U1340" s="4">
        <v>102.977</v>
      </c>
      <c r="V1340" s="4">
        <v>57.307000000000002</v>
      </c>
      <c r="W1340" s="4">
        <v>24.84</v>
      </c>
      <c r="X1340" s="4">
        <v>7.2709999999999999</v>
      </c>
      <c r="Y1340" s="4">
        <v>1.2529999999999999</v>
      </c>
      <c r="Z1340" s="4">
        <v>0.109</v>
      </c>
      <c r="AA1340" s="4">
        <v>2E-3</v>
      </c>
    </row>
    <row r="1341" spans="1:27" s="6" customFormat="1" x14ac:dyDescent="0.3">
      <c r="A1341" s="40">
        <v>1340</v>
      </c>
      <c r="B1341" s="18" t="s">
        <v>323</v>
      </c>
      <c r="C1341" s="43" t="s">
        <v>119</v>
      </c>
      <c r="D1341" s="41"/>
      <c r="E1341" s="41">
        <v>768</v>
      </c>
      <c r="F1341" s="41">
        <v>2050</v>
      </c>
      <c r="G1341" s="4">
        <v>857.54600000000005</v>
      </c>
      <c r="H1341" s="4">
        <v>818.47</v>
      </c>
      <c r="I1341" s="4">
        <v>777.89300000000003</v>
      </c>
      <c r="J1341" s="4">
        <v>730.79700000000003</v>
      </c>
      <c r="K1341" s="4">
        <v>675.37</v>
      </c>
      <c r="L1341" s="4">
        <v>617.65099999999995</v>
      </c>
      <c r="M1341" s="4">
        <v>566.76800000000003</v>
      </c>
      <c r="N1341" s="4">
        <v>520.12900000000002</v>
      </c>
      <c r="O1341" s="4">
        <v>467.70600000000002</v>
      </c>
      <c r="P1341" s="4">
        <v>396.786</v>
      </c>
      <c r="Q1341" s="4">
        <v>322.90600000000001</v>
      </c>
      <c r="R1341" s="4">
        <v>271.61900000000003</v>
      </c>
      <c r="S1341" s="4">
        <v>231.53899999999999</v>
      </c>
      <c r="T1341" s="4">
        <v>181.10900000000001</v>
      </c>
      <c r="U1341" s="4">
        <v>126.441</v>
      </c>
      <c r="V1341" s="4">
        <v>72.441000000000003</v>
      </c>
      <c r="W1341" s="4">
        <v>31.35</v>
      </c>
      <c r="X1341" s="4">
        <v>9.2479999999999993</v>
      </c>
      <c r="Y1341" s="4">
        <v>1.609</v>
      </c>
      <c r="Z1341" s="4">
        <v>0.14499999999999999</v>
      </c>
      <c r="AA1341" s="4">
        <v>3.0000000000000001E-3</v>
      </c>
    </row>
    <row r="1342" spans="1:27" s="6" customFormat="1" x14ac:dyDescent="0.3">
      <c r="A1342" s="40">
        <v>1341</v>
      </c>
      <c r="B1342" s="18" t="s">
        <v>323</v>
      </c>
      <c r="C1342" s="43" t="s">
        <v>119</v>
      </c>
      <c r="D1342" s="41"/>
      <c r="E1342" s="41">
        <v>768</v>
      </c>
      <c r="F1342" s="41">
        <v>2055</v>
      </c>
      <c r="G1342" s="4">
        <v>885.14400000000001</v>
      </c>
      <c r="H1342" s="4">
        <v>847.46699999999998</v>
      </c>
      <c r="I1342" s="4">
        <v>813.20799999999997</v>
      </c>
      <c r="J1342" s="4">
        <v>773.13599999999997</v>
      </c>
      <c r="K1342" s="4">
        <v>723.928</v>
      </c>
      <c r="L1342" s="4">
        <v>667.41099999999994</v>
      </c>
      <c r="M1342" s="4">
        <v>609.54499999999996</v>
      </c>
      <c r="N1342" s="4">
        <v>558.46699999999998</v>
      </c>
      <c r="O1342" s="4">
        <v>511.06799999999998</v>
      </c>
      <c r="P1342" s="4">
        <v>457.78199999999998</v>
      </c>
      <c r="Q1342" s="4">
        <v>385.46699999999998</v>
      </c>
      <c r="R1342" s="4">
        <v>309.54500000000002</v>
      </c>
      <c r="S1342" s="4">
        <v>254.00200000000001</v>
      </c>
      <c r="T1342" s="4">
        <v>206.65299999999999</v>
      </c>
      <c r="U1342" s="4">
        <v>148.768</v>
      </c>
      <c r="V1342" s="4">
        <v>89.718999999999994</v>
      </c>
      <c r="W1342" s="4">
        <v>40.174999999999997</v>
      </c>
      <c r="X1342" s="4">
        <v>11.912000000000001</v>
      </c>
      <c r="Y1342" s="4">
        <v>2.1030000000000002</v>
      </c>
      <c r="Z1342" s="4">
        <v>0.193</v>
      </c>
      <c r="AA1342" s="4">
        <v>4.0000000000000001E-3</v>
      </c>
    </row>
    <row r="1343" spans="1:27" s="6" customFormat="1" x14ac:dyDescent="0.3">
      <c r="A1343" s="40">
        <v>1342</v>
      </c>
      <c r="B1343" s="18" t="s">
        <v>323</v>
      </c>
      <c r="C1343" s="43" t="s">
        <v>119</v>
      </c>
      <c r="D1343" s="41"/>
      <c r="E1343" s="41">
        <v>768</v>
      </c>
      <c r="F1343" s="41">
        <v>2060</v>
      </c>
      <c r="G1343" s="4">
        <v>908.32299999999998</v>
      </c>
      <c r="H1343" s="4">
        <v>875.72400000000005</v>
      </c>
      <c r="I1343" s="4">
        <v>842.58699999999999</v>
      </c>
      <c r="J1343" s="4">
        <v>808.71199999999999</v>
      </c>
      <c r="K1343" s="4">
        <v>766.54600000000005</v>
      </c>
      <c r="L1343" s="4">
        <v>716.17399999999998</v>
      </c>
      <c r="M1343" s="4">
        <v>659.399</v>
      </c>
      <c r="N1343" s="4">
        <v>601.30799999999999</v>
      </c>
      <c r="O1343" s="4">
        <v>549.36800000000005</v>
      </c>
      <c r="P1343" s="4">
        <v>500.78800000000001</v>
      </c>
      <c r="Q1343" s="4">
        <v>445.27199999999999</v>
      </c>
      <c r="R1343" s="4">
        <v>370.08499999999998</v>
      </c>
      <c r="S1343" s="4">
        <v>290.09899999999999</v>
      </c>
      <c r="T1343" s="4">
        <v>227.44499999999999</v>
      </c>
      <c r="U1343" s="4">
        <v>170.62299999999999</v>
      </c>
      <c r="V1343" s="4">
        <v>106.446</v>
      </c>
      <c r="W1343" s="4">
        <v>50.421999999999997</v>
      </c>
      <c r="X1343" s="4">
        <v>15.566000000000001</v>
      </c>
      <c r="Y1343" s="4">
        <v>2.7810000000000001</v>
      </c>
      <c r="Z1343" s="4">
        <v>0.26</v>
      </c>
      <c r="AA1343" s="4">
        <v>5.0000000000000001E-3</v>
      </c>
    </row>
    <row r="1344" spans="1:27" s="6" customFormat="1" x14ac:dyDescent="0.3">
      <c r="A1344" s="40">
        <v>1343</v>
      </c>
      <c r="B1344" s="18" t="s">
        <v>323</v>
      </c>
      <c r="C1344" s="43" t="s">
        <v>119</v>
      </c>
      <c r="D1344" s="41"/>
      <c r="E1344" s="41">
        <v>768</v>
      </c>
      <c r="F1344" s="41">
        <v>2065</v>
      </c>
      <c r="G1344" s="4">
        <v>929.73199999999997</v>
      </c>
      <c r="H1344" s="4">
        <v>899.59900000000005</v>
      </c>
      <c r="I1344" s="4">
        <v>871.21799999999996</v>
      </c>
      <c r="J1344" s="4">
        <v>838.37</v>
      </c>
      <c r="K1344" s="4">
        <v>802.46500000000003</v>
      </c>
      <c r="L1344" s="4">
        <v>759.06899999999996</v>
      </c>
      <c r="M1344" s="4">
        <v>708.31399999999996</v>
      </c>
      <c r="N1344" s="4">
        <v>651.18799999999999</v>
      </c>
      <c r="O1344" s="4">
        <v>592.15099999999995</v>
      </c>
      <c r="P1344" s="4">
        <v>538.89400000000001</v>
      </c>
      <c r="Q1344" s="4">
        <v>487.68</v>
      </c>
      <c r="R1344" s="4">
        <v>428.14499999999998</v>
      </c>
      <c r="S1344" s="4">
        <v>347.59199999999998</v>
      </c>
      <c r="T1344" s="4">
        <v>260.62200000000001</v>
      </c>
      <c r="U1344" s="4">
        <v>188.75700000000001</v>
      </c>
      <c r="V1344" s="4">
        <v>123.104</v>
      </c>
      <c r="W1344" s="4">
        <v>60.616999999999997</v>
      </c>
      <c r="X1344" s="4">
        <v>19.920999999999999</v>
      </c>
      <c r="Y1344" s="4">
        <v>3.7309999999999999</v>
      </c>
      <c r="Z1344" s="4">
        <v>0.35399999999999998</v>
      </c>
      <c r="AA1344" s="4">
        <v>8.0000000000000002E-3</v>
      </c>
    </row>
    <row r="1345" spans="1:27" s="6" customFormat="1" x14ac:dyDescent="0.3">
      <c r="A1345" s="40">
        <v>1344</v>
      </c>
      <c r="B1345" s="18" t="s">
        <v>323</v>
      </c>
      <c r="C1345" s="43" t="s">
        <v>119</v>
      </c>
      <c r="D1345" s="41"/>
      <c r="E1345" s="41">
        <v>768</v>
      </c>
      <c r="F1345" s="41">
        <v>2070</v>
      </c>
      <c r="G1345" s="4">
        <v>943.93299999999999</v>
      </c>
      <c r="H1345" s="4">
        <v>921.61699999999996</v>
      </c>
      <c r="I1345" s="4">
        <v>895.41800000000001</v>
      </c>
      <c r="J1345" s="4">
        <v>867.22400000000005</v>
      </c>
      <c r="K1345" s="4">
        <v>832.41899999999998</v>
      </c>
      <c r="L1345" s="4">
        <v>795.26</v>
      </c>
      <c r="M1345" s="4">
        <v>751.37199999999996</v>
      </c>
      <c r="N1345" s="4">
        <v>700.13199999999995</v>
      </c>
      <c r="O1345" s="4">
        <v>641.88199999999995</v>
      </c>
      <c r="P1345" s="4">
        <v>581.42700000000002</v>
      </c>
      <c r="Q1345" s="4">
        <v>525.37699999999995</v>
      </c>
      <c r="R1345" s="4">
        <v>469.62799999999999</v>
      </c>
      <c r="S1345" s="4">
        <v>403.07799999999997</v>
      </c>
      <c r="T1345" s="4">
        <v>313.48500000000001</v>
      </c>
      <c r="U1345" s="4">
        <v>217.685</v>
      </c>
      <c r="V1345" s="4">
        <v>137.661</v>
      </c>
      <c r="W1345" s="4">
        <v>71.322000000000003</v>
      </c>
      <c r="X1345" s="4">
        <v>24.561</v>
      </c>
      <c r="Y1345" s="4">
        <v>4.9349999999999996</v>
      </c>
      <c r="Z1345" s="4">
        <v>0.49399999999999999</v>
      </c>
      <c r="AA1345" s="4">
        <v>1.2E-2</v>
      </c>
    </row>
    <row r="1346" spans="1:27" s="6" customFormat="1" x14ac:dyDescent="0.3">
      <c r="A1346" s="40">
        <v>1345</v>
      </c>
      <c r="B1346" s="18" t="s">
        <v>323</v>
      </c>
      <c r="C1346" s="43" t="s">
        <v>119</v>
      </c>
      <c r="D1346" s="41"/>
      <c r="E1346" s="41">
        <v>768</v>
      </c>
      <c r="F1346" s="41">
        <v>2075</v>
      </c>
      <c r="G1346" s="4">
        <v>951.57799999999997</v>
      </c>
      <c r="H1346" s="4">
        <v>936.49</v>
      </c>
      <c r="I1346" s="4">
        <v>917.76700000000005</v>
      </c>
      <c r="J1346" s="4">
        <v>891.67100000000005</v>
      </c>
      <c r="K1346" s="4">
        <v>861.57899999999995</v>
      </c>
      <c r="L1346" s="4">
        <v>825.548</v>
      </c>
      <c r="M1346" s="4">
        <v>787.83199999999999</v>
      </c>
      <c r="N1346" s="4">
        <v>743.34100000000001</v>
      </c>
      <c r="O1346" s="4">
        <v>690.76700000000005</v>
      </c>
      <c r="P1346" s="4">
        <v>630.86300000000006</v>
      </c>
      <c r="Q1346" s="4">
        <v>567.48299999999995</v>
      </c>
      <c r="R1346" s="4">
        <v>506.697</v>
      </c>
      <c r="S1346" s="4">
        <v>443.185</v>
      </c>
      <c r="T1346" s="4">
        <v>364.94</v>
      </c>
      <c r="U1346" s="4">
        <v>263.536</v>
      </c>
      <c r="V1346" s="4">
        <v>160.488</v>
      </c>
      <c r="W1346" s="4">
        <v>81.147000000000006</v>
      </c>
      <c r="X1346" s="4">
        <v>29.645</v>
      </c>
      <c r="Y1346" s="4">
        <v>6.2919999999999998</v>
      </c>
      <c r="Z1346" s="4">
        <v>0.68100000000000005</v>
      </c>
      <c r="AA1346" s="4">
        <v>1.7999999999999999E-2</v>
      </c>
    </row>
    <row r="1347" spans="1:27" s="6" customFormat="1" x14ac:dyDescent="0.3">
      <c r="A1347" s="40">
        <v>1346</v>
      </c>
      <c r="B1347" s="18" t="s">
        <v>323</v>
      </c>
      <c r="C1347" s="43" t="s">
        <v>119</v>
      </c>
      <c r="D1347" s="41"/>
      <c r="E1347" s="41">
        <v>768</v>
      </c>
      <c r="F1347" s="41">
        <v>2080</v>
      </c>
      <c r="G1347" s="4">
        <v>955.11900000000003</v>
      </c>
      <c r="H1347" s="4">
        <v>944.80200000000002</v>
      </c>
      <c r="I1347" s="4">
        <v>932.97</v>
      </c>
      <c r="J1347" s="4">
        <v>914.25199999999995</v>
      </c>
      <c r="K1347" s="4">
        <v>886.34</v>
      </c>
      <c r="L1347" s="4">
        <v>855.03200000000004</v>
      </c>
      <c r="M1347" s="4">
        <v>818.42600000000004</v>
      </c>
      <c r="N1347" s="4">
        <v>780.01800000000003</v>
      </c>
      <c r="O1347" s="4">
        <v>734.01400000000001</v>
      </c>
      <c r="P1347" s="4">
        <v>679.51499999999999</v>
      </c>
      <c r="Q1347" s="4">
        <v>616.37400000000002</v>
      </c>
      <c r="R1347" s="4">
        <v>548.08799999999997</v>
      </c>
      <c r="S1347" s="4">
        <v>479.24299999999999</v>
      </c>
      <c r="T1347" s="4">
        <v>402.72800000000001</v>
      </c>
      <c r="U1347" s="4">
        <v>308.68400000000003</v>
      </c>
      <c r="V1347" s="4">
        <v>196.30500000000001</v>
      </c>
      <c r="W1347" s="4">
        <v>96.177000000000007</v>
      </c>
      <c r="X1347" s="4">
        <v>34.558999999999997</v>
      </c>
      <c r="Y1347" s="4">
        <v>7.8440000000000003</v>
      </c>
      <c r="Z1347" s="4">
        <v>0.90200000000000002</v>
      </c>
      <c r="AA1347" s="4">
        <v>2.7E-2</v>
      </c>
    </row>
    <row r="1348" spans="1:27" s="6" customFormat="1" x14ac:dyDescent="0.3">
      <c r="A1348" s="40">
        <v>1347</v>
      </c>
      <c r="B1348" s="18" t="s">
        <v>323</v>
      </c>
      <c r="C1348" s="43" t="s">
        <v>119</v>
      </c>
      <c r="D1348" s="41"/>
      <c r="E1348" s="41">
        <v>768</v>
      </c>
      <c r="F1348" s="41">
        <v>2085</v>
      </c>
      <c r="G1348" s="4">
        <v>954.88599999999997</v>
      </c>
      <c r="H1348" s="4">
        <v>949</v>
      </c>
      <c r="I1348" s="4">
        <v>941.61599999999999</v>
      </c>
      <c r="J1348" s="4">
        <v>929.697</v>
      </c>
      <c r="K1348" s="4">
        <v>909.23400000000004</v>
      </c>
      <c r="L1348" s="4">
        <v>880.13199999999995</v>
      </c>
      <c r="M1348" s="4">
        <v>848.21900000000005</v>
      </c>
      <c r="N1348" s="4">
        <v>810.90099999999995</v>
      </c>
      <c r="O1348" s="4">
        <v>770.84699999999998</v>
      </c>
      <c r="P1348" s="4">
        <v>722.673</v>
      </c>
      <c r="Q1348" s="4">
        <v>664.58399999999995</v>
      </c>
      <c r="R1348" s="4">
        <v>596.13800000000003</v>
      </c>
      <c r="S1348" s="4">
        <v>519.53800000000001</v>
      </c>
      <c r="T1348" s="4">
        <v>437.065</v>
      </c>
      <c r="U1348" s="4">
        <v>342.7</v>
      </c>
      <c r="V1348" s="4">
        <v>232.26400000000001</v>
      </c>
      <c r="W1348" s="4">
        <v>119.559</v>
      </c>
      <c r="X1348" s="4">
        <v>41.951000000000001</v>
      </c>
      <c r="Y1348" s="4">
        <v>9.4390000000000001</v>
      </c>
      <c r="Z1348" s="4">
        <v>1.1679999999999999</v>
      </c>
      <c r="AA1348" s="4">
        <v>3.9E-2</v>
      </c>
    </row>
    <row r="1349" spans="1:27" s="6" customFormat="1" x14ac:dyDescent="0.3">
      <c r="A1349" s="40">
        <v>1348</v>
      </c>
      <c r="B1349" s="18" t="s">
        <v>323</v>
      </c>
      <c r="C1349" s="43" t="s">
        <v>119</v>
      </c>
      <c r="D1349" s="41"/>
      <c r="E1349" s="41">
        <v>768</v>
      </c>
      <c r="F1349" s="41">
        <v>2090</v>
      </c>
      <c r="G1349" s="4">
        <v>948.07299999999998</v>
      </c>
      <c r="H1349" s="4">
        <v>949.32100000000003</v>
      </c>
      <c r="I1349" s="4">
        <v>946.09900000000005</v>
      </c>
      <c r="J1349" s="4">
        <v>938.58500000000004</v>
      </c>
      <c r="K1349" s="4">
        <v>925.00400000000002</v>
      </c>
      <c r="L1349" s="4">
        <v>903.35599999999999</v>
      </c>
      <c r="M1349" s="4">
        <v>873.65200000000004</v>
      </c>
      <c r="N1349" s="4">
        <v>840.97799999999995</v>
      </c>
      <c r="O1349" s="4">
        <v>801.95399999999995</v>
      </c>
      <c r="P1349" s="4">
        <v>759.56700000000001</v>
      </c>
      <c r="Q1349" s="4">
        <v>707.50900000000001</v>
      </c>
      <c r="R1349" s="4">
        <v>643.69200000000001</v>
      </c>
      <c r="S1349" s="4">
        <v>566.38499999999999</v>
      </c>
      <c r="T1349" s="4">
        <v>475.625</v>
      </c>
      <c r="U1349" s="4">
        <v>374.31900000000002</v>
      </c>
      <c r="V1349" s="4">
        <v>260.7</v>
      </c>
      <c r="W1349" s="4">
        <v>144.00800000000001</v>
      </c>
      <c r="X1349" s="4">
        <v>53.570999999999998</v>
      </c>
      <c r="Y1349" s="4">
        <v>11.885999999999999</v>
      </c>
      <c r="Z1349" s="4">
        <v>1.47</v>
      </c>
      <c r="AA1349" s="4">
        <v>5.6000000000000001E-2</v>
      </c>
    </row>
    <row r="1350" spans="1:27" s="6" customFormat="1" x14ac:dyDescent="0.3">
      <c r="A1350" s="40">
        <v>1349</v>
      </c>
      <c r="B1350" s="18" t="s">
        <v>323</v>
      </c>
      <c r="C1350" s="43" t="s">
        <v>119</v>
      </c>
      <c r="D1350" s="41"/>
      <c r="E1350" s="41">
        <v>768</v>
      </c>
      <c r="F1350" s="41">
        <v>2095</v>
      </c>
      <c r="G1350" s="4">
        <v>940.04700000000003</v>
      </c>
      <c r="H1350" s="4">
        <v>943.01199999999994</v>
      </c>
      <c r="I1350" s="4">
        <v>946.68200000000002</v>
      </c>
      <c r="J1350" s="4">
        <v>943.29</v>
      </c>
      <c r="K1350" s="4">
        <v>934.21100000000001</v>
      </c>
      <c r="L1350" s="4">
        <v>919.48099999999999</v>
      </c>
      <c r="M1350" s="4">
        <v>897.19100000000003</v>
      </c>
      <c r="N1350" s="4">
        <v>866.71299999999997</v>
      </c>
      <c r="O1350" s="4">
        <v>832.27300000000002</v>
      </c>
      <c r="P1350" s="4">
        <v>790.82799999999997</v>
      </c>
      <c r="Q1350" s="4">
        <v>744.35299999999995</v>
      </c>
      <c r="R1350" s="4">
        <v>686.21900000000005</v>
      </c>
      <c r="S1350" s="4">
        <v>612.94899999999996</v>
      </c>
      <c r="T1350" s="4">
        <v>520.47699999999998</v>
      </c>
      <c r="U1350" s="4">
        <v>409.96300000000002</v>
      </c>
      <c r="V1350" s="4">
        <v>287.88499999999999</v>
      </c>
      <c r="W1350" s="4">
        <v>164.57</v>
      </c>
      <c r="X1350" s="4">
        <v>66.316999999999993</v>
      </c>
      <c r="Y1350" s="4">
        <v>15.762</v>
      </c>
      <c r="Z1350" s="4">
        <v>1.9390000000000001</v>
      </c>
      <c r="AA1350" s="4">
        <v>7.6999999999999999E-2</v>
      </c>
    </row>
    <row r="1351" spans="1:27" s="6" customFormat="1" x14ac:dyDescent="0.3">
      <c r="A1351" s="40">
        <v>1350</v>
      </c>
      <c r="B1351" s="18" t="s">
        <v>323</v>
      </c>
      <c r="C1351" s="43" t="s">
        <v>119</v>
      </c>
      <c r="D1351" s="41"/>
      <c r="E1351" s="41">
        <v>768</v>
      </c>
      <c r="F1351" s="41">
        <v>2100</v>
      </c>
      <c r="G1351" s="4">
        <v>929.05600000000004</v>
      </c>
      <c r="H1351" s="4">
        <v>935.47400000000005</v>
      </c>
      <c r="I1351" s="4">
        <v>940.63099999999997</v>
      </c>
      <c r="J1351" s="4">
        <v>944.10699999999997</v>
      </c>
      <c r="K1351" s="4">
        <v>939.245</v>
      </c>
      <c r="L1351" s="4">
        <v>929.06</v>
      </c>
      <c r="M1351" s="4">
        <v>913.68499999999995</v>
      </c>
      <c r="N1351" s="4">
        <v>890.58299999999997</v>
      </c>
      <c r="O1351" s="4">
        <v>858.31200000000001</v>
      </c>
      <c r="P1351" s="4">
        <v>821.36099999999999</v>
      </c>
      <c r="Q1351" s="4">
        <v>775.75400000000002</v>
      </c>
      <c r="R1351" s="4">
        <v>722.97199999999998</v>
      </c>
      <c r="S1351" s="4">
        <v>654.93700000000001</v>
      </c>
      <c r="T1351" s="4">
        <v>565.42700000000002</v>
      </c>
      <c r="U1351" s="4">
        <v>451.54300000000001</v>
      </c>
      <c r="V1351" s="4">
        <v>318.81700000000001</v>
      </c>
      <c r="W1351" s="4">
        <v>185.08</v>
      </c>
      <c r="X1351" s="4">
        <v>77.929000000000002</v>
      </c>
      <c r="Y1351" s="4">
        <v>20.277999999999999</v>
      </c>
      <c r="Z1351" s="4">
        <v>2.7</v>
      </c>
      <c r="AA1351" s="4">
        <v>0.112</v>
      </c>
    </row>
    <row r="1352" spans="1:27" s="6" customFormat="1" x14ac:dyDescent="0.3">
      <c r="A1352" s="40">
        <v>1351</v>
      </c>
      <c r="B1352" s="18" t="s">
        <v>323</v>
      </c>
      <c r="C1352" s="19" t="s">
        <v>120</v>
      </c>
      <c r="D1352" s="41"/>
      <c r="E1352" s="41">
        <v>935</v>
      </c>
      <c r="F1352" s="41">
        <v>2015</v>
      </c>
      <c r="G1352" s="4">
        <v>175523.51</v>
      </c>
      <c r="H1352" s="4">
        <v>173109.212</v>
      </c>
      <c r="I1352" s="4">
        <v>168422.2</v>
      </c>
      <c r="J1352" s="4">
        <v>167645.12700000001</v>
      </c>
      <c r="K1352" s="4">
        <v>175851.77299999999</v>
      </c>
      <c r="L1352" s="4">
        <v>186983.13099999999</v>
      </c>
      <c r="M1352" s="4">
        <v>167054.46299999999</v>
      </c>
      <c r="N1352" s="4">
        <v>151380.45000000001</v>
      </c>
      <c r="O1352" s="4">
        <v>152452.67800000001</v>
      </c>
      <c r="P1352" s="4">
        <v>145564.777</v>
      </c>
      <c r="Q1352" s="4">
        <v>124141.17200000001</v>
      </c>
      <c r="R1352" s="4">
        <v>101943.44100000001</v>
      </c>
      <c r="S1352" s="4">
        <v>89701.975000000006</v>
      </c>
      <c r="T1352" s="4">
        <v>64066.372000000003</v>
      </c>
      <c r="U1352" s="4">
        <v>45269.608999999997</v>
      </c>
      <c r="V1352" s="4">
        <v>33379.216</v>
      </c>
      <c r="W1352" s="4">
        <v>20962.405999999999</v>
      </c>
      <c r="X1352" s="4">
        <v>10148.453</v>
      </c>
      <c r="Y1352" s="4">
        <v>3654.1210000000001</v>
      </c>
      <c r="Z1352" s="4">
        <v>906.44899999999996</v>
      </c>
      <c r="AA1352" s="4">
        <v>147.09899999999999</v>
      </c>
    </row>
    <row r="1353" spans="1:27" s="6" customFormat="1" x14ac:dyDescent="0.3">
      <c r="A1353" s="40">
        <v>1352</v>
      </c>
      <c r="B1353" s="18" t="s">
        <v>323</v>
      </c>
      <c r="C1353" s="19" t="s">
        <v>120</v>
      </c>
      <c r="D1353" s="41"/>
      <c r="E1353" s="41">
        <v>935</v>
      </c>
      <c r="F1353" s="41">
        <v>2020</v>
      </c>
      <c r="G1353" s="4">
        <v>172550.54199999999</v>
      </c>
      <c r="H1353" s="4">
        <v>174281.614</v>
      </c>
      <c r="I1353" s="4">
        <v>172395.973</v>
      </c>
      <c r="J1353" s="4">
        <v>167261.19</v>
      </c>
      <c r="K1353" s="4">
        <v>166053.45499999999</v>
      </c>
      <c r="L1353" s="4">
        <v>174547.22</v>
      </c>
      <c r="M1353" s="4">
        <v>185691.28899999999</v>
      </c>
      <c r="N1353" s="4">
        <v>165561.86600000001</v>
      </c>
      <c r="O1353" s="4">
        <v>149750.90400000001</v>
      </c>
      <c r="P1353" s="4">
        <v>150463.92199999999</v>
      </c>
      <c r="Q1353" s="4">
        <v>142978.65599999999</v>
      </c>
      <c r="R1353" s="4">
        <v>120803.47</v>
      </c>
      <c r="S1353" s="4">
        <v>97332.732000000004</v>
      </c>
      <c r="T1353" s="4">
        <v>83053.539999999994</v>
      </c>
      <c r="U1353" s="4">
        <v>56354.934999999998</v>
      </c>
      <c r="V1353" s="4">
        <v>36712.697</v>
      </c>
      <c r="W1353" s="4">
        <v>23898.799999999999</v>
      </c>
      <c r="X1353" s="4">
        <v>12510.013999999999</v>
      </c>
      <c r="Y1353" s="4">
        <v>4743.5739999999996</v>
      </c>
      <c r="Z1353" s="4">
        <v>1228.933</v>
      </c>
      <c r="AA1353" s="4">
        <v>213.12899999999999</v>
      </c>
    </row>
    <row r="1354" spans="1:27" s="6" customFormat="1" x14ac:dyDescent="0.3">
      <c r="A1354" s="40">
        <v>1353</v>
      </c>
      <c r="B1354" s="18" t="s">
        <v>323</v>
      </c>
      <c r="C1354" s="19" t="s">
        <v>120</v>
      </c>
      <c r="D1354" s="41"/>
      <c r="E1354" s="41">
        <v>935</v>
      </c>
      <c r="F1354" s="41">
        <v>2025</v>
      </c>
      <c r="G1354" s="4">
        <v>167217.92499999999</v>
      </c>
      <c r="H1354" s="4">
        <v>171649.008</v>
      </c>
      <c r="I1354" s="4">
        <v>173665.98199999999</v>
      </c>
      <c r="J1354" s="4">
        <v>171362.30499999999</v>
      </c>
      <c r="K1354" s="4">
        <v>165875.071</v>
      </c>
      <c r="L1354" s="4">
        <v>164886.81700000001</v>
      </c>
      <c r="M1354" s="4">
        <v>173457.79</v>
      </c>
      <c r="N1354" s="4">
        <v>184409.67199999999</v>
      </c>
      <c r="O1354" s="4">
        <v>164087.91200000001</v>
      </c>
      <c r="P1354" s="4">
        <v>147927.99600000001</v>
      </c>
      <c r="Q1354" s="4">
        <v>147939.25</v>
      </c>
      <c r="R1354" s="4">
        <v>139399.601</v>
      </c>
      <c r="S1354" s="4">
        <v>115710.639</v>
      </c>
      <c r="T1354" s="4">
        <v>90420.966</v>
      </c>
      <c r="U1354" s="4">
        <v>73550.054999999993</v>
      </c>
      <c r="V1354" s="4">
        <v>46289.961000000003</v>
      </c>
      <c r="W1354" s="4">
        <v>26747.254000000001</v>
      </c>
      <c r="X1354" s="4">
        <v>14529.396000000001</v>
      </c>
      <c r="Y1354" s="4">
        <v>6011.3280000000004</v>
      </c>
      <c r="Z1354" s="4">
        <v>1655.3330000000001</v>
      </c>
      <c r="AA1354" s="4">
        <v>302.36099999999999</v>
      </c>
    </row>
    <row r="1355" spans="1:27" s="6" customFormat="1" x14ac:dyDescent="0.3">
      <c r="A1355" s="40">
        <v>1354</v>
      </c>
      <c r="B1355" s="18" t="s">
        <v>323</v>
      </c>
      <c r="C1355" s="19" t="s">
        <v>120</v>
      </c>
      <c r="D1355" s="41"/>
      <c r="E1355" s="41">
        <v>935</v>
      </c>
      <c r="F1355" s="41">
        <v>2030</v>
      </c>
      <c r="G1355" s="4">
        <v>162258.79300000001</v>
      </c>
      <c r="H1355" s="4">
        <v>166366.44</v>
      </c>
      <c r="I1355" s="4">
        <v>171154.72899999999</v>
      </c>
      <c r="J1355" s="4">
        <v>172752.334</v>
      </c>
      <c r="K1355" s="4">
        <v>170069.399</v>
      </c>
      <c r="L1355" s="4">
        <v>164716.79399999999</v>
      </c>
      <c r="M1355" s="4">
        <v>163793.264</v>
      </c>
      <c r="N1355" s="4">
        <v>172211.90700000001</v>
      </c>
      <c r="O1355" s="4">
        <v>182857.80100000001</v>
      </c>
      <c r="P1355" s="4">
        <v>162196.17800000001</v>
      </c>
      <c r="Q1355" s="4">
        <v>145500.42499999999</v>
      </c>
      <c r="R1355" s="4">
        <v>144396.39199999999</v>
      </c>
      <c r="S1355" s="4">
        <v>133917.67600000001</v>
      </c>
      <c r="T1355" s="4">
        <v>107983.613</v>
      </c>
      <c r="U1355" s="4">
        <v>80473.251999999993</v>
      </c>
      <c r="V1355" s="4">
        <v>60892.695</v>
      </c>
      <c r="W1355" s="4">
        <v>34275.908000000003</v>
      </c>
      <c r="X1355" s="4">
        <v>16631.102999999999</v>
      </c>
      <c r="Y1355" s="4">
        <v>7127.6790000000001</v>
      </c>
      <c r="Z1355" s="4">
        <v>2160.0189999999998</v>
      </c>
      <c r="AA1355" s="4">
        <v>423.35500000000002</v>
      </c>
    </row>
    <row r="1356" spans="1:27" s="6" customFormat="1" x14ac:dyDescent="0.3">
      <c r="A1356" s="40">
        <v>1355</v>
      </c>
      <c r="B1356" s="18" t="s">
        <v>323</v>
      </c>
      <c r="C1356" s="19" t="s">
        <v>120</v>
      </c>
      <c r="D1356" s="41"/>
      <c r="E1356" s="41">
        <v>935</v>
      </c>
      <c r="F1356" s="41">
        <v>2035</v>
      </c>
      <c r="G1356" s="4">
        <v>158275.04500000001</v>
      </c>
      <c r="H1356" s="4">
        <v>161482.73699999999</v>
      </c>
      <c r="I1356" s="4">
        <v>165886.52299999999</v>
      </c>
      <c r="J1356" s="4">
        <v>170332.04300000001</v>
      </c>
      <c r="K1356" s="4">
        <v>171570.36900000001</v>
      </c>
      <c r="L1356" s="4">
        <v>169002.989</v>
      </c>
      <c r="M1356" s="4">
        <v>163703.902</v>
      </c>
      <c r="N1356" s="4">
        <v>162653.454</v>
      </c>
      <c r="O1356" s="4">
        <v>170787.747</v>
      </c>
      <c r="P1356" s="4">
        <v>180913.52799999999</v>
      </c>
      <c r="Q1356" s="4">
        <v>159675.01699999999</v>
      </c>
      <c r="R1356" s="4">
        <v>142080.35999999999</v>
      </c>
      <c r="S1356" s="4">
        <v>138960.024</v>
      </c>
      <c r="T1356" s="4">
        <v>125550.54700000001</v>
      </c>
      <c r="U1356" s="4">
        <v>96766.084000000003</v>
      </c>
      <c r="V1356" s="4">
        <v>67173.100999999995</v>
      </c>
      <c r="W1356" s="4">
        <v>45541.743999999999</v>
      </c>
      <c r="X1356" s="4">
        <v>21776.287</v>
      </c>
      <c r="Y1356" s="4">
        <v>8400.7540000000008</v>
      </c>
      <c r="Z1356" s="4">
        <v>2629.5630000000001</v>
      </c>
      <c r="AA1356" s="4">
        <v>574.75099999999998</v>
      </c>
    </row>
    <row r="1357" spans="1:27" s="6" customFormat="1" x14ac:dyDescent="0.3">
      <c r="A1357" s="40">
        <v>1356</v>
      </c>
      <c r="B1357" s="18" t="s">
        <v>323</v>
      </c>
      <c r="C1357" s="19" t="s">
        <v>120</v>
      </c>
      <c r="D1357" s="41"/>
      <c r="E1357" s="41">
        <v>935</v>
      </c>
      <c r="F1357" s="41">
        <v>2040</v>
      </c>
      <c r="G1357" s="4">
        <v>155357.78599999999</v>
      </c>
      <c r="H1357" s="4">
        <v>157601.75099999999</v>
      </c>
      <c r="I1357" s="4">
        <v>161055.58799999999</v>
      </c>
      <c r="J1357" s="4">
        <v>165092.573</v>
      </c>
      <c r="K1357" s="4">
        <v>169194.36799999999</v>
      </c>
      <c r="L1357" s="4">
        <v>170559.087</v>
      </c>
      <c r="M1357" s="4">
        <v>168044.72700000001</v>
      </c>
      <c r="N1357" s="4">
        <v>162637.079</v>
      </c>
      <c r="O1357" s="4">
        <v>161349.451</v>
      </c>
      <c r="P1357" s="4">
        <v>169007.065</v>
      </c>
      <c r="Q1357" s="4">
        <v>178309.72200000001</v>
      </c>
      <c r="R1357" s="4">
        <v>156113.34</v>
      </c>
      <c r="S1357" s="4">
        <v>136846.71100000001</v>
      </c>
      <c r="T1357" s="4">
        <v>130653.712</v>
      </c>
      <c r="U1357" s="4">
        <v>113263.291</v>
      </c>
      <c r="V1357" s="4">
        <v>81547.123999999996</v>
      </c>
      <c r="W1357" s="4">
        <v>50805.122000000003</v>
      </c>
      <c r="X1357" s="4">
        <v>29197.476999999999</v>
      </c>
      <c r="Y1357" s="4">
        <v>11261.333000000001</v>
      </c>
      <c r="Z1357" s="4">
        <v>3200.127</v>
      </c>
      <c r="AA1357" s="4">
        <v>729.76599999999996</v>
      </c>
    </row>
    <row r="1358" spans="1:27" s="6" customFormat="1" x14ac:dyDescent="0.3">
      <c r="A1358" s="40">
        <v>1357</v>
      </c>
      <c r="B1358" s="18" t="s">
        <v>323</v>
      </c>
      <c r="C1358" s="19" t="s">
        <v>120</v>
      </c>
      <c r="D1358" s="41"/>
      <c r="E1358" s="41">
        <v>935</v>
      </c>
      <c r="F1358" s="41">
        <v>2045</v>
      </c>
      <c r="G1358" s="4">
        <v>152941.91</v>
      </c>
      <c r="H1358" s="4">
        <v>154755.63099999999</v>
      </c>
      <c r="I1358" s="4">
        <v>157204.728</v>
      </c>
      <c r="J1358" s="4">
        <v>160292.16</v>
      </c>
      <c r="K1358" s="4">
        <v>163994.40900000001</v>
      </c>
      <c r="L1358" s="4">
        <v>168219.04300000001</v>
      </c>
      <c r="M1358" s="4">
        <v>169637.75</v>
      </c>
      <c r="N1358" s="4">
        <v>167007.67300000001</v>
      </c>
      <c r="O1358" s="4">
        <v>161386.08499999999</v>
      </c>
      <c r="P1358" s="4">
        <v>159696.924</v>
      </c>
      <c r="Q1358" s="4">
        <v>166607.62299999999</v>
      </c>
      <c r="R1358" s="4">
        <v>174599.12</v>
      </c>
      <c r="S1358" s="4">
        <v>150656.44699999999</v>
      </c>
      <c r="T1358" s="4">
        <v>128886.86900000001</v>
      </c>
      <c r="U1358" s="4">
        <v>118483.613</v>
      </c>
      <c r="V1358" s="4">
        <v>96460.967999999993</v>
      </c>
      <c r="W1358" s="4">
        <v>62581.004999999997</v>
      </c>
      <c r="X1358" s="4">
        <v>33142.114000000001</v>
      </c>
      <c r="Y1358" s="4">
        <v>15235.115</v>
      </c>
      <c r="Z1358" s="4">
        <v>4412.7120000000004</v>
      </c>
      <c r="AA1358" s="4">
        <v>921.22299999999996</v>
      </c>
    </row>
    <row r="1359" spans="1:27" s="6" customFormat="1" x14ac:dyDescent="0.3">
      <c r="A1359" s="40">
        <v>1358</v>
      </c>
      <c r="B1359" s="18" t="s">
        <v>323</v>
      </c>
      <c r="C1359" s="19" t="s">
        <v>120</v>
      </c>
      <c r="D1359" s="41"/>
      <c r="E1359" s="41">
        <v>935</v>
      </c>
      <c r="F1359" s="41">
        <v>2050</v>
      </c>
      <c r="G1359" s="4">
        <v>149630.25700000001</v>
      </c>
      <c r="H1359" s="4">
        <v>152398.24400000001</v>
      </c>
      <c r="I1359" s="4">
        <v>154383.859</v>
      </c>
      <c r="J1359" s="4">
        <v>156465.166</v>
      </c>
      <c r="K1359" s="4">
        <v>159230.054</v>
      </c>
      <c r="L1359" s="4">
        <v>163062.36199999999</v>
      </c>
      <c r="M1359" s="4">
        <v>167339.18599999999</v>
      </c>
      <c r="N1359" s="4">
        <v>168643.853</v>
      </c>
      <c r="O1359" s="4">
        <v>165791.63399999999</v>
      </c>
      <c r="P1359" s="4">
        <v>159801.883</v>
      </c>
      <c r="Q1359" s="4">
        <v>157474.27600000001</v>
      </c>
      <c r="R1359" s="4">
        <v>163202.87</v>
      </c>
      <c r="S1359" s="4">
        <v>168912.10500000001</v>
      </c>
      <c r="T1359" s="4">
        <v>142335.06</v>
      </c>
      <c r="U1359" s="4">
        <v>117215.45699999999</v>
      </c>
      <c r="V1359" s="4">
        <v>101711.045</v>
      </c>
      <c r="W1359" s="4">
        <v>75076.63</v>
      </c>
      <c r="X1359" s="4">
        <v>41557.718000000001</v>
      </c>
      <c r="Y1359" s="4">
        <v>17671.855</v>
      </c>
      <c r="Z1359" s="4">
        <v>6017.4570000000003</v>
      </c>
      <c r="AA1359" s="4">
        <v>1278.6199999999999</v>
      </c>
    </row>
    <row r="1360" spans="1:27" s="6" customFormat="1" x14ac:dyDescent="0.3">
      <c r="A1360" s="40">
        <v>1359</v>
      </c>
      <c r="B1360" s="18" t="s">
        <v>323</v>
      </c>
      <c r="C1360" s="19" t="s">
        <v>120</v>
      </c>
      <c r="D1360" s="41"/>
      <c r="E1360" s="41">
        <v>935</v>
      </c>
      <c r="F1360" s="41">
        <v>2055</v>
      </c>
      <c r="G1360" s="4">
        <v>145171.489</v>
      </c>
      <c r="H1360" s="4">
        <v>149145.86600000001</v>
      </c>
      <c r="I1360" s="4">
        <v>152057.274</v>
      </c>
      <c r="J1360" s="4">
        <v>153692.66099999999</v>
      </c>
      <c r="K1360" s="4">
        <v>155473.02299999999</v>
      </c>
      <c r="L1360" s="4">
        <v>158362.32199999999</v>
      </c>
      <c r="M1360" s="4">
        <v>162244.80300000001</v>
      </c>
      <c r="N1360" s="4">
        <v>166407.74900000001</v>
      </c>
      <c r="O1360" s="4">
        <v>167492.58499999999</v>
      </c>
      <c r="P1360" s="4">
        <v>164261.67600000001</v>
      </c>
      <c r="Q1360" s="4">
        <v>157683.34599999999</v>
      </c>
      <c r="R1360" s="4">
        <v>154339.75599999999</v>
      </c>
      <c r="S1360" s="4">
        <v>158018.17199999999</v>
      </c>
      <c r="T1360" s="4">
        <v>160204.27600000001</v>
      </c>
      <c r="U1360" s="4">
        <v>130048.13</v>
      </c>
      <c r="V1360" s="4">
        <v>101073.84699999999</v>
      </c>
      <c r="W1360" s="4">
        <v>80067.652000000002</v>
      </c>
      <c r="X1360" s="4">
        <v>50741.661999999997</v>
      </c>
      <c r="Y1360" s="4">
        <v>22612.52</v>
      </c>
      <c r="Z1360" s="4">
        <v>7186.7290000000003</v>
      </c>
      <c r="AA1360" s="4">
        <v>1771.7370000000001</v>
      </c>
    </row>
    <row r="1361" spans="1:27" s="6" customFormat="1" x14ac:dyDescent="0.3">
      <c r="A1361" s="40">
        <v>1360</v>
      </c>
      <c r="B1361" s="18" t="s">
        <v>323</v>
      </c>
      <c r="C1361" s="19" t="s">
        <v>120</v>
      </c>
      <c r="D1361" s="41"/>
      <c r="E1361" s="41">
        <v>935</v>
      </c>
      <c r="F1361" s="41">
        <v>2060</v>
      </c>
      <c r="G1361" s="4">
        <v>140420.75599999999</v>
      </c>
      <c r="H1361" s="4">
        <v>144739.74600000001</v>
      </c>
      <c r="I1361" s="4">
        <v>148833.092</v>
      </c>
      <c r="J1361" s="4">
        <v>151412.42000000001</v>
      </c>
      <c r="K1361" s="4">
        <v>152766.31700000001</v>
      </c>
      <c r="L1361" s="4">
        <v>154665.766</v>
      </c>
      <c r="M1361" s="4">
        <v>157603.50700000001</v>
      </c>
      <c r="N1361" s="4">
        <v>161381.486</v>
      </c>
      <c r="O1361" s="4">
        <v>165329.26999999999</v>
      </c>
      <c r="P1361" s="4">
        <v>166042.03700000001</v>
      </c>
      <c r="Q1361" s="4">
        <v>162211.837</v>
      </c>
      <c r="R1361" s="4">
        <v>154699.00099999999</v>
      </c>
      <c r="S1361" s="4">
        <v>149584.51</v>
      </c>
      <c r="T1361" s="4">
        <v>150102.52799999999</v>
      </c>
      <c r="U1361" s="4">
        <v>147215.29500000001</v>
      </c>
      <c r="V1361" s="4">
        <v>112879.92</v>
      </c>
      <c r="W1361" s="4">
        <v>80104.331999999995</v>
      </c>
      <c r="X1361" s="4">
        <v>55013.993000000002</v>
      </c>
      <c r="Y1361" s="4">
        <v>28192.530999999999</v>
      </c>
      <c r="Z1361" s="4">
        <v>9420.8680000000004</v>
      </c>
      <c r="AA1361" s="4">
        <v>2243.337</v>
      </c>
    </row>
    <row r="1362" spans="1:27" s="6" customFormat="1" x14ac:dyDescent="0.3">
      <c r="A1362" s="40">
        <v>1361</v>
      </c>
      <c r="B1362" s="18" t="s">
        <v>323</v>
      </c>
      <c r="C1362" s="19" t="s">
        <v>120</v>
      </c>
      <c r="D1362" s="41"/>
      <c r="E1362" s="41">
        <v>935</v>
      </c>
      <c r="F1362" s="41">
        <v>2065</v>
      </c>
      <c r="G1362" s="4">
        <v>136271.90299999999</v>
      </c>
      <c r="H1362" s="4">
        <v>140034.38800000001</v>
      </c>
      <c r="I1362" s="4">
        <v>144453.49799999999</v>
      </c>
      <c r="J1362" s="4">
        <v>148231.766</v>
      </c>
      <c r="K1362" s="4">
        <v>150547.533</v>
      </c>
      <c r="L1362" s="4">
        <v>152015.21</v>
      </c>
      <c r="M1362" s="4">
        <v>153961.28099999999</v>
      </c>
      <c r="N1362" s="4">
        <v>156804.02299999999</v>
      </c>
      <c r="O1362" s="4">
        <v>160383.66099999999</v>
      </c>
      <c r="P1362" s="4">
        <v>163969.44399999999</v>
      </c>
      <c r="Q1362" s="4">
        <v>164097.63099999999</v>
      </c>
      <c r="R1362" s="4">
        <v>159323.704</v>
      </c>
      <c r="S1362" s="4">
        <v>150181.42300000001</v>
      </c>
      <c r="T1362" s="4">
        <v>142328.758</v>
      </c>
      <c r="U1362" s="4">
        <v>138282.68</v>
      </c>
      <c r="V1362" s="4">
        <v>128808.822</v>
      </c>
      <c r="W1362" s="4">
        <v>90258.357000000004</v>
      </c>
      <c r="X1362" s="4">
        <v>55590.082000000002</v>
      </c>
      <c r="Y1362" s="4">
        <v>31247.613000000001</v>
      </c>
      <c r="Z1362" s="4">
        <v>12024.949000000001</v>
      </c>
      <c r="AA1362" s="4">
        <v>3005.9189999999999</v>
      </c>
    </row>
    <row r="1363" spans="1:27" s="6" customFormat="1" x14ac:dyDescent="0.3">
      <c r="A1363" s="40">
        <v>1362</v>
      </c>
      <c r="B1363" s="18" t="s">
        <v>323</v>
      </c>
      <c r="C1363" s="19" t="s">
        <v>120</v>
      </c>
      <c r="D1363" s="41"/>
      <c r="E1363" s="41">
        <v>935</v>
      </c>
      <c r="F1363" s="41">
        <v>2070</v>
      </c>
      <c r="G1363" s="4">
        <v>132927.80600000001</v>
      </c>
      <c r="H1363" s="4">
        <v>135923.89499999999</v>
      </c>
      <c r="I1363" s="4">
        <v>139771.845</v>
      </c>
      <c r="J1363" s="4">
        <v>143894.27100000001</v>
      </c>
      <c r="K1363" s="4">
        <v>147425.21299999999</v>
      </c>
      <c r="L1363" s="4">
        <v>149847.02100000001</v>
      </c>
      <c r="M1363" s="4">
        <v>151359.508</v>
      </c>
      <c r="N1363" s="4">
        <v>153218.88200000001</v>
      </c>
      <c r="O1363" s="4">
        <v>155880.14300000001</v>
      </c>
      <c r="P1363" s="4">
        <v>159125.30300000001</v>
      </c>
      <c r="Q1363" s="4">
        <v>162146.742</v>
      </c>
      <c r="R1363" s="4">
        <v>161362.47899999999</v>
      </c>
      <c r="S1363" s="4">
        <v>154967.796</v>
      </c>
      <c r="T1363" s="4">
        <v>143283.133</v>
      </c>
      <c r="U1363" s="4">
        <v>131474.329</v>
      </c>
      <c r="V1363" s="4">
        <v>121500.679</v>
      </c>
      <c r="W1363" s="4">
        <v>104122.96400000001</v>
      </c>
      <c r="X1363" s="4">
        <v>63378.26</v>
      </c>
      <c r="Y1363" s="4">
        <v>32027.41</v>
      </c>
      <c r="Z1363" s="4">
        <v>13708.447</v>
      </c>
      <c r="AA1363" s="4">
        <v>3969.7370000000001</v>
      </c>
    </row>
    <row r="1364" spans="1:27" s="6" customFormat="1" x14ac:dyDescent="0.3">
      <c r="A1364" s="40">
        <v>1363</v>
      </c>
      <c r="B1364" s="18" t="s">
        <v>323</v>
      </c>
      <c r="C1364" s="19" t="s">
        <v>120</v>
      </c>
      <c r="D1364" s="41"/>
      <c r="E1364" s="41">
        <v>935</v>
      </c>
      <c r="F1364" s="41">
        <v>2075</v>
      </c>
      <c r="G1364" s="4">
        <v>130004.258</v>
      </c>
      <c r="H1364" s="4">
        <v>132611.87299999999</v>
      </c>
      <c r="I1364" s="4">
        <v>135683.14000000001</v>
      </c>
      <c r="J1364" s="4">
        <v>139252.89499999999</v>
      </c>
      <c r="K1364" s="4">
        <v>143145.788</v>
      </c>
      <c r="L1364" s="4">
        <v>146775.07800000001</v>
      </c>
      <c r="M1364" s="4">
        <v>149237.13500000001</v>
      </c>
      <c r="N1364" s="4">
        <v>150669.95199999999</v>
      </c>
      <c r="O1364" s="4">
        <v>152362.40299999999</v>
      </c>
      <c r="P1364" s="4">
        <v>154714.98300000001</v>
      </c>
      <c r="Q1364" s="4">
        <v>157438.66</v>
      </c>
      <c r="R1364" s="4">
        <v>159582.83600000001</v>
      </c>
      <c r="S1364" s="4">
        <v>157246.11300000001</v>
      </c>
      <c r="T1364" s="4">
        <v>148297.92499999999</v>
      </c>
      <c r="U1364" s="4">
        <v>132896.66</v>
      </c>
      <c r="V1364" s="4">
        <v>116003.27</v>
      </c>
      <c r="W1364" s="4">
        <v>98846.653000000006</v>
      </c>
      <c r="X1364" s="4">
        <v>74144.217999999993</v>
      </c>
      <c r="Y1364" s="4">
        <v>37046.292999999998</v>
      </c>
      <c r="Z1364" s="4">
        <v>14364.546</v>
      </c>
      <c r="AA1364" s="4">
        <v>4800.7250000000004</v>
      </c>
    </row>
    <row r="1365" spans="1:27" s="6" customFormat="1" x14ac:dyDescent="0.3">
      <c r="A1365" s="40">
        <v>1364</v>
      </c>
      <c r="B1365" s="18" t="s">
        <v>323</v>
      </c>
      <c r="C1365" s="19" t="s">
        <v>120</v>
      </c>
      <c r="D1365" s="41"/>
      <c r="E1365" s="41">
        <v>935</v>
      </c>
      <c r="F1365" s="41">
        <v>2080</v>
      </c>
      <c r="G1365" s="4">
        <v>126937.253</v>
      </c>
      <c r="H1365" s="4">
        <v>129716.895</v>
      </c>
      <c r="I1365" s="4">
        <v>132390.878</v>
      </c>
      <c r="J1365" s="4">
        <v>135203.516</v>
      </c>
      <c r="K1365" s="4">
        <v>138561.51800000001</v>
      </c>
      <c r="L1365" s="4">
        <v>142545.88</v>
      </c>
      <c r="M1365" s="4">
        <v>146211.04999999999</v>
      </c>
      <c r="N1365" s="4">
        <v>148597.375</v>
      </c>
      <c r="O1365" s="4">
        <v>149875.71299999999</v>
      </c>
      <c r="P1365" s="4">
        <v>151283.75099999999</v>
      </c>
      <c r="Q1365" s="4">
        <v>153157.11900000001</v>
      </c>
      <c r="R1365" s="4">
        <v>155074.89199999999</v>
      </c>
      <c r="S1365" s="4">
        <v>155740.97200000001</v>
      </c>
      <c r="T1365" s="4">
        <v>150942.58900000001</v>
      </c>
      <c r="U1365" s="4">
        <v>138191.603</v>
      </c>
      <c r="V1365" s="4">
        <v>117958.90700000001</v>
      </c>
      <c r="W1365" s="4">
        <v>94951.607000000004</v>
      </c>
      <c r="X1365" s="4">
        <v>71073.034</v>
      </c>
      <c r="Y1365" s="4">
        <v>44039.673999999999</v>
      </c>
      <c r="Z1365" s="4">
        <v>16904.713</v>
      </c>
      <c r="AA1365" s="4">
        <v>5361.42</v>
      </c>
    </row>
    <row r="1366" spans="1:27" s="6" customFormat="1" x14ac:dyDescent="0.3">
      <c r="A1366" s="40">
        <v>1365</v>
      </c>
      <c r="B1366" s="18" t="s">
        <v>323</v>
      </c>
      <c r="C1366" s="19" t="s">
        <v>120</v>
      </c>
      <c r="D1366" s="41"/>
      <c r="E1366" s="41">
        <v>935</v>
      </c>
      <c r="F1366" s="41">
        <v>2085</v>
      </c>
      <c r="G1366" s="4">
        <v>123588.371</v>
      </c>
      <c r="H1366" s="4">
        <v>126676.425</v>
      </c>
      <c r="I1366" s="4">
        <v>129514.202</v>
      </c>
      <c r="J1366" s="4">
        <v>131948.43700000001</v>
      </c>
      <c r="K1366" s="4">
        <v>134566.35999999999</v>
      </c>
      <c r="L1366" s="4">
        <v>138010.519</v>
      </c>
      <c r="M1366" s="4">
        <v>142027.65700000001</v>
      </c>
      <c r="N1366" s="4">
        <v>145621.50700000001</v>
      </c>
      <c r="O1366" s="4">
        <v>147862.53200000001</v>
      </c>
      <c r="P1366" s="4">
        <v>148876.86199999999</v>
      </c>
      <c r="Q1366" s="4">
        <v>149846.01999999999</v>
      </c>
      <c r="R1366" s="4">
        <v>150983.68100000001</v>
      </c>
      <c r="S1366" s="4">
        <v>151553.08600000001</v>
      </c>
      <c r="T1366" s="4">
        <v>149862.01699999999</v>
      </c>
      <c r="U1366" s="4">
        <v>141331.717</v>
      </c>
      <c r="V1366" s="4">
        <v>123492.54300000001</v>
      </c>
      <c r="W1366" s="4">
        <v>97365.040999999997</v>
      </c>
      <c r="X1366" s="4">
        <v>68868.417000000001</v>
      </c>
      <c r="Y1366" s="4">
        <v>42836.447999999997</v>
      </c>
      <c r="Z1366" s="4">
        <v>20435.59</v>
      </c>
      <c r="AA1366" s="4">
        <v>6362.3050000000003</v>
      </c>
    </row>
    <row r="1367" spans="1:27" s="6" customFormat="1" x14ac:dyDescent="0.3">
      <c r="A1367" s="40">
        <v>1366</v>
      </c>
      <c r="B1367" s="18" t="s">
        <v>323</v>
      </c>
      <c r="C1367" s="19" t="s">
        <v>120</v>
      </c>
      <c r="D1367" s="41"/>
      <c r="E1367" s="41">
        <v>935</v>
      </c>
      <c r="F1367" s="41">
        <v>2090</v>
      </c>
      <c r="G1367" s="4">
        <v>120055.929</v>
      </c>
      <c r="H1367" s="4">
        <v>123351.34</v>
      </c>
      <c r="I1367" s="4">
        <v>126491.39</v>
      </c>
      <c r="J1367" s="4">
        <v>129107.564</v>
      </c>
      <c r="K1367" s="4">
        <v>131363.45800000001</v>
      </c>
      <c r="L1367" s="4">
        <v>134061.38</v>
      </c>
      <c r="M1367" s="4">
        <v>137536.25899999999</v>
      </c>
      <c r="N1367" s="4">
        <v>141487.247</v>
      </c>
      <c r="O1367" s="4">
        <v>144944.932</v>
      </c>
      <c r="P1367" s="4">
        <v>146939.37599999999</v>
      </c>
      <c r="Q1367" s="4">
        <v>147548.82399999999</v>
      </c>
      <c r="R1367" s="4">
        <v>147847.606</v>
      </c>
      <c r="S1367" s="4">
        <v>147761.739</v>
      </c>
      <c r="T1367" s="4">
        <v>146163.22899999999</v>
      </c>
      <c r="U1367" s="4">
        <v>140846.76999999999</v>
      </c>
      <c r="V1367" s="4">
        <v>127179.98</v>
      </c>
      <c r="W1367" s="4">
        <v>102894.412</v>
      </c>
      <c r="X1367" s="4">
        <v>71409.171000000002</v>
      </c>
      <c r="Y1367" s="4">
        <v>42001.805</v>
      </c>
      <c r="Z1367" s="4">
        <v>20323.525000000001</v>
      </c>
      <c r="AA1367" s="4">
        <v>7785.6760000000004</v>
      </c>
    </row>
    <row r="1368" spans="1:27" s="6" customFormat="1" x14ac:dyDescent="0.3">
      <c r="A1368" s="40">
        <v>1367</v>
      </c>
      <c r="B1368" s="18" t="s">
        <v>323</v>
      </c>
      <c r="C1368" s="19" t="s">
        <v>120</v>
      </c>
      <c r="D1368" s="41"/>
      <c r="E1368" s="41">
        <v>935</v>
      </c>
      <c r="F1368" s="41">
        <v>2095</v>
      </c>
      <c r="G1368" s="4">
        <v>116785.459</v>
      </c>
      <c r="H1368" s="4">
        <v>119840.98299999999</v>
      </c>
      <c r="I1368" s="4">
        <v>123182.71400000001</v>
      </c>
      <c r="J1368" s="4">
        <v>126119.29300000001</v>
      </c>
      <c r="K1368" s="4">
        <v>128572.379</v>
      </c>
      <c r="L1368" s="4">
        <v>130901.499</v>
      </c>
      <c r="M1368" s="4">
        <v>133628.42800000001</v>
      </c>
      <c r="N1368" s="4">
        <v>137043.57399999999</v>
      </c>
      <c r="O1368" s="4">
        <v>140869.03099999999</v>
      </c>
      <c r="P1368" s="4">
        <v>144096.288</v>
      </c>
      <c r="Q1368" s="4">
        <v>145713.755</v>
      </c>
      <c r="R1368" s="4">
        <v>145708.05900000001</v>
      </c>
      <c r="S1368" s="4">
        <v>144897.473</v>
      </c>
      <c r="T1368" s="4">
        <v>142824.859</v>
      </c>
      <c r="U1368" s="4">
        <v>137844.81200000001</v>
      </c>
      <c r="V1368" s="4">
        <v>127439.72100000001</v>
      </c>
      <c r="W1368" s="4">
        <v>107008.936</v>
      </c>
      <c r="X1368" s="4">
        <v>76425.263999999996</v>
      </c>
      <c r="Y1368" s="4">
        <v>44149.803999999996</v>
      </c>
      <c r="Z1368" s="4">
        <v>20271.539000000001</v>
      </c>
      <c r="AA1368" s="4">
        <v>8386.69</v>
      </c>
    </row>
    <row r="1369" spans="1:27" s="6" customFormat="1" x14ac:dyDescent="0.3">
      <c r="A1369" s="40">
        <v>1368</v>
      </c>
      <c r="B1369" s="18" t="s">
        <v>323</v>
      </c>
      <c r="C1369" s="19" t="s">
        <v>120</v>
      </c>
      <c r="D1369" s="41"/>
      <c r="E1369" s="41">
        <v>935</v>
      </c>
      <c r="F1369" s="41">
        <v>2100</v>
      </c>
      <c r="G1369" s="4">
        <v>113978.715</v>
      </c>
      <c r="H1369" s="4">
        <v>116591.058</v>
      </c>
      <c r="I1369" s="4">
        <v>119688.31299999999</v>
      </c>
      <c r="J1369" s="4">
        <v>122844.951</v>
      </c>
      <c r="K1369" s="4">
        <v>125633.23699999999</v>
      </c>
      <c r="L1369" s="4">
        <v>128152.47100000001</v>
      </c>
      <c r="M1369" s="4">
        <v>130507.41899999999</v>
      </c>
      <c r="N1369" s="4">
        <v>133181.04699999999</v>
      </c>
      <c r="O1369" s="4">
        <v>136482.42600000001</v>
      </c>
      <c r="P1369" s="4">
        <v>140097.07999999999</v>
      </c>
      <c r="Q1369" s="4">
        <v>142974.405</v>
      </c>
      <c r="R1369" s="4">
        <v>144022.66500000001</v>
      </c>
      <c r="S1369" s="4">
        <v>143008.29300000001</v>
      </c>
      <c r="T1369" s="4">
        <v>140380.74400000001</v>
      </c>
      <c r="U1369" s="4">
        <v>135168.43100000001</v>
      </c>
      <c r="V1369" s="4">
        <v>125376.27</v>
      </c>
      <c r="W1369" s="4">
        <v>108092.178</v>
      </c>
      <c r="X1369" s="4">
        <v>80591.264999999999</v>
      </c>
      <c r="Y1369" s="4">
        <v>48038.961000000003</v>
      </c>
      <c r="Z1369" s="4">
        <v>21678.181</v>
      </c>
      <c r="AA1369" s="4">
        <v>8766.3189999999995</v>
      </c>
    </row>
    <row r="1370" spans="1:27" s="6" customFormat="1" x14ac:dyDescent="0.3">
      <c r="A1370" s="40">
        <v>1369</v>
      </c>
      <c r="B1370" s="18" t="s">
        <v>323</v>
      </c>
      <c r="C1370" s="44" t="s">
        <v>121</v>
      </c>
      <c r="D1370" s="41"/>
      <c r="E1370" s="41">
        <v>906</v>
      </c>
      <c r="F1370" s="41">
        <v>2015</v>
      </c>
      <c r="G1370" s="4">
        <v>45149.629000000001</v>
      </c>
      <c r="H1370" s="4">
        <v>43417.203999999998</v>
      </c>
      <c r="I1370" s="4">
        <v>42280.942999999999</v>
      </c>
      <c r="J1370" s="4">
        <v>44269.231</v>
      </c>
      <c r="K1370" s="4">
        <v>54748.81</v>
      </c>
      <c r="L1370" s="4">
        <v>69667.960999999996</v>
      </c>
      <c r="M1370" s="4">
        <v>57551.563000000002</v>
      </c>
      <c r="N1370" s="4">
        <v>55078.966999999997</v>
      </c>
      <c r="O1370" s="4">
        <v>67394.248999999996</v>
      </c>
      <c r="P1370" s="4">
        <v>70201.315000000002</v>
      </c>
      <c r="Q1370" s="4">
        <v>58315.383999999998</v>
      </c>
      <c r="R1370" s="4">
        <v>47160.093000000001</v>
      </c>
      <c r="S1370" s="4">
        <v>46669.879000000001</v>
      </c>
      <c r="T1370" s="4">
        <v>33596.658000000003</v>
      </c>
      <c r="U1370" s="4">
        <v>23429.145</v>
      </c>
      <c r="V1370" s="4">
        <v>17979.839</v>
      </c>
      <c r="W1370" s="4">
        <v>12146.885</v>
      </c>
      <c r="X1370" s="4">
        <v>6185.0690000000004</v>
      </c>
      <c r="Y1370" s="4">
        <v>2380.2719999999999</v>
      </c>
      <c r="Z1370" s="4">
        <v>618.87400000000002</v>
      </c>
      <c r="AA1370" s="4">
        <v>94.790999999999997</v>
      </c>
    </row>
    <row r="1371" spans="1:27" s="6" customFormat="1" x14ac:dyDescent="0.3">
      <c r="A1371" s="40">
        <v>1370</v>
      </c>
      <c r="B1371" s="18" t="s">
        <v>323</v>
      </c>
      <c r="C1371" s="44" t="s">
        <v>121</v>
      </c>
      <c r="D1371" s="41"/>
      <c r="E1371" s="41">
        <v>906</v>
      </c>
      <c r="F1371" s="41">
        <v>2020</v>
      </c>
      <c r="G1371" s="4">
        <v>42960.046999999999</v>
      </c>
      <c r="H1371" s="4">
        <v>45082.620999999999</v>
      </c>
      <c r="I1371" s="4">
        <v>43363.222999999998</v>
      </c>
      <c r="J1371" s="4">
        <v>42174.756999999998</v>
      </c>
      <c r="K1371" s="4">
        <v>44087.658000000003</v>
      </c>
      <c r="L1371" s="4">
        <v>54558.591</v>
      </c>
      <c r="M1371" s="4">
        <v>69423.343999999997</v>
      </c>
      <c r="N1371" s="4">
        <v>57312.930999999997</v>
      </c>
      <c r="O1371" s="4">
        <v>54780.595000000001</v>
      </c>
      <c r="P1371" s="4">
        <v>66884.823999999993</v>
      </c>
      <c r="Q1371" s="4">
        <v>69409.192999999999</v>
      </c>
      <c r="R1371" s="4">
        <v>57259.415999999997</v>
      </c>
      <c r="S1371" s="4">
        <v>45670.337</v>
      </c>
      <c r="T1371" s="4">
        <v>44037.222999999998</v>
      </c>
      <c r="U1371" s="4">
        <v>30375.937000000002</v>
      </c>
      <c r="V1371" s="4">
        <v>19716.915000000001</v>
      </c>
      <c r="W1371" s="4">
        <v>13472.891</v>
      </c>
      <c r="X1371" s="4">
        <v>7620.1480000000001</v>
      </c>
      <c r="Y1371" s="4">
        <v>3051.9639999999999</v>
      </c>
      <c r="Z1371" s="4">
        <v>823.68700000000001</v>
      </c>
      <c r="AA1371" s="4">
        <v>140.774</v>
      </c>
    </row>
    <row r="1372" spans="1:27" s="6" customFormat="1" x14ac:dyDescent="0.3">
      <c r="A1372" s="40">
        <v>1371</v>
      </c>
      <c r="B1372" s="18" t="s">
        <v>323</v>
      </c>
      <c r="C1372" s="44" t="s">
        <v>121</v>
      </c>
      <c r="D1372" s="41"/>
      <c r="E1372" s="41">
        <v>906</v>
      </c>
      <c r="F1372" s="41">
        <v>2025</v>
      </c>
      <c r="G1372" s="4">
        <v>39500.548000000003</v>
      </c>
      <c r="H1372" s="4">
        <v>42892.012999999999</v>
      </c>
      <c r="I1372" s="4">
        <v>45026.188999999998</v>
      </c>
      <c r="J1372" s="4">
        <v>43263.866000000002</v>
      </c>
      <c r="K1372" s="4">
        <v>42007.303999999996</v>
      </c>
      <c r="L1372" s="4">
        <v>43913.248</v>
      </c>
      <c r="M1372" s="4">
        <v>54354.631999999998</v>
      </c>
      <c r="N1372" s="4">
        <v>69144.835000000006</v>
      </c>
      <c r="O1372" s="4">
        <v>57016.321000000004</v>
      </c>
      <c r="P1372" s="4">
        <v>54391.224000000002</v>
      </c>
      <c r="Q1372" s="4">
        <v>66180.436000000002</v>
      </c>
      <c r="R1372" s="4">
        <v>68229.251999999993</v>
      </c>
      <c r="S1372" s="4">
        <v>55563.716</v>
      </c>
      <c r="T1372" s="4">
        <v>43283.917000000001</v>
      </c>
      <c r="U1372" s="4">
        <v>39954.209000000003</v>
      </c>
      <c r="V1372" s="4">
        <v>25813.382000000001</v>
      </c>
      <c r="W1372" s="4">
        <v>15069.233</v>
      </c>
      <c r="X1372" s="4">
        <v>8664.4429999999993</v>
      </c>
      <c r="Y1372" s="4">
        <v>3861.9810000000002</v>
      </c>
      <c r="Z1372" s="4">
        <v>1101.623</v>
      </c>
      <c r="AA1372" s="4">
        <v>196.81299999999999</v>
      </c>
    </row>
    <row r="1373" spans="1:27" s="6" customFormat="1" x14ac:dyDescent="0.3">
      <c r="A1373" s="40">
        <v>1372</v>
      </c>
      <c r="B1373" s="18" t="s">
        <v>323</v>
      </c>
      <c r="C1373" s="44" t="s">
        <v>121</v>
      </c>
      <c r="D1373" s="41"/>
      <c r="E1373" s="41">
        <v>906</v>
      </c>
      <c r="F1373" s="41">
        <v>2030</v>
      </c>
      <c r="G1373" s="4">
        <v>37082.767999999996</v>
      </c>
      <c r="H1373" s="4">
        <v>39443.71</v>
      </c>
      <c r="I1373" s="4">
        <v>42843.152999999998</v>
      </c>
      <c r="J1373" s="4">
        <v>44930.523999999998</v>
      </c>
      <c r="K1373" s="4">
        <v>43102.231</v>
      </c>
      <c r="L1373" s="4">
        <v>41836.267999999996</v>
      </c>
      <c r="M1373" s="4">
        <v>43739.913</v>
      </c>
      <c r="N1373" s="4">
        <v>54139.317000000003</v>
      </c>
      <c r="O1373" s="4">
        <v>68809.513999999996</v>
      </c>
      <c r="P1373" s="4">
        <v>56634.504000000001</v>
      </c>
      <c r="Q1373" s="4">
        <v>53857.057999999997</v>
      </c>
      <c r="R1373" s="4">
        <v>65139.095000000001</v>
      </c>
      <c r="S1373" s="4">
        <v>66337.811000000002</v>
      </c>
      <c r="T1373" s="4">
        <v>52835.61</v>
      </c>
      <c r="U1373" s="4">
        <v>39566.625</v>
      </c>
      <c r="V1373" s="4">
        <v>34096.923999999999</v>
      </c>
      <c r="W1373" s="4">
        <v>19981.464</v>
      </c>
      <c r="X1373" s="4">
        <v>9940.4459999999999</v>
      </c>
      <c r="Y1373" s="4">
        <v>4517.03</v>
      </c>
      <c r="Z1373" s="4">
        <v>1437.239</v>
      </c>
      <c r="AA1373" s="4">
        <v>273.74099999999999</v>
      </c>
    </row>
    <row r="1374" spans="1:27" s="6" customFormat="1" x14ac:dyDescent="0.3">
      <c r="A1374" s="40">
        <v>1373</v>
      </c>
      <c r="B1374" s="18" t="s">
        <v>323</v>
      </c>
      <c r="C1374" s="44" t="s">
        <v>121</v>
      </c>
      <c r="D1374" s="41"/>
      <c r="E1374" s="41">
        <v>906</v>
      </c>
      <c r="F1374" s="41">
        <v>2035</v>
      </c>
      <c r="G1374" s="4">
        <v>35764.89</v>
      </c>
      <c r="H1374" s="4">
        <v>37033.648000000001</v>
      </c>
      <c r="I1374" s="4">
        <v>39401.932999999997</v>
      </c>
      <c r="J1374" s="4">
        <v>42753.525000000001</v>
      </c>
      <c r="K1374" s="4">
        <v>44771.213000000003</v>
      </c>
      <c r="L1374" s="4">
        <v>42934.663999999997</v>
      </c>
      <c r="M1374" s="4">
        <v>41674.807000000001</v>
      </c>
      <c r="N1374" s="4">
        <v>43568.798000000003</v>
      </c>
      <c r="O1374" s="4">
        <v>53886.997000000003</v>
      </c>
      <c r="P1374" s="4">
        <v>68373.123999999996</v>
      </c>
      <c r="Q1374" s="4">
        <v>56106.784</v>
      </c>
      <c r="R1374" s="4">
        <v>53064.317999999999</v>
      </c>
      <c r="S1374" s="4">
        <v>63468.459000000003</v>
      </c>
      <c r="T1374" s="4">
        <v>63283.66</v>
      </c>
      <c r="U1374" s="4">
        <v>48557.466</v>
      </c>
      <c r="V1374" s="4">
        <v>34176.273000000001</v>
      </c>
      <c r="W1374" s="4">
        <v>26531.257000000001</v>
      </c>
      <c r="X1374" s="4">
        <v>13413.382</v>
      </c>
      <c r="Y1374" s="4">
        <v>5356.6509999999998</v>
      </c>
      <c r="Z1374" s="4">
        <v>1742.797</v>
      </c>
      <c r="AA1374" s="4">
        <v>372.495</v>
      </c>
    </row>
    <row r="1375" spans="1:27" s="6" customFormat="1" x14ac:dyDescent="0.3">
      <c r="A1375" s="40">
        <v>1374</v>
      </c>
      <c r="B1375" s="18" t="s">
        <v>323</v>
      </c>
      <c r="C1375" s="44" t="s">
        <v>121</v>
      </c>
      <c r="D1375" s="41"/>
      <c r="E1375" s="41">
        <v>906</v>
      </c>
      <c r="F1375" s="41">
        <v>2040</v>
      </c>
      <c r="G1375" s="4">
        <v>35298.404999999999</v>
      </c>
      <c r="H1375" s="4">
        <v>35720.722999999998</v>
      </c>
      <c r="I1375" s="4">
        <v>36997.163</v>
      </c>
      <c r="J1375" s="4">
        <v>39318.135999999999</v>
      </c>
      <c r="K1375" s="4">
        <v>42601.411999999997</v>
      </c>
      <c r="L1375" s="4">
        <v>44606.404999999999</v>
      </c>
      <c r="M1375" s="4">
        <v>42777.457999999999</v>
      </c>
      <c r="N1375" s="4">
        <v>41517.714999999997</v>
      </c>
      <c r="O1375" s="4">
        <v>43372.339</v>
      </c>
      <c r="P1375" s="4">
        <v>53561.595000000001</v>
      </c>
      <c r="Q1375" s="4">
        <v>67765.861000000004</v>
      </c>
      <c r="R1375" s="4">
        <v>55324.78</v>
      </c>
      <c r="S1375" s="4">
        <v>51802.07</v>
      </c>
      <c r="T1375" s="4">
        <v>60776.783000000003</v>
      </c>
      <c r="U1375" s="4">
        <v>58466.493999999999</v>
      </c>
      <c r="V1375" s="4">
        <v>42275.421000000002</v>
      </c>
      <c r="W1375" s="4">
        <v>27034.815999999999</v>
      </c>
      <c r="X1375" s="4">
        <v>17850.826000000001</v>
      </c>
      <c r="Y1375" s="4">
        <v>7369.3050000000003</v>
      </c>
      <c r="Z1375" s="4">
        <v>2143.1999999999998</v>
      </c>
      <c r="AA1375" s="4">
        <v>475.03399999999999</v>
      </c>
    </row>
    <row r="1376" spans="1:27" s="6" customFormat="1" x14ac:dyDescent="0.3">
      <c r="A1376" s="40">
        <v>1375</v>
      </c>
      <c r="B1376" s="18" t="s">
        <v>323</v>
      </c>
      <c r="C1376" s="44" t="s">
        <v>121</v>
      </c>
      <c r="D1376" s="41"/>
      <c r="E1376" s="41">
        <v>906</v>
      </c>
      <c r="F1376" s="41">
        <v>2045</v>
      </c>
      <c r="G1376" s="4">
        <v>35107.796000000002</v>
      </c>
      <c r="H1376" s="4">
        <v>35258.116999999998</v>
      </c>
      <c r="I1376" s="4">
        <v>35688.004999999997</v>
      </c>
      <c r="J1376" s="4">
        <v>36918.417999999998</v>
      </c>
      <c r="K1376" s="4">
        <v>39174.466</v>
      </c>
      <c r="L1376" s="4">
        <v>42445.917999999998</v>
      </c>
      <c r="M1376" s="4">
        <v>44452.296999999999</v>
      </c>
      <c r="N1376" s="4">
        <v>42624.932999999997</v>
      </c>
      <c r="O1376" s="4">
        <v>41338.699999999997</v>
      </c>
      <c r="P1376" s="4">
        <v>43123.156000000003</v>
      </c>
      <c r="Q1376" s="4">
        <v>53113.796000000002</v>
      </c>
      <c r="R1376" s="4">
        <v>66864.922000000006</v>
      </c>
      <c r="S1376" s="4">
        <v>54086.434000000001</v>
      </c>
      <c r="T1376" s="4">
        <v>49776.731</v>
      </c>
      <c r="U1376" s="4">
        <v>56522.940999999999</v>
      </c>
      <c r="V1376" s="4">
        <v>51324.048999999999</v>
      </c>
      <c r="W1376" s="4">
        <v>33813.506999999998</v>
      </c>
      <c r="X1376" s="4">
        <v>18597.089</v>
      </c>
      <c r="Y1376" s="4">
        <v>9802.2039999999997</v>
      </c>
      <c r="Z1376" s="4">
        <v>3024.3119999999999</v>
      </c>
      <c r="AA1376" s="4">
        <v>607.14499999999998</v>
      </c>
    </row>
    <row r="1377" spans="1:27" s="6" customFormat="1" x14ac:dyDescent="0.3">
      <c r="A1377" s="40">
        <v>1376</v>
      </c>
      <c r="B1377" s="18" t="s">
        <v>323</v>
      </c>
      <c r="C1377" s="44" t="s">
        <v>121</v>
      </c>
      <c r="D1377" s="41"/>
      <c r="E1377" s="41">
        <v>906</v>
      </c>
      <c r="F1377" s="41">
        <v>2050</v>
      </c>
      <c r="G1377" s="4">
        <v>34430.870000000003</v>
      </c>
      <c r="H1377" s="4">
        <v>35070.383999999998</v>
      </c>
      <c r="I1377" s="4">
        <v>35227.726000000002</v>
      </c>
      <c r="J1377" s="4">
        <v>35612.444000000003</v>
      </c>
      <c r="K1377" s="4">
        <v>36781.034</v>
      </c>
      <c r="L1377" s="4">
        <v>39028.400999999998</v>
      </c>
      <c r="M1377" s="4">
        <v>42302.22</v>
      </c>
      <c r="N1377" s="4">
        <v>44303.093999999997</v>
      </c>
      <c r="O1377" s="4">
        <v>42451.296999999999</v>
      </c>
      <c r="P1377" s="4">
        <v>41112.434000000001</v>
      </c>
      <c r="Q1377" s="4">
        <v>42783.250999999997</v>
      </c>
      <c r="R1377" s="4">
        <v>52455.642999999996</v>
      </c>
      <c r="S1377" s="4">
        <v>65440.031999999999</v>
      </c>
      <c r="T1377" s="4">
        <v>52099.213000000003</v>
      </c>
      <c r="U1377" s="4">
        <v>46561.256999999998</v>
      </c>
      <c r="V1377" s="4">
        <v>50141.985999999997</v>
      </c>
      <c r="W1377" s="4">
        <v>41519.707999999999</v>
      </c>
      <c r="X1377" s="4">
        <v>23578.695</v>
      </c>
      <c r="Y1377" s="4">
        <v>10488.553</v>
      </c>
      <c r="Z1377" s="4">
        <v>4032.5610000000001</v>
      </c>
      <c r="AA1377" s="4">
        <v>867.07600000000002</v>
      </c>
    </row>
    <row r="1378" spans="1:27" s="6" customFormat="1" x14ac:dyDescent="0.3">
      <c r="A1378" s="40">
        <v>1377</v>
      </c>
      <c r="B1378" s="18" t="s">
        <v>323</v>
      </c>
      <c r="C1378" s="44" t="s">
        <v>121</v>
      </c>
      <c r="D1378" s="41"/>
      <c r="E1378" s="41">
        <v>906</v>
      </c>
      <c r="F1378" s="41">
        <v>2055</v>
      </c>
      <c r="G1378" s="4">
        <v>33159.775999999998</v>
      </c>
      <c r="H1378" s="4">
        <v>34396.498</v>
      </c>
      <c r="I1378" s="4">
        <v>35042.521000000001</v>
      </c>
      <c r="J1378" s="4">
        <v>35156.737000000001</v>
      </c>
      <c r="K1378" s="4">
        <v>35484.296999999999</v>
      </c>
      <c r="L1378" s="4">
        <v>36646.661999999997</v>
      </c>
      <c r="M1378" s="4">
        <v>38899.462</v>
      </c>
      <c r="N1378" s="4">
        <v>42167.052000000003</v>
      </c>
      <c r="O1378" s="4">
        <v>44133.925000000003</v>
      </c>
      <c r="P1378" s="4">
        <v>42232.036999999997</v>
      </c>
      <c r="Q1378" s="4">
        <v>40805.169000000002</v>
      </c>
      <c r="R1378" s="4">
        <v>42289.159</v>
      </c>
      <c r="S1378" s="4">
        <v>51423.845000000001</v>
      </c>
      <c r="T1378" s="4">
        <v>63147.601999999999</v>
      </c>
      <c r="U1378" s="4">
        <v>48926.707999999999</v>
      </c>
      <c r="V1378" s="4">
        <v>41682.972999999998</v>
      </c>
      <c r="W1378" s="4">
        <v>41200.557999999997</v>
      </c>
      <c r="X1378" s="4">
        <v>29376.330999999998</v>
      </c>
      <c r="Y1378" s="4">
        <v>13502.323</v>
      </c>
      <c r="Z1378" s="4">
        <v>4459.5820000000003</v>
      </c>
      <c r="AA1378" s="4">
        <v>1192.491</v>
      </c>
    </row>
    <row r="1379" spans="1:27" s="6" customFormat="1" x14ac:dyDescent="0.3">
      <c r="A1379" s="40">
        <v>1378</v>
      </c>
      <c r="B1379" s="18" t="s">
        <v>323</v>
      </c>
      <c r="C1379" s="44" t="s">
        <v>121</v>
      </c>
      <c r="D1379" s="41"/>
      <c r="E1379" s="41">
        <v>906</v>
      </c>
      <c r="F1379" s="41">
        <v>2060</v>
      </c>
      <c r="G1379" s="4">
        <v>31805.027999999998</v>
      </c>
      <c r="H1379" s="4">
        <v>33129.035000000003</v>
      </c>
      <c r="I1379" s="4">
        <v>34371.067999999999</v>
      </c>
      <c r="J1379" s="4">
        <v>34976.252</v>
      </c>
      <c r="K1379" s="4">
        <v>35036.400999999998</v>
      </c>
      <c r="L1379" s="4">
        <v>35359.722999999998</v>
      </c>
      <c r="M1379" s="4">
        <v>36529.565000000002</v>
      </c>
      <c r="N1379" s="4">
        <v>38780.072</v>
      </c>
      <c r="O1379" s="4">
        <v>42015.02</v>
      </c>
      <c r="P1379" s="4">
        <v>43919.631000000001</v>
      </c>
      <c r="Q1379" s="4">
        <v>41934.529000000002</v>
      </c>
      <c r="R1379" s="4">
        <v>40361.442999999999</v>
      </c>
      <c r="S1379" s="4">
        <v>41522.665999999997</v>
      </c>
      <c r="T1379" s="4">
        <v>49773.589</v>
      </c>
      <c r="U1379" s="4">
        <v>59470.784</v>
      </c>
      <c r="V1379" s="4">
        <v>44075.572999999997</v>
      </c>
      <c r="W1379" s="4">
        <v>34733.411999999997</v>
      </c>
      <c r="X1379" s="4">
        <v>29836.739000000001</v>
      </c>
      <c r="Y1379" s="4">
        <v>17125.384999999998</v>
      </c>
      <c r="Z1379" s="4">
        <v>5851.1589999999997</v>
      </c>
      <c r="AA1379" s="4">
        <v>1417.56</v>
      </c>
    </row>
    <row r="1380" spans="1:27" s="6" customFormat="1" x14ac:dyDescent="0.3">
      <c r="A1380" s="40">
        <v>1379</v>
      </c>
      <c r="B1380" s="18" t="s">
        <v>323</v>
      </c>
      <c r="C1380" s="44" t="s">
        <v>121</v>
      </c>
      <c r="D1380" s="41"/>
      <c r="E1380" s="41">
        <v>906</v>
      </c>
      <c r="F1380" s="41">
        <v>2065</v>
      </c>
      <c r="G1380" s="4">
        <v>30742.192999999999</v>
      </c>
      <c r="H1380" s="4">
        <v>31777.26</v>
      </c>
      <c r="I1380" s="4">
        <v>33106.300000000003</v>
      </c>
      <c r="J1380" s="4">
        <v>34309.114999999998</v>
      </c>
      <c r="K1380" s="4">
        <v>34863.436999999998</v>
      </c>
      <c r="L1380" s="4">
        <v>34920.004999999997</v>
      </c>
      <c r="M1380" s="4">
        <v>35252.112000000001</v>
      </c>
      <c r="N1380" s="4">
        <v>36422.790999999997</v>
      </c>
      <c r="O1380" s="4">
        <v>38647.584000000003</v>
      </c>
      <c r="P1380" s="4">
        <v>41823.042999999998</v>
      </c>
      <c r="Q1380" s="4">
        <v>43628.69</v>
      </c>
      <c r="R1380" s="4">
        <v>41505.792999999998</v>
      </c>
      <c r="S1380" s="4">
        <v>39676.851999999999</v>
      </c>
      <c r="T1380" s="4">
        <v>40302.199999999997</v>
      </c>
      <c r="U1380" s="4">
        <v>47122.017999999996</v>
      </c>
      <c r="V1380" s="4">
        <v>53800.309000000001</v>
      </c>
      <c r="W1380" s="4">
        <v>37059.72</v>
      </c>
      <c r="X1380" s="4">
        <v>25676.738000000001</v>
      </c>
      <c r="Y1380" s="4">
        <v>17948.572</v>
      </c>
      <c r="Z1380" s="4">
        <v>7578.5839999999998</v>
      </c>
      <c r="AA1380" s="4">
        <v>1867.539</v>
      </c>
    </row>
    <row r="1381" spans="1:27" s="6" customFormat="1" x14ac:dyDescent="0.3">
      <c r="A1381" s="40">
        <v>1380</v>
      </c>
      <c r="B1381" s="18" t="s">
        <v>323</v>
      </c>
      <c r="C1381" s="44" t="s">
        <v>121</v>
      </c>
      <c r="D1381" s="41"/>
      <c r="E1381" s="41">
        <v>906</v>
      </c>
      <c r="F1381" s="41">
        <v>2070</v>
      </c>
      <c r="G1381" s="4">
        <v>30125.395</v>
      </c>
      <c r="H1381" s="4">
        <v>30717.034</v>
      </c>
      <c r="I1381" s="4">
        <v>31756.809000000001</v>
      </c>
      <c r="J1381" s="4">
        <v>33049.197999999997</v>
      </c>
      <c r="K1381" s="4">
        <v>34203.824000000001</v>
      </c>
      <c r="L1381" s="4">
        <v>34754.489000000001</v>
      </c>
      <c r="M1381" s="4">
        <v>34820.012000000002</v>
      </c>
      <c r="N1381" s="4">
        <v>35154.764999999999</v>
      </c>
      <c r="O1381" s="4">
        <v>36305.339</v>
      </c>
      <c r="P1381" s="4">
        <v>38481.427000000003</v>
      </c>
      <c r="Q1381" s="4">
        <v>41563.063999999998</v>
      </c>
      <c r="R1381" s="4">
        <v>43210.112999999998</v>
      </c>
      <c r="S1381" s="4">
        <v>40847.72</v>
      </c>
      <c r="T1381" s="4">
        <v>38587.061000000002</v>
      </c>
      <c r="U1381" s="4">
        <v>38334.904000000002</v>
      </c>
      <c r="V1381" s="4">
        <v>42990.135000000002</v>
      </c>
      <c r="W1381" s="4">
        <v>45486.108999999997</v>
      </c>
      <c r="X1381" s="4">
        <v>27732.411</v>
      </c>
      <c r="Y1381" s="4">
        <v>15881.985000000001</v>
      </c>
      <c r="Z1381" s="4">
        <v>8258.5480000000007</v>
      </c>
      <c r="AA1381" s="4">
        <v>2480.8939999999998</v>
      </c>
    </row>
    <row r="1382" spans="1:27" s="6" customFormat="1" x14ac:dyDescent="0.3">
      <c r="A1382" s="40">
        <v>1381</v>
      </c>
      <c r="B1382" s="18" t="s">
        <v>323</v>
      </c>
      <c r="C1382" s="44" t="s">
        <v>121</v>
      </c>
      <c r="D1382" s="41"/>
      <c r="E1382" s="41">
        <v>906</v>
      </c>
      <c r="F1382" s="41">
        <v>2075</v>
      </c>
      <c r="G1382" s="4">
        <v>29702.567999999999</v>
      </c>
      <c r="H1382" s="4">
        <v>30102.192999999999</v>
      </c>
      <c r="I1382" s="4">
        <v>30698.637999999999</v>
      </c>
      <c r="J1382" s="4">
        <v>31703.913</v>
      </c>
      <c r="K1382" s="4">
        <v>32951.499000000003</v>
      </c>
      <c r="L1382" s="4">
        <v>34102.497000000003</v>
      </c>
      <c r="M1382" s="4">
        <v>34661.025000000001</v>
      </c>
      <c r="N1382" s="4">
        <v>34729.531999999999</v>
      </c>
      <c r="O1382" s="4">
        <v>35047.932999999997</v>
      </c>
      <c r="P1382" s="4">
        <v>36158.286999999997</v>
      </c>
      <c r="Q1382" s="4">
        <v>38256.892</v>
      </c>
      <c r="R1382" s="4">
        <v>41190.241999999998</v>
      </c>
      <c r="S1382" s="4">
        <v>42569.803</v>
      </c>
      <c r="T1382" s="4">
        <v>39798.951000000001</v>
      </c>
      <c r="U1382" s="4">
        <v>36821.307999999997</v>
      </c>
      <c r="V1382" s="4">
        <v>35241.671999999999</v>
      </c>
      <c r="W1382" s="4">
        <v>36829.692999999999</v>
      </c>
      <c r="X1382" s="4">
        <v>34269.834999999999</v>
      </c>
      <c r="Y1382" s="4">
        <v>17429.308000000001</v>
      </c>
      <c r="Z1382" s="4">
        <v>7582.2209999999995</v>
      </c>
      <c r="AA1382" s="4">
        <v>2915.902</v>
      </c>
    </row>
    <row r="1383" spans="1:27" s="6" customFormat="1" x14ac:dyDescent="0.3">
      <c r="A1383" s="40">
        <v>1382</v>
      </c>
      <c r="B1383" s="18" t="s">
        <v>323</v>
      </c>
      <c r="C1383" s="44" t="s">
        <v>121</v>
      </c>
      <c r="D1383" s="41"/>
      <c r="E1383" s="41">
        <v>906</v>
      </c>
      <c r="F1383" s="41">
        <v>2080</v>
      </c>
      <c r="G1383" s="4">
        <v>29149.124</v>
      </c>
      <c r="H1383" s="4">
        <v>29681.147000000001</v>
      </c>
      <c r="I1383" s="4">
        <v>30085.313999999998</v>
      </c>
      <c r="J1383" s="4">
        <v>30649.999</v>
      </c>
      <c r="K1383" s="4">
        <v>31614.02</v>
      </c>
      <c r="L1383" s="4">
        <v>32858.250999999997</v>
      </c>
      <c r="M1383" s="4">
        <v>34016.158000000003</v>
      </c>
      <c r="N1383" s="4">
        <v>34576.839999999997</v>
      </c>
      <c r="O1383" s="4">
        <v>34630.472000000002</v>
      </c>
      <c r="P1383" s="4">
        <v>34914.737000000001</v>
      </c>
      <c r="Q1383" s="4">
        <v>35961.061999999998</v>
      </c>
      <c r="R1383" s="4">
        <v>37937.972000000002</v>
      </c>
      <c r="S1383" s="4">
        <v>40625.008000000002</v>
      </c>
      <c r="T1383" s="4">
        <v>41552.04</v>
      </c>
      <c r="U1383" s="4">
        <v>38094.728999999999</v>
      </c>
      <c r="V1383" s="4">
        <v>34027.131000000001</v>
      </c>
      <c r="W1383" s="4">
        <v>30564.218000000001</v>
      </c>
      <c r="X1383" s="4">
        <v>28333.121999999999</v>
      </c>
      <c r="Y1383" s="4">
        <v>21701.62</v>
      </c>
      <c r="Z1383" s="4">
        <v>8502.02</v>
      </c>
      <c r="AA1383" s="4">
        <v>2957.0720000000001</v>
      </c>
    </row>
    <row r="1384" spans="1:27" s="6" customFormat="1" x14ac:dyDescent="0.3">
      <c r="A1384" s="40">
        <v>1383</v>
      </c>
      <c r="B1384" s="18" t="s">
        <v>323</v>
      </c>
      <c r="C1384" s="44" t="s">
        <v>121</v>
      </c>
      <c r="D1384" s="41"/>
      <c r="E1384" s="41">
        <v>906</v>
      </c>
      <c r="F1384" s="41">
        <v>2085</v>
      </c>
      <c r="G1384" s="4">
        <v>28374.13</v>
      </c>
      <c r="H1384" s="4">
        <v>29129.519</v>
      </c>
      <c r="I1384" s="4">
        <v>29665.685000000001</v>
      </c>
      <c r="J1384" s="4">
        <v>30040.383999999998</v>
      </c>
      <c r="K1384" s="4">
        <v>30566.998</v>
      </c>
      <c r="L1384" s="4">
        <v>31528.453000000001</v>
      </c>
      <c r="M1384" s="4">
        <v>32779.572</v>
      </c>
      <c r="N1384" s="4">
        <v>33938.993999999999</v>
      </c>
      <c r="O1384" s="4">
        <v>34485.089999999997</v>
      </c>
      <c r="P1384" s="4">
        <v>34507.25</v>
      </c>
      <c r="Q1384" s="4">
        <v>34736.855000000003</v>
      </c>
      <c r="R1384" s="4">
        <v>35682.413</v>
      </c>
      <c r="S1384" s="4">
        <v>37457.945</v>
      </c>
      <c r="T1384" s="4">
        <v>39728.114999999998</v>
      </c>
      <c r="U1384" s="4">
        <v>39889.485000000001</v>
      </c>
      <c r="V1384" s="4">
        <v>35375.137999999999</v>
      </c>
      <c r="W1384" s="4">
        <v>29744.243999999999</v>
      </c>
      <c r="X1384" s="4">
        <v>23965.594000000001</v>
      </c>
      <c r="Y1384" s="4">
        <v>18491.649000000001</v>
      </c>
      <c r="Z1384" s="4">
        <v>10668.359</v>
      </c>
      <c r="AA1384" s="4">
        <v>3317.7669999999998</v>
      </c>
    </row>
    <row r="1385" spans="1:27" s="6" customFormat="1" x14ac:dyDescent="0.3">
      <c r="A1385" s="40">
        <v>1384</v>
      </c>
      <c r="B1385" s="18" t="s">
        <v>323</v>
      </c>
      <c r="C1385" s="44" t="s">
        <v>121</v>
      </c>
      <c r="D1385" s="41"/>
      <c r="E1385" s="41">
        <v>906</v>
      </c>
      <c r="F1385" s="41">
        <v>2090</v>
      </c>
      <c r="G1385" s="4">
        <v>27504.553</v>
      </c>
      <c r="H1385" s="4">
        <v>28356.149000000001</v>
      </c>
      <c r="I1385" s="4">
        <v>29115.476999999999</v>
      </c>
      <c r="J1385" s="4">
        <v>29624.353999999999</v>
      </c>
      <c r="K1385" s="4">
        <v>29964.166000000001</v>
      </c>
      <c r="L1385" s="4">
        <v>30488.699000000001</v>
      </c>
      <c r="M1385" s="4">
        <v>31457.03</v>
      </c>
      <c r="N1385" s="4">
        <v>32709.587</v>
      </c>
      <c r="O1385" s="4">
        <v>33854.942999999999</v>
      </c>
      <c r="P1385" s="4">
        <v>34370.506000000001</v>
      </c>
      <c r="Q1385" s="4">
        <v>34342.678</v>
      </c>
      <c r="R1385" s="4">
        <v>34486.243000000002</v>
      </c>
      <c r="S1385" s="4">
        <v>35265.781000000003</v>
      </c>
      <c r="T1385" s="4">
        <v>36696.267999999996</v>
      </c>
      <c r="U1385" s="4">
        <v>38254.705999999998</v>
      </c>
      <c r="V1385" s="4">
        <v>37210.680999999997</v>
      </c>
      <c r="W1385" s="4">
        <v>31147.394</v>
      </c>
      <c r="X1385" s="4">
        <v>23590.802</v>
      </c>
      <c r="Y1385" s="4">
        <v>16077.056</v>
      </c>
      <c r="Z1385" s="4">
        <v>9471.5679999999993</v>
      </c>
      <c r="AA1385" s="4">
        <v>4107.4849999999997</v>
      </c>
    </row>
    <row r="1386" spans="1:27" s="6" customFormat="1" x14ac:dyDescent="0.3">
      <c r="A1386" s="40">
        <v>1385</v>
      </c>
      <c r="B1386" s="18" t="s">
        <v>323</v>
      </c>
      <c r="C1386" s="44" t="s">
        <v>121</v>
      </c>
      <c r="D1386" s="41"/>
      <c r="E1386" s="41">
        <v>906</v>
      </c>
      <c r="F1386" s="41">
        <v>2095</v>
      </c>
      <c r="G1386" s="4">
        <v>26731.867999999999</v>
      </c>
      <c r="H1386" s="4">
        <v>27488.215</v>
      </c>
      <c r="I1386" s="4">
        <v>28343.556</v>
      </c>
      <c r="J1386" s="4">
        <v>29077.5</v>
      </c>
      <c r="K1386" s="4">
        <v>29554.465</v>
      </c>
      <c r="L1386" s="4">
        <v>29892.642</v>
      </c>
      <c r="M1386" s="4">
        <v>30424.006000000001</v>
      </c>
      <c r="N1386" s="4">
        <v>31394.334999999999</v>
      </c>
      <c r="O1386" s="4">
        <v>32634.202000000001</v>
      </c>
      <c r="P1386" s="4">
        <v>33750.421000000002</v>
      </c>
      <c r="Q1386" s="4">
        <v>34218.116999999998</v>
      </c>
      <c r="R1386" s="4">
        <v>34112.502</v>
      </c>
      <c r="S1386" s="4">
        <v>34114.900999999998</v>
      </c>
      <c r="T1386" s="4">
        <v>34606.987999999998</v>
      </c>
      <c r="U1386" s="4">
        <v>35442.173000000003</v>
      </c>
      <c r="V1386" s="4">
        <v>35866.142999999996</v>
      </c>
      <c r="W1386" s="4">
        <v>33002.315000000002</v>
      </c>
      <c r="X1386" s="4">
        <v>24983.685000000001</v>
      </c>
      <c r="Y1386" s="4">
        <v>16087.476000000001</v>
      </c>
      <c r="Z1386" s="4">
        <v>8556.2099999999991</v>
      </c>
      <c r="AA1386" s="4">
        <v>4132.5609999999997</v>
      </c>
    </row>
    <row r="1387" spans="1:27" s="6" customFormat="1" x14ac:dyDescent="0.3">
      <c r="A1387" s="40">
        <v>1386</v>
      </c>
      <c r="B1387" s="18" t="s">
        <v>323</v>
      </c>
      <c r="C1387" s="44" t="s">
        <v>121</v>
      </c>
      <c r="D1387" s="41"/>
      <c r="E1387" s="41">
        <v>906</v>
      </c>
      <c r="F1387" s="41">
        <v>2100</v>
      </c>
      <c r="G1387" s="4">
        <v>26144.330999999998</v>
      </c>
      <c r="H1387" s="4">
        <v>26717.055</v>
      </c>
      <c r="I1387" s="4">
        <v>27476.838</v>
      </c>
      <c r="J1387" s="4">
        <v>28309.22</v>
      </c>
      <c r="K1387" s="4">
        <v>29013.969000000001</v>
      </c>
      <c r="L1387" s="4">
        <v>29489.464</v>
      </c>
      <c r="M1387" s="4">
        <v>29833.806</v>
      </c>
      <c r="N1387" s="4">
        <v>30367.645</v>
      </c>
      <c r="O1387" s="4">
        <v>31327.120999999999</v>
      </c>
      <c r="P1387" s="4">
        <v>32541.092000000001</v>
      </c>
      <c r="Q1387" s="4">
        <v>33611.667000000001</v>
      </c>
      <c r="R1387" s="4">
        <v>34005.81</v>
      </c>
      <c r="S1387" s="4">
        <v>33773.476999999999</v>
      </c>
      <c r="T1387" s="4">
        <v>33528.000999999997</v>
      </c>
      <c r="U1387" s="4">
        <v>33516.78</v>
      </c>
      <c r="V1387" s="4">
        <v>33391.457000000002</v>
      </c>
      <c r="W1387" s="4">
        <v>32062.317999999999</v>
      </c>
      <c r="X1387" s="4">
        <v>26763.839</v>
      </c>
      <c r="Y1387" s="4">
        <v>17309.881000000001</v>
      </c>
      <c r="Z1387" s="4">
        <v>8749.2350000000006</v>
      </c>
      <c r="AA1387" s="4">
        <v>4010.616</v>
      </c>
    </row>
    <row r="1388" spans="1:27" s="6" customFormat="1" x14ac:dyDescent="0.3">
      <c r="A1388" s="40">
        <v>1387</v>
      </c>
      <c r="B1388" s="18" t="s">
        <v>323</v>
      </c>
      <c r="C1388" s="43" t="s">
        <v>122</v>
      </c>
      <c r="D1388" s="41">
        <v>4</v>
      </c>
      <c r="E1388" s="41">
        <v>156</v>
      </c>
      <c r="F1388" s="41">
        <v>2015</v>
      </c>
      <c r="G1388" s="4">
        <v>39795.349000000002</v>
      </c>
      <c r="H1388" s="4">
        <v>38007.796000000002</v>
      </c>
      <c r="I1388" s="4">
        <v>36568.711000000003</v>
      </c>
      <c r="J1388" s="4">
        <v>37864.35</v>
      </c>
      <c r="K1388" s="4">
        <v>47942.118999999999</v>
      </c>
      <c r="L1388" s="4">
        <v>62668.000999999997</v>
      </c>
      <c r="M1388" s="4">
        <v>49655.794999999998</v>
      </c>
      <c r="N1388" s="4">
        <v>46797.247000000003</v>
      </c>
      <c r="O1388" s="4">
        <v>57936.822999999997</v>
      </c>
      <c r="P1388" s="4">
        <v>61271.135999999999</v>
      </c>
      <c r="Q1388" s="4">
        <v>50104.194000000003</v>
      </c>
      <c r="R1388" s="4">
        <v>39303.461000000003</v>
      </c>
      <c r="S1388" s="4">
        <v>39404.82</v>
      </c>
      <c r="T1388" s="4">
        <v>26281.243999999999</v>
      </c>
      <c r="U1388" s="4">
        <v>17424.808000000001</v>
      </c>
      <c r="V1388" s="4">
        <v>12937.306</v>
      </c>
      <c r="W1388" s="4">
        <v>8184.7820000000002</v>
      </c>
      <c r="X1388" s="4">
        <v>3627.7640000000001</v>
      </c>
      <c r="Y1388" s="4">
        <v>1183.1120000000001</v>
      </c>
      <c r="Z1388" s="4">
        <v>271.48899999999998</v>
      </c>
      <c r="AA1388" s="4">
        <v>38.283000000000001</v>
      </c>
    </row>
    <row r="1389" spans="1:27" s="6" customFormat="1" x14ac:dyDescent="0.3">
      <c r="A1389" s="40">
        <v>1388</v>
      </c>
      <c r="B1389" s="18" t="s">
        <v>323</v>
      </c>
      <c r="C1389" s="43" t="s">
        <v>122</v>
      </c>
      <c r="D1389" s="41">
        <v>4</v>
      </c>
      <c r="E1389" s="41">
        <v>156</v>
      </c>
      <c r="F1389" s="41">
        <v>2020</v>
      </c>
      <c r="G1389" s="4">
        <v>37637.686000000002</v>
      </c>
      <c r="H1389" s="4">
        <v>39707.230000000003</v>
      </c>
      <c r="I1389" s="4">
        <v>37942.737000000001</v>
      </c>
      <c r="J1389" s="4">
        <v>36439.076000000001</v>
      </c>
      <c r="K1389" s="4">
        <v>37634.133000000002</v>
      </c>
      <c r="L1389" s="4">
        <v>47671.974000000002</v>
      </c>
      <c r="M1389" s="4">
        <v>62362.082000000002</v>
      </c>
      <c r="N1389" s="4">
        <v>49390.654999999999</v>
      </c>
      <c r="O1389" s="4">
        <v>46501.913</v>
      </c>
      <c r="P1389" s="4">
        <v>57467.639000000003</v>
      </c>
      <c r="Q1389" s="4">
        <v>60545.612000000001</v>
      </c>
      <c r="R1389" s="4">
        <v>49140.059000000001</v>
      </c>
      <c r="S1389" s="4">
        <v>37958.574000000001</v>
      </c>
      <c r="T1389" s="4">
        <v>36959.163999999997</v>
      </c>
      <c r="U1389" s="4">
        <v>23359.957999999999</v>
      </c>
      <c r="V1389" s="4">
        <v>14152.161</v>
      </c>
      <c r="W1389" s="4">
        <v>9102.8259999999991</v>
      </c>
      <c r="X1389" s="4">
        <v>4586.67</v>
      </c>
      <c r="Y1389" s="4">
        <v>1502.039</v>
      </c>
      <c r="Z1389" s="4">
        <v>337.92099999999999</v>
      </c>
      <c r="AA1389" s="4">
        <v>58.271000000000001</v>
      </c>
    </row>
    <row r="1390" spans="1:27" s="6" customFormat="1" x14ac:dyDescent="0.3">
      <c r="A1390" s="40">
        <v>1389</v>
      </c>
      <c r="B1390" s="18" t="s">
        <v>323</v>
      </c>
      <c r="C1390" s="43" t="s">
        <v>122</v>
      </c>
      <c r="D1390" s="41">
        <v>4</v>
      </c>
      <c r="E1390" s="41">
        <v>156</v>
      </c>
      <c r="F1390" s="41">
        <v>2025</v>
      </c>
      <c r="G1390" s="4">
        <v>34274.487000000001</v>
      </c>
      <c r="H1390" s="4">
        <v>37561.514999999999</v>
      </c>
      <c r="I1390" s="4">
        <v>39646.021000000001</v>
      </c>
      <c r="J1390" s="4">
        <v>37815.860999999997</v>
      </c>
      <c r="K1390" s="4">
        <v>36222.546999999999</v>
      </c>
      <c r="L1390" s="4">
        <v>37401.196000000004</v>
      </c>
      <c r="M1390" s="4">
        <v>47424.633999999998</v>
      </c>
      <c r="N1390" s="4">
        <v>62064.116999999998</v>
      </c>
      <c r="O1390" s="4">
        <v>49098.294999999998</v>
      </c>
      <c r="P1390" s="4">
        <v>46139.987999999998</v>
      </c>
      <c r="Q1390" s="4">
        <v>56827.188999999998</v>
      </c>
      <c r="R1390" s="4">
        <v>59459.444000000003</v>
      </c>
      <c r="S1390" s="4">
        <v>47579.481</v>
      </c>
      <c r="T1390" s="4">
        <v>35772.892</v>
      </c>
      <c r="U1390" s="4">
        <v>33142.508000000002</v>
      </c>
      <c r="V1390" s="4">
        <v>19257.585999999999</v>
      </c>
      <c r="W1390" s="4">
        <v>10186.43</v>
      </c>
      <c r="X1390" s="4">
        <v>5268.0789999999997</v>
      </c>
      <c r="Y1390" s="4">
        <v>1975.5709999999999</v>
      </c>
      <c r="Z1390" s="4">
        <v>446.99200000000002</v>
      </c>
      <c r="AA1390" s="4">
        <v>76.230999999999995</v>
      </c>
    </row>
    <row r="1391" spans="1:27" s="6" customFormat="1" x14ac:dyDescent="0.3">
      <c r="A1391" s="40">
        <v>1390</v>
      </c>
      <c r="B1391" s="18" t="s">
        <v>323</v>
      </c>
      <c r="C1391" s="43" t="s">
        <v>122</v>
      </c>
      <c r="D1391" s="41">
        <v>4</v>
      </c>
      <c r="E1391" s="41">
        <v>156</v>
      </c>
      <c r="F1391" s="41">
        <v>2030</v>
      </c>
      <c r="G1391" s="4">
        <v>31958.223999999998</v>
      </c>
      <c r="H1391" s="4">
        <v>34209.688000000002</v>
      </c>
      <c r="I1391" s="4">
        <v>37507.845999999998</v>
      </c>
      <c r="J1391" s="4">
        <v>39522.495999999999</v>
      </c>
      <c r="K1391" s="4">
        <v>37604.055</v>
      </c>
      <c r="L1391" s="4">
        <v>35999.957999999999</v>
      </c>
      <c r="M1391" s="4">
        <v>37190.394999999997</v>
      </c>
      <c r="N1391" s="4">
        <v>47191.148000000001</v>
      </c>
      <c r="O1391" s="4">
        <v>61729.436999999998</v>
      </c>
      <c r="P1391" s="4">
        <v>48740.214999999997</v>
      </c>
      <c r="Q1391" s="4">
        <v>45653.489000000001</v>
      </c>
      <c r="R1391" s="4">
        <v>55874.084999999999</v>
      </c>
      <c r="S1391" s="4">
        <v>57706.521000000001</v>
      </c>
      <c r="T1391" s="4">
        <v>45039.968999999997</v>
      </c>
      <c r="U1391" s="4">
        <v>32339.092000000001</v>
      </c>
      <c r="V1391" s="4">
        <v>27699.838</v>
      </c>
      <c r="W1391" s="4">
        <v>14156.866</v>
      </c>
      <c r="X1391" s="4">
        <v>6075.6980000000003</v>
      </c>
      <c r="Y1391" s="4">
        <v>2355.9369999999999</v>
      </c>
      <c r="Z1391" s="4">
        <v>611.83399999999995</v>
      </c>
      <c r="AA1391" s="4">
        <v>103.017</v>
      </c>
    </row>
    <row r="1392" spans="1:27" s="6" customFormat="1" x14ac:dyDescent="0.3">
      <c r="A1392" s="40">
        <v>1391</v>
      </c>
      <c r="B1392" s="18" t="s">
        <v>323</v>
      </c>
      <c r="C1392" s="43" t="s">
        <v>122</v>
      </c>
      <c r="D1392" s="41">
        <v>4</v>
      </c>
      <c r="E1392" s="41">
        <v>156</v>
      </c>
      <c r="F1392" s="41">
        <v>2035</v>
      </c>
      <c r="G1392" s="4">
        <v>30826.734</v>
      </c>
      <c r="H1392" s="4">
        <v>31900.452000000001</v>
      </c>
      <c r="I1392" s="4">
        <v>34162.701999999997</v>
      </c>
      <c r="J1392" s="4">
        <v>37389.951999999997</v>
      </c>
      <c r="K1392" s="4">
        <v>39312.383000000002</v>
      </c>
      <c r="L1392" s="4">
        <v>37383.529000000002</v>
      </c>
      <c r="M1392" s="4">
        <v>35798.824000000001</v>
      </c>
      <c r="N1392" s="4">
        <v>36998.811999999998</v>
      </c>
      <c r="O1392" s="4">
        <v>46937.481</v>
      </c>
      <c r="P1392" s="4">
        <v>61310.718999999997</v>
      </c>
      <c r="Q1392" s="4">
        <v>48254.288999999997</v>
      </c>
      <c r="R1392" s="4">
        <v>44929.550999999999</v>
      </c>
      <c r="S1392" s="4">
        <v>54335.205999999998</v>
      </c>
      <c r="T1392" s="4">
        <v>54847.11</v>
      </c>
      <c r="U1392" s="4">
        <v>41028.944000000003</v>
      </c>
      <c r="V1392" s="4">
        <v>27391.776999999998</v>
      </c>
      <c r="W1392" s="4">
        <v>20800.741000000002</v>
      </c>
      <c r="X1392" s="4">
        <v>8712.9850000000006</v>
      </c>
      <c r="Y1392" s="4">
        <v>2828.7840000000001</v>
      </c>
      <c r="Z1392" s="4">
        <v>762.82899999999995</v>
      </c>
      <c r="AA1392" s="4">
        <v>144.822</v>
      </c>
    </row>
    <row r="1393" spans="1:27" s="6" customFormat="1" x14ac:dyDescent="0.3">
      <c r="A1393" s="40">
        <v>1392</v>
      </c>
      <c r="B1393" s="18" t="s">
        <v>323</v>
      </c>
      <c r="C1393" s="43" t="s">
        <v>122</v>
      </c>
      <c r="D1393" s="41">
        <v>4</v>
      </c>
      <c r="E1393" s="41">
        <v>156</v>
      </c>
      <c r="F1393" s="41">
        <v>2040</v>
      </c>
      <c r="G1393" s="4">
        <v>30582.936000000002</v>
      </c>
      <c r="H1393" s="4">
        <v>30773.331999999999</v>
      </c>
      <c r="I1393" s="4">
        <v>31858.392</v>
      </c>
      <c r="J1393" s="4">
        <v>34050.241000000002</v>
      </c>
      <c r="K1393" s="4">
        <v>37186.476999999999</v>
      </c>
      <c r="L1393" s="4">
        <v>39093.873</v>
      </c>
      <c r="M1393" s="4">
        <v>37185.093999999997</v>
      </c>
      <c r="N1393" s="4">
        <v>35618.713000000003</v>
      </c>
      <c r="O1393" s="4">
        <v>36798.120000000003</v>
      </c>
      <c r="P1393" s="4">
        <v>46626.874000000003</v>
      </c>
      <c r="Q1393" s="4">
        <v>60737.127999999997</v>
      </c>
      <c r="R1393" s="4">
        <v>47533.391000000003</v>
      </c>
      <c r="S1393" s="4">
        <v>43770.201000000001</v>
      </c>
      <c r="T1393" s="4">
        <v>51828.841</v>
      </c>
      <c r="U1393" s="4">
        <v>50304.243000000002</v>
      </c>
      <c r="V1393" s="4">
        <v>35167.343999999997</v>
      </c>
      <c r="W1393" s="4">
        <v>20961.628000000001</v>
      </c>
      <c r="X1393" s="4">
        <v>13167.493</v>
      </c>
      <c r="Y1393" s="4">
        <v>4207.8500000000004</v>
      </c>
      <c r="Z1393" s="4">
        <v>954.46100000000001</v>
      </c>
      <c r="AA1393" s="4">
        <v>188.964</v>
      </c>
    </row>
    <row r="1394" spans="1:27" s="6" customFormat="1" x14ac:dyDescent="0.3">
      <c r="A1394" s="40">
        <v>1393</v>
      </c>
      <c r="B1394" s="18" t="s">
        <v>323</v>
      </c>
      <c r="C1394" s="43" t="s">
        <v>122</v>
      </c>
      <c r="D1394" s="41">
        <v>4</v>
      </c>
      <c r="E1394" s="41">
        <v>156</v>
      </c>
      <c r="F1394" s="41">
        <v>2045</v>
      </c>
      <c r="G1394" s="4">
        <v>30519.664000000001</v>
      </c>
      <c r="H1394" s="4">
        <v>30532.887999999999</v>
      </c>
      <c r="I1394" s="4">
        <v>30734.668000000001</v>
      </c>
      <c r="J1394" s="4">
        <v>31750.577000000001</v>
      </c>
      <c r="K1394" s="4">
        <v>33854.678</v>
      </c>
      <c r="L1394" s="4">
        <v>36976.663999999997</v>
      </c>
      <c r="M1394" s="4">
        <v>38897.743999999999</v>
      </c>
      <c r="N1394" s="4">
        <v>37007.803999999996</v>
      </c>
      <c r="O1394" s="4">
        <v>35432.241999999998</v>
      </c>
      <c r="P1394" s="4">
        <v>36559.81</v>
      </c>
      <c r="Q1394" s="4">
        <v>46208.646000000001</v>
      </c>
      <c r="R1394" s="4">
        <v>59886.476000000002</v>
      </c>
      <c r="S1394" s="4">
        <v>46387.756999999998</v>
      </c>
      <c r="T1394" s="4">
        <v>41890.883000000002</v>
      </c>
      <c r="U1394" s="4">
        <v>47835.834000000003</v>
      </c>
      <c r="V1394" s="4">
        <v>43594.010999999999</v>
      </c>
      <c r="W1394" s="4">
        <v>27388.83</v>
      </c>
      <c r="X1394" s="4">
        <v>13624.011</v>
      </c>
      <c r="Y1394" s="4">
        <v>6584.1409999999996</v>
      </c>
      <c r="Z1394" s="4">
        <v>1477.585</v>
      </c>
      <c r="AA1394" s="4">
        <v>244.67</v>
      </c>
    </row>
    <row r="1395" spans="1:27" s="6" customFormat="1" x14ac:dyDescent="0.3">
      <c r="A1395" s="40">
        <v>1394</v>
      </c>
      <c r="B1395" s="18" t="s">
        <v>323</v>
      </c>
      <c r="C1395" s="43" t="s">
        <v>122</v>
      </c>
      <c r="D1395" s="41">
        <v>4</v>
      </c>
      <c r="E1395" s="41">
        <v>156</v>
      </c>
      <c r="F1395" s="41">
        <v>2050</v>
      </c>
      <c r="G1395" s="4">
        <v>29872.045999999998</v>
      </c>
      <c r="H1395" s="4">
        <v>30472.145</v>
      </c>
      <c r="I1395" s="4">
        <v>30496.25</v>
      </c>
      <c r="J1395" s="4">
        <v>30629.659</v>
      </c>
      <c r="K1395" s="4">
        <v>31560.74</v>
      </c>
      <c r="L1395" s="4">
        <v>33653.612999999998</v>
      </c>
      <c r="M1395" s="4">
        <v>36790.220999999998</v>
      </c>
      <c r="N1395" s="4">
        <v>38722.894999999997</v>
      </c>
      <c r="O1395" s="4">
        <v>36824.631000000001</v>
      </c>
      <c r="P1395" s="4">
        <v>35212.540999999997</v>
      </c>
      <c r="Q1395" s="4">
        <v>36244.262999999999</v>
      </c>
      <c r="R1395" s="4">
        <v>45595.353000000003</v>
      </c>
      <c r="S1395" s="4">
        <v>58539.637000000002</v>
      </c>
      <c r="T1395" s="4">
        <v>44533.288999999997</v>
      </c>
      <c r="U1395" s="4">
        <v>38883.891000000003</v>
      </c>
      <c r="V1395" s="4">
        <v>41867.089999999997</v>
      </c>
      <c r="W1395" s="4">
        <v>34495.462</v>
      </c>
      <c r="X1395" s="4">
        <v>18234.934000000001</v>
      </c>
      <c r="Y1395" s="4">
        <v>7034.7579999999998</v>
      </c>
      <c r="Z1395" s="4">
        <v>2400.4459999999999</v>
      </c>
      <c r="AA1395" s="4">
        <v>378.43099999999998</v>
      </c>
    </row>
    <row r="1396" spans="1:27" s="6" customFormat="1" x14ac:dyDescent="0.3">
      <c r="A1396" s="40">
        <v>1395</v>
      </c>
      <c r="B1396" s="18" t="s">
        <v>323</v>
      </c>
      <c r="C1396" s="43" t="s">
        <v>122</v>
      </c>
      <c r="D1396" s="41">
        <v>4</v>
      </c>
      <c r="E1396" s="41">
        <v>156</v>
      </c>
      <c r="F1396" s="41">
        <v>2055</v>
      </c>
      <c r="G1396" s="4">
        <v>28616.276000000002</v>
      </c>
      <c r="H1396" s="4">
        <v>29827.936000000002</v>
      </c>
      <c r="I1396" s="4">
        <v>30438.196</v>
      </c>
      <c r="J1396" s="4">
        <v>30397.097000000002</v>
      </c>
      <c r="K1396" s="4">
        <v>30451.243999999999</v>
      </c>
      <c r="L1396" s="4">
        <v>31373.733</v>
      </c>
      <c r="M1396" s="4">
        <v>33483.682999999997</v>
      </c>
      <c r="N1396" s="4">
        <v>36630.404000000002</v>
      </c>
      <c r="O1396" s="4">
        <v>38544.277000000002</v>
      </c>
      <c r="P1396" s="4">
        <v>36610.010999999999</v>
      </c>
      <c r="Q1396" s="4">
        <v>34924.409</v>
      </c>
      <c r="R1396" s="4">
        <v>35788.298000000003</v>
      </c>
      <c r="S1396" s="4">
        <v>44634.224999999999</v>
      </c>
      <c r="T1396" s="4">
        <v>56359.997000000003</v>
      </c>
      <c r="U1396" s="4">
        <v>41550.860999999997</v>
      </c>
      <c r="V1396" s="4">
        <v>34336.616000000002</v>
      </c>
      <c r="W1396" s="4">
        <v>33607.116000000002</v>
      </c>
      <c r="X1396" s="4">
        <v>23474.850999999999</v>
      </c>
      <c r="Y1396" s="4">
        <v>9698.0689999999995</v>
      </c>
      <c r="Z1396" s="4">
        <v>2656.5360000000001</v>
      </c>
      <c r="AA1396" s="4">
        <v>626.49800000000005</v>
      </c>
    </row>
    <row r="1397" spans="1:27" s="6" customFormat="1" x14ac:dyDescent="0.3">
      <c r="A1397" s="40">
        <v>1396</v>
      </c>
      <c r="B1397" s="18" t="s">
        <v>323</v>
      </c>
      <c r="C1397" s="43" t="s">
        <v>122</v>
      </c>
      <c r="D1397" s="41">
        <v>4</v>
      </c>
      <c r="E1397" s="41">
        <v>156</v>
      </c>
      <c r="F1397" s="41">
        <v>2060</v>
      </c>
      <c r="G1397" s="4">
        <v>27309.42</v>
      </c>
      <c r="H1397" s="4">
        <v>28576.237000000001</v>
      </c>
      <c r="I1397" s="4">
        <v>29796.691999999999</v>
      </c>
      <c r="J1397" s="4">
        <v>30345.081999999999</v>
      </c>
      <c r="K1397" s="4">
        <v>30228.831999999999</v>
      </c>
      <c r="L1397" s="4">
        <v>30276.38</v>
      </c>
      <c r="M1397" s="4">
        <v>31217.422999999999</v>
      </c>
      <c r="N1397" s="4">
        <v>33340.559999999998</v>
      </c>
      <c r="O1397" s="4">
        <v>36469.063999999998</v>
      </c>
      <c r="P1397" s="4">
        <v>38334.025000000001</v>
      </c>
      <c r="Q1397" s="4">
        <v>36328.510999999999</v>
      </c>
      <c r="R1397" s="4">
        <v>34511.468000000001</v>
      </c>
      <c r="S1397" s="4">
        <v>35082.525000000001</v>
      </c>
      <c r="T1397" s="4">
        <v>43086.815999999999</v>
      </c>
      <c r="U1397" s="4">
        <v>52844.938999999998</v>
      </c>
      <c r="V1397" s="4">
        <v>37003.218000000001</v>
      </c>
      <c r="W1397" s="4">
        <v>27940.399000000001</v>
      </c>
      <c r="X1397" s="4">
        <v>23356.274000000001</v>
      </c>
      <c r="Y1397" s="4">
        <v>12849.195</v>
      </c>
      <c r="Z1397" s="4">
        <v>3792.4290000000001</v>
      </c>
      <c r="AA1397" s="4">
        <v>760.02200000000005</v>
      </c>
    </row>
    <row r="1398" spans="1:27" s="6" customFormat="1" x14ac:dyDescent="0.3">
      <c r="A1398" s="40">
        <v>1397</v>
      </c>
      <c r="B1398" s="18" t="s">
        <v>323</v>
      </c>
      <c r="C1398" s="43" t="s">
        <v>122</v>
      </c>
      <c r="D1398" s="41">
        <v>4</v>
      </c>
      <c r="E1398" s="41">
        <v>156</v>
      </c>
      <c r="F1398" s="41">
        <v>2065</v>
      </c>
      <c r="G1398" s="4">
        <v>26330.428</v>
      </c>
      <c r="H1398" s="4">
        <v>27272.767</v>
      </c>
      <c r="I1398" s="4">
        <v>28547.932000000001</v>
      </c>
      <c r="J1398" s="4">
        <v>29709.322</v>
      </c>
      <c r="K1398" s="4">
        <v>30186.782999999999</v>
      </c>
      <c r="L1398" s="4">
        <v>30064.565999999999</v>
      </c>
      <c r="M1398" s="4">
        <v>30131.307000000001</v>
      </c>
      <c r="N1398" s="4">
        <v>31087.838</v>
      </c>
      <c r="O1398" s="4">
        <v>33198.802000000003</v>
      </c>
      <c r="P1398" s="4">
        <v>36280.394</v>
      </c>
      <c r="Q1398" s="4">
        <v>38057.815999999999</v>
      </c>
      <c r="R1398" s="4">
        <v>35926.048000000003</v>
      </c>
      <c r="S1398" s="4">
        <v>33876.947</v>
      </c>
      <c r="T1398" s="4">
        <v>33950.951000000001</v>
      </c>
      <c r="U1398" s="4">
        <v>40583.732000000004</v>
      </c>
      <c r="V1398" s="4">
        <v>47433.470999999998</v>
      </c>
      <c r="W1398" s="4">
        <v>30496.530999999999</v>
      </c>
      <c r="X1398" s="4">
        <v>19806.113000000001</v>
      </c>
      <c r="Y1398" s="4">
        <v>13139.772000000001</v>
      </c>
      <c r="Z1398" s="4">
        <v>5197.8860000000004</v>
      </c>
      <c r="AA1398" s="4">
        <v>1082.2090000000001</v>
      </c>
    </row>
    <row r="1399" spans="1:27" s="6" customFormat="1" x14ac:dyDescent="0.3">
      <c r="A1399" s="40">
        <v>1398</v>
      </c>
      <c r="B1399" s="18" t="s">
        <v>323</v>
      </c>
      <c r="C1399" s="43" t="s">
        <v>122</v>
      </c>
      <c r="D1399" s="41">
        <v>4</v>
      </c>
      <c r="E1399" s="41">
        <v>156</v>
      </c>
      <c r="F1399" s="41">
        <v>2070</v>
      </c>
      <c r="G1399" s="4">
        <v>25830.677</v>
      </c>
      <c r="H1399" s="4">
        <v>26296.819</v>
      </c>
      <c r="I1399" s="4">
        <v>27247.03</v>
      </c>
      <c r="J1399" s="4">
        <v>28466.850999999999</v>
      </c>
      <c r="K1399" s="4">
        <v>29561.138999999999</v>
      </c>
      <c r="L1399" s="4">
        <v>30032.577000000001</v>
      </c>
      <c r="M1399" s="4">
        <v>29928.901000000002</v>
      </c>
      <c r="N1399" s="4">
        <v>30012.003000000001</v>
      </c>
      <c r="O1399" s="4">
        <v>30961.187999999998</v>
      </c>
      <c r="P1399" s="4">
        <v>33035.120999999999</v>
      </c>
      <c r="Q1399" s="4">
        <v>36033.591999999997</v>
      </c>
      <c r="R1399" s="4">
        <v>37663.421000000002</v>
      </c>
      <c r="S1399" s="4">
        <v>35310.877999999997</v>
      </c>
      <c r="T1399" s="4">
        <v>32860.955000000002</v>
      </c>
      <c r="U1399" s="4">
        <v>32112.16</v>
      </c>
      <c r="V1399" s="4">
        <v>36691.248</v>
      </c>
      <c r="W1399" s="4">
        <v>39554.067000000003</v>
      </c>
      <c r="X1399" s="4">
        <v>22018.799999999999</v>
      </c>
      <c r="Y1399" s="4">
        <v>11433.276</v>
      </c>
      <c r="Z1399" s="4">
        <v>5490.1909999999998</v>
      </c>
      <c r="AA1399" s="4">
        <v>1532.2170000000001</v>
      </c>
    </row>
    <row r="1400" spans="1:27" s="6" customFormat="1" x14ac:dyDescent="0.3">
      <c r="A1400" s="40">
        <v>1399</v>
      </c>
      <c r="B1400" s="18" t="s">
        <v>323</v>
      </c>
      <c r="C1400" s="43" t="s">
        <v>122</v>
      </c>
      <c r="D1400" s="41">
        <v>4</v>
      </c>
      <c r="E1400" s="41">
        <v>156</v>
      </c>
      <c r="F1400" s="41">
        <v>2075</v>
      </c>
      <c r="G1400" s="4">
        <v>25527.233</v>
      </c>
      <c r="H1400" s="4">
        <v>25799.48</v>
      </c>
      <c r="I1400" s="4">
        <v>26273.406999999999</v>
      </c>
      <c r="J1400" s="4">
        <v>27171.588</v>
      </c>
      <c r="K1400" s="4">
        <v>28328.864000000001</v>
      </c>
      <c r="L1400" s="4">
        <v>29417.273000000001</v>
      </c>
      <c r="M1400" s="4">
        <v>29905.43</v>
      </c>
      <c r="N1400" s="4">
        <v>29817.381000000001</v>
      </c>
      <c r="O1400" s="4">
        <v>29895.972000000002</v>
      </c>
      <c r="P1400" s="4">
        <v>30815.834999999999</v>
      </c>
      <c r="Q1400" s="4">
        <v>32822.137999999999</v>
      </c>
      <c r="R1400" s="4">
        <v>35682.625999999997</v>
      </c>
      <c r="S1400" s="4">
        <v>37062.663999999997</v>
      </c>
      <c r="T1400" s="4">
        <v>34325.860999999997</v>
      </c>
      <c r="U1400" s="4">
        <v>31202.227999999999</v>
      </c>
      <c r="V1400" s="4">
        <v>29227.455999999998</v>
      </c>
      <c r="W1400" s="4">
        <v>30936.799999999999</v>
      </c>
      <c r="X1400" s="4">
        <v>29067.491999999998</v>
      </c>
      <c r="Y1400" s="4">
        <v>13037.552</v>
      </c>
      <c r="Z1400" s="4">
        <v>4937.1170000000002</v>
      </c>
      <c r="AA1400" s="4">
        <v>1762.905</v>
      </c>
    </row>
    <row r="1401" spans="1:27" s="6" customFormat="1" x14ac:dyDescent="0.3">
      <c r="A1401" s="40">
        <v>1400</v>
      </c>
      <c r="B1401" s="18" t="s">
        <v>323</v>
      </c>
      <c r="C1401" s="43" t="s">
        <v>122</v>
      </c>
      <c r="D1401" s="41">
        <v>4</v>
      </c>
      <c r="E1401" s="41">
        <v>156</v>
      </c>
      <c r="F1401" s="41">
        <v>2080</v>
      </c>
      <c r="G1401" s="4">
        <v>25048.531999999999</v>
      </c>
      <c r="H1401" s="4">
        <v>25498.300999999999</v>
      </c>
      <c r="I1401" s="4">
        <v>25777.875</v>
      </c>
      <c r="J1401" s="4">
        <v>26203.651999999998</v>
      </c>
      <c r="K1401" s="4">
        <v>27043.986000000001</v>
      </c>
      <c r="L1401" s="4">
        <v>28195.829000000002</v>
      </c>
      <c r="M1401" s="4">
        <v>29299.379000000001</v>
      </c>
      <c r="N1401" s="4">
        <v>29801.346000000001</v>
      </c>
      <c r="O1401" s="4">
        <v>29709.18</v>
      </c>
      <c r="P1401" s="4">
        <v>29763.62</v>
      </c>
      <c r="Q1401" s="4">
        <v>30628.554</v>
      </c>
      <c r="R1401" s="4">
        <v>32522.548999999999</v>
      </c>
      <c r="S1401" s="4">
        <v>35153.173999999999</v>
      </c>
      <c r="T1401" s="4">
        <v>36103.832000000002</v>
      </c>
      <c r="U1401" s="4">
        <v>32714.373</v>
      </c>
      <c r="V1401" s="4">
        <v>28581.874</v>
      </c>
      <c r="W1401" s="4">
        <v>24906.065999999999</v>
      </c>
      <c r="X1401" s="4">
        <v>23125.567999999999</v>
      </c>
      <c r="Y1401" s="4">
        <v>17643.385999999999</v>
      </c>
      <c r="Z1401" s="4">
        <v>5816.7030000000004</v>
      </c>
      <c r="AA1401" s="4">
        <v>1731.6880000000001</v>
      </c>
    </row>
    <row r="1402" spans="1:27" s="6" customFormat="1" x14ac:dyDescent="0.3">
      <c r="A1402" s="40">
        <v>1401</v>
      </c>
      <c r="B1402" s="18" t="s">
        <v>323</v>
      </c>
      <c r="C1402" s="43" t="s">
        <v>122</v>
      </c>
      <c r="D1402" s="41">
        <v>4</v>
      </c>
      <c r="E1402" s="41">
        <v>156</v>
      </c>
      <c r="F1402" s="41">
        <v>2085</v>
      </c>
      <c r="G1402" s="4">
        <v>24313.010999999999</v>
      </c>
      <c r="H1402" s="4">
        <v>25021.928</v>
      </c>
      <c r="I1402" s="4">
        <v>25478.404999999999</v>
      </c>
      <c r="J1402" s="4">
        <v>25713.282999999999</v>
      </c>
      <c r="K1402" s="4">
        <v>26085.553</v>
      </c>
      <c r="L1402" s="4">
        <v>26921.385999999999</v>
      </c>
      <c r="M1402" s="4">
        <v>28087.789000000001</v>
      </c>
      <c r="N1402" s="4">
        <v>29203.646000000001</v>
      </c>
      <c r="O1402" s="4">
        <v>29700.806</v>
      </c>
      <c r="P1402" s="4">
        <v>29586.041000000001</v>
      </c>
      <c r="Q1402" s="4">
        <v>29594.03</v>
      </c>
      <c r="R1402" s="4">
        <v>30366.798999999999</v>
      </c>
      <c r="S1402" s="4">
        <v>32074.344000000001</v>
      </c>
      <c r="T1402" s="4">
        <v>34309.919999999998</v>
      </c>
      <c r="U1402" s="4">
        <v>34527.661</v>
      </c>
      <c r="V1402" s="4">
        <v>30145.873</v>
      </c>
      <c r="W1402" s="4">
        <v>24597.260999999999</v>
      </c>
      <c r="X1402" s="4">
        <v>18916.904999999999</v>
      </c>
      <c r="Y1402" s="4">
        <v>14369.995000000001</v>
      </c>
      <c r="Z1402" s="4">
        <v>8122.31</v>
      </c>
      <c r="AA1402" s="4">
        <v>2007.57</v>
      </c>
    </row>
    <row r="1403" spans="1:27" s="6" customFormat="1" x14ac:dyDescent="0.3">
      <c r="A1403" s="40">
        <v>1402</v>
      </c>
      <c r="B1403" s="18" t="s">
        <v>323</v>
      </c>
      <c r="C1403" s="43" t="s">
        <v>122</v>
      </c>
      <c r="D1403" s="41">
        <v>4</v>
      </c>
      <c r="E1403" s="41">
        <v>156</v>
      </c>
      <c r="F1403" s="41">
        <v>2090</v>
      </c>
      <c r="G1403" s="4">
        <v>23476.651000000002</v>
      </c>
      <c r="H1403" s="4">
        <v>24288.576000000001</v>
      </c>
      <c r="I1403" s="4">
        <v>25003.777999999998</v>
      </c>
      <c r="J1403" s="4">
        <v>25418.871999999999</v>
      </c>
      <c r="K1403" s="4">
        <v>25604.58</v>
      </c>
      <c r="L1403" s="4">
        <v>25972.963</v>
      </c>
      <c r="M1403" s="4">
        <v>26822.763999999999</v>
      </c>
      <c r="N1403" s="4">
        <v>28000.581999999999</v>
      </c>
      <c r="O1403" s="4">
        <v>29111.39</v>
      </c>
      <c r="P1403" s="4">
        <v>29585.933000000001</v>
      </c>
      <c r="Q1403" s="4">
        <v>29428.258000000002</v>
      </c>
      <c r="R1403" s="4">
        <v>29357.812999999998</v>
      </c>
      <c r="S1403" s="4">
        <v>29978.129000000001</v>
      </c>
      <c r="T1403" s="4">
        <v>31360.71</v>
      </c>
      <c r="U1403" s="4">
        <v>32915.756999999998</v>
      </c>
      <c r="V1403" s="4">
        <v>31990.008000000002</v>
      </c>
      <c r="W1403" s="4">
        <v>26178.89</v>
      </c>
      <c r="X1403" s="4">
        <v>18959.078000000001</v>
      </c>
      <c r="Y1403" s="4">
        <v>12014.692999999999</v>
      </c>
      <c r="Z1403" s="4">
        <v>6814.3959999999997</v>
      </c>
      <c r="AA1403" s="4">
        <v>2769.306</v>
      </c>
    </row>
    <row r="1404" spans="1:27" s="6" customFormat="1" x14ac:dyDescent="0.3">
      <c r="A1404" s="40">
        <v>1403</v>
      </c>
      <c r="B1404" s="18" t="s">
        <v>323</v>
      </c>
      <c r="C1404" s="43" t="s">
        <v>122</v>
      </c>
      <c r="D1404" s="41">
        <v>4</v>
      </c>
      <c r="E1404" s="41">
        <v>156</v>
      </c>
      <c r="F1404" s="41">
        <v>2095</v>
      </c>
      <c r="G1404" s="4">
        <v>22752.368999999999</v>
      </c>
      <c r="H1404" s="4">
        <v>23454.385999999999</v>
      </c>
      <c r="I1404" s="4">
        <v>24272.22</v>
      </c>
      <c r="J1404" s="4">
        <v>24949.098000000002</v>
      </c>
      <c r="K1404" s="4">
        <v>25319.155999999999</v>
      </c>
      <c r="L1404" s="4">
        <v>25501.521000000001</v>
      </c>
      <c r="M1404" s="4">
        <v>25883.224999999999</v>
      </c>
      <c r="N1404" s="4">
        <v>26744.183000000001</v>
      </c>
      <c r="O1404" s="4">
        <v>27917.616999999998</v>
      </c>
      <c r="P1404" s="4">
        <v>29006.496999999999</v>
      </c>
      <c r="Q1404" s="4">
        <v>29439.326000000001</v>
      </c>
      <c r="R1404" s="4">
        <v>29210.244999999999</v>
      </c>
      <c r="S1404" s="4">
        <v>29010.527999999998</v>
      </c>
      <c r="T1404" s="4">
        <v>29361.865000000002</v>
      </c>
      <c r="U1404" s="4">
        <v>30178.267</v>
      </c>
      <c r="V1404" s="4">
        <v>30657.589</v>
      </c>
      <c r="W1404" s="4">
        <v>28025.942999999999</v>
      </c>
      <c r="X1404" s="4">
        <v>20471.629000000001</v>
      </c>
      <c r="Y1404" s="4">
        <v>12305.579</v>
      </c>
      <c r="Z1404" s="4">
        <v>5870.0190000000002</v>
      </c>
      <c r="AA1404" s="4">
        <v>2695.8</v>
      </c>
    </row>
    <row r="1405" spans="1:27" s="6" customFormat="1" x14ac:dyDescent="0.3">
      <c r="A1405" s="40">
        <v>1404</v>
      </c>
      <c r="B1405" s="18" t="s">
        <v>323</v>
      </c>
      <c r="C1405" s="43" t="s">
        <v>122</v>
      </c>
      <c r="D1405" s="41">
        <v>4</v>
      </c>
      <c r="E1405" s="41">
        <v>156</v>
      </c>
      <c r="F1405" s="41">
        <v>2100</v>
      </c>
      <c r="G1405" s="4">
        <v>22238.84</v>
      </c>
      <c r="H1405" s="4">
        <v>22732.177</v>
      </c>
      <c r="I1405" s="4">
        <v>23439.574000000001</v>
      </c>
      <c r="J1405" s="4">
        <v>24222.703000000001</v>
      </c>
      <c r="K1405" s="4">
        <v>24858.438999999998</v>
      </c>
      <c r="L1405" s="4">
        <v>25225.439999999999</v>
      </c>
      <c r="M1405" s="4">
        <v>25419.824000000001</v>
      </c>
      <c r="N1405" s="4">
        <v>25812.327000000001</v>
      </c>
      <c r="O1405" s="4">
        <v>26669.983</v>
      </c>
      <c r="P1405" s="4">
        <v>27824.105</v>
      </c>
      <c r="Q1405" s="4">
        <v>28872.921999999999</v>
      </c>
      <c r="R1405" s="4">
        <v>29237.58</v>
      </c>
      <c r="S1405" s="4">
        <v>28891.739000000001</v>
      </c>
      <c r="T1405" s="4">
        <v>28460.49</v>
      </c>
      <c r="U1405" s="4">
        <v>28335.597000000002</v>
      </c>
      <c r="V1405" s="4">
        <v>28246.131000000001</v>
      </c>
      <c r="W1405" s="4">
        <v>27080.664000000001</v>
      </c>
      <c r="X1405" s="4">
        <v>22216.164000000001</v>
      </c>
      <c r="Y1405" s="4">
        <v>13564.91</v>
      </c>
      <c r="Z1405" s="4">
        <v>6188.2309999999998</v>
      </c>
      <c r="AA1405" s="4">
        <v>2478.8620000000001</v>
      </c>
    </row>
    <row r="1406" spans="1:27" s="6" customFormat="1" x14ac:dyDescent="0.3">
      <c r="A1406" s="40">
        <v>1405</v>
      </c>
      <c r="B1406" s="18" t="s">
        <v>323</v>
      </c>
      <c r="C1406" s="43" t="s">
        <v>123</v>
      </c>
      <c r="D1406" s="41">
        <v>5</v>
      </c>
      <c r="E1406" s="41">
        <v>344</v>
      </c>
      <c r="F1406" s="41">
        <v>2015</v>
      </c>
      <c r="G1406" s="4">
        <v>132.21100000000001</v>
      </c>
      <c r="H1406" s="4">
        <v>132.59800000000001</v>
      </c>
      <c r="I1406" s="4">
        <v>126.846</v>
      </c>
      <c r="J1406" s="4">
        <v>172.88200000000001</v>
      </c>
      <c r="K1406" s="4">
        <v>226.892</v>
      </c>
      <c r="L1406" s="4">
        <v>279.26</v>
      </c>
      <c r="M1406" s="4">
        <v>339.947</v>
      </c>
      <c r="N1406" s="4">
        <v>335.29</v>
      </c>
      <c r="O1406" s="4">
        <v>333.16500000000002</v>
      </c>
      <c r="P1406" s="4">
        <v>329.62099999999998</v>
      </c>
      <c r="Q1406" s="4">
        <v>352.46</v>
      </c>
      <c r="R1406" s="4">
        <v>306.505</v>
      </c>
      <c r="S1406" s="4">
        <v>242.91300000000001</v>
      </c>
      <c r="T1406" s="4">
        <v>183.15100000000001</v>
      </c>
      <c r="U1406" s="4">
        <v>99.019000000000005</v>
      </c>
      <c r="V1406" s="4">
        <v>109.986</v>
      </c>
      <c r="W1406" s="4">
        <v>91.405000000000001</v>
      </c>
      <c r="X1406" s="4">
        <v>61.2</v>
      </c>
      <c r="Y1406" s="4">
        <v>29.390999999999998</v>
      </c>
      <c r="Z1406" s="4">
        <v>9.9480000000000004</v>
      </c>
      <c r="AA1406" s="4">
        <v>1.964</v>
      </c>
    </row>
    <row r="1407" spans="1:27" s="6" customFormat="1" x14ac:dyDescent="0.3">
      <c r="A1407" s="40">
        <v>1406</v>
      </c>
      <c r="B1407" s="18" t="s">
        <v>323</v>
      </c>
      <c r="C1407" s="43" t="s">
        <v>123</v>
      </c>
      <c r="D1407" s="41">
        <v>5</v>
      </c>
      <c r="E1407" s="41">
        <v>344</v>
      </c>
      <c r="F1407" s="41">
        <v>2020</v>
      </c>
      <c r="G1407" s="4">
        <v>176.518</v>
      </c>
      <c r="H1407" s="4">
        <v>146.607</v>
      </c>
      <c r="I1407" s="4">
        <v>140.381</v>
      </c>
      <c r="J1407" s="4">
        <v>131.29300000000001</v>
      </c>
      <c r="K1407" s="4">
        <v>187.94399999999999</v>
      </c>
      <c r="L1407" s="4">
        <v>268.25700000000001</v>
      </c>
      <c r="M1407" s="4">
        <v>311.04899999999998</v>
      </c>
      <c r="N1407" s="4">
        <v>356.33100000000002</v>
      </c>
      <c r="O1407" s="4">
        <v>342.18299999999999</v>
      </c>
      <c r="P1407" s="4">
        <v>332.31</v>
      </c>
      <c r="Q1407" s="4">
        <v>326.26499999999999</v>
      </c>
      <c r="R1407" s="4">
        <v>346.65199999999999</v>
      </c>
      <c r="S1407" s="4">
        <v>300.113</v>
      </c>
      <c r="T1407" s="4">
        <v>238.96299999999999</v>
      </c>
      <c r="U1407" s="4">
        <v>176.96799999999999</v>
      </c>
      <c r="V1407" s="4">
        <v>92.742000000000004</v>
      </c>
      <c r="W1407" s="4">
        <v>96.733999999999995</v>
      </c>
      <c r="X1407" s="4">
        <v>71.460999999999999</v>
      </c>
      <c r="Y1407" s="4">
        <v>39.587000000000003</v>
      </c>
      <c r="Z1407" s="4">
        <v>13.909000000000001</v>
      </c>
      <c r="AA1407" s="4">
        <v>2.875</v>
      </c>
    </row>
    <row r="1408" spans="1:27" s="6" customFormat="1" x14ac:dyDescent="0.3">
      <c r="A1408" s="40">
        <v>1407</v>
      </c>
      <c r="B1408" s="18" t="s">
        <v>323</v>
      </c>
      <c r="C1408" s="43" t="s">
        <v>123</v>
      </c>
      <c r="D1408" s="41">
        <v>5</v>
      </c>
      <c r="E1408" s="41">
        <v>344</v>
      </c>
      <c r="F1408" s="41">
        <v>2025</v>
      </c>
      <c r="G1408" s="4">
        <v>188.285</v>
      </c>
      <c r="H1408" s="4">
        <v>178.422</v>
      </c>
      <c r="I1408" s="4">
        <v>148.11099999999999</v>
      </c>
      <c r="J1408" s="4">
        <v>148.17599999999999</v>
      </c>
      <c r="K1408" s="4">
        <v>145.315</v>
      </c>
      <c r="L1408" s="4">
        <v>208.57499999999999</v>
      </c>
      <c r="M1408" s="4">
        <v>284.03199999999998</v>
      </c>
      <c r="N1408" s="4">
        <v>319.03899999999999</v>
      </c>
      <c r="O1408" s="4">
        <v>360.22500000000002</v>
      </c>
      <c r="P1408" s="4">
        <v>343.98700000000002</v>
      </c>
      <c r="Q1408" s="4">
        <v>329.63299999999998</v>
      </c>
      <c r="R1408" s="4">
        <v>322.06400000000002</v>
      </c>
      <c r="S1408" s="4">
        <v>340.95100000000002</v>
      </c>
      <c r="T1408" s="4">
        <v>294.57499999999999</v>
      </c>
      <c r="U1408" s="4">
        <v>231.315</v>
      </c>
      <c r="V1408" s="4">
        <v>166.59399999999999</v>
      </c>
      <c r="W1408" s="4">
        <v>82.432000000000002</v>
      </c>
      <c r="X1408" s="4">
        <v>77.078000000000003</v>
      </c>
      <c r="Y1408" s="4">
        <v>47.585999999999999</v>
      </c>
      <c r="Z1408" s="4">
        <v>19.529</v>
      </c>
      <c r="AA1408" s="4">
        <v>4.2409999999999997</v>
      </c>
    </row>
    <row r="1409" spans="1:27" s="6" customFormat="1" x14ac:dyDescent="0.3">
      <c r="A1409" s="40">
        <v>1408</v>
      </c>
      <c r="B1409" s="18" t="s">
        <v>323</v>
      </c>
      <c r="C1409" s="43" t="s">
        <v>123</v>
      </c>
      <c r="D1409" s="41">
        <v>5</v>
      </c>
      <c r="E1409" s="41">
        <v>344</v>
      </c>
      <c r="F1409" s="41">
        <v>2030</v>
      </c>
      <c r="G1409" s="4">
        <v>187.53399999999999</v>
      </c>
      <c r="H1409" s="4">
        <v>190.19300000000001</v>
      </c>
      <c r="I1409" s="4">
        <v>179.92</v>
      </c>
      <c r="J1409" s="4">
        <v>155.90799999999999</v>
      </c>
      <c r="K1409" s="4">
        <v>162.19399999999999</v>
      </c>
      <c r="L1409" s="4">
        <v>158.75899999999999</v>
      </c>
      <c r="M1409" s="4">
        <v>218.67500000000001</v>
      </c>
      <c r="N1409" s="4">
        <v>290.76400000000001</v>
      </c>
      <c r="O1409" s="4">
        <v>323.08300000000003</v>
      </c>
      <c r="P1409" s="4">
        <v>362.05700000000002</v>
      </c>
      <c r="Q1409" s="4">
        <v>344.03500000000003</v>
      </c>
      <c r="R1409" s="4">
        <v>328.11900000000003</v>
      </c>
      <c r="S1409" s="4">
        <v>318.84399999999999</v>
      </c>
      <c r="T1409" s="4">
        <v>334.96</v>
      </c>
      <c r="U1409" s="4">
        <v>285.887</v>
      </c>
      <c r="V1409" s="4">
        <v>218.82900000000001</v>
      </c>
      <c r="W1409" s="4">
        <v>149.36099999999999</v>
      </c>
      <c r="X1409" s="4">
        <v>66.823999999999998</v>
      </c>
      <c r="Y1409" s="4">
        <v>52.719000000000001</v>
      </c>
      <c r="Z1409" s="4">
        <v>24.404</v>
      </c>
      <c r="AA1409" s="4">
        <v>6.2759999999999998</v>
      </c>
    </row>
    <row r="1410" spans="1:27" s="6" customFormat="1" x14ac:dyDescent="0.3">
      <c r="A1410" s="40">
        <v>1409</v>
      </c>
      <c r="B1410" s="18" t="s">
        <v>323</v>
      </c>
      <c r="C1410" s="43" t="s">
        <v>123</v>
      </c>
      <c r="D1410" s="41">
        <v>5</v>
      </c>
      <c r="E1410" s="41">
        <v>344</v>
      </c>
      <c r="F1410" s="41">
        <v>2035</v>
      </c>
      <c r="G1410" s="4">
        <v>165.417</v>
      </c>
      <c r="H1410" s="4">
        <v>189.44900000000001</v>
      </c>
      <c r="I1410" s="4">
        <v>191.691</v>
      </c>
      <c r="J1410" s="4">
        <v>187.71100000000001</v>
      </c>
      <c r="K1410" s="4">
        <v>169.92699999999999</v>
      </c>
      <c r="L1410" s="4">
        <v>175.63399999999999</v>
      </c>
      <c r="M1410" s="4">
        <v>168.916</v>
      </c>
      <c r="N1410" s="4">
        <v>225.52500000000001</v>
      </c>
      <c r="O1410" s="4">
        <v>294.91899999999998</v>
      </c>
      <c r="P1410" s="4">
        <v>325.142</v>
      </c>
      <c r="Q1410" s="4">
        <v>362.15699999999998</v>
      </c>
      <c r="R1410" s="4">
        <v>342.637</v>
      </c>
      <c r="S1410" s="4">
        <v>325.18099999999998</v>
      </c>
      <c r="T1410" s="4">
        <v>313.81099999999998</v>
      </c>
      <c r="U1410" s="4">
        <v>325.90100000000001</v>
      </c>
      <c r="V1410" s="4">
        <v>271.7</v>
      </c>
      <c r="W1410" s="4">
        <v>197.91300000000001</v>
      </c>
      <c r="X1410" s="4">
        <v>123.01900000000001</v>
      </c>
      <c r="Y1410" s="4">
        <v>46.860999999999997</v>
      </c>
      <c r="Z1410" s="4">
        <v>28.050999999999998</v>
      </c>
      <c r="AA1410" s="4">
        <v>8.4550000000000001</v>
      </c>
    </row>
    <row r="1411" spans="1:27" s="6" customFormat="1" x14ac:dyDescent="0.3">
      <c r="A1411" s="40">
        <v>1410</v>
      </c>
      <c r="B1411" s="18" t="s">
        <v>323</v>
      </c>
      <c r="C1411" s="43" t="s">
        <v>123</v>
      </c>
      <c r="D1411" s="41">
        <v>5</v>
      </c>
      <c r="E1411" s="41">
        <v>344</v>
      </c>
      <c r="F1411" s="41">
        <v>2040</v>
      </c>
      <c r="G1411" s="4">
        <v>153.09100000000001</v>
      </c>
      <c r="H1411" s="4">
        <v>167.35</v>
      </c>
      <c r="I1411" s="4">
        <v>190.953</v>
      </c>
      <c r="J1411" s="4">
        <v>199.483</v>
      </c>
      <c r="K1411" s="4">
        <v>201.721</v>
      </c>
      <c r="L1411" s="4">
        <v>183.37</v>
      </c>
      <c r="M1411" s="4">
        <v>185.785</v>
      </c>
      <c r="N1411" s="4">
        <v>175.85</v>
      </c>
      <c r="O1411" s="4">
        <v>229.864</v>
      </c>
      <c r="P1411" s="4">
        <v>297.15600000000001</v>
      </c>
      <c r="Q1411" s="4">
        <v>325.58499999999998</v>
      </c>
      <c r="R1411" s="4">
        <v>360.85500000000002</v>
      </c>
      <c r="S1411" s="4">
        <v>339.87900000000002</v>
      </c>
      <c r="T1411" s="4">
        <v>320.53699999999998</v>
      </c>
      <c r="U1411" s="4">
        <v>306.10399999999998</v>
      </c>
      <c r="V1411" s="4">
        <v>311.06599999999997</v>
      </c>
      <c r="W1411" s="4">
        <v>247.74199999999999</v>
      </c>
      <c r="X1411" s="4">
        <v>165.42099999999999</v>
      </c>
      <c r="Y1411" s="4">
        <v>88.311000000000007</v>
      </c>
      <c r="Z1411" s="4">
        <v>25.826000000000001</v>
      </c>
      <c r="AA1411" s="4">
        <v>10.491</v>
      </c>
    </row>
    <row r="1412" spans="1:27" s="6" customFormat="1" x14ac:dyDescent="0.3">
      <c r="A1412" s="40">
        <v>1411</v>
      </c>
      <c r="B1412" s="18" t="s">
        <v>323</v>
      </c>
      <c r="C1412" s="43" t="s">
        <v>123</v>
      </c>
      <c r="D1412" s="41">
        <v>5</v>
      </c>
      <c r="E1412" s="41">
        <v>344</v>
      </c>
      <c r="F1412" s="41">
        <v>2045</v>
      </c>
      <c r="G1412" s="4">
        <v>157.601</v>
      </c>
      <c r="H1412" s="4">
        <v>155.03200000000001</v>
      </c>
      <c r="I1412" s="4">
        <v>168.86199999999999</v>
      </c>
      <c r="J1412" s="4">
        <v>198.75</v>
      </c>
      <c r="K1412" s="4">
        <v>213.49299999999999</v>
      </c>
      <c r="L1412" s="4">
        <v>215.15199999999999</v>
      </c>
      <c r="M1412" s="4">
        <v>193.52600000000001</v>
      </c>
      <c r="N1412" s="4">
        <v>192.714</v>
      </c>
      <c r="O1412" s="4">
        <v>180.31299999999999</v>
      </c>
      <c r="P1412" s="4">
        <v>232.364</v>
      </c>
      <c r="Q1412" s="4">
        <v>297.85599999999999</v>
      </c>
      <c r="R1412" s="4">
        <v>324.74799999999999</v>
      </c>
      <c r="S1412" s="4">
        <v>358.22899999999998</v>
      </c>
      <c r="T1412" s="4">
        <v>335.47300000000001</v>
      </c>
      <c r="U1412" s="4">
        <v>313.35700000000003</v>
      </c>
      <c r="V1412" s="4">
        <v>293.363</v>
      </c>
      <c r="W1412" s="4">
        <v>285.80099999999999</v>
      </c>
      <c r="X1412" s="4">
        <v>209.93899999999999</v>
      </c>
      <c r="Y1412" s="4">
        <v>121.45399999999999</v>
      </c>
      <c r="Z1412" s="4">
        <v>50.384999999999998</v>
      </c>
      <c r="AA1412" s="4">
        <v>10.9</v>
      </c>
    </row>
    <row r="1413" spans="1:27" s="6" customFormat="1" x14ac:dyDescent="0.3">
      <c r="A1413" s="40">
        <v>1412</v>
      </c>
      <c r="B1413" s="18" t="s">
        <v>323</v>
      </c>
      <c r="C1413" s="43" t="s">
        <v>123</v>
      </c>
      <c r="D1413" s="41">
        <v>5</v>
      </c>
      <c r="E1413" s="41">
        <v>344</v>
      </c>
      <c r="F1413" s="41">
        <v>2050</v>
      </c>
      <c r="G1413" s="4">
        <v>172.422</v>
      </c>
      <c r="H1413" s="4">
        <v>159.54599999999999</v>
      </c>
      <c r="I1413" s="4">
        <v>156.55099999999999</v>
      </c>
      <c r="J1413" s="4">
        <v>176.66800000000001</v>
      </c>
      <c r="K1413" s="4">
        <v>212.76900000000001</v>
      </c>
      <c r="L1413" s="4">
        <v>226.928</v>
      </c>
      <c r="M1413" s="4">
        <v>225.292</v>
      </c>
      <c r="N1413" s="4">
        <v>200.46</v>
      </c>
      <c r="O1413" s="4">
        <v>197.16900000000001</v>
      </c>
      <c r="P1413" s="4">
        <v>183.00399999999999</v>
      </c>
      <c r="Q1413" s="4">
        <v>233.453</v>
      </c>
      <c r="R1413" s="4">
        <v>297.37599999999998</v>
      </c>
      <c r="S1413" s="4">
        <v>322.75099999999998</v>
      </c>
      <c r="T1413" s="4">
        <v>354.012</v>
      </c>
      <c r="U1413" s="4">
        <v>328.60599999999999</v>
      </c>
      <c r="V1413" s="4">
        <v>301.40199999999999</v>
      </c>
      <c r="W1413" s="4">
        <v>271.43799999999999</v>
      </c>
      <c r="X1413" s="4">
        <v>245.23500000000001</v>
      </c>
      <c r="Y1413" s="4">
        <v>157.357</v>
      </c>
      <c r="Z1413" s="4">
        <v>71.572999999999993</v>
      </c>
      <c r="AA1413" s="4">
        <v>19.172000000000001</v>
      </c>
    </row>
    <row r="1414" spans="1:27" s="6" customFormat="1" x14ac:dyDescent="0.3">
      <c r="A1414" s="40">
        <v>1413</v>
      </c>
      <c r="B1414" s="18" t="s">
        <v>323</v>
      </c>
      <c r="C1414" s="43" t="s">
        <v>123</v>
      </c>
      <c r="D1414" s="41">
        <v>5</v>
      </c>
      <c r="E1414" s="41">
        <v>344</v>
      </c>
      <c r="F1414" s="41">
        <v>2055</v>
      </c>
      <c r="G1414" s="4">
        <v>187.28800000000001</v>
      </c>
      <c r="H1414" s="4">
        <v>174.30799999999999</v>
      </c>
      <c r="I1414" s="4">
        <v>161</v>
      </c>
      <c r="J1414" s="4">
        <v>163.934</v>
      </c>
      <c r="K1414" s="4">
        <v>190.07300000000001</v>
      </c>
      <c r="L1414" s="4">
        <v>225.56200000000001</v>
      </c>
      <c r="M1414" s="4">
        <v>236.59</v>
      </c>
      <c r="N1414" s="4">
        <v>231.797</v>
      </c>
      <c r="O1414" s="4">
        <v>204.69499999999999</v>
      </c>
      <c r="P1414" s="4">
        <v>199.62299999999999</v>
      </c>
      <c r="Q1414" s="4">
        <v>184.21100000000001</v>
      </c>
      <c r="R1414" s="4">
        <v>233.47499999999999</v>
      </c>
      <c r="S1414" s="4">
        <v>295.87200000000001</v>
      </c>
      <c r="T1414" s="4">
        <v>319.36200000000002</v>
      </c>
      <c r="U1414" s="4">
        <v>347.33499999999998</v>
      </c>
      <c r="V1414" s="4">
        <v>317.08600000000001</v>
      </c>
      <c r="W1414" s="4">
        <v>280.625</v>
      </c>
      <c r="X1414" s="4">
        <v>235.59700000000001</v>
      </c>
      <c r="Y1414" s="4">
        <v>187.36600000000001</v>
      </c>
      <c r="Z1414" s="4">
        <v>95.596999999999994</v>
      </c>
      <c r="AA1414" s="4">
        <v>29.542999999999999</v>
      </c>
    </row>
    <row r="1415" spans="1:27" s="6" customFormat="1" x14ac:dyDescent="0.3">
      <c r="A1415" s="40">
        <v>1414</v>
      </c>
      <c r="B1415" s="18" t="s">
        <v>323</v>
      </c>
      <c r="C1415" s="43" t="s">
        <v>123</v>
      </c>
      <c r="D1415" s="41">
        <v>5</v>
      </c>
      <c r="E1415" s="41">
        <v>344</v>
      </c>
      <c r="F1415" s="41">
        <v>2060</v>
      </c>
      <c r="G1415" s="4">
        <v>194.61500000000001</v>
      </c>
      <c r="H1415" s="4">
        <v>189.072</v>
      </c>
      <c r="I1415" s="4">
        <v>175.68299999999999</v>
      </c>
      <c r="J1415" s="4">
        <v>167.99600000000001</v>
      </c>
      <c r="K1415" s="4">
        <v>176.63800000000001</v>
      </c>
      <c r="L1415" s="4">
        <v>202.20599999999999</v>
      </c>
      <c r="M1415" s="4">
        <v>234.71700000000001</v>
      </c>
      <c r="N1415" s="4">
        <v>242.744</v>
      </c>
      <c r="O1415" s="4">
        <v>235.76900000000001</v>
      </c>
      <c r="P1415" s="4">
        <v>207.01599999999999</v>
      </c>
      <c r="Q1415" s="4">
        <v>200.72900000000001</v>
      </c>
      <c r="R1415" s="4">
        <v>184.53800000000001</v>
      </c>
      <c r="S1415" s="4">
        <v>232.614</v>
      </c>
      <c r="T1415" s="4">
        <v>293.11099999999999</v>
      </c>
      <c r="U1415" s="4">
        <v>313.89999999999998</v>
      </c>
      <c r="V1415" s="4">
        <v>336.16899999999998</v>
      </c>
      <c r="W1415" s="4">
        <v>296.95499999999998</v>
      </c>
      <c r="X1415" s="4">
        <v>246.19300000000001</v>
      </c>
      <c r="Y1415" s="4">
        <v>183.291</v>
      </c>
      <c r="Z1415" s="4">
        <v>117.194</v>
      </c>
      <c r="AA1415" s="4">
        <v>42.354999999999997</v>
      </c>
    </row>
    <row r="1416" spans="1:27" s="6" customFormat="1" x14ac:dyDescent="0.3">
      <c r="A1416" s="40">
        <v>1415</v>
      </c>
      <c r="B1416" s="18" t="s">
        <v>323</v>
      </c>
      <c r="C1416" s="43" t="s">
        <v>123</v>
      </c>
      <c r="D1416" s="41">
        <v>5</v>
      </c>
      <c r="E1416" s="41">
        <v>344</v>
      </c>
      <c r="F1416" s="41">
        <v>2065</v>
      </c>
      <c r="G1416" s="4">
        <v>191.36</v>
      </c>
      <c r="H1416" s="4">
        <v>196.3</v>
      </c>
      <c r="I1416" s="4">
        <v>190.369</v>
      </c>
      <c r="J1416" s="4">
        <v>182.28800000000001</v>
      </c>
      <c r="K1416" s="4">
        <v>179.99700000000001</v>
      </c>
      <c r="L1416" s="4">
        <v>188.10499999999999</v>
      </c>
      <c r="M1416" s="4">
        <v>210.87200000000001</v>
      </c>
      <c r="N1416" s="4">
        <v>240.536</v>
      </c>
      <c r="O1416" s="4">
        <v>246.49100000000001</v>
      </c>
      <c r="P1416" s="4">
        <v>237.90600000000001</v>
      </c>
      <c r="Q1416" s="4">
        <v>208.05699999999999</v>
      </c>
      <c r="R1416" s="4">
        <v>200.99299999999999</v>
      </c>
      <c r="S1416" s="4">
        <v>184.12</v>
      </c>
      <c r="T1416" s="4">
        <v>230.76900000000001</v>
      </c>
      <c r="U1416" s="4">
        <v>288.57299999999998</v>
      </c>
      <c r="V1416" s="4">
        <v>304.68400000000003</v>
      </c>
      <c r="W1416" s="4">
        <v>316.52100000000002</v>
      </c>
      <c r="X1416" s="4">
        <v>263.11900000000003</v>
      </c>
      <c r="Y1416" s="4">
        <v>194.80799999999999</v>
      </c>
      <c r="Z1416" s="4">
        <v>117.863</v>
      </c>
      <c r="AA1416" s="4">
        <v>56.082999999999998</v>
      </c>
    </row>
    <row r="1417" spans="1:27" s="6" customFormat="1" x14ac:dyDescent="0.3">
      <c r="A1417" s="40">
        <v>1416</v>
      </c>
      <c r="B1417" s="18" t="s">
        <v>323</v>
      </c>
      <c r="C1417" s="43" t="s">
        <v>123</v>
      </c>
      <c r="D1417" s="41">
        <v>5</v>
      </c>
      <c r="E1417" s="41">
        <v>344</v>
      </c>
      <c r="F1417" s="41">
        <v>2070</v>
      </c>
      <c r="G1417" s="4">
        <v>182.61600000000001</v>
      </c>
      <c r="H1417" s="4">
        <v>192.94499999999999</v>
      </c>
      <c r="I1417" s="4">
        <v>197.52099999999999</v>
      </c>
      <c r="J1417" s="4">
        <v>196.583</v>
      </c>
      <c r="K1417" s="4">
        <v>193.578</v>
      </c>
      <c r="L1417" s="4">
        <v>190.786</v>
      </c>
      <c r="M1417" s="4">
        <v>196.268</v>
      </c>
      <c r="N1417" s="4">
        <v>216.37100000000001</v>
      </c>
      <c r="O1417" s="4">
        <v>244.06800000000001</v>
      </c>
      <c r="P1417" s="4">
        <v>248.49299999999999</v>
      </c>
      <c r="Q1417" s="4">
        <v>238.81200000000001</v>
      </c>
      <c r="R1417" s="4">
        <v>208.30600000000001</v>
      </c>
      <c r="S1417" s="4">
        <v>200.54499999999999</v>
      </c>
      <c r="T1417" s="4">
        <v>182.91</v>
      </c>
      <c r="U1417" s="4">
        <v>227.578</v>
      </c>
      <c r="V1417" s="4">
        <v>280.827</v>
      </c>
      <c r="W1417" s="4">
        <v>288.30399999999997</v>
      </c>
      <c r="X1417" s="4">
        <v>283.00799999999998</v>
      </c>
      <c r="Y1417" s="4">
        <v>211.48599999999999</v>
      </c>
      <c r="Z1417" s="4">
        <v>128.55500000000001</v>
      </c>
      <c r="AA1417" s="4">
        <v>63.390999999999998</v>
      </c>
    </row>
    <row r="1418" spans="1:27" s="6" customFormat="1" x14ac:dyDescent="0.3">
      <c r="A1418" s="40">
        <v>1417</v>
      </c>
      <c r="B1418" s="18" t="s">
        <v>323</v>
      </c>
      <c r="C1418" s="43" t="s">
        <v>123</v>
      </c>
      <c r="D1418" s="41">
        <v>5</v>
      </c>
      <c r="E1418" s="41">
        <v>344</v>
      </c>
      <c r="F1418" s="41">
        <v>2075</v>
      </c>
      <c r="G1418" s="4">
        <v>177.77</v>
      </c>
      <c r="H1418" s="4">
        <v>184.10499999999999</v>
      </c>
      <c r="I1418" s="4">
        <v>194.09</v>
      </c>
      <c r="J1418" s="4">
        <v>203.345</v>
      </c>
      <c r="K1418" s="4">
        <v>207.166</v>
      </c>
      <c r="L1418" s="4">
        <v>203.68799999999999</v>
      </c>
      <c r="M1418" s="4">
        <v>198.43799999999999</v>
      </c>
      <c r="N1418" s="4">
        <v>201.44</v>
      </c>
      <c r="O1418" s="4">
        <v>219.721</v>
      </c>
      <c r="P1418" s="4">
        <v>245.96299999999999</v>
      </c>
      <c r="Q1418" s="4">
        <v>249.33699999999999</v>
      </c>
      <c r="R1418" s="4">
        <v>238.95500000000001</v>
      </c>
      <c r="S1418" s="4">
        <v>207.89400000000001</v>
      </c>
      <c r="T1418" s="4">
        <v>199.333</v>
      </c>
      <c r="U1418" s="4">
        <v>180.673</v>
      </c>
      <c r="V1418" s="4">
        <v>222.04300000000001</v>
      </c>
      <c r="W1418" s="4">
        <v>266.98099999999999</v>
      </c>
      <c r="X1418" s="4">
        <v>260.01600000000002</v>
      </c>
      <c r="Y1418" s="4">
        <v>230.93</v>
      </c>
      <c r="Z1418" s="4">
        <v>143.13300000000001</v>
      </c>
      <c r="AA1418" s="4">
        <v>72.501999999999995</v>
      </c>
    </row>
    <row r="1419" spans="1:27" s="6" customFormat="1" x14ac:dyDescent="0.3">
      <c r="A1419" s="40">
        <v>1418</v>
      </c>
      <c r="B1419" s="18" t="s">
        <v>323</v>
      </c>
      <c r="C1419" s="43" t="s">
        <v>123</v>
      </c>
      <c r="D1419" s="41">
        <v>5</v>
      </c>
      <c r="E1419" s="41">
        <v>344</v>
      </c>
      <c r="F1419" s="41">
        <v>2080</v>
      </c>
      <c r="G1419" s="4">
        <v>180.71100000000001</v>
      </c>
      <c r="H1419" s="4">
        <v>179.16</v>
      </c>
      <c r="I1419" s="4">
        <v>185.17400000000001</v>
      </c>
      <c r="J1419" s="4">
        <v>199.52699999999999</v>
      </c>
      <c r="K1419" s="4">
        <v>213.221</v>
      </c>
      <c r="L1419" s="4">
        <v>216.59800000000001</v>
      </c>
      <c r="M1419" s="4">
        <v>210.82900000000001</v>
      </c>
      <c r="N1419" s="4">
        <v>203.26499999999999</v>
      </c>
      <c r="O1419" s="4">
        <v>204.58699999999999</v>
      </c>
      <c r="P1419" s="4">
        <v>221.54400000000001</v>
      </c>
      <c r="Q1419" s="4">
        <v>246.779</v>
      </c>
      <c r="R1419" s="4">
        <v>249.46600000000001</v>
      </c>
      <c r="S1419" s="4">
        <v>238.464</v>
      </c>
      <c r="T1419" s="4">
        <v>206.76300000000001</v>
      </c>
      <c r="U1419" s="4">
        <v>197.10900000000001</v>
      </c>
      <c r="V1419" s="4">
        <v>176.70500000000001</v>
      </c>
      <c r="W1419" s="4">
        <v>212.04400000000001</v>
      </c>
      <c r="X1419" s="4">
        <v>242.745</v>
      </c>
      <c r="Y1419" s="4">
        <v>215.22300000000001</v>
      </c>
      <c r="Z1419" s="4">
        <v>160.13200000000001</v>
      </c>
      <c r="AA1419" s="4">
        <v>84.35</v>
      </c>
    </row>
    <row r="1420" spans="1:27" s="6" customFormat="1" x14ac:dyDescent="0.3">
      <c r="A1420" s="40">
        <v>1419</v>
      </c>
      <c r="B1420" s="18" t="s">
        <v>323</v>
      </c>
      <c r="C1420" s="43" t="s">
        <v>123</v>
      </c>
      <c r="D1420" s="41">
        <v>5</v>
      </c>
      <c r="E1420" s="41">
        <v>344</v>
      </c>
      <c r="F1420" s="41">
        <v>2085</v>
      </c>
      <c r="G1420" s="4">
        <v>188.35300000000001</v>
      </c>
      <c r="H1420" s="4">
        <v>182</v>
      </c>
      <c r="I1420" s="4">
        <v>180.155</v>
      </c>
      <c r="J1420" s="4">
        <v>190.22399999999999</v>
      </c>
      <c r="K1420" s="4">
        <v>208.69800000000001</v>
      </c>
      <c r="L1420" s="4">
        <v>221.977</v>
      </c>
      <c r="M1420" s="4">
        <v>223.221</v>
      </c>
      <c r="N1420" s="4">
        <v>215.30500000000001</v>
      </c>
      <c r="O1420" s="4">
        <v>206.18799999999999</v>
      </c>
      <c r="P1420" s="4">
        <v>206.31</v>
      </c>
      <c r="Q1420" s="4">
        <v>222.37</v>
      </c>
      <c r="R1420" s="4">
        <v>246.935</v>
      </c>
      <c r="S1420" s="4">
        <v>249.001</v>
      </c>
      <c r="T1420" s="4">
        <v>237.256</v>
      </c>
      <c r="U1420" s="4">
        <v>204.66800000000001</v>
      </c>
      <c r="V1420" s="4">
        <v>193.14699999999999</v>
      </c>
      <c r="W1420" s="4">
        <v>169.43799999999999</v>
      </c>
      <c r="X1420" s="4">
        <v>194.23</v>
      </c>
      <c r="Y1420" s="4">
        <v>203.62200000000001</v>
      </c>
      <c r="Z1420" s="4">
        <v>152.727</v>
      </c>
      <c r="AA1420" s="4">
        <v>99.003</v>
      </c>
    </row>
    <row r="1421" spans="1:27" s="6" customFormat="1" x14ac:dyDescent="0.3">
      <c r="A1421" s="40">
        <v>1420</v>
      </c>
      <c r="B1421" s="18" t="s">
        <v>323</v>
      </c>
      <c r="C1421" s="43" t="s">
        <v>123</v>
      </c>
      <c r="D1421" s="41">
        <v>5</v>
      </c>
      <c r="E1421" s="41">
        <v>344</v>
      </c>
      <c r="F1421" s="41">
        <v>2090</v>
      </c>
      <c r="G1421" s="4">
        <v>194.78299999999999</v>
      </c>
      <c r="H1421" s="4">
        <v>189.54400000000001</v>
      </c>
      <c r="I1421" s="4">
        <v>182.91800000000001</v>
      </c>
      <c r="J1421" s="4">
        <v>184.81800000000001</v>
      </c>
      <c r="K1421" s="4">
        <v>198.69200000000001</v>
      </c>
      <c r="L1421" s="4">
        <v>216.78399999999999</v>
      </c>
      <c r="M1421" s="4">
        <v>228.09100000000001</v>
      </c>
      <c r="N1421" s="4">
        <v>227.34899999999999</v>
      </c>
      <c r="O1421" s="4">
        <v>217.99799999999999</v>
      </c>
      <c r="P1421" s="4">
        <v>207.78399999999999</v>
      </c>
      <c r="Q1421" s="4">
        <v>207.11699999999999</v>
      </c>
      <c r="R1421" s="4">
        <v>222.60300000000001</v>
      </c>
      <c r="S1421" s="4">
        <v>246.55099999999999</v>
      </c>
      <c r="T1421" s="4">
        <v>247.86600000000001</v>
      </c>
      <c r="U1421" s="4">
        <v>235.05500000000001</v>
      </c>
      <c r="V1421" s="4">
        <v>200.92400000000001</v>
      </c>
      <c r="W1421" s="4">
        <v>185.86799999999999</v>
      </c>
      <c r="X1421" s="4">
        <v>156.303</v>
      </c>
      <c r="Y1421" s="4">
        <v>165.02500000000001</v>
      </c>
      <c r="Z1421" s="4">
        <v>147.767</v>
      </c>
      <c r="AA1421" s="4">
        <v>105.47</v>
      </c>
    </row>
    <row r="1422" spans="1:27" s="6" customFormat="1" x14ac:dyDescent="0.3">
      <c r="A1422" s="40">
        <v>1421</v>
      </c>
      <c r="B1422" s="18" t="s">
        <v>323</v>
      </c>
      <c r="C1422" s="43" t="s">
        <v>123</v>
      </c>
      <c r="D1422" s="41">
        <v>5</v>
      </c>
      <c r="E1422" s="41">
        <v>344</v>
      </c>
      <c r="F1422" s="41">
        <v>2095</v>
      </c>
      <c r="G1422" s="4">
        <v>196.33699999999999</v>
      </c>
      <c r="H1422" s="4">
        <v>195.87299999999999</v>
      </c>
      <c r="I1422" s="4">
        <v>190.38399999999999</v>
      </c>
      <c r="J1422" s="4">
        <v>187.19399999999999</v>
      </c>
      <c r="K1422" s="4">
        <v>192.58099999999999</v>
      </c>
      <c r="L1422" s="4">
        <v>206.10599999999999</v>
      </c>
      <c r="M1422" s="4">
        <v>222.38900000000001</v>
      </c>
      <c r="N1422" s="4">
        <v>231.87200000000001</v>
      </c>
      <c r="O1422" s="4">
        <v>229.81100000000001</v>
      </c>
      <c r="P1422" s="4">
        <v>219.453</v>
      </c>
      <c r="Q1422" s="4">
        <v>208.53399999999999</v>
      </c>
      <c r="R1422" s="4">
        <v>207.38900000000001</v>
      </c>
      <c r="S1422" s="4">
        <v>222.364</v>
      </c>
      <c r="T1422" s="4">
        <v>245.559</v>
      </c>
      <c r="U1422" s="4">
        <v>245.78700000000001</v>
      </c>
      <c r="V1422" s="4">
        <v>231.131</v>
      </c>
      <c r="W1422" s="4">
        <v>193.99600000000001</v>
      </c>
      <c r="X1422" s="4">
        <v>172.577</v>
      </c>
      <c r="Y1422" s="4">
        <v>134.38800000000001</v>
      </c>
      <c r="Z1422" s="4">
        <v>122.306</v>
      </c>
      <c r="AA1422" s="4">
        <v>109.616</v>
      </c>
    </row>
    <row r="1423" spans="1:27" s="6" customFormat="1" x14ac:dyDescent="0.3">
      <c r="A1423" s="40">
        <v>1422</v>
      </c>
      <c r="B1423" s="18" t="s">
        <v>323</v>
      </c>
      <c r="C1423" s="43" t="s">
        <v>123</v>
      </c>
      <c r="D1423" s="41">
        <v>5</v>
      </c>
      <c r="E1423" s="41">
        <v>344</v>
      </c>
      <c r="F1423" s="41">
        <v>2100</v>
      </c>
      <c r="G1423" s="4">
        <v>192.54300000000001</v>
      </c>
      <c r="H1423" s="4">
        <v>197.328</v>
      </c>
      <c r="I1423" s="4">
        <v>196.636</v>
      </c>
      <c r="J1423" s="4">
        <v>194.268</v>
      </c>
      <c r="K1423" s="4">
        <v>194.24799999999999</v>
      </c>
      <c r="L1423" s="4">
        <v>199.32300000000001</v>
      </c>
      <c r="M1423" s="4">
        <v>211.20500000000001</v>
      </c>
      <c r="N1423" s="4">
        <v>225.82900000000001</v>
      </c>
      <c r="O1423" s="4">
        <v>234.10900000000001</v>
      </c>
      <c r="P1423" s="4">
        <v>231.124</v>
      </c>
      <c r="Q1423" s="4">
        <v>220.124</v>
      </c>
      <c r="R1423" s="4">
        <v>208.78899999999999</v>
      </c>
      <c r="S1423" s="4">
        <v>207.23500000000001</v>
      </c>
      <c r="T1423" s="4">
        <v>221.6</v>
      </c>
      <c r="U1423" s="4">
        <v>243.702</v>
      </c>
      <c r="V1423" s="4">
        <v>242.048</v>
      </c>
      <c r="W1423" s="4">
        <v>223.81200000000001</v>
      </c>
      <c r="X1423" s="4">
        <v>181.18</v>
      </c>
      <c r="Y1423" s="4">
        <v>149.999</v>
      </c>
      <c r="Z1423" s="4">
        <v>101.55500000000001</v>
      </c>
      <c r="AA1423" s="4">
        <v>103.514</v>
      </c>
    </row>
    <row r="1424" spans="1:27" s="6" customFormat="1" x14ac:dyDescent="0.3">
      <c r="A1424" s="40">
        <v>1423</v>
      </c>
      <c r="B1424" s="18" t="s">
        <v>323</v>
      </c>
      <c r="C1424" s="43" t="s">
        <v>124</v>
      </c>
      <c r="D1424" s="41">
        <v>6</v>
      </c>
      <c r="E1424" s="41">
        <v>446</v>
      </c>
      <c r="F1424" s="41">
        <v>2015</v>
      </c>
      <c r="G1424" s="4">
        <v>15.699</v>
      </c>
      <c r="H1424" s="4">
        <v>11.067</v>
      </c>
      <c r="I1424" s="4">
        <v>9.3279999999999994</v>
      </c>
      <c r="J1424" s="4">
        <v>15.27</v>
      </c>
      <c r="K1424" s="4">
        <v>24.097000000000001</v>
      </c>
      <c r="L1424" s="4">
        <v>34.308999999999997</v>
      </c>
      <c r="M1424" s="4">
        <v>30.93</v>
      </c>
      <c r="N1424" s="4">
        <v>21.547000000000001</v>
      </c>
      <c r="O1424" s="4">
        <v>27.334</v>
      </c>
      <c r="P1424" s="4">
        <v>27.143999999999998</v>
      </c>
      <c r="Q1424" s="4">
        <v>28.698</v>
      </c>
      <c r="R1424" s="4">
        <v>22.533000000000001</v>
      </c>
      <c r="S1424" s="4">
        <v>17.317</v>
      </c>
      <c r="T1424" s="4">
        <v>10.303000000000001</v>
      </c>
      <c r="U1424" s="4">
        <v>5.0949999999999998</v>
      </c>
      <c r="V1424" s="4">
        <v>4.1520000000000001</v>
      </c>
      <c r="W1424" s="4">
        <v>3.879</v>
      </c>
      <c r="X1424" s="4">
        <v>2.552</v>
      </c>
      <c r="Y1424" s="4">
        <v>1.115</v>
      </c>
      <c r="Z1424" s="4">
        <v>0.28399999999999997</v>
      </c>
      <c r="AA1424" s="4">
        <v>3.9E-2</v>
      </c>
    </row>
    <row r="1425" spans="1:27" s="6" customFormat="1" x14ac:dyDescent="0.3">
      <c r="A1425" s="40">
        <v>1424</v>
      </c>
      <c r="B1425" s="18" t="s">
        <v>323</v>
      </c>
      <c r="C1425" s="43" t="s">
        <v>124</v>
      </c>
      <c r="D1425" s="41">
        <v>6</v>
      </c>
      <c r="E1425" s="41">
        <v>446</v>
      </c>
      <c r="F1425" s="41">
        <v>2020</v>
      </c>
      <c r="G1425" s="4">
        <v>19.363</v>
      </c>
      <c r="H1425" s="4">
        <v>16.024999999999999</v>
      </c>
      <c r="I1425" s="4">
        <v>11.321999999999999</v>
      </c>
      <c r="J1425" s="4">
        <v>10.632999999999999</v>
      </c>
      <c r="K1425" s="4">
        <v>17.611000000000001</v>
      </c>
      <c r="L1425" s="4">
        <v>26.332000000000001</v>
      </c>
      <c r="M1425" s="4">
        <v>35.991</v>
      </c>
      <c r="N1425" s="4">
        <v>32.078000000000003</v>
      </c>
      <c r="O1425" s="4">
        <v>22.306000000000001</v>
      </c>
      <c r="P1425" s="4">
        <v>27.786000000000001</v>
      </c>
      <c r="Q1425" s="4">
        <v>27.367000000000001</v>
      </c>
      <c r="R1425" s="4">
        <v>28.731000000000002</v>
      </c>
      <c r="S1425" s="4">
        <v>22.443000000000001</v>
      </c>
      <c r="T1425" s="4">
        <v>17.102</v>
      </c>
      <c r="U1425" s="4">
        <v>10.016</v>
      </c>
      <c r="V1425" s="4">
        <v>4.8010000000000002</v>
      </c>
      <c r="W1425" s="4">
        <v>3.645</v>
      </c>
      <c r="X1425" s="4">
        <v>2.9180000000000001</v>
      </c>
      <c r="Y1425" s="4">
        <v>1.5049999999999999</v>
      </c>
      <c r="Z1425" s="4">
        <v>0.436</v>
      </c>
      <c r="AA1425" s="4">
        <v>6.7000000000000004E-2</v>
      </c>
    </row>
    <row r="1426" spans="1:27" s="6" customFormat="1" x14ac:dyDescent="0.3">
      <c r="A1426" s="40">
        <v>1425</v>
      </c>
      <c r="B1426" s="18" t="s">
        <v>323</v>
      </c>
      <c r="C1426" s="43" t="s">
        <v>124</v>
      </c>
      <c r="D1426" s="41">
        <v>6</v>
      </c>
      <c r="E1426" s="41">
        <v>446</v>
      </c>
      <c r="F1426" s="41">
        <v>2025</v>
      </c>
      <c r="G1426" s="4">
        <v>19.736000000000001</v>
      </c>
      <c r="H1426" s="4">
        <v>19.689</v>
      </c>
      <c r="I1426" s="4">
        <v>16.28</v>
      </c>
      <c r="J1426" s="4">
        <v>12.628</v>
      </c>
      <c r="K1426" s="4">
        <v>12.977</v>
      </c>
      <c r="L1426" s="4">
        <v>19.855</v>
      </c>
      <c r="M1426" s="4">
        <v>28.023</v>
      </c>
      <c r="N1426" s="4">
        <v>37.136000000000003</v>
      </c>
      <c r="O1426" s="4">
        <v>32.820999999999998</v>
      </c>
      <c r="P1426" s="4">
        <v>22.777999999999999</v>
      </c>
      <c r="Q1426" s="4">
        <v>28.015999999999998</v>
      </c>
      <c r="R1426" s="4">
        <v>27.423999999999999</v>
      </c>
      <c r="S1426" s="4">
        <v>28.602</v>
      </c>
      <c r="T1426" s="4">
        <v>22.172000000000001</v>
      </c>
      <c r="U1426" s="4">
        <v>16.638999999999999</v>
      </c>
      <c r="V1426" s="4">
        <v>9.4610000000000003</v>
      </c>
      <c r="W1426" s="4">
        <v>4.266</v>
      </c>
      <c r="X1426" s="4">
        <v>2.8149999999999999</v>
      </c>
      <c r="Y1426" s="4">
        <v>1.796</v>
      </c>
      <c r="Z1426" s="4">
        <v>0.627</v>
      </c>
      <c r="AA1426" s="4">
        <v>0.11</v>
      </c>
    </row>
    <row r="1427" spans="1:27" s="6" customFormat="1" x14ac:dyDescent="0.3">
      <c r="A1427" s="40">
        <v>1426</v>
      </c>
      <c r="B1427" s="18" t="s">
        <v>323</v>
      </c>
      <c r="C1427" s="43" t="s">
        <v>124</v>
      </c>
      <c r="D1427" s="41">
        <v>6</v>
      </c>
      <c r="E1427" s="41">
        <v>446</v>
      </c>
      <c r="F1427" s="41">
        <v>2030</v>
      </c>
      <c r="G1427" s="4">
        <v>18.751999999999999</v>
      </c>
      <c r="H1427" s="4">
        <v>20.062999999999999</v>
      </c>
      <c r="I1427" s="4">
        <v>19.945</v>
      </c>
      <c r="J1427" s="4">
        <v>17.585999999999999</v>
      </c>
      <c r="K1427" s="4">
        <v>14.973000000000001</v>
      </c>
      <c r="L1427" s="4">
        <v>15.225</v>
      </c>
      <c r="M1427" s="4">
        <v>21.552</v>
      </c>
      <c r="N1427" s="4">
        <v>29.181000000000001</v>
      </c>
      <c r="O1427" s="4">
        <v>37.872</v>
      </c>
      <c r="P1427" s="4">
        <v>33.268999999999998</v>
      </c>
      <c r="Q1427" s="4">
        <v>23.035</v>
      </c>
      <c r="R1427" s="4">
        <v>28.082000000000001</v>
      </c>
      <c r="S1427" s="4">
        <v>27.33</v>
      </c>
      <c r="T1427" s="4">
        <v>28.271000000000001</v>
      </c>
      <c r="U1427" s="4">
        <v>21.614999999999998</v>
      </c>
      <c r="V1427" s="4">
        <v>15.781000000000001</v>
      </c>
      <c r="W1427" s="4">
        <v>8.4659999999999993</v>
      </c>
      <c r="X1427" s="4">
        <v>3.371</v>
      </c>
      <c r="Y1427" s="4">
        <v>1.7989999999999999</v>
      </c>
      <c r="Z1427" s="4">
        <v>0.79500000000000004</v>
      </c>
      <c r="AA1427" s="4">
        <v>0.17299999999999999</v>
      </c>
    </row>
    <row r="1428" spans="1:27" s="6" customFormat="1" x14ac:dyDescent="0.3">
      <c r="A1428" s="40">
        <v>1427</v>
      </c>
      <c r="B1428" s="18" t="s">
        <v>323</v>
      </c>
      <c r="C1428" s="43" t="s">
        <v>124</v>
      </c>
      <c r="D1428" s="41">
        <v>6</v>
      </c>
      <c r="E1428" s="41">
        <v>446</v>
      </c>
      <c r="F1428" s="41">
        <v>2035</v>
      </c>
      <c r="G1428" s="4">
        <v>17.542000000000002</v>
      </c>
      <c r="H1428" s="4">
        <v>19.079999999999998</v>
      </c>
      <c r="I1428" s="4">
        <v>20.318000000000001</v>
      </c>
      <c r="J1428" s="4">
        <v>21.248999999999999</v>
      </c>
      <c r="K1428" s="4">
        <v>19.928000000000001</v>
      </c>
      <c r="L1428" s="4">
        <v>17.22</v>
      </c>
      <c r="M1428" s="4">
        <v>16.928000000000001</v>
      </c>
      <c r="N1428" s="4">
        <v>22.72</v>
      </c>
      <c r="O1428" s="4">
        <v>29.934000000000001</v>
      </c>
      <c r="P1428" s="4">
        <v>38.311999999999998</v>
      </c>
      <c r="Q1428" s="4">
        <v>33.494</v>
      </c>
      <c r="R1428" s="4">
        <v>23.141999999999999</v>
      </c>
      <c r="S1428" s="4">
        <v>28.001999999999999</v>
      </c>
      <c r="T1428" s="4">
        <v>27.055</v>
      </c>
      <c r="U1428" s="4">
        <v>27.617000000000001</v>
      </c>
      <c r="V1428" s="4">
        <v>20.596</v>
      </c>
      <c r="W1428" s="4">
        <v>14.249000000000001</v>
      </c>
      <c r="X1428" s="4">
        <v>6.8330000000000002</v>
      </c>
      <c r="Y1428" s="4">
        <v>2.234</v>
      </c>
      <c r="Z1428" s="4">
        <v>0.84199999999999997</v>
      </c>
      <c r="AA1428" s="4">
        <v>0.24</v>
      </c>
    </row>
    <row r="1429" spans="1:27" s="6" customFormat="1" x14ac:dyDescent="0.3">
      <c r="A1429" s="40">
        <v>1428</v>
      </c>
      <c r="B1429" s="18" t="s">
        <v>323</v>
      </c>
      <c r="C1429" s="43" t="s">
        <v>124</v>
      </c>
      <c r="D1429" s="41">
        <v>6</v>
      </c>
      <c r="E1429" s="41">
        <v>446</v>
      </c>
      <c r="F1429" s="41">
        <v>2040</v>
      </c>
      <c r="G1429" s="4">
        <v>17.591999999999999</v>
      </c>
      <c r="H1429" s="4">
        <v>17.869</v>
      </c>
      <c r="I1429" s="4">
        <v>19.335999999999999</v>
      </c>
      <c r="J1429" s="4">
        <v>21.622</v>
      </c>
      <c r="K1429" s="4">
        <v>23.588000000000001</v>
      </c>
      <c r="L1429" s="4">
        <v>22.172999999999998</v>
      </c>
      <c r="M1429" s="4">
        <v>18.922999999999998</v>
      </c>
      <c r="N1429" s="4">
        <v>18.103999999999999</v>
      </c>
      <c r="O1429" s="4">
        <v>23.486999999999998</v>
      </c>
      <c r="P1429" s="4">
        <v>30.4</v>
      </c>
      <c r="Q1429" s="4">
        <v>38.530999999999999</v>
      </c>
      <c r="R1429" s="4">
        <v>33.557000000000002</v>
      </c>
      <c r="S1429" s="4">
        <v>23.117000000000001</v>
      </c>
      <c r="T1429" s="4">
        <v>27.751000000000001</v>
      </c>
      <c r="U1429" s="4">
        <v>26.495000000000001</v>
      </c>
      <c r="V1429" s="4">
        <v>26.428000000000001</v>
      </c>
      <c r="W1429" s="4">
        <v>18.763999999999999</v>
      </c>
      <c r="X1429" s="4">
        <v>11.715999999999999</v>
      </c>
      <c r="Y1429" s="4">
        <v>4.6719999999999997</v>
      </c>
      <c r="Z1429" s="4">
        <v>1.099</v>
      </c>
      <c r="AA1429" s="4">
        <v>0.28399999999999997</v>
      </c>
    </row>
    <row r="1430" spans="1:27" s="6" customFormat="1" x14ac:dyDescent="0.3">
      <c r="A1430" s="40">
        <v>1429</v>
      </c>
      <c r="B1430" s="18" t="s">
        <v>323</v>
      </c>
      <c r="C1430" s="43" t="s">
        <v>124</v>
      </c>
      <c r="D1430" s="41">
        <v>6</v>
      </c>
      <c r="E1430" s="41">
        <v>446</v>
      </c>
      <c r="F1430" s="41">
        <v>2045</v>
      </c>
      <c r="G1430" s="4">
        <v>19.099</v>
      </c>
      <c r="H1430" s="4">
        <v>17.922000000000001</v>
      </c>
      <c r="I1430" s="4">
        <v>18.125</v>
      </c>
      <c r="J1430" s="4">
        <v>20.640999999999998</v>
      </c>
      <c r="K1430" s="4">
        <v>23.965</v>
      </c>
      <c r="L1430" s="4">
        <v>25.832000000000001</v>
      </c>
      <c r="M1430" s="4">
        <v>23.873000000000001</v>
      </c>
      <c r="N1430" s="4">
        <v>20.097000000000001</v>
      </c>
      <c r="O1430" s="4">
        <v>18.876000000000001</v>
      </c>
      <c r="P1430" s="4">
        <v>23.972000000000001</v>
      </c>
      <c r="Q1430" s="4">
        <v>30.651</v>
      </c>
      <c r="R1430" s="4">
        <v>38.582999999999998</v>
      </c>
      <c r="S1430" s="4">
        <v>33.475999999999999</v>
      </c>
      <c r="T1430" s="4">
        <v>22.952999999999999</v>
      </c>
      <c r="U1430" s="4">
        <v>27.233000000000001</v>
      </c>
      <c r="V1430" s="4">
        <v>25.460999999999999</v>
      </c>
      <c r="W1430" s="4">
        <v>24.276</v>
      </c>
      <c r="X1430" s="4">
        <v>15.695</v>
      </c>
      <c r="Y1430" s="4">
        <v>8.2569999999999997</v>
      </c>
      <c r="Z1430" s="4">
        <v>2.4180000000000001</v>
      </c>
      <c r="AA1430" s="4">
        <v>0.38500000000000001</v>
      </c>
    </row>
    <row r="1431" spans="1:27" s="6" customFormat="1" x14ac:dyDescent="0.3">
      <c r="A1431" s="40">
        <v>1430</v>
      </c>
      <c r="B1431" s="18" t="s">
        <v>323</v>
      </c>
      <c r="C1431" s="43" t="s">
        <v>124</v>
      </c>
      <c r="D1431" s="41">
        <v>6</v>
      </c>
      <c r="E1431" s="41">
        <v>446</v>
      </c>
      <c r="F1431" s="41">
        <v>2050</v>
      </c>
      <c r="G1431" s="4">
        <v>21.18</v>
      </c>
      <c r="H1431" s="4">
        <v>19.428999999999998</v>
      </c>
      <c r="I1431" s="4">
        <v>18.177</v>
      </c>
      <c r="J1431" s="4">
        <v>19.431000000000001</v>
      </c>
      <c r="K1431" s="4">
        <v>22.984000000000002</v>
      </c>
      <c r="L1431" s="4">
        <v>26.207999999999998</v>
      </c>
      <c r="M1431" s="4">
        <v>27.530999999999999</v>
      </c>
      <c r="N1431" s="4">
        <v>25.045000000000002</v>
      </c>
      <c r="O1431" s="4">
        <v>20.869</v>
      </c>
      <c r="P1431" s="4">
        <v>19.373999999999999</v>
      </c>
      <c r="Q1431" s="4">
        <v>24.25</v>
      </c>
      <c r="R1431" s="4">
        <v>30.751999999999999</v>
      </c>
      <c r="S1431" s="4">
        <v>38.488999999999997</v>
      </c>
      <c r="T1431" s="4">
        <v>33.225000000000001</v>
      </c>
      <c r="U1431" s="4">
        <v>22.577999999999999</v>
      </c>
      <c r="V1431" s="4">
        <v>26.268000000000001</v>
      </c>
      <c r="W1431" s="4">
        <v>23.573</v>
      </c>
      <c r="X1431" s="4">
        <v>20.619</v>
      </c>
      <c r="Y1431" s="4">
        <v>11.364000000000001</v>
      </c>
      <c r="Z1431" s="4">
        <v>4.468</v>
      </c>
      <c r="AA1431" s="4">
        <v>0.82199999999999995</v>
      </c>
    </row>
    <row r="1432" spans="1:27" s="6" customFormat="1" x14ac:dyDescent="0.3">
      <c r="A1432" s="40">
        <v>1431</v>
      </c>
      <c r="B1432" s="18" t="s">
        <v>323</v>
      </c>
      <c r="C1432" s="43" t="s">
        <v>124</v>
      </c>
      <c r="D1432" s="41">
        <v>6</v>
      </c>
      <c r="E1432" s="41">
        <v>446</v>
      </c>
      <c r="F1432" s="41">
        <v>2055</v>
      </c>
      <c r="G1432" s="4">
        <v>22.715</v>
      </c>
      <c r="H1432" s="4">
        <v>21.494</v>
      </c>
      <c r="I1432" s="4">
        <v>19.670999999999999</v>
      </c>
      <c r="J1432" s="4">
        <v>19.417000000000002</v>
      </c>
      <c r="K1432" s="4">
        <v>21.658000000000001</v>
      </c>
      <c r="L1432" s="4">
        <v>25.117999999999999</v>
      </c>
      <c r="M1432" s="4">
        <v>27.821999999999999</v>
      </c>
      <c r="N1432" s="4">
        <v>28.640999999999998</v>
      </c>
      <c r="O1432" s="4">
        <v>25.771999999999998</v>
      </c>
      <c r="P1432" s="4">
        <v>21.34</v>
      </c>
      <c r="Q1432" s="4">
        <v>19.652000000000001</v>
      </c>
      <c r="R1432" s="4">
        <v>24.373999999999999</v>
      </c>
      <c r="S1432" s="4">
        <v>30.715</v>
      </c>
      <c r="T1432" s="4">
        <v>38.215000000000003</v>
      </c>
      <c r="U1432" s="4">
        <v>32.704999999999998</v>
      </c>
      <c r="V1432" s="4">
        <v>21.86</v>
      </c>
      <c r="W1432" s="4">
        <v>24.492000000000001</v>
      </c>
      <c r="X1432" s="4">
        <v>20.305</v>
      </c>
      <c r="Y1432" s="4">
        <v>15.308999999999999</v>
      </c>
      <c r="Z1432" s="4">
        <v>6.415</v>
      </c>
      <c r="AA1432" s="4">
        <v>1.6319999999999999</v>
      </c>
    </row>
    <row r="1433" spans="1:27" s="6" customFormat="1" x14ac:dyDescent="0.3">
      <c r="A1433" s="40">
        <v>1432</v>
      </c>
      <c r="B1433" s="18" t="s">
        <v>323</v>
      </c>
      <c r="C1433" s="43" t="s">
        <v>124</v>
      </c>
      <c r="D1433" s="41">
        <v>6</v>
      </c>
      <c r="E1433" s="41">
        <v>446</v>
      </c>
      <c r="F1433" s="41">
        <v>2060</v>
      </c>
      <c r="G1433" s="4">
        <v>23.244</v>
      </c>
      <c r="H1433" s="4">
        <v>23.009</v>
      </c>
      <c r="I1433" s="4">
        <v>21.725000000000001</v>
      </c>
      <c r="J1433" s="4">
        <v>20.846</v>
      </c>
      <c r="K1433" s="4">
        <v>21.526</v>
      </c>
      <c r="L1433" s="4">
        <v>23.681000000000001</v>
      </c>
      <c r="M1433" s="4">
        <v>26.646999999999998</v>
      </c>
      <c r="N1433" s="4">
        <v>28.873999999999999</v>
      </c>
      <c r="O1433" s="4">
        <v>29.329000000000001</v>
      </c>
      <c r="P1433" s="4">
        <v>26.209</v>
      </c>
      <c r="Q1433" s="4">
        <v>21.599</v>
      </c>
      <c r="R1433" s="4">
        <v>19.789000000000001</v>
      </c>
      <c r="S1433" s="4">
        <v>24.381</v>
      </c>
      <c r="T1433" s="4">
        <v>30.538</v>
      </c>
      <c r="U1433" s="4">
        <v>37.664999999999999</v>
      </c>
      <c r="V1433" s="4">
        <v>31.741</v>
      </c>
      <c r="W1433" s="4">
        <v>20.510999999999999</v>
      </c>
      <c r="X1433" s="4">
        <v>21.355</v>
      </c>
      <c r="Y1433" s="4">
        <v>15.419</v>
      </c>
      <c r="Z1433" s="4">
        <v>8.9819999999999993</v>
      </c>
      <c r="AA1433" s="4">
        <v>2.6019999999999999</v>
      </c>
    </row>
    <row r="1434" spans="1:27" s="6" customFormat="1" x14ac:dyDescent="0.3">
      <c r="A1434" s="40">
        <v>1433</v>
      </c>
      <c r="B1434" s="18" t="s">
        <v>323</v>
      </c>
      <c r="C1434" s="43" t="s">
        <v>124</v>
      </c>
      <c r="D1434" s="41">
        <v>6</v>
      </c>
      <c r="E1434" s="41">
        <v>446</v>
      </c>
      <c r="F1434" s="41">
        <v>2065</v>
      </c>
      <c r="G1434" s="4">
        <v>23.138999999999999</v>
      </c>
      <c r="H1434" s="4">
        <v>23.524000000000001</v>
      </c>
      <c r="I1434" s="4">
        <v>23.228999999999999</v>
      </c>
      <c r="J1434" s="4">
        <v>22.834</v>
      </c>
      <c r="K1434" s="4">
        <v>22.838999999999999</v>
      </c>
      <c r="L1434" s="4">
        <v>23.436</v>
      </c>
      <c r="M1434" s="4">
        <v>25.126000000000001</v>
      </c>
      <c r="N1434" s="4">
        <v>27.641999999999999</v>
      </c>
      <c r="O1434" s="4">
        <v>29.523</v>
      </c>
      <c r="P1434" s="4">
        <v>29.734999999999999</v>
      </c>
      <c r="Q1434" s="4">
        <v>26.443000000000001</v>
      </c>
      <c r="R1434" s="4">
        <v>21.722999999999999</v>
      </c>
      <c r="S1434" s="4">
        <v>19.821000000000002</v>
      </c>
      <c r="T1434" s="4">
        <v>24.271000000000001</v>
      </c>
      <c r="U1434" s="4">
        <v>30.151</v>
      </c>
      <c r="V1434" s="4">
        <v>36.646999999999998</v>
      </c>
      <c r="W1434" s="4">
        <v>29.939</v>
      </c>
      <c r="X1434" s="4">
        <v>18.097000000000001</v>
      </c>
      <c r="Y1434" s="4">
        <v>16.57</v>
      </c>
      <c r="Z1434" s="4">
        <v>9.3889999999999993</v>
      </c>
      <c r="AA1434" s="4">
        <v>3.9220000000000002</v>
      </c>
    </row>
    <row r="1435" spans="1:27" s="6" customFormat="1" x14ac:dyDescent="0.3">
      <c r="A1435" s="40">
        <v>1434</v>
      </c>
      <c r="B1435" s="18" t="s">
        <v>323</v>
      </c>
      <c r="C1435" s="43" t="s">
        <v>124</v>
      </c>
      <c r="D1435" s="41">
        <v>6</v>
      </c>
      <c r="E1435" s="41">
        <v>446</v>
      </c>
      <c r="F1435" s="41">
        <v>2070</v>
      </c>
      <c r="G1435" s="4">
        <v>23.064</v>
      </c>
      <c r="H1435" s="4">
        <v>23.402000000000001</v>
      </c>
      <c r="I1435" s="4">
        <v>23.728999999999999</v>
      </c>
      <c r="J1435" s="4">
        <v>24.271999999999998</v>
      </c>
      <c r="K1435" s="4">
        <v>24.707000000000001</v>
      </c>
      <c r="L1435" s="4">
        <v>24.635000000000002</v>
      </c>
      <c r="M1435" s="4">
        <v>24.797000000000001</v>
      </c>
      <c r="N1435" s="4">
        <v>26.062000000000001</v>
      </c>
      <c r="O1435" s="4">
        <v>28.254000000000001</v>
      </c>
      <c r="P1435" s="4">
        <v>29.907</v>
      </c>
      <c r="Q1435" s="4">
        <v>29.95</v>
      </c>
      <c r="R1435" s="4">
        <v>26.55</v>
      </c>
      <c r="S1435" s="4">
        <v>21.748000000000001</v>
      </c>
      <c r="T1435" s="4">
        <v>19.757999999999999</v>
      </c>
      <c r="U1435" s="4">
        <v>24.004999999999999</v>
      </c>
      <c r="V1435" s="4">
        <v>29.417999999999999</v>
      </c>
      <c r="W1435" s="4">
        <v>34.744999999999997</v>
      </c>
      <c r="X1435" s="4">
        <v>26.693000000000001</v>
      </c>
      <c r="Y1435" s="4">
        <v>14.319000000000001</v>
      </c>
      <c r="Z1435" s="4">
        <v>10.443</v>
      </c>
      <c r="AA1435" s="4">
        <v>4.7069999999999999</v>
      </c>
    </row>
    <row r="1436" spans="1:27" s="6" customFormat="1" x14ac:dyDescent="0.3">
      <c r="A1436" s="40">
        <v>1435</v>
      </c>
      <c r="B1436" s="18" t="s">
        <v>323</v>
      </c>
      <c r="C1436" s="43" t="s">
        <v>124</v>
      </c>
      <c r="D1436" s="41">
        <v>6</v>
      </c>
      <c r="E1436" s="41">
        <v>446</v>
      </c>
      <c r="F1436" s="41">
        <v>2075</v>
      </c>
      <c r="G1436" s="4">
        <v>23.449000000000002</v>
      </c>
      <c r="H1436" s="4">
        <v>23.31</v>
      </c>
      <c r="I1436" s="4">
        <v>23.593</v>
      </c>
      <c r="J1436" s="4">
        <v>24.706</v>
      </c>
      <c r="K1436" s="4">
        <v>26.03</v>
      </c>
      <c r="L1436" s="4">
        <v>26.393000000000001</v>
      </c>
      <c r="M1436" s="4">
        <v>25.914000000000001</v>
      </c>
      <c r="N1436" s="4">
        <v>25.677</v>
      </c>
      <c r="O1436" s="4">
        <v>26.638999999999999</v>
      </c>
      <c r="P1436" s="4">
        <v>28.616</v>
      </c>
      <c r="Q1436" s="4">
        <v>30.111000000000001</v>
      </c>
      <c r="R1436" s="4">
        <v>30.04</v>
      </c>
      <c r="S1436" s="4">
        <v>26.556000000000001</v>
      </c>
      <c r="T1436" s="4">
        <v>21.681000000000001</v>
      </c>
      <c r="U1436" s="4">
        <v>19.571000000000002</v>
      </c>
      <c r="V1436" s="4">
        <v>23.48</v>
      </c>
      <c r="W1436" s="4">
        <v>28.03</v>
      </c>
      <c r="X1436" s="4">
        <v>31.277000000000001</v>
      </c>
      <c r="Y1436" s="4">
        <v>21.501000000000001</v>
      </c>
      <c r="Z1436" s="4">
        <v>9.3160000000000007</v>
      </c>
      <c r="AA1436" s="4">
        <v>5.5830000000000002</v>
      </c>
    </row>
    <row r="1437" spans="1:27" s="6" customFormat="1" x14ac:dyDescent="0.3">
      <c r="A1437" s="40">
        <v>1436</v>
      </c>
      <c r="B1437" s="18" t="s">
        <v>323</v>
      </c>
      <c r="C1437" s="43" t="s">
        <v>124</v>
      </c>
      <c r="D1437" s="41">
        <v>6</v>
      </c>
      <c r="E1437" s="41">
        <v>446</v>
      </c>
      <c r="F1437" s="41">
        <v>2080</v>
      </c>
      <c r="G1437" s="4">
        <v>24.219000000000001</v>
      </c>
      <c r="H1437" s="4">
        <v>23.678000000000001</v>
      </c>
      <c r="I1437" s="4">
        <v>23.489000000000001</v>
      </c>
      <c r="J1437" s="4">
        <v>24.506</v>
      </c>
      <c r="K1437" s="4">
        <v>26.347999999999999</v>
      </c>
      <c r="L1437" s="4">
        <v>27.600999999999999</v>
      </c>
      <c r="M1437" s="4">
        <v>27.584</v>
      </c>
      <c r="N1437" s="4">
        <v>26.731000000000002</v>
      </c>
      <c r="O1437" s="4">
        <v>26.216000000000001</v>
      </c>
      <c r="P1437" s="4">
        <v>26.98</v>
      </c>
      <c r="Q1437" s="4">
        <v>28.809000000000001</v>
      </c>
      <c r="R1437" s="4">
        <v>30.196000000000002</v>
      </c>
      <c r="S1437" s="4">
        <v>30.035</v>
      </c>
      <c r="T1437" s="4">
        <v>26.468</v>
      </c>
      <c r="U1437" s="4">
        <v>21.492999999999999</v>
      </c>
      <c r="V1437" s="4">
        <v>19.186</v>
      </c>
      <c r="W1437" s="4">
        <v>22.472000000000001</v>
      </c>
      <c r="X1437" s="4">
        <v>25.451000000000001</v>
      </c>
      <c r="Y1437" s="4">
        <v>25.611999999999998</v>
      </c>
      <c r="Z1437" s="4">
        <v>14.41</v>
      </c>
      <c r="AA1437" s="4">
        <v>5.7089999999999996</v>
      </c>
    </row>
    <row r="1438" spans="1:27" s="6" customFormat="1" x14ac:dyDescent="0.3">
      <c r="A1438" s="40">
        <v>1437</v>
      </c>
      <c r="B1438" s="18" t="s">
        <v>323</v>
      </c>
      <c r="C1438" s="43" t="s">
        <v>124</v>
      </c>
      <c r="D1438" s="41">
        <v>6</v>
      </c>
      <c r="E1438" s="41">
        <v>446</v>
      </c>
      <c r="F1438" s="41">
        <v>2085</v>
      </c>
      <c r="G1438" s="4">
        <v>25.003</v>
      </c>
      <c r="H1438" s="4">
        <v>24.434000000000001</v>
      </c>
      <c r="I1438" s="4">
        <v>23.843</v>
      </c>
      <c r="J1438" s="4">
        <v>24.335999999999999</v>
      </c>
      <c r="K1438" s="4">
        <v>26.029</v>
      </c>
      <c r="L1438" s="4">
        <v>27.806000000000001</v>
      </c>
      <c r="M1438" s="4">
        <v>28.707000000000001</v>
      </c>
      <c r="N1438" s="4">
        <v>28.344000000000001</v>
      </c>
      <c r="O1438" s="4">
        <v>27.231999999999999</v>
      </c>
      <c r="P1438" s="4">
        <v>26.535</v>
      </c>
      <c r="Q1438" s="4">
        <v>27.163</v>
      </c>
      <c r="R1438" s="4">
        <v>28.895</v>
      </c>
      <c r="S1438" s="4">
        <v>30.196000000000002</v>
      </c>
      <c r="T1438" s="4">
        <v>29.942</v>
      </c>
      <c r="U1438" s="4">
        <v>26.251000000000001</v>
      </c>
      <c r="V1438" s="4">
        <v>21.106999999999999</v>
      </c>
      <c r="W1438" s="4">
        <v>18.443000000000001</v>
      </c>
      <c r="X1438" s="4">
        <v>20.576000000000001</v>
      </c>
      <c r="Y1438" s="4">
        <v>21.178000000000001</v>
      </c>
      <c r="Z1438" s="4">
        <v>17.672999999999998</v>
      </c>
      <c r="AA1438" s="4">
        <v>8.0239999999999991</v>
      </c>
    </row>
    <row r="1439" spans="1:27" s="6" customFormat="1" x14ac:dyDescent="0.3">
      <c r="A1439" s="40">
        <v>1438</v>
      </c>
      <c r="B1439" s="18" t="s">
        <v>323</v>
      </c>
      <c r="C1439" s="43" t="s">
        <v>124</v>
      </c>
      <c r="D1439" s="41">
        <v>6</v>
      </c>
      <c r="E1439" s="41">
        <v>446</v>
      </c>
      <c r="F1439" s="41">
        <v>2090</v>
      </c>
      <c r="G1439" s="4">
        <v>25.468</v>
      </c>
      <c r="H1439" s="4">
        <v>25.201000000000001</v>
      </c>
      <c r="I1439" s="4">
        <v>24.585000000000001</v>
      </c>
      <c r="J1439" s="4">
        <v>24.626000000000001</v>
      </c>
      <c r="K1439" s="4">
        <v>25.741</v>
      </c>
      <c r="L1439" s="4">
        <v>27.376000000000001</v>
      </c>
      <c r="M1439" s="4">
        <v>28.827000000000002</v>
      </c>
      <c r="N1439" s="4">
        <v>29.407</v>
      </c>
      <c r="O1439" s="4">
        <v>28.803999999999998</v>
      </c>
      <c r="P1439" s="4">
        <v>27.524000000000001</v>
      </c>
      <c r="Q1439" s="4">
        <v>26.704000000000001</v>
      </c>
      <c r="R1439" s="4">
        <v>27.247</v>
      </c>
      <c r="S1439" s="4">
        <v>28.899000000000001</v>
      </c>
      <c r="T1439" s="4">
        <v>30.11</v>
      </c>
      <c r="U1439" s="4">
        <v>29.713000000000001</v>
      </c>
      <c r="V1439" s="4">
        <v>25.82</v>
      </c>
      <c r="W1439" s="4">
        <v>20.356999999999999</v>
      </c>
      <c r="X1439" s="4">
        <v>17.013000000000002</v>
      </c>
      <c r="Y1439" s="4">
        <v>17.369</v>
      </c>
      <c r="Z1439" s="4">
        <v>15.01</v>
      </c>
      <c r="AA1439" s="4">
        <v>10.641</v>
      </c>
    </row>
    <row r="1440" spans="1:27" s="6" customFormat="1" x14ac:dyDescent="0.3">
      <c r="A1440" s="40">
        <v>1439</v>
      </c>
      <c r="B1440" s="18" t="s">
        <v>323</v>
      </c>
      <c r="C1440" s="43" t="s">
        <v>124</v>
      </c>
      <c r="D1440" s="41">
        <v>6</v>
      </c>
      <c r="E1440" s="41">
        <v>446</v>
      </c>
      <c r="F1440" s="41">
        <v>2095</v>
      </c>
      <c r="G1440" s="4">
        <v>25.606999999999999</v>
      </c>
      <c r="H1440" s="4">
        <v>25.646999999999998</v>
      </c>
      <c r="I1440" s="4">
        <v>25.338999999999999</v>
      </c>
      <c r="J1440" s="4">
        <v>25.303999999999998</v>
      </c>
      <c r="K1440" s="4">
        <v>25.914999999999999</v>
      </c>
      <c r="L1440" s="4">
        <v>26.977</v>
      </c>
      <c r="M1440" s="4">
        <v>28.31</v>
      </c>
      <c r="N1440" s="4">
        <v>29.469000000000001</v>
      </c>
      <c r="O1440" s="4">
        <v>29.827999999999999</v>
      </c>
      <c r="P1440" s="4">
        <v>29.071000000000002</v>
      </c>
      <c r="Q1440" s="4">
        <v>27.678000000000001</v>
      </c>
      <c r="R1440" s="4">
        <v>26.780999999999999</v>
      </c>
      <c r="S1440" s="4">
        <v>27.256</v>
      </c>
      <c r="T1440" s="4">
        <v>28.83</v>
      </c>
      <c r="U1440" s="4">
        <v>29.902999999999999</v>
      </c>
      <c r="V1440" s="4">
        <v>29.268000000000001</v>
      </c>
      <c r="W1440" s="4">
        <v>24.977</v>
      </c>
      <c r="X1440" s="4">
        <v>18.908000000000001</v>
      </c>
      <c r="Y1440" s="4">
        <v>14.555999999999999</v>
      </c>
      <c r="Z1440" s="4">
        <v>12.625</v>
      </c>
      <c r="AA1440" s="4">
        <v>11.007999999999999</v>
      </c>
    </row>
    <row r="1441" spans="1:27" s="6" customFormat="1" x14ac:dyDescent="0.3">
      <c r="A1441" s="40">
        <v>1440</v>
      </c>
      <c r="B1441" s="18" t="s">
        <v>323</v>
      </c>
      <c r="C1441" s="43" t="s">
        <v>124</v>
      </c>
      <c r="D1441" s="41">
        <v>6</v>
      </c>
      <c r="E1441" s="41">
        <v>446</v>
      </c>
      <c r="F1441" s="41">
        <v>2100</v>
      </c>
      <c r="G1441" s="4">
        <v>25.539000000000001</v>
      </c>
      <c r="H1441" s="4">
        <v>25.771999999999998</v>
      </c>
      <c r="I1441" s="4">
        <v>25.776</v>
      </c>
      <c r="J1441" s="4">
        <v>25.992000000000001</v>
      </c>
      <c r="K1441" s="4">
        <v>26.475000000000001</v>
      </c>
      <c r="L1441" s="4">
        <v>27.038</v>
      </c>
      <c r="M1441" s="4">
        <v>27.827000000000002</v>
      </c>
      <c r="N1441" s="4">
        <v>28.896999999999998</v>
      </c>
      <c r="O1441" s="4">
        <v>29.852</v>
      </c>
      <c r="P1441" s="4">
        <v>30.07</v>
      </c>
      <c r="Q1441" s="4">
        <v>29.21</v>
      </c>
      <c r="R1441" s="4">
        <v>27.748000000000001</v>
      </c>
      <c r="S1441" s="4">
        <v>26.792000000000002</v>
      </c>
      <c r="T1441" s="4">
        <v>27.201000000000001</v>
      </c>
      <c r="U1441" s="4">
        <v>28.651</v>
      </c>
      <c r="V1441" s="4">
        <v>29.495999999999999</v>
      </c>
      <c r="W1441" s="4">
        <v>28.395</v>
      </c>
      <c r="X1441" s="4">
        <v>23.346</v>
      </c>
      <c r="Y1441" s="4">
        <v>16.373999999999999</v>
      </c>
      <c r="Z1441" s="4">
        <v>10.826000000000001</v>
      </c>
      <c r="AA1441" s="4">
        <v>10.484999999999999</v>
      </c>
    </row>
    <row r="1442" spans="1:27" s="6" customFormat="1" x14ac:dyDescent="0.3">
      <c r="A1442" s="40">
        <v>1441</v>
      </c>
      <c r="B1442" s="18" t="s">
        <v>323</v>
      </c>
      <c r="C1442" s="43" t="s">
        <v>125</v>
      </c>
      <c r="D1442" s="41"/>
      <c r="E1442" s="41">
        <v>158</v>
      </c>
      <c r="F1442" s="41">
        <v>2015</v>
      </c>
      <c r="G1442" s="4">
        <v>490.56400000000002</v>
      </c>
      <c r="H1442" s="4">
        <v>469.41399999999999</v>
      </c>
      <c r="I1442" s="4">
        <v>586.62</v>
      </c>
      <c r="J1442" s="4">
        <v>727.27800000000002</v>
      </c>
      <c r="K1442" s="4">
        <v>771.52099999999996</v>
      </c>
      <c r="L1442" s="4">
        <v>783.13699999999994</v>
      </c>
      <c r="M1442" s="4">
        <v>957.10799999999995</v>
      </c>
      <c r="N1442" s="4">
        <v>1013.801</v>
      </c>
      <c r="O1442" s="4">
        <v>891.226</v>
      </c>
      <c r="P1442" s="4">
        <v>930.53099999999995</v>
      </c>
      <c r="Q1442" s="4">
        <v>942.971</v>
      </c>
      <c r="R1442" s="4">
        <v>880.28599999999994</v>
      </c>
      <c r="S1442" s="4">
        <v>764.32500000000005</v>
      </c>
      <c r="T1442" s="4">
        <v>477.46699999999998</v>
      </c>
      <c r="U1442" s="4">
        <v>361.14400000000001</v>
      </c>
      <c r="V1442" s="4">
        <v>308.36399999999998</v>
      </c>
      <c r="W1442" s="4">
        <v>209.04400000000001</v>
      </c>
      <c r="X1442" s="4">
        <v>118.4</v>
      </c>
      <c r="Y1442" s="4">
        <v>44.414999999999999</v>
      </c>
      <c r="Z1442" s="4">
        <v>9.9239999999999995</v>
      </c>
      <c r="AA1442" s="4">
        <v>1.385</v>
      </c>
    </row>
    <row r="1443" spans="1:27" s="6" customFormat="1" x14ac:dyDescent="0.3">
      <c r="A1443" s="40">
        <v>1442</v>
      </c>
      <c r="B1443" s="18" t="s">
        <v>323</v>
      </c>
      <c r="C1443" s="43" t="s">
        <v>125</v>
      </c>
      <c r="D1443" s="41"/>
      <c r="E1443" s="41">
        <v>158</v>
      </c>
      <c r="F1443" s="41">
        <v>2020</v>
      </c>
      <c r="G1443" s="4">
        <v>515.71400000000006</v>
      </c>
      <c r="H1443" s="4">
        <v>497.32400000000001</v>
      </c>
      <c r="I1443" s="4">
        <v>472.13900000000001</v>
      </c>
      <c r="J1443" s="4">
        <v>587.50400000000002</v>
      </c>
      <c r="K1443" s="4">
        <v>727.22199999999998</v>
      </c>
      <c r="L1443" s="4">
        <v>782.58399999999995</v>
      </c>
      <c r="M1443" s="4">
        <v>797.43</v>
      </c>
      <c r="N1443" s="4">
        <v>965.33600000000001</v>
      </c>
      <c r="O1443" s="4">
        <v>1016.04</v>
      </c>
      <c r="P1443" s="4">
        <v>888.83500000000004</v>
      </c>
      <c r="Q1443" s="4">
        <v>924.74400000000003</v>
      </c>
      <c r="R1443" s="4">
        <v>934.67399999999998</v>
      </c>
      <c r="S1443" s="4">
        <v>864.24599999999998</v>
      </c>
      <c r="T1443" s="4">
        <v>738.15200000000004</v>
      </c>
      <c r="U1443" s="4">
        <v>449.68900000000002</v>
      </c>
      <c r="V1443" s="4">
        <v>323.19600000000003</v>
      </c>
      <c r="W1443" s="4">
        <v>253.82900000000001</v>
      </c>
      <c r="X1443" s="4">
        <v>147.35499999999999</v>
      </c>
      <c r="Y1443" s="4">
        <v>63.915999999999997</v>
      </c>
      <c r="Z1443" s="4">
        <v>16.39</v>
      </c>
      <c r="AA1443" s="4">
        <v>2.1779999999999999</v>
      </c>
    </row>
    <row r="1444" spans="1:27" s="6" customFormat="1" x14ac:dyDescent="0.3">
      <c r="A1444" s="40">
        <v>1443</v>
      </c>
      <c r="B1444" s="18" t="s">
        <v>323</v>
      </c>
      <c r="C1444" s="43" t="s">
        <v>125</v>
      </c>
      <c r="D1444" s="41"/>
      <c r="E1444" s="41">
        <v>158</v>
      </c>
      <c r="F1444" s="41">
        <v>2025</v>
      </c>
      <c r="G1444" s="4">
        <v>519.19399999999996</v>
      </c>
      <c r="H1444" s="4">
        <v>521.05600000000004</v>
      </c>
      <c r="I1444" s="4">
        <v>499.46199999999999</v>
      </c>
      <c r="J1444" s="4">
        <v>472.87299999999999</v>
      </c>
      <c r="K1444" s="4">
        <v>587.51300000000003</v>
      </c>
      <c r="L1444" s="4">
        <v>735.96900000000005</v>
      </c>
      <c r="M1444" s="4">
        <v>793.77499999999998</v>
      </c>
      <c r="N1444" s="4">
        <v>804.07299999999998</v>
      </c>
      <c r="O1444" s="4">
        <v>966.69399999999996</v>
      </c>
      <c r="P1444" s="4">
        <v>1012.491</v>
      </c>
      <c r="Q1444" s="4">
        <v>883.31399999999996</v>
      </c>
      <c r="R1444" s="4">
        <v>916.48099999999999</v>
      </c>
      <c r="S1444" s="4">
        <v>918.04399999999998</v>
      </c>
      <c r="T1444" s="4">
        <v>836.20899999999995</v>
      </c>
      <c r="U1444" s="4">
        <v>696.98400000000004</v>
      </c>
      <c r="V1444" s="4">
        <v>405.69499999999999</v>
      </c>
      <c r="W1444" s="4">
        <v>269.67500000000001</v>
      </c>
      <c r="X1444" s="4">
        <v>182.98099999999999</v>
      </c>
      <c r="Y1444" s="4">
        <v>82.316999999999993</v>
      </c>
      <c r="Z1444" s="4">
        <v>24.675999999999998</v>
      </c>
      <c r="AA1444" s="4">
        <v>3.7280000000000002</v>
      </c>
    </row>
    <row r="1445" spans="1:27" s="6" customFormat="1" x14ac:dyDescent="0.3">
      <c r="A1445" s="40">
        <v>1444</v>
      </c>
      <c r="B1445" s="18" t="s">
        <v>323</v>
      </c>
      <c r="C1445" s="43" t="s">
        <v>125</v>
      </c>
      <c r="D1445" s="41"/>
      <c r="E1445" s="41">
        <v>158</v>
      </c>
      <c r="F1445" s="41">
        <v>2030</v>
      </c>
      <c r="G1445" s="4">
        <v>513.29</v>
      </c>
      <c r="H1445" s="4">
        <v>523.61</v>
      </c>
      <c r="I1445" s="4">
        <v>522.80700000000002</v>
      </c>
      <c r="J1445" s="4">
        <v>500.02499999999998</v>
      </c>
      <c r="K1445" s="4">
        <v>472.94200000000001</v>
      </c>
      <c r="L1445" s="4">
        <v>594.89599999999996</v>
      </c>
      <c r="M1445" s="4">
        <v>745.21600000000001</v>
      </c>
      <c r="N1445" s="4">
        <v>799.07799999999997</v>
      </c>
      <c r="O1445" s="4">
        <v>805.42200000000003</v>
      </c>
      <c r="P1445" s="4">
        <v>963.35400000000004</v>
      </c>
      <c r="Q1445" s="4">
        <v>1005.929</v>
      </c>
      <c r="R1445" s="4">
        <v>875.66600000000005</v>
      </c>
      <c r="S1445" s="4">
        <v>901.05499999999995</v>
      </c>
      <c r="T1445" s="4">
        <v>890.1</v>
      </c>
      <c r="U1445" s="4">
        <v>792.55399999999997</v>
      </c>
      <c r="V1445" s="4">
        <v>633.33500000000004</v>
      </c>
      <c r="W1445" s="4">
        <v>342.59699999999998</v>
      </c>
      <c r="X1445" s="4">
        <v>198.346</v>
      </c>
      <c r="Y1445" s="4">
        <v>105.444</v>
      </c>
      <c r="Z1445" s="4">
        <v>33.133000000000003</v>
      </c>
      <c r="AA1445" s="4">
        <v>5.9340000000000002</v>
      </c>
    </row>
    <row r="1446" spans="1:27" s="6" customFormat="1" x14ac:dyDescent="0.3">
      <c r="A1446" s="40">
        <v>1445</v>
      </c>
      <c r="B1446" s="18" t="s">
        <v>323</v>
      </c>
      <c r="C1446" s="43" t="s">
        <v>125</v>
      </c>
      <c r="D1446" s="41"/>
      <c r="E1446" s="41">
        <v>158</v>
      </c>
      <c r="F1446" s="41">
        <v>2035</v>
      </c>
      <c r="G1446" s="4">
        <v>487.005</v>
      </c>
      <c r="H1446" s="4">
        <v>517.73099999999999</v>
      </c>
      <c r="I1446" s="4">
        <v>525.37400000000002</v>
      </c>
      <c r="J1446" s="4">
        <v>523.37599999999998</v>
      </c>
      <c r="K1446" s="4">
        <v>500.10199999999998</v>
      </c>
      <c r="L1446" s="4">
        <v>480.54599999999999</v>
      </c>
      <c r="M1446" s="4">
        <v>604.49300000000005</v>
      </c>
      <c r="N1446" s="4">
        <v>750.77200000000005</v>
      </c>
      <c r="O1446" s="4">
        <v>800.62300000000005</v>
      </c>
      <c r="P1446" s="4">
        <v>803.32500000000005</v>
      </c>
      <c r="Q1446" s="4">
        <v>957.73400000000004</v>
      </c>
      <c r="R1446" s="4">
        <v>997.51199999999994</v>
      </c>
      <c r="S1446" s="4">
        <v>862.28599999999994</v>
      </c>
      <c r="T1446" s="4">
        <v>875.76</v>
      </c>
      <c r="U1446" s="4">
        <v>847.00400000000002</v>
      </c>
      <c r="V1446" s="4">
        <v>725.226</v>
      </c>
      <c r="W1446" s="4">
        <v>540.99900000000002</v>
      </c>
      <c r="X1446" s="4">
        <v>256.92399999999998</v>
      </c>
      <c r="Y1446" s="4">
        <v>117.881</v>
      </c>
      <c r="Z1446" s="4">
        <v>44.292999999999999</v>
      </c>
      <c r="AA1446" s="4">
        <v>8.5229999999999997</v>
      </c>
    </row>
    <row r="1447" spans="1:27" s="6" customFormat="1" x14ac:dyDescent="0.3">
      <c r="A1447" s="40">
        <v>1446</v>
      </c>
      <c r="B1447" s="18" t="s">
        <v>323</v>
      </c>
      <c r="C1447" s="43" t="s">
        <v>125</v>
      </c>
      <c r="D1447" s="41"/>
      <c r="E1447" s="41">
        <v>158</v>
      </c>
      <c r="F1447" s="41">
        <v>2040</v>
      </c>
      <c r="G1447" s="4">
        <v>441.09300000000002</v>
      </c>
      <c r="H1447" s="4">
        <v>491.48099999999999</v>
      </c>
      <c r="I1447" s="4">
        <v>519.51199999999994</v>
      </c>
      <c r="J1447" s="4">
        <v>525.96299999999997</v>
      </c>
      <c r="K1447" s="4">
        <v>523.46299999999997</v>
      </c>
      <c r="L1447" s="4">
        <v>507.71300000000002</v>
      </c>
      <c r="M1447" s="4">
        <v>490.42</v>
      </c>
      <c r="N1447" s="4">
        <v>610.50199999999995</v>
      </c>
      <c r="O1447" s="4">
        <v>752.66499999999996</v>
      </c>
      <c r="P1447" s="4">
        <v>798.82600000000002</v>
      </c>
      <c r="Q1447" s="4">
        <v>799.43700000000001</v>
      </c>
      <c r="R1447" s="4">
        <v>950.67399999999998</v>
      </c>
      <c r="S1447" s="4">
        <v>983.17</v>
      </c>
      <c r="T1447" s="4">
        <v>840.03599999999994</v>
      </c>
      <c r="U1447" s="4">
        <v>836.56299999999999</v>
      </c>
      <c r="V1447" s="4">
        <v>780.07</v>
      </c>
      <c r="W1447" s="4">
        <v>626.197</v>
      </c>
      <c r="X1447" s="4">
        <v>413.09100000000001</v>
      </c>
      <c r="Y1447" s="4">
        <v>157.173</v>
      </c>
      <c r="Z1447" s="4">
        <v>51.567</v>
      </c>
      <c r="AA1447" s="4">
        <v>12.022</v>
      </c>
    </row>
    <row r="1448" spans="1:27" s="6" customFormat="1" x14ac:dyDescent="0.3">
      <c r="A1448" s="40">
        <v>1447</v>
      </c>
      <c r="B1448" s="18" t="s">
        <v>323</v>
      </c>
      <c r="C1448" s="43" t="s">
        <v>125</v>
      </c>
      <c r="D1448" s="41"/>
      <c r="E1448" s="41">
        <v>158</v>
      </c>
      <c r="F1448" s="41">
        <v>2045</v>
      </c>
      <c r="G1448" s="4">
        <v>411.51600000000002</v>
      </c>
      <c r="H1448" s="4">
        <v>445.60899999999998</v>
      </c>
      <c r="I1448" s="4">
        <v>493.28300000000002</v>
      </c>
      <c r="J1448" s="4">
        <v>520.125</v>
      </c>
      <c r="K1448" s="4">
        <v>526.07899999999995</v>
      </c>
      <c r="L1448" s="4">
        <v>531.08299999999997</v>
      </c>
      <c r="M1448" s="4">
        <v>517.58799999999997</v>
      </c>
      <c r="N1448" s="4">
        <v>496.77300000000002</v>
      </c>
      <c r="O1448" s="4">
        <v>613.03099999999995</v>
      </c>
      <c r="P1448" s="4">
        <v>751.36400000000003</v>
      </c>
      <c r="Q1448" s="4">
        <v>795.36400000000003</v>
      </c>
      <c r="R1448" s="4">
        <v>794.78499999999997</v>
      </c>
      <c r="S1448" s="4">
        <v>938.33500000000004</v>
      </c>
      <c r="T1448" s="4">
        <v>959.55700000000002</v>
      </c>
      <c r="U1448" s="4">
        <v>805.31399999999996</v>
      </c>
      <c r="V1448" s="4">
        <v>775.06700000000001</v>
      </c>
      <c r="W1448" s="4">
        <v>680.29499999999996</v>
      </c>
      <c r="X1448" s="4">
        <v>486.19900000000001</v>
      </c>
      <c r="Y1448" s="4">
        <v>259.64800000000002</v>
      </c>
      <c r="Z1448" s="4">
        <v>71.459999999999994</v>
      </c>
      <c r="AA1448" s="4">
        <v>15.085000000000001</v>
      </c>
    </row>
    <row r="1449" spans="1:27" s="6" customFormat="1" x14ac:dyDescent="0.3">
      <c r="A1449" s="40">
        <v>1448</v>
      </c>
      <c r="B1449" s="18" t="s">
        <v>323</v>
      </c>
      <c r="C1449" s="43" t="s">
        <v>125</v>
      </c>
      <c r="D1449" s="41"/>
      <c r="E1449" s="41">
        <v>158</v>
      </c>
      <c r="F1449" s="41">
        <v>2050</v>
      </c>
      <c r="G1449" s="4">
        <v>414.78500000000003</v>
      </c>
      <c r="H1449" s="4">
        <v>416.06099999999998</v>
      </c>
      <c r="I1449" s="4">
        <v>447.43599999999998</v>
      </c>
      <c r="J1449" s="4">
        <v>493.92399999999998</v>
      </c>
      <c r="K1449" s="4">
        <v>520.28499999999997</v>
      </c>
      <c r="L1449" s="4">
        <v>533.73800000000006</v>
      </c>
      <c r="M1449" s="4">
        <v>540.97799999999995</v>
      </c>
      <c r="N1449" s="4">
        <v>523.94899999999996</v>
      </c>
      <c r="O1449" s="4">
        <v>499.78699999999998</v>
      </c>
      <c r="P1449" s="4">
        <v>612.62599999999998</v>
      </c>
      <c r="Q1449" s="4">
        <v>748.61</v>
      </c>
      <c r="R1449" s="4">
        <v>791.34400000000005</v>
      </c>
      <c r="S1449" s="4">
        <v>785.90899999999999</v>
      </c>
      <c r="T1449" s="4">
        <v>917.7</v>
      </c>
      <c r="U1449" s="4">
        <v>922.73800000000006</v>
      </c>
      <c r="V1449" s="4">
        <v>750.32100000000003</v>
      </c>
      <c r="W1449" s="4">
        <v>682.33500000000004</v>
      </c>
      <c r="X1449" s="4">
        <v>536.64499999999998</v>
      </c>
      <c r="Y1449" s="4">
        <v>313.642</v>
      </c>
      <c r="Z1449" s="4">
        <v>122.554</v>
      </c>
      <c r="AA1449" s="4">
        <v>21.388999999999999</v>
      </c>
    </row>
    <row r="1450" spans="1:27" s="6" customFormat="1" x14ac:dyDescent="0.3">
      <c r="A1450" s="40">
        <v>1449</v>
      </c>
      <c r="B1450" s="18" t="s">
        <v>323</v>
      </c>
      <c r="C1450" s="43" t="s">
        <v>125</v>
      </c>
      <c r="D1450" s="41"/>
      <c r="E1450" s="41">
        <v>158</v>
      </c>
      <c r="F1450" s="41">
        <v>2055</v>
      </c>
      <c r="G1450" s="4">
        <v>430.13499999999999</v>
      </c>
      <c r="H1450" s="4">
        <v>419.1</v>
      </c>
      <c r="I1450" s="4">
        <v>417.81200000000001</v>
      </c>
      <c r="J1450" s="4">
        <v>448.06900000000002</v>
      </c>
      <c r="K1450" s="4">
        <v>494.10700000000003</v>
      </c>
      <c r="L1450" s="4">
        <v>527.57600000000002</v>
      </c>
      <c r="M1450" s="4">
        <v>543.14400000000001</v>
      </c>
      <c r="N1450" s="4">
        <v>546.99199999999996</v>
      </c>
      <c r="O1450" s="4">
        <v>526.75599999999997</v>
      </c>
      <c r="P1450" s="4">
        <v>499.94600000000003</v>
      </c>
      <c r="Q1450" s="4">
        <v>610.976</v>
      </c>
      <c r="R1450" s="4">
        <v>745.38499999999999</v>
      </c>
      <c r="S1450" s="4">
        <v>783.26400000000001</v>
      </c>
      <c r="T1450" s="4">
        <v>770.25599999999997</v>
      </c>
      <c r="U1450" s="4">
        <v>885.19500000000005</v>
      </c>
      <c r="V1450" s="4">
        <v>864.14800000000002</v>
      </c>
      <c r="W1450" s="4">
        <v>666.33600000000001</v>
      </c>
      <c r="X1450" s="4">
        <v>546.27099999999996</v>
      </c>
      <c r="Y1450" s="4">
        <v>354.75400000000002</v>
      </c>
      <c r="Z1450" s="4">
        <v>153.42699999999999</v>
      </c>
      <c r="AA1450" s="4">
        <v>37.030999999999999</v>
      </c>
    </row>
    <row r="1451" spans="1:27" s="6" customFormat="1" x14ac:dyDescent="0.3">
      <c r="A1451" s="40">
        <v>1450</v>
      </c>
      <c r="B1451" s="18" t="s">
        <v>323</v>
      </c>
      <c r="C1451" s="43" t="s">
        <v>125</v>
      </c>
      <c r="D1451" s="41"/>
      <c r="E1451" s="41">
        <v>158</v>
      </c>
      <c r="F1451" s="41">
        <v>2060</v>
      </c>
      <c r="G1451" s="4">
        <v>436.99</v>
      </c>
      <c r="H1451" s="4">
        <v>434.21899999999999</v>
      </c>
      <c r="I1451" s="4">
        <v>420.76100000000002</v>
      </c>
      <c r="J1451" s="4">
        <v>418.428</v>
      </c>
      <c r="K1451" s="4">
        <v>448.28</v>
      </c>
      <c r="L1451" s="4">
        <v>501.048</v>
      </c>
      <c r="M1451" s="4">
        <v>536.50400000000002</v>
      </c>
      <c r="N1451" s="4">
        <v>548.85199999999998</v>
      </c>
      <c r="O1451" s="4">
        <v>549.60299999999995</v>
      </c>
      <c r="P1451" s="4">
        <v>526.82600000000002</v>
      </c>
      <c r="Q1451" s="4">
        <v>499.11599999999999</v>
      </c>
      <c r="R1451" s="4">
        <v>609.23299999999995</v>
      </c>
      <c r="S1451" s="4">
        <v>738.57</v>
      </c>
      <c r="T1451" s="4">
        <v>768.89</v>
      </c>
      <c r="U1451" s="4">
        <v>745.21</v>
      </c>
      <c r="V1451" s="4">
        <v>832.89800000000002</v>
      </c>
      <c r="W1451" s="4">
        <v>773.47</v>
      </c>
      <c r="X1451" s="4">
        <v>540.71799999999996</v>
      </c>
      <c r="Y1451" s="4">
        <v>369.36700000000002</v>
      </c>
      <c r="Z1451" s="4">
        <v>179.45</v>
      </c>
      <c r="AA1451" s="4">
        <v>50.924999999999997</v>
      </c>
    </row>
    <row r="1452" spans="1:27" s="6" customFormat="1" x14ac:dyDescent="0.3">
      <c r="A1452" s="40">
        <v>1451</v>
      </c>
      <c r="B1452" s="18" t="s">
        <v>323</v>
      </c>
      <c r="C1452" s="43" t="s">
        <v>125</v>
      </c>
      <c r="D1452" s="41"/>
      <c r="E1452" s="41">
        <v>158</v>
      </c>
      <c r="F1452" s="41">
        <v>2065</v>
      </c>
      <c r="G1452" s="4">
        <v>430.36099999999999</v>
      </c>
      <c r="H1452" s="4">
        <v>440.84199999999998</v>
      </c>
      <c r="I1452" s="4">
        <v>435.78399999999999</v>
      </c>
      <c r="J1452" s="4">
        <v>421.34399999999999</v>
      </c>
      <c r="K1452" s="4">
        <v>418.65100000000001</v>
      </c>
      <c r="L1452" s="4">
        <v>454.887</v>
      </c>
      <c r="M1452" s="4">
        <v>509.52199999999999</v>
      </c>
      <c r="N1452" s="4">
        <v>541.91399999999999</v>
      </c>
      <c r="O1452" s="4">
        <v>551.33500000000004</v>
      </c>
      <c r="P1452" s="4">
        <v>549.61599999999999</v>
      </c>
      <c r="Q1452" s="4">
        <v>525.93799999999999</v>
      </c>
      <c r="R1452" s="4">
        <v>498.452</v>
      </c>
      <c r="S1452" s="4">
        <v>604.61500000000001</v>
      </c>
      <c r="T1452" s="4">
        <v>726.19399999999996</v>
      </c>
      <c r="U1452" s="4">
        <v>745.79</v>
      </c>
      <c r="V1452" s="4">
        <v>704.34</v>
      </c>
      <c r="W1452" s="4">
        <v>751.12300000000005</v>
      </c>
      <c r="X1452" s="4">
        <v>635.80600000000004</v>
      </c>
      <c r="Y1452" s="4">
        <v>373.65199999999999</v>
      </c>
      <c r="Z1452" s="4">
        <v>193.042</v>
      </c>
      <c r="AA1452" s="4">
        <v>64.009</v>
      </c>
    </row>
    <row r="1453" spans="1:27" s="6" customFormat="1" x14ac:dyDescent="0.3">
      <c r="A1453" s="40">
        <v>1452</v>
      </c>
      <c r="B1453" s="18" t="s">
        <v>323</v>
      </c>
      <c r="C1453" s="43" t="s">
        <v>125</v>
      </c>
      <c r="D1453" s="41"/>
      <c r="E1453" s="41">
        <v>158</v>
      </c>
      <c r="F1453" s="41">
        <v>2070</v>
      </c>
      <c r="G1453" s="4">
        <v>411.84800000000001</v>
      </c>
      <c r="H1453" s="4">
        <v>433.98599999999999</v>
      </c>
      <c r="I1453" s="4">
        <v>442.31</v>
      </c>
      <c r="J1453" s="4">
        <v>436.32900000000001</v>
      </c>
      <c r="K1453" s="4">
        <v>421.55500000000001</v>
      </c>
      <c r="L1453" s="4">
        <v>424.899</v>
      </c>
      <c r="M1453" s="4">
        <v>462.92399999999998</v>
      </c>
      <c r="N1453" s="4">
        <v>514.67100000000005</v>
      </c>
      <c r="O1453" s="4">
        <v>544.28399999999999</v>
      </c>
      <c r="P1453" s="4">
        <v>551.37</v>
      </c>
      <c r="Q1453" s="4">
        <v>548.70799999999997</v>
      </c>
      <c r="R1453" s="4">
        <v>525.19200000000001</v>
      </c>
      <c r="S1453" s="4">
        <v>495.46800000000002</v>
      </c>
      <c r="T1453" s="4">
        <v>595.59</v>
      </c>
      <c r="U1453" s="4">
        <v>706.15099999999995</v>
      </c>
      <c r="V1453" s="4">
        <v>707.85500000000002</v>
      </c>
      <c r="W1453" s="4">
        <v>639.774</v>
      </c>
      <c r="X1453" s="4">
        <v>625.12300000000005</v>
      </c>
      <c r="Y1453" s="4">
        <v>448.709</v>
      </c>
      <c r="Z1453" s="4">
        <v>201.631</v>
      </c>
      <c r="AA1453" s="4">
        <v>74.210999999999999</v>
      </c>
    </row>
    <row r="1454" spans="1:27" s="6" customFormat="1" x14ac:dyDescent="0.3">
      <c r="A1454" s="40">
        <v>1453</v>
      </c>
      <c r="B1454" s="18" t="s">
        <v>323</v>
      </c>
      <c r="C1454" s="43" t="s">
        <v>125</v>
      </c>
      <c r="D1454" s="41"/>
      <c r="E1454" s="41">
        <v>158</v>
      </c>
      <c r="F1454" s="41">
        <v>2075</v>
      </c>
      <c r="G1454" s="4">
        <v>390.08300000000003</v>
      </c>
      <c r="H1454" s="4">
        <v>415.25200000000001</v>
      </c>
      <c r="I1454" s="4">
        <v>435.36599999999999</v>
      </c>
      <c r="J1454" s="4">
        <v>442.81700000000001</v>
      </c>
      <c r="K1454" s="4">
        <v>436.52199999999999</v>
      </c>
      <c r="L1454" s="4">
        <v>427.41399999999999</v>
      </c>
      <c r="M1454" s="4">
        <v>432.46800000000002</v>
      </c>
      <c r="N1454" s="4">
        <v>467.82900000000001</v>
      </c>
      <c r="O1454" s="4">
        <v>516.96600000000001</v>
      </c>
      <c r="P1454" s="4">
        <v>544.36300000000006</v>
      </c>
      <c r="Q1454" s="4">
        <v>550.54999999999995</v>
      </c>
      <c r="R1454" s="4">
        <v>547.91499999999996</v>
      </c>
      <c r="S1454" s="4">
        <v>522.23099999999999</v>
      </c>
      <c r="T1454" s="4">
        <v>488.91699999999997</v>
      </c>
      <c r="U1454" s="4">
        <v>580.60299999999995</v>
      </c>
      <c r="V1454" s="4">
        <v>672.774</v>
      </c>
      <c r="W1454" s="4">
        <v>647.09299999999996</v>
      </c>
      <c r="X1454" s="4">
        <v>538.42200000000003</v>
      </c>
      <c r="Y1454" s="4">
        <v>449.70800000000003</v>
      </c>
      <c r="Z1454" s="4">
        <v>249.393</v>
      </c>
      <c r="AA1454" s="4">
        <v>82.572999999999993</v>
      </c>
    </row>
    <row r="1455" spans="1:27" s="6" customFormat="1" x14ac:dyDescent="0.3">
      <c r="A1455" s="40">
        <v>1454</v>
      </c>
      <c r="B1455" s="18" t="s">
        <v>323</v>
      </c>
      <c r="C1455" s="43" t="s">
        <v>125</v>
      </c>
      <c r="D1455" s="41"/>
      <c r="E1455" s="41">
        <v>158</v>
      </c>
      <c r="F1455" s="41">
        <v>2080</v>
      </c>
      <c r="G1455" s="4">
        <v>377.76400000000001</v>
      </c>
      <c r="H1455" s="4">
        <v>393.26400000000001</v>
      </c>
      <c r="I1455" s="4">
        <v>416.541</v>
      </c>
      <c r="J1455" s="4">
        <v>435.84</v>
      </c>
      <c r="K1455" s="4">
        <v>442.99200000000002</v>
      </c>
      <c r="L1455" s="4">
        <v>441.97500000000002</v>
      </c>
      <c r="M1455" s="4">
        <v>434.47899999999998</v>
      </c>
      <c r="N1455" s="4">
        <v>437.08699999999999</v>
      </c>
      <c r="O1455" s="4">
        <v>470.07</v>
      </c>
      <c r="P1455" s="4">
        <v>517.13300000000004</v>
      </c>
      <c r="Q1455" s="4">
        <v>543.654</v>
      </c>
      <c r="R1455" s="4">
        <v>549.84</v>
      </c>
      <c r="S1455" s="4">
        <v>545.02700000000004</v>
      </c>
      <c r="T1455" s="4">
        <v>515.84400000000005</v>
      </c>
      <c r="U1455" s="4">
        <v>477.77199999999999</v>
      </c>
      <c r="V1455" s="4">
        <v>555.19799999999998</v>
      </c>
      <c r="W1455" s="4">
        <v>618.86900000000003</v>
      </c>
      <c r="X1455" s="4">
        <v>550.60599999999999</v>
      </c>
      <c r="Y1455" s="4">
        <v>394.85700000000003</v>
      </c>
      <c r="Z1455" s="4">
        <v>257.62400000000002</v>
      </c>
      <c r="AA1455" s="4">
        <v>103.258</v>
      </c>
    </row>
    <row r="1456" spans="1:27" s="6" customFormat="1" x14ac:dyDescent="0.3">
      <c r="A1456" s="40">
        <v>1455</v>
      </c>
      <c r="B1456" s="18" t="s">
        <v>323</v>
      </c>
      <c r="C1456" s="43" t="s">
        <v>125</v>
      </c>
      <c r="D1456" s="41"/>
      <c r="E1456" s="41">
        <v>158</v>
      </c>
      <c r="F1456" s="41">
        <v>2085</v>
      </c>
      <c r="G1456" s="4">
        <v>378.44499999999999</v>
      </c>
      <c r="H1456" s="4">
        <v>380.72199999999998</v>
      </c>
      <c r="I1456" s="4">
        <v>394.46800000000002</v>
      </c>
      <c r="J1456" s="4">
        <v>416.98500000000001</v>
      </c>
      <c r="K1456" s="4">
        <v>436.00599999999997</v>
      </c>
      <c r="L1456" s="4">
        <v>448.048</v>
      </c>
      <c r="M1456" s="4">
        <v>448.51900000000001</v>
      </c>
      <c r="N1456" s="4">
        <v>438.76499999999999</v>
      </c>
      <c r="O1456" s="4">
        <v>439.23099999999999</v>
      </c>
      <c r="P1456" s="4">
        <v>470.36599999999999</v>
      </c>
      <c r="Q1456" s="4">
        <v>516.59400000000005</v>
      </c>
      <c r="R1456" s="4">
        <v>543.06500000000005</v>
      </c>
      <c r="S1456" s="4">
        <v>547.20899999999995</v>
      </c>
      <c r="T1456" s="4">
        <v>538.87099999999998</v>
      </c>
      <c r="U1456" s="4">
        <v>504.94499999999999</v>
      </c>
      <c r="V1456" s="4">
        <v>458.40199999999999</v>
      </c>
      <c r="W1456" s="4">
        <v>513.65300000000002</v>
      </c>
      <c r="X1456" s="4">
        <v>531.92999999999995</v>
      </c>
      <c r="Y1456" s="4">
        <v>411.04300000000001</v>
      </c>
      <c r="Z1456" s="4">
        <v>232.7</v>
      </c>
      <c r="AA1456" s="4">
        <v>116.43899999999999</v>
      </c>
    </row>
    <row r="1457" spans="1:27" s="6" customFormat="1" x14ac:dyDescent="0.3">
      <c r="A1457" s="40">
        <v>1456</v>
      </c>
      <c r="B1457" s="18" t="s">
        <v>323</v>
      </c>
      <c r="C1457" s="43" t="s">
        <v>125</v>
      </c>
      <c r="D1457" s="41"/>
      <c r="E1457" s="41">
        <v>158</v>
      </c>
      <c r="F1457" s="41">
        <v>2090</v>
      </c>
      <c r="G1457" s="4">
        <v>384.209</v>
      </c>
      <c r="H1457" s="4">
        <v>381.16800000000001</v>
      </c>
      <c r="I1457" s="4">
        <v>381.83300000000003</v>
      </c>
      <c r="J1457" s="4">
        <v>394.88400000000001</v>
      </c>
      <c r="K1457" s="4">
        <v>417.142</v>
      </c>
      <c r="L1457" s="4">
        <v>440.673</v>
      </c>
      <c r="M1457" s="4">
        <v>454.07900000000001</v>
      </c>
      <c r="N1457" s="4">
        <v>452.459</v>
      </c>
      <c r="O1457" s="4">
        <v>440.74299999999999</v>
      </c>
      <c r="P1457" s="4">
        <v>439.58499999999998</v>
      </c>
      <c r="Q1457" s="4">
        <v>470.05200000000002</v>
      </c>
      <c r="R1457" s="4">
        <v>516.20899999999995</v>
      </c>
      <c r="S1457" s="4">
        <v>540.72400000000005</v>
      </c>
      <c r="T1457" s="4">
        <v>541.54700000000003</v>
      </c>
      <c r="U1457" s="4">
        <v>528.33100000000002</v>
      </c>
      <c r="V1457" s="4">
        <v>485.93400000000003</v>
      </c>
      <c r="W1457" s="4">
        <v>426.36599999999999</v>
      </c>
      <c r="X1457" s="4">
        <v>445.67099999999999</v>
      </c>
      <c r="Y1457" s="4">
        <v>403.79899999999998</v>
      </c>
      <c r="Z1457" s="4">
        <v>248.85400000000001</v>
      </c>
      <c r="AA1457" s="4">
        <v>116.71</v>
      </c>
    </row>
    <row r="1458" spans="1:27" s="6" customFormat="1" x14ac:dyDescent="0.3">
      <c r="A1458" s="40">
        <v>1457</v>
      </c>
      <c r="B1458" s="18" t="s">
        <v>323</v>
      </c>
      <c r="C1458" s="43" t="s">
        <v>125</v>
      </c>
      <c r="D1458" s="41"/>
      <c r="E1458" s="41">
        <v>158</v>
      </c>
      <c r="F1458" s="41">
        <v>2095</v>
      </c>
      <c r="G1458" s="4">
        <v>385.31400000000002</v>
      </c>
      <c r="H1458" s="4">
        <v>386.7</v>
      </c>
      <c r="I1458" s="4">
        <v>382.18099999999998</v>
      </c>
      <c r="J1458" s="4">
        <v>382.21600000000001</v>
      </c>
      <c r="K1458" s="4">
        <v>395.03800000000001</v>
      </c>
      <c r="L1458" s="4">
        <v>421.428</v>
      </c>
      <c r="M1458" s="4">
        <v>446.202</v>
      </c>
      <c r="N1458" s="4">
        <v>457.68099999999998</v>
      </c>
      <c r="O1458" s="4">
        <v>454.24599999999998</v>
      </c>
      <c r="P1458" s="4">
        <v>441.065</v>
      </c>
      <c r="Q1458" s="4">
        <v>439.40199999999999</v>
      </c>
      <c r="R1458" s="4">
        <v>469.93400000000003</v>
      </c>
      <c r="S1458" s="4">
        <v>514.28099999999995</v>
      </c>
      <c r="T1458" s="4">
        <v>535.63</v>
      </c>
      <c r="U1458" s="4">
        <v>531.80999999999995</v>
      </c>
      <c r="V1458" s="4">
        <v>509.928</v>
      </c>
      <c r="W1458" s="4">
        <v>454.27</v>
      </c>
      <c r="X1458" s="4">
        <v>373.34300000000002</v>
      </c>
      <c r="Y1458" s="4">
        <v>343.90600000000001</v>
      </c>
      <c r="Z1458" s="4">
        <v>251.065</v>
      </c>
      <c r="AA1458" s="4">
        <v>126.60899999999999</v>
      </c>
    </row>
    <row r="1459" spans="1:27" s="6" customFormat="1" x14ac:dyDescent="0.3">
      <c r="A1459" s="40">
        <v>1458</v>
      </c>
      <c r="B1459" s="18" t="s">
        <v>323</v>
      </c>
      <c r="C1459" s="43" t="s">
        <v>125</v>
      </c>
      <c r="D1459" s="41"/>
      <c r="E1459" s="41">
        <v>158</v>
      </c>
      <c r="F1459" s="41">
        <v>2100</v>
      </c>
      <c r="G1459" s="4">
        <v>377.96600000000001</v>
      </c>
      <c r="H1459" s="4">
        <v>387.57100000000003</v>
      </c>
      <c r="I1459" s="4">
        <v>387.61900000000003</v>
      </c>
      <c r="J1459" s="4">
        <v>382.52800000000002</v>
      </c>
      <c r="K1459" s="4">
        <v>382.35700000000003</v>
      </c>
      <c r="L1459" s="4">
        <v>398.94499999999999</v>
      </c>
      <c r="M1459" s="4">
        <v>426.46699999999998</v>
      </c>
      <c r="N1459" s="4">
        <v>449.47899999999998</v>
      </c>
      <c r="O1459" s="4">
        <v>459.29300000000001</v>
      </c>
      <c r="P1459" s="4">
        <v>454.50400000000002</v>
      </c>
      <c r="Q1459" s="4">
        <v>440.88900000000001</v>
      </c>
      <c r="R1459" s="4">
        <v>439.42500000000001</v>
      </c>
      <c r="S1459" s="4">
        <v>468.48099999999999</v>
      </c>
      <c r="T1459" s="4">
        <v>509.91</v>
      </c>
      <c r="U1459" s="4">
        <v>526.79</v>
      </c>
      <c r="V1459" s="4">
        <v>514.67499999999995</v>
      </c>
      <c r="W1459" s="4">
        <v>478.94200000000001</v>
      </c>
      <c r="X1459" s="4">
        <v>401.18400000000003</v>
      </c>
      <c r="Y1459" s="4">
        <v>292.55900000000003</v>
      </c>
      <c r="Z1459" s="4">
        <v>219.30199999999999</v>
      </c>
      <c r="AA1459" s="4">
        <v>135.374</v>
      </c>
    </row>
    <row r="1460" spans="1:27" s="6" customFormat="1" x14ac:dyDescent="0.3">
      <c r="A1460" s="40">
        <v>1459</v>
      </c>
      <c r="B1460" s="18" t="s">
        <v>323</v>
      </c>
      <c r="C1460" s="43" t="s">
        <v>126</v>
      </c>
      <c r="D1460" s="41"/>
      <c r="E1460" s="41">
        <v>408</v>
      </c>
      <c r="F1460" s="41">
        <v>2015</v>
      </c>
      <c r="G1460" s="4">
        <v>834.96</v>
      </c>
      <c r="H1460" s="4">
        <v>847.899</v>
      </c>
      <c r="I1460" s="4">
        <v>923.15599999999995</v>
      </c>
      <c r="J1460" s="4">
        <v>953.39700000000005</v>
      </c>
      <c r="K1460" s="4">
        <v>982.97699999999998</v>
      </c>
      <c r="L1460" s="4">
        <v>920.28800000000001</v>
      </c>
      <c r="M1460" s="4">
        <v>891.71500000000003</v>
      </c>
      <c r="N1460" s="4">
        <v>779.03800000000001</v>
      </c>
      <c r="O1460" s="4">
        <v>1089.2639999999999</v>
      </c>
      <c r="P1460" s="4">
        <v>1094.5309999999999</v>
      </c>
      <c r="Q1460" s="4">
        <v>778.60199999999998</v>
      </c>
      <c r="R1460" s="4">
        <v>816.79200000000003</v>
      </c>
      <c r="S1460" s="4">
        <v>408.41800000000001</v>
      </c>
      <c r="T1460" s="4">
        <v>515.01300000000003</v>
      </c>
      <c r="U1460" s="4">
        <v>465.64</v>
      </c>
      <c r="V1460" s="4">
        <v>342.27100000000002</v>
      </c>
      <c r="W1460" s="4">
        <v>171.78100000000001</v>
      </c>
      <c r="X1460" s="4">
        <v>65.266999999999996</v>
      </c>
      <c r="Y1460" s="4">
        <v>15.715</v>
      </c>
      <c r="Z1460" s="4">
        <v>2.0910000000000002</v>
      </c>
      <c r="AA1460" s="4">
        <v>0.14299999999999999</v>
      </c>
    </row>
    <row r="1461" spans="1:27" s="6" customFormat="1" x14ac:dyDescent="0.3">
      <c r="A1461" s="40">
        <v>1460</v>
      </c>
      <c r="B1461" s="18" t="s">
        <v>323</v>
      </c>
      <c r="C1461" s="43" t="s">
        <v>126</v>
      </c>
      <c r="D1461" s="41"/>
      <c r="E1461" s="41">
        <v>408</v>
      </c>
      <c r="F1461" s="41">
        <v>2020</v>
      </c>
      <c r="G1461" s="4">
        <v>845.37699999999995</v>
      </c>
      <c r="H1461" s="4">
        <v>831.43799999999999</v>
      </c>
      <c r="I1461" s="4">
        <v>845.24900000000002</v>
      </c>
      <c r="J1461" s="4">
        <v>919.66800000000001</v>
      </c>
      <c r="K1461" s="4">
        <v>948.70600000000002</v>
      </c>
      <c r="L1461" s="4">
        <v>975.89599999999996</v>
      </c>
      <c r="M1461" s="4">
        <v>912.94100000000003</v>
      </c>
      <c r="N1461" s="4">
        <v>885.053</v>
      </c>
      <c r="O1461" s="4">
        <v>772.33299999999997</v>
      </c>
      <c r="P1461" s="4">
        <v>1077.375</v>
      </c>
      <c r="Q1461" s="4">
        <v>1078.5029999999999</v>
      </c>
      <c r="R1461" s="4">
        <v>759.95500000000004</v>
      </c>
      <c r="S1461" s="4">
        <v>777.73299999999995</v>
      </c>
      <c r="T1461" s="4">
        <v>377.964</v>
      </c>
      <c r="U1461" s="4">
        <v>460.565</v>
      </c>
      <c r="V1461" s="4">
        <v>380.084</v>
      </c>
      <c r="W1461" s="4">
        <v>234.93899999999999</v>
      </c>
      <c r="X1461" s="4">
        <v>90.147999999999996</v>
      </c>
      <c r="Y1461" s="4">
        <v>23.094999999999999</v>
      </c>
      <c r="Z1461" s="4">
        <v>3.4129999999999998</v>
      </c>
      <c r="AA1461" s="4">
        <v>0.249</v>
      </c>
    </row>
    <row r="1462" spans="1:27" s="6" customFormat="1" x14ac:dyDescent="0.3">
      <c r="A1462" s="40">
        <v>1461</v>
      </c>
      <c r="B1462" s="18" t="s">
        <v>323</v>
      </c>
      <c r="C1462" s="43" t="s">
        <v>126</v>
      </c>
      <c r="D1462" s="41"/>
      <c r="E1462" s="41">
        <v>408</v>
      </c>
      <c r="F1462" s="41">
        <v>2025</v>
      </c>
      <c r="G1462" s="4">
        <v>845.30499999999995</v>
      </c>
      <c r="H1462" s="4">
        <v>842.33600000000001</v>
      </c>
      <c r="I1462" s="4">
        <v>829.17200000000003</v>
      </c>
      <c r="J1462" s="4">
        <v>842.35500000000002</v>
      </c>
      <c r="K1462" s="4">
        <v>915.52</v>
      </c>
      <c r="L1462" s="4">
        <v>942.26900000000001</v>
      </c>
      <c r="M1462" s="4">
        <v>968.67100000000005</v>
      </c>
      <c r="N1462" s="4">
        <v>906.61199999999997</v>
      </c>
      <c r="O1462" s="4">
        <v>877.99300000000005</v>
      </c>
      <c r="P1462" s="4">
        <v>764.46500000000003</v>
      </c>
      <c r="Q1462" s="4">
        <v>1062.7249999999999</v>
      </c>
      <c r="R1462" s="4">
        <v>1054.6869999999999</v>
      </c>
      <c r="S1462" s="4">
        <v>726.75599999999997</v>
      </c>
      <c r="T1462" s="4">
        <v>724.66099999999994</v>
      </c>
      <c r="U1462" s="4">
        <v>341.10300000000001</v>
      </c>
      <c r="V1462" s="4">
        <v>382.09500000000003</v>
      </c>
      <c r="W1462" s="4">
        <v>268.47699999999998</v>
      </c>
      <c r="X1462" s="4">
        <v>128.81399999999999</v>
      </c>
      <c r="Y1462" s="4">
        <v>33.878999999999998</v>
      </c>
      <c r="Z1462" s="4">
        <v>5.3780000000000001</v>
      </c>
      <c r="AA1462" s="4">
        <v>0.43099999999999999</v>
      </c>
    </row>
    <row r="1463" spans="1:27" s="6" customFormat="1" x14ac:dyDescent="0.3">
      <c r="A1463" s="40">
        <v>1462</v>
      </c>
      <c r="B1463" s="18" t="s">
        <v>323</v>
      </c>
      <c r="C1463" s="43" t="s">
        <v>126</v>
      </c>
      <c r="D1463" s="41"/>
      <c r="E1463" s="41">
        <v>408</v>
      </c>
      <c r="F1463" s="41">
        <v>2030</v>
      </c>
      <c r="G1463" s="4">
        <v>821.04700000000003</v>
      </c>
      <c r="H1463" s="4">
        <v>842.67100000000005</v>
      </c>
      <c r="I1463" s="4">
        <v>840.31799999999998</v>
      </c>
      <c r="J1463" s="4">
        <v>826.58399999999995</v>
      </c>
      <c r="K1463" s="4">
        <v>838.82899999999995</v>
      </c>
      <c r="L1463" s="4">
        <v>909.62099999999998</v>
      </c>
      <c r="M1463" s="4">
        <v>935.64599999999996</v>
      </c>
      <c r="N1463" s="4">
        <v>962.42600000000004</v>
      </c>
      <c r="O1463" s="4">
        <v>899.86099999999999</v>
      </c>
      <c r="P1463" s="4">
        <v>869.66499999999996</v>
      </c>
      <c r="Q1463" s="4">
        <v>754.73900000000003</v>
      </c>
      <c r="R1463" s="4">
        <v>1040.9690000000001</v>
      </c>
      <c r="S1463" s="4">
        <v>1012.3920000000001</v>
      </c>
      <c r="T1463" s="4">
        <v>681.12300000000005</v>
      </c>
      <c r="U1463" s="4">
        <v>659.14499999999998</v>
      </c>
      <c r="V1463" s="4">
        <v>286.959</v>
      </c>
      <c r="W1463" s="4">
        <v>276.673</v>
      </c>
      <c r="X1463" s="4">
        <v>152.96299999999999</v>
      </c>
      <c r="Y1463" s="4">
        <v>51.067999999999998</v>
      </c>
      <c r="Z1463" s="4">
        <v>8.407</v>
      </c>
      <c r="AA1463" s="4">
        <v>0.72099999999999997</v>
      </c>
    </row>
    <row r="1464" spans="1:27" s="6" customFormat="1" x14ac:dyDescent="0.3">
      <c r="A1464" s="40">
        <v>1463</v>
      </c>
      <c r="B1464" s="18" t="s">
        <v>323</v>
      </c>
      <c r="C1464" s="43" t="s">
        <v>126</v>
      </c>
      <c r="D1464" s="41"/>
      <c r="E1464" s="41">
        <v>408</v>
      </c>
      <c r="F1464" s="41">
        <v>2035</v>
      </c>
      <c r="G1464" s="4">
        <v>777.44799999999998</v>
      </c>
      <c r="H1464" s="4">
        <v>818.79</v>
      </c>
      <c r="I1464" s="4">
        <v>840.87400000000002</v>
      </c>
      <c r="J1464" s="4">
        <v>837.92100000000005</v>
      </c>
      <c r="K1464" s="4">
        <v>823.36500000000001</v>
      </c>
      <c r="L1464" s="4">
        <v>833.596</v>
      </c>
      <c r="M1464" s="4">
        <v>903.52300000000002</v>
      </c>
      <c r="N1464" s="4">
        <v>929.98500000000001</v>
      </c>
      <c r="O1464" s="4">
        <v>955.71900000000005</v>
      </c>
      <c r="P1464" s="4">
        <v>891.86800000000005</v>
      </c>
      <c r="Q1464" s="4">
        <v>859.31799999999998</v>
      </c>
      <c r="R1464" s="4">
        <v>740.33600000000001</v>
      </c>
      <c r="S1464" s="4">
        <v>1002.49</v>
      </c>
      <c r="T1464" s="4">
        <v>953.67200000000003</v>
      </c>
      <c r="U1464" s="4">
        <v>623.78599999999994</v>
      </c>
      <c r="V1464" s="4">
        <v>561.34400000000005</v>
      </c>
      <c r="W1464" s="4">
        <v>212.36699999999999</v>
      </c>
      <c r="X1464" s="4">
        <v>163.10300000000001</v>
      </c>
      <c r="Y1464" s="4">
        <v>63.643000000000001</v>
      </c>
      <c r="Z1464" s="4">
        <v>13.436999999999999</v>
      </c>
      <c r="AA1464" s="4">
        <v>1.1930000000000001</v>
      </c>
    </row>
    <row r="1465" spans="1:27" s="6" customFormat="1" x14ac:dyDescent="0.3">
      <c r="A1465" s="40">
        <v>1464</v>
      </c>
      <c r="B1465" s="18" t="s">
        <v>323</v>
      </c>
      <c r="C1465" s="43" t="s">
        <v>126</v>
      </c>
      <c r="D1465" s="41"/>
      <c r="E1465" s="41">
        <v>408</v>
      </c>
      <c r="F1465" s="41">
        <v>2040</v>
      </c>
      <c r="G1465" s="4">
        <v>735.61099999999999</v>
      </c>
      <c r="H1465" s="4">
        <v>775.53099999999995</v>
      </c>
      <c r="I1465" s="4">
        <v>817.21900000000005</v>
      </c>
      <c r="J1465" s="4">
        <v>838.66600000000005</v>
      </c>
      <c r="K1465" s="4">
        <v>834.89700000000005</v>
      </c>
      <c r="L1465" s="4">
        <v>818.46600000000001</v>
      </c>
      <c r="M1465" s="4">
        <v>828.18</v>
      </c>
      <c r="N1465" s="4">
        <v>898.375</v>
      </c>
      <c r="O1465" s="4">
        <v>923.88599999999997</v>
      </c>
      <c r="P1465" s="4">
        <v>947.76499999999999</v>
      </c>
      <c r="Q1465" s="4">
        <v>881.92</v>
      </c>
      <c r="R1465" s="4">
        <v>844.03599999999994</v>
      </c>
      <c r="S1465" s="4">
        <v>715.06299999999999</v>
      </c>
      <c r="T1465" s="4">
        <v>948.67600000000004</v>
      </c>
      <c r="U1465" s="4">
        <v>878.79499999999996</v>
      </c>
      <c r="V1465" s="4">
        <v>537.12800000000004</v>
      </c>
      <c r="W1465" s="4">
        <v>423.74200000000002</v>
      </c>
      <c r="X1465" s="4">
        <v>129.17400000000001</v>
      </c>
      <c r="Y1465" s="4">
        <v>70.977000000000004</v>
      </c>
      <c r="Z1465" s="4">
        <v>17.696999999999999</v>
      </c>
      <c r="AA1465" s="4">
        <v>2.0110000000000001</v>
      </c>
    </row>
    <row r="1466" spans="1:27" s="6" customFormat="1" x14ac:dyDescent="0.3">
      <c r="A1466" s="40">
        <v>1465</v>
      </c>
      <c r="B1466" s="18" t="s">
        <v>323</v>
      </c>
      <c r="C1466" s="43" t="s">
        <v>126</v>
      </c>
      <c r="D1466" s="41"/>
      <c r="E1466" s="41">
        <v>408</v>
      </c>
      <c r="F1466" s="41">
        <v>2045</v>
      </c>
      <c r="G1466" s="4">
        <v>713.524</v>
      </c>
      <c r="H1466" s="4">
        <v>733.98299999999995</v>
      </c>
      <c r="I1466" s="4">
        <v>774.17899999999997</v>
      </c>
      <c r="J1466" s="4">
        <v>815.22799999999995</v>
      </c>
      <c r="K1466" s="4">
        <v>835.84100000000001</v>
      </c>
      <c r="L1466" s="4">
        <v>830.19100000000003</v>
      </c>
      <c r="M1466" s="4">
        <v>813.38400000000001</v>
      </c>
      <c r="N1466" s="4">
        <v>823.71</v>
      </c>
      <c r="O1466" s="4">
        <v>892.82500000000005</v>
      </c>
      <c r="P1466" s="4">
        <v>916.66300000000001</v>
      </c>
      <c r="Q1466" s="4">
        <v>937.84199999999998</v>
      </c>
      <c r="R1466" s="4">
        <v>867.28599999999994</v>
      </c>
      <c r="S1466" s="4">
        <v>817.43899999999996</v>
      </c>
      <c r="T1466" s="4">
        <v>679.524</v>
      </c>
      <c r="U1466" s="4">
        <v>879.17100000000005</v>
      </c>
      <c r="V1466" s="4">
        <v>764.44600000000003</v>
      </c>
      <c r="W1466" s="4">
        <v>412.964</v>
      </c>
      <c r="X1466" s="4">
        <v>265.39800000000002</v>
      </c>
      <c r="Y1466" s="4">
        <v>58.65</v>
      </c>
      <c r="Z1466" s="4">
        <v>20.815000000000001</v>
      </c>
      <c r="AA1466" s="4">
        <v>2.8490000000000002</v>
      </c>
    </row>
    <row r="1467" spans="1:27" s="6" customFormat="1" x14ac:dyDescent="0.3">
      <c r="A1467" s="40">
        <v>1466</v>
      </c>
      <c r="B1467" s="18" t="s">
        <v>323</v>
      </c>
      <c r="C1467" s="43" t="s">
        <v>126</v>
      </c>
      <c r="D1467" s="41"/>
      <c r="E1467" s="41">
        <v>408</v>
      </c>
      <c r="F1467" s="41">
        <v>2050</v>
      </c>
      <c r="G1467" s="4">
        <v>709.56799999999998</v>
      </c>
      <c r="H1467" s="4">
        <v>712.06500000000005</v>
      </c>
      <c r="I1467" s="4">
        <v>732.81</v>
      </c>
      <c r="J1467" s="4">
        <v>772.41300000000001</v>
      </c>
      <c r="K1467" s="4">
        <v>812.66800000000001</v>
      </c>
      <c r="L1467" s="4">
        <v>831.38199999999995</v>
      </c>
      <c r="M1467" s="4">
        <v>825.31200000000001</v>
      </c>
      <c r="N1467" s="4">
        <v>809.245</v>
      </c>
      <c r="O1467" s="4">
        <v>818.87699999999995</v>
      </c>
      <c r="P1467" s="4">
        <v>886.21500000000003</v>
      </c>
      <c r="Q1467" s="4">
        <v>907.56700000000001</v>
      </c>
      <c r="R1467" s="4">
        <v>923.19500000000005</v>
      </c>
      <c r="S1467" s="4">
        <v>841.86599999999999</v>
      </c>
      <c r="T1467" s="4">
        <v>779.66800000000001</v>
      </c>
      <c r="U1467" s="4">
        <v>632.99099999999999</v>
      </c>
      <c r="V1467" s="4">
        <v>772.08799999999997</v>
      </c>
      <c r="W1467" s="4">
        <v>598.15800000000002</v>
      </c>
      <c r="X1467" s="4">
        <v>266.16300000000001</v>
      </c>
      <c r="Y1467" s="4">
        <v>125.72199999999999</v>
      </c>
      <c r="Z1467" s="4">
        <v>18.161999999999999</v>
      </c>
      <c r="AA1467" s="4">
        <v>3.609</v>
      </c>
    </row>
    <row r="1468" spans="1:27" s="6" customFormat="1" x14ac:dyDescent="0.3">
      <c r="A1468" s="40">
        <v>1467</v>
      </c>
      <c r="B1468" s="18" t="s">
        <v>323</v>
      </c>
      <c r="C1468" s="43" t="s">
        <v>126</v>
      </c>
      <c r="D1468" s="41"/>
      <c r="E1468" s="41">
        <v>408</v>
      </c>
      <c r="F1468" s="41">
        <v>2055</v>
      </c>
      <c r="G1468" s="4">
        <v>704.73400000000004</v>
      </c>
      <c r="H1468" s="4">
        <v>708.21900000000005</v>
      </c>
      <c r="I1468" s="4">
        <v>711.02499999999998</v>
      </c>
      <c r="J1468" s="4">
        <v>731.24599999999998</v>
      </c>
      <c r="K1468" s="4">
        <v>770.15700000000004</v>
      </c>
      <c r="L1468" s="4">
        <v>808.58500000000004</v>
      </c>
      <c r="M1468" s="4">
        <v>826.81100000000004</v>
      </c>
      <c r="N1468" s="4">
        <v>821.38800000000003</v>
      </c>
      <c r="O1468" s="4">
        <v>804.76499999999999</v>
      </c>
      <c r="P1468" s="4">
        <v>813.12900000000002</v>
      </c>
      <c r="Q1468" s="4">
        <v>877.87300000000005</v>
      </c>
      <c r="R1468" s="4">
        <v>894.20899999999995</v>
      </c>
      <c r="S1468" s="4">
        <v>898.02300000000002</v>
      </c>
      <c r="T1468" s="4">
        <v>805.66300000000001</v>
      </c>
      <c r="U1468" s="4">
        <v>729.69500000000005</v>
      </c>
      <c r="V1468" s="4">
        <v>560.70600000000002</v>
      </c>
      <c r="W1468" s="4">
        <v>613.83600000000001</v>
      </c>
      <c r="X1468" s="4">
        <v>395.74099999999999</v>
      </c>
      <c r="Y1468" s="4">
        <v>131.11600000000001</v>
      </c>
      <c r="Z1468" s="4">
        <v>40.97</v>
      </c>
      <c r="AA1468" s="4">
        <v>3.4980000000000002</v>
      </c>
    </row>
    <row r="1469" spans="1:27" s="6" customFormat="1" x14ac:dyDescent="0.3">
      <c r="A1469" s="40">
        <v>1468</v>
      </c>
      <c r="B1469" s="18" t="s">
        <v>323</v>
      </c>
      <c r="C1469" s="43" t="s">
        <v>126</v>
      </c>
      <c r="D1469" s="41"/>
      <c r="E1469" s="41">
        <v>408</v>
      </c>
      <c r="F1469" s="41">
        <v>2060</v>
      </c>
      <c r="G1469" s="4">
        <v>687.44899999999996</v>
      </c>
      <c r="H1469" s="4">
        <v>703.49599999999998</v>
      </c>
      <c r="I1469" s="4">
        <v>707.26900000000001</v>
      </c>
      <c r="J1469" s="4">
        <v>709.62400000000002</v>
      </c>
      <c r="K1469" s="4">
        <v>729.25699999999995</v>
      </c>
      <c r="L1469" s="4">
        <v>766.48</v>
      </c>
      <c r="M1469" s="4">
        <v>804.4</v>
      </c>
      <c r="N1469" s="4">
        <v>823.13199999999995</v>
      </c>
      <c r="O1469" s="4">
        <v>817.10500000000002</v>
      </c>
      <c r="P1469" s="4">
        <v>799.42700000000002</v>
      </c>
      <c r="Q1469" s="4">
        <v>805.88800000000003</v>
      </c>
      <c r="R1469" s="4">
        <v>865.72699999999998</v>
      </c>
      <c r="S1469" s="4">
        <v>871.55399999999997</v>
      </c>
      <c r="T1469" s="4">
        <v>862.12699999999995</v>
      </c>
      <c r="U1469" s="4">
        <v>757.35799999999995</v>
      </c>
      <c r="V1469" s="4">
        <v>651.62300000000005</v>
      </c>
      <c r="W1469" s="4">
        <v>452.49</v>
      </c>
      <c r="X1469" s="4">
        <v>416.28500000000003</v>
      </c>
      <c r="Y1469" s="4">
        <v>202.37299999999999</v>
      </c>
      <c r="Z1469" s="4">
        <v>44.895000000000003</v>
      </c>
      <c r="AA1469" s="4">
        <v>7.5229999999999997</v>
      </c>
    </row>
    <row r="1470" spans="1:27" s="6" customFormat="1" x14ac:dyDescent="0.3">
      <c r="A1470" s="40">
        <v>1469</v>
      </c>
      <c r="B1470" s="18" t="s">
        <v>323</v>
      </c>
      <c r="C1470" s="43" t="s">
        <v>126</v>
      </c>
      <c r="D1470" s="41"/>
      <c r="E1470" s="41">
        <v>408</v>
      </c>
      <c r="F1470" s="41">
        <v>2065</v>
      </c>
      <c r="G1470" s="4">
        <v>660.17700000000002</v>
      </c>
      <c r="H1470" s="4">
        <v>686.322</v>
      </c>
      <c r="I1470" s="4">
        <v>702.63300000000004</v>
      </c>
      <c r="J1470" s="4">
        <v>705.976</v>
      </c>
      <c r="K1470" s="4">
        <v>707.82899999999995</v>
      </c>
      <c r="L1470" s="4">
        <v>725.94</v>
      </c>
      <c r="M1470" s="4">
        <v>762.702</v>
      </c>
      <c r="N1470" s="4">
        <v>801.04100000000005</v>
      </c>
      <c r="O1470" s="4">
        <v>819.09299999999996</v>
      </c>
      <c r="P1470" s="4">
        <v>811.98800000000006</v>
      </c>
      <c r="Q1470" s="4">
        <v>792.68</v>
      </c>
      <c r="R1470" s="4">
        <v>795.38099999999997</v>
      </c>
      <c r="S1470" s="4">
        <v>845.31799999999998</v>
      </c>
      <c r="T1470" s="4">
        <v>839.09699999999998</v>
      </c>
      <c r="U1470" s="4">
        <v>813.64499999999998</v>
      </c>
      <c r="V1470" s="4">
        <v>681.21299999999997</v>
      </c>
      <c r="W1470" s="4">
        <v>532.89099999999996</v>
      </c>
      <c r="X1470" s="4">
        <v>313.72899999999998</v>
      </c>
      <c r="Y1470" s="4">
        <v>220.21100000000001</v>
      </c>
      <c r="Z1470" s="4">
        <v>72.521000000000001</v>
      </c>
      <c r="AA1470" s="4">
        <v>9.3119999999999994</v>
      </c>
    </row>
    <row r="1471" spans="1:27" s="6" customFormat="1" x14ac:dyDescent="0.3">
      <c r="A1471" s="40">
        <v>1470</v>
      </c>
      <c r="B1471" s="18" t="s">
        <v>323</v>
      </c>
      <c r="C1471" s="43" t="s">
        <v>126</v>
      </c>
      <c r="D1471" s="41"/>
      <c r="E1471" s="41">
        <v>408</v>
      </c>
      <c r="F1471" s="41">
        <v>2070</v>
      </c>
      <c r="G1471" s="4">
        <v>634.29</v>
      </c>
      <c r="H1471" s="4">
        <v>659.16099999999994</v>
      </c>
      <c r="I1471" s="4">
        <v>685.54399999999998</v>
      </c>
      <c r="J1471" s="4">
        <v>701.44200000000001</v>
      </c>
      <c r="K1471" s="4">
        <v>704.31100000000004</v>
      </c>
      <c r="L1471" s="4">
        <v>704.78800000000001</v>
      </c>
      <c r="M1471" s="4">
        <v>722.53499999999997</v>
      </c>
      <c r="N1471" s="4">
        <v>759.70299999999997</v>
      </c>
      <c r="O1471" s="4">
        <v>797.32600000000002</v>
      </c>
      <c r="P1471" s="4">
        <v>814.24099999999999</v>
      </c>
      <c r="Q1471" s="4">
        <v>805.49900000000002</v>
      </c>
      <c r="R1471" s="4">
        <v>782.95</v>
      </c>
      <c r="S1471" s="4">
        <v>777.91800000000001</v>
      </c>
      <c r="T1471" s="4">
        <v>815.95899999999995</v>
      </c>
      <c r="U1471" s="4">
        <v>794.76400000000001</v>
      </c>
      <c r="V1471" s="4">
        <v>736.63499999999999</v>
      </c>
      <c r="W1471" s="4">
        <v>563.85500000000002</v>
      </c>
      <c r="X1471" s="4">
        <v>377.02199999999999</v>
      </c>
      <c r="Y1471" s="4">
        <v>171.23400000000001</v>
      </c>
      <c r="Z1471" s="4">
        <v>82.350999999999999</v>
      </c>
      <c r="AA1471" s="4">
        <v>15.239000000000001</v>
      </c>
    </row>
    <row r="1472" spans="1:27" s="6" customFormat="1" x14ac:dyDescent="0.3">
      <c r="A1472" s="40">
        <v>1471</v>
      </c>
      <c r="B1472" s="18" t="s">
        <v>323</v>
      </c>
      <c r="C1472" s="43" t="s">
        <v>126</v>
      </c>
      <c r="D1472" s="41"/>
      <c r="E1472" s="41">
        <v>408</v>
      </c>
      <c r="F1472" s="41">
        <v>2075</v>
      </c>
      <c r="G1472" s="4">
        <v>616.81799999999998</v>
      </c>
      <c r="H1472" s="4">
        <v>633.37300000000005</v>
      </c>
      <c r="I1472" s="4">
        <v>658.46799999999996</v>
      </c>
      <c r="J1472" s="4">
        <v>684.45899999999995</v>
      </c>
      <c r="K1472" s="4">
        <v>699.90800000000002</v>
      </c>
      <c r="L1472" s="4">
        <v>701.48400000000004</v>
      </c>
      <c r="M1472" s="4">
        <v>701.67</v>
      </c>
      <c r="N1472" s="4">
        <v>719.86199999999997</v>
      </c>
      <c r="O1472" s="4">
        <v>756.38199999999995</v>
      </c>
      <c r="P1472" s="4">
        <v>792.87099999999998</v>
      </c>
      <c r="Q1472" s="4">
        <v>808.08799999999997</v>
      </c>
      <c r="R1472" s="4">
        <v>796.19299999999998</v>
      </c>
      <c r="S1472" s="4">
        <v>766.95799999999997</v>
      </c>
      <c r="T1472" s="4">
        <v>752.72699999999998</v>
      </c>
      <c r="U1472" s="4">
        <v>775.46900000000005</v>
      </c>
      <c r="V1472" s="4">
        <v>723.94399999999996</v>
      </c>
      <c r="W1472" s="4">
        <v>616.63499999999999</v>
      </c>
      <c r="X1472" s="4">
        <v>406.57299999999998</v>
      </c>
      <c r="Y1472" s="4">
        <v>211.976</v>
      </c>
      <c r="Z1472" s="4">
        <v>66.712000000000003</v>
      </c>
      <c r="AA1472" s="4">
        <v>19.035</v>
      </c>
    </row>
    <row r="1473" spans="1:27" s="6" customFormat="1" x14ac:dyDescent="0.3">
      <c r="A1473" s="40">
        <v>1472</v>
      </c>
      <c r="B1473" s="18" t="s">
        <v>323</v>
      </c>
      <c r="C1473" s="43" t="s">
        <v>126</v>
      </c>
      <c r="D1473" s="41"/>
      <c r="E1473" s="41">
        <v>408</v>
      </c>
      <c r="F1473" s="41">
        <v>2080</v>
      </c>
      <c r="G1473" s="4">
        <v>608.22799999999995</v>
      </c>
      <c r="H1473" s="4">
        <v>615.98500000000001</v>
      </c>
      <c r="I1473" s="4">
        <v>632.75300000000004</v>
      </c>
      <c r="J1473" s="4">
        <v>657.49400000000003</v>
      </c>
      <c r="K1473" s="4">
        <v>683.06200000000001</v>
      </c>
      <c r="L1473" s="4">
        <v>697.28399999999999</v>
      </c>
      <c r="M1473" s="4">
        <v>698.59</v>
      </c>
      <c r="N1473" s="4">
        <v>699.23299999999995</v>
      </c>
      <c r="O1473" s="4">
        <v>716.89200000000005</v>
      </c>
      <c r="P1473" s="4">
        <v>752.39</v>
      </c>
      <c r="Q1473" s="4">
        <v>787.21400000000006</v>
      </c>
      <c r="R1473" s="4">
        <v>799.31399999999996</v>
      </c>
      <c r="S1473" s="4">
        <v>781.072</v>
      </c>
      <c r="T1473" s="4">
        <v>743.81899999999996</v>
      </c>
      <c r="U1473" s="4">
        <v>717.64200000000005</v>
      </c>
      <c r="V1473" s="4">
        <v>710.39099999999996</v>
      </c>
      <c r="W1473" s="4">
        <v>612.40899999999999</v>
      </c>
      <c r="X1473" s="4">
        <v>452.62400000000002</v>
      </c>
      <c r="Y1473" s="4">
        <v>235.10499999999999</v>
      </c>
      <c r="Z1473" s="4">
        <v>85.899000000000001</v>
      </c>
      <c r="AA1473" s="4">
        <v>17.501000000000001</v>
      </c>
    </row>
    <row r="1474" spans="1:27" s="6" customFormat="1" x14ac:dyDescent="0.3">
      <c r="A1474" s="40">
        <v>1473</v>
      </c>
      <c r="B1474" s="18" t="s">
        <v>323</v>
      </c>
      <c r="C1474" s="43" t="s">
        <v>126</v>
      </c>
      <c r="D1474" s="41"/>
      <c r="E1474" s="41">
        <v>408</v>
      </c>
      <c r="F1474" s="41">
        <v>2085</v>
      </c>
      <c r="G1474" s="4">
        <v>601.22699999999998</v>
      </c>
      <c r="H1474" s="4">
        <v>607.447</v>
      </c>
      <c r="I1474" s="4">
        <v>615.42899999999997</v>
      </c>
      <c r="J1474" s="4">
        <v>631.87400000000002</v>
      </c>
      <c r="K1474" s="4">
        <v>656.23800000000006</v>
      </c>
      <c r="L1474" s="4">
        <v>680.65899999999999</v>
      </c>
      <c r="M1474" s="4">
        <v>694.59199999999998</v>
      </c>
      <c r="N1474" s="4">
        <v>696.31500000000005</v>
      </c>
      <c r="O1474" s="4">
        <v>696.50800000000004</v>
      </c>
      <c r="P1474" s="4">
        <v>713.31700000000001</v>
      </c>
      <c r="Q1474" s="4">
        <v>747.31100000000004</v>
      </c>
      <c r="R1474" s="4">
        <v>779.17899999999997</v>
      </c>
      <c r="S1474" s="4">
        <v>785.20699999999999</v>
      </c>
      <c r="T1474" s="4">
        <v>759.12</v>
      </c>
      <c r="U1474" s="4">
        <v>711.26</v>
      </c>
      <c r="V1474" s="4">
        <v>660.96900000000005</v>
      </c>
      <c r="W1474" s="4">
        <v>607.01900000000001</v>
      </c>
      <c r="X1474" s="4">
        <v>457.36399999999998</v>
      </c>
      <c r="Y1474" s="4">
        <v>269.11099999999999</v>
      </c>
      <c r="Z1474" s="4">
        <v>99.135999999999996</v>
      </c>
      <c r="AA1474" s="4">
        <v>22.122</v>
      </c>
    </row>
    <row r="1475" spans="1:27" s="6" customFormat="1" x14ac:dyDescent="0.3">
      <c r="A1475" s="40">
        <v>1474</v>
      </c>
      <c r="B1475" s="18" t="s">
        <v>323</v>
      </c>
      <c r="C1475" s="43" t="s">
        <v>126</v>
      </c>
      <c r="D1475" s="41"/>
      <c r="E1475" s="41">
        <v>408</v>
      </c>
      <c r="F1475" s="41">
        <v>2090</v>
      </c>
      <c r="G1475" s="4">
        <v>589.47199999999998</v>
      </c>
      <c r="H1475" s="4">
        <v>600.50099999999998</v>
      </c>
      <c r="I1475" s="4">
        <v>606.93799999999999</v>
      </c>
      <c r="J1475" s="4">
        <v>614.63599999999997</v>
      </c>
      <c r="K1475" s="4">
        <v>630.745</v>
      </c>
      <c r="L1475" s="4">
        <v>654.05899999999997</v>
      </c>
      <c r="M1475" s="4">
        <v>678.197</v>
      </c>
      <c r="N1475" s="4">
        <v>692.48199999999997</v>
      </c>
      <c r="O1475" s="4">
        <v>693.76800000000003</v>
      </c>
      <c r="P1475" s="4">
        <v>693.23599999999999</v>
      </c>
      <c r="Q1475" s="4">
        <v>708.76599999999996</v>
      </c>
      <c r="R1475" s="4">
        <v>740.14800000000002</v>
      </c>
      <c r="S1475" s="4">
        <v>766.41200000000003</v>
      </c>
      <c r="T1475" s="4">
        <v>764.66200000000003</v>
      </c>
      <c r="U1475" s="4">
        <v>727.92700000000002</v>
      </c>
      <c r="V1475" s="4">
        <v>658.40200000000004</v>
      </c>
      <c r="W1475" s="4">
        <v>570.09699999999998</v>
      </c>
      <c r="X1475" s="4">
        <v>460.726</v>
      </c>
      <c r="Y1475" s="4">
        <v>279.14800000000002</v>
      </c>
      <c r="Z1475" s="4">
        <v>117.87</v>
      </c>
      <c r="AA1475" s="4">
        <v>27.166</v>
      </c>
    </row>
    <row r="1476" spans="1:27" s="6" customFormat="1" x14ac:dyDescent="0.3">
      <c r="A1476" s="40">
        <v>1475</v>
      </c>
      <c r="B1476" s="18" t="s">
        <v>323</v>
      </c>
      <c r="C1476" s="43" t="s">
        <v>126</v>
      </c>
      <c r="D1476" s="41"/>
      <c r="E1476" s="41">
        <v>408</v>
      </c>
      <c r="F1476" s="41">
        <v>2095</v>
      </c>
      <c r="G1476" s="4">
        <v>572.72500000000002</v>
      </c>
      <c r="H1476" s="4">
        <v>588.79899999999998</v>
      </c>
      <c r="I1476" s="4">
        <v>600.03099999999995</v>
      </c>
      <c r="J1476" s="4">
        <v>606.21100000000001</v>
      </c>
      <c r="K1476" s="4">
        <v>613.61099999999999</v>
      </c>
      <c r="L1476" s="4">
        <v>628.77800000000002</v>
      </c>
      <c r="M1476" s="4">
        <v>651.83600000000001</v>
      </c>
      <c r="N1476" s="4">
        <v>676.27300000000002</v>
      </c>
      <c r="O1476" s="4">
        <v>690.10699999999997</v>
      </c>
      <c r="P1476" s="4">
        <v>690.70399999999995</v>
      </c>
      <c r="Q1476" s="4">
        <v>689.07399999999996</v>
      </c>
      <c r="R1476" s="4">
        <v>702.40099999999995</v>
      </c>
      <c r="S1476" s="4">
        <v>728.90200000000004</v>
      </c>
      <c r="T1476" s="4">
        <v>747.77</v>
      </c>
      <c r="U1476" s="4">
        <v>735.17499999999995</v>
      </c>
      <c r="V1476" s="4">
        <v>677.02300000000002</v>
      </c>
      <c r="W1476" s="4">
        <v>572.90599999999995</v>
      </c>
      <c r="X1476" s="4">
        <v>439.36700000000002</v>
      </c>
      <c r="Y1476" s="4">
        <v>288.30500000000001</v>
      </c>
      <c r="Z1476" s="4">
        <v>126.824</v>
      </c>
      <c r="AA1476" s="4">
        <v>33.988999999999997</v>
      </c>
    </row>
    <row r="1477" spans="1:27" s="6" customFormat="1" x14ac:dyDescent="0.3">
      <c r="A1477" s="40">
        <v>1476</v>
      </c>
      <c r="B1477" s="18" t="s">
        <v>323</v>
      </c>
      <c r="C1477" s="43" t="s">
        <v>126</v>
      </c>
      <c r="D1477" s="41"/>
      <c r="E1477" s="41">
        <v>408</v>
      </c>
      <c r="F1477" s="41">
        <v>2100</v>
      </c>
      <c r="G1477" s="4">
        <v>555.11400000000003</v>
      </c>
      <c r="H1477" s="4">
        <v>572.10299999999995</v>
      </c>
      <c r="I1477" s="4">
        <v>588.37</v>
      </c>
      <c r="J1477" s="4">
        <v>599.36500000000001</v>
      </c>
      <c r="K1477" s="4">
        <v>605.274</v>
      </c>
      <c r="L1477" s="4">
        <v>611.822</v>
      </c>
      <c r="M1477" s="4">
        <v>626.77599999999995</v>
      </c>
      <c r="N1477" s="4">
        <v>650.10299999999995</v>
      </c>
      <c r="O1477" s="4">
        <v>674.1</v>
      </c>
      <c r="P1477" s="4">
        <v>687.24400000000003</v>
      </c>
      <c r="Q1477" s="4">
        <v>686.80200000000002</v>
      </c>
      <c r="R1477" s="4">
        <v>683.27099999999996</v>
      </c>
      <c r="S1477" s="4">
        <v>692.50800000000004</v>
      </c>
      <c r="T1477" s="4">
        <v>712.41099999999994</v>
      </c>
      <c r="U1477" s="4">
        <v>720.69299999999998</v>
      </c>
      <c r="V1477" s="4">
        <v>686.75199999999995</v>
      </c>
      <c r="W1477" s="4">
        <v>593.88199999999995</v>
      </c>
      <c r="X1477" s="4">
        <v>447.78899999999999</v>
      </c>
      <c r="Y1477" s="4">
        <v>281.39400000000001</v>
      </c>
      <c r="Z1477" s="4">
        <v>135.57</v>
      </c>
      <c r="AA1477" s="4">
        <v>39.345999999999997</v>
      </c>
    </row>
    <row r="1478" spans="1:27" s="6" customFormat="1" x14ac:dyDescent="0.3">
      <c r="A1478" s="40">
        <v>1477</v>
      </c>
      <c r="B1478" s="18" t="s">
        <v>323</v>
      </c>
      <c r="C1478" s="43" t="s">
        <v>127</v>
      </c>
      <c r="D1478" s="41"/>
      <c r="E1478" s="41">
        <v>392</v>
      </c>
      <c r="F1478" s="41">
        <v>2015</v>
      </c>
      <c r="G1478" s="4">
        <v>2624.85</v>
      </c>
      <c r="H1478" s="4">
        <v>2705.134</v>
      </c>
      <c r="I1478" s="4">
        <v>2759.0120000000002</v>
      </c>
      <c r="J1478" s="4">
        <v>2911.0540000000001</v>
      </c>
      <c r="K1478" s="4">
        <v>2990.8780000000002</v>
      </c>
      <c r="L1478" s="4">
        <v>3295.0549999999998</v>
      </c>
      <c r="M1478" s="4">
        <v>3716.431</v>
      </c>
      <c r="N1478" s="4">
        <v>4162.674</v>
      </c>
      <c r="O1478" s="4">
        <v>4927.5730000000003</v>
      </c>
      <c r="P1478" s="4">
        <v>4312.5069999999996</v>
      </c>
      <c r="Q1478" s="4">
        <v>3950.5210000000002</v>
      </c>
      <c r="R1478" s="4">
        <v>3811.498</v>
      </c>
      <c r="S1478" s="4">
        <v>4370.2420000000002</v>
      </c>
      <c r="T1478" s="4">
        <v>4971.3789999999999</v>
      </c>
      <c r="U1478" s="4">
        <v>4120.2759999999998</v>
      </c>
      <c r="V1478" s="4">
        <v>3485.569</v>
      </c>
      <c r="W1478" s="4">
        <v>2934.2020000000002</v>
      </c>
      <c r="X1478" s="4">
        <v>2040.211</v>
      </c>
      <c r="Y1478" s="4">
        <v>1004.08</v>
      </c>
      <c r="Z1478" s="4">
        <v>305.17500000000001</v>
      </c>
      <c r="AA1478" s="4">
        <v>50.692</v>
      </c>
    </row>
    <row r="1479" spans="1:27" s="6" customFormat="1" x14ac:dyDescent="0.3">
      <c r="A1479" s="40">
        <v>1478</v>
      </c>
      <c r="B1479" s="18" t="s">
        <v>323</v>
      </c>
      <c r="C1479" s="43" t="s">
        <v>127</v>
      </c>
      <c r="D1479" s="41"/>
      <c r="E1479" s="41">
        <v>392</v>
      </c>
      <c r="F1479" s="41">
        <v>2020</v>
      </c>
      <c r="G1479" s="4">
        <v>2502.1120000000001</v>
      </c>
      <c r="H1479" s="4">
        <v>2626.6610000000001</v>
      </c>
      <c r="I1479" s="4">
        <v>2706.8240000000001</v>
      </c>
      <c r="J1479" s="4">
        <v>2770.7429999999999</v>
      </c>
      <c r="K1479" s="4">
        <v>2931.877</v>
      </c>
      <c r="L1479" s="4">
        <v>3009.663</v>
      </c>
      <c r="M1479" s="4">
        <v>3307.0819999999999</v>
      </c>
      <c r="N1479" s="4">
        <v>3720.58</v>
      </c>
      <c r="O1479" s="4">
        <v>4157.9359999999997</v>
      </c>
      <c r="P1479" s="4">
        <v>4909.7960000000003</v>
      </c>
      <c r="Q1479" s="4">
        <v>4285.2169999999996</v>
      </c>
      <c r="R1479" s="4">
        <v>3912.0059999999999</v>
      </c>
      <c r="S1479" s="4">
        <v>3756.5129999999999</v>
      </c>
      <c r="T1479" s="4">
        <v>4276.759</v>
      </c>
      <c r="U1479" s="4">
        <v>4807.1940000000004</v>
      </c>
      <c r="V1479" s="4">
        <v>3886.0030000000002</v>
      </c>
      <c r="W1479" s="4">
        <v>3111.1129999999998</v>
      </c>
      <c r="X1479" s="4">
        <v>2326.7049999999999</v>
      </c>
      <c r="Y1479" s="4">
        <v>1276.499</v>
      </c>
      <c r="Z1479" s="4">
        <v>415.70800000000003</v>
      </c>
      <c r="AA1479" s="4">
        <v>73.325999999999993</v>
      </c>
    </row>
    <row r="1480" spans="1:27" s="6" customFormat="1" x14ac:dyDescent="0.3">
      <c r="A1480" s="40">
        <v>1479</v>
      </c>
      <c r="B1480" s="18" t="s">
        <v>323</v>
      </c>
      <c r="C1480" s="43" t="s">
        <v>127</v>
      </c>
      <c r="D1480" s="41"/>
      <c r="E1480" s="41">
        <v>392</v>
      </c>
      <c r="F1480" s="41">
        <v>2025</v>
      </c>
      <c r="G1480" s="4">
        <v>2391.9899999999998</v>
      </c>
      <c r="H1480" s="4">
        <v>2504.194</v>
      </c>
      <c r="I1480" s="4">
        <v>2628.4810000000002</v>
      </c>
      <c r="J1480" s="4">
        <v>2718.7150000000001</v>
      </c>
      <c r="K1480" s="4">
        <v>2791.9430000000002</v>
      </c>
      <c r="L1480" s="4">
        <v>2951.0880000000002</v>
      </c>
      <c r="M1480" s="4">
        <v>3022.5569999999998</v>
      </c>
      <c r="N1480" s="4">
        <v>3312.7150000000001</v>
      </c>
      <c r="O1480" s="4">
        <v>3718.201</v>
      </c>
      <c r="P1480" s="4">
        <v>4145.473</v>
      </c>
      <c r="Q1480" s="4">
        <v>4881.2340000000004</v>
      </c>
      <c r="R1480" s="4">
        <v>4247.0540000000001</v>
      </c>
      <c r="S1480" s="4">
        <v>3860.5369999999998</v>
      </c>
      <c r="T1480" s="4">
        <v>3683.51</v>
      </c>
      <c r="U1480" s="4">
        <v>4148.9080000000004</v>
      </c>
      <c r="V1480" s="4">
        <v>4559.2709999999997</v>
      </c>
      <c r="W1480" s="4">
        <v>3502.9479999999999</v>
      </c>
      <c r="X1480" s="4">
        <v>2509.5479999999998</v>
      </c>
      <c r="Y1480" s="4">
        <v>1496.49</v>
      </c>
      <c r="Z1480" s="4">
        <v>549.49400000000003</v>
      </c>
      <c r="AA1480" s="4">
        <v>104.727</v>
      </c>
    </row>
    <row r="1481" spans="1:27" s="6" customFormat="1" x14ac:dyDescent="0.3">
      <c r="A1481" s="40">
        <v>1480</v>
      </c>
      <c r="B1481" s="18" t="s">
        <v>323</v>
      </c>
      <c r="C1481" s="43" t="s">
        <v>127</v>
      </c>
      <c r="D1481" s="41"/>
      <c r="E1481" s="41">
        <v>392</v>
      </c>
      <c r="F1481" s="41">
        <v>2030</v>
      </c>
      <c r="G1481" s="4">
        <v>2320.4929999999999</v>
      </c>
      <c r="H1481" s="4">
        <v>2394.2719999999999</v>
      </c>
      <c r="I1481" s="4">
        <v>2506.1260000000002</v>
      </c>
      <c r="J1481" s="4">
        <v>2640.54</v>
      </c>
      <c r="K1481" s="4">
        <v>2740.1759999999999</v>
      </c>
      <c r="L1481" s="4">
        <v>2811.6219999999998</v>
      </c>
      <c r="M1481" s="4">
        <v>2964.4470000000001</v>
      </c>
      <c r="N1481" s="4">
        <v>3029.2449999999999</v>
      </c>
      <c r="O1481" s="4">
        <v>3312.3020000000001</v>
      </c>
      <c r="P1481" s="4">
        <v>3708.9589999999998</v>
      </c>
      <c r="Q1481" s="4">
        <v>4124.183</v>
      </c>
      <c r="R1481" s="4">
        <v>4841.3450000000003</v>
      </c>
      <c r="S1481" s="4">
        <v>4195.9750000000004</v>
      </c>
      <c r="T1481" s="4">
        <v>3792.125</v>
      </c>
      <c r="U1481" s="4">
        <v>3583.6529999999998</v>
      </c>
      <c r="V1481" s="4">
        <v>3954.451</v>
      </c>
      <c r="W1481" s="4">
        <v>4146.1639999999998</v>
      </c>
      <c r="X1481" s="4">
        <v>2869.6509999999998</v>
      </c>
      <c r="Y1481" s="4">
        <v>1655.499</v>
      </c>
      <c r="Z1481" s="4">
        <v>667.98800000000006</v>
      </c>
      <c r="AA1481" s="4">
        <v>145.26300000000001</v>
      </c>
    </row>
    <row r="1482" spans="1:27" s="6" customFormat="1" x14ac:dyDescent="0.3">
      <c r="A1482" s="40">
        <v>1481</v>
      </c>
      <c r="B1482" s="18" t="s">
        <v>323</v>
      </c>
      <c r="C1482" s="43" t="s">
        <v>127</v>
      </c>
      <c r="D1482" s="41"/>
      <c r="E1482" s="41">
        <v>392</v>
      </c>
      <c r="F1482" s="41">
        <v>2035</v>
      </c>
      <c r="G1482" s="4">
        <v>2281.16</v>
      </c>
      <c r="H1482" s="4">
        <v>2322.944</v>
      </c>
      <c r="I1482" s="4">
        <v>2396.3020000000001</v>
      </c>
      <c r="J1482" s="4">
        <v>2518.3319999999999</v>
      </c>
      <c r="K1482" s="4">
        <v>2662.2440000000001</v>
      </c>
      <c r="L1482" s="4">
        <v>2760.1840000000002</v>
      </c>
      <c r="M1482" s="4">
        <v>2825.529</v>
      </c>
      <c r="N1482" s="4">
        <v>2971.7109999999998</v>
      </c>
      <c r="O1482" s="4">
        <v>3030.2460000000001</v>
      </c>
      <c r="P1482" s="4">
        <v>3305.8409999999999</v>
      </c>
      <c r="Q1482" s="4">
        <v>3692.2809999999999</v>
      </c>
      <c r="R1482" s="4">
        <v>4094.058</v>
      </c>
      <c r="S1482" s="4">
        <v>4788.3779999999997</v>
      </c>
      <c r="T1482" s="4">
        <v>4128.5389999999998</v>
      </c>
      <c r="U1482" s="4">
        <v>3699.3939999999998</v>
      </c>
      <c r="V1482" s="4">
        <v>3432.0509999999999</v>
      </c>
      <c r="W1482" s="4">
        <v>3627.123</v>
      </c>
      <c r="X1482" s="4">
        <v>3448.6950000000002</v>
      </c>
      <c r="Y1482" s="4">
        <v>1941.692</v>
      </c>
      <c r="Z1482" s="4">
        <v>766.72699999999998</v>
      </c>
      <c r="AA1482" s="4">
        <v>187.40600000000001</v>
      </c>
    </row>
    <row r="1483" spans="1:27" s="6" customFormat="1" x14ac:dyDescent="0.3">
      <c r="A1483" s="40">
        <v>1482</v>
      </c>
      <c r="B1483" s="18" t="s">
        <v>323</v>
      </c>
      <c r="C1483" s="43" t="s">
        <v>127</v>
      </c>
      <c r="D1483" s="41"/>
      <c r="E1483" s="41">
        <v>392</v>
      </c>
      <c r="F1483" s="41">
        <v>2040</v>
      </c>
      <c r="G1483" s="4">
        <v>2252.4369999999999</v>
      </c>
      <c r="H1483" s="4">
        <v>2283.7179999999998</v>
      </c>
      <c r="I1483" s="4">
        <v>2325.04</v>
      </c>
      <c r="J1483" s="4">
        <v>2408.62</v>
      </c>
      <c r="K1483" s="4">
        <v>2540.2950000000001</v>
      </c>
      <c r="L1483" s="4">
        <v>2682.5639999999999</v>
      </c>
      <c r="M1483" s="4">
        <v>2774.451</v>
      </c>
      <c r="N1483" s="4">
        <v>2833.433</v>
      </c>
      <c r="O1483" s="4">
        <v>2973.5</v>
      </c>
      <c r="P1483" s="4">
        <v>3025.761</v>
      </c>
      <c r="Q1483" s="4">
        <v>3292.9780000000001</v>
      </c>
      <c r="R1483" s="4">
        <v>3668.1779999999999</v>
      </c>
      <c r="S1483" s="4">
        <v>4053.6370000000002</v>
      </c>
      <c r="T1483" s="4">
        <v>4718.4170000000004</v>
      </c>
      <c r="U1483" s="4">
        <v>4037.223</v>
      </c>
      <c r="V1483" s="4">
        <v>3557.8270000000002</v>
      </c>
      <c r="W1483" s="4">
        <v>3172.181</v>
      </c>
      <c r="X1483" s="4">
        <v>3058.9690000000001</v>
      </c>
      <c r="Y1483" s="4">
        <v>2388.703</v>
      </c>
      <c r="Z1483" s="4">
        <v>930.86699999999996</v>
      </c>
      <c r="AA1483" s="4">
        <v>227.714</v>
      </c>
    </row>
    <row r="1484" spans="1:27" s="6" customFormat="1" x14ac:dyDescent="0.3">
      <c r="A1484" s="40">
        <v>1483</v>
      </c>
      <c r="B1484" s="18" t="s">
        <v>323</v>
      </c>
      <c r="C1484" s="43" t="s">
        <v>127</v>
      </c>
      <c r="D1484" s="41"/>
      <c r="E1484" s="41">
        <v>392</v>
      </c>
      <c r="F1484" s="41">
        <v>2045</v>
      </c>
      <c r="G1484" s="4">
        <v>2216.855</v>
      </c>
      <c r="H1484" s="4">
        <v>2255.0920000000001</v>
      </c>
      <c r="I1484" s="4">
        <v>2285.89</v>
      </c>
      <c r="J1484" s="4">
        <v>2337.471</v>
      </c>
      <c r="K1484" s="4">
        <v>2430.7939999999999</v>
      </c>
      <c r="L1484" s="4">
        <v>2560.924</v>
      </c>
      <c r="M1484" s="4">
        <v>2697.1840000000002</v>
      </c>
      <c r="N1484" s="4">
        <v>2782.8180000000002</v>
      </c>
      <c r="O1484" s="4">
        <v>2836.078</v>
      </c>
      <c r="P1484" s="4">
        <v>2970.1219999999998</v>
      </c>
      <c r="Q1484" s="4">
        <v>3015.6759999999999</v>
      </c>
      <c r="R1484" s="4">
        <v>3273.9409999999998</v>
      </c>
      <c r="S1484" s="4">
        <v>3635.6729999999998</v>
      </c>
      <c r="T1484" s="4">
        <v>4000.317</v>
      </c>
      <c r="U1484" s="4">
        <v>4624.4790000000003</v>
      </c>
      <c r="V1484" s="4">
        <v>3898.1120000000001</v>
      </c>
      <c r="W1484" s="4">
        <v>3312.4340000000002</v>
      </c>
      <c r="X1484" s="4">
        <v>2711.201</v>
      </c>
      <c r="Y1484" s="4">
        <v>2167.953</v>
      </c>
      <c r="Z1484" s="4">
        <v>1185.251</v>
      </c>
      <c r="AA1484" s="4">
        <v>286.42399999999998</v>
      </c>
    </row>
    <row r="1485" spans="1:27" s="6" customFormat="1" x14ac:dyDescent="0.3">
      <c r="A1485" s="40">
        <v>1484</v>
      </c>
      <c r="B1485" s="18" t="s">
        <v>323</v>
      </c>
      <c r="C1485" s="43" t="s">
        <v>127</v>
      </c>
      <c r="D1485" s="41"/>
      <c r="E1485" s="41">
        <v>392</v>
      </c>
      <c r="F1485" s="41">
        <v>2050</v>
      </c>
      <c r="G1485" s="4">
        <v>2168.5529999999999</v>
      </c>
      <c r="H1485" s="4">
        <v>2219.6109999999999</v>
      </c>
      <c r="I1485" s="4">
        <v>2257.3150000000001</v>
      </c>
      <c r="J1485" s="4">
        <v>2298.3789999999999</v>
      </c>
      <c r="K1485" s="4">
        <v>2359.8020000000001</v>
      </c>
      <c r="L1485" s="4">
        <v>2451.6979999999999</v>
      </c>
      <c r="M1485" s="4">
        <v>2575.913</v>
      </c>
      <c r="N1485" s="4">
        <v>2705.998</v>
      </c>
      <c r="O1485" s="4">
        <v>2786.0590000000002</v>
      </c>
      <c r="P1485" s="4">
        <v>2833.924</v>
      </c>
      <c r="Q1485" s="4">
        <v>2961.5920000000001</v>
      </c>
      <c r="R1485" s="4">
        <v>3000.3359999999998</v>
      </c>
      <c r="S1485" s="4">
        <v>3248.07</v>
      </c>
      <c r="T1485" s="4">
        <v>3592.7550000000001</v>
      </c>
      <c r="U1485" s="4">
        <v>3928.9780000000001</v>
      </c>
      <c r="V1485" s="4">
        <v>4481.3519999999999</v>
      </c>
      <c r="W1485" s="4">
        <v>3653.8049999999998</v>
      </c>
      <c r="X1485" s="4">
        <v>2866.9119999999998</v>
      </c>
      <c r="Y1485" s="4">
        <v>1964.2370000000001</v>
      </c>
      <c r="Z1485" s="4">
        <v>1112.377</v>
      </c>
      <c r="AA1485" s="4">
        <v>376.64600000000002</v>
      </c>
    </row>
    <row r="1486" spans="1:27" s="6" customFormat="1" x14ac:dyDescent="0.3">
      <c r="A1486" s="40">
        <v>1485</v>
      </c>
      <c r="B1486" s="18" t="s">
        <v>323</v>
      </c>
      <c r="C1486" s="43" t="s">
        <v>127</v>
      </c>
      <c r="D1486" s="41"/>
      <c r="E1486" s="41">
        <v>392</v>
      </c>
      <c r="F1486" s="41">
        <v>2055</v>
      </c>
      <c r="G1486" s="4">
        <v>2111.1959999999999</v>
      </c>
      <c r="H1486" s="4">
        <v>2171.2199999999998</v>
      </c>
      <c r="I1486" s="4">
        <v>2221.7550000000001</v>
      </c>
      <c r="J1486" s="4">
        <v>2269.2249999999999</v>
      </c>
      <c r="K1486" s="4">
        <v>2319.692</v>
      </c>
      <c r="L1486" s="4">
        <v>2379.7939999999999</v>
      </c>
      <c r="M1486" s="4">
        <v>2466.145</v>
      </c>
      <c r="N1486" s="4">
        <v>2584.5810000000001</v>
      </c>
      <c r="O1486" s="4">
        <v>2709.4580000000001</v>
      </c>
      <c r="P1486" s="4">
        <v>2784.5219999999999</v>
      </c>
      <c r="Q1486" s="4">
        <v>2826.9340000000002</v>
      </c>
      <c r="R1486" s="4">
        <v>2948.23</v>
      </c>
      <c r="S1486" s="4">
        <v>2979.2280000000001</v>
      </c>
      <c r="T1486" s="4">
        <v>3213.8110000000001</v>
      </c>
      <c r="U1486" s="4">
        <v>3535.6529999999998</v>
      </c>
      <c r="V1486" s="4">
        <v>3820.4229999999998</v>
      </c>
      <c r="W1486" s="4">
        <v>4227.3419999999996</v>
      </c>
      <c r="X1486" s="4">
        <v>3200.7710000000002</v>
      </c>
      <c r="Y1486" s="4">
        <v>2122.203</v>
      </c>
      <c r="Z1486" s="4">
        <v>1042.009</v>
      </c>
      <c r="AA1486" s="4">
        <v>394.56099999999998</v>
      </c>
    </row>
    <row r="1487" spans="1:27" s="6" customFormat="1" x14ac:dyDescent="0.3">
      <c r="A1487" s="40">
        <v>1486</v>
      </c>
      <c r="B1487" s="18" t="s">
        <v>323</v>
      </c>
      <c r="C1487" s="43" t="s">
        <v>127</v>
      </c>
      <c r="D1487" s="41"/>
      <c r="E1487" s="41">
        <v>392</v>
      </c>
      <c r="F1487" s="41">
        <v>2060</v>
      </c>
      <c r="G1487" s="4">
        <v>2058.0929999999998</v>
      </c>
      <c r="H1487" s="4">
        <v>2113.752</v>
      </c>
      <c r="I1487" s="4">
        <v>2173.2629999999999</v>
      </c>
      <c r="J1487" s="4">
        <v>2233.0859999999998</v>
      </c>
      <c r="K1487" s="4">
        <v>2289.4670000000001</v>
      </c>
      <c r="L1487" s="4">
        <v>2338.741</v>
      </c>
      <c r="M1487" s="4">
        <v>2393.6239999999998</v>
      </c>
      <c r="N1487" s="4">
        <v>2474.6010000000001</v>
      </c>
      <c r="O1487" s="4">
        <v>2588.2399999999998</v>
      </c>
      <c r="P1487" s="4">
        <v>2708.4879999999998</v>
      </c>
      <c r="Q1487" s="4">
        <v>2778.5940000000001</v>
      </c>
      <c r="R1487" s="4">
        <v>2815.7190000000001</v>
      </c>
      <c r="S1487" s="4">
        <v>2929.7379999999998</v>
      </c>
      <c r="T1487" s="4">
        <v>2951.2</v>
      </c>
      <c r="U1487" s="4">
        <v>3168.326</v>
      </c>
      <c r="V1487" s="4">
        <v>3448.5569999999998</v>
      </c>
      <c r="W1487" s="4">
        <v>3624.886</v>
      </c>
      <c r="X1487" s="4">
        <v>3744.748</v>
      </c>
      <c r="Y1487" s="4">
        <v>2417.7979999999998</v>
      </c>
      <c r="Z1487" s="4">
        <v>1162.31</v>
      </c>
      <c r="AA1487" s="4">
        <v>393.67700000000002</v>
      </c>
    </row>
    <row r="1488" spans="1:27" s="6" customFormat="1" x14ac:dyDescent="0.3">
      <c r="A1488" s="40">
        <v>1487</v>
      </c>
      <c r="B1488" s="18" t="s">
        <v>323</v>
      </c>
      <c r="C1488" s="43" t="s">
        <v>127</v>
      </c>
      <c r="D1488" s="41"/>
      <c r="E1488" s="41">
        <v>392</v>
      </c>
      <c r="F1488" s="41">
        <v>2065</v>
      </c>
      <c r="G1488" s="4">
        <v>2021.559</v>
      </c>
      <c r="H1488" s="4">
        <v>2060.556</v>
      </c>
      <c r="I1488" s="4">
        <v>2115.7159999999999</v>
      </c>
      <c r="J1488" s="4">
        <v>2183.9929999999999</v>
      </c>
      <c r="K1488" s="4">
        <v>2252.279</v>
      </c>
      <c r="L1488" s="4">
        <v>2307.5410000000002</v>
      </c>
      <c r="M1488" s="4">
        <v>2351.9070000000002</v>
      </c>
      <c r="N1488" s="4">
        <v>2401.79</v>
      </c>
      <c r="O1488" s="4">
        <v>2478.3820000000001</v>
      </c>
      <c r="P1488" s="4">
        <v>2587.8560000000002</v>
      </c>
      <c r="Q1488" s="4">
        <v>2703.58</v>
      </c>
      <c r="R1488" s="4">
        <v>2768.8789999999999</v>
      </c>
      <c r="S1488" s="4">
        <v>2800.0720000000001</v>
      </c>
      <c r="T1488" s="4">
        <v>2905.1590000000001</v>
      </c>
      <c r="U1488" s="4">
        <v>2914.11</v>
      </c>
      <c r="V1488" s="4">
        <v>3098.9119999999998</v>
      </c>
      <c r="W1488" s="4">
        <v>3289.5529999999999</v>
      </c>
      <c r="X1488" s="4">
        <v>3244.7089999999998</v>
      </c>
      <c r="Y1488" s="4">
        <v>2883.7550000000001</v>
      </c>
      <c r="Z1488" s="4">
        <v>1365.7650000000001</v>
      </c>
      <c r="AA1488" s="4">
        <v>440.64</v>
      </c>
    </row>
    <row r="1489" spans="1:27" s="6" customFormat="1" x14ac:dyDescent="0.3">
      <c r="A1489" s="40">
        <v>1488</v>
      </c>
      <c r="B1489" s="18" t="s">
        <v>323</v>
      </c>
      <c r="C1489" s="43" t="s">
        <v>127</v>
      </c>
      <c r="D1489" s="41"/>
      <c r="E1489" s="41">
        <v>392</v>
      </c>
      <c r="F1489" s="41">
        <v>2070</v>
      </c>
      <c r="G1489" s="4">
        <v>1994.183</v>
      </c>
      <c r="H1489" s="4">
        <v>2023.903</v>
      </c>
      <c r="I1489" s="4">
        <v>2062.4160000000002</v>
      </c>
      <c r="J1489" s="4">
        <v>2125.8429999999998</v>
      </c>
      <c r="K1489" s="4">
        <v>2202.116</v>
      </c>
      <c r="L1489" s="4">
        <v>2269.3530000000001</v>
      </c>
      <c r="M1489" s="4">
        <v>2320.029</v>
      </c>
      <c r="N1489" s="4">
        <v>2359.7240000000002</v>
      </c>
      <c r="O1489" s="4">
        <v>2405.5970000000002</v>
      </c>
      <c r="P1489" s="4">
        <v>2478.4839999999999</v>
      </c>
      <c r="Q1489" s="4">
        <v>2583.9780000000001</v>
      </c>
      <c r="R1489" s="4">
        <v>2695.3620000000001</v>
      </c>
      <c r="S1489" s="4">
        <v>2755.35</v>
      </c>
      <c r="T1489" s="4">
        <v>2779.34</v>
      </c>
      <c r="U1489" s="4">
        <v>2873.009</v>
      </c>
      <c r="V1489" s="4">
        <v>2857.8519999999999</v>
      </c>
      <c r="W1489" s="4">
        <v>2971.2910000000002</v>
      </c>
      <c r="X1489" s="4">
        <v>2974.8409999999999</v>
      </c>
      <c r="Y1489" s="4">
        <v>2547.3249999999998</v>
      </c>
      <c r="Z1489" s="4">
        <v>1681.143</v>
      </c>
      <c r="AA1489" s="4">
        <v>529.18700000000001</v>
      </c>
    </row>
    <row r="1490" spans="1:27" s="6" customFormat="1" x14ac:dyDescent="0.3">
      <c r="A1490" s="40">
        <v>1489</v>
      </c>
      <c r="B1490" s="18" t="s">
        <v>323</v>
      </c>
      <c r="C1490" s="43" t="s">
        <v>127</v>
      </c>
      <c r="D1490" s="41"/>
      <c r="E1490" s="41">
        <v>392</v>
      </c>
      <c r="F1490" s="41">
        <v>2075</v>
      </c>
      <c r="G1490" s="4">
        <v>1966.479</v>
      </c>
      <c r="H1490" s="4">
        <v>1996.403</v>
      </c>
      <c r="I1490" s="4">
        <v>2025.6579999999999</v>
      </c>
      <c r="J1490" s="4">
        <v>2071.9389999999999</v>
      </c>
      <c r="K1490" s="4">
        <v>2142.8719999999998</v>
      </c>
      <c r="L1490" s="4">
        <v>2218.1950000000002</v>
      </c>
      <c r="M1490" s="4">
        <v>2281.1410000000001</v>
      </c>
      <c r="N1490" s="4">
        <v>2327.4589999999998</v>
      </c>
      <c r="O1490" s="4">
        <v>2363.4589999999998</v>
      </c>
      <c r="P1490" s="4">
        <v>2406.0129999999999</v>
      </c>
      <c r="Q1490" s="4">
        <v>2475.4349999999999</v>
      </c>
      <c r="R1490" s="4">
        <v>2577.174</v>
      </c>
      <c r="S1490" s="4">
        <v>2683.7649999999999</v>
      </c>
      <c r="T1490" s="4">
        <v>2737.3090000000002</v>
      </c>
      <c r="U1490" s="4">
        <v>2752.1840000000002</v>
      </c>
      <c r="V1490" s="4">
        <v>2823.9929999999999</v>
      </c>
      <c r="W1490" s="4">
        <v>2752.511</v>
      </c>
      <c r="X1490" s="4">
        <v>2711.6320000000001</v>
      </c>
      <c r="Y1490" s="4">
        <v>2376.75</v>
      </c>
      <c r="Z1490" s="4">
        <v>1529.0319999999999</v>
      </c>
      <c r="AA1490" s="4">
        <v>668.38199999999995</v>
      </c>
    </row>
    <row r="1491" spans="1:27" s="6" customFormat="1" x14ac:dyDescent="0.3">
      <c r="A1491" s="40">
        <v>1490</v>
      </c>
      <c r="B1491" s="18" t="s">
        <v>323</v>
      </c>
      <c r="C1491" s="43" t="s">
        <v>127</v>
      </c>
      <c r="D1491" s="41"/>
      <c r="E1491" s="41">
        <v>392</v>
      </c>
      <c r="F1491" s="41">
        <v>2080</v>
      </c>
      <c r="G1491" s="4">
        <v>1937.0909999999999</v>
      </c>
      <c r="H1491" s="4">
        <v>1968.556</v>
      </c>
      <c r="I1491" s="4">
        <v>1998.0519999999999</v>
      </c>
      <c r="J1491" s="4">
        <v>2034.5730000000001</v>
      </c>
      <c r="K1491" s="4">
        <v>2087.893</v>
      </c>
      <c r="L1491" s="4">
        <v>2157.951</v>
      </c>
      <c r="M1491" s="4">
        <v>2229.2779999999998</v>
      </c>
      <c r="N1491" s="4">
        <v>2288.183</v>
      </c>
      <c r="O1491" s="4">
        <v>2331.1039999999998</v>
      </c>
      <c r="P1491" s="4">
        <v>2364.0970000000002</v>
      </c>
      <c r="Q1491" s="4">
        <v>2403.627</v>
      </c>
      <c r="R1491" s="4">
        <v>2469.8879999999999</v>
      </c>
      <c r="S1491" s="4">
        <v>2567.5549999999998</v>
      </c>
      <c r="T1491" s="4">
        <v>2668.3879999999999</v>
      </c>
      <c r="U1491" s="4">
        <v>2713.9879999999998</v>
      </c>
      <c r="V1491" s="4">
        <v>2711.194</v>
      </c>
      <c r="W1491" s="4">
        <v>2731.7979999999998</v>
      </c>
      <c r="X1491" s="4">
        <v>2534.7310000000002</v>
      </c>
      <c r="Y1491" s="4">
        <v>2205.1799999999998</v>
      </c>
      <c r="Z1491" s="4">
        <v>1470.2329999999999</v>
      </c>
      <c r="AA1491" s="4">
        <v>686.82299999999998</v>
      </c>
    </row>
    <row r="1492" spans="1:27" s="6" customFormat="1" x14ac:dyDescent="0.3">
      <c r="A1492" s="40">
        <v>1491</v>
      </c>
      <c r="B1492" s="18" t="s">
        <v>323</v>
      </c>
      <c r="C1492" s="43" t="s">
        <v>127</v>
      </c>
      <c r="D1492" s="41"/>
      <c r="E1492" s="41">
        <v>392</v>
      </c>
      <c r="F1492" s="41">
        <v>2085</v>
      </c>
      <c r="G1492" s="4">
        <v>1899.2909999999999</v>
      </c>
      <c r="H1492" s="4">
        <v>1939.0440000000001</v>
      </c>
      <c r="I1492" s="4">
        <v>1970.098</v>
      </c>
      <c r="J1492" s="4">
        <v>2006.336</v>
      </c>
      <c r="K1492" s="4">
        <v>2049.422</v>
      </c>
      <c r="L1492" s="4">
        <v>2101.944</v>
      </c>
      <c r="M1492" s="4">
        <v>2168.3119999999999</v>
      </c>
      <c r="N1492" s="4">
        <v>2235.91</v>
      </c>
      <c r="O1492" s="4">
        <v>2291.712</v>
      </c>
      <c r="P1492" s="4">
        <v>2331.9140000000002</v>
      </c>
      <c r="Q1492" s="4">
        <v>2362.2339999999999</v>
      </c>
      <c r="R1492" s="4">
        <v>2399.0619999999999</v>
      </c>
      <c r="S1492" s="4">
        <v>2461.9470000000001</v>
      </c>
      <c r="T1492" s="4">
        <v>2554.777</v>
      </c>
      <c r="U1492" s="4">
        <v>2648.6770000000001</v>
      </c>
      <c r="V1492" s="4">
        <v>2678.895</v>
      </c>
      <c r="W1492" s="4">
        <v>2633.192</v>
      </c>
      <c r="X1492" s="4">
        <v>2536.94</v>
      </c>
      <c r="Y1492" s="4">
        <v>2096.4499999999998</v>
      </c>
      <c r="Z1492" s="4">
        <v>1404.7439999999999</v>
      </c>
      <c r="AA1492" s="4">
        <v>696.57799999999997</v>
      </c>
    </row>
    <row r="1493" spans="1:27" s="6" customFormat="1" x14ac:dyDescent="0.3">
      <c r="A1493" s="40">
        <v>1492</v>
      </c>
      <c r="B1493" s="18" t="s">
        <v>323</v>
      </c>
      <c r="C1493" s="43" t="s">
        <v>127</v>
      </c>
      <c r="D1493" s="41"/>
      <c r="E1493" s="41">
        <v>392</v>
      </c>
      <c r="F1493" s="41">
        <v>2090</v>
      </c>
      <c r="G1493" s="4">
        <v>1859.3610000000001</v>
      </c>
      <c r="H1493" s="4">
        <v>1901.1020000000001</v>
      </c>
      <c r="I1493" s="4">
        <v>1940.4770000000001</v>
      </c>
      <c r="J1493" s="4">
        <v>1977.77</v>
      </c>
      <c r="K1493" s="4">
        <v>2020.0740000000001</v>
      </c>
      <c r="L1493" s="4">
        <v>2062.4380000000001</v>
      </c>
      <c r="M1493" s="4">
        <v>2111.5720000000001</v>
      </c>
      <c r="N1493" s="4">
        <v>2174.5300000000002</v>
      </c>
      <c r="O1493" s="4">
        <v>2239.2800000000002</v>
      </c>
      <c r="P1493" s="4">
        <v>2292.6419999999998</v>
      </c>
      <c r="Q1493" s="4">
        <v>2330.4920000000002</v>
      </c>
      <c r="R1493" s="4">
        <v>2358.462</v>
      </c>
      <c r="S1493" s="4">
        <v>2392.4769999999999</v>
      </c>
      <c r="T1493" s="4">
        <v>2451.4180000000001</v>
      </c>
      <c r="U1493" s="4">
        <v>2538.5709999999999</v>
      </c>
      <c r="V1493" s="4">
        <v>2619.2080000000001</v>
      </c>
      <c r="W1493" s="4">
        <v>2611.5569999999998</v>
      </c>
      <c r="X1493" s="4">
        <v>2465.0909999999999</v>
      </c>
      <c r="Y1493" s="4">
        <v>2133.1840000000002</v>
      </c>
      <c r="Z1493" s="4">
        <v>1375.1880000000001</v>
      </c>
      <c r="AA1493" s="4">
        <v>701.35799999999995</v>
      </c>
    </row>
    <row r="1494" spans="1:27" s="6" customFormat="1" x14ac:dyDescent="0.3">
      <c r="A1494" s="40">
        <v>1493</v>
      </c>
      <c r="B1494" s="18" t="s">
        <v>323</v>
      </c>
      <c r="C1494" s="43" t="s">
        <v>127</v>
      </c>
      <c r="D1494" s="41"/>
      <c r="E1494" s="41">
        <v>392</v>
      </c>
      <c r="F1494" s="41">
        <v>2095</v>
      </c>
      <c r="G1494" s="4">
        <v>1824.239</v>
      </c>
      <c r="H1494" s="4">
        <v>1861.0450000000001</v>
      </c>
      <c r="I1494" s="4">
        <v>1902.4269999999999</v>
      </c>
      <c r="J1494" s="4">
        <v>1947.518</v>
      </c>
      <c r="K1494" s="4">
        <v>1990.3789999999999</v>
      </c>
      <c r="L1494" s="4">
        <v>2032.0530000000001</v>
      </c>
      <c r="M1494" s="4">
        <v>2071.3229999999999</v>
      </c>
      <c r="N1494" s="4">
        <v>2117.3440000000001</v>
      </c>
      <c r="O1494" s="4">
        <v>2177.7339999999999</v>
      </c>
      <c r="P1494" s="4">
        <v>2240.3090000000002</v>
      </c>
      <c r="Q1494" s="4">
        <v>2291.587</v>
      </c>
      <c r="R1494" s="4">
        <v>2327.37</v>
      </c>
      <c r="S1494" s="4">
        <v>2352.9180000000001</v>
      </c>
      <c r="T1494" s="4">
        <v>2383.672</v>
      </c>
      <c r="U1494" s="4">
        <v>2438.0569999999998</v>
      </c>
      <c r="V1494" s="4">
        <v>2514.3029999999999</v>
      </c>
      <c r="W1494" s="4">
        <v>2561.7109999999998</v>
      </c>
      <c r="X1494" s="4">
        <v>2462.4630000000002</v>
      </c>
      <c r="Y1494" s="4">
        <v>2104.348</v>
      </c>
      <c r="Z1494" s="4">
        <v>1438.3</v>
      </c>
      <c r="AA1494" s="4">
        <v>715.24599999999998</v>
      </c>
    </row>
    <row r="1495" spans="1:27" s="6" customFormat="1" x14ac:dyDescent="0.3">
      <c r="A1495" s="40">
        <v>1494</v>
      </c>
      <c r="B1495" s="18" t="s">
        <v>323</v>
      </c>
      <c r="C1495" s="43" t="s">
        <v>127</v>
      </c>
      <c r="D1495" s="41"/>
      <c r="E1495" s="41">
        <v>392</v>
      </c>
      <c r="F1495" s="41">
        <v>2100</v>
      </c>
      <c r="G1495" s="4">
        <v>1793.606</v>
      </c>
      <c r="H1495" s="4">
        <v>1825.778</v>
      </c>
      <c r="I1495" s="4">
        <v>1862.2639999999999</v>
      </c>
      <c r="J1495" s="4">
        <v>1908.836</v>
      </c>
      <c r="K1495" s="4">
        <v>1958.9970000000001</v>
      </c>
      <c r="L1495" s="4">
        <v>2001.2929999999999</v>
      </c>
      <c r="M1495" s="4">
        <v>2040.17</v>
      </c>
      <c r="N1495" s="4">
        <v>2076.6179999999999</v>
      </c>
      <c r="O1495" s="4">
        <v>2120.35</v>
      </c>
      <c r="P1495" s="4">
        <v>2178.8330000000001</v>
      </c>
      <c r="Q1495" s="4">
        <v>2239.5729999999999</v>
      </c>
      <c r="R1495" s="4">
        <v>2289.0659999999998</v>
      </c>
      <c r="S1495" s="4">
        <v>2322.7669999999998</v>
      </c>
      <c r="T1495" s="4">
        <v>2345.56</v>
      </c>
      <c r="U1495" s="4">
        <v>2372.683</v>
      </c>
      <c r="V1495" s="4">
        <v>2418.3000000000002</v>
      </c>
      <c r="W1495" s="4">
        <v>2466.7399999999998</v>
      </c>
      <c r="X1495" s="4">
        <v>2432.3200000000002</v>
      </c>
      <c r="Y1495" s="4">
        <v>2133.873</v>
      </c>
      <c r="Z1495" s="4">
        <v>1459.0909999999999</v>
      </c>
      <c r="AA1495" s="4">
        <v>766.23199999999997</v>
      </c>
    </row>
    <row r="1496" spans="1:27" s="6" customFormat="1" x14ac:dyDescent="0.3">
      <c r="A1496" s="40">
        <v>1495</v>
      </c>
      <c r="B1496" s="18" t="s">
        <v>323</v>
      </c>
      <c r="C1496" s="43" t="s">
        <v>128</v>
      </c>
      <c r="D1496" s="41"/>
      <c r="E1496" s="41">
        <v>496</v>
      </c>
      <c r="F1496" s="41">
        <v>2015</v>
      </c>
      <c r="G1496" s="4">
        <v>177.244</v>
      </c>
      <c r="H1496" s="4">
        <v>137.72200000000001</v>
      </c>
      <c r="I1496" s="4">
        <v>108.47</v>
      </c>
      <c r="J1496" s="4">
        <v>113.23399999999999</v>
      </c>
      <c r="K1496" s="4">
        <v>133.94900000000001</v>
      </c>
      <c r="L1496" s="4">
        <v>153.97</v>
      </c>
      <c r="M1496" s="4">
        <v>125.679</v>
      </c>
      <c r="N1496" s="4">
        <v>112.943</v>
      </c>
      <c r="O1496" s="4">
        <v>103.479</v>
      </c>
      <c r="P1496" s="4">
        <v>90.543999999999997</v>
      </c>
      <c r="Q1496" s="4">
        <v>82.346999999999994</v>
      </c>
      <c r="R1496" s="4">
        <v>58.451000000000001</v>
      </c>
      <c r="S1496" s="4">
        <v>37.689</v>
      </c>
      <c r="T1496" s="4">
        <v>24.219000000000001</v>
      </c>
      <c r="U1496" s="4">
        <v>18.975999999999999</v>
      </c>
      <c r="V1496" s="4">
        <v>12.661</v>
      </c>
      <c r="W1496" s="4">
        <v>7.5659999999999998</v>
      </c>
      <c r="X1496" s="4">
        <v>2.911</v>
      </c>
      <c r="Y1496" s="4">
        <v>0.74</v>
      </c>
      <c r="Z1496" s="4">
        <v>0.129</v>
      </c>
      <c r="AA1496" s="4">
        <v>7.0000000000000001E-3</v>
      </c>
    </row>
    <row r="1497" spans="1:27" s="6" customFormat="1" x14ac:dyDescent="0.3">
      <c r="A1497" s="40">
        <v>1496</v>
      </c>
      <c r="B1497" s="18" t="s">
        <v>323</v>
      </c>
      <c r="C1497" s="43" t="s">
        <v>128</v>
      </c>
      <c r="D1497" s="41"/>
      <c r="E1497" s="41">
        <v>496</v>
      </c>
      <c r="F1497" s="41">
        <v>2020</v>
      </c>
      <c r="G1497" s="4">
        <v>166.667</v>
      </c>
      <c r="H1497" s="4">
        <v>176.45699999999999</v>
      </c>
      <c r="I1497" s="4">
        <v>137.33799999999999</v>
      </c>
      <c r="J1497" s="4">
        <v>107.209</v>
      </c>
      <c r="K1497" s="4">
        <v>111.06699999999999</v>
      </c>
      <c r="L1497" s="4">
        <v>131.80500000000001</v>
      </c>
      <c r="M1497" s="4">
        <v>152.131</v>
      </c>
      <c r="N1497" s="4">
        <v>124.139</v>
      </c>
      <c r="O1497" s="4">
        <v>111.407</v>
      </c>
      <c r="P1497" s="4">
        <v>101.482</v>
      </c>
      <c r="Q1497" s="4">
        <v>87.820999999999998</v>
      </c>
      <c r="R1497" s="4">
        <v>78.891999999999996</v>
      </c>
      <c r="S1497" s="4">
        <v>54.826000000000001</v>
      </c>
      <c r="T1497" s="4">
        <v>34.213000000000001</v>
      </c>
      <c r="U1497" s="4">
        <v>20.648</v>
      </c>
      <c r="V1497" s="4">
        <v>14.535</v>
      </c>
      <c r="W1497" s="4">
        <v>8.3290000000000006</v>
      </c>
      <c r="X1497" s="4">
        <v>3.9569999999999999</v>
      </c>
      <c r="Y1497" s="4">
        <v>1.109</v>
      </c>
      <c r="Z1497" s="4">
        <v>0.186</v>
      </c>
      <c r="AA1497" s="4">
        <v>1.9E-2</v>
      </c>
    </row>
    <row r="1498" spans="1:27" s="6" customFormat="1" x14ac:dyDescent="0.3">
      <c r="A1498" s="40">
        <v>1497</v>
      </c>
      <c r="B1498" s="18" t="s">
        <v>323</v>
      </c>
      <c r="C1498" s="43" t="s">
        <v>128</v>
      </c>
      <c r="D1498" s="41"/>
      <c r="E1498" s="41">
        <v>496</v>
      </c>
      <c r="F1498" s="41">
        <v>2025</v>
      </c>
      <c r="G1498" s="4">
        <v>152.58600000000001</v>
      </c>
      <c r="H1498" s="4">
        <v>165.99600000000001</v>
      </c>
      <c r="I1498" s="4">
        <v>176.06</v>
      </c>
      <c r="J1498" s="4">
        <v>136.06700000000001</v>
      </c>
      <c r="K1498" s="4">
        <v>105.08499999999999</v>
      </c>
      <c r="L1498" s="4">
        <v>109.02500000000001</v>
      </c>
      <c r="M1498" s="4">
        <v>130.10499999999999</v>
      </c>
      <c r="N1498" s="4">
        <v>150.55699999999999</v>
      </c>
      <c r="O1498" s="4">
        <v>122.63200000000001</v>
      </c>
      <c r="P1498" s="4">
        <v>109.467</v>
      </c>
      <c r="Q1498" s="4">
        <v>98.715000000000003</v>
      </c>
      <c r="R1498" s="4">
        <v>84.426000000000002</v>
      </c>
      <c r="S1498" s="4">
        <v>74.356999999999999</v>
      </c>
      <c r="T1498" s="4">
        <v>50.088000000000001</v>
      </c>
      <c r="U1498" s="4">
        <v>29.437999999999999</v>
      </c>
      <c r="V1498" s="4">
        <v>16.023</v>
      </c>
      <c r="W1498" s="4">
        <v>9.7200000000000006</v>
      </c>
      <c r="X1498" s="4">
        <v>4.4379999999999997</v>
      </c>
      <c r="Y1498" s="4">
        <v>1.5369999999999999</v>
      </c>
      <c r="Z1498" s="4">
        <v>0.28599999999999998</v>
      </c>
      <c r="AA1498" s="4">
        <v>2.9000000000000001E-2</v>
      </c>
    </row>
    <row r="1499" spans="1:27" s="6" customFormat="1" x14ac:dyDescent="0.3">
      <c r="A1499" s="40">
        <v>1498</v>
      </c>
      <c r="B1499" s="18" t="s">
        <v>323</v>
      </c>
      <c r="C1499" s="43" t="s">
        <v>128</v>
      </c>
      <c r="D1499" s="41"/>
      <c r="E1499" s="41">
        <v>496</v>
      </c>
      <c r="F1499" s="41">
        <v>2030</v>
      </c>
      <c r="G1499" s="4">
        <v>142.114</v>
      </c>
      <c r="H1499" s="4">
        <v>152</v>
      </c>
      <c r="I1499" s="4">
        <v>165.62700000000001</v>
      </c>
      <c r="J1499" s="4">
        <v>174.762</v>
      </c>
      <c r="K1499" s="4">
        <v>133.91</v>
      </c>
      <c r="L1499" s="4">
        <v>103.066</v>
      </c>
      <c r="M1499" s="4">
        <v>107.405</v>
      </c>
      <c r="N1499" s="4">
        <v>128.66499999999999</v>
      </c>
      <c r="O1499" s="4">
        <v>148.923</v>
      </c>
      <c r="P1499" s="4">
        <v>120.654</v>
      </c>
      <c r="Q1499" s="4">
        <v>106.702</v>
      </c>
      <c r="R1499" s="4">
        <v>95.183999999999997</v>
      </c>
      <c r="S1499" s="4">
        <v>79.927000000000007</v>
      </c>
      <c r="T1499" s="4">
        <v>68.399000000000001</v>
      </c>
      <c r="U1499" s="4">
        <v>43.570999999999998</v>
      </c>
      <c r="V1499" s="4">
        <v>23.241</v>
      </c>
      <c r="W1499" s="4">
        <v>10.971</v>
      </c>
      <c r="X1499" s="4">
        <v>5.343</v>
      </c>
      <c r="Y1499" s="4">
        <v>1.7889999999999999</v>
      </c>
      <c r="Z1499" s="4">
        <v>0.41099999999999998</v>
      </c>
      <c r="AA1499" s="4">
        <v>4.5999999999999999E-2</v>
      </c>
    </row>
    <row r="1500" spans="1:27" s="6" customFormat="1" x14ac:dyDescent="0.3">
      <c r="A1500" s="40">
        <v>1499</v>
      </c>
      <c r="B1500" s="18" t="s">
        <v>323</v>
      </c>
      <c r="C1500" s="43" t="s">
        <v>128</v>
      </c>
      <c r="D1500" s="41"/>
      <c r="E1500" s="41">
        <v>496</v>
      </c>
      <c r="F1500" s="41">
        <v>2035</v>
      </c>
      <c r="G1500" s="4">
        <v>139.01</v>
      </c>
      <c r="H1500" s="4">
        <v>141.589</v>
      </c>
      <c r="I1500" s="4">
        <v>151.66</v>
      </c>
      <c r="J1500" s="4">
        <v>164.34899999999999</v>
      </c>
      <c r="K1500" s="4">
        <v>172.56</v>
      </c>
      <c r="L1500" s="4">
        <v>131.84800000000001</v>
      </c>
      <c r="M1500" s="4">
        <v>101.479</v>
      </c>
      <c r="N1500" s="4">
        <v>106.089</v>
      </c>
      <c r="O1500" s="4">
        <v>127.241</v>
      </c>
      <c r="P1500" s="4">
        <v>146.73400000000001</v>
      </c>
      <c r="Q1500" s="4">
        <v>117.837</v>
      </c>
      <c r="R1500" s="4">
        <v>103.16500000000001</v>
      </c>
      <c r="S1500" s="4">
        <v>90.483999999999995</v>
      </c>
      <c r="T1500" s="4">
        <v>73.965999999999994</v>
      </c>
      <c r="U1500" s="4">
        <v>60.084000000000003</v>
      </c>
      <c r="V1500" s="4">
        <v>34.945999999999998</v>
      </c>
      <c r="W1500" s="4">
        <v>16.27</v>
      </c>
      <c r="X1500" s="4">
        <v>6.2069999999999999</v>
      </c>
      <c r="Y1500" s="4">
        <v>2.23</v>
      </c>
      <c r="Z1500" s="4">
        <v>0.496</v>
      </c>
      <c r="AA1500" s="4">
        <v>6.8000000000000005E-2</v>
      </c>
    </row>
    <row r="1501" spans="1:27" s="6" customFormat="1" x14ac:dyDescent="0.3">
      <c r="A1501" s="40">
        <v>1500</v>
      </c>
      <c r="B1501" s="18" t="s">
        <v>323</v>
      </c>
      <c r="C1501" s="43" t="s">
        <v>128</v>
      </c>
      <c r="D1501" s="41"/>
      <c r="E1501" s="41">
        <v>496</v>
      </c>
      <c r="F1501" s="41">
        <v>2040</v>
      </c>
      <c r="G1501" s="4">
        <v>143.29499999999999</v>
      </c>
      <c r="H1501" s="4">
        <v>138.523</v>
      </c>
      <c r="I1501" s="4">
        <v>141.267</v>
      </c>
      <c r="J1501" s="4">
        <v>150.40700000000001</v>
      </c>
      <c r="K1501" s="4">
        <v>162.18</v>
      </c>
      <c r="L1501" s="4">
        <v>170.44200000000001</v>
      </c>
      <c r="M1501" s="4">
        <v>130.20400000000001</v>
      </c>
      <c r="N1501" s="4">
        <v>100.211</v>
      </c>
      <c r="O1501" s="4">
        <v>104.86</v>
      </c>
      <c r="P1501" s="4">
        <v>125.426</v>
      </c>
      <c r="Q1501" s="4">
        <v>143.59100000000001</v>
      </c>
      <c r="R1501" s="4">
        <v>114.22199999999999</v>
      </c>
      <c r="S1501" s="4">
        <v>98.445999999999998</v>
      </c>
      <c r="T1501" s="4">
        <v>84.210999999999999</v>
      </c>
      <c r="U1501" s="4">
        <v>65.561000000000007</v>
      </c>
      <c r="V1501" s="4">
        <v>48.893000000000001</v>
      </c>
      <c r="W1501" s="4">
        <v>24.971</v>
      </c>
      <c r="X1501" s="4">
        <v>9.4580000000000002</v>
      </c>
      <c r="Y1501" s="4">
        <v>2.677</v>
      </c>
      <c r="Z1501" s="4">
        <v>0.64100000000000001</v>
      </c>
      <c r="AA1501" s="4">
        <v>8.5999999999999993E-2</v>
      </c>
    </row>
    <row r="1502" spans="1:27" s="6" customFormat="1" x14ac:dyDescent="0.3">
      <c r="A1502" s="40">
        <v>1501</v>
      </c>
      <c r="B1502" s="18" t="s">
        <v>323</v>
      </c>
      <c r="C1502" s="43" t="s">
        <v>128</v>
      </c>
      <c r="D1502" s="41"/>
      <c r="E1502" s="41">
        <v>496</v>
      </c>
      <c r="F1502" s="41">
        <v>2045</v>
      </c>
      <c r="G1502" s="4">
        <v>150.51499999999999</v>
      </c>
      <c r="H1502" s="4">
        <v>142.82599999999999</v>
      </c>
      <c r="I1502" s="4">
        <v>138.214</v>
      </c>
      <c r="J1502" s="4">
        <v>140.03100000000001</v>
      </c>
      <c r="K1502" s="4">
        <v>148.26599999999999</v>
      </c>
      <c r="L1502" s="4">
        <v>160.09399999999999</v>
      </c>
      <c r="M1502" s="4">
        <v>168.72399999999999</v>
      </c>
      <c r="N1502" s="4">
        <v>128.85400000000001</v>
      </c>
      <c r="O1502" s="4">
        <v>99.058000000000007</v>
      </c>
      <c r="P1502" s="4">
        <v>103.383</v>
      </c>
      <c r="Q1502" s="4">
        <v>122.89</v>
      </c>
      <c r="R1502" s="4">
        <v>139.53</v>
      </c>
      <c r="S1502" s="4">
        <v>109.38</v>
      </c>
      <c r="T1502" s="4">
        <v>92.090999999999994</v>
      </c>
      <c r="U1502" s="4">
        <v>75.259</v>
      </c>
      <c r="V1502" s="4">
        <v>54.054000000000002</v>
      </c>
      <c r="W1502" s="4">
        <v>35.604999999999997</v>
      </c>
      <c r="X1502" s="4">
        <v>14.888999999999999</v>
      </c>
      <c r="Y1502" s="4">
        <v>4.2089999999999996</v>
      </c>
      <c r="Z1502" s="4">
        <v>0.79700000000000004</v>
      </c>
      <c r="AA1502" s="4">
        <v>0.114</v>
      </c>
    </row>
    <row r="1503" spans="1:27" s="6" customFormat="1" x14ac:dyDescent="0.3">
      <c r="A1503" s="40">
        <v>1502</v>
      </c>
      <c r="B1503" s="18" t="s">
        <v>323</v>
      </c>
      <c r="C1503" s="43" t="s">
        <v>128</v>
      </c>
      <c r="D1503" s="41"/>
      <c r="E1503" s="41">
        <v>496</v>
      </c>
      <c r="F1503" s="41">
        <v>2050</v>
      </c>
      <c r="G1503" s="4">
        <v>154.81299999999999</v>
      </c>
      <c r="H1503" s="4">
        <v>150.059</v>
      </c>
      <c r="I1503" s="4">
        <v>142.52199999999999</v>
      </c>
      <c r="J1503" s="4">
        <v>136.989</v>
      </c>
      <c r="K1503" s="4">
        <v>137.91300000000001</v>
      </c>
      <c r="L1503" s="4">
        <v>146.21700000000001</v>
      </c>
      <c r="M1503" s="4">
        <v>158.41999999999999</v>
      </c>
      <c r="N1503" s="4">
        <v>167.26900000000001</v>
      </c>
      <c r="O1503" s="4">
        <v>127.581</v>
      </c>
      <c r="P1503" s="4">
        <v>97.715000000000003</v>
      </c>
      <c r="Q1503" s="4">
        <v>101.39</v>
      </c>
      <c r="R1503" s="4">
        <v>119.636</v>
      </c>
      <c r="S1503" s="4">
        <v>134.053</v>
      </c>
      <c r="T1503" s="4">
        <v>102.80500000000001</v>
      </c>
      <c r="U1503" s="4">
        <v>82.921000000000006</v>
      </c>
      <c r="V1503" s="4">
        <v>62.804000000000002</v>
      </c>
      <c r="W1503" s="4">
        <v>40.052</v>
      </c>
      <c r="X1503" s="4">
        <v>21.739000000000001</v>
      </c>
      <c r="Y1503" s="4">
        <v>6.8259999999999996</v>
      </c>
      <c r="Z1503" s="4">
        <v>1.2969999999999999</v>
      </c>
      <c r="AA1503" s="4">
        <v>0.14699999999999999</v>
      </c>
    </row>
    <row r="1504" spans="1:27" s="6" customFormat="1" x14ac:dyDescent="0.3">
      <c r="A1504" s="40">
        <v>1503</v>
      </c>
      <c r="B1504" s="18" t="s">
        <v>323</v>
      </c>
      <c r="C1504" s="43" t="s">
        <v>128</v>
      </c>
      <c r="D1504" s="41"/>
      <c r="E1504" s="41">
        <v>496</v>
      </c>
      <c r="F1504" s="41">
        <v>2055</v>
      </c>
      <c r="G1504" s="4">
        <v>150.679</v>
      </c>
      <c r="H1504" s="4">
        <v>154.386</v>
      </c>
      <c r="I1504" s="4">
        <v>149.76900000000001</v>
      </c>
      <c r="J1504" s="4">
        <v>141.35499999999999</v>
      </c>
      <c r="K1504" s="4">
        <v>134.982</v>
      </c>
      <c r="L1504" s="4">
        <v>135.98400000000001</v>
      </c>
      <c r="M1504" s="4">
        <v>144.65700000000001</v>
      </c>
      <c r="N1504" s="4">
        <v>157.07599999999999</v>
      </c>
      <c r="O1504" s="4">
        <v>165.875</v>
      </c>
      <c r="P1504" s="4">
        <v>126.06399999999999</v>
      </c>
      <c r="Q1504" s="4">
        <v>95.954999999999998</v>
      </c>
      <c r="R1504" s="4">
        <v>98.879000000000005</v>
      </c>
      <c r="S1504" s="4">
        <v>115.271</v>
      </c>
      <c r="T1504" s="4">
        <v>126.569</v>
      </c>
      <c r="U1504" s="4">
        <v>93.230999999999995</v>
      </c>
      <c r="V1504" s="4">
        <v>70</v>
      </c>
      <c r="W1504" s="4">
        <v>47.317</v>
      </c>
      <c r="X1504" s="4">
        <v>25.024000000000001</v>
      </c>
      <c r="Y1504" s="4">
        <v>10.265000000000001</v>
      </c>
      <c r="Z1504" s="4">
        <v>2.1760000000000002</v>
      </c>
      <c r="AA1504" s="4">
        <v>0.24</v>
      </c>
    </row>
    <row r="1505" spans="1:27" s="6" customFormat="1" x14ac:dyDescent="0.3">
      <c r="A1505" s="40">
        <v>1504</v>
      </c>
      <c r="B1505" s="18" t="s">
        <v>323</v>
      </c>
      <c r="C1505" s="43" t="s">
        <v>128</v>
      </c>
      <c r="D1505" s="41"/>
      <c r="E1505" s="41">
        <v>496</v>
      </c>
      <c r="F1505" s="41">
        <v>2060</v>
      </c>
      <c r="G1505" s="4">
        <v>141.71199999999999</v>
      </c>
      <c r="H1505" s="4">
        <v>150.28399999999999</v>
      </c>
      <c r="I1505" s="4">
        <v>154.10900000000001</v>
      </c>
      <c r="J1505" s="4">
        <v>148.66300000000001</v>
      </c>
      <c r="K1505" s="4">
        <v>139.45099999999999</v>
      </c>
      <c r="L1505" s="4">
        <v>133.15899999999999</v>
      </c>
      <c r="M1505" s="4">
        <v>134.52799999999999</v>
      </c>
      <c r="N1505" s="4">
        <v>143.43</v>
      </c>
      <c r="O1505" s="4">
        <v>155.80799999999999</v>
      </c>
      <c r="P1505" s="4">
        <v>164.12299999999999</v>
      </c>
      <c r="Q1505" s="4">
        <v>124.00700000000001</v>
      </c>
      <c r="R1505" s="4">
        <v>93.734999999999999</v>
      </c>
      <c r="S1505" s="4">
        <v>95.513000000000005</v>
      </c>
      <c r="T1505" s="4">
        <v>109.273</v>
      </c>
      <c r="U1505" s="4">
        <v>115.575</v>
      </c>
      <c r="V1505" s="4">
        <v>79.602000000000004</v>
      </c>
      <c r="W1505" s="4">
        <v>53.643999999999998</v>
      </c>
      <c r="X1505" s="4">
        <v>30.292000000000002</v>
      </c>
      <c r="Y1505" s="4">
        <v>12.199</v>
      </c>
      <c r="Z1505" s="4">
        <v>3.3969999999999998</v>
      </c>
      <c r="AA1505" s="4">
        <v>0.41499999999999998</v>
      </c>
    </row>
    <row r="1506" spans="1:27" s="6" customFormat="1" x14ac:dyDescent="0.3">
      <c r="A1506" s="40">
        <v>1505</v>
      </c>
      <c r="B1506" s="18" t="s">
        <v>323</v>
      </c>
      <c r="C1506" s="43" t="s">
        <v>128</v>
      </c>
      <c r="D1506" s="41"/>
      <c r="E1506" s="41">
        <v>496</v>
      </c>
      <c r="F1506" s="41">
        <v>2065</v>
      </c>
      <c r="G1506" s="4">
        <v>135.33000000000001</v>
      </c>
      <c r="H1506" s="4">
        <v>141.34899999999999</v>
      </c>
      <c r="I1506" s="4">
        <v>150.02600000000001</v>
      </c>
      <c r="J1506" s="4">
        <v>153.06100000000001</v>
      </c>
      <c r="K1506" s="4">
        <v>146.85900000000001</v>
      </c>
      <c r="L1506" s="4">
        <v>137.72399999999999</v>
      </c>
      <c r="M1506" s="4">
        <v>131.791</v>
      </c>
      <c r="N1506" s="4">
        <v>133.399</v>
      </c>
      <c r="O1506" s="4">
        <v>142.30099999999999</v>
      </c>
      <c r="P1506" s="4">
        <v>154.25299999999999</v>
      </c>
      <c r="Q1506" s="4">
        <v>161.69300000000001</v>
      </c>
      <c r="R1506" s="4">
        <v>121.375</v>
      </c>
      <c r="S1506" s="4">
        <v>90.768000000000001</v>
      </c>
      <c r="T1506" s="4">
        <v>90.882000000000005</v>
      </c>
      <c r="U1506" s="4">
        <v>100.40900000000001</v>
      </c>
      <c r="V1506" s="4">
        <v>99.724999999999994</v>
      </c>
      <c r="W1506" s="4">
        <v>61.975000000000001</v>
      </c>
      <c r="X1506" s="4">
        <v>35.131999999999998</v>
      </c>
      <c r="Y1506" s="4">
        <v>15.22</v>
      </c>
      <c r="Z1506" s="4">
        <v>4.1909999999999998</v>
      </c>
      <c r="AA1506" s="4">
        <v>0.67800000000000005</v>
      </c>
    </row>
    <row r="1507" spans="1:27" s="6" customFormat="1" x14ac:dyDescent="0.3">
      <c r="A1507" s="40">
        <v>1506</v>
      </c>
      <c r="B1507" s="18" t="s">
        <v>323</v>
      </c>
      <c r="C1507" s="43" t="s">
        <v>128</v>
      </c>
      <c r="D1507" s="41"/>
      <c r="E1507" s="41">
        <v>496</v>
      </c>
      <c r="F1507" s="41">
        <v>2070</v>
      </c>
      <c r="G1507" s="4">
        <v>133.828</v>
      </c>
      <c r="H1507" s="4">
        <v>134.99700000000001</v>
      </c>
      <c r="I1507" s="4">
        <v>141.11099999999999</v>
      </c>
      <c r="J1507" s="4">
        <v>149.04300000000001</v>
      </c>
      <c r="K1507" s="4">
        <v>151.36000000000001</v>
      </c>
      <c r="L1507" s="4">
        <v>145.22399999999999</v>
      </c>
      <c r="M1507" s="4">
        <v>136.429</v>
      </c>
      <c r="N1507" s="4">
        <v>130.73599999999999</v>
      </c>
      <c r="O1507" s="4">
        <v>132.381</v>
      </c>
      <c r="P1507" s="4">
        <v>140.94800000000001</v>
      </c>
      <c r="Q1507" s="4">
        <v>152.11699999999999</v>
      </c>
      <c r="R1507" s="4">
        <v>158.53899999999999</v>
      </c>
      <c r="S1507" s="4">
        <v>117.833</v>
      </c>
      <c r="T1507" s="4">
        <v>86.673000000000002</v>
      </c>
      <c r="U1507" s="4">
        <v>83.99</v>
      </c>
      <c r="V1507" s="4">
        <v>87.474000000000004</v>
      </c>
      <c r="W1507" s="4">
        <v>78.783000000000001</v>
      </c>
      <c r="X1507" s="4">
        <v>41.457000000000001</v>
      </c>
      <c r="Y1507" s="4">
        <v>18.161999999999999</v>
      </c>
      <c r="Z1507" s="4">
        <v>5.4169999999999998</v>
      </c>
      <c r="AA1507" s="4">
        <v>0.89500000000000002</v>
      </c>
    </row>
    <row r="1508" spans="1:27" s="6" customFormat="1" x14ac:dyDescent="0.3">
      <c r="A1508" s="40">
        <v>1507</v>
      </c>
      <c r="B1508" s="18" t="s">
        <v>323</v>
      </c>
      <c r="C1508" s="43" t="s">
        <v>128</v>
      </c>
      <c r="D1508" s="41"/>
      <c r="E1508" s="41">
        <v>496</v>
      </c>
      <c r="F1508" s="41">
        <v>2075</v>
      </c>
      <c r="G1508" s="4">
        <v>135.49299999999999</v>
      </c>
      <c r="H1508" s="4">
        <v>133.518</v>
      </c>
      <c r="I1508" s="4">
        <v>134.78</v>
      </c>
      <c r="J1508" s="4">
        <v>140.19499999999999</v>
      </c>
      <c r="K1508" s="4">
        <v>147.44999999999999</v>
      </c>
      <c r="L1508" s="4">
        <v>149.82</v>
      </c>
      <c r="M1508" s="4">
        <v>143.995</v>
      </c>
      <c r="N1508" s="4">
        <v>135.428</v>
      </c>
      <c r="O1508" s="4">
        <v>129.79400000000001</v>
      </c>
      <c r="P1508" s="4">
        <v>131.18899999999999</v>
      </c>
      <c r="Q1508" s="4">
        <v>139.12200000000001</v>
      </c>
      <c r="R1508" s="4">
        <v>149.35900000000001</v>
      </c>
      <c r="S1508" s="4">
        <v>154.274</v>
      </c>
      <c r="T1508" s="4">
        <v>112.90600000000001</v>
      </c>
      <c r="U1508" s="4">
        <v>80.537000000000006</v>
      </c>
      <c r="V1508" s="4">
        <v>73.83</v>
      </c>
      <c r="W1508" s="4">
        <v>70.054000000000002</v>
      </c>
      <c r="X1508" s="4">
        <v>53.77</v>
      </c>
      <c r="Y1508" s="4">
        <v>22.027999999999999</v>
      </c>
      <c r="Z1508" s="4">
        <v>6.6920000000000002</v>
      </c>
      <c r="AA1508" s="4">
        <v>1.2010000000000001</v>
      </c>
    </row>
    <row r="1509" spans="1:27" s="6" customFormat="1" x14ac:dyDescent="0.3">
      <c r="A1509" s="40">
        <v>1508</v>
      </c>
      <c r="B1509" s="18" t="s">
        <v>323</v>
      </c>
      <c r="C1509" s="43" t="s">
        <v>128</v>
      </c>
      <c r="D1509" s="41"/>
      <c r="E1509" s="41">
        <v>496</v>
      </c>
      <c r="F1509" s="41">
        <v>2080</v>
      </c>
      <c r="G1509" s="4">
        <v>137.136</v>
      </c>
      <c r="H1509" s="4">
        <v>135.20599999999999</v>
      </c>
      <c r="I1509" s="4">
        <v>133.315</v>
      </c>
      <c r="J1509" s="4">
        <v>133.928</v>
      </c>
      <c r="K1509" s="4">
        <v>138.71600000000001</v>
      </c>
      <c r="L1509" s="4">
        <v>146.01599999999999</v>
      </c>
      <c r="M1509" s="4">
        <v>148.66499999999999</v>
      </c>
      <c r="N1509" s="4">
        <v>143.04300000000001</v>
      </c>
      <c r="O1509" s="4">
        <v>134.53200000000001</v>
      </c>
      <c r="P1509" s="4">
        <v>128.70400000000001</v>
      </c>
      <c r="Q1509" s="4">
        <v>129.60400000000001</v>
      </c>
      <c r="R1509" s="4">
        <v>136.77500000000001</v>
      </c>
      <c r="S1509" s="4">
        <v>145.637</v>
      </c>
      <c r="T1509" s="4">
        <v>148.29300000000001</v>
      </c>
      <c r="U1509" s="4">
        <v>105.453</v>
      </c>
      <c r="V1509" s="4">
        <v>71.384</v>
      </c>
      <c r="W1509" s="4">
        <v>59.881999999999998</v>
      </c>
      <c r="X1509" s="4">
        <v>48.722000000000001</v>
      </c>
      <c r="Y1509" s="4">
        <v>29.324000000000002</v>
      </c>
      <c r="Z1509" s="4">
        <v>8.3919999999999995</v>
      </c>
      <c r="AA1509" s="4">
        <v>1.5529999999999999</v>
      </c>
    </row>
    <row r="1510" spans="1:27" s="6" customFormat="1" x14ac:dyDescent="0.3">
      <c r="A1510" s="40">
        <v>1509</v>
      </c>
      <c r="B1510" s="18" t="s">
        <v>323</v>
      </c>
      <c r="C1510" s="43" t="s">
        <v>128</v>
      </c>
      <c r="D1510" s="41"/>
      <c r="E1510" s="41">
        <v>496</v>
      </c>
      <c r="F1510" s="41">
        <v>2085</v>
      </c>
      <c r="G1510" s="4">
        <v>135.93199999999999</v>
      </c>
      <c r="H1510" s="4">
        <v>136.86500000000001</v>
      </c>
      <c r="I1510" s="4">
        <v>135.01400000000001</v>
      </c>
      <c r="J1510" s="4">
        <v>132.52600000000001</v>
      </c>
      <c r="K1510" s="4">
        <v>132.55600000000001</v>
      </c>
      <c r="L1510" s="4">
        <v>137.38999999999999</v>
      </c>
      <c r="M1510" s="4">
        <v>144.947</v>
      </c>
      <c r="N1510" s="4">
        <v>147.768</v>
      </c>
      <c r="O1510" s="4">
        <v>142.18100000000001</v>
      </c>
      <c r="P1510" s="4">
        <v>133.49299999999999</v>
      </c>
      <c r="Q1510" s="4">
        <v>127.267</v>
      </c>
      <c r="R1510" s="4">
        <v>127.58199999999999</v>
      </c>
      <c r="S1510" s="4">
        <v>133.625</v>
      </c>
      <c r="T1510" s="4">
        <v>140.405</v>
      </c>
      <c r="U1510" s="4">
        <v>139.18199999999999</v>
      </c>
      <c r="V1510" s="4">
        <v>94.221000000000004</v>
      </c>
      <c r="W1510" s="4">
        <v>58.612000000000002</v>
      </c>
      <c r="X1510" s="4">
        <v>42.417000000000002</v>
      </c>
      <c r="Y1510" s="4">
        <v>27.262</v>
      </c>
      <c r="Z1510" s="4">
        <v>11.553000000000001</v>
      </c>
      <c r="AA1510" s="4">
        <v>2.0270000000000001</v>
      </c>
    </row>
    <row r="1511" spans="1:27" s="6" customFormat="1" x14ac:dyDescent="0.3">
      <c r="A1511" s="40">
        <v>1510</v>
      </c>
      <c r="B1511" s="18" t="s">
        <v>323</v>
      </c>
      <c r="C1511" s="43" t="s">
        <v>128</v>
      </c>
      <c r="D1511" s="41"/>
      <c r="E1511" s="41">
        <v>496</v>
      </c>
      <c r="F1511" s="41">
        <v>2090</v>
      </c>
      <c r="G1511" s="4">
        <v>131.94399999999999</v>
      </c>
      <c r="H1511" s="4">
        <v>135.68100000000001</v>
      </c>
      <c r="I1511" s="4">
        <v>136.68799999999999</v>
      </c>
      <c r="J1511" s="4">
        <v>134.28299999999999</v>
      </c>
      <c r="K1511" s="4">
        <v>131.25899999999999</v>
      </c>
      <c r="L1511" s="4">
        <v>131.34</v>
      </c>
      <c r="M1511" s="4">
        <v>136.41200000000001</v>
      </c>
      <c r="N1511" s="4">
        <v>144.124</v>
      </c>
      <c r="O1511" s="4">
        <v>146.95599999999999</v>
      </c>
      <c r="P1511" s="4">
        <v>141.178</v>
      </c>
      <c r="Q1511" s="4">
        <v>132.12200000000001</v>
      </c>
      <c r="R1511" s="4">
        <v>125.432</v>
      </c>
      <c r="S1511" s="4">
        <v>124.866</v>
      </c>
      <c r="T1511" s="4">
        <v>129.17500000000001</v>
      </c>
      <c r="U1511" s="4">
        <v>132.35900000000001</v>
      </c>
      <c r="V1511" s="4">
        <v>125.27200000000001</v>
      </c>
      <c r="W1511" s="4">
        <v>78.242000000000004</v>
      </c>
      <c r="X1511" s="4">
        <v>42.228000000000002</v>
      </c>
      <c r="Y1511" s="4">
        <v>24.311</v>
      </c>
      <c r="Z1511" s="4">
        <v>11.087</v>
      </c>
      <c r="AA1511" s="4">
        <v>2.863</v>
      </c>
    </row>
    <row r="1512" spans="1:27" s="6" customFormat="1" x14ac:dyDescent="0.3">
      <c r="A1512" s="40">
        <v>1511</v>
      </c>
      <c r="B1512" s="18" t="s">
        <v>323</v>
      </c>
      <c r="C1512" s="43" t="s">
        <v>128</v>
      </c>
      <c r="D1512" s="41"/>
      <c r="E1512" s="41">
        <v>496</v>
      </c>
      <c r="F1512" s="41">
        <v>2095</v>
      </c>
      <c r="G1512" s="4">
        <v>127.054</v>
      </c>
      <c r="H1512" s="4">
        <v>131.71600000000001</v>
      </c>
      <c r="I1512" s="4">
        <v>135.518</v>
      </c>
      <c r="J1512" s="4">
        <v>136.01599999999999</v>
      </c>
      <c r="K1512" s="4">
        <v>133.12</v>
      </c>
      <c r="L1512" s="4">
        <v>130.142</v>
      </c>
      <c r="M1512" s="4">
        <v>130.447</v>
      </c>
      <c r="N1512" s="4">
        <v>135.67099999999999</v>
      </c>
      <c r="O1512" s="4">
        <v>143.386</v>
      </c>
      <c r="P1512" s="4">
        <v>146.00700000000001</v>
      </c>
      <c r="Q1512" s="4">
        <v>139.85400000000001</v>
      </c>
      <c r="R1512" s="4">
        <v>130.37100000000001</v>
      </c>
      <c r="S1512" s="4">
        <v>122.977</v>
      </c>
      <c r="T1512" s="4">
        <v>121.021</v>
      </c>
      <c r="U1512" s="4">
        <v>122.289</v>
      </c>
      <c r="V1512" s="4">
        <v>119.968</v>
      </c>
      <c r="W1512" s="4">
        <v>105.166</v>
      </c>
      <c r="X1512" s="4">
        <v>57.313000000000002</v>
      </c>
      <c r="Y1512" s="4">
        <v>24.786999999999999</v>
      </c>
      <c r="Z1512" s="4">
        <v>10.209</v>
      </c>
      <c r="AA1512" s="4">
        <v>3.0470000000000002</v>
      </c>
    </row>
    <row r="1513" spans="1:27" s="6" customFormat="1" x14ac:dyDescent="0.3">
      <c r="A1513" s="40">
        <v>1512</v>
      </c>
      <c r="B1513" s="18" t="s">
        <v>323</v>
      </c>
      <c r="C1513" s="43" t="s">
        <v>128</v>
      </c>
      <c r="D1513" s="41"/>
      <c r="E1513" s="41">
        <v>496</v>
      </c>
      <c r="F1513" s="41">
        <v>2100</v>
      </c>
      <c r="G1513" s="4">
        <v>123.875</v>
      </c>
      <c r="H1513" s="4">
        <v>126.845</v>
      </c>
      <c r="I1513" s="4">
        <v>131.56800000000001</v>
      </c>
      <c r="J1513" s="4">
        <v>134.905</v>
      </c>
      <c r="K1513" s="4">
        <v>134.95500000000001</v>
      </c>
      <c r="L1513" s="4">
        <v>132.09899999999999</v>
      </c>
      <c r="M1513" s="4">
        <v>129.327</v>
      </c>
      <c r="N1513" s="4">
        <v>129.77699999999999</v>
      </c>
      <c r="O1513" s="4">
        <v>135.01400000000001</v>
      </c>
      <c r="P1513" s="4">
        <v>142.52799999999999</v>
      </c>
      <c r="Q1513" s="4">
        <v>144.751</v>
      </c>
      <c r="R1513" s="4">
        <v>138.154</v>
      </c>
      <c r="S1513" s="4">
        <v>128.02099999999999</v>
      </c>
      <c r="T1513" s="4">
        <v>119.468</v>
      </c>
      <c r="U1513" s="4">
        <v>115.004</v>
      </c>
      <c r="V1513" s="4">
        <v>111.542</v>
      </c>
      <c r="W1513" s="4">
        <v>101.71899999999999</v>
      </c>
      <c r="X1513" s="4">
        <v>78.228999999999999</v>
      </c>
      <c r="Y1513" s="4">
        <v>34.406999999999996</v>
      </c>
      <c r="Z1513" s="4">
        <v>10.739000000000001</v>
      </c>
      <c r="AA1513" s="4">
        <v>3</v>
      </c>
    </row>
    <row r="1514" spans="1:27" s="6" customFormat="1" x14ac:dyDescent="0.3">
      <c r="A1514" s="40">
        <v>1513</v>
      </c>
      <c r="B1514" s="18" t="s">
        <v>323</v>
      </c>
      <c r="C1514" s="43" t="s">
        <v>129</v>
      </c>
      <c r="D1514" s="41"/>
      <c r="E1514" s="41">
        <v>410</v>
      </c>
      <c r="F1514" s="41">
        <v>2015</v>
      </c>
      <c r="G1514" s="4">
        <v>1078.752</v>
      </c>
      <c r="H1514" s="4">
        <v>1105.5740000000001</v>
      </c>
      <c r="I1514" s="4">
        <v>1198.8</v>
      </c>
      <c r="J1514" s="4">
        <v>1511.7660000000001</v>
      </c>
      <c r="K1514" s="4">
        <v>1676.377</v>
      </c>
      <c r="L1514" s="4">
        <v>1533.941</v>
      </c>
      <c r="M1514" s="4">
        <v>1833.9580000000001</v>
      </c>
      <c r="N1514" s="4">
        <v>1856.4269999999999</v>
      </c>
      <c r="O1514" s="4">
        <v>2085.3850000000002</v>
      </c>
      <c r="P1514" s="4">
        <v>2145.3009999999999</v>
      </c>
      <c r="Q1514" s="4">
        <v>2075.5909999999999</v>
      </c>
      <c r="R1514" s="4">
        <v>1960.567</v>
      </c>
      <c r="S1514" s="4">
        <v>1424.155</v>
      </c>
      <c r="T1514" s="4">
        <v>1133.8820000000001</v>
      </c>
      <c r="U1514" s="4">
        <v>934.18700000000001</v>
      </c>
      <c r="V1514" s="4">
        <v>779.53</v>
      </c>
      <c r="W1514" s="4">
        <v>544.226</v>
      </c>
      <c r="X1514" s="4">
        <v>266.76400000000001</v>
      </c>
      <c r="Y1514" s="4">
        <v>101.70399999999999</v>
      </c>
      <c r="Z1514" s="4">
        <v>19.834</v>
      </c>
      <c r="AA1514" s="4">
        <v>2.278</v>
      </c>
    </row>
    <row r="1515" spans="1:27" s="6" customFormat="1" x14ac:dyDescent="0.3">
      <c r="A1515" s="40">
        <v>1514</v>
      </c>
      <c r="B1515" s="18" t="s">
        <v>323</v>
      </c>
      <c r="C1515" s="43" t="s">
        <v>129</v>
      </c>
      <c r="D1515" s="41"/>
      <c r="E1515" s="41">
        <v>410</v>
      </c>
      <c r="F1515" s="41">
        <v>2020</v>
      </c>
      <c r="G1515" s="4">
        <v>1096.6099999999999</v>
      </c>
      <c r="H1515" s="4">
        <v>1080.8789999999999</v>
      </c>
      <c r="I1515" s="4">
        <v>1107.2329999999999</v>
      </c>
      <c r="J1515" s="4">
        <v>1208.6310000000001</v>
      </c>
      <c r="K1515" s="4">
        <v>1529.098</v>
      </c>
      <c r="L1515" s="4">
        <v>1692.08</v>
      </c>
      <c r="M1515" s="4">
        <v>1544.6379999999999</v>
      </c>
      <c r="N1515" s="4">
        <v>1838.759</v>
      </c>
      <c r="O1515" s="4">
        <v>1856.4770000000001</v>
      </c>
      <c r="P1515" s="4">
        <v>2079.6010000000001</v>
      </c>
      <c r="Q1515" s="4">
        <v>2133.6640000000002</v>
      </c>
      <c r="R1515" s="4">
        <v>2058.4470000000001</v>
      </c>
      <c r="S1515" s="4">
        <v>1935.8889999999999</v>
      </c>
      <c r="T1515" s="4">
        <v>1394.9059999999999</v>
      </c>
      <c r="U1515" s="4">
        <v>1090.8989999999999</v>
      </c>
      <c r="V1515" s="4">
        <v>863.39300000000003</v>
      </c>
      <c r="W1515" s="4">
        <v>661.476</v>
      </c>
      <c r="X1515" s="4">
        <v>390.93400000000003</v>
      </c>
      <c r="Y1515" s="4">
        <v>144.214</v>
      </c>
      <c r="Z1515" s="4">
        <v>35.723999999999997</v>
      </c>
      <c r="AA1515" s="4">
        <v>3.7890000000000001</v>
      </c>
    </row>
    <row r="1516" spans="1:27" s="6" customFormat="1" x14ac:dyDescent="0.3">
      <c r="A1516" s="40">
        <v>1515</v>
      </c>
      <c r="B1516" s="18" t="s">
        <v>323</v>
      </c>
      <c r="C1516" s="43" t="s">
        <v>129</v>
      </c>
      <c r="D1516" s="41"/>
      <c r="E1516" s="41">
        <v>410</v>
      </c>
      <c r="F1516" s="41">
        <v>2025</v>
      </c>
      <c r="G1516" s="4">
        <v>1108.9649999999999</v>
      </c>
      <c r="H1516" s="4">
        <v>1098.8050000000001</v>
      </c>
      <c r="I1516" s="4">
        <v>1082.6020000000001</v>
      </c>
      <c r="J1516" s="4">
        <v>1117.191</v>
      </c>
      <c r="K1516" s="4">
        <v>1226.404</v>
      </c>
      <c r="L1516" s="4">
        <v>1545.271</v>
      </c>
      <c r="M1516" s="4">
        <v>1702.835</v>
      </c>
      <c r="N1516" s="4">
        <v>1550.586</v>
      </c>
      <c r="O1516" s="4">
        <v>1839.46</v>
      </c>
      <c r="P1516" s="4">
        <v>1852.575</v>
      </c>
      <c r="Q1516" s="4">
        <v>2069.61</v>
      </c>
      <c r="R1516" s="4">
        <v>2117.672</v>
      </c>
      <c r="S1516" s="4">
        <v>2034.9880000000001</v>
      </c>
      <c r="T1516" s="4">
        <v>1899.81</v>
      </c>
      <c r="U1516" s="4">
        <v>1347.3140000000001</v>
      </c>
      <c r="V1516" s="4">
        <v>1016.657</v>
      </c>
      <c r="W1516" s="4">
        <v>745.28499999999997</v>
      </c>
      <c r="X1516" s="4">
        <v>490.69</v>
      </c>
      <c r="Y1516" s="4">
        <v>222.80500000000001</v>
      </c>
      <c r="Z1516" s="4">
        <v>54.640999999999998</v>
      </c>
      <c r="AA1516" s="4">
        <v>7.3159999999999998</v>
      </c>
    </row>
    <row r="1517" spans="1:27" s="6" customFormat="1" x14ac:dyDescent="0.3">
      <c r="A1517" s="40">
        <v>1516</v>
      </c>
      <c r="B1517" s="18" t="s">
        <v>323</v>
      </c>
      <c r="C1517" s="43" t="s">
        <v>129</v>
      </c>
      <c r="D1517" s="41"/>
      <c r="E1517" s="41">
        <v>410</v>
      </c>
      <c r="F1517" s="41">
        <v>2030</v>
      </c>
      <c r="G1517" s="4">
        <v>1121.3140000000001</v>
      </c>
      <c r="H1517" s="4">
        <v>1111.213</v>
      </c>
      <c r="I1517" s="4">
        <v>1100.5640000000001</v>
      </c>
      <c r="J1517" s="4">
        <v>1092.623</v>
      </c>
      <c r="K1517" s="4">
        <v>1135.152</v>
      </c>
      <c r="L1517" s="4">
        <v>1243.1210000000001</v>
      </c>
      <c r="M1517" s="4">
        <v>1556.577</v>
      </c>
      <c r="N1517" s="4">
        <v>1708.81</v>
      </c>
      <c r="O1517" s="4">
        <v>1552.614</v>
      </c>
      <c r="P1517" s="4">
        <v>1836.3309999999999</v>
      </c>
      <c r="Q1517" s="4">
        <v>1844.9459999999999</v>
      </c>
      <c r="R1517" s="4">
        <v>2055.645</v>
      </c>
      <c r="S1517" s="4">
        <v>2095.7669999999998</v>
      </c>
      <c r="T1517" s="4">
        <v>2000.663</v>
      </c>
      <c r="U1517" s="4">
        <v>1841.1079999999999</v>
      </c>
      <c r="V1517" s="4">
        <v>1264.49</v>
      </c>
      <c r="W1517" s="4">
        <v>890.36599999999999</v>
      </c>
      <c r="X1517" s="4">
        <v>568.25</v>
      </c>
      <c r="Y1517" s="4">
        <v>292.77499999999998</v>
      </c>
      <c r="Z1517" s="4">
        <v>90.266999999999996</v>
      </c>
      <c r="AA1517" s="4">
        <v>12.311</v>
      </c>
    </row>
    <row r="1518" spans="1:27" s="6" customFormat="1" x14ac:dyDescent="0.3">
      <c r="A1518" s="40">
        <v>1517</v>
      </c>
      <c r="B1518" s="18" t="s">
        <v>323</v>
      </c>
      <c r="C1518" s="43" t="s">
        <v>129</v>
      </c>
      <c r="D1518" s="41"/>
      <c r="E1518" s="41">
        <v>410</v>
      </c>
      <c r="F1518" s="41">
        <v>2035</v>
      </c>
      <c r="G1518" s="4">
        <v>1070.5740000000001</v>
      </c>
      <c r="H1518" s="4">
        <v>1123.6130000000001</v>
      </c>
      <c r="I1518" s="4">
        <v>1113.0119999999999</v>
      </c>
      <c r="J1518" s="4">
        <v>1110.635</v>
      </c>
      <c r="K1518" s="4">
        <v>1110.704</v>
      </c>
      <c r="L1518" s="4">
        <v>1152.107</v>
      </c>
      <c r="M1518" s="4">
        <v>1255.115</v>
      </c>
      <c r="N1518" s="4">
        <v>1563.184</v>
      </c>
      <c r="O1518" s="4">
        <v>1710.8340000000001</v>
      </c>
      <c r="P1518" s="4">
        <v>1551.183</v>
      </c>
      <c r="Q1518" s="4">
        <v>1829.674</v>
      </c>
      <c r="R1518" s="4">
        <v>1833.9169999999999</v>
      </c>
      <c r="S1518" s="4">
        <v>2036.432</v>
      </c>
      <c r="T1518" s="4">
        <v>2063.7469999999998</v>
      </c>
      <c r="U1518" s="4">
        <v>1944.7360000000001</v>
      </c>
      <c r="V1518" s="4">
        <v>1738.633</v>
      </c>
      <c r="W1518" s="4">
        <v>1121.595</v>
      </c>
      <c r="X1518" s="4">
        <v>695.61599999999999</v>
      </c>
      <c r="Y1518" s="4">
        <v>353.32600000000002</v>
      </c>
      <c r="Z1518" s="4">
        <v>126.122</v>
      </c>
      <c r="AA1518" s="4">
        <v>21.788</v>
      </c>
    </row>
    <row r="1519" spans="1:27" s="6" customFormat="1" x14ac:dyDescent="0.3">
      <c r="A1519" s="40">
        <v>1518</v>
      </c>
      <c r="B1519" s="18" t="s">
        <v>323</v>
      </c>
      <c r="C1519" s="43" t="s">
        <v>129</v>
      </c>
      <c r="D1519" s="41"/>
      <c r="E1519" s="41">
        <v>410</v>
      </c>
      <c r="F1519" s="41">
        <v>2040</v>
      </c>
      <c r="G1519" s="4">
        <v>972.35</v>
      </c>
      <c r="H1519" s="4">
        <v>1072.9190000000001</v>
      </c>
      <c r="I1519" s="4">
        <v>1125.444</v>
      </c>
      <c r="J1519" s="4">
        <v>1123.134</v>
      </c>
      <c r="K1519" s="4">
        <v>1128.7909999999999</v>
      </c>
      <c r="L1519" s="4">
        <v>1127.8040000000001</v>
      </c>
      <c r="M1519" s="4">
        <v>1164.4010000000001</v>
      </c>
      <c r="N1519" s="4">
        <v>1262.527</v>
      </c>
      <c r="O1519" s="4">
        <v>1565.9570000000001</v>
      </c>
      <c r="P1519" s="4">
        <v>1709.3869999999999</v>
      </c>
      <c r="Q1519" s="4">
        <v>1546.691</v>
      </c>
      <c r="R1519" s="4">
        <v>1819.867</v>
      </c>
      <c r="S1519" s="4">
        <v>1818.557</v>
      </c>
      <c r="T1519" s="4">
        <v>2008.3140000000001</v>
      </c>
      <c r="U1519" s="4">
        <v>2011.51</v>
      </c>
      <c r="V1519" s="4">
        <v>1846.665</v>
      </c>
      <c r="W1519" s="4">
        <v>1559.5909999999999</v>
      </c>
      <c r="X1519" s="4">
        <v>895.50400000000002</v>
      </c>
      <c r="Y1519" s="4">
        <v>448.94200000000001</v>
      </c>
      <c r="Z1519" s="4">
        <v>161.042</v>
      </c>
      <c r="AA1519" s="4">
        <v>33.462000000000003</v>
      </c>
    </row>
    <row r="1520" spans="1:27" s="6" customFormat="1" x14ac:dyDescent="0.3">
      <c r="A1520" s="40">
        <v>1519</v>
      </c>
      <c r="B1520" s="18" t="s">
        <v>323</v>
      </c>
      <c r="C1520" s="43" t="s">
        <v>129</v>
      </c>
      <c r="D1520" s="41"/>
      <c r="E1520" s="41">
        <v>410</v>
      </c>
      <c r="F1520" s="41">
        <v>2045</v>
      </c>
      <c r="G1520" s="4">
        <v>919.02200000000005</v>
      </c>
      <c r="H1520" s="4">
        <v>974.76499999999999</v>
      </c>
      <c r="I1520" s="4">
        <v>1074.7840000000001</v>
      </c>
      <c r="J1520" s="4">
        <v>1135.595</v>
      </c>
      <c r="K1520" s="4">
        <v>1141.3499999999999</v>
      </c>
      <c r="L1520" s="4">
        <v>1145.9780000000001</v>
      </c>
      <c r="M1520" s="4">
        <v>1140.2739999999999</v>
      </c>
      <c r="N1520" s="4">
        <v>1172.163</v>
      </c>
      <c r="O1520" s="4">
        <v>1266.277</v>
      </c>
      <c r="P1520" s="4">
        <v>1565.4780000000001</v>
      </c>
      <c r="Q1520" s="4">
        <v>1704.8710000000001</v>
      </c>
      <c r="R1520" s="4">
        <v>1539.5730000000001</v>
      </c>
      <c r="S1520" s="4">
        <v>1806.145</v>
      </c>
      <c r="T1520" s="4">
        <v>1795.933</v>
      </c>
      <c r="U1520" s="4">
        <v>1962.2940000000001</v>
      </c>
      <c r="V1520" s="4">
        <v>1919.5350000000001</v>
      </c>
      <c r="W1520" s="4">
        <v>1673.3019999999999</v>
      </c>
      <c r="X1520" s="4">
        <v>1269.7570000000001</v>
      </c>
      <c r="Y1520" s="4">
        <v>597.89200000000005</v>
      </c>
      <c r="Z1520" s="4">
        <v>215.601</v>
      </c>
      <c r="AA1520" s="4">
        <v>46.718000000000004</v>
      </c>
    </row>
    <row r="1521" spans="1:27" s="6" customFormat="1" x14ac:dyDescent="0.3">
      <c r="A1521" s="40">
        <v>1520</v>
      </c>
      <c r="B1521" s="18" t="s">
        <v>323</v>
      </c>
      <c r="C1521" s="43" t="s">
        <v>129</v>
      </c>
      <c r="D1521" s="41"/>
      <c r="E1521" s="41">
        <v>410</v>
      </c>
      <c r="F1521" s="41">
        <v>2050</v>
      </c>
      <c r="G1521" s="4">
        <v>917.50300000000004</v>
      </c>
      <c r="H1521" s="4">
        <v>921.46799999999996</v>
      </c>
      <c r="I1521" s="4">
        <v>976.66499999999996</v>
      </c>
      <c r="J1521" s="4">
        <v>1084.981</v>
      </c>
      <c r="K1521" s="4">
        <v>1153.873</v>
      </c>
      <c r="L1521" s="4">
        <v>1158.617</v>
      </c>
      <c r="M1521" s="4">
        <v>1158.5530000000001</v>
      </c>
      <c r="N1521" s="4">
        <v>1148.2329999999999</v>
      </c>
      <c r="O1521" s="4">
        <v>1176.3240000000001</v>
      </c>
      <c r="P1521" s="4">
        <v>1267.0350000000001</v>
      </c>
      <c r="Q1521" s="4">
        <v>1562.126</v>
      </c>
      <c r="R1521" s="4">
        <v>1697.6510000000001</v>
      </c>
      <c r="S1521" s="4">
        <v>1529.2570000000001</v>
      </c>
      <c r="T1521" s="4">
        <v>1785.759</v>
      </c>
      <c r="U1521" s="4">
        <v>1758.5540000000001</v>
      </c>
      <c r="V1521" s="4">
        <v>1880.6610000000001</v>
      </c>
      <c r="W1521" s="4">
        <v>1754.885</v>
      </c>
      <c r="X1521" s="4">
        <v>1386.4480000000001</v>
      </c>
      <c r="Y1521" s="4">
        <v>874.64700000000005</v>
      </c>
      <c r="Z1521" s="4">
        <v>301.68400000000003</v>
      </c>
      <c r="AA1521" s="4">
        <v>66.86</v>
      </c>
    </row>
    <row r="1522" spans="1:27" s="6" customFormat="1" x14ac:dyDescent="0.3">
      <c r="A1522" s="40">
        <v>1521</v>
      </c>
      <c r="B1522" s="18" t="s">
        <v>323</v>
      </c>
      <c r="C1522" s="43" t="s">
        <v>129</v>
      </c>
      <c r="D1522" s="41"/>
      <c r="E1522" s="41">
        <v>410</v>
      </c>
      <c r="F1522" s="41">
        <v>2055</v>
      </c>
      <c r="G1522" s="4">
        <v>936.75300000000004</v>
      </c>
      <c r="H1522" s="4">
        <v>919.83500000000004</v>
      </c>
      <c r="I1522" s="4">
        <v>923.29300000000001</v>
      </c>
      <c r="J1522" s="4">
        <v>986.39400000000001</v>
      </c>
      <c r="K1522" s="4">
        <v>1102.384</v>
      </c>
      <c r="L1522" s="4">
        <v>1170.31</v>
      </c>
      <c r="M1522" s="4">
        <v>1170.6099999999999</v>
      </c>
      <c r="N1522" s="4">
        <v>1166.173</v>
      </c>
      <c r="O1522" s="4">
        <v>1152.327</v>
      </c>
      <c r="P1522" s="4">
        <v>1177.402</v>
      </c>
      <c r="Q1522" s="4">
        <v>1265.1590000000001</v>
      </c>
      <c r="R1522" s="4">
        <v>1556.309</v>
      </c>
      <c r="S1522" s="4">
        <v>1687.2470000000001</v>
      </c>
      <c r="T1522" s="4">
        <v>1513.729</v>
      </c>
      <c r="U1522" s="4">
        <v>1752.0329999999999</v>
      </c>
      <c r="V1522" s="4">
        <v>1692.134</v>
      </c>
      <c r="W1522" s="4">
        <v>1733.4939999999999</v>
      </c>
      <c r="X1522" s="4">
        <v>1477.771</v>
      </c>
      <c r="Y1522" s="4">
        <v>983.24099999999999</v>
      </c>
      <c r="Z1522" s="4">
        <v>462.452</v>
      </c>
      <c r="AA1522" s="4">
        <v>99.488</v>
      </c>
    </row>
    <row r="1523" spans="1:27" s="6" customFormat="1" x14ac:dyDescent="0.3">
      <c r="A1523" s="40">
        <v>1522</v>
      </c>
      <c r="B1523" s="18" t="s">
        <v>323</v>
      </c>
      <c r="C1523" s="43" t="s">
        <v>129</v>
      </c>
      <c r="D1523" s="41"/>
      <c r="E1523" s="41">
        <v>410</v>
      </c>
      <c r="F1523" s="41">
        <v>2060</v>
      </c>
      <c r="G1523" s="4">
        <v>953.505</v>
      </c>
      <c r="H1523" s="4">
        <v>938.96600000000001</v>
      </c>
      <c r="I1523" s="4">
        <v>921.56600000000003</v>
      </c>
      <c r="J1523" s="4">
        <v>932.52700000000004</v>
      </c>
      <c r="K1523" s="4">
        <v>1002.95</v>
      </c>
      <c r="L1523" s="4">
        <v>1118.028</v>
      </c>
      <c r="M1523" s="4">
        <v>1181.722</v>
      </c>
      <c r="N1523" s="4">
        <v>1177.8789999999999</v>
      </c>
      <c r="O1523" s="4">
        <v>1170.1020000000001</v>
      </c>
      <c r="P1523" s="4">
        <v>1153.5170000000001</v>
      </c>
      <c r="Q1523" s="4">
        <v>1176.085</v>
      </c>
      <c r="R1523" s="4">
        <v>1261.2339999999999</v>
      </c>
      <c r="S1523" s="4">
        <v>1547.771</v>
      </c>
      <c r="T1523" s="4">
        <v>1671.634</v>
      </c>
      <c r="U1523" s="4">
        <v>1487.8109999999999</v>
      </c>
      <c r="V1523" s="4">
        <v>1691.7650000000001</v>
      </c>
      <c r="W1523" s="4">
        <v>1571.057</v>
      </c>
      <c r="X1523" s="4">
        <v>1480.874</v>
      </c>
      <c r="Y1523" s="4">
        <v>1075.7429999999999</v>
      </c>
      <c r="Z1523" s="4">
        <v>542.50199999999995</v>
      </c>
      <c r="AA1523" s="4">
        <v>160.041</v>
      </c>
    </row>
    <row r="1524" spans="1:27" s="6" customFormat="1" x14ac:dyDescent="0.3">
      <c r="A1524" s="40">
        <v>1523</v>
      </c>
      <c r="B1524" s="18" t="s">
        <v>323</v>
      </c>
      <c r="C1524" s="43" t="s">
        <v>129</v>
      </c>
      <c r="D1524" s="41"/>
      <c r="E1524" s="41">
        <v>410</v>
      </c>
      <c r="F1524" s="41">
        <v>2065</v>
      </c>
      <c r="G1524" s="4">
        <v>949.83900000000006</v>
      </c>
      <c r="H1524" s="4">
        <v>955.6</v>
      </c>
      <c r="I1524" s="4">
        <v>940.61099999999999</v>
      </c>
      <c r="J1524" s="4">
        <v>930.29700000000003</v>
      </c>
      <c r="K1524" s="4">
        <v>948.2</v>
      </c>
      <c r="L1524" s="4">
        <v>1017.806</v>
      </c>
      <c r="M1524" s="4">
        <v>1128.885</v>
      </c>
      <c r="N1524" s="4">
        <v>1188.6310000000001</v>
      </c>
      <c r="O1524" s="4">
        <v>1181.6569999999999</v>
      </c>
      <c r="P1524" s="4">
        <v>1171.2950000000001</v>
      </c>
      <c r="Q1524" s="4">
        <v>1152.4829999999999</v>
      </c>
      <c r="R1524" s="4">
        <v>1172.942</v>
      </c>
      <c r="S1524" s="4">
        <v>1255.191</v>
      </c>
      <c r="T1524" s="4">
        <v>1534.877</v>
      </c>
      <c r="U1524" s="4">
        <v>1645.6079999999999</v>
      </c>
      <c r="V1524" s="4">
        <v>1441.317</v>
      </c>
      <c r="W1524" s="4">
        <v>1581.1869999999999</v>
      </c>
      <c r="X1524" s="4">
        <v>1360.0329999999999</v>
      </c>
      <c r="Y1524" s="4">
        <v>1104.5840000000001</v>
      </c>
      <c r="Z1524" s="4">
        <v>617.92700000000002</v>
      </c>
      <c r="AA1524" s="4">
        <v>210.68600000000001</v>
      </c>
    </row>
    <row r="1525" spans="1:27" s="6" customFormat="1" x14ac:dyDescent="0.3">
      <c r="A1525" s="40">
        <v>1524</v>
      </c>
      <c r="B1525" s="18" t="s">
        <v>323</v>
      </c>
      <c r="C1525" s="43" t="s">
        <v>129</v>
      </c>
      <c r="D1525" s="41"/>
      <c r="E1525" s="41">
        <v>410</v>
      </c>
      <c r="F1525" s="41">
        <v>2070</v>
      </c>
      <c r="G1525" s="4">
        <v>914.88900000000001</v>
      </c>
      <c r="H1525" s="4">
        <v>951.82100000000003</v>
      </c>
      <c r="I1525" s="4">
        <v>957.14800000000002</v>
      </c>
      <c r="J1525" s="4">
        <v>948.83500000000004</v>
      </c>
      <c r="K1525" s="4">
        <v>945.05799999999999</v>
      </c>
      <c r="L1525" s="4">
        <v>962.22699999999998</v>
      </c>
      <c r="M1525" s="4">
        <v>1028.1289999999999</v>
      </c>
      <c r="N1525" s="4">
        <v>1135.4949999999999</v>
      </c>
      <c r="O1525" s="4">
        <v>1192.241</v>
      </c>
      <c r="P1525" s="4">
        <v>1182.8630000000001</v>
      </c>
      <c r="Q1525" s="4">
        <v>1170.4079999999999</v>
      </c>
      <c r="R1525" s="4">
        <v>1149.7929999999999</v>
      </c>
      <c r="S1525" s="4">
        <v>1167.98</v>
      </c>
      <c r="T1525" s="4">
        <v>1245.876</v>
      </c>
      <c r="U1525" s="4">
        <v>1513.2470000000001</v>
      </c>
      <c r="V1525" s="4">
        <v>1598.826</v>
      </c>
      <c r="W1525" s="4">
        <v>1355.29</v>
      </c>
      <c r="X1525" s="4">
        <v>1385.4670000000001</v>
      </c>
      <c r="Y1525" s="4">
        <v>1037.4739999999999</v>
      </c>
      <c r="Z1525" s="4">
        <v>658.81700000000001</v>
      </c>
      <c r="AA1525" s="4">
        <v>261.04700000000003</v>
      </c>
    </row>
    <row r="1526" spans="1:27" s="6" customFormat="1" x14ac:dyDescent="0.3">
      <c r="A1526" s="40">
        <v>1525</v>
      </c>
      <c r="B1526" s="18" t="s">
        <v>323</v>
      </c>
      <c r="C1526" s="43" t="s">
        <v>129</v>
      </c>
      <c r="D1526" s="41"/>
      <c r="E1526" s="41">
        <v>410</v>
      </c>
      <c r="F1526" s="41">
        <v>2075</v>
      </c>
      <c r="G1526" s="4">
        <v>865.24300000000005</v>
      </c>
      <c r="H1526" s="4">
        <v>916.75199999999995</v>
      </c>
      <c r="I1526" s="4">
        <v>953.27599999999995</v>
      </c>
      <c r="J1526" s="4">
        <v>964.86400000000003</v>
      </c>
      <c r="K1526" s="4">
        <v>962.68700000000001</v>
      </c>
      <c r="L1526" s="4">
        <v>958.23</v>
      </c>
      <c r="M1526" s="4">
        <v>971.96900000000005</v>
      </c>
      <c r="N1526" s="4">
        <v>1034.4559999999999</v>
      </c>
      <c r="O1526" s="4">
        <v>1139</v>
      </c>
      <c r="P1526" s="4">
        <v>1193.4369999999999</v>
      </c>
      <c r="Q1526" s="4">
        <v>1182.1110000000001</v>
      </c>
      <c r="R1526" s="4">
        <v>1167.98</v>
      </c>
      <c r="S1526" s="4">
        <v>1145.461</v>
      </c>
      <c r="T1526" s="4">
        <v>1160.2170000000001</v>
      </c>
      <c r="U1526" s="4">
        <v>1230.0429999999999</v>
      </c>
      <c r="V1526" s="4">
        <v>1474.152</v>
      </c>
      <c r="W1526" s="4">
        <v>1511.5889999999999</v>
      </c>
      <c r="X1526" s="4">
        <v>1200.653</v>
      </c>
      <c r="Y1526" s="4">
        <v>1078.8630000000001</v>
      </c>
      <c r="Z1526" s="4">
        <v>640.82600000000002</v>
      </c>
      <c r="AA1526" s="4">
        <v>303.721</v>
      </c>
    </row>
    <row r="1527" spans="1:27" s="6" customFormat="1" x14ac:dyDescent="0.3">
      <c r="A1527" s="40">
        <v>1526</v>
      </c>
      <c r="B1527" s="18" t="s">
        <v>323</v>
      </c>
      <c r="C1527" s="43" t="s">
        <v>129</v>
      </c>
      <c r="D1527" s="41"/>
      <c r="E1527" s="41">
        <v>410</v>
      </c>
      <c r="F1527" s="41">
        <v>2080</v>
      </c>
      <c r="G1527" s="4">
        <v>835.44299999999998</v>
      </c>
      <c r="H1527" s="4">
        <v>866.99699999999996</v>
      </c>
      <c r="I1527" s="4">
        <v>918.11500000000001</v>
      </c>
      <c r="J1527" s="4">
        <v>960.47900000000004</v>
      </c>
      <c r="K1527" s="4">
        <v>977.80200000000002</v>
      </c>
      <c r="L1527" s="4">
        <v>974.99699999999996</v>
      </c>
      <c r="M1527" s="4">
        <v>967.35400000000004</v>
      </c>
      <c r="N1527" s="4">
        <v>977.952</v>
      </c>
      <c r="O1527" s="4">
        <v>1037.8910000000001</v>
      </c>
      <c r="P1527" s="4">
        <v>1140.269</v>
      </c>
      <c r="Q1527" s="4">
        <v>1192.8209999999999</v>
      </c>
      <c r="R1527" s="4">
        <v>1179.944</v>
      </c>
      <c r="S1527" s="4">
        <v>1164.0440000000001</v>
      </c>
      <c r="T1527" s="4">
        <v>1138.633</v>
      </c>
      <c r="U1527" s="4">
        <v>1146.8989999999999</v>
      </c>
      <c r="V1527" s="4">
        <v>1201.1990000000001</v>
      </c>
      <c r="W1527" s="4">
        <v>1400.6780000000001</v>
      </c>
      <c r="X1527" s="4">
        <v>1352.675</v>
      </c>
      <c r="Y1527" s="4">
        <v>952.93299999999999</v>
      </c>
      <c r="Z1527" s="4">
        <v>688.62699999999995</v>
      </c>
      <c r="AA1527" s="4">
        <v>326.19</v>
      </c>
    </row>
    <row r="1528" spans="1:27" s="6" customFormat="1" x14ac:dyDescent="0.3">
      <c r="A1528" s="40">
        <v>1527</v>
      </c>
      <c r="B1528" s="18" t="s">
        <v>323</v>
      </c>
      <c r="C1528" s="43" t="s">
        <v>129</v>
      </c>
      <c r="D1528" s="41"/>
      <c r="E1528" s="41">
        <v>410</v>
      </c>
      <c r="F1528" s="41">
        <v>2085</v>
      </c>
      <c r="G1528" s="4">
        <v>832.86800000000005</v>
      </c>
      <c r="H1528" s="4">
        <v>837.07899999999995</v>
      </c>
      <c r="I1528" s="4">
        <v>868.27300000000002</v>
      </c>
      <c r="J1528" s="4">
        <v>924.82</v>
      </c>
      <c r="K1528" s="4">
        <v>972.49599999999998</v>
      </c>
      <c r="L1528" s="4">
        <v>989.24300000000005</v>
      </c>
      <c r="M1528" s="4">
        <v>983.48500000000001</v>
      </c>
      <c r="N1528" s="4">
        <v>972.94100000000003</v>
      </c>
      <c r="O1528" s="4">
        <v>981.23199999999997</v>
      </c>
      <c r="P1528" s="4">
        <v>1039.2739999999999</v>
      </c>
      <c r="Q1528" s="4">
        <v>1139.886</v>
      </c>
      <c r="R1528" s="4">
        <v>1190.896</v>
      </c>
      <c r="S1528" s="4">
        <v>1176.4159999999999</v>
      </c>
      <c r="T1528" s="4">
        <v>1157.8240000000001</v>
      </c>
      <c r="U1528" s="4">
        <v>1126.8409999999999</v>
      </c>
      <c r="V1528" s="4">
        <v>1122.5239999999999</v>
      </c>
      <c r="W1528" s="4">
        <v>1146.626</v>
      </c>
      <c r="X1528" s="4">
        <v>1265.232</v>
      </c>
      <c r="Y1528" s="4">
        <v>1092.9880000000001</v>
      </c>
      <c r="Z1528" s="4">
        <v>627.51599999999996</v>
      </c>
      <c r="AA1528" s="4">
        <v>366.00400000000002</v>
      </c>
    </row>
    <row r="1529" spans="1:27" s="6" customFormat="1" x14ac:dyDescent="0.3">
      <c r="A1529" s="40">
        <v>1528</v>
      </c>
      <c r="B1529" s="18" t="s">
        <v>323</v>
      </c>
      <c r="C1529" s="43" t="s">
        <v>129</v>
      </c>
      <c r="D1529" s="41"/>
      <c r="E1529" s="41">
        <v>410</v>
      </c>
      <c r="F1529" s="41">
        <v>2090</v>
      </c>
      <c r="G1529" s="4">
        <v>842.66499999999996</v>
      </c>
      <c r="H1529" s="4">
        <v>834.37599999999998</v>
      </c>
      <c r="I1529" s="4">
        <v>838.26</v>
      </c>
      <c r="J1529" s="4">
        <v>874.46500000000003</v>
      </c>
      <c r="K1529" s="4">
        <v>935.93299999999999</v>
      </c>
      <c r="L1529" s="4">
        <v>983.06600000000003</v>
      </c>
      <c r="M1529" s="4">
        <v>997.08799999999997</v>
      </c>
      <c r="N1529" s="4">
        <v>988.654</v>
      </c>
      <c r="O1529" s="4">
        <v>976.00400000000002</v>
      </c>
      <c r="P1529" s="4">
        <v>982.62400000000002</v>
      </c>
      <c r="Q1529" s="4">
        <v>1039.1669999999999</v>
      </c>
      <c r="R1529" s="4">
        <v>1138.329</v>
      </c>
      <c r="S1529" s="4">
        <v>1187.723</v>
      </c>
      <c r="T1529" s="4">
        <v>1170.78</v>
      </c>
      <c r="U1529" s="4">
        <v>1146.9929999999999</v>
      </c>
      <c r="V1529" s="4">
        <v>1105.1130000000001</v>
      </c>
      <c r="W1529" s="4">
        <v>1076.0170000000001</v>
      </c>
      <c r="X1529" s="4">
        <v>1044.692</v>
      </c>
      <c r="Y1529" s="4">
        <v>1039.527</v>
      </c>
      <c r="Z1529" s="4">
        <v>741.39599999999996</v>
      </c>
      <c r="AA1529" s="4">
        <v>373.971</v>
      </c>
    </row>
    <row r="1530" spans="1:27" s="6" customFormat="1" x14ac:dyDescent="0.3">
      <c r="A1530" s="40">
        <v>1529</v>
      </c>
      <c r="B1530" s="18" t="s">
        <v>323</v>
      </c>
      <c r="C1530" s="43" t="s">
        <v>129</v>
      </c>
      <c r="D1530" s="41"/>
      <c r="E1530" s="41">
        <v>410</v>
      </c>
      <c r="F1530" s="41">
        <v>2095</v>
      </c>
      <c r="G1530" s="4">
        <v>848.22299999999996</v>
      </c>
      <c r="H1530" s="4">
        <v>844.04899999999998</v>
      </c>
      <c r="I1530" s="4">
        <v>835.45600000000002</v>
      </c>
      <c r="J1530" s="4">
        <v>843.94299999999998</v>
      </c>
      <c r="K1530" s="4">
        <v>884.66499999999996</v>
      </c>
      <c r="L1530" s="4">
        <v>945.63699999999994</v>
      </c>
      <c r="M1530" s="4">
        <v>990.274</v>
      </c>
      <c r="N1530" s="4">
        <v>1001.842</v>
      </c>
      <c r="O1530" s="4">
        <v>991.47299999999996</v>
      </c>
      <c r="P1530" s="4">
        <v>977.31500000000005</v>
      </c>
      <c r="Q1530" s="4">
        <v>982.66200000000003</v>
      </c>
      <c r="R1530" s="4">
        <v>1038.011</v>
      </c>
      <c r="S1530" s="4">
        <v>1135.675</v>
      </c>
      <c r="T1530" s="4">
        <v>1182.6410000000001</v>
      </c>
      <c r="U1530" s="4">
        <v>1160.885</v>
      </c>
      <c r="V1530" s="4">
        <v>1126.933</v>
      </c>
      <c r="W1530" s="4">
        <v>1063.346</v>
      </c>
      <c r="X1530" s="4">
        <v>988.08500000000004</v>
      </c>
      <c r="Y1530" s="4">
        <v>871.60699999999997</v>
      </c>
      <c r="Z1530" s="4">
        <v>724.86199999999997</v>
      </c>
      <c r="AA1530" s="4">
        <v>437.24599999999998</v>
      </c>
    </row>
    <row r="1531" spans="1:27" s="6" customFormat="1" x14ac:dyDescent="0.3">
      <c r="A1531" s="40">
        <v>1530</v>
      </c>
      <c r="B1531" s="18" t="s">
        <v>323</v>
      </c>
      <c r="C1531" s="43" t="s">
        <v>129</v>
      </c>
      <c r="D1531" s="41"/>
      <c r="E1531" s="41">
        <v>410</v>
      </c>
      <c r="F1531" s="41">
        <v>2100</v>
      </c>
      <c r="G1531" s="4">
        <v>836.84799999999996</v>
      </c>
      <c r="H1531" s="4">
        <v>849.48099999999999</v>
      </c>
      <c r="I1531" s="4">
        <v>845.03099999999995</v>
      </c>
      <c r="J1531" s="4">
        <v>840.62300000000005</v>
      </c>
      <c r="K1531" s="4">
        <v>853.22400000000005</v>
      </c>
      <c r="L1531" s="4">
        <v>893.50400000000002</v>
      </c>
      <c r="M1531" s="4">
        <v>952.21</v>
      </c>
      <c r="N1531" s="4">
        <v>994.61500000000001</v>
      </c>
      <c r="O1531" s="4">
        <v>1004.42</v>
      </c>
      <c r="P1531" s="4">
        <v>992.68399999999997</v>
      </c>
      <c r="Q1531" s="4">
        <v>977.39599999999996</v>
      </c>
      <c r="R1531" s="4">
        <v>981.77700000000004</v>
      </c>
      <c r="S1531" s="4">
        <v>1035.934</v>
      </c>
      <c r="T1531" s="4">
        <v>1131.3610000000001</v>
      </c>
      <c r="U1531" s="4">
        <v>1173.6600000000001</v>
      </c>
      <c r="V1531" s="4">
        <v>1142.5129999999999</v>
      </c>
      <c r="W1531" s="4">
        <v>1088.164</v>
      </c>
      <c r="X1531" s="4">
        <v>983.62699999999995</v>
      </c>
      <c r="Y1531" s="4">
        <v>836.36500000000001</v>
      </c>
      <c r="Z1531" s="4">
        <v>623.92100000000005</v>
      </c>
      <c r="AA1531" s="4">
        <v>473.803</v>
      </c>
    </row>
    <row r="1532" spans="1:27" s="6" customFormat="1" x14ac:dyDescent="0.3">
      <c r="A1532" s="40">
        <v>1531</v>
      </c>
      <c r="B1532" s="18" t="s">
        <v>323</v>
      </c>
      <c r="C1532" s="44" t="s">
        <v>130</v>
      </c>
      <c r="D1532" s="41">
        <v>7</v>
      </c>
      <c r="E1532" s="41">
        <v>921</v>
      </c>
      <c r="F1532" s="41">
        <v>2015</v>
      </c>
      <c r="G1532" s="4">
        <v>88810.725999999995</v>
      </c>
      <c r="H1532" s="4">
        <v>89744.350999999995</v>
      </c>
      <c r="I1532" s="4">
        <v>87395.578999999998</v>
      </c>
      <c r="J1532" s="4">
        <v>85397.398000000001</v>
      </c>
      <c r="K1532" s="4">
        <v>83154.964999999997</v>
      </c>
      <c r="L1532" s="4">
        <v>81034.37</v>
      </c>
      <c r="M1532" s="4">
        <v>74356.600000000006</v>
      </c>
      <c r="N1532" s="4">
        <v>64211.951999999997</v>
      </c>
      <c r="O1532" s="4">
        <v>55568.947999999997</v>
      </c>
      <c r="P1532" s="4">
        <v>48989.11</v>
      </c>
      <c r="Q1532" s="4">
        <v>42935.779000000002</v>
      </c>
      <c r="R1532" s="4">
        <v>35694.841999999997</v>
      </c>
      <c r="S1532" s="4">
        <v>28506.14</v>
      </c>
      <c r="T1532" s="4">
        <v>20214.437999999998</v>
      </c>
      <c r="U1532" s="4">
        <v>14420.494000000001</v>
      </c>
      <c r="V1532" s="4">
        <v>9847.7620000000006</v>
      </c>
      <c r="W1532" s="4">
        <v>5420.2640000000001</v>
      </c>
      <c r="X1532" s="4">
        <v>2352.2840000000001</v>
      </c>
      <c r="Y1532" s="4">
        <v>737.87599999999998</v>
      </c>
      <c r="Z1532" s="4">
        <v>158.09200000000001</v>
      </c>
      <c r="AA1532" s="4">
        <v>25.039000000000001</v>
      </c>
    </row>
    <row r="1533" spans="1:27" s="6" customFormat="1" x14ac:dyDescent="0.3">
      <c r="A1533" s="40">
        <v>1532</v>
      </c>
      <c r="B1533" s="18" t="s">
        <v>323</v>
      </c>
      <c r="C1533" s="44" t="s">
        <v>130</v>
      </c>
      <c r="D1533" s="41">
        <v>7</v>
      </c>
      <c r="E1533" s="41">
        <v>921</v>
      </c>
      <c r="F1533" s="41">
        <v>2020</v>
      </c>
      <c r="G1533" s="4">
        <v>88432.907000000007</v>
      </c>
      <c r="H1533" s="4">
        <v>87869.527000000002</v>
      </c>
      <c r="I1533" s="4">
        <v>89239.837</v>
      </c>
      <c r="J1533" s="4">
        <v>86599.221999999994</v>
      </c>
      <c r="K1533" s="4">
        <v>84253.43</v>
      </c>
      <c r="L1533" s="4">
        <v>82123.085999999996</v>
      </c>
      <c r="M1533" s="4">
        <v>80118.460000000006</v>
      </c>
      <c r="N1533" s="4">
        <v>73477.078999999998</v>
      </c>
      <c r="O1533" s="4">
        <v>63335.432000000001</v>
      </c>
      <c r="P1533" s="4">
        <v>54567.49</v>
      </c>
      <c r="Q1533" s="4">
        <v>47771.343999999997</v>
      </c>
      <c r="R1533" s="4">
        <v>41349.271000000001</v>
      </c>
      <c r="S1533" s="4">
        <v>33478.678</v>
      </c>
      <c r="T1533" s="4">
        <v>25574.03</v>
      </c>
      <c r="U1533" s="4">
        <v>16958.186000000002</v>
      </c>
      <c r="V1533" s="4">
        <v>11012.308000000001</v>
      </c>
      <c r="W1533" s="4">
        <v>6544.2929999999997</v>
      </c>
      <c r="X1533" s="4">
        <v>2945.9929999999999</v>
      </c>
      <c r="Y1533" s="4">
        <v>986.93899999999996</v>
      </c>
      <c r="Z1533" s="4">
        <v>226.68199999999999</v>
      </c>
      <c r="AA1533" s="4">
        <v>36.67</v>
      </c>
    </row>
    <row r="1534" spans="1:27" s="6" customFormat="1" x14ac:dyDescent="0.3">
      <c r="A1534" s="40">
        <v>1533</v>
      </c>
      <c r="B1534" s="18" t="s">
        <v>323</v>
      </c>
      <c r="C1534" s="44" t="s">
        <v>130</v>
      </c>
      <c r="D1534" s="41">
        <v>7</v>
      </c>
      <c r="E1534" s="41">
        <v>921</v>
      </c>
      <c r="F1534" s="41">
        <v>2025</v>
      </c>
      <c r="G1534" s="4">
        <v>86763.292000000001</v>
      </c>
      <c r="H1534" s="4">
        <v>87642.278000000006</v>
      </c>
      <c r="I1534" s="4">
        <v>87461.334000000003</v>
      </c>
      <c r="J1534" s="4">
        <v>88580.31</v>
      </c>
      <c r="K1534" s="4">
        <v>85641.305999999997</v>
      </c>
      <c r="L1534" s="4">
        <v>83382.31</v>
      </c>
      <c r="M1534" s="4">
        <v>81338.676000000007</v>
      </c>
      <c r="N1534" s="4">
        <v>79325.937999999995</v>
      </c>
      <c r="O1534" s="4">
        <v>72636.040999999997</v>
      </c>
      <c r="P1534" s="4">
        <v>62349.345000000001</v>
      </c>
      <c r="Q1534" s="4">
        <v>53345.461000000003</v>
      </c>
      <c r="R1534" s="4">
        <v>46145.652000000002</v>
      </c>
      <c r="S1534" s="4">
        <v>38967.582000000002</v>
      </c>
      <c r="T1534" s="4">
        <v>30257.026999999998</v>
      </c>
      <c r="U1534" s="4">
        <v>21680.898000000001</v>
      </c>
      <c r="V1534" s="4">
        <v>13112.114</v>
      </c>
      <c r="W1534" s="4">
        <v>7429.9650000000001</v>
      </c>
      <c r="X1534" s="4">
        <v>3615.143</v>
      </c>
      <c r="Y1534" s="4">
        <v>1261.3019999999999</v>
      </c>
      <c r="Z1534" s="4">
        <v>313.74299999999999</v>
      </c>
      <c r="AA1534" s="4">
        <v>56.14</v>
      </c>
    </row>
    <row r="1535" spans="1:27" s="6" customFormat="1" x14ac:dyDescent="0.3">
      <c r="A1535" s="40">
        <v>1534</v>
      </c>
      <c r="B1535" s="18" t="s">
        <v>323</v>
      </c>
      <c r="C1535" s="44" t="s">
        <v>130</v>
      </c>
      <c r="D1535" s="41">
        <v>7</v>
      </c>
      <c r="E1535" s="41">
        <v>921</v>
      </c>
      <c r="F1535" s="41">
        <v>2030</v>
      </c>
      <c r="G1535" s="4">
        <v>84734.442999999999</v>
      </c>
      <c r="H1535" s="4">
        <v>86082.947</v>
      </c>
      <c r="I1535" s="4">
        <v>87271.471000000005</v>
      </c>
      <c r="J1535" s="4">
        <v>86850.672999999995</v>
      </c>
      <c r="K1535" s="4">
        <v>87680.770999999993</v>
      </c>
      <c r="L1535" s="4">
        <v>84832.209000000003</v>
      </c>
      <c r="M1535" s="4">
        <v>82650.914999999994</v>
      </c>
      <c r="N1535" s="4">
        <v>80594.429999999993</v>
      </c>
      <c r="O1535" s="4">
        <v>78492.906000000003</v>
      </c>
      <c r="P1535" s="4">
        <v>71601.672000000006</v>
      </c>
      <c r="Q1535" s="4">
        <v>61057.381000000001</v>
      </c>
      <c r="R1535" s="4">
        <v>51636.373</v>
      </c>
      <c r="S1535" s="4">
        <v>43634.95</v>
      </c>
      <c r="T1535" s="4">
        <v>35423.364000000001</v>
      </c>
      <c r="U1535" s="4">
        <v>25866.828000000001</v>
      </c>
      <c r="V1535" s="4">
        <v>16946.882000000001</v>
      </c>
      <c r="W1535" s="4">
        <v>8965.2039999999997</v>
      </c>
      <c r="X1535" s="4">
        <v>4173.2430000000004</v>
      </c>
      <c r="Y1535" s="4">
        <v>1572.191</v>
      </c>
      <c r="Z1535" s="4">
        <v>408.56799999999998</v>
      </c>
      <c r="AA1535" s="4">
        <v>82.856999999999999</v>
      </c>
    </row>
    <row r="1536" spans="1:27" s="6" customFormat="1" x14ac:dyDescent="0.3">
      <c r="A1536" s="40">
        <v>1535</v>
      </c>
      <c r="B1536" s="18" t="s">
        <v>323</v>
      </c>
      <c r="C1536" s="44" t="s">
        <v>130</v>
      </c>
      <c r="D1536" s="41">
        <v>7</v>
      </c>
      <c r="E1536" s="41">
        <v>921</v>
      </c>
      <c r="F1536" s="41">
        <v>2035</v>
      </c>
      <c r="G1536" s="4">
        <v>82474.494000000006</v>
      </c>
      <c r="H1536" s="4">
        <v>84145.873000000007</v>
      </c>
      <c r="I1536" s="4">
        <v>85745.354000000007</v>
      </c>
      <c r="J1536" s="4">
        <v>86693.781000000003</v>
      </c>
      <c r="K1536" s="4">
        <v>86011.724000000002</v>
      </c>
      <c r="L1536" s="4">
        <v>86917.531000000003</v>
      </c>
      <c r="M1536" s="4">
        <v>84144.532000000007</v>
      </c>
      <c r="N1536" s="4">
        <v>81948.034</v>
      </c>
      <c r="O1536" s="4">
        <v>79802.824999999997</v>
      </c>
      <c r="P1536" s="4">
        <v>77453.823999999993</v>
      </c>
      <c r="Q1536" s="4">
        <v>70227.452000000005</v>
      </c>
      <c r="R1536" s="4">
        <v>59233.148000000001</v>
      </c>
      <c r="S1536" s="4">
        <v>48987.025999999998</v>
      </c>
      <c r="T1536" s="4">
        <v>39874.466</v>
      </c>
      <c r="U1536" s="4">
        <v>30533.315999999999</v>
      </c>
      <c r="V1536" s="4">
        <v>20452.757000000001</v>
      </c>
      <c r="W1536" s="4">
        <v>11732.896000000001</v>
      </c>
      <c r="X1536" s="4">
        <v>5115.2219999999998</v>
      </c>
      <c r="Y1536" s="4">
        <v>1851.3409999999999</v>
      </c>
      <c r="Z1536" s="4">
        <v>517.4</v>
      </c>
      <c r="AA1536" s="4">
        <v>113.1</v>
      </c>
    </row>
    <row r="1537" spans="1:27" s="6" customFormat="1" x14ac:dyDescent="0.3">
      <c r="A1537" s="40">
        <v>1536</v>
      </c>
      <c r="B1537" s="18" t="s">
        <v>323</v>
      </c>
      <c r="C1537" s="44" t="s">
        <v>130</v>
      </c>
      <c r="D1537" s="41">
        <v>7</v>
      </c>
      <c r="E1537" s="41">
        <v>921</v>
      </c>
      <c r="F1537" s="41">
        <v>2040</v>
      </c>
      <c r="G1537" s="4">
        <v>80257.212</v>
      </c>
      <c r="H1537" s="4">
        <v>81961.595000000001</v>
      </c>
      <c r="I1537" s="4">
        <v>83836.319000000003</v>
      </c>
      <c r="J1537" s="4">
        <v>85197.36</v>
      </c>
      <c r="K1537" s="4">
        <v>85896.429000000004</v>
      </c>
      <c r="L1537" s="4">
        <v>85303.224000000002</v>
      </c>
      <c r="M1537" s="4">
        <v>86266.274999999994</v>
      </c>
      <c r="N1537" s="4">
        <v>83480.769</v>
      </c>
      <c r="O1537" s="4">
        <v>81195.731</v>
      </c>
      <c r="P1537" s="4">
        <v>78804.036999999997</v>
      </c>
      <c r="Q1537" s="4">
        <v>76054.995999999999</v>
      </c>
      <c r="R1537" s="4">
        <v>68264.792000000001</v>
      </c>
      <c r="S1537" s="4">
        <v>56388.063999999998</v>
      </c>
      <c r="T1537" s="4">
        <v>44984.883000000002</v>
      </c>
      <c r="U1537" s="4">
        <v>34617.461000000003</v>
      </c>
      <c r="V1537" s="4">
        <v>24408.362000000001</v>
      </c>
      <c r="W1537" s="4">
        <v>14372.472</v>
      </c>
      <c r="X1537" s="4">
        <v>6781.0330000000004</v>
      </c>
      <c r="Y1537" s="4">
        <v>2300.337</v>
      </c>
      <c r="Z1537" s="4">
        <v>623.33699999999999</v>
      </c>
      <c r="AA1537" s="4">
        <v>147.73699999999999</v>
      </c>
    </row>
    <row r="1538" spans="1:27" s="6" customFormat="1" x14ac:dyDescent="0.3">
      <c r="A1538" s="40">
        <v>1537</v>
      </c>
      <c r="B1538" s="18" t="s">
        <v>323</v>
      </c>
      <c r="C1538" s="44" t="s">
        <v>130</v>
      </c>
      <c r="D1538" s="41">
        <v>7</v>
      </c>
      <c r="E1538" s="41">
        <v>921</v>
      </c>
      <c r="F1538" s="41">
        <v>2045</v>
      </c>
      <c r="G1538" s="4">
        <v>78282.676000000007</v>
      </c>
      <c r="H1538" s="4">
        <v>79801.214999999997</v>
      </c>
      <c r="I1538" s="4">
        <v>81672.619000000006</v>
      </c>
      <c r="J1538" s="4">
        <v>83307.744999999995</v>
      </c>
      <c r="K1538" s="4">
        <v>84427.229000000007</v>
      </c>
      <c r="L1538" s="4">
        <v>85212.327000000005</v>
      </c>
      <c r="M1538" s="4">
        <v>84683.553</v>
      </c>
      <c r="N1538" s="4">
        <v>85620.142000000007</v>
      </c>
      <c r="O1538" s="4">
        <v>82752.732000000004</v>
      </c>
      <c r="P1538" s="4">
        <v>80224.284</v>
      </c>
      <c r="Q1538" s="4">
        <v>77441.826000000001</v>
      </c>
      <c r="R1538" s="4">
        <v>74041.524999999994</v>
      </c>
      <c r="S1538" s="4">
        <v>65205.675000000003</v>
      </c>
      <c r="T1538" s="4">
        <v>52098.319000000003</v>
      </c>
      <c r="U1538" s="4">
        <v>39389.894999999997</v>
      </c>
      <c r="V1538" s="4">
        <v>28024.728999999999</v>
      </c>
      <c r="W1538" s="4">
        <v>17489.608</v>
      </c>
      <c r="X1538" s="4">
        <v>8526.9220000000005</v>
      </c>
      <c r="Y1538" s="4">
        <v>3105.57</v>
      </c>
      <c r="Z1538" s="4">
        <v>788.89400000000001</v>
      </c>
      <c r="AA1538" s="4">
        <v>187.30799999999999</v>
      </c>
    </row>
    <row r="1539" spans="1:27" s="6" customFormat="1" x14ac:dyDescent="0.3">
      <c r="A1539" s="40">
        <v>1538</v>
      </c>
      <c r="B1539" s="18" t="s">
        <v>323</v>
      </c>
      <c r="C1539" s="44" t="s">
        <v>130</v>
      </c>
      <c r="D1539" s="41">
        <v>7</v>
      </c>
      <c r="E1539" s="41">
        <v>921</v>
      </c>
      <c r="F1539" s="41">
        <v>2050</v>
      </c>
      <c r="G1539" s="4">
        <v>76078.720000000001</v>
      </c>
      <c r="H1539" s="4">
        <v>77873.512000000002</v>
      </c>
      <c r="I1539" s="4">
        <v>79530.387000000002</v>
      </c>
      <c r="J1539" s="4">
        <v>81162.053</v>
      </c>
      <c r="K1539" s="4">
        <v>82563.081000000006</v>
      </c>
      <c r="L1539" s="4">
        <v>83769.245999999999</v>
      </c>
      <c r="M1539" s="4">
        <v>84614.184999999998</v>
      </c>
      <c r="N1539" s="4">
        <v>84072.006999999998</v>
      </c>
      <c r="O1539" s="4">
        <v>84913.168999999994</v>
      </c>
      <c r="P1539" s="4">
        <v>81813.392000000007</v>
      </c>
      <c r="Q1539" s="4">
        <v>78901.19</v>
      </c>
      <c r="R1539" s="4">
        <v>75485.092999999993</v>
      </c>
      <c r="S1539" s="4">
        <v>70910.058000000005</v>
      </c>
      <c r="T1539" s="4">
        <v>60574.118999999999</v>
      </c>
      <c r="U1539" s="4">
        <v>46029.383000000002</v>
      </c>
      <c r="V1539" s="4">
        <v>32256.537</v>
      </c>
      <c r="W1539" s="4">
        <v>20421.848000000002</v>
      </c>
      <c r="X1539" s="4">
        <v>10640.981</v>
      </c>
      <c r="Y1539" s="4">
        <v>4038.0430000000001</v>
      </c>
      <c r="Z1539" s="4">
        <v>1069.3050000000001</v>
      </c>
      <c r="AA1539" s="4">
        <v>238.75800000000001</v>
      </c>
    </row>
    <row r="1540" spans="1:27" s="6" customFormat="1" x14ac:dyDescent="0.3">
      <c r="A1540" s="40">
        <v>1539</v>
      </c>
      <c r="B1540" s="18" t="s">
        <v>323</v>
      </c>
      <c r="C1540" s="44" t="s">
        <v>130</v>
      </c>
      <c r="D1540" s="41">
        <v>7</v>
      </c>
      <c r="E1540" s="41">
        <v>921</v>
      </c>
      <c r="F1540" s="41">
        <v>2055</v>
      </c>
      <c r="G1540" s="4">
        <v>73540.581999999995</v>
      </c>
      <c r="H1540" s="4">
        <v>75716.936000000002</v>
      </c>
      <c r="I1540" s="4">
        <v>77625.285000000003</v>
      </c>
      <c r="J1540" s="4">
        <v>79054.286999999997</v>
      </c>
      <c r="K1540" s="4">
        <v>80467.293999999994</v>
      </c>
      <c r="L1540" s="4">
        <v>81949.296000000002</v>
      </c>
      <c r="M1540" s="4">
        <v>83209.861000000004</v>
      </c>
      <c r="N1540" s="4">
        <v>84037.467000000004</v>
      </c>
      <c r="O1540" s="4">
        <v>83415.448999999993</v>
      </c>
      <c r="P1540" s="4">
        <v>84006.561000000002</v>
      </c>
      <c r="Q1540" s="4">
        <v>80541.839000000007</v>
      </c>
      <c r="R1540" s="4">
        <v>77007.698999999993</v>
      </c>
      <c r="S1540" s="4">
        <v>72450.964000000007</v>
      </c>
      <c r="T1540" s="4">
        <v>66158.604999999996</v>
      </c>
      <c r="U1540" s="4">
        <v>53948.576000000001</v>
      </c>
      <c r="V1540" s="4">
        <v>38151.972999999998</v>
      </c>
      <c r="W1540" s="4">
        <v>23849.274000000001</v>
      </c>
      <c r="X1540" s="4">
        <v>12693.209000000001</v>
      </c>
      <c r="Y1540" s="4">
        <v>5206.4669999999996</v>
      </c>
      <c r="Z1540" s="4">
        <v>1453.184</v>
      </c>
      <c r="AA1540" s="4">
        <v>311.98200000000003</v>
      </c>
    </row>
    <row r="1541" spans="1:27" s="6" customFormat="1" x14ac:dyDescent="0.3">
      <c r="A1541" s="40">
        <v>1540</v>
      </c>
      <c r="B1541" s="18" t="s">
        <v>323</v>
      </c>
      <c r="C1541" s="44" t="s">
        <v>130</v>
      </c>
      <c r="D1541" s="41">
        <v>7</v>
      </c>
      <c r="E1541" s="41">
        <v>921</v>
      </c>
      <c r="F1541" s="41">
        <v>2060</v>
      </c>
      <c r="G1541" s="4">
        <v>70906.657999999996</v>
      </c>
      <c r="H1541" s="4">
        <v>73219.808999999994</v>
      </c>
      <c r="I1541" s="4">
        <v>75489.414000000004</v>
      </c>
      <c r="J1541" s="4">
        <v>77181.857000000004</v>
      </c>
      <c r="K1541" s="4">
        <v>78407.41</v>
      </c>
      <c r="L1541" s="4">
        <v>79896.774999999994</v>
      </c>
      <c r="M1541" s="4">
        <v>81428.298999999999</v>
      </c>
      <c r="N1541" s="4">
        <v>82672.047000000006</v>
      </c>
      <c r="O1541" s="4">
        <v>83418.066000000006</v>
      </c>
      <c r="P1541" s="4">
        <v>82572.862999999998</v>
      </c>
      <c r="Q1541" s="4">
        <v>82776.626000000004</v>
      </c>
      <c r="R1541" s="4">
        <v>78722.217999999993</v>
      </c>
      <c r="S1541" s="4">
        <v>74076.428</v>
      </c>
      <c r="T1541" s="4">
        <v>67838.752999999997</v>
      </c>
      <c r="U1541" s="4">
        <v>59298.269</v>
      </c>
      <c r="V1541" s="4">
        <v>45201.864999999998</v>
      </c>
      <c r="W1541" s="4">
        <v>28667.651999999998</v>
      </c>
      <c r="X1541" s="4">
        <v>15092.972</v>
      </c>
      <c r="Y1541" s="4">
        <v>6380.35</v>
      </c>
      <c r="Z1541" s="4">
        <v>1959.3130000000001</v>
      </c>
      <c r="AA1541" s="4">
        <v>436.56</v>
      </c>
    </row>
    <row r="1542" spans="1:27" s="6" customFormat="1" x14ac:dyDescent="0.3">
      <c r="A1542" s="40">
        <v>1541</v>
      </c>
      <c r="B1542" s="18" t="s">
        <v>323</v>
      </c>
      <c r="C1542" s="44" t="s">
        <v>130</v>
      </c>
      <c r="D1542" s="41">
        <v>7</v>
      </c>
      <c r="E1542" s="41">
        <v>921</v>
      </c>
      <c r="F1542" s="41">
        <v>2065</v>
      </c>
      <c r="G1542" s="4">
        <v>68518.997000000003</v>
      </c>
      <c r="H1542" s="4">
        <v>70621.082999999999</v>
      </c>
      <c r="I1542" s="4">
        <v>73011.351999999999</v>
      </c>
      <c r="J1542" s="4">
        <v>75076.543999999994</v>
      </c>
      <c r="K1542" s="4">
        <v>76579.273000000001</v>
      </c>
      <c r="L1542" s="4">
        <v>77878.092000000004</v>
      </c>
      <c r="M1542" s="4">
        <v>79413.16</v>
      </c>
      <c r="N1542" s="4">
        <v>80928.679000000004</v>
      </c>
      <c r="O1542" s="4">
        <v>82095.028000000006</v>
      </c>
      <c r="P1542" s="4">
        <v>82621.48</v>
      </c>
      <c r="Q1542" s="4">
        <v>81429.486999999994</v>
      </c>
      <c r="R1542" s="4">
        <v>81015.463000000003</v>
      </c>
      <c r="S1542" s="4">
        <v>75909.702999999994</v>
      </c>
      <c r="T1542" s="4">
        <v>69608.717999999993</v>
      </c>
      <c r="U1542" s="4">
        <v>61121.252999999997</v>
      </c>
      <c r="V1542" s="4">
        <v>50111.678999999996</v>
      </c>
      <c r="W1542" s="4">
        <v>34443.512999999999</v>
      </c>
      <c r="X1542" s="4">
        <v>18526.796999999999</v>
      </c>
      <c r="Y1542" s="4">
        <v>7740.7569999999996</v>
      </c>
      <c r="Z1542" s="4">
        <v>2481.442</v>
      </c>
      <c r="AA1542" s="4">
        <v>624.14400000000001</v>
      </c>
    </row>
    <row r="1543" spans="1:27" s="6" customFormat="1" x14ac:dyDescent="0.3">
      <c r="A1543" s="40">
        <v>1542</v>
      </c>
      <c r="B1543" s="18" t="s">
        <v>323</v>
      </c>
      <c r="C1543" s="44" t="s">
        <v>130</v>
      </c>
      <c r="D1543" s="41">
        <v>7</v>
      </c>
      <c r="E1543" s="41">
        <v>921</v>
      </c>
      <c r="F1543" s="41">
        <v>2070</v>
      </c>
      <c r="G1543" s="4">
        <v>66400.354000000007</v>
      </c>
      <c r="H1543" s="4">
        <v>68263.099000000002</v>
      </c>
      <c r="I1543" s="4">
        <v>70429.667000000001</v>
      </c>
      <c r="J1543" s="4">
        <v>72627.417000000001</v>
      </c>
      <c r="K1543" s="4">
        <v>74515.406000000003</v>
      </c>
      <c r="L1543" s="4">
        <v>76086.933000000005</v>
      </c>
      <c r="M1543" s="4">
        <v>77429.303</v>
      </c>
      <c r="N1543" s="4">
        <v>78949.634999999995</v>
      </c>
      <c r="O1543" s="4">
        <v>80392.66</v>
      </c>
      <c r="P1543" s="4">
        <v>81351.413</v>
      </c>
      <c r="Q1543" s="4">
        <v>81539.721999999994</v>
      </c>
      <c r="R1543" s="4">
        <v>79795.366999999998</v>
      </c>
      <c r="S1543" s="4">
        <v>78305.33</v>
      </c>
      <c r="T1543" s="4">
        <v>71619.240999999995</v>
      </c>
      <c r="U1543" s="4">
        <v>63059.985999999997</v>
      </c>
      <c r="V1543" s="4">
        <v>52048.587</v>
      </c>
      <c r="W1543" s="4">
        <v>38628.25</v>
      </c>
      <c r="X1543" s="4">
        <v>22678.342000000001</v>
      </c>
      <c r="Y1543" s="4">
        <v>9756.1380000000008</v>
      </c>
      <c r="Z1543" s="4">
        <v>3071.0250000000001</v>
      </c>
      <c r="AA1543" s="4">
        <v>842.04700000000003</v>
      </c>
    </row>
    <row r="1544" spans="1:27" s="6" customFormat="1" x14ac:dyDescent="0.3">
      <c r="A1544" s="40">
        <v>1543</v>
      </c>
      <c r="B1544" s="18" t="s">
        <v>323</v>
      </c>
      <c r="C1544" s="44" t="s">
        <v>130</v>
      </c>
      <c r="D1544" s="41">
        <v>7</v>
      </c>
      <c r="E1544" s="41">
        <v>921</v>
      </c>
      <c r="F1544" s="41">
        <v>2075</v>
      </c>
      <c r="G1544" s="4">
        <v>64448.671000000002</v>
      </c>
      <c r="H1544" s="4">
        <v>66169.339000000007</v>
      </c>
      <c r="I1544" s="4">
        <v>68087.544999999998</v>
      </c>
      <c r="J1544" s="4">
        <v>70073.705000000002</v>
      </c>
      <c r="K1544" s="4">
        <v>72107.288</v>
      </c>
      <c r="L1544" s="4">
        <v>74059.448999999993</v>
      </c>
      <c r="M1544" s="4">
        <v>75670.83</v>
      </c>
      <c r="N1544" s="4">
        <v>77000.661999999997</v>
      </c>
      <c r="O1544" s="4">
        <v>78453.682000000001</v>
      </c>
      <c r="P1544" s="4">
        <v>79700.98</v>
      </c>
      <c r="Q1544" s="4">
        <v>80340.501000000004</v>
      </c>
      <c r="R1544" s="4">
        <v>79991.558000000005</v>
      </c>
      <c r="S1544" s="4">
        <v>77284.248999999996</v>
      </c>
      <c r="T1544" s="4">
        <v>74157.937000000005</v>
      </c>
      <c r="U1544" s="4">
        <v>65276.118000000002</v>
      </c>
      <c r="V1544" s="4">
        <v>54125.188000000002</v>
      </c>
      <c r="W1544" s="4">
        <v>40544.107000000004</v>
      </c>
      <c r="X1544" s="4">
        <v>25815.743999999999</v>
      </c>
      <c r="Y1544" s="4">
        <v>12214.012000000001</v>
      </c>
      <c r="Z1544" s="4">
        <v>3991.3490000000002</v>
      </c>
      <c r="AA1544" s="4">
        <v>1081.548</v>
      </c>
    </row>
    <row r="1545" spans="1:27" s="6" customFormat="1" x14ac:dyDescent="0.3">
      <c r="A1545" s="40">
        <v>1544</v>
      </c>
      <c r="B1545" s="18" t="s">
        <v>323</v>
      </c>
      <c r="C1545" s="44" t="s">
        <v>130</v>
      </c>
      <c r="D1545" s="41">
        <v>7</v>
      </c>
      <c r="E1545" s="41">
        <v>921</v>
      </c>
      <c r="F1545" s="41">
        <v>2080</v>
      </c>
      <c r="G1545" s="4">
        <v>62512.368999999999</v>
      </c>
      <c r="H1545" s="4">
        <v>64239.96</v>
      </c>
      <c r="I1545" s="4">
        <v>66008.463000000003</v>
      </c>
      <c r="J1545" s="4">
        <v>67758.752999999997</v>
      </c>
      <c r="K1545" s="4">
        <v>69593.682000000001</v>
      </c>
      <c r="L1545" s="4">
        <v>71686.881999999998</v>
      </c>
      <c r="M1545" s="4">
        <v>73675.423999999999</v>
      </c>
      <c r="N1545" s="4">
        <v>75274.732999999993</v>
      </c>
      <c r="O1545" s="4">
        <v>76543.365000000005</v>
      </c>
      <c r="P1545" s="4">
        <v>77814.338000000003</v>
      </c>
      <c r="Q1545" s="4">
        <v>78762.820999999996</v>
      </c>
      <c r="R1545" s="4">
        <v>78898.486000000004</v>
      </c>
      <c r="S1545" s="4">
        <v>77622.817999999999</v>
      </c>
      <c r="T1545" s="4">
        <v>73443.236999999994</v>
      </c>
      <c r="U1545" s="4">
        <v>67981.517999999996</v>
      </c>
      <c r="V1545" s="4">
        <v>56513.584999999999</v>
      </c>
      <c r="W1545" s="4">
        <v>42614.417999999998</v>
      </c>
      <c r="X1545" s="4">
        <v>27448.723999999998</v>
      </c>
      <c r="Y1545" s="4">
        <v>14144.637000000001</v>
      </c>
      <c r="Z1545" s="4">
        <v>5108.9589999999998</v>
      </c>
      <c r="AA1545" s="4">
        <v>1432.3030000000001</v>
      </c>
    </row>
    <row r="1546" spans="1:27" s="6" customFormat="1" x14ac:dyDescent="0.3">
      <c r="A1546" s="40">
        <v>1545</v>
      </c>
      <c r="B1546" s="18" t="s">
        <v>323</v>
      </c>
      <c r="C1546" s="44" t="s">
        <v>130</v>
      </c>
      <c r="D1546" s="41">
        <v>7</v>
      </c>
      <c r="E1546" s="41">
        <v>921</v>
      </c>
      <c r="F1546" s="41">
        <v>2085</v>
      </c>
      <c r="G1546" s="4">
        <v>60576.307999999997</v>
      </c>
      <c r="H1546" s="4">
        <v>62324.118999999999</v>
      </c>
      <c r="I1546" s="4">
        <v>64092.682999999997</v>
      </c>
      <c r="J1546" s="4">
        <v>65705.688999999998</v>
      </c>
      <c r="K1546" s="4">
        <v>67317.226999999999</v>
      </c>
      <c r="L1546" s="4">
        <v>69208.194000000003</v>
      </c>
      <c r="M1546" s="4">
        <v>71334.239000000001</v>
      </c>
      <c r="N1546" s="4">
        <v>73311.425000000003</v>
      </c>
      <c r="O1546" s="4">
        <v>74853.751000000004</v>
      </c>
      <c r="P1546" s="4">
        <v>75954.606</v>
      </c>
      <c r="Q1546" s="4">
        <v>76950.044999999998</v>
      </c>
      <c r="R1546" s="4">
        <v>77430.986000000004</v>
      </c>
      <c r="S1546" s="4">
        <v>76705.19</v>
      </c>
      <c r="T1546" s="4">
        <v>74002.394</v>
      </c>
      <c r="U1546" s="4">
        <v>67690.183000000005</v>
      </c>
      <c r="V1546" s="4">
        <v>59336.059000000001</v>
      </c>
      <c r="W1546" s="4">
        <v>45035.008999999998</v>
      </c>
      <c r="X1546" s="4">
        <v>29256.977999999999</v>
      </c>
      <c r="Y1546" s="4">
        <v>15283.115</v>
      </c>
      <c r="Z1546" s="4">
        <v>6029.0129999999999</v>
      </c>
      <c r="AA1546" s="4">
        <v>1871.546</v>
      </c>
    </row>
    <row r="1547" spans="1:27" s="6" customFormat="1" x14ac:dyDescent="0.3">
      <c r="A1547" s="40">
        <v>1546</v>
      </c>
      <c r="B1547" s="18" t="s">
        <v>323</v>
      </c>
      <c r="C1547" s="44" t="s">
        <v>130</v>
      </c>
      <c r="D1547" s="41">
        <v>7</v>
      </c>
      <c r="E1547" s="41">
        <v>921</v>
      </c>
      <c r="F1547" s="41">
        <v>2090</v>
      </c>
      <c r="G1547" s="4">
        <v>58611.949000000001</v>
      </c>
      <c r="H1547" s="4">
        <v>60406.305999999997</v>
      </c>
      <c r="I1547" s="4">
        <v>62189.99</v>
      </c>
      <c r="J1547" s="4">
        <v>63814.836000000003</v>
      </c>
      <c r="K1547" s="4">
        <v>65301.017999999996</v>
      </c>
      <c r="L1547" s="4">
        <v>66964.63</v>
      </c>
      <c r="M1547" s="4">
        <v>68885.84</v>
      </c>
      <c r="N1547" s="4">
        <v>71001.116999999998</v>
      </c>
      <c r="O1547" s="4">
        <v>72925.173999999999</v>
      </c>
      <c r="P1547" s="4">
        <v>74312.531000000003</v>
      </c>
      <c r="Q1547" s="4">
        <v>75161.069000000003</v>
      </c>
      <c r="R1547" s="4">
        <v>75727.945999999996</v>
      </c>
      <c r="S1547" s="4">
        <v>75414.736999999994</v>
      </c>
      <c r="T1547" s="4">
        <v>73350.459000000003</v>
      </c>
      <c r="U1547" s="4">
        <v>68540.413</v>
      </c>
      <c r="V1547" s="4">
        <v>59531.514000000003</v>
      </c>
      <c r="W1547" s="4">
        <v>47792.413</v>
      </c>
      <c r="X1547" s="4">
        <v>31410.999</v>
      </c>
      <c r="Y1547" s="4">
        <v>16565.942999999999</v>
      </c>
      <c r="Z1547" s="4">
        <v>6636.3459999999995</v>
      </c>
      <c r="AA1547" s="4">
        <v>2293.7950000000001</v>
      </c>
    </row>
    <row r="1548" spans="1:27" s="6" customFormat="1" x14ac:dyDescent="0.3">
      <c r="A1548" s="40">
        <v>1547</v>
      </c>
      <c r="B1548" s="18" t="s">
        <v>323</v>
      </c>
      <c r="C1548" s="44" t="s">
        <v>130</v>
      </c>
      <c r="D1548" s="41">
        <v>7</v>
      </c>
      <c r="E1548" s="41">
        <v>921</v>
      </c>
      <c r="F1548" s="41">
        <v>2095</v>
      </c>
      <c r="G1548" s="4">
        <v>56816.434000000001</v>
      </c>
      <c r="H1548" s="4">
        <v>58458.879000000001</v>
      </c>
      <c r="I1548" s="4">
        <v>60284.093999999997</v>
      </c>
      <c r="J1548" s="4">
        <v>61936.321000000004</v>
      </c>
      <c r="K1548" s="4">
        <v>63445.527000000002</v>
      </c>
      <c r="L1548" s="4">
        <v>64979.358</v>
      </c>
      <c r="M1548" s="4">
        <v>66670.987999999998</v>
      </c>
      <c r="N1548" s="4">
        <v>68582.463000000003</v>
      </c>
      <c r="O1548" s="4">
        <v>70648.759000000005</v>
      </c>
      <c r="P1548" s="4">
        <v>72429.160999999993</v>
      </c>
      <c r="Q1548" s="4">
        <v>73583.947</v>
      </c>
      <c r="R1548" s="4">
        <v>74041.517999999996</v>
      </c>
      <c r="S1548" s="4">
        <v>73884.532000000007</v>
      </c>
      <c r="T1548" s="4">
        <v>72324.441000000006</v>
      </c>
      <c r="U1548" s="4">
        <v>68245.490000000005</v>
      </c>
      <c r="V1548" s="4">
        <v>60692.27</v>
      </c>
      <c r="W1548" s="4">
        <v>48433.36</v>
      </c>
      <c r="X1548" s="4">
        <v>33781.404000000002</v>
      </c>
      <c r="Y1548" s="4">
        <v>18115.522000000001</v>
      </c>
      <c r="Z1548" s="4">
        <v>7328.174</v>
      </c>
      <c r="AA1548" s="4">
        <v>2642.3449999999998</v>
      </c>
    </row>
    <row r="1549" spans="1:27" s="6" customFormat="1" x14ac:dyDescent="0.3">
      <c r="A1549" s="40">
        <v>1548</v>
      </c>
      <c r="B1549" s="18" t="s">
        <v>323</v>
      </c>
      <c r="C1549" s="44" t="s">
        <v>130</v>
      </c>
      <c r="D1549" s="41">
        <v>7</v>
      </c>
      <c r="E1549" s="41">
        <v>921</v>
      </c>
      <c r="F1549" s="41">
        <v>2100</v>
      </c>
      <c r="G1549" s="4">
        <v>55250.650999999998</v>
      </c>
      <c r="H1549" s="4">
        <v>56679.059000000001</v>
      </c>
      <c r="I1549" s="4">
        <v>58348.644999999997</v>
      </c>
      <c r="J1549" s="4">
        <v>60054.17</v>
      </c>
      <c r="K1549" s="4">
        <v>61601.7</v>
      </c>
      <c r="L1549" s="4">
        <v>63154.277000000002</v>
      </c>
      <c r="M1549" s="4">
        <v>64713.26</v>
      </c>
      <c r="N1549" s="4">
        <v>66396.451000000001</v>
      </c>
      <c r="O1549" s="4">
        <v>68263.455000000002</v>
      </c>
      <c r="P1549" s="4">
        <v>70198.351999999999</v>
      </c>
      <c r="Q1549" s="4">
        <v>71764.92</v>
      </c>
      <c r="R1549" s="4">
        <v>72561.327999999994</v>
      </c>
      <c r="S1549" s="4">
        <v>72365.209000000003</v>
      </c>
      <c r="T1549" s="4">
        <v>71063.824999999997</v>
      </c>
      <c r="U1549" s="4">
        <v>67597.838000000003</v>
      </c>
      <c r="V1549" s="4">
        <v>60841.483999999997</v>
      </c>
      <c r="W1549" s="4">
        <v>49862.883999999998</v>
      </c>
      <c r="X1549" s="4">
        <v>34710.207000000002</v>
      </c>
      <c r="Y1549" s="4">
        <v>19798.316999999999</v>
      </c>
      <c r="Z1549" s="4">
        <v>8179.8310000000001</v>
      </c>
      <c r="AA1549" s="4">
        <v>3007.1860000000001</v>
      </c>
    </row>
    <row r="1550" spans="1:27" s="6" customFormat="1" x14ac:dyDescent="0.3">
      <c r="A1550" s="40">
        <v>1549</v>
      </c>
      <c r="B1550" s="18" t="s">
        <v>323</v>
      </c>
      <c r="C1550" s="44" t="s">
        <v>131</v>
      </c>
      <c r="D1550" s="41"/>
      <c r="E1550" s="41">
        <v>5500</v>
      </c>
      <c r="F1550" s="41">
        <v>2015</v>
      </c>
      <c r="G1550" s="4">
        <v>3776.547</v>
      </c>
      <c r="H1550" s="4">
        <v>3256.877</v>
      </c>
      <c r="I1550" s="4">
        <v>2688.194</v>
      </c>
      <c r="J1550" s="4">
        <v>2829.732</v>
      </c>
      <c r="K1550" s="4">
        <v>3283.5529999999999</v>
      </c>
      <c r="L1550" s="4">
        <v>3345.5279999999998</v>
      </c>
      <c r="M1550" s="4">
        <v>2728.5889999999999</v>
      </c>
      <c r="N1550" s="4">
        <v>2311.3890000000001</v>
      </c>
      <c r="O1550" s="4">
        <v>2086.2719999999999</v>
      </c>
      <c r="P1550" s="4">
        <v>1880.9639999999999</v>
      </c>
      <c r="Q1550" s="4">
        <v>1906.2149999999999</v>
      </c>
      <c r="R1550" s="4">
        <v>1532.36</v>
      </c>
      <c r="S1550" s="4">
        <v>1142.2529999999999</v>
      </c>
      <c r="T1550" s="4">
        <v>604.44899999999996</v>
      </c>
      <c r="U1550" s="4">
        <v>456.38099999999997</v>
      </c>
      <c r="V1550" s="4">
        <v>476.77</v>
      </c>
      <c r="W1550" s="4">
        <v>239.83199999999999</v>
      </c>
      <c r="X1550" s="4">
        <v>133.30600000000001</v>
      </c>
      <c r="Y1550" s="4">
        <v>42.033999999999999</v>
      </c>
      <c r="Z1550" s="4">
        <v>7.7430000000000003</v>
      </c>
      <c r="AA1550" s="4">
        <v>1.8380000000000001</v>
      </c>
    </row>
    <row r="1551" spans="1:27" s="6" customFormat="1" x14ac:dyDescent="0.3">
      <c r="A1551" s="40">
        <v>1550</v>
      </c>
      <c r="B1551" s="18" t="s">
        <v>323</v>
      </c>
      <c r="C1551" s="44" t="s">
        <v>131</v>
      </c>
      <c r="D1551" s="41"/>
      <c r="E1551" s="41">
        <v>5500</v>
      </c>
      <c r="F1551" s="41">
        <v>2020</v>
      </c>
      <c r="G1551" s="4">
        <v>3659.5650000000001</v>
      </c>
      <c r="H1551" s="4">
        <v>3759.71</v>
      </c>
      <c r="I1551" s="4">
        <v>3249.25</v>
      </c>
      <c r="J1551" s="4">
        <v>2670.3310000000001</v>
      </c>
      <c r="K1551" s="4">
        <v>2799.9160000000002</v>
      </c>
      <c r="L1551" s="4">
        <v>3251.7930000000001</v>
      </c>
      <c r="M1551" s="4">
        <v>3315.07</v>
      </c>
      <c r="N1551" s="4">
        <v>2700.9349999999999</v>
      </c>
      <c r="O1551" s="4">
        <v>2284.0039999999999</v>
      </c>
      <c r="P1551" s="4">
        <v>2053.5160000000001</v>
      </c>
      <c r="Q1551" s="4">
        <v>1840.0060000000001</v>
      </c>
      <c r="R1551" s="4">
        <v>1844.0119999999999</v>
      </c>
      <c r="S1551" s="4">
        <v>1450.1410000000001</v>
      </c>
      <c r="T1551" s="4">
        <v>1043.1769999999999</v>
      </c>
      <c r="U1551" s="4">
        <v>522.20000000000005</v>
      </c>
      <c r="V1551" s="4">
        <v>356.85700000000003</v>
      </c>
      <c r="W1551" s="4">
        <v>314.78399999999999</v>
      </c>
      <c r="X1551" s="4">
        <v>127.04300000000001</v>
      </c>
      <c r="Y1551" s="4">
        <v>52.658999999999999</v>
      </c>
      <c r="Z1551" s="4">
        <v>11.608000000000001</v>
      </c>
      <c r="AA1551" s="4">
        <v>1.647</v>
      </c>
    </row>
    <row r="1552" spans="1:27" s="6" customFormat="1" x14ac:dyDescent="0.3">
      <c r="A1552" s="40">
        <v>1551</v>
      </c>
      <c r="B1552" s="18" t="s">
        <v>323</v>
      </c>
      <c r="C1552" s="44" t="s">
        <v>131</v>
      </c>
      <c r="D1552" s="41"/>
      <c r="E1552" s="41">
        <v>5500</v>
      </c>
      <c r="F1552" s="41">
        <v>2025</v>
      </c>
      <c r="G1552" s="4">
        <v>3406.1309999999999</v>
      </c>
      <c r="H1552" s="4">
        <v>3644.5540000000001</v>
      </c>
      <c r="I1552" s="4">
        <v>3751.94</v>
      </c>
      <c r="J1552" s="4">
        <v>3230.998</v>
      </c>
      <c r="K1552" s="4">
        <v>2641.5889999999999</v>
      </c>
      <c r="L1552" s="4">
        <v>2770.63</v>
      </c>
      <c r="M1552" s="4">
        <v>3223.0079999999998</v>
      </c>
      <c r="N1552" s="4">
        <v>3285.2379999999998</v>
      </c>
      <c r="O1552" s="4">
        <v>2671.93</v>
      </c>
      <c r="P1552" s="4">
        <v>2250.6469999999999</v>
      </c>
      <c r="Q1552" s="4">
        <v>2011.606</v>
      </c>
      <c r="R1552" s="4">
        <v>1783.239</v>
      </c>
      <c r="S1552" s="4">
        <v>1750.992</v>
      </c>
      <c r="T1552" s="4">
        <v>1330.4690000000001</v>
      </c>
      <c r="U1552" s="4">
        <v>908.28499999999997</v>
      </c>
      <c r="V1552" s="4">
        <v>413.87599999999998</v>
      </c>
      <c r="W1552" s="4">
        <v>240.416</v>
      </c>
      <c r="X1552" s="4">
        <v>168.934</v>
      </c>
      <c r="Y1552" s="4">
        <v>51.685000000000002</v>
      </c>
      <c r="Z1552" s="4">
        <v>14.819000000000001</v>
      </c>
      <c r="AA1552" s="4">
        <v>2.2890000000000001</v>
      </c>
    </row>
    <row r="1553" spans="1:27" s="6" customFormat="1" x14ac:dyDescent="0.3">
      <c r="A1553" s="40">
        <v>1552</v>
      </c>
      <c r="B1553" s="18" t="s">
        <v>323</v>
      </c>
      <c r="C1553" s="44" t="s">
        <v>131</v>
      </c>
      <c r="D1553" s="41"/>
      <c r="E1553" s="41">
        <v>5500</v>
      </c>
      <c r="F1553" s="41">
        <v>2030</v>
      </c>
      <c r="G1553" s="4">
        <v>3212.0430000000001</v>
      </c>
      <c r="H1553" s="4">
        <v>3393.0030000000002</v>
      </c>
      <c r="I1553" s="4">
        <v>3637.26</v>
      </c>
      <c r="J1553" s="4">
        <v>3733.3220000000001</v>
      </c>
      <c r="K1553" s="4">
        <v>3201.4209999999998</v>
      </c>
      <c r="L1553" s="4">
        <v>2613.2060000000001</v>
      </c>
      <c r="M1553" s="4">
        <v>2744.5650000000001</v>
      </c>
      <c r="N1553" s="4">
        <v>3194.942</v>
      </c>
      <c r="O1553" s="4">
        <v>3252.8939999999998</v>
      </c>
      <c r="P1553" s="4">
        <v>2635.7840000000001</v>
      </c>
      <c r="Q1553" s="4">
        <v>2207.3649999999998</v>
      </c>
      <c r="R1553" s="4">
        <v>1953.1179999999999</v>
      </c>
      <c r="S1553" s="4">
        <v>1698.0730000000001</v>
      </c>
      <c r="T1553" s="4">
        <v>1614.9559999999999</v>
      </c>
      <c r="U1553" s="4">
        <v>1166.261</v>
      </c>
      <c r="V1553" s="4">
        <v>729.16300000000001</v>
      </c>
      <c r="W1553" s="4">
        <v>285.279</v>
      </c>
      <c r="X1553" s="4">
        <v>132.88399999999999</v>
      </c>
      <c r="Y1553" s="4">
        <v>69.332999999999998</v>
      </c>
      <c r="Z1553" s="4">
        <v>14.987</v>
      </c>
      <c r="AA1553" s="4">
        <v>2.9689999999999999</v>
      </c>
    </row>
    <row r="1554" spans="1:27" s="6" customFormat="1" x14ac:dyDescent="0.3">
      <c r="A1554" s="40">
        <v>1553</v>
      </c>
      <c r="B1554" s="18" t="s">
        <v>323</v>
      </c>
      <c r="C1554" s="44" t="s">
        <v>131</v>
      </c>
      <c r="D1554" s="41"/>
      <c r="E1554" s="41">
        <v>5500</v>
      </c>
      <c r="F1554" s="41">
        <v>2035</v>
      </c>
      <c r="G1554" s="4">
        <v>3211.902</v>
      </c>
      <c r="H1554" s="4">
        <v>3200.373</v>
      </c>
      <c r="I1554" s="4">
        <v>3386.268</v>
      </c>
      <c r="J1554" s="4">
        <v>3619.1889999999999</v>
      </c>
      <c r="K1554" s="4">
        <v>3703.1329999999998</v>
      </c>
      <c r="L1554" s="4">
        <v>3171.9569999999999</v>
      </c>
      <c r="M1554" s="4">
        <v>2588.2710000000002</v>
      </c>
      <c r="N1554" s="4">
        <v>2720.123</v>
      </c>
      <c r="O1554" s="4">
        <v>3164.8780000000002</v>
      </c>
      <c r="P1554" s="4">
        <v>3212.2040000000002</v>
      </c>
      <c r="Q1554" s="4">
        <v>2588.404</v>
      </c>
      <c r="R1554" s="4">
        <v>2146.8679999999999</v>
      </c>
      <c r="S1554" s="4">
        <v>1865.23</v>
      </c>
      <c r="T1554" s="4">
        <v>1572.7670000000001</v>
      </c>
      <c r="U1554" s="4">
        <v>1426.42</v>
      </c>
      <c r="V1554" s="4">
        <v>947.12699999999995</v>
      </c>
      <c r="W1554" s="4">
        <v>512.18200000000002</v>
      </c>
      <c r="X1554" s="4">
        <v>161.94200000000001</v>
      </c>
      <c r="Y1554" s="4">
        <v>56.417999999999999</v>
      </c>
      <c r="Z1554" s="4">
        <v>20.052</v>
      </c>
      <c r="AA1554" s="4">
        <v>3.1720000000000002</v>
      </c>
    </row>
    <row r="1555" spans="1:27" s="6" customFormat="1" x14ac:dyDescent="0.3">
      <c r="A1555" s="40">
        <v>1554</v>
      </c>
      <c r="B1555" s="18" t="s">
        <v>323</v>
      </c>
      <c r="C1555" s="44" t="s">
        <v>131</v>
      </c>
      <c r="D1555" s="41"/>
      <c r="E1555" s="41">
        <v>5500</v>
      </c>
      <c r="F1555" s="41">
        <v>2040</v>
      </c>
      <c r="G1555" s="4">
        <v>3322.3240000000001</v>
      </c>
      <c r="H1555" s="4">
        <v>3201.06</v>
      </c>
      <c r="I1555" s="4">
        <v>3194.0830000000001</v>
      </c>
      <c r="J1555" s="4">
        <v>3368.884</v>
      </c>
      <c r="K1555" s="4">
        <v>3589.75</v>
      </c>
      <c r="L1555" s="4">
        <v>3672.857</v>
      </c>
      <c r="M1555" s="4">
        <v>3145.607</v>
      </c>
      <c r="N1555" s="4">
        <v>2565.3270000000002</v>
      </c>
      <c r="O1555" s="4">
        <v>2694.7779999999998</v>
      </c>
      <c r="P1555" s="4">
        <v>3127.1089999999999</v>
      </c>
      <c r="Q1555" s="4">
        <v>3158.288</v>
      </c>
      <c r="R1555" s="4">
        <v>2521.7979999999998</v>
      </c>
      <c r="S1555" s="4">
        <v>2055.71</v>
      </c>
      <c r="T1555" s="4">
        <v>1735.136</v>
      </c>
      <c r="U1555" s="4">
        <v>1397.58</v>
      </c>
      <c r="V1555" s="4">
        <v>1171.4469999999999</v>
      </c>
      <c r="W1555" s="4">
        <v>677.51</v>
      </c>
      <c r="X1555" s="4">
        <v>297.721</v>
      </c>
      <c r="Y1555" s="4">
        <v>70.745000000000005</v>
      </c>
      <c r="Z1555" s="4">
        <v>16.847000000000001</v>
      </c>
      <c r="AA1555" s="4">
        <v>4.0179999999999998</v>
      </c>
    </row>
    <row r="1556" spans="1:27" s="6" customFormat="1" x14ac:dyDescent="0.3">
      <c r="A1556" s="40">
        <v>1555</v>
      </c>
      <c r="B1556" s="18" t="s">
        <v>323</v>
      </c>
      <c r="C1556" s="44" t="s">
        <v>131</v>
      </c>
      <c r="D1556" s="41"/>
      <c r="E1556" s="41">
        <v>5500</v>
      </c>
      <c r="F1556" s="41">
        <v>2045</v>
      </c>
      <c r="G1556" s="4">
        <v>3389.3939999999998</v>
      </c>
      <c r="H1556" s="4">
        <v>3312.0210000000002</v>
      </c>
      <c r="I1556" s="4">
        <v>3195.0039999999999</v>
      </c>
      <c r="J1556" s="4">
        <v>3177.23</v>
      </c>
      <c r="K1556" s="4">
        <v>3340.39</v>
      </c>
      <c r="L1556" s="4">
        <v>3560.32</v>
      </c>
      <c r="M1556" s="4">
        <v>3645.4580000000001</v>
      </c>
      <c r="N1556" s="4">
        <v>3120.8090000000002</v>
      </c>
      <c r="O1556" s="4">
        <v>2541.982</v>
      </c>
      <c r="P1556" s="4">
        <v>2663.4189999999999</v>
      </c>
      <c r="Q1556" s="4">
        <v>3077.2820000000002</v>
      </c>
      <c r="R1556" s="4">
        <v>3082.2069999999999</v>
      </c>
      <c r="S1556" s="4">
        <v>2421.2289999999998</v>
      </c>
      <c r="T1556" s="4">
        <v>1920.1220000000001</v>
      </c>
      <c r="U1556" s="4">
        <v>1551.7</v>
      </c>
      <c r="V1556" s="4">
        <v>1159.454</v>
      </c>
      <c r="W1556" s="4">
        <v>851.81299999999999</v>
      </c>
      <c r="X1556" s="4">
        <v>403.72899999999998</v>
      </c>
      <c r="Y1556" s="4">
        <v>133.66300000000001</v>
      </c>
      <c r="Z1556" s="4">
        <v>21.742000000000001</v>
      </c>
      <c r="AA1556" s="4">
        <v>3.6720000000000002</v>
      </c>
    </row>
    <row r="1557" spans="1:27" s="6" customFormat="1" x14ac:dyDescent="0.3">
      <c r="A1557" s="40">
        <v>1556</v>
      </c>
      <c r="B1557" s="18" t="s">
        <v>323</v>
      </c>
      <c r="C1557" s="44" t="s">
        <v>131</v>
      </c>
      <c r="D1557" s="41"/>
      <c r="E1557" s="41">
        <v>5500</v>
      </c>
      <c r="F1557" s="41">
        <v>2050</v>
      </c>
      <c r="G1557" s="4">
        <v>3322.8719999999998</v>
      </c>
      <c r="H1557" s="4">
        <v>3379.5970000000002</v>
      </c>
      <c r="I1557" s="4">
        <v>3306.0749999999998</v>
      </c>
      <c r="J1557" s="4">
        <v>3178.3980000000001</v>
      </c>
      <c r="K1557" s="4">
        <v>3149.4670000000001</v>
      </c>
      <c r="L1557" s="4">
        <v>3312.0030000000002</v>
      </c>
      <c r="M1557" s="4">
        <v>3533.9560000000001</v>
      </c>
      <c r="N1557" s="4">
        <v>3619.2440000000001</v>
      </c>
      <c r="O1557" s="4">
        <v>3094.9789999999998</v>
      </c>
      <c r="P1557" s="4">
        <v>2513.348</v>
      </c>
      <c r="Q1557" s="4">
        <v>2622.62</v>
      </c>
      <c r="R1557" s="4">
        <v>3007.0349999999999</v>
      </c>
      <c r="S1557" s="4">
        <v>2967.288</v>
      </c>
      <c r="T1557" s="4">
        <v>2270.6819999999998</v>
      </c>
      <c r="U1557" s="4">
        <v>1727.0609999999999</v>
      </c>
      <c r="V1557" s="4">
        <v>1299.674</v>
      </c>
      <c r="W1557" s="4">
        <v>856.56600000000003</v>
      </c>
      <c r="X1557" s="4">
        <v>518.39099999999996</v>
      </c>
      <c r="Y1557" s="4">
        <v>186.857</v>
      </c>
      <c r="Z1557" s="4">
        <v>42.19</v>
      </c>
      <c r="AA1557" s="4">
        <v>4.5430000000000001</v>
      </c>
    </row>
    <row r="1558" spans="1:27" s="6" customFormat="1" x14ac:dyDescent="0.3">
      <c r="A1558" s="40">
        <v>1557</v>
      </c>
      <c r="B1558" s="18" t="s">
        <v>323</v>
      </c>
      <c r="C1558" s="44" t="s">
        <v>131</v>
      </c>
      <c r="D1558" s="41"/>
      <c r="E1558" s="41">
        <v>5500</v>
      </c>
      <c r="F1558" s="41">
        <v>2055</v>
      </c>
      <c r="G1558" s="4">
        <v>3169.7510000000002</v>
      </c>
      <c r="H1558" s="4">
        <v>3313.9110000000001</v>
      </c>
      <c r="I1558" s="4">
        <v>3373.95</v>
      </c>
      <c r="J1558" s="4">
        <v>3290.252</v>
      </c>
      <c r="K1558" s="4">
        <v>3152.0940000000001</v>
      </c>
      <c r="L1558" s="4">
        <v>3122.9650000000001</v>
      </c>
      <c r="M1558" s="4">
        <v>3287.7559999999999</v>
      </c>
      <c r="N1558" s="4">
        <v>3509.6680000000001</v>
      </c>
      <c r="O1558" s="4">
        <v>3591.9</v>
      </c>
      <c r="P1558" s="4">
        <v>3063.2510000000002</v>
      </c>
      <c r="Q1558" s="4">
        <v>2476.654</v>
      </c>
      <c r="R1558" s="4">
        <v>2565.6770000000001</v>
      </c>
      <c r="S1558" s="4">
        <v>2900.9450000000002</v>
      </c>
      <c r="T1558" s="4">
        <v>2794.9349999999999</v>
      </c>
      <c r="U1558" s="4">
        <v>2054.5970000000002</v>
      </c>
      <c r="V1558" s="4">
        <v>1459.789</v>
      </c>
      <c r="W1558" s="4">
        <v>974.57299999999998</v>
      </c>
      <c r="X1558" s="4">
        <v>533.29200000000003</v>
      </c>
      <c r="Y1558" s="4">
        <v>246.13399999999999</v>
      </c>
      <c r="Z1558" s="4">
        <v>61.094000000000001</v>
      </c>
      <c r="AA1558" s="4">
        <v>8.4689999999999994</v>
      </c>
    </row>
    <row r="1559" spans="1:27" s="6" customFormat="1" x14ac:dyDescent="0.3">
      <c r="A1559" s="40">
        <v>1558</v>
      </c>
      <c r="B1559" s="18" t="s">
        <v>323</v>
      </c>
      <c r="C1559" s="44" t="s">
        <v>131</v>
      </c>
      <c r="D1559" s="41"/>
      <c r="E1559" s="41">
        <v>5500</v>
      </c>
      <c r="F1559" s="41">
        <v>2060</v>
      </c>
      <c r="G1559" s="4">
        <v>3028.0410000000002</v>
      </c>
      <c r="H1559" s="4">
        <v>3161.6640000000002</v>
      </c>
      <c r="I1559" s="4">
        <v>3308.654</v>
      </c>
      <c r="J1559" s="4">
        <v>3358.962</v>
      </c>
      <c r="K1559" s="4">
        <v>3265.2040000000002</v>
      </c>
      <c r="L1559" s="4">
        <v>3127.0140000000001</v>
      </c>
      <c r="M1559" s="4">
        <v>3100.587</v>
      </c>
      <c r="N1559" s="4">
        <v>3265.8090000000002</v>
      </c>
      <c r="O1559" s="4">
        <v>3484.5219999999999</v>
      </c>
      <c r="P1559" s="4">
        <v>3557.9119999999998</v>
      </c>
      <c r="Q1559" s="4">
        <v>3021.9859999999999</v>
      </c>
      <c r="R1559" s="4">
        <v>2425.732</v>
      </c>
      <c r="S1559" s="4">
        <v>2480.0540000000001</v>
      </c>
      <c r="T1559" s="4">
        <v>2741.127</v>
      </c>
      <c r="U1559" s="4">
        <v>2545.5619999999999</v>
      </c>
      <c r="V1559" s="4">
        <v>1752.7840000000001</v>
      </c>
      <c r="W1559" s="4">
        <v>1110.1759999999999</v>
      </c>
      <c r="X1559" s="4">
        <v>619.47699999999998</v>
      </c>
      <c r="Y1559" s="4">
        <v>260.56099999999998</v>
      </c>
      <c r="Z1559" s="4">
        <v>82.65</v>
      </c>
      <c r="AA1559" s="4">
        <v>12.962</v>
      </c>
    </row>
    <row r="1560" spans="1:27" s="6" customFormat="1" x14ac:dyDescent="0.3">
      <c r="A1560" s="40">
        <v>1559</v>
      </c>
      <c r="B1560" s="18" t="s">
        <v>323</v>
      </c>
      <c r="C1560" s="44" t="s">
        <v>131</v>
      </c>
      <c r="D1560" s="41"/>
      <c r="E1560" s="41">
        <v>5500</v>
      </c>
      <c r="F1560" s="41">
        <v>2065</v>
      </c>
      <c r="G1560" s="4">
        <v>2960.5</v>
      </c>
      <c r="H1560" s="4">
        <v>3020.6869999999999</v>
      </c>
      <c r="I1560" s="4">
        <v>3156.8229999999999</v>
      </c>
      <c r="J1560" s="4">
        <v>3294.5880000000002</v>
      </c>
      <c r="K1560" s="4">
        <v>3335.248</v>
      </c>
      <c r="L1560" s="4">
        <v>3241.3339999999998</v>
      </c>
      <c r="M1560" s="4">
        <v>3105.9140000000002</v>
      </c>
      <c r="N1560" s="4">
        <v>3080.5920000000001</v>
      </c>
      <c r="O1560" s="4">
        <v>3243.3690000000001</v>
      </c>
      <c r="P1560" s="4">
        <v>3453.2919999999999</v>
      </c>
      <c r="Q1560" s="4">
        <v>3513.201</v>
      </c>
      <c r="R1560" s="4">
        <v>2964.3389999999999</v>
      </c>
      <c r="S1560" s="4">
        <v>2349.5859999999998</v>
      </c>
      <c r="T1560" s="4">
        <v>2350.6010000000001</v>
      </c>
      <c r="U1560" s="4">
        <v>2507.7579999999998</v>
      </c>
      <c r="V1560" s="4">
        <v>2192.1260000000002</v>
      </c>
      <c r="W1560" s="4">
        <v>1351.3409999999999</v>
      </c>
      <c r="X1560" s="4">
        <v>719.07600000000002</v>
      </c>
      <c r="Y1560" s="4">
        <v>310.32400000000001</v>
      </c>
      <c r="Z1560" s="4">
        <v>90.328999999999994</v>
      </c>
      <c r="AA1560" s="4">
        <v>18.12</v>
      </c>
    </row>
    <row r="1561" spans="1:27" s="6" customFormat="1" x14ac:dyDescent="0.3">
      <c r="A1561" s="40">
        <v>1560</v>
      </c>
      <c r="B1561" s="18" t="s">
        <v>323</v>
      </c>
      <c r="C1561" s="44" t="s">
        <v>131</v>
      </c>
      <c r="D1561" s="41"/>
      <c r="E1561" s="41">
        <v>5500</v>
      </c>
      <c r="F1561" s="41">
        <v>2070</v>
      </c>
      <c r="G1561" s="4">
        <v>2942.6619999999998</v>
      </c>
      <c r="H1561" s="4">
        <v>2953.721</v>
      </c>
      <c r="I1561" s="4">
        <v>3016.223</v>
      </c>
      <c r="J1561" s="4">
        <v>3143.739</v>
      </c>
      <c r="K1561" s="4">
        <v>3272.39</v>
      </c>
      <c r="L1561" s="4">
        <v>3312.68</v>
      </c>
      <c r="M1561" s="4">
        <v>3221.2170000000001</v>
      </c>
      <c r="N1561" s="4">
        <v>3087.1170000000002</v>
      </c>
      <c r="O1561" s="4">
        <v>3060.4070000000002</v>
      </c>
      <c r="P1561" s="4">
        <v>3215.6970000000001</v>
      </c>
      <c r="Q1561" s="4">
        <v>3412.2890000000002</v>
      </c>
      <c r="R1561" s="4">
        <v>3450.5030000000002</v>
      </c>
      <c r="S1561" s="4">
        <v>2878.431</v>
      </c>
      <c r="T1561" s="4">
        <v>2234.8380000000002</v>
      </c>
      <c r="U1561" s="4">
        <v>2160.92</v>
      </c>
      <c r="V1561" s="4">
        <v>2176.0360000000001</v>
      </c>
      <c r="W1561" s="4">
        <v>1714.6559999999999</v>
      </c>
      <c r="X1561" s="4">
        <v>893.21100000000001</v>
      </c>
      <c r="Y1561" s="4">
        <v>369.55900000000003</v>
      </c>
      <c r="Z1561" s="4">
        <v>110.931</v>
      </c>
      <c r="AA1561" s="4">
        <v>21.163</v>
      </c>
    </row>
    <row r="1562" spans="1:27" s="6" customFormat="1" x14ac:dyDescent="0.3">
      <c r="A1562" s="40">
        <v>1561</v>
      </c>
      <c r="B1562" s="18" t="s">
        <v>323</v>
      </c>
      <c r="C1562" s="44" t="s">
        <v>131</v>
      </c>
      <c r="D1562" s="41"/>
      <c r="E1562" s="41">
        <v>5500</v>
      </c>
      <c r="F1562" s="41">
        <v>2075</v>
      </c>
      <c r="G1562" s="4">
        <v>2921.0010000000002</v>
      </c>
      <c r="H1562" s="4">
        <v>2936.39</v>
      </c>
      <c r="I1562" s="4">
        <v>2949.5889999999999</v>
      </c>
      <c r="J1562" s="4">
        <v>3004.0790000000002</v>
      </c>
      <c r="K1562" s="4">
        <v>3123.1550000000002</v>
      </c>
      <c r="L1562" s="4">
        <v>3251.346</v>
      </c>
      <c r="M1562" s="4">
        <v>3293.6750000000002</v>
      </c>
      <c r="N1562" s="4">
        <v>3203.2420000000002</v>
      </c>
      <c r="O1562" s="4">
        <v>3068.1439999999998</v>
      </c>
      <c r="P1562" s="4">
        <v>3035.6289999999999</v>
      </c>
      <c r="Q1562" s="4">
        <v>3179.57</v>
      </c>
      <c r="R1562" s="4">
        <v>3354.924</v>
      </c>
      <c r="S1562" s="4">
        <v>3357.299</v>
      </c>
      <c r="T1562" s="4">
        <v>2748.8560000000002</v>
      </c>
      <c r="U1562" s="4">
        <v>2065.2800000000002</v>
      </c>
      <c r="V1562" s="4">
        <v>1889.4010000000001</v>
      </c>
      <c r="W1562" s="4">
        <v>1722.17</v>
      </c>
      <c r="X1562" s="4">
        <v>1154.587</v>
      </c>
      <c r="Y1562" s="4">
        <v>470.77499999999998</v>
      </c>
      <c r="Z1562" s="4">
        <v>136.041</v>
      </c>
      <c r="AA1562" s="4">
        <v>26.4</v>
      </c>
    </row>
    <row r="1563" spans="1:27" s="6" customFormat="1" x14ac:dyDescent="0.3">
      <c r="A1563" s="40">
        <v>1562</v>
      </c>
      <c r="B1563" s="18" t="s">
        <v>323</v>
      </c>
      <c r="C1563" s="44" t="s">
        <v>131</v>
      </c>
      <c r="D1563" s="41"/>
      <c r="E1563" s="41">
        <v>5500</v>
      </c>
      <c r="F1563" s="41">
        <v>2080</v>
      </c>
      <c r="G1563" s="4">
        <v>2858.1410000000001</v>
      </c>
      <c r="H1563" s="4">
        <v>2915.1930000000002</v>
      </c>
      <c r="I1563" s="4">
        <v>2932.5309999999999</v>
      </c>
      <c r="J1563" s="4">
        <v>2938.3020000000001</v>
      </c>
      <c r="K1563" s="4">
        <v>2985.0239999999999</v>
      </c>
      <c r="L1563" s="4">
        <v>3103.748</v>
      </c>
      <c r="M1563" s="4">
        <v>3233.73</v>
      </c>
      <c r="N1563" s="4">
        <v>3276.6779999999999</v>
      </c>
      <c r="O1563" s="4">
        <v>3185.0030000000002</v>
      </c>
      <c r="P1563" s="4">
        <v>3044.8679999999999</v>
      </c>
      <c r="Q1563" s="4">
        <v>3003.4769999999999</v>
      </c>
      <c r="R1563" s="4">
        <v>3129.3</v>
      </c>
      <c r="S1563" s="4">
        <v>3269.989</v>
      </c>
      <c r="T1563" s="4">
        <v>3216.95</v>
      </c>
      <c r="U1563" s="4">
        <v>2555.9380000000001</v>
      </c>
      <c r="V1563" s="4">
        <v>1819.829</v>
      </c>
      <c r="W1563" s="4">
        <v>1513.499</v>
      </c>
      <c r="X1563" s="4">
        <v>1179.8009999999999</v>
      </c>
      <c r="Y1563" s="4">
        <v>622.63900000000001</v>
      </c>
      <c r="Z1563" s="4">
        <v>178.73</v>
      </c>
      <c r="AA1563" s="4">
        <v>33.299999999999997</v>
      </c>
    </row>
    <row r="1564" spans="1:27" s="6" customFormat="1" x14ac:dyDescent="0.3">
      <c r="A1564" s="40">
        <v>1563</v>
      </c>
      <c r="B1564" s="18" t="s">
        <v>323</v>
      </c>
      <c r="C1564" s="44" t="s">
        <v>131</v>
      </c>
      <c r="D1564" s="41"/>
      <c r="E1564" s="41">
        <v>5500</v>
      </c>
      <c r="F1564" s="41">
        <v>2085</v>
      </c>
      <c r="G1564" s="4">
        <v>2762.759</v>
      </c>
      <c r="H1564" s="4">
        <v>2852.81</v>
      </c>
      <c r="I1564" s="4">
        <v>2911.6149999999998</v>
      </c>
      <c r="J1564" s="4">
        <v>2922.0540000000001</v>
      </c>
      <c r="K1564" s="4">
        <v>2920.672</v>
      </c>
      <c r="L1564" s="4">
        <v>2967.1660000000002</v>
      </c>
      <c r="M1564" s="4">
        <v>3087.6390000000001</v>
      </c>
      <c r="N1564" s="4">
        <v>3218.0729999999999</v>
      </c>
      <c r="O1564" s="4">
        <v>3259.3829999999998</v>
      </c>
      <c r="P1564" s="4">
        <v>3162.5659999999998</v>
      </c>
      <c r="Q1564" s="4">
        <v>3014.69</v>
      </c>
      <c r="R1564" s="4">
        <v>2958.9839999999999</v>
      </c>
      <c r="S1564" s="4">
        <v>3055.2669999999998</v>
      </c>
      <c r="T1564" s="4">
        <v>3141.759</v>
      </c>
      <c r="U1564" s="4">
        <v>3006.0839999999998</v>
      </c>
      <c r="V1564" s="4">
        <v>2271.7179999999998</v>
      </c>
      <c r="W1564" s="4">
        <v>1474.4949999999999</v>
      </c>
      <c r="X1564" s="4">
        <v>1055.1220000000001</v>
      </c>
      <c r="Y1564" s="4">
        <v>651.15200000000004</v>
      </c>
      <c r="Z1564" s="4">
        <v>242.839</v>
      </c>
      <c r="AA1564" s="4">
        <v>44.673000000000002</v>
      </c>
    </row>
    <row r="1565" spans="1:27" s="6" customFormat="1" x14ac:dyDescent="0.3">
      <c r="A1565" s="40">
        <v>1564</v>
      </c>
      <c r="B1565" s="18" t="s">
        <v>323</v>
      </c>
      <c r="C1565" s="44" t="s">
        <v>131</v>
      </c>
      <c r="D1565" s="41"/>
      <c r="E1565" s="41">
        <v>5500</v>
      </c>
      <c r="F1565" s="41">
        <v>2090</v>
      </c>
      <c r="G1565" s="4">
        <v>2665.4250000000002</v>
      </c>
      <c r="H1565" s="4">
        <v>2757.904</v>
      </c>
      <c r="I1565" s="4">
        <v>2849.5169999999998</v>
      </c>
      <c r="J1565" s="4">
        <v>2901.9409999999998</v>
      </c>
      <c r="K1565" s="4">
        <v>2905.77</v>
      </c>
      <c r="L1565" s="4">
        <v>2904.2330000000002</v>
      </c>
      <c r="M1565" s="4">
        <v>2952.51</v>
      </c>
      <c r="N1565" s="4">
        <v>3073.482</v>
      </c>
      <c r="O1565" s="4">
        <v>3202.1990000000001</v>
      </c>
      <c r="P1565" s="4">
        <v>3238.038</v>
      </c>
      <c r="Q1565" s="4">
        <v>3133.375</v>
      </c>
      <c r="R1565" s="4">
        <v>2972.9830000000002</v>
      </c>
      <c r="S1565" s="4">
        <v>2893.7620000000002</v>
      </c>
      <c r="T1565" s="4">
        <v>2943.3139999999999</v>
      </c>
      <c r="U1565" s="4">
        <v>2947.509</v>
      </c>
      <c r="V1565" s="4">
        <v>2691.3389999999999</v>
      </c>
      <c r="W1565" s="4">
        <v>1863.425</v>
      </c>
      <c r="X1565" s="4">
        <v>1043.8489999999999</v>
      </c>
      <c r="Y1565" s="4">
        <v>596.14599999999996</v>
      </c>
      <c r="Z1565" s="4">
        <v>261.55599999999998</v>
      </c>
      <c r="AA1565" s="4">
        <v>62.008000000000003</v>
      </c>
    </row>
    <row r="1566" spans="1:27" s="6" customFormat="1" x14ac:dyDescent="0.3">
      <c r="A1566" s="40">
        <v>1565</v>
      </c>
      <c r="B1566" s="18" t="s">
        <v>323</v>
      </c>
      <c r="C1566" s="44" t="s">
        <v>131</v>
      </c>
      <c r="D1566" s="41"/>
      <c r="E1566" s="41">
        <v>5500</v>
      </c>
      <c r="F1566" s="41">
        <v>2095</v>
      </c>
      <c r="G1566" s="4">
        <v>2591.5810000000001</v>
      </c>
      <c r="H1566" s="4">
        <v>2661.0120000000002</v>
      </c>
      <c r="I1566" s="4">
        <v>2754.902</v>
      </c>
      <c r="J1566" s="4">
        <v>2840.6619999999998</v>
      </c>
      <c r="K1566" s="4">
        <v>2886.9929999999999</v>
      </c>
      <c r="L1566" s="4">
        <v>2890.6469999999999</v>
      </c>
      <c r="M1566" s="4">
        <v>2890.8220000000001</v>
      </c>
      <c r="N1566" s="4">
        <v>2939.75</v>
      </c>
      <c r="O1566" s="4">
        <v>3059.259</v>
      </c>
      <c r="P1566" s="4">
        <v>3182.63</v>
      </c>
      <c r="Q1566" s="4">
        <v>3210.2350000000001</v>
      </c>
      <c r="R1566" s="4">
        <v>3093.0880000000002</v>
      </c>
      <c r="S1566" s="4">
        <v>2912.19</v>
      </c>
      <c r="T1566" s="4">
        <v>2795.1239999999998</v>
      </c>
      <c r="U1566" s="4">
        <v>2772.6210000000001</v>
      </c>
      <c r="V1566" s="4">
        <v>2655.4690000000001</v>
      </c>
      <c r="W1566" s="4">
        <v>2232.1089999999999</v>
      </c>
      <c r="X1566" s="4">
        <v>1342.17</v>
      </c>
      <c r="Y1566" s="4">
        <v>601.99599999999998</v>
      </c>
      <c r="Z1566" s="4">
        <v>247.154</v>
      </c>
      <c r="AA1566" s="4">
        <v>71.989000000000004</v>
      </c>
    </row>
    <row r="1567" spans="1:27" s="6" customFormat="1" x14ac:dyDescent="0.3">
      <c r="A1567" s="40">
        <v>1566</v>
      </c>
      <c r="B1567" s="18" t="s">
        <v>323</v>
      </c>
      <c r="C1567" s="44" t="s">
        <v>131</v>
      </c>
      <c r="D1567" s="41"/>
      <c r="E1567" s="41">
        <v>5500</v>
      </c>
      <c r="F1567" s="41">
        <v>2100</v>
      </c>
      <c r="G1567" s="4">
        <v>2543.5740000000001</v>
      </c>
      <c r="H1567" s="4">
        <v>2587.5680000000002</v>
      </c>
      <c r="I1567" s="4">
        <v>2658.2829999999999</v>
      </c>
      <c r="J1567" s="4">
        <v>2746.8679999999999</v>
      </c>
      <c r="K1567" s="4">
        <v>2827.058</v>
      </c>
      <c r="L1567" s="4">
        <v>2873.181</v>
      </c>
      <c r="M1567" s="4">
        <v>2878.3649999999998</v>
      </c>
      <c r="N1567" s="4">
        <v>2879.2190000000001</v>
      </c>
      <c r="O1567" s="4">
        <v>2927.0050000000001</v>
      </c>
      <c r="P1567" s="4">
        <v>3041.779</v>
      </c>
      <c r="Q1567" s="4">
        <v>3157.165</v>
      </c>
      <c r="R1567" s="4">
        <v>3171.8829999999998</v>
      </c>
      <c r="S1567" s="4">
        <v>3034.5</v>
      </c>
      <c r="T1567" s="4">
        <v>2820.047</v>
      </c>
      <c r="U1567" s="4">
        <v>2643.386</v>
      </c>
      <c r="V1567" s="4">
        <v>2513.212</v>
      </c>
      <c r="W1567" s="4">
        <v>2223.5940000000001</v>
      </c>
      <c r="X1567" s="4">
        <v>1631.6110000000001</v>
      </c>
      <c r="Y1567" s="4">
        <v>791.21</v>
      </c>
      <c r="Z1567" s="4">
        <v>256.142</v>
      </c>
      <c r="AA1567" s="4">
        <v>73.424999999999997</v>
      </c>
    </row>
    <row r="1568" spans="1:27" s="6" customFormat="1" x14ac:dyDescent="0.3">
      <c r="A1568" s="40">
        <v>1567</v>
      </c>
      <c r="B1568" s="18" t="s">
        <v>323</v>
      </c>
      <c r="C1568" s="43" t="s">
        <v>132</v>
      </c>
      <c r="D1568" s="41"/>
      <c r="E1568" s="41">
        <v>398</v>
      </c>
      <c r="F1568" s="41">
        <v>2015</v>
      </c>
      <c r="G1568" s="4">
        <v>967.33600000000001</v>
      </c>
      <c r="H1568" s="4">
        <v>787.87900000000002</v>
      </c>
      <c r="I1568" s="4">
        <v>555.52599999999995</v>
      </c>
      <c r="J1568" s="4">
        <v>550.59199999999998</v>
      </c>
      <c r="K1568" s="4">
        <v>752.34799999999996</v>
      </c>
      <c r="L1568" s="4">
        <v>860.16200000000003</v>
      </c>
      <c r="M1568" s="4">
        <v>683.98299999999995</v>
      </c>
      <c r="N1568" s="4">
        <v>614.178</v>
      </c>
      <c r="O1568" s="4">
        <v>582.89</v>
      </c>
      <c r="P1568" s="4">
        <v>535.15099999999995</v>
      </c>
      <c r="Q1568" s="4">
        <v>599.82299999999998</v>
      </c>
      <c r="R1568" s="4">
        <v>482.81</v>
      </c>
      <c r="S1568" s="4">
        <v>407.18099999999998</v>
      </c>
      <c r="T1568" s="4">
        <v>226.005</v>
      </c>
      <c r="U1568" s="4">
        <v>194.71899999999999</v>
      </c>
      <c r="V1568" s="4">
        <v>213.78899999999999</v>
      </c>
      <c r="W1568" s="4">
        <v>80.658000000000001</v>
      </c>
      <c r="X1568" s="4">
        <v>46.023000000000003</v>
      </c>
      <c r="Y1568" s="4">
        <v>11.725</v>
      </c>
      <c r="Z1568" s="4">
        <v>1.5169999999999999</v>
      </c>
      <c r="AA1568" s="4">
        <v>0.27400000000000002</v>
      </c>
    </row>
    <row r="1569" spans="1:27" s="6" customFormat="1" x14ac:dyDescent="0.3">
      <c r="A1569" s="40">
        <v>1568</v>
      </c>
      <c r="B1569" s="18" t="s">
        <v>323</v>
      </c>
      <c r="C1569" s="43" t="s">
        <v>132</v>
      </c>
      <c r="D1569" s="41"/>
      <c r="E1569" s="41">
        <v>398</v>
      </c>
      <c r="F1569" s="41">
        <v>2020</v>
      </c>
      <c r="G1569" s="4">
        <v>881.45500000000004</v>
      </c>
      <c r="H1569" s="4">
        <v>965.44100000000003</v>
      </c>
      <c r="I1569" s="4">
        <v>786.96400000000006</v>
      </c>
      <c r="J1569" s="4">
        <v>554.64400000000001</v>
      </c>
      <c r="K1569" s="4">
        <v>549.16</v>
      </c>
      <c r="L1569" s="4">
        <v>749.745</v>
      </c>
      <c r="M1569" s="4">
        <v>855.74</v>
      </c>
      <c r="N1569" s="4">
        <v>678.79899999999998</v>
      </c>
      <c r="O1569" s="4">
        <v>607.75300000000004</v>
      </c>
      <c r="P1569" s="4">
        <v>574.52</v>
      </c>
      <c r="Q1569" s="4">
        <v>523.81700000000001</v>
      </c>
      <c r="R1569" s="4">
        <v>580.12</v>
      </c>
      <c r="S1569" s="4">
        <v>457.98</v>
      </c>
      <c r="T1569" s="4">
        <v>375.43400000000003</v>
      </c>
      <c r="U1569" s="4">
        <v>198.51400000000001</v>
      </c>
      <c r="V1569" s="4">
        <v>151.69200000000001</v>
      </c>
      <c r="W1569" s="4">
        <v>135.726</v>
      </c>
      <c r="X1569" s="4">
        <v>38.872</v>
      </c>
      <c r="Y1569" s="4">
        <v>15.176</v>
      </c>
      <c r="Z1569" s="4">
        <v>2.379</v>
      </c>
      <c r="AA1569" s="4">
        <v>0.186</v>
      </c>
    </row>
    <row r="1570" spans="1:27" s="6" customFormat="1" x14ac:dyDescent="0.3">
      <c r="A1570" s="40">
        <v>1569</v>
      </c>
      <c r="B1570" s="18" t="s">
        <v>323</v>
      </c>
      <c r="C1570" s="43" t="s">
        <v>132</v>
      </c>
      <c r="D1570" s="41"/>
      <c r="E1570" s="41">
        <v>398</v>
      </c>
      <c r="F1570" s="41">
        <v>2025</v>
      </c>
      <c r="G1570" s="4">
        <v>799.42200000000003</v>
      </c>
      <c r="H1570" s="4">
        <v>879.96500000000003</v>
      </c>
      <c r="I1570" s="4">
        <v>964.44600000000003</v>
      </c>
      <c r="J1570" s="4">
        <v>785.83299999999997</v>
      </c>
      <c r="K1570" s="4">
        <v>553.32399999999996</v>
      </c>
      <c r="L1570" s="4">
        <v>547.39800000000002</v>
      </c>
      <c r="M1570" s="4">
        <v>746.18399999999997</v>
      </c>
      <c r="N1570" s="4">
        <v>849.75</v>
      </c>
      <c r="O1570" s="4">
        <v>672.24900000000002</v>
      </c>
      <c r="P1570" s="4">
        <v>599.68299999999999</v>
      </c>
      <c r="Q1570" s="4">
        <v>563.27099999999996</v>
      </c>
      <c r="R1570" s="4">
        <v>507.935</v>
      </c>
      <c r="S1570" s="4">
        <v>552.59799999999996</v>
      </c>
      <c r="T1570" s="4">
        <v>424.94</v>
      </c>
      <c r="U1570" s="4">
        <v>332.94799999999998</v>
      </c>
      <c r="V1570" s="4">
        <v>157.51499999999999</v>
      </c>
      <c r="W1570" s="4">
        <v>99.391000000000005</v>
      </c>
      <c r="X1570" s="4">
        <v>68.331000000000003</v>
      </c>
      <c r="Y1570" s="4">
        <v>13.539</v>
      </c>
      <c r="Z1570" s="4">
        <v>3.2690000000000001</v>
      </c>
      <c r="AA1570" s="4">
        <v>0.27800000000000002</v>
      </c>
    </row>
    <row r="1571" spans="1:27" s="6" customFormat="1" x14ac:dyDescent="0.3">
      <c r="A1571" s="40">
        <v>1570</v>
      </c>
      <c r="B1571" s="18" t="s">
        <v>323</v>
      </c>
      <c r="C1571" s="43" t="s">
        <v>132</v>
      </c>
      <c r="D1571" s="41"/>
      <c r="E1571" s="41">
        <v>398</v>
      </c>
      <c r="F1571" s="41">
        <v>2030</v>
      </c>
      <c r="G1571" s="4">
        <v>750.71699999999998</v>
      </c>
      <c r="H1571" s="4">
        <v>798.23900000000003</v>
      </c>
      <c r="I1571" s="4">
        <v>879.15499999999997</v>
      </c>
      <c r="J1571" s="4">
        <v>963.18399999999997</v>
      </c>
      <c r="K1571" s="4">
        <v>784.10400000000004</v>
      </c>
      <c r="L1571" s="4">
        <v>551.67600000000004</v>
      </c>
      <c r="M1571" s="4">
        <v>544.98299999999995</v>
      </c>
      <c r="N1571" s="4">
        <v>741.35599999999999</v>
      </c>
      <c r="O1571" s="4">
        <v>842.17</v>
      </c>
      <c r="P1571" s="4">
        <v>663.98</v>
      </c>
      <c r="Q1571" s="4">
        <v>588.79200000000003</v>
      </c>
      <c r="R1571" s="4">
        <v>547.46</v>
      </c>
      <c r="S1571" s="4">
        <v>485.637</v>
      </c>
      <c r="T1571" s="4">
        <v>515.58600000000001</v>
      </c>
      <c r="U1571" s="4">
        <v>380.04</v>
      </c>
      <c r="V1571" s="4">
        <v>268.47300000000001</v>
      </c>
      <c r="W1571" s="4">
        <v>106.113</v>
      </c>
      <c r="X1571" s="4">
        <v>52.012999999999998</v>
      </c>
      <c r="Y1571" s="4">
        <v>24.989000000000001</v>
      </c>
      <c r="Z1571" s="4">
        <v>3.0790000000000002</v>
      </c>
      <c r="AA1571" s="4">
        <v>0.40100000000000002</v>
      </c>
    </row>
    <row r="1572" spans="1:27" s="6" customFormat="1" x14ac:dyDescent="0.3">
      <c r="A1572" s="40">
        <v>1571</v>
      </c>
      <c r="B1572" s="18" t="s">
        <v>323</v>
      </c>
      <c r="C1572" s="43" t="s">
        <v>132</v>
      </c>
      <c r="D1572" s="41"/>
      <c r="E1572" s="41">
        <v>398</v>
      </c>
      <c r="F1572" s="41">
        <v>2035</v>
      </c>
      <c r="G1572" s="4">
        <v>759.404</v>
      </c>
      <c r="H1572" s="4">
        <v>749.74199999999996</v>
      </c>
      <c r="I1572" s="4">
        <v>797.58500000000004</v>
      </c>
      <c r="J1572" s="4">
        <v>878.10799999999995</v>
      </c>
      <c r="K1572" s="4">
        <v>961.23599999999999</v>
      </c>
      <c r="L1572" s="4">
        <v>781.93899999999996</v>
      </c>
      <c r="M1572" s="4">
        <v>549.42399999999998</v>
      </c>
      <c r="N1572" s="4">
        <v>541.72900000000004</v>
      </c>
      <c r="O1572" s="4">
        <v>735.24699999999996</v>
      </c>
      <c r="P1572" s="4">
        <v>832.57899999999995</v>
      </c>
      <c r="Q1572" s="4">
        <v>652.81200000000001</v>
      </c>
      <c r="R1572" s="4">
        <v>573.495</v>
      </c>
      <c r="S1572" s="4">
        <v>525.22900000000004</v>
      </c>
      <c r="T1572" s="4">
        <v>455.43599999999998</v>
      </c>
      <c r="U1572" s="4">
        <v>464.70699999999999</v>
      </c>
      <c r="V1572" s="4">
        <v>311.03399999999999</v>
      </c>
      <c r="W1572" s="4">
        <v>185.566</v>
      </c>
      <c r="X1572" s="4">
        <v>57.576000000000001</v>
      </c>
      <c r="Y1572" s="4">
        <v>19.920999999999999</v>
      </c>
      <c r="Z1572" s="4">
        <v>5.9889999999999999</v>
      </c>
      <c r="AA1572" s="4">
        <v>0.41099999999999998</v>
      </c>
    </row>
    <row r="1573" spans="1:27" s="6" customFormat="1" x14ac:dyDescent="0.3">
      <c r="A1573" s="40">
        <v>1572</v>
      </c>
      <c r="B1573" s="18" t="s">
        <v>323</v>
      </c>
      <c r="C1573" s="43" t="s">
        <v>132</v>
      </c>
      <c r="D1573" s="41"/>
      <c r="E1573" s="41">
        <v>398</v>
      </c>
      <c r="F1573" s="41">
        <v>2040</v>
      </c>
      <c r="G1573" s="4">
        <v>803.34199999999998</v>
      </c>
      <c r="H1573" s="4">
        <v>758.529</v>
      </c>
      <c r="I1573" s="4">
        <v>749.18700000000001</v>
      </c>
      <c r="J1573" s="4">
        <v>796.71500000000003</v>
      </c>
      <c r="K1573" s="4">
        <v>876.46699999999998</v>
      </c>
      <c r="L1573" s="4">
        <v>958.76700000000005</v>
      </c>
      <c r="M1573" s="4">
        <v>778.98299999999995</v>
      </c>
      <c r="N1573" s="4">
        <v>546.39099999999996</v>
      </c>
      <c r="O1573" s="4">
        <v>537.60599999999999</v>
      </c>
      <c r="P1573" s="4">
        <v>727.49</v>
      </c>
      <c r="Q1573" s="4">
        <v>819.59799999999996</v>
      </c>
      <c r="R1573" s="4">
        <v>637.11300000000006</v>
      </c>
      <c r="S1573" s="4">
        <v>551.95000000000005</v>
      </c>
      <c r="T1573" s="4">
        <v>494.90199999999999</v>
      </c>
      <c r="U1573" s="4">
        <v>413.44799999999998</v>
      </c>
      <c r="V1573" s="4">
        <v>385.57299999999998</v>
      </c>
      <c r="W1573" s="4">
        <v>220.15600000000001</v>
      </c>
      <c r="X1573" s="4">
        <v>104.15600000000001</v>
      </c>
      <c r="Y1573" s="4">
        <v>23.044</v>
      </c>
      <c r="Z1573" s="4">
        <v>5.0229999999999997</v>
      </c>
      <c r="AA1573" s="4">
        <v>0.78900000000000003</v>
      </c>
    </row>
    <row r="1574" spans="1:27" s="6" customFormat="1" x14ac:dyDescent="0.3">
      <c r="A1574" s="40">
        <v>1573</v>
      </c>
      <c r="B1574" s="18" t="s">
        <v>323</v>
      </c>
      <c r="C1574" s="43" t="s">
        <v>132</v>
      </c>
      <c r="D1574" s="41"/>
      <c r="E1574" s="41">
        <v>398</v>
      </c>
      <c r="F1574" s="41">
        <v>2045</v>
      </c>
      <c r="G1574" s="4">
        <v>841.80399999999997</v>
      </c>
      <c r="H1574" s="4">
        <v>802.52300000000002</v>
      </c>
      <c r="I1574" s="4">
        <v>758.02200000000005</v>
      </c>
      <c r="J1574" s="4">
        <v>748.43799999999999</v>
      </c>
      <c r="K1574" s="4">
        <v>795.33699999999999</v>
      </c>
      <c r="L1574" s="4">
        <v>874.37300000000005</v>
      </c>
      <c r="M1574" s="4">
        <v>955.40200000000004</v>
      </c>
      <c r="N1574" s="4">
        <v>775.01700000000005</v>
      </c>
      <c r="O1574" s="4">
        <v>542.54899999999998</v>
      </c>
      <c r="P1574" s="4">
        <v>532.35799999999995</v>
      </c>
      <c r="Q1574" s="4">
        <v>716.99300000000005</v>
      </c>
      <c r="R1574" s="4">
        <v>801.37099999999998</v>
      </c>
      <c r="S1574" s="4">
        <v>614.97900000000004</v>
      </c>
      <c r="T1574" s="4">
        <v>522.36599999999999</v>
      </c>
      <c r="U1574" s="4">
        <v>452.28100000000001</v>
      </c>
      <c r="V1574" s="4">
        <v>347.42899999999997</v>
      </c>
      <c r="W1574" s="4">
        <v>279.024</v>
      </c>
      <c r="X1574" s="4">
        <v>127.57899999999999</v>
      </c>
      <c r="Y1574" s="4">
        <v>43.476999999999997</v>
      </c>
      <c r="Z1574" s="4">
        <v>6.1050000000000004</v>
      </c>
      <c r="AA1574" s="4">
        <v>0.749</v>
      </c>
    </row>
    <row r="1575" spans="1:27" s="6" customFormat="1" x14ac:dyDescent="0.3">
      <c r="A1575" s="40">
        <v>1574</v>
      </c>
      <c r="B1575" s="18" t="s">
        <v>323</v>
      </c>
      <c r="C1575" s="43" t="s">
        <v>132</v>
      </c>
      <c r="D1575" s="41"/>
      <c r="E1575" s="41">
        <v>398</v>
      </c>
      <c r="F1575" s="41">
        <v>2050</v>
      </c>
      <c r="G1575" s="4">
        <v>842.35</v>
      </c>
      <c r="H1575" s="4">
        <v>841.03099999999995</v>
      </c>
      <c r="I1575" s="4">
        <v>802.03300000000002</v>
      </c>
      <c r="J1575" s="4">
        <v>757.32500000000005</v>
      </c>
      <c r="K1575" s="4">
        <v>747.24</v>
      </c>
      <c r="L1575" s="4">
        <v>793.56299999999999</v>
      </c>
      <c r="M1575" s="4">
        <v>871.52300000000002</v>
      </c>
      <c r="N1575" s="4">
        <v>950.89300000000003</v>
      </c>
      <c r="O1575" s="4">
        <v>769.97199999999998</v>
      </c>
      <c r="P1575" s="4">
        <v>537.63400000000001</v>
      </c>
      <c r="Q1575" s="4">
        <v>525.22</v>
      </c>
      <c r="R1575" s="4">
        <v>702.19299999999998</v>
      </c>
      <c r="S1575" s="4">
        <v>775.55</v>
      </c>
      <c r="T1575" s="4">
        <v>584.279</v>
      </c>
      <c r="U1575" s="4">
        <v>480.2</v>
      </c>
      <c r="V1575" s="4">
        <v>384.35700000000003</v>
      </c>
      <c r="W1575" s="4">
        <v>256.40899999999999</v>
      </c>
      <c r="X1575" s="4">
        <v>166.38800000000001</v>
      </c>
      <c r="Y1575" s="4">
        <v>55.325000000000003</v>
      </c>
      <c r="Z1575" s="4">
        <v>12.06</v>
      </c>
      <c r="AA1575" s="4">
        <v>0.92200000000000004</v>
      </c>
    </row>
    <row r="1576" spans="1:27" s="6" customFormat="1" x14ac:dyDescent="0.3">
      <c r="A1576" s="40">
        <v>1575</v>
      </c>
      <c r="B1576" s="18" t="s">
        <v>323</v>
      </c>
      <c r="C1576" s="43" t="s">
        <v>132</v>
      </c>
      <c r="D1576" s="41"/>
      <c r="E1576" s="41">
        <v>398</v>
      </c>
      <c r="F1576" s="41">
        <v>2055</v>
      </c>
      <c r="G1576" s="4">
        <v>805.12599999999998</v>
      </c>
      <c r="H1576" s="4">
        <v>841.63300000000004</v>
      </c>
      <c r="I1576" s="4">
        <v>840.55899999999997</v>
      </c>
      <c r="J1576" s="4">
        <v>801.35900000000004</v>
      </c>
      <c r="K1576" s="4">
        <v>756.21199999999999</v>
      </c>
      <c r="L1576" s="4">
        <v>745.70100000000002</v>
      </c>
      <c r="M1576" s="4">
        <v>791.17399999999998</v>
      </c>
      <c r="N1576" s="4">
        <v>867.72299999999996</v>
      </c>
      <c r="O1576" s="4">
        <v>945.15</v>
      </c>
      <c r="P1576" s="4">
        <v>763.46699999999998</v>
      </c>
      <c r="Q1576" s="4">
        <v>530.89599999999996</v>
      </c>
      <c r="R1576" s="4">
        <v>515.10400000000004</v>
      </c>
      <c r="S1576" s="4">
        <v>681.13499999999999</v>
      </c>
      <c r="T1576" s="4">
        <v>739.47199999999998</v>
      </c>
      <c r="U1576" s="4">
        <v>540.16499999999996</v>
      </c>
      <c r="V1576" s="4">
        <v>412.64499999999998</v>
      </c>
      <c r="W1576" s="4">
        <v>289.375</v>
      </c>
      <c r="X1576" s="4">
        <v>157.53899999999999</v>
      </c>
      <c r="Y1576" s="4">
        <v>75.159000000000006</v>
      </c>
      <c r="Z1576" s="4">
        <v>16.138000000000002</v>
      </c>
      <c r="AA1576" s="4">
        <v>1.8320000000000001</v>
      </c>
    </row>
    <row r="1577" spans="1:27" s="6" customFormat="1" x14ac:dyDescent="0.3">
      <c r="A1577" s="40">
        <v>1576</v>
      </c>
      <c r="B1577" s="18" t="s">
        <v>323</v>
      </c>
      <c r="C1577" s="43" t="s">
        <v>132</v>
      </c>
      <c r="D1577" s="41"/>
      <c r="E1577" s="41">
        <v>398</v>
      </c>
      <c r="F1577" s="41">
        <v>2060</v>
      </c>
      <c r="G1577" s="4">
        <v>760.87199999999996</v>
      </c>
      <c r="H1577" s="4">
        <v>804.49</v>
      </c>
      <c r="I1577" s="4">
        <v>841.19399999999996</v>
      </c>
      <c r="J1577" s="4">
        <v>839.91300000000001</v>
      </c>
      <c r="K1577" s="4">
        <v>800.26900000000001</v>
      </c>
      <c r="L1577" s="4">
        <v>754.77599999999995</v>
      </c>
      <c r="M1577" s="4">
        <v>743.63599999999997</v>
      </c>
      <c r="N1577" s="4">
        <v>787.99300000000005</v>
      </c>
      <c r="O1577" s="4">
        <v>862.87</v>
      </c>
      <c r="P1577" s="4">
        <v>937.702</v>
      </c>
      <c r="Q1577" s="4">
        <v>754.53499999999997</v>
      </c>
      <c r="R1577" s="4">
        <v>521.36599999999999</v>
      </c>
      <c r="S1577" s="4">
        <v>500.74200000000002</v>
      </c>
      <c r="T1577" s="4">
        <v>651.62800000000004</v>
      </c>
      <c r="U1577" s="4">
        <v>687.24900000000002</v>
      </c>
      <c r="V1577" s="4">
        <v>468.97800000000001</v>
      </c>
      <c r="W1577" s="4">
        <v>316.45299999999997</v>
      </c>
      <c r="X1577" s="4">
        <v>182.81899999999999</v>
      </c>
      <c r="Y1577" s="4">
        <v>73.962000000000003</v>
      </c>
      <c r="Z1577" s="4">
        <v>23.015999999999998</v>
      </c>
      <c r="AA1577" s="4">
        <v>2.6640000000000001</v>
      </c>
    </row>
    <row r="1578" spans="1:27" s="6" customFormat="1" x14ac:dyDescent="0.3">
      <c r="A1578" s="40">
        <v>1577</v>
      </c>
      <c r="B1578" s="18" t="s">
        <v>323</v>
      </c>
      <c r="C1578" s="43" t="s">
        <v>132</v>
      </c>
      <c r="D1578" s="41"/>
      <c r="E1578" s="41">
        <v>398</v>
      </c>
      <c r="F1578" s="41">
        <v>2065</v>
      </c>
      <c r="G1578" s="4">
        <v>739.57100000000003</v>
      </c>
      <c r="H1578" s="4">
        <v>760.30899999999997</v>
      </c>
      <c r="I1578" s="4">
        <v>804.10500000000002</v>
      </c>
      <c r="J1578" s="4">
        <v>840.59799999999996</v>
      </c>
      <c r="K1578" s="4">
        <v>838.86199999999997</v>
      </c>
      <c r="L1578" s="4">
        <v>798.86099999999999</v>
      </c>
      <c r="M1578" s="4">
        <v>752.84400000000005</v>
      </c>
      <c r="N1578" s="4">
        <v>740.86900000000003</v>
      </c>
      <c r="O1578" s="4">
        <v>783.90300000000002</v>
      </c>
      <c r="P1578" s="4">
        <v>856.53800000000001</v>
      </c>
      <c r="Q1578" s="4">
        <v>927.45299999999997</v>
      </c>
      <c r="R1578" s="4">
        <v>741.89599999999996</v>
      </c>
      <c r="S1578" s="4">
        <v>507.83199999999999</v>
      </c>
      <c r="T1578" s="4">
        <v>480.49900000000002</v>
      </c>
      <c r="U1578" s="4">
        <v>608.47699999999998</v>
      </c>
      <c r="V1578" s="4">
        <v>602.17499999999995</v>
      </c>
      <c r="W1578" s="4">
        <v>365.63</v>
      </c>
      <c r="X1578" s="4">
        <v>205.01</v>
      </c>
      <c r="Y1578" s="4">
        <v>88.903000000000006</v>
      </c>
      <c r="Z1578" s="4">
        <v>23.690999999999999</v>
      </c>
      <c r="AA1578" s="4">
        <v>3.988</v>
      </c>
    </row>
    <row r="1579" spans="1:27" s="6" customFormat="1" x14ac:dyDescent="0.3">
      <c r="A1579" s="40">
        <v>1578</v>
      </c>
      <c r="B1579" s="18" t="s">
        <v>323</v>
      </c>
      <c r="C1579" s="43" t="s">
        <v>132</v>
      </c>
      <c r="D1579" s="41"/>
      <c r="E1579" s="41">
        <v>398</v>
      </c>
      <c r="F1579" s="41">
        <v>2070</v>
      </c>
      <c r="G1579" s="4">
        <v>741.55100000000004</v>
      </c>
      <c r="H1579" s="4">
        <v>739.05899999999997</v>
      </c>
      <c r="I1579" s="4">
        <v>759.96799999999996</v>
      </c>
      <c r="J1579" s="4">
        <v>803.57399999999996</v>
      </c>
      <c r="K1579" s="4">
        <v>839.62300000000005</v>
      </c>
      <c r="L1579" s="4">
        <v>837.49599999999998</v>
      </c>
      <c r="M1579" s="4">
        <v>796.96799999999996</v>
      </c>
      <c r="N1579" s="4">
        <v>750.26099999999997</v>
      </c>
      <c r="O1579" s="4">
        <v>737.31299999999999</v>
      </c>
      <c r="P1579" s="4">
        <v>778.54899999999998</v>
      </c>
      <c r="Q1579" s="4">
        <v>847.81</v>
      </c>
      <c r="R1579" s="4">
        <v>912.99400000000003</v>
      </c>
      <c r="S1579" s="4">
        <v>724.00800000000004</v>
      </c>
      <c r="T1579" s="4">
        <v>488.71199999999999</v>
      </c>
      <c r="U1579" s="4">
        <v>450.70699999999999</v>
      </c>
      <c r="V1579" s="4">
        <v>537.82600000000002</v>
      </c>
      <c r="W1579" s="4">
        <v>476.88600000000002</v>
      </c>
      <c r="X1579" s="4">
        <v>242.64599999999999</v>
      </c>
      <c r="Y1579" s="4">
        <v>103.157</v>
      </c>
      <c r="Z1579" s="4">
        <v>29.771999999999998</v>
      </c>
      <c r="AA1579" s="4">
        <v>4.5060000000000002</v>
      </c>
    </row>
    <row r="1580" spans="1:27" s="6" customFormat="1" x14ac:dyDescent="0.3">
      <c r="A1580" s="40">
        <v>1579</v>
      </c>
      <c r="B1580" s="18" t="s">
        <v>323</v>
      </c>
      <c r="C1580" s="43" t="s">
        <v>132</v>
      </c>
      <c r="D1580" s="41"/>
      <c r="E1580" s="41">
        <v>398</v>
      </c>
      <c r="F1580" s="41">
        <v>2075</v>
      </c>
      <c r="G1580" s="4">
        <v>750.08600000000001</v>
      </c>
      <c r="H1580" s="4">
        <v>741.07500000000005</v>
      </c>
      <c r="I1580" s="4">
        <v>738.75699999999995</v>
      </c>
      <c r="J1580" s="4">
        <v>759.50300000000004</v>
      </c>
      <c r="K1580" s="4">
        <v>802.71199999999999</v>
      </c>
      <c r="L1580" s="4">
        <v>838.35500000000002</v>
      </c>
      <c r="M1580" s="4">
        <v>835.67</v>
      </c>
      <c r="N1580" s="4">
        <v>794.45</v>
      </c>
      <c r="O1580" s="4">
        <v>746.93</v>
      </c>
      <c r="P1580" s="4">
        <v>732.63</v>
      </c>
      <c r="Q1580" s="4">
        <v>771.16099999999994</v>
      </c>
      <c r="R1580" s="4">
        <v>835.50800000000004</v>
      </c>
      <c r="S1580" s="4">
        <v>892.54300000000001</v>
      </c>
      <c r="T1580" s="4">
        <v>698.60299999999995</v>
      </c>
      <c r="U1580" s="4">
        <v>460.30900000000003</v>
      </c>
      <c r="V1580" s="4">
        <v>401.54899999999998</v>
      </c>
      <c r="W1580" s="4">
        <v>432.04</v>
      </c>
      <c r="X1580" s="4">
        <v>323.553</v>
      </c>
      <c r="Y1580" s="4">
        <v>126.026</v>
      </c>
      <c r="Z1580" s="4">
        <v>36.027999999999999</v>
      </c>
      <c r="AA1580" s="4">
        <v>5.8419999999999996</v>
      </c>
    </row>
    <row r="1581" spans="1:27" s="6" customFormat="1" x14ac:dyDescent="0.3">
      <c r="A1581" s="40">
        <v>1580</v>
      </c>
      <c r="B1581" s="18" t="s">
        <v>323</v>
      </c>
      <c r="C1581" s="43" t="s">
        <v>132</v>
      </c>
      <c r="D1581" s="41"/>
      <c r="E1581" s="41">
        <v>398</v>
      </c>
      <c r="F1581" s="41">
        <v>2080</v>
      </c>
      <c r="G1581" s="4">
        <v>747.84799999999996</v>
      </c>
      <c r="H1581" s="4">
        <v>749.63499999999999</v>
      </c>
      <c r="I1581" s="4">
        <v>740.79399999999998</v>
      </c>
      <c r="J1581" s="4">
        <v>738.34400000000005</v>
      </c>
      <c r="K1581" s="4">
        <v>758.75099999999998</v>
      </c>
      <c r="L1581" s="4">
        <v>801.59699999999998</v>
      </c>
      <c r="M1581" s="4">
        <v>836.67</v>
      </c>
      <c r="N1581" s="4">
        <v>833.23699999999997</v>
      </c>
      <c r="O1581" s="4">
        <v>791.19299999999998</v>
      </c>
      <c r="P1581" s="4">
        <v>742.53099999999995</v>
      </c>
      <c r="Q1581" s="4">
        <v>726.16899999999998</v>
      </c>
      <c r="R1581" s="4">
        <v>760.77300000000002</v>
      </c>
      <c r="S1581" s="4">
        <v>818.17</v>
      </c>
      <c r="T1581" s="4">
        <v>863.41899999999998</v>
      </c>
      <c r="U1581" s="4">
        <v>660.60699999999997</v>
      </c>
      <c r="V1581" s="4">
        <v>413.21</v>
      </c>
      <c r="W1581" s="4">
        <v>326.97699999999998</v>
      </c>
      <c r="X1581" s="4">
        <v>299.41699999999997</v>
      </c>
      <c r="Y1581" s="4">
        <v>173.30099999999999</v>
      </c>
      <c r="Z1581" s="4">
        <v>45.875999999999998</v>
      </c>
      <c r="AA1581" s="4">
        <v>7.4749999999999996</v>
      </c>
    </row>
    <row r="1582" spans="1:27" s="6" customFormat="1" x14ac:dyDescent="0.3">
      <c r="A1582" s="40">
        <v>1581</v>
      </c>
      <c r="B1582" s="18" t="s">
        <v>323</v>
      </c>
      <c r="C1582" s="43" t="s">
        <v>132</v>
      </c>
      <c r="D1582" s="41"/>
      <c r="E1582" s="41">
        <v>398</v>
      </c>
      <c r="F1582" s="41">
        <v>2085</v>
      </c>
      <c r="G1582" s="4">
        <v>729.89</v>
      </c>
      <c r="H1582" s="4">
        <v>747.42100000000005</v>
      </c>
      <c r="I1582" s="4">
        <v>749.36599999999999</v>
      </c>
      <c r="J1582" s="4">
        <v>740.40800000000002</v>
      </c>
      <c r="K1582" s="4">
        <v>737.67100000000005</v>
      </c>
      <c r="L1582" s="4">
        <v>757.77300000000002</v>
      </c>
      <c r="M1582" s="4">
        <v>800.11400000000003</v>
      </c>
      <c r="N1582" s="4">
        <v>834.43600000000004</v>
      </c>
      <c r="O1582" s="4">
        <v>830.08699999999999</v>
      </c>
      <c r="P1582" s="4">
        <v>786.88099999999997</v>
      </c>
      <c r="Q1582" s="4">
        <v>736.45699999999999</v>
      </c>
      <c r="R1582" s="4">
        <v>717.09799999999996</v>
      </c>
      <c r="S1582" s="4">
        <v>746.15099999999995</v>
      </c>
      <c r="T1582" s="4">
        <v>793.34799999999996</v>
      </c>
      <c r="U1582" s="4">
        <v>819.45399999999995</v>
      </c>
      <c r="V1582" s="4">
        <v>597.16300000000001</v>
      </c>
      <c r="W1582" s="4">
        <v>340.721</v>
      </c>
      <c r="X1582" s="4">
        <v>231.13399999999999</v>
      </c>
      <c r="Y1582" s="4">
        <v>165.09899999999999</v>
      </c>
      <c r="Z1582" s="4">
        <v>65.64</v>
      </c>
      <c r="AA1582" s="4">
        <v>9.968</v>
      </c>
    </row>
    <row r="1583" spans="1:27" s="6" customFormat="1" x14ac:dyDescent="0.3">
      <c r="A1583" s="40">
        <v>1582</v>
      </c>
      <c r="B1583" s="18" t="s">
        <v>323</v>
      </c>
      <c r="C1583" s="43" t="s">
        <v>132</v>
      </c>
      <c r="D1583" s="41"/>
      <c r="E1583" s="41">
        <v>398</v>
      </c>
      <c r="F1583" s="41">
        <v>2090</v>
      </c>
      <c r="G1583" s="4">
        <v>703.54100000000005</v>
      </c>
      <c r="H1583" s="4">
        <v>729.49599999999998</v>
      </c>
      <c r="I1583" s="4">
        <v>747.17399999999998</v>
      </c>
      <c r="J1583" s="4">
        <v>749.005</v>
      </c>
      <c r="K1583" s="4">
        <v>739.78599999999994</v>
      </c>
      <c r="L1583" s="4">
        <v>736.79399999999998</v>
      </c>
      <c r="M1583" s="4">
        <v>756.48500000000001</v>
      </c>
      <c r="N1583" s="4">
        <v>798.154</v>
      </c>
      <c r="O1583" s="4">
        <v>831.53300000000002</v>
      </c>
      <c r="P1583" s="4">
        <v>825.90300000000002</v>
      </c>
      <c r="Q1583" s="4">
        <v>780.91600000000005</v>
      </c>
      <c r="R1583" s="4">
        <v>727.93399999999997</v>
      </c>
      <c r="S1583" s="4">
        <v>704.35</v>
      </c>
      <c r="T1583" s="4">
        <v>725.11</v>
      </c>
      <c r="U1583" s="4">
        <v>755.51300000000003</v>
      </c>
      <c r="V1583" s="4">
        <v>745.55499999999995</v>
      </c>
      <c r="W1583" s="4">
        <v>498.16399999999999</v>
      </c>
      <c r="X1583" s="4">
        <v>245.346</v>
      </c>
      <c r="Y1583" s="4">
        <v>130.994</v>
      </c>
      <c r="Z1583" s="4">
        <v>64.960999999999999</v>
      </c>
      <c r="AA1583" s="4">
        <v>14.768000000000001</v>
      </c>
    </row>
    <row r="1584" spans="1:27" s="6" customFormat="1" x14ac:dyDescent="0.3">
      <c r="A1584" s="40">
        <v>1583</v>
      </c>
      <c r="B1584" s="18" t="s">
        <v>323</v>
      </c>
      <c r="C1584" s="43" t="s">
        <v>132</v>
      </c>
      <c r="D1584" s="41"/>
      <c r="E1584" s="41">
        <v>398</v>
      </c>
      <c r="F1584" s="41">
        <v>2095</v>
      </c>
      <c r="G1584" s="4">
        <v>680.34699999999998</v>
      </c>
      <c r="H1584" s="4">
        <v>703.18200000000002</v>
      </c>
      <c r="I1584" s="4">
        <v>729.26900000000001</v>
      </c>
      <c r="J1584" s="4">
        <v>746.83699999999999</v>
      </c>
      <c r="K1584" s="4">
        <v>748.423</v>
      </c>
      <c r="L1584" s="4">
        <v>738.971</v>
      </c>
      <c r="M1584" s="4">
        <v>735.63599999999997</v>
      </c>
      <c r="N1584" s="4">
        <v>754.774</v>
      </c>
      <c r="O1584" s="4">
        <v>795.6</v>
      </c>
      <c r="P1584" s="4">
        <v>827.65599999999995</v>
      </c>
      <c r="Q1584" s="4">
        <v>820.096</v>
      </c>
      <c r="R1584" s="4">
        <v>772.56</v>
      </c>
      <c r="S1584" s="4">
        <v>715.976</v>
      </c>
      <c r="T1584" s="4">
        <v>685.91600000000005</v>
      </c>
      <c r="U1584" s="4">
        <v>692.78599999999994</v>
      </c>
      <c r="V1584" s="4">
        <v>691.66600000000005</v>
      </c>
      <c r="W1584" s="4">
        <v>629.03300000000002</v>
      </c>
      <c r="X1584" s="4">
        <v>365.34300000000002</v>
      </c>
      <c r="Y1584" s="4">
        <v>142.959</v>
      </c>
      <c r="Z1584" s="4">
        <v>53.61</v>
      </c>
      <c r="AA1584" s="4">
        <v>16.327999999999999</v>
      </c>
    </row>
    <row r="1585" spans="1:27" s="6" customFormat="1" x14ac:dyDescent="0.3">
      <c r="A1585" s="40">
        <v>1584</v>
      </c>
      <c r="B1585" s="18" t="s">
        <v>323</v>
      </c>
      <c r="C1585" s="43" t="s">
        <v>132</v>
      </c>
      <c r="D1585" s="41"/>
      <c r="E1585" s="41">
        <v>398</v>
      </c>
      <c r="F1585" s="41">
        <v>2100</v>
      </c>
      <c r="G1585" s="4">
        <v>668.19399999999996</v>
      </c>
      <c r="H1585" s="4">
        <v>680.02</v>
      </c>
      <c r="I1585" s="4">
        <v>702.97799999999995</v>
      </c>
      <c r="J1585" s="4">
        <v>728.96400000000006</v>
      </c>
      <c r="K1585" s="4">
        <v>746.29200000000003</v>
      </c>
      <c r="L1585" s="4">
        <v>747.65800000000002</v>
      </c>
      <c r="M1585" s="4">
        <v>737.9</v>
      </c>
      <c r="N1585" s="4">
        <v>734.11199999999997</v>
      </c>
      <c r="O1585" s="4">
        <v>752.54700000000003</v>
      </c>
      <c r="P1585" s="4">
        <v>792.17100000000005</v>
      </c>
      <c r="Q1585" s="4">
        <v>822.27</v>
      </c>
      <c r="R1585" s="4">
        <v>811.971</v>
      </c>
      <c r="S1585" s="4">
        <v>760.82500000000005</v>
      </c>
      <c r="T1585" s="4">
        <v>698.572</v>
      </c>
      <c r="U1585" s="4">
        <v>657.28</v>
      </c>
      <c r="V1585" s="4">
        <v>637.79899999999998</v>
      </c>
      <c r="W1585" s="4">
        <v>589.548</v>
      </c>
      <c r="X1585" s="4">
        <v>469.03899999999999</v>
      </c>
      <c r="Y1585" s="4">
        <v>218.36</v>
      </c>
      <c r="Z1585" s="4">
        <v>60.686999999999998</v>
      </c>
      <c r="AA1585" s="4">
        <v>14.984</v>
      </c>
    </row>
    <row r="1586" spans="1:27" s="6" customFormat="1" x14ac:dyDescent="0.3">
      <c r="A1586" s="40">
        <v>1585</v>
      </c>
      <c r="B1586" s="18" t="s">
        <v>323</v>
      </c>
      <c r="C1586" s="43" t="s">
        <v>133</v>
      </c>
      <c r="D1586" s="41"/>
      <c r="E1586" s="41">
        <v>417</v>
      </c>
      <c r="F1586" s="41">
        <v>2015</v>
      </c>
      <c r="G1586" s="4">
        <v>364.21300000000002</v>
      </c>
      <c r="H1586" s="4">
        <v>293.06099999999998</v>
      </c>
      <c r="I1586" s="4">
        <v>234.28100000000001</v>
      </c>
      <c r="J1586" s="4">
        <v>251.03</v>
      </c>
      <c r="K1586" s="4">
        <v>277.87099999999998</v>
      </c>
      <c r="L1586" s="4">
        <v>294.18</v>
      </c>
      <c r="M1586" s="4">
        <v>213.97399999999999</v>
      </c>
      <c r="N1586" s="4">
        <v>175.976</v>
      </c>
      <c r="O1586" s="4">
        <v>164.15799999999999</v>
      </c>
      <c r="P1586" s="4">
        <v>158.51599999999999</v>
      </c>
      <c r="Q1586" s="4">
        <v>160.50800000000001</v>
      </c>
      <c r="R1586" s="4">
        <v>124.209</v>
      </c>
      <c r="S1586" s="4">
        <v>92.341999999999999</v>
      </c>
      <c r="T1586" s="4">
        <v>48.237000000000002</v>
      </c>
      <c r="U1586" s="4">
        <v>31.948</v>
      </c>
      <c r="V1586" s="4">
        <v>37.186</v>
      </c>
      <c r="W1586" s="4">
        <v>23.263000000000002</v>
      </c>
      <c r="X1586" s="4">
        <v>9.3249999999999993</v>
      </c>
      <c r="Y1586" s="4">
        <v>2.7589999999999999</v>
      </c>
      <c r="Z1586" s="4">
        <v>0.30199999999999999</v>
      </c>
      <c r="AA1586" s="4">
        <v>0.03</v>
      </c>
    </row>
    <row r="1587" spans="1:27" s="6" customFormat="1" x14ac:dyDescent="0.3">
      <c r="A1587" s="40">
        <v>1586</v>
      </c>
      <c r="B1587" s="18" t="s">
        <v>323</v>
      </c>
      <c r="C1587" s="43" t="s">
        <v>133</v>
      </c>
      <c r="D1587" s="41"/>
      <c r="E1587" s="41">
        <v>417</v>
      </c>
      <c r="F1587" s="41">
        <v>2020</v>
      </c>
      <c r="G1587" s="4">
        <v>345.101</v>
      </c>
      <c r="H1587" s="4">
        <v>362.07600000000002</v>
      </c>
      <c r="I1587" s="4">
        <v>291.58199999999999</v>
      </c>
      <c r="J1587" s="4">
        <v>228.10400000000001</v>
      </c>
      <c r="K1587" s="4">
        <v>240.37799999999999</v>
      </c>
      <c r="L1587" s="4">
        <v>267.67899999999997</v>
      </c>
      <c r="M1587" s="4">
        <v>286.06400000000002</v>
      </c>
      <c r="N1587" s="4">
        <v>207.94399999999999</v>
      </c>
      <c r="O1587" s="4">
        <v>171.274</v>
      </c>
      <c r="P1587" s="4">
        <v>160.089</v>
      </c>
      <c r="Q1587" s="4">
        <v>154.21799999999999</v>
      </c>
      <c r="R1587" s="4">
        <v>154.82499999999999</v>
      </c>
      <c r="S1587" s="4">
        <v>117.816</v>
      </c>
      <c r="T1587" s="4">
        <v>85.296999999999997</v>
      </c>
      <c r="U1587" s="4">
        <v>42.335000000000001</v>
      </c>
      <c r="V1587" s="4">
        <v>25.655000000000001</v>
      </c>
      <c r="W1587" s="4">
        <v>24.85</v>
      </c>
      <c r="X1587" s="4">
        <v>10.955</v>
      </c>
      <c r="Y1587" s="4">
        <v>2.698</v>
      </c>
      <c r="Z1587" s="4">
        <v>0.43099999999999999</v>
      </c>
      <c r="AA1587" s="4">
        <v>2.5000000000000001E-2</v>
      </c>
    </row>
    <row r="1588" spans="1:27" s="6" customFormat="1" x14ac:dyDescent="0.3">
      <c r="A1588" s="40">
        <v>1587</v>
      </c>
      <c r="B1588" s="18" t="s">
        <v>323</v>
      </c>
      <c r="C1588" s="43" t="s">
        <v>133</v>
      </c>
      <c r="D1588" s="41"/>
      <c r="E1588" s="41">
        <v>417</v>
      </c>
      <c r="F1588" s="41">
        <v>2025</v>
      </c>
      <c r="G1588" s="4">
        <v>319.28899999999999</v>
      </c>
      <c r="H1588" s="4">
        <v>343.09500000000003</v>
      </c>
      <c r="I1588" s="4">
        <v>360.55</v>
      </c>
      <c r="J1588" s="4">
        <v>285.34899999999999</v>
      </c>
      <c r="K1588" s="4">
        <v>217.53899999999999</v>
      </c>
      <c r="L1588" s="4">
        <v>230.346</v>
      </c>
      <c r="M1588" s="4">
        <v>259.74900000000002</v>
      </c>
      <c r="N1588" s="4">
        <v>279.65800000000002</v>
      </c>
      <c r="O1588" s="4">
        <v>203.059</v>
      </c>
      <c r="P1588" s="4">
        <v>167.25299999999999</v>
      </c>
      <c r="Q1588" s="4">
        <v>155.95400000000001</v>
      </c>
      <c r="R1588" s="4">
        <v>149.02500000000001</v>
      </c>
      <c r="S1588" s="4">
        <v>147.43799999999999</v>
      </c>
      <c r="T1588" s="4">
        <v>109.431</v>
      </c>
      <c r="U1588" s="4">
        <v>75.581999999999994</v>
      </c>
      <c r="V1588" s="4">
        <v>34.454000000000001</v>
      </c>
      <c r="W1588" s="4">
        <v>17.494</v>
      </c>
      <c r="X1588" s="4">
        <v>12.157</v>
      </c>
      <c r="Y1588" s="4">
        <v>3.3460000000000001</v>
      </c>
      <c r="Z1588" s="4">
        <v>0.45</v>
      </c>
      <c r="AA1588" s="4">
        <v>3.5999999999999997E-2</v>
      </c>
    </row>
    <row r="1589" spans="1:27" s="6" customFormat="1" x14ac:dyDescent="0.3">
      <c r="A1589" s="40">
        <v>1588</v>
      </c>
      <c r="B1589" s="18" t="s">
        <v>323</v>
      </c>
      <c r="C1589" s="43" t="s">
        <v>133</v>
      </c>
      <c r="D1589" s="41"/>
      <c r="E1589" s="41">
        <v>417</v>
      </c>
      <c r="F1589" s="41">
        <v>2030</v>
      </c>
      <c r="G1589" s="4">
        <v>302.60300000000001</v>
      </c>
      <c r="H1589" s="4">
        <v>317.411</v>
      </c>
      <c r="I1589" s="4">
        <v>341.63299999999998</v>
      </c>
      <c r="J1589" s="4">
        <v>354.26</v>
      </c>
      <c r="K1589" s="4">
        <v>274.70400000000001</v>
      </c>
      <c r="L1589" s="4">
        <v>207.614</v>
      </c>
      <c r="M1589" s="4">
        <v>222.63499999999999</v>
      </c>
      <c r="N1589" s="4">
        <v>253.62899999999999</v>
      </c>
      <c r="O1589" s="4">
        <v>274.27699999999999</v>
      </c>
      <c r="P1589" s="4">
        <v>198.80500000000001</v>
      </c>
      <c r="Q1589" s="4">
        <v>163.184</v>
      </c>
      <c r="R1589" s="4">
        <v>151.005</v>
      </c>
      <c r="S1589" s="4">
        <v>142.33600000000001</v>
      </c>
      <c r="T1589" s="4">
        <v>137.661</v>
      </c>
      <c r="U1589" s="4">
        <v>97.745999999999995</v>
      </c>
      <c r="V1589" s="4">
        <v>62.351999999999997</v>
      </c>
      <c r="W1589" s="4">
        <v>24.024999999999999</v>
      </c>
      <c r="X1589" s="4">
        <v>8.8840000000000003</v>
      </c>
      <c r="Y1589" s="4">
        <v>3.9169999999999998</v>
      </c>
      <c r="Z1589" s="4">
        <v>0.59599999999999997</v>
      </c>
      <c r="AA1589" s="4">
        <v>0.04</v>
      </c>
    </row>
    <row r="1590" spans="1:27" s="6" customFormat="1" x14ac:dyDescent="0.3">
      <c r="A1590" s="40">
        <v>1589</v>
      </c>
      <c r="B1590" s="18" t="s">
        <v>323</v>
      </c>
      <c r="C1590" s="43" t="s">
        <v>133</v>
      </c>
      <c r="D1590" s="41"/>
      <c r="E1590" s="41">
        <v>417</v>
      </c>
      <c r="F1590" s="41">
        <v>2035</v>
      </c>
      <c r="G1590" s="4">
        <v>306.01400000000001</v>
      </c>
      <c r="H1590" s="4">
        <v>300.81</v>
      </c>
      <c r="I1590" s="4">
        <v>316.00700000000001</v>
      </c>
      <c r="J1590" s="4">
        <v>335.40600000000001</v>
      </c>
      <c r="K1590" s="4">
        <v>343.52100000000002</v>
      </c>
      <c r="L1590" s="4">
        <v>264.66699999999997</v>
      </c>
      <c r="M1590" s="4">
        <v>200.042</v>
      </c>
      <c r="N1590" s="4">
        <v>216.82900000000001</v>
      </c>
      <c r="O1590" s="4">
        <v>248.62700000000001</v>
      </c>
      <c r="P1590" s="4">
        <v>269.39699999999999</v>
      </c>
      <c r="Q1590" s="4">
        <v>194.40799999999999</v>
      </c>
      <c r="R1590" s="4">
        <v>158.32400000000001</v>
      </c>
      <c r="S1590" s="4">
        <v>144.63999999999999</v>
      </c>
      <c r="T1590" s="4">
        <v>133.44900000000001</v>
      </c>
      <c r="U1590" s="4">
        <v>123.83799999999999</v>
      </c>
      <c r="V1590" s="4">
        <v>81.55</v>
      </c>
      <c r="W1590" s="4">
        <v>44.384999999999998</v>
      </c>
      <c r="X1590" s="4">
        <v>12.621</v>
      </c>
      <c r="Y1590" s="4">
        <v>3.008</v>
      </c>
      <c r="Z1590" s="4">
        <v>0.74299999999999999</v>
      </c>
      <c r="AA1590" s="4">
        <v>5.6000000000000001E-2</v>
      </c>
    </row>
    <row r="1591" spans="1:27" s="6" customFormat="1" x14ac:dyDescent="0.3">
      <c r="A1591" s="40">
        <v>1590</v>
      </c>
      <c r="B1591" s="18" t="s">
        <v>323</v>
      </c>
      <c r="C1591" s="43" t="s">
        <v>133</v>
      </c>
      <c r="D1591" s="41"/>
      <c r="E1591" s="41">
        <v>417</v>
      </c>
      <c r="F1591" s="41">
        <v>2040</v>
      </c>
      <c r="G1591" s="4">
        <v>317.38200000000001</v>
      </c>
      <c r="H1591" s="4">
        <v>304.262</v>
      </c>
      <c r="I1591" s="4">
        <v>299.44900000000001</v>
      </c>
      <c r="J1591" s="4">
        <v>309.84500000000003</v>
      </c>
      <c r="K1591" s="4">
        <v>324.74299999999999</v>
      </c>
      <c r="L1591" s="4">
        <v>333.358</v>
      </c>
      <c r="M1591" s="4">
        <v>256.94600000000003</v>
      </c>
      <c r="N1591" s="4">
        <v>194.441</v>
      </c>
      <c r="O1591" s="4">
        <v>212.24600000000001</v>
      </c>
      <c r="P1591" s="4">
        <v>244.203</v>
      </c>
      <c r="Q1591" s="4">
        <v>264.13900000000001</v>
      </c>
      <c r="R1591" s="4">
        <v>189.07900000000001</v>
      </c>
      <c r="S1591" s="4">
        <v>152.072</v>
      </c>
      <c r="T1591" s="4">
        <v>136.149</v>
      </c>
      <c r="U1591" s="4">
        <v>120.798</v>
      </c>
      <c r="V1591" s="4">
        <v>104.40300000000001</v>
      </c>
      <c r="W1591" s="4">
        <v>59.13</v>
      </c>
      <c r="X1591" s="4">
        <v>24.08</v>
      </c>
      <c r="Y1591" s="4">
        <v>4.484</v>
      </c>
      <c r="Z1591" s="4">
        <v>0.60599999999999998</v>
      </c>
      <c r="AA1591" s="4">
        <v>7.3999999999999996E-2</v>
      </c>
    </row>
    <row r="1592" spans="1:27" s="6" customFormat="1" x14ac:dyDescent="0.3">
      <c r="A1592" s="40">
        <v>1591</v>
      </c>
      <c r="B1592" s="18" t="s">
        <v>323</v>
      </c>
      <c r="C1592" s="43" t="s">
        <v>133</v>
      </c>
      <c r="D1592" s="41"/>
      <c r="E1592" s="41">
        <v>417</v>
      </c>
      <c r="F1592" s="41">
        <v>2045</v>
      </c>
      <c r="G1592" s="4">
        <v>322.06099999999998</v>
      </c>
      <c r="H1592" s="4">
        <v>315.65800000000002</v>
      </c>
      <c r="I1592" s="4">
        <v>302.92099999999999</v>
      </c>
      <c r="J1592" s="4">
        <v>293.334</v>
      </c>
      <c r="K1592" s="4">
        <v>299.26100000000002</v>
      </c>
      <c r="L1592" s="4">
        <v>314.67700000000002</v>
      </c>
      <c r="M1592" s="4">
        <v>325.46699999999998</v>
      </c>
      <c r="N1592" s="4">
        <v>251.13399999999999</v>
      </c>
      <c r="O1592" s="4">
        <v>190.126</v>
      </c>
      <c r="P1592" s="4">
        <v>208.33600000000001</v>
      </c>
      <c r="Q1592" s="4">
        <v>239.55600000000001</v>
      </c>
      <c r="R1592" s="4">
        <v>257.56799999999998</v>
      </c>
      <c r="S1592" s="4">
        <v>182.148</v>
      </c>
      <c r="T1592" s="4">
        <v>143.68600000000001</v>
      </c>
      <c r="U1592" s="4">
        <v>123.964</v>
      </c>
      <c r="V1592" s="4">
        <v>102.797</v>
      </c>
      <c r="W1592" s="4">
        <v>77.001000000000005</v>
      </c>
      <c r="X1592" s="4">
        <v>33.061</v>
      </c>
      <c r="Y1592" s="4">
        <v>8.9480000000000004</v>
      </c>
      <c r="Z1592" s="4">
        <v>0.95699999999999996</v>
      </c>
      <c r="AA1592" s="4">
        <v>6.6000000000000003E-2</v>
      </c>
    </row>
    <row r="1593" spans="1:27" s="6" customFormat="1" x14ac:dyDescent="0.3">
      <c r="A1593" s="40">
        <v>1592</v>
      </c>
      <c r="B1593" s="18" t="s">
        <v>323</v>
      </c>
      <c r="C1593" s="43" t="s">
        <v>133</v>
      </c>
      <c r="D1593" s="41"/>
      <c r="E1593" s="41">
        <v>417</v>
      </c>
      <c r="F1593" s="41">
        <v>2050</v>
      </c>
      <c r="G1593" s="4">
        <v>315.56799999999998</v>
      </c>
      <c r="H1593" s="4">
        <v>320.37099999999998</v>
      </c>
      <c r="I1593" s="4">
        <v>314.32900000000001</v>
      </c>
      <c r="J1593" s="4">
        <v>296.82900000000001</v>
      </c>
      <c r="K1593" s="4">
        <v>282.80900000000003</v>
      </c>
      <c r="L1593" s="4">
        <v>289.29399999999998</v>
      </c>
      <c r="M1593" s="4">
        <v>306.91300000000001</v>
      </c>
      <c r="N1593" s="4">
        <v>319.428</v>
      </c>
      <c r="O1593" s="4">
        <v>246.54400000000001</v>
      </c>
      <c r="P1593" s="4">
        <v>186.55</v>
      </c>
      <c r="Q1593" s="4">
        <v>204.392</v>
      </c>
      <c r="R1593" s="4">
        <v>233.88399999999999</v>
      </c>
      <c r="S1593" s="4">
        <v>248.9</v>
      </c>
      <c r="T1593" s="4">
        <v>172.791</v>
      </c>
      <c r="U1593" s="4">
        <v>131.59299999999999</v>
      </c>
      <c r="V1593" s="4">
        <v>106.485</v>
      </c>
      <c r="W1593" s="4">
        <v>77.093999999999994</v>
      </c>
      <c r="X1593" s="4">
        <v>44.372</v>
      </c>
      <c r="Y1593" s="4">
        <v>12.853999999999999</v>
      </c>
      <c r="Z1593" s="4">
        <v>2.024</v>
      </c>
      <c r="AA1593" s="4">
        <v>0.105</v>
      </c>
    </row>
    <row r="1594" spans="1:27" s="6" customFormat="1" x14ac:dyDescent="0.3">
      <c r="A1594" s="40">
        <v>1593</v>
      </c>
      <c r="B1594" s="18" t="s">
        <v>323</v>
      </c>
      <c r="C1594" s="43" t="s">
        <v>133</v>
      </c>
      <c r="D1594" s="41"/>
      <c r="E1594" s="41">
        <v>417</v>
      </c>
      <c r="F1594" s="41">
        <v>2055</v>
      </c>
      <c r="G1594" s="4">
        <v>301.23</v>
      </c>
      <c r="H1594" s="4">
        <v>313.976</v>
      </c>
      <c r="I1594" s="4">
        <v>319.11200000000002</v>
      </c>
      <c r="J1594" s="4">
        <v>308.54199999999997</v>
      </c>
      <c r="K1594" s="4">
        <v>286.83600000000001</v>
      </c>
      <c r="L1594" s="4">
        <v>273.38400000000001</v>
      </c>
      <c r="M1594" s="4">
        <v>282.00900000000001</v>
      </c>
      <c r="N1594" s="4">
        <v>301.28500000000003</v>
      </c>
      <c r="O1594" s="4">
        <v>314.68099999999998</v>
      </c>
      <c r="P1594" s="4">
        <v>242.691</v>
      </c>
      <c r="Q1594" s="4">
        <v>183.10400000000001</v>
      </c>
      <c r="R1594" s="4">
        <v>199.74199999999999</v>
      </c>
      <c r="S1594" s="4">
        <v>226.471</v>
      </c>
      <c r="T1594" s="4">
        <v>237.02099999999999</v>
      </c>
      <c r="U1594" s="4">
        <v>159.16499999999999</v>
      </c>
      <c r="V1594" s="4">
        <v>114.096</v>
      </c>
      <c r="W1594" s="4">
        <v>81.230999999999995</v>
      </c>
      <c r="X1594" s="4">
        <v>45.82</v>
      </c>
      <c r="Y1594" s="4">
        <v>18.085000000000001</v>
      </c>
      <c r="Z1594" s="4">
        <v>3.0979999999999999</v>
      </c>
      <c r="AA1594" s="4">
        <v>0.23400000000000001</v>
      </c>
    </row>
    <row r="1595" spans="1:27" s="6" customFormat="1" x14ac:dyDescent="0.3">
      <c r="A1595" s="40">
        <v>1594</v>
      </c>
      <c r="B1595" s="18" t="s">
        <v>323</v>
      </c>
      <c r="C1595" s="43" t="s">
        <v>133</v>
      </c>
      <c r="D1595" s="41"/>
      <c r="E1595" s="41">
        <v>417</v>
      </c>
      <c r="F1595" s="41">
        <v>2060</v>
      </c>
      <c r="G1595" s="4">
        <v>287.08999999999997</v>
      </c>
      <c r="H1595" s="4">
        <v>299.74400000000003</v>
      </c>
      <c r="I1595" s="4">
        <v>312.798</v>
      </c>
      <c r="J1595" s="4">
        <v>313.63200000000001</v>
      </c>
      <c r="K1595" s="4">
        <v>299.06799999999998</v>
      </c>
      <c r="L1595" s="4">
        <v>277.90800000000002</v>
      </c>
      <c r="M1595" s="4">
        <v>266.53899999999999</v>
      </c>
      <c r="N1595" s="4">
        <v>276.80099999999999</v>
      </c>
      <c r="O1595" s="4">
        <v>296.923</v>
      </c>
      <c r="P1595" s="4">
        <v>310.52</v>
      </c>
      <c r="Q1595" s="4">
        <v>238.79499999999999</v>
      </c>
      <c r="R1595" s="4">
        <v>179.12200000000001</v>
      </c>
      <c r="S1595" s="4">
        <v>193.755</v>
      </c>
      <c r="T1595" s="4">
        <v>216.32599999999999</v>
      </c>
      <c r="U1595" s="4">
        <v>219.535</v>
      </c>
      <c r="V1595" s="4">
        <v>139.22900000000001</v>
      </c>
      <c r="W1595" s="4">
        <v>88.430999999999997</v>
      </c>
      <c r="X1595" s="4">
        <v>49.698999999999998</v>
      </c>
      <c r="Y1595" s="4">
        <v>19.527999999999999</v>
      </c>
      <c r="Z1595" s="4">
        <v>4.6280000000000001</v>
      </c>
      <c r="AA1595" s="4">
        <v>0.38900000000000001</v>
      </c>
    </row>
    <row r="1596" spans="1:27" s="6" customFormat="1" x14ac:dyDescent="0.3">
      <c r="A1596" s="40">
        <v>1595</v>
      </c>
      <c r="B1596" s="18" t="s">
        <v>323</v>
      </c>
      <c r="C1596" s="43" t="s">
        <v>133</v>
      </c>
      <c r="D1596" s="41"/>
      <c r="E1596" s="41">
        <v>417</v>
      </c>
      <c r="F1596" s="41">
        <v>2065</v>
      </c>
      <c r="G1596" s="4">
        <v>278.71699999999998</v>
      </c>
      <c r="H1596" s="4">
        <v>285.702</v>
      </c>
      <c r="I1596" s="4">
        <v>298.642</v>
      </c>
      <c r="J1596" s="4">
        <v>307.62900000000002</v>
      </c>
      <c r="K1596" s="4">
        <v>304.68299999999999</v>
      </c>
      <c r="L1596" s="4">
        <v>290.62099999999998</v>
      </c>
      <c r="M1596" s="4">
        <v>271.447</v>
      </c>
      <c r="N1596" s="4">
        <v>261.69799999999998</v>
      </c>
      <c r="O1596" s="4">
        <v>272.834</v>
      </c>
      <c r="P1596" s="4">
        <v>293.142</v>
      </c>
      <c r="Q1596" s="4">
        <v>306.11700000000002</v>
      </c>
      <c r="R1596" s="4">
        <v>234.11799999999999</v>
      </c>
      <c r="S1596" s="4">
        <v>174.05500000000001</v>
      </c>
      <c r="T1596" s="4">
        <v>185.584</v>
      </c>
      <c r="U1596" s="4">
        <v>201.30699999999999</v>
      </c>
      <c r="V1596" s="4">
        <v>193.596</v>
      </c>
      <c r="W1596" s="4">
        <v>109.499</v>
      </c>
      <c r="X1596" s="4">
        <v>55.567</v>
      </c>
      <c r="Y1596" s="4">
        <v>22.077999999999999</v>
      </c>
      <c r="Z1596" s="4">
        <v>5.2889999999999997</v>
      </c>
      <c r="AA1596" s="4">
        <v>0.623</v>
      </c>
    </row>
    <row r="1597" spans="1:27" s="6" customFormat="1" x14ac:dyDescent="0.3">
      <c r="A1597" s="40">
        <v>1596</v>
      </c>
      <c r="B1597" s="18" t="s">
        <v>323</v>
      </c>
      <c r="C1597" s="43" t="s">
        <v>133</v>
      </c>
      <c r="D1597" s="41"/>
      <c r="E1597" s="41">
        <v>417</v>
      </c>
      <c r="F1597" s="41">
        <v>2070</v>
      </c>
      <c r="G1597" s="4">
        <v>275.226</v>
      </c>
      <c r="H1597" s="4">
        <v>277.42</v>
      </c>
      <c r="I1597" s="4">
        <v>284.67399999999998</v>
      </c>
      <c r="J1597" s="4">
        <v>293.79500000000002</v>
      </c>
      <c r="K1597" s="4">
        <v>299.21800000000002</v>
      </c>
      <c r="L1597" s="4">
        <v>296.73599999999999</v>
      </c>
      <c r="M1597" s="4">
        <v>284.52100000000002</v>
      </c>
      <c r="N1597" s="4">
        <v>266.88499999999999</v>
      </c>
      <c r="O1597" s="4">
        <v>258.06099999999998</v>
      </c>
      <c r="P1597" s="4">
        <v>269.459</v>
      </c>
      <c r="Q1597" s="4">
        <v>289.19400000000002</v>
      </c>
      <c r="R1597" s="4">
        <v>300.68900000000002</v>
      </c>
      <c r="S1597" s="4">
        <v>228.06299999999999</v>
      </c>
      <c r="T1597" s="4">
        <v>167.17599999999999</v>
      </c>
      <c r="U1597" s="4">
        <v>173.48099999999999</v>
      </c>
      <c r="V1597" s="4">
        <v>178.892</v>
      </c>
      <c r="W1597" s="4">
        <v>154.45599999999999</v>
      </c>
      <c r="X1597" s="4">
        <v>70.626000000000005</v>
      </c>
      <c r="Y1597" s="4">
        <v>25.715</v>
      </c>
      <c r="Z1597" s="4">
        <v>6.3289999999999997</v>
      </c>
      <c r="AA1597" s="4">
        <v>0.78200000000000003</v>
      </c>
    </row>
    <row r="1598" spans="1:27" s="6" customFormat="1" x14ac:dyDescent="0.3">
      <c r="A1598" s="40">
        <v>1597</v>
      </c>
      <c r="B1598" s="18" t="s">
        <v>323</v>
      </c>
      <c r="C1598" s="43" t="s">
        <v>133</v>
      </c>
      <c r="D1598" s="41"/>
      <c r="E1598" s="41">
        <v>417</v>
      </c>
      <c r="F1598" s="41">
        <v>2075</v>
      </c>
      <c r="G1598" s="4">
        <v>271.83699999999999</v>
      </c>
      <c r="H1598" s="4">
        <v>274.017</v>
      </c>
      <c r="I1598" s="4">
        <v>276.46300000000002</v>
      </c>
      <c r="J1598" s="4">
        <v>280.14299999999997</v>
      </c>
      <c r="K1598" s="4">
        <v>285.92899999999997</v>
      </c>
      <c r="L1598" s="4">
        <v>291.77699999999999</v>
      </c>
      <c r="M1598" s="4">
        <v>291.00700000000001</v>
      </c>
      <c r="N1598" s="4">
        <v>280.21499999999997</v>
      </c>
      <c r="O1598" s="4">
        <v>263.464</v>
      </c>
      <c r="P1598" s="4">
        <v>255</v>
      </c>
      <c r="Q1598" s="4">
        <v>265.99200000000002</v>
      </c>
      <c r="R1598" s="4">
        <v>284.375</v>
      </c>
      <c r="S1598" s="4">
        <v>293.541</v>
      </c>
      <c r="T1598" s="4">
        <v>219.71100000000001</v>
      </c>
      <c r="U1598" s="4">
        <v>156.929</v>
      </c>
      <c r="V1598" s="4">
        <v>155.244</v>
      </c>
      <c r="W1598" s="4">
        <v>144.58000000000001</v>
      </c>
      <c r="X1598" s="4">
        <v>102.04900000000001</v>
      </c>
      <c r="Y1598" s="4">
        <v>33.951000000000001</v>
      </c>
      <c r="Z1598" s="4">
        <v>7.774</v>
      </c>
      <c r="AA1598" s="4">
        <v>0.998</v>
      </c>
    </row>
    <row r="1599" spans="1:27" s="6" customFormat="1" x14ac:dyDescent="0.3">
      <c r="A1599" s="40">
        <v>1598</v>
      </c>
      <c r="B1599" s="18" t="s">
        <v>323</v>
      </c>
      <c r="C1599" s="43" t="s">
        <v>133</v>
      </c>
      <c r="D1599" s="41"/>
      <c r="E1599" s="41">
        <v>417</v>
      </c>
      <c r="F1599" s="41">
        <v>2080</v>
      </c>
      <c r="G1599" s="4">
        <v>265.21499999999997</v>
      </c>
      <c r="H1599" s="4">
        <v>270.70999999999998</v>
      </c>
      <c r="I1599" s="4">
        <v>273.12799999999999</v>
      </c>
      <c r="J1599" s="4">
        <v>272.23899999999998</v>
      </c>
      <c r="K1599" s="4">
        <v>272.81599999999997</v>
      </c>
      <c r="L1599" s="4">
        <v>279.00299999999999</v>
      </c>
      <c r="M1599" s="4">
        <v>286.44600000000003</v>
      </c>
      <c r="N1599" s="4">
        <v>286.98</v>
      </c>
      <c r="O1599" s="4">
        <v>276.97500000000002</v>
      </c>
      <c r="P1599" s="4">
        <v>260.58100000000002</v>
      </c>
      <c r="Q1599" s="4">
        <v>251.9</v>
      </c>
      <c r="R1599" s="4">
        <v>261.822</v>
      </c>
      <c r="S1599" s="4">
        <v>278.07499999999999</v>
      </c>
      <c r="T1599" s="4">
        <v>283.58100000000002</v>
      </c>
      <c r="U1599" s="4">
        <v>207.13499999999999</v>
      </c>
      <c r="V1599" s="4">
        <v>141.37700000000001</v>
      </c>
      <c r="W1599" s="4">
        <v>127.026</v>
      </c>
      <c r="X1599" s="4">
        <v>97.748999999999995</v>
      </c>
      <c r="Y1599" s="4">
        <v>50.890999999999998</v>
      </c>
      <c r="Z1599" s="4">
        <v>10.815</v>
      </c>
      <c r="AA1599" s="4">
        <v>1.3080000000000001</v>
      </c>
    </row>
    <row r="1600" spans="1:27" s="6" customFormat="1" x14ac:dyDescent="0.3">
      <c r="A1600" s="40">
        <v>1599</v>
      </c>
      <c r="B1600" s="18" t="s">
        <v>323</v>
      </c>
      <c r="C1600" s="43" t="s">
        <v>133</v>
      </c>
      <c r="D1600" s="41"/>
      <c r="E1600" s="41">
        <v>417</v>
      </c>
      <c r="F1600" s="41">
        <v>2085</v>
      </c>
      <c r="G1600" s="4">
        <v>255.49</v>
      </c>
      <c r="H1600" s="4">
        <v>264.17</v>
      </c>
      <c r="I1600" s="4">
        <v>269.88499999999999</v>
      </c>
      <c r="J1600" s="4">
        <v>269.20800000000003</v>
      </c>
      <c r="K1600" s="4">
        <v>265.44200000000001</v>
      </c>
      <c r="L1600" s="4">
        <v>266.404</v>
      </c>
      <c r="M1600" s="4">
        <v>274.07499999999999</v>
      </c>
      <c r="N1600" s="4">
        <v>282.72500000000002</v>
      </c>
      <c r="O1600" s="4">
        <v>283.95499999999998</v>
      </c>
      <c r="P1600" s="4">
        <v>274.22699999999998</v>
      </c>
      <c r="Q1600" s="4">
        <v>257.65199999999999</v>
      </c>
      <c r="R1600" s="4">
        <v>248.208</v>
      </c>
      <c r="S1600" s="4">
        <v>256.41399999999999</v>
      </c>
      <c r="T1600" s="4">
        <v>269.27999999999997</v>
      </c>
      <c r="U1600" s="4">
        <v>268.42099999999999</v>
      </c>
      <c r="V1600" s="4">
        <v>187.83</v>
      </c>
      <c r="W1600" s="4">
        <v>117.035</v>
      </c>
      <c r="X1600" s="4">
        <v>87.771000000000001</v>
      </c>
      <c r="Y1600" s="4">
        <v>50.484000000000002</v>
      </c>
      <c r="Z1600" s="4">
        <v>17.050999999999998</v>
      </c>
      <c r="AA1600" s="4">
        <v>1.9179999999999999</v>
      </c>
    </row>
    <row r="1601" spans="1:27" s="6" customFormat="1" x14ac:dyDescent="0.3">
      <c r="A1601" s="40">
        <v>1600</v>
      </c>
      <c r="B1601" s="18" t="s">
        <v>323</v>
      </c>
      <c r="C1601" s="43" t="s">
        <v>133</v>
      </c>
      <c r="D1601" s="41"/>
      <c r="E1601" s="41">
        <v>417</v>
      </c>
      <c r="F1601" s="41">
        <v>2090</v>
      </c>
      <c r="G1601" s="4">
        <v>245.41900000000001</v>
      </c>
      <c r="H1601" s="4">
        <v>254.53</v>
      </c>
      <c r="I1601" s="4">
        <v>263.41000000000003</v>
      </c>
      <c r="J1601" s="4">
        <v>266.26600000000002</v>
      </c>
      <c r="K1601" s="4">
        <v>262.93900000000002</v>
      </c>
      <c r="L1601" s="4">
        <v>259.529</v>
      </c>
      <c r="M1601" s="4">
        <v>261.87799999999999</v>
      </c>
      <c r="N1601" s="4">
        <v>270.67099999999999</v>
      </c>
      <c r="O1601" s="4">
        <v>279.94799999999998</v>
      </c>
      <c r="P1601" s="4">
        <v>281.375</v>
      </c>
      <c r="Q1601" s="4">
        <v>271.39999999999998</v>
      </c>
      <c r="R1601" s="4">
        <v>254.155</v>
      </c>
      <c r="S1601" s="4">
        <v>243.435</v>
      </c>
      <c r="T1601" s="4">
        <v>248.839</v>
      </c>
      <c r="U1601" s="4">
        <v>255.77199999999999</v>
      </c>
      <c r="V1601" s="4">
        <v>244.83199999999999</v>
      </c>
      <c r="W1601" s="4">
        <v>157.16300000000001</v>
      </c>
      <c r="X1601" s="4">
        <v>82.491</v>
      </c>
      <c r="Y1601" s="4">
        <v>46.819000000000003</v>
      </c>
      <c r="Z1601" s="4">
        <v>17.734000000000002</v>
      </c>
      <c r="AA1601" s="4">
        <v>3.1760000000000002</v>
      </c>
    </row>
    <row r="1602" spans="1:27" s="6" customFormat="1" x14ac:dyDescent="0.3">
      <c r="A1602" s="40">
        <v>1601</v>
      </c>
      <c r="B1602" s="18" t="s">
        <v>323</v>
      </c>
      <c r="C1602" s="43" t="s">
        <v>133</v>
      </c>
      <c r="D1602" s="41"/>
      <c r="E1602" s="41">
        <v>417</v>
      </c>
      <c r="F1602" s="41">
        <v>2095</v>
      </c>
      <c r="G1602" s="4">
        <v>237.16900000000001</v>
      </c>
      <c r="H1602" s="4">
        <v>244.542</v>
      </c>
      <c r="I1602" s="4">
        <v>253.83500000000001</v>
      </c>
      <c r="J1602" s="4">
        <v>260.09800000000001</v>
      </c>
      <c r="K1602" s="4">
        <v>260.51799999999997</v>
      </c>
      <c r="L1602" s="4">
        <v>257.517</v>
      </c>
      <c r="M1602" s="4">
        <v>255.386</v>
      </c>
      <c r="N1602" s="4">
        <v>258.78199999999998</v>
      </c>
      <c r="O1602" s="4">
        <v>268.16000000000003</v>
      </c>
      <c r="P1602" s="4">
        <v>277.589</v>
      </c>
      <c r="Q1602" s="4">
        <v>278.71100000000001</v>
      </c>
      <c r="R1602" s="4">
        <v>268.01</v>
      </c>
      <c r="S1602" s="4">
        <v>249.631</v>
      </c>
      <c r="T1602" s="4">
        <v>236.73400000000001</v>
      </c>
      <c r="U1602" s="4">
        <v>237.13900000000001</v>
      </c>
      <c r="V1602" s="4">
        <v>234.58199999999999</v>
      </c>
      <c r="W1602" s="4">
        <v>206.95400000000001</v>
      </c>
      <c r="X1602" s="4">
        <v>112.9</v>
      </c>
      <c r="Y1602" s="4">
        <v>45.393000000000001</v>
      </c>
      <c r="Z1602" s="4">
        <v>17.22</v>
      </c>
      <c r="AA1602" s="4">
        <v>3.702</v>
      </c>
    </row>
    <row r="1603" spans="1:27" s="6" customFormat="1" x14ac:dyDescent="0.3">
      <c r="A1603" s="40">
        <v>1602</v>
      </c>
      <c r="B1603" s="18" t="s">
        <v>323</v>
      </c>
      <c r="C1603" s="43" t="s">
        <v>133</v>
      </c>
      <c r="D1603" s="41"/>
      <c r="E1603" s="41">
        <v>417</v>
      </c>
      <c r="F1603" s="41">
        <v>2100</v>
      </c>
      <c r="G1603" s="4">
        <v>231.24</v>
      </c>
      <c r="H1603" s="4">
        <v>236.37100000000001</v>
      </c>
      <c r="I1603" s="4">
        <v>243.91</v>
      </c>
      <c r="J1603" s="4">
        <v>250.82599999999999</v>
      </c>
      <c r="K1603" s="4">
        <v>254.869</v>
      </c>
      <c r="L1603" s="4">
        <v>255.58799999999999</v>
      </c>
      <c r="M1603" s="4">
        <v>253.749</v>
      </c>
      <c r="N1603" s="4">
        <v>252.58</v>
      </c>
      <c r="O1603" s="4">
        <v>256.524</v>
      </c>
      <c r="P1603" s="4">
        <v>266.041</v>
      </c>
      <c r="Q1603" s="4">
        <v>275.15300000000002</v>
      </c>
      <c r="R1603" s="4">
        <v>275.50400000000002</v>
      </c>
      <c r="S1603" s="4">
        <v>263.613</v>
      </c>
      <c r="T1603" s="4">
        <v>243.24600000000001</v>
      </c>
      <c r="U1603" s="4">
        <v>226.31200000000001</v>
      </c>
      <c r="V1603" s="4">
        <v>218.625</v>
      </c>
      <c r="W1603" s="4">
        <v>200.21299999999999</v>
      </c>
      <c r="X1603" s="4">
        <v>151.42400000000001</v>
      </c>
      <c r="Y1603" s="4">
        <v>64.055999999999997</v>
      </c>
      <c r="Z1603" s="4">
        <v>17.481000000000002</v>
      </c>
      <c r="AA1603" s="4">
        <v>3.923</v>
      </c>
    </row>
    <row r="1604" spans="1:27" s="6" customFormat="1" x14ac:dyDescent="0.3">
      <c r="A1604" s="40">
        <v>1603</v>
      </c>
      <c r="B1604" s="18" t="s">
        <v>323</v>
      </c>
      <c r="C1604" s="43" t="s">
        <v>134</v>
      </c>
      <c r="D1604" s="41"/>
      <c r="E1604" s="41">
        <v>762</v>
      </c>
      <c r="F1604" s="41">
        <v>2015</v>
      </c>
      <c r="G1604" s="4">
        <v>566.99199999999996</v>
      </c>
      <c r="H1604" s="4">
        <v>483.94900000000001</v>
      </c>
      <c r="I1604" s="4">
        <v>410.346</v>
      </c>
      <c r="J1604" s="4">
        <v>424.42700000000002</v>
      </c>
      <c r="K1604" s="4">
        <v>417.43700000000001</v>
      </c>
      <c r="L1604" s="4">
        <v>405.99200000000002</v>
      </c>
      <c r="M1604" s="4">
        <v>314.03899999999999</v>
      </c>
      <c r="N1604" s="4">
        <v>246.42</v>
      </c>
      <c r="O1604" s="4">
        <v>220.376</v>
      </c>
      <c r="P1604" s="4">
        <v>199.23500000000001</v>
      </c>
      <c r="Q1604" s="4">
        <v>176.97300000000001</v>
      </c>
      <c r="R1604" s="4">
        <v>142.327</v>
      </c>
      <c r="S1604" s="4">
        <v>94.07</v>
      </c>
      <c r="T1604" s="4">
        <v>50.716000000000001</v>
      </c>
      <c r="U1604" s="4">
        <v>29.573</v>
      </c>
      <c r="V1604" s="4">
        <v>34.115000000000002</v>
      </c>
      <c r="W1604" s="4">
        <v>19.565999999999999</v>
      </c>
      <c r="X1604" s="4">
        <v>9.5510000000000002</v>
      </c>
      <c r="Y1604" s="4">
        <v>4.3339999999999996</v>
      </c>
      <c r="Z1604" s="4">
        <v>0.60499999999999998</v>
      </c>
      <c r="AA1604" s="4">
        <v>0.25600000000000001</v>
      </c>
    </row>
    <row r="1605" spans="1:27" s="6" customFormat="1" x14ac:dyDescent="0.3">
      <c r="A1605" s="40">
        <v>1604</v>
      </c>
      <c r="B1605" s="18" t="s">
        <v>323</v>
      </c>
      <c r="C1605" s="43" t="s">
        <v>134</v>
      </c>
      <c r="D1605" s="41"/>
      <c r="E1605" s="41">
        <v>762</v>
      </c>
      <c r="F1605" s="41">
        <v>2020</v>
      </c>
      <c r="G1605" s="4">
        <v>586.279</v>
      </c>
      <c r="H1605" s="4">
        <v>562.70000000000005</v>
      </c>
      <c r="I1605" s="4">
        <v>482.38299999999998</v>
      </c>
      <c r="J1605" s="4">
        <v>404.988</v>
      </c>
      <c r="K1605" s="4">
        <v>415.28100000000001</v>
      </c>
      <c r="L1605" s="4">
        <v>408.524</v>
      </c>
      <c r="M1605" s="4">
        <v>398.74</v>
      </c>
      <c r="N1605" s="4">
        <v>308.57900000000001</v>
      </c>
      <c r="O1605" s="4">
        <v>242.16900000000001</v>
      </c>
      <c r="P1605" s="4">
        <v>216.447</v>
      </c>
      <c r="Q1605" s="4">
        <v>194.702</v>
      </c>
      <c r="R1605" s="4">
        <v>170.77</v>
      </c>
      <c r="S1605" s="4">
        <v>134.054</v>
      </c>
      <c r="T1605" s="4">
        <v>85.33</v>
      </c>
      <c r="U1605" s="4">
        <v>43.981999999999999</v>
      </c>
      <c r="V1605" s="4">
        <v>23.954000000000001</v>
      </c>
      <c r="W1605" s="4">
        <v>24.617999999999999</v>
      </c>
      <c r="X1605" s="4">
        <v>11.956</v>
      </c>
      <c r="Y1605" s="4">
        <v>4.5940000000000003</v>
      </c>
      <c r="Z1605" s="4">
        <v>1.526</v>
      </c>
      <c r="AA1605" s="4">
        <v>0.186</v>
      </c>
    </row>
    <row r="1606" spans="1:27" s="6" customFormat="1" x14ac:dyDescent="0.3">
      <c r="A1606" s="40">
        <v>1605</v>
      </c>
      <c r="B1606" s="18" t="s">
        <v>323</v>
      </c>
      <c r="C1606" s="43" t="s">
        <v>134</v>
      </c>
      <c r="D1606" s="41"/>
      <c r="E1606" s="41">
        <v>762</v>
      </c>
      <c r="F1606" s="41">
        <v>2025</v>
      </c>
      <c r="G1606" s="4">
        <v>577.85900000000004</v>
      </c>
      <c r="H1606" s="4">
        <v>582.32000000000005</v>
      </c>
      <c r="I1606" s="4">
        <v>561.09199999999998</v>
      </c>
      <c r="J1606" s="4">
        <v>476.96199999999999</v>
      </c>
      <c r="K1606" s="4">
        <v>395.93099999999998</v>
      </c>
      <c r="L1606" s="4">
        <v>406.43900000000002</v>
      </c>
      <c r="M1606" s="4">
        <v>401.34100000000001</v>
      </c>
      <c r="N1606" s="4">
        <v>392.91</v>
      </c>
      <c r="O1606" s="4">
        <v>303.96800000000002</v>
      </c>
      <c r="P1606" s="4">
        <v>238.12100000000001</v>
      </c>
      <c r="Q1606" s="4">
        <v>211.79</v>
      </c>
      <c r="R1606" s="4">
        <v>188.261</v>
      </c>
      <c r="S1606" s="4">
        <v>161.45400000000001</v>
      </c>
      <c r="T1606" s="4">
        <v>122.371</v>
      </c>
      <c r="U1606" s="4">
        <v>74.647000000000006</v>
      </c>
      <c r="V1606" s="4">
        <v>36.009</v>
      </c>
      <c r="W1606" s="4">
        <v>17.481000000000002</v>
      </c>
      <c r="X1606" s="4">
        <v>15.262</v>
      </c>
      <c r="Y1606" s="4">
        <v>5.8380000000000001</v>
      </c>
      <c r="Z1606" s="4">
        <v>1.639</v>
      </c>
      <c r="AA1606" s="4">
        <v>0.371</v>
      </c>
    </row>
    <row r="1607" spans="1:27" s="6" customFormat="1" x14ac:dyDescent="0.3">
      <c r="A1607" s="40">
        <v>1606</v>
      </c>
      <c r="B1607" s="18" t="s">
        <v>323</v>
      </c>
      <c r="C1607" s="43" t="s">
        <v>134</v>
      </c>
      <c r="D1607" s="41"/>
      <c r="E1607" s="41">
        <v>762</v>
      </c>
      <c r="F1607" s="41">
        <v>2030</v>
      </c>
      <c r="G1607" s="4">
        <v>567.56299999999999</v>
      </c>
      <c r="H1607" s="4">
        <v>574.30999999999995</v>
      </c>
      <c r="I1607" s="4">
        <v>580.74400000000003</v>
      </c>
      <c r="J1607" s="4">
        <v>555.61500000000001</v>
      </c>
      <c r="K1607" s="4">
        <v>467.80399999999997</v>
      </c>
      <c r="L1607" s="4">
        <v>387.19900000000001</v>
      </c>
      <c r="M1607" s="4">
        <v>399.34500000000003</v>
      </c>
      <c r="N1607" s="4">
        <v>395.6</v>
      </c>
      <c r="O1607" s="4">
        <v>387.83</v>
      </c>
      <c r="P1607" s="4">
        <v>299.42899999999997</v>
      </c>
      <c r="Q1607" s="4">
        <v>233.298</v>
      </c>
      <c r="R1607" s="4">
        <v>205.184</v>
      </c>
      <c r="S1607" s="4">
        <v>178.602</v>
      </c>
      <c r="T1607" s="4">
        <v>148.22</v>
      </c>
      <c r="U1607" s="4">
        <v>107.876</v>
      </c>
      <c r="V1607" s="4">
        <v>61.741999999999997</v>
      </c>
      <c r="W1607" s="4">
        <v>26.63</v>
      </c>
      <c r="X1607" s="4">
        <v>10.992000000000001</v>
      </c>
      <c r="Y1607" s="4">
        <v>7.5640000000000001</v>
      </c>
      <c r="Z1607" s="4">
        <v>2.1110000000000002</v>
      </c>
      <c r="AA1607" s="4">
        <v>0.437</v>
      </c>
    </row>
    <row r="1608" spans="1:27" s="6" customFormat="1" x14ac:dyDescent="0.3">
      <c r="A1608" s="40">
        <v>1607</v>
      </c>
      <c r="B1608" s="18" t="s">
        <v>323</v>
      </c>
      <c r="C1608" s="43" t="s">
        <v>134</v>
      </c>
      <c r="D1608" s="41"/>
      <c r="E1608" s="41">
        <v>762</v>
      </c>
      <c r="F1608" s="41">
        <v>2035</v>
      </c>
      <c r="G1608" s="4">
        <v>582.41399999999999</v>
      </c>
      <c r="H1608" s="4">
        <v>564.35400000000004</v>
      </c>
      <c r="I1608" s="4">
        <v>572.79600000000005</v>
      </c>
      <c r="J1608" s="4">
        <v>575.28700000000003</v>
      </c>
      <c r="K1608" s="4">
        <v>546.36199999999997</v>
      </c>
      <c r="L1608" s="4">
        <v>458.93599999999998</v>
      </c>
      <c r="M1608" s="4">
        <v>380.25299999999999</v>
      </c>
      <c r="N1608" s="4">
        <v>393.71899999999999</v>
      </c>
      <c r="O1608" s="4">
        <v>390.63400000000001</v>
      </c>
      <c r="P1608" s="4">
        <v>382.64499999999998</v>
      </c>
      <c r="Q1608" s="4">
        <v>293.858</v>
      </c>
      <c r="R1608" s="4">
        <v>226.44399999999999</v>
      </c>
      <c r="S1608" s="4">
        <v>195.279</v>
      </c>
      <c r="T1608" s="4">
        <v>164.80099999999999</v>
      </c>
      <c r="U1608" s="4">
        <v>131.553</v>
      </c>
      <c r="V1608" s="4">
        <v>90.034000000000006</v>
      </c>
      <c r="W1608" s="4">
        <v>46.226999999999997</v>
      </c>
      <c r="X1608" s="4">
        <v>16.972999999999999</v>
      </c>
      <c r="Y1608" s="4">
        <v>5.5270000000000001</v>
      </c>
      <c r="Z1608" s="4">
        <v>2.7690000000000001</v>
      </c>
      <c r="AA1608" s="4">
        <v>0.55700000000000005</v>
      </c>
    </row>
    <row r="1609" spans="1:27" s="6" customFormat="1" x14ac:dyDescent="0.3">
      <c r="A1609" s="40">
        <v>1608</v>
      </c>
      <c r="B1609" s="18" t="s">
        <v>323</v>
      </c>
      <c r="C1609" s="43" t="s">
        <v>134</v>
      </c>
      <c r="D1609" s="41"/>
      <c r="E1609" s="41">
        <v>762</v>
      </c>
      <c r="F1609" s="41">
        <v>2040</v>
      </c>
      <c r="G1609" s="4">
        <v>614.85799999999995</v>
      </c>
      <c r="H1609" s="4">
        <v>579.41800000000001</v>
      </c>
      <c r="I1609" s="4">
        <v>562.90099999999995</v>
      </c>
      <c r="J1609" s="4">
        <v>567.40099999999995</v>
      </c>
      <c r="K1609" s="4">
        <v>566.05700000000002</v>
      </c>
      <c r="L1609" s="4">
        <v>537.36099999999999</v>
      </c>
      <c r="M1609" s="4">
        <v>451.81799999999998</v>
      </c>
      <c r="N1609" s="4">
        <v>374.81299999999999</v>
      </c>
      <c r="O1609" s="4">
        <v>388.89699999999999</v>
      </c>
      <c r="P1609" s="4">
        <v>385.61200000000002</v>
      </c>
      <c r="Q1609" s="4">
        <v>376.10300000000001</v>
      </c>
      <c r="R1609" s="4">
        <v>285.834</v>
      </c>
      <c r="S1609" s="4">
        <v>216.18700000000001</v>
      </c>
      <c r="T1609" s="4">
        <v>181.084</v>
      </c>
      <c r="U1609" s="4">
        <v>147.22900000000001</v>
      </c>
      <c r="V1609" s="4">
        <v>110.741</v>
      </c>
      <c r="W1609" s="4">
        <v>68.201999999999998</v>
      </c>
      <c r="X1609" s="4">
        <v>29.866</v>
      </c>
      <c r="Y1609" s="4">
        <v>8.6639999999999997</v>
      </c>
      <c r="Z1609" s="4">
        <v>2.052</v>
      </c>
      <c r="AA1609" s="4">
        <v>0.73099999999999998</v>
      </c>
    </row>
    <row r="1610" spans="1:27" s="6" customFormat="1" x14ac:dyDescent="0.3">
      <c r="A1610" s="40">
        <v>1609</v>
      </c>
      <c r="B1610" s="18" t="s">
        <v>323</v>
      </c>
      <c r="C1610" s="43" t="s">
        <v>134</v>
      </c>
      <c r="D1610" s="41"/>
      <c r="E1610" s="41">
        <v>762</v>
      </c>
      <c r="F1610" s="41">
        <v>2045</v>
      </c>
      <c r="G1610" s="4">
        <v>636.84</v>
      </c>
      <c r="H1610" s="4">
        <v>611.99</v>
      </c>
      <c r="I1610" s="4">
        <v>577.99099999999999</v>
      </c>
      <c r="J1610" s="4">
        <v>557.55600000000004</v>
      </c>
      <c r="K1610" s="4">
        <v>558.23400000000004</v>
      </c>
      <c r="L1610" s="4">
        <v>557.07799999999997</v>
      </c>
      <c r="M1610" s="4">
        <v>530.07000000000005</v>
      </c>
      <c r="N1610" s="4">
        <v>446.161</v>
      </c>
      <c r="O1610" s="4">
        <v>370.22899999999998</v>
      </c>
      <c r="P1610" s="4">
        <v>384.065</v>
      </c>
      <c r="Q1610" s="4">
        <v>379.334</v>
      </c>
      <c r="R1610" s="4">
        <v>366.56599999999997</v>
      </c>
      <c r="S1610" s="4">
        <v>273.76900000000001</v>
      </c>
      <c r="T1610" s="4">
        <v>201.43600000000001</v>
      </c>
      <c r="U1610" s="4">
        <v>162.81100000000001</v>
      </c>
      <c r="V1610" s="4">
        <v>124.97799999999999</v>
      </c>
      <c r="W1610" s="4">
        <v>84.855999999999995</v>
      </c>
      <c r="X1610" s="4">
        <v>44.685000000000002</v>
      </c>
      <c r="Y1610" s="4">
        <v>15.489000000000001</v>
      </c>
      <c r="Z1610" s="4">
        <v>3.266</v>
      </c>
      <c r="AA1610" s="4">
        <v>0.61599999999999999</v>
      </c>
    </row>
    <row r="1611" spans="1:27" s="6" customFormat="1" x14ac:dyDescent="0.3">
      <c r="A1611" s="40">
        <v>1610</v>
      </c>
      <c r="B1611" s="18" t="s">
        <v>323</v>
      </c>
      <c r="C1611" s="43" t="s">
        <v>134</v>
      </c>
      <c r="D1611" s="41"/>
      <c r="E1611" s="41">
        <v>762</v>
      </c>
      <c r="F1611" s="41">
        <v>2050</v>
      </c>
      <c r="G1611" s="4">
        <v>631.92899999999997</v>
      </c>
      <c r="H1611" s="4">
        <v>634.11</v>
      </c>
      <c r="I1611" s="4">
        <v>610.57500000000005</v>
      </c>
      <c r="J1611" s="4">
        <v>572.66999999999996</v>
      </c>
      <c r="K1611" s="4">
        <v>548.45799999999997</v>
      </c>
      <c r="L1611" s="4">
        <v>549.34799999999996</v>
      </c>
      <c r="M1611" s="4">
        <v>549.82000000000005</v>
      </c>
      <c r="N1611" s="4">
        <v>524.20500000000004</v>
      </c>
      <c r="O1611" s="4">
        <v>441.3</v>
      </c>
      <c r="P1611" s="4">
        <v>365.72</v>
      </c>
      <c r="Q1611" s="4">
        <v>378.09500000000003</v>
      </c>
      <c r="R1611" s="4">
        <v>370.24799999999999</v>
      </c>
      <c r="S1611" s="4">
        <v>352.13499999999999</v>
      </c>
      <c r="T1611" s="4">
        <v>256.26299999999998</v>
      </c>
      <c r="U1611" s="4">
        <v>182.18100000000001</v>
      </c>
      <c r="V1611" s="4">
        <v>139.28100000000001</v>
      </c>
      <c r="W1611" s="4">
        <v>96.786000000000001</v>
      </c>
      <c r="X1611" s="4">
        <v>56.329000000000001</v>
      </c>
      <c r="Y1611" s="4">
        <v>23.524000000000001</v>
      </c>
      <c r="Z1611" s="4">
        <v>5.9260000000000002</v>
      </c>
      <c r="AA1611" s="4">
        <v>0.86599999999999999</v>
      </c>
    </row>
    <row r="1612" spans="1:27" s="6" customFormat="1" x14ac:dyDescent="0.3">
      <c r="A1612" s="40">
        <v>1611</v>
      </c>
      <c r="B1612" s="18" t="s">
        <v>323</v>
      </c>
      <c r="C1612" s="43" t="s">
        <v>134</v>
      </c>
      <c r="D1612" s="41"/>
      <c r="E1612" s="41">
        <v>762</v>
      </c>
      <c r="F1612" s="41">
        <v>2055</v>
      </c>
      <c r="G1612" s="4">
        <v>612.82799999999997</v>
      </c>
      <c r="H1612" s="4">
        <v>629.44299999999998</v>
      </c>
      <c r="I1612" s="4">
        <v>632.76</v>
      </c>
      <c r="J1612" s="4">
        <v>605.49800000000005</v>
      </c>
      <c r="K1612" s="4">
        <v>564.01</v>
      </c>
      <c r="L1612" s="4">
        <v>540.04</v>
      </c>
      <c r="M1612" s="4">
        <v>542.48500000000001</v>
      </c>
      <c r="N1612" s="4">
        <v>544.178</v>
      </c>
      <c r="O1612" s="4">
        <v>519.19500000000005</v>
      </c>
      <c r="P1612" s="4">
        <v>436.49200000000002</v>
      </c>
      <c r="Q1612" s="4">
        <v>360.30799999999999</v>
      </c>
      <c r="R1612" s="4">
        <v>369.58499999999998</v>
      </c>
      <c r="S1612" s="4">
        <v>356.61399999999998</v>
      </c>
      <c r="T1612" s="4">
        <v>331.09500000000003</v>
      </c>
      <c r="U1612" s="4">
        <v>233.142</v>
      </c>
      <c r="V1612" s="4">
        <v>157.06299999999999</v>
      </c>
      <c r="W1612" s="4">
        <v>109.02200000000001</v>
      </c>
      <c r="X1612" s="4">
        <v>65.117000000000004</v>
      </c>
      <c r="Y1612" s="4">
        <v>30.125</v>
      </c>
      <c r="Z1612" s="4">
        <v>9.1460000000000008</v>
      </c>
      <c r="AA1612" s="4">
        <v>1.528</v>
      </c>
    </row>
    <row r="1613" spans="1:27" s="6" customFormat="1" x14ac:dyDescent="0.3">
      <c r="A1613" s="40">
        <v>1612</v>
      </c>
      <c r="B1613" s="18" t="s">
        <v>323</v>
      </c>
      <c r="C1613" s="43" t="s">
        <v>134</v>
      </c>
      <c r="D1613" s="41"/>
      <c r="E1613" s="41">
        <v>762</v>
      </c>
      <c r="F1613" s="41">
        <v>2060</v>
      </c>
      <c r="G1613" s="4">
        <v>598.11500000000001</v>
      </c>
      <c r="H1613" s="4">
        <v>610.57600000000002</v>
      </c>
      <c r="I1613" s="4">
        <v>628.17899999999997</v>
      </c>
      <c r="J1613" s="4">
        <v>627.94299999999998</v>
      </c>
      <c r="K1613" s="4">
        <v>597.25599999999997</v>
      </c>
      <c r="L1613" s="4">
        <v>556.01700000000005</v>
      </c>
      <c r="M1613" s="4">
        <v>533.577</v>
      </c>
      <c r="N1613" s="4">
        <v>537.18799999999999</v>
      </c>
      <c r="O1613" s="4">
        <v>539.34500000000003</v>
      </c>
      <c r="P1613" s="4">
        <v>514.08299999999997</v>
      </c>
      <c r="Q1613" s="4">
        <v>430.553</v>
      </c>
      <c r="R1613" s="4">
        <v>352.65300000000002</v>
      </c>
      <c r="S1613" s="4">
        <v>356.85500000000002</v>
      </c>
      <c r="T1613" s="4">
        <v>336.68799999999999</v>
      </c>
      <c r="U1613" s="4">
        <v>303.00200000000001</v>
      </c>
      <c r="V1613" s="4">
        <v>202.643</v>
      </c>
      <c r="W1613" s="4">
        <v>124.375</v>
      </c>
      <c r="X1613" s="4">
        <v>74.477999999999994</v>
      </c>
      <c r="Y1613" s="4">
        <v>35.481999999999999</v>
      </c>
      <c r="Z1613" s="4">
        <v>11.955</v>
      </c>
      <c r="AA1613" s="4">
        <v>2.4359999999999999</v>
      </c>
    </row>
    <row r="1614" spans="1:27" s="6" customFormat="1" x14ac:dyDescent="0.3">
      <c r="A1614" s="40">
        <v>1613</v>
      </c>
      <c r="B1614" s="18" t="s">
        <v>323</v>
      </c>
      <c r="C1614" s="43" t="s">
        <v>134</v>
      </c>
      <c r="D1614" s="41"/>
      <c r="E1614" s="41">
        <v>762</v>
      </c>
      <c r="F1614" s="41">
        <v>2065</v>
      </c>
      <c r="G1614" s="4">
        <v>595.67399999999998</v>
      </c>
      <c r="H1614" s="4">
        <v>596.05999999999995</v>
      </c>
      <c r="I1614" s="4">
        <v>609.4</v>
      </c>
      <c r="J1614" s="4">
        <v>623.64099999999996</v>
      </c>
      <c r="K1614" s="4">
        <v>620.13699999999994</v>
      </c>
      <c r="L1614" s="4">
        <v>589.65499999999997</v>
      </c>
      <c r="M1614" s="4">
        <v>549.89099999999996</v>
      </c>
      <c r="N1614" s="4">
        <v>528.62099999999998</v>
      </c>
      <c r="O1614" s="4">
        <v>532.66300000000001</v>
      </c>
      <c r="P1614" s="4">
        <v>534.38</v>
      </c>
      <c r="Q1614" s="4">
        <v>507.63600000000002</v>
      </c>
      <c r="R1614" s="4">
        <v>422.077</v>
      </c>
      <c r="S1614" s="4">
        <v>341.30200000000002</v>
      </c>
      <c r="T1614" s="4">
        <v>338.245</v>
      </c>
      <c r="U1614" s="4">
        <v>309.83199999999999</v>
      </c>
      <c r="V1614" s="4">
        <v>265.43599999999998</v>
      </c>
      <c r="W1614" s="4">
        <v>162.29499999999999</v>
      </c>
      <c r="X1614" s="4">
        <v>86.25</v>
      </c>
      <c r="Y1614" s="4">
        <v>41.35</v>
      </c>
      <c r="Z1614" s="4">
        <v>14.382</v>
      </c>
      <c r="AA1614" s="4">
        <v>3.3340000000000001</v>
      </c>
    </row>
    <row r="1615" spans="1:27" s="6" customFormat="1" x14ac:dyDescent="0.3">
      <c r="A1615" s="40">
        <v>1614</v>
      </c>
      <c r="B1615" s="18" t="s">
        <v>323</v>
      </c>
      <c r="C1615" s="43" t="s">
        <v>134</v>
      </c>
      <c r="D1615" s="41"/>
      <c r="E1615" s="41">
        <v>762</v>
      </c>
      <c r="F1615" s="41">
        <v>2070</v>
      </c>
      <c r="G1615" s="4">
        <v>596.38800000000003</v>
      </c>
      <c r="H1615" s="4">
        <v>593.78099999999995</v>
      </c>
      <c r="I1615" s="4">
        <v>594.971</v>
      </c>
      <c r="J1615" s="4">
        <v>605.15</v>
      </c>
      <c r="K1615" s="4">
        <v>616.30100000000004</v>
      </c>
      <c r="L1615" s="4">
        <v>612.94899999999996</v>
      </c>
      <c r="M1615" s="4">
        <v>583.81600000000003</v>
      </c>
      <c r="N1615" s="4">
        <v>545.17999999999995</v>
      </c>
      <c r="O1615" s="4">
        <v>524.404</v>
      </c>
      <c r="P1615" s="4">
        <v>528.024</v>
      </c>
      <c r="Q1615" s="4">
        <v>528.09500000000003</v>
      </c>
      <c r="R1615" s="4">
        <v>498.34899999999999</v>
      </c>
      <c r="S1615" s="4">
        <v>409.464</v>
      </c>
      <c r="T1615" s="4">
        <v>324.67399999999998</v>
      </c>
      <c r="U1615" s="4">
        <v>312.851</v>
      </c>
      <c r="V1615" s="4">
        <v>273.36099999999999</v>
      </c>
      <c r="W1615" s="4">
        <v>214.81200000000001</v>
      </c>
      <c r="X1615" s="4">
        <v>114.131</v>
      </c>
      <c r="Y1615" s="4">
        <v>48.737000000000002</v>
      </c>
      <c r="Z1615" s="4">
        <v>17.099</v>
      </c>
      <c r="AA1615" s="4">
        <v>4.165</v>
      </c>
    </row>
    <row r="1616" spans="1:27" s="6" customFormat="1" x14ac:dyDescent="0.3">
      <c r="A1616" s="40">
        <v>1615</v>
      </c>
      <c r="B1616" s="18" t="s">
        <v>323</v>
      </c>
      <c r="C1616" s="43" t="s">
        <v>134</v>
      </c>
      <c r="D1616" s="41"/>
      <c r="E1616" s="41">
        <v>762</v>
      </c>
      <c r="F1616" s="41">
        <v>2075</v>
      </c>
      <c r="G1616" s="4">
        <v>589.95500000000004</v>
      </c>
      <c r="H1616" s="4">
        <v>594.63900000000001</v>
      </c>
      <c r="I1616" s="4">
        <v>592.76499999999999</v>
      </c>
      <c r="J1616" s="4">
        <v>590.99599999999998</v>
      </c>
      <c r="K1616" s="4">
        <v>598.29499999999996</v>
      </c>
      <c r="L1616" s="4">
        <v>609.57399999999996</v>
      </c>
      <c r="M1616" s="4">
        <v>607.42700000000002</v>
      </c>
      <c r="N1616" s="4">
        <v>579.298</v>
      </c>
      <c r="O1616" s="4">
        <v>541.15200000000004</v>
      </c>
      <c r="P1616" s="4">
        <v>520.09299999999996</v>
      </c>
      <c r="Q1616" s="4">
        <v>522.18100000000004</v>
      </c>
      <c r="R1616" s="4">
        <v>519.07600000000002</v>
      </c>
      <c r="S1616" s="4">
        <v>484.53800000000001</v>
      </c>
      <c r="T1616" s="4">
        <v>390.91199999999998</v>
      </c>
      <c r="U1616" s="4">
        <v>301.767</v>
      </c>
      <c r="V1616" s="4">
        <v>277.93099999999998</v>
      </c>
      <c r="W1616" s="4">
        <v>223.46700000000001</v>
      </c>
      <c r="X1616" s="4">
        <v>153.15100000000001</v>
      </c>
      <c r="Y1616" s="4">
        <v>65.638999999999996</v>
      </c>
      <c r="Z1616" s="4">
        <v>20.568999999999999</v>
      </c>
      <c r="AA1616" s="4">
        <v>5.0780000000000003</v>
      </c>
    </row>
    <row r="1617" spans="1:27" s="6" customFormat="1" x14ac:dyDescent="0.3">
      <c r="A1617" s="40">
        <v>1616</v>
      </c>
      <c r="B1617" s="18" t="s">
        <v>323</v>
      </c>
      <c r="C1617" s="43" t="s">
        <v>134</v>
      </c>
      <c r="D1617" s="41"/>
      <c r="E1617" s="41">
        <v>762</v>
      </c>
      <c r="F1617" s="41">
        <v>2080</v>
      </c>
      <c r="G1617" s="4">
        <v>572.12400000000002</v>
      </c>
      <c r="H1617" s="4">
        <v>588.35299999999995</v>
      </c>
      <c r="I1617" s="4">
        <v>593.69000000000005</v>
      </c>
      <c r="J1617" s="4">
        <v>589.05999999999995</v>
      </c>
      <c r="K1617" s="4">
        <v>584.61400000000003</v>
      </c>
      <c r="L1617" s="4">
        <v>592.04200000000003</v>
      </c>
      <c r="M1617" s="4">
        <v>604.42999999999995</v>
      </c>
      <c r="N1617" s="4">
        <v>603.14800000000002</v>
      </c>
      <c r="O1617" s="4">
        <v>575.40700000000004</v>
      </c>
      <c r="P1617" s="4">
        <v>537.01599999999996</v>
      </c>
      <c r="Q1617" s="4">
        <v>514.69200000000001</v>
      </c>
      <c r="R1617" s="4">
        <v>513.86300000000006</v>
      </c>
      <c r="S1617" s="4">
        <v>505.74099999999999</v>
      </c>
      <c r="T1617" s="4">
        <v>464.16800000000001</v>
      </c>
      <c r="U1617" s="4">
        <v>365.07400000000001</v>
      </c>
      <c r="V1617" s="4">
        <v>269.87700000000001</v>
      </c>
      <c r="W1617" s="4">
        <v>229.44300000000001</v>
      </c>
      <c r="X1617" s="4">
        <v>161.49199999999999</v>
      </c>
      <c r="Y1617" s="4">
        <v>89.644999999999996</v>
      </c>
      <c r="Z1617" s="4">
        <v>28.289000000000001</v>
      </c>
      <c r="AA1617" s="4">
        <v>6.23</v>
      </c>
    </row>
    <row r="1618" spans="1:27" s="6" customFormat="1" x14ac:dyDescent="0.3">
      <c r="A1618" s="40">
        <v>1617</v>
      </c>
      <c r="B1618" s="18" t="s">
        <v>323</v>
      </c>
      <c r="C1618" s="43" t="s">
        <v>134</v>
      </c>
      <c r="D1618" s="41"/>
      <c r="E1618" s="41">
        <v>762</v>
      </c>
      <c r="F1618" s="41">
        <v>2085</v>
      </c>
      <c r="G1618" s="4">
        <v>551.99800000000005</v>
      </c>
      <c r="H1618" s="4">
        <v>570.67200000000003</v>
      </c>
      <c r="I1618" s="4">
        <v>587.47699999999998</v>
      </c>
      <c r="J1618" s="4">
        <v>590.25099999999998</v>
      </c>
      <c r="K1618" s="4">
        <v>583.13099999999997</v>
      </c>
      <c r="L1618" s="4">
        <v>578.83000000000004</v>
      </c>
      <c r="M1618" s="4">
        <v>587.29499999999996</v>
      </c>
      <c r="N1618" s="4">
        <v>600.45899999999995</v>
      </c>
      <c r="O1618" s="4">
        <v>599.43700000000001</v>
      </c>
      <c r="P1618" s="4">
        <v>571.35599999999999</v>
      </c>
      <c r="Q1618" s="4">
        <v>531.81799999999998</v>
      </c>
      <c r="R1618" s="4">
        <v>507.04899999999998</v>
      </c>
      <c r="S1618" s="4">
        <v>501.61399999999998</v>
      </c>
      <c r="T1618" s="4">
        <v>485.98700000000002</v>
      </c>
      <c r="U1618" s="4">
        <v>435.40300000000002</v>
      </c>
      <c r="V1618" s="4">
        <v>328.53</v>
      </c>
      <c r="W1618" s="4">
        <v>224.83</v>
      </c>
      <c r="X1618" s="4">
        <v>167.92500000000001</v>
      </c>
      <c r="Y1618" s="4">
        <v>96.117000000000004</v>
      </c>
      <c r="Z1618" s="4">
        <v>39.42</v>
      </c>
      <c r="AA1618" s="4">
        <v>8.5289999999999999</v>
      </c>
    </row>
    <row r="1619" spans="1:27" s="6" customFormat="1" x14ac:dyDescent="0.3">
      <c r="A1619" s="40">
        <v>1618</v>
      </c>
      <c r="B1619" s="18" t="s">
        <v>323</v>
      </c>
      <c r="C1619" s="43" t="s">
        <v>134</v>
      </c>
      <c r="D1619" s="41"/>
      <c r="E1619" s="41">
        <v>762</v>
      </c>
      <c r="F1619" s="41">
        <v>2090</v>
      </c>
      <c r="G1619" s="4">
        <v>535.52700000000004</v>
      </c>
      <c r="H1619" s="4">
        <v>550.69200000000001</v>
      </c>
      <c r="I1619" s="4">
        <v>569.86599999999999</v>
      </c>
      <c r="J1619" s="4">
        <v>584.29999999999995</v>
      </c>
      <c r="K1619" s="4">
        <v>584.774</v>
      </c>
      <c r="L1619" s="4">
        <v>577.78800000000001</v>
      </c>
      <c r="M1619" s="4">
        <v>574.46799999999996</v>
      </c>
      <c r="N1619" s="4">
        <v>583.65899999999999</v>
      </c>
      <c r="O1619" s="4">
        <v>597.02099999999996</v>
      </c>
      <c r="P1619" s="4">
        <v>595.54399999999998</v>
      </c>
      <c r="Q1619" s="4">
        <v>566.23900000000003</v>
      </c>
      <c r="R1619" s="4">
        <v>524.48900000000003</v>
      </c>
      <c r="S1619" s="4">
        <v>495.86099999999999</v>
      </c>
      <c r="T1619" s="4">
        <v>483.44200000000001</v>
      </c>
      <c r="U1619" s="4">
        <v>457.774</v>
      </c>
      <c r="V1619" s="4">
        <v>394.166</v>
      </c>
      <c r="W1619" s="4">
        <v>276.13400000000001</v>
      </c>
      <c r="X1619" s="4">
        <v>166.607</v>
      </c>
      <c r="Y1619" s="4">
        <v>101.61799999999999</v>
      </c>
      <c r="Z1619" s="4">
        <v>43.14</v>
      </c>
      <c r="AA1619" s="4">
        <v>12.061999999999999</v>
      </c>
    </row>
    <row r="1620" spans="1:27" s="6" customFormat="1" x14ac:dyDescent="0.3">
      <c r="A1620" s="40">
        <v>1619</v>
      </c>
      <c r="B1620" s="18" t="s">
        <v>323</v>
      </c>
      <c r="C1620" s="43" t="s">
        <v>134</v>
      </c>
      <c r="D1620" s="41"/>
      <c r="E1620" s="41">
        <v>762</v>
      </c>
      <c r="F1620" s="41">
        <v>2095</v>
      </c>
      <c r="G1620" s="4">
        <v>524.97299999999996</v>
      </c>
      <c r="H1620" s="4">
        <v>534.34799999999996</v>
      </c>
      <c r="I1620" s="4">
        <v>549.96299999999997</v>
      </c>
      <c r="J1620" s="4">
        <v>566.96</v>
      </c>
      <c r="K1620" s="4">
        <v>579.27499999999998</v>
      </c>
      <c r="L1620" s="4">
        <v>579.86099999999999</v>
      </c>
      <c r="M1620" s="4">
        <v>573.78</v>
      </c>
      <c r="N1620" s="4">
        <v>571.14700000000005</v>
      </c>
      <c r="O1620" s="4">
        <v>580.53200000000004</v>
      </c>
      <c r="P1620" s="4">
        <v>593.41399999999999</v>
      </c>
      <c r="Q1620" s="4">
        <v>590.60599999999999</v>
      </c>
      <c r="R1620" s="4">
        <v>559.03099999999995</v>
      </c>
      <c r="S1620" s="4">
        <v>513.80999999999995</v>
      </c>
      <c r="T1620" s="4">
        <v>479.221</v>
      </c>
      <c r="U1620" s="4">
        <v>457.17599999999999</v>
      </c>
      <c r="V1620" s="4">
        <v>416.774</v>
      </c>
      <c r="W1620" s="4">
        <v>334.12599999999998</v>
      </c>
      <c r="X1620" s="4">
        <v>207.10300000000001</v>
      </c>
      <c r="Y1620" s="4">
        <v>102.47799999999999</v>
      </c>
      <c r="Z1620" s="4">
        <v>46.552</v>
      </c>
      <c r="AA1620" s="4">
        <v>14.146000000000001</v>
      </c>
    </row>
    <row r="1621" spans="1:27" s="6" customFormat="1" x14ac:dyDescent="0.3">
      <c r="A1621" s="40">
        <v>1620</v>
      </c>
      <c r="B1621" s="18" t="s">
        <v>323</v>
      </c>
      <c r="C1621" s="43" t="s">
        <v>134</v>
      </c>
      <c r="D1621" s="41"/>
      <c r="E1621" s="41">
        <v>762</v>
      </c>
      <c r="F1621" s="41">
        <v>2100</v>
      </c>
      <c r="G1621" s="4">
        <v>516.16300000000001</v>
      </c>
      <c r="H1621" s="4">
        <v>523.90099999999995</v>
      </c>
      <c r="I1621" s="4">
        <v>533.68299999999999</v>
      </c>
      <c r="J1621" s="4">
        <v>547.32500000000005</v>
      </c>
      <c r="K1621" s="4">
        <v>562.39400000000001</v>
      </c>
      <c r="L1621" s="4">
        <v>574.79600000000005</v>
      </c>
      <c r="M1621" s="4">
        <v>576.19200000000001</v>
      </c>
      <c r="N1621" s="4">
        <v>570.73800000000006</v>
      </c>
      <c r="O1621" s="4">
        <v>568.29700000000003</v>
      </c>
      <c r="P1621" s="4">
        <v>577.25800000000004</v>
      </c>
      <c r="Q1621" s="4">
        <v>588.83600000000001</v>
      </c>
      <c r="R1621" s="4">
        <v>583.64800000000002</v>
      </c>
      <c r="S1621" s="4">
        <v>548.53899999999999</v>
      </c>
      <c r="T1621" s="4">
        <v>497.85500000000002</v>
      </c>
      <c r="U1621" s="4">
        <v>454.86900000000003</v>
      </c>
      <c r="V1621" s="4">
        <v>418.48</v>
      </c>
      <c r="W1621" s="4">
        <v>356.19200000000001</v>
      </c>
      <c r="X1621" s="4">
        <v>253.58099999999999</v>
      </c>
      <c r="Y1621" s="4">
        <v>129.499</v>
      </c>
      <c r="Z1621" s="4">
        <v>47.954999999999998</v>
      </c>
      <c r="AA1621" s="4">
        <v>15.879</v>
      </c>
    </row>
    <row r="1622" spans="1:27" s="6" customFormat="1" x14ac:dyDescent="0.3">
      <c r="A1622" s="40">
        <v>1621</v>
      </c>
      <c r="B1622" s="18" t="s">
        <v>323</v>
      </c>
      <c r="C1622" s="43" t="s">
        <v>135</v>
      </c>
      <c r="D1622" s="41"/>
      <c r="E1622" s="41">
        <v>795</v>
      </c>
      <c r="F1622" s="41">
        <v>2015</v>
      </c>
      <c r="G1622" s="4">
        <v>334.33300000000003</v>
      </c>
      <c r="H1622" s="4">
        <v>260.34800000000001</v>
      </c>
      <c r="I1622" s="4">
        <v>241.26300000000001</v>
      </c>
      <c r="J1622" s="4">
        <v>230.51499999999999</v>
      </c>
      <c r="K1622" s="4">
        <v>274.71800000000002</v>
      </c>
      <c r="L1622" s="4">
        <v>265.76100000000002</v>
      </c>
      <c r="M1622" s="4">
        <v>221.876</v>
      </c>
      <c r="N1622" s="4">
        <v>195.37899999999999</v>
      </c>
      <c r="O1622" s="4">
        <v>167.53700000000001</v>
      </c>
      <c r="P1622" s="4">
        <v>150.19499999999999</v>
      </c>
      <c r="Q1622" s="4">
        <v>144.321</v>
      </c>
      <c r="R1622" s="4">
        <v>120.553</v>
      </c>
      <c r="S1622" s="4">
        <v>85.816000000000003</v>
      </c>
      <c r="T1622" s="4">
        <v>47.381999999999998</v>
      </c>
      <c r="U1622" s="4">
        <v>26.46</v>
      </c>
      <c r="V1622" s="4">
        <v>30.105</v>
      </c>
      <c r="W1622" s="4">
        <v>16.663</v>
      </c>
      <c r="X1622" s="4">
        <v>9.0429999999999993</v>
      </c>
      <c r="Y1622" s="4">
        <v>2.4689999999999999</v>
      </c>
      <c r="Z1622" s="4">
        <v>0.41499999999999998</v>
      </c>
      <c r="AA1622" s="4">
        <v>5.8000000000000003E-2</v>
      </c>
    </row>
    <row r="1623" spans="1:27" s="6" customFormat="1" x14ac:dyDescent="0.3">
      <c r="A1623" s="40">
        <v>1622</v>
      </c>
      <c r="B1623" s="18" t="s">
        <v>323</v>
      </c>
      <c r="C1623" s="43" t="s">
        <v>135</v>
      </c>
      <c r="D1623" s="41"/>
      <c r="E1623" s="41">
        <v>795</v>
      </c>
      <c r="F1623" s="41">
        <v>2020</v>
      </c>
      <c r="G1623" s="4">
        <v>325.57400000000001</v>
      </c>
      <c r="H1623" s="4">
        <v>331.29</v>
      </c>
      <c r="I1623" s="4">
        <v>258.86799999999999</v>
      </c>
      <c r="J1623" s="4">
        <v>239.58099999999999</v>
      </c>
      <c r="K1623" s="4">
        <v>228.374</v>
      </c>
      <c r="L1623" s="4">
        <v>272.21899999999999</v>
      </c>
      <c r="M1623" s="4">
        <v>263.077</v>
      </c>
      <c r="N1623" s="4">
        <v>219.238</v>
      </c>
      <c r="O1623" s="4">
        <v>192.43</v>
      </c>
      <c r="P1623" s="4">
        <v>164.173</v>
      </c>
      <c r="Q1623" s="4">
        <v>146.005</v>
      </c>
      <c r="R1623" s="4">
        <v>138.40600000000001</v>
      </c>
      <c r="S1623" s="4">
        <v>112.539</v>
      </c>
      <c r="T1623" s="4">
        <v>77.328999999999994</v>
      </c>
      <c r="U1623" s="4">
        <v>39.609000000000002</v>
      </c>
      <c r="V1623" s="4">
        <v>20.361999999999998</v>
      </c>
      <c r="W1623" s="4">
        <v>20.416</v>
      </c>
      <c r="X1623" s="4">
        <v>8.5150000000000006</v>
      </c>
      <c r="Y1623" s="4">
        <v>3.254</v>
      </c>
      <c r="Z1623" s="4">
        <v>0.55900000000000005</v>
      </c>
      <c r="AA1623" s="4">
        <v>5.6000000000000001E-2</v>
      </c>
    </row>
    <row r="1624" spans="1:27" s="6" customFormat="1" x14ac:dyDescent="0.3">
      <c r="A1624" s="40">
        <v>1623</v>
      </c>
      <c r="B1624" s="18" t="s">
        <v>323</v>
      </c>
      <c r="C1624" s="43" t="s">
        <v>135</v>
      </c>
      <c r="D1624" s="41"/>
      <c r="E1624" s="41">
        <v>795</v>
      </c>
      <c r="F1624" s="41">
        <v>2025</v>
      </c>
      <c r="G1624" s="4">
        <v>303.40300000000002</v>
      </c>
      <c r="H1624" s="4">
        <v>322.78899999999999</v>
      </c>
      <c r="I1624" s="4">
        <v>329.745</v>
      </c>
      <c r="J1624" s="4">
        <v>257.20100000000002</v>
      </c>
      <c r="K1624" s="4">
        <v>237.499</v>
      </c>
      <c r="L1624" s="4">
        <v>226.18199999999999</v>
      </c>
      <c r="M1624" s="4">
        <v>269.62400000000002</v>
      </c>
      <c r="N1624" s="4">
        <v>260.26600000000002</v>
      </c>
      <c r="O1624" s="4">
        <v>216.17699999999999</v>
      </c>
      <c r="P1624" s="4">
        <v>188.83</v>
      </c>
      <c r="Q1624" s="4">
        <v>159.822</v>
      </c>
      <c r="R1624" s="4">
        <v>140.233</v>
      </c>
      <c r="S1624" s="4">
        <v>129.58199999999999</v>
      </c>
      <c r="T1624" s="4">
        <v>101.822</v>
      </c>
      <c r="U1624" s="4">
        <v>65.078000000000003</v>
      </c>
      <c r="V1624" s="4">
        <v>30.715</v>
      </c>
      <c r="W1624" s="4">
        <v>13.837999999999999</v>
      </c>
      <c r="X1624" s="4">
        <v>10.516</v>
      </c>
      <c r="Y1624" s="4">
        <v>3.089</v>
      </c>
      <c r="Z1624" s="4">
        <v>0.74099999999999999</v>
      </c>
      <c r="AA1624" s="4">
        <v>7.2999999999999995E-2</v>
      </c>
    </row>
    <row r="1625" spans="1:27" s="6" customFormat="1" x14ac:dyDescent="0.3">
      <c r="A1625" s="40">
        <v>1624</v>
      </c>
      <c r="B1625" s="18" t="s">
        <v>323</v>
      </c>
      <c r="C1625" s="43" t="s">
        <v>135</v>
      </c>
      <c r="D1625" s="41"/>
      <c r="E1625" s="41">
        <v>795</v>
      </c>
      <c r="F1625" s="41">
        <v>2030</v>
      </c>
      <c r="G1625" s="4">
        <v>285.089</v>
      </c>
      <c r="H1625" s="4">
        <v>300.90199999999999</v>
      </c>
      <c r="I1625" s="4">
        <v>321.291</v>
      </c>
      <c r="J1625" s="4">
        <v>327.98399999999998</v>
      </c>
      <c r="K1625" s="4">
        <v>255.14500000000001</v>
      </c>
      <c r="L1625" s="4">
        <v>235.357</v>
      </c>
      <c r="M1625" s="4">
        <v>223.94200000000001</v>
      </c>
      <c r="N1625" s="4">
        <v>266.90600000000001</v>
      </c>
      <c r="O1625" s="4">
        <v>256.95600000000002</v>
      </c>
      <c r="P1625" s="4">
        <v>212.39599999999999</v>
      </c>
      <c r="Q1625" s="4">
        <v>184.114</v>
      </c>
      <c r="R1625" s="4">
        <v>153.78100000000001</v>
      </c>
      <c r="S1625" s="4">
        <v>131.61699999999999</v>
      </c>
      <c r="T1625" s="4">
        <v>117.669</v>
      </c>
      <c r="U1625" s="4">
        <v>86.188999999999993</v>
      </c>
      <c r="V1625" s="4">
        <v>50.838999999999999</v>
      </c>
      <c r="W1625" s="4">
        <v>21.061</v>
      </c>
      <c r="X1625" s="4">
        <v>7.1879999999999997</v>
      </c>
      <c r="Y1625" s="4">
        <v>3.8450000000000002</v>
      </c>
      <c r="Z1625" s="4">
        <v>0.70799999999999996</v>
      </c>
      <c r="AA1625" s="4">
        <v>9.7000000000000003E-2</v>
      </c>
    </row>
    <row r="1626" spans="1:27" s="6" customFormat="1" x14ac:dyDescent="0.3">
      <c r="A1626" s="40">
        <v>1625</v>
      </c>
      <c r="B1626" s="18" t="s">
        <v>323</v>
      </c>
      <c r="C1626" s="43" t="s">
        <v>135</v>
      </c>
      <c r="D1626" s="41"/>
      <c r="E1626" s="41">
        <v>795</v>
      </c>
      <c r="F1626" s="41">
        <v>2035</v>
      </c>
      <c r="G1626" s="4">
        <v>284.88499999999999</v>
      </c>
      <c r="H1626" s="4">
        <v>282.81400000000002</v>
      </c>
      <c r="I1626" s="4">
        <v>299.464</v>
      </c>
      <c r="J1626" s="4">
        <v>319.61200000000002</v>
      </c>
      <c r="K1626" s="4">
        <v>325.786</v>
      </c>
      <c r="L1626" s="4">
        <v>253.02199999999999</v>
      </c>
      <c r="M1626" s="4">
        <v>233.17099999999999</v>
      </c>
      <c r="N1626" s="4">
        <v>221.637</v>
      </c>
      <c r="O1626" s="4">
        <v>263.70100000000002</v>
      </c>
      <c r="P1626" s="4">
        <v>252.803</v>
      </c>
      <c r="Q1626" s="4">
        <v>207.38900000000001</v>
      </c>
      <c r="R1626" s="4">
        <v>177.506</v>
      </c>
      <c r="S1626" s="4">
        <v>144.72800000000001</v>
      </c>
      <c r="T1626" s="4">
        <v>119.923</v>
      </c>
      <c r="U1626" s="4">
        <v>100.166</v>
      </c>
      <c r="V1626" s="4">
        <v>67.786000000000001</v>
      </c>
      <c r="W1626" s="4">
        <v>35.161000000000001</v>
      </c>
      <c r="X1626" s="4">
        <v>11.042999999999999</v>
      </c>
      <c r="Y1626" s="4">
        <v>2.6539999999999999</v>
      </c>
      <c r="Z1626" s="4">
        <v>0.88800000000000001</v>
      </c>
      <c r="AA1626" s="4">
        <v>9.6000000000000002E-2</v>
      </c>
    </row>
    <row r="1627" spans="1:27" s="6" customFormat="1" x14ac:dyDescent="0.3">
      <c r="A1627" s="40">
        <v>1626</v>
      </c>
      <c r="B1627" s="18" t="s">
        <v>323</v>
      </c>
      <c r="C1627" s="43" t="s">
        <v>135</v>
      </c>
      <c r="D1627" s="41"/>
      <c r="E1627" s="41">
        <v>795</v>
      </c>
      <c r="F1627" s="41">
        <v>2040</v>
      </c>
      <c r="G1627" s="4">
        <v>297.53399999999999</v>
      </c>
      <c r="H1627" s="4">
        <v>282.738</v>
      </c>
      <c r="I1627" s="4">
        <v>281.42599999999999</v>
      </c>
      <c r="J1627" s="4">
        <v>297.88499999999999</v>
      </c>
      <c r="K1627" s="4">
        <v>317.54399999999998</v>
      </c>
      <c r="L1627" s="4">
        <v>323.512</v>
      </c>
      <c r="M1627" s="4">
        <v>250.84800000000001</v>
      </c>
      <c r="N1627" s="4">
        <v>230.916</v>
      </c>
      <c r="O1627" s="4">
        <v>218.97</v>
      </c>
      <c r="P1627" s="4">
        <v>259.65899999999999</v>
      </c>
      <c r="Q1627" s="4">
        <v>247.21600000000001</v>
      </c>
      <c r="R1627" s="4">
        <v>200.31200000000001</v>
      </c>
      <c r="S1627" s="4">
        <v>167.53299999999999</v>
      </c>
      <c r="T1627" s="4">
        <v>132.339</v>
      </c>
      <c r="U1627" s="4">
        <v>102.63500000000001</v>
      </c>
      <c r="V1627" s="4">
        <v>79.289000000000001</v>
      </c>
      <c r="W1627" s="4">
        <v>47.220999999999997</v>
      </c>
      <c r="X1627" s="4">
        <v>18.614000000000001</v>
      </c>
      <c r="Y1627" s="4">
        <v>4.1180000000000003</v>
      </c>
      <c r="Z1627" s="4">
        <v>0.61799999999999999</v>
      </c>
      <c r="AA1627" s="4">
        <v>0.11799999999999999</v>
      </c>
    </row>
    <row r="1628" spans="1:27" s="6" customFormat="1" x14ac:dyDescent="0.3">
      <c r="A1628" s="40">
        <v>1627</v>
      </c>
      <c r="B1628" s="18" t="s">
        <v>323</v>
      </c>
      <c r="C1628" s="43" t="s">
        <v>135</v>
      </c>
      <c r="D1628" s="41"/>
      <c r="E1628" s="41">
        <v>795</v>
      </c>
      <c r="F1628" s="41">
        <v>2045</v>
      </c>
      <c r="G1628" s="4">
        <v>305.29199999999997</v>
      </c>
      <c r="H1628" s="4">
        <v>295.46300000000002</v>
      </c>
      <c r="I1628" s="4">
        <v>281.375</v>
      </c>
      <c r="J1628" s="4">
        <v>279.92599999999999</v>
      </c>
      <c r="K1628" s="4">
        <v>295.96800000000002</v>
      </c>
      <c r="L1628" s="4">
        <v>315.39</v>
      </c>
      <c r="M1628" s="4">
        <v>321.15800000000002</v>
      </c>
      <c r="N1628" s="4">
        <v>248.602</v>
      </c>
      <c r="O1628" s="4">
        <v>228.304</v>
      </c>
      <c r="P1628" s="4">
        <v>215.65199999999999</v>
      </c>
      <c r="Q1628" s="4">
        <v>254.191</v>
      </c>
      <c r="R1628" s="4">
        <v>239.239</v>
      </c>
      <c r="S1628" s="4">
        <v>189.57400000000001</v>
      </c>
      <c r="T1628" s="4">
        <v>153.75299999999999</v>
      </c>
      <c r="U1628" s="4">
        <v>113.896</v>
      </c>
      <c r="V1628" s="4">
        <v>81.762</v>
      </c>
      <c r="W1628" s="4">
        <v>55.621000000000002</v>
      </c>
      <c r="X1628" s="4">
        <v>25.251999999999999</v>
      </c>
      <c r="Y1628" s="4">
        <v>7.016</v>
      </c>
      <c r="Z1628" s="4">
        <v>0.96899999999999997</v>
      </c>
      <c r="AA1628" s="4">
        <v>8.8999999999999996E-2</v>
      </c>
    </row>
    <row r="1629" spans="1:27" s="6" customFormat="1" x14ac:dyDescent="0.3">
      <c r="A1629" s="40">
        <v>1628</v>
      </c>
      <c r="B1629" s="18" t="s">
        <v>323</v>
      </c>
      <c r="C1629" s="43" t="s">
        <v>135</v>
      </c>
      <c r="D1629" s="41"/>
      <c r="E1629" s="41">
        <v>795</v>
      </c>
      <c r="F1629" s="41">
        <v>2050</v>
      </c>
      <c r="G1629" s="4">
        <v>298.94299999999998</v>
      </c>
      <c r="H1629" s="4">
        <v>303.29399999999998</v>
      </c>
      <c r="I1629" s="4">
        <v>294.101</v>
      </c>
      <c r="J1629" s="4">
        <v>279.90100000000001</v>
      </c>
      <c r="K1629" s="4">
        <v>278.09399999999999</v>
      </c>
      <c r="L1629" s="4">
        <v>293.91699999999997</v>
      </c>
      <c r="M1629" s="4">
        <v>313.11900000000003</v>
      </c>
      <c r="N1629" s="4">
        <v>318.61700000000002</v>
      </c>
      <c r="O1629" s="4">
        <v>245.93899999999999</v>
      </c>
      <c r="P1629" s="4">
        <v>224.99700000000001</v>
      </c>
      <c r="Q1629" s="4">
        <v>211.18</v>
      </c>
      <c r="R1629" s="4">
        <v>246.36600000000001</v>
      </c>
      <c r="S1629" s="4">
        <v>227.124</v>
      </c>
      <c r="T1629" s="4">
        <v>174.751</v>
      </c>
      <c r="U1629" s="4">
        <v>133.31100000000001</v>
      </c>
      <c r="V1629" s="4">
        <v>91.614999999999995</v>
      </c>
      <c r="W1629" s="4">
        <v>58.043999999999997</v>
      </c>
      <c r="X1629" s="4">
        <v>30.321999999999999</v>
      </c>
      <c r="Y1629" s="4">
        <v>9.7460000000000004</v>
      </c>
      <c r="Z1629" s="4">
        <v>1.696</v>
      </c>
      <c r="AA1629" s="4">
        <v>0.13</v>
      </c>
    </row>
    <row r="1630" spans="1:27" s="6" customFormat="1" x14ac:dyDescent="0.3">
      <c r="A1630" s="40">
        <v>1629</v>
      </c>
      <c r="B1630" s="18" t="s">
        <v>323</v>
      </c>
      <c r="C1630" s="43" t="s">
        <v>135</v>
      </c>
      <c r="D1630" s="41"/>
      <c r="E1630" s="41">
        <v>795</v>
      </c>
      <c r="F1630" s="41">
        <v>2055</v>
      </c>
      <c r="G1630" s="4">
        <v>282.95</v>
      </c>
      <c r="H1630" s="4">
        <v>297.09300000000002</v>
      </c>
      <c r="I1630" s="4">
        <v>301.99400000000003</v>
      </c>
      <c r="J1630" s="4">
        <v>292.68400000000003</v>
      </c>
      <c r="K1630" s="4">
        <v>278.16300000000001</v>
      </c>
      <c r="L1630" s="4">
        <v>276.18799999999999</v>
      </c>
      <c r="M1630" s="4">
        <v>291.82600000000002</v>
      </c>
      <c r="N1630" s="4">
        <v>310.733</v>
      </c>
      <c r="O1630" s="4">
        <v>315.58</v>
      </c>
      <c r="P1630" s="4">
        <v>242.59200000000001</v>
      </c>
      <c r="Q1630" s="4">
        <v>220.56800000000001</v>
      </c>
      <c r="R1630" s="4">
        <v>204.886</v>
      </c>
      <c r="S1630" s="4">
        <v>234.52099999999999</v>
      </c>
      <c r="T1630" s="4">
        <v>210.24799999999999</v>
      </c>
      <c r="U1630" s="4">
        <v>152.56399999999999</v>
      </c>
      <c r="V1630" s="4">
        <v>108.205</v>
      </c>
      <c r="W1630" s="4">
        <v>65.778999999999996</v>
      </c>
      <c r="X1630" s="4">
        <v>32.21</v>
      </c>
      <c r="Y1630" s="4">
        <v>11.965999999999999</v>
      </c>
      <c r="Z1630" s="4">
        <v>2.4159999999999999</v>
      </c>
      <c r="AA1630" s="4">
        <v>0.22900000000000001</v>
      </c>
    </row>
    <row r="1631" spans="1:27" s="6" customFormat="1" x14ac:dyDescent="0.3">
      <c r="A1631" s="40">
        <v>1630</v>
      </c>
      <c r="B1631" s="18" t="s">
        <v>323</v>
      </c>
      <c r="C1631" s="43" t="s">
        <v>135</v>
      </c>
      <c r="D1631" s="41"/>
      <c r="E1631" s="41">
        <v>795</v>
      </c>
      <c r="F1631" s="41">
        <v>2060</v>
      </c>
      <c r="G1631" s="4">
        <v>269.09199999999998</v>
      </c>
      <c r="H1631" s="4">
        <v>281.26600000000002</v>
      </c>
      <c r="I1631" s="4">
        <v>295.87</v>
      </c>
      <c r="J1631" s="4">
        <v>300.642</v>
      </c>
      <c r="K1631" s="4">
        <v>291.00799999999998</v>
      </c>
      <c r="L1631" s="4">
        <v>276.346</v>
      </c>
      <c r="M1631" s="4">
        <v>274.255</v>
      </c>
      <c r="N1631" s="4">
        <v>289.64800000000002</v>
      </c>
      <c r="O1631" s="4">
        <v>307.89499999999998</v>
      </c>
      <c r="P1631" s="4">
        <v>311.67200000000003</v>
      </c>
      <c r="Q1631" s="4">
        <v>238.09</v>
      </c>
      <c r="R1631" s="4">
        <v>214.34100000000001</v>
      </c>
      <c r="S1631" s="4">
        <v>195.476</v>
      </c>
      <c r="T1631" s="4">
        <v>217.94399999999999</v>
      </c>
      <c r="U1631" s="4">
        <v>184.79400000000001</v>
      </c>
      <c r="V1631" s="4">
        <v>124.926</v>
      </c>
      <c r="W1631" s="4">
        <v>78.569000000000003</v>
      </c>
      <c r="X1631" s="4">
        <v>37.156999999999996</v>
      </c>
      <c r="Y1631" s="4">
        <v>13.000999999999999</v>
      </c>
      <c r="Z1631" s="4">
        <v>3.0449999999999999</v>
      </c>
      <c r="AA1631" s="4">
        <v>0.33900000000000002</v>
      </c>
    </row>
    <row r="1632" spans="1:27" s="6" customFormat="1" x14ac:dyDescent="0.3">
      <c r="A1632" s="40">
        <v>1631</v>
      </c>
      <c r="B1632" s="18" t="s">
        <v>323</v>
      </c>
      <c r="C1632" s="43" t="s">
        <v>135</v>
      </c>
      <c r="D1632" s="41"/>
      <c r="E1632" s="41">
        <v>795</v>
      </c>
      <c r="F1632" s="41">
        <v>2065</v>
      </c>
      <c r="G1632" s="4">
        <v>263.04700000000003</v>
      </c>
      <c r="H1632" s="4">
        <v>267.553</v>
      </c>
      <c r="I1632" s="4">
        <v>280.11900000000003</v>
      </c>
      <c r="J1632" s="4">
        <v>294.60000000000002</v>
      </c>
      <c r="K1632" s="4">
        <v>299.041</v>
      </c>
      <c r="L1632" s="4">
        <v>289.255</v>
      </c>
      <c r="M1632" s="4">
        <v>274.51299999999998</v>
      </c>
      <c r="N1632" s="4">
        <v>272.262</v>
      </c>
      <c r="O1632" s="4">
        <v>287.08699999999999</v>
      </c>
      <c r="P1632" s="4">
        <v>304.255</v>
      </c>
      <c r="Q1632" s="4">
        <v>306.33199999999999</v>
      </c>
      <c r="R1632" s="4">
        <v>231.74199999999999</v>
      </c>
      <c r="S1632" s="4">
        <v>205.03299999999999</v>
      </c>
      <c r="T1632" s="4">
        <v>182.303</v>
      </c>
      <c r="U1632" s="4">
        <v>192.78399999999999</v>
      </c>
      <c r="V1632" s="4">
        <v>152.62</v>
      </c>
      <c r="W1632" s="4">
        <v>91.710999999999999</v>
      </c>
      <c r="X1632" s="4">
        <v>45.165999999999997</v>
      </c>
      <c r="Y1632" s="4">
        <v>15.337999999999999</v>
      </c>
      <c r="Z1632" s="4">
        <v>3.3969999999999998</v>
      </c>
      <c r="AA1632" s="4">
        <v>0.443</v>
      </c>
    </row>
    <row r="1633" spans="1:27" s="6" customFormat="1" x14ac:dyDescent="0.3">
      <c r="A1633" s="40">
        <v>1632</v>
      </c>
      <c r="B1633" s="18" t="s">
        <v>323</v>
      </c>
      <c r="C1633" s="43" t="s">
        <v>135</v>
      </c>
      <c r="D1633" s="41"/>
      <c r="E1633" s="41">
        <v>795</v>
      </c>
      <c r="F1633" s="41">
        <v>2070</v>
      </c>
      <c r="G1633" s="4">
        <v>262.375</v>
      </c>
      <c r="H1633" s="4">
        <v>261.62400000000002</v>
      </c>
      <c r="I1633" s="4">
        <v>266.483</v>
      </c>
      <c r="J1633" s="4">
        <v>278.94499999999999</v>
      </c>
      <c r="K1633" s="4">
        <v>293.10199999999998</v>
      </c>
      <c r="L1633" s="4">
        <v>297.36200000000002</v>
      </c>
      <c r="M1633" s="4">
        <v>287.476</v>
      </c>
      <c r="N1633" s="4">
        <v>272.62400000000002</v>
      </c>
      <c r="O1633" s="4">
        <v>269.94299999999998</v>
      </c>
      <c r="P1633" s="4">
        <v>283.83199999999999</v>
      </c>
      <c r="Q1633" s="4">
        <v>299.30099999999999</v>
      </c>
      <c r="R1633" s="4">
        <v>298.73700000000002</v>
      </c>
      <c r="S1633" s="4">
        <v>222.27600000000001</v>
      </c>
      <c r="T1633" s="4">
        <v>191.959</v>
      </c>
      <c r="U1633" s="4">
        <v>162.28100000000001</v>
      </c>
      <c r="V1633" s="4">
        <v>160.607</v>
      </c>
      <c r="W1633" s="4">
        <v>113.34099999999999</v>
      </c>
      <c r="X1633" s="4">
        <v>53.709000000000003</v>
      </c>
      <c r="Y1633" s="4">
        <v>19.097999999999999</v>
      </c>
      <c r="Z1633" s="4">
        <v>4.1239999999999997</v>
      </c>
      <c r="AA1633" s="4">
        <v>0.51600000000000001</v>
      </c>
    </row>
    <row r="1634" spans="1:27" s="6" customFormat="1" x14ac:dyDescent="0.3">
      <c r="A1634" s="40">
        <v>1633</v>
      </c>
      <c r="B1634" s="18" t="s">
        <v>323</v>
      </c>
      <c r="C1634" s="43" t="s">
        <v>135</v>
      </c>
      <c r="D1634" s="41"/>
      <c r="E1634" s="41">
        <v>795</v>
      </c>
      <c r="F1634" s="41">
        <v>2075</v>
      </c>
      <c r="G1634" s="4">
        <v>261.25200000000001</v>
      </c>
      <c r="H1634" s="4">
        <v>261.05599999999998</v>
      </c>
      <c r="I1634" s="4">
        <v>260.625</v>
      </c>
      <c r="J1634" s="4">
        <v>265.39800000000002</v>
      </c>
      <c r="K1634" s="4">
        <v>277.56799999999998</v>
      </c>
      <c r="L1634" s="4">
        <v>291.529</v>
      </c>
      <c r="M1634" s="4">
        <v>295.65899999999999</v>
      </c>
      <c r="N1634" s="4">
        <v>285.642</v>
      </c>
      <c r="O1634" s="4">
        <v>270.43200000000002</v>
      </c>
      <c r="P1634" s="4">
        <v>267.02100000000002</v>
      </c>
      <c r="Q1634" s="4">
        <v>279.43</v>
      </c>
      <c r="R1634" s="4">
        <v>292.28800000000001</v>
      </c>
      <c r="S1634" s="4">
        <v>287.34899999999999</v>
      </c>
      <c r="T1634" s="4">
        <v>208.911</v>
      </c>
      <c r="U1634" s="4">
        <v>171.983</v>
      </c>
      <c r="V1634" s="4">
        <v>136.36000000000001</v>
      </c>
      <c r="W1634" s="4">
        <v>120.669</v>
      </c>
      <c r="X1634" s="4">
        <v>67.656000000000006</v>
      </c>
      <c r="Y1634" s="4">
        <v>23.297000000000001</v>
      </c>
      <c r="Z1634" s="4">
        <v>5.2990000000000004</v>
      </c>
      <c r="AA1634" s="4">
        <v>0.64200000000000002</v>
      </c>
    </row>
    <row r="1635" spans="1:27" s="6" customFormat="1" x14ac:dyDescent="0.3">
      <c r="A1635" s="40">
        <v>1634</v>
      </c>
      <c r="B1635" s="18" t="s">
        <v>323</v>
      </c>
      <c r="C1635" s="43" t="s">
        <v>135</v>
      </c>
      <c r="D1635" s="41"/>
      <c r="E1635" s="41">
        <v>795</v>
      </c>
      <c r="F1635" s="41">
        <v>2080</v>
      </c>
      <c r="G1635" s="4">
        <v>255.40100000000001</v>
      </c>
      <c r="H1635" s="4">
        <v>260.02800000000002</v>
      </c>
      <c r="I1635" s="4">
        <v>260.11900000000003</v>
      </c>
      <c r="J1635" s="4">
        <v>259.613</v>
      </c>
      <c r="K1635" s="4">
        <v>264.13099999999997</v>
      </c>
      <c r="L1635" s="4">
        <v>276.12200000000001</v>
      </c>
      <c r="M1635" s="4">
        <v>289.94099999999997</v>
      </c>
      <c r="N1635" s="4">
        <v>293.89600000000002</v>
      </c>
      <c r="O1635" s="4">
        <v>283.49799999999999</v>
      </c>
      <c r="P1635" s="4">
        <v>267.66399999999999</v>
      </c>
      <c r="Q1635" s="4">
        <v>263.07499999999999</v>
      </c>
      <c r="R1635" s="4">
        <v>273.214</v>
      </c>
      <c r="S1635" s="4">
        <v>281.78500000000003</v>
      </c>
      <c r="T1635" s="4">
        <v>271.07</v>
      </c>
      <c r="U1635" s="4">
        <v>188.28700000000001</v>
      </c>
      <c r="V1635" s="4">
        <v>145.67500000000001</v>
      </c>
      <c r="W1635" s="4">
        <v>103.539</v>
      </c>
      <c r="X1635" s="4">
        <v>73.320999999999998</v>
      </c>
      <c r="Y1635" s="4">
        <v>30.056000000000001</v>
      </c>
      <c r="Z1635" s="4">
        <v>6.66</v>
      </c>
      <c r="AA1635" s="4">
        <v>0.84599999999999997</v>
      </c>
    </row>
    <row r="1636" spans="1:27" s="6" customFormat="1" x14ac:dyDescent="0.3">
      <c r="A1636" s="40">
        <v>1635</v>
      </c>
      <c r="B1636" s="18" t="s">
        <v>323</v>
      </c>
      <c r="C1636" s="43" t="s">
        <v>135</v>
      </c>
      <c r="D1636" s="41"/>
      <c r="E1636" s="41">
        <v>795</v>
      </c>
      <c r="F1636" s="41">
        <v>2085</v>
      </c>
      <c r="G1636" s="4">
        <v>245.749</v>
      </c>
      <c r="H1636" s="4">
        <v>254.27500000000001</v>
      </c>
      <c r="I1636" s="4">
        <v>259.15600000000001</v>
      </c>
      <c r="J1636" s="4">
        <v>259.17599999999999</v>
      </c>
      <c r="K1636" s="4">
        <v>258.43799999999999</v>
      </c>
      <c r="L1636" s="4">
        <v>262.79899999999998</v>
      </c>
      <c r="M1636" s="4">
        <v>274.67099999999999</v>
      </c>
      <c r="N1636" s="4">
        <v>288.3</v>
      </c>
      <c r="O1636" s="4">
        <v>291.83699999999999</v>
      </c>
      <c r="P1636" s="4">
        <v>280.78899999999999</v>
      </c>
      <c r="Q1636" s="4">
        <v>263.93799999999999</v>
      </c>
      <c r="R1636" s="4">
        <v>257.54599999999999</v>
      </c>
      <c r="S1636" s="4">
        <v>263.98</v>
      </c>
      <c r="T1636" s="4">
        <v>266.73899999999998</v>
      </c>
      <c r="U1636" s="4">
        <v>245.77500000000001</v>
      </c>
      <c r="V1636" s="4">
        <v>160.78100000000001</v>
      </c>
      <c r="W1636" s="4">
        <v>111.836</v>
      </c>
      <c r="X1636" s="4">
        <v>64.067999999999998</v>
      </c>
      <c r="Y1636" s="4">
        <v>33.389000000000003</v>
      </c>
      <c r="Z1636" s="4">
        <v>8.8640000000000008</v>
      </c>
      <c r="AA1636" s="4">
        <v>1.103</v>
      </c>
    </row>
    <row r="1637" spans="1:27" s="6" customFormat="1" x14ac:dyDescent="0.3">
      <c r="A1637" s="40">
        <v>1636</v>
      </c>
      <c r="B1637" s="18" t="s">
        <v>323</v>
      </c>
      <c r="C1637" s="43" t="s">
        <v>135</v>
      </c>
      <c r="D1637" s="41"/>
      <c r="E1637" s="41">
        <v>795</v>
      </c>
      <c r="F1637" s="41">
        <v>2090</v>
      </c>
      <c r="G1637" s="4">
        <v>236.22800000000001</v>
      </c>
      <c r="H1637" s="4">
        <v>244.71899999999999</v>
      </c>
      <c r="I1637" s="4">
        <v>253.471</v>
      </c>
      <c r="J1637" s="4">
        <v>258.28399999999999</v>
      </c>
      <c r="K1637" s="4">
        <v>258.08600000000001</v>
      </c>
      <c r="L1637" s="4">
        <v>257.20800000000003</v>
      </c>
      <c r="M1637" s="4">
        <v>261.47800000000001</v>
      </c>
      <c r="N1637" s="4">
        <v>273.18299999999999</v>
      </c>
      <c r="O1637" s="4">
        <v>286.39299999999997</v>
      </c>
      <c r="P1637" s="4">
        <v>289.21800000000002</v>
      </c>
      <c r="Q1637" s="4">
        <v>277.11799999999999</v>
      </c>
      <c r="R1637" s="4">
        <v>258.70699999999999</v>
      </c>
      <c r="S1637" s="4">
        <v>249.352</v>
      </c>
      <c r="T1637" s="4">
        <v>250.68199999999999</v>
      </c>
      <c r="U1637" s="4">
        <v>243.20599999999999</v>
      </c>
      <c r="V1637" s="4">
        <v>211.56100000000001</v>
      </c>
      <c r="W1637" s="4">
        <v>124.82899999999999</v>
      </c>
      <c r="X1637" s="4">
        <v>70.519000000000005</v>
      </c>
      <c r="Y1637" s="4">
        <v>29.948</v>
      </c>
      <c r="Z1637" s="4">
        <v>10.183</v>
      </c>
      <c r="AA1637" s="4">
        <v>1.5149999999999999</v>
      </c>
    </row>
    <row r="1638" spans="1:27" s="6" customFormat="1" x14ac:dyDescent="0.3">
      <c r="A1638" s="40">
        <v>1637</v>
      </c>
      <c r="B1638" s="18" t="s">
        <v>323</v>
      </c>
      <c r="C1638" s="43" t="s">
        <v>135</v>
      </c>
      <c r="D1638" s="41"/>
      <c r="E1638" s="41">
        <v>795</v>
      </c>
      <c r="F1638" s="41">
        <v>2095</v>
      </c>
      <c r="G1638" s="4">
        <v>229.80699999999999</v>
      </c>
      <c r="H1638" s="4">
        <v>235.28899999999999</v>
      </c>
      <c r="I1638" s="4">
        <v>243.98</v>
      </c>
      <c r="J1638" s="4">
        <v>252.667</v>
      </c>
      <c r="K1638" s="4">
        <v>257.27800000000002</v>
      </c>
      <c r="L1638" s="4">
        <v>256.94600000000003</v>
      </c>
      <c r="M1638" s="4">
        <v>255.99100000000001</v>
      </c>
      <c r="N1638" s="4">
        <v>260.13200000000001</v>
      </c>
      <c r="O1638" s="4">
        <v>271.46699999999998</v>
      </c>
      <c r="P1638" s="4">
        <v>283.96800000000002</v>
      </c>
      <c r="Q1638" s="4">
        <v>285.66899999999998</v>
      </c>
      <c r="R1638" s="4">
        <v>271.96499999999997</v>
      </c>
      <c r="S1638" s="4">
        <v>250.988</v>
      </c>
      <c r="T1638" s="4">
        <v>237.52600000000001</v>
      </c>
      <c r="U1638" s="4">
        <v>229.80099999999999</v>
      </c>
      <c r="V1638" s="4">
        <v>210.95500000000001</v>
      </c>
      <c r="W1638" s="4">
        <v>166.07300000000001</v>
      </c>
      <c r="X1638" s="4">
        <v>80.174000000000007</v>
      </c>
      <c r="Y1638" s="4">
        <v>33.828000000000003</v>
      </c>
      <c r="Z1638" s="4">
        <v>9.4489999999999998</v>
      </c>
      <c r="AA1638" s="4">
        <v>1.843</v>
      </c>
    </row>
    <row r="1639" spans="1:27" s="6" customFormat="1" x14ac:dyDescent="0.3">
      <c r="A1639" s="40">
        <v>1638</v>
      </c>
      <c r="B1639" s="18" t="s">
        <v>323</v>
      </c>
      <c r="C1639" s="43" t="s">
        <v>135</v>
      </c>
      <c r="D1639" s="41"/>
      <c r="E1639" s="41">
        <v>795</v>
      </c>
      <c r="F1639" s="41">
        <v>2100</v>
      </c>
      <c r="G1639" s="4">
        <v>226.53700000000001</v>
      </c>
      <c r="H1639" s="4">
        <v>228.95099999999999</v>
      </c>
      <c r="I1639" s="4">
        <v>234.61500000000001</v>
      </c>
      <c r="J1639" s="4">
        <v>243.25299999999999</v>
      </c>
      <c r="K1639" s="4">
        <v>251.75</v>
      </c>
      <c r="L1639" s="4">
        <v>256.22699999999998</v>
      </c>
      <c r="M1639" s="4">
        <v>255.82</v>
      </c>
      <c r="N1639" s="4">
        <v>254.756</v>
      </c>
      <c r="O1639" s="4">
        <v>258.58800000000002</v>
      </c>
      <c r="P1639" s="4">
        <v>269.3</v>
      </c>
      <c r="Q1639" s="4">
        <v>280.69</v>
      </c>
      <c r="R1639" s="4">
        <v>280.69499999999999</v>
      </c>
      <c r="S1639" s="4">
        <v>264.39100000000002</v>
      </c>
      <c r="T1639" s="4">
        <v>239.81700000000001</v>
      </c>
      <c r="U1639" s="4">
        <v>218.88200000000001</v>
      </c>
      <c r="V1639" s="4">
        <v>200.816</v>
      </c>
      <c r="W1639" s="4">
        <v>167.381</v>
      </c>
      <c r="X1639" s="4">
        <v>108.624</v>
      </c>
      <c r="Y1639" s="4">
        <v>39.465000000000003</v>
      </c>
      <c r="Z1639" s="4">
        <v>11.044</v>
      </c>
      <c r="AA1639" s="4">
        <v>1.8460000000000001</v>
      </c>
    </row>
    <row r="1640" spans="1:27" s="6" customFormat="1" x14ac:dyDescent="0.3">
      <c r="A1640" s="40">
        <v>1639</v>
      </c>
      <c r="B1640" s="18" t="s">
        <v>323</v>
      </c>
      <c r="C1640" s="43" t="s">
        <v>136</v>
      </c>
      <c r="D1640" s="41"/>
      <c r="E1640" s="41">
        <v>860</v>
      </c>
      <c r="F1640" s="41">
        <v>2015</v>
      </c>
      <c r="G1640" s="4">
        <v>1543.673</v>
      </c>
      <c r="H1640" s="4">
        <v>1431.64</v>
      </c>
      <c r="I1640" s="4">
        <v>1246.778</v>
      </c>
      <c r="J1640" s="4">
        <v>1373.1679999999999</v>
      </c>
      <c r="K1640" s="4">
        <v>1561.1790000000001</v>
      </c>
      <c r="L1640" s="4">
        <v>1519.433</v>
      </c>
      <c r="M1640" s="4">
        <v>1294.7170000000001</v>
      </c>
      <c r="N1640" s="4">
        <v>1079.4359999999999</v>
      </c>
      <c r="O1640" s="4">
        <v>951.31100000000004</v>
      </c>
      <c r="P1640" s="4">
        <v>837.86699999999996</v>
      </c>
      <c r="Q1640" s="4">
        <v>824.59</v>
      </c>
      <c r="R1640" s="4">
        <v>662.46100000000001</v>
      </c>
      <c r="S1640" s="4">
        <v>462.84399999999999</v>
      </c>
      <c r="T1640" s="4">
        <v>232.10900000000001</v>
      </c>
      <c r="U1640" s="4">
        <v>173.68100000000001</v>
      </c>
      <c r="V1640" s="4">
        <v>161.57499999999999</v>
      </c>
      <c r="W1640" s="4">
        <v>99.682000000000002</v>
      </c>
      <c r="X1640" s="4">
        <v>59.363999999999997</v>
      </c>
      <c r="Y1640" s="4">
        <v>20.747</v>
      </c>
      <c r="Z1640" s="4">
        <v>4.9039999999999999</v>
      </c>
      <c r="AA1640" s="4">
        <v>1.22</v>
      </c>
    </row>
    <row r="1641" spans="1:27" s="6" customFormat="1" x14ac:dyDescent="0.3">
      <c r="A1641" s="40">
        <v>1640</v>
      </c>
      <c r="B1641" s="18" t="s">
        <v>323</v>
      </c>
      <c r="C1641" s="43" t="s">
        <v>136</v>
      </c>
      <c r="D1641" s="41"/>
      <c r="E1641" s="41">
        <v>860</v>
      </c>
      <c r="F1641" s="41">
        <v>2020</v>
      </c>
      <c r="G1641" s="4">
        <v>1521.1559999999999</v>
      </c>
      <c r="H1641" s="4">
        <v>1538.203</v>
      </c>
      <c r="I1641" s="4">
        <v>1429.453</v>
      </c>
      <c r="J1641" s="4">
        <v>1243.0139999999999</v>
      </c>
      <c r="K1641" s="4">
        <v>1366.723</v>
      </c>
      <c r="L1641" s="4">
        <v>1553.626</v>
      </c>
      <c r="M1641" s="4">
        <v>1511.4490000000001</v>
      </c>
      <c r="N1641" s="4">
        <v>1286.375</v>
      </c>
      <c r="O1641" s="4">
        <v>1070.3779999999999</v>
      </c>
      <c r="P1641" s="4">
        <v>938.28700000000003</v>
      </c>
      <c r="Q1641" s="4">
        <v>821.26400000000001</v>
      </c>
      <c r="R1641" s="4">
        <v>799.89099999999996</v>
      </c>
      <c r="S1641" s="4">
        <v>627.75199999999995</v>
      </c>
      <c r="T1641" s="4">
        <v>419.78699999999998</v>
      </c>
      <c r="U1641" s="4">
        <v>197.76</v>
      </c>
      <c r="V1641" s="4">
        <v>135.19399999999999</v>
      </c>
      <c r="W1641" s="4">
        <v>109.17400000000001</v>
      </c>
      <c r="X1641" s="4">
        <v>56.744999999999997</v>
      </c>
      <c r="Y1641" s="4">
        <v>26.937000000000001</v>
      </c>
      <c r="Z1641" s="4">
        <v>6.7130000000000001</v>
      </c>
      <c r="AA1641" s="4">
        <v>1.194</v>
      </c>
    </row>
    <row r="1642" spans="1:27" s="6" customFormat="1" x14ac:dyDescent="0.3">
      <c r="A1642" s="40">
        <v>1641</v>
      </c>
      <c r="B1642" s="18" t="s">
        <v>323</v>
      </c>
      <c r="C1642" s="43" t="s">
        <v>136</v>
      </c>
      <c r="D1642" s="41"/>
      <c r="E1642" s="41">
        <v>860</v>
      </c>
      <c r="F1642" s="41">
        <v>2025</v>
      </c>
      <c r="G1642" s="4">
        <v>1406.1579999999999</v>
      </c>
      <c r="H1642" s="4">
        <v>1516.385</v>
      </c>
      <c r="I1642" s="4">
        <v>1536.107</v>
      </c>
      <c r="J1642" s="4">
        <v>1425.653</v>
      </c>
      <c r="K1642" s="4">
        <v>1237.296</v>
      </c>
      <c r="L1642" s="4">
        <v>1360.2650000000001</v>
      </c>
      <c r="M1642" s="4">
        <v>1546.11</v>
      </c>
      <c r="N1642" s="4">
        <v>1502.654</v>
      </c>
      <c r="O1642" s="4">
        <v>1276.4770000000001</v>
      </c>
      <c r="P1642" s="4">
        <v>1056.76</v>
      </c>
      <c r="Q1642" s="4">
        <v>920.76900000000001</v>
      </c>
      <c r="R1642" s="4">
        <v>797.78499999999997</v>
      </c>
      <c r="S1642" s="4">
        <v>759.92</v>
      </c>
      <c r="T1642" s="4">
        <v>571.90499999999997</v>
      </c>
      <c r="U1642" s="4">
        <v>360.03</v>
      </c>
      <c r="V1642" s="4">
        <v>155.18299999999999</v>
      </c>
      <c r="W1642" s="4">
        <v>92.212000000000003</v>
      </c>
      <c r="X1642" s="4">
        <v>62.667999999999999</v>
      </c>
      <c r="Y1642" s="4">
        <v>25.873000000000001</v>
      </c>
      <c r="Z1642" s="4">
        <v>8.7200000000000006</v>
      </c>
      <c r="AA1642" s="4">
        <v>1.5309999999999999</v>
      </c>
    </row>
    <row r="1643" spans="1:27" s="6" customFormat="1" x14ac:dyDescent="0.3">
      <c r="A1643" s="40">
        <v>1642</v>
      </c>
      <c r="B1643" s="18" t="s">
        <v>323</v>
      </c>
      <c r="C1643" s="43" t="s">
        <v>136</v>
      </c>
      <c r="D1643" s="41"/>
      <c r="E1643" s="41">
        <v>860</v>
      </c>
      <c r="F1643" s="41">
        <v>2030</v>
      </c>
      <c r="G1643" s="4">
        <v>1306.0709999999999</v>
      </c>
      <c r="H1643" s="4">
        <v>1402.1410000000001</v>
      </c>
      <c r="I1643" s="4">
        <v>1514.4369999999999</v>
      </c>
      <c r="J1643" s="4">
        <v>1532.279</v>
      </c>
      <c r="K1643" s="4">
        <v>1419.664</v>
      </c>
      <c r="L1643" s="4">
        <v>1231.3599999999999</v>
      </c>
      <c r="M1643" s="4">
        <v>1353.66</v>
      </c>
      <c r="N1643" s="4">
        <v>1537.451</v>
      </c>
      <c r="O1643" s="4">
        <v>1491.6610000000001</v>
      </c>
      <c r="P1643" s="4">
        <v>1261.174</v>
      </c>
      <c r="Q1643" s="4">
        <v>1037.9770000000001</v>
      </c>
      <c r="R1643" s="4">
        <v>895.68799999999999</v>
      </c>
      <c r="S1643" s="4">
        <v>759.88099999999997</v>
      </c>
      <c r="T1643" s="4">
        <v>695.82</v>
      </c>
      <c r="U1643" s="4">
        <v>494.41</v>
      </c>
      <c r="V1643" s="4">
        <v>285.75700000000001</v>
      </c>
      <c r="W1643" s="4">
        <v>107.45</v>
      </c>
      <c r="X1643" s="4">
        <v>53.807000000000002</v>
      </c>
      <c r="Y1643" s="4">
        <v>29.018000000000001</v>
      </c>
      <c r="Z1643" s="4">
        <v>8.4930000000000003</v>
      </c>
      <c r="AA1643" s="4">
        <v>1.994</v>
      </c>
    </row>
    <row r="1644" spans="1:27" s="6" customFormat="1" x14ac:dyDescent="0.3">
      <c r="A1644" s="40">
        <v>1643</v>
      </c>
      <c r="B1644" s="18" t="s">
        <v>323</v>
      </c>
      <c r="C1644" s="43" t="s">
        <v>136</v>
      </c>
      <c r="D1644" s="41"/>
      <c r="E1644" s="41">
        <v>860</v>
      </c>
      <c r="F1644" s="41">
        <v>2035</v>
      </c>
      <c r="G1644" s="4">
        <v>1279.1849999999999</v>
      </c>
      <c r="H1644" s="4">
        <v>1302.653</v>
      </c>
      <c r="I1644" s="4">
        <v>1400.4159999999999</v>
      </c>
      <c r="J1644" s="4">
        <v>1510.7760000000001</v>
      </c>
      <c r="K1644" s="4">
        <v>1526.2280000000001</v>
      </c>
      <c r="L1644" s="4">
        <v>1413.393</v>
      </c>
      <c r="M1644" s="4">
        <v>1225.3810000000001</v>
      </c>
      <c r="N1644" s="4">
        <v>1346.2090000000001</v>
      </c>
      <c r="O1644" s="4">
        <v>1526.6690000000001</v>
      </c>
      <c r="P1644" s="4">
        <v>1474.78</v>
      </c>
      <c r="Q1644" s="4">
        <v>1239.9369999999999</v>
      </c>
      <c r="R1644" s="4">
        <v>1011.099</v>
      </c>
      <c r="S1644" s="4">
        <v>855.35400000000004</v>
      </c>
      <c r="T1644" s="4">
        <v>699.15800000000002</v>
      </c>
      <c r="U1644" s="4">
        <v>606.15599999999995</v>
      </c>
      <c r="V1644" s="4">
        <v>396.72300000000001</v>
      </c>
      <c r="W1644" s="4">
        <v>200.84299999999999</v>
      </c>
      <c r="X1644" s="4">
        <v>63.728999999999999</v>
      </c>
      <c r="Y1644" s="4">
        <v>25.308</v>
      </c>
      <c r="Z1644" s="4">
        <v>9.6630000000000003</v>
      </c>
      <c r="AA1644" s="4">
        <v>2.052</v>
      </c>
    </row>
    <row r="1645" spans="1:27" s="6" customFormat="1" x14ac:dyDescent="0.3">
      <c r="A1645" s="40">
        <v>1644</v>
      </c>
      <c r="B1645" s="18" t="s">
        <v>323</v>
      </c>
      <c r="C1645" s="43" t="s">
        <v>136</v>
      </c>
      <c r="D1645" s="41"/>
      <c r="E1645" s="41">
        <v>860</v>
      </c>
      <c r="F1645" s="41">
        <v>2040</v>
      </c>
      <c r="G1645" s="4">
        <v>1289.2080000000001</v>
      </c>
      <c r="H1645" s="4">
        <v>1276.1130000000001</v>
      </c>
      <c r="I1645" s="4">
        <v>1301.1199999999999</v>
      </c>
      <c r="J1645" s="4">
        <v>1397.038</v>
      </c>
      <c r="K1645" s="4">
        <v>1504.9390000000001</v>
      </c>
      <c r="L1645" s="4">
        <v>1519.8589999999999</v>
      </c>
      <c r="M1645" s="4">
        <v>1407.0119999999999</v>
      </c>
      <c r="N1645" s="4">
        <v>1218.7660000000001</v>
      </c>
      <c r="O1645" s="4">
        <v>1337.059</v>
      </c>
      <c r="P1645" s="4">
        <v>1510.145</v>
      </c>
      <c r="Q1645" s="4">
        <v>1451.232</v>
      </c>
      <c r="R1645" s="4">
        <v>1209.46</v>
      </c>
      <c r="S1645" s="4">
        <v>967.96799999999996</v>
      </c>
      <c r="T1645" s="4">
        <v>790.66200000000003</v>
      </c>
      <c r="U1645" s="4">
        <v>613.47</v>
      </c>
      <c r="V1645" s="4">
        <v>491.44099999999997</v>
      </c>
      <c r="W1645" s="4">
        <v>282.80099999999999</v>
      </c>
      <c r="X1645" s="4">
        <v>121.005</v>
      </c>
      <c r="Y1645" s="4">
        <v>30.434999999999999</v>
      </c>
      <c r="Z1645" s="4">
        <v>8.548</v>
      </c>
      <c r="AA1645" s="4">
        <v>2.306</v>
      </c>
    </row>
    <row r="1646" spans="1:27" s="6" customFormat="1" x14ac:dyDescent="0.3">
      <c r="A1646" s="40">
        <v>1645</v>
      </c>
      <c r="B1646" s="18" t="s">
        <v>323</v>
      </c>
      <c r="C1646" s="43" t="s">
        <v>136</v>
      </c>
      <c r="D1646" s="41"/>
      <c r="E1646" s="41">
        <v>860</v>
      </c>
      <c r="F1646" s="41">
        <v>2045</v>
      </c>
      <c r="G1646" s="4">
        <v>1283.3969999999999</v>
      </c>
      <c r="H1646" s="4">
        <v>1286.3869999999999</v>
      </c>
      <c r="I1646" s="4">
        <v>1274.6949999999999</v>
      </c>
      <c r="J1646" s="4">
        <v>1297.9760000000001</v>
      </c>
      <c r="K1646" s="4">
        <v>1391.59</v>
      </c>
      <c r="L1646" s="4">
        <v>1498.8019999999999</v>
      </c>
      <c r="M1646" s="4">
        <v>1513.3610000000001</v>
      </c>
      <c r="N1646" s="4">
        <v>1399.895</v>
      </c>
      <c r="O1646" s="4">
        <v>1210.7739999999999</v>
      </c>
      <c r="P1646" s="4">
        <v>1323.008</v>
      </c>
      <c r="Q1646" s="4">
        <v>1487.2080000000001</v>
      </c>
      <c r="R1646" s="4">
        <v>1417.463</v>
      </c>
      <c r="S1646" s="4">
        <v>1160.759</v>
      </c>
      <c r="T1646" s="4">
        <v>898.88099999999997</v>
      </c>
      <c r="U1646" s="4">
        <v>698.74800000000005</v>
      </c>
      <c r="V1646" s="4">
        <v>502.488</v>
      </c>
      <c r="W1646" s="4">
        <v>355.31099999999998</v>
      </c>
      <c r="X1646" s="4">
        <v>173.15199999999999</v>
      </c>
      <c r="Y1646" s="4">
        <v>58.732999999999997</v>
      </c>
      <c r="Z1646" s="4">
        <v>10.445</v>
      </c>
      <c r="AA1646" s="4">
        <v>2.1520000000000001</v>
      </c>
    </row>
    <row r="1647" spans="1:27" s="6" customFormat="1" x14ac:dyDescent="0.3">
      <c r="A1647" s="40">
        <v>1646</v>
      </c>
      <c r="B1647" s="18" t="s">
        <v>323</v>
      </c>
      <c r="C1647" s="43" t="s">
        <v>136</v>
      </c>
      <c r="D1647" s="41"/>
      <c r="E1647" s="41">
        <v>860</v>
      </c>
      <c r="F1647" s="41">
        <v>2050</v>
      </c>
      <c r="G1647" s="4">
        <v>1234.0820000000001</v>
      </c>
      <c r="H1647" s="4">
        <v>1280.7909999999999</v>
      </c>
      <c r="I1647" s="4">
        <v>1285.037</v>
      </c>
      <c r="J1647" s="4">
        <v>1271.673</v>
      </c>
      <c r="K1647" s="4">
        <v>1292.866</v>
      </c>
      <c r="L1647" s="4">
        <v>1385.8810000000001</v>
      </c>
      <c r="M1647" s="4">
        <v>1492.5809999999999</v>
      </c>
      <c r="N1647" s="4">
        <v>1506.1010000000001</v>
      </c>
      <c r="O1647" s="4">
        <v>1391.2239999999999</v>
      </c>
      <c r="P1647" s="4">
        <v>1198.4469999999999</v>
      </c>
      <c r="Q1647" s="4">
        <v>1303.7329999999999</v>
      </c>
      <c r="R1647" s="4">
        <v>1454.3440000000001</v>
      </c>
      <c r="S1647" s="4">
        <v>1363.579</v>
      </c>
      <c r="T1647" s="4">
        <v>1082.598</v>
      </c>
      <c r="U1647" s="4">
        <v>799.77599999999995</v>
      </c>
      <c r="V1647" s="4">
        <v>577.93600000000004</v>
      </c>
      <c r="W1647" s="4">
        <v>368.233</v>
      </c>
      <c r="X1647" s="4">
        <v>220.98</v>
      </c>
      <c r="Y1647" s="4">
        <v>85.408000000000001</v>
      </c>
      <c r="Z1647" s="4">
        <v>20.484000000000002</v>
      </c>
      <c r="AA1647" s="4">
        <v>2.52</v>
      </c>
    </row>
    <row r="1648" spans="1:27" s="6" customFormat="1" x14ac:dyDescent="0.3">
      <c r="A1648" s="40">
        <v>1647</v>
      </c>
      <c r="B1648" s="18" t="s">
        <v>323</v>
      </c>
      <c r="C1648" s="43" t="s">
        <v>136</v>
      </c>
      <c r="D1648" s="41"/>
      <c r="E1648" s="41">
        <v>860</v>
      </c>
      <c r="F1648" s="41">
        <v>2055</v>
      </c>
      <c r="G1648" s="4">
        <v>1167.617</v>
      </c>
      <c r="H1648" s="4">
        <v>1231.7660000000001</v>
      </c>
      <c r="I1648" s="4">
        <v>1279.5250000000001</v>
      </c>
      <c r="J1648" s="4">
        <v>1282.1690000000001</v>
      </c>
      <c r="K1648" s="4">
        <v>1266.873</v>
      </c>
      <c r="L1648" s="4">
        <v>1287.652</v>
      </c>
      <c r="M1648" s="4">
        <v>1380.2619999999999</v>
      </c>
      <c r="N1648" s="4">
        <v>1485.749</v>
      </c>
      <c r="O1648" s="4">
        <v>1497.2940000000001</v>
      </c>
      <c r="P1648" s="4">
        <v>1378.009</v>
      </c>
      <c r="Q1648" s="4">
        <v>1181.778</v>
      </c>
      <c r="R1648" s="4">
        <v>1276.3599999999999</v>
      </c>
      <c r="S1648" s="4">
        <v>1402.204</v>
      </c>
      <c r="T1648" s="4">
        <v>1277.0989999999999</v>
      </c>
      <c r="U1648" s="4">
        <v>969.56100000000004</v>
      </c>
      <c r="V1648" s="4">
        <v>667.78</v>
      </c>
      <c r="W1648" s="4">
        <v>429.166</v>
      </c>
      <c r="X1648" s="4">
        <v>232.60599999999999</v>
      </c>
      <c r="Y1648" s="4">
        <v>110.79900000000001</v>
      </c>
      <c r="Z1648" s="4">
        <v>30.295999999999999</v>
      </c>
      <c r="AA1648" s="4">
        <v>4.6459999999999999</v>
      </c>
    </row>
    <row r="1649" spans="1:27" s="6" customFormat="1" x14ac:dyDescent="0.3">
      <c r="A1649" s="40">
        <v>1648</v>
      </c>
      <c r="B1649" s="18" t="s">
        <v>323</v>
      </c>
      <c r="C1649" s="43" t="s">
        <v>136</v>
      </c>
      <c r="D1649" s="41"/>
      <c r="E1649" s="41">
        <v>860</v>
      </c>
      <c r="F1649" s="41">
        <v>2060</v>
      </c>
      <c r="G1649" s="4">
        <v>1112.8720000000001</v>
      </c>
      <c r="H1649" s="4">
        <v>1165.588</v>
      </c>
      <c r="I1649" s="4">
        <v>1230.6130000000001</v>
      </c>
      <c r="J1649" s="4">
        <v>1276.8320000000001</v>
      </c>
      <c r="K1649" s="4">
        <v>1277.6030000000001</v>
      </c>
      <c r="L1649" s="4">
        <v>1261.9670000000001</v>
      </c>
      <c r="M1649" s="4">
        <v>1282.58</v>
      </c>
      <c r="N1649" s="4">
        <v>1374.1790000000001</v>
      </c>
      <c r="O1649" s="4">
        <v>1477.489</v>
      </c>
      <c r="P1649" s="4">
        <v>1483.9349999999999</v>
      </c>
      <c r="Q1649" s="4">
        <v>1360.0129999999999</v>
      </c>
      <c r="R1649" s="4">
        <v>1158.25</v>
      </c>
      <c r="S1649" s="4">
        <v>1233.2260000000001</v>
      </c>
      <c r="T1649" s="4">
        <v>1318.5409999999999</v>
      </c>
      <c r="U1649" s="4">
        <v>1150.982</v>
      </c>
      <c r="V1649" s="4">
        <v>817.00800000000004</v>
      </c>
      <c r="W1649" s="4">
        <v>502.34800000000001</v>
      </c>
      <c r="X1649" s="4">
        <v>275.32400000000001</v>
      </c>
      <c r="Y1649" s="4">
        <v>118.58799999999999</v>
      </c>
      <c r="Z1649" s="4">
        <v>40.006</v>
      </c>
      <c r="AA1649" s="4">
        <v>7.1340000000000003</v>
      </c>
    </row>
    <row r="1650" spans="1:27" s="6" customFormat="1" x14ac:dyDescent="0.3">
      <c r="A1650" s="40">
        <v>1649</v>
      </c>
      <c r="B1650" s="18" t="s">
        <v>323</v>
      </c>
      <c r="C1650" s="43" t="s">
        <v>136</v>
      </c>
      <c r="D1650" s="41"/>
      <c r="E1650" s="41">
        <v>860</v>
      </c>
      <c r="F1650" s="41">
        <v>2065</v>
      </c>
      <c r="G1650" s="4">
        <v>1083.491</v>
      </c>
      <c r="H1650" s="4">
        <v>1111.0630000000001</v>
      </c>
      <c r="I1650" s="4">
        <v>1164.557</v>
      </c>
      <c r="J1650" s="4">
        <v>1228.1199999999999</v>
      </c>
      <c r="K1650" s="4">
        <v>1272.5250000000001</v>
      </c>
      <c r="L1650" s="4">
        <v>1272.942</v>
      </c>
      <c r="M1650" s="4">
        <v>1257.2190000000001</v>
      </c>
      <c r="N1650" s="4">
        <v>1277.1420000000001</v>
      </c>
      <c r="O1650" s="4">
        <v>1366.8820000000001</v>
      </c>
      <c r="P1650" s="4">
        <v>1464.9770000000001</v>
      </c>
      <c r="Q1650" s="4">
        <v>1465.663</v>
      </c>
      <c r="R1650" s="4">
        <v>1334.5060000000001</v>
      </c>
      <c r="S1650" s="4">
        <v>1121.364</v>
      </c>
      <c r="T1650" s="4">
        <v>1163.97</v>
      </c>
      <c r="U1650" s="4">
        <v>1195.3579999999999</v>
      </c>
      <c r="V1650" s="4">
        <v>978.29899999999998</v>
      </c>
      <c r="W1650" s="4">
        <v>622.20600000000002</v>
      </c>
      <c r="X1650" s="4">
        <v>327.08300000000003</v>
      </c>
      <c r="Y1650" s="4">
        <v>142.655</v>
      </c>
      <c r="Z1650" s="4">
        <v>43.57</v>
      </c>
      <c r="AA1650" s="4">
        <v>9.7319999999999993</v>
      </c>
    </row>
    <row r="1651" spans="1:27" s="6" customFormat="1" x14ac:dyDescent="0.3">
      <c r="A1651" s="40">
        <v>1650</v>
      </c>
      <c r="B1651" s="18" t="s">
        <v>323</v>
      </c>
      <c r="C1651" s="43" t="s">
        <v>136</v>
      </c>
      <c r="D1651" s="41"/>
      <c r="E1651" s="41">
        <v>860</v>
      </c>
      <c r="F1651" s="41">
        <v>2070</v>
      </c>
      <c r="G1651" s="4">
        <v>1067.1220000000001</v>
      </c>
      <c r="H1651" s="4">
        <v>1081.837</v>
      </c>
      <c r="I1651" s="4">
        <v>1110.127</v>
      </c>
      <c r="J1651" s="4">
        <v>1162.2750000000001</v>
      </c>
      <c r="K1651" s="4">
        <v>1224.146</v>
      </c>
      <c r="L1651" s="4">
        <v>1268.1369999999999</v>
      </c>
      <c r="M1651" s="4">
        <v>1268.4359999999999</v>
      </c>
      <c r="N1651" s="4">
        <v>1252.1669999999999</v>
      </c>
      <c r="O1651" s="4">
        <v>1270.6859999999999</v>
      </c>
      <c r="P1651" s="4">
        <v>1355.8330000000001</v>
      </c>
      <c r="Q1651" s="4">
        <v>1447.8889999999999</v>
      </c>
      <c r="R1651" s="4">
        <v>1439.7339999999999</v>
      </c>
      <c r="S1651" s="4">
        <v>1294.6199999999999</v>
      </c>
      <c r="T1651" s="4">
        <v>1062.317</v>
      </c>
      <c r="U1651" s="4">
        <v>1061.5999999999999</v>
      </c>
      <c r="V1651" s="4">
        <v>1025.3499999999999</v>
      </c>
      <c r="W1651" s="4">
        <v>755.16099999999994</v>
      </c>
      <c r="X1651" s="4">
        <v>412.09899999999999</v>
      </c>
      <c r="Y1651" s="4">
        <v>172.852</v>
      </c>
      <c r="Z1651" s="4">
        <v>53.606999999999999</v>
      </c>
      <c r="AA1651" s="4">
        <v>11.194000000000001</v>
      </c>
    </row>
    <row r="1652" spans="1:27" s="6" customFormat="1" x14ac:dyDescent="0.3">
      <c r="A1652" s="40">
        <v>1651</v>
      </c>
      <c r="B1652" s="18" t="s">
        <v>323</v>
      </c>
      <c r="C1652" s="43" t="s">
        <v>136</v>
      </c>
      <c r="D1652" s="41"/>
      <c r="E1652" s="41">
        <v>860</v>
      </c>
      <c r="F1652" s="41">
        <v>2075</v>
      </c>
      <c r="G1652" s="4">
        <v>1047.8710000000001</v>
      </c>
      <c r="H1652" s="4">
        <v>1065.6030000000001</v>
      </c>
      <c r="I1652" s="4">
        <v>1080.979</v>
      </c>
      <c r="J1652" s="4">
        <v>1108.039</v>
      </c>
      <c r="K1652" s="4">
        <v>1158.6510000000001</v>
      </c>
      <c r="L1652" s="4">
        <v>1220.1110000000001</v>
      </c>
      <c r="M1652" s="4">
        <v>1263.912</v>
      </c>
      <c r="N1652" s="4">
        <v>1263.6369999999999</v>
      </c>
      <c r="O1652" s="4">
        <v>1246.1659999999999</v>
      </c>
      <c r="P1652" s="4">
        <v>1260.885</v>
      </c>
      <c r="Q1652" s="4">
        <v>1340.806</v>
      </c>
      <c r="R1652" s="4">
        <v>1423.6769999999999</v>
      </c>
      <c r="S1652" s="4">
        <v>1399.328</v>
      </c>
      <c r="T1652" s="4">
        <v>1230.7190000000001</v>
      </c>
      <c r="U1652" s="4">
        <v>974.29200000000003</v>
      </c>
      <c r="V1652" s="4">
        <v>918.31700000000001</v>
      </c>
      <c r="W1652" s="4">
        <v>801.41399999999999</v>
      </c>
      <c r="X1652" s="4">
        <v>508.178</v>
      </c>
      <c r="Y1652" s="4">
        <v>221.86199999999999</v>
      </c>
      <c r="Z1652" s="4">
        <v>66.370999999999995</v>
      </c>
      <c r="AA1652" s="4">
        <v>13.84</v>
      </c>
    </row>
    <row r="1653" spans="1:27" s="6" customFormat="1" x14ac:dyDescent="0.3">
      <c r="A1653" s="40">
        <v>1652</v>
      </c>
      <c r="B1653" s="18" t="s">
        <v>323</v>
      </c>
      <c r="C1653" s="43" t="s">
        <v>136</v>
      </c>
      <c r="D1653" s="41"/>
      <c r="E1653" s="41">
        <v>860</v>
      </c>
      <c r="F1653" s="41">
        <v>2080</v>
      </c>
      <c r="G1653" s="4">
        <v>1017.553</v>
      </c>
      <c r="H1653" s="4">
        <v>1046.4670000000001</v>
      </c>
      <c r="I1653" s="4">
        <v>1064.8</v>
      </c>
      <c r="J1653" s="4">
        <v>1079.046</v>
      </c>
      <c r="K1653" s="4">
        <v>1104.712</v>
      </c>
      <c r="L1653" s="4">
        <v>1154.9839999999999</v>
      </c>
      <c r="M1653" s="4">
        <v>1216.2429999999999</v>
      </c>
      <c r="N1653" s="4">
        <v>1259.4169999999999</v>
      </c>
      <c r="O1653" s="4">
        <v>1257.93</v>
      </c>
      <c r="P1653" s="4">
        <v>1237.076</v>
      </c>
      <c r="Q1653" s="4">
        <v>1247.6410000000001</v>
      </c>
      <c r="R1653" s="4">
        <v>1319.6279999999999</v>
      </c>
      <c r="S1653" s="4">
        <v>1386.2180000000001</v>
      </c>
      <c r="T1653" s="4">
        <v>1334.712</v>
      </c>
      <c r="U1653" s="4">
        <v>1134.835</v>
      </c>
      <c r="V1653" s="4">
        <v>849.69</v>
      </c>
      <c r="W1653" s="4">
        <v>726.51400000000001</v>
      </c>
      <c r="X1653" s="4">
        <v>547.822</v>
      </c>
      <c r="Y1653" s="4">
        <v>278.74599999999998</v>
      </c>
      <c r="Z1653" s="4">
        <v>87.09</v>
      </c>
      <c r="AA1653" s="4">
        <v>17.440999999999999</v>
      </c>
    </row>
    <row r="1654" spans="1:27" s="6" customFormat="1" x14ac:dyDescent="0.3">
      <c r="A1654" s="40">
        <v>1653</v>
      </c>
      <c r="B1654" s="18" t="s">
        <v>323</v>
      </c>
      <c r="C1654" s="43" t="s">
        <v>136</v>
      </c>
      <c r="D1654" s="41"/>
      <c r="E1654" s="41">
        <v>860</v>
      </c>
      <c r="F1654" s="41">
        <v>2085</v>
      </c>
      <c r="G1654" s="4">
        <v>979.63199999999995</v>
      </c>
      <c r="H1654" s="4">
        <v>1016.272</v>
      </c>
      <c r="I1654" s="4">
        <v>1045.731</v>
      </c>
      <c r="J1654" s="4">
        <v>1063.011</v>
      </c>
      <c r="K1654" s="4">
        <v>1075.99</v>
      </c>
      <c r="L1654" s="4">
        <v>1101.3599999999999</v>
      </c>
      <c r="M1654" s="4">
        <v>1151.4839999999999</v>
      </c>
      <c r="N1654" s="4">
        <v>1212.153</v>
      </c>
      <c r="O1654" s="4">
        <v>1254.067</v>
      </c>
      <c r="P1654" s="4">
        <v>1249.3130000000001</v>
      </c>
      <c r="Q1654" s="4">
        <v>1224.825</v>
      </c>
      <c r="R1654" s="4">
        <v>1229.0830000000001</v>
      </c>
      <c r="S1654" s="4">
        <v>1287.1079999999999</v>
      </c>
      <c r="T1654" s="4">
        <v>1326.405</v>
      </c>
      <c r="U1654" s="4">
        <v>1237.0309999999999</v>
      </c>
      <c r="V1654" s="4">
        <v>997.41399999999999</v>
      </c>
      <c r="W1654" s="4">
        <v>680.07299999999998</v>
      </c>
      <c r="X1654" s="4">
        <v>504.22399999999999</v>
      </c>
      <c r="Y1654" s="4">
        <v>306.06299999999999</v>
      </c>
      <c r="Z1654" s="4">
        <v>111.864</v>
      </c>
      <c r="AA1654" s="4">
        <v>23.155000000000001</v>
      </c>
    </row>
    <row r="1655" spans="1:27" s="6" customFormat="1" x14ac:dyDescent="0.3">
      <c r="A1655" s="40">
        <v>1654</v>
      </c>
      <c r="B1655" s="18" t="s">
        <v>323</v>
      </c>
      <c r="C1655" s="43" t="s">
        <v>136</v>
      </c>
      <c r="D1655" s="41"/>
      <c r="E1655" s="41">
        <v>860</v>
      </c>
      <c r="F1655" s="41">
        <v>2090</v>
      </c>
      <c r="G1655" s="4">
        <v>944.71</v>
      </c>
      <c r="H1655" s="4">
        <v>978.46699999999998</v>
      </c>
      <c r="I1655" s="4">
        <v>1015.596</v>
      </c>
      <c r="J1655" s="4">
        <v>1044.086</v>
      </c>
      <c r="K1655" s="4">
        <v>1060.1849999999999</v>
      </c>
      <c r="L1655" s="4">
        <v>1072.914</v>
      </c>
      <c r="M1655" s="4">
        <v>1098.201</v>
      </c>
      <c r="N1655" s="4">
        <v>1147.8150000000001</v>
      </c>
      <c r="O1655" s="4">
        <v>1207.3040000000001</v>
      </c>
      <c r="P1655" s="4">
        <v>1245.998</v>
      </c>
      <c r="Q1655" s="4">
        <v>1237.702</v>
      </c>
      <c r="R1655" s="4">
        <v>1207.6980000000001</v>
      </c>
      <c r="S1655" s="4">
        <v>1200.7639999999999</v>
      </c>
      <c r="T1655" s="4">
        <v>1235.241</v>
      </c>
      <c r="U1655" s="4">
        <v>1235.2439999999999</v>
      </c>
      <c r="V1655" s="4">
        <v>1095.2249999999999</v>
      </c>
      <c r="W1655" s="4">
        <v>807.13499999999999</v>
      </c>
      <c r="X1655" s="4">
        <v>478.88600000000002</v>
      </c>
      <c r="Y1655" s="4">
        <v>286.767</v>
      </c>
      <c r="Z1655" s="4">
        <v>125.538</v>
      </c>
      <c r="AA1655" s="4">
        <v>30.486999999999998</v>
      </c>
    </row>
    <row r="1656" spans="1:27" s="6" customFormat="1" x14ac:dyDescent="0.3">
      <c r="A1656" s="40">
        <v>1655</v>
      </c>
      <c r="B1656" s="18" t="s">
        <v>323</v>
      </c>
      <c r="C1656" s="43" t="s">
        <v>136</v>
      </c>
      <c r="D1656" s="41"/>
      <c r="E1656" s="41">
        <v>860</v>
      </c>
      <c r="F1656" s="41">
        <v>2095</v>
      </c>
      <c r="G1656" s="4">
        <v>919.28499999999997</v>
      </c>
      <c r="H1656" s="4">
        <v>943.65099999999995</v>
      </c>
      <c r="I1656" s="4">
        <v>977.85500000000002</v>
      </c>
      <c r="J1656" s="4">
        <v>1014.1</v>
      </c>
      <c r="K1656" s="4">
        <v>1041.499</v>
      </c>
      <c r="L1656" s="4">
        <v>1057.3520000000001</v>
      </c>
      <c r="M1656" s="4">
        <v>1070.029</v>
      </c>
      <c r="N1656" s="4">
        <v>1094.915</v>
      </c>
      <c r="O1656" s="4">
        <v>1143.5</v>
      </c>
      <c r="P1656" s="4">
        <v>1200.0029999999999</v>
      </c>
      <c r="Q1656" s="4">
        <v>1235.153</v>
      </c>
      <c r="R1656" s="4">
        <v>1221.5219999999999</v>
      </c>
      <c r="S1656" s="4">
        <v>1181.7850000000001</v>
      </c>
      <c r="T1656" s="4">
        <v>1155.7270000000001</v>
      </c>
      <c r="U1656" s="4">
        <v>1155.7190000000001</v>
      </c>
      <c r="V1656" s="4">
        <v>1101.492</v>
      </c>
      <c r="W1656" s="4">
        <v>895.923</v>
      </c>
      <c r="X1656" s="4">
        <v>576.65</v>
      </c>
      <c r="Y1656" s="4">
        <v>277.33800000000002</v>
      </c>
      <c r="Z1656" s="4">
        <v>120.32299999999999</v>
      </c>
      <c r="AA1656" s="4">
        <v>35.97</v>
      </c>
    </row>
    <row r="1657" spans="1:27" s="6" customFormat="1" x14ac:dyDescent="0.3">
      <c r="A1657" s="40">
        <v>1656</v>
      </c>
      <c r="B1657" s="18" t="s">
        <v>323</v>
      </c>
      <c r="C1657" s="43" t="s">
        <v>136</v>
      </c>
      <c r="D1657" s="41"/>
      <c r="E1657" s="41">
        <v>860</v>
      </c>
      <c r="F1657" s="41">
        <v>2100</v>
      </c>
      <c r="G1657" s="4">
        <v>901.44</v>
      </c>
      <c r="H1657" s="4">
        <v>918.32500000000005</v>
      </c>
      <c r="I1657" s="4">
        <v>943.09699999999998</v>
      </c>
      <c r="J1657" s="4">
        <v>976.5</v>
      </c>
      <c r="K1657" s="4">
        <v>1011.753</v>
      </c>
      <c r="L1657" s="4">
        <v>1038.912</v>
      </c>
      <c r="M1657" s="4">
        <v>1054.704</v>
      </c>
      <c r="N1657" s="4">
        <v>1067.0329999999999</v>
      </c>
      <c r="O1657" s="4">
        <v>1091.049</v>
      </c>
      <c r="P1657" s="4">
        <v>1137.009</v>
      </c>
      <c r="Q1657" s="4">
        <v>1190.2159999999999</v>
      </c>
      <c r="R1657" s="4">
        <v>1220.0650000000001</v>
      </c>
      <c r="S1657" s="4">
        <v>1197.1320000000001</v>
      </c>
      <c r="T1657" s="4">
        <v>1140.557</v>
      </c>
      <c r="U1657" s="4">
        <v>1086.0429999999999</v>
      </c>
      <c r="V1657" s="4">
        <v>1037.492</v>
      </c>
      <c r="W1657" s="4">
        <v>910.26</v>
      </c>
      <c r="X1657" s="4">
        <v>648.94299999999998</v>
      </c>
      <c r="Y1657" s="4">
        <v>339.83</v>
      </c>
      <c r="Z1657" s="4">
        <v>118.97499999999999</v>
      </c>
      <c r="AA1657" s="4">
        <v>36.792999999999999</v>
      </c>
    </row>
    <row r="1658" spans="1:27" s="6" customFormat="1" x14ac:dyDescent="0.3">
      <c r="A1658" s="40">
        <v>1657</v>
      </c>
      <c r="B1658" s="18" t="s">
        <v>323</v>
      </c>
      <c r="C1658" s="44" t="s">
        <v>137</v>
      </c>
      <c r="D1658" s="41"/>
      <c r="E1658" s="41">
        <v>5501</v>
      </c>
      <c r="F1658" s="41">
        <v>2015</v>
      </c>
      <c r="G1658" s="4">
        <v>85034.179000000004</v>
      </c>
      <c r="H1658" s="4">
        <v>86487.474000000002</v>
      </c>
      <c r="I1658" s="4">
        <v>84707.384999999995</v>
      </c>
      <c r="J1658" s="4">
        <v>82567.665999999997</v>
      </c>
      <c r="K1658" s="4">
        <v>79871.411999999997</v>
      </c>
      <c r="L1658" s="4">
        <v>77688.842000000004</v>
      </c>
      <c r="M1658" s="4">
        <v>71628.010999999999</v>
      </c>
      <c r="N1658" s="4">
        <v>61900.563000000002</v>
      </c>
      <c r="O1658" s="4">
        <v>53482.675999999999</v>
      </c>
      <c r="P1658" s="4">
        <v>47108.146000000001</v>
      </c>
      <c r="Q1658" s="4">
        <v>41029.563999999998</v>
      </c>
      <c r="R1658" s="4">
        <v>34162.482000000004</v>
      </c>
      <c r="S1658" s="4">
        <v>27363.886999999999</v>
      </c>
      <c r="T1658" s="4">
        <v>19609.989000000001</v>
      </c>
      <c r="U1658" s="4">
        <v>13964.112999999999</v>
      </c>
      <c r="V1658" s="4">
        <v>9370.9920000000002</v>
      </c>
      <c r="W1658" s="4">
        <v>5180.4319999999998</v>
      </c>
      <c r="X1658" s="4">
        <v>2218.9780000000001</v>
      </c>
      <c r="Y1658" s="4">
        <v>695.84199999999998</v>
      </c>
      <c r="Z1658" s="4">
        <v>150.34899999999999</v>
      </c>
      <c r="AA1658" s="4">
        <v>23.201000000000001</v>
      </c>
    </row>
    <row r="1659" spans="1:27" s="6" customFormat="1" x14ac:dyDescent="0.3">
      <c r="A1659" s="40">
        <v>1658</v>
      </c>
      <c r="B1659" s="18" t="s">
        <v>323</v>
      </c>
      <c r="C1659" s="44" t="s">
        <v>137</v>
      </c>
      <c r="D1659" s="41"/>
      <c r="E1659" s="41">
        <v>5501</v>
      </c>
      <c r="F1659" s="41">
        <v>2020</v>
      </c>
      <c r="G1659" s="4">
        <v>84773.342000000004</v>
      </c>
      <c r="H1659" s="4">
        <v>84109.816999999995</v>
      </c>
      <c r="I1659" s="4">
        <v>85990.587</v>
      </c>
      <c r="J1659" s="4">
        <v>83928.891000000003</v>
      </c>
      <c r="K1659" s="4">
        <v>81453.513999999996</v>
      </c>
      <c r="L1659" s="4">
        <v>78871.293000000005</v>
      </c>
      <c r="M1659" s="4">
        <v>76803.39</v>
      </c>
      <c r="N1659" s="4">
        <v>70776.144</v>
      </c>
      <c r="O1659" s="4">
        <v>61051.428</v>
      </c>
      <c r="P1659" s="4">
        <v>52513.974000000002</v>
      </c>
      <c r="Q1659" s="4">
        <v>45931.338000000003</v>
      </c>
      <c r="R1659" s="4">
        <v>39505.258999999998</v>
      </c>
      <c r="S1659" s="4">
        <v>32028.537</v>
      </c>
      <c r="T1659" s="4">
        <v>24530.852999999999</v>
      </c>
      <c r="U1659" s="4">
        <v>16435.986000000001</v>
      </c>
      <c r="V1659" s="4">
        <v>10655.450999999999</v>
      </c>
      <c r="W1659" s="4">
        <v>6229.509</v>
      </c>
      <c r="X1659" s="4">
        <v>2818.95</v>
      </c>
      <c r="Y1659" s="4">
        <v>934.28</v>
      </c>
      <c r="Z1659" s="4">
        <v>215.07400000000001</v>
      </c>
      <c r="AA1659" s="4">
        <v>35.023000000000003</v>
      </c>
    </row>
    <row r="1660" spans="1:27" s="6" customFormat="1" x14ac:dyDescent="0.3">
      <c r="A1660" s="40">
        <v>1659</v>
      </c>
      <c r="B1660" s="18" t="s">
        <v>323</v>
      </c>
      <c r="C1660" s="44" t="s">
        <v>137</v>
      </c>
      <c r="D1660" s="41"/>
      <c r="E1660" s="41">
        <v>5501</v>
      </c>
      <c r="F1660" s="41">
        <v>2025</v>
      </c>
      <c r="G1660" s="4">
        <v>83357.160999999993</v>
      </c>
      <c r="H1660" s="4">
        <v>83997.724000000002</v>
      </c>
      <c r="I1660" s="4">
        <v>83709.394</v>
      </c>
      <c r="J1660" s="4">
        <v>85349.312000000005</v>
      </c>
      <c r="K1660" s="4">
        <v>82999.717000000004</v>
      </c>
      <c r="L1660" s="4">
        <v>80611.679999999993</v>
      </c>
      <c r="M1660" s="4">
        <v>78115.668000000005</v>
      </c>
      <c r="N1660" s="4">
        <v>76040.7</v>
      </c>
      <c r="O1660" s="4">
        <v>69964.111000000004</v>
      </c>
      <c r="P1660" s="4">
        <v>60098.697999999997</v>
      </c>
      <c r="Q1660" s="4">
        <v>51333.855000000003</v>
      </c>
      <c r="R1660" s="4">
        <v>44362.413</v>
      </c>
      <c r="S1660" s="4">
        <v>37216.589999999997</v>
      </c>
      <c r="T1660" s="4">
        <v>28926.558000000001</v>
      </c>
      <c r="U1660" s="4">
        <v>20772.613000000001</v>
      </c>
      <c r="V1660" s="4">
        <v>12698.237999999999</v>
      </c>
      <c r="W1660" s="4">
        <v>7189.549</v>
      </c>
      <c r="X1660" s="4">
        <v>3446.2089999999998</v>
      </c>
      <c r="Y1660" s="4">
        <v>1209.617</v>
      </c>
      <c r="Z1660" s="4">
        <v>298.92399999999998</v>
      </c>
      <c r="AA1660" s="4">
        <v>53.850999999999999</v>
      </c>
    </row>
    <row r="1661" spans="1:27" s="6" customFormat="1" x14ac:dyDescent="0.3">
      <c r="A1661" s="40">
        <v>1660</v>
      </c>
      <c r="B1661" s="18" t="s">
        <v>323</v>
      </c>
      <c r="C1661" s="44" t="s">
        <v>137</v>
      </c>
      <c r="D1661" s="41"/>
      <c r="E1661" s="41">
        <v>5501</v>
      </c>
      <c r="F1661" s="41">
        <v>2030</v>
      </c>
      <c r="G1661" s="4">
        <v>81522.399999999994</v>
      </c>
      <c r="H1661" s="4">
        <v>82689.944000000003</v>
      </c>
      <c r="I1661" s="4">
        <v>83634.210999999996</v>
      </c>
      <c r="J1661" s="4">
        <v>83117.350999999995</v>
      </c>
      <c r="K1661" s="4">
        <v>84479.35</v>
      </c>
      <c r="L1661" s="4">
        <v>82219.002999999997</v>
      </c>
      <c r="M1661" s="4">
        <v>79906.350000000006</v>
      </c>
      <c r="N1661" s="4">
        <v>77399.487999999998</v>
      </c>
      <c r="O1661" s="4">
        <v>75240.012000000002</v>
      </c>
      <c r="P1661" s="4">
        <v>68965.888000000006</v>
      </c>
      <c r="Q1661" s="4">
        <v>58850.016000000003</v>
      </c>
      <c r="R1661" s="4">
        <v>49683.254999999997</v>
      </c>
      <c r="S1661" s="4">
        <v>41936.877</v>
      </c>
      <c r="T1661" s="4">
        <v>33808.408000000003</v>
      </c>
      <c r="U1661" s="4">
        <v>24700.566999999999</v>
      </c>
      <c r="V1661" s="4">
        <v>16217.718999999999</v>
      </c>
      <c r="W1661" s="4">
        <v>8679.9249999999993</v>
      </c>
      <c r="X1661" s="4">
        <v>4040.3589999999999</v>
      </c>
      <c r="Y1661" s="4">
        <v>1502.8579999999999</v>
      </c>
      <c r="Z1661" s="4">
        <v>393.58100000000002</v>
      </c>
      <c r="AA1661" s="4">
        <v>79.888000000000005</v>
      </c>
    </row>
    <row r="1662" spans="1:27" s="6" customFormat="1" x14ac:dyDescent="0.3">
      <c r="A1662" s="40">
        <v>1661</v>
      </c>
      <c r="B1662" s="18" t="s">
        <v>323</v>
      </c>
      <c r="C1662" s="44" t="s">
        <v>137</v>
      </c>
      <c r="D1662" s="41"/>
      <c r="E1662" s="41">
        <v>5501</v>
      </c>
      <c r="F1662" s="41">
        <v>2035</v>
      </c>
      <c r="G1662" s="4">
        <v>79262.592000000004</v>
      </c>
      <c r="H1662" s="4">
        <v>80945.5</v>
      </c>
      <c r="I1662" s="4">
        <v>82359.085999999996</v>
      </c>
      <c r="J1662" s="4">
        <v>83074.592000000004</v>
      </c>
      <c r="K1662" s="4">
        <v>82308.591</v>
      </c>
      <c r="L1662" s="4">
        <v>83745.573999999993</v>
      </c>
      <c r="M1662" s="4">
        <v>81556.260999999999</v>
      </c>
      <c r="N1662" s="4">
        <v>79227.910999999993</v>
      </c>
      <c r="O1662" s="4">
        <v>76637.947</v>
      </c>
      <c r="P1662" s="4">
        <v>74241.62</v>
      </c>
      <c r="Q1662" s="4">
        <v>67639.047999999995</v>
      </c>
      <c r="R1662" s="4">
        <v>57086.28</v>
      </c>
      <c r="S1662" s="4">
        <v>47121.796000000002</v>
      </c>
      <c r="T1662" s="4">
        <v>38301.699000000001</v>
      </c>
      <c r="U1662" s="4">
        <v>29106.896000000001</v>
      </c>
      <c r="V1662" s="4">
        <v>19505.63</v>
      </c>
      <c r="W1662" s="4">
        <v>11220.714</v>
      </c>
      <c r="X1662" s="4">
        <v>4953.28</v>
      </c>
      <c r="Y1662" s="4">
        <v>1794.923</v>
      </c>
      <c r="Z1662" s="4">
        <v>497.34800000000001</v>
      </c>
      <c r="AA1662" s="4">
        <v>109.928</v>
      </c>
    </row>
    <row r="1663" spans="1:27" s="6" customFormat="1" x14ac:dyDescent="0.3">
      <c r="A1663" s="40">
        <v>1662</v>
      </c>
      <c r="B1663" s="18" t="s">
        <v>323</v>
      </c>
      <c r="C1663" s="44" t="s">
        <v>137</v>
      </c>
      <c r="D1663" s="41"/>
      <c r="E1663" s="41">
        <v>5501</v>
      </c>
      <c r="F1663" s="41">
        <v>2040</v>
      </c>
      <c r="G1663" s="4">
        <v>76934.888000000006</v>
      </c>
      <c r="H1663" s="4">
        <v>78760.535000000003</v>
      </c>
      <c r="I1663" s="4">
        <v>80642.236000000004</v>
      </c>
      <c r="J1663" s="4">
        <v>81828.475999999995</v>
      </c>
      <c r="K1663" s="4">
        <v>82306.679000000004</v>
      </c>
      <c r="L1663" s="4">
        <v>81630.366999999998</v>
      </c>
      <c r="M1663" s="4">
        <v>83120.668000000005</v>
      </c>
      <c r="N1663" s="4">
        <v>80915.441999999995</v>
      </c>
      <c r="O1663" s="4">
        <v>78500.952999999994</v>
      </c>
      <c r="P1663" s="4">
        <v>75676.928</v>
      </c>
      <c r="Q1663" s="4">
        <v>72896.707999999999</v>
      </c>
      <c r="R1663" s="4">
        <v>65742.994000000006</v>
      </c>
      <c r="S1663" s="4">
        <v>54332.353999999999</v>
      </c>
      <c r="T1663" s="4">
        <v>43249.747000000003</v>
      </c>
      <c r="U1663" s="4">
        <v>33219.881000000001</v>
      </c>
      <c r="V1663" s="4">
        <v>23236.915000000001</v>
      </c>
      <c r="W1663" s="4">
        <v>13694.962</v>
      </c>
      <c r="X1663" s="4">
        <v>6483.3119999999999</v>
      </c>
      <c r="Y1663" s="4">
        <v>2229.5920000000001</v>
      </c>
      <c r="Z1663" s="4">
        <v>606.49</v>
      </c>
      <c r="AA1663" s="4">
        <v>143.71899999999999</v>
      </c>
    </row>
    <row r="1664" spans="1:27" s="6" customFormat="1" x14ac:dyDescent="0.3">
      <c r="A1664" s="40">
        <v>1663</v>
      </c>
      <c r="B1664" s="18" t="s">
        <v>323</v>
      </c>
      <c r="C1664" s="44" t="s">
        <v>137</v>
      </c>
      <c r="D1664" s="41"/>
      <c r="E1664" s="41">
        <v>5501</v>
      </c>
      <c r="F1664" s="41">
        <v>2045</v>
      </c>
      <c r="G1664" s="4">
        <v>74893.282000000007</v>
      </c>
      <c r="H1664" s="4">
        <v>76489.194000000003</v>
      </c>
      <c r="I1664" s="4">
        <v>78477.615000000005</v>
      </c>
      <c r="J1664" s="4">
        <v>80130.514999999999</v>
      </c>
      <c r="K1664" s="4">
        <v>81086.839000000007</v>
      </c>
      <c r="L1664" s="4">
        <v>81652.006999999998</v>
      </c>
      <c r="M1664" s="4">
        <v>81038.095000000001</v>
      </c>
      <c r="N1664" s="4">
        <v>82499.332999999999</v>
      </c>
      <c r="O1664" s="4">
        <v>80210.75</v>
      </c>
      <c r="P1664" s="4">
        <v>77560.865000000005</v>
      </c>
      <c r="Q1664" s="4">
        <v>74364.543999999994</v>
      </c>
      <c r="R1664" s="4">
        <v>70959.317999999999</v>
      </c>
      <c r="S1664" s="4">
        <v>62784.446000000004</v>
      </c>
      <c r="T1664" s="4">
        <v>50178.197</v>
      </c>
      <c r="U1664" s="4">
        <v>37838.195</v>
      </c>
      <c r="V1664" s="4">
        <v>26865.275000000001</v>
      </c>
      <c r="W1664" s="4">
        <v>16637.794999999998</v>
      </c>
      <c r="X1664" s="4">
        <v>8123.1930000000002</v>
      </c>
      <c r="Y1664" s="4">
        <v>2971.9070000000002</v>
      </c>
      <c r="Z1664" s="4">
        <v>767.15200000000004</v>
      </c>
      <c r="AA1664" s="4">
        <v>183.636</v>
      </c>
    </row>
    <row r="1665" spans="1:27" s="6" customFormat="1" x14ac:dyDescent="0.3">
      <c r="A1665" s="40">
        <v>1664</v>
      </c>
      <c r="B1665" s="18" t="s">
        <v>323</v>
      </c>
      <c r="C1665" s="44" t="s">
        <v>137</v>
      </c>
      <c r="D1665" s="41"/>
      <c r="E1665" s="41">
        <v>5501</v>
      </c>
      <c r="F1665" s="41">
        <v>2050</v>
      </c>
      <c r="G1665" s="4">
        <v>72755.847999999998</v>
      </c>
      <c r="H1665" s="4">
        <v>74493.914999999994</v>
      </c>
      <c r="I1665" s="4">
        <v>76224.312000000005</v>
      </c>
      <c r="J1665" s="4">
        <v>77983.654999999999</v>
      </c>
      <c r="K1665" s="4">
        <v>79413.614000000001</v>
      </c>
      <c r="L1665" s="4">
        <v>80457.243000000002</v>
      </c>
      <c r="M1665" s="4">
        <v>81080.229000000007</v>
      </c>
      <c r="N1665" s="4">
        <v>80452.763000000006</v>
      </c>
      <c r="O1665" s="4">
        <v>81818.19</v>
      </c>
      <c r="P1665" s="4">
        <v>79300.043999999994</v>
      </c>
      <c r="Q1665" s="4">
        <v>76278.570000000007</v>
      </c>
      <c r="R1665" s="4">
        <v>72478.058000000005</v>
      </c>
      <c r="S1665" s="4">
        <v>67942.77</v>
      </c>
      <c r="T1665" s="4">
        <v>58303.436999999998</v>
      </c>
      <c r="U1665" s="4">
        <v>44302.322</v>
      </c>
      <c r="V1665" s="4">
        <v>30956.863000000001</v>
      </c>
      <c r="W1665" s="4">
        <v>19565.281999999999</v>
      </c>
      <c r="X1665" s="4">
        <v>10122.59</v>
      </c>
      <c r="Y1665" s="4">
        <v>3851.1860000000001</v>
      </c>
      <c r="Z1665" s="4">
        <v>1027.115</v>
      </c>
      <c r="AA1665" s="4">
        <v>234.215</v>
      </c>
    </row>
    <row r="1666" spans="1:27" s="6" customFormat="1" x14ac:dyDescent="0.3">
      <c r="A1666" s="40">
        <v>1665</v>
      </c>
      <c r="B1666" s="18" t="s">
        <v>323</v>
      </c>
      <c r="C1666" s="44" t="s">
        <v>137</v>
      </c>
      <c r="D1666" s="41"/>
      <c r="E1666" s="41">
        <v>5501</v>
      </c>
      <c r="F1666" s="41">
        <v>2055</v>
      </c>
      <c r="G1666" s="4">
        <v>70370.831000000006</v>
      </c>
      <c r="H1666" s="4">
        <v>72403.024999999994</v>
      </c>
      <c r="I1666" s="4">
        <v>74251.335000000006</v>
      </c>
      <c r="J1666" s="4">
        <v>75764.035000000003</v>
      </c>
      <c r="K1666" s="4">
        <v>77315.199999999997</v>
      </c>
      <c r="L1666" s="4">
        <v>78826.331000000006</v>
      </c>
      <c r="M1666" s="4">
        <v>79922.104999999996</v>
      </c>
      <c r="N1666" s="4">
        <v>80527.798999999999</v>
      </c>
      <c r="O1666" s="4">
        <v>79823.548999999999</v>
      </c>
      <c r="P1666" s="4">
        <v>80943.31</v>
      </c>
      <c r="Q1666" s="4">
        <v>78065.184999999998</v>
      </c>
      <c r="R1666" s="4">
        <v>74442.021999999997</v>
      </c>
      <c r="S1666" s="4">
        <v>69550.019</v>
      </c>
      <c r="T1666" s="4">
        <v>63363.67</v>
      </c>
      <c r="U1666" s="4">
        <v>51893.978999999999</v>
      </c>
      <c r="V1666" s="4">
        <v>36692.184000000001</v>
      </c>
      <c r="W1666" s="4">
        <v>22874.701000000001</v>
      </c>
      <c r="X1666" s="4">
        <v>12159.916999999999</v>
      </c>
      <c r="Y1666" s="4">
        <v>4960.3329999999996</v>
      </c>
      <c r="Z1666" s="4">
        <v>1392.09</v>
      </c>
      <c r="AA1666" s="4">
        <v>303.51299999999998</v>
      </c>
    </row>
    <row r="1667" spans="1:27" s="6" customFormat="1" x14ac:dyDescent="0.3">
      <c r="A1667" s="40">
        <v>1666</v>
      </c>
      <c r="B1667" s="18" t="s">
        <v>323</v>
      </c>
      <c r="C1667" s="44" t="s">
        <v>137</v>
      </c>
      <c r="D1667" s="41"/>
      <c r="E1667" s="41">
        <v>5501</v>
      </c>
      <c r="F1667" s="41">
        <v>2060</v>
      </c>
      <c r="G1667" s="4">
        <v>67878.616999999998</v>
      </c>
      <c r="H1667" s="4">
        <v>70058.145000000004</v>
      </c>
      <c r="I1667" s="4">
        <v>72180.759999999995</v>
      </c>
      <c r="J1667" s="4">
        <v>73822.895000000004</v>
      </c>
      <c r="K1667" s="4">
        <v>75142.206000000006</v>
      </c>
      <c r="L1667" s="4">
        <v>76769.760999999999</v>
      </c>
      <c r="M1667" s="4">
        <v>78327.712</v>
      </c>
      <c r="N1667" s="4">
        <v>79406.237999999998</v>
      </c>
      <c r="O1667" s="4">
        <v>79933.543999999994</v>
      </c>
      <c r="P1667" s="4">
        <v>79014.951000000001</v>
      </c>
      <c r="Q1667" s="4">
        <v>79754.64</v>
      </c>
      <c r="R1667" s="4">
        <v>76296.486000000004</v>
      </c>
      <c r="S1667" s="4">
        <v>71596.373999999996</v>
      </c>
      <c r="T1667" s="4">
        <v>65097.625999999997</v>
      </c>
      <c r="U1667" s="4">
        <v>56752.707000000002</v>
      </c>
      <c r="V1667" s="4">
        <v>43449.080999999998</v>
      </c>
      <c r="W1667" s="4">
        <v>27557.475999999999</v>
      </c>
      <c r="X1667" s="4">
        <v>14473.495000000001</v>
      </c>
      <c r="Y1667" s="4">
        <v>6119.7889999999998</v>
      </c>
      <c r="Z1667" s="4">
        <v>1876.663</v>
      </c>
      <c r="AA1667" s="4">
        <v>423.59800000000001</v>
      </c>
    </row>
    <row r="1668" spans="1:27" s="6" customFormat="1" x14ac:dyDescent="0.3">
      <c r="A1668" s="40">
        <v>1667</v>
      </c>
      <c r="B1668" s="18" t="s">
        <v>323</v>
      </c>
      <c r="C1668" s="44" t="s">
        <v>137</v>
      </c>
      <c r="D1668" s="41"/>
      <c r="E1668" s="41">
        <v>5501</v>
      </c>
      <c r="F1668" s="41">
        <v>2065</v>
      </c>
      <c r="G1668" s="4">
        <v>65558.497000000003</v>
      </c>
      <c r="H1668" s="4">
        <v>67600.395999999993</v>
      </c>
      <c r="I1668" s="4">
        <v>69854.528999999995</v>
      </c>
      <c r="J1668" s="4">
        <v>71781.956000000006</v>
      </c>
      <c r="K1668" s="4">
        <v>73244.024999999994</v>
      </c>
      <c r="L1668" s="4">
        <v>74636.758000000002</v>
      </c>
      <c r="M1668" s="4">
        <v>76307.245999999999</v>
      </c>
      <c r="N1668" s="4">
        <v>77848.087</v>
      </c>
      <c r="O1668" s="4">
        <v>78851.659</v>
      </c>
      <c r="P1668" s="4">
        <v>79168.187999999995</v>
      </c>
      <c r="Q1668" s="4">
        <v>77916.285999999993</v>
      </c>
      <c r="R1668" s="4">
        <v>78051.123999999996</v>
      </c>
      <c r="S1668" s="4">
        <v>73560.116999999998</v>
      </c>
      <c r="T1668" s="4">
        <v>67258.116999999998</v>
      </c>
      <c r="U1668" s="4">
        <v>58613.495000000003</v>
      </c>
      <c r="V1668" s="4">
        <v>47919.553</v>
      </c>
      <c r="W1668" s="4">
        <v>33092.171999999999</v>
      </c>
      <c r="X1668" s="4">
        <v>17807.721000000001</v>
      </c>
      <c r="Y1668" s="4">
        <v>7430.433</v>
      </c>
      <c r="Z1668" s="4">
        <v>2391.1129999999998</v>
      </c>
      <c r="AA1668" s="4">
        <v>606.024</v>
      </c>
    </row>
    <row r="1669" spans="1:27" s="6" customFormat="1" x14ac:dyDescent="0.3">
      <c r="A1669" s="40">
        <v>1668</v>
      </c>
      <c r="B1669" s="18" t="s">
        <v>323</v>
      </c>
      <c r="C1669" s="44" t="s">
        <v>137</v>
      </c>
      <c r="D1669" s="41"/>
      <c r="E1669" s="41">
        <v>5501</v>
      </c>
      <c r="F1669" s="41">
        <v>2070</v>
      </c>
      <c r="G1669" s="4">
        <v>63457.692000000003</v>
      </c>
      <c r="H1669" s="4">
        <v>65309.377999999997</v>
      </c>
      <c r="I1669" s="4">
        <v>67413.444000000003</v>
      </c>
      <c r="J1669" s="4">
        <v>69483.678</v>
      </c>
      <c r="K1669" s="4">
        <v>71243.016000000003</v>
      </c>
      <c r="L1669" s="4">
        <v>72774.252999999997</v>
      </c>
      <c r="M1669" s="4">
        <v>74208.085999999996</v>
      </c>
      <c r="N1669" s="4">
        <v>75862.517999999996</v>
      </c>
      <c r="O1669" s="4">
        <v>77332.252999999997</v>
      </c>
      <c r="P1669" s="4">
        <v>78135.716</v>
      </c>
      <c r="Q1669" s="4">
        <v>78127.433000000005</v>
      </c>
      <c r="R1669" s="4">
        <v>76344.864000000001</v>
      </c>
      <c r="S1669" s="4">
        <v>75426.899000000005</v>
      </c>
      <c r="T1669" s="4">
        <v>69384.403000000006</v>
      </c>
      <c r="U1669" s="4">
        <v>60899.065999999999</v>
      </c>
      <c r="V1669" s="4">
        <v>49872.550999999999</v>
      </c>
      <c r="W1669" s="4">
        <v>36913.593999999997</v>
      </c>
      <c r="X1669" s="4">
        <v>21785.131000000001</v>
      </c>
      <c r="Y1669" s="4">
        <v>9386.5789999999997</v>
      </c>
      <c r="Z1669" s="4">
        <v>2960.0940000000001</v>
      </c>
      <c r="AA1669" s="4">
        <v>820.88400000000001</v>
      </c>
    </row>
    <row r="1670" spans="1:27" s="6" customFormat="1" x14ac:dyDescent="0.3">
      <c r="A1670" s="40">
        <v>1669</v>
      </c>
      <c r="B1670" s="18" t="s">
        <v>323</v>
      </c>
      <c r="C1670" s="44" t="s">
        <v>137</v>
      </c>
      <c r="D1670" s="41"/>
      <c r="E1670" s="41">
        <v>5501</v>
      </c>
      <c r="F1670" s="41">
        <v>2075</v>
      </c>
      <c r="G1670" s="4">
        <v>61527.67</v>
      </c>
      <c r="H1670" s="4">
        <v>63232.949000000001</v>
      </c>
      <c r="I1670" s="4">
        <v>65137.955999999998</v>
      </c>
      <c r="J1670" s="4">
        <v>67069.626000000004</v>
      </c>
      <c r="K1670" s="4">
        <v>68984.133000000002</v>
      </c>
      <c r="L1670" s="4">
        <v>70808.103000000003</v>
      </c>
      <c r="M1670" s="4">
        <v>72377.154999999999</v>
      </c>
      <c r="N1670" s="4">
        <v>73797.42</v>
      </c>
      <c r="O1670" s="4">
        <v>75385.538</v>
      </c>
      <c r="P1670" s="4">
        <v>76665.350999999995</v>
      </c>
      <c r="Q1670" s="4">
        <v>77160.930999999997</v>
      </c>
      <c r="R1670" s="4">
        <v>76636.634000000005</v>
      </c>
      <c r="S1670" s="4">
        <v>73926.95</v>
      </c>
      <c r="T1670" s="4">
        <v>71409.081000000006</v>
      </c>
      <c r="U1670" s="4">
        <v>63210.838000000003</v>
      </c>
      <c r="V1670" s="4">
        <v>52235.786999999997</v>
      </c>
      <c r="W1670" s="4">
        <v>38821.936999999998</v>
      </c>
      <c r="X1670" s="4">
        <v>24661.156999999999</v>
      </c>
      <c r="Y1670" s="4">
        <v>11743.236999999999</v>
      </c>
      <c r="Z1670" s="4">
        <v>3855.308</v>
      </c>
      <c r="AA1670" s="4">
        <v>1055.1479999999999</v>
      </c>
    </row>
    <row r="1671" spans="1:27" s="6" customFormat="1" x14ac:dyDescent="0.3">
      <c r="A1671" s="40">
        <v>1670</v>
      </c>
      <c r="B1671" s="18" t="s">
        <v>323</v>
      </c>
      <c r="C1671" s="44" t="s">
        <v>137</v>
      </c>
      <c r="D1671" s="41"/>
      <c r="E1671" s="41">
        <v>5501</v>
      </c>
      <c r="F1671" s="41">
        <v>2080</v>
      </c>
      <c r="G1671" s="4">
        <v>59654.228000000003</v>
      </c>
      <c r="H1671" s="4">
        <v>61324.767</v>
      </c>
      <c r="I1671" s="4">
        <v>63075.932000000001</v>
      </c>
      <c r="J1671" s="4">
        <v>64820.451000000001</v>
      </c>
      <c r="K1671" s="4">
        <v>66608.657999999996</v>
      </c>
      <c r="L1671" s="4">
        <v>68583.134000000005</v>
      </c>
      <c r="M1671" s="4">
        <v>70441.694000000003</v>
      </c>
      <c r="N1671" s="4">
        <v>71998.054999999993</v>
      </c>
      <c r="O1671" s="4">
        <v>73358.361999999994</v>
      </c>
      <c r="P1671" s="4">
        <v>74769.47</v>
      </c>
      <c r="Q1671" s="4">
        <v>75759.343999999997</v>
      </c>
      <c r="R1671" s="4">
        <v>75769.186000000002</v>
      </c>
      <c r="S1671" s="4">
        <v>74352.828999999998</v>
      </c>
      <c r="T1671" s="4">
        <v>70226.286999999997</v>
      </c>
      <c r="U1671" s="4">
        <v>65425.58</v>
      </c>
      <c r="V1671" s="4">
        <v>54693.756000000001</v>
      </c>
      <c r="W1671" s="4">
        <v>41100.919000000002</v>
      </c>
      <c r="X1671" s="4">
        <v>26268.922999999999</v>
      </c>
      <c r="Y1671" s="4">
        <v>13521.998</v>
      </c>
      <c r="Z1671" s="4">
        <v>4930.2290000000003</v>
      </c>
      <c r="AA1671" s="4">
        <v>1399.0029999999999</v>
      </c>
    </row>
    <row r="1672" spans="1:27" s="6" customFormat="1" x14ac:dyDescent="0.3">
      <c r="A1672" s="40">
        <v>1671</v>
      </c>
      <c r="B1672" s="18" t="s">
        <v>323</v>
      </c>
      <c r="C1672" s="44" t="s">
        <v>137</v>
      </c>
      <c r="D1672" s="41"/>
      <c r="E1672" s="41">
        <v>5501</v>
      </c>
      <c r="F1672" s="41">
        <v>2085</v>
      </c>
      <c r="G1672" s="4">
        <v>57813.548999999999</v>
      </c>
      <c r="H1672" s="4">
        <v>59471.309000000001</v>
      </c>
      <c r="I1672" s="4">
        <v>61181.067999999999</v>
      </c>
      <c r="J1672" s="4">
        <v>62783.635000000002</v>
      </c>
      <c r="K1672" s="4">
        <v>64396.555</v>
      </c>
      <c r="L1672" s="4">
        <v>66241.028000000006</v>
      </c>
      <c r="M1672" s="4">
        <v>68246.600000000006</v>
      </c>
      <c r="N1672" s="4">
        <v>70093.351999999999</v>
      </c>
      <c r="O1672" s="4">
        <v>71594.368000000002</v>
      </c>
      <c r="P1672" s="4">
        <v>72792.039999999994</v>
      </c>
      <c r="Q1672" s="4">
        <v>73935.354999999996</v>
      </c>
      <c r="R1672" s="4">
        <v>74472.001999999993</v>
      </c>
      <c r="S1672" s="4">
        <v>73649.922999999995</v>
      </c>
      <c r="T1672" s="4">
        <v>70860.634999999995</v>
      </c>
      <c r="U1672" s="4">
        <v>64684.099000000002</v>
      </c>
      <c r="V1672" s="4">
        <v>57064.341</v>
      </c>
      <c r="W1672" s="4">
        <v>43560.514000000003</v>
      </c>
      <c r="X1672" s="4">
        <v>28201.856</v>
      </c>
      <c r="Y1672" s="4">
        <v>14631.963</v>
      </c>
      <c r="Z1672" s="4">
        <v>5786.174</v>
      </c>
      <c r="AA1672" s="4">
        <v>1826.873</v>
      </c>
    </row>
    <row r="1673" spans="1:27" s="6" customFormat="1" x14ac:dyDescent="0.3">
      <c r="A1673" s="40">
        <v>1672</v>
      </c>
      <c r="B1673" s="18" t="s">
        <v>323</v>
      </c>
      <c r="C1673" s="44" t="s">
        <v>137</v>
      </c>
      <c r="D1673" s="41"/>
      <c r="E1673" s="41">
        <v>5501</v>
      </c>
      <c r="F1673" s="41">
        <v>2090</v>
      </c>
      <c r="G1673" s="4">
        <v>55946.523999999998</v>
      </c>
      <c r="H1673" s="4">
        <v>57648.402000000002</v>
      </c>
      <c r="I1673" s="4">
        <v>59340.472999999998</v>
      </c>
      <c r="J1673" s="4">
        <v>60912.894999999997</v>
      </c>
      <c r="K1673" s="4">
        <v>62395.248</v>
      </c>
      <c r="L1673" s="4">
        <v>64060.396999999997</v>
      </c>
      <c r="M1673" s="4">
        <v>65933.33</v>
      </c>
      <c r="N1673" s="4">
        <v>67927.634999999995</v>
      </c>
      <c r="O1673" s="4">
        <v>69722.975000000006</v>
      </c>
      <c r="P1673" s="4">
        <v>71074.493000000002</v>
      </c>
      <c r="Q1673" s="4">
        <v>72027.694000000003</v>
      </c>
      <c r="R1673" s="4">
        <v>72754.963000000003</v>
      </c>
      <c r="S1673" s="4">
        <v>72520.975000000006</v>
      </c>
      <c r="T1673" s="4">
        <v>70407.145000000004</v>
      </c>
      <c r="U1673" s="4">
        <v>65592.903999999995</v>
      </c>
      <c r="V1673" s="4">
        <v>56840.175000000003</v>
      </c>
      <c r="W1673" s="4">
        <v>45928.987999999998</v>
      </c>
      <c r="X1673" s="4">
        <v>30367.15</v>
      </c>
      <c r="Y1673" s="4">
        <v>15969.797</v>
      </c>
      <c r="Z1673" s="4">
        <v>6374.79</v>
      </c>
      <c r="AA1673" s="4">
        <v>2231.7869999999998</v>
      </c>
    </row>
    <row r="1674" spans="1:27" s="6" customFormat="1" x14ac:dyDescent="0.3">
      <c r="A1674" s="40">
        <v>1673</v>
      </c>
      <c r="B1674" s="18" t="s">
        <v>323</v>
      </c>
      <c r="C1674" s="44" t="s">
        <v>137</v>
      </c>
      <c r="D1674" s="41"/>
      <c r="E1674" s="41">
        <v>5501</v>
      </c>
      <c r="F1674" s="41">
        <v>2095</v>
      </c>
      <c r="G1674" s="4">
        <v>54224.853000000003</v>
      </c>
      <c r="H1674" s="4">
        <v>55797.866999999998</v>
      </c>
      <c r="I1674" s="4">
        <v>57529.192000000003</v>
      </c>
      <c r="J1674" s="4">
        <v>59095.659</v>
      </c>
      <c r="K1674" s="4">
        <v>60558.534</v>
      </c>
      <c r="L1674" s="4">
        <v>62088.711000000003</v>
      </c>
      <c r="M1674" s="4">
        <v>63780.165999999997</v>
      </c>
      <c r="N1674" s="4">
        <v>65642.713000000003</v>
      </c>
      <c r="O1674" s="4">
        <v>67589.5</v>
      </c>
      <c r="P1674" s="4">
        <v>69246.531000000003</v>
      </c>
      <c r="Q1674" s="4">
        <v>70373.712</v>
      </c>
      <c r="R1674" s="4">
        <v>70948.429999999993</v>
      </c>
      <c r="S1674" s="4">
        <v>70972.342000000004</v>
      </c>
      <c r="T1674" s="4">
        <v>69529.316999999995</v>
      </c>
      <c r="U1674" s="4">
        <v>65472.868999999999</v>
      </c>
      <c r="V1674" s="4">
        <v>58036.800999999999</v>
      </c>
      <c r="W1674" s="4">
        <v>46201.250999999997</v>
      </c>
      <c r="X1674" s="4">
        <v>32439.234</v>
      </c>
      <c r="Y1674" s="4">
        <v>17513.526000000002</v>
      </c>
      <c r="Z1674" s="4">
        <v>7081.02</v>
      </c>
      <c r="AA1674" s="4">
        <v>2570.3560000000002</v>
      </c>
    </row>
    <row r="1675" spans="1:27" s="6" customFormat="1" x14ac:dyDescent="0.3">
      <c r="A1675" s="40">
        <v>1674</v>
      </c>
      <c r="B1675" s="18" t="s">
        <v>323</v>
      </c>
      <c r="C1675" s="44" t="s">
        <v>137</v>
      </c>
      <c r="D1675" s="41"/>
      <c r="E1675" s="41">
        <v>5501</v>
      </c>
      <c r="F1675" s="41">
        <v>2100</v>
      </c>
      <c r="G1675" s="4">
        <v>52707.076999999997</v>
      </c>
      <c r="H1675" s="4">
        <v>54091.491000000002</v>
      </c>
      <c r="I1675" s="4">
        <v>55690.362000000001</v>
      </c>
      <c r="J1675" s="4">
        <v>57307.302000000003</v>
      </c>
      <c r="K1675" s="4">
        <v>58774.642</v>
      </c>
      <c r="L1675" s="4">
        <v>60281.095999999998</v>
      </c>
      <c r="M1675" s="4">
        <v>61834.894999999997</v>
      </c>
      <c r="N1675" s="4">
        <v>63517.232000000004</v>
      </c>
      <c r="O1675" s="4">
        <v>65336.45</v>
      </c>
      <c r="P1675" s="4">
        <v>67156.573000000004</v>
      </c>
      <c r="Q1675" s="4">
        <v>68607.755000000005</v>
      </c>
      <c r="R1675" s="4">
        <v>69389.445000000007</v>
      </c>
      <c r="S1675" s="4">
        <v>69330.709000000003</v>
      </c>
      <c r="T1675" s="4">
        <v>68243.778000000006</v>
      </c>
      <c r="U1675" s="4">
        <v>64954.451999999997</v>
      </c>
      <c r="V1675" s="4">
        <v>58328.271999999997</v>
      </c>
      <c r="W1675" s="4">
        <v>47639.29</v>
      </c>
      <c r="X1675" s="4">
        <v>33078.595999999998</v>
      </c>
      <c r="Y1675" s="4">
        <v>19007.107</v>
      </c>
      <c r="Z1675" s="4">
        <v>7923.6890000000003</v>
      </c>
      <c r="AA1675" s="4">
        <v>2933.761</v>
      </c>
    </row>
    <row r="1676" spans="1:27" s="6" customFormat="1" x14ac:dyDescent="0.3">
      <c r="A1676" s="40">
        <v>1675</v>
      </c>
      <c r="B1676" s="18" t="s">
        <v>323</v>
      </c>
      <c r="C1676" s="43" t="s">
        <v>138</v>
      </c>
      <c r="D1676" s="41"/>
      <c r="E1676" s="41">
        <v>4</v>
      </c>
      <c r="F1676" s="41">
        <v>2015</v>
      </c>
      <c r="G1676" s="4">
        <v>2550.6979999999999</v>
      </c>
      <c r="H1676" s="4">
        <v>2509.4059999999999</v>
      </c>
      <c r="I1676" s="4">
        <v>2258.2550000000001</v>
      </c>
      <c r="J1676" s="4">
        <v>1911.8</v>
      </c>
      <c r="K1676" s="4">
        <v>1500.9849999999999</v>
      </c>
      <c r="L1676" s="4">
        <v>1194.5150000000001</v>
      </c>
      <c r="M1676" s="4">
        <v>1014.51</v>
      </c>
      <c r="N1676" s="4">
        <v>813.726</v>
      </c>
      <c r="O1676" s="4">
        <v>639.06200000000001</v>
      </c>
      <c r="P1676" s="4">
        <v>512.029</v>
      </c>
      <c r="Q1676" s="4">
        <v>408.25</v>
      </c>
      <c r="R1676" s="4">
        <v>326.74</v>
      </c>
      <c r="S1676" s="4">
        <v>256.70800000000003</v>
      </c>
      <c r="T1676" s="4">
        <v>208.43600000000001</v>
      </c>
      <c r="U1676" s="4">
        <v>124.28100000000001</v>
      </c>
      <c r="V1676" s="4">
        <v>71.114000000000004</v>
      </c>
      <c r="W1676" s="4">
        <v>32.594999999999999</v>
      </c>
      <c r="X1676" s="4">
        <v>10.975</v>
      </c>
      <c r="Y1676" s="4">
        <v>2.4689999999999999</v>
      </c>
      <c r="Z1676" s="4">
        <v>0.29499999999999998</v>
      </c>
      <c r="AA1676" s="4">
        <v>0.02</v>
      </c>
    </row>
    <row r="1677" spans="1:27" s="6" customFormat="1" x14ac:dyDescent="0.3">
      <c r="A1677" s="40">
        <v>1676</v>
      </c>
      <c r="B1677" s="18" t="s">
        <v>323</v>
      </c>
      <c r="C1677" s="43" t="s">
        <v>138</v>
      </c>
      <c r="D1677" s="41"/>
      <c r="E1677" s="41">
        <v>4</v>
      </c>
      <c r="F1677" s="41">
        <v>2020</v>
      </c>
      <c r="G1677" s="4">
        <v>2654.8339999999998</v>
      </c>
      <c r="H1677" s="4">
        <v>2511.431</v>
      </c>
      <c r="I1677" s="4">
        <v>2492.4279999999999</v>
      </c>
      <c r="J1677" s="4">
        <v>2212.498</v>
      </c>
      <c r="K1677" s="4">
        <v>1843.212</v>
      </c>
      <c r="L1677" s="4">
        <v>1455.7280000000001</v>
      </c>
      <c r="M1677" s="4">
        <v>1169.3699999999999</v>
      </c>
      <c r="N1677" s="4">
        <v>994.31600000000003</v>
      </c>
      <c r="O1677" s="4">
        <v>795.22699999999998</v>
      </c>
      <c r="P1677" s="4">
        <v>620.61099999999999</v>
      </c>
      <c r="Q1677" s="4">
        <v>491.64800000000002</v>
      </c>
      <c r="R1677" s="4">
        <v>385.94600000000003</v>
      </c>
      <c r="S1677" s="4">
        <v>301.34100000000001</v>
      </c>
      <c r="T1677" s="4">
        <v>226.166</v>
      </c>
      <c r="U1677" s="4">
        <v>170.20099999999999</v>
      </c>
      <c r="V1677" s="4">
        <v>89.245000000000005</v>
      </c>
      <c r="W1677" s="4">
        <v>41.298000000000002</v>
      </c>
      <c r="X1677" s="4">
        <v>13.715</v>
      </c>
      <c r="Y1677" s="4">
        <v>2.99</v>
      </c>
      <c r="Z1677" s="4">
        <v>0.39200000000000002</v>
      </c>
      <c r="AA1677" s="4">
        <v>2.7E-2</v>
      </c>
    </row>
    <row r="1678" spans="1:27" s="6" customFormat="1" x14ac:dyDescent="0.3">
      <c r="A1678" s="40">
        <v>1677</v>
      </c>
      <c r="B1678" s="18" t="s">
        <v>323</v>
      </c>
      <c r="C1678" s="43" t="s">
        <v>138</v>
      </c>
      <c r="D1678" s="41"/>
      <c r="E1678" s="41">
        <v>4</v>
      </c>
      <c r="F1678" s="41">
        <v>2025</v>
      </c>
      <c r="G1678" s="4">
        <v>2698.2829999999999</v>
      </c>
      <c r="H1678" s="4">
        <v>2622.7359999999999</v>
      </c>
      <c r="I1678" s="4">
        <v>2497.0529999999999</v>
      </c>
      <c r="J1678" s="4">
        <v>2448.04</v>
      </c>
      <c r="K1678" s="4">
        <v>2144.4960000000001</v>
      </c>
      <c r="L1678" s="4">
        <v>1797.348</v>
      </c>
      <c r="M1678" s="4">
        <v>1430.06</v>
      </c>
      <c r="N1678" s="4">
        <v>1149.3499999999999</v>
      </c>
      <c r="O1678" s="4">
        <v>974.67100000000005</v>
      </c>
      <c r="P1678" s="4">
        <v>774.779</v>
      </c>
      <c r="Q1678" s="4">
        <v>598.15200000000004</v>
      </c>
      <c r="R1678" s="4">
        <v>466.84699999999998</v>
      </c>
      <c r="S1678" s="4">
        <v>357.85</v>
      </c>
      <c r="T1678" s="4">
        <v>267.37200000000001</v>
      </c>
      <c r="U1678" s="4">
        <v>186.26300000000001</v>
      </c>
      <c r="V1678" s="4">
        <v>123.56699999999999</v>
      </c>
      <c r="W1678" s="4">
        <v>52.509</v>
      </c>
      <c r="X1678" s="4">
        <v>17.611999999999998</v>
      </c>
      <c r="Y1678" s="4">
        <v>3.778</v>
      </c>
      <c r="Z1678" s="4">
        <v>0.47799999999999998</v>
      </c>
      <c r="AA1678" s="4">
        <v>3.5000000000000003E-2</v>
      </c>
    </row>
    <row r="1679" spans="1:27" s="6" customFormat="1" x14ac:dyDescent="0.3">
      <c r="A1679" s="40">
        <v>1678</v>
      </c>
      <c r="B1679" s="18" t="s">
        <v>323</v>
      </c>
      <c r="C1679" s="43" t="s">
        <v>138</v>
      </c>
      <c r="D1679" s="41"/>
      <c r="E1679" s="41">
        <v>4</v>
      </c>
      <c r="F1679" s="41">
        <v>2030</v>
      </c>
      <c r="G1679" s="4">
        <v>2733.3510000000001</v>
      </c>
      <c r="H1679" s="4">
        <v>2672.1289999999999</v>
      </c>
      <c r="I1679" s="4">
        <v>2609.877</v>
      </c>
      <c r="J1679" s="4">
        <v>2454.9119999999998</v>
      </c>
      <c r="K1679" s="4">
        <v>2381.3409999999999</v>
      </c>
      <c r="L1679" s="4">
        <v>2098.982</v>
      </c>
      <c r="M1679" s="4">
        <v>1770.8620000000001</v>
      </c>
      <c r="N1679" s="4">
        <v>1409.15</v>
      </c>
      <c r="O1679" s="4">
        <v>1129.325</v>
      </c>
      <c r="P1679" s="4">
        <v>952.16499999999996</v>
      </c>
      <c r="Q1679" s="4">
        <v>749.19200000000001</v>
      </c>
      <c r="R1679" s="4">
        <v>570.14400000000001</v>
      </c>
      <c r="S1679" s="4">
        <v>434.892</v>
      </c>
      <c r="T1679" s="4">
        <v>319.483</v>
      </c>
      <c r="U1679" s="4">
        <v>221.90899999999999</v>
      </c>
      <c r="V1679" s="4">
        <v>136.56200000000001</v>
      </c>
      <c r="W1679" s="4">
        <v>73.566000000000003</v>
      </c>
      <c r="X1679" s="4">
        <v>22.667000000000002</v>
      </c>
      <c r="Y1679" s="4">
        <v>4.9000000000000004</v>
      </c>
      <c r="Z1679" s="4">
        <v>0.60799999999999998</v>
      </c>
      <c r="AA1679" s="4">
        <v>4.2999999999999997E-2</v>
      </c>
    </row>
    <row r="1680" spans="1:27" s="6" customFormat="1" x14ac:dyDescent="0.3">
      <c r="A1680" s="40">
        <v>1679</v>
      </c>
      <c r="B1680" s="18" t="s">
        <v>323</v>
      </c>
      <c r="C1680" s="43" t="s">
        <v>138</v>
      </c>
      <c r="D1680" s="41"/>
      <c r="E1680" s="41">
        <v>4</v>
      </c>
      <c r="F1680" s="41">
        <v>2035</v>
      </c>
      <c r="G1680" s="4">
        <v>2740.1280000000002</v>
      </c>
      <c r="H1680" s="4">
        <v>2711.7339999999999</v>
      </c>
      <c r="I1680" s="4">
        <v>2660.7040000000002</v>
      </c>
      <c r="J1680" s="4">
        <v>2569.1149999999998</v>
      </c>
      <c r="K1680" s="4">
        <v>2390.665</v>
      </c>
      <c r="L1680" s="4">
        <v>2336.8220000000001</v>
      </c>
      <c r="M1680" s="4">
        <v>2072.4859999999999</v>
      </c>
      <c r="N1680" s="4">
        <v>1748.6579999999999</v>
      </c>
      <c r="O1680" s="4">
        <v>1387.5360000000001</v>
      </c>
      <c r="P1680" s="4">
        <v>1105.6669999999999</v>
      </c>
      <c r="Q1680" s="4">
        <v>923.29499999999996</v>
      </c>
      <c r="R1680" s="4">
        <v>716.55600000000004</v>
      </c>
      <c r="S1680" s="4">
        <v>533.35</v>
      </c>
      <c r="T1680" s="4">
        <v>390.45699999999999</v>
      </c>
      <c r="U1680" s="4">
        <v>267.06599999999997</v>
      </c>
      <c r="V1680" s="4">
        <v>164.19800000000001</v>
      </c>
      <c r="W1680" s="4">
        <v>82.218999999999994</v>
      </c>
      <c r="X1680" s="4">
        <v>32.130000000000003</v>
      </c>
      <c r="Y1680" s="4">
        <v>6.3689999999999998</v>
      </c>
      <c r="Z1680" s="4">
        <v>0.79100000000000004</v>
      </c>
      <c r="AA1680" s="4">
        <v>5.5E-2</v>
      </c>
    </row>
    <row r="1681" spans="1:27" s="6" customFormat="1" x14ac:dyDescent="0.3">
      <c r="A1681" s="40">
        <v>1680</v>
      </c>
      <c r="B1681" s="18" t="s">
        <v>323</v>
      </c>
      <c r="C1681" s="43" t="s">
        <v>138</v>
      </c>
      <c r="D1681" s="41"/>
      <c r="E1681" s="41">
        <v>4</v>
      </c>
      <c r="F1681" s="41">
        <v>2040</v>
      </c>
      <c r="G1681" s="4">
        <v>2709.5459999999998</v>
      </c>
      <c r="H1681" s="4">
        <v>2721.6709999999998</v>
      </c>
      <c r="I1681" s="4">
        <v>2701.3589999999999</v>
      </c>
      <c r="J1681" s="4">
        <v>2621.1190000000001</v>
      </c>
      <c r="K1681" s="4">
        <v>2506.259</v>
      </c>
      <c r="L1681" s="4">
        <v>2348.38</v>
      </c>
      <c r="M1681" s="4">
        <v>2310.8910000000001</v>
      </c>
      <c r="N1681" s="4">
        <v>2049.7280000000001</v>
      </c>
      <c r="O1681" s="4">
        <v>1724.941</v>
      </c>
      <c r="P1681" s="4">
        <v>1361.2629999999999</v>
      </c>
      <c r="Q1681" s="4">
        <v>1074.797</v>
      </c>
      <c r="R1681" s="4">
        <v>885.96199999999999</v>
      </c>
      <c r="S1681" s="4">
        <v>673.178</v>
      </c>
      <c r="T1681" s="4">
        <v>481.72</v>
      </c>
      <c r="U1681" s="4">
        <v>329.02499999999998</v>
      </c>
      <c r="V1681" s="4">
        <v>199.78299999999999</v>
      </c>
      <c r="W1681" s="4">
        <v>100.291</v>
      </c>
      <c r="X1681" s="4">
        <v>36.533000000000001</v>
      </c>
      <c r="Y1681" s="4">
        <v>9.1929999999999996</v>
      </c>
      <c r="Z1681" s="4">
        <v>1.046</v>
      </c>
      <c r="AA1681" s="4">
        <v>7.1999999999999995E-2</v>
      </c>
    </row>
    <row r="1682" spans="1:27" s="6" customFormat="1" x14ac:dyDescent="0.3">
      <c r="A1682" s="40">
        <v>1681</v>
      </c>
      <c r="B1682" s="18" t="s">
        <v>323</v>
      </c>
      <c r="C1682" s="43" t="s">
        <v>138</v>
      </c>
      <c r="D1682" s="41"/>
      <c r="E1682" s="41">
        <v>4</v>
      </c>
      <c r="F1682" s="41">
        <v>2045</v>
      </c>
      <c r="G1682" s="4">
        <v>2642.93</v>
      </c>
      <c r="H1682" s="4">
        <v>2693.8850000000002</v>
      </c>
      <c r="I1682" s="4">
        <v>2712.252</v>
      </c>
      <c r="J1682" s="4">
        <v>2662.8420000000001</v>
      </c>
      <c r="K1682" s="4">
        <v>2559.732</v>
      </c>
      <c r="L1682" s="4">
        <v>2465.3249999999998</v>
      </c>
      <c r="M1682" s="4">
        <v>2324.52</v>
      </c>
      <c r="N1682" s="4">
        <v>2288.4349999999999</v>
      </c>
      <c r="O1682" s="4">
        <v>2024.9570000000001</v>
      </c>
      <c r="P1682" s="4">
        <v>1695.39</v>
      </c>
      <c r="Q1682" s="4">
        <v>1326.354</v>
      </c>
      <c r="R1682" s="4">
        <v>1034.2909999999999</v>
      </c>
      <c r="S1682" s="4">
        <v>835.58399999999995</v>
      </c>
      <c r="T1682" s="4">
        <v>611.404</v>
      </c>
      <c r="U1682" s="4">
        <v>409.00700000000001</v>
      </c>
      <c r="V1682" s="4">
        <v>248.71700000000001</v>
      </c>
      <c r="W1682" s="4">
        <v>123.726</v>
      </c>
      <c r="X1682" s="4">
        <v>45.311</v>
      </c>
      <c r="Y1682" s="4">
        <v>10.638999999999999</v>
      </c>
      <c r="Z1682" s="4">
        <v>1.5349999999999999</v>
      </c>
      <c r="AA1682" s="4">
        <v>9.6000000000000002E-2</v>
      </c>
    </row>
    <row r="1683" spans="1:27" s="6" customFormat="1" x14ac:dyDescent="0.3">
      <c r="A1683" s="40">
        <v>1682</v>
      </c>
      <c r="B1683" s="18" t="s">
        <v>323</v>
      </c>
      <c r="C1683" s="43" t="s">
        <v>138</v>
      </c>
      <c r="D1683" s="41"/>
      <c r="E1683" s="41">
        <v>4</v>
      </c>
      <c r="F1683" s="41">
        <v>2050</v>
      </c>
      <c r="G1683" s="4">
        <v>2553.529</v>
      </c>
      <c r="H1683" s="4">
        <v>2629.2930000000001</v>
      </c>
      <c r="I1683" s="4">
        <v>2685.2240000000002</v>
      </c>
      <c r="J1683" s="4">
        <v>2674.5459999999998</v>
      </c>
      <c r="K1683" s="4">
        <v>2602.5549999999998</v>
      </c>
      <c r="L1683" s="4">
        <v>2520.047</v>
      </c>
      <c r="M1683" s="4">
        <v>2442.4319999999998</v>
      </c>
      <c r="N1683" s="4">
        <v>2303.884</v>
      </c>
      <c r="O1683" s="4">
        <v>2263.4119999999998</v>
      </c>
      <c r="P1683" s="4">
        <v>1993.2919999999999</v>
      </c>
      <c r="Q1683" s="4">
        <v>1655.4549999999999</v>
      </c>
      <c r="R1683" s="4">
        <v>1279.9760000000001</v>
      </c>
      <c r="S1683" s="4">
        <v>979.22699999999998</v>
      </c>
      <c r="T1683" s="4">
        <v>763.29</v>
      </c>
      <c r="U1683" s="4">
        <v>523.47699999999998</v>
      </c>
      <c r="V1683" s="4">
        <v>312.98399999999998</v>
      </c>
      <c r="W1683" s="4">
        <v>156.76599999999999</v>
      </c>
      <c r="X1683" s="4">
        <v>57.241999999999997</v>
      </c>
      <c r="Y1683" s="4">
        <v>13.587999999999999</v>
      </c>
      <c r="Z1683" s="4">
        <v>1.8340000000000001</v>
      </c>
      <c r="AA1683" s="4">
        <v>0.14299999999999999</v>
      </c>
    </row>
    <row r="1684" spans="1:27" s="6" customFormat="1" x14ac:dyDescent="0.3">
      <c r="A1684" s="40">
        <v>1683</v>
      </c>
      <c r="B1684" s="18" t="s">
        <v>323</v>
      </c>
      <c r="C1684" s="43" t="s">
        <v>138</v>
      </c>
      <c r="D1684" s="41"/>
      <c r="E1684" s="41">
        <v>4</v>
      </c>
      <c r="F1684" s="41">
        <v>2055</v>
      </c>
      <c r="G1684" s="4">
        <v>2464.1239999999998</v>
      </c>
      <c r="H1684" s="4">
        <v>2541.6289999999999</v>
      </c>
      <c r="I1684" s="4">
        <v>2621.4630000000002</v>
      </c>
      <c r="J1684" s="4">
        <v>2649.8049999999998</v>
      </c>
      <c r="K1684" s="4">
        <v>2617.7240000000002</v>
      </c>
      <c r="L1684" s="4">
        <v>2565.2689999999998</v>
      </c>
      <c r="M1684" s="4">
        <v>2498.6990000000001</v>
      </c>
      <c r="N1684" s="4">
        <v>2422.8009999999999</v>
      </c>
      <c r="O1684" s="4">
        <v>2280.8420000000001</v>
      </c>
      <c r="P1684" s="4">
        <v>2230.9830000000002</v>
      </c>
      <c r="Q1684" s="4">
        <v>1950.0609999999999</v>
      </c>
      <c r="R1684" s="4">
        <v>1601.8530000000001</v>
      </c>
      <c r="S1684" s="4">
        <v>1216.3889999999999</v>
      </c>
      <c r="T1684" s="4">
        <v>899.54100000000005</v>
      </c>
      <c r="U1684" s="4">
        <v>659.08100000000002</v>
      </c>
      <c r="V1684" s="4">
        <v>405.73700000000002</v>
      </c>
      <c r="W1684" s="4">
        <v>201.08</v>
      </c>
      <c r="X1684" s="4">
        <v>74.504999999999995</v>
      </c>
      <c r="Y1684" s="4">
        <v>17.776</v>
      </c>
      <c r="Z1684" s="4">
        <v>2.4420000000000002</v>
      </c>
      <c r="AA1684" s="4">
        <v>0.18</v>
      </c>
    </row>
    <row r="1685" spans="1:27" s="6" customFormat="1" x14ac:dyDescent="0.3">
      <c r="A1685" s="40">
        <v>1684</v>
      </c>
      <c r="B1685" s="18" t="s">
        <v>323</v>
      </c>
      <c r="C1685" s="43" t="s">
        <v>138</v>
      </c>
      <c r="D1685" s="41"/>
      <c r="E1685" s="41">
        <v>4</v>
      </c>
      <c r="F1685" s="41">
        <v>2060</v>
      </c>
      <c r="G1685" s="4">
        <v>2379.0990000000002</v>
      </c>
      <c r="H1685" s="4">
        <v>2453.7779999999998</v>
      </c>
      <c r="I1685" s="4">
        <v>2534.587</v>
      </c>
      <c r="J1685" s="4">
        <v>2588.3290000000002</v>
      </c>
      <c r="K1685" s="4">
        <v>2596.5050000000001</v>
      </c>
      <c r="L1685" s="4">
        <v>2582.9259999999999</v>
      </c>
      <c r="M1685" s="4">
        <v>2545.489</v>
      </c>
      <c r="N1685" s="4">
        <v>2480.5340000000001</v>
      </c>
      <c r="O1685" s="4">
        <v>2400.8629999999998</v>
      </c>
      <c r="P1685" s="4">
        <v>2250.8649999999998</v>
      </c>
      <c r="Q1685" s="4">
        <v>2186.5160000000001</v>
      </c>
      <c r="R1685" s="4">
        <v>1891.703</v>
      </c>
      <c r="S1685" s="4">
        <v>1527.902</v>
      </c>
      <c r="T1685" s="4">
        <v>1123.702</v>
      </c>
      <c r="U1685" s="4">
        <v>783.34699999999998</v>
      </c>
      <c r="V1685" s="4">
        <v>517.51700000000005</v>
      </c>
      <c r="W1685" s="4">
        <v>265.80900000000003</v>
      </c>
      <c r="X1685" s="4">
        <v>98.248999999999995</v>
      </c>
      <c r="Y1685" s="4">
        <v>23.986000000000001</v>
      </c>
      <c r="Z1685" s="4">
        <v>3.3319999999999999</v>
      </c>
      <c r="AA1685" s="4">
        <v>0.248</v>
      </c>
    </row>
    <row r="1686" spans="1:27" s="6" customFormat="1" x14ac:dyDescent="0.3">
      <c r="A1686" s="40">
        <v>1685</v>
      </c>
      <c r="B1686" s="18" t="s">
        <v>323</v>
      </c>
      <c r="C1686" s="43" t="s">
        <v>138</v>
      </c>
      <c r="D1686" s="41"/>
      <c r="E1686" s="41">
        <v>4</v>
      </c>
      <c r="F1686" s="41">
        <v>2065</v>
      </c>
      <c r="G1686" s="4">
        <v>2292.1849999999999</v>
      </c>
      <c r="H1686" s="4">
        <v>2369.8589999999999</v>
      </c>
      <c r="I1686" s="4">
        <v>2447.3679999999999</v>
      </c>
      <c r="J1686" s="4">
        <v>2503.598</v>
      </c>
      <c r="K1686" s="4">
        <v>2538.3670000000002</v>
      </c>
      <c r="L1686" s="4">
        <v>2563.9639999999999</v>
      </c>
      <c r="M1686" s="4">
        <v>2564.511</v>
      </c>
      <c r="N1686" s="4">
        <v>2528.4830000000002</v>
      </c>
      <c r="O1686" s="4">
        <v>2459.8440000000001</v>
      </c>
      <c r="P1686" s="4">
        <v>2371.7260000000001</v>
      </c>
      <c r="Q1686" s="4">
        <v>2209.1709999999998</v>
      </c>
      <c r="R1686" s="4">
        <v>2125.683</v>
      </c>
      <c r="S1686" s="4">
        <v>1810.2529999999999</v>
      </c>
      <c r="T1686" s="4">
        <v>1418.7339999999999</v>
      </c>
      <c r="U1686" s="4">
        <v>986.40200000000004</v>
      </c>
      <c r="V1686" s="4">
        <v>622.87099999999998</v>
      </c>
      <c r="W1686" s="4">
        <v>345.74200000000002</v>
      </c>
      <c r="X1686" s="4">
        <v>133.68899999999999</v>
      </c>
      <c r="Y1686" s="4">
        <v>32.901000000000003</v>
      </c>
      <c r="Z1686" s="4">
        <v>4.7220000000000004</v>
      </c>
      <c r="AA1686" s="4">
        <v>0.35499999999999998</v>
      </c>
    </row>
    <row r="1687" spans="1:27" s="6" customFormat="1" x14ac:dyDescent="0.3">
      <c r="A1687" s="40">
        <v>1686</v>
      </c>
      <c r="B1687" s="18" t="s">
        <v>323</v>
      </c>
      <c r="C1687" s="43" t="s">
        <v>138</v>
      </c>
      <c r="D1687" s="41"/>
      <c r="E1687" s="41">
        <v>4</v>
      </c>
      <c r="F1687" s="41">
        <v>2070</v>
      </c>
      <c r="G1687" s="4">
        <v>2207.7170000000001</v>
      </c>
      <c r="H1687" s="4">
        <v>2283.87</v>
      </c>
      <c r="I1687" s="4">
        <v>2363.9830000000002</v>
      </c>
      <c r="J1687" s="4">
        <v>2418.395</v>
      </c>
      <c r="K1687" s="4">
        <v>2456.8739999999998</v>
      </c>
      <c r="L1687" s="4">
        <v>2508.056</v>
      </c>
      <c r="M1687" s="4">
        <v>2546.8809999999999</v>
      </c>
      <c r="N1687" s="4">
        <v>2548.634</v>
      </c>
      <c r="O1687" s="4">
        <v>2508.9810000000002</v>
      </c>
      <c r="P1687" s="4">
        <v>2432.1849999999999</v>
      </c>
      <c r="Q1687" s="4">
        <v>2330.951</v>
      </c>
      <c r="R1687" s="4">
        <v>2151.895</v>
      </c>
      <c r="S1687" s="4">
        <v>2040.336</v>
      </c>
      <c r="T1687" s="4">
        <v>1689.0840000000001</v>
      </c>
      <c r="U1687" s="4">
        <v>1255.087</v>
      </c>
      <c r="V1687" s="4">
        <v>794.13300000000004</v>
      </c>
      <c r="W1687" s="4">
        <v>424.41199999999998</v>
      </c>
      <c r="X1687" s="4">
        <v>179.161</v>
      </c>
      <c r="Y1687" s="4">
        <v>46.665999999999997</v>
      </c>
      <c r="Z1687" s="4">
        <v>6.8280000000000003</v>
      </c>
      <c r="AA1687" s="4">
        <v>0.53</v>
      </c>
    </row>
    <row r="1688" spans="1:27" s="6" customFormat="1" x14ac:dyDescent="0.3">
      <c r="A1688" s="40">
        <v>1687</v>
      </c>
      <c r="B1688" s="18" t="s">
        <v>323</v>
      </c>
      <c r="C1688" s="43" t="s">
        <v>138</v>
      </c>
      <c r="D1688" s="41"/>
      <c r="E1688" s="41">
        <v>4</v>
      </c>
      <c r="F1688" s="41">
        <v>2075</v>
      </c>
      <c r="G1688" s="4">
        <v>2121.375</v>
      </c>
      <c r="H1688" s="4">
        <v>2200.2139999999999</v>
      </c>
      <c r="I1688" s="4">
        <v>2278.5149999999999</v>
      </c>
      <c r="J1688" s="4">
        <v>2337.0010000000002</v>
      </c>
      <c r="K1688" s="4">
        <v>2374.857</v>
      </c>
      <c r="L1688" s="4">
        <v>2428.8069999999998</v>
      </c>
      <c r="M1688" s="4">
        <v>2492.3760000000002</v>
      </c>
      <c r="N1688" s="4">
        <v>2532.2660000000001</v>
      </c>
      <c r="O1688" s="4">
        <v>2530.4760000000001</v>
      </c>
      <c r="P1688" s="4">
        <v>2482.8180000000002</v>
      </c>
      <c r="Q1688" s="4">
        <v>2393.3530000000001</v>
      </c>
      <c r="R1688" s="4">
        <v>2274.7109999999998</v>
      </c>
      <c r="S1688" s="4">
        <v>2071.3159999999998</v>
      </c>
      <c r="T1688" s="4">
        <v>1912.4190000000001</v>
      </c>
      <c r="U1688" s="4">
        <v>1505.2550000000001</v>
      </c>
      <c r="V1688" s="4">
        <v>1022.494</v>
      </c>
      <c r="W1688" s="4">
        <v>551.42200000000003</v>
      </c>
      <c r="X1688" s="4">
        <v>226.339</v>
      </c>
      <c r="Y1688" s="4">
        <v>65.100999999999999</v>
      </c>
      <c r="Z1688" s="4">
        <v>10.188000000000001</v>
      </c>
      <c r="AA1688" s="4">
        <v>0.80700000000000005</v>
      </c>
    </row>
    <row r="1689" spans="1:27" s="6" customFormat="1" x14ac:dyDescent="0.3">
      <c r="A1689" s="40">
        <v>1688</v>
      </c>
      <c r="B1689" s="18" t="s">
        <v>323</v>
      </c>
      <c r="C1689" s="43" t="s">
        <v>138</v>
      </c>
      <c r="D1689" s="41"/>
      <c r="E1689" s="41">
        <v>4</v>
      </c>
      <c r="F1689" s="41">
        <v>2080</v>
      </c>
      <c r="G1689" s="4">
        <v>2036.922</v>
      </c>
      <c r="H1689" s="4">
        <v>2114.614</v>
      </c>
      <c r="I1689" s="4">
        <v>2195.3159999999998</v>
      </c>
      <c r="J1689" s="4">
        <v>2253.4609999999998</v>
      </c>
      <c r="K1689" s="4">
        <v>2296.5630000000001</v>
      </c>
      <c r="L1689" s="4">
        <v>2348.9009999999998</v>
      </c>
      <c r="M1689" s="4">
        <v>2414.4699999999998</v>
      </c>
      <c r="N1689" s="4">
        <v>2479.0360000000001</v>
      </c>
      <c r="O1689" s="4">
        <v>2515.48</v>
      </c>
      <c r="P1689" s="4">
        <v>2505.9319999999998</v>
      </c>
      <c r="Q1689" s="4">
        <v>2445.886</v>
      </c>
      <c r="R1689" s="4">
        <v>2339.415</v>
      </c>
      <c r="S1689" s="4">
        <v>2195.0320000000002</v>
      </c>
      <c r="T1689" s="4">
        <v>1949.252</v>
      </c>
      <c r="U1689" s="4">
        <v>1715.5239999999999</v>
      </c>
      <c r="V1689" s="4">
        <v>1239.4860000000001</v>
      </c>
      <c r="W1689" s="4">
        <v>722.3</v>
      </c>
      <c r="X1689" s="4">
        <v>301.91000000000003</v>
      </c>
      <c r="Y1689" s="4">
        <v>85.334000000000003</v>
      </c>
      <c r="Z1689" s="4">
        <v>14.9</v>
      </c>
      <c r="AA1689" s="4">
        <v>1.264</v>
      </c>
    </row>
    <row r="1690" spans="1:27" s="6" customFormat="1" x14ac:dyDescent="0.3">
      <c r="A1690" s="40">
        <v>1689</v>
      </c>
      <c r="B1690" s="18" t="s">
        <v>323</v>
      </c>
      <c r="C1690" s="43" t="s">
        <v>138</v>
      </c>
      <c r="D1690" s="41"/>
      <c r="E1690" s="41">
        <v>4</v>
      </c>
      <c r="F1690" s="41">
        <v>2085</v>
      </c>
      <c r="G1690" s="4">
        <v>1960.2670000000001</v>
      </c>
      <c r="H1690" s="4">
        <v>2030.7639999999999</v>
      </c>
      <c r="I1690" s="4">
        <v>2110.1179999999999</v>
      </c>
      <c r="J1690" s="4">
        <v>2172.125</v>
      </c>
      <c r="K1690" s="4">
        <v>2216.0129999999999</v>
      </c>
      <c r="L1690" s="4">
        <v>2272.6089999999999</v>
      </c>
      <c r="M1690" s="4">
        <v>2335.779</v>
      </c>
      <c r="N1690" s="4">
        <v>2402.3150000000001</v>
      </c>
      <c r="O1690" s="4">
        <v>2463.6849999999999</v>
      </c>
      <c r="P1690" s="4">
        <v>2492.739</v>
      </c>
      <c r="Q1690" s="4">
        <v>2471.2130000000002</v>
      </c>
      <c r="R1690" s="4">
        <v>2394.5439999999999</v>
      </c>
      <c r="S1690" s="4">
        <v>2263.0749999999998</v>
      </c>
      <c r="T1690" s="4">
        <v>2074.1149999999998</v>
      </c>
      <c r="U1690" s="4">
        <v>1760.4369999999999</v>
      </c>
      <c r="V1690" s="4">
        <v>1428.6010000000001</v>
      </c>
      <c r="W1690" s="4">
        <v>891.92100000000005</v>
      </c>
      <c r="X1690" s="4">
        <v>407.15199999999999</v>
      </c>
      <c r="Y1690" s="4">
        <v>118.765</v>
      </c>
      <c r="Z1690" s="4">
        <v>20.672999999999998</v>
      </c>
      <c r="AA1690" s="4">
        <v>1.976</v>
      </c>
    </row>
    <row r="1691" spans="1:27" s="6" customFormat="1" x14ac:dyDescent="0.3">
      <c r="A1691" s="40">
        <v>1690</v>
      </c>
      <c r="B1691" s="18" t="s">
        <v>323</v>
      </c>
      <c r="C1691" s="43" t="s">
        <v>138</v>
      </c>
      <c r="D1691" s="41"/>
      <c r="E1691" s="41">
        <v>4</v>
      </c>
      <c r="F1691" s="41">
        <v>2090</v>
      </c>
      <c r="G1691" s="4">
        <v>1892.056</v>
      </c>
      <c r="H1691" s="4">
        <v>1954.6379999999999</v>
      </c>
      <c r="I1691" s="4">
        <v>2026.6410000000001</v>
      </c>
      <c r="J1691" s="4">
        <v>2088.759</v>
      </c>
      <c r="K1691" s="4">
        <v>2137.6219999999998</v>
      </c>
      <c r="L1691" s="4">
        <v>2193.973</v>
      </c>
      <c r="M1691" s="4">
        <v>2260.5909999999999</v>
      </c>
      <c r="N1691" s="4">
        <v>2324.7220000000002</v>
      </c>
      <c r="O1691" s="4">
        <v>2388.3809999999999</v>
      </c>
      <c r="P1691" s="4">
        <v>2442.8719999999998</v>
      </c>
      <c r="Q1691" s="4">
        <v>2460.5050000000001</v>
      </c>
      <c r="R1691" s="4">
        <v>2422.8220000000001</v>
      </c>
      <c r="S1691" s="4">
        <v>2321.6109999999999</v>
      </c>
      <c r="T1691" s="4">
        <v>2146.3420000000001</v>
      </c>
      <c r="U1691" s="4">
        <v>1884.8330000000001</v>
      </c>
      <c r="V1691" s="4">
        <v>1481.2139999999999</v>
      </c>
      <c r="W1691" s="4">
        <v>1045.7090000000001</v>
      </c>
      <c r="X1691" s="4">
        <v>516.54700000000003</v>
      </c>
      <c r="Y1691" s="4">
        <v>166.62200000000001</v>
      </c>
      <c r="Z1691" s="4">
        <v>30.34</v>
      </c>
      <c r="AA1691" s="4">
        <v>2.9329999999999998</v>
      </c>
    </row>
    <row r="1692" spans="1:27" s="6" customFormat="1" x14ac:dyDescent="0.3">
      <c r="A1692" s="40">
        <v>1691</v>
      </c>
      <c r="B1692" s="18" t="s">
        <v>323</v>
      </c>
      <c r="C1692" s="43" t="s">
        <v>138</v>
      </c>
      <c r="D1692" s="41"/>
      <c r="E1692" s="41">
        <v>4</v>
      </c>
      <c r="F1692" s="41">
        <v>2095</v>
      </c>
      <c r="G1692" s="4">
        <v>1826.999</v>
      </c>
      <c r="H1692" s="4">
        <v>1886.922</v>
      </c>
      <c r="I1692" s="4">
        <v>1950.8889999999999</v>
      </c>
      <c r="J1692" s="4">
        <v>2007.1</v>
      </c>
      <c r="K1692" s="4">
        <v>2057.1869999999999</v>
      </c>
      <c r="L1692" s="4">
        <v>2117.491</v>
      </c>
      <c r="M1692" s="4">
        <v>2183.0360000000001</v>
      </c>
      <c r="N1692" s="4">
        <v>2250.558</v>
      </c>
      <c r="O1692" s="4">
        <v>2312.1080000000002</v>
      </c>
      <c r="P1692" s="4">
        <v>2369.5390000000002</v>
      </c>
      <c r="Q1692" s="4">
        <v>2413.3969999999999</v>
      </c>
      <c r="R1692" s="4">
        <v>2415.5549999999998</v>
      </c>
      <c r="S1692" s="4">
        <v>2353.9749999999999</v>
      </c>
      <c r="T1692" s="4">
        <v>2209.5279999999998</v>
      </c>
      <c r="U1692" s="4">
        <v>1961.8920000000001</v>
      </c>
      <c r="V1692" s="4">
        <v>1601.4680000000001</v>
      </c>
      <c r="W1692" s="4">
        <v>1101.9929999999999</v>
      </c>
      <c r="X1692" s="4">
        <v>621.47500000000002</v>
      </c>
      <c r="Y1692" s="4">
        <v>219.56800000000001</v>
      </c>
      <c r="Z1692" s="4">
        <v>44.792999999999999</v>
      </c>
      <c r="AA1692" s="4">
        <v>4.5540000000000003</v>
      </c>
    </row>
    <row r="1693" spans="1:27" s="6" customFormat="1" x14ac:dyDescent="0.3">
      <c r="A1693" s="40">
        <v>1692</v>
      </c>
      <c r="B1693" s="18" t="s">
        <v>323</v>
      </c>
      <c r="C1693" s="43" t="s">
        <v>138</v>
      </c>
      <c r="D1693" s="41"/>
      <c r="E1693" s="41">
        <v>4</v>
      </c>
      <c r="F1693" s="41">
        <v>2100</v>
      </c>
      <c r="G1693" s="4">
        <v>1765.68</v>
      </c>
      <c r="H1693" s="4">
        <v>1822.3240000000001</v>
      </c>
      <c r="I1693" s="4">
        <v>1883.5139999999999</v>
      </c>
      <c r="J1693" s="4">
        <v>1933.1279999999999</v>
      </c>
      <c r="K1693" s="4">
        <v>1978.415</v>
      </c>
      <c r="L1693" s="4">
        <v>2038.905</v>
      </c>
      <c r="M1693" s="4">
        <v>2107.5810000000001</v>
      </c>
      <c r="N1693" s="4">
        <v>2173.9560000000001</v>
      </c>
      <c r="O1693" s="4">
        <v>2239.1529999999998</v>
      </c>
      <c r="P1693" s="4">
        <v>2295.0940000000001</v>
      </c>
      <c r="Q1693" s="4">
        <v>2342.8969999999999</v>
      </c>
      <c r="R1693" s="4">
        <v>2372.3180000000002</v>
      </c>
      <c r="S1693" s="4">
        <v>2351.6190000000001</v>
      </c>
      <c r="T1693" s="4">
        <v>2247.7919999999999</v>
      </c>
      <c r="U1693" s="4">
        <v>2031.029</v>
      </c>
      <c r="V1693" s="4">
        <v>1682.7750000000001</v>
      </c>
      <c r="W1693" s="4">
        <v>1210.4369999999999</v>
      </c>
      <c r="X1693" s="4">
        <v>671.66499999999996</v>
      </c>
      <c r="Y1693" s="4">
        <v>274.18200000000002</v>
      </c>
      <c r="Z1693" s="4">
        <v>62.067999999999998</v>
      </c>
      <c r="AA1693" s="4">
        <v>7.133</v>
      </c>
    </row>
    <row r="1694" spans="1:27" s="6" customFormat="1" x14ac:dyDescent="0.3">
      <c r="A1694" s="40">
        <v>1693</v>
      </c>
      <c r="B1694" s="18" t="s">
        <v>323</v>
      </c>
      <c r="C1694" s="43" t="s">
        <v>139</v>
      </c>
      <c r="D1694" s="41"/>
      <c r="E1694" s="41">
        <v>50</v>
      </c>
      <c r="F1694" s="41">
        <v>2015</v>
      </c>
      <c r="G1694" s="4">
        <v>7462.9</v>
      </c>
      <c r="H1694" s="4">
        <v>7692.74</v>
      </c>
      <c r="I1694" s="4">
        <v>8051.56</v>
      </c>
      <c r="J1694" s="4">
        <v>7871.1379999999999</v>
      </c>
      <c r="K1694" s="4">
        <v>7508.2629999999999</v>
      </c>
      <c r="L1694" s="4">
        <v>7314.23</v>
      </c>
      <c r="M1694" s="4">
        <v>6870.2139999999999</v>
      </c>
      <c r="N1694" s="4">
        <v>6031.5439999999999</v>
      </c>
      <c r="O1694" s="4">
        <v>4956.07</v>
      </c>
      <c r="P1694" s="4">
        <v>4447.2610000000004</v>
      </c>
      <c r="Q1694" s="4">
        <v>3568.8359999999998</v>
      </c>
      <c r="R1694" s="4">
        <v>2448.0039999999999</v>
      </c>
      <c r="S1694" s="4">
        <v>1574.5640000000001</v>
      </c>
      <c r="T1694" s="4">
        <v>1411.345</v>
      </c>
      <c r="U1694" s="4">
        <v>1103.1099999999999</v>
      </c>
      <c r="V1694" s="4">
        <v>737.11500000000001</v>
      </c>
      <c r="W1694" s="4">
        <v>461.72300000000001</v>
      </c>
      <c r="X1694" s="4">
        <v>238.39099999999999</v>
      </c>
      <c r="Y1694" s="4">
        <v>85.367999999999995</v>
      </c>
      <c r="Z1694" s="4">
        <v>19.606999999999999</v>
      </c>
      <c r="AA1694" s="4">
        <v>3.9319999999999999</v>
      </c>
    </row>
    <row r="1695" spans="1:27" s="6" customFormat="1" x14ac:dyDescent="0.3">
      <c r="A1695" s="40">
        <v>1694</v>
      </c>
      <c r="B1695" s="18" t="s">
        <v>323</v>
      </c>
      <c r="C1695" s="43" t="s">
        <v>139</v>
      </c>
      <c r="D1695" s="41"/>
      <c r="E1695" s="41">
        <v>50</v>
      </c>
      <c r="F1695" s="41">
        <v>2020</v>
      </c>
      <c r="G1695" s="4">
        <v>7260.7669999999998</v>
      </c>
      <c r="H1695" s="4">
        <v>7419.2420000000002</v>
      </c>
      <c r="I1695" s="4">
        <v>7636.5439999999999</v>
      </c>
      <c r="J1695" s="4">
        <v>7881.6629999999996</v>
      </c>
      <c r="K1695" s="4">
        <v>7702.308</v>
      </c>
      <c r="L1695" s="4">
        <v>7432.75</v>
      </c>
      <c r="M1695" s="4">
        <v>7192.2669999999998</v>
      </c>
      <c r="N1695" s="4">
        <v>6713.3379999999997</v>
      </c>
      <c r="O1695" s="4">
        <v>5880.29</v>
      </c>
      <c r="P1695" s="4">
        <v>4781.2340000000004</v>
      </c>
      <c r="Q1695" s="4">
        <v>4278.5320000000002</v>
      </c>
      <c r="R1695" s="4">
        <v>3402.4349999999999</v>
      </c>
      <c r="S1695" s="4">
        <v>2239.7530000000002</v>
      </c>
      <c r="T1695" s="4">
        <v>1359.501</v>
      </c>
      <c r="U1695" s="4">
        <v>1159.048</v>
      </c>
      <c r="V1695" s="4">
        <v>874.38800000000003</v>
      </c>
      <c r="W1695" s="4">
        <v>553.30999999999995</v>
      </c>
      <c r="X1695" s="4">
        <v>303.911</v>
      </c>
      <c r="Y1695" s="4">
        <v>137.4</v>
      </c>
      <c r="Z1695" s="4">
        <v>41.741</v>
      </c>
      <c r="AA1695" s="4">
        <v>8.5020000000000007</v>
      </c>
    </row>
    <row r="1696" spans="1:27" s="6" customFormat="1" x14ac:dyDescent="0.3">
      <c r="A1696" s="40">
        <v>1695</v>
      </c>
      <c r="B1696" s="18" t="s">
        <v>323</v>
      </c>
      <c r="C1696" s="43" t="s">
        <v>139</v>
      </c>
      <c r="D1696" s="41"/>
      <c r="E1696" s="41">
        <v>50</v>
      </c>
      <c r="F1696" s="41">
        <v>2025</v>
      </c>
      <c r="G1696" s="4">
        <v>6960.3549999999996</v>
      </c>
      <c r="H1696" s="4">
        <v>7225.6970000000001</v>
      </c>
      <c r="I1696" s="4">
        <v>7383.3249999999998</v>
      </c>
      <c r="J1696" s="4">
        <v>7516.241</v>
      </c>
      <c r="K1696" s="4">
        <v>7761.335</v>
      </c>
      <c r="L1696" s="4">
        <v>7655.7910000000002</v>
      </c>
      <c r="M1696" s="4">
        <v>7342.1030000000001</v>
      </c>
      <c r="N1696" s="4">
        <v>7074.5159999999996</v>
      </c>
      <c r="O1696" s="4">
        <v>6600.8739999999998</v>
      </c>
      <c r="P1696" s="4">
        <v>5740.44</v>
      </c>
      <c r="Q1696" s="4">
        <v>4646.5739999999996</v>
      </c>
      <c r="R1696" s="4">
        <v>4127.4059999999999</v>
      </c>
      <c r="S1696" s="4">
        <v>3181.3020000000001</v>
      </c>
      <c r="T1696" s="4">
        <v>2002.6559999999999</v>
      </c>
      <c r="U1696" s="4">
        <v>1144.4780000000001</v>
      </c>
      <c r="V1696" s="4">
        <v>940.30700000000002</v>
      </c>
      <c r="W1696" s="4">
        <v>671.452</v>
      </c>
      <c r="X1696" s="4">
        <v>374.97199999999998</v>
      </c>
      <c r="Y1696" s="4">
        <v>180.875</v>
      </c>
      <c r="Z1696" s="4">
        <v>69.423000000000002</v>
      </c>
      <c r="AA1696" s="4">
        <v>18.564</v>
      </c>
    </row>
    <row r="1697" spans="1:27" s="6" customFormat="1" x14ac:dyDescent="0.3">
      <c r="A1697" s="40">
        <v>1696</v>
      </c>
      <c r="B1697" s="18" t="s">
        <v>323</v>
      </c>
      <c r="C1697" s="43" t="s">
        <v>139</v>
      </c>
      <c r="D1697" s="41"/>
      <c r="E1697" s="41">
        <v>50</v>
      </c>
      <c r="F1697" s="41">
        <v>2030</v>
      </c>
      <c r="G1697" s="4">
        <v>6604.6989999999996</v>
      </c>
      <c r="H1697" s="4">
        <v>6932.0959999999995</v>
      </c>
      <c r="I1697" s="4">
        <v>7192.7749999999996</v>
      </c>
      <c r="J1697" s="4">
        <v>7266.2049999999999</v>
      </c>
      <c r="K1697" s="4">
        <v>7399.5950000000003</v>
      </c>
      <c r="L1697" s="4">
        <v>7716.2129999999997</v>
      </c>
      <c r="M1697" s="4">
        <v>7566.7730000000001</v>
      </c>
      <c r="N1697" s="4">
        <v>7226.6859999999997</v>
      </c>
      <c r="O1697" s="4">
        <v>6963.0259999999998</v>
      </c>
      <c r="P1697" s="4">
        <v>6458.9880000000003</v>
      </c>
      <c r="Q1697" s="4">
        <v>5597.4629999999997</v>
      </c>
      <c r="R1697" s="4">
        <v>4495.0439999999999</v>
      </c>
      <c r="S1697" s="4">
        <v>3885.569</v>
      </c>
      <c r="T1697" s="4">
        <v>2885.6880000000001</v>
      </c>
      <c r="U1697" s="4">
        <v>1717.2380000000001</v>
      </c>
      <c r="V1697" s="4">
        <v>943.75</v>
      </c>
      <c r="W1697" s="4">
        <v>735.904</v>
      </c>
      <c r="X1697" s="4">
        <v>466.49700000000001</v>
      </c>
      <c r="Y1697" s="4">
        <v>229.43100000000001</v>
      </c>
      <c r="Z1697" s="4">
        <v>94.05</v>
      </c>
      <c r="AA1697" s="4">
        <v>33.171999999999997</v>
      </c>
    </row>
    <row r="1698" spans="1:27" s="6" customFormat="1" x14ac:dyDescent="0.3">
      <c r="A1698" s="40">
        <v>1697</v>
      </c>
      <c r="B1698" s="18" t="s">
        <v>323</v>
      </c>
      <c r="C1698" s="43" t="s">
        <v>139</v>
      </c>
      <c r="D1698" s="41"/>
      <c r="E1698" s="41">
        <v>50</v>
      </c>
      <c r="F1698" s="41">
        <v>2035</v>
      </c>
      <c r="G1698" s="4">
        <v>6227.9690000000001</v>
      </c>
      <c r="H1698" s="4">
        <v>6581.848</v>
      </c>
      <c r="I1698" s="4">
        <v>6901.415</v>
      </c>
      <c r="J1698" s="4">
        <v>7078.6509999999998</v>
      </c>
      <c r="K1698" s="4">
        <v>7152.7520000000004</v>
      </c>
      <c r="L1698" s="4">
        <v>7356.3630000000003</v>
      </c>
      <c r="M1698" s="4">
        <v>7629.317</v>
      </c>
      <c r="N1698" s="4">
        <v>7453.2690000000002</v>
      </c>
      <c r="O1698" s="4">
        <v>7117.1880000000001</v>
      </c>
      <c r="P1698" s="4">
        <v>6822.66</v>
      </c>
      <c r="Q1698" s="4">
        <v>6312.1949999999997</v>
      </c>
      <c r="R1698" s="4">
        <v>5431.652</v>
      </c>
      <c r="S1698" s="4">
        <v>4251.4160000000002</v>
      </c>
      <c r="T1698" s="4">
        <v>3557.384</v>
      </c>
      <c r="U1698" s="4">
        <v>2510.431</v>
      </c>
      <c r="V1698" s="4">
        <v>1435.749</v>
      </c>
      <c r="W1698" s="4">
        <v>750.76900000000001</v>
      </c>
      <c r="X1698" s="4">
        <v>522.44000000000005</v>
      </c>
      <c r="Y1698" s="4">
        <v>292.45100000000002</v>
      </c>
      <c r="Z1698" s="4">
        <v>122.376</v>
      </c>
      <c r="AA1698" s="4">
        <v>48.843000000000004</v>
      </c>
    </row>
    <row r="1699" spans="1:27" s="6" customFormat="1" x14ac:dyDescent="0.3">
      <c r="A1699" s="40">
        <v>1698</v>
      </c>
      <c r="B1699" s="18" t="s">
        <v>323</v>
      </c>
      <c r="C1699" s="43" t="s">
        <v>139</v>
      </c>
      <c r="D1699" s="41"/>
      <c r="E1699" s="41">
        <v>50</v>
      </c>
      <c r="F1699" s="41">
        <v>2040</v>
      </c>
      <c r="G1699" s="4">
        <v>5885.8649999999998</v>
      </c>
      <c r="H1699" s="4">
        <v>6209.3459999999995</v>
      </c>
      <c r="I1699" s="4">
        <v>6553.5959999999995</v>
      </c>
      <c r="J1699" s="4">
        <v>6789.3029999999999</v>
      </c>
      <c r="K1699" s="4">
        <v>6967.192</v>
      </c>
      <c r="L1699" s="4">
        <v>7111.9740000000002</v>
      </c>
      <c r="M1699" s="4">
        <v>7272.5259999999998</v>
      </c>
      <c r="N1699" s="4">
        <v>7517.7969999999996</v>
      </c>
      <c r="O1699" s="4">
        <v>7345.4440000000004</v>
      </c>
      <c r="P1699" s="4">
        <v>6979.5150000000003</v>
      </c>
      <c r="Q1699" s="4">
        <v>6677.0680000000002</v>
      </c>
      <c r="R1699" s="4">
        <v>6139.6959999999999</v>
      </c>
      <c r="S1699" s="4">
        <v>5163.1450000000004</v>
      </c>
      <c r="T1699" s="4">
        <v>3917.7629999999999</v>
      </c>
      <c r="U1699" s="4">
        <v>3128.4810000000002</v>
      </c>
      <c r="V1699" s="4">
        <v>2124.761</v>
      </c>
      <c r="W1699" s="4">
        <v>1158.6179999999999</v>
      </c>
      <c r="X1699" s="4">
        <v>543.23199999999997</v>
      </c>
      <c r="Y1699" s="4">
        <v>334.685</v>
      </c>
      <c r="Z1699" s="4">
        <v>159.60900000000001</v>
      </c>
      <c r="AA1699" s="4">
        <v>66.828000000000003</v>
      </c>
    </row>
    <row r="1700" spans="1:27" s="6" customFormat="1" x14ac:dyDescent="0.3">
      <c r="A1700" s="40">
        <v>1699</v>
      </c>
      <c r="B1700" s="18" t="s">
        <v>323</v>
      </c>
      <c r="C1700" s="43" t="s">
        <v>139</v>
      </c>
      <c r="D1700" s="41"/>
      <c r="E1700" s="41">
        <v>50</v>
      </c>
      <c r="F1700" s="41">
        <v>2045</v>
      </c>
      <c r="G1700" s="4">
        <v>5613.5820000000003</v>
      </c>
      <c r="H1700" s="4">
        <v>5870.2089999999998</v>
      </c>
      <c r="I1700" s="4">
        <v>6183.01</v>
      </c>
      <c r="J1700" s="4">
        <v>6443.3490000000002</v>
      </c>
      <c r="K1700" s="4">
        <v>6680.07</v>
      </c>
      <c r="L1700" s="4">
        <v>6928.58</v>
      </c>
      <c r="M1700" s="4">
        <v>7030.5910000000003</v>
      </c>
      <c r="N1700" s="4">
        <v>7164.5020000000004</v>
      </c>
      <c r="O1700" s="4">
        <v>7412.2650000000003</v>
      </c>
      <c r="P1700" s="4">
        <v>7209.1989999999996</v>
      </c>
      <c r="Q1700" s="4">
        <v>6836.7780000000002</v>
      </c>
      <c r="R1700" s="4">
        <v>6504.9250000000002</v>
      </c>
      <c r="S1700" s="4">
        <v>5857.433</v>
      </c>
      <c r="T1700" s="4">
        <v>4790.3760000000002</v>
      </c>
      <c r="U1700" s="4">
        <v>3476.75</v>
      </c>
      <c r="V1700" s="4">
        <v>2678.88</v>
      </c>
      <c r="W1700" s="4">
        <v>1739.049</v>
      </c>
      <c r="X1700" s="4">
        <v>854.66700000000003</v>
      </c>
      <c r="Y1700" s="4">
        <v>355.887</v>
      </c>
      <c r="Z1700" s="4">
        <v>187.14099999999999</v>
      </c>
      <c r="AA1700" s="4">
        <v>90.006</v>
      </c>
    </row>
    <row r="1701" spans="1:27" s="6" customFormat="1" x14ac:dyDescent="0.3">
      <c r="A1701" s="40">
        <v>1700</v>
      </c>
      <c r="B1701" s="18" t="s">
        <v>323</v>
      </c>
      <c r="C1701" s="43" t="s">
        <v>139</v>
      </c>
      <c r="D1701" s="41"/>
      <c r="E1701" s="41">
        <v>50</v>
      </c>
      <c r="F1701" s="41">
        <v>2050</v>
      </c>
      <c r="G1701" s="4">
        <v>5368.5280000000002</v>
      </c>
      <c r="H1701" s="4">
        <v>5600.2219999999998</v>
      </c>
      <c r="I1701" s="4">
        <v>5845.4769999999999</v>
      </c>
      <c r="J1701" s="4">
        <v>6074.4160000000002</v>
      </c>
      <c r="K1701" s="4">
        <v>6336.1440000000002</v>
      </c>
      <c r="L1701" s="4">
        <v>6643.6679999999997</v>
      </c>
      <c r="M1701" s="4">
        <v>6849.2259999999997</v>
      </c>
      <c r="N1701" s="4">
        <v>6925.2240000000002</v>
      </c>
      <c r="O1701" s="4">
        <v>7063.415</v>
      </c>
      <c r="P1701" s="4">
        <v>7278.527</v>
      </c>
      <c r="Q1701" s="4">
        <v>7068.2790000000005</v>
      </c>
      <c r="R1701" s="4">
        <v>6669.1220000000003</v>
      </c>
      <c r="S1701" s="4">
        <v>6223.3670000000002</v>
      </c>
      <c r="T1701" s="4">
        <v>5463.8040000000001</v>
      </c>
      <c r="U1701" s="4">
        <v>4288.5159999999996</v>
      </c>
      <c r="V1701" s="4">
        <v>3008.3980000000001</v>
      </c>
      <c r="W1701" s="4">
        <v>2220.761</v>
      </c>
      <c r="X1701" s="4">
        <v>1305.521</v>
      </c>
      <c r="Y1701" s="4">
        <v>571.54899999999998</v>
      </c>
      <c r="Z1701" s="4">
        <v>203.517</v>
      </c>
      <c r="AA1701" s="4">
        <v>112.06699999999999</v>
      </c>
    </row>
    <row r="1702" spans="1:27" s="6" customFormat="1" x14ac:dyDescent="0.3">
      <c r="A1702" s="40">
        <v>1701</v>
      </c>
      <c r="B1702" s="18" t="s">
        <v>323</v>
      </c>
      <c r="C1702" s="43" t="s">
        <v>139</v>
      </c>
      <c r="D1702" s="41"/>
      <c r="E1702" s="41">
        <v>50</v>
      </c>
      <c r="F1702" s="41">
        <v>2055</v>
      </c>
      <c r="G1702" s="4">
        <v>5136.3190000000004</v>
      </c>
      <c r="H1702" s="4">
        <v>5356.9859999999999</v>
      </c>
      <c r="I1702" s="4">
        <v>5577.53</v>
      </c>
      <c r="J1702" s="4">
        <v>5743.12</v>
      </c>
      <c r="K1702" s="4">
        <v>5973.6930000000002</v>
      </c>
      <c r="L1702" s="4">
        <v>6302.7259999999997</v>
      </c>
      <c r="M1702" s="4">
        <v>6569.2939999999999</v>
      </c>
      <c r="N1702" s="4">
        <v>6749.9719999999998</v>
      </c>
      <c r="O1702" s="4">
        <v>6830.5259999999998</v>
      </c>
      <c r="P1702" s="4">
        <v>6938.7380000000003</v>
      </c>
      <c r="Q1702" s="4">
        <v>7143.8789999999999</v>
      </c>
      <c r="R1702" s="4">
        <v>6905.0410000000002</v>
      </c>
      <c r="S1702" s="4">
        <v>6397.2640000000001</v>
      </c>
      <c r="T1702" s="4">
        <v>5831.9049999999997</v>
      </c>
      <c r="U1702" s="4">
        <v>4928.201</v>
      </c>
      <c r="V1702" s="4">
        <v>3744.924</v>
      </c>
      <c r="W1702" s="4">
        <v>2522.027</v>
      </c>
      <c r="X1702" s="4">
        <v>1693.13</v>
      </c>
      <c r="Y1702" s="4">
        <v>889.18899999999996</v>
      </c>
      <c r="Z1702" s="4">
        <v>333.52499999999998</v>
      </c>
      <c r="AA1702" s="4">
        <v>129.61699999999999</v>
      </c>
    </row>
    <row r="1703" spans="1:27" s="6" customFormat="1" x14ac:dyDescent="0.3">
      <c r="A1703" s="40">
        <v>1702</v>
      </c>
      <c r="B1703" s="18" t="s">
        <v>323</v>
      </c>
      <c r="C1703" s="43" t="s">
        <v>139</v>
      </c>
      <c r="D1703" s="41"/>
      <c r="E1703" s="41">
        <v>50</v>
      </c>
      <c r="F1703" s="41">
        <v>2060</v>
      </c>
      <c r="G1703" s="4">
        <v>4920.4409999999998</v>
      </c>
      <c r="H1703" s="4">
        <v>5126.3559999999998</v>
      </c>
      <c r="I1703" s="4">
        <v>5336.1080000000002</v>
      </c>
      <c r="J1703" s="4">
        <v>5481.223</v>
      </c>
      <c r="K1703" s="4">
        <v>5648.5709999999999</v>
      </c>
      <c r="L1703" s="4">
        <v>5943.06</v>
      </c>
      <c r="M1703" s="4">
        <v>6233.3149999999996</v>
      </c>
      <c r="N1703" s="4">
        <v>6476.2809999999999</v>
      </c>
      <c r="O1703" s="4">
        <v>6661.14</v>
      </c>
      <c r="P1703" s="4">
        <v>6713.76</v>
      </c>
      <c r="Q1703" s="4">
        <v>6814.3609999999999</v>
      </c>
      <c r="R1703" s="4">
        <v>6987.68</v>
      </c>
      <c r="S1703" s="4">
        <v>6640.2690000000002</v>
      </c>
      <c r="T1703" s="4">
        <v>6018.9830000000002</v>
      </c>
      <c r="U1703" s="4">
        <v>5295.067</v>
      </c>
      <c r="V1703" s="4">
        <v>4339.9579999999996</v>
      </c>
      <c r="W1703" s="4">
        <v>3172.2089999999998</v>
      </c>
      <c r="X1703" s="4">
        <v>1950.711</v>
      </c>
      <c r="Y1703" s="4">
        <v>1173.204</v>
      </c>
      <c r="Z1703" s="4">
        <v>528.93399999999997</v>
      </c>
      <c r="AA1703" s="4">
        <v>193.09399999999999</v>
      </c>
    </row>
    <row r="1704" spans="1:27" s="6" customFormat="1" x14ac:dyDescent="0.3">
      <c r="A1704" s="40">
        <v>1703</v>
      </c>
      <c r="B1704" s="18" t="s">
        <v>323</v>
      </c>
      <c r="C1704" s="43" t="s">
        <v>139</v>
      </c>
      <c r="D1704" s="41"/>
      <c r="E1704" s="41">
        <v>50</v>
      </c>
      <c r="F1704" s="41">
        <v>2065</v>
      </c>
      <c r="G1704" s="4">
        <v>4719.2280000000001</v>
      </c>
      <c r="H1704" s="4">
        <v>4911.8310000000001</v>
      </c>
      <c r="I1704" s="4">
        <v>5107.1639999999998</v>
      </c>
      <c r="J1704" s="4">
        <v>5245.643</v>
      </c>
      <c r="K1704" s="4">
        <v>5392.5230000000001</v>
      </c>
      <c r="L1704" s="4">
        <v>5620.527</v>
      </c>
      <c r="M1704" s="4">
        <v>5878.4790000000003</v>
      </c>
      <c r="N1704" s="4">
        <v>6146.5460000000003</v>
      </c>
      <c r="O1704" s="4">
        <v>6393.4880000000003</v>
      </c>
      <c r="P1704" s="4">
        <v>6551.5969999999998</v>
      </c>
      <c r="Q1704" s="4">
        <v>6597.9759999999997</v>
      </c>
      <c r="R1704" s="4">
        <v>6671.6490000000003</v>
      </c>
      <c r="S1704" s="4">
        <v>6734.5810000000001</v>
      </c>
      <c r="T1704" s="4">
        <v>6271.3760000000002</v>
      </c>
      <c r="U1704" s="4">
        <v>5497.567</v>
      </c>
      <c r="V1704" s="4">
        <v>4699.4160000000002</v>
      </c>
      <c r="W1704" s="4">
        <v>3711.6579999999999</v>
      </c>
      <c r="X1704" s="4">
        <v>2486.7260000000001</v>
      </c>
      <c r="Y1704" s="4">
        <v>1373.692</v>
      </c>
      <c r="Z1704" s="4">
        <v>710.69100000000003</v>
      </c>
      <c r="AA1704" s="4">
        <v>305.38900000000001</v>
      </c>
    </row>
    <row r="1705" spans="1:27" s="6" customFormat="1" x14ac:dyDescent="0.3">
      <c r="A1705" s="40">
        <v>1704</v>
      </c>
      <c r="B1705" s="18" t="s">
        <v>323</v>
      </c>
      <c r="C1705" s="43" t="s">
        <v>139</v>
      </c>
      <c r="D1705" s="41"/>
      <c r="E1705" s="41">
        <v>50</v>
      </c>
      <c r="F1705" s="41">
        <v>2070</v>
      </c>
      <c r="G1705" s="4">
        <v>4541.7240000000002</v>
      </c>
      <c r="H1705" s="4">
        <v>4711.6760000000004</v>
      </c>
      <c r="I1705" s="4">
        <v>4894.152</v>
      </c>
      <c r="J1705" s="4">
        <v>5022.3689999999997</v>
      </c>
      <c r="K1705" s="4">
        <v>5162.634</v>
      </c>
      <c r="L1705" s="4">
        <v>5366.6679999999997</v>
      </c>
      <c r="M1705" s="4">
        <v>5560.4660000000003</v>
      </c>
      <c r="N1705" s="4">
        <v>5797.71</v>
      </c>
      <c r="O1705" s="4">
        <v>6069.7870000000003</v>
      </c>
      <c r="P1705" s="4">
        <v>6291.4560000000001</v>
      </c>
      <c r="Q1705" s="4">
        <v>6443.2740000000003</v>
      </c>
      <c r="R1705" s="4">
        <v>6465.7950000000001</v>
      </c>
      <c r="S1705" s="4">
        <v>6440.9049999999997</v>
      </c>
      <c r="T1705" s="4">
        <v>6381.2169999999996</v>
      </c>
      <c r="U1705" s="4">
        <v>5758.8329999999996</v>
      </c>
      <c r="V1705" s="4">
        <v>4912.9549999999999</v>
      </c>
      <c r="W1705" s="4">
        <v>4053.62</v>
      </c>
      <c r="X1705" s="4">
        <v>2944.7919999999999</v>
      </c>
      <c r="Y1705" s="4">
        <v>1776.914</v>
      </c>
      <c r="Z1705" s="4">
        <v>846.05499999999995</v>
      </c>
      <c r="AA1705" s="4">
        <v>435.51299999999998</v>
      </c>
    </row>
    <row r="1706" spans="1:27" s="6" customFormat="1" x14ac:dyDescent="0.3">
      <c r="A1706" s="40">
        <v>1705</v>
      </c>
      <c r="B1706" s="18" t="s">
        <v>323</v>
      </c>
      <c r="C1706" s="43" t="s">
        <v>139</v>
      </c>
      <c r="D1706" s="41"/>
      <c r="E1706" s="41">
        <v>50</v>
      </c>
      <c r="F1706" s="41">
        <v>2075</v>
      </c>
      <c r="G1706" s="4">
        <v>4377.2950000000001</v>
      </c>
      <c r="H1706" s="4">
        <v>4535.0479999999998</v>
      </c>
      <c r="I1706" s="4">
        <v>4695.3620000000001</v>
      </c>
      <c r="J1706" s="4">
        <v>4814.9219999999996</v>
      </c>
      <c r="K1706" s="4">
        <v>4944.8739999999998</v>
      </c>
      <c r="L1706" s="4">
        <v>5138.7479999999996</v>
      </c>
      <c r="M1706" s="4">
        <v>5310.7830000000004</v>
      </c>
      <c r="N1706" s="4">
        <v>5485.3670000000002</v>
      </c>
      <c r="O1706" s="4">
        <v>5726.6850000000004</v>
      </c>
      <c r="P1706" s="4">
        <v>5975.1279999999997</v>
      </c>
      <c r="Q1706" s="4">
        <v>6190.8829999999998</v>
      </c>
      <c r="R1706" s="4">
        <v>6319.777</v>
      </c>
      <c r="S1706" s="4">
        <v>6252.3609999999999</v>
      </c>
      <c r="T1706" s="4">
        <v>6119.2839999999997</v>
      </c>
      <c r="U1706" s="4">
        <v>5888.4170000000004</v>
      </c>
      <c r="V1706" s="4">
        <v>5179.8429999999998</v>
      </c>
      <c r="W1706" s="4">
        <v>4272.6459999999997</v>
      </c>
      <c r="X1706" s="4">
        <v>3254.0419999999999</v>
      </c>
      <c r="Y1706" s="4">
        <v>2135.15</v>
      </c>
      <c r="Z1706" s="4">
        <v>1113.2550000000001</v>
      </c>
      <c r="AA1706" s="4">
        <v>557.44399999999996</v>
      </c>
    </row>
    <row r="1707" spans="1:27" s="6" customFormat="1" x14ac:dyDescent="0.3">
      <c r="A1707" s="40">
        <v>1706</v>
      </c>
      <c r="B1707" s="18" t="s">
        <v>323</v>
      </c>
      <c r="C1707" s="43" t="s">
        <v>139</v>
      </c>
      <c r="D1707" s="41"/>
      <c r="E1707" s="41">
        <v>50</v>
      </c>
      <c r="F1707" s="41">
        <v>2080</v>
      </c>
      <c r="G1707" s="4">
        <v>4228.366</v>
      </c>
      <c r="H1707" s="4">
        <v>4371.3869999999997</v>
      </c>
      <c r="I1707" s="4">
        <v>4520.0389999999998</v>
      </c>
      <c r="J1707" s="4">
        <v>4621.6490000000003</v>
      </c>
      <c r="K1707" s="4">
        <v>4742.8779999999997</v>
      </c>
      <c r="L1707" s="4">
        <v>4922.8890000000001</v>
      </c>
      <c r="M1707" s="4">
        <v>5086.8729999999996</v>
      </c>
      <c r="N1707" s="4">
        <v>5241.0259999999998</v>
      </c>
      <c r="O1707" s="4">
        <v>5419.7389999999996</v>
      </c>
      <c r="P1707" s="4">
        <v>5639.2939999999999</v>
      </c>
      <c r="Q1707" s="4">
        <v>5882.5349999999999</v>
      </c>
      <c r="R1707" s="4">
        <v>6077.0169999999998</v>
      </c>
      <c r="S1707" s="4">
        <v>6121.0680000000002</v>
      </c>
      <c r="T1707" s="4">
        <v>5955.8459999999995</v>
      </c>
      <c r="U1707" s="4">
        <v>5671.8130000000001</v>
      </c>
      <c r="V1707" s="4">
        <v>5328.732</v>
      </c>
      <c r="W1707" s="4">
        <v>4539.6139999999996</v>
      </c>
      <c r="X1707" s="4">
        <v>3468.1480000000001</v>
      </c>
      <c r="Y1707" s="4">
        <v>2392.4699999999998</v>
      </c>
      <c r="Z1707" s="4">
        <v>1359.836</v>
      </c>
      <c r="AA1707" s="4">
        <v>737.21299999999997</v>
      </c>
    </row>
    <row r="1708" spans="1:27" s="6" customFormat="1" x14ac:dyDescent="0.3">
      <c r="A1708" s="40">
        <v>1707</v>
      </c>
      <c r="B1708" s="18" t="s">
        <v>323</v>
      </c>
      <c r="C1708" s="43" t="s">
        <v>139</v>
      </c>
      <c r="D1708" s="41"/>
      <c r="E1708" s="41">
        <v>50</v>
      </c>
      <c r="F1708" s="41">
        <v>2085</v>
      </c>
      <c r="G1708" s="4">
        <v>4092.078</v>
      </c>
      <c r="H1708" s="4">
        <v>4223.1239999999998</v>
      </c>
      <c r="I1708" s="4">
        <v>4357.6009999999997</v>
      </c>
      <c r="J1708" s="4">
        <v>4451.7439999999997</v>
      </c>
      <c r="K1708" s="4">
        <v>4554.9480000000003</v>
      </c>
      <c r="L1708" s="4">
        <v>4722.67</v>
      </c>
      <c r="M1708" s="4">
        <v>4874.9030000000002</v>
      </c>
      <c r="N1708" s="4">
        <v>5022.3230000000003</v>
      </c>
      <c r="O1708" s="4">
        <v>5180.4089999999997</v>
      </c>
      <c r="P1708" s="4">
        <v>5339.2139999999999</v>
      </c>
      <c r="Q1708" s="4">
        <v>5554.4949999999999</v>
      </c>
      <c r="R1708" s="4">
        <v>5778.5659999999998</v>
      </c>
      <c r="S1708" s="4">
        <v>5894.5810000000001</v>
      </c>
      <c r="T1708" s="4">
        <v>5845.6629999999996</v>
      </c>
      <c r="U1708" s="4">
        <v>5543.6289999999999</v>
      </c>
      <c r="V1708" s="4">
        <v>5161.9830000000002</v>
      </c>
      <c r="W1708" s="4">
        <v>4703.9350000000004</v>
      </c>
      <c r="X1708" s="4">
        <v>3723.527</v>
      </c>
      <c r="Y1708" s="4">
        <v>2583.7350000000001</v>
      </c>
      <c r="Z1708" s="4">
        <v>1547.808</v>
      </c>
      <c r="AA1708" s="4">
        <v>938.26099999999997</v>
      </c>
    </row>
    <row r="1709" spans="1:27" s="6" customFormat="1" x14ac:dyDescent="0.3">
      <c r="A1709" s="40">
        <v>1708</v>
      </c>
      <c r="B1709" s="18" t="s">
        <v>323</v>
      </c>
      <c r="C1709" s="43" t="s">
        <v>139</v>
      </c>
      <c r="D1709" s="41"/>
      <c r="E1709" s="41">
        <v>50</v>
      </c>
      <c r="F1709" s="41">
        <v>2090</v>
      </c>
      <c r="G1709" s="4">
        <v>3961.7379999999998</v>
      </c>
      <c r="H1709" s="4">
        <v>4087.4140000000002</v>
      </c>
      <c r="I1709" s="4">
        <v>4210.5290000000005</v>
      </c>
      <c r="J1709" s="4">
        <v>4294.6440000000002</v>
      </c>
      <c r="K1709" s="4">
        <v>4390.28</v>
      </c>
      <c r="L1709" s="4">
        <v>4536.4089999999997</v>
      </c>
      <c r="M1709" s="4">
        <v>4678.5020000000004</v>
      </c>
      <c r="N1709" s="4">
        <v>4815.424</v>
      </c>
      <c r="O1709" s="4">
        <v>4966.4340000000002</v>
      </c>
      <c r="P1709" s="4">
        <v>5106.2219999999998</v>
      </c>
      <c r="Q1709" s="4">
        <v>5261.6419999999998</v>
      </c>
      <c r="R1709" s="4">
        <v>5460.1270000000004</v>
      </c>
      <c r="S1709" s="4">
        <v>5612.7809999999999</v>
      </c>
      <c r="T1709" s="4">
        <v>5642.6120000000001</v>
      </c>
      <c r="U1709" s="4">
        <v>5462.9009999999998</v>
      </c>
      <c r="V1709" s="4">
        <v>5072.3230000000003</v>
      </c>
      <c r="W1709" s="4">
        <v>4587.8130000000001</v>
      </c>
      <c r="X1709" s="4">
        <v>3896.6469999999999</v>
      </c>
      <c r="Y1709" s="4">
        <v>2809.14</v>
      </c>
      <c r="Z1709" s="4">
        <v>1696.998</v>
      </c>
      <c r="AA1709" s="4">
        <v>1127.482</v>
      </c>
    </row>
    <row r="1710" spans="1:27" s="6" customFormat="1" x14ac:dyDescent="0.3">
      <c r="A1710" s="40">
        <v>1709</v>
      </c>
      <c r="B1710" s="18" t="s">
        <v>323</v>
      </c>
      <c r="C1710" s="43" t="s">
        <v>139</v>
      </c>
      <c r="D1710" s="41"/>
      <c r="E1710" s="41">
        <v>50</v>
      </c>
      <c r="F1710" s="41">
        <v>2095</v>
      </c>
      <c r="G1710" s="4">
        <v>3841.556</v>
      </c>
      <c r="H1710" s="4">
        <v>3957.5390000000002</v>
      </c>
      <c r="I1710" s="4">
        <v>4075.8960000000002</v>
      </c>
      <c r="J1710" s="4">
        <v>4152.8789999999999</v>
      </c>
      <c r="K1710" s="4">
        <v>4238.3370000000004</v>
      </c>
      <c r="L1710" s="4">
        <v>4373.3019999999997</v>
      </c>
      <c r="M1710" s="4">
        <v>4495.9480000000003</v>
      </c>
      <c r="N1710" s="4">
        <v>4623.9589999999998</v>
      </c>
      <c r="O1710" s="4">
        <v>4764.1499999999996</v>
      </c>
      <c r="P1710" s="4">
        <v>4898.3100000000004</v>
      </c>
      <c r="Q1710" s="4">
        <v>5035.0119999999997</v>
      </c>
      <c r="R1710" s="4">
        <v>5175.8270000000002</v>
      </c>
      <c r="S1710" s="4">
        <v>5310.2510000000002</v>
      </c>
      <c r="T1710" s="4">
        <v>5384.4120000000003</v>
      </c>
      <c r="U1710" s="4">
        <v>5292.3530000000001</v>
      </c>
      <c r="V1710" s="4">
        <v>5022.88</v>
      </c>
      <c r="W1710" s="4">
        <v>4536.2790000000005</v>
      </c>
      <c r="X1710" s="4">
        <v>3835.1350000000002</v>
      </c>
      <c r="Y1710" s="4">
        <v>2974.194</v>
      </c>
      <c r="Z1710" s="4">
        <v>1871.2239999999999</v>
      </c>
      <c r="AA1710" s="4">
        <v>1297.453</v>
      </c>
    </row>
    <row r="1711" spans="1:27" s="6" customFormat="1" x14ac:dyDescent="0.3">
      <c r="A1711" s="40">
        <v>1710</v>
      </c>
      <c r="B1711" s="18" t="s">
        <v>323</v>
      </c>
      <c r="C1711" s="43" t="s">
        <v>139</v>
      </c>
      <c r="D1711" s="41"/>
      <c r="E1711" s="41">
        <v>50</v>
      </c>
      <c r="F1711" s="41">
        <v>2100</v>
      </c>
      <c r="G1711" s="4">
        <v>3730.2089999999998</v>
      </c>
      <c r="H1711" s="4">
        <v>3837.83</v>
      </c>
      <c r="I1711" s="4">
        <v>3947.1190000000001</v>
      </c>
      <c r="J1711" s="4">
        <v>4023.5230000000001</v>
      </c>
      <c r="K1711" s="4">
        <v>4101.6880000000001</v>
      </c>
      <c r="L1711" s="4">
        <v>4222.9120000000003</v>
      </c>
      <c r="M1711" s="4">
        <v>4336.4750000000004</v>
      </c>
      <c r="N1711" s="4">
        <v>4446.2700000000004</v>
      </c>
      <c r="O1711" s="4">
        <v>4577.1329999999998</v>
      </c>
      <c r="P1711" s="4">
        <v>4701.951</v>
      </c>
      <c r="Q1711" s="4">
        <v>4833.1369999999997</v>
      </c>
      <c r="R1711" s="4">
        <v>4956.6220000000003</v>
      </c>
      <c r="S1711" s="4">
        <v>5040.3680000000004</v>
      </c>
      <c r="T1711" s="4">
        <v>5105.0820000000003</v>
      </c>
      <c r="U1711" s="4">
        <v>5068.335</v>
      </c>
      <c r="V1711" s="4">
        <v>4889.62</v>
      </c>
      <c r="W1711" s="4">
        <v>4519.835</v>
      </c>
      <c r="X1711" s="4">
        <v>3826.5320000000002</v>
      </c>
      <c r="Y1711" s="4">
        <v>2961.6840000000002</v>
      </c>
      <c r="Z1711" s="4">
        <v>2009.634</v>
      </c>
      <c r="AA1711" s="4">
        <v>1474.7660000000001</v>
      </c>
    </row>
    <row r="1712" spans="1:27" s="6" customFormat="1" x14ac:dyDescent="0.3">
      <c r="A1712" s="40">
        <v>1711</v>
      </c>
      <c r="B1712" s="18" t="s">
        <v>323</v>
      </c>
      <c r="C1712" s="43" t="s">
        <v>140</v>
      </c>
      <c r="D1712" s="41"/>
      <c r="E1712" s="41">
        <v>64</v>
      </c>
      <c r="F1712" s="41">
        <v>2015</v>
      </c>
      <c r="G1712" s="4">
        <v>34.774000000000001</v>
      </c>
      <c r="H1712" s="4">
        <v>35.915999999999997</v>
      </c>
      <c r="I1712" s="4">
        <v>35.591000000000001</v>
      </c>
      <c r="J1712" s="4">
        <v>37.497999999999998</v>
      </c>
      <c r="K1712" s="4">
        <v>39.183999999999997</v>
      </c>
      <c r="L1712" s="4">
        <v>38.97</v>
      </c>
      <c r="M1712" s="4">
        <v>31.815999999999999</v>
      </c>
      <c r="N1712" s="4">
        <v>26.227</v>
      </c>
      <c r="O1712" s="4">
        <v>21.385999999999999</v>
      </c>
      <c r="P1712" s="4">
        <v>18.260000000000002</v>
      </c>
      <c r="Q1712" s="4">
        <v>13.714</v>
      </c>
      <c r="R1712" s="4">
        <v>11.157</v>
      </c>
      <c r="S1712" s="4">
        <v>7.8979999999999997</v>
      </c>
      <c r="T1712" s="4">
        <v>5.8959999999999999</v>
      </c>
      <c r="U1712" s="4">
        <v>4.3579999999999997</v>
      </c>
      <c r="V1712" s="4">
        <v>2.9980000000000002</v>
      </c>
      <c r="W1712" s="4">
        <v>1.911</v>
      </c>
      <c r="X1712" s="4">
        <v>0.92300000000000004</v>
      </c>
      <c r="Y1712" s="4">
        <v>0.34599999999999997</v>
      </c>
      <c r="Z1712" s="4">
        <v>9.9000000000000005E-2</v>
      </c>
      <c r="AA1712" s="4">
        <v>2.1999999999999999E-2</v>
      </c>
    </row>
    <row r="1713" spans="1:27" s="6" customFormat="1" x14ac:dyDescent="0.3">
      <c r="A1713" s="40">
        <v>1712</v>
      </c>
      <c r="B1713" s="18" t="s">
        <v>323</v>
      </c>
      <c r="C1713" s="43" t="s">
        <v>140</v>
      </c>
      <c r="D1713" s="41"/>
      <c r="E1713" s="41">
        <v>64</v>
      </c>
      <c r="F1713" s="41">
        <v>2020</v>
      </c>
      <c r="G1713" s="4">
        <v>34.584000000000003</v>
      </c>
      <c r="H1713" s="4">
        <v>34.517000000000003</v>
      </c>
      <c r="I1713" s="4">
        <v>35.662999999999997</v>
      </c>
      <c r="J1713" s="4">
        <v>35.406999999999996</v>
      </c>
      <c r="K1713" s="4">
        <v>37.29</v>
      </c>
      <c r="L1713" s="4">
        <v>38.884999999999998</v>
      </c>
      <c r="M1713" s="4">
        <v>38.536000000000001</v>
      </c>
      <c r="N1713" s="4">
        <v>31.312999999999999</v>
      </c>
      <c r="O1713" s="4">
        <v>25.664000000000001</v>
      </c>
      <c r="P1713" s="4">
        <v>20.777999999999999</v>
      </c>
      <c r="Q1713" s="4">
        <v>17.561</v>
      </c>
      <c r="R1713" s="4">
        <v>12.978</v>
      </c>
      <c r="S1713" s="4">
        <v>10.336</v>
      </c>
      <c r="T1713" s="4">
        <v>7.0940000000000003</v>
      </c>
      <c r="U1713" s="4">
        <v>5.0670000000000002</v>
      </c>
      <c r="V1713" s="4">
        <v>3.5110000000000001</v>
      </c>
      <c r="W1713" s="4">
        <v>2.2050000000000001</v>
      </c>
      <c r="X1713" s="4">
        <v>1.2490000000000001</v>
      </c>
      <c r="Y1713" s="4">
        <v>0.51700000000000002</v>
      </c>
      <c r="Z1713" s="4">
        <v>0.159</v>
      </c>
      <c r="AA1713" s="4">
        <v>3.7999999999999999E-2</v>
      </c>
    </row>
    <row r="1714" spans="1:27" s="6" customFormat="1" x14ac:dyDescent="0.3">
      <c r="A1714" s="40">
        <v>1713</v>
      </c>
      <c r="B1714" s="18" t="s">
        <v>323</v>
      </c>
      <c r="C1714" s="43" t="s">
        <v>140</v>
      </c>
      <c r="D1714" s="41"/>
      <c r="E1714" s="41">
        <v>64</v>
      </c>
      <c r="F1714" s="41">
        <v>2025</v>
      </c>
      <c r="G1714" s="4">
        <v>33.011000000000003</v>
      </c>
      <c r="H1714" s="4">
        <v>34.377000000000002</v>
      </c>
      <c r="I1714" s="4">
        <v>34.322000000000003</v>
      </c>
      <c r="J1714" s="4">
        <v>35.515999999999998</v>
      </c>
      <c r="K1714" s="4">
        <v>35.247999999999998</v>
      </c>
      <c r="L1714" s="4">
        <v>37.057000000000002</v>
      </c>
      <c r="M1714" s="4">
        <v>38.527000000000001</v>
      </c>
      <c r="N1714" s="4">
        <v>38.021999999999998</v>
      </c>
      <c r="O1714" s="4">
        <v>30.731999999999999</v>
      </c>
      <c r="P1714" s="4">
        <v>25.021999999999998</v>
      </c>
      <c r="Q1714" s="4">
        <v>20.059000000000001</v>
      </c>
      <c r="R1714" s="4">
        <v>16.698</v>
      </c>
      <c r="S1714" s="4">
        <v>12.090999999999999</v>
      </c>
      <c r="T1714" s="4">
        <v>9.3529999999999998</v>
      </c>
      <c r="U1714" s="4">
        <v>6.1539999999999999</v>
      </c>
      <c r="V1714" s="4">
        <v>4.1310000000000002</v>
      </c>
      <c r="W1714" s="4">
        <v>2.6190000000000002</v>
      </c>
      <c r="X1714" s="4">
        <v>1.4650000000000001</v>
      </c>
      <c r="Y1714" s="4">
        <v>0.71299999999999997</v>
      </c>
      <c r="Z1714" s="4">
        <v>0.24</v>
      </c>
      <c r="AA1714" s="4">
        <v>6.3E-2</v>
      </c>
    </row>
    <row r="1715" spans="1:27" s="6" customFormat="1" x14ac:dyDescent="0.3">
      <c r="A1715" s="40">
        <v>1714</v>
      </c>
      <c r="B1715" s="18" t="s">
        <v>323</v>
      </c>
      <c r="C1715" s="43" t="s">
        <v>140</v>
      </c>
      <c r="D1715" s="41"/>
      <c r="E1715" s="41">
        <v>64</v>
      </c>
      <c r="F1715" s="41">
        <v>2030</v>
      </c>
      <c r="G1715" s="4">
        <v>30.896000000000001</v>
      </c>
      <c r="H1715" s="4">
        <v>32.851999999999997</v>
      </c>
      <c r="I1715" s="4">
        <v>34.218000000000004</v>
      </c>
      <c r="J1715" s="4">
        <v>34.207000000000001</v>
      </c>
      <c r="K1715" s="4">
        <v>35.386000000000003</v>
      </c>
      <c r="L1715" s="4">
        <v>35.066000000000003</v>
      </c>
      <c r="M1715" s="4">
        <v>36.770000000000003</v>
      </c>
      <c r="N1715" s="4">
        <v>38.087000000000003</v>
      </c>
      <c r="O1715" s="4">
        <v>37.405999999999999</v>
      </c>
      <c r="P1715" s="4">
        <v>30.042000000000002</v>
      </c>
      <c r="Q1715" s="4">
        <v>24.231000000000002</v>
      </c>
      <c r="R1715" s="4">
        <v>19.149999999999999</v>
      </c>
      <c r="S1715" s="4">
        <v>15.632999999999999</v>
      </c>
      <c r="T1715" s="4">
        <v>11.010999999999999</v>
      </c>
      <c r="U1715" s="4">
        <v>8.1790000000000003</v>
      </c>
      <c r="V1715" s="4">
        <v>5.07</v>
      </c>
      <c r="W1715" s="4">
        <v>3.1219999999999999</v>
      </c>
      <c r="X1715" s="4">
        <v>1.768</v>
      </c>
      <c r="Y1715" s="4">
        <v>0.84899999999999998</v>
      </c>
      <c r="Z1715" s="4">
        <v>0.33700000000000002</v>
      </c>
      <c r="AA1715" s="4">
        <v>9.9000000000000005E-2</v>
      </c>
    </row>
    <row r="1716" spans="1:27" s="6" customFormat="1" x14ac:dyDescent="0.3">
      <c r="A1716" s="40">
        <v>1715</v>
      </c>
      <c r="B1716" s="18" t="s">
        <v>323</v>
      </c>
      <c r="C1716" s="43" t="s">
        <v>140</v>
      </c>
      <c r="D1716" s="41"/>
      <c r="E1716" s="41">
        <v>64</v>
      </c>
      <c r="F1716" s="41">
        <v>2035</v>
      </c>
      <c r="G1716" s="4">
        <v>28.923999999999999</v>
      </c>
      <c r="H1716" s="4">
        <v>30.768000000000001</v>
      </c>
      <c r="I1716" s="4">
        <v>32.716999999999999</v>
      </c>
      <c r="J1716" s="4">
        <v>34.115000000000002</v>
      </c>
      <c r="K1716" s="4">
        <v>34.090000000000003</v>
      </c>
      <c r="L1716" s="4">
        <v>35.218000000000004</v>
      </c>
      <c r="M1716" s="4">
        <v>34.814999999999998</v>
      </c>
      <c r="N1716" s="4">
        <v>36.378</v>
      </c>
      <c r="O1716" s="4">
        <v>37.512999999999998</v>
      </c>
      <c r="P1716" s="4">
        <v>36.624000000000002</v>
      </c>
      <c r="Q1716" s="4">
        <v>29.161000000000001</v>
      </c>
      <c r="R1716" s="4">
        <v>23.212</v>
      </c>
      <c r="S1716" s="4">
        <v>18.016999999999999</v>
      </c>
      <c r="T1716" s="4">
        <v>14.337</v>
      </c>
      <c r="U1716" s="4">
        <v>9.7249999999999996</v>
      </c>
      <c r="V1716" s="4">
        <v>6.8319999999999999</v>
      </c>
      <c r="W1716" s="4">
        <v>3.9039999999999999</v>
      </c>
      <c r="X1716" s="4">
        <v>2.1549999999999998</v>
      </c>
      <c r="Y1716" s="4">
        <v>1.052</v>
      </c>
      <c r="Z1716" s="4">
        <v>0.41499999999999998</v>
      </c>
      <c r="AA1716" s="4">
        <v>0.14499999999999999</v>
      </c>
    </row>
    <row r="1717" spans="1:27" s="6" customFormat="1" x14ac:dyDescent="0.3">
      <c r="A1717" s="40">
        <v>1716</v>
      </c>
      <c r="B1717" s="18" t="s">
        <v>323</v>
      </c>
      <c r="C1717" s="43" t="s">
        <v>140</v>
      </c>
      <c r="D1717" s="41"/>
      <c r="E1717" s="41">
        <v>64</v>
      </c>
      <c r="F1717" s="41">
        <v>2040</v>
      </c>
      <c r="G1717" s="4">
        <v>27.548999999999999</v>
      </c>
      <c r="H1717" s="4">
        <v>28.818999999999999</v>
      </c>
      <c r="I1717" s="4">
        <v>30.655000000000001</v>
      </c>
      <c r="J1717" s="4">
        <v>32.628</v>
      </c>
      <c r="K1717" s="4">
        <v>34.008000000000003</v>
      </c>
      <c r="L1717" s="4">
        <v>33.941000000000003</v>
      </c>
      <c r="M1717" s="4">
        <v>34.981000000000002</v>
      </c>
      <c r="N1717" s="4">
        <v>34.466999999999999</v>
      </c>
      <c r="O1717" s="4">
        <v>35.863999999999997</v>
      </c>
      <c r="P1717" s="4">
        <v>36.779000000000003</v>
      </c>
      <c r="Q1717" s="4">
        <v>35.621000000000002</v>
      </c>
      <c r="R1717" s="4">
        <v>28.015000000000001</v>
      </c>
      <c r="S1717" s="4">
        <v>21.93</v>
      </c>
      <c r="T1717" s="4">
        <v>16.623999999999999</v>
      </c>
      <c r="U1717" s="4">
        <v>12.772</v>
      </c>
      <c r="V1717" s="4">
        <v>8.2219999999999995</v>
      </c>
      <c r="W1717" s="4">
        <v>5.3470000000000004</v>
      </c>
      <c r="X1717" s="4">
        <v>2.75</v>
      </c>
      <c r="Y1717" s="4">
        <v>1.3149999999999999</v>
      </c>
      <c r="Z1717" s="4">
        <v>0.52700000000000002</v>
      </c>
      <c r="AA1717" s="4">
        <v>0.189</v>
      </c>
    </row>
    <row r="1718" spans="1:27" s="6" customFormat="1" x14ac:dyDescent="0.3">
      <c r="A1718" s="40">
        <v>1717</v>
      </c>
      <c r="B1718" s="18" t="s">
        <v>323</v>
      </c>
      <c r="C1718" s="43" t="s">
        <v>140</v>
      </c>
      <c r="D1718" s="41"/>
      <c r="E1718" s="41">
        <v>64</v>
      </c>
      <c r="F1718" s="41">
        <v>2045</v>
      </c>
      <c r="G1718" s="4">
        <v>26.716000000000001</v>
      </c>
      <c r="H1718" s="4">
        <v>27.460999999999999</v>
      </c>
      <c r="I1718" s="4">
        <v>28.727</v>
      </c>
      <c r="J1718" s="4">
        <v>30.577000000000002</v>
      </c>
      <c r="K1718" s="4">
        <v>32.533000000000001</v>
      </c>
      <c r="L1718" s="4">
        <v>33.868000000000002</v>
      </c>
      <c r="M1718" s="4">
        <v>33.725000000000001</v>
      </c>
      <c r="N1718" s="4">
        <v>34.652999999999999</v>
      </c>
      <c r="O1718" s="4">
        <v>34.008000000000003</v>
      </c>
      <c r="P1718" s="4">
        <v>35.206000000000003</v>
      </c>
      <c r="Q1718" s="4">
        <v>35.832000000000001</v>
      </c>
      <c r="R1718" s="4">
        <v>34.308</v>
      </c>
      <c r="S1718" s="4">
        <v>26.565000000000001</v>
      </c>
      <c r="T1718" s="4">
        <v>20.338999999999999</v>
      </c>
      <c r="U1718" s="4">
        <v>14.919</v>
      </c>
      <c r="V1718" s="4">
        <v>10.912000000000001</v>
      </c>
      <c r="W1718" s="4">
        <v>6.5259999999999998</v>
      </c>
      <c r="X1718" s="4">
        <v>3.8340000000000001</v>
      </c>
      <c r="Y1718" s="4">
        <v>1.714</v>
      </c>
      <c r="Z1718" s="4">
        <v>0.67300000000000004</v>
      </c>
      <c r="AA1718" s="4">
        <v>0.246</v>
      </c>
    </row>
    <row r="1719" spans="1:27" s="6" customFormat="1" x14ac:dyDescent="0.3">
      <c r="A1719" s="40">
        <v>1718</v>
      </c>
      <c r="B1719" s="18" t="s">
        <v>323</v>
      </c>
      <c r="C1719" s="43" t="s">
        <v>140</v>
      </c>
      <c r="D1719" s="41"/>
      <c r="E1719" s="41">
        <v>64</v>
      </c>
      <c r="F1719" s="41">
        <v>2050</v>
      </c>
      <c r="G1719" s="4">
        <v>26.077999999999999</v>
      </c>
      <c r="H1719" s="4">
        <v>26.64</v>
      </c>
      <c r="I1719" s="4">
        <v>27.379000000000001</v>
      </c>
      <c r="J1719" s="4">
        <v>28.658999999999999</v>
      </c>
      <c r="K1719" s="4">
        <v>30.494</v>
      </c>
      <c r="L1719" s="4">
        <v>32.405000000000001</v>
      </c>
      <c r="M1719" s="4">
        <v>33.664999999999999</v>
      </c>
      <c r="N1719" s="4">
        <v>33.424999999999997</v>
      </c>
      <c r="O1719" s="4">
        <v>34.216999999999999</v>
      </c>
      <c r="P1719" s="4">
        <v>33.418999999999997</v>
      </c>
      <c r="Q1719" s="4">
        <v>34.35</v>
      </c>
      <c r="R1719" s="4">
        <v>34.588999999999999</v>
      </c>
      <c r="S1719" s="4">
        <v>32.634999999999998</v>
      </c>
      <c r="T1719" s="4">
        <v>24.751999999999999</v>
      </c>
      <c r="U1719" s="4">
        <v>18.376000000000001</v>
      </c>
      <c r="V1719" s="4">
        <v>12.864000000000001</v>
      </c>
      <c r="W1719" s="4">
        <v>8.7690000000000001</v>
      </c>
      <c r="X1719" s="4">
        <v>4.7560000000000002</v>
      </c>
      <c r="Y1719" s="4">
        <v>2.4350000000000001</v>
      </c>
      <c r="Z1719" s="4">
        <v>0.89700000000000002</v>
      </c>
      <c r="AA1719" s="4">
        <v>0.32100000000000001</v>
      </c>
    </row>
    <row r="1720" spans="1:27" s="6" customFormat="1" x14ac:dyDescent="0.3">
      <c r="A1720" s="40">
        <v>1719</v>
      </c>
      <c r="B1720" s="18" t="s">
        <v>323</v>
      </c>
      <c r="C1720" s="43" t="s">
        <v>140</v>
      </c>
      <c r="D1720" s="41"/>
      <c r="E1720" s="41">
        <v>64</v>
      </c>
      <c r="F1720" s="41">
        <v>2055</v>
      </c>
      <c r="G1720" s="4">
        <v>25.29</v>
      </c>
      <c r="H1720" s="4">
        <v>26.013000000000002</v>
      </c>
      <c r="I1720" s="4">
        <v>26.568000000000001</v>
      </c>
      <c r="J1720" s="4">
        <v>27.32</v>
      </c>
      <c r="K1720" s="4">
        <v>28.585999999999999</v>
      </c>
      <c r="L1720" s="4">
        <v>30.381</v>
      </c>
      <c r="M1720" s="4">
        <v>32.220999999999997</v>
      </c>
      <c r="N1720" s="4">
        <v>33.381999999999998</v>
      </c>
      <c r="O1720" s="4">
        <v>33.027000000000001</v>
      </c>
      <c r="P1720" s="4">
        <v>33.655000000000001</v>
      </c>
      <c r="Q1720" s="4">
        <v>32.652000000000001</v>
      </c>
      <c r="R1720" s="4">
        <v>33.225000000000001</v>
      </c>
      <c r="S1720" s="4">
        <v>33</v>
      </c>
      <c r="T1720" s="4">
        <v>30.535</v>
      </c>
      <c r="U1720" s="4">
        <v>22.494</v>
      </c>
      <c r="V1720" s="4">
        <v>15.976000000000001</v>
      </c>
      <c r="W1720" s="4">
        <v>10.456</v>
      </c>
      <c r="X1720" s="4">
        <v>6.4829999999999997</v>
      </c>
      <c r="Y1720" s="4">
        <v>3.0720000000000001</v>
      </c>
      <c r="Z1720" s="4">
        <v>1.298</v>
      </c>
      <c r="AA1720" s="4">
        <v>0.432</v>
      </c>
    </row>
    <row r="1721" spans="1:27" s="6" customFormat="1" x14ac:dyDescent="0.3">
      <c r="A1721" s="40">
        <v>1720</v>
      </c>
      <c r="B1721" s="18" t="s">
        <v>323</v>
      </c>
      <c r="C1721" s="43" t="s">
        <v>140</v>
      </c>
      <c r="D1721" s="41"/>
      <c r="E1721" s="41">
        <v>64</v>
      </c>
      <c r="F1721" s="41">
        <v>2060</v>
      </c>
      <c r="G1721" s="4">
        <v>24.295999999999999</v>
      </c>
      <c r="H1721" s="4">
        <v>25.231999999999999</v>
      </c>
      <c r="I1721" s="4">
        <v>25.95</v>
      </c>
      <c r="J1721" s="4">
        <v>26.515999999999998</v>
      </c>
      <c r="K1721" s="4">
        <v>27.257999999999999</v>
      </c>
      <c r="L1721" s="4">
        <v>28.486000000000001</v>
      </c>
      <c r="M1721" s="4">
        <v>30.219000000000001</v>
      </c>
      <c r="N1721" s="4">
        <v>31.963999999999999</v>
      </c>
      <c r="O1721" s="4">
        <v>33.002000000000002</v>
      </c>
      <c r="P1721" s="4">
        <v>32.508000000000003</v>
      </c>
      <c r="Q1721" s="4">
        <v>32.918999999999997</v>
      </c>
      <c r="R1721" s="4">
        <v>31.632999999999999</v>
      </c>
      <c r="S1721" s="4">
        <v>31.774999999999999</v>
      </c>
      <c r="T1721" s="4">
        <v>30.99</v>
      </c>
      <c r="U1721" s="4">
        <v>27.904</v>
      </c>
      <c r="V1721" s="4">
        <v>19.716000000000001</v>
      </c>
      <c r="W1721" s="4">
        <v>13.135</v>
      </c>
      <c r="X1721" s="4">
        <v>7.8479999999999999</v>
      </c>
      <c r="Y1721" s="4">
        <v>4.2649999999999997</v>
      </c>
      <c r="Z1721" s="4">
        <v>1.673</v>
      </c>
      <c r="AA1721" s="4">
        <v>0.624</v>
      </c>
    </row>
    <row r="1722" spans="1:27" s="6" customFormat="1" x14ac:dyDescent="0.3">
      <c r="A1722" s="40">
        <v>1721</v>
      </c>
      <c r="B1722" s="18" t="s">
        <v>323</v>
      </c>
      <c r="C1722" s="43" t="s">
        <v>140</v>
      </c>
      <c r="D1722" s="41"/>
      <c r="E1722" s="41">
        <v>64</v>
      </c>
      <c r="F1722" s="41">
        <v>2065</v>
      </c>
      <c r="G1722" s="4">
        <v>23.291</v>
      </c>
      <c r="H1722" s="4">
        <v>24.245000000000001</v>
      </c>
      <c r="I1722" s="4">
        <v>25.173999999999999</v>
      </c>
      <c r="J1722" s="4">
        <v>25.902999999999999</v>
      </c>
      <c r="K1722" s="4">
        <v>26.457999999999998</v>
      </c>
      <c r="L1722" s="4">
        <v>27.169</v>
      </c>
      <c r="M1722" s="4">
        <v>28.344000000000001</v>
      </c>
      <c r="N1722" s="4">
        <v>29.99</v>
      </c>
      <c r="O1722" s="4">
        <v>31.617999999999999</v>
      </c>
      <c r="P1722" s="4">
        <v>32.51</v>
      </c>
      <c r="Q1722" s="4">
        <v>31.83</v>
      </c>
      <c r="R1722" s="4">
        <v>31.94</v>
      </c>
      <c r="S1722" s="4">
        <v>30.321999999999999</v>
      </c>
      <c r="T1722" s="4">
        <v>29.942</v>
      </c>
      <c r="U1722" s="4">
        <v>28.466000000000001</v>
      </c>
      <c r="V1722" s="4">
        <v>24.643000000000001</v>
      </c>
      <c r="W1722" s="4">
        <v>16.384</v>
      </c>
      <c r="X1722" s="4">
        <v>9.9979999999999993</v>
      </c>
      <c r="Y1722" s="4">
        <v>5.2519999999999998</v>
      </c>
      <c r="Z1722" s="4">
        <v>2.3690000000000002</v>
      </c>
      <c r="AA1722" s="4">
        <v>0.84199999999999997</v>
      </c>
    </row>
    <row r="1723" spans="1:27" s="6" customFormat="1" x14ac:dyDescent="0.3">
      <c r="A1723" s="40">
        <v>1722</v>
      </c>
      <c r="B1723" s="18" t="s">
        <v>323</v>
      </c>
      <c r="C1723" s="43" t="s">
        <v>140</v>
      </c>
      <c r="D1723" s="41"/>
      <c r="E1723" s="41">
        <v>64</v>
      </c>
      <c r="F1723" s="41">
        <v>2070</v>
      </c>
      <c r="G1723" s="4">
        <v>22.492000000000001</v>
      </c>
      <c r="H1723" s="4">
        <v>23.247</v>
      </c>
      <c r="I1723" s="4">
        <v>24.195</v>
      </c>
      <c r="J1723" s="4">
        <v>25.131</v>
      </c>
      <c r="K1723" s="4">
        <v>25.849</v>
      </c>
      <c r="L1723" s="4">
        <v>26.376000000000001</v>
      </c>
      <c r="M1723" s="4">
        <v>27.04</v>
      </c>
      <c r="N1723" s="4">
        <v>28.138999999999999</v>
      </c>
      <c r="O1723" s="4">
        <v>29.68</v>
      </c>
      <c r="P1723" s="4">
        <v>31.166</v>
      </c>
      <c r="Q1723" s="4">
        <v>31.859000000000002</v>
      </c>
      <c r="R1723" s="4">
        <v>30.925000000000001</v>
      </c>
      <c r="S1723" s="4">
        <v>30.678999999999998</v>
      </c>
      <c r="T1723" s="4">
        <v>28.661999999999999</v>
      </c>
      <c r="U1723" s="4">
        <v>27.632000000000001</v>
      </c>
      <c r="V1723" s="4">
        <v>25.311</v>
      </c>
      <c r="W1723" s="4">
        <v>20.675999999999998</v>
      </c>
      <c r="X1723" s="4">
        <v>12.631</v>
      </c>
      <c r="Y1723" s="4">
        <v>6.798</v>
      </c>
      <c r="Z1723" s="4">
        <v>2.972</v>
      </c>
      <c r="AA1723" s="4">
        <v>1.1950000000000001</v>
      </c>
    </row>
    <row r="1724" spans="1:27" s="6" customFormat="1" x14ac:dyDescent="0.3">
      <c r="A1724" s="40">
        <v>1723</v>
      </c>
      <c r="B1724" s="18" t="s">
        <v>323</v>
      </c>
      <c r="C1724" s="43" t="s">
        <v>140</v>
      </c>
      <c r="D1724" s="41"/>
      <c r="E1724" s="41">
        <v>64</v>
      </c>
      <c r="F1724" s="41">
        <v>2075</v>
      </c>
      <c r="G1724" s="4">
        <v>21.943000000000001</v>
      </c>
      <c r="H1724" s="4">
        <v>22.451000000000001</v>
      </c>
      <c r="I1724" s="4">
        <v>23.201000000000001</v>
      </c>
      <c r="J1724" s="4">
        <v>24.157</v>
      </c>
      <c r="K1724" s="4">
        <v>25.082000000000001</v>
      </c>
      <c r="L1724" s="4">
        <v>25.774999999999999</v>
      </c>
      <c r="M1724" s="4">
        <v>26.257999999999999</v>
      </c>
      <c r="N1724" s="4">
        <v>26.853999999999999</v>
      </c>
      <c r="O1724" s="4">
        <v>27.861999999999998</v>
      </c>
      <c r="P1724" s="4">
        <v>29.273</v>
      </c>
      <c r="Q1724" s="4">
        <v>30.57</v>
      </c>
      <c r="R1724" s="4">
        <v>30.992999999999999</v>
      </c>
      <c r="S1724" s="4">
        <v>29.76</v>
      </c>
      <c r="T1724" s="4">
        <v>29.082000000000001</v>
      </c>
      <c r="U1724" s="4">
        <v>26.562000000000001</v>
      </c>
      <c r="V1724" s="4">
        <v>24.722000000000001</v>
      </c>
      <c r="W1724" s="4">
        <v>21.425999999999998</v>
      </c>
      <c r="X1724" s="4">
        <v>16.129000000000001</v>
      </c>
      <c r="Y1724" s="4">
        <v>8.7159999999999993</v>
      </c>
      <c r="Z1724" s="4">
        <v>3.9119999999999999</v>
      </c>
      <c r="AA1724" s="4">
        <v>1.5740000000000001</v>
      </c>
    </row>
    <row r="1725" spans="1:27" s="6" customFormat="1" x14ac:dyDescent="0.3">
      <c r="A1725" s="40">
        <v>1724</v>
      </c>
      <c r="B1725" s="18" t="s">
        <v>323</v>
      </c>
      <c r="C1725" s="43" t="s">
        <v>140</v>
      </c>
      <c r="D1725" s="41"/>
      <c r="E1725" s="41">
        <v>64</v>
      </c>
      <c r="F1725" s="41">
        <v>2080</v>
      </c>
      <c r="G1725" s="4">
        <v>21.507999999999999</v>
      </c>
      <c r="H1725" s="4">
        <v>21.907</v>
      </c>
      <c r="I1725" s="4">
        <v>22.411999999999999</v>
      </c>
      <c r="J1725" s="4">
        <v>23.167999999999999</v>
      </c>
      <c r="K1725" s="4">
        <v>24.113</v>
      </c>
      <c r="L1725" s="4">
        <v>25.013999999999999</v>
      </c>
      <c r="M1725" s="4">
        <v>25.666</v>
      </c>
      <c r="N1725" s="4">
        <v>26.085000000000001</v>
      </c>
      <c r="O1725" s="4">
        <v>26.599</v>
      </c>
      <c r="P1725" s="4">
        <v>27.495999999999999</v>
      </c>
      <c r="Q1725" s="4">
        <v>28.736000000000001</v>
      </c>
      <c r="R1725" s="4">
        <v>29.774000000000001</v>
      </c>
      <c r="S1725" s="4">
        <v>29.881</v>
      </c>
      <c r="T1725" s="4">
        <v>28.288</v>
      </c>
      <c r="U1725" s="4">
        <v>27.06</v>
      </c>
      <c r="V1725" s="4">
        <v>23.907</v>
      </c>
      <c r="W1725" s="4">
        <v>21.103999999999999</v>
      </c>
      <c r="X1725" s="4">
        <v>16.902999999999999</v>
      </c>
      <c r="Y1725" s="4">
        <v>11.29</v>
      </c>
      <c r="Z1725" s="4">
        <v>5.1029999999999998</v>
      </c>
      <c r="AA1725" s="4">
        <v>2.101</v>
      </c>
    </row>
    <row r="1726" spans="1:27" s="6" customFormat="1" x14ac:dyDescent="0.3">
      <c r="A1726" s="40">
        <v>1725</v>
      </c>
      <c r="B1726" s="18" t="s">
        <v>323</v>
      </c>
      <c r="C1726" s="43" t="s">
        <v>140</v>
      </c>
      <c r="D1726" s="41"/>
      <c r="E1726" s="41">
        <v>64</v>
      </c>
      <c r="F1726" s="41">
        <v>2085</v>
      </c>
      <c r="G1726" s="4">
        <v>21.038</v>
      </c>
      <c r="H1726" s="4">
        <v>21.477</v>
      </c>
      <c r="I1726" s="4">
        <v>21.872</v>
      </c>
      <c r="J1726" s="4">
        <v>22.381</v>
      </c>
      <c r="K1726" s="4">
        <v>23.128</v>
      </c>
      <c r="L1726" s="4">
        <v>24.052</v>
      </c>
      <c r="M1726" s="4">
        <v>24.914000000000001</v>
      </c>
      <c r="N1726" s="4">
        <v>25.504000000000001</v>
      </c>
      <c r="O1726" s="4">
        <v>25.85</v>
      </c>
      <c r="P1726" s="4">
        <v>26.263999999999999</v>
      </c>
      <c r="Q1726" s="4">
        <v>27.013000000000002</v>
      </c>
      <c r="R1726" s="4">
        <v>28.021000000000001</v>
      </c>
      <c r="S1726" s="4">
        <v>28.754999999999999</v>
      </c>
      <c r="T1726" s="4">
        <v>28.474</v>
      </c>
      <c r="U1726" s="4">
        <v>26.422000000000001</v>
      </c>
      <c r="V1726" s="4">
        <v>24.486999999999998</v>
      </c>
      <c r="W1726" s="4">
        <v>20.567</v>
      </c>
      <c r="X1726" s="4">
        <v>16.824999999999999</v>
      </c>
      <c r="Y1726" s="4">
        <v>11.991</v>
      </c>
      <c r="Z1726" s="4">
        <v>6.7149999999999999</v>
      </c>
      <c r="AA1726" s="4">
        <v>2.7959999999999998</v>
      </c>
    </row>
    <row r="1727" spans="1:27" s="6" customFormat="1" x14ac:dyDescent="0.3">
      <c r="A1727" s="40">
        <v>1726</v>
      </c>
      <c r="B1727" s="18" t="s">
        <v>323</v>
      </c>
      <c r="C1727" s="43" t="s">
        <v>140</v>
      </c>
      <c r="D1727" s="41"/>
      <c r="E1727" s="41">
        <v>64</v>
      </c>
      <c r="F1727" s="41">
        <v>2090</v>
      </c>
      <c r="G1727" s="4">
        <v>20.465</v>
      </c>
      <c r="H1727" s="4">
        <v>21.009</v>
      </c>
      <c r="I1727" s="4">
        <v>21.443999999999999</v>
      </c>
      <c r="J1727" s="4">
        <v>21.843</v>
      </c>
      <c r="K1727" s="4">
        <v>22.346</v>
      </c>
      <c r="L1727" s="4">
        <v>23.073</v>
      </c>
      <c r="M1727" s="4">
        <v>23.96</v>
      </c>
      <c r="N1727" s="4">
        <v>24.765999999999998</v>
      </c>
      <c r="O1727" s="4">
        <v>25.286000000000001</v>
      </c>
      <c r="P1727" s="4">
        <v>25.539000000000001</v>
      </c>
      <c r="Q1727" s="4">
        <v>25.821999999999999</v>
      </c>
      <c r="R1727" s="4">
        <v>26.369</v>
      </c>
      <c r="S1727" s="4">
        <v>27.106999999999999</v>
      </c>
      <c r="T1727" s="4">
        <v>27.469000000000001</v>
      </c>
      <c r="U1727" s="4">
        <v>26.690999999999999</v>
      </c>
      <c r="V1727" s="4">
        <v>24.036999999999999</v>
      </c>
      <c r="W1727" s="4">
        <v>21.228999999999999</v>
      </c>
      <c r="X1727" s="4">
        <v>16.568000000000001</v>
      </c>
      <c r="Y1727" s="4">
        <v>12.093999999999999</v>
      </c>
      <c r="Z1727" s="4">
        <v>7.2460000000000004</v>
      </c>
      <c r="AA1727" s="4">
        <v>3.742</v>
      </c>
    </row>
    <row r="1728" spans="1:27" s="6" customFormat="1" x14ac:dyDescent="0.3">
      <c r="A1728" s="40">
        <v>1727</v>
      </c>
      <c r="B1728" s="18" t="s">
        <v>323</v>
      </c>
      <c r="C1728" s="43" t="s">
        <v>140</v>
      </c>
      <c r="D1728" s="41"/>
      <c r="E1728" s="41">
        <v>64</v>
      </c>
      <c r="F1728" s="41">
        <v>2095</v>
      </c>
      <c r="G1728" s="4">
        <v>19.86</v>
      </c>
      <c r="H1728" s="4">
        <v>20.439</v>
      </c>
      <c r="I1728" s="4">
        <v>20.98</v>
      </c>
      <c r="J1728" s="4">
        <v>21.419</v>
      </c>
      <c r="K1728" s="4">
        <v>21.81</v>
      </c>
      <c r="L1728" s="4">
        <v>22.295999999999999</v>
      </c>
      <c r="M1728" s="4">
        <v>22.989000000000001</v>
      </c>
      <c r="N1728" s="4">
        <v>23.824999999999999</v>
      </c>
      <c r="O1728" s="4">
        <v>24.562000000000001</v>
      </c>
      <c r="P1728" s="4">
        <v>24.991</v>
      </c>
      <c r="Q1728" s="4">
        <v>25.125</v>
      </c>
      <c r="R1728" s="4">
        <v>25.233000000000001</v>
      </c>
      <c r="S1728" s="4">
        <v>25.547999999999998</v>
      </c>
      <c r="T1728" s="4">
        <v>25.954000000000001</v>
      </c>
      <c r="U1728" s="4">
        <v>25.838000000000001</v>
      </c>
      <c r="V1728" s="4">
        <v>24.404</v>
      </c>
      <c r="W1728" s="4">
        <v>20.989000000000001</v>
      </c>
      <c r="X1728" s="4">
        <v>17.27</v>
      </c>
      <c r="Y1728" s="4">
        <v>12.058999999999999</v>
      </c>
      <c r="Z1728" s="4">
        <v>7.4219999999999997</v>
      </c>
      <c r="AA1728" s="4">
        <v>4.38</v>
      </c>
    </row>
    <row r="1729" spans="1:27" s="6" customFormat="1" x14ac:dyDescent="0.3">
      <c r="A1729" s="40">
        <v>1728</v>
      </c>
      <c r="B1729" s="18" t="s">
        <v>323</v>
      </c>
      <c r="C1729" s="43" t="s">
        <v>140</v>
      </c>
      <c r="D1729" s="41"/>
      <c r="E1729" s="41">
        <v>64</v>
      </c>
      <c r="F1729" s="41">
        <v>2100</v>
      </c>
      <c r="G1729" s="4">
        <v>19.335999999999999</v>
      </c>
      <c r="H1729" s="4">
        <v>19.837</v>
      </c>
      <c r="I1729" s="4">
        <v>20.411999999999999</v>
      </c>
      <c r="J1729" s="4">
        <v>20.957000000000001</v>
      </c>
      <c r="K1729" s="4">
        <v>21.39</v>
      </c>
      <c r="L1729" s="4">
        <v>21.763999999999999</v>
      </c>
      <c r="M1729" s="4">
        <v>22.219000000000001</v>
      </c>
      <c r="N1729" s="4">
        <v>22.864000000000001</v>
      </c>
      <c r="O1729" s="4">
        <v>23.637</v>
      </c>
      <c r="P1729" s="4">
        <v>24.286000000000001</v>
      </c>
      <c r="Q1729" s="4">
        <v>24.603000000000002</v>
      </c>
      <c r="R1729" s="4">
        <v>24.576000000000001</v>
      </c>
      <c r="S1729" s="4">
        <v>24.481999999999999</v>
      </c>
      <c r="T1729" s="4">
        <v>24.513000000000002</v>
      </c>
      <c r="U1729" s="4">
        <v>24.489000000000001</v>
      </c>
      <c r="V1729" s="4">
        <v>23.733000000000001</v>
      </c>
      <c r="W1729" s="4">
        <v>21.454999999999998</v>
      </c>
      <c r="X1729" s="4">
        <v>17.234999999999999</v>
      </c>
      <c r="Y1729" s="4">
        <v>12.726000000000001</v>
      </c>
      <c r="Z1729" s="4">
        <v>7.5129999999999999</v>
      </c>
      <c r="AA1729" s="4">
        <v>4.7720000000000002</v>
      </c>
    </row>
    <row r="1730" spans="1:27" s="6" customFormat="1" x14ac:dyDescent="0.3">
      <c r="A1730" s="40">
        <v>1729</v>
      </c>
      <c r="B1730" s="18" t="s">
        <v>323</v>
      </c>
      <c r="C1730" s="43" t="s">
        <v>141</v>
      </c>
      <c r="D1730" s="41"/>
      <c r="E1730" s="41">
        <v>356</v>
      </c>
      <c r="F1730" s="41">
        <v>2015</v>
      </c>
      <c r="G1730" s="4">
        <v>57510.741999999998</v>
      </c>
      <c r="H1730" s="4">
        <v>60026.271000000001</v>
      </c>
      <c r="I1730" s="4">
        <v>59866.574999999997</v>
      </c>
      <c r="J1730" s="4">
        <v>58392.499000000003</v>
      </c>
      <c r="K1730" s="4">
        <v>56131.775999999998</v>
      </c>
      <c r="L1730" s="4">
        <v>54085.377</v>
      </c>
      <c r="M1730" s="4">
        <v>50142.559000000001</v>
      </c>
      <c r="N1730" s="4">
        <v>44117.999000000003</v>
      </c>
      <c r="O1730" s="4">
        <v>39256.86</v>
      </c>
      <c r="P1730" s="4">
        <v>34594.868999999999</v>
      </c>
      <c r="Q1730" s="4">
        <v>30425.137999999999</v>
      </c>
      <c r="R1730" s="4">
        <v>25942.370999999999</v>
      </c>
      <c r="S1730" s="4">
        <v>21285.485000000001</v>
      </c>
      <c r="T1730" s="4">
        <v>14861.528</v>
      </c>
      <c r="U1730" s="4">
        <v>10524.476000000001</v>
      </c>
      <c r="V1730" s="4">
        <v>7141.24</v>
      </c>
      <c r="W1730" s="4">
        <v>3887.4780000000001</v>
      </c>
      <c r="X1730" s="4">
        <v>1638.8030000000001</v>
      </c>
      <c r="Y1730" s="4">
        <v>521.30799999999999</v>
      </c>
      <c r="Z1730" s="4">
        <v>118.10899999999999</v>
      </c>
      <c r="AA1730" s="4">
        <v>18.227</v>
      </c>
    </row>
    <row r="1731" spans="1:27" s="6" customFormat="1" x14ac:dyDescent="0.3">
      <c r="A1731" s="40">
        <v>1730</v>
      </c>
      <c r="B1731" s="18" t="s">
        <v>323</v>
      </c>
      <c r="C1731" s="43" t="s">
        <v>141</v>
      </c>
      <c r="D1731" s="41"/>
      <c r="E1731" s="41">
        <v>356</v>
      </c>
      <c r="F1731" s="41">
        <v>2020</v>
      </c>
      <c r="G1731" s="4">
        <v>57473.125</v>
      </c>
      <c r="H1731" s="4">
        <v>56897.936999999998</v>
      </c>
      <c r="I1731" s="4">
        <v>59691.858</v>
      </c>
      <c r="J1731" s="4">
        <v>59473.311999999998</v>
      </c>
      <c r="K1731" s="4">
        <v>57793.635000000002</v>
      </c>
      <c r="L1731" s="4">
        <v>55512.144999999997</v>
      </c>
      <c r="M1731" s="4">
        <v>53552.031999999999</v>
      </c>
      <c r="N1731" s="4">
        <v>49631.481</v>
      </c>
      <c r="O1731" s="4">
        <v>43581.81</v>
      </c>
      <c r="P1731" s="4">
        <v>38617.97</v>
      </c>
      <c r="Q1731" s="4">
        <v>33770.853999999999</v>
      </c>
      <c r="R1731" s="4">
        <v>29306.388999999999</v>
      </c>
      <c r="S1731" s="4">
        <v>24326.289000000001</v>
      </c>
      <c r="T1731" s="4">
        <v>19060.809000000001</v>
      </c>
      <c r="U1731" s="4">
        <v>12423.013999999999</v>
      </c>
      <c r="V1731" s="4">
        <v>8000.2979999999998</v>
      </c>
      <c r="W1731" s="4">
        <v>4731.2529999999997</v>
      </c>
      <c r="X1731" s="4">
        <v>2114.9380000000001</v>
      </c>
      <c r="Y1731" s="4">
        <v>686.72299999999996</v>
      </c>
      <c r="Z1731" s="4">
        <v>156.054</v>
      </c>
      <c r="AA1731" s="4">
        <v>25.035</v>
      </c>
    </row>
    <row r="1732" spans="1:27" s="6" customFormat="1" x14ac:dyDescent="0.3">
      <c r="A1732" s="40">
        <v>1731</v>
      </c>
      <c r="B1732" s="18" t="s">
        <v>323</v>
      </c>
      <c r="C1732" s="43" t="s">
        <v>141</v>
      </c>
      <c r="D1732" s="41"/>
      <c r="E1732" s="41">
        <v>356</v>
      </c>
      <c r="F1732" s="41">
        <v>2025</v>
      </c>
      <c r="G1732" s="4">
        <v>56954.928</v>
      </c>
      <c r="H1732" s="4">
        <v>56964.726999999999</v>
      </c>
      <c r="I1732" s="4">
        <v>56628.122000000003</v>
      </c>
      <c r="J1732" s="4">
        <v>59363.087</v>
      </c>
      <c r="K1732" s="4">
        <v>58965.46</v>
      </c>
      <c r="L1732" s="4">
        <v>57259.822</v>
      </c>
      <c r="M1732" s="4">
        <v>55045.442999999999</v>
      </c>
      <c r="N1732" s="4">
        <v>53078.271000000001</v>
      </c>
      <c r="O1732" s="4">
        <v>49096.582999999999</v>
      </c>
      <c r="P1732" s="4">
        <v>42936.728000000003</v>
      </c>
      <c r="Q1732" s="4">
        <v>37766.017</v>
      </c>
      <c r="R1732" s="4">
        <v>32606.423999999999</v>
      </c>
      <c r="S1732" s="4">
        <v>27583.57</v>
      </c>
      <c r="T1732" s="4">
        <v>21912.928</v>
      </c>
      <c r="U1732" s="4">
        <v>16069.636</v>
      </c>
      <c r="V1732" s="4">
        <v>9545.7900000000009</v>
      </c>
      <c r="W1732" s="4">
        <v>5365.67</v>
      </c>
      <c r="X1732" s="4">
        <v>2605.8629999999998</v>
      </c>
      <c r="Y1732" s="4">
        <v>895.04</v>
      </c>
      <c r="Z1732" s="4">
        <v>206.58099999999999</v>
      </c>
      <c r="AA1732" s="4">
        <v>33.094000000000001</v>
      </c>
    </row>
    <row r="1733" spans="1:27" s="6" customFormat="1" x14ac:dyDescent="0.3">
      <c r="A1733" s="40">
        <v>1732</v>
      </c>
      <c r="B1733" s="18" t="s">
        <v>323</v>
      </c>
      <c r="C1733" s="43" t="s">
        <v>141</v>
      </c>
      <c r="D1733" s="41"/>
      <c r="E1733" s="41">
        <v>356</v>
      </c>
      <c r="F1733" s="41">
        <v>2030</v>
      </c>
      <c r="G1733" s="4">
        <v>56019.961000000003</v>
      </c>
      <c r="H1733" s="4">
        <v>56518.718000000001</v>
      </c>
      <c r="I1733" s="4">
        <v>56721.427000000003</v>
      </c>
      <c r="J1733" s="4">
        <v>56339.387999999999</v>
      </c>
      <c r="K1733" s="4">
        <v>58903.93</v>
      </c>
      <c r="L1733" s="4">
        <v>58476.101000000002</v>
      </c>
      <c r="M1733" s="4">
        <v>56829.004999999997</v>
      </c>
      <c r="N1733" s="4">
        <v>54607.563000000002</v>
      </c>
      <c r="O1733" s="4">
        <v>52559.902000000002</v>
      </c>
      <c r="P1733" s="4">
        <v>48428.120999999999</v>
      </c>
      <c r="Q1733" s="4">
        <v>42053.029000000002</v>
      </c>
      <c r="R1733" s="4">
        <v>36539.919000000002</v>
      </c>
      <c r="S1733" s="4">
        <v>30792.899000000001</v>
      </c>
      <c r="T1733" s="4">
        <v>24981.623</v>
      </c>
      <c r="U1733" s="4">
        <v>18618.53</v>
      </c>
      <c r="V1733" s="4">
        <v>12471.074000000001</v>
      </c>
      <c r="W1733" s="4">
        <v>6474.8469999999998</v>
      </c>
      <c r="X1733" s="4">
        <v>2988.759</v>
      </c>
      <c r="Y1733" s="4">
        <v>1112.5999999999999</v>
      </c>
      <c r="Z1733" s="4">
        <v>270.31099999999998</v>
      </c>
      <c r="AA1733" s="4">
        <v>43.563000000000002</v>
      </c>
    </row>
    <row r="1734" spans="1:27" s="6" customFormat="1" x14ac:dyDescent="0.3">
      <c r="A1734" s="40">
        <v>1733</v>
      </c>
      <c r="B1734" s="18" t="s">
        <v>323</v>
      </c>
      <c r="C1734" s="43" t="s">
        <v>141</v>
      </c>
      <c r="D1734" s="41"/>
      <c r="E1734" s="41">
        <v>356</v>
      </c>
      <c r="F1734" s="41">
        <v>2035</v>
      </c>
      <c r="G1734" s="4">
        <v>54237.027999999998</v>
      </c>
      <c r="H1734" s="4">
        <v>55645.822</v>
      </c>
      <c r="I1734" s="4">
        <v>56299.440999999999</v>
      </c>
      <c r="J1734" s="4">
        <v>56457.519</v>
      </c>
      <c r="K1734" s="4">
        <v>55934.008999999998</v>
      </c>
      <c r="L1734" s="4">
        <v>58459.03</v>
      </c>
      <c r="M1734" s="4">
        <v>58080.597999999998</v>
      </c>
      <c r="N1734" s="4">
        <v>56422.921000000002</v>
      </c>
      <c r="O1734" s="4">
        <v>54123.194000000003</v>
      </c>
      <c r="P1734" s="4">
        <v>51902.076000000001</v>
      </c>
      <c r="Q1734" s="4">
        <v>47500.256999999998</v>
      </c>
      <c r="R1734" s="4">
        <v>40770.212</v>
      </c>
      <c r="S1734" s="4">
        <v>34621.902000000002</v>
      </c>
      <c r="T1734" s="4">
        <v>28037.026000000002</v>
      </c>
      <c r="U1734" s="4">
        <v>21390.587</v>
      </c>
      <c r="V1734" s="4">
        <v>14594.083000000001</v>
      </c>
      <c r="W1734" s="4">
        <v>8558.0429999999997</v>
      </c>
      <c r="X1734" s="4">
        <v>3649.9169999999999</v>
      </c>
      <c r="Y1734" s="4">
        <v>1288.873</v>
      </c>
      <c r="Z1734" s="4">
        <v>337.863</v>
      </c>
      <c r="AA1734" s="4">
        <v>56.814</v>
      </c>
    </row>
    <row r="1735" spans="1:27" s="6" customFormat="1" x14ac:dyDescent="0.3">
      <c r="A1735" s="40">
        <v>1734</v>
      </c>
      <c r="B1735" s="18" t="s">
        <v>323</v>
      </c>
      <c r="C1735" s="43" t="s">
        <v>141</v>
      </c>
      <c r="D1735" s="41"/>
      <c r="E1735" s="41">
        <v>356</v>
      </c>
      <c r="F1735" s="41">
        <v>2040</v>
      </c>
      <c r="G1735" s="4">
        <v>52021.002</v>
      </c>
      <c r="H1735" s="4">
        <v>53916.071000000004</v>
      </c>
      <c r="I1735" s="4">
        <v>55446.303</v>
      </c>
      <c r="J1735" s="4">
        <v>56057.436000000002</v>
      </c>
      <c r="K1735" s="4">
        <v>56084.385000000002</v>
      </c>
      <c r="L1735" s="4">
        <v>55538.232000000004</v>
      </c>
      <c r="M1735" s="4">
        <v>58099.241000000002</v>
      </c>
      <c r="N1735" s="4">
        <v>57705.169000000002</v>
      </c>
      <c r="O1735" s="4">
        <v>55967.061999999998</v>
      </c>
      <c r="P1735" s="4">
        <v>53497.364999999998</v>
      </c>
      <c r="Q1735" s="4">
        <v>50974.218999999997</v>
      </c>
      <c r="R1735" s="4">
        <v>46137.837</v>
      </c>
      <c r="S1735" s="4">
        <v>38748.974999999999</v>
      </c>
      <c r="T1735" s="4">
        <v>31680.958999999999</v>
      </c>
      <c r="U1735" s="4">
        <v>24182.26</v>
      </c>
      <c r="V1735" s="4">
        <v>16926.078000000001</v>
      </c>
      <c r="W1735" s="4">
        <v>10126.388000000001</v>
      </c>
      <c r="X1735" s="4">
        <v>4880.0680000000002</v>
      </c>
      <c r="Y1735" s="4">
        <v>1589.355</v>
      </c>
      <c r="Z1735" s="4">
        <v>393.53199999999998</v>
      </c>
      <c r="AA1735" s="4">
        <v>71.16</v>
      </c>
    </row>
    <row r="1736" spans="1:27" s="6" customFormat="1" x14ac:dyDescent="0.3">
      <c r="A1736" s="40">
        <v>1735</v>
      </c>
      <c r="B1736" s="18" t="s">
        <v>323</v>
      </c>
      <c r="C1736" s="43" t="s">
        <v>141</v>
      </c>
      <c r="D1736" s="41"/>
      <c r="E1736" s="41">
        <v>356</v>
      </c>
      <c r="F1736" s="41">
        <v>2045</v>
      </c>
      <c r="G1736" s="4">
        <v>50188.447</v>
      </c>
      <c r="H1736" s="4">
        <v>51739.402999999998</v>
      </c>
      <c r="I1736" s="4">
        <v>53730.644</v>
      </c>
      <c r="J1736" s="4">
        <v>55216.682000000001</v>
      </c>
      <c r="K1736" s="4">
        <v>55700.803</v>
      </c>
      <c r="L1736" s="4">
        <v>55703.665000000001</v>
      </c>
      <c r="M1736" s="4">
        <v>55206.267999999996</v>
      </c>
      <c r="N1736" s="4">
        <v>57742.288999999997</v>
      </c>
      <c r="O1736" s="4">
        <v>57263.983999999997</v>
      </c>
      <c r="P1736" s="4">
        <v>55356.519</v>
      </c>
      <c r="Q1736" s="4">
        <v>52596.050999999999</v>
      </c>
      <c r="R1736" s="4">
        <v>49600.190999999999</v>
      </c>
      <c r="S1736" s="4">
        <v>43996.972999999998</v>
      </c>
      <c r="T1736" s="4">
        <v>35667.444000000003</v>
      </c>
      <c r="U1736" s="4">
        <v>27582.365000000002</v>
      </c>
      <c r="V1736" s="4">
        <v>19392.742999999999</v>
      </c>
      <c r="W1736" s="4">
        <v>11954.612999999999</v>
      </c>
      <c r="X1736" s="4">
        <v>5901.8450000000003</v>
      </c>
      <c r="Y1736" s="4">
        <v>2176.7060000000001</v>
      </c>
      <c r="Z1736" s="4">
        <v>496.72</v>
      </c>
      <c r="AA1736" s="4">
        <v>84.83</v>
      </c>
    </row>
    <row r="1737" spans="1:27" s="6" customFormat="1" x14ac:dyDescent="0.3">
      <c r="A1737" s="40">
        <v>1736</v>
      </c>
      <c r="B1737" s="18" t="s">
        <v>323</v>
      </c>
      <c r="C1737" s="43" t="s">
        <v>141</v>
      </c>
      <c r="D1737" s="41"/>
      <c r="E1737" s="41">
        <v>356</v>
      </c>
      <c r="F1737" s="41">
        <v>2050</v>
      </c>
      <c r="G1737" s="4">
        <v>48737.09</v>
      </c>
      <c r="H1737" s="4">
        <v>49937.406999999999</v>
      </c>
      <c r="I1737" s="4">
        <v>51567.01</v>
      </c>
      <c r="J1737" s="4">
        <v>53513.542999999998</v>
      </c>
      <c r="K1737" s="4">
        <v>54875.95</v>
      </c>
      <c r="L1737" s="4">
        <v>55335.404000000002</v>
      </c>
      <c r="M1737" s="4">
        <v>55384.913</v>
      </c>
      <c r="N1737" s="4">
        <v>54880.726000000002</v>
      </c>
      <c r="O1737" s="4">
        <v>57324.504000000001</v>
      </c>
      <c r="P1737" s="4">
        <v>56674.182999999997</v>
      </c>
      <c r="Q1737" s="4">
        <v>54477.584999999999</v>
      </c>
      <c r="R1737" s="4">
        <v>51263.351999999999</v>
      </c>
      <c r="S1737" s="4">
        <v>47445.633999999998</v>
      </c>
      <c r="T1737" s="4">
        <v>40721.125</v>
      </c>
      <c r="U1737" s="4">
        <v>31324.013999999999</v>
      </c>
      <c r="V1737" s="4">
        <v>22396.462</v>
      </c>
      <c r="W1737" s="4">
        <v>13926.222</v>
      </c>
      <c r="X1737" s="4">
        <v>7112.8040000000001</v>
      </c>
      <c r="Y1737" s="4">
        <v>2693.78</v>
      </c>
      <c r="Z1737" s="4">
        <v>695.91399999999999</v>
      </c>
      <c r="AA1737" s="4">
        <v>107.5</v>
      </c>
    </row>
    <row r="1738" spans="1:27" s="6" customFormat="1" x14ac:dyDescent="0.3">
      <c r="A1738" s="40">
        <v>1737</v>
      </c>
      <c r="B1738" s="18" t="s">
        <v>323</v>
      </c>
      <c r="C1738" s="43" t="s">
        <v>141</v>
      </c>
      <c r="D1738" s="41"/>
      <c r="E1738" s="41">
        <v>356</v>
      </c>
      <c r="F1738" s="41">
        <v>2055</v>
      </c>
      <c r="G1738" s="4">
        <v>47331.784</v>
      </c>
      <c r="H1738" s="4">
        <v>48515.025999999998</v>
      </c>
      <c r="I1738" s="4">
        <v>49779.906999999999</v>
      </c>
      <c r="J1738" s="4">
        <v>51367.538999999997</v>
      </c>
      <c r="K1738" s="4">
        <v>53198.999000000003</v>
      </c>
      <c r="L1738" s="4">
        <v>54535.05</v>
      </c>
      <c r="M1738" s="4">
        <v>55036.476000000002</v>
      </c>
      <c r="N1738" s="4">
        <v>55077.474000000002</v>
      </c>
      <c r="O1738" s="4">
        <v>54505.057000000001</v>
      </c>
      <c r="P1738" s="4">
        <v>56767.944000000003</v>
      </c>
      <c r="Q1738" s="4">
        <v>55827.675000000003</v>
      </c>
      <c r="R1738" s="4">
        <v>53181.036999999997</v>
      </c>
      <c r="S1738" s="4">
        <v>49178.762999999999</v>
      </c>
      <c r="T1738" s="4">
        <v>44136.813999999998</v>
      </c>
      <c r="U1738" s="4">
        <v>36051.425000000003</v>
      </c>
      <c r="V1738" s="4">
        <v>25730.217000000001</v>
      </c>
      <c r="W1738" s="4">
        <v>16334.627</v>
      </c>
      <c r="X1738" s="4">
        <v>8448.4830000000002</v>
      </c>
      <c r="Y1738" s="4">
        <v>3318.4070000000002</v>
      </c>
      <c r="Z1738" s="4">
        <v>880.27300000000002</v>
      </c>
      <c r="AA1738" s="4">
        <v>150.351</v>
      </c>
    </row>
    <row r="1739" spans="1:27" s="6" customFormat="1" x14ac:dyDescent="0.3">
      <c r="A1739" s="40">
        <v>1738</v>
      </c>
      <c r="B1739" s="18" t="s">
        <v>323</v>
      </c>
      <c r="C1739" s="43" t="s">
        <v>141</v>
      </c>
      <c r="D1739" s="41"/>
      <c r="E1739" s="41">
        <v>356</v>
      </c>
      <c r="F1739" s="41">
        <v>2060</v>
      </c>
      <c r="G1739" s="4">
        <v>45753.870999999999</v>
      </c>
      <c r="H1739" s="4">
        <v>47133.605000000003</v>
      </c>
      <c r="I1739" s="4">
        <v>48370.442000000003</v>
      </c>
      <c r="J1739" s="4">
        <v>49596.351999999999</v>
      </c>
      <c r="K1739" s="4">
        <v>51078.487000000001</v>
      </c>
      <c r="L1739" s="4">
        <v>52883.737000000001</v>
      </c>
      <c r="M1739" s="4">
        <v>54256.150999999998</v>
      </c>
      <c r="N1739" s="4">
        <v>54748.391000000003</v>
      </c>
      <c r="O1739" s="4">
        <v>54722.175000000003</v>
      </c>
      <c r="P1739" s="4">
        <v>54005.375</v>
      </c>
      <c r="Q1739" s="4">
        <v>55969.697999999997</v>
      </c>
      <c r="R1739" s="4">
        <v>54580.262999999999</v>
      </c>
      <c r="S1739" s="4">
        <v>51158.014000000003</v>
      </c>
      <c r="T1739" s="4">
        <v>45968.944000000003</v>
      </c>
      <c r="U1739" s="4">
        <v>39372.584999999999</v>
      </c>
      <c r="V1739" s="4">
        <v>29939.866999999998</v>
      </c>
      <c r="W1739" s="4">
        <v>19047.859</v>
      </c>
      <c r="X1739" s="4">
        <v>10099.459999999999</v>
      </c>
      <c r="Y1739" s="4">
        <v>4028.998</v>
      </c>
      <c r="Z1739" s="4">
        <v>1109.3430000000001</v>
      </c>
      <c r="AA1739" s="4">
        <v>195.62299999999999</v>
      </c>
    </row>
    <row r="1740" spans="1:27" s="6" customFormat="1" x14ac:dyDescent="0.3">
      <c r="A1740" s="40">
        <v>1739</v>
      </c>
      <c r="B1740" s="18" t="s">
        <v>323</v>
      </c>
      <c r="C1740" s="43" t="s">
        <v>141</v>
      </c>
      <c r="D1740" s="41"/>
      <c r="E1740" s="41">
        <v>356</v>
      </c>
      <c r="F1740" s="41">
        <v>2065</v>
      </c>
      <c r="G1740" s="4">
        <v>44116.525000000001</v>
      </c>
      <c r="H1740" s="4">
        <v>45576.303999999996</v>
      </c>
      <c r="I1740" s="4">
        <v>47000.578000000001</v>
      </c>
      <c r="J1740" s="4">
        <v>48200.809000000001</v>
      </c>
      <c r="K1740" s="4">
        <v>49329.534</v>
      </c>
      <c r="L1740" s="4">
        <v>50788.375999999997</v>
      </c>
      <c r="M1740" s="4">
        <v>52626.186000000002</v>
      </c>
      <c r="N1740" s="4">
        <v>53987.88</v>
      </c>
      <c r="O1740" s="4">
        <v>54415.41</v>
      </c>
      <c r="P1740" s="4">
        <v>54249.663</v>
      </c>
      <c r="Q1740" s="4">
        <v>53289.815000000002</v>
      </c>
      <c r="R1740" s="4">
        <v>54795.294000000002</v>
      </c>
      <c r="S1740" s="4">
        <v>52638.923999999999</v>
      </c>
      <c r="T1740" s="4">
        <v>48033.91</v>
      </c>
      <c r="U1740" s="4">
        <v>41299.695</v>
      </c>
      <c r="V1740" s="4">
        <v>33037.385999999999</v>
      </c>
      <c r="W1740" s="4">
        <v>22480.71</v>
      </c>
      <c r="X1740" s="4">
        <v>11994.811</v>
      </c>
      <c r="Y1740" s="4">
        <v>4921.4679999999998</v>
      </c>
      <c r="Z1740" s="4">
        <v>1378.239</v>
      </c>
      <c r="AA1740" s="4">
        <v>251.506</v>
      </c>
    </row>
    <row r="1741" spans="1:27" s="6" customFormat="1" x14ac:dyDescent="0.3">
      <c r="A1741" s="40">
        <v>1740</v>
      </c>
      <c r="B1741" s="18" t="s">
        <v>323</v>
      </c>
      <c r="C1741" s="43" t="s">
        <v>141</v>
      </c>
      <c r="D1741" s="41"/>
      <c r="E1741" s="41">
        <v>356</v>
      </c>
      <c r="F1741" s="41">
        <v>2070</v>
      </c>
      <c r="G1741" s="4">
        <v>42528.076999999997</v>
      </c>
      <c r="H1741" s="4">
        <v>43957.517</v>
      </c>
      <c r="I1741" s="4">
        <v>45454.258000000002</v>
      </c>
      <c r="J1741" s="4">
        <v>46844.008999999998</v>
      </c>
      <c r="K1741" s="4">
        <v>47954.294000000002</v>
      </c>
      <c r="L1741" s="4">
        <v>49062.243000000002</v>
      </c>
      <c r="M1741" s="4">
        <v>50552.851000000002</v>
      </c>
      <c r="N1741" s="4">
        <v>52380.027999999998</v>
      </c>
      <c r="O1741" s="4">
        <v>53678.692999999999</v>
      </c>
      <c r="P1741" s="4">
        <v>53973.266000000003</v>
      </c>
      <c r="Q1741" s="4">
        <v>53574.606</v>
      </c>
      <c r="R1741" s="4">
        <v>52241.023000000001</v>
      </c>
      <c r="S1741" s="4">
        <v>52974.991999999998</v>
      </c>
      <c r="T1741" s="4">
        <v>49634.883999999998</v>
      </c>
      <c r="U1741" s="4">
        <v>43447.345999999998</v>
      </c>
      <c r="V1741" s="4">
        <v>34997.875</v>
      </c>
      <c r="W1741" s="4">
        <v>25148.019</v>
      </c>
      <c r="X1741" s="4">
        <v>14412.013000000001</v>
      </c>
      <c r="Y1741" s="4">
        <v>5971.6180000000004</v>
      </c>
      <c r="Z1741" s="4">
        <v>1723.202</v>
      </c>
      <c r="AA1741" s="4">
        <v>319.25099999999998</v>
      </c>
    </row>
    <row r="1742" spans="1:27" s="6" customFormat="1" x14ac:dyDescent="0.3">
      <c r="A1742" s="40">
        <v>1741</v>
      </c>
      <c r="B1742" s="18" t="s">
        <v>323</v>
      </c>
      <c r="C1742" s="43" t="s">
        <v>141</v>
      </c>
      <c r="D1742" s="41"/>
      <c r="E1742" s="41">
        <v>356</v>
      </c>
      <c r="F1742" s="41">
        <v>2075</v>
      </c>
      <c r="G1742" s="4">
        <v>41108.561000000002</v>
      </c>
      <c r="H1742" s="4">
        <v>42384.203000000001</v>
      </c>
      <c r="I1742" s="4">
        <v>43845.762000000002</v>
      </c>
      <c r="J1742" s="4">
        <v>45310.207999999999</v>
      </c>
      <c r="K1742" s="4">
        <v>46617.245999999999</v>
      </c>
      <c r="L1742" s="4">
        <v>47708.228000000003</v>
      </c>
      <c r="M1742" s="4">
        <v>48846.377999999997</v>
      </c>
      <c r="N1742" s="4">
        <v>50329.091</v>
      </c>
      <c r="O1742" s="4">
        <v>52096.688999999998</v>
      </c>
      <c r="P1742" s="4">
        <v>53266.533000000003</v>
      </c>
      <c r="Q1742" s="4">
        <v>53339.105000000003</v>
      </c>
      <c r="R1742" s="4">
        <v>52581.932999999997</v>
      </c>
      <c r="S1742" s="4">
        <v>50614.864000000001</v>
      </c>
      <c r="T1742" s="4">
        <v>50146.008999999998</v>
      </c>
      <c r="U1742" s="4">
        <v>45181.684999999998</v>
      </c>
      <c r="V1742" s="4">
        <v>37171.307999999997</v>
      </c>
      <c r="W1742" s="4">
        <v>27006.574000000001</v>
      </c>
      <c r="X1742" s="4">
        <v>16421.805</v>
      </c>
      <c r="Y1742" s="4">
        <v>7340.1819999999998</v>
      </c>
      <c r="Z1742" s="4">
        <v>2145.0650000000001</v>
      </c>
      <c r="AA1742" s="4">
        <v>407.87799999999999</v>
      </c>
    </row>
    <row r="1743" spans="1:27" s="6" customFormat="1" x14ac:dyDescent="0.3">
      <c r="A1743" s="40">
        <v>1742</v>
      </c>
      <c r="B1743" s="18" t="s">
        <v>323</v>
      </c>
      <c r="C1743" s="43" t="s">
        <v>141</v>
      </c>
      <c r="D1743" s="41"/>
      <c r="E1743" s="41">
        <v>356</v>
      </c>
      <c r="F1743" s="41">
        <v>2080</v>
      </c>
      <c r="G1743" s="4">
        <v>39871.462</v>
      </c>
      <c r="H1743" s="4">
        <v>40978.135000000002</v>
      </c>
      <c r="I1743" s="4">
        <v>42281.982000000004</v>
      </c>
      <c r="J1743" s="4">
        <v>43713.99</v>
      </c>
      <c r="K1743" s="4">
        <v>45102.61</v>
      </c>
      <c r="L1743" s="4">
        <v>46391.33</v>
      </c>
      <c r="M1743" s="4">
        <v>47510.381999999998</v>
      </c>
      <c r="N1743" s="4">
        <v>48642.351999999999</v>
      </c>
      <c r="O1743" s="4">
        <v>50072.169000000002</v>
      </c>
      <c r="P1743" s="4">
        <v>51719.207000000002</v>
      </c>
      <c r="Q1743" s="4">
        <v>52676.491999999998</v>
      </c>
      <c r="R1743" s="4">
        <v>52410.023999999998</v>
      </c>
      <c r="S1743" s="4">
        <v>51051.334000000003</v>
      </c>
      <c r="T1743" s="4">
        <v>48089.167999999998</v>
      </c>
      <c r="U1743" s="4">
        <v>45922.504999999997</v>
      </c>
      <c r="V1743" s="4">
        <v>39007.313000000002</v>
      </c>
      <c r="W1743" s="4">
        <v>29059.69</v>
      </c>
      <c r="X1743" s="4">
        <v>17950.933000000001</v>
      </c>
      <c r="Y1743" s="4">
        <v>8551.9830000000002</v>
      </c>
      <c r="Z1743" s="4">
        <v>2705.2959999999998</v>
      </c>
      <c r="AA1743" s="4">
        <v>520.49400000000003</v>
      </c>
    </row>
    <row r="1744" spans="1:27" s="6" customFormat="1" x14ac:dyDescent="0.3">
      <c r="A1744" s="40">
        <v>1743</v>
      </c>
      <c r="B1744" s="18" t="s">
        <v>323</v>
      </c>
      <c r="C1744" s="43" t="s">
        <v>141</v>
      </c>
      <c r="D1744" s="41"/>
      <c r="E1744" s="41">
        <v>356</v>
      </c>
      <c r="F1744" s="41">
        <v>2085</v>
      </c>
      <c r="G1744" s="4">
        <v>38745.930999999997</v>
      </c>
      <c r="H1744" s="4">
        <v>39753.337</v>
      </c>
      <c r="I1744" s="4">
        <v>40884.654000000002</v>
      </c>
      <c r="J1744" s="4">
        <v>42161.701000000001</v>
      </c>
      <c r="K1744" s="4">
        <v>43524.737000000001</v>
      </c>
      <c r="L1744" s="4">
        <v>44896.743000000002</v>
      </c>
      <c r="M1744" s="4">
        <v>46210.442000000003</v>
      </c>
      <c r="N1744" s="4">
        <v>47324.186000000002</v>
      </c>
      <c r="O1744" s="4">
        <v>48409.088000000003</v>
      </c>
      <c r="P1744" s="4">
        <v>49730.42</v>
      </c>
      <c r="Q1744" s="4">
        <v>51180.408000000003</v>
      </c>
      <c r="R1744" s="4">
        <v>51816.337</v>
      </c>
      <c r="S1744" s="4">
        <v>50987.574000000001</v>
      </c>
      <c r="T1744" s="4">
        <v>48676.767999999996</v>
      </c>
      <c r="U1744" s="4">
        <v>44294.341</v>
      </c>
      <c r="V1744" s="4">
        <v>39994.703000000001</v>
      </c>
      <c r="W1744" s="4">
        <v>30883.69</v>
      </c>
      <c r="X1744" s="4">
        <v>19656.238000000001</v>
      </c>
      <c r="Y1744" s="4">
        <v>9559.0509999999995</v>
      </c>
      <c r="Z1744" s="4">
        <v>3235.7280000000001</v>
      </c>
      <c r="AA1744" s="4">
        <v>672.255</v>
      </c>
    </row>
    <row r="1745" spans="1:27" s="6" customFormat="1" x14ac:dyDescent="0.3">
      <c r="A1745" s="40">
        <v>1744</v>
      </c>
      <c r="B1745" s="18" t="s">
        <v>323</v>
      </c>
      <c r="C1745" s="43" t="s">
        <v>141</v>
      </c>
      <c r="D1745" s="41"/>
      <c r="E1745" s="41">
        <v>356</v>
      </c>
      <c r="F1745" s="41">
        <v>2090</v>
      </c>
      <c r="G1745" s="4">
        <v>37574.483</v>
      </c>
      <c r="H1745" s="4">
        <v>38638.800999999999</v>
      </c>
      <c r="I1745" s="4">
        <v>39668.267999999996</v>
      </c>
      <c r="J1745" s="4">
        <v>40775.019999999997</v>
      </c>
      <c r="K1745" s="4">
        <v>41989.824000000001</v>
      </c>
      <c r="L1745" s="4">
        <v>43337.631000000001</v>
      </c>
      <c r="M1745" s="4">
        <v>44732.292999999998</v>
      </c>
      <c r="N1745" s="4">
        <v>46040.457000000002</v>
      </c>
      <c r="O1745" s="4">
        <v>47111.171000000002</v>
      </c>
      <c r="P1745" s="4">
        <v>48099.199999999997</v>
      </c>
      <c r="Q1745" s="4">
        <v>49244.08</v>
      </c>
      <c r="R1745" s="4">
        <v>50398.288999999997</v>
      </c>
      <c r="S1745" s="4">
        <v>50506.752</v>
      </c>
      <c r="T1745" s="4">
        <v>48779.447</v>
      </c>
      <c r="U1745" s="4">
        <v>45080.677000000003</v>
      </c>
      <c r="V1745" s="4">
        <v>38896.142999999996</v>
      </c>
      <c r="W1745" s="4">
        <v>32048.303</v>
      </c>
      <c r="X1745" s="4">
        <v>21242.429</v>
      </c>
      <c r="Y1745" s="4">
        <v>10695.941999999999</v>
      </c>
      <c r="Z1745" s="4">
        <v>3711.683</v>
      </c>
      <c r="AA1745" s="4">
        <v>832.83</v>
      </c>
    </row>
    <row r="1746" spans="1:27" s="6" customFormat="1" x14ac:dyDescent="0.3">
      <c r="A1746" s="40">
        <v>1745</v>
      </c>
      <c r="B1746" s="18" t="s">
        <v>323</v>
      </c>
      <c r="C1746" s="43" t="s">
        <v>141</v>
      </c>
      <c r="D1746" s="41"/>
      <c r="E1746" s="41">
        <v>356</v>
      </c>
      <c r="F1746" s="41">
        <v>2095</v>
      </c>
      <c r="G1746" s="4">
        <v>36419.766000000003</v>
      </c>
      <c r="H1746" s="4">
        <v>37477.743000000002</v>
      </c>
      <c r="I1746" s="4">
        <v>38561.125999999997</v>
      </c>
      <c r="J1746" s="4">
        <v>39568.506999999998</v>
      </c>
      <c r="K1746" s="4">
        <v>40619.036999999997</v>
      </c>
      <c r="L1746" s="4">
        <v>41820.06</v>
      </c>
      <c r="M1746" s="4">
        <v>43188.815000000002</v>
      </c>
      <c r="N1746" s="4">
        <v>44578.042999999998</v>
      </c>
      <c r="O1746" s="4">
        <v>45845.928</v>
      </c>
      <c r="P1746" s="4">
        <v>46827.815999999999</v>
      </c>
      <c r="Q1746" s="4">
        <v>47658.17</v>
      </c>
      <c r="R1746" s="4">
        <v>48539.15</v>
      </c>
      <c r="S1746" s="4">
        <v>49211.523000000001</v>
      </c>
      <c r="T1746" s="4">
        <v>48468.224999999999</v>
      </c>
      <c r="U1746" s="4">
        <v>45400.872000000003</v>
      </c>
      <c r="V1746" s="4">
        <v>39885.707999999999</v>
      </c>
      <c r="W1746" s="4">
        <v>31513.074000000001</v>
      </c>
      <c r="X1746" s="4">
        <v>22386.423999999999</v>
      </c>
      <c r="Y1746" s="4">
        <v>11794.646000000001</v>
      </c>
      <c r="Z1746" s="4">
        <v>4256.0219999999999</v>
      </c>
      <c r="AA1746" s="4">
        <v>989.75</v>
      </c>
    </row>
    <row r="1747" spans="1:27" s="6" customFormat="1" x14ac:dyDescent="0.3">
      <c r="A1747" s="40">
        <v>1746</v>
      </c>
      <c r="B1747" s="18" t="s">
        <v>323</v>
      </c>
      <c r="C1747" s="43" t="s">
        <v>141</v>
      </c>
      <c r="D1747" s="41"/>
      <c r="E1747" s="41">
        <v>356</v>
      </c>
      <c r="F1747" s="41">
        <v>2100</v>
      </c>
      <c r="G1747" s="4">
        <v>35360.985000000001</v>
      </c>
      <c r="H1747" s="4">
        <v>36332.748</v>
      </c>
      <c r="I1747" s="4">
        <v>37407.750999999997</v>
      </c>
      <c r="J1747" s="4">
        <v>38470.983999999997</v>
      </c>
      <c r="K1747" s="4">
        <v>39427.847999999998</v>
      </c>
      <c r="L1747" s="4">
        <v>40466.313999999998</v>
      </c>
      <c r="M1747" s="4">
        <v>41686.300000000003</v>
      </c>
      <c r="N1747" s="4">
        <v>43050.334999999999</v>
      </c>
      <c r="O1747" s="4">
        <v>44402.434999999998</v>
      </c>
      <c r="P1747" s="4">
        <v>45588.430999999997</v>
      </c>
      <c r="Q1747" s="4">
        <v>46427.124000000003</v>
      </c>
      <c r="R1747" s="4">
        <v>47023.034</v>
      </c>
      <c r="S1747" s="4">
        <v>47479.425999999999</v>
      </c>
      <c r="T1747" s="4">
        <v>47369.201000000001</v>
      </c>
      <c r="U1747" s="4">
        <v>45333.398999999998</v>
      </c>
      <c r="V1747" s="4">
        <v>40470.625</v>
      </c>
      <c r="W1747" s="4">
        <v>32673.883999999998</v>
      </c>
      <c r="X1747" s="4">
        <v>22360.792000000001</v>
      </c>
      <c r="Y1747" s="4">
        <v>12691.983</v>
      </c>
      <c r="Z1747" s="4">
        <v>4816.8149999999996</v>
      </c>
      <c r="AA1747" s="4">
        <v>1170.5940000000001</v>
      </c>
    </row>
    <row r="1748" spans="1:27" s="6" customFormat="1" x14ac:dyDescent="0.3">
      <c r="A1748" s="40">
        <v>1747</v>
      </c>
      <c r="B1748" s="18" t="s">
        <v>323</v>
      </c>
      <c r="C1748" s="43" t="s">
        <v>142</v>
      </c>
      <c r="D1748" s="41"/>
      <c r="E1748" s="41">
        <v>364</v>
      </c>
      <c r="F1748" s="41">
        <v>2015</v>
      </c>
      <c r="G1748" s="4">
        <v>3390.3879999999999</v>
      </c>
      <c r="H1748" s="4">
        <v>3170.2020000000002</v>
      </c>
      <c r="I1748" s="4">
        <v>2613.0439999999999</v>
      </c>
      <c r="J1748" s="4">
        <v>2596.6149999999998</v>
      </c>
      <c r="K1748" s="4">
        <v>3520.3150000000001</v>
      </c>
      <c r="L1748" s="4">
        <v>4765.2349999999997</v>
      </c>
      <c r="M1748" s="4">
        <v>4799.732</v>
      </c>
      <c r="N1748" s="4">
        <v>3472.2550000000001</v>
      </c>
      <c r="O1748" s="4">
        <v>2370.933</v>
      </c>
      <c r="P1748" s="4">
        <v>2068.6619999999998</v>
      </c>
      <c r="Q1748" s="4">
        <v>1882.999</v>
      </c>
      <c r="R1748" s="4">
        <v>1588.9649999999999</v>
      </c>
      <c r="S1748" s="4">
        <v>1273.124</v>
      </c>
      <c r="T1748" s="4">
        <v>736.36699999999996</v>
      </c>
      <c r="U1748" s="4">
        <v>464.95800000000003</v>
      </c>
      <c r="V1748" s="4">
        <v>355.572</v>
      </c>
      <c r="W1748" s="4">
        <v>221.643</v>
      </c>
      <c r="X1748" s="4">
        <v>95.959000000000003</v>
      </c>
      <c r="Y1748" s="4">
        <v>27.760999999999999</v>
      </c>
      <c r="Z1748" s="4">
        <v>3.7519999999999998</v>
      </c>
      <c r="AA1748" s="4">
        <v>0.25600000000000001</v>
      </c>
    </row>
    <row r="1749" spans="1:27" s="6" customFormat="1" x14ac:dyDescent="0.3">
      <c r="A1749" s="40">
        <v>1748</v>
      </c>
      <c r="B1749" s="18" t="s">
        <v>323</v>
      </c>
      <c r="C1749" s="43" t="s">
        <v>142</v>
      </c>
      <c r="D1749" s="41"/>
      <c r="E1749" s="41">
        <v>364</v>
      </c>
      <c r="F1749" s="41">
        <v>2020</v>
      </c>
      <c r="G1749" s="4">
        <v>3047.9720000000002</v>
      </c>
      <c r="H1749" s="4">
        <v>3379.011</v>
      </c>
      <c r="I1749" s="4">
        <v>3163.8249999999998</v>
      </c>
      <c r="J1749" s="4">
        <v>2600.1669999999999</v>
      </c>
      <c r="K1749" s="4">
        <v>2569.2979999999998</v>
      </c>
      <c r="L1749" s="4">
        <v>3485.5070000000001</v>
      </c>
      <c r="M1749" s="4">
        <v>4733.3209999999999</v>
      </c>
      <c r="N1749" s="4">
        <v>4771.5140000000001</v>
      </c>
      <c r="O1749" s="4">
        <v>3447.8159999999998</v>
      </c>
      <c r="P1749" s="4">
        <v>2350.3820000000001</v>
      </c>
      <c r="Q1749" s="4">
        <v>2043.079</v>
      </c>
      <c r="R1749" s="4">
        <v>1846.8920000000001</v>
      </c>
      <c r="S1749" s="4">
        <v>1538.2909999999999</v>
      </c>
      <c r="T1749" s="4">
        <v>1196.3040000000001</v>
      </c>
      <c r="U1749" s="4">
        <v>656.08100000000002</v>
      </c>
      <c r="V1749" s="4">
        <v>365.00099999999998</v>
      </c>
      <c r="W1749" s="4">
        <v>231.339</v>
      </c>
      <c r="X1749" s="4">
        <v>114.203</v>
      </c>
      <c r="Y1749" s="4">
        <v>32.908000000000001</v>
      </c>
      <c r="Z1749" s="4">
        <v>5.4909999999999997</v>
      </c>
      <c r="AA1749" s="4">
        <v>0.38700000000000001</v>
      </c>
    </row>
    <row r="1750" spans="1:27" s="6" customFormat="1" x14ac:dyDescent="0.3">
      <c r="A1750" s="40">
        <v>1749</v>
      </c>
      <c r="B1750" s="18" t="s">
        <v>323</v>
      </c>
      <c r="C1750" s="43" t="s">
        <v>142</v>
      </c>
      <c r="D1750" s="41"/>
      <c r="E1750" s="41">
        <v>364</v>
      </c>
      <c r="F1750" s="41">
        <v>2025</v>
      </c>
      <c r="G1750" s="4">
        <v>2556.5250000000001</v>
      </c>
      <c r="H1750" s="4">
        <v>3039.6579999999999</v>
      </c>
      <c r="I1750" s="4">
        <v>3373.8069999999998</v>
      </c>
      <c r="J1750" s="4">
        <v>3153.23</v>
      </c>
      <c r="K1750" s="4">
        <v>2579.3310000000001</v>
      </c>
      <c r="L1750" s="4">
        <v>2544.549</v>
      </c>
      <c r="M1750" s="4">
        <v>3462.8130000000001</v>
      </c>
      <c r="N1750" s="4">
        <v>4710.4660000000003</v>
      </c>
      <c r="O1750" s="4">
        <v>4746.1260000000002</v>
      </c>
      <c r="P1750" s="4">
        <v>3424.183</v>
      </c>
      <c r="Q1750" s="4">
        <v>2325.029</v>
      </c>
      <c r="R1750" s="4">
        <v>2008.0830000000001</v>
      </c>
      <c r="S1750" s="4">
        <v>1793.8610000000001</v>
      </c>
      <c r="T1750" s="4">
        <v>1454.5170000000001</v>
      </c>
      <c r="U1750" s="4">
        <v>1078.2639999999999</v>
      </c>
      <c r="V1750" s="4">
        <v>527.70699999999999</v>
      </c>
      <c r="W1750" s="4">
        <v>247.29499999999999</v>
      </c>
      <c r="X1750" s="4">
        <v>125.685</v>
      </c>
      <c r="Y1750" s="4">
        <v>42.106999999999999</v>
      </c>
      <c r="Z1750" s="4">
        <v>7.1070000000000002</v>
      </c>
      <c r="AA1750" s="4">
        <v>0.60899999999999999</v>
      </c>
    </row>
    <row r="1751" spans="1:27" s="6" customFormat="1" x14ac:dyDescent="0.3">
      <c r="A1751" s="40">
        <v>1750</v>
      </c>
      <c r="B1751" s="18" t="s">
        <v>323</v>
      </c>
      <c r="C1751" s="43" t="s">
        <v>142</v>
      </c>
      <c r="D1751" s="41"/>
      <c r="E1751" s="41">
        <v>364</v>
      </c>
      <c r="F1751" s="41">
        <v>2030</v>
      </c>
      <c r="G1751" s="4">
        <v>2190.107</v>
      </c>
      <c r="H1751" s="4">
        <v>2549.4540000000002</v>
      </c>
      <c r="I1751" s="4">
        <v>3035.107</v>
      </c>
      <c r="J1751" s="4">
        <v>3363.4859999999999</v>
      </c>
      <c r="K1751" s="4">
        <v>3131.9520000000002</v>
      </c>
      <c r="L1751" s="4">
        <v>2555.047</v>
      </c>
      <c r="M1751" s="4">
        <v>2524.0059999999999</v>
      </c>
      <c r="N1751" s="4">
        <v>3443.6410000000001</v>
      </c>
      <c r="O1751" s="4">
        <v>4686.6729999999998</v>
      </c>
      <c r="P1751" s="4">
        <v>4717.3649999999998</v>
      </c>
      <c r="Q1751" s="4">
        <v>3391.2890000000002</v>
      </c>
      <c r="R1751" s="4">
        <v>2288.7339999999999</v>
      </c>
      <c r="S1751" s="4">
        <v>1955.664</v>
      </c>
      <c r="T1751" s="4">
        <v>1705.3710000000001</v>
      </c>
      <c r="U1751" s="4">
        <v>1324.1769999999999</v>
      </c>
      <c r="V1751" s="4">
        <v>885.73</v>
      </c>
      <c r="W1751" s="4">
        <v>370.36</v>
      </c>
      <c r="X1751" s="4">
        <v>140.80600000000001</v>
      </c>
      <c r="Y1751" s="4">
        <v>49.46</v>
      </c>
      <c r="Z1751" s="4">
        <v>9.86</v>
      </c>
      <c r="AA1751" s="4">
        <v>0.85699999999999998</v>
      </c>
    </row>
    <row r="1752" spans="1:27" s="6" customFormat="1" x14ac:dyDescent="0.3">
      <c r="A1752" s="40">
        <v>1751</v>
      </c>
      <c r="B1752" s="18" t="s">
        <v>323</v>
      </c>
      <c r="C1752" s="43" t="s">
        <v>142</v>
      </c>
      <c r="D1752" s="41"/>
      <c r="E1752" s="41">
        <v>364</v>
      </c>
      <c r="F1752" s="41">
        <v>2035</v>
      </c>
      <c r="G1752" s="4">
        <v>2110.13</v>
      </c>
      <c r="H1752" s="4">
        <v>2183.7510000000002</v>
      </c>
      <c r="I1752" s="4">
        <v>2545.4899999999998</v>
      </c>
      <c r="J1752" s="4">
        <v>3025.5540000000001</v>
      </c>
      <c r="K1752" s="4">
        <v>3342.5279999999998</v>
      </c>
      <c r="L1752" s="4">
        <v>3107.2</v>
      </c>
      <c r="M1752" s="4">
        <v>2534.8690000000001</v>
      </c>
      <c r="N1752" s="4">
        <v>2507.3310000000001</v>
      </c>
      <c r="O1752" s="4">
        <v>3425.0680000000002</v>
      </c>
      <c r="P1752" s="4">
        <v>4659.76</v>
      </c>
      <c r="Q1752" s="4">
        <v>4675.9870000000001</v>
      </c>
      <c r="R1752" s="4">
        <v>3342.933</v>
      </c>
      <c r="S1752" s="4">
        <v>2233.9180000000001</v>
      </c>
      <c r="T1752" s="4">
        <v>1867.816</v>
      </c>
      <c r="U1752" s="4">
        <v>1566.451</v>
      </c>
      <c r="V1752" s="4">
        <v>1108.998</v>
      </c>
      <c r="W1752" s="4">
        <v>642.70399999999995</v>
      </c>
      <c r="X1752" s="4">
        <v>220.79499999999999</v>
      </c>
      <c r="Y1752" s="4">
        <v>59.161000000000001</v>
      </c>
      <c r="Z1752" s="4">
        <v>12.592000000000001</v>
      </c>
      <c r="AA1752" s="4">
        <v>1.284</v>
      </c>
    </row>
    <row r="1753" spans="1:27" s="6" customFormat="1" x14ac:dyDescent="0.3">
      <c r="A1753" s="40">
        <v>1752</v>
      </c>
      <c r="B1753" s="18" t="s">
        <v>323</v>
      </c>
      <c r="C1753" s="43" t="s">
        <v>142</v>
      </c>
      <c r="D1753" s="41"/>
      <c r="E1753" s="41">
        <v>364</v>
      </c>
      <c r="F1753" s="41">
        <v>2040</v>
      </c>
      <c r="G1753" s="4">
        <v>2223.7049999999999</v>
      </c>
      <c r="H1753" s="4">
        <v>2104.1039999999998</v>
      </c>
      <c r="I1753" s="4">
        <v>2180.1970000000001</v>
      </c>
      <c r="J1753" s="4">
        <v>2536.6909999999998</v>
      </c>
      <c r="K1753" s="4">
        <v>3005.6570000000002</v>
      </c>
      <c r="L1753" s="4">
        <v>3317.9690000000001</v>
      </c>
      <c r="M1753" s="4">
        <v>3086.529</v>
      </c>
      <c r="N1753" s="4">
        <v>2518.5500000000002</v>
      </c>
      <c r="O1753" s="4">
        <v>2492.3330000000001</v>
      </c>
      <c r="P1753" s="4">
        <v>3405.221</v>
      </c>
      <c r="Q1753" s="4">
        <v>4621.4129999999996</v>
      </c>
      <c r="R1753" s="4">
        <v>4614.6459999999997</v>
      </c>
      <c r="S1753" s="4">
        <v>3269.5120000000002</v>
      </c>
      <c r="T1753" s="4">
        <v>2142.2600000000002</v>
      </c>
      <c r="U1753" s="4">
        <v>1729.019</v>
      </c>
      <c r="V1753" s="4">
        <v>1334.068</v>
      </c>
      <c r="W1753" s="4">
        <v>828.3</v>
      </c>
      <c r="X1753" s="4">
        <v>398.94499999999999</v>
      </c>
      <c r="Y1753" s="4">
        <v>98.350999999999999</v>
      </c>
      <c r="Z1753" s="4">
        <v>16.253</v>
      </c>
      <c r="AA1753" s="4">
        <v>1.788</v>
      </c>
    </row>
    <row r="1754" spans="1:27" s="6" customFormat="1" x14ac:dyDescent="0.3">
      <c r="A1754" s="40">
        <v>1753</v>
      </c>
      <c r="B1754" s="18" t="s">
        <v>323</v>
      </c>
      <c r="C1754" s="43" t="s">
        <v>142</v>
      </c>
      <c r="D1754" s="41"/>
      <c r="E1754" s="41">
        <v>364</v>
      </c>
      <c r="F1754" s="41">
        <v>2045</v>
      </c>
      <c r="G1754" s="4">
        <v>2317.1120000000001</v>
      </c>
      <c r="H1754" s="4">
        <v>2217.7820000000002</v>
      </c>
      <c r="I1754" s="4">
        <v>2100.721</v>
      </c>
      <c r="J1754" s="4">
        <v>2171.9059999999999</v>
      </c>
      <c r="K1754" s="4">
        <v>2517.884</v>
      </c>
      <c r="L1754" s="4">
        <v>2982.0880000000002</v>
      </c>
      <c r="M1754" s="4">
        <v>3297.3470000000002</v>
      </c>
      <c r="N1754" s="4">
        <v>3069.5509999999999</v>
      </c>
      <c r="O1754" s="4">
        <v>2504.0210000000002</v>
      </c>
      <c r="P1754" s="4">
        <v>2477.308</v>
      </c>
      <c r="Q1754" s="4">
        <v>3378.076</v>
      </c>
      <c r="R1754" s="4">
        <v>4564.8779999999997</v>
      </c>
      <c r="S1754" s="4">
        <v>4521.3149999999996</v>
      </c>
      <c r="T1754" s="4">
        <v>3146.5459999999998</v>
      </c>
      <c r="U1754" s="4">
        <v>1996.414</v>
      </c>
      <c r="V1754" s="4">
        <v>1493.9069999999999</v>
      </c>
      <c r="W1754" s="4">
        <v>1021.535</v>
      </c>
      <c r="X1754" s="4">
        <v>532.59699999999998</v>
      </c>
      <c r="Y1754" s="4">
        <v>187.14099999999999</v>
      </c>
      <c r="Z1754" s="4">
        <v>28.942</v>
      </c>
      <c r="AA1754" s="4">
        <v>2.4889999999999999</v>
      </c>
    </row>
    <row r="1755" spans="1:27" s="6" customFormat="1" x14ac:dyDescent="0.3">
      <c r="A1755" s="40">
        <v>1754</v>
      </c>
      <c r="B1755" s="18" t="s">
        <v>323</v>
      </c>
      <c r="C1755" s="43" t="s">
        <v>142</v>
      </c>
      <c r="D1755" s="41"/>
      <c r="E1755" s="41">
        <v>364</v>
      </c>
      <c r="F1755" s="41">
        <v>2050</v>
      </c>
      <c r="G1755" s="4">
        <v>2239.0880000000002</v>
      </c>
      <c r="H1755" s="4">
        <v>2311.3029999999999</v>
      </c>
      <c r="I1755" s="4">
        <v>2214.453</v>
      </c>
      <c r="J1755" s="4">
        <v>2092.681</v>
      </c>
      <c r="K1755" s="4">
        <v>2153.855</v>
      </c>
      <c r="L1755" s="4">
        <v>2495.3530000000001</v>
      </c>
      <c r="M1755" s="4">
        <v>2962.2280000000001</v>
      </c>
      <c r="N1755" s="4">
        <v>3280.3879999999999</v>
      </c>
      <c r="O1755" s="4">
        <v>3054.0259999999998</v>
      </c>
      <c r="P1755" s="4">
        <v>2489.5970000000002</v>
      </c>
      <c r="Q1755" s="4">
        <v>2457.9259999999999</v>
      </c>
      <c r="R1755" s="4">
        <v>3339.087</v>
      </c>
      <c r="S1755" s="4">
        <v>4479.576</v>
      </c>
      <c r="T1755" s="4">
        <v>4365.33</v>
      </c>
      <c r="U1755" s="4">
        <v>2950.0450000000001</v>
      </c>
      <c r="V1755" s="4">
        <v>1747.2809999999999</v>
      </c>
      <c r="W1755" s="4">
        <v>1169.6690000000001</v>
      </c>
      <c r="X1755" s="4">
        <v>678.13599999999997</v>
      </c>
      <c r="Y1755" s="4">
        <v>261.97399999999999</v>
      </c>
      <c r="Z1755" s="4">
        <v>58.72</v>
      </c>
      <c r="AA1755" s="4">
        <v>4.6310000000000002</v>
      </c>
    </row>
    <row r="1756" spans="1:27" s="6" customFormat="1" x14ac:dyDescent="0.3">
      <c r="A1756" s="40">
        <v>1755</v>
      </c>
      <c r="B1756" s="18" t="s">
        <v>323</v>
      </c>
      <c r="C1756" s="43" t="s">
        <v>142</v>
      </c>
      <c r="D1756" s="41"/>
      <c r="E1756" s="41">
        <v>364</v>
      </c>
      <c r="F1756" s="41">
        <v>2055</v>
      </c>
      <c r="G1756" s="4">
        <v>2039.2329999999999</v>
      </c>
      <c r="H1756" s="4">
        <v>2233.6999999999998</v>
      </c>
      <c r="I1756" s="4">
        <v>2308.14</v>
      </c>
      <c r="J1756" s="4">
        <v>2206.799</v>
      </c>
      <c r="K1756" s="4">
        <v>2075.748</v>
      </c>
      <c r="L1756" s="4">
        <v>2133.002</v>
      </c>
      <c r="M1756" s="4">
        <v>2477.1410000000001</v>
      </c>
      <c r="N1756" s="4">
        <v>2946.6959999999999</v>
      </c>
      <c r="O1756" s="4">
        <v>3265.2379999999998</v>
      </c>
      <c r="P1756" s="4">
        <v>3038.4090000000001</v>
      </c>
      <c r="Q1756" s="4">
        <v>2471.3490000000002</v>
      </c>
      <c r="R1756" s="4">
        <v>2431.009</v>
      </c>
      <c r="S1756" s="4">
        <v>3281.2069999999999</v>
      </c>
      <c r="T1756" s="4">
        <v>4337.4399999999996</v>
      </c>
      <c r="U1756" s="4">
        <v>4114.4970000000003</v>
      </c>
      <c r="V1756" s="4">
        <v>2611.172</v>
      </c>
      <c r="W1756" s="4">
        <v>1395.0630000000001</v>
      </c>
      <c r="X1756" s="4">
        <v>798.79</v>
      </c>
      <c r="Y1756" s="4">
        <v>348.12099999999998</v>
      </c>
      <c r="Z1756" s="4">
        <v>87.188000000000002</v>
      </c>
      <c r="AA1756" s="4">
        <v>9.9380000000000006</v>
      </c>
    </row>
    <row r="1757" spans="1:27" s="6" customFormat="1" x14ac:dyDescent="0.3">
      <c r="A1757" s="40">
        <v>1756</v>
      </c>
      <c r="B1757" s="18" t="s">
        <v>323</v>
      </c>
      <c r="C1757" s="43" t="s">
        <v>142</v>
      </c>
      <c r="D1757" s="41"/>
      <c r="E1757" s="41">
        <v>364</v>
      </c>
      <c r="F1757" s="41">
        <v>2060</v>
      </c>
      <c r="G1757" s="4">
        <v>1853.4369999999999</v>
      </c>
      <c r="H1757" s="4">
        <v>2034.28</v>
      </c>
      <c r="I1757" s="4">
        <v>2230.7739999999999</v>
      </c>
      <c r="J1757" s="4">
        <v>2300.9229999999998</v>
      </c>
      <c r="K1757" s="4">
        <v>2190.7429999999999</v>
      </c>
      <c r="L1757" s="4">
        <v>2056.1779999999999</v>
      </c>
      <c r="M1757" s="4">
        <v>2116.1959999999999</v>
      </c>
      <c r="N1757" s="4">
        <v>2463.2130000000002</v>
      </c>
      <c r="O1757" s="4">
        <v>2933.24</v>
      </c>
      <c r="P1757" s="4">
        <v>3249.8589999999999</v>
      </c>
      <c r="Q1757" s="4">
        <v>3018.1439999999998</v>
      </c>
      <c r="R1757" s="4">
        <v>2446.1660000000002</v>
      </c>
      <c r="S1757" s="4">
        <v>2391.904</v>
      </c>
      <c r="T1757" s="4">
        <v>3185.5610000000001</v>
      </c>
      <c r="U1757" s="4">
        <v>4108.12</v>
      </c>
      <c r="V1757" s="4">
        <v>3679.4319999999998</v>
      </c>
      <c r="W1757" s="4">
        <v>2122.335</v>
      </c>
      <c r="X1757" s="4">
        <v>977.99599999999998</v>
      </c>
      <c r="Y1757" s="4">
        <v>426.786</v>
      </c>
      <c r="Z1757" s="4">
        <v>122.53100000000001</v>
      </c>
      <c r="AA1757" s="4">
        <v>16.195</v>
      </c>
    </row>
    <row r="1758" spans="1:27" s="6" customFormat="1" x14ac:dyDescent="0.3">
      <c r="A1758" s="40">
        <v>1757</v>
      </c>
      <c r="B1758" s="18" t="s">
        <v>323</v>
      </c>
      <c r="C1758" s="43" t="s">
        <v>142</v>
      </c>
      <c r="D1758" s="41"/>
      <c r="E1758" s="41">
        <v>364</v>
      </c>
      <c r="F1758" s="41">
        <v>2065</v>
      </c>
      <c r="G1758" s="4">
        <v>1773.289</v>
      </c>
      <c r="H1758" s="4">
        <v>1848.893</v>
      </c>
      <c r="I1758" s="4">
        <v>2031.626</v>
      </c>
      <c r="J1758" s="4">
        <v>2224.04</v>
      </c>
      <c r="K1758" s="4">
        <v>2285.7579999999998</v>
      </c>
      <c r="L1758" s="4">
        <v>2172.1999999999998</v>
      </c>
      <c r="M1758" s="4">
        <v>2040.421</v>
      </c>
      <c r="N1758" s="4">
        <v>2103.558</v>
      </c>
      <c r="O1758" s="4">
        <v>2451.605</v>
      </c>
      <c r="P1758" s="4">
        <v>2919.8470000000002</v>
      </c>
      <c r="Q1758" s="4">
        <v>3229.748</v>
      </c>
      <c r="R1758" s="4">
        <v>2989.8470000000002</v>
      </c>
      <c r="S1758" s="4">
        <v>2409.7440000000001</v>
      </c>
      <c r="T1758" s="4">
        <v>2327.6579999999999</v>
      </c>
      <c r="U1758" s="4">
        <v>3030.1680000000001</v>
      </c>
      <c r="V1758" s="4">
        <v>3707.0430000000001</v>
      </c>
      <c r="W1758" s="4">
        <v>3037.9589999999998</v>
      </c>
      <c r="X1758" s="4">
        <v>1522.9449999999999</v>
      </c>
      <c r="Y1758" s="4">
        <v>541.74099999999999</v>
      </c>
      <c r="Z1758" s="4">
        <v>158.136</v>
      </c>
      <c r="AA1758" s="4">
        <v>24.501999999999999</v>
      </c>
    </row>
    <row r="1759" spans="1:27" s="6" customFormat="1" x14ac:dyDescent="0.3">
      <c r="A1759" s="40">
        <v>1758</v>
      </c>
      <c r="B1759" s="18" t="s">
        <v>323</v>
      </c>
      <c r="C1759" s="43" t="s">
        <v>142</v>
      </c>
      <c r="D1759" s="41"/>
      <c r="E1759" s="41">
        <v>364</v>
      </c>
      <c r="F1759" s="41">
        <v>2070</v>
      </c>
      <c r="G1759" s="4">
        <v>1788.287</v>
      </c>
      <c r="H1759" s="4">
        <v>1769.069</v>
      </c>
      <c r="I1759" s="4">
        <v>1846.473</v>
      </c>
      <c r="J1759" s="4">
        <v>2025.402</v>
      </c>
      <c r="K1759" s="4">
        <v>2209.8739999999998</v>
      </c>
      <c r="L1759" s="4">
        <v>2268.261</v>
      </c>
      <c r="M1759" s="4">
        <v>2157.2779999999998</v>
      </c>
      <c r="N1759" s="4">
        <v>2028.644</v>
      </c>
      <c r="O1759" s="4">
        <v>2093.366</v>
      </c>
      <c r="P1759" s="4">
        <v>2440.4650000000001</v>
      </c>
      <c r="Q1759" s="4">
        <v>2902.6640000000002</v>
      </c>
      <c r="R1759" s="4">
        <v>3201.6080000000002</v>
      </c>
      <c r="S1759" s="4">
        <v>2948.7289999999998</v>
      </c>
      <c r="T1759" s="4">
        <v>2350.1030000000001</v>
      </c>
      <c r="U1759" s="4">
        <v>2222.866</v>
      </c>
      <c r="V1759" s="4">
        <v>2757.21</v>
      </c>
      <c r="W1759" s="4">
        <v>3106.0949999999998</v>
      </c>
      <c r="X1759" s="4">
        <v>2229.163</v>
      </c>
      <c r="Y1759" s="4">
        <v>873.94100000000003</v>
      </c>
      <c r="Z1759" s="4">
        <v>211.36600000000001</v>
      </c>
      <c r="AA1759" s="4">
        <v>34.259</v>
      </c>
    </row>
    <row r="1760" spans="1:27" s="6" customFormat="1" x14ac:dyDescent="0.3">
      <c r="A1760" s="40">
        <v>1759</v>
      </c>
      <c r="B1760" s="18" t="s">
        <v>323</v>
      </c>
      <c r="C1760" s="43" t="s">
        <v>142</v>
      </c>
      <c r="D1760" s="41"/>
      <c r="E1760" s="41">
        <v>364</v>
      </c>
      <c r="F1760" s="41">
        <v>2075</v>
      </c>
      <c r="G1760" s="4">
        <v>1820.4849999999999</v>
      </c>
      <c r="H1760" s="4">
        <v>1784.325</v>
      </c>
      <c r="I1760" s="4">
        <v>1766.8230000000001</v>
      </c>
      <c r="J1760" s="4">
        <v>1840.741</v>
      </c>
      <c r="K1760" s="4">
        <v>2012.31</v>
      </c>
      <c r="L1760" s="4">
        <v>2193.56</v>
      </c>
      <c r="M1760" s="4">
        <v>2254.1840000000002</v>
      </c>
      <c r="N1760" s="4">
        <v>2146.096</v>
      </c>
      <c r="O1760" s="4">
        <v>2019.24</v>
      </c>
      <c r="P1760" s="4">
        <v>2083.9430000000002</v>
      </c>
      <c r="Q1760" s="4">
        <v>2426.6689999999999</v>
      </c>
      <c r="R1760" s="4">
        <v>2878.971</v>
      </c>
      <c r="S1760" s="4">
        <v>3160.9209999999998</v>
      </c>
      <c r="T1760" s="4">
        <v>2881.498</v>
      </c>
      <c r="U1760" s="4">
        <v>2252.48</v>
      </c>
      <c r="V1760" s="4">
        <v>2038.057</v>
      </c>
      <c r="W1760" s="4">
        <v>2341.451</v>
      </c>
      <c r="X1760" s="4">
        <v>2326.5880000000002</v>
      </c>
      <c r="Y1760" s="4">
        <v>1322.05</v>
      </c>
      <c r="Z1760" s="4">
        <v>358.02</v>
      </c>
      <c r="AA1760" s="4">
        <v>48.832999999999998</v>
      </c>
    </row>
    <row r="1761" spans="1:27" s="6" customFormat="1" x14ac:dyDescent="0.3">
      <c r="A1761" s="40">
        <v>1760</v>
      </c>
      <c r="B1761" s="18" t="s">
        <v>323</v>
      </c>
      <c r="C1761" s="43" t="s">
        <v>142</v>
      </c>
      <c r="D1761" s="41"/>
      <c r="E1761" s="41">
        <v>364</v>
      </c>
      <c r="F1761" s="41">
        <v>2080</v>
      </c>
      <c r="G1761" s="4">
        <v>1795.154</v>
      </c>
      <c r="H1761" s="4">
        <v>1816.7739999999999</v>
      </c>
      <c r="I1761" s="4">
        <v>1782.2280000000001</v>
      </c>
      <c r="J1761" s="4">
        <v>1761.5239999999999</v>
      </c>
      <c r="K1761" s="4">
        <v>1828.664</v>
      </c>
      <c r="L1761" s="4">
        <v>1997.27</v>
      </c>
      <c r="M1761" s="4">
        <v>2180.4859999999999</v>
      </c>
      <c r="N1761" s="4">
        <v>2243.6170000000002</v>
      </c>
      <c r="O1761" s="4">
        <v>2137.0990000000002</v>
      </c>
      <c r="P1761" s="4">
        <v>2010.6</v>
      </c>
      <c r="Q1761" s="4">
        <v>2072.6309999999999</v>
      </c>
      <c r="R1761" s="4">
        <v>2408.0349999999999</v>
      </c>
      <c r="S1761" s="4">
        <v>2845.07</v>
      </c>
      <c r="T1761" s="4">
        <v>3094.509</v>
      </c>
      <c r="U1761" s="4">
        <v>2770.9070000000002</v>
      </c>
      <c r="V1761" s="4">
        <v>2079.377</v>
      </c>
      <c r="W1761" s="4">
        <v>1751.7909999999999</v>
      </c>
      <c r="X1761" s="4">
        <v>1786.97</v>
      </c>
      <c r="Y1761" s="4">
        <v>1422.2429999999999</v>
      </c>
      <c r="Z1761" s="4">
        <v>566.76300000000003</v>
      </c>
      <c r="AA1761" s="4">
        <v>85.471000000000004</v>
      </c>
    </row>
    <row r="1762" spans="1:27" s="6" customFormat="1" x14ac:dyDescent="0.3">
      <c r="A1762" s="40">
        <v>1761</v>
      </c>
      <c r="B1762" s="18" t="s">
        <v>323</v>
      </c>
      <c r="C1762" s="43" t="s">
        <v>142</v>
      </c>
      <c r="D1762" s="41"/>
      <c r="E1762" s="41">
        <v>364</v>
      </c>
      <c r="F1762" s="41">
        <v>2085</v>
      </c>
      <c r="G1762" s="4">
        <v>1708.0630000000001</v>
      </c>
      <c r="H1762" s="4">
        <v>1791.72</v>
      </c>
      <c r="I1762" s="4">
        <v>1814.8219999999999</v>
      </c>
      <c r="J1762" s="4">
        <v>1777.307</v>
      </c>
      <c r="K1762" s="4">
        <v>1750.383</v>
      </c>
      <c r="L1762" s="4">
        <v>1814.84</v>
      </c>
      <c r="M1762" s="4">
        <v>1985.2809999999999</v>
      </c>
      <c r="N1762" s="4">
        <v>2170.748</v>
      </c>
      <c r="O1762" s="4">
        <v>2235.09</v>
      </c>
      <c r="P1762" s="4">
        <v>2128.7600000000002</v>
      </c>
      <c r="Q1762" s="4">
        <v>2000.386</v>
      </c>
      <c r="R1762" s="4">
        <v>2057.7170000000001</v>
      </c>
      <c r="S1762" s="4">
        <v>2381.848</v>
      </c>
      <c r="T1762" s="4">
        <v>2790.19</v>
      </c>
      <c r="U1762" s="4">
        <v>2985.1170000000002</v>
      </c>
      <c r="V1762" s="4">
        <v>2574.56</v>
      </c>
      <c r="W1762" s="4">
        <v>1807.9349999999999</v>
      </c>
      <c r="X1762" s="4">
        <v>1361.16</v>
      </c>
      <c r="Y1762" s="4">
        <v>1124.8630000000001</v>
      </c>
      <c r="Z1762" s="4">
        <v>637.42100000000005</v>
      </c>
      <c r="AA1762" s="4">
        <v>144.72399999999999</v>
      </c>
    </row>
    <row r="1763" spans="1:27" s="6" customFormat="1" x14ac:dyDescent="0.3">
      <c r="A1763" s="40">
        <v>1762</v>
      </c>
      <c r="B1763" s="18" t="s">
        <v>323</v>
      </c>
      <c r="C1763" s="43" t="s">
        <v>142</v>
      </c>
      <c r="D1763" s="41"/>
      <c r="E1763" s="41">
        <v>364</v>
      </c>
      <c r="F1763" s="41">
        <v>2090</v>
      </c>
      <c r="G1763" s="4">
        <v>1605.2639999999999</v>
      </c>
      <c r="H1763" s="4">
        <v>1704.924</v>
      </c>
      <c r="I1763" s="4">
        <v>1789.9269999999999</v>
      </c>
      <c r="J1763" s="4">
        <v>1810.2750000000001</v>
      </c>
      <c r="K1763" s="4">
        <v>1767.021</v>
      </c>
      <c r="L1763" s="4">
        <v>1737.6790000000001</v>
      </c>
      <c r="M1763" s="4">
        <v>1803.8869999999999</v>
      </c>
      <c r="N1763" s="4">
        <v>1976.44</v>
      </c>
      <c r="O1763" s="4">
        <v>2162.953</v>
      </c>
      <c r="P1763" s="4">
        <v>2227.1170000000002</v>
      </c>
      <c r="Q1763" s="4">
        <v>2118.8220000000001</v>
      </c>
      <c r="R1763" s="4">
        <v>1987.001</v>
      </c>
      <c r="S1763" s="4">
        <v>2037.0150000000001</v>
      </c>
      <c r="T1763" s="4">
        <v>2339.5940000000001</v>
      </c>
      <c r="U1763" s="4">
        <v>2699.1439999999998</v>
      </c>
      <c r="V1763" s="4">
        <v>2789.652</v>
      </c>
      <c r="W1763" s="4">
        <v>2261.52</v>
      </c>
      <c r="X1763" s="4">
        <v>1427.7070000000001</v>
      </c>
      <c r="Y1763" s="4">
        <v>880.00400000000002</v>
      </c>
      <c r="Z1763" s="4">
        <v>525.28899999999999</v>
      </c>
      <c r="AA1763" s="4">
        <v>182.79499999999999</v>
      </c>
    </row>
    <row r="1764" spans="1:27" s="6" customFormat="1" x14ac:dyDescent="0.3">
      <c r="A1764" s="40">
        <v>1763</v>
      </c>
      <c r="B1764" s="18" t="s">
        <v>323</v>
      </c>
      <c r="C1764" s="43" t="s">
        <v>142</v>
      </c>
      <c r="D1764" s="41"/>
      <c r="E1764" s="41">
        <v>364</v>
      </c>
      <c r="F1764" s="41">
        <v>2095</v>
      </c>
      <c r="G1764" s="4">
        <v>1540.212</v>
      </c>
      <c r="H1764" s="4">
        <v>1602.404</v>
      </c>
      <c r="I1764" s="4">
        <v>1703.3</v>
      </c>
      <c r="J1764" s="4">
        <v>1785.7719999999999</v>
      </c>
      <c r="K1764" s="4">
        <v>1800.837</v>
      </c>
      <c r="L1764" s="4">
        <v>1755.3720000000001</v>
      </c>
      <c r="M1764" s="4">
        <v>1727.673</v>
      </c>
      <c r="N1764" s="4">
        <v>1795.924</v>
      </c>
      <c r="O1764" s="4">
        <v>1969.5309999999999</v>
      </c>
      <c r="P1764" s="4">
        <v>2155.7240000000002</v>
      </c>
      <c r="Q1764" s="4">
        <v>2217.5700000000002</v>
      </c>
      <c r="R1764" s="4">
        <v>2105.8220000000001</v>
      </c>
      <c r="S1764" s="4">
        <v>1968.6410000000001</v>
      </c>
      <c r="T1764" s="4">
        <v>2003.894</v>
      </c>
      <c r="U1764" s="4">
        <v>2269.29</v>
      </c>
      <c r="V1764" s="4">
        <v>2536.116</v>
      </c>
      <c r="W1764" s="4">
        <v>2474.2260000000001</v>
      </c>
      <c r="X1764" s="4">
        <v>1813.624</v>
      </c>
      <c r="Y1764" s="4">
        <v>947.02700000000004</v>
      </c>
      <c r="Z1764" s="4">
        <v>427.68299999999999</v>
      </c>
      <c r="AA1764" s="4">
        <v>174.17500000000001</v>
      </c>
    </row>
    <row r="1765" spans="1:27" s="6" customFormat="1" x14ac:dyDescent="0.3">
      <c r="A1765" s="40">
        <v>1764</v>
      </c>
      <c r="B1765" s="18" t="s">
        <v>323</v>
      </c>
      <c r="C1765" s="43" t="s">
        <v>142</v>
      </c>
      <c r="D1765" s="41"/>
      <c r="E1765" s="41">
        <v>364</v>
      </c>
      <c r="F1765" s="41">
        <v>2100</v>
      </c>
      <c r="G1765" s="4">
        <v>1523.0419999999999</v>
      </c>
      <c r="H1765" s="4">
        <v>1537.617</v>
      </c>
      <c r="I1765" s="4">
        <v>1600.934</v>
      </c>
      <c r="J1765" s="4">
        <v>1699.5360000000001</v>
      </c>
      <c r="K1765" s="4">
        <v>1777.192</v>
      </c>
      <c r="L1765" s="4">
        <v>1790.2139999999999</v>
      </c>
      <c r="M1765" s="4">
        <v>1746.242</v>
      </c>
      <c r="N1765" s="4">
        <v>1720.473</v>
      </c>
      <c r="O1765" s="4">
        <v>1789.8240000000001</v>
      </c>
      <c r="P1765" s="4">
        <v>1963.2670000000001</v>
      </c>
      <c r="Q1765" s="4">
        <v>2147.16</v>
      </c>
      <c r="R1765" s="4">
        <v>2205.0810000000001</v>
      </c>
      <c r="S1765" s="4">
        <v>2087.9810000000002</v>
      </c>
      <c r="T1765" s="4">
        <v>1939.289</v>
      </c>
      <c r="U1765" s="4">
        <v>1948.386</v>
      </c>
      <c r="V1765" s="4">
        <v>2142.6849999999999</v>
      </c>
      <c r="W1765" s="4">
        <v>2269.0390000000002</v>
      </c>
      <c r="X1765" s="4">
        <v>2012.2629999999999</v>
      </c>
      <c r="Y1765" s="4">
        <v>1231.742</v>
      </c>
      <c r="Z1765" s="4">
        <v>477.68900000000002</v>
      </c>
      <c r="AA1765" s="4">
        <v>155.399</v>
      </c>
    </row>
    <row r="1766" spans="1:27" s="6" customFormat="1" x14ac:dyDescent="0.3">
      <c r="A1766" s="40">
        <v>1765</v>
      </c>
      <c r="B1766" s="18" t="s">
        <v>323</v>
      </c>
      <c r="C1766" s="43" t="s">
        <v>143</v>
      </c>
      <c r="D1766" s="41"/>
      <c r="E1766" s="41">
        <v>462</v>
      </c>
      <c r="F1766" s="41">
        <v>2015</v>
      </c>
      <c r="G1766" s="4">
        <v>18.489000000000001</v>
      </c>
      <c r="H1766" s="4">
        <v>15.696999999999999</v>
      </c>
      <c r="I1766" s="4">
        <v>13.487</v>
      </c>
      <c r="J1766" s="4">
        <v>14.84</v>
      </c>
      <c r="K1766" s="4">
        <v>18.948</v>
      </c>
      <c r="L1766" s="4">
        <v>21.364000000000001</v>
      </c>
      <c r="M1766" s="4">
        <v>18.721</v>
      </c>
      <c r="N1766" s="4">
        <v>13.295999999999999</v>
      </c>
      <c r="O1766" s="4">
        <v>11.002000000000001</v>
      </c>
      <c r="P1766" s="4">
        <v>9.5649999999999995</v>
      </c>
      <c r="Q1766" s="4">
        <v>8.0229999999999997</v>
      </c>
      <c r="R1766" s="4">
        <v>6.2560000000000002</v>
      </c>
      <c r="S1766" s="4">
        <v>3.8130000000000002</v>
      </c>
      <c r="T1766" s="4">
        <v>2.5190000000000001</v>
      </c>
      <c r="U1766" s="4">
        <v>2.552</v>
      </c>
      <c r="V1766" s="4">
        <v>1.863</v>
      </c>
      <c r="W1766" s="4">
        <v>0.88</v>
      </c>
      <c r="X1766" s="4">
        <v>0.307</v>
      </c>
      <c r="Y1766" s="4">
        <v>9.8000000000000004E-2</v>
      </c>
      <c r="Z1766" s="4">
        <v>1.9E-2</v>
      </c>
      <c r="AA1766" s="4">
        <v>2E-3</v>
      </c>
    </row>
    <row r="1767" spans="1:27" s="6" customFormat="1" x14ac:dyDescent="0.3">
      <c r="A1767" s="40">
        <v>1766</v>
      </c>
      <c r="B1767" s="18" t="s">
        <v>323</v>
      </c>
      <c r="C1767" s="43" t="s">
        <v>143</v>
      </c>
      <c r="D1767" s="41"/>
      <c r="E1767" s="41">
        <v>462</v>
      </c>
      <c r="F1767" s="41">
        <v>2020</v>
      </c>
      <c r="G1767" s="4">
        <v>18.184000000000001</v>
      </c>
      <c r="H1767" s="4">
        <v>18.28</v>
      </c>
      <c r="I1767" s="4">
        <v>15.263999999999999</v>
      </c>
      <c r="J1767" s="4">
        <v>13.304</v>
      </c>
      <c r="K1767" s="4">
        <v>15.115</v>
      </c>
      <c r="L1767" s="4">
        <v>19.574000000000002</v>
      </c>
      <c r="M1767" s="4">
        <v>21.797000000000001</v>
      </c>
      <c r="N1767" s="4">
        <v>18.66</v>
      </c>
      <c r="O1767" s="4">
        <v>13.128</v>
      </c>
      <c r="P1767" s="4">
        <v>10.853999999999999</v>
      </c>
      <c r="Q1767" s="4">
        <v>9.3889999999999993</v>
      </c>
      <c r="R1767" s="4">
        <v>7.84</v>
      </c>
      <c r="S1767" s="4">
        <v>6.04</v>
      </c>
      <c r="T1767" s="4">
        <v>3.569</v>
      </c>
      <c r="U1767" s="4">
        <v>2.2290000000000001</v>
      </c>
      <c r="V1767" s="4">
        <v>2.008</v>
      </c>
      <c r="W1767" s="4">
        <v>1.2949999999999999</v>
      </c>
      <c r="X1767" s="4">
        <v>0.53600000000000003</v>
      </c>
      <c r="Y1767" s="4">
        <v>0.15</v>
      </c>
      <c r="Z1767" s="4">
        <v>3.5000000000000003E-2</v>
      </c>
      <c r="AA1767" s="4">
        <v>5.0000000000000001E-3</v>
      </c>
    </row>
    <row r="1768" spans="1:27" s="6" customFormat="1" x14ac:dyDescent="0.3">
      <c r="A1768" s="40">
        <v>1767</v>
      </c>
      <c r="B1768" s="18" t="s">
        <v>323</v>
      </c>
      <c r="C1768" s="43" t="s">
        <v>143</v>
      </c>
      <c r="D1768" s="41"/>
      <c r="E1768" s="41">
        <v>462</v>
      </c>
      <c r="F1768" s="41">
        <v>2025</v>
      </c>
      <c r="G1768" s="4">
        <v>16.114000000000001</v>
      </c>
      <c r="H1768" s="4">
        <v>18.033999999999999</v>
      </c>
      <c r="I1768" s="4">
        <v>17.972999999999999</v>
      </c>
      <c r="J1768" s="4">
        <v>15.132999999999999</v>
      </c>
      <c r="K1768" s="4">
        <v>13.494999999999999</v>
      </c>
      <c r="L1768" s="4">
        <v>15.552</v>
      </c>
      <c r="M1768" s="4">
        <v>19.873999999999999</v>
      </c>
      <c r="N1768" s="4">
        <v>21.718</v>
      </c>
      <c r="O1768" s="4">
        <v>18.478999999999999</v>
      </c>
      <c r="P1768" s="4">
        <v>12.975</v>
      </c>
      <c r="Q1768" s="4">
        <v>10.673999999999999</v>
      </c>
      <c r="R1768" s="4">
        <v>9.1969999999999992</v>
      </c>
      <c r="S1768" s="4">
        <v>7.5970000000000004</v>
      </c>
      <c r="T1768" s="4">
        <v>5.702</v>
      </c>
      <c r="U1768" s="4">
        <v>3.2090000000000001</v>
      </c>
      <c r="V1768" s="4">
        <v>1.8080000000000001</v>
      </c>
      <c r="W1768" s="4">
        <v>1.4570000000000001</v>
      </c>
      <c r="X1768" s="4">
        <v>0.82699999999999996</v>
      </c>
      <c r="Y1768" s="4">
        <v>0.27800000000000002</v>
      </c>
      <c r="Z1768" s="4">
        <v>5.8999999999999997E-2</v>
      </c>
      <c r="AA1768" s="4">
        <v>0.01</v>
      </c>
    </row>
    <row r="1769" spans="1:27" s="6" customFormat="1" x14ac:dyDescent="0.3">
      <c r="A1769" s="40">
        <v>1768</v>
      </c>
      <c r="B1769" s="18" t="s">
        <v>323</v>
      </c>
      <c r="C1769" s="43" t="s">
        <v>143</v>
      </c>
      <c r="D1769" s="41"/>
      <c r="E1769" s="41">
        <v>462</v>
      </c>
      <c r="F1769" s="41">
        <v>2030</v>
      </c>
      <c r="G1769" s="4">
        <v>13.853</v>
      </c>
      <c r="H1769" s="4">
        <v>16.007999999999999</v>
      </c>
      <c r="I1769" s="4">
        <v>17.818999999999999</v>
      </c>
      <c r="J1769" s="4">
        <v>17.878</v>
      </c>
      <c r="K1769" s="4">
        <v>15.265000000000001</v>
      </c>
      <c r="L1769" s="4">
        <v>13.798999999999999</v>
      </c>
      <c r="M1769" s="4">
        <v>15.76</v>
      </c>
      <c r="N1769" s="4">
        <v>19.791</v>
      </c>
      <c r="O1769" s="4">
        <v>21.533999999999999</v>
      </c>
      <c r="P1769" s="4">
        <v>18.306999999999999</v>
      </c>
      <c r="Q1769" s="4">
        <v>12.785</v>
      </c>
      <c r="R1769" s="4">
        <v>10.478</v>
      </c>
      <c r="S1769" s="4">
        <v>8.9420000000000002</v>
      </c>
      <c r="T1769" s="4">
        <v>7.2160000000000002</v>
      </c>
      <c r="U1769" s="4">
        <v>5.1870000000000003</v>
      </c>
      <c r="V1769" s="4">
        <v>2.6659999999999999</v>
      </c>
      <c r="W1769" s="4">
        <v>1.3560000000000001</v>
      </c>
      <c r="X1769" s="4">
        <v>0.96899999999999997</v>
      </c>
      <c r="Y1769" s="4">
        <v>0.44800000000000001</v>
      </c>
      <c r="Z1769" s="4">
        <v>0.114</v>
      </c>
      <c r="AA1769" s="4">
        <v>1.7999999999999999E-2</v>
      </c>
    </row>
    <row r="1770" spans="1:27" s="6" customFormat="1" x14ac:dyDescent="0.3">
      <c r="A1770" s="40">
        <v>1769</v>
      </c>
      <c r="B1770" s="18" t="s">
        <v>323</v>
      </c>
      <c r="C1770" s="43" t="s">
        <v>143</v>
      </c>
      <c r="D1770" s="41"/>
      <c r="E1770" s="41">
        <v>462</v>
      </c>
      <c r="F1770" s="41">
        <v>2035</v>
      </c>
      <c r="G1770" s="4">
        <v>12.833</v>
      </c>
      <c r="H1770" s="4">
        <v>13.779</v>
      </c>
      <c r="I1770" s="4">
        <v>15.856999999999999</v>
      </c>
      <c r="J1770" s="4">
        <v>17.751999999999999</v>
      </c>
      <c r="K1770" s="4">
        <v>17.965</v>
      </c>
      <c r="L1770" s="4">
        <v>15.473000000000001</v>
      </c>
      <c r="M1770" s="4">
        <v>13.944000000000001</v>
      </c>
      <c r="N1770" s="4">
        <v>15.693</v>
      </c>
      <c r="O1770" s="4">
        <v>19.638999999999999</v>
      </c>
      <c r="P1770" s="4">
        <v>21.373999999999999</v>
      </c>
      <c r="Q1770" s="4">
        <v>18.100999999999999</v>
      </c>
      <c r="R1770" s="4">
        <v>12.58</v>
      </c>
      <c r="S1770" s="4">
        <v>10.212999999999999</v>
      </c>
      <c r="T1770" s="4">
        <v>8.5380000000000003</v>
      </c>
      <c r="U1770" s="4">
        <v>6.6289999999999996</v>
      </c>
      <c r="V1770" s="4">
        <v>4.3920000000000003</v>
      </c>
      <c r="W1770" s="4">
        <v>2.0539999999999998</v>
      </c>
      <c r="X1770" s="4">
        <v>0.93</v>
      </c>
      <c r="Y1770" s="4">
        <v>0.54600000000000004</v>
      </c>
      <c r="Z1770" s="4">
        <v>0.19500000000000001</v>
      </c>
      <c r="AA1770" s="4">
        <v>3.5000000000000003E-2</v>
      </c>
    </row>
    <row r="1771" spans="1:27" s="6" customFormat="1" x14ac:dyDescent="0.3">
      <c r="A1771" s="40">
        <v>1770</v>
      </c>
      <c r="B1771" s="18" t="s">
        <v>323</v>
      </c>
      <c r="C1771" s="43" t="s">
        <v>143</v>
      </c>
      <c r="D1771" s="41"/>
      <c r="E1771" s="41">
        <v>462</v>
      </c>
      <c r="F1771" s="41">
        <v>2040</v>
      </c>
      <c r="G1771" s="4">
        <v>13.202</v>
      </c>
      <c r="H1771" s="4">
        <v>12.76</v>
      </c>
      <c r="I1771" s="4">
        <v>13.627000000000001</v>
      </c>
      <c r="J1771" s="4">
        <v>15.79</v>
      </c>
      <c r="K1771" s="4">
        <v>17.838999999999999</v>
      </c>
      <c r="L1771" s="4">
        <v>18.175000000000001</v>
      </c>
      <c r="M1771" s="4">
        <v>15.619</v>
      </c>
      <c r="N1771" s="4">
        <v>13.879</v>
      </c>
      <c r="O1771" s="4">
        <v>15.555999999999999</v>
      </c>
      <c r="P1771" s="4">
        <v>19.492000000000001</v>
      </c>
      <c r="Q1771" s="4">
        <v>21.155000000000001</v>
      </c>
      <c r="R1771" s="4">
        <v>17.841000000000001</v>
      </c>
      <c r="S1771" s="4">
        <v>12.29</v>
      </c>
      <c r="T1771" s="4">
        <v>9.7929999999999993</v>
      </c>
      <c r="U1771" s="4">
        <v>7.9050000000000002</v>
      </c>
      <c r="V1771" s="4">
        <v>5.7039999999999997</v>
      </c>
      <c r="W1771" s="4">
        <v>3.4620000000000002</v>
      </c>
      <c r="X1771" s="4">
        <v>1.448</v>
      </c>
      <c r="Y1771" s="4">
        <v>0.54</v>
      </c>
      <c r="Z1771" s="4">
        <v>0.24199999999999999</v>
      </c>
      <c r="AA1771" s="4">
        <v>6.2E-2</v>
      </c>
    </row>
    <row r="1772" spans="1:27" s="6" customFormat="1" x14ac:dyDescent="0.3">
      <c r="A1772" s="40">
        <v>1771</v>
      </c>
      <c r="B1772" s="18" t="s">
        <v>323</v>
      </c>
      <c r="C1772" s="43" t="s">
        <v>143</v>
      </c>
      <c r="D1772" s="41"/>
      <c r="E1772" s="41">
        <v>462</v>
      </c>
      <c r="F1772" s="41">
        <v>2045</v>
      </c>
      <c r="G1772" s="4">
        <v>13.923</v>
      </c>
      <c r="H1772" s="4">
        <v>13.127000000000001</v>
      </c>
      <c r="I1772" s="4">
        <v>12.612</v>
      </c>
      <c r="J1772" s="4">
        <v>13.564</v>
      </c>
      <c r="K1772" s="4">
        <v>15.88</v>
      </c>
      <c r="L1772" s="4">
        <v>18.048999999999999</v>
      </c>
      <c r="M1772" s="4">
        <v>18.315999999999999</v>
      </c>
      <c r="N1772" s="4">
        <v>15.554</v>
      </c>
      <c r="O1772" s="4">
        <v>13.749000000000001</v>
      </c>
      <c r="P1772" s="4">
        <v>15.426</v>
      </c>
      <c r="Q1772" s="4">
        <v>19.295999999999999</v>
      </c>
      <c r="R1772" s="4">
        <v>20.875</v>
      </c>
      <c r="S1772" s="4">
        <v>17.465</v>
      </c>
      <c r="T1772" s="4">
        <v>11.827999999999999</v>
      </c>
      <c r="U1772" s="4">
        <v>9.1310000000000002</v>
      </c>
      <c r="V1772" s="4">
        <v>6.8920000000000003</v>
      </c>
      <c r="W1772" s="4">
        <v>4.5810000000000004</v>
      </c>
      <c r="X1772" s="4">
        <v>2.4969999999999999</v>
      </c>
      <c r="Y1772" s="4">
        <v>0.86299999999999999</v>
      </c>
      <c r="Z1772" s="4">
        <v>0.249</v>
      </c>
      <c r="AA1772" s="4">
        <v>8.5000000000000006E-2</v>
      </c>
    </row>
    <row r="1773" spans="1:27" s="6" customFormat="1" x14ac:dyDescent="0.3">
      <c r="A1773" s="40">
        <v>1772</v>
      </c>
      <c r="B1773" s="18" t="s">
        <v>323</v>
      </c>
      <c r="C1773" s="43" t="s">
        <v>143</v>
      </c>
      <c r="D1773" s="41"/>
      <c r="E1773" s="41">
        <v>462</v>
      </c>
      <c r="F1773" s="41">
        <v>2050</v>
      </c>
      <c r="G1773" s="4">
        <v>13.911</v>
      </c>
      <c r="H1773" s="4">
        <v>13.85</v>
      </c>
      <c r="I1773" s="4">
        <v>12.978</v>
      </c>
      <c r="J1773" s="4">
        <v>12.547000000000001</v>
      </c>
      <c r="K1773" s="4">
        <v>13.654999999999999</v>
      </c>
      <c r="L1773" s="4">
        <v>16.091999999999999</v>
      </c>
      <c r="M1773" s="4">
        <v>18.192</v>
      </c>
      <c r="N1773" s="4">
        <v>18.25</v>
      </c>
      <c r="O1773" s="4">
        <v>15.420999999999999</v>
      </c>
      <c r="P1773" s="4">
        <v>13.629</v>
      </c>
      <c r="Q1773" s="4">
        <v>15.265000000000001</v>
      </c>
      <c r="R1773" s="4">
        <v>19.056000000000001</v>
      </c>
      <c r="S1773" s="4">
        <v>20.472000000000001</v>
      </c>
      <c r="T1773" s="4">
        <v>16.864000000000001</v>
      </c>
      <c r="U1773" s="4">
        <v>11.093999999999999</v>
      </c>
      <c r="V1773" s="4">
        <v>8.0559999999999992</v>
      </c>
      <c r="W1773" s="4">
        <v>5.633</v>
      </c>
      <c r="X1773" s="4">
        <v>3.37</v>
      </c>
      <c r="Y1773" s="4">
        <v>1.5289999999999999</v>
      </c>
      <c r="Z1773" s="4">
        <v>0.40899999999999997</v>
      </c>
      <c r="AA1773" s="4">
        <v>9.4E-2</v>
      </c>
    </row>
    <row r="1774" spans="1:27" s="6" customFormat="1" x14ac:dyDescent="0.3">
      <c r="A1774" s="40">
        <v>1773</v>
      </c>
      <c r="B1774" s="18" t="s">
        <v>323</v>
      </c>
      <c r="C1774" s="43" t="s">
        <v>143</v>
      </c>
      <c r="D1774" s="41"/>
      <c r="E1774" s="41">
        <v>462</v>
      </c>
      <c r="F1774" s="41">
        <v>2055</v>
      </c>
      <c r="G1774" s="4">
        <v>13.025</v>
      </c>
      <c r="H1774" s="4">
        <v>13.843</v>
      </c>
      <c r="I1774" s="4">
        <v>13.709</v>
      </c>
      <c r="J1774" s="4">
        <v>12.917</v>
      </c>
      <c r="K1774" s="4">
        <v>12.635999999999999</v>
      </c>
      <c r="L1774" s="4">
        <v>13.858000000000001</v>
      </c>
      <c r="M1774" s="4">
        <v>16.23</v>
      </c>
      <c r="N1774" s="4">
        <v>18.13</v>
      </c>
      <c r="O1774" s="4">
        <v>18.117999999999999</v>
      </c>
      <c r="P1774" s="4">
        <v>15.303000000000001</v>
      </c>
      <c r="Q1774" s="4">
        <v>13.487</v>
      </c>
      <c r="R1774" s="4">
        <v>15.082000000000001</v>
      </c>
      <c r="S1774" s="4">
        <v>18.716000000000001</v>
      </c>
      <c r="T1774" s="4">
        <v>19.824000000000002</v>
      </c>
      <c r="U1774" s="4">
        <v>15.9</v>
      </c>
      <c r="V1774" s="4">
        <v>9.891</v>
      </c>
      <c r="W1774" s="4">
        <v>6.6820000000000004</v>
      </c>
      <c r="X1774" s="4">
        <v>4.22</v>
      </c>
      <c r="Y1774" s="4">
        <v>2.1150000000000002</v>
      </c>
      <c r="Z1774" s="4">
        <v>0.745</v>
      </c>
      <c r="AA1774" s="4">
        <v>0.14599999999999999</v>
      </c>
    </row>
    <row r="1775" spans="1:27" s="6" customFormat="1" x14ac:dyDescent="0.3">
      <c r="A1775" s="40">
        <v>1774</v>
      </c>
      <c r="B1775" s="18" t="s">
        <v>323</v>
      </c>
      <c r="C1775" s="43" t="s">
        <v>143</v>
      </c>
      <c r="D1775" s="41"/>
      <c r="E1775" s="41">
        <v>462</v>
      </c>
      <c r="F1775" s="41">
        <v>2060</v>
      </c>
      <c r="G1775" s="4">
        <v>11.958</v>
      </c>
      <c r="H1775" s="4">
        <v>12.96</v>
      </c>
      <c r="I1775" s="4">
        <v>13.708</v>
      </c>
      <c r="J1775" s="4">
        <v>13.65</v>
      </c>
      <c r="K1775" s="4">
        <v>13.000999999999999</v>
      </c>
      <c r="L1775" s="4">
        <v>12.827</v>
      </c>
      <c r="M1775" s="4">
        <v>13.99</v>
      </c>
      <c r="N1775" s="4">
        <v>16.170999999999999</v>
      </c>
      <c r="O1775" s="4">
        <v>18.004999999999999</v>
      </c>
      <c r="P1775" s="4">
        <v>17.998000000000001</v>
      </c>
      <c r="Q1775" s="4">
        <v>15.16</v>
      </c>
      <c r="R1775" s="4">
        <v>13.333</v>
      </c>
      <c r="S1775" s="4">
        <v>14.833</v>
      </c>
      <c r="T1775" s="4">
        <v>18.170999999999999</v>
      </c>
      <c r="U1775" s="4">
        <v>18.782</v>
      </c>
      <c r="V1775" s="4">
        <v>14.308999999999999</v>
      </c>
      <c r="W1775" s="4">
        <v>8.3160000000000007</v>
      </c>
      <c r="X1775" s="4">
        <v>5.0940000000000003</v>
      </c>
      <c r="Y1775" s="4">
        <v>2.7090000000000001</v>
      </c>
      <c r="Z1775" s="4">
        <v>1.0569999999999999</v>
      </c>
      <c r="AA1775" s="4">
        <v>0.26400000000000001</v>
      </c>
    </row>
    <row r="1776" spans="1:27" s="6" customFormat="1" x14ac:dyDescent="0.3">
      <c r="A1776" s="40">
        <v>1775</v>
      </c>
      <c r="B1776" s="18" t="s">
        <v>323</v>
      </c>
      <c r="C1776" s="43" t="s">
        <v>143</v>
      </c>
      <c r="D1776" s="41"/>
      <c r="E1776" s="41">
        <v>462</v>
      </c>
      <c r="F1776" s="41">
        <v>2065</v>
      </c>
      <c r="G1776" s="4">
        <v>11.345000000000001</v>
      </c>
      <c r="H1776" s="4">
        <v>11.898</v>
      </c>
      <c r="I1776" s="4">
        <v>12.834</v>
      </c>
      <c r="J1776" s="4">
        <v>13.651999999999999</v>
      </c>
      <c r="K1776" s="4">
        <v>13.73</v>
      </c>
      <c r="L1776" s="4">
        <v>13.182</v>
      </c>
      <c r="M1776" s="4">
        <v>12.951000000000001</v>
      </c>
      <c r="N1776" s="4">
        <v>13.938000000000001</v>
      </c>
      <c r="O1776" s="4">
        <v>16.056999999999999</v>
      </c>
      <c r="P1776" s="4">
        <v>17.893000000000001</v>
      </c>
      <c r="Q1776" s="4">
        <v>17.850999999999999</v>
      </c>
      <c r="R1776" s="4">
        <v>15.000999999999999</v>
      </c>
      <c r="S1776" s="4">
        <v>13.131</v>
      </c>
      <c r="T1776" s="4">
        <v>14.435</v>
      </c>
      <c r="U1776" s="4">
        <v>17.29</v>
      </c>
      <c r="V1776" s="4">
        <v>17.044</v>
      </c>
      <c r="W1776" s="4">
        <v>12.177</v>
      </c>
      <c r="X1776" s="4">
        <v>6.4370000000000003</v>
      </c>
      <c r="Y1776" s="4">
        <v>3.3380000000000001</v>
      </c>
      <c r="Z1776" s="4">
        <v>1.3879999999999999</v>
      </c>
      <c r="AA1776" s="4">
        <v>0.4</v>
      </c>
    </row>
    <row r="1777" spans="1:27" s="6" customFormat="1" x14ac:dyDescent="0.3">
      <c r="A1777" s="40">
        <v>1776</v>
      </c>
      <c r="B1777" s="18" t="s">
        <v>323</v>
      </c>
      <c r="C1777" s="43" t="s">
        <v>143</v>
      </c>
      <c r="D1777" s="41"/>
      <c r="E1777" s="41">
        <v>462</v>
      </c>
      <c r="F1777" s="41">
        <v>2070</v>
      </c>
      <c r="G1777" s="4">
        <v>11.332000000000001</v>
      </c>
      <c r="H1777" s="4">
        <v>11.286</v>
      </c>
      <c r="I1777" s="4">
        <v>11.779</v>
      </c>
      <c r="J1777" s="4">
        <v>12.782999999999999</v>
      </c>
      <c r="K1777" s="4">
        <v>13.726000000000001</v>
      </c>
      <c r="L1777" s="4">
        <v>13.898999999999999</v>
      </c>
      <c r="M1777" s="4">
        <v>13.3</v>
      </c>
      <c r="N1777" s="4">
        <v>12.904</v>
      </c>
      <c r="O1777" s="4">
        <v>13.833</v>
      </c>
      <c r="P1777" s="4">
        <v>15.957000000000001</v>
      </c>
      <c r="Q1777" s="4">
        <v>17.754000000000001</v>
      </c>
      <c r="R1777" s="4">
        <v>17.681000000000001</v>
      </c>
      <c r="S1777" s="4">
        <v>14.79</v>
      </c>
      <c r="T1777" s="4">
        <v>12.805999999999999</v>
      </c>
      <c r="U1777" s="4">
        <v>13.791</v>
      </c>
      <c r="V1777" s="4">
        <v>15.811999999999999</v>
      </c>
      <c r="W1777" s="4">
        <v>14.67</v>
      </c>
      <c r="X1777" s="4">
        <v>9.5670000000000002</v>
      </c>
      <c r="Y1777" s="4">
        <v>4.3029999999999999</v>
      </c>
      <c r="Z1777" s="4">
        <v>1.7529999999999999</v>
      </c>
      <c r="AA1777" s="4">
        <v>0.55300000000000005</v>
      </c>
    </row>
    <row r="1778" spans="1:27" s="6" customFormat="1" x14ac:dyDescent="0.3">
      <c r="A1778" s="40">
        <v>1777</v>
      </c>
      <c r="B1778" s="18" t="s">
        <v>323</v>
      </c>
      <c r="C1778" s="43" t="s">
        <v>143</v>
      </c>
      <c r="D1778" s="41"/>
      <c r="E1778" s="41">
        <v>462</v>
      </c>
      <c r="F1778" s="41">
        <v>2075</v>
      </c>
      <c r="G1778" s="4">
        <v>11.526</v>
      </c>
      <c r="H1778" s="4">
        <v>11.276999999999999</v>
      </c>
      <c r="I1778" s="4">
        <v>11.177</v>
      </c>
      <c r="J1778" s="4">
        <v>11.731999999999999</v>
      </c>
      <c r="K1778" s="4">
        <v>12.853999999999999</v>
      </c>
      <c r="L1778" s="4">
        <v>13.885999999999999</v>
      </c>
      <c r="M1778" s="4">
        <v>14.009</v>
      </c>
      <c r="N1778" s="4">
        <v>13.254</v>
      </c>
      <c r="O1778" s="4">
        <v>12.81</v>
      </c>
      <c r="P1778" s="4">
        <v>13.746</v>
      </c>
      <c r="Q1778" s="4">
        <v>15.837</v>
      </c>
      <c r="R1778" s="4">
        <v>17.597000000000001</v>
      </c>
      <c r="S1778" s="4">
        <v>17.452999999999999</v>
      </c>
      <c r="T1778" s="4">
        <v>14.457000000000001</v>
      </c>
      <c r="U1778" s="4">
        <v>12.279</v>
      </c>
      <c r="V1778" s="4">
        <v>12.701000000000001</v>
      </c>
      <c r="W1778" s="4">
        <v>13.75</v>
      </c>
      <c r="X1778" s="4">
        <v>11.677</v>
      </c>
      <c r="Y1778" s="4">
        <v>6.5090000000000003</v>
      </c>
      <c r="Z1778" s="4">
        <v>2.3109999999999999</v>
      </c>
      <c r="AA1778" s="4">
        <v>0.72799999999999998</v>
      </c>
    </row>
    <row r="1779" spans="1:27" s="6" customFormat="1" x14ac:dyDescent="0.3">
      <c r="A1779" s="40">
        <v>1778</v>
      </c>
      <c r="B1779" s="18" t="s">
        <v>323</v>
      </c>
      <c r="C1779" s="43" t="s">
        <v>143</v>
      </c>
      <c r="D1779" s="41"/>
      <c r="E1779" s="41">
        <v>462</v>
      </c>
      <c r="F1779" s="41">
        <v>2080</v>
      </c>
      <c r="G1779" s="4">
        <v>11.492000000000001</v>
      </c>
      <c r="H1779" s="4">
        <v>11.475</v>
      </c>
      <c r="I1779" s="4">
        <v>11.176</v>
      </c>
      <c r="J1779" s="4">
        <v>11.132</v>
      </c>
      <c r="K1779" s="4">
        <v>11.797000000000001</v>
      </c>
      <c r="L1779" s="4">
        <v>13.002000000000001</v>
      </c>
      <c r="M1779" s="4">
        <v>13.988</v>
      </c>
      <c r="N1779" s="4">
        <v>13.965999999999999</v>
      </c>
      <c r="O1779" s="4">
        <v>13.164999999999999</v>
      </c>
      <c r="P1779" s="4">
        <v>12.728999999999999</v>
      </c>
      <c r="Q1779" s="4">
        <v>13.643000000000001</v>
      </c>
      <c r="R1779" s="4">
        <v>15.706</v>
      </c>
      <c r="S1779" s="4">
        <v>17.388999999999999</v>
      </c>
      <c r="T1779" s="4">
        <v>17.088999999999999</v>
      </c>
      <c r="U1779" s="4">
        <v>13.907</v>
      </c>
      <c r="V1779" s="4">
        <v>11.38</v>
      </c>
      <c r="W1779" s="4">
        <v>11.148999999999999</v>
      </c>
      <c r="X1779" s="4">
        <v>11.083</v>
      </c>
      <c r="Y1779" s="4">
        <v>8.0830000000000002</v>
      </c>
      <c r="Z1779" s="4">
        <v>3.5739999999999998</v>
      </c>
      <c r="AA1779" s="4">
        <v>0.98</v>
      </c>
    </row>
    <row r="1780" spans="1:27" s="6" customFormat="1" x14ac:dyDescent="0.3">
      <c r="A1780" s="40">
        <v>1779</v>
      </c>
      <c r="B1780" s="18" t="s">
        <v>323</v>
      </c>
      <c r="C1780" s="43" t="s">
        <v>143</v>
      </c>
      <c r="D1780" s="41"/>
      <c r="E1780" s="41">
        <v>462</v>
      </c>
      <c r="F1780" s="41">
        <v>2085</v>
      </c>
      <c r="G1780" s="4">
        <v>11.08</v>
      </c>
      <c r="H1780" s="4">
        <v>11.446</v>
      </c>
      <c r="I1780" s="4">
        <v>11.379</v>
      </c>
      <c r="J1780" s="4">
        <v>11.135</v>
      </c>
      <c r="K1780" s="4">
        <v>11.191000000000001</v>
      </c>
      <c r="L1780" s="4">
        <v>11.933999999999999</v>
      </c>
      <c r="M1780" s="4">
        <v>13.097</v>
      </c>
      <c r="N1780" s="4">
        <v>13.948</v>
      </c>
      <c r="O1780" s="4">
        <v>13.882</v>
      </c>
      <c r="P1780" s="4">
        <v>13.087</v>
      </c>
      <c r="Q1780" s="4">
        <v>12.638</v>
      </c>
      <c r="R1780" s="4">
        <v>13.535</v>
      </c>
      <c r="S1780" s="4">
        <v>15.532999999999999</v>
      </c>
      <c r="T1780" s="4">
        <v>17.058</v>
      </c>
      <c r="U1780" s="4">
        <v>16.492000000000001</v>
      </c>
      <c r="V1780" s="4">
        <v>12.965999999999999</v>
      </c>
      <c r="W1780" s="4">
        <v>10.081</v>
      </c>
      <c r="X1780" s="4">
        <v>9.0950000000000006</v>
      </c>
      <c r="Y1780" s="4">
        <v>7.8019999999999996</v>
      </c>
      <c r="Z1780" s="4">
        <v>4.5359999999999996</v>
      </c>
      <c r="AA1780" s="4">
        <v>1.5</v>
      </c>
    </row>
    <row r="1781" spans="1:27" s="6" customFormat="1" x14ac:dyDescent="0.3">
      <c r="A1781" s="40">
        <v>1780</v>
      </c>
      <c r="B1781" s="18" t="s">
        <v>323</v>
      </c>
      <c r="C1781" s="43" t="s">
        <v>143</v>
      </c>
      <c r="D1781" s="41"/>
      <c r="E1781" s="41">
        <v>462</v>
      </c>
      <c r="F1781" s="41">
        <v>2090</v>
      </c>
      <c r="G1781" s="4">
        <v>10.512</v>
      </c>
      <c r="H1781" s="4">
        <v>11.036</v>
      </c>
      <c r="I1781" s="4">
        <v>11.356999999999999</v>
      </c>
      <c r="J1781" s="4">
        <v>11.342000000000001</v>
      </c>
      <c r="K1781" s="4">
        <v>11.19</v>
      </c>
      <c r="L1781" s="4">
        <v>11.319000000000001</v>
      </c>
      <c r="M1781" s="4">
        <v>12.023999999999999</v>
      </c>
      <c r="N1781" s="4">
        <v>13.061</v>
      </c>
      <c r="O1781" s="4">
        <v>13.869</v>
      </c>
      <c r="P1781" s="4">
        <v>13.81</v>
      </c>
      <c r="Q1781" s="4">
        <v>13.000999999999999</v>
      </c>
      <c r="R1781" s="4">
        <v>12.544</v>
      </c>
      <c r="S1781" s="4">
        <v>13.401</v>
      </c>
      <c r="T1781" s="4">
        <v>15.263</v>
      </c>
      <c r="U1781" s="4">
        <v>16.507999999999999</v>
      </c>
      <c r="V1781" s="4">
        <v>15.46</v>
      </c>
      <c r="W1781" s="4">
        <v>11.579000000000001</v>
      </c>
      <c r="X1781" s="4">
        <v>8.3140000000000001</v>
      </c>
      <c r="Y1781" s="4">
        <v>6.5049999999999999</v>
      </c>
      <c r="Z1781" s="4">
        <v>4.4710000000000001</v>
      </c>
      <c r="AA1781" s="4">
        <v>2.0299999999999998</v>
      </c>
    </row>
    <row r="1782" spans="1:27" s="6" customFormat="1" x14ac:dyDescent="0.3">
      <c r="A1782" s="40">
        <v>1781</v>
      </c>
      <c r="B1782" s="18" t="s">
        <v>323</v>
      </c>
      <c r="C1782" s="43" t="s">
        <v>143</v>
      </c>
      <c r="D1782" s="41"/>
      <c r="E1782" s="41">
        <v>462</v>
      </c>
      <c r="F1782" s="41">
        <v>2095</v>
      </c>
      <c r="G1782" s="4">
        <v>10.093999999999999</v>
      </c>
      <c r="H1782" s="4">
        <v>10.473000000000001</v>
      </c>
      <c r="I1782" s="4">
        <v>10.955</v>
      </c>
      <c r="J1782" s="4">
        <v>11.321999999999999</v>
      </c>
      <c r="K1782" s="4">
        <v>11.393000000000001</v>
      </c>
      <c r="L1782" s="4">
        <v>11.307</v>
      </c>
      <c r="M1782" s="4">
        <v>11.4</v>
      </c>
      <c r="N1782" s="4">
        <v>11.991</v>
      </c>
      <c r="O1782" s="4">
        <v>12.99</v>
      </c>
      <c r="P1782" s="4">
        <v>13.802</v>
      </c>
      <c r="Q1782" s="4">
        <v>13.727</v>
      </c>
      <c r="R1782" s="4">
        <v>12.913</v>
      </c>
      <c r="S1782" s="4">
        <v>12.43</v>
      </c>
      <c r="T1782" s="4">
        <v>13.185</v>
      </c>
      <c r="U1782" s="4">
        <v>14.811999999999999</v>
      </c>
      <c r="V1782" s="4">
        <v>15.555</v>
      </c>
      <c r="W1782" s="4">
        <v>13.914</v>
      </c>
      <c r="X1782" s="4">
        <v>9.6560000000000006</v>
      </c>
      <c r="Y1782" s="4">
        <v>6.04</v>
      </c>
      <c r="Z1782" s="4">
        <v>3.8079999999999998</v>
      </c>
      <c r="AA1782" s="4">
        <v>2.2349999999999999</v>
      </c>
    </row>
    <row r="1783" spans="1:27" s="6" customFormat="1" x14ac:dyDescent="0.3">
      <c r="A1783" s="40">
        <v>1782</v>
      </c>
      <c r="B1783" s="18" t="s">
        <v>323</v>
      </c>
      <c r="C1783" s="43" t="s">
        <v>143</v>
      </c>
      <c r="D1783" s="41"/>
      <c r="E1783" s="41">
        <v>462</v>
      </c>
      <c r="F1783" s="41">
        <v>2100</v>
      </c>
      <c r="G1783" s="4">
        <v>9.9420000000000002</v>
      </c>
      <c r="H1783" s="4">
        <v>10.058</v>
      </c>
      <c r="I1783" s="4">
        <v>10.398999999999999</v>
      </c>
      <c r="J1783" s="4">
        <v>10.925000000000001</v>
      </c>
      <c r="K1783" s="4">
        <v>11.368</v>
      </c>
      <c r="L1783" s="4">
        <v>11.5</v>
      </c>
      <c r="M1783" s="4">
        <v>11.38</v>
      </c>
      <c r="N1783" s="4">
        <v>11.37</v>
      </c>
      <c r="O1783" s="4">
        <v>11.926</v>
      </c>
      <c r="P1783" s="4">
        <v>12.929</v>
      </c>
      <c r="Q1783" s="4">
        <v>13.73</v>
      </c>
      <c r="R1783" s="4">
        <v>13.644</v>
      </c>
      <c r="S1783" s="4">
        <v>12.805999999999999</v>
      </c>
      <c r="T1783" s="4">
        <v>12.249000000000001</v>
      </c>
      <c r="U1783" s="4">
        <v>12.824999999999999</v>
      </c>
      <c r="V1783" s="4">
        <v>14.021000000000001</v>
      </c>
      <c r="W1783" s="4">
        <v>14.1</v>
      </c>
      <c r="X1783" s="4">
        <v>11.718999999999999</v>
      </c>
      <c r="Y1783" s="4">
        <v>7.117</v>
      </c>
      <c r="Z1783" s="4">
        <v>3.6070000000000002</v>
      </c>
      <c r="AA1783" s="4">
        <v>2.1230000000000002</v>
      </c>
    </row>
    <row r="1784" spans="1:27" s="6" customFormat="1" x14ac:dyDescent="0.3">
      <c r="A1784" s="40">
        <v>1783</v>
      </c>
      <c r="B1784" s="18" t="s">
        <v>323</v>
      </c>
      <c r="C1784" s="43" t="s">
        <v>144</v>
      </c>
      <c r="D1784" s="41"/>
      <c r="E1784" s="41">
        <v>524</v>
      </c>
      <c r="F1784" s="41">
        <v>2015</v>
      </c>
      <c r="G1784" s="4">
        <v>1362.2049999999999</v>
      </c>
      <c r="H1784" s="4">
        <v>1538.768</v>
      </c>
      <c r="I1784" s="4">
        <v>1642.704</v>
      </c>
      <c r="J1784" s="4">
        <v>1606.7629999999999</v>
      </c>
      <c r="K1784" s="4">
        <v>1427.5820000000001</v>
      </c>
      <c r="L1784" s="4">
        <v>1272.4559999999999</v>
      </c>
      <c r="M1784" s="4">
        <v>1114.0419999999999</v>
      </c>
      <c r="N1784" s="4">
        <v>970.07500000000005</v>
      </c>
      <c r="O1784" s="4">
        <v>812.81500000000005</v>
      </c>
      <c r="P1784" s="4">
        <v>678.66200000000003</v>
      </c>
      <c r="Q1784" s="4">
        <v>562.71600000000001</v>
      </c>
      <c r="R1784" s="4">
        <v>460.041</v>
      </c>
      <c r="S1784" s="4">
        <v>461.7</v>
      </c>
      <c r="T1784" s="4">
        <v>352.09</v>
      </c>
      <c r="U1784" s="4">
        <v>236.71100000000001</v>
      </c>
      <c r="V1784" s="4">
        <v>143.857</v>
      </c>
      <c r="W1784" s="4">
        <v>73.052999999999997</v>
      </c>
      <c r="X1784" s="4">
        <v>29.146000000000001</v>
      </c>
      <c r="Y1784" s="4">
        <v>6.6589999999999998</v>
      </c>
      <c r="Z1784" s="4">
        <v>0.81100000000000005</v>
      </c>
      <c r="AA1784" s="4">
        <v>5.6000000000000001E-2</v>
      </c>
    </row>
    <row r="1785" spans="1:27" s="6" customFormat="1" x14ac:dyDescent="0.3">
      <c r="A1785" s="40">
        <v>1784</v>
      </c>
      <c r="B1785" s="18" t="s">
        <v>323</v>
      </c>
      <c r="C1785" s="43" t="s">
        <v>144</v>
      </c>
      <c r="D1785" s="41"/>
      <c r="E1785" s="41">
        <v>524</v>
      </c>
      <c r="F1785" s="41">
        <v>2020</v>
      </c>
      <c r="G1785" s="4">
        <v>1354.972</v>
      </c>
      <c r="H1785" s="4">
        <v>1355.4590000000001</v>
      </c>
      <c r="I1785" s="4">
        <v>1531.752</v>
      </c>
      <c r="J1785" s="4">
        <v>1586.221</v>
      </c>
      <c r="K1785" s="4">
        <v>1533.944</v>
      </c>
      <c r="L1785" s="4">
        <v>1396.326</v>
      </c>
      <c r="M1785" s="4">
        <v>1256.164</v>
      </c>
      <c r="N1785" s="4">
        <v>1102.098</v>
      </c>
      <c r="O1785" s="4">
        <v>958.24400000000003</v>
      </c>
      <c r="P1785" s="4">
        <v>799.19200000000001</v>
      </c>
      <c r="Q1785" s="4">
        <v>661.91899999999998</v>
      </c>
      <c r="R1785" s="4">
        <v>542.06799999999998</v>
      </c>
      <c r="S1785" s="4">
        <v>434.13499999999999</v>
      </c>
      <c r="T1785" s="4">
        <v>419.93599999999998</v>
      </c>
      <c r="U1785" s="4">
        <v>299.35599999999999</v>
      </c>
      <c r="V1785" s="4">
        <v>179.125</v>
      </c>
      <c r="W1785" s="4">
        <v>89.233999999999995</v>
      </c>
      <c r="X1785" s="4">
        <v>33.116</v>
      </c>
      <c r="Y1785" s="4">
        <v>8.532</v>
      </c>
      <c r="Z1785" s="4">
        <v>1.1180000000000001</v>
      </c>
      <c r="AA1785" s="4">
        <v>7.3999999999999996E-2</v>
      </c>
    </row>
    <row r="1786" spans="1:27" s="6" customFormat="1" x14ac:dyDescent="0.3">
      <c r="A1786" s="40">
        <v>1785</v>
      </c>
      <c r="B1786" s="18" t="s">
        <v>323</v>
      </c>
      <c r="C1786" s="43" t="s">
        <v>144</v>
      </c>
      <c r="D1786" s="41"/>
      <c r="E1786" s="41">
        <v>524</v>
      </c>
      <c r="F1786" s="41">
        <v>2025</v>
      </c>
      <c r="G1786" s="4">
        <v>1329.116</v>
      </c>
      <c r="H1786" s="4">
        <v>1349.6590000000001</v>
      </c>
      <c r="I1786" s="4">
        <v>1349.9010000000001</v>
      </c>
      <c r="J1786" s="4">
        <v>1483.771</v>
      </c>
      <c r="K1786" s="4">
        <v>1524.1289999999999</v>
      </c>
      <c r="L1786" s="4">
        <v>1507.0170000000001</v>
      </c>
      <c r="M1786" s="4">
        <v>1382.037</v>
      </c>
      <c r="N1786" s="4">
        <v>1245.28</v>
      </c>
      <c r="O1786" s="4">
        <v>1090.98</v>
      </c>
      <c r="P1786" s="4">
        <v>944.66700000000003</v>
      </c>
      <c r="Q1786" s="4">
        <v>782.226</v>
      </c>
      <c r="R1786" s="4">
        <v>640.75400000000002</v>
      </c>
      <c r="S1786" s="4">
        <v>515.23</v>
      </c>
      <c r="T1786" s="4">
        <v>399.00700000000001</v>
      </c>
      <c r="U1786" s="4">
        <v>362.87700000000001</v>
      </c>
      <c r="V1786" s="4">
        <v>232.21299999999999</v>
      </c>
      <c r="W1786" s="4">
        <v>115.258</v>
      </c>
      <c r="X1786" s="4">
        <v>42.555</v>
      </c>
      <c r="Y1786" s="4">
        <v>10.342000000000001</v>
      </c>
      <c r="Z1786" s="4">
        <v>1.544</v>
      </c>
      <c r="AA1786" s="4">
        <v>0.109</v>
      </c>
    </row>
    <row r="1787" spans="1:27" s="6" customFormat="1" x14ac:dyDescent="0.3">
      <c r="A1787" s="40">
        <v>1786</v>
      </c>
      <c r="B1787" s="18" t="s">
        <v>323</v>
      </c>
      <c r="C1787" s="43" t="s">
        <v>144</v>
      </c>
      <c r="D1787" s="41"/>
      <c r="E1787" s="41">
        <v>524</v>
      </c>
      <c r="F1787" s="41">
        <v>2030</v>
      </c>
      <c r="G1787" s="4">
        <v>1261.941</v>
      </c>
      <c r="H1787" s="4">
        <v>1324.729</v>
      </c>
      <c r="I1787" s="4">
        <v>1344.46</v>
      </c>
      <c r="J1787" s="4">
        <v>1302.7070000000001</v>
      </c>
      <c r="K1787" s="4">
        <v>1422.6990000000001</v>
      </c>
      <c r="L1787" s="4">
        <v>1498.191</v>
      </c>
      <c r="M1787" s="4">
        <v>1493.338</v>
      </c>
      <c r="N1787" s="4">
        <v>1371.6690000000001</v>
      </c>
      <c r="O1787" s="4">
        <v>1234.4670000000001</v>
      </c>
      <c r="P1787" s="4">
        <v>1077.5329999999999</v>
      </c>
      <c r="Q1787" s="4">
        <v>927.08199999999999</v>
      </c>
      <c r="R1787" s="4">
        <v>760.12599999999998</v>
      </c>
      <c r="S1787" s="4">
        <v>612.56600000000003</v>
      </c>
      <c r="T1787" s="4">
        <v>477.78899999999999</v>
      </c>
      <c r="U1787" s="4">
        <v>349.524</v>
      </c>
      <c r="V1787" s="4">
        <v>287.66399999999999</v>
      </c>
      <c r="W1787" s="4">
        <v>154.46199999999999</v>
      </c>
      <c r="X1787" s="4">
        <v>57.648000000000003</v>
      </c>
      <c r="Y1787" s="4">
        <v>14.156000000000001</v>
      </c>
      <c r="Z1787" s="4">
        <v>2.0190000000000001</v>
      </c>
      <c r="AA1787" s="4">
        <v>0.16200000000000001</v>
      </c>
    </row>
    <row r="1788" spans="1:27" s="6" customFormat="1" x14ac:dyDescent="0.3">
      <c r="A1788" s="40">
        <v>1787</v>
      </c>
      <c r="B1788" s="18" t="s">
        <v>323</v>
      </c>
      <c r="C1788" s="43" t="s">
        <v>144</v>
      </c>
      <c r="D1788" s="41"/>
      <c r="E1788" s="41">
        <v>524</v>
      </c>
      <c r="F1788" s="41">
        <v>2035</v>
      </c>
      <c r="G1788" s="4">
        <v>1161.7380000000001</v>
      </c>
      <c r="H1788" s="4">
        <v>1258.1949999999999</v>
      </c>
      <c r="I1788" s="4">
        <v>1319.788</v>
      </c>
      <c r="J1788" s="4">
        <v>1297.5419999999999</v>
      </c>
      <c r="K1788" s="4">
        <v>1242.4870000000001</v>
      </c>
      <c r="L1788" s="4">
        <v>1397.6780000000001</v>
      </c>
      <c r="M1788" s="4">
        <v>1485.28</v>
      </c>
      <c r="N1788" s="4">
        <v>1483.345</v>
      </c>
      <c r="O1788" s="4">
        <v>1361.1389999999999</v>
      </c>
      <c r="P1788" s="4">
        <v>1220.999</v>
      </c>
      <c r="Q1788" s="4">
        <v>1059.72</v>
      </c>
      <c r="R1788" s="4">
        <v>903.75800000000004</v>
      </c>
      <c r="S1788" s="4">
        <v>730.26499999999999</v>
      </c>
      <c r="T1788" s="4">
        <v>572.49699999999996</v>
      </c>
      <c r="U1788" s="4">
        <v>423.83100000000002</v>
      </c>
      <c r="V1788" s="4">
        <v>282.67500000000001</v>
      </c>
      <c r="W1788" s="4">
        <v>197.577</v>
      </c>
      <c r="X1788" s="4">
        <v>81.084999999999994</v>
      </c>
      <c r="Y1788" s="4">
        <v>20.507999999999999</v>
      </c>
      <c r="Z1788" s="4">
        <v>3.0089999999999999</v>
      </c>
      <c r="AA1788" s="4">
        <v>0.23300000000000001</v>
      </c>
    </row>
    <row r="1789" spans="1:27" s="6" customFormat="1" x14ac:dyDescent="0.3">
      <c r="A1789" s="40">
        <v>1788</v>
      </c>
      <c r="B1789" s="18" t="s">
        <v>323</v>
      </c>
      <c r="C1789" s="43" t="s">
        <v>144</v>
      </c>
      <c r="D1789" s="41"/>
      <c r="E1789" s="41">
        <v>524</v>
      </c>
      <c r="F1789" s="41">
        <v>2040</v>
      </c>
      <c r="G1789" s="4">
        <v>1072.6790000000001</v>
      </c>
      <c r="H1789" s="4">
        <v>1158.5719999999999</v>
      </c>
      <c r="I1789" s="4">
        <v>1253.4970000000001</v>
      </c>
      <c r="J1789" s="4">
        <v>1273.116</v>
      </c>
      <c r="K1789" s="4">
        <v>1237.6510000000001</v>
      </c>
      <c r="L1789" s="4">
        <v>1218.402</v>
      </c>
      <c r="M1789" s="4">
        <v>1385.72</v>
      </c>
      <c r="N1789" s="4">
        <v>1476.124</v>
      </c>
      <c r="O1789" s="4">
        <v>1473.183</v>
      </c>
      <c r="P1789" s="4">
        <v>1347.877</v>
      </c>
      <c r="Q1789" s="4">
        <v>1202.9459999999999</v>
      </c>
      <c r="R1789" s="4">
        <v>1035.799</v>
      </c>
      <c r="S1789" s="4">
        <v>871.85900000000004</v>
      </c>
      <c r="T1789" s="4">
        <v>687.03099999999995</v>
      </c>
      <c r="U1789" s="4">
        <v>513.33299999999997</v>
      </c>
      <c r="V1789" s="4">
        <v>348.82299999999998</v>
      </c>
      <c r="W1789" s="4">
        <v>199.613</v>
      </c>
      <c r="X1789" s="4">
        <v>108.229</v>
      </c>
      <c r="Y1789" s="4">
        <v>30.611000000000001</v>
      </c>
      <c r="Z1789" s="4">
        <v>4.7009999999999996</v>
      </c>
      <c r="AA1789" s="4">
        <v>0.374</v>
      </c>
    </row>
    <row r="1790" spans="1:27" s="6" customFormat="1" x14ac:dyDescent="0.3">
      <c r="A1790" s="40">
        <v>1789</v>
      </c>
      <c r="B1790" s="18" t="s">
        <v>323</v>
      </c>
      <c r="C1790" s="43" t="s">
        <v>144</v>
      </c>
      <c r="D1790" s="41"/>
      <c r="E1790" s="41">
        <v>524</v>
      </c>
      <c r="F1790" s="41">
        <v>2045</v>
      </c>
      <c r="G1790" s="4">
        <v>1014.37</v>
      </c>
      <c r="H1790" s="4">
        <v>1069.886</v>
      </c>
      <c r="I1790" s="4">
        <v>1154.079</v>
      </c>
      <c r="J1790" s="4">
        <v>1207.0450000000001</v>
      </c>
      <c r="K1790" s="4">
        <v>1213.481</v>
      </c>
      <c r="L1790" s="4">
        <v>1213.8599999999999</v>
      </c>
      <c r="M1790" s="4">
        <v>1207.3610000000001</v>
      </c>
      <c r="N1790" s="4">
        <v>1377.5060000000001</v>
      </c>
      <c r="O1790" s="4">
        <v>1466.818</v>
      </c>
      <c r="P1790" s="4">
        <v>1460.1849999999999</v>
      </c>
      <c r="Q1790" s="4">
        <v>1329.856</v>
      </c>
      <c r="R1790" s="4">
        <v>1178.403</v>
      </c>
      <c r="S1790" s="4">
        <v>1002.748</v>
      </c>
      <c r="T1790" s="4">
        <v>824.99400000000003</v>
      </c>
      <c r="U1790" s="4">
        <v>621.97500000000002</v>
      </c>
      <c r="V1790" s="4">
        <v>429.27199999999999</v>
      </c>
      <c r="W1790" s="4">
        <v>252.85900000000001</v>
      </c>
      <c r="X1790" s="4">
        <v>113.919</v>
      </c>
      <c r="Y1790" s="4">
        <v>43.378999999999998</v>
      </c>
      <c r="Z1790" s="4">
        <v>7.6020000000000003</v>
      </c>
      <c r="AA1790" s="4">
        <v>0.63800000000000001</v>
      </c>
    </row>
    <row r="1791" spans="1:27" s="6" customFormat="1" x14ac:dyDescent="0.3">
      <c r="A1791" s="40">
        <v>1790</v>
      </c>
      <c r="B1791" s="18" t="s">
        <v>323</v>
      </c>
      <c r="C1791" s="43" t="s">
        <v>144</v>
      </c>
      <c r="D1791" s="41"/>
      <c r="E1791" s="41">
        <v>524</v>
      </c>
      <c r="F1791" s="41">
        <v>2050</v>
      </c>
      <c r="G1791" s="4">
        <v>968.21299999999997</v>
      </c>
      <c r="H1791" s="4">
        <v>1011.843</v>
      </c>
      <c r="I1791" s="4">
        <v>1065.549</v>
      </c>
      <c r="J1791" s="4">
        <v>1107.8599999999999</v>
      </c>
      <c r="K1791" s="4">
        <v>1147.7170000000001</v>
      </c>
      <c r="L1791" s="4">
        <v>1189.9870000000001</v>
      </c>
      <c r="M1791" s="4">
        <v>1203.145</v>
      </c>
      <c r="N1791" s="4">
        <v>1200.2339999999999</v>
      </c>
      <c r="O1791" s="4">
        <v>1369.3879999999999</v>
      </c>
      <c r="P1791" s="4">
        <v>1454.971</v>
      </c>
      <c r="Q1791" s="4">
        <v>1442.4449999999999</v>
      </c>
      <c r="R1791" s="4">
        <v>1305.222</v>
      </c>
      <c r="S1791" s="4">
        <v>1144.2719999999999</v>
      </c>
      <c r="T1791" s="4">
        <v>953.59400000000005</v>
      </c>
      <c r="U1791" s="4">
        <v>753.17600000000004</v>
      </c>
      <c r="V1791" s="4">
        <v>527.46299999999997</v>
      </c>
      <c r="W1791" s="4">
        <v>318.47899999999998</v>
      </c>
      <c r="X1791" s="4">
        <v>149.69900000000001</v>
      </c>
      <c r="Y1791" s="4">
        <v>48.174999999999997</v>
      </c>
      <c r="Z1791" s="4">
        <v>11.581</v>
      </c>
      <c r="AA1791" s="4">
        <v>1.1200000000000001</v>
      </c>
    </row>
    <row r="1792" spans="1:27" s="6" customFormat="1" x14ac:dyDescent="0.3">
      <c r="A1792" s="40">
        <v>1791</v>
      </c>
      <c r="B1792" s="18" t="s">
        <v>323</v>
      </c>
      <c r="C1792" s="43" t="s">
        <v>144</v>
      </c>
      <c r="D1792" s="41"/>
      <c r="E1792" s="41">
        <v>524</v>
      </c>
      <c r="F1792" s="41">
        <v>2055</v>
      </c>
      <c r="G1792" s="4">
        <v>922.42399999999998</v>
      </c>
      <c r="H1792" s="4">
        <v>965.94</v>
      </c>
      <c r="I1792" s="4">
        <v>1007.8</v>
      </c>
      <c r="J1792" s="4">
        <v>1021.759</v>
      </c>
      <c r="K1792" s="4">
        <v>1051.703</v>
      </c>
      <c r="L1792" s="4">
        <v>1125.6020000000001</v>
      </c>
      <c r="M1792" s="4">
        <v>1179.972</v>
      </c>
      <c r="N1792" s="4">
        <v>1196.529</v>
      </c>
      <c r="O1792" s="4">
        <v>1193.55</v>
      </c>
      <c r="P1792" s="4">
        <v>1359.203</v>
      </c>
      <c r="Q1792" s="4">
        <v>1438.8109999999999</v>
      </c>
      <c r="R1792" s="4">
        <v>1418.09</v>
      </c>
      <c r="S1792" s="4">
        <v>1270.771</v>
      </c>
      <c r="T1792" s="4">
        <v>1092.934</v>
      </c>
      <c r="U1792" s="4">
        <v>876.99699999999996</v>
      </c>
      <c r="V1792" s="4">
        <v>646.66899999999998</v>
      </c>
      <c r="W1792" s="4">
        <v>399.452</v>
      </c>
      <c r="X1792" s="4">
        <v>194.82</v>
      </c>
      <c r="Y1792" s="4">
        <v>66.427000000000007</v>
      </c>
      <c r="Z1792" s="4">
        <v>13.725</v>
      </c>
      <c r="AA1792" s="4">
        <v>1.8520000000000001</v>
      </c>
    </row>
    <row r="1793" spans="1:27" s="6" customFormat="1" x14ac:dyDescent="0.3">
      <c r="A1793" s="40">
        <v>1792</v>
      </c>
      <c r="B1793" s="18" t="s">
        <v>323</v>
      </c>
      <c r="C1793" s="43" t="s">
        <v>144</v>
      </c>
      <c r="D1793" s="41"/>
      <c r="E1793" s="41">
        <v>524</v>
      </c>
      <c r="F1793" s="41">
        <v>2060</v>
      </c>
      <c r="G1793" s="4">
        <v>872.47900000000004</v>
      </c>
      <c r="H1793" s="4">
        <v>920.37199999999996</v>
      </c>
      <c r="I1793" s="4">
        <v>962.16099999999994</v>
      </c>
      <c r="J1793" s="4">
        <v>966.39499999999998</v>
      </c>
      <c r="K1793" s="4">
        <v>968.72699999999998</v>
      </c>
      <c r="L1793" s="4">
        <v>1031</v>
      </c>
      <c r="M1793" s="4">
        <v>1116.3420000000001</v>
      </c>
      <c r="N1793" s="4">
        <v>1173.8810000000001</v>
      </c>
      <c r="O1793" s="4">
        <v>1190.377</v>
      </c>
      <c r="P1793" s="4">
        <v>1185.3019999999999</v>
      </c>
      <c r="Q1793" s="4">
        <v>1345.3340000000001</v>
      </c>
      <c r="R1793" s="4">
        <v>1416.5609999999999</v>
      </c>
      <c r="S1793" s="4">
        <v>1383.8810000000001</v>
      </c>
      <c r="T1793" s="4">
        <v>1218.433</v>
      </c>
      <c r="U1793" s="4">
        <v>1011.725</v>
      </c>
      <c r="V1793" s="4">
        <v>761.27800000000002</v>
      </c>
      <c r="W1793" s="4">
        <v>498.78500000000003</v>
      </c>
      <c r="X1793" s="4">
        <v>251.65</v>
      </c>
      <c r="Y1793" s="4">
        <v>90.317999999999998</v>
      </c>
      <c r="Z1793" s="4">
        <v>20.106000000000002</v>
      </c>
      <c r="AA1793" s="4">
        <v>2.4329999999999998</v>
      </c>
    </row>
    <row r="1794" spans="1:27" s="6" customFormat="1" x14ac:dyDescent="0.3">
      <c r="A1794" s="40">
        <v>1793</v>
      </c>
      <c r="B1794" s="18" t="s">
        <v>323</v>
      </c>
      <c r="C1794" s="43" t="s">
        <v>144</v>
      </c>
      <c r="D1794" s="41"/>
      <c r="E1794" s="41">
        <v>524</v>
      </c>
      <c r="F1794" s="41">
        <v>2065</v>
      </c>
      <c r="G1794" s="4">
        <v>822.83299999999997</v>
      </c>
      <c r="H1794" s="4">
        <v>870.63499999999999</v>
      </c>
      <c r="I1794" s="4">
        <v>916.84299999999996</v>
      </c>
      <c r="J1794" s="4">
        <v>923.11500000000001</v>
      </c>
      <c r="K1794" s="4">
        <v>916.40899999999999</v>
      </c>
      <c r="L1794" s="4">
        <v>949.35400000000004</v>
      </c>
      <c r="M1794" s="4">
        <v>1022.513</v>
      </c>
      <c r="N1794" s="4">
        <v>1110.8530000000001</v>
      </c>
      <c r="O1794" s="4">
        <v>1168.2809999999999</v>
      </c>
      <c r="P1794" s="4">
        <v>1182.787</v>
      </c>
      <c r="Q1794" s="4">
        <v>1174.097</v>
      </c>
      <c r="R1794" s="4">
        <v>1326.1769999999999</v>
      </c>
      <c r="S1794" s="4">
        <v>1385.152</v>
      </c>
      <c r="T1794" s="4">
        <v>1331.3510000000001</v>
      </c>
      <c r="U1794" s="4">
        <v>1134.384</v>
      </c>
      <c r="V1794" s="4">
        <v>886.79499999999996</v>
      </c>
      <c r="W1794" s="4">
        <v>596.84799999999996</v>
      </c>
      <c r="X1794" s="4">
        <v>322.63600000000002</v>
      </c>
      <c r="Y1794" s="4">
        <v>121.35899999999999</v>
      </c>
      <c r="Z1794" s="4">
        <v>28.870999999999999</v>
      </c>
      <c r="AA1794" s="4">
        <v>3.7429999999999999</v>
      </c>
    </row>
    <row r="1795" spans="1:27" s="6" customFormat="1" x14ac:dyDescent="0.3">
      <c r="A1795" s="40">
        <v>1794</v>
      </c>
      <c r="B1795" s="18" t="s">
        <v>323</v>
      </c>
      <c r="C1795" s="43" t="s">
        <v>144</v>
      </c>
      <c r="D1795" s="41"/>
      <c r="E1795" s="41">
        <v>524</v>
      </c>
      <c r="F1795" s="41">
        <v>2070</v>
      </c>
      <c r="G1795" s="4">
        <v>778.80700000000002</v>
      </c>
      <c r="H1795" s="4">
        <v>821.17700000000002</v>
      </c>
      <c r="I1795" s="4">
        <v>867.35500000000002</v>
      </c>
      <c r="J1795" s="4">
        <v>880.14099999999996</v>
      </c>
      <c r="K1795" s="4">
        <v>876.14200000000005</v>
      </c>
      <c r="L1795" s="4">
        <v>898.29399999999998</v>
      </c>
      <c r="M1795" s="4">
        <v>941.56100000000004</v>
      </c>
      <c r="N1795" s="4">
        <v>1017.635</v>
      </c>
      <c r="O1795" s="4">
        <v>1105.8920000000001</v>
      </c>
      <c r="P1795" s="4">
        <v>1161.4010000000001</v>
      </c>
      <c r="Q1795" s="4">
        <v>1172.492</v>
      </c>
      <c r="R1795" s="4">
        <v>1158.6559999999999</v>
      </c>
      <c r="S1795" s="4">
        <v>1299.1289999999999</v>
      </c>
      <c r="T1795" s="4">
        <v>1336.6559999999999</v>
      </c>
      <c r="U1795" s="4">
        <v>1246.075</v>
      </c>
      <c r="V1795" s="4">
        <v>1003.303</v>
      </c>
      <c r="W1795" s="4">
        <v>705.94</v>
      </c>
      <c r="X1795" s="4">
        <v>395.76499999999999</v>
      </c>
      <c r="Y1795" s="4">
        <v>161.50899999999999</v>
      </c>
      <c r="Z1795" s="4">
        <v>40.853000000000002</v>
      </c>
      <c r="AA1795" s="4">
        <v>5.74</v>
      </c>
    </row>
    <row r="1796" spans="1:27" s="6" customFormat="1" x14ac:dyDescent="0.3">
      <c r="A1796" s="40">
        <v>1795</v>
      </c>
      <c r="B1796" s="18" t="s">
        <v>323</v>
      </c>
      <c r="C1796" s="43" t="s">
        <v>144</v>
      </c>
      <c r="D1796" s="41"/>
      <c r="E1796" s="41">
        <v>524</v>
      </c>
      <c r="F1796" s="41">
        <v>2075</v>
      </c>
      <c r="G1796" s="4">
        <v>741.48</v>
      </c>
      <c r="H1796" s="4">
        <v>777.322</v>
      </c>
      <c r="I1796" s="4">
        <v>818.13900000000001</v>
      </c>
      <c r="J1796" s="4">
        <v>832.99</v>
      </c>
      <c r="K1796" s="4">
        <v>836.16099999999994</v>
      </c>
      <c r="L1796" s="4">
        <v>859.23699999999997</v>
      </c>
      <c r="M1796" s="4">
        <v>891.11500000000001</v>
      </c>
      <c r="N1796" s="4">
        <v>937.21900000000005</v>
      </c>
      <c r="O1796" s="4">
        <v>1013.352</v>
      </c>
      <c r="P1796" s="4">
        <v>1099.8620000000001</v>
      </c>
      <c r="Q1796" s="4">
        <v>1152.096</v>
      </c>
      <c r="R1796" s="4">
        <v>1158.3109999999999</v>
      </c>
      <c r="S1796" s="4">
        <v>1136.875</v>
      </c>
      <c r="T1796" s="4">
        <v>1257.127</v>
      </c>
      <c r="U1796" s="4">
        <v>1257.076</v>
      </c>
      <c r="V1796" s="4">
        <v>1111.2370000000001</v>
      </c>
      <c r="W1796" s="4">
        <v>809.98500000000001</v>
      </c>
      <c r="X1796" s="4">
        <v>478.97899999999998</v>
      </c>
      <c r="Y1796" s="4">
        <v>205.11799999999999</v>
      </c>
      <c r="Z1796" s="4">
        <v>57.084000000000003</v>
      </c>
      <c r="AA1796" s="4">
        <v>8.67</v>
      </c>
    </row>
    <row r="1797" spans="1:27" s="6" customFormat="1" x14ac:dyDescent="0.3">
      <c r="A1797" s="40">
        <v>1796</v>
      </c>
      <c r="B1797" s="18" t="s">
        <v>323</v>
      </c>
      <c r="C1797" s="43" t="s">
        <v>144</v>
      </c>
      <c r="D1797" s="41"/>
      <c r="E1797" s="41">
        <v>524</v>
      </c>
      <c r="F1797" s="41">
        <v>2080</v>
      </c>
      <c r="G1797" s="4">
        <v>710.375</v>
      </c>
      <c r="H1797" s="4">
        <v>740.14300000000003</v>
      </c>
      <c r="I1797" s="4">
        <v>774.51900000000001</v>
      </c>
      <c r="J1797" s="4">
        <v>786.11</v>
      </c>
      <c r="K1797" s="4">
        <v>792.00400000000002</v>
      </c>
      <c r="L1797" s="4">
        <v>820.45399999999995</v>
      </c>
      <c r="M1797" s="4">
        <v>852.61900000000003</v>
      </c>
      <c r="N1797" s="4">
        <v>887.19399999999996</v>
      </c>
      <c r="O1797" s="4">
        <v>933.49400000000003</v>
      </c>
      <c r="P1797" s="4">
        <v>1008.208</v>
      </c>
      <c r="Q1797" s="4">
        <v>1091.7270000000001</v>
      </c>
      <c r="R1797" s="4">
        <v>1139.28</v>
      </c>
      <c r="S1797" s="4">
        <v>1138.288</v>
      </c>
      <c r="T1797" s="4">
        <v>1102.914</v>
      </c>
      <c r="U1797" s="4">
        <v>1187.5519999999999</v>
      </c>
      <c r="V1797" s="4">
        <v>1129.701</v>
      </c>
      <c r="W1797" s="4">
        <v>908.98299999999995</v>
      </c>
      <c r="X1797" s="4">
        <v>561.56899999999996</v>
      </c>
      <c r="Y1797" s="4">
        <v>256.53100000000001</v>
      </c>
      <c r="Z1797" s="4">
        <v>75.938000000000002</v>
      </c>
      <c r="AA1797" s="4">
        <v>12.904999999999999</v>
      </c>
    </row>
    <row r="1798" spans="1:27" s="6" customFormat="1" x14ac:dyDescent="0.3">
      <c r="A1798" s="40">
        <v>1797</v>
      </c>
      <c r="B1798" s="18" t="s">
        <v>323</v>
      </c>
      <c r="C1798" s="43" t="s">
        <v>144</v>
      </c>
      <c r="D1798" s="41"/>
      <c r="E1798" s="41">
        <v>524</v>
      </c>
      <c r="F1798" s="41">
        <v>2085</v>
      </c>
      <c r="G1798" s="4">
        <v>681.13199999999995</v>
      </c>
      <c r="H1798" s="4">
        <v>709.17399999999998</v>
      </c>
      <c r="I1798" s="4">
        <v>737.56</v>
      </c>
      <c r="J1798" s="4">
        <v>744.80700000000002</v>
      </c>
      <c r="K1798" s="4">
        <v>748.10699999999997</v>
      </c>
      <c r="L1798" s="4">
        <v>777.48599999999999</v>
      </c>
      <c r="M1798" s="4">
        <v>814.37800000000004</v>
      </c>
      <c r="N1798" s="4">
        <v>849.07299999999998</v>
      </c>
      <c r="O1798" s="4">
        <v>883.9</v>
      </c>
      <c r="P1798" s="4">
        <v>929.08799999999997</v>
      </c>
      <c r="Q1798" s="4">
        <v>1001.311</v>
      </c>
      <c r="R1798" s="4">
        <v>1080.5409999999999</v>
      </c>
      <c r="S1798" s="4">
        <v>1121.1790000000001</v>
      </c>
      <c r="T1798" s="4">
        <v>1106.9169999999999</v>
      </c>
      <c r="U1798" s="4">
        <v>1046.172</v>
      </c>
      <c r="V1798" s="4">
        <v>1074.9079999999999</v>
      </c>
      <c r="W1798" s="4">
        <v>935.58699999999999</v>
      </c>
      <c r="X1798" s="4">
        <v>643.23800000000006</v>
      </c>
      <c r="Y1798" s="4">
        <v>310.32799999999997</v>
      </c>
      <c r="Z1798" s="4">
        <v>99.28</v>
      </c>
      <c r="AA1798" s="4">
        <v>18.344999999999999</v>
      </c>
    </row>
    <row r="1799" spans="1:27" s="6" customFormat="1" x14ac:dyDescent="0.3">
      <c r="A1799" s="40">
        <v>1798</v>
      </c>
      <c r="B1799" s="18" t="s">
        <v>323</v>
      </c>
      <c r="C1799" s="43" t="s">
        <v>144</v>
      </c>
      <c r="D1799" s="41"/>
      <c r="E1799" s="41">
        <v>524</v>
      </c>
      <c r="F1799" s="41">
        <v>2090</v>
      </c>
      <c r="G1799" s="4">
        <v>652.077</v>
      </c>
      <c r="H1799" s="4">
        <v>680.04200000000003</v>
      </c>
      <c r="I1799" s="4">
        <v>706.79700000000003</v>
      </c>
      <c r="J1799" s="4">
        <v>710.15499999999997</v>
      </c>
      <c r="K1799" s="4">
        <v>709.75900000000001</v>
      </c>
      <c r="L1799" s="4">
        <v>734.74900000000002</v>
      </c>
      <c r="M1799" s="4">
        <v>771.93200000000002</v>
      </c>
      <c r="N1799" s="4">
        <v>811.16399999999999</v>
      </c>
      <c r="O1799" s="4">
        <v>846.11900000000003</v>
      </c>
      <c r="P1799" s="4">
        <v>880.01499999999999</v>
      </c>
      <c r="Q1799" s="4">
        <v>923.17499999999995</v>
      </c>
      <c r="R1799" s="4">
        <v>991.79</v>
      </c>
      <c r="S1799" s="4">
        <v>1064.635</v>
      </c>
      <c r="T1799" s="4">
        <v>1092.499</v>
      </c>
      <c r="U1799" s="4">
        <v>1053.6980000000001</v>
      </c>
      <c r="V1799" s="4">
        <v>952.79600000000005</v>
      </c>
      <c r="W1799" s="4">
        <v>899.77700000000004</v>
      </c>
      <c r="X1799" s="4">
        <v>673.95699999999999</v>
      </c>
      <c r="Y1799" s="4">
        <v>365.32600000000002</v>
      </c>
      <c r="Z1799" s="4">
        <v>124.871</v>
      </c>
      <c r="AA1799" s="4">
        <v>25.395</v>
      </c>
    </row>
    <row r="1800" spans="1:27" s="6" customFormat="1" x14ac:dyDescent="0.3">
      <c r="A1800" s="40">
        <v>1799</v>
      </c>
      <c r="B1800" s="18" t="s">
        <v>323</v>
      </c>
      <c r="C1800" s="43" t="s">
        <v>144</v>
      </c>
      <c r="D1800" s="41"/>
      <c r="E1800" s="41">
        <v>524</v>
      </c>
      <c r="F1800" s="41">
        <v>2095</v>
      </c>
      <c r="G1800" s="4">
        <v>623.51400000000001</v>
      </c>
      <c r="H1800" s="4">
        <v>651.09699999999998</v>
      </c>
      <c r="I1800" s="4">
        <v>677.87599999999998</v>
      </c>
      <c r="J1800" s="4">
        <v>681.68600000000004</v>
      </c>
      <c r="K1800" s="4">
        <v>678.04499999999996</v>
      </c>
      <c r="L1800" s="4">
        <v>697.55100000000004</v>
      </c>
      <c r="M1800" s="4">
        <v>729.70799999999997</v>
      </c>
      <c r="N1800" s="4">
        <v>769.05</v>
      </c>
      <c r="O1800" s="4">
        <v>808.53899999999999</v>
      </c>
      <c r="P1800" s="4">
        <v>842.67700000000002</v>
      </c>
      <c r="Q1800" s="4">
        <v>874.83500000000004</v>
      </c>
      <c r="R1800" s="4">
        <v>915.05499999999995</v>
      </c>
      <c r="S1800" s="4">
        <v>978.31299999999999</v>
      </c>
      <c r="T1800" s="4">
        <v>1039.423</v>
      </c>
      <c r="U1800" s="4">
        <v>1043.5730000000001</v>
      </c>
      <c r="V1800" s="4">
        <v>965.476</v>
      </c>
      <c r="W1800" s="4">
        <v>805.99</v>
      </c>
      <c r="X1800" s="4">
        <v>659.66399999999999</v>
      </c>
      <c r="Y1800" s="4">
        <v>393.35500000000002</v>
      </c>
      <c r="Z1800" s="4">
        <v>152.852</v>
      </c>
      <c r="AA1800" s="4">
        <v>33.951000000000001</v>
      </c>
    </row>
    <row r="1801" spans="1:27" s="6" customFormat="1" x14ac:dyDescent="0.3">
      <c r="A1801" s="40">
        <v>1800</v>
      </c>
      <c r="B1801" s="18" t="s">
        <v>323</v>
      </c>
      <c r="C1801" s="43" t="s">
        <v>144</v>
      </c>
      <c r="D1801" s="41"/>
      <c r="E1801" s="41">
        <v>524</v>
      </c>
      <c r="F1801" s="41">
        <v>2100</v>
      </c>
      <c r="G1801" s="4">
        <v>596.93299999999999</v>
      </c>
      <c r="H1801" s="4">
        <v>622.63699999999994</v>
      </c>
      <c r="I1801" s="4">
        <v>649.13499999999999</v>
      </c>
      <c r="J1801" s="4">
        <v>655.05999999999995</v>
      </c>
      <c r="K1801" s="4">
        <v>652.51300000000003</v>
      </c>
      <c r="L1801" s="4">
        <v>666.96600000000001</v>
      </c>
      <c r="M1801" s="4">
        <v>693</v>
      </c>
      <c r="N1801" s="4">
        <v>727.13699999999994</v>
      </c>
      <c r="O1801" s="4">
        <v>766.721</v>
      </c>
      <c r="P1801" s="4">
        <v>805.49099999999999</v>
      </c>
      <c r="Q1801" s="4">
        <v>838.09699999999998</v>
      </c>
      <c r="R1801" s="4">
        <v>867.72900000000004</v>
      </c>
      <c r="S1801" s="4">
        <v>903.577</v>
      </c>
      <c r="T1801" s="4">
        <v>956.86800000000005</v>
      </c>
      <c r="U1801" s="4">
        <v>996.07399999999996</v>
      </c>
      <c r="V1801" s="4">
        <v>961.62800000000004</v>
      </c>
      <c r="W1801" s="4">
        <v>824.85599999999999</v>
      </c>
      <c r="X1801" s="4">
        <v>600.82399999999996</v>
      </c>
      <c r="Y1801" s="4">
        <v>395.14600000000002</v>
      </c>
      <c r="Z1801" s="4">
        <v>170.85400000000001</v>
      </c>
      <c r="AA1801" s="4">
        <v>44.088999999999999</v>
      </c>
    </row>
    <row r="1802" spans="1:27" s="6" customFormat="1" x14ac:dyDescent="0.3">
      <c r="A1802" s="40">
        <v>1801</v>
      </c>
      <c r="B1802" s="18" t="s">
        <v>323</v>
      </c>
      <c r="C1802" s="43" t="s">
        <v>145</v>
      </c>
      <c r="D1802" s="41"/>
      <c r="E1802" s="41">
        <v>586</v>
      </c>
      <c r="F1802" s="41">
        <v>2015</v>
      </c>
      <c r="G1802" s="4">
        <v>11894.991</v>
      </c>
      <c r="H1802" s="4">
        <v>10629.263999999999</v>
      </c>
      <c r="I1802" s="4">
        <v>9378.0139999999992</v>
      </c>
      <c r="J1802" s="4">
        <v>9347.1689999999999</v>
      </c>
      <c r="K1802" s="4">
        <v>8939.2939999999999</v>
      </c>
      <c r="L1802" s="4">
        <v>8226.7690000000002</v>
      </c>
      <c r="M1802" s="4">
        <v>6829.7349999999997</v>
      </c>
      <c r="N1802" s="4">
        <v>5651.1629999999996</v>
      </c>
      <c r="O1802" s="4">
        <v>4715.4660000000003</v>
      </c>
      <c r="P1802" s="4">
        <v>4100.7219999999998</v>
      </c>
      <c r="Q1802" s="4">
        <v>3505.1039999999998</v>
      </c>
      <c r="R1802" s="4">
        <v>2764.9920000000002</v>
      </c>
      <c r="S1802" s="4">
        <v>1984.8920000000001</v>
      </c>
      <c r="T1802" s="4">
        <v>1580.79</v>
      </c>
      <c r="U1802" s="4">
        <v>1213.5229999999999</v>
      </c>
      <c r="V1802" s="4">
        <v>754.95899999999995</v>
      </c>
      <c r="W1802" s="4">
        <v>393.59199999999998</v>
      </c>
      <c r="X1802" s="4">
        <v>146.285</v>
      </c>
      <c r="Y1802" s="4">
        <v>33.198999999999998</v>
      </c>
      <c r="Z1802" s="4">
        <v>3.9830000000000001</v>
      </c>
      <c r="AA1802" s="4">
        <v>0.27100000000000002</v>
      </c>
    </row>
    <row r="1803" spans="1:27" s="6" customFormat="1" x14ac:dyDescent="0.3">
      <c r="A1803" s="40">
        <v>1802</v>
      </c>
      <c r="B1803" s="18" t="s">
        <v>323</v>
      </c>
      <c r="C1803" s="43" t="s">
        <v>145</v>
      </c>
      <c r="D1803" s="41"/>
      <c r="E1803" s="41">
        <v>586</v>
      </c>
      <c r="F1803" s="41">
        <v>2020</v>
      </c>
      <c r="G1803" s="4">
        <v>12180.91</v>
      </c>
      <c r="H1803" s="4">
        <v>11700.967000000001</v>
      </c>
      <c r="I1803" s="4">
        <v>10565.573</v>
      </c>
      <c r="J1803" s="4">
        <v>9293.1689999999999</v>
      </c>
      <c r="K1803" s="4">
        <v>9204.6479999999992</v>
      </c>
      <c r="L1803" s="4">
        <v>8795.6010000000006</v>
      </c>
      <c r="M1803" s="4">
        <v>8108.4070000000002</v>
      </c>
      <c r="N1803" s="4">
        <v>6727.25</v>
      </c>
      <c r="O1803" s="4">
        <v>5556.7920000000004</v>
      </c>
      <c r="P1803" s="4">
        <v>4618.49</v>
      </c>
      <c r="Q1803" s="4">
        <v>3984.866</v>
      </c>
      <c r="R1803" s="4">
        <v>3357.5949999999998</v>
      </c>
      <c r="S1803" s="4">
        <v>2579.7080000000001</v>
      </c>
      <c r="T1803" s="4">
        <v>1774.7180000000001</v>
      </c>
      <c r="U1803" s="4">
        <v>1319.35</v>
      </c>
      <c r="V1803" s="4">
        <v>901.09</v>
      </c>
      <c r="W1803" s="4">
        <v>460.09199999999998</v>
      </c>
      <c r="X1803" s="4">
        <v>173.05799999999999</v>
      </c>
      <c r="Y1803" s="4">
        <v>39.098999999999997</v>
      </c>
      <c r="Z1803" s="4">
        <v>4.5609999999999999</v>
      </c>
      <c r="AA1803" s="4">
        <v>0.30399999999999999</v>
      </c>
    </row>
    <row r="1804" spans="1:27" s="6" customFormat="1" x14ac:dyDescent="0.3">
      <c r="A1804" s="40">
        <v>1803</v>
      </c>
      <c r="B1804" s="18" t="s">
        <v>323</v>
      </c>
      <c r="C1804" s="43" t="s">
        <v>145</v>
      </c>
      <c r="D1804" s="41"/>
      <c r="E1804" s="41">
        <v>586</v>
      </c>
      <c r="F1804" s="41">
        <v>2025</v>
      </c>
      <c r="G1804" s="4">
        <v>12111.705</v>
      </c>
      <c r="H1804" s="4">
        <v>12008.15</v>
      </c>
      <c r="I1804" s="4">
        <v>11641.478999999999</v>
      </c>
      <c r="J1804" s="4">
        <v>10489.23</v>
      </c>
      <c r="K1804" s="4">
        <v>9172.759</v>
      </c>
      <c r="L1804" s="4">
        <v>9082.5</v>
      </c>
      <c r="M1804" s="4">
        <v>8692.1839999999993</v>
      </c>
      <c r="N1804" s="4">
        <v>8008.7079999999996</v>
      </c>
      <c r="O1804" s="4">
        <v>6629.6580000000004</v>
      </c>
      <c r="P1804" s="4">
        <v>5452.5249999999996</v>
      </c>
      <c r="Q1804" s="4">
        <v>4495.5050000000001</v>
      </c>
      <c r="R1804" s="4">
        <v>3824.752</v>
      </c>
      <c r="S1804" s="4">
        <v>3142.3429999999998</v>
      </c>
      <c r="T1804" s="4">
        <v>2316.2049999999999</v>
      </c>
      <c r="U1804" s="4">
        <v>1487.1289999999999</v>
      </c>
      <c r="V1804" s="4">
        <v>984.08799999999997</v>
      </c>
      <c r="W1804" s="4">
        <v>552.21299999999997</v>
      </c>
      <c r="X1804" s="4">
        <v>203.65600000000001</v>
      </c>
      <c r="Y1804" s="4">
        <v>46.692999999999998</v>
      </c>
      <c r="Z1804" s="4">
        <v>5.4429999999999996</v>
      </c>
      <c r="AA1804" s="4">
        <v>0.35</v>
      </c>
    </row>
    <row r="1805" spans="1:27" s="6" customFormat="1" x14ac:dyDescent="0.3">
      <c r="A1805" s="40">
        <v>1804</v>
      </c>
      <c r="B1805" s="18" t="s">
        <v>323</v>
      </c>
      <c r="C1805" s="43" t="s">
        <v>145</v>
      </c>
      <c r="D1805" s="41"/>
      <c r="E1805" s="41">
        <v>586</v>
      </c>
      <c r="F1805" s="41">
        <v>2030</v>
      </c>
      <c r="G1805" s="4">
        <v>11999.807000000001</v>
      </c>
      <c r="H1805" s="4">
        <v>11960.012000000001</v>
      </c>
      <c r="I1805" s="4">
        <v>11953.233</v>
      </c>
      <c r="J1805" s="4">
        <v>11567.460999999999</v>
      </c>
      <c r="K1805" s="4">
        <v>10373.579</v>
      </c>
      <c r="L1805" s="4">
        <v>9064.0949999999993</v>
      </c>
      <c r="M1805" s="4">
        <v>8989.7189999999991</v>
      </c>
      <c r="N1805" s="4">
        <v>8597.1180000000004</v>
      </c>
      <c r="O1805" s="4">
        <v>7902.8850000000002</v>
      </c>
      <c r="P1805" s="4">
        <v>6511.9359999999997</v>
      </c>
      <c r="Q1805" s="4">
        <v>5312.9120000000003</v>
      </c>
      <c r="R1805" s="4">
        <v>4320.7219999999998</v>
      </c>
      <c r="S1805" s="4">
        <v>3587.9740000000002</v>
      </c>
      <c r="T1805" s="4">
        <v>2830.4659999999999</v>
      </c>
      <c r="U1805" s="4">
        <v>1948.229</v>
      </c>
      <c r="V1805" s="4">
        <v>1113.8219999999999</v>
      </c>
      <c r="W1805" s="4">
        <v>606.31799999999998</v>
      </c>
      <c r="X1805" s="4">
        <v>246.21</v>
      </c>
      <c r="Y1805" s="4">
        <v>55.466000000000001</v>
      </c>
      <c r="Z1805" s="4">
        <v>6.5839999999999996</v>
      </c>
      <c r="AA1805" s="4">
        <v>0.42</v>
      </c>
    </row>
    <row r="1806" spans="1:27" s="6" customFormat="1" x14ac:dyDescent="0.3">
      <c r="A1806" s="40">
        <v>1805</v>
      </c>
      <c r="B1806" s="18" t="s">
        <v>323</v>
      </c>
      <c r="C1806" s="43" t="s">
        <v>145</v>
      </c>
      <c r="D1806" s="41"/>
      <c r="E1806" s="41">
        <v>586</v>
      </c>
      <c r="F1806" s="41">
        <v>2035</v>
      </c>
      <c r="G1806" s="4">
        <v>12087.597</v>
      </c>
      <c r="H1806" s="4">
        <v>11864.901</v>
      </c>
      <c r="I1806" s="4">
        <v>11908.991</v>
      </c>
      <c r="J1806" s="4">
        <v>11881.121999999999</v>
      </c>
      <c r="K1806" s="4">
        <v>11452.067999999999</v>
      </c>
      <c r="L1806" s="4">
        <v>10263.986999999999</v>
      </c>
      <c r="M1806" s="4">
        <v>8975.3490000000002</v>
      </c>
      <c r="N1806" s="4">
        <v>8896.8240000000005</v>
      </c>
      <c r="O1806" s="4">
        <v>8490.1219999999994</v>
      </c>
      <c r="P1806" s="4">
        <v>7771.4350000000004</v>
      </c>
      <c r="Q1806" s="4">
        <v>6353.5110000000004</v>
      </c>
      <c r="R1806" s="4">
        <v>5114.7169999999996</v>
      </c>
      <c r="S1806" s="4">
        <v>4062.4209999999998</v>
      </c>
      <c r="T1806" s="4">
        <v>3242.6109999999999</v>
      </c>
      <c r="U1806" s="4">
        <v>2392.5259999999998</v>
      </c>
      <c r="V1806" s="4">
        <v>1469.652</v>
      </c>
      <c r="W1806" s="4">
        <v>692.99099999999999</v>
      </c>
      <c r="X1806" s="4">
        <v>273.95699999999999</v>
      </c>
      <c r="Y1806" s="4">
        <v>68.277000000000001</v>
      </c>
      <c r="Z1806" s="4">
        <v>7.9989999999999997</v>
      </c>
      <c r="AA1806" s="4">
        <v>0.51400000000000001</v>
      </c>
    </row>
    <row r="1807" spans="1:27" s="6" customFormat="1" x14ac:dyDescent="0.3">
      <c r="A1807" s="40">
        <v>1806</v>
      </c>
      <c r="B1807" s="18" t="s">
        <v>323</v>
      </c>
      <c r="C1807" s="43" t="s">
        <v>145</v>
      </c>
      <c r="D1807" s="41"/>
      <c r="E1807" s="41">
        <v>586</v>
      </c>
      <c r="F1807" s="41">
        <v>2040</v>
      </c>
      <c r="G1807" s="4">
        <v>12342.339</v>
      </c>
      <c r="H1807" s="4">
        <v>11965.960999999999</v>
      </c>
      <c r="I1807" s="4">
        <v>11817.468999999999</v>
      </c>
      <c r="J1807" s="4">
        <v>11839.602999999999</v>
      </c>
      <c r="K1807" s="4">
        <v>11769.254000000001</v>
      </c>
      <c r="L1807" s="4">
        <v>11342.753000000001</v>
      </c>
      <c r="M1807" s="4">
        <v>10173.159</v>
      </c>
      <c r="N1807" s="4">
        <v>8886.74</v>
      </c>
      <c r="O1807" s="4">
        <v>8792.0300000000007</v>
      </c>
      <c r="P1807" s="4">
        <v>8356.1659999999993</v>
      </c>
      <c r="Q1807" s="4">
        <v>7591.8590000000004</v>
      </c>
      <c r="R1807" s="4">
        <v>6126.6819999999998</v>
      </c>
      <c r="S1807" s="4">
        <v>4820.4040000000005</v>
      </c>
      <c r="T1807" s="4">
        <v>3683.692</v>
      </c>
      <c r="U1807" s="4">
        <v>2754.3040000000001</v>
      </c>
      <c r="V1807" s="4">
        <v>1817.665</v>
      </c>
      <c r="W1807" s="4">
        <v>923.78800000000001</v>
      </c>
      <c r="X1807" s="4">
        <v>317.42</v>
      </c>
      <c r="Y1807" s="4">
        <v>77.38</v>
      </c>
      <c r="Z1807" s="4">
        <v>10.073</v>
      </c>
      <c r="AA1807" s="4">
        <v>0.63400000000000001</v>
      </c>
    </row>
    <row r="1808" spans="1:27" s="6" customFormat="1" x14ac:dyDescent="0.3">
      <c r="A1808" s="40">
        <v>1807</v>
      </c>
      <c r="B1808" s="18" t="s">
        <v>323</v>
      </c>
      <c r="C1808" s="43" t="s">
        <v>145</v>
      </c>
      <c r="D1808" s="41"/>
      <c r="E1808" s="41">
        <v>586</v>
      </c>
      <c r="F1808" s="41">
        <v>2045</v>
      </c>
      <c r="G1808" s="4">
        <v>12475.169</v>
      </c>
      <c r="H1808" s="4">
        <v>12231.397000000001</v>
      </c>
      <c r="I1808" s="4">
        <v>11921.441999999999</v>
      </c>
      <c r="J1808" s="4">
        <v>11750.789000000001</v>
      </c>
      <c r="K1808" s="4">
        <v>11732.227999999999</v>
      </c>
      <c r="L1808" s="4">
        <v>11663.385</v>
      </c>
      <c r="M1808" s="4">
        <v>11250.957</v>
      </c>
      <c r="N1808" s="4">
        <v>10081.352000000001</v>
      </c>
      <c r="O1808" s="4">
        <v>8786.9210000000003</v>
      </c>
      <c r="P1808" s="4">
        <v>8660.0010000000002</v>
      </c>
      <c r="Q1808" s="4">
        <v>8171.7489999999998</v>
      </c>
      <c r="R1808" s="4">
        <v>7332.3980000000001</v>
      </c>
      <c r="S1808" s="4">
        <v>5787.8459999999995</v>
      </c>
      <c r="T1808" s="4">
        <v>4386.08</v>
      </c>
      <c r="U1808" s="4">
        <v>3144.0650000000001</v>
      </c>
      <c r="V1808" s="4">
        <v>2107.183</v>
      </c>
      <c r="W1808" s="4">
        <v>1154.0409999999999</v>
      </c>
      <c r="X1808" s="4">
        <v>429.01100000000002</v>
      </c>
      <c r="Y1808" s="4">
        <v>91.301000000000002</v>
      </c>
      <c r="Z1808" s="4">
        <v>11.676</v>
      </c>
      <c r="AA1808" s="4">
        <v>0.80800000000000005</v>
      </c>
    </row>
    <row r="1809" spans="1:27" s="6" customFormat="1" x14ac:dyDescent="0.3">
      <c r="A1809" s="40">
        <v>1808</v>
      </c>
      <c r="B1809" s="18" t="s">
        <v>323</v>
      </c>
      <c r="C1809" s="43" t="s">
        <v>145</v>
      </c>
      <c r="D1809" s="41"/>
      <c r="E1809" s="41">
        <v>586</v>
      </c>
      <c r="F1809" s="41">
        <v>2050</v>
      </c>
      <c r="G1809" s="4">
        <v>12295.525</v>
      </c>
      <c r="H1809" s="4">
        <v>12375.217000000001</v>
      </c>
      <c r="I1809" s="4">
        <v>12189.237999999999</v>
      </c>
      <c r="J1809" s="4">
        <v>11856.951999999999</v>
      </c>
      <c r="K1809" s="4">
        <v>11647.875</v>
      </c>
      <c r="L1809" s="4">
        <v>11631.106</v>
      </c>
      <c r="M1809" s="4">
        <v>11574.556</v>
      </c>
      <c r="N1809" s="4">
        <v>11157.823</v>
      </c>
      <c r="O1809" s="4">
        <v>9977.1370000000006</v>
      </c>
      <c r="P1809" s="4">
        <v>8661.3250000000007</v>
      </c>
      <c r="Q1809" s="4">
        <v>8477.7369999999992</v>
      </c>
      <c r="R1809" s="4">
        <v>7904.6660000000002</v>
      </c>
      <c r="S1809" s="4">
        <v>6943.942</v>
      </c>
      <c r="T1809" s="4">
        <v>5285.5559999999996</v>
      </c>
      <c r="U1809" s="4">
        <v>3763.2779999999998</v>
      </c>
      <c r="V1809" s="4">
        <v>2423.605</v>
      </c>
      <c r="W1809" s="4">
        <v>1352.27</v>
      </c>
      <c r="X1809" s="4">
        <v>543.99099999999999</v>
      </c>
      <c r="Y1809" s="4">
        <v>125.911</v>
      </c>
      <c r="Z1809" s="4">
        <v>14.13</v>
      </c>
      <c r="AA1809" s="4">
        <v>0.95799999999999996</v>
      </c>
    </row>
    <row r="1810" spans="1:27" s="6" customFormat="1" x14ac:dyDescent="0.3">
      <c r="A1810" s="40">
        <v>1809</v>
      </c>
      <c r="B1810" s="18" t="s">
        <v>323</v>
      </c>
      <c r="C1810" s="43" t="s">
        <v>145</v>
      </c>
      <c r="D1810" s="41"/>
      <c r="E1810" s="41">
        <v>586</v>
      </c>
      <c r="F1810" s="41">
        <v>2055</v>
      </c>
      <c r="G1810" s="4">
        <v>11925.378000000001</v>
      </c>
      <c r="H1810" s="4">
        <v>12208.204</v>
      </c>
      <c r="I1810" s="4">
        <v>12336.626</v>
      </c>
      <c r="J1810" s="4">
        <v>12128.811</v>
      </c>
      <c r="K1810" s="4">
        <v>11760.566999999999</v>
      </c>
      <c r="L1810" s="4">
        <v>11553.985000000001</v>
      </c>
      <c r="M1810" s="4">
        <v>11548.527</v>
      </c>
      <c r="N1810" s="4">
        <v>11486.166999999999</v>
      </c>
      <c r="O1810" s="4">
        <v>11052.478999999999</v>
      </c>
      <c r="P1810" s="4">
        <v>9845.1839999999993</v>
      </c>
      <c r="Q1810" s="4">
        <v>8488.4619999999995</v>
      </c>
      <c r="R1810" s="4">
        <v>8213.9179999999997</v>
      </c>
      <c r="S1810" s="4">
        <v>7504.7349999999997</v>
      </c>
      <c r="T1810" s="4">
        <v>6366.2920000000004</v>
      </c>
      <c r="U1810" s="4">
        <v>4561.067</v>
      </c>
      <c r="V1810" s="4">
        <v>2925.489</v>
      </c>
      <c r="W1810" s="4">
        <v>1574.2439999999999</v>
      </c>
      <c r="X1810" s="4">
        <v>648.43499999999995</v>
      </c>
      <c r="Y1810" s="4">
        <v>163.506</v>
      </c>
      <c r="Z1810" s="4">
        <v>20.091000000000001</v>
      </c>
      <c r="AA1810" s="4">
        <v>1.1839999999999999</v>
      </c>
    </row>
    <row r="1811" spans="1:27" s="6" customFormat="1" x14ac:dyDescent="0.3">
      <c r="A1811" s="40">
        <v>1810</v>
      </c>
      <c r="B1811" s="18" t="s">
        <v>323</v>
      </c>
      <c r="C1811" s="43" t="s">
        <v>145</v>
      </c>
      <c r="D1811" s="41"/>
      <c r="E1811" s="41">
        <v>586</v>
      </c>
      <c r="F1811" s="41">
        <v>2060</v>
      </c>
      <c r="G1811" s="4">
        <v>11576.918</v>
      </c>
      <c r="H1811" s="4">
        <v>11849.835999999999</v>
      </c>
      <c r="I1811" s="4">
        <v>12173.404</v>
      </c>
      <c r="J1811" s="4">
        <v>12280.316999999999</v>
      </c>
      <c r="K1811" s="4">
        <v>12038.380999999999</v>
      </c>
      <c r="L1811" s="4">
        <v>11672.821</v>
      </c>
      <c r="M1811" s="4">
        <v>11477.558000000001</v>
      </c>
      <c r="N1811" s="4">
        <v>11466.556</v>
      </c>
      <c r="O1811" s="4">
        <v>11385.558000000001</v>
      </c>
      <c r="P1811" s="4">
        <v>10916.814</v>
      </c>
      <c r="Q1811" s="4">
        <v>9660.7900000000009</v>
      </c>
      <c r="R1811" s="4">
        <v>8237.1679999999997</v>
      </c>
      <c r="S1811" s="4">
        <v>7817.51</v>
      </c>
      <c r="T1811" s="4">
        <v>6906.4390000000003</v>
      </c>
      <c r="U1811" s="4">
        <v>5525.1670000000004</v>
      </c>
      <c r="V1811" s="4">
        <v>3575.8380000000002</v>
      </c>
      <c r="W1811" s="4">
        <v>1923.6959999999999</v>
      </c>
      <c r="X1811" s="4">
        <v>768.16800000000001</v>
      </c>
      <c r="Y1811" s="4">
        <v>199.72399999999999</v>
      </c>
      <c r="Z1811" s="4">
        <v>26.925999999999998</v>
      </c>
      <c r="AA1811" s="4">
        <v>1.7110000000000001</v>
      </c>
    </row>
    <row r="1812" spans="1:27" s="6" customFormat="1" x14ac:dyDescent="0.3">
      <c r="A1812" s="40">
        <v>1811</v>
      </c>
      <c r="B1812" s="18" t="s">
        <v>323</v>
      </c>
      <c r="C1812" s="43" t="s">
        <v>145</v>
      </c>
      <c r="D1812" s="41"/>
      <c r="E1812" s="41">
        <v>586</v>
      </c>
      <c r="F1812" s="41">
        <v>2065</v>
      </c>
      <c r="G1812" s="4">
        <v>11331.079</v>
      </c>
      <c r="H1812" s="4">
        <v>11511.483</v>
      </c>
      <c r="I1812" s="4">
        <v>11818.796</v>
      </c>
      <c r="J1812" s="4">
        <v>12121.34</v>
      </c>
      <c r="K1812" s="4">
        <v>12196.004000000001</v>
      </c>
      <c r="L1812" s="4">
        <v>11956.183999999999</v>
      </c>
      <c r="M1812" s="4">
        <v>11601.543</v>
      </c>
      <c r="N1812" s="4">
        <v>11401.832</v>
      </c>
      <c r="O1812" s="4">
        <v>11373.01</v>
      </c>
      <c r="P1812" s="4">
        <v>11254.832</v>
      </c>
      <c r="Q1812" s="4">
        <v>10724.841</v>
      </c>
      <c r="R1812" s="4">
        <v>9390.3140000000003</v>
      </c>
      <c r="S1812" s="4">
        <v>7858.47</v>
      </c>
      <c r="T1812" s="4">
        <v>7221.1379999999999</v>
      </c>
      <c r="U1812" s="4">
        <v>6027.7889999999998</v>
      </c>
      <c r="V1812" s="4">
        <v>4368.6779999999999</v>
      </c>
      <c r="W1812" s="4">
        <v>2380.6869999999999</v>
      </c>
      <c r="X1812" s="4">
        <v>955.54899999999998</v>
      </c>
      <c r="Y1812" s="4">
        <v>242.60300000000001</v>
      </c>
      <c r="Z1812" s="4">
        <v>33.975000000000001</v>
      </c>
      <c r="AA1812" s="4">
        <v>2.3639999999999999</v>
      </c>
    </row>
    <row r="1813" spans="1:27" s="6" customFormat="1" x14ac:dyDescent="0.3">
      <c r="A1813" s="40">
        <v>1812</v>
      </c>
      <c r="B1813" s="18" t="s">
        <v>323</v>
      </c>
      <c r="C1813" s="43" t="s">
        <v>145</v>
      </c>
      <c r="D1813" s="41"/>
      <c r="E1813" s="41">
        <v>586</v>
      </c>
      <c r="F1813" s="41">
        <v>2070</v>
      </c>
      <c r="G1813" s="4">
        <v>11125.721</v>
      </c>
      <c r="H1813" s="4">
        <v>11273.031000000001</v>
      </c>
      <c r="I1813" s="4">
        <v>11483.116</v>
      </c>
      <c r="J1813" s="4">
        <v>11770.458000000001</v>
      </c>
      <c r="K1813" s="4">
        <v>12042.234</v>
      </c>
      <c r="L1813" s="4">
        <v>12117.841</v>
      </c>
      <c r="M1813" s="4">
        <v>11887.752</v>
      </c>
      <c r="N1813" s="4">
        <v>11529.162</v>
      </c>
      <c r="O1813" s="4">
        <v>11313.428</v>
      </c>
      <c r="P1813" s="4">
        <v>11249.005999999999</v>
      </c>
      <c r="Q1813" s="4">
        <v>11067.521000000001</v>
      </c>
      <c r="R1813" s="4">
        <v>10441.669</v>
      </c>
      <c r="S1813" s="4">
        <v>8983.8639999999996</v>
      </c>
      <c r="T1813" s="4">
        <v>7291.9480000000003</v>
      </c>
      <c r="U1813" s="4">
        <v>6349.29</v>
      </c>
      <c r="V1813" s="4">
        <v>4823.4189999999999</v>
      </c>
      <c r="W1813" s="4">
        <v>2963.768</v>
      </c>
      <c r="X1813" s="4">
        <v>1217.126</v>
      </c>
      <c r="Y1813" s="4">
        <v>314.76600000000002</v>
      </c>
      <c r="Z1813" s="4">
        <v>43.643999999999998</v>
      </c>
      <c r="AA1813" s="4">
        <v>3.149</v>
      </c>
    </row>
    <row r="1814" spans="1:27" s="6" customFormat="1" x14ac:dyDescent="0.3">
      <c r="A1814" s="40">
        <v>1813</v>
      </c>
      <c r="B1814" s="18" t="s">
        <v>323</v>
      </c>
      <c r="C1814" s="43" t="s">
        <v>145</v>
      </c>
      <c r="D1814" s="41"/>
      <c r="E1814" s="41">
        <v>586</v>
      </c>
      <c r="F1814" s="41">
        <v>2075</v>
      </c>
      <c r="G1814" s="4">
        <v>10893.887000000001</v>
      </c>
      <c r="H1814" s="4">
        <v>11074.144</v>
      </c>
      <c r="I1814" s="4">
        <v>11247.130999999999</v>
      </c>
      <c r="J1814" s="4">
        <v>11438.297</v>
      </c>
      <c r="K1814" s="4">
        <v>11696.767</v>
      </c>
      <c r="L1814" s="4">
        <v>11969.002</v>
      </c>
      <c r="M1814" s="4">
        <v>12052.681</v>
      </c>
      <c r="N1814" s="4">
        <v>11818.133</v>
      </c>
      <c r="O1814" s="4">
        <v>11444.754000000001</v>
      </c>
      <c r="P1814" s="4">
        <v>11196.787</v>
      </c>
      <c r="Q1814" s="4">
        <v>11072.252</v>
      </c>
      <c r="R1814" s="4">
        <v>10792.486999999999</v>
      </c>
      <c r="S1814" s="4">
        <v>10017.684999999999</v>
      </c>
      <c r="T1814" s="4">
        <v>8375.0769999999993</v>
      </c>
      <c r="U1814" s="4">
        <v>6459.3850000000002</v>
      </c>
      <c r="V1814" s="4">
        <v>5142.1719999999996</v>
      </c>
      <c r="W1814" s="4">
        <v>3335.0309999999999</v>
      </c>
      <c r="X1814" s="4">
        <v>1560.3230000000001</v>
      </c>
      <c r="Y1814" s="4">
        <v>418.58199999999999</v>
      </c>
      <c r="Z1814" s="4">
        <v>59.978999999999999</v>
      </c>
      <c r="AA1814" s="4">
        <v>4.2699999999999996</v>
      </c>
    </row>
    <row r="1815" spans="1:27" s="6" customFormat="1" x14ac:dyDescent="0.3">
      <c r="A1815" s="40">
        <v>1814</v>
      </c>
      <c r="B1815" s="18" t="s">
        <v>323</v>
      </c>
      <c r="C1815" s="43" t="s">
        <v>145</v>
      </c>
      <c r="D1815" s="41"/>
      <c r="E1815" s="41">
        <v>586</v>
      </c>
      <c r="F1815" s="41">
        <v>2080</v>
      </c>
      <c r="G1815" s="4">
        <v>10575.477000000001</v>
      </c>
      <c r="H1815" s="4">
        <v>10848.14</v>
      </c>
      <c r="I1815" s="4">
        <v>11050.498</v>
      </c>
      <c r="J1815" s="4">
        <v>11205.541999999999</v>
      </c>
      <c r="K1815" s="4">
        <v>11370.022999999999</v>
      </c>
      <c r="L1815" s="4">
        <v>11628.737999999999</v>
      </c>
      <c r="M1815" s="4">
        <v>11907.994000000001</v>
      </c>
      <c r="N1815" s="4">
        <v>11986.385</v>
      </c>
      <c r="O1815" s="4">
        <v>11737.04</v>
      </c>
      <c r="P1815" s="4">
        <v>11333.550999999999</v>
      </c>
      <c r="Q1815" s="4">
        <v>11030.891</v>
      </c>
      <c r="R1815" s="4">
        <v>10813.509</v>
      </c>
      <c r="S1815" s="4">
        <v>10381.370000000001</v>
      </c>
      <c r="T1815" s="4">
        <v>9379.9529999999995</v>
      </c>
      <c r="U1815" s="4">
        <v>7471.902</v>
      </c>
      <c r="V1815" s="4">
        <v>5291.6210000000001</v>
      </c>
      <c r="W1815" s="4">
        <v>3620.52</v>
      </c>
      <c r="X1815" s="4">
        <v>1805.9659999999999</v>
      </c>
      <c r="Y1815" s="4">
        <v>559.42200000000003</v>
      </c>
      <c r="Z1815" s="4">
        <v>84.356999999999999</v>
      </c>
      <c r="AA1815" s="4">
        <v>6.1740000000000004</v>
      </c>
    </row>
    <row r="1816" spans="1:27" s="6" customFormat="1" x14ac:dyDescent="0.3">
      <c r="A1816" s="40">
        <v>1815</v>
      </c>
      <c r="B1816" s="18" t="s">
        <v>323</v>
      </c>
      <c r="C1816" s="43" t="s">
        <v>145</v>
      </c>
      <c r="D1816" s="41"/>
      <c r="E1816" s="41">
        <v>586</v>
      </c>
      <c r="F1816" s="41">
        <v>2085</v>
      </c>
      <c r="G1816" s="4">
        <v>10216.923000000001</v>
      </c>
      <c r="H1816" s="4">
        <v>10535.072</v>
      </c>
      <c r="I1816" s="4">
        <v>10826.621999999999</v>
      </c>
      <c r="J1816" s="4">
        <v>11012.06</v>
      </c>
      <c r="K1816" s="4">
        <v>11142.328</v>
      </c>
      <c r="L1816" s="4">
        <v>11307.074000000001</v>
      </c>
      <c r="M1816" s="4">
        <v>11572.329</v>
      </c>
      <c r="N1816" s="4">
        <v>11846.172</v>
      </c>
      <c r="O1816" s="4">
        <v>11909.172</v>
      </c>
      <c r="P1816" s="4">
        <v>11629.983</v>
      </c>
      <c r="Q1816" s="4">
        <v>11175.831</v>
      </c>
      <c r="R1816" s="4">
        <v>10789.213</v>
      </c>
      <c r="S1816" s="4">
        <v>10428.214</v>
      </c>
      <c r="T1816" s="4">
        <v>9762.2139999999999</v>
      </c>
      <c r="U1816" s="4">
        <v>8427.3709999999992</v>
      </c>
      <c r="V1816" s="4">
        <v>6191.27</v>
      </c>
      <c r="W1816" s="4">
        <v>3793.9490000000001</v>
      </c>
      <c r="X1816" s="4">
        <v>2017.125</v>
      </c>
      <c r="Y1816" s="4">
        <v>675.64800000000002</v>
      </c>
      <c r="Z1816" s="4">
        <v>119.488</v>
      </c>
      <c r="AA1816" s="4">
        <v>9.2059999999999995</v>
      </c>
    </row>
    <row r="1817" spans="1:27" s="6" customFormat="1" x14ac:dyDescent="0.3">
      <c r="A1817" s="40">
        <v>1816</v>
      </c>
      <c r="B1817" s="18" t="s">
        <v>323</v>
      </c>
      <c r="C1817" s="43" t="s">
        <v>145</v>
      </c>
      <c r="D1817" s="41"/>
      <c r="E1817" s="41">
        <v>586</v>
      </c>
      <c r="F1817" s="41">
        <v>2090</v>
      </c>
      <c r="G1817" s="4">
        <v>9872.6270000000004</v>
      </c>
      <c r="H1817" s="4">
        <v>10181.136</v>
      </c>
      <c r="I1817" s="4">
        <v>10515.614</v>
      </c>
      <c r="J1817" s="4">
        <v>10791.221</v>
      </c>
      <c r="K1817" s="4">
        <v>10953.574000000001</v>
      </c>
      <c r="L1817" s="4">
        <v>11084.187</v>
      </c>
      <c r="M1817" s="4">
        <v>11255.013000000001</v>
      </c>
      <c r="N1817" s="4">
        <v>11515.433000000001</v>
      </c>
      <c r="O1817" s="4">
        <v>11774.308999999999</v>
      </c>
      <c r="P1817" s="4">
        <v>11807.346</v>
      </c>
      <c r="Q1817" s="4">
        <v>11478.475</v>
      </c>
      <c r="R1817" s="4">
        <v>10946.942999999999</v>
      </c>
      <c r="S1817" s="4">
        <v>10430.571</v>
      </c>
      <c r="T1817" s="4">
        <v>9846.9840000000004</v>
      </c>
      <c r="U1817" s="4">
        <v>8830.7510000000002</v>
      </c>
      <c r="V1817" s="4">
        <v>7061.26</v>
      </c>
      <c r="W1817" s="4">
        <v>4519.5249999999996</v>
      </c>
      <c r="X1817" s="4">
        <v>2174.866</v>
      </c>
      <c r="Y1817" s="4">
        <v>787.99</v>
      </c>
      <c r="Z1817" s="4">
        <v>153.25</v>
      </c>
      <c r="AA1817" s="4">
        <v>13.914</v>
      </c>
    </row>
    <row r="1818" spans="1:27" s="6" customFormat="1" x14ac:dyDescent="0.3">
      <c r="A1818" s="40">
        <v>1817</v>
      </c>
      <c r="B1818" s="18" t="s">
        <v>323</v>
      </c>
      <c r="C1818" s="43" t="s">
        <v>145</v>
      </c>
      <c r="D1818" s="41"/>
      <c r="E1818" s="41">
        <v>586</v>
      </c>
      <c r="F1818" s="41">
        <v>2095</v>
      </c>
      <c r="G1818" s="4">
        <v>9598.8829999999998</v>
      </c>
      <c r="H1818" s="4">
        <v>9840.9410000000007</v>
      </c>
      <c r="I1818" s="4">
        <v>10163.617</v>
      </c>
      <c r="J1818" s="4">
        <v>10483.302</v>
      </c>
      <c r="K1818" s="4">
        <v>10737.58</v>
      </c>
      <c r="L1818" s="4">
        <v>10900</v>
      </c>
      <c r="M1818" s="4">
        <v>11036.161</v>
      </c>
      <c r="N1818" s="4">
        <v>11202.746999999999</v>
      </c>
      <c r="O1818" s="4">
        <v>11449.714</v>
      </c>
      <c r="P1818" s="4">
        <v>11679.957</v>
      </c>
      <c r="Q1818" s="4">
        <v>11663.662</v>
      </c>
      <c r="R1818" s="4">
        <v>11259.382</v>
      </c>
      <c r="S1818" s="4">
        <v>10608.431</v>
      </c>
      <c r="T1818" s="4">
        <v>9888.4580000000005</v>
      </c>
      <c r="U1818" s="4">
        <v>8965.8420000000006</v>
      </c>
      <c r="V1818" s="4">
        <v>7479.1</v>
      </c>
      <c r="W1818" s="4">
        <v>5245.13</v>
      </c>
      <c r="X1818" s="4">
        <v>2663.8670000000002</v>
      </c>
      <c r="Y1818" s="4">
        <v>886.41</v>
      </c>
      <c r="Z1818" s="4">
        <v>189.65299999999999</v>
      </c>
      <c r="AA1818" s="4">
        <v>19.227</v>
      </c>
    </row>
    <row r="1819" spans="1:27" s="6" customFormat="1" x14ac:dyDescent="0.3">
      <c r="A1819" s="40">
        <v>1818</v>
      </c>
      <c r="B1819" s="18" t="s">
        <v>323</v>
      </c>
      <c r="C1819" s="43" t="s">
        <v>145</v>
      </c>
      <c r="D1819" s="41"/>
      <c r="E1819" s="41">
        <v>586</v>
      </c>
      <c r="F1819" s="41">
        <v>2100</v>
      </c>
      <c r="G1819" s="4">
        <v>9367.9760000000006</v>
      </c>
      <c r="H1819" s="4">
        <v>9570.8269999999993</v>
      </c>
      <c r="I1819" s="4">
        <v>9825.1949999999997</v>
      </c>
      <c r="J1819" s="4">
        <v>10134.282999999999</v>
      </c>
      <c r="K1819" s="4">
        <v>10434.477000000001</v>
      </c>
      <c r="L1819" s="4">
        <v>10688.475</v>
      </c>
      <c r="M1819" s="4">
        <v>10855.762000000001</v>
      </c>
      <c r="N1819" s="4">
        <v>10988.121999999999</v>
      </c>
      <c r="O1819" s="4">
        <v>11142.789000000001</v>
      </c>
      <c r="P1819" s="4">
        <v>11363.751</v>
      </c>
      <c r="Q1819" s="4">
        <v>11547.303</v>
      </c>
      <c r="R1819" s="4">
        <v>11456.511</v>
      </c>
      <c r="S1819" s="4">
        <v>10936.227000000001</v>
      </c>
      <c r="T1819" s="4">
        <v>10095.464</v>
      </c>
      <c r="U1819" s="4">
        <v>9060.1740000000009</v>
      </c>
      <c r="V1819" s="4">
        <v>7672.1080000000002</v>
      </c>
      <c r="W1819" s="4">
        <v>5649.7160000000003</v>
      </c>
      <c r="X1819" s="4">
        <v>3176.2730000000001</v>
      </c>
      <c r="Y1819" s="4">
        <v>1131.7159999999999</v>
      </c>
      <c r="Z1819" s="4">
        <v>226.17599999999999</v>
      </c>
      <c r="AA1819" s="4">
        <v>25.562999999999999</v>
      </c>
    </row>
    <row r="1820" spans="1:27" s="6" customFormat="1" x14ac:dyDescent="0.3">
      <c r="A1820" s="40">
        <v>1819</v>
      </c>
      <c r="B1820" s="18" t="s">
        <v>323</v>
      </c>
      <c r="C1820" s="43" t="s">
        <v>146</v>
      </c>
      <c r="D1820" s="41"/>
      <c r="E1820" s="41">
        <v>144</v>
      </c>
      <c r="F1820" s="41">
        <v>2015</v>
      </c>
      <c r="G1820" s="4">
        <v>808.99199999999996</v>
      </c>
      <c r="H1820" s="4">
        <v>869.21</v>
      </c>
      <c r="I1820" s="4">
        <v>848.15499999999997</v>
      </c>
      <c r="J1820" s="4">
        <v>789.34400000000005</v>
      </c>
      <c r="K1820" s="4">
        <v>785.06500000000005</v>
      </c>
      <c r="L1820" s="4">
        <v>769.92600000000004</v>
      </c>
      <c r="M1820" s="4">
        <v>806.68200000000002</v>
      </c>
      <c r="N1820" s="4">
        <v>804.27800000000002</v>
      </c>
      <c r="O1820" s="4">
        <v>699.08199999999999</v>
      </c>
      <c r="P1820" s="4">
        <v>678.11599999999999</v>
      </c>
      <c r="Q1820" s="4">
        <v>654.78399999999999</v>
      </c>
      <c r="R1820" s="4">
        <v>613.95600000000002</v>
      </c>
      <c r="S1820" s="4">
        <v>515.70299999999997</v>
      </c>
      <c r="T1820" s="4">
        <v>451.01799999999997</v>
      </c>
      <c r="U1820" s="4">
        <v>290.14400000000001</v>
      </c>
      <c r="V1820" s="4">
        <v>162.274</v>
      </c>
      <c r="W1820" s="4">
        <v>107.557</v>
      </c>
      <c r="X1820" s="4">
        <v>58.189</v>
      </c>
      <c r="Y1820" s="4">
        <v>18.634</v>
      </c>
      <c r="Z1820" s="4">
        <v>3.6739999999999999</v>
      </c>
      <c r="AA1820" s="4">
        <v>0.41499999999999998</v>
      </c>
    </row>
    <row r="1821" spans="1:27" s="6" customFormat="1" x14ac:dyDescent="0.3">
      <c r="A1821" s="40">
        <v>1820</v>
      </c>
      <c r="B1821" s="18" t="s">
        <v>323</v>
      </c>
      <c r="C1821" s="43" t="s">
        <v>146</v>
      </c>
      <c r="D1821" s="41"/>
      <c r="E1821" s="41">
        <v>144</v>
      </c>
      <c r="F1821" s="41">
        <v>2020</v>
      </c>
      <c r="G1821" s="4">
        <v>747.99400000000003</v>
      </c>
      <c r="H1821" s="4">
        <v>792.97299999999996</v>
      </c>
      <c r="I1821" s="4">
        <v>857.68</v>
      </c>
      <c r="J1821" s="4">
        <v>833.15</v>
      </c>
      <c r="K1821" s="4">
        <v>754.06399999999996</v>
      </c>
      <c r="L1821" s="4">
        <v>734.77700000000004</v>
      </c>
      <c r="M1821" s="4">
        <v>731.49599999999998</v>
      </c>
      <c r="N1821" s="4">
        <v>786.17399999999998</v>
      </c>
      <c r="O1821" s="4">
        <v>792.45699999999999</v>
      </c>
      <c r="P1821" s="4">
        <v>694.46299999999997</v>
      </c>
      <c r="Q1821" s="4">
        <v>673.49</v>
      </c>
      <c r="R1821" s="4">
        <v>643.11599999999999</v>
      </c>
      <c r="S1821" s="4">
        <v>592.64400000000001</v>
      </c>
      <c r="T1821" s="4">
        <v>482.75599999999997</v>
      </c>
      <c r="U1821" s="4">
        <v>401.64</v>
      </c>
      <c r="V1821" s="4">
        <v>240.785</v>
      </c>
      <c r="W1821" s="4">
        <v>119.483</v>
      </c>
      <c r="X1821" s="4">
        <v>64.224000000000004</v>
      </c>
      <c r="Y1821" s="4">
        <v>25.960999999999999</v>
      </c>
      <c r="Z1821" s="4">
        <v>5.5229999999999997</v>
      </c>
      <c r="AA1821" s="4">
        <v>0.65100000000000002</v>
      </c>
    </row>
    <row r="1822" spans="1:27" s="6" customFormat="1" x14ac:dyDescent="0.3">
      <c r="A1822" s="40">
        <v>1821</v>
      </c>
      <c r="B1822" s="18" t="s">
        <v>323</v>
      </c>
      <c r="C1822" s="43" t="s">
        <v>146</v>
      </c>
      <c r="D1822" s="41"/>
      <c r="E1822" s="41">
        <v>144</v>
      </c>
      <c r="F1822" s="41">
        <v>2025</v>
      </c>
      <c r="G1822" s="4">
        <v>697.12400000000002</v>
      </c>
      <c r="H1822" s="4">
        <v>734.68600000000004</v>
      </c>
      <c r="I1822" s="4">
        <v>783.41200000000003</v>
      </c>
      <c r="J1822" s="4">
        <v>845.06399999999996</v>
      </c>
      <c r="K1822" s="4">
        <v>803.46400000000006</v>
      </c>
      <c r="L1822" s="4">
        <v>712.04399999999998</v>
      </c>
      <c r="M1822" s="4">
        <v>702.62699999999995</v>
      </c>
      <c r="N1822" s="4">
        <v>714.36900000000003</v>
      </c>
      <c r="O1822" s="4">
        <v>776.00800000000004</v>
      </c>
      <c r="P1822" s="4">
        <v>787.37900000000002</v>
      </c>
      <c r="Q1822" s="4">
        <v>689.61900000000003</v>
      </c>
      <c r="R1822" s="4">
        <v>662.25199999999995</v>
      </c>
      <c r="S1822" s="4">
        <v>622.74599999999998</v>
      </c>
      <c r="T1822" s="4">
        <v>558.81799999999998</v>
      </c>
      <c r="U1822" s="4">
        <v>434.60300000000001</v>
      </c>
      <c r="V1822" s="4">
        <v>338.62700000000001</v>
      </c>
      <c r="W1822" s="4">
        <v>181.07599999999999</v>
      </c>
      <c r="X1822" s="4">
        <v>73.573999999999998</v>
      </c>
      <c r="Y1822" s="4">
        <v>29.791</v>
      </c>
      <c r="Z1822" s="4">
        <v>8.0489999999999995</v>
      </c>
      <c r="AA1822" s="4">
        <v>1.0169999999999999</v>
      </c>
    </row>
    <row r="1823" spans="1:27" s="6" customFormat="1" x14ac:dyDescent="0.3">
      <c r="A1823" s="40">
        <v>1822</v>
      </c>
      <c r="B1823" s="18" t="s">
        <v>323</v>
      </c>
      <c r="C1823" s="43" t="s">
        <v>146</v>
      </c>
      <c r="D1823" s="41"/>
      <c r="E1823" s="41">
        <v>144</v>
      </c>
      <c r="F1823" s="41">
        <v>2030</v>
      </c>
      <c r="G1823" s="4">
        <v>667.78499999999997</v>
      </c>
      <c r="H1823" s="4">
        <v>683.94600000000003</v>
      </c>
      <c r="I1823" s="4">
        <v>725.29499999999996</v>
      </c>
      <c r="J1823" s="4">
        <v>771.10699999999997</v>
      </c>
      <c r="K1823" s="4">
        <v>815.60299999999995</v>
      </c>
      <c r="L1823" s="4">
        <v>761.50900000000001</v>
      </c>
      <c r="M1823" s="4">
        <v>680.11699999999996</v>
      </c>
      <c r="N1823" s="4">
        <v>685.78300000000002</v>
      </c>
      <c r="O1823" s="4">
        <v>704.79399999999998</v>
      </c>
      <c r="P1823" s="4">
        <v>771.43100000000004</v>
      </c>
      <c r="Q1823" s="4">
        <v>782.03300000000002</v>
      </c>
      <c r="R1823" s="4">
        <v>678.93799999999999</v>
      </c>
      <c r="S1823" s="4">
        <v>642.73800000000006</v>
      </c>
      <c r="T1823" s="4">
        <v>589.76099999999997</v>
      </c>
      <c r="U1823" s="4">
        <v>507.59399999999999</v>
      </c>
      <c r="V1823" s="4">
        <v>371.38099999999997</v>
      </c>
      <c r="W1823" s="4">
        <v>259.99</v>
      </c>
      <c r="X1823" s="4">
        <v>115.035</v>
      </c>
      <c r="Y1823" s="4">
        <v>35.548000000000002</v>
      </c>
      <c r="Z1823" s="4">
        <v>9.6980000000000004</v>
      </c>
      <c r="AA1823" s="4">
        <v>1.554</v>
      </c>
    </row>
    <row r="1824" spans="1:27" s="6" customFormat="1" x14ac:dyDescent="0.3">
      <c r="A1824" s="40">
        <v>1823</v>
      </c>
      <c r="B1824" s="18" t="s">
        <v>323</v>
      </c>
      <c r="C1824" s="43" t="s">
        <v>146</v>
      </c>
      <c r="D1824" s="41"/>
      <c r="E1824" s="41">
        <v>144</v>
      </c>
      <c r="F1824" s="41">
        <v>2035</v>
      </c>
      <c r="G1824" s="4">
        <v>656.245</v>
      </c>
      <c r="H1824" s="4">
        <v>654.702</v>
      </c>
      <c r="I1824" s="4">
        <v>674.68299999999999</v>
      </c>
      <c r="J1824" s="4">
        <v>713.22199999999998</v>
      </c>
      <c r="K1824" s="4">
        <v>742.02700000000004</v>
      </c>
      <c r="L1824" s="4">
        <v>773.803</v>
      </c>
      <c r="M1824" s="4">
        <v>729.60299999999995</v>
      </c>
      <c r="N1824" s="4">
        <v>663.49199999999996</v>
      </c>
      <c r="O1824" s="4">
        <v>676.548</v>
      </c>
      <c r="P1824" s="4">
        <v>701.02499999999998</v>
      </c>
      <c r="Q1824" s="4">
        <v>766.82100000000003</v>
      </c>
      <c r="R1824" s="4">
        <v>770.66</v>
      </c>
      <c r="S1824" s="4">
        <v>660.29399999999998</v>
      </c>
      <c r="T1824" s="4">
        <v>611.03300000000002</v>
      </c>
      <c r="U1824" s="4">
        <v>539.65</v>
      </c>
      <c r="V1824" s="4">
        <v>439.05099999999999</v>
      </c>
      <c r="W1824" s="4">
        <v>290.45299999999997</v>
      </c>
      <c r="X1824" s="4">
        <v>169.87100000000001</v>
      </c>
      <c r="Y1824" s="4">
        <v>57.686</v>
      </c>
      <c r="Z1824" s="4">
        <v>12.108000000000001</v>
      </c>
      <c r="AA1824" s="4">
        <v>2.0049999999999999</v>
      </c>
    </row>
    <row r="1825" spans="1:27" s="6" customFormat="1" x14ac:dyDescent="0.3">
      <c r="A1825" s="40">
        <v>1824</v>
      </c>
      <c r="B1825" s="18" t="s">
        <v>323</v>
      </c>
      <c r="C1825" s="43" t="s">
        <v>146</v>
      </c>
      <c r="D1825" s="41"/>
      <c r="E1825" s="41">
        <v>144</v>
      </c>
      <c r="F1825" s="41">
        <v>2040</v>
      </c>
      <c r="G1825" s="4">
        <v>639.00099999999998</v>
      </c>
      <c r="H1825" s="4">
        <v>643.23099999999999</v>
      </c>
      <c r="I1825" s="4">
        <v>645.53300000000002</v>
      </c>
      <c r="J1825" s="4">
        <v>662.79</v>
      </c>
      <c r="K1825" s="4">
        <v>684.43399999999997</v>
      </c>
      <c r="L1825" s="4">
        <v>700.54100000000005</v>
      </c>
      <c r="M1825" s="4">
        <v>742.00199999999995</v>
      </c>
      <c r="N1825" s="4">
        <v>712.98800000000006</v>
      </c>
      <c r="O1825" s="4">
        <v>654.54</v>
      </c>
      <c r="P1825" s="4">
        <v>673.25</v>
      </c>
      <c r="Q1825" s="4">
        <v>697.63</v>
      </c>
      <c r="R1825" s="4">
        <v>756.51599999999996</v>
      </c>
      <c r="S1825" s="4">
        <v>751.06100000000004</v>
      </c>
      <c r="T1825" s="4">
        <v>629.90499999999997</v>
      </c>
      <c r="U1825" s="4">
        <v>562.78200000000004</v>
      </c>
      <c r="V1825" s="4">
        <v>471.81099999999998</v>
      </c>
      <c r="W1825" s="4">
        <v>349.15499999999997</v>
      </c>
      <c r="X1825" s="4">
        <v>194.68700000000001</v>
      </c>
      <c r="Y1825" s="4">
        <v>88.162000000000006</v>
      </c>
      <c r="Z1825" s="4">
        <v>20.507000000000001</v>
      </c>
      <c r="AA1825" s="4">
        <v>2.6120000000000001</v>
      </c>
    </row>
    <row r="1826" spans="1:27" s="6" customFormat="1" x14ac:dyDescent="0.3">
      <c r="A1826" s="40">
        <v>1825</v>
      </c>
      <c r="B1826" s="18" t="s">
        <v>323</v>
      </c>
      <c r="C1826" s="43" t="s">
        <v>146</v>
      </c>
      <c r="D1826" s="41"/>
      <c r="E1826" s="41">
        <v>144</v>
      </c>
      <c r="F1826" s="41">
        <v>2045</v>
      </c>
      <c r="G1826" s="4">
        <v>601.03300000000002</v>
      </c>
      <c r="H1826" s="4">
        <v>626.04399999999998</v>
      </c>
      <c r="I1826" s="4">
        <v>634.12800000000004</v>
      </c>
      <c r="J1826" s="4">
        <v>633.76099999999997</v>
      </c>
      <c r="K1826" s="4">
        <v>634.22799999999995</v>
      </c>
      <c r="L1826" s="4">
        <v>643.18700000000001</v>
      </c>
      <c r="M1826" s="4">
        <v>669.01</v>
      </c>
      <c r="N1826" s="4">
        <v>725.49099999999999</v>
      </c>
      <c r="O1826" s="4">
        <v>704.02700000000004</v>
      </c>
      <c r="P1826" s="4">
        <v>651.63099999999997</v>
      </c>
      <c r="Q1826" s="4">
        <v>670.55200000000002</v>
      </c>
      <c r="R1826" s="4">
        <v>689.04899999999998</v>
      </c>
      <c r="S1826" s="4">
        <v>738.51700000000005</v>
      </c>
      <c r="T1826" s="4">
        <v>719.18600000000004</v>
      </c>
      <c r="U1826" s="4">
        <v>583.56899999999996</v>
      </c>
      <c r="V1826" s="4">
        <v>496.76900000000001</v>
      </c>
      <c r="W1826" s="4">
        <v>380.86500000000001</v>
      </c>
      <c r="X1826" s="4">
        <v>239.512</v>
      </c>
      <c r="Y1826" s="4">
        <v>104.277</v>
      </c>
      <c r="Z1826" s="4">
        <v>32.613999999999997</v>
      </c>
      <c r="AA1826" s="4">
        <v>4.4379999999999997</v>
      </c>
    </row>
    <row r="1827" spans="1:27" s="6" customFormat="1" x14ac:dyDescent="0.3">
      <c r="A1827" s="40">
        <v>1826</v>
      </c>
      <c r="B1827" s="18" t="s">
        <v>323</v>
      </c>
      <c r="C1827" s="43" t="s">
        <v>146</v>
      </c>
      <c r="D1827" s="41"/>
      <c r="E1827" s="41">
        <v>144</v>
      </c>
      <c r="F1827" s="41">
        <v>2050</v>
      </c>
      <c r="G1827" s="4">
        <v>553.88599999999997</v>
      </c>
      <c r="H1827" s="4">
        <v>588.14</v>
      </c>
      <c r="I1827" s="4">
        <v>617.00400000000002</v>
      </c>
      <c r="J1827" s="4">
        <v>622.45100000000002</v>
      </c>
      <c r="K1827" s="4">
        <v>605.36900000000003</v>
      </c>
      <c r="L1827" s="4">
        <v>593.18100000000004</v>
      </c>
      <c r="M1827" s="4">
        <v>611.87199999999996</v>
      </c>
      <c r="N1827" s="4">
        <v>652.80899999999997</v>
      </c>
      <c r="O1827" s="4">
        <v>716.67</v>
      </c>
      <c r="P1827" s="4">
        <v>701.101</v>
      </c>
      <c r="Q1827" s="4">
        <v>649.52800000000002</v>
      </c>
      <c r="R1827" s="4">
        <v>662.98800000000006</v>
      </c>
      <c r="S1827" s="4">
        <v>673.64499999999998</v>
      </c>
      <c r="T1827" s="4">
        <v>709.12199999999996</v>
      </c>
      <c r="U1827" s="4">
        <v>670.346</v>
      </c>
      <c r="V1827" s="4">
        <v>519.75</v>
      </c>
      <c r="W1827" s="4">
        <v>406.71300000000002</v>
      </c>
      <c r="X1827" s="4">
        <v>267.07100000000003</v>
      </c>
      <c r="Y1827" s="4">
        <v>132.245</v>
      </c>
      <c r="Z1827" s="4">
        <v>40.113</v>
      </c>
      <c r="AA1827" s="4">
        <v>7.3810000000000002</v>
      </c>
    </row>
    <row r="1828" spans="1:27" s="6" customFormat="1" x14ac:dyDescent="0.3">
      <c r="A1828" s="40">
        <v>1827</v>
      </c>
      <c r="B1828" s="18" t="s">
        <v>323</v>
      </c>
      <c r="C1828" s="43" t="s">
        <v>146</v>
      </c>
      <c r="D1828" s="41"/>
      <c r="E1828" s="41">
        <v>144</v>
      </c>
      <c r="F1828" s="41">
        <v>2055</v>
      </c>
      <c r="G1828" s="4">
        <v>513.25400000000002</v>
      </c>
      <c r="H1828" s="4">
        <v>541.68399999999997</v>
      </c>
      <c r="I1828" s="4">
        <v>579.59199999999998</v>
      </c>
      <c r="J1828" s="4">
        <v>605.96500000000003</v>
      </c>
      <c r="K1828" s="4">
        <v>595.54399999999998</v>
      </c>
      <c r="L1828" s="4">
        <v>566.45799999999997</v>
      </c>
      <c r="M1828" s="4">
        <v>563.54499999999996</v>
      </c>
      <c r="N1828" s="4">
        <v>596.64800000000002</v>
      </c>
      <c r="O1828" s="4">
        <v>644.71199999999999</v>
      </c>
      <c r="P1828" s="4">
        <v>713.89099999999996</v>
      </c>
      <c r="Q1828" s="4">
        <v>698.80899999999997</v>
      </c>
      <c r="R1828" s="4">
        <v>642.76700000000005</v>
      </c>
      <c r="S1828" s="4">
        <v>649.17399999999998</v>
      </c>
      <c r="T1828" s="4">
        <v>648.38499999999999</v>
      </c>
      <c r="U1828" s="4">
        <v>664.31700000000001</v>
      </c>
      <c r="V1828" s="4">
        <v>602.10900000000004</v>
      </c>
      <c r="W1828" s="4">
        <v>431.07</v>
      </c>
      <c r="X1828" s="4">
        <v>291.05099999999999</v>
      </c>
      <c r="Y1828" s="4">
        <v>151.72</v>
      </c>
      <c r="Z1828" s="4">
        <v>52.802999999999997</v>
      </c>
      <c r="AA1828" s="4">
        <v>9.8130000000000006</v>
      </c>
    </row>
    <row r="1829" spans="1:27" s="6" customFormat="1" x14ac:dyDescent="0.3">
      <c r="A1829" s="40">
        <v>1828</v>
      </c>
      <c r="B1829" s="18" t="s">
        <v>323</v>
      </c>
      <c r="C1829" s="43" t="s">
        <v>146</v>
      </c>
      <c r="D1829" s="41"/>
      <c r="E1829" s="41">
        <v>144</v>
      </c>
      <c r="F1829" s="41">
        <v>2060</v>
      </c>
      <c r="G1829" s="4">
        <v>486.11799999999999</v>
      </c>
      <c r="H1829" s="4">
        <v>501.726</v>
      </c>
      <c r="I1829" s="4">
        <v>533.62599999999998</v>
      </c>
      <c r="J1829" s="4">
        <v>569.19000000000005</v>
      </c>
      <c r="K1829" s="4">
        <v>580.53300000000002</v>
      </c>
      <c r="L1829" s="4">
        <v>558.726</v>
      </c>
      <c r="M1829" s="4">
        <v>538.452</v>
      </c>
      <c r="N1829" s="4">
        <v>549.24699999999996</v>
      </c>
      <c r="O1829" s="4">
        <v>589.18399999999997</v>
      </c>
      <c r="P1829" s="4">
        <v>642.47</v>
      </c>
      <c r="Q1829" s="4">
        <v>711.71799999999996</v>
      </c>
      <c r="R1829" s="4">
        <v>691.97900000000004</v>
      </c>
      <c r="S1829" s="4">
        <v>630.28599999999994</v>
      </c>
      <c r="T1829" s="4">
        <v>626.40300000000002</v>
      </c>
      <c r="U1829" s="4">
        <v>610.01</v>
      </c>
      <c r="V1829" s="4">
        <v>601.16600000000005</v>
      </c>
      <c r="W1829" s="4">
        <v>505.33199999999999</v>
      </c>
      <c r="X1829" s="4">
        <v>314.31900000000002</v>
      </c>
      <c r="Y1829" s="4">
        <v>169.79900000000001</v>
      </c>
      <c r="Z1829" s="4">
        <v>62.761000000000003</v>
      </c>
      <c r="AA1829" s="4">
        <v>13.406000000000001</v>
      </c>
    </row>
    <row r="1830" spans="1:27" s="6" customFormat="1" x14ac:dyDescent="0.3">
      <c r="A1830" s="40">
        <v>1829</v>
      </c>
      <c r="B1830" s="18" t="s">
        <v>323</v>
      </c>
      <c r="C1830" s="43" t="s">
        <v>146</v>
      </c>
      <c r="D1830" s="41"/>
      <c r="E1830" s="41">
        <v>144</v>
      </c>
      <c r="F1830" s="41">
        <v>2065</v>
      </c>
      <c r="G1830" s="4">
        <v>468.72199999999998</v>
      </c>
      <c r="H1830" s="4">
        <v>475.24799999999999</v>
      </c>
      <c r="I1830" s="4">
        <v>494.14600000000002</v>
      </c>
      <c r="J1830" s="4">
        <v>523.85599999999999</v>
      </c>
      <c r="K1830" s="4">
        <v>545.24199999999996</v>
      </c>
      <c r="L1830" s="4">
        <v>545.80200000000002</v>
      </c>
      <c r="M1830" s="4">
        <v>532.298</v>
      </c>
      <c r="N1830" s="4">
        <v>525.00699999999995</v>
      </c>
      <c r="O1830" s="4">
        <v>542.346</v>
      </c>
      <c r="P1830" s="4">
        <v>587.33299999999997</v>
      </c>
      <c r="Q1830" s="4">
        <v>640.95699999999999</v>
      </c>
      <c r="R1830" s="4">
        <v>705.21900000000005</v>
      </c>
      <c r="S1830" s="4">
        <v>679.54</v>
      </c>
      <c r="T1830" s="4">
        <v>609.57299999999998</v>
      </c>
      <c r="U1830" s="4">
        <v>591.73400000000004</v>
      </c>
      <c r="V1830" s="4">
        <v>555.67700000000002</v>
      </c>
      <c r="W1830" s="4">
        <v>510.00700000000001</v>
      </c>
      <c r="X1830" s="4">
        <v>374.93</v>
      </c>
      <c r="Y1830" s="4">
        <v>188.07900000000001</v>
      </c>
      <c r="Z1830" s="4">
        <v>72.721999999999994</v>
      </c>
      <c r="AA1830" s="4">
        <v>16.922999999999998</v>
      </c>
    </row>
    <row r="1831" spans="1:27" s="6" customFormat="1" x14ac:dyDescent="0.3">
      <c r="A1831" s="40">
        <v>1830</v>
      </c>
      <c r="B1831" s="18" t="s">
        <v>323</v>
      </c>
      <c r="C1831" s="43" t="s">
        <v>146</v>
      </c>
      <c r="D1831" s="41"/>
      <c r="E1831" s="41">
        <v>144</v>
      </c>
      <c r="F1831" s="41">
        <v>2070</v>
      </c>
      <c r="G1831" s="4">
        <v>453.53500000000003</v>
      </c>
      <c r="H1831" s="4">
        <v>458.505</v>
      </c>
      <c r="I1831" s="4">
        <v>468.13299999999998</v>
      </c>
      <c r="J1831" s="4">
        <v>484.99</v>
      </c>
      <c r="K1831" s="4">
        <v>501.38900000000001</v>
      </c>
      <c r="L1831" s="4">
        <v>512.61500000000001</v>
      </c>
      <c r="M1831" s="4">
        <v>520.95699999999999</v>
      </c>
      <c r="N1831" s="4">
        <v>519.66200000000003</v>
      </c>
      <c r="O1831" s="4">
        <v>518.59299999999996</v>
      </c>
      <c r="P1831" s="4">
        <v>540.81399999999996</v>
      </c>
      <c r="Q1831" s="4">
        <v>586.31200000000001</v>
      </c>
      <c r="R1831" s="4">
        <v>635.61199999999997</v>
      </c>
      <c r="S1831" s="4">
        <v>693.47500000000002</v>
      </c>
      <c r="T1831" s="4">
        <v>659.04300000000001</v>
      </c>
      <c r="U1831" s="4">
        <v>578.14599999999996</v>
      </c>
      <c r="V1831" s="4">
        <v>542.53300000000002</v>
      </c>
      <c r="W1831" s="4">
        <v>476.39400000000001</v>
      </c>
      <c r="X1831" s="4">
        <v>384.91300000000001</v>
      </c>
      <c r="Y1831" s="4">
        <v>230.06399999999999</v>
      </c>
      <c r="Z1831" s="4">
        <v>83.421000000000006</v>
      </c>
      <c r="AA1831" s="4">
        <v>20.693999999999999</v>
      </c>
    </row>
    <row r="1832" spans="1:27" s="6" customFormat="1" x14ac:dyDescent="0.3">
      <c r="A1832" s="40">
        <v>1831</v>
      </c>
      <c r="B1832" s="18" t="s">
        <v>323</v>
      </c>
      <c r="C1832" s="43" t="s">
        <v>146</v>
      </c>
      <c r="D1832" s="41"/>
      <c r="E1832" s="41">
        <v>144</v>
      </c>
      <c r="F1832" s="41">
        <v>2075</v>
      </c>
      <c r="G1832" s="4">
        <v>431.11799999999999</v>
      </c>
      <c r="H1832" s="4">
        <v>443.96499999999997</v>
      </c>
      <c r="I1832" s="4">
        <v>451.846</v>
      </c>
      <c r="J1832" s="4">
        <v>459.57799999999997</v>
      </c>
      <c r="K1832" s="4">
        <v>463.98200000000003</v>
      </c>
      <c r="L1832" s="4">
        <v>470.86</v>
      </c>
      <c r="M1832" s="4">
        <v>489.37099999999998</v>
      </c>
      <c r="N1832" s="4">
        <v>509.14</v>
      </c>
      <c r="O1832" s="4">
        <v>513.66999999999996</v>
      </c>
      <c r="P1832" s="4">
        <v>517.26099999999997</v>
      </c>
      <c r="Q1832" s="4">
        <v>540.16600000000005</v>
      </c>
      <c r="R1832" s="4">
        <v>581.85400000000004</v>
      </c>
      <c r="S1832" s="4">
        <v>625.71500000000003</v>
      </c>
      <c r="T1832" s="4">
        <v>674.12800000000004</v>
      </c>
      <c r="U1832" s="4">
        <v>627.69899999999996</v>
      </c>
      <c r="V1832" s="4">
        <v>533.25300000000004</v>
      </c>
      <c r="W1832" s="4">
        <v>469.65199999999999</v>
      </c>
      <c r="X1832" s="4">
        <v>365.27499999999998</v>
      </c>
      <c r="Y1832" s="4">
        <v>241.82900000000001</v>
      </c>
      <c r="Z1832" s="4">
        <v>105.494</v>
      </c>
      <c r="AA1832" s="4">
        <v>24.943999999999999</v>
      </c>
    </row>
    <row r="1833" spans="1:27" s="6" customFormat="1" x14ac:dyDescent="0.3">
      <c r="A1833" s="40">
        <v>1832</v>
      </c>
      <c r="B1833" s="18" t="s">
        <v>323</v>
      </c>
      <c r="C1833" s="43" t="s">
        <v>146</v>
      </c>
      <c r="D1833" s="41"/>
      <c r="E1833" s="41">
        <v>144</v>
      </c>
      <c r="F1833" s="41">
        <v>2080</v>
      </c>
      <c r="G1833" s="4">
        <v>403.47199999999998</v>
      </c>
      <c r="H1833" s="4">
        <v>422.19200000000001</v>
      </c>
      <c r="I1833" s="4">
        <v>437.762</v>
      </c>
      <c r="J1833" s="4">
        <v>443.875</v>
      </c>
      <c r="K1833" s="4">
        <v>440.00599999999997</v>
      </c>
      <c r="L1833" s="4">
        <v>435.536</v>
      </c>
      <c r="M1833" s="4">
        <v>449.21600000000001</v>
      </c>
      <c r="N1833" s="4">
        <v>478.39400000000001</v>
      </c>
      <c r="O1833" s="4">
        <v>503.577</v>
      </c>
      <c r="P1833" s="4">
        <v>512.45299999999997</v>
      </c>
      <c r="Q1833" s="4">
        <v>516.803</v>
      </c>
      <c r="R1833" s="4">
        <v>536.42600000000004</v>
      </c>
      <c r="S1833" s="4">
        <v>573.39700000000005</v>
      </c>
      <c r="T1833" s="4">
        <v>609.26800000000003</v>
      </c>
      <c r="U1833" s="4">
        <v>644.41</v>
      </c>
      <c r="V1833" s="4">
        <v>582.23900000000003</v>
      </c>
      <c r="W1833" s="4">
        <v>465.76799999999997</v>
      </c>
      <c r="X1833" s="4">
        <v>365.44099999999997</v>
      </c>
      <c r="Y1833" s="4">
        <v>234.642</v>
      </c>
      <c r="Z1833" s="4">
        <v>114.462</v>
      </c>
      <c r="AA1833" s="4">
        <v>32.401000000000003</v>
      </c>
    </row>
    <row r="1834" spans="1:27" s="6" customFormat="1" x14ac:dyDescent="0.3">
      <c r="A1834" s="40">
        <v>1833</v>
      </c>
      <c r="B1834" s="18" t="s">
        <v>323</v>
      </c>
      <c r="C1834" s="43" t="s">
        <v>146</v>
      </c>
      <c r="D1834" s="41"/>
      <c r="E1834" s="41">
        <v>144</v>
      </c>
      <c r="F1834" s="41">
        <v>2085</v>
      </c>
      <c r="G1834" s="4">
        <v>377.03699999999998</v>
      </c>
      <c r="H1834" s="4">
        <v>395.19499999999999</v>
      </c>
      <c r="I1834" s="4">
        <v>416.44</v>
      </c>
      <c r="J1834" s="4">
        <v>430.375</v>
      </c>
      <c r="K1834" s="4">
        <v>425.72</v>
      </c>
      <c r="L1834" s="4">
        <v>413.62</v>
      </c>
      <c r="M1834" s="4">
        <v>415.47699999999998</v>
      </c>
      <c r="N1834" s="4">
        <v>439.08300000000003</v>
      </c>
      <c r="O1834" s="4">
        <v>473.29199999999997</v>
      </c>
      <c r="P1834" s="4">
        <v>502.48500000000001</v>
      </c>
      <c r="Q1834" s="4">
        <v>512.05999999999995</v>
      </c>
      <c r="R1834" s="4">
        <v>513.52800000000002</v>
      </c>
      <c r="S1834" s="4">
        <v>529.16399999999999</v>
      </c>
      <c r="T1834" s="4">
        <v>559.23599999999999</v>
      </c>
      <c r="U1834" s="4">
        <v>584.11800000000005</v>
      </c>
      <c r="V1834" s="4">
        <v>600.86300000000006</v>
      </c>
      <c r="W1834" s="4">
        <v>512.84900000000005</v>
      </c>
      <c r="X1834" s="4">
        <v>367.49599999999998</v>
      </c>
      <c r="Y1834" s="4">
        <v>239.78</v>
      </c>
      <c r="Z1834" s="4">
        <v>114.52500000000001</v>
      </c>
      <c r="AA1834" s="4">
        <v>37.81</v>
      </c>
    </row>
    <row r="1835" spans="1:27" s="6" customFormat="1" x14ac:dyDescent="0.3">
      <c r="A1835" s="40">
        <v>1834</v>
      </c>
      <c r="B1835" s="18" t="s">
        <v>323</v>
      </c>
      <c r="C1835" s="43" t="s">
        <v>146</v>
      </c>
      <c r="D1835" s="41"/>
      <c r="E1835" s="41">
        <v>144</v>
      </c>
      <c r="F1835" s="41">
        <v>2090</v>
      </c>
      <c r="G1835" s="4">
        <v>357.30200000000002</v>
      </c>
      <c r="H1835" s="4">
        <v>369.40199999999999</v>
      </c>
      <c r="I1835" s="4">
        <v>389.89600000000002</v>
      </c>
      <c r="J1835" s="4">
        <v>409.63600000000002</v>
      </c>
      <c r="K1835" s="4">
        <v>413.63200000000001</v>
      </c>
      <c r="L1835" s="4">
        <v>401.37700000000001</v>
      </c>
      <c r="M1835" s="4">
        <v>395.12799999999999</v>
      </c>
      <c r="N1835" s="4">
        <v>406.16800000000001</v>
      </c>
      <c r="O1835" s="4">
        <v>434.45299999999997</v>
      </c>
      <c r="P1835" s="4">
        <v>472.37200000000001</v>
      </c>
      <c r="Q1835" s="4">
        <v>502.17200000000003</v>
      </c>
      <c r="R1835" s="4">
        <v>509.07799999999997</v>
      </c>
      <c r="S1835" s="4">
        <v>507.10199999999998</v>
      </c>
      <c r="T1835" s="4">
        <v>516.93499999999995</v>
      </c>
      <c r="U1835" s="4">
        <v>537.70100000000002</v>
      </c>
      <c r="V1835" s="4">
        <v>547.29</v>
      </c>
      <c r="W1835" s="4">
        <v>533.53300000000002</v>
      </c>
      <c r="X1835" s="4">
        <v>410.11500000000001</v>
      </c>
      <c r="Y1835" s="4">
        <v>246.17400000000001</v>
      </c>
      <c r="Z1835" s="4">
        <v>120.642</v>
      </c>
      <c r="AA1835" s="4">
        <v>40.665999999999997</v>
      </c>
    </row>
    <row r="1836" spans="1:27" s="6" customFormat="1" x14ac:dyDescent="0.3">
      <c r="A1836" s="40">
        <v>1835</v>
      </c>
      <c r="B1836" s="18" t="s">
        <v>323</v>
      </c>
      <c r="C1836" s="43" t="s">
        <v>146</v>
      </c>
      <c r="D1836" s="41"/>
      <c r="E1836" s="41">
        <v>144</v>
      </c>
      <c r="F1836" s="41">
        <v>2095</v>
      </c>
      <c r="G1836" s="4">
        <v>343.96899999999999</v>
      </c>
      <c r="H1836" s="4">
        <v>350.30900000000003</v>
      </c>
      <c r="I1836" s="4">
        <v>364.553</v>
      </c>
      <c r="J1836" s="4">
        <v>383.67200000000003</v>
      </c>
      <c r="K1836" s="4">
        <v>394.30799999999999</v>
      </c>
      <c r="L1836" s="4">
        <v>391.33199999999999</v>
      </c>
      <c r="M1836" s="4">
        <v>384.43599999999998</v>
      </c>
      <c r="N1836" s="4">
        <v>386.61599999999999</v>
      </c>
      <c r="O1836" s="4">
        <v>401.97800000000001</v>
      </c>
      <c r="P1836" s="4">
        <v>433.71499999999997</v>
      </c>
      <c r="Q1836" s="4">
        <v>472.214</v>
      </c>
      <c r="R1836" s="4">
        <v>499.49299999999999</v>
      </c>
      <c r="S1836" s="4">
        <v>503.23</v>
      </c>
      <c r="T1836" s="4">
        <v>496.238</v>
      </c>
      <c r="U1836" s="4">
        <v>498.39699999999999</v>
      </c>
      <c r="V1836" s="4">
        <v>506.09399999999999</v>
      </c>
      <c r="W1836" s="4">
        <v>489.65600000000001</v>
      </c>
      <c r="X1836" s="4">
        <v>432.11900000000003</v>
      </c>
      <c r="Y1836" s="4">
        <v>280.22699999999998</v>
      </c>
      <c r="Z1836" s="4">
        <v>127.563</v>
      </c>
      <c r="AA1836" s="4">
        <v>44.631</v>
      </c>
    </row>
    <row r="1837" spans="1:27" s="6" customFormat="1" x14ac:dyDescent="0.3">
      <c r="A1837" s="40">
        <v>1836</v>
      </c>
      <c r="B1837" s="18" t="s">
        <v>323</v>
      </c>
      <c r="C1837" s="43" t="s">
        <v>146</v>
      </c>
      <c r="D1837" s="41"/>
      <c r="E1837" s="41">
        <v>144</v>
      </c>
      <c r="F1837" s="41">
        <v>2100</v>
      </c>
      <c r="G1837" s="4">
        <v>332.97399999999999</v>
      </c>
      <c r="H1837" s="4">
        <v>337.613</v>
      </c>
      <c r="I1837" s="4">
        <v>345.90300000000002</v>
      </c>
      <c r="J1837" s="4">
        <v>358.90600000000001</v>
      </c>
      <c r="K1837" s="4">
        <v>369.75099999999998</v>
      </c>
      <c r="L1837" s="4">
        <v>374.04599999999999</v>
      </c>
      <c r="M1837" s="4">
        <v>375.93599999999998</v>
      </c>
      <c r="N1837" s="4">
        <v>376.70499999999998</v>
      </c>
      <c r="O1837" s="4">
        <v>382.83199999999999</v>
      </c>
      <c r="P1837" s="4">
        <v>401.37299999999999</v>
      </c>
      <c r="Q1837" s="4">
        <v>433.70400000000001</v>
      </c>
      <c r="R1837" s="4">
        <v>469.93</v>
      </c>
      <c r="S1837" s="4">
        <v>494.22300000000001</v>
      </c>
      <c r="T1837" s="4">
        <v>493.32</v>
      </c>
      <c r="U1837" s="4">
        <v>479.74099999999999</v>
      </c>
      <c r="V1837" s="4">
        <v>471.077</v>
      </c>
      <c r="W1837" s="4">
        <v>455.96800000000002</v>
      </c>
      <c r="X1837" s="4">
        <v>401.29300000000001</v>
      </c>
      <c r="Y1837" s="4">
        <v>300.81099999999998</v>
      </c>
      <c r="Z1837" s="4">
        <v>149.333</v>
      </c>
      <c r="AA1837" s="4">
        <v>49.322000000000003</v>
      </c>
    </row>
    <row r="1838" spans="1:27" s="6" customFormat="1" x14ac:dyDescent="0.3">
      <c r="A1838" s="40">
        <v>1837</v>
      </c>
      <c r="B1838" s="18" t="s">
        <v>323</v>
      </c>
      <c r="C1838" s="44" t="s">
        <v>147</v>
      </c>
      <c r="D1838" s="41"/>
      <c r="E1838" s="41">
        <v>920</v>
      </c>
      <c r="F1838" s="41">
        <v>2015</v>
      </c>
      <c r="G1838" s="4">
        <v>28125.901000000002</v>
      </c>
      <c r="H1838" s="4">
        <v>27400.357</v>
      </c>
      <c r="I1838" s="4">
        <v>27076.973000000002</v>
      </c>
      <c r="J1838" s="4">
        <v>26848.263999999999</v>
      </c>
      <c r="K1838" s="4">
        <v>27319.736000000001</v>
      </c>
      <c r="L1838" s="4">
        <v>25896.095000000001</v>
      </c>
      <c r="M1838" s="4">
        <v>25259.216</v>
      </c>
      <c r="N1838" s="4">
        <v>23189.172999999999</v>
      </c>
      <c r="O1838" s="4">
        <v>21896.977999999999</v>
      </c>
      <c r="P1838" s="4">
        <v>19991.413</v>
      </c>
      <c r="Q1838" s="4">
        <v>17503.885999999999</v>
      </c>
      <c r="R1838" s="4">
        <v>14700.196</v>
      </c>
      <c r="S1838" s="4">
        <v>10927.161</v>
      </c>
      <c r="T1838" s="4">
        <v>7705.5330000000004</v>
      </c>
      <c r="U1838" s="4">
        <v>5503.973</v>
      </c>
      <c r="V1838" s="4">
        <v>4077.0070000000001</v>
      </c>
      <c r="W1838" s="4">
        <v>2448.152</v>
      </c>
      <c r="X1838" s="4">
        <v>1170.9359999999999</v>
      </c>
      <c r="Y1838" s="4">
        <v>409.51799999999997</v>
      </c>
      <c r="Z1838" s="4">
        <v>108.327</v>
      </c>
      <c r="AA1838" s="4">
        <v>24.762</v>
      </c>
    </row>
    <row r="1839" spans="1:27" s="6" customFormat="1" x14ac:dyDescent="0.3">
      <c r="A1839" s="40">
        <v>1838</v>
      </c>
      <c r="B1839" s="18" t="s">
        <v>323</v>
      </c>
      <c r="C1839" s="44" t="s">
        <v>147</v>
      </c>
      <c r="D1839" s="41"/>
      <c r="E1839" s="41">
        <v>920</v>
      </c>
      <c r="F1839" s="41">
        <v>2020</v>
      </c>
      <c r="G1839" s="4">
        <v>27720.781999999999</v>
      </c>
      <c r="H1839" s="4">
        <v>27996.921999999999</v>
      </c>
      <c r="I1839" s="4">
        <v>27320.82</v>
      </c>
      <c r="J1839" s="4">
        <v>26930.21</v>
      </c>
      <c r="K1839" s="4">
        <v>26602.143</v>
      </c>
      <c r="L1839" s="4">
        <v>27048.871999999999</v>
      </c>
      <c r="M1839" s="4">
        <v>25638.75</v>
      </c>
      <c r="N1839" s="4">
        <v>24993.14</v>
      </c>
      <c r="O1839" s="4">
        <v>22902.059000000001</v>
      </c>
      <c r="P1839" s="4">
        <v>21548.235000000001</v>
      </c>
      <c r="Q1839" s="4">
        <v>19545.670999999998</v>
      </c>
      <c r="R1839" s="4">
        <v>16933.163</v>
      </c>
      <c r="S1839" s="4">
        <v>13960.268</v>
      </c>
      <c r="T1839" s="4">
        <v>10050.976000000001</v>
      </c>
      <c r="U1839" s="4">
        <v>6715.1610000000001</v>
      </c>
      <c r="V1839" s="4">
        <v>4383.3729999999996</v>
      </c>
      <c r="W1839" s="4">
        <v>2809.6889999999999</v>
      </c>
      <c r="X1839" s="4">
        <v>1395.1980000000001</v>
      </c>
      <c r="Y1839" s="4">
        <v>524.70299999999997</v>
      </c>
      <c r="Z1839" s="4">
        <v>146.494</v>
      </c>
      <c r="AA1839" s="4">
        <v>32.436</v>
      </c>
    </row>
    <row r="1840" spans="1:27" s="6" customFormat="1" x14ac:dyDescent="0.3">
      <c r="A1840" s="40">
        <v>1839</v>
      </c>
      <c r="B1840" s="18" t="s">
        <v>323</v>
      </c>
      <c r="C1840" s="44" t="s">
        <v>147</v>
      </c>
      <c r="D1840" s="41"/>
      <c r="E1840" s="41">
        <v>920</v>
      </c>
      <c r="F1840" s="41">
        <v>2025</v>
      </c>
      <c r="G1840" s="4">
        <v>27324.65</v>
      </c>
      <c r="H1840" s="4">
        <v>27606.767</v>
      </c>
      <c r="I1840" s="4">
        <v>27922.545999999998</v>
      </c>
      <c r="J1840" s="4">
        <v>27192.013999999999</v>
      </c>
      <c r="K1840" s="4">
        <v>26715.626</v>
      </c>
      <c r="L1840" s="4">
        <v>26366.016</v>
      </c>
      <c r="M1840" s="4">
        <v>26814.981</v>
      </c>
      <c r="N1840" s="4">
        <v>25398.591</v>
      </c>
      <c r="O1840" s="4">
        <v>24712.123</v>
      </c>
      <c r="P1840" s="4">
        <v>22562.164000000001</v>
      </c>
      <c r="Q1840" s="4">
        <v>21095.43</v>
      </c>
      <c r="R1840" s="4">
        <v>18940.150000000001</v>
      </c>
      <c r="S1840" s="4">
        <v>16123.123</v>
      </c>
      <c r="T1840" s="4">
        <v>12899.05</v>
      </c>
      <c r="U1840" s="4">
        <v>8836.5679999999993</v>
      </c>
      <c r="V1840" s="4">
        <v>5416.5460000000003</v>
      </c>
      <c r="W1840" s="4">
        <v>3064.69</v>
      </c>
      <c r="X1840" s="4">
        <v>1609.7809999999999</v>
      </c>
      <c r="Y1840" s="4">
        <v>652.18499999999995</v>
      </c>
      <c r="Z1840" s="4">
        <v>191.578</v>
      </c>
      <c r="AA1840" s="4">
        <v>44.296999999999997</v>
      </c>
    </row>
    <row r="1841" spans="1:27" s="6" customFormat="1" x14ac:dyDescent="0.3">
      <c r="A1841" s="40">
        <v>1840</v>
      </c>
      <c r="B1841" s="18" t="s">
        <v>323</v>
      </c>
      <c r="C1841" s="44" t="s">
        <v>147</v>
      </c>
      <c r="D1841" s="41"/>
      <c r="E1841" s="41">
        <v>920</v>
      </c>
      <c r="F1841" s="41">
        <v>2030</v>
      </c>
      <c r="G1841" s="4">
        <v>26760.786</v>
      </c>
      <c r="H1841" s="4">
        <v>27224.063999999998</v>
      </c>
      <c r="I1841" s="4">
        <v>27540.73</v>
      </c>
      <c r="J1841" s="4">
        <v>27802.892</v>
      </c>
      <c r="K1841" s="4">
        <v>26992.429</v>
      </c>
      <c r="L1841" s="4">
        <v>26494.384999999998</v>
      </c>
      <c r="M1841" s="4">
        <v>26150.963</v>
      </c>
      <c r="N1841" s="4">
        <v>26586.713</v>
      </c>
      <c r="O1841" s="4">
        <v>25138.053</v>
      </c>
      <c r="P1841" s="4">
        <v>24373.262999999999</v>
      </c>
      <c r="Q1841" s="4">
        <v>22116.984</v>
      </c>
      <c r="R1841" s="4">
        <v>20479.179</v>
      </c>
      <c r="S1841" s="4">
        <v>18079.536</v>
      </c>
      <c r="T1841" s="4">
        <v>14955.005999999999</v>
      </c>
      <c r="U1841" s="4">
        <v>11414.911</v>
      </c>
      <c r="V1841" s="4">
        <v>7223.7629999999999</v>
      </c>
      <c r="W1841" s="4">
        <v>3857.3609999999999</v>
      </c>
      <c r="X1841" s="4">
        <v>1787.079</v>
      </c>
      <c r="Y1841" s="4">
        <v>751.79</v>
      </c>
      <c r="Z1841" s="4">
        <v>247.404</v>
      </c>
      <c r="AA1841" s="4">
        <v>58.718000000000004</v>
      </c>
    </row>
    <row r="1842" spans="1:27" s="6" customFormat="1" x14ac:dyDescent="0.3">
      <c r="A1842" s="40">
        <v>1841</v>
      </c>
      <c r="B1842" s="18" t="s">
        <v>323</v>
      </c>
      <c r="C1842" s="44" t="s">
        <v>147</v>
      </c>
      <c r="D1842" s="41"/>
      <c r="E1842" s="41">
        <v>920</v>
      </c>
      <c r="F1842" s="41">
        <v>2035</v>
      </c>
      <c r="G1842" s="4">
        <v>26206.994999999999</v>
      </c>
      <c r="H1842" s="4">
        <v>26670.639999999999</v>
      </c>
      <c r="I1842" s="4">
        <v>27163.873</v>
      </c>
      <c r="J1842" s="4">
        <v>27427.927</v>
      </c>
      <c r="K1842" s="4">
        <v>27610.19</v>
      </c>
      <c r="L1842" s="4">
        <v>26780.594000000001</v>
      </c>
      <c r="M1842" s="4">
        <v>26288.712</v>
      </c>
      <c r="N1842" s="4">
        <v>25937.688999999998</v>
      </c>
      <c r="O1842" s="4">
        <v>26332.949000000001</v>
      </c>
      <c r="P1842" s="4">
        <v>24817.481</v>
      </c>
      <c r="Q1842" s="4">
        <v>23922.541000000001</v>
      </c>
      <c r="R1842" s="4">
        <v>21505.532999999999</v>
      </c>
      <c r="S1842" s="4">
        <v>19598.365000000002</v>
      </c>
      <c r="T1842" s="4">
        <v>16830.685000000001</v>
      </c>
      <c r="U1842" s="4">
        <v>13309.773999999999</v>
      </c>
      <c r="V1842" s="4">
        <v>9423.9220000000005</v>
      </c>
      <c r="W1842" s="4">
        <v>5257.3739999999998</v>
      </c>
      <c r="X1842" s="4">
        <v>2307.9250000000002</v>
      </c>
      <c r="Y1842" s="4">
        <v>850.77200000000005</v>
      </c>
      <c r="Z1842" s="4">
        <v>283.67599999999999</v>
      </c>
      <c r="AA1842" s="4">
        <v>77.522999999999996</v>
      </c>
    </row>
    <row r="1843" spans="1:27" s="6" customFormat="1" x14ac:dyDescent="0.3">
      <c r="A1843" s="40">
        <v>1842</v>
      </c>
      <c r="B1843" s="18" t="s">
        <v>323</v>
      </c>
      <c r="C1843" s="44" t="s">
        <v>147</v>
      </c>
      <c r="D1843" s="41"/>
      <c r="E1843" s="41">
        <v>920</v>
      </c>
      <c r="F1843" s="41">
        <v>2040</v>
      </c>
      <c r="G1843" s="4">
        <v>25771.932000000001</v>
      </c>
      <c r="H1843" s="4">
        <v>26125.673999999999</v>
      </c>
      <c r="I1843" s="4">
        <v>26615.670999999998</v>
      </c>
      <c r="J1843" s="4">
        <v>27056.839</v>
      </c>
      <c r="K1843" s="4">
        <v>27243.561000000002</v>
      </c>
      <c r="L1843" s="4">
        <v>27405.385999999999</v>
      </c>
      <c r="M1843" s="4">
        <v>26584.633000000002</v>
      </c>
      <c r="N1843" s="4">
        <v>26085.834999999999</v>
      </c>
      <c r="O1843" s="4">
        <v>25701.101999999999</v>
      </c>
      <c r="P1843" s="4">
        <v>26018.628000000001</v>
      </c>
      <c r="Q1843" s="4">
        <v>24387.835999999999</v>
      </c>
      <c r="R1843" s="4">
        <v>23300.292000000001</v>
      </c>
      <c r="S1843" s="4">
        <v>20628.13</v>
      </c>
      <c r="T1843" s="4">
        <v>18310.445</v>
      </c>
      <c r="U1843" s="4">
        <v>15055.261</v>
      </c>
      <c r="V1843" s="4">
        <v>11074.974</v>
      </c>
      <c r="W1843" s="4">
        <v>6955.1279999999997</v>
      </c>
      <c r="X1843" s="4">
        <v>3246.3539999999998</v>
      </c>
      <c r="Y1843" s="4">
        <v>1130.4110000000001</v>
      </c>
      <c r="Z1843" s="4">
        <v>325.79199999999997</v>
      </c>
      <c r="AA1843" s="4">
        <v>91.14</v>
      </c>
    </row>
    <row r="1844" spans="1:27" s="6" customFormat="1" x14ac:dyDescent="0.3">
      <c r="A1844" s="40">
        <v>1843</v>
      </c>
      <c r="B1844" s="18" t="s">
        <v>323</v>
      </c>
      <c r="C1844" s="44" t="s">
        <v>147</v>
      </c>
      <c r="D1844" s="41"/>
      <c r="E1844" s="41">
        <v>920</v>
      </c>
      <c r="F1844" s="41">
        <v>2045</v>
      </c>
      <c r="G1844" s="4">
        <v>25355.914000000001</v>
      </c>
      <c r="H1844" s="4">
        <v>25697.316999999999</v>
      </c>
      <c r="I1844" s="4">
        <v>26074.262999999999</v>
      </c>
      <c r="J1844" s="4">
        <v>26512.471000000001</v>
      </c>
      <c r="K1844" s="4">
        <v>26877.326000000001</v>
      </c>
      <c r="L1844" s="4">
        <v>27044.669000000002</v>
      </c>
      <c r="M1844" s="4">
        <v>27213.422999999999</v>
      </c>
      <c r="N1844" s="4">
        <v>26389.078000000001</v>
      </c>
      <c r="O1844" s="4">
        <v>25857.51</v>
      </c>
      <c r="P1844" s="4">
        <v>25404.587</v>
      </c>
      <c r="Q1844" s="4">
        <v>25593.243999999999</v>
      </c>
      <c r="R1844" s="4">
        <v>23791.91</v>
      </c>
      <c r="S1844" s="4">
        <v>22406.045999999998</v>
      </c>
      <c r="T1844" s="4">
        <v>19344.687999999998</v>
      </c>
      <c r="U1844" s="4">
        <v>16477.448</v>
      </c>
      <c r="V1844" s="4">
        <v>12634.985000000001</v>
      </c>
      <c r="W1844" s="4">
        <v>8281.3819999999996</v>
      </c>
      <c r="X1844" s="4">
        <v>4386.91</v>
      </c>
      <c r="Y1844" s="4">
        <v>1659.1980000000001</v>
      </c>
      <c r="Z1844" s="4">
        <v>445.08</v>
      </c>
      <c r="AA1844" s="4">
        <v>105.747</v>
      </c>
    </row>
    <row r="1845" spans="1:27" s="6" customFormat="1" x14ac:dyDescent="0.3">
      <c r="A1845" s="40">
        <v>1844</v>
      </c>
      <c r="B1845" s="18" t="s">
        <v>323</v>
      </c>
      <c r="C1845" s="44" t="s">
        <v>147</v>
      </c>
      <c r="D1845" s="41"/>
      <c r="E1845" s="41">
        <v>920</v>
      </c>
      <c r="F1845" s="41">
        <v>2050</v>
      </c>
      <c r="G1845" s="4">
        <v>24867.284</v>
      </c>
      <c r="H1845" s="4">
        <v>25286.745999999999</v>
      </c>
      <c r="I1845" s="4">
        <v>25648.846000000001</v>
      </c>
      <c r="J1845" s="4">
        <v>25974.359</v>
      </c>
      <c r="K1845" s="4">
        <v>26337.359</v>
      </c>
      <c r="L1845" s="4">
        <v>26683.589</v>
      </c>
      <c r="M1845" s="4">
        <v>26859.626</v>
      </c>
      <c r="N1845" s="4">
        <v>27022.7</v>
      </c>
      <c r="O1845" s="4">
        <v>26169.865000000002</v>
      </c>
      <c r="P1845" s="4">
        <v>25571.812000000002</v>
      </c>
      <c r="Q1845" s="4">
        <v>25004.170999999998</v>
      </c>
      <c r="R1845" s="4">
        <v>25003.698</v>
      </c>
      <c r="S1845" s="4">
        <v>22936.93</v>
      </c>
      <c r="T1845" s="4">
        <v>21090.212</v>
      </c>
      <c r="U1845" s="4">
        <v>17503.558000000001</v>
      </c>
      <c r="V1845" s="4">
        <v>13947.405000000001</v>
      </c>
      <c r="W1845" s="4">
        <v>9556.134</v>
      </c>
      <c r="X1845" s="4">
        <v>5305.3379999999997</v>
      </c>
      <c r="Y1845" s="4">
        <v>2292.9050000000002</v>
      </c>
      <c r="Z1845" s="4">
        <v>682.48099999999999</v>
      </c>
      <c r="AA1845" s="4">
        <v>141.364</v>
      </c>
    </row>
    <row r="1846" spans="1:27" s="6" customFormat="1" x14ac:dyDescent="0.3">
      <c r="A1846" s="40">
        <v>1845</v>
      </c>
      <c r="B1846" s="18" t="s">
        <v>323</v>
      </c>
      <c r="C1846" s="44" t="s">
        <v>147</v>
      </c>
      <c r="D1846" s="41"/>
      <c r="E1846" s="41">
        <v>920</v>
      </c>
      <c r="F1846" s="41">
        <v>2055</v>
      </c>
      <c r="G1846" s="4">
        <v>24275.847000000002</v>
      </c>
      <c r="H1846" s="4">
        <v>24803.996999999999</v>
      </c>
      <c r="I1846" s="4">
        <v>25242.018</v>
      </c>
      <c r="J1846" s="4">
        <v>25554.968000000001</v>
      </c>
      <c r="K1846" s="4">
        <v>25809.208999999999</v>
      </c>
      <c r="L1846" s="4">
        <v>26154.57</v>
      </c>
      <c r="M1846" s="4">
        <v>26509.115000000002</v>
      </c>
      <c r="N1846" s="4">
        <v>26680.794999999998</v>
      </c>
      <c r="O1846" s="4">
        <v>26811.503000000001</v>
      </c>
      <c r="P1846" s="4">
        <v>25897.945</v>
      </c>
      <c r="Q1846" s="4">
        <v>25187.383000000002</v>
      </c>
      <c r="R1846" s="4">
        <v>24451.23</v>
      </c>
      <c r="S1846" s="4">
        <v>24160.092000000001</v>
      </c>
      <c r="T1846" s="4">
        <v>21675.974999999999</v>
      </c>
      <c r="U1846" s="4">
        <v>19187.623</v>
      </c>
      <c r="V1846" s="4">
        <v>14934.255999999999</v>
      </c>
      <c r="W1846" s="4">
        <v>10676.046</v>
      </c>
      <c r="X1846" s="4">
        <v>6203.1589999999997</v>
      </c>
      <c r="Y1846" s="4">
        <v>2813.9520000000002</v>
      </c>
      <c r="Z1846" s="4">
        <v>963.08</v>
      </c>
      <c r="AA1846" s="4">
        <v>217.72800000000001</v>
      </c>
    </row>
    <row r="1847" spans="1:27" s="6" customFormat="1" x14ac:dyDescent="0.3">
      <c r="A1847" s="40">
        <v>1846</v>
      </c>
      <c r="B1847" s="18" t="s">
        <v>323</v>
      </c>
      <c r="C1847" s="44" t="s">
        <v>147</v>
      </c>
      <c r="D1847" s="41"/>
      <c r="E1847" s="41">
        <v>920</v>
      </c>
      <c r="F1847" s="41">
        <v>2060</v>
      </c>
      <c r="G1847" s="4">
        <v>23623.835999999999</v>
      </c>
      <c r="H1847" s="4">
        <v>24217.706999999999</v>
      </c>
      <c r="I1847" s="4">
        <v>24762.518</v>
      </c>
      <c r="J1847" s="4">
        <v>25153.93</v>
      </c>
      <c r="K1847" s="4">
        <v>25399.258000000002</v>
      </c>
      <c r="L1847" s="4">
        <v>25636.706999999999</v>
      </c>
      <c r="M1847" s="4">
        <v>25990.397000000001</v>
      </c>
      <c r="N1847" s="4">
        <v>26341.223000000002</v>
      </c>
      <c r="O1847" s="4">
        <v>26483.111000000001</v>
      </c>
      <c r="P1847" s="4">
        <v>26549.181</v>
      </c>
      <c r="Q1847" s="4">
        <v>25531.857</v>
      </c>
      <c r="R1847" s="4">
        <v>24656.356</v>
      </c>
      <c r="S1847" s="4">
        <v>23659.469000000001</v>
      </c>
      <c r="T1847" s="4">
        <v>22909.774000000001</v>
      </c>
      <c r="U1847" s="4">
        <v>19837.065999999999</v>
      </c>
      <c r="V1847" s="4">
        <v>16497.368999999999</v>
      </c>
      <c r="W1847" s="4">
        <v>11554.819</v>
      </c>
      <c r="X1847" s="4">
        <v>7032.8209999999999</v>
      </c>
      <c r="Y1847" s="4">
        <v>3328.1849999999999</v>
      </c>
      <c r="Z1847" s="4">
        <v>1197.155</v>
      </c>
      <c r="AA1847" s="4">
        <v>318.55399999999997</v>
      </c>
    </row>
    <row r="1848" spans="1:27" s="6" customFormat="1" x14ac:dyDescent="0.3">
      <c r="A1848" s="40">
        <v>1847</v>
      </c>
      <c r="B1848" s="18" t="s">
        <v>323</v>
      </c>
      <c r="C1848" s="44" t="s">
        <v>147</v>
      </c>
      <c r="D1848" s="41"/>
      <c r="E1848" s="41">
        <v>920</v>
      </c>
      <c r="F1848" s="41">
        <v>2065</v>
      </c>
      <c r="G1848" s="4">
        <v>22996.986000000001</v>
      </c>
      <c r="H1848" s="4">
        <v>23570.383999999998</v>
      </c>
      <c r="I1848" s="4">
        <v>24179.298999999999</v>
      </c>
      <c r="J1848" s="4">
        <v>24679.955000000002</v>
      </c>
      <c r="K1848" s="4">
        <v>25007.346000000001</v>
      </c>
      <c r="L1848" s="4">
        <v>25236.714</v>
      </c>
      <c r="M1848" s="4">
        <v>25482.195</v>
      </c>
      <c r="N1848" s="4">
        <v>25833.027999999998</v>
      </c>
      <c r="O1848" s="4">
        <v>26156.215</v>
      </c>
      <c r="P1848" s="4">
        <v>26238.063999999998</v>
      </c>
      <c r="Q1848" s="4">
        <v>26196.308000000001</v>
      </c>
      <c r="R1848" s="4">
        <v>25027.087</v>
      </c>
      <c r="S1848" s="4">
        <v>23896.544999999998</v>
      </c>
      <c r="T1848" s="4">
        <v>22482.197</v>
      </c>
      <c r="U1848" s="4">
        <v>21074.580999999998</v>
      </c>
      <c r="V1848" s="4">
        <v>17210.687999999998</v>
      </c>
      <c r="W1848" s="4">
        <v>12906.331</v>
      </c>
      <c r="X1848" s="4">
        <v>7714.6760000000004</v>
      </c>
      <c r="Y1848" s="4">
        <v>3832.5740000000001</v>
      </c>
      <c r="Z1848" s="4">
        <v>1429.1980000000001</v>
      </c>
      <c r="AA1848" s="4">
        <v>415.19400000000002</v>
      </c>
    </row>
    <row r="1849" spans="1:27" s="6" customFormat="1" x14ac:dyDescent="0.3">
      <c r="A1849" s="40">
        <v>1848</v>
      </c>
      <c r="B1849" s="18" t="s">
        <v>323</v>
      </c>
      <c r="C1849" s="44" t="s">
        <v>147</v>
      </c>
      <c r="D1849" s="41"/>
      <c r="E1849" s="41">
        <v>920</v>
      </c>
      <c r="F1849" s="41">
        <v>2070</v>
      </c>
      <c r="G1849" s="4">
        <v>22446.99</v>
      </c>
      <c r="H1849" s="4">
        <v>22947.664000000001</v>
      </c>
      <c r="I1849" s="4">
        <v>23534.842000000001</v>
      </c>
      <c r="J1849" s="4">
        <v>24102.116999999998</v>
      </c>
      <c r="K1849" s="4">
        <v>24542.451000000001</v>
      </c>
      <c r="L1849" s="4">
        <v>24854.502</v>
      </c>
      <c r="M1849" s="4">
        <v>25091.457999999999</v>
      </c>
      <c r="N1849" s="4">
        <v>25334.875</v>
      </c>
      <c r="O1849" s="4">
        <v>25660.282999999999</v>
      </c>
      <c r="P1849" s="4">
        <v>25927.58</v>
      </c>
      <c r="Q1849" s="4">
        <v>25909.268</v>
      </c>
      <c r="R1849" s="4">
        <v>25710.675999999999</v>
      </c>
      <c r="S1849" s="4">
        <v>24306.09</v>
      </c>
      <c r="T1849" s="4">
        <v>22761.951000000001</v>
      </c>
      <c r="U1849" s="4">
        <v>20742.512999999999</v>
      </c>
      <c r="V1849" s="4">
        <v>18426.259999999998</v>
      </c>
      <c r="W1849" s="4">
        <v>13643.436</v>
      </c>
      <c r="X1849" s="4">
        <v>8737.848</v>
      </c>
      <c r="Y1849" s="4">
        <v>4261.6530000000002</v>
      </c>
      <c r="Z1849" s="4">
        <v>1670.038</v>
      </c>
      <c r="AA1849" s="4">
        <v>510.78899999999999</v>
      </c>
    </row>
    <row r="1850" spans="1:27" s="6" customFormat="1" x14ac:dyDescent="0.3">
      <c r="A1850" s="40">
        <v>1849</v>
      </c>
      <c r="B1850" s="18" t="s">
        <v>323</v>
      </c>
      <c r="C1850" s="44" t="s">
        <v>147</v>
      </c>
      <c r="D1850" s="41"/>
      <c r="E1850" s="41">
        <v>920</v>
      </c>
      <c r="F1850" s="41">
        <v>2075</v>
      </c>
      <c r="G1850" s="4">
        <v>21942.683000000001</v>
      </c>
      <c r="H1850" s="4">
        <v>22401.291000000001</v>
      </c>
      <c r="I1850" s="4">
        <v>22914.723999999998</v>
      </c>
      <c r="J1850" s="4">
        <v>23462.906999999999</v>
      </c>
      <c r="K1850" s="4">
        <v>23973.758000000002</v>
      </c>
      <c r="L1850" s="4">
        <v>24399.455999999998</v>
      </c>
      <c r="M1850" s="4">
        <v>24718.65</v>
      </c>
      <c r="N1850" s="4">
        <v>24953.808000000001</v>
      </c>
      <c r="O1850" s="4">
        <v>25173.742999999999</v>
      </c>
      <c r="P1850" s="4">
        <v>25447.530999999999</v>
      </c>
      <c r="Q1850" s="4">
        <v>25621.406999999999</v>
      </c>
      <c r="R1850" s="4">
        <v>25457.591</v>
      </c>
      <c r="S1850" s="4">
        <v>25018.146000000001</v>
      </c>
      <c r="T1850" s="4">
        <v>23226.66</v>
      </c>
      <c r="U1850" s="4">
        <v>21075.583999999999</v>
      </c>
      <c r="V1850" s="4">
        <v>18212.120999999999</v>
      </c>
      <c r="W1850" s="4">
        <v>14776.61</v>
      </c>
      <c r="X1850" s="4">
        <v>9408.3780000000006</v>
      </c>
      <c r="Y1850" s="4">
        <v>4896.7939999999999</v>
      </c>
      <c r="Z1850" s="4">
        <v>1883.4749999999999</v>
      </c>
      <c r="AA1850" s="4">
        <v>613.66800000000001</v>
      </c>
    </row>
    <row r="1851" spans="1:27" s="6" customFormat="1" x14ac:dyDescent="0.3">
      <c r="A1851" s="40">
        <v>1850</v>
      </c>
      <c r="B1851" s="18" t="s">
        <v>323</v>
      </c>
      <c r="C1851" s="44" t="s">
        <v>147</v>
      </c>
      <c r="D1851" s="41"/>
      <c r="E1851" s="41">
        <v>920</v>
      </c>
      <c r="F1851" s="41">
        <v>2080</v>
      </c>
      <c r="G1851" s="4">
        <v>21452.857</v>
      </c>
      <c r="H1851" s="4">
        <v>21900.06</v>
      </c>
      <c r="I1851" s="4">
        <v>22370.71</v>
      </c>
      <c r="J1851" s="4">
        <v>22847.88</v>
      </c>
      <c r="K1851" s="4">
        <v>23343.357</v>
      </c>
      <c r="L1851" s="4">
        <v>23840.594000000001</v>
      </c>
      <c r="M1851" s="4">
        <v>24272.823</v>
      </c>
      <c r="N1851" s="4">
        <v>24590.419000000002</v>
      </c>
      <c r="O1851" s="4">
        <v>24803.469000000001</v>
      </c>
      <c r="P1851" s="4">
        <v>24975.501</v>
      </c>
      <c r="Q1851" s="4">
        <v>25162.445</v>
      </c>
      <c r="R1851" s="4">
        <v>25200.538</v>
      </c>
      <c r="S1851" s="4">
        <v>24813.925999999999</v>
      </c>
      <c r="T1851" s="4">
        <v>23977.050999999999</v>
      </c>
      <c r="U1851" s="4">
        <v>21611.632000000001</v>
      </c>
      <c r="V1851" s="4">
        <v>18601.381000000001</v>
      </c>
      <c r="W1851" s="4">
        <v>14684.025</v>
      </c>
      <c r="X1851" s="4">
        <v>10349.683999999999</v>
      </c>
      <c r="Y1851" s="4">
        <v>5389.9340000000002</v>
      </c>
      <c r="Z1851" s="4">
        <v>2186.989</v>
      </c>
      <c r="AA1851" s="4">
        <v>714.14300000000003</v>
      </c>
    </row>
    <row r="1852" spans="1:27" s="6" customFormat="1" x14ac:dyDescent="0.3">
      <c r="A1852" s="40">
        <v>1851</v>
      </c>
      <c r="B1852" s="18" t="s">
        <v>323</v>
      </c>
      <c r="C1852" s="44" t="s">
        <v>147</v>
      </c>
      <c r="D1852" s="41"/>
      <c r="E1852" s="41">
        <v>920</v>
      </c>
      <c r="F1852" s="41">
        <v>2085</v>
      </c>
      <c r="G1852" s="4">
        <v>20949.813999999998</v>
      </c>
      <c r="H1852" s="4">
        <v>21413.19</v>
      </c>
      <c r="I1852" s="4">
        <v>21871.731</v>
      </c>
      <c r="J1852" s="4">
        <v>22308.725999999999</v>
      </c>
      <c r="K1852" s="4">
        <v>22737.050999999999</v>
      </c>
      <c r="L1852" s="4">
        <v>23219.837</v>
      </c>
      <c r="M1852" s="4">
        <v>23723.202000000001</v>
      </c>
      <c r="N1852" s="4">
        <v>24153.973999999998</v>
      </c>
      <c r="O1852" s="4">
        <v>24450.733</v>
      </c>
      <c r="P1852" s="4">
        <v>24618.917000000001</v>
      </c>
      <c r="Q1852" s="4">
        <v>24710.642</v>
      </c>
      <c r="R1852" s="4">
        <v>24772.005000000001</v>
      </c>
      <c r="S1852" s="4">
        <v>24603.156999999999</v>
      </c>
      <c r="T1852" s="4">
        <v>23845.107</v>
      </c>
      <c r="U1852" s="4">
        <v>22411.026999999998</v>
      </c>
      <c r="V1852" s="4">
        <v>19220.535</v>
      </c>
      <c r="W1852" s="4">
        <v>15110.574000000001</v>
      </c>
      <c r="X1852" s="4">
        <v>10338.411</v>
      </c>
      <c r="Y1852" s="4">
        <v>6032.607</v>
      </c>
      <c r="Z1852" s="4">
        <v>2463.1329999999998</v>
      </c>
      <c r="AA1852" s="4">
        <v>837.19899999999996</v>
      </c>
    </row>
    <row r="1853" spans="1:27" s="6" customFormat="1" x14ac:dyDescent="0.3">
      <c r="A1853" s="40">
        <v>1852</v>
      </c>
      <c r="B1853" s="18" t="s">
        <v>323</v>
      </c>
      <c r="C1853" s="44" t="s">
        <v>147</v>
      </c>
      <c r="D1853" s="41"/>
      <c r="E1853" s="41">
        <v>920</v>
      </c>
      <c r="F1853" s="41">
        <v>2090</v>
      </c>
      <c r="G1853" s="4">
        <v>20427.562999999998</v>
      </c>
      <c r="H1853" s="4">
        <v>20912.925999999999</v>
      </c>
      <c r="I1853" s="4">
        <v>21386.981</v>
      </c>
      <c r="J1853" s="4">
        <v>21814.503000000001</v>
      </c>
      <c r="K1853" s="4">
        <v>22206.314999999999</v>
      </c>
      <c r="L1853" s="4">
        <v>22622.899000000001</v>
      </c>
      <c r="M1853" s="4">
        <v>23111.383000000002</v>
      </c>
      <c r="N1853" s="4">
        <v>23613.498</v>
      </c>
      <c r="O1853" s="4">
        <v>24024.748</v>
      </c>
      <c r="P1853" s="4">
        <v>24279.866999999998</v>
      </c>
      <c r="Q1853" s="4">
        <v>24373.204000000002</v>
      </c>
      <c r="R1853" s="4">
        <v>24349.147000000001</v>
      </c>
      <c r="S1853" s="4">
        <v>24220.241999999998</v>
      </c>
      <c r="T1853" s="4">
        <v>23703.499</v>
      </c>
      <c r="U1853" s="4">
        <v>22380.773000000001</v>
      </c>
      <c r="V1853" s="4">
        <v>20074.327000000001</v>
      </c>
      <c r="W1853" s="4">
        <v>15801.462</v>
      </c>
      <c r="X1853" s="4">
        <v>10747.232</v>
      </c>
      <c r="Y1853" s="4">
        <v>6038.527</v>
      </c>
      <c r="Z1853" s="4">
        <v>2802.0569999999998</v>
      </c>
      <c r="AA1853" s="4">
        <v>972.32299999999998</v>
      </c>
    </row>
    <row r="1854" spans="1:27" s="6" customFormat="1" x14ac:dyDescent="0.3">
      <c r="A1854" s="40">
        <v>1853</v>
      </c>
      <c r="B1854" s="18" t="s">
        <v>323</v>
      </c>
      <c r="C1854" s="44" t="s">
        <v>147</v>
      </c>
      <c r="D1854" s="41"/>
      <c r="E1854" s="41">
        <v>920</v>
      </c>
      <c r="F1854" s="41">
        <v>2095</v>
      </c>
      <c r="G1854" s="4">
        <v>19919.673999999999</v>
      </c>
      <c r="H1854" s="4">
        <v>20393.172999999999</v>
      </c>
      <c r="I1854" s="4">
        <v>20888.794999999998</v>
      </c>
      <c r="J1854" s="4">
        <v>21334.228999999999</v>
      </c>
      <c r="K1854" s="4">
        <v>21720.225999999999</v>
      </c>
      <c r="L1854" s="4">
        <v>22101.087</v>
      </c>
      <c r="M1854" s="4">
        <v>22522.975999999999</v>
      </c>
      <c r="N1854" s="4">
        <v>23010.485000000001</v>
      </c>
      <c r="O1854" s="4">
        <v>23494.411</v>
      </c>
      <c r="P1854" s="4">
        <v>23866.835999999999</v>
      </c>
      <c r="Q1854" s="4">
        <v>24052.544999999998</v>
      </c>
      <c r="R1854" s="4">
        <v>24038.373</v>
      </c>
      <c r="S1854" s="4">
        <v>23839.157999999999</v>
      </c>
      <c r="T1854" s="4">
        <v>23386.34</v>
      </c>
      <c r="U1854" s="4">
        <v>22333.179</v>
      </c>
      <c r="V1854" s="4">
        <v>20173.161</v>
      </c>
      <c r="W1854" s="4">
        <v>16681.456999999999</v>
      </c>
      <c r="X1854" s="4">
        <v>11430.717000000001</v>
      </c>
      <c r="Y1854" s="4">
        <v>6342.2190000000001</v>
      </c>
      <c r="Z1854" s="4">
        <v>2789.1860000000001</v>
      </c>
      <c r="AA1854" s="4">
        <v>1127.2380000000001</v>
      </c>
    </row>
    <row r="1855" spans="1:27" s="6" customFormat="1" x14ac:dyDescent="0.3">
      <c r="A1855" s="40">
        <v>1854</v>
      </c>
      <c r="B1855" s="18" t="s">
        <v>323</v>
      </c>
      <c r="C1855" s="44" t="s">
        <v>147</v>
      </c>
      <c r="D1855" s="41"/>
      <c r="E1855" s="41">
        <v>920</v>
      </c>
      <c r="F1855" s="41">
        <v>2100</v>
      </c>
      <c r="G1855" s="4">
        <v>19451.141</v>
      </c>
      <c r="H1855" s="4">
        <v>19887.77</v>
      </c>
      <c r="I1855" s="4">
        <v>20370.937999999998</v>
      </c>
      <c r="J1855" s="4">
        <v>20840.537</v>
      </c>
      <c r="K1855" s="4">
        <v>21247.960999999999</v>
      </c>
      <c r="L1855" s="4">
        <v>21623.691999999999</v>
      </c>
      <c r="M1855" s="4">
        <v>22009.312999999998</v>
      </c>
      <c r="N1855" s="4">
        <v>22430.401999999998</v>
      </c>
      <c r="O1855" s="4">
        <v>22901.151000000002</v>
      </c>
      <c r="P1855" s="4">
        <v>23349.384999999998</v>
      </c>
      <c r="Q1855" s="4">
        <v>23657.644</v>
      </c>
      <c r="R1855" s="4">
        <v>23744.101999999999</v>
      </c>
      <c r="S1855" s="4">
        <v>23568.181</v>
      </c>
      <c r="T1855" s="4">
        <v>23067.697</v>
      </c>
      <c r="U1855" s="4">
        <v>22109.749</v>
      </c>
      <c r="V1855" s="4">
        <v>20251.812000000002</v>
      </c>
      <c r="W1855" s="4">
        <v>16929.207999999999</v>
      </c>
      <c r="X1855" s="4">
        <v>12261.406999999999</v>
      </c>
      <c r="Y1855" s="4">
        <v>6897.5079999999998</v>
      </c>
      <c r="Z1855" s="4">
        <v>2955.6390000000001</v>
      </c>
      <c r="AA1855" s="4">
        <v>1170.414</v>
      </c>
    </row>
    <row r="1856" spans="1:27" s="6" customFormat="1" x14ac:dyDescent="0.3">
      <c r="A1856" s="40">
        <v>1855</v>
      </c>
      <c r="B1856" s="18" t="s">
        <v>323</v>
      </c>
      <c r="C1856" s="43" t="s">
        <v>148</v>
      </c>
      <c r="D1856" s="41"/>
      <c r="E1856" s="41">
        <v>96</v>
      </c>
      <c r="F1856" s="41">
        <v>2015</v>
      </c>
      <c r="G1856" s="4">
        <v>16.29</v>
      </c>
      <c r="H1856" s="4">
        <v>15.289</v>
      </c>
      <c r="I1856" s="4">
        <v>16.512</v>
      </c>
      <c r="J1856" s="4">
        <v>17.152999999999999</v>
      </c>
      <c r="K1856" s="4">
        <v>17.212</v>
      </c>
      <c r="L1856" s="4">
        <v>18.567</v>
      </c>
      <c r="M1856" s="4">
        <v>18.388000000000002</v>
      </c>
      <c r="N1856" s="4">
        <v>17.405999999999999</v>
      </c>
      <c r="O1856" s="4">
        <v>16.216999999999999</v>
      </c>
      <c r="P1856" s="4">
        <v>14.254</v>
      </c>
      <c r="Q1856" s="4">
        <v>11.092000000000001</v>
      </c>
      <c r="R1856" s="4">
        <v>8.8480000000000008</v>
      </c>
      <c r="S1856" s="4">
        <v>6.2080000000000002</v>
      </c>
      <c r="T1856" s="4">
        <v>3.7250000000000001</v>
      </c>
      <c r="U1856" s="4">
        <v>2.0830000000000002</v>
      </c>
      <c r="V1856" s="4">
        <v>1.7210000000000001</v>
      </c>
      <c r="W1856" s="4">
        <v>0.96299999999999997</v>
      </c>
      <c r="X1856" s="4">
        <v>0.36599999999999999</v>
      </c>
      <c r="Y1856" s="4">
        <v>0.127</v>
      </c>
      <c r="Z1856" s="4">
        <v>2.3E-2</v>
      </c>
      <c r="AA1856" s="4">
        <v>2E-3</v>
      </c>
    </row>
    <row r="1857" spans="1:27" s="6" customFormat="1" x14ac:dyDescent="0.3">
      <c r="A1857" s="40">
        <v>1856</v>
      </c>
      <c r="B1857" s="18" t="s">
        <v>323</v>
      </c>
      <c r="C1857" s="43" t="s">
        <v>148</v>
      </c>
      <c r="D1857" s="41"/>
      <c r="E1857" s="41">
        <v>96</v>
      </c>
      <c r="F1857" s="41">
        <v>2020</v>
      </c>
      <c r="G1857" s="4">
        <v>16.087</v>
      </c>
      <c r="H1857" s="4">
        <v>16.292999999999999</v>
      </c>
      <c r="I1857" s="4">
        <v>15.295</v>
      </c>
      <c r="J1857" s="4">
        <v>16.587</v>
      </c>
      <c r="K1857" s="4">
        <v>17.285</v>
      </c>
      <c r="L1857" s="4">
        <v>17.329999999999998</v>
      </c>
      <c r="M1857" s="4">
        <v>18.635000000000002</v>
      </c>
      <c r="N1857" s="4">
        <v>18.401</v>
      </c>
      <c r="O1857" s="4">
        <v>17.364000000000001</v>
      </c>
      <c r="P1857" s="4">
        <v>16.117000000000001</v>
      </c>
      <c r="Q1857" s="4">
        <v>14.089</v>
      </c>
      <c r="R1857" s="4">
        <v>10.88</v>
      </c>
      <c r="S1857" s="4">
        <v>8.5749999999999993</v>
      </c>
      <c r="T1857" s="4">
        <v>5.8840000000000003</v>
      </c>
      <c r="U1857" s="4">
        <v>3.3889999999999998</v>
      </c>
      <c r="V1857" s="4">
        <v>1.7569999999999999</v>
      </c>
      <c r="W1857" s="4">
        <v>1.262</v>
      </c>
      <c r="X1857" s="4">
        <v>0.55900000000000005</v>
      </c>
      <c r="Y1857" s="4">
        <v>0.14899999999999999</v>
      </c>
      <c r="Z1857" s="4">
        <v>0.03</v>
      </c>
      <c r="AA1857" s="4">
        <v>3.0000000000000001E-3</v>
      </c>
    </row>
    <row r="1858" spans="1:27" s="6" customFormat="1" x14ac:dyDescent="0.3">
      <c r="A1858" s="40">
        <v>1857</v>
      </c>
      <c r="B1858" s="18" t="s">
        <v>323</v>
      </c>
      <c r="C1858" s="43" t="s">
        <v>148</v>
      </c>
      <c r="D1858" s="41"/>
      <c r="E1858" s="41">
        <v>96</v>
      </c>
      <c r="F1858" s="41">
        <v>2025</v>
      </c>
      <c r="G1858" s="4">
        <v>15.502000000000001</v>
      </c>
      <c r="H1858" s="4">
        <v>16.093</v>
      </c>
      <c r="I1858" s="4">
        <v>16.298999999999999</v>
      </c>
      <c r="J1858" s="4">
        <v>15.37</v>
      </c>
      <c r="K1858" s="4">
        <v>16.724</v>
      </c>
      <c r="L1858" s="4">
        <v>17.408999999999999</v>
      </c>
      <c r="M1858" s="4">
        <v>17.407</v>
      </c>
      <c r="N1858" s="4">
        <v>18.654</v>
      </c>
      <c r="O1858" s="4">
        <v>18.361999999999998</v>
      </c>
      <c r="P1858" s="4">
        <v>17.262</v>
      </c>
      <c r="Q1858" s="4">
        <v>15.942</v>
      </c>
      <c r="R1858" s="4">
        <v>13.834</v>
      </c>
      <c r="S1858" s="4">
        <v>10.567</v>
      </c>
      <c r="T1858" s="4">
        <v>8.157</v>
      </c>
      <c r="U1858" s="4">
        <v>5.3860000000000001</v>
      </c>
      <c r="V1858" s="4">
        <v>2.8919999999999999</v>
      </c>
      <c r="W1858" s="4">
        <v>1.3169999999999999</v>
      </c>
      <c r="X1858" s="4">
        <v>0.75700000000000001</v>
      </c>
      <c r="Y1858" s="4">
        <v>0.23799999999999999</v>
      </c>
      <c r="Z1858" s="4">
        <v>3.7999999999999999E-2</v>
      </c>
      <c r="AA1858" s="4">
        <v>4.0000000000000001E-3</v>
      </c>
    </row>
    <row r="1859" spans="1:27" s="6" customFormat="1" x14ac:dyDescent="0.3">
      <c r="A1859" s="40">
        <v>1858</v>
      </c>
      <c r="B1859" s="18" t="s">
        <v>323</v>
      </c>
      <c r="C1859" s="43" t="s">
        <v>148</v>
      </c>
      <c r="D1859" s="41"/>
      <c r="E1859" s="41">
        <v>96</v>
      </c>
      <c r="F1859" s="41">
        <v>2030</v>
      </c>
      <c r="G1859" s="4">
        <v>14.826000000000001</v>
      </c>
      <c r="H1859" s="4">
        <v>15.51</v>
      </c>
      <c r="I1859" s="4">
        <v>16.099</v>
      </c>
      <c r="J1859" s="4">
        <v>16.376000000000001</v>
      </c>
      <c r="K1859" s="4">
        <v>15.510999999999999</v>
      </c>
      <c r="L1859" s="4">
        <v>16.847000000000001</v>
      </c>
      <c r="M1859" s="4">
        <v>17.484000000000002</v>
      </c>
      <c r="N1859" s="4">
        <v>17.431000000000001</v>
      </c>
      <c r="O1859" s="4">
        <v>18.617999999999999</v>
      </c>
      <c r="P1859" s="4">
        <v>18.260999999999999</v>
      </c>
      <c r="Q1859" s="4">
        <v>17.085999999999999</v>
      </c>
      <c r="R1859" s="4">
        <v>15.670999999999999</v>
      </c>
      <c r="S1859" s="4">
        <v>13.46</v>
      </c>
      <c r="T1859" s="4">
        <v>10.089</v>
      </c>
      <c r="U1859" s="4">
        <v>7.516</v>
      </c>
      <c r="V1859" s="4">
        <v>4.649</v>
      </c>
      <c r="W1859" s="4">
        <v>2.2120000000000002</v>
      </c>
      <c r="X1859" s="4">
        <v>0.81599999999999995</v>
      </c>
      <c r="Y1859" s="4">
        <v>0.33800000000000002</v>
      </c>
      <c r="Z1859" s="4">
        <v>6.6000000000000003E-2</v>
      </c>
      <c r="AA1859" s="4">
        <v>6.0000000000000001E-3</v>
      </c>
    </row>
    <row r="1860" spans="1:27" s="6" customFormat="1" x14ac:dyDescent="0.3">
      <c r="A1860" s="40">
        <v>1859</v>
      </c>
      <c r="B1860" s="18" t="s">
        <v>323</v>
      </c>
      <c r="C1860" s="43" t="s">
        <v>148</v>
      </c>
      <c r="D1860" s="41"/>
      <c r="E1860" s="41">
        <v>96</v>
      </c>
      <c r="F1860" s="41">
        <v>2035</v>
      </c>
      <c r="G1860" s="4">
        <v>14.225</v>
      </c>
      <c r="H1860" s="4">
        <v>14.837</v>
      </c>
      <c r="I1860" s="4">
        <v>15.518000000000001</v>
      </c>
      <c r="J1860" s="4">
        <v>16.177</v>
      </c>
      <c r="K1860" s="4">
        <v>16.516999999999999</v>
      </c>
      <c r="L1860" s="4">
        <v>15.641</v>
      </c>
      <c r="M1860" s="4">
        <v>16.928999999999998</v>
      </c>
      <c r="N1860" s="4">
        <v>17.513000000000002</v>
      </c>
      <c r="O1860" s="4">
        <v>17.405999999999999</v>
      </c>
      <c r="P1860" s="4">
        <v>18.521999999999998</v>
      </c>
      <c r="Q1860" s="4">
        <v>18.084</v>
      </c>
      <c r="R1860" s="4">
        <v>16.815000000000001</v>
      </c>
      <c r="S1860" s="4">
        <v>15.273999999999999</v>
      </c>
      <c r="T1860" s="4">
        <v>12.891999999999999</v>
      </c>
      <c r="U1860" s="4">
        <v>9.3490000000000002</v>
      </c>
      <c r="V1860" s="4">
        <v>6.5570000000000004</v>
      </c>
      <c r="W1860" s="4">
        <v>3.6219999999999999</v>
      </c>
      <c r="X1860" s="4">
        <v>1.4139999999999999</v>
      </c>
      <c r="Y1860" s="4">
        <v>0.38100000000000001</v>
      </c>
      <c r="Z1860" s="4">
        <v>0.1</v>
      </c>
      <c r="AA1860" s="4">
        <v>0.01</v>
      </c>
    </row>
    <row r="1861" spans="1:27" s="6" customFormat="1" x14ac:dyDescent="0.3">
      <c r="A1861" s="40">
        <v>1860</v>
      </c>
      <c r="B1861" s="18" t="s">
        <v>323</v>
      </c>
      <c r="C1861" s="43" t="s">
        <v>148</v>
      </c>
      <c r="D1861" s="41"/>
      <c r="E1861" s="41">
        <v>96</v>
      </c>
      <c r="F1861" s="41">
        <v>2040</v>
      </c>
      <c r="G1861" s="4">
        <v>13.791</v>
      </c>
      <c r="H1861" s="4">
        <v>14.237</v>
      </c>
      <c r="I1861" s="4">
        <v>14.845000000000001</v>
      </c>
      <c r="J1861" s="4">
        <v>15.596</v>
      </c>
      <c r="K1861" s="4">
        <v>16.32</v>
      </c>
      <c r="L1861" s="4">
        <v>16.645</v>
      </c>
      <c r="M1861" s="4">
        <v>15.726000000000001</v>
      </c>
      <c r="N1861" s="4">
        <v>16.960999999999999</v>
      </c>
      <c r="O1861" s="4">
        <v>17.491</v>
      </c>
      <c r="P1861" s="4">
        <v>17.327000000000002</v>
      </c>
      <c r="Q1861" s="4">
        <v>18.356000000000002</v>
      </c>
      <c r="R1861" s="4">
        <v>17.812999999999999</v>
      </c>
      <c r="S1861" s="4">
        <v>16.419</v>
      </c>
      <c r="T1861" s="4">
        <v>14.673</v>
      </c>
      <c r="U1861" s="4">
        <v>12.010999999999999</v>
      </c>
      <c r="V1861" s="4">
        <v>8.2349999999999994</v>
      </c>
      <c r="W1861" s="4">
        <v>5.1950000000000003</v>
      </c>
      <c r="X1861" s="4">
        <v>2.38</v>
      </c>
      <c r="Y1861" s="4">
        <v>0.68700000000000006</v>
      </c>
      <c r="Z1861" s="4">
        <v>0.11899999999999999</v>
      </c>
      <c r="AA1861" s="4">
        <v>1.7000000000000001E-2</v>
      </c>
    </row>
    <row r="1862" spans="1:27" s="6" customFormat="1" x14ac:dyDescent="0.3">
      <c r="A1862" s="40">
        <v>1861</v>
      </c>
      <c r="B1862" s="18" t="s">
        <v>323</v>
      </c>
      <c r="C1862" s="43" t="s">
        <v>148</v>
      </c>
      <c r="D1862" s="41"/>
      <c r="E1862" s="41">
        <v>96</v>
      </c>
      <c r="F1862" s="41">
        <v>2045</v>
      </c>
      <c r="G1862" s="4">
        <v>13.637</v>
      </c>
      <c r="H1862" s="4">
        <v>13.804</v>
      </c>
      <c r="I1862" s="4">
        <v>14.246</v>
      </c>
      <c r="J1862" s="4">
        <v>14.926</v>
      </c>
      <c r="K1862" s="4">
        <v>15.742000000000001</v>
      </c>
      <c r="L1862" s="4">
        <v>16.45</v>
      </c>
      <c r="M1862" s="4">
        <v>16.731000000000002</v>
      </c>
      <c r="N1862" s="4">
        <v>15.765000000000001</v>
      </c>
      <c r="O1862" s="4">
        <v>16.949000000000002</v>
      </c>
      <c r="P1862" s="4">
        <v>17.419</v>
      </c>
      <c r="Q1862" s="4">
        <v>17.183</v>
      </c>
      <c r="R1862" s="4">
        <v>18.097999999999999</v>
      </c>
      <c r="S1862" s="4">
        <v>17.422000000000001</v>
      </c>
      <c r="T1862" s="4">
        <v>15.817</v>
      </c>
      <c r="U1862" s="4">
        <v>13.739000000000001</v>
      </c>
      <c r="V1862" s="4">
        <v>10.673</v>
      </c>
      <c r="W1862" s="4">
        <v>6.6260000000000003</v>
      </c>
      <c r="X1862" s="4">
        <v>3.504</v>
      </c>
      <c r="Y1862" s="4">
        <v>1.204</v>
      </c>
      <c r="Z1862" s="4">
        <v>0.22600000000000001</v>
      </c>
      <c r="AA1862" s="4">
        <v>2.1999999999999999E-2</v>
      </c>
    </row>
    <row r="1863" spans="1:27" s="6" customFormat="1" x14ac:dyDescent="0.3">
      <c r="A1863" s="40">
        <v>1862</v>
      </c>
      <c r="B1863" s="18" t="s">
        <v>323</v>
      </c>
      <c r="C1863" s="43" t="s">
        <v>148</v>
      </c>
      <c r="D1863" s="41"/>
      <c r="E1863" s="41">
        <v>96</v>
      </c>
      <c r="F1863" s="41">
        <v>2050</v>
      </c>
      <c r="G1863" s="4">
        <v>13.558</v>
      </c>
      <c r="H1863" s="4">
        <v>13.65</v>
      </c>
      <c r="I1863" s="4">
        <v>13.816000000000001</v>
      </c>
      <c r="J1863" s="4">
        <v>14.327</v>
      </c>
      <c r="K1863" s="4">
        <v>15.074</v>
      </c>
      <c r="L1863" s="4">
        <v>15.875999999999999</v>
      </c>
      <c r="M1863" s="4">
        <v>16.54</v>
      </c>
      <c r="N1863" s="4">
        <v>16.77</v>
      </c>
      <c r="O1863" s="4">
        <v>15.759</v>
      </c>
      <c r="P1863" s="4">
        <v>16.882999999999999</v>
      </c>
      <c r="Q1863" s="4">
        <v>17.282</v>
      </c>
      <c r="R1863" s="4">
        <v>16.959</v>
      </c>
      <c r="S1863" s="4">
        <v>17.728000000000002</v>
      </c>
      <c r="T1863" s="4">
        <v>16.826000000000001</v>
      </c>
      <c r="U1863" s="4">
        <v>14.878</v>
      </c>
      <c r="V1863" s="4">
        <v>12.307</v>
      </c>
      <c r="W1863" s="4">
        <v>8.7100000000000009</v>
      </c>
      <c r="X1863" s="4">
        <v>4.5739999999999998</v>
      </c>
      <c r="Y1863" s="4">
        <v>1.8380000000000001</v>
      </c>
      <c r="Z1863" s="4">
        <v>0.41499999999999998</v>
      </c>
      <c r="AA1863" s="4">
        <v>4.2000000000000003E-2</v>
      </c>
    </row>
    <row r="1864" spans="1:27" s="6" customFormat="1" x14ac:dyDescent="0.3">
      <c r="A1864" s="40">
        <v>1863</v>
      </c>
      <c r="B1864" s="18" t="s">
        <v>323</v>
      </c>
      <c r="C1864" s="43" t="s">
        <v>148</v>
      </c>
      <c r="D1864" s="41"/>
      <c r="E1864" s="41">
        <v>96</v>
      </c>
      <c r="F1864" s="41">
        <v>2055</v>
      </c>
      <c r="G1864" s="4">
        <v>13.271000000000001</v>
      </c>
      <c r="H1864" s="4">
        <v>13.571</v>
      </c>
      <c r="I1864" s="4">
        <v>13.66</v>
      </c>
      <c r="J1864" s="4">
        <v>13.894</v>
      </c>
      <c r="K1864" s="4">
        <v>14.468999999999999</v>
      </c>
      <c r="L1864" s="4">
        <v>15.202</v>
      </c>
      <c r="M1864" s="4">
        <v>15.961</v>
      </c>
      <c r="N1864" s="4">
        <v>16.576000000000001</v>
      </c>
      <c r="O1864" s="4">
        <v>16.762</v>
      </c>
      <c r="P1864" s="4">
        <v>15.705</v>
      </c>
      <c r="Q1864" s="4">
        <v>16.760000000000002</v>
      </c>
      <c r="R1864" s="4">
        <v>17.073</v>
      </c>
      <c r="S1864" s="4">
        <v>16.635000000000002</v>
      </c>
      <c r="T1864" s="4">
        <v>17.164000000000001</v>
      </c>
      <c r="U1864" s="4">
        <v>15.894</v>
      </c>
      <c r="V1864" s="4">
        <v>13.428000000000001</v>
      </c>
      <c r="W1864" s="4">
        <v>10.179</v>
      </c>
      <c r="X1864" s="4">
        <v>6.1470000000000002</v>
      </c>
      <c r="Y1864" s="4">
        <v>2.4830000000000001</v>
      </c>
      <c r="Z1864" s="4">
        <v>0.66500000000000004</v>
      </c>
      <c r="AA1864" s="4">
        <v>8.1000000000000003E-2</v>
      </c>
    </row>
    <row r="1865" spans="1:27" s="6" customFormat="1" x14ac:dyDescent="0.3">
      <c r="A1865" s="40">
        <v>1864</v>
      </c>
      <c r="B1865" s="18" t="s">
        <v>323</v>
      </c>
      <c r="C1865" s="43" t="s">
        <v>148</v>
      </c>
      <c r="D1865" s="41"/>
      <c r="E1865" s="41">
        <v>96</v>
      </c>
      <c r="F1865" s="41">
        <v>2060</v>
      </c>
      <c r="G1865" s="4">
        <v>12.86</v>
      </c>
      <c r="H1865" s="4">
        <v>13.285</v>
      </c>
      <c r="I1865" s="4">
        <v>13.579000000000001</v>
      </c>
      <c r="J1865" s="4">
        <v>13.734999999999999</v>
      </c>
      <c r="K1865" s="4">
        <v>14.029</v>
      </c>
      <c r="L1865" s="4">
        <v>14.590999999999999</v>
      </c>
      <c r="M1865" s="4">
        <v>15.282</v>
      </c>
      <c r="N1865" s="4">
        <v>15.997999999999999</v>
      </c>
      <c r="O1865" s="4">
        <v>16.57</v>
      </c>
      <c r="P1865" s="4">
        <v>16.707000000000001</v>
      </c>
      <c r="Q1865" s="4">
        <v>15.599</v>
      </c>
      <c r="R1865" s="4">
        <v>16.571000000000002</v>
      </c>
      <c r="S1865" s="4">
        <v>16.77</v>
      </c>
      <c r="T1865" s="4">
        <v>16.141999999999999</v>
      </c>
      <c r="U1865" s="4">
        <v>16.279</v>
      </c>
      <c r="V1865" s="4">
        <v>14.446</v>
      </c>
      <c r="W1865" s="4">
        <v>11.243</v>
      </c>
      <c r="X1865" s="4">
        <v>7.335</v>
      </c>
      <c r="Y1865" s="4">
        <v>3.4470000000000001</v>
      </c>
      <c r="Z1865" s="4">
        <v>0.93899999999999995</v>
      </c>
      <c r="AA1865" s="4">
        <v>0.13900000000000001</v>
      </c>
    </row>
    <row r="1866" spans="1:27" s="6" customFormat="1" x14ac:dyDescent="0.3">
      <c r="A1866" s="40">
        <v>1865</v>
      </c>
      <c r="B1866" s="18" t="s">
        <v>323</v>
      </c>
      <c r="C1866" s="43" t="s">
        <v>148</v>
      </c>
      <c r="D1866" s="41"/>
      <c r="E1866" s="41">
        <v>96</v>
      </c>
      <c r="F1866" s="41">
        <v>2065</v>
      </c>
      <c r="G1866" s="4">
        <v>12.441000000000001</v>
      </c>
      <c r="H1866" s="4">
        <v>12.871</v>
      </c>
      <c r="I1866" s="4">
        <v>13.292999999999999</v>
      </c>
      <c r="J1866" s="4">
        <v>13.648999999999999</v>
      </c>
      <c r="K1866" s="4">
        <v>13.86</v>
      </c>
      <c r="L1866" s="4">
        <v>14.143000000000001</v>
      </c>
      <c r="M1866" s="4">
        <v>14.669</v>
      </c>
      <c r="N1866" s="4">
        <v>15.318</v>
      </c>
      <c r="O1866" s="4">
        <v>15.994</v>
      </c>
      <c r="P1866" s="4">
        <v>16.518999999999998</v>
      </c>
      <c r="Q1866" s="4">
        <v>16.599</v>
      </c>
      <c r="R1866" s="4">
        <v>15.436</v>
      </c>
      <c r="S1866" s="4">
        <v>16.297000000000001</v>
      </c>
      <c r="T1866" s="4">
        <v>16.308</v>
      </c>
      <c r="U1866" s="4">
        <v>15.365</v>
      </c>
      <c r="V1866" s="4">
        <v>14.891</v>
      </c>
      <c r="W1866" s="4">
        <v>12.234999999999999</v>
      </c>
      <c r="X1866" s="4">
        <v>8.2639999999999993</v>
      </c>
      <c r="Y1866" s="4">
        <v>4.2409999999999997</v>
      </c>
      <c r="Z1866" s="4">
        <v>1.3660000000000001</v>
      </c>
      <c r="AA1866" s="4">
        <v>0.21099999999999999</v>
      </c>
    </row>
    <row r="1867" spans="1:27" s="6" customFormat="1" x14ac:dyDescent="0.3">
      <c r="A1867" s="40">
        <v>1866</v>
      </c>
      <c r="B1867" s="18" t="s">
        <v>323</v>
      </c>
      <c r="C1867" s="43" t="s">
        <v>148</v>
      </c>
      <c r="D1867" s="41"/>
      <c r="E1867" s="41">
        <v>96</v>
      </c>
      <c r="F1867" s="41">
        <v>2070</v>
      </c>
      <c r="G1867" s="4">
        <v>12.137</v>
      </c>
      <c r="H1867" s="4">
        <v>12.452</v>
      </c>
      <c r="I1867" s="4">
        <v>12.88</v>
      </c>
      <c r="J1867" s="4">
        <v>13.359</v>
      </c>
      <c r="K1867" s="4">
        <v>13.769</v>
      </c>
      <c r="L1867" s="4">
        <v>13.968999999999999</v>
      </c>
      <c r="M1867" s="4">
        <v>14.218</v>
      </c>
      <c r="N1867" s="4">
        <v>14.704000000000001</v>
      </c>
      <c r="O1867" s="4">
        <v>15.315</v>
      </c>
      <c r="P1867" s="4">
        <v>15.946999999999999</v>
      </c>
      <c r="Q1867" s="4">
        <v>16.417999999999999</v>
      </c>
      <c r="R1867" s="4">
        <v>16.433</v>
      </c>
      <c r="S1867" s="4">
        <v>15.196</v>
      </c>
      <c r="T1867" s="4">
        <v>15.875999999999999</v>
      </c>
      <c r="U1867" s="4">
        <v>15.571999999999999</v>
      </c>
      <c r="V1867" s="4">
        <v>14.135999999999999</v>
      </c>
      <c r="W1867" s="4">
        <v>12.744</v>
      </c>
      <c r="X1867" s="4">
        <v>9.1579999999999995</v>
      </c>
      <c r="Y1867" s="4">
        <v>4.92</v>
      </c>
      <c r="Z1867" s="4">
        <v>1.7549999999999999</v>
      </c>
      <c r="AA1867" s="4">
        <v>0.32500000000000001</v>
      </c>
    </row>
    <row r="1868" spans="1:27" s="6" customFormat="1" x14ac:dyDescent="0.3">
      <c r="A1868" s="40">
        <v>1867</v>
      </c>
      <c r="B1868" s="18" t="s">
        <v>323</v>
      </c>
      <c r="C1868" s="43" t="s">
        <v>148</v>
      </c>
      <c r="D1868" s="41"/>
      <c r="E1868" s="41">
        <v>96</v>
      </c>
      <c r="F1868" s="41">
        <v>2075</v>
      </c>
      <c r="G1868" s="4">
        <v>11.951000000000001</v>
      </c>
      <c r="H1868" s="4">
        <v>12.148999999999999</v>
      </c>
      <c r="I1868" s="4">
        <v>12.461</v>
      </c>
      <c r="J1868" s="4">
        <v>12.943</v>
      </c>
      <c r="K1868" s="4">
        <v>13.472</v>
      </c>
      <c r="L1868" s="4">
        <v>13.871</v>
      </c>
      <c r="M1868" s="4">
        <v>14.039</v>
      </c>
      <c r="N1868" s="4">
        <v>14.253</v>
      </c>
      <c r="O1868" s="4">
        <v>14.702</v>
      </c>
      <c r="P1868" s="4">
        <v>15.273999999999999</v>
      </c>
      <c r="Q1868" s="4">
        <v>15.858000000000001</v>
      </c>
      <c r="R1868" s="4">
        <v>16.266999999999999</v>
      </c>
      <c r="S1868" s="4">
        <v>16.199000000000002</v>
      </c>
      <c r="T1868" s="4">
        <v>14.831</v>
      </c>
      <c r="U1868" s="4">
        <v>15.211</v>
      </c>
      <c r="V1868" s="4">
        <v>14.41</v>
      </c>
      <c r="W1868" s="4">
        <v>12.222</v>
      </c>
      <c r="X1868" s="4">
        <v>9.7050000000000001</v>
      </c>
      <c r="Y1868" s="4">
        <v>5.6050000000000004</v>
      </c>
      <c r="Z1868" s="4">
        <v>2.1219999999999999</v>
      </c>
      <c r="AA1868" s="4">
        <v>0.45100000000000001</v>
      </c>
    </row>
    <row r="1869" spans="1:27" s="6" customFormat="1" x14ac:dyDescent="0.3">
      <c r="A1869" s="40">
        <v>1868</v>
      </c>
      <c r="B1869" s="18" t="s">
        <v>323</v>
      </c>
      <c r="C1869" s="43" t="s">
        <v>148</v>
      </c>
      <c r="D1869" s="41"/>
      <c r="E1869" s="41">
        <v>96</v>
      </c>
      <c r="F1869" s="41">
        <v>2080</v>
      </c>
      <c r="G1869" s="4">
        <v>11.821999999999999</v>
      </c>
      <c r="H1869" s="4">
        <v>11.961</v>
      </c>
      <c r="I1869" s="4">
        <v>12.157</v>
      </c>
      <c r="J1869" s="4">
        <v>12.518000000000001</v>
      </c>
      <c r="K1869" s="4">
        <v>13.047000000000001</v>
      </c>
      <c r="L1869" s="4">
        <v>13.567</v>
      </c>
      <c r="M1869" s="4">
        <v>13.935</v>
      </c>
      <c r="N1869" s="4">
        <v>14.07</v>
      </c>
      <c r="O1869" s="4">
        <v>14.250999999999999</v>
      </c>
      <c r="P1869" s="4">
        <v>14.666</v>
      </c>
      <c r="Q1869" s="4">
        <v>15.194000000000001</v>
      </c>
      <c r="R1869" s="4">
        <v>15.72</v>
      </c>
      <c r="S1869" s="4">
        <v>16.048999999999999</v>
      </c>
      <c r="T1869" s="4">
        <v>15.837</v>
      </c>
      <c r="U1869" s="4">
        <v>14.250999999999999</v>
      </c>
      <c r="V1869" s="4">
        <v>14.148</v>
      </c>
      <c r="W1869" s="4">
        <v>12.573</v>
      </c>
      <c r="X1869" s="4">
        <v>9.4559999999999995</v>
      </c>
      <c r="Y1869" s="4">
        <v>6.0949999999999998</v>
      </c>
      <c r="Z1869" s="4">
        <v>2.5150000000000001</v>
      </c>
      <c r="AA1869" s="4">
        <v>0.58499999999999996</v>
      </c>
    </row>
    <row r="1870" spans="1:27" s="6" customFormat="1" x14ac:dyDescent="0.3">
      <c r="A1870" s="40">
        <v>1869</v>
      </c>
      <c r="B1870" s="18" t="s">
        <v>323</v>
      </c>
      <c r="C1870" s="43" t="s">
        <v>148</v>
      </c>
      <c r="D1870" s="41"/>
      <c r="E1870" s="41">
        <v>96</v>
      </c>
      <c r="F1870" s="41">
        <v>2085</v>
      </c>
      <c r="G1870" s="4">
        <v>11.627000000000001</v>
      </c>
      <c r="H1870" s="4">
        <v>11.832000000000001</v>
      </c>
      <c r="I1870" s="4">
        <v>11.968999999999999</v>
      </c>
      <c r="J1870" s="4">
        <v>12.21</v>
      </c>
      <c r="K1870" s="4">
        <v>12.616</v>
      </c>
      <c r="L1870" s="4">
        <v>13.137</v>
      </c>
      <c r="M1870" s="4">
        <v>13.625</v>
      </c>
      <c r="N1870" s="4">
        <v>13.965999999999999</v>
      </c>
      <c r="O1870" s="4">
        <v>14.071</v>
      </c>
      <c r="P1870" s="4">
        <v>14.218999999999999</v>
      </c>
      <c r="Q1870" s="4">
        <v>14.595000000000001</v>
      </c>
      <c r="R1870" s="4">
        <v>15.073</v>
      </c>
      <c r="S1870" s="4">
        <v>15.526</v>
      </c>
      <c r="T1870" s="4">
        <v>15.715999999999999</v>
      </c>
      <c r="U1870" s="4">
        <v>15.257999999999999</v>
      </c>
      <c r="V1870" s="4">
        <v>13.319000000000001</v>
      </c>
      <c r="W1870" s="4">
        <v>12.452</v>
      </c>
      <c r="X1870" s="4">
        <v>9.8759999999999994</v>
      </c>
      <c r="Y1870" s="4">
        <v>6.0890000000000004</v>
      </c>
      <c r="Z1870" s="4">
        <v>2.84</v>
      </c>
      <c r="AA1870" s="4">
        <v>0.73899999999999999</v>
      </c>
    </row>
    <row r="1871" spans="1:27" s="6" customFormat="1" x14ac:dyDescent="0.3">
      <c r="A1871" s="40">
        <v>1870</v>
      </c>
      <c r="B1871" s="18" t="s">
        <v>323</v>
      </c>
      <c r="C1871" s="43" t="s">
        <v>148</v>
      </c>
      <c r="D1871" s="41"/>
      <c r="E1871" s="41">
        <v>96</v>
      </c>
      <c r="F1871" s="41">
        <v>2090</v>
      </c>
      <c r="G1871" s="4">
        <v>11.368</v>
      </c>
      <c r="H1871" s="4">
        <v>11.635</v>
      </c>
      <c r="I1871" s="4">
        <v>11.837999999999999</v>
      </c>
      <c r="J1871" s="4">
        <v>12.016</v>
      </c>
      <c r="K1871" s="4">
        <v>12.301</v>
      </c>
      <c r="L1871" s="4">
        <v>12.699</v>
      </c>
      <c r="M1871" s="4">
        <v>13.192</v>
      </c>
      <c r="N1871" s="4">
        <v>13.654</v>
      </c>
      <c r="O1871" s="4">
        <v>13.965</v>
      </c>
      <c r="P1871" s="4">
        <v>14.042999999999999</v>
      </c>
      <c r="Q1871" s="4">
        <v>14.154999999999999</v>
      </c>
      <c r="R1871" s="4">
        <v>14.487</v>
      </c>
      <c r="S1871" s="4">
        <v>14.9</v>
      </c>
      <c r="T1871" s="4">
        <v>15.227</v>
      </c>
      <c r="U1871" s="4">
        <v>15.182</v>
      </c>
      <c r="V1871" s="4">
        <v>14.324999999999999</v>
      </c>
      <c r="W1871" s="4">
        <v>11.818</v>
      </c>
      <c r="X1871" s="4">
        <v>9.923</v>
      </c>
      <c r="Y1871" s="4">
        <v>6.5129999999999999</v>
      </c>
      <c r="Z1871" s="4">
        <v>2.944</v>
      </c>
      <c r="AA1871" s="4">
        <v>0.89400000000000002</v>
      </c>
    </row>
    <row r="1872" spans="1:27" s="6" customFormat="1" x14ac:dyDescent="0.3">
      <c r="A1872" s="40">
        <v>1871</v>
      </c>
      <c r="B1872" s="18" t="s">
        <v>323</v>
      </c>
      <c r="C1872" s="43" t="s">
        <v>148</v>
      </c>
      <c r="D1872" s="41"/>
      <c r="E1872" s="41">
        <v>96</v>
      </c>
      <c r="F1872" s="41">
        <v>2095</v>
      </c>
      <c r="G1872" s="4">
        <v>11.084</v>
      </c>
      <c r="H1872" s="4">
        <v>11.375</v>
      </c>
      <c r="I1872" s="4">
        <v>11.64</v>
      </c>
      <c r="J1872" s="4">
        <v>11.884</v>
      </c>
      <c r="K1872" s="4">
        <v>12.099</v>
      </c>
      <c r="L1872" s="4">
        <v>12.375999999999999</v>
      </c>
      <c r="M1872" s="4">
        <v>12.749000000000001</v>
      </c>
      <c r="N1872" s="4">
        <v>13.218</v>
      </c>
      <c r="O1872" s="4">
        <v>13.651999999999999</v>
      </c>
      <c r="P1872" s="4">
        <v>13.938000000000001</v>
      </c>
      <c r="Q1872" s="4">
        <v>13.984</v>
      </c>
      <c r="R1872" s="4">
        <v>14.058</v>
      </c>
      <c r="S1872" s="4">
        <v>14.332000000000001</v>
      </c>
      <c r="T1872" s="4">
        <v>14.634</v>
      </c>
      <c r="U1872" s="4">
        <v>14.744999999999999</v>
      </c>
      <c r="V1872" s="4">
        <v>14.314</v>
      </c>
      <c r="W1872" s="4">
        <v>12.808</v>
      </c>
      <c r="X1872" s="4">
        <v>9.5419999999999998</v>
      </c>
      <c r="Y1872" s="4">
        <v>6.6909999999999998</v>
      </c>
      <c r="Z1872" s="4">
        <v>3.2589999999999999</v>
      </c>
      <c r="AA1872" s="4">
        <v>1.0029999999999999</v>
      </c>
    </row>
    <row r="1873" spans="1:27" s="6" customFormat="1" x14ac:dyDescent="0.3">
      <c r="A1873" s="40">
        <v>1872</v>
      </c>
      <c r="B1873" s="18" t="s">
        <v>323</v>
      </c>
      <c r="C1873" s="43" t="s">
        <v>148</v>
      </c>
      <c r="D1873" s="41"/>
      <c r="E1873" s="41">
        <v>96</v>
      </c>
      <c r="F1873" s="41">
        <v>2100</v>
      </c>
      <c r="G1873" s="4">
        <v>10.835000000000001</v>
      </c>
      <c r="H1873" s="4">
        <v>11.090999999999999</v>
      </c>
      <c r="I1873" s="4">
        <v>11.38</v>
      </c>
      <c r="J1873" s="4">
        <v>11.682</v>
      </c>
      <c r="K1873" s="4">
        <v>11.958</v>
      </c>
      <c r="L1873" s="4">
        <v>12.167</v>
      </c>
      <c r="M1873" s="4">
        <v>12.422000000000001</v>
      </c>
      <c r="N1873" s="4">
        <v>12.772</v>
      </c>
      <c r="O1873" s="4">
        <v>13.215</v>
      </c>
      <c r="P1873" s="4">
        <v>13.627000000000001</v>
      </c>
      <c r="Q1873" s="4">
        <v>13.882999999999999</v>
      </c>
      <c r="R1873" s="4">
        <v>13.895</v>
      </c>
      <c r="S1873" s="4">
        <v>13.92</v>
      </c>
      <c r="T1873" s="4">
        <v>14.097</v>
      </c>
      <c r="U1873" s="4">
        <v>14.202999999999999</v>
      </c>
      <c r="V1873" s="4">
        <v>13.958</v>
      </c>
      <c r="W1873" s="4">
        <v>12.888</v>
      </c>
      <c r="X1873" s="4">
        <v>10.473000000000001</v>
      </c>
      <c r="Y1873" s="4">
        <v>6.5730000000000004</v>
      </c>
      <c r="Z1873" s="4">
        <v>3.4630000000000001</v>
      </c>
      <c r="AA1873" s="4">
        <v>1.1639999999999999</v>
      </c>
    </row>
    <row r="1874" spans="1:27" s="6" customFormat="1" x14ac:dyDescent="0.3">
      <c r="A1874" s="40">
        <v>1873</v>
      </c>
      <c r="B1874" s="18" t="s">
        <v>323</v>
      </c>
      <c r="C1874" s="43" t="s">
        <v>149</v>
      </c>
      <c r="D1874" s="41"/>
      <c r="E1874" s="41">
        <v>116</v>
      </c>
      <c r="F1874" s="41">
        <v>2015</v>
      </c>
      <c r="G1874" s="4">
        <v>864.50199999999995</v>
      </c>
      <c r="H1874" s="4">
        <v>806.274</v>
      </c>
      <c r="I1874" s="4">
        <v>736.69</v>
      </c>
      <c r="J1874" s="4">
        <v>768.34699999999998</v>
      </c>
      <c r="K1874" s="4">
        <v>793.81299999999999</v>
      </c>
      <c r="L1874" s="4">
        <v>650.88699999999994</v>
      </c>
      <c r="M1874" s="4">
        <v>864.59900000000005</v>
      </c>
      <c r="N1874" s="4">
        <v>341.358</v>
      </c>
      <c r="O1874" s="4">
        <v>431.48700000000002</v>
      </c>
      <c r="P1874" s="4">
        <v>402.06799999999998</v>
      </c>
      <c r="Q1874" s="4">
        <v>369.779</v>
      </c>
      <c r="R1874" s="4">
        <v>294.05700000000002</v>
      </c>
      <c r="S1874" s="4">
        <v>242.916</v>
      </c>
      <c r="T1874" s="4">
        <v>159.31200000000001</v>
      </c>
      <c r="U1874" s="4">
        <v>108.729</v>
      </c>
      <c r="V1874" s="4">
        <v>65.825999999999993</v>
      </c>
      <c r="W1874" s="4">
        <v>34.042000000000002</v>
      </c>
      <c r="X1874" s="4">
        <v>11.388</v>
      </c>
      <c r="Y1874" s="4">
        <v>2.63</v>
      </c>
      <c r="Z1874" s="4">
        <v>0.32400000000000001</v>
      </c>
      <c r="AA1874" s="4">
        <v>2.3E-2</v>
      </c>
    </row>
    <row r="1875" spans="1:27" s="6" customFormat="1" x14ac:dyDescent="0.3">
      <c r="A1875" s="40">
        <v>1874</v>
      </c>
      <c r="B1875" s="18" t="s">
        <v>323</v>
      </c>
      <c r="C1875" s="43" t="s">
        <v>149</v>
      </c>
      <c r="D1875" s="41"/>
      <c r="E1875" s="41">
        <v>116</v>
      </c>
      <c r="F1875" s="41">
        <v>2020</v>
      </c>
      <c r="G1875" s="4">
        <v>871.48500000000001</v>
      </c>
      <c r="H1875" s="4">
        <v>858.346</v>
      </c>
      <c r="I1875" s="4">
        <v>800.49699999999996</v>
      </c>
      <c r="J1875" s="4">
        <v>727.20299999999997</v>
      </c>
      <c r="K1875" s="4">
        <v>754.32299999999998</v>
      </c>
      <c r="L1875" s="4">
        <v>779.66399999999999</v>
      </c>
      <c r="M1875" s="4">
        <v>638.96699999999998</v>
      </c>
      <c r="N1875" s="4">
        <v>851.22799999999995</v>
      </c>
      <c r="O1875" s="4">
        <v>333.77499999999998</v>
      </c>
      <c r="P1875" s="4">
        <v>421.89400000000001</v>
      </c>
      <c r="Q1875" s="4">
        <v>391.25400000000002</v>
      </c>
      <c r="R1875" s="4">
        <v>356.27699999999999</v>
      </c>
      <c r="S1875" s="4">
        <v>276.63</v>
      </c>
      <c r="T1875" s="4">
        <v>218.92599999999999</v>
      </c>
      <c r="U1875" s="4">
        <v>133.458</v>
      </c>
      <c r="V1875" s="4">
        <v>80.233000000000004</v>
      </c>
      <c r="W1875" s="4">
        <v>40.176000000000002</v>
      </c>
      <c r="X1875" s="4">
        <v>15.897</v>
      </c>
      <c r="Y1875" s="4">
        <v>3.7010000000000001</v>
      </c>
      <c r="Z1875" s="4">
        <v>0.52300000000000002</v>
      </c>
      <c r="AA1875" s="4">
        <v>3.1E-2</v>
      </c>
    </row>
    <row r="1876" spans="1:27" s="6" customFormat="1" x14ac:dyDescent="0.3">
      <c r="A1876" s="40">
        <v>1875</v>
      </c>
      <c r="B1876" s="18" t="s">
        <v>323</v>
      </c>
      <c r="C1876" s="43" t="s">
        <v>149</v>
      </c>
      <c r="D1876" s="41"/>
      <c r="E1876" s="41">
        <v>116</v>
      </c>
      <c r="F1876" s="41">
        <v>2025</v>
      </c>
      <c r="G1876" s="4">
        <v>835.45100000000002</v>
      </c>
      <c r="H1876" s="4">
        <v>866.49099999999999</v>
      </c>
      <c r="I1876" s="4">
        <v>853.46299999999997</v>
      </c>
      <c r="J1876" s="4">
        <v>791.62599999999998</v>
      </c>
      <c r="K1876" s="4">
        <v>714.17899999999997</v>
      </c>
      <c r="L1876" s="4">
        <v>741.38400000000001</v>
      </c>
      <c r="M1876" s="4">
        <v>768.04200000000003</v>
      </c>
      <c r="N1876" s="4">
        <v>629.11199999999997</v>
      </c>
      <c r="O1876" s="4">
        <v>838.78200000000004</v>
      </c>
      <c r="P1876" s="4">
        <v>326.76600000000002</v>
      </c>
      <c r="Q1876" s="4">
        <v>411.834</v>
      </c>
      <c r="R1876" s="4">
        <v>378.41699999999997</v>
      </c>
      <c r="S1876" s="4">
        <v>337.14100000000002</v>
      </c>
      <c r="T1876" s="4">
        <v>251.53800000000001</v>
      </c>
      <c r="U1876" s="4">
        <v>185.98699999999999</v>
      </c>
      <c r="V1876" s="4">
        <v>100.602</v>
      </c>
      <c r="W1876" s="4">
        <v>50.465000000000003</v>
      </c>
      <c r="X1876" s="4">
        <v>19.489000000000001</v>
      </c>
      <c r="Y1876" s="4">
        <v>5.3979999999999997</v>
      </c>
      <c r="Z1876" s="4">
        <v>0.76800000000000002</v>
      </c>
      <c r="AA1876" s="4">
        <v>5.0999999999999997E-2</v>
      </c>
    </row>
    <row r="1877" spans="1:27" s="6" customFormat="1" x14ac:dyDescent="0.3">
      <c r="A1877" s="40">
        <v>1876</v>
      </c>
      <c r="B1877" s="18" t="s">
        <v>323</v>
      </c>
      <c r="C1877" s="43" t="s">
        <v>149</v>
      </c>
      <c r="D1877" s="41"/>
      <c r="E1877" s="41">
        <v>116</v>
      </c>
      <c r="F1877" s="41">
        <v>2030</v>
      </c>
      <c r="G1877" s="4">
        <v>808.452</v>
      </c>
      <c r="H1877" s="4">
        <v>831.45100000000002</v>
      </c>
      <c r="I1877" s="4">
        <v>862.48099999999999</v>
      </c>
      <c r="J1877" s="4">
        <v>845.13499999999999</v>
      </c>
      <c r="K1877" s="4">
        <v>779.04399999999998</v>
      </c>
      <c r="L1877" s="4">
        <v>702.12300000000005</v>
      </c>
      <c r="M1877" s="4">
        <v>730.92100000000005</v>
      </c>
      <c r="N1877" s="4">
        <v>758.33299999999997</v>
      </c>
      <c r="O1877" s="4">
        <v>620.28499999999997</v>
      </c>
      <c r="P1877" s="4">
        <v>825.928</v>
      </c>
      <c r="Q1877" s="4">
        <v>319.524</v>
      </c>
      <c r="R1877" s="4">
        <v>399.678</v>
      </c>
      <c r="S1877" s="4">
        <v>359.91</v>
      </c>
      <c r="T1877" s="4">
        <v>309.06099999999998</v>
      </c>
      <c r="U1877" s="4">
        <v>216.39099999999999</v>
      </c>
      <c r="V1877" s="4">
        <v>142.99</v>
      </c>
      <c r="W1877" s="4">
        <v>65.067999999999998</v>
      </c>
      <c r="X1877" s="4">
        <v>25.369</v>
      </c>
      <c r="Y1877" s="4">
        <v>6.9</v>
      </c>
      <c r="Z1877" s="4">
        <v>1.1739999999999999</v>
      </c>
      <c r="AA1877" s="4">
        <v>7.9000000000000001E-2</v>
      </c>
    </row>
    <row r="1878" spans="1:27" s="6" customFormat="1" x14ac:dyDescent="0.3">
      <c r="A1878" s="40">
        <v>1877</v>
      </c>
      <c r="B1878" s="18" t="s">
        <v>323</v>
      </c>
      <c r="C1878" s="43" t="s">
        <v>149</v>
      </c>
      <c r="D1878" s="41"/>
      <c r="E1878" s="41">
        <v>116</v>
      </c>
      <c r="F1878" s="41">
        <v>2035</v>
      </c>
      <c r="G1878" s="4">
        <v>801.51199999999994</v>
      </c>
      <c r="H1878" s="4">
        <v>805.005</v>
      </c>
      <c r="I1878" s="4">
        <v>827.98900000000003</v>
      </c>
      <c r="J1878" s="4">
        <v>854.43899999999996</v>
      </c>
      <c r="K1878" s="4">
        <v>832.66</v>
      </c>
      <c r="L1878" s="4">
        <v>767.02700000000004</v>
      </c>
      <c r="M1878" s="4">
        <v>692.14200000000005</v>
      </c>
      <c r="N1878" s="4">
        <v>721.88699999999994</v>
      </c>
      <c r="O1878" s="4">
        <v>748.95399999999995</v>
      </c>
      <c r="P1878" s="4">
        <v>611.024</v>
      </c>
      <c r="Q1878" s="4">
        <v>810.94899999999996</v>
      </c>
      <c r="R1878" s="4">
        <v>310.77100000000002</v>
      </c>
      <c r="S1878" s="4">
        <v>382.024</v>
      </c>
      <c r="T1878" s="4">
        <v>332.84500000000003</v>
      </c>
      <c r="U1878" s="4">
        <v>269.95499999999998</v>
      </c>
      <c r="V1878" s="4">
        <v>170.66300000000001</v>
      </c>
      <c r="W1878" s="4">
        <v>96.197999999999993</v>
      </c>
      <c r="X1878" s="4">
        <v>34.543999999999997</v>
      </c>
      <c r="Y1878" s="4">
        <v>9.6280000000000001</v>
      </c>
      <c r="Z1878" s="4">
        <v>1.6240000000000001</v>
      </c>
      <c r="AA1878" s="4">
        <v>0.128</v>
      </c>
    </row>
    <row r="1879" spans="1:27" s="6" customFormat="1" x14ac:dyDescent="0.3">
      <c r="A1879" s="40">
        <v>1878</v>
      </c>
      <c r="B1879" s="18" t="s">
        <v>323</v>
      </c>
      <c r="C1879" s="43" t="s">
        <v>149</v>
      </c>
      <c r="D1879" s="41"/>
      <c r="E1879" s="41">
        <v>116</v>
      </c>
      <c r="F1879" s="41">
        <v>2040</v>
      </c>
      <c r="G1879" s="4">
        <v>800.75800000000004</v>
      </c>
      <c r="H1879" s="4">
        <v>798.43499999999995</v>
      </c>
      <c r="I1879" s="4">
        <v>801.94799999999998</v>
      </c>
      <c r="J1879" s="4">
        <v>820.27099999999996</v>
      </c>
      <c r="K1879" s="4">
        <v>842.154</v>
      </c>
      <c r="L1879" s="4">
        <v>820.71299999999997</v>
      </c>
      <c r="M1879" s="4">
        <v>757.04300000000001</v>
      </c>
      <c r="N1879" s="4">
        <v>683.68600000000004</v>
      </c>
      <c r="O1879" s="4">
        <v>713.32500000000005</v>
      </c>
      <c r="P1879" s="4">
        <v>738.94</v>
      </c>
      <c r="Q1879" s="4">
        <v>600.51900000000001</v>
      </c>
      <c r="R1879" s="4">
        <v>791.77200000000005</v>
      </c>
      <c r="S1879" s="4">
        <v>298.154</v>
      </c>
      <c r="T1879" s="4">
        <v>355.89600000000002</v>
      </c>
      <c r="U1879" s="4">
        <v>294.41800000000001</v>
      </c>
      <c r="V1879" s="4">
        <v>217.512</v>
      </c>
      <c r="W1879" s="4">
        <v>118.679</v>
      </c>
      <c r="X1879" s="4">
        <v>53.505000000000003</v>
      </c>
      <c r="Y1879" s="4">
        <v>13.917999999999999</v>
      </c>
      <c r="Z1879" s="4">
        <v>2.431</v>
      </c>
      <c r="AA1879" s="4">
        <v>0.191</v>
      </c>
    </row>
    <row r="1880" spans="1:27" s="6" customFormat="1" x14ac:dyDescent="0.3">
      <c r="A1880" s="40">
        <v>1879</v>
      </c>
      <c r="B1880" s="18" t="s">
        <v>323</v>
      </c>
      <c r="C1880" s="43" t="s">
        <v>149</v>
      </c>
      <c r="D1880" s="41"/>
      <c r="E1880" s="41">
        <v>116</v>
      </c>
      <c r="F1880" s="41">
        <v>2045</v>
      </c>
      <c r="G1880" s="4">
        <v>787.50199999999995</v>
      </c>
      <c r="H1880" s="4">
        <v>797.95699999999999</v>
      </c>
      <c r="I1880" s="4">
        <v>795.65599999999995</v>
      </c>
      <c r="J1880" s="4">
        <v>794.47500000000002</v>
      </c>
      <c r="K1880" s="4">
        <v>808.23400000000004</v>
      </c>
      <c r="L1880" s="4">
        <v>830.37400000000002</v>
      </c>
      <c r="M1880" s="4">
        <v>810.77800000000002</v>
      </c>
      <c r="N1880" s="4">
        <v>748.55899999999997</v>
      </c>
      <c r="O1880" s="4">
        <v>675.84</v>
      </c>
      <c r="P1880" s="4">
        <v>704.322</v>
      </c>
      <c r="Q1880" s="4">
        <v>727.43200000000002</v>
      </c>
      <c r="R1880" s="4">
        <v>587.274</v>
      </c>
      <c r="S1880" s="4">
        <v>763.06299999999999</v>
      </c>
      <c r="T1880" s="4">
        <v>279.423</v>
      </c>
      <c r="U1880" s="4">
        <v>318.226</v>
      </c>
      <c r="V1880" s="4">
        <v>241.60900000000001</v>
      </c>
      <c r="W1880" s="4">
        <v>155.655</v>
      </c>
      <c r="X1880" s="4">
        <v>68.748000000000005</v>
      </c>
      <c r="Y1880" s="4">
        <v>22.731000000000002</v>
      </c>
      <c r="Z1880" s="4">
        <v>3.7429999999999999</v>
      </c>
      <c r="AA1880" s="4">
        <v>0.30199999999999999</v>
      </c>
    </row>
    <row r="1881" spans="1:27" s="6" customFormat="1" x14ac:dyDescent="0.3">
      <c r="A1881" s="40">
        <v>1880</v>
      </c>
      <c r="B1881" s="18" t="s">
        <v>323</v>
      </c>
      <c r="C1881" s="43" t="s">
        <v>149</v>
      </c>
      <c r="D1881" s="41"/>
      <c r="E1881" s="41">
        <v>116</v>
      </c>
      <c r="F1881" s="41">
        <v>2050</v>
      </c>
      <c r="G1881" s="4">
        <v>758.63900000000001</v>
      </c>
      <c r="H1881" s="4">
        <v>784.93600000000004</v>
      </c>
      <c r="I1881" s="4">
        <v>795.39499999999998</v>
      </c>
      <c r="J1881" s="4">
        <v>788.36199999999997</v>
      </c>
      <c r="K1881" s="4">
        <v>782.63300000000004</v>
      </c>
      <c r="L1881" s="4">
        <v>796.71100000000001</v>
      </c>
      <c r="M1881" s="4">
        <v>820.62900000000002</v>
      </c>
      <c r="N1881" s="4">
        <v>802.33199999999999</v>
      </c>
      <c r="O1881" s="4">
        <v>740.654</v>
      </c>
      <c r="P1881" s="4">
        <v>667.72900000000004</v>
      </c>
      <c r="Q1881" s="4">
        <v>694.072</v>
      </c>
      <c r="R1881" s="4">
        <v>712.774</v>
      </c>
      <c r="S1881" s="4">
        <v>567.56500000000005</v>
      </c>
      <c r="T1881" s="4">
        <v>719.47400000000005</v>
      </c>
      <c r="U1881" s="4">
        <v>252.136</v>
      </c>
      <c r="V1881" s="4">
        <v>265.334</v>
      </c>
      <c r="W1881" s="4">
        <v>177.267</v>
      </c>
      <c r="X1881" s="4">
        <v>93.460999999999999</v>
      </c>
      <c r="Y1881" s="4">
        <v>30.617000000000001</v>
      </c>
      <c r="Z1881" s="4">
        <v>6.4710000000000001</v>
      </c>
      <c r="AA1881" s="4">
        <v>0.49</v>
      </c>
    </row>
    <row r="1882" spans="1:27" s="6" customFormat="1" x14ac:dyDescent="0.3">
      <c r="A1882" s="40">
        <v>1881</v>
      </c>
      <c r="B1882" s="18" t="s">
        <v>323</v>
      </c>
      <c r="C1882" s="43" t="s">
        <v>149</v>
      </c>
      <c r="D1882" s="41"/>
      <c r="E1882" s="41">
        <v>116</v>
      </c>
      <c r="F1882" s="41">
        <v>2055</v>
      </c>
      <c r="G1882" s="4">
        <v>727.63199999999995</v>
      </c>
      <c r="H1882" s="4">
        <v>756.34400000000005</v>
      </c>
      <c r="I1882" s="4">
        <v>782.62699999999995</v>
      </c>
      <c r="J1882" s="4">
        <v>788.53899999999999</v>
      </c>
      <c r="K1882" s="4">
        <v>777.17100000000005</v>
      </c>
      <c r="L1882" s="4">
        <v>771.79</v>
      </c>
      <c r="M1882" s="4">
        <v>787.61800000000005</v>
      </c>
      <c r="N1882" s="4">
        <v>812.64400000000001</v>
      </c>
      <c r="O1882" s="4">
        <v>794.60699999999997</v>
      </c>
      <c r="P1882" s="4">
        <v>732.54499999999996</v>
      </c>
      <c r="Q1882" s="4">
        <v>658.649</v>
      </c>
      <c r="R1882" s="4">
        <v>681.10400000000004</v>
      </c>
      <c r="S1882" s="4">
        <v>690.79</v>
      </c>
      <c r="T1882" s="4">
        <v>537.56299999999999</v>
      </c>
      <c r="U1882" s="4">
        <v>654.77499999999998</v>
      </c>
      <c r="V1882" s="4">
        <v>213.11799999999999</v>
      </c>
      <c r="W1882" s="4">
        <v>198.95500000000001</v>
      </c>
      <c r="X1882" s="4">
        <v>109.846</v>
      </c>
      <c r="Y1882" s="4">
        <v>43.406999999999996</v>
      </c>
      <c r="Z1882" s="4">
        <v>9.1739999999999995</v>
      </c>
      <c r="AA1882" s="4">
        <v>0.88300000000000001</v>
      </c>
    </row>
    <row r="1883" spans="1:27" s="6" customFormat="1" x14ac:dyDescent="0.3">
      <c r="A1883" s="40">
        <v>1882</v>
      </c>
      <c r="B1883" s="18" t="s">
        <v>323</v>
      </c>
      <c r="C1883" s="43" t="s">
        <v>149</v>
      </c>
      <c r="D1883" s="41"/>
      <c r="E1883" s="41">
        <v>116</v>
      </c>
      <c r="F1883" s="41">
        <v>2060</v>
      </c>
      <c r="G1883" s="4">
        <v>702.91399999999999</v>
      </c>
      <c r="H1883" s="4">
        <v>725.55700000000002</v>
      </c>
      <c r="I1883" s="4">
        <v>754.26599999999996</v>
      </c>
      <c r="J1883" s="4">
        <v>776.20500000000004</v>
      </c>
      <c r="K1883" s="4">
        <v>777.98500000000001</v>
      </c>
      <c r="L1883" s="4">
        <v>766.96299999999997</v>
      </c>
      <c r="M1883" s="4">
        <v>763.303</v>
      </c>
      <c r="N1883" s="4">
        <v>780.23800000000006</v>
      </c>
      <c r="O1883" s="4">
        <v>805.31799999999998</v>
      </c>
      <c r="P1883" s="4">
        <v>786.54200000000003</v>
      </c>
      <c r="Q1883" s="4">
        <v>723.28700000000003</v>
      </c>
      <c r="R1883" s="4">
        <v>647.07500000000005</v>
      </c>
      <c r="S1883" s="4">
        <v>661.48299999999995</v>
      </c>
      <c r="T1883" s="4">
        <v>656.93200000000002</v>
      </c>
      <c r="U1883" s="4">
        <v>492.70499999999998</v>
      </c>
      <c r="V1883" s="4">
        <v>560.77800000000002</v>
      </c>
      <c r="W1883" s="4">
        <v>163.16900000000001</v>
      </c>
      <c r="X1883" s="4">
        <v>127.202</v>
      </c>
      <c r="Y1883" s="4">
        <v>53.23</v>
      </c>
      <c r="Z1883" s="4">
        <v>13.714</v>
      </c>
      <c r="AA1883" s="4">
        <v>1.341</v>
      </c>
    </row>
    <row r="1884" spans="1:27" s="6" customFormat="1" x14ac:dyDescent="0.3">
      <c r="A1884" s="40">
        <v>1883</v>
      </c>
      <c r="B1884" s="18" t="s">
        <v>323</v>
      </c>
      <c r="C1884" s="43" t="s">
        <v>149</v>
      </c>
      <c r="D1884" s="41"/>
      <c r="E1884" s="41">
        <v>116</v>
      </c>
      <c r="F1884" s="41">
        <v>2065</v>
      </c>
      <c r="G1884" s="4">
        <v>683.99699999999996</v>
      </c>
      <c r="H1884" s="4">
        <v>701.02700000000004</v>
      </c>
      <c r="I1884" s="4">
        <v>723.68700000000001</v>
      </c>
      <c r="J1884" s="4">
        <v>748.279</v>
      </c>
      <c r="K1884" s="4">
        <v>766.298</v>
      </c>
      <c r="L1884" s="4">
        <v>768.38099999999997</v>
      </c>
      <c r="M1884" s="4">
        <v>759.00199999999995</v>
      </c>
      <c r="N1884" s="4">
        <v>756.46299999999997</v>
      </c>
      <c r="O1884" s="4">
        <v>773.52</v>
      </c>
      <c r="P1884" s="4">
        <v>797.64300000000003</v>
      </c>
      <c r="Q1884" s="4">
        <v>777.26599999999996</v>
      </c>
      <c r="R1884" s="4">
        <v>711.423</v>
      </c>
      <c r="S1884" s="4">
        <v>629.64</v>
      </c>
      <c r="T1884" s="4">
        <v>631.31399999999996</v>
      </c>
      <c r="U1884" s="4">
        <v>606.08000000000004</v>
      </c>
      <c r="V1884" s="4">
        <v>426.86500000000001</v>
      </c>
      <c r="W1884" s="4">
        <v>437.697</v>
      </c>
      <c r="X1884" s="4">
        <v>107.348</v>
      </c>
      <c r="Y1884" s="4">
        <v>64.105000000000004</v>
      </c>
      <c r="Z1884" s="4">
        <v>17.673999999999999</v>
      </c>
      <c r="AA1884" s="4">
        <v>2.1040000000000001</v>
      </c>
    </row>
    <row r="1885" spans="1:27" s="6" customFormat="1" x14ac:dyDescent="0.3">
      <c r="A1885" s="40">
        <v>1884</v>
      </c>
      <c r="B1885" s="18" t="s">
        <v>323</v>
      </c>
      <c r="C1885" s="43" t="s">
        <v>149</v>
      </c>
      <c r="D1885" s="41"/>
      <c r="E1885" s="41">
        <v>116</v>
      </c>
      <c r="F1885" s="41">
        <v>2070</v>
      </c>
      <c r="G1885" s="4">
        <v>667.09</v>
      </c>
      <c r="H1885" s="4">
        <v>682.27300000000002</v>
      </c>
      <c r="I1885" s="4">
        <v>699.32799999999997</v>
      </c>
      <c r="J1885" s="4">
        <v>718.11400000000003</v>
      </c>
      <c r="K1885" s="4">
        <v>739.01400000000001</v>
      </c>
      <c r="L1885" s="4">
        <v>757.30799999999999</v>
      </c>
      <c r="M1885" s="4">
        <v>760.90899999999999</v>
      </c>
      <c r="N1885" s="4">
        <v>752.59299999999996</v>
      </c>
      <c r="O1885" s="4">
        <v>750.255</v>
      </c>
      <c r="P1885" s="4">
        <v>766.50599999999997</v>
      </c>
      <c r="Q1885" s="4">
        <v>788.78300000000002</v>
      </c>
      <c r="R1885" s="4">
        <v>765.322</v>
      </c>
      <c r="S1885" s="4">
        <v>693.50199999999995</v>
      </c>
      <c r="T1885" s="4">
        <v>602.82899999999995</v>
      </c>
      <c r="U1885" s="4">
        <v>585.78800000000001</v>
      </c>
      <c r="V1885" s="4">
        <v>530.50300000000004</v>
      </c>
      <c r="W1885" s="4">
        <v>338.80700000000002</v>
      </c>
      <c r="X1885" s="4">
        <v>295.39299999999997</v>
      </c>
      <c r="Y1885" s="4">
        <v>56.045999999999999</v>
      </c>
      <c r="Z1885" s="4">
        <v>22.266999999999999</v>
      </c>
      <c r="AA1885" s="4">
        <v>2.887</v>
      </c>
    </row>
    <row r="1886" spans="1:27" s="6" customFormat="1" x14ac:dyDescent="0.3">
      <c r="A1886" s="40">
        <v>1885</v>
      </c>
      <c r="B1886" s="18" t="s">
        <v>323</v>
      </c>
      <c r="C1886" s="43" t="s">
        <v>149</v>
      </c>
      <c r="D1886" s="41"/>
      <c r="E1886" s="41">
        <v>116</v>
      </c>
      <c r="F1886" s="41">
        <v>2075</v>
      </c>
      <c r="G1886" s="4">
        <v>646.46400000000006</v>
      </c>
      <c r="H1886" s="4">
        <v>665.51700000000005</v>
      </c>
      <c r="I1886" s="4">
        <v>680.73400000000004</v>
      </c>
      <c r="J1886" s="4">
        <v>694.15200000000004</v>
      </c>
      <c r="K1886" s="4">
        <v>709.48599999999999</v>
      </c>
      <c r="L1886" s="4">
        <v>730.64599999999996</v>
      </c>
      <c r="M1886" s="4">
        <v>750.34</v>
      </c>
      <c r="N1886" s="4">
        <v>754.90200000000004</v>
      </c>
      <c r="O1886" s="4">
        <v>746.78499999999997</v>
      </c>
      <c r="P1886" s="4">
        <v>743.80100000000004</v>
      </c>
      <c r="Q1886" s="4">
        <v>758.44399999999996</v>
      </c>
      <c r="R1886" s="4">
        <v>777.39</v>
      </c>
      <c r="S1886" s="4">
        <v>747.29</v>
      </c>
      <c r="T1886" s="4">
        <v>665.97500000000002</v>
      </c>
      <c r="U1886" s="4">
        <v>562.35500000000002</v>
      </c>
      <c r="V1886" s="4">
        <v>517.65200000000004</v>
      </c>
      <c r="W1886" s="4">
        <v>427.76299999999998</v>
      </c>
      <c r="X1886" s="4">
        <v>234.22200000000001</v>
      </c>
      <c r="Y1886" s="4">
        <v>159.506</v>
      </c>
      <c r="Z1886" s="4">
        <v>20.332999999999998</v>
      </c>
      <c r="AA1886" s="4">
        <v>3.831</v>
      </c>
    </row>
    <row r="1887" spans="1:27" s="6" customFormat="1" x14ac:dyDescent="0.3">
      <c r="A1887" s="40">
        <v>1886</v>
      </c>
      <c r="B1887" s="18" t="s">
        <v>323</v>
      </c>
      <c r="C1887" s="43" t="s">
        <v>149</v>
      </c>
      <c r="D1887" s="41"/>
      <c r="E1887" s="41">
        <v>116</v>
      </c>
      <c r="F1887" s="41">
        <v>2080</v>
      </c>
      <c r="G1887" s="4">
        <v>623.89300000000003</v>
      </c>
      <c r="H1887" s="4">
        <v>645.029</v>
      </c>
      <c r="I1887" s="4">
        <v>664.11699999999996</v>
      </c>
      <c r="J1887" s="4">
        <v>675.93600000000004</v>
      </c>
      <c r="K1887" s="4">
        <v>686.13499999999999</v>
      </c>
      <c r="L1887" s="4">
        <v>701.73299999999995</v>
      </c>
      <c r="M1887" s="4">
        <v>724.2</v>
      </c>
      <c r="N1887" s="4">
        <v>744.755</v>
      </c>
      <c r="O1887" s="4">
        <v>749.43799999999999</v>
      </c>
      <c r="P1887" s="4">
        <v>740.72900000000004</v>
      </c>
      <c r="Q1887" s="4">
        <v>736.39099999999996</v>
      </c>
      <c r="R1887" s="4">
        <v>748.10500000000002</v>
      </c>
      <c r="S1887" s="4">
        <v>760.21100000000001</v>
      </c>
      <c r="T1887" s="4">
        <v>719.577</v>
      </c>
      <c r="U1887" s="4">
        <v>624.27200000000005</v>
      </c>
      <c r="V1887" s="4">
        <v>501.21699999999998</v>
      </c>
      <c r="W1887" s="4">
        <v>423.36799999999999</v>
      </c>
      <c r="X1887" s="4">
        <v>302.24599999999998</v>
      </c>
      <c r="Y1887" s="4">
        <v>130.435</v>
      </c>
      <c r="Z1887" s="4">
        <v>60.241</v>
      </c>
      <c r="AA1887" s="4">
        <v>3.8290000000000002</v>
      </c>
    </row>
    <row r="1888" spans="1:27" s="6" customFormat="1" x14ac:dyDescent="0.3">
      <c r="A1888" s="40">
        <v>1887</v>
      </c>
      <c r="B1888" s="18" t="s">
        <v>323</v>
      </c>
      <c r="C1888" s="43" t="s">
        <v>149</v>
      </c>
      <c r="D1888" s="41"/>
      <c r="E1888" s="41">
        <v>116</v>
      </c>
      <c r="F1888" s="41">
        <v>2085</v>
      </c>
      <c r="G1888" s="4">
        <v>602.48500000000001</v>
      </c>
      <c r="H1888" s="4">
        <v>622.596</v>
      </c>
      <c r="I1888" s="4">
        <v>643.76300000000003</v>
      </c>
      <c r="J1888" s="4">
        <v>659.68700000000001</v>
      </c>
      <c r="K1888" s="4">
        <v>668.52099999999996</v>
      </c>
      <c r="L1888" s="4">
        <v>678.96400000000006</v>
      </c>
      <c r="M1888" s="4">
        <v>695.79600000000005</v>
      </c>
      <c r="N1888" s="4">
        <v>719.06700000000001</v>
      </c>
      <c r="O1888" s="4">
        <v>739.67499999999995</v>
      </c>
      <c r="P1888" s="4">
        <v>743.70899999999995</v>
      </c>
      <c r="Q1888" s="4">
        <v>733.755</v>
      </c>
      <c r="R1888" s="4">
        <v>726.90599999999995</v>
      </c>
      <c r="S1888" s="4">
        <v>732.54100000000005</v>
      </c>
      <c r="T1888" s="4">
        <v>733.80700000000002</v>
      </c>
      <c r="U1888" s="4">
        <v>677.46</v>
      </c>
      <c r="V1888" s="4">
        <v>560.73299999999995</v>
      </c>
      <c r="W1888" s="4">
        <v>415.22899999999998</v>
      </c>
      <c r="X1888" s="4">
        <v>305.16399999999999</v>
      </c>
      <c r="Y1888" s="4">
        <v>173.17099999999999</v>
      </c>
      <c r="Z1888" s="4">
        <v>51.146000000000001</v>
      </c>
      <c r="AA1888" s="4">
        <v>10.539</v>
      </c>
    </row>
    <row r="1889" spans="1:27" s="6" customFormat="1" x14ac:dyDescent="0.3">
      <c r="A1889" s="40">
        <v>1888</v>
      </c>
      <c r="B1889" s="18" t="s">
        <v>323</v>
      </c>
      <c r="C1889" s="43" t="s">
        <v>149</v>
      </c>
      <c r="D1889" s="41"/>
      <c r="E1889" s="41">
        <v>116</v>
      </c>
      <c r="F1889" s="41">
        <v>2090</v>
      </c>
      <c r="G1889" s="4">
        <v>583.98599999999999</v>
      </c>
      <c r="H1889" s="4">
        <v>601.30700000000002</v>
      </c>
      <c r="I1889" s="4">
        <v>621.45399999999995</v>
      </c>
      <c r="J1889" s="4">
        <v>639.69399999999996</v>
      </c>
      <c r="K1889" s="4">
        <v>652.86</v>
      </c>
      <c r="L1889" s="4">
        <v>661.92200000000003</v>
      </c>
      <c r="M1889" s="4">
        <v>673.51199999999994</v>
      </c>
      <c r="N1889" s="4">
        <v>691.09699999999998</v>
      </c>
      <c r="O1889" s="4">
        <v>714.41099999999994</v>
      </c>
      <c r="P1889" s="4">
        <v>734.33799999999997</v>
      </c>
      <c r="Q1889" s="4">
        <v>737.09900000000005</v>
      </c>
      <c r="R1889" s="4">
        <v>724.83799999999997</v>
      </c>
      <c r="S1889" s="4">
        <v>712.68499999999995</v>
      </c>
      <c r="T1889" s="4">
        <v>708.70500000000004</v>
      </c>
      <c r="U1889" s="4">
        <v>693.66499999999996</v>
      </c>
      <c r="V1889" s="4">
        <v>612.92399999999998</v>
      </c>
      <c r="W1889" s="4">
        <v>470.17500000000001</v>
      </c>
      <c r="X1889" s="4">
        <v>304.97800000000001</v>
      </c>
      <c r="Y1889" s="4">
        <v>179.63800000000001</v>
      </c>
      <c r="Z1889" s="4">
        <v>70.394999999999996</v>
      </c>
      <c r="AA1889" s="4">
        <v>10.521000000000001</v>
      </c>
    </row>
    <row r="1890" spans="1:27" s="6" customFormat="1" x14ac:dyDescent="0.3">
      <c r="A1890" s="40">
        <v>1889</v>
      </c>
      <c r="B1890" s="18" t="s">
        <v>323</v>
      </c>
      <c r="C1890" s="43" t="s">
        <v>149</v>
      </c>
      <c r="D1890" s="41"/>
      <c r="E1890" s="41">
        <v>116</v>
      </c>
      <c r="F1890" s="41">
        <v>2095</v>
      </c>
      <c r="G1890" s="4">
        <v>567.75099999999998</v>
      </c>
      <c r="H1890" s="4">
        <v>582.91300000000001</v>
      </c>
      <c r="I1890" s="4">
        <v>600.274</v>
      </c>
      <c r="J1890" s="4">
        <v>617.73800000000006</v>
      </c>
      <c r="K1890" s="4">
        <v>633.44500000000005</v>
      </c>
      <c r="L1890" s="4">
        <v>646.81600000000003</v>
      </c>
      <c r="M1890" s="4">
        <v>656.92700000000002</v>
      </c>
      <c r="N1890" s="4">
        <v>669.202</v>
      </c>
      <c r="O1890" s="4">
        <v>686.83299999999997</v>
      </c>
      <c r="P1890" s="4">
        <v>709.50599999999997</v>
      </c>
      <c r="Q1890" s="4">
        <v>728.14400000000001</v>
      </c>
      <c r="R1890" s="4">
        <v>728.61900000000003</v>
      </c>
      <c r="S1890" s="4">
        <v>711.46600000000001</v>
      </c>
      <c r="T1890" s="4">
        <v>690.91099999999994</v>
      </c>
      <c r="U1890" s="4">
        <v>672.42100000000005</v>
      </c>
      <c r="V1890" s="4">
        <v>631.80399999999997</v>
      </c>
      <c r="W1890" s="4">
        <v>519.82000000000005</v>
      </c>
      <c r="X1890" s="4">
        <v>351.65800000000002</v>
      </c>
      <c r="Y1890" s="4">
        <v>184.4</v>
      </c>
      <c r="Z1890" s="4">
        <v>75.762</v>
      </c>
      <c r="AA1890" s="4">
        <v>14.351000000000001</v>
      </c>
    </row>
    <row r="1891" spans="1:27" s="6" customFormat="1" x14ac:dyDescent="0.3">
      <c r="A1891" s="40">
        <v>1890</v>
      </c>
      <c r="B1891" s="18" t="s">
        <v>323</v>
      </c>
      <c r="C1891" s="43" t="s">
        <v>149</v>
      </c>
      <c r="D1891" s="41"/>
      <c r="E1891" s="41">
        <v>116</v>
      </c>
      <c r="F1891" s="41">
        <v>2100</v>
      </c>
      <c r="G1891" s="4">
        <v>553.024</v>
      </c>
      <c r="H1891" s="4">
        <v>566.78499999999997</v>
      </c>
      <c r="I1891" s="4">
        <v>581.98699999999997</v>
      </c>
      <c r="J1891" s="4">
        <v>596.90800000000002</v>
      </c>
      <c r="K1891" s="4">
        <v>612.06299999999999</v>
      </c>
      <c r="L1891" s="4">
        <v>627.95000000000005</v>
      </c>
      <c r="M1891" s="4">
        <v>642.26199999999994</v>
      </c>
      <c r="N1891" s="4">
        <v>652.98500000000001</v>
      </c>
      <c r="O1891" s="4">
        <v>665.30200000000002</v>
      </c>
      <c r="P1891" s="4">
        <v>682.34699999999998</v>
      </c>
      <c r="Q1891" s="4">
        <v>703.82399999999996</v>
      </c>
      <c r="R1891" s="4">
        <v>720.20699999999999</v>
      </c>
      <c r="S1891" s="4">
        <v>715.947</v>
      </c>
      <c r="T1891" s="4">
        <v>691.06799999999998</v>
      </c>
      <c r="U1891" s="4">
        <v>657.81799999999998</v>
      </c>
      <c r="V1891" s="4">
        <v>616.31200000000001</v>
      </c>
      <c r="W1891" s="4">
        <v>541.59199999999998</v>
      </c>
      <c r="X1891" s="4">
        <v>395.51600000000002</v>
      </c>
      <c r="Y1891" s="4">
        <v>218.12299999999999</v>
      </c>
      <c r="Z1891" s="4">
        <v>80.575000000000003</v>
      </c>
      <c r="AA1891" s="4">
        <v>16.602</v>
      </c>
    </row>
    <row r="1892" spans="1:27" s="6" customFormat="1" x14ac:dyDescent="0.3">
      <c r="A1892" s="40">
        <v>1891</v>
      </c>
      <c r="B1892" s="18" t="s">
        <v>323</v>
      </c>
      <c r="C1892" s="43" t="s">
        <v>150</v>
      </c>
      <c r="D1892" s="41"/>
      <c r="E1892" s="41">
        <v>360</v>
      </c>
      <c r="F1892" s="41">
        <v>2015</v>
      </c>
      <c r="G1892" s="4">
        <v>12034.941000000001</v>
      </c>
      <c r="H1892" s="4">
        <v>11583.525</v>
      </c>
      <c r="I1892" s="4">
        <v>11486.835999999999</v>
      </c>
      <c r="J1892" s="4">
        <v>10931.556</v>
      </c>
      <c r="K1892" s="4">
        <v>10722.921</v>
      </c>
      <c r="L1892" s="4">
        <v>10490.402</v>
      </c>
      <c r="M1892" s="4">
        <v>10564.495999999999</v>
      </c>
      <c r="N1892" s="4">
        <v>9756.5380000000005</v>
      </c>
      <c r="O1892" s="4">
        <v>9037.4110000000001</v>
      </c>
      <c r="P1892" s="4">
        <v>8058.3829999999998</v>
      </c>
      <c r="Q1892" s="4">
        <v>6836.2240000000002</v>
      </c>
      <c r="R1892" s="4">
        <v>5508.3149999999996</v>
      </c>
      <c r="S1892" s="4">
        <v>3804.1930000000002</v>
      </c>
      <c r="T1892" s="4">
        <v>2803.7109999999998</v>
      </c>
      <c r="U1892" s="4">
        <v>2052.8820000000001</v>
      </c>
      <c r="V1892" s="4">
        <v>1417.4449999999999</v>
      </c>
      <c r="W1892" s="4">
        <v>674.37599999999998</v>
      </c>
      <c r="X1892" s="4">
        <v>285.46100000000001</v>
      </c>
      <c r="Y1892" s="4">
        <v>65.325999999999993</v>
      </c>
      <c r="Z1892" s="4">
        <v>7.7690000000000001</v>
      </c>
      <c r="AA1892" s="4">
        <v>0.438</v>
      </c>
    </row>
    <row r="1893" spans="1:27" s="6" customFormat="1" x14ac:dyDescent="0.3">
      <c r="A1893" s="40">
        <v>1892</v>
      </c>
      <c r="B1893" s="18" t="s">
        <v>323</v>
      </c>
      <c r="C1893" s="43" t="s">
        <v>150</v>
      </c>
      <c r="D1893" s="41"/>
      <c r="E1893" s="41">
        <v>360</v>
      </c>
      <c r="F1893" s="41">
        <v>2020</v>
      </c>
      <c r="G1893" s="4">
        <v>11637.793</v>
      </c>
      <c r="H1893" s="4">
        <v>11977.244000000001</v>
      </c>
      <c r="I1893" s="4">
        <v>11545.81</v>
      </c>
      <c r="J1893" s="4">
        <v>11407.593000000001</v>
      </c>
      <c r="K1893" s="4">
        <v>10800.661</v>
      </c>
      <c r="L1893" s="4">
        <v>10584.916999999999</v>
      </c>
      <c r="M1893" s="4">
        <v>10358.43</v>
      </c>
      <c r="N1893" s="4">
        <v>10426.499</v>
      </c>
      <c r="O1893" s="4">
        <v>9605.3510000000006</v>
      </c>
      <c r="P1893" s="4">
        <v>8855.5120000000006</v>
      </c>
      <c r="Q1893" s="4">
        <v>7834.0919999999996</v>
      </c>
      <c r="R1893" s="4">
        <v>6566.63</v>
      </c>
      <c r="S1893" s="4">
        <v>5165.9809999999998</v>
      </c>
      <c r="T1893" s="4">
        <v>3418.6109999999999</v>
      </c>
      <c r="U1893" s="4">
        <v>2351.6559999999999</v>
      </c>
      <c r="V1893" s="4">
        <v>1523.1980000000001</v>
      </c>
      <c r="W1893" s="4">
        <v>856.52</v>
      </c>
      <c r="X1893" s="4">
        <v>295.95</v>
      </c>
      <c r="Y1893" s="4">
        <v>79.037000000000006</v>
      </c>
      <c r="Z1893" s="4">
        <v>9.8379999999999992</v>
      </c>
      <c r="AA1893" s="4">
        <v>0.60199999999999998</v>
      </c>
    </row>
    <row r="1894" spans="1:27" s="6" customFormat="1" x14ac:dyDescent="0.3">
      <c r="A1894" s="40">
        <v>1893</v>
      </c>
      <c r="B1894" s="18" t="s">
        <v>323</v>
      </c>
      <c r="C1894" s="43" t="s">
        <v>150</v>
      </c>
      <c r="D1894" s="41"/>
      <c r="E1894" s="41">
        <v>360</v>
      </c>
      <c r="F1894" s="41">
        <v>2025</v>
      </c>
      <c r="G1894" s="4">
        <v>11297.227000000001</v>
      </c>
      <c r="H1894" s="4">
        <v>11588.892</v>
      </c>
      <c r="I1894" s="4">
        <v>11943.781000000001</v>
      </c>
      <c r="J1894" s="4">
        <v>11477.656999999999</v>
      </c>
      <c r="K1894" s="4">
        <v>11293.311</v>
      </c>
      <c r="L1894" s="4">
        <v>10681.263999999999</v>
      </c>
      <c r="M1894" s="4">
        <v>10469.635</v>
      </c>
      <c r="N1894" s="4">
        <v>10238.673000000001</v>
      </c>
      <c r="O1894" s="4">
        <v>10283.255999999999</v>
      </c>
      <c r="P1894" s="4">
        <v>9430.009</v>
      </c>
      <c r="Q1894" s="4">
        <v>8628.1309999999994</v>
      </c>
      <c r="R1894" s="4">
        <v>7545.61</v>
      </c>
      <c r="S1894" s="4">
        <v>6182.55</v>
      </c>
      <c r="T1894" s="4">
        <v>4670.0879999999997</v>
      </c>
      <c r="U1894" s="4">
        <v>2892.2950000000001</v>
      </c>
      <c r="V1894" s="4">
        <v>1767.9369999999999</v>
      </c>
      <c r="W1894" s="4">
        <v>938.49300000000005</v>
      </c>
      <c r="X1894" s="4">
        <v>385.93</v>
      </c>
      <c r="Y1894" s="4">
        <v>84.751000000000005</v>
      </c>
      <c r="Z1894" s="4">
        <v>12.369</v>
      </c>
      <c r="AA1894" s="4">
        <v>0.78700000000000003</v>
      </c>
    </row>
    <row r="1895" spans="1:27" s="6" customFormat="1" x14ac:dyDescent="0.3">
      <c r="A1895" s="40">
        <v>1894</v>
      </c>
      <c r="B1895" s="18" t="s">
        <v>323</v>
      </c>
      <c r="C1895" s="43" t="s">
        <v>150</v>
      </c>
      <c r="D1895" s="41"/>
      <c r="E1895" s="41">
        <v>360</v>
      </c>
      <c r="F1895" s="41">
        <v>2030</v>
      </c>
      <c r="G1895" s="4">
        <v>11048.834999999999</v>
      </c>
      <c r="H1895" s="4">
        <v>11254.001</v>
      </c>
      <c r="I1895" s="4">
        <v>11559.407999999999</v>
      </c>
      <c r="J1895" s="4">
        <v>11878.483</v>
      </c>
      <c r="K1895" s="4">
        <v>11369.045</v>
      </c>
      <c r="L1895" s="4">
        <v>11178.243</v>
      </c>
      <c r="M1895" s="4">
        <v>10572.956</v>
      </c>
      <c r="N1895" s="4">
        <v>10357.956</v>
      </c>
      <c r="O1895" s="4">
        <v>10108.358</v>
      </c>
      <c r="P1895" s="4">
        <v>10110.064</v>
      </c>
      <c r="Q1895" s="4">
        <v>9204.1689999999999</v>
      </c>
      <c r="R1895" s="4">
        <v>8329.5360000000001</v>
      </c>
      <c r="S1895" s="4">
        <v>7128.8159999999998</v>
      </c>
      <c r="T1895" s="4">
        <v>5618.8689999999997</v>
      </c>
      <c r="U1895" s="4">
        <v>3982.9319999999998</v>
      </c>
      <c r="V1895" s="4">
        <v>2201.373</v>
      </c>
      <c r="W1895" s="4">
        <v>1109.576</v>
      </c>
      <c r="X1895" s="4">
        <v>433.8</v>
      </c>
      <c r="Y1895" s="4">
        <v>114.224</v>
      </c>
      <c r="Z1895" s="4">
        <v>13.779</v>
      </c>
      <c r="AA1895" s="4">
        <v>1.02</v>
      </c>
    </row>
    <row r="1896" spans="1:27" s="6" customFormat="1" x14ac:dyDescent="0.3">
      <c r="A1896" s="40">
        <v>1895</v>
      </c>
      <c r="B1896" s="18" t="s">
        <v>323</v>
      </c>
      <c r="C1896" s="43" t="s">
        <v>150</v>
      </c>
      <c r="D1896" s="41"/>
      <c r="E1896" s="41">
        <v>360</v>
      </c>
      <c r="F1896" s="41">
        <v>2035</v>
      </c>
      <c r="G1896" s="4">
        <v>10889.584000000001</v>
      </c>
      <c r="H1896" s="4">
        <v>11010.221</v>
      </c>
      <c r="I1896" s="4">
        <v>11227.749</v>
      </c>
      <c r="J1896" s="4">
        <v>11498.501</v>
      </c>
      <c r="K1896" s="4">
        <v>11773.721</v>
      </c>
      <c r="L1896" s="4">
        <v>11259.654</v>
      </c>
      <c r="M1896" s="4">
        <v>11074.06</v>
      </c>
      <c r="N1896" s="4">
        <v>10468.75</v>
      </c>
      <c r="O1896" s="4">
        <v>10236.325999999999</v>
      </c>
      <c r="P1896" s="4">
        <v>9950.19</v>
      </c>
      <c r="Q1896" s="4">
        <v>9884.616</v>
      </c>
      <c r="R1896" s="4">
        <v>8904.9410000000007</v>
      </c>
      <c r="S1896" s="4">
        <v>7895.6149999999998</v>
      </c>
      <c r="T1896" s="4">
        <v>6512.44</v>
      </c>
      <c r="U1896" s="4">
        <v>4829.63</v>
      </c>
      <c r="V1896" s="4">
        <v>3068.7570000000001</v>
      </c>
      <c r="W1896" s="4">
        <v>1407.27</v>
      </c>
      <c r="X1896" s="4">
        <v>526.20399999999995</v>
      </c>
      <c r="Y1896" s="4">
        <v>132.76</v>
      </c>
      <c r="Z1896" s="4">
        <v>19.314</v>
      </c>
      <c r="AA1896" s="4">
        <v>1.1839999999999999</v>
      </c>
    </row>
    <row r="1897" spans="1:27" s="6" customFormat="1" x14ac:dyDescent="0.3">
      <c r="A1897" s="40">
        <v>1896</v>
      </c>
      <c r="B1897" s="18" t="s">
        <v>323</v>
      </c>
      <c r="C1897" s="43" t="s">
        <v>150</v>
      </c>
      <c r="D1897" s="41"/>
      <c r="E1897" s="41">
        <v>360</v>
      </c>
      <c r="F1897" s="41">
        <v>2040</v>
      </c>
      <c r="G1897" s="4">
        <v>10719.896000000001</v>
      </c>
      <c r="H1897" s="4">
        <v>10854.66</v>
      </c>
      <c r="I1897" s="4">
        <v>10986.694</v>
      </c>
      <c r="J1897" s="4">
        <v>11170.344999999999</v>
      </c>
      <c r="K1897" s="4">
        <v>11399.468000000001</v>
      </c>
      <c r="L1897" s="4">
        <v>11668.103999999999</v>
      </c>
      <c r="M1897" s="4">
        <v>11161.143</v>
      </c>
      <c r="N1897" s="4">
        <v>10973.915999999999</v>
      </c>
      <c r="O1897" s="4">
        <v>10354.959000000001</v>
      </c>
      <c r="P1897" s="4">
        <v>10087.606</v>
      </c>
      <c r="Q1897" s="4">
        <v>9742.482</v>
      </c>
      <c r="R1897" s="4">
        <v>9582.6319999999996</v>
      </c>
      <c r="S1897" s="4">
        <v>8467.1610000000001</v>
      </c>
      <c r="T1897" s="4">
        <v>7247.98</v>
      </c>
      <c r="U1897" s="4">
        <v>5639.2089999999998</v>
      </c>
      <c r="V1897" s="4">
        <v>3764.5920000000001</v>
      </c>
      <c r="W1897" s="4">
        <v>1996.931</v>
      </c>
      <c r="X1897" s="4">
        <v>684.25599999999997</v>
      </c>
      <c r="Y1897" s="4">
        <v>166.42400000000001</v>
      </c>
      <c r="Z1897" s="4">
        <v>23.341999999999999</v>
      </c>
      <c r="AA1897" s="4">
        <v>1.6930000000000001</v>
      </c>
    </row>
    <row r="1898" spans="1:27" s="6" customFormat="1" x14ac:dyDescent="0.3">
      <c r="A1898" s="40">
        <v>1897</v>
      </c>
      <c r="B1898" s="18" t="s">
        <v>323</v>
      </c>
      <c r="C1898" s="43" t="s">
        <v>150</v>
      </c>
      <c r="D1898" s="41"/>
      <c r="E1898" s="41">
        <v>360</v>
      </c>
      <c r="F1898" s="41">
        <v>2045</v>
      </c>
      <c r="G1898" s="4">
        <v>10474.592000000001</v>
      </c>
      <c r="H1898" s="4">
        <v>10687.514999999999</v>
      </c>
      <c r="I1898" s="4">
        <v>10832.448</v>
      </c>
      <c r="J1898" s="4">
        <v>10930.944</v>
      </c>
      <c r="K1898" s="4">
        <v>11073.825999999999</v>
      </c>
      <c r="L1898" s="4">
        <v>11296.907999999999</v>
      </c>
      <c r="M1898" s="4">
        <v>11569.981</v>
      </c>
      <c r="N1898" s="4">
        <v>11063.713</v>
      </c>
      <c r="O1898" s="4">
        <v>10860.652</v>
      </c>
      <c r="P1898" s="4">
        <v>10212.14</v>
      </c>
      <c r="Q1898" s="4">
        <v>9888.7630000000008</v>
      </c>
      <c r="R1898" s="4">
        <v>9462.1839999999993</v>
      </c>
      <c r="S1898" s="4">
        <v>9141.4650000000001</v>
      </c>
      <c r="T1898" s="4">
        <v>7816.5389999999998</v>
      </c>
      <c r="U1898" s="4">
        <v>6334.607</v>
      </c>
      <c r="V1898" s="4">
        <v>4464.3530000000001</v>
      </c>
      <c r="W1898" s="4">
        <v>2511.6979999999999</v>
      </c>
      <c r="X1898" s="4">
        <v>1007.971</v>
      </c>
      <c r="Y1898" s="4">
        <v>227.88499999999999</v>
      </c>
      <c r="Z1898" s="4">
        <v>31.199000000000002</v>
      </c>
      <c r="AA1898" s="4">
        <v>2.1880000000000002</v>
      </c>
    </row>
    <row r="1899" spans="1:27" s="6" customFormat="1" x14ac:dyDescent="0.3">
      <c r="A1899" s="40">
        <v>1898</v>
      </c>
      <c r="B1899" s="18" t="s">
        <v>323</v>
      </c>
      <c r="C1899" s="43" t="s">
        <v>150</v>
      </c>
      <c r="D1899" s="41"/>
      <c r="E1899" s="41">
        <v>360</v>
      </c>
      <c r="F1899" s="41">
        <v>2050</v>
      </c>
      <c r="G1899" s="4">
        <v>10176.451999999999</v>
      </c>
      <c r="H1899" s="4">
        <v>10444.416999999999</v>
      </c>
      <c r="I1899" s="4">
        <v>10666.495999999999</v>
      </c>
      <c r="J1899" s="4">
        <v>10778.05</v>
      </c>
      <c r="K1899" s="4">
        <v>10836.504999999999</v>
      </c>
      <c r="L1899" s="4">
        <v>10973.941000000001</v>
      </c>
      <c r="M1899" s="4">
        <v>11202.41</v>
      </c>
      <c r="N1899" s="4">
        <v>11473.325999999999</v>
      </c>
      <c r="O1899" s="4">
        <v>10954.242</v>
      </c>
      <c r="P1899" s="4">
        <v>10718.759</v>
      </c>
      <c r="Q1899" s="4">
        <v>10021.687</v>
      </c>
      <c r="R1899" s="4">
        <v>9620.5740000000005</v>
      </c>
      <c r="S1899" s="4">
        <v>9053.1910000000007</v>
      </c>
      <c r="T1899" s="4">
        <v>8482.3060000000005</v>
      </c>
      <c r="U1899" s="4">
        <v>6889.1930000000002</v>
      </c>
      <c r="V1899" s="4">
        <v>5086.2179999999998</v>
      </c>
      <c r="W1899" s="4">
        <v>3047.4059999999999</v>
      </c>
      <c r="X1899" s="4">
        <v>1312.3869999999999</v>
      </c>
      <c r="Y1899" s="4">
        <v>352.30599999999998</v>
      </c>
      <c r="Z1899" s="4">
        <v>45.402999999999999</v>
      </c>
      <c r="AA1899" s="4">
        <v>3.0880000000000001</v>
      </c>
    </row>
    <row r="1900" spans="1:27" s="6" customFormat="1" x14ac:dyDescent="0.3">
      <c r="A1900" s="40">
        <v>1899</v>
      </c>
      <c r="B1900" s="18" t="s">
        <v>323</v>
      </c>
      <c r="C1900" s="43" t="s">
        <v>150</v>
      </c>
      <c r="D1900" s="41"/>
      <c r="E1900" s="41">
        <v>360</v>
      </c>
      <c r="F1900" s="41">
        <v>2055</v>
      </c>
      <c r="G1900" s="4">
        <v>9860.7109999999993</v>
      </c>
      <c r="H1900" s="4">
        <v>10148.758</v>
      </c>
      <c r="I1900" s="4">
        <v>10425.01</v>
      </c>
      <c r="J1900" s="4">
        <v>10615.159</v>
      </c>
      <c r="K1900" s="4">
        <v>10688.703</v>
      </c>
      <c r="L1900" s="4">
        <v>10742.082</v>
      </c>
      <c r="M1900" s="4">
        <v>10885.04</v>
      </c>
      <c r="N1900" s="4">
        <v>11112.348</v>
      </c>
      <c r="O1900" s="4">
        <v>11366.227000000001</v>
      </c>
      <c r="P1900" s="4">
        <v>10818.9</v>
      </c>
      <c r="Q1900" s="4">
        <v>10530.553</v>
      </c>
      <c r="R1900" s="4">
        <v>9765.9410000000007</v>
      </c>
      <c r="S1900" s="4">
        <v>9230.7970000000005</v>
      </c>
      <c r="T1900" s="4">
        <v>8440.89</v>
      </c>
      <c r="U1900" s="4">
        <v>7535.52</v>
      </c>
      <c r="V1900" s="4">
        <v>5605.5919999999996</v>
      </c>
      <c r="W1900" s="4">
        <v>3547.9029999999998</v>
      </c>
      <c r="X1900" s="4">
        <v>1645.7809999999999</v>
      </c>
      <c r="Y1900" s="4">
        <v>480.58300000000003</v>
      </c>
      <c r="Z1900" s="4">
        <v>74.501999999999995</v>
      </c>
      <c r="AA1900" s="4">
        <v>4.75</v>
      </c>
    </row>
    <row r="1901" spans="1:27" s="6" customFormat="1" x14ac:dyDescent="0.3">
      <c r="A1901" s="40">
        <v>1900</v>
      </c>
      <c r="B1901" s="18" t="s">
        <v>323</v>
      </c>
      <c r="C1901" s="43" t="s">
        <v>150</v>
      </c>
      <c r="D1901" s="41"/>
      <c r="E1901" s="41">
        <v>360</v>
      </c>
      <c r="F1901" s="41">
        <v>2060</v>
      </c>
      <c r="G1901" s="4">
        <v>9581.0040000000008</v>
      </c>
      <c r="H1901" s="4">
        <v>9835.2520000000004</v>
      </c>
      <c r="I1901" s="4">
        <v>10130.781000000001</v>
      </c>
      <c r="J1901" s="4">
        <v>10376.716</v>
      </c>
      <c r="K1901" s="4">
        <v>10530.675999999999</v>
      </c>
      <c r="L1901" s="4">
        <v>10599.191000000001</v>
      </c>
      <c r="M1901" s="4">
        <v>10658.216</v>
      </c>
      <c r="N1901" s="4">
        <v>10800.911</v>
      </c>
      <c r="O1901" s="4">
        <v>11013.178</v>
      </c>
      <c r="P1901" s="4">
        <v>11233.666999999999</v>
      </c>
      <c r="Q1901" s="4">
        <v>10639.466</v>
      </c>
      <c r="R1901" s="4">
        <v>10277.52</v>
      </c>
      <c r="S1901" s="4">
        <v>9394.473</v>
      </c>
      <c r="T1901" s="4">
        <v>8644.3379999999997</v>
      </c>
      <c r="U1901" s="4">
        <v>7552.9170000000004</v>
      </c>
      <c r="V1901" s="4">
        <v>6206.41</v>
      </c>
      <c r="W1901" s="4">
        <v>3988.451</v>
      </c>
      <c r="X1901" s="4">
        <v>1975.4359999999999</v>
      </c>
      <c r="Y1901" s="4">
        <v>629.495</v>
      </c>
      <c r="Z1901" s="4">
        <v>107.536</v>
      </c>
      <c r="AA1901" s="4">
        <v>8.2159999999999993</v>
      </c>
    </row>
    <row r="1902" spans="1:27" s="6" customFormat="1" x14ac:dyDescent="0.3">
      <c r="A1902" s="40">
        <v>1901</v>
      </c>
      <c r="B1902" s="18" t="s">
        <v>323</v>
      </c>
      <c r="C1902" s="43" t="s">
        <v>150</v>
      </c>
      <c r="D1902" s="41"/>
      <c r="E1902" s="41">
        <v>360</v>
      </c>
      <c r="F1902" s="41">
        <v>2065</v>
      </c>
      <c r="G1902" s="4">
        <v>9342.7810000000009</v>
      </c>
      <c r="H1902" s="4">
        <v>9557.4529999999995</v>
      </c>
      <c r="I1902" s="4">
        <v>9818.58</v>
      </c>
      <c r="J1902" s="4">
        <v>10085.459999999999</v>
      </c>
      <c r="K1902" s="4">
        <v>10297.126</v>
      </c>
      <c r="L1902" s="4">
        <v>10446.072</v>
      </c>
      <c r="M1902" s="4">
        <v>10519.861000000001</v>
      </c>
      <c r="N1902" s="4">
        <v>10579.227000000001</v>
      </c>
      <c r="O1902" s="4">
        <v>10708.857</v>
      </c>
      <c r="P1902" s="4">
        <v>10891.125</v>
      </c>
      <c r="Q1902" s="4">
        <v>11058.069</v>
      </c>
      <c r="R1902" s="4">
        <v>10398.674999999999</v>
      </c>
      <c r="S1902" s="4">
        <v>9910.8459999999995</v>
      </c>
      <c r="T1902" s="4">
        <v>8834.2489999999998</v>
      </c>
      <c r="U1902" s="4">
        <v>7787.74</v>
      </c>
      <c r="V1902" s="4">
        <v>6292.25</v>
      </c>
      <c r="W1902" s="4">
        <v>4499.6490000000003</v>
      </c>
      <c r="X1902" s="4">
        <v>2286.4589999999998</v>
      </c>
      <c r="Y1902" s="4">
        <v>788.08100000000002</v>
      </c>
      <c r="Z1902" s="4">
        <v>148.92599999999999</v>
      </c>
      <c r="AA1902" s="4">
        <v>12.723000000000001</v>
      </c>
    </row>
    <row r="1903" spans="1:27" s="6" customFormat="1" x14ac:dyDescent="0.3">
      <c r="A1903" s="40">
        <v>1902</v>
      </c>
      <c r="B1903" s="18" t="s">
        <v>323</v>
      </c>
      <c r="C1903" s="43" t="s">
        <v>150</v>
      </c>
      <c r="D1903" s="41"/>
      <c r="E1903" s="41">
        <v>360</v>
      </c>
      <c r="F1903" s="41">
        <v>2070</v>
      </c>
      <c r="G1903" s="4">
        <v>9138.6479999999992</v>
      </c>
      <c r="H1903" s="4">
        <v>9320.9269999999997</v>
      </c>
      <c r="I1903" s="4">
        <v>9542.0139999999992</v>
      </c>
      <c r="J1903" s="4">
        <v>9776.2129999999997</v>
      </c>
      <c r="K1903" s="4">
        <v>10010.834000000001</v>
      </c>
      <c r="L1903" s="4">
        <v>10217.5</v>
      </c>
      <c r="M1903" s="4">
        <v>10371.163</v>
      </c>
      <c r="N1903" s="4">
        <v>10445.513000000001</v>
      </c>
      <c r="O1903" s="4">
        <v>10493.284</v>
      </c>
      <c r="P1903" s="4">
        <v>10596.246999999999</v>
      </c>
      <c r="Q1903" s="4">
        <v>10730.155000000001</v>
      </c>
      <c r="R1903" s="4">
        <v>10822.612999999999</v>
      </c>
      <c r="S1903" s="4">
        <v>10050.701999999999</v>
      </c>
      <c r="T1903" s="4">
        <v>9356.1730000000007</v>
      </c>
      <c r="U1903" s="4">
        <v>8009.67</v>
      </c>
      <c r="V1903" s="4">
        <v>6557.902</v>
      </c>
      <c r="W1903" s="4">
        <v>4643.3140000000003</v>
      </c>
      <c r="X1903" s="4">
        <v>2652.0929999999998</v>
      </c>
      <c r="Y1903" s="4">
        <v>949.84</v>
      </c>
      <c r="Z1903" s="4">
        <v>196.83099999999999</v>
      </c>
      <c r="AA1903" s="4">
        <v>18.841999999999999</v>
      </c>
    </row>
    <row r="1904" spans="1:27" s="6" customFormat="1" x14ac:dyDescent="0.3">
      <c r="A1904" s="40">
        <v>1903</v>
      </c>
      <c r="B1904" s="18" t="s">
        <v>323</v>
      </c>
      <c r="C1904" s="43" t="s">
        <v>150</v>
      </c>
      <c r="D1904" s="41"/>
      <c r="E1904" s="41">
        <v>360</v>
      </c>
      <c r="F1904" s="41">
        <v>2075</v>
      </c>
      <c r="G1904" s="4">
        <v>8913.366</v>
      </c>
      <c r="H1904" s="4">
        <v>9118.3060000000005</v>
      </c>
      <c r="I1904" s="4">
        <v>9306.5529999999999</v>
      </c>
      <c r="J1904" s="4">
        <v>9502.4210000000003</v>
      </c>
      <c r="K1904" s="4">
        <v>9706.5280000000002</v>
      </c>
      <c r="L1904" s="4">
        <v>9936.2800000000007</v>
      </c>
      <c r="M1904" s="4">
        <v>10147.325999999999</v>
      </c>
      <c r="N1904" s="4">
        <v>10301.334999999999</v>
      </c>
      <c r="O1904" s="4">
        <v>10364.89</v>
      </c>
      <c r="P1904" s="4">
        <v>10388.799000000001</v>
      </c>
      <c r="Q1904" s="4">
        <v>10448.392</v>
      </c>
      <c r="R1904" s="4">
        <v>10515.050999999999</v>
      </c>
      <c r="S1904" s="4">
        <v>10483.313</v>
      </c>
      <c r="T1904" s="4">
        <v>9523.2520000000004</v>
      </c>
      <c r="U1904" s="4">
        <v>8534.3310000000001</v>
      </c>
      <c r="V1904" s="4">
        <v>6813.8320000000003</v>
      </c>
      <c r="W1904" s="4">
        <v>4921.6819999999998</v>
      </c>
      <c r="X1904" s="4">
        <v>2810.6909999999998</v>
      </c>
      <c r="Y1904" s="4">
        <v>1145.837</v>
      </c>
      <c r="Z1904" s="4">
        <v>250.18899999999999</v>
      </c>
      <c r="AA1904" s="4">
        <v>26.664000000000001</v>
      </c>
    </row>
    <row r="1905" spans="1:27" s="6" customFormat="1" x14ac:dyDescent="0.3">
      <c r="A1905" s="40">
        <v>1904</v>
      </c>
      <c r="B1905" s="18" t="s">
        <v>323</v>
      </c>
      <c r="C1905" s="43" t="s">
        <v>150</v>
      </c>
      <c r="D1905" s="41"/>
      <c r="E1905" s="41">
        <v>360</v>
      </c>
      <c r="F1905" s="41">
        <v>2080</v>
      </c>
      <c r="G1905" s="4">
        <v>8680.6830000000009</v>
      </c>
      <c r="H1905" s="4">
        <v>8894.1779999999999</v>
      </c>
      <c r="I1905" s="4">
        <v>9104.8539999999994</v>
      </c>
      <c r="J1905" s="4">
        <v>9269.65</v>
      </c>
      <c r="K1905" s="4">
        <v>9437.4500000000007</v>
      </c>
      <c r="L1905" s="4">
        <v>9637.1260000000002</v>
      </c>
      <c r="M1905" s="4">
        <v>9870.8359999999993</v>
      </c>
      <c r="N1905" s="4">
        <v>10082.162</v>
      </c>
      <c r="O1905" s="4">
        <v>10225.701999999999</v>
      </c>
      <c r="P1905" s="4">
        <v>10266.852999999999</v>
      </c>
      <c r="Q1905" s="4">
        <v>10251.245999999999</v>
      </c>
      <c r="R1905" s="4">
        <v>10250.314</v>
      </c>
      <c r="S1905" s="4">
        <v>10205.073</v>
      </c>
      <c r="T1905" s="4">
        <v>9966.8320000000003</v>
      </c>
      <c r="U1905" s="4">
        <v>8736.4680000000008</v>
      </c>
      <c r="V1905" s="4">
        <v>7332.4769999999999</v>
      </c>
      <c r="W1905" s="4">
        <v>5200.18</v>
      </c>
      <c r="X1905" s="4">
        <v>3060.6469999999999</v>
      </c>
      <c r="Y1905" s="4">
        <v>1264.3330000000001</v>
      </c>
      <c r="Z1905" s="4">
        <v>319.024</v>
      </c>
      <c r="AA1905" s="4">
        <v>36.42</v>
      </c>
    </row>
    <row r="1906" spans="1:27" s="6" customFormat="1" x14ac:dyDescent="0.3">
      <c r="A1906" s="40">
        <v>1905</v>
      </c>
      <c r="B1906" s="18" t="s">
        <v>323</v>
      </c>
      <c r="C1906" s="43" t="s">
        <v>150</v>
      </c>
      <c r="D1906" s="41"/>
      <c r="E1906" s="41">
        <v>360</v>
      </c>
      <c r="F1906" s="41">
        <v>2085</v>
      </c>
      <c r="G1906" s="4">
        <v>8449.2880000000005</v>
      </c>
      <c r="H1906" s="4">
        <v>8662.7240000000002</v>
      </c>
      <c r="I1906" s="4">
        <v>8881.6479999999992</v>
      </c>
      <c r="J1906" s="4">
        <v>9070.5709999999999</v>
      </c>
      <c r="K1906" s="4">
        <v>9209.36</v>
      </c>
      <c r="L1906" s="4">
        <v>9373.0380000000005</v>
      </c>
      <c r="M1906" s="4">
        <v>9576.4889999999996</v>
      </c>
      <c r="N1906" s="4">
        <v>9810.4549999999999</v>
      </c>
      <c r="O1906" s="4">
        <v>10011.849</v>
      </c>
      <c r="P1906" s="4">
        <v>10133.983</v>
      </c>
      <c r="Q1906" s="4">
        <v>10138.308999999999</v>
      </c>
      <c r="R1906" s="4">
        <v>10067.808999999999</v>
      </c>
      <c r="S1906" s="4">
        <v>9966.6239999999998</v>
      </c>
      <c r="T1906" s="4">
        <v>9733.5130000000008</v>
      </c>
      <c r="U1906" s="4">
        <v>9192.5920000000006</v>
      </c>
      <c r="V1906" s="4">
        <v>7575.6809999999996</v>
      </c>
      <c r="W1906" s="4">
        <v>5683.8919999999998</v>
      </c>
      <c r="X1906" s="4">
        <v>3316.259</v>
      </c>
      <c r="Y1906" s="4">
        <v>1429.9639999999999</v>
      </c>
      <c r="Z1906" s="4">
        <v>371.19600000000003</v>
      </c>
      <c r="AA1906" s="4">
        <v>49.704999999999998</v>
      </c>
    </row>
    <row r="1907" spans="1:27" s="6" customFormat="1" x14ac:dyDescent="0.3">
      <c r="A1907" s="40">
        <v>1906</v>
      </c>
      <c r="B1907" s="18" t="s">
        <v>323</v>
      </c>
      <c r="C1907" s="43" t="s">
        <v>150</v>
      </c>
      <c r="D1907" s="41"/>
      <c r="E1907" s="41">
        <v>360</v>
      </c>
      <c r="F1907" s="41">
        <v>2090</v>
      </c>
      <c r="G1907" s="4">
        <v>8229.1090000000004</v>
      </c>
      <c r="H1907" s="4">
        <v>8432.5360000000001</v>
      </c>
      <c r="I1907" s="4">
        <v>8651.107</v>
      </c>
      <c r="J1907" s="4">
        <v>8849.9879999999994</v>
      </c>
      <c r="K1907" s="4">
        <v>9014.8549999999996</v>
      </c>
      <c r="L1907" s="4">
        <v>9149.777</v>
      </c>
      <c r="M1907" s="4">
        <v>9317.0159999999996</v>
      </c>
      <c r="N1907" s="4">
        <v>9520.8449999999993</v>
      </c>
      <c r="O1907" s="4">
        <v>9745.509</v>
      </c>
      <c r="P1907" s="4">
        <v>9926.9979999999996</v>
      </c>
      <c r="Q1907" s="4">
        <v>10014.199000000001</v>
      </c>
      <c r="R1907" s="4">
        <v>9967.5120000000006</v>
      </c>
      <c r="S1907" s="4">
        <v>9806.8469999999998</v>
      </c>
      <c r="T1907" s="4">
        <v>9535.4809999999998</v>
      </c>
      <c r="U1907" s="4">
        <v>9023.6949999999997</v>
      </c>
      <c r="V1907" s="4">
        <v>8041.991</v>
      </c>
      <c r="W1907" s="4">
        <v>5960.83</v>
      </c>
      <c r="X1907" s="4">
        <v>3713.8560000000002</v>
      </c>
      <c r="Y1907" s="4">
        <v>1607.624</v>
      </c>
      <c r="Z1907" s="4">
        <v>442.33199999999999</v>
      </c>
      <c r="AA1907" s="4">
        <v>62.563000000000002</v>
      </c>
    </row>
    <row r="1908" spans="1:27" s="6" customFormat="1" x14ac:dyDescent="0.3">
      <c r="A1908" s="40">
        <v>1907</v>
      </c>
      <c r="B1908" s="18" t="s">
        <v>323</v>
      </c>
      <c r="C1908" s="43" t="s">
        <v>150</v>
      </c>
      <c r="D1908" s="41"/>
      <c r="E1908" s="41">
        <v>360</v>
      </c>
      <c r="F1908" s="41">
        <v>2095</v>
      </c>
      <c r="G1908" s="4">
        <v>8033.857</v>
      </c>
      <c r="H1908" s="4">
        <v>8213.3619999999992</v>
      </c>
      <c r="I1908" s="4">
        <v>8421.8109999999997</v>
      </c>
      <c r="J1908" s="4">
        <v>8621.8739999999998</v>
      </c>
      <c r="K1908" s="4">
        <v>8798.6650000000009</v>
      </c>
      <c r="L1908" s="4">
        <v>8959.7939999999999</v>
      </c>
      <c r="M1908" s="4">
        <v>9097.9959999999992</v>
      </c>
      <c r="N1908" s="4">
        <v>9265.7749999999996</v>
      </c>
      <c r="O1908" s="4">
        <v>9461.1110000000008</v>
      </c>
      <c r="P1908" s="4">
        <v>9667.2260000000006</v>
      </c>
      <c r="Q1908" s="4">
        <v>9816.0849999999991</v>
      </c>
      <c r="R1908" s="4">
        <v>9855.0849999999991</v>
      </c>
      <c r="S1908" s="4">
        <v>9724.9830000000002</v>
      </c>
      <c r="T1908" s="4">
        <v>9408.7180000000008</v>
      </c>
      <c r="U1908" s="4">
        <v>8880.7980000000007</v>
      </c>
      <c r="V1908" s="4">
        <v>7956.4530000000004</v>
      </c>
      <c r="W1908" s="4">
        <v>6412.5230000000001</v>
      </c>
      <c r="X1908" s="4">
        <v>3980.5830000000001</v>
      </c>
      <c r="Y1908" s="4">
        <v>1861.644</v>
      </c>
      <c r="Z1908" s="4">
        <v>521.76900000000001</v>
      </c>
      <c r="AA1908" s="4">
        <v>79.48</v>
      </c>
    </row>
    <row r="1909" spans="1:27" s="6" customFormat="1" x14ac:dyDescent="0.3">
      <c r="A1909" s="40">
        <v>1908</v>
      </c>
      <c r="B1909" s="18" t="s">
        <v>323</v>
      </c>
      <c r="C1909" s="43" t="s">
        <v>150</v>
      </c>
      <c r="D1909" s="41"/>
      <c r="E1909" s="41">
        <v>360</v>
      </c>
      <c r="F1909" s="41">
        <v>2100</v>
      </c>
      <c r="G1909" s="4">
        <v>7858.2470000000003</v>
      </c>
      <c r="H1909" s="4">
        <v>8019.15</v>
      </c>
      <c r="I1909" s="4">
        <v>8203.42</v>
      </c>
      <c r="J1909" s="4">
        <v>8395.0730000000003</v>
      </c>
      <c r="K1909" s="4">
        <v>8574.92</v>
      </c>
      <c r="L1909" s="4">
        <v>8748.1309999999994</v>
      </c>
      <c r="M1909" s="4">
        <v>8912.1080000000002</v>
      </c>
      <c r="N1909" s="4">
        <v>9050.8349999999991</v>
      </c>
      <c r="O1909" s="4">
        <v>9210.8389999999999</v>
      </c>
      <c r="P1909" s="4">
        <v>9389.4040000000005</v>
      </c>
      <c r="Q1909" s="4">
        <v>9565.4599999999991</v>
      </c>
      <c r="R1909" s="4">
        <v>9669.5030000000006</v>
      </c>
      <c r="S1909" s="4">
        <v>9630.7530000000006</v>
      </c>
      <c r="T1909" s="4">
        <v>9355.4940000000006</v>
      </c>
      <c r="U1909" s="4">
        <v>8801.9580000000005</v>
      </c>
      <c r="V1909" s="4">
        <v>7890.45</v>
      </c>
      <c r="W1909" s="4">
        <v>6427.1970000000001</v>
      </c>
      <c r="X1909" s="4">
        <v>4374.6869999999999</v>
      </c>
      <c r="Y1909" s="4">
        <v>2062.3789999999999</v>
      </c>
      <c r="Z1909" s="4">
        <v>633.87</v>
      </c>
      <c r="AA1909" s="4">
        <v>100.276</v>
      </c>
    </row>
    <row r="1910" spans="1:27" s="6" customFormat="1" x14ac:dyDescent="0.3">
      <c r="A1910" s="40">
        <v>1909</v>
      </c>
      <c r="B1910" s="18" t="s">
        <v>323</v>
      </c>
      <c r="C1910" s="43" t="s">
        <v>151</v>
      </c>
      <c r="D1910" s="41"/>
      <c r="E1910" s="41">
        <v>418</v>
      </c>
      <c r="F1910" s="41">
        <v>2015</v>
      </c>
      <c r="G1910" s="4">
        <v>377.72699999999998</v>
      </c>
      <c r="H1910" s="4">
        <v>370.95400000000001</v>
      </c>
      <c r="I1910" s="4">
        <v>352.27</v>
      </c>
      <c r="J1910" s="4">
        <v>352.47199999999998</v>
      </c>
      <c r="K1910" s="4">
        <v>345.51400000000001</v>
      </c>
      <c r="L1910" s="4">
        <v>301.346</v>
      </c>
      <c r="M1910" s="4">
        <v>253.203</v>
      </c>
      <c r="N1910" s="4">
        <v>211.81100000000001</v>
      </c>
      <c r="O1910" s="4">
        <v>181.053</v>
      </c>
      <c r="P1910" s="4">
        <v>149.69800000000001</v>
      </c>
      <c r="Q1910" s="4">
        <v>124.098</v>
      </c>
      <c r="R1910" s="4">
        <v>98.760999999999996</v>
      </c>
      <c r="S1910" s="4">
        <v>77.340999999999994</v>
      </c>
      <c r="T1910" s="4">
        <v>57.753</v>
      </c>
      <c r="U1910" s="4">
        <v>40.447000000000003</v>
      </c>
      <c r="V1910" s="4">
        <v>26.901</v>
      </c>
      <c r="W1910" s="4">
        <v>14.159000000000001</v>
      </c>
      <c r="X1910" s="4">
        <v>5.4429999999999996</v>
      </c>
      <c r="Y1910" s="4">
        <v>1.256</v>
      </c>
      <c r="Z1910" s="4">
        <v>0.16600000000000001</v>
      </c>
      <c r="AA1910" s="4">
        <v>1.2E-2</v>
      </c>
    </row>
    <row r="1911" spans="1:27" s="6" customFormat="1" x14ac:dyDescent="0.3">
      <c r="A1911" s="40">
        <v>1910</v>
      </c>
      <c r="B1911" s="18" t="s">
        <v>323</v>
      </c>
      <c r="C1911" s="43" t="s">
        <v>151</v>
      </c>
      <c r="D1911" s="41"/>
      <c r="E1911" s="41">
        <v>418</v>
      </c>
      <c r="F1911" s="41">
        <v>2020</v>
      </c>
      <c r="G1911" s="4">
        <v>373.69600000000003</v>
      </c>
      <c r="H1911" s="4">
        <v>372.27300000000002</v>
      </c>
      <c r="I1911" s="4">
        <v>367.99299999999999</v>
      </c>
      <c r="J1911" s="4">
        <v>346.28</v>
      </c>
      <c r="K1911" s="4">
        <v>341.30500000000001</v>
      </c>
      <c r="L1911" s="4">
        <v>333.447</v>
      </c>
      <c r="M1911" s="4">
        <v>292.43</v>
      </c>
      <c r="N1911" s="4">
        <v>247.80099999999999</v>
      </c>
      <c r="O1911" s="4">
        <v>208.161</v>
      </c>
      <c r="P1911" s="4">
        <v>177.24799999999999</v>
      </c>
      <c r="Q1911" s="4">
        <v>145.172</v>
      </c>
      <c r="R1911" s="4">
        <v>118.616</v>
      </c>
      <c r="S1911" s="4">
        <v>92.165999999999997</v>
      </c>
      <c r="T1911" s="4">
        <v>69.198999999999998</v>
      </c>
      <c r="U1911" s="4">
        <v>47.985999999999997</v>
      </c>
      <c r="V1911" s="4">
        <v>29.635000000000002</v>
      </c>
      <c r="W1911" s="4">
        <v>16.004000000000001</v>
      </c>
      <c r="X1911" s="4">
        <v>6.1079999999999997</v>
      </c>
      <c r="Y1911" s="4">
        <v>1.514</v>
      </c>
      <c r="Z1911" s="4">
        <v>0.20200000000000001</v>
      </c>
      <c r="AA1911" s="4">
        <v>1.4999999999999999E-2</v>
      </c>
    </row>
    <row r="1912" spans="1:27" s="6" customFormat="1" x14ac:dyDescent="0.3">
      <c r="A1912" s="40">
        <v>1911</v>
      </c>
      <c r="B1912" s="18" t="s">
        <v>323</v>
      </c>
      <c r="C1912" s="43" t="s">
        <v>151</v>
      </c>
      <c r="D1912" s="41"/>
      <c r="E1912" s="41">
        <v>418</v>
      </c>
      <c r="F1912" s="41">
        <v>2025</v>
      </c>
      <c r="G1912" s="4">
        <v>361.80599999999998</v>
      </c>
      <c r="H1912" s="4">
        <v>369.137</v>
      </c>
      <c r="I1912" s="4">
        <v>369.60199999999998</v>
      </c>
      <c r="J1912" s="4">
        <v>362.28500000000003</v>
      </c>
      <c r="K1912" s="4">
        <v>335.62299999999999</v>
      </c>
      <c r="L1912" s="4">
        <v>329.834</v>
      </c>
      <c r="M1912" s="4">
        <v>324.83199999999999</v>
      </c>
      <c r="N1912" s="4">
        <v>287.15800000000002</v>
      </c>
      <c r="O1912" s="4">
        <v>244.166</v>
      </c>
      <c r="P1912" s="4">
        <v>204.315</v>
      </c>
      <c r="Q1912" s="4">
        <v>172.423</v>
      </c>
      <c r="R1912" s="4">
        <v>139.31299999999999</v>
      </c>
      <c r="S1912" s="4">
        <v>111.295</v>
      </c>
      <c r="T1912" s="4">
        <v>83.078999999999994</v>
      </c>
      <c r="U1912" s="4">
        <v>58.073</v>
      </c>
      <c r="V1912" s="4">
        <v>35.636000000000003</v>
      </c>
      <c r="W1912" s="4">
        <v>17.928000000000001</v>
      </c>
      <c r="X1912" s="4">
        <v>7.03</v>
      </c>
      <c r="Y1912" s="4">
        <v>1.7250000000000001</v>
      </c>
      <c r="Z1912" s="4">
        <v>0.247</v>
      </c>
      <c r="AA1912" s="4">
        <v>1.7999999999999999E-2</v>
      </c>
    </row>
    <row r="1913" spans="1:27" s="6" customFormat="1" x14ac:dyDescent="0.3">
      <c r="A1913" s="40">
        <v>1912</v>
      </c>
      <c r="B1913" s="18" t="s">
        <v>323</v>
      </c>
      <c r="C1913" s="43" t="s">
        <v>151</v>
      </c>
      <c r="D1913" s="41"/>
      <c r="E1913" s="41">
        <v>418</v>
      </c>
      <c r="F1913" s="41">
        <v>2030</v>
      </c>
      <c r="G1913" s="4">
        <v>347.43900000000002</v>
      </c>
      <c r="H1913" s="4">
        <v>357.87</v>
      </c>
      <c r="I1913" s="4">
        <v>366.68</v>
      </c>
      <c r="J1913" s="4">
        <v>364.13499999999999</v>
      </c>
      <c r="K1913" s="4">
        <v>351.91500000000002</v>
      </c>
      <c r="L1913" s="4">
        <v>324.61099999999999</v>
      </c>
      <c r="M1913" s="4">
        <v>321.71100000000001</v>
      </c>
      <c r="N1913" s="4">
        <v>319.76900000000001</v>
      </c>
      <c r="O1913" s="4">
        <v>283.56</v>
      </c>
      <c r="P1913" s="4">
        <v>240.20599999999999</v>
      </c>
      <c r="Q1913" s="4">
        <v>199.33099999999999</v>
      </c>
      <c r="R1913" s="4">
        <v>166.102</v>
      </c>
      <c r="S1913" s="4">
        <v>131.422</v>
      </c>
      <c r="T1913" s="4">
        <v>101.09699999999999</v>
      </c>
      <c r="U1913" s="4">
        <v>70.48</v>
      </c>
      <c r="V1913" s="4">
        <v>43.792000000000002</v>
      </c>
      <c r="W1913" s="4">
        <v>22</v>
      </c>
      <c r="X1913" s="4">
        <v>8.0690000000000008</v>
      </c>
      <c r="Y1913" s="4">
        <v>2.04</v>
      </c>
      <c r="Z1913" s="4">
        <v>0.28799999999999998</v>
      </c>
      <c r="AA1913" s="4">
        <v>2.3E-2</v>
      </c>
    </row>
    <row r="1914" spans="1:27" s="6" customFormat="1" x14ac:dyDescent="0.3">
      <c r="A1914" s="40">
        <v>1913</v>
      </c>
      <c r="B1914" s="18" t="s">
        <v>323</v>
      </c>
      <c r="C1914" s="43" t="s">
        <v>151</v>
      </c>
      <c r="D1914" s="41"/>
      <c r="E1914" s="41">
        <v>418</v>
      </c>
      <c r="F1914" s="41">
        <v>2035</v>
      </c>
      <c r="G1914" s="4">
        <v>332.92500000000001</v>
      </c>
      <c r="H1914" s="4">
        <v>343.91199999999998</v>
      </c>
      <c r="I1914" s="4">
        <v>355.577</v>
      </c>
      <c r="J1914" s="4">
        <v>361.39299999999997</v>
      </c>
      <c r="K1914" s="4">
        <v>354.01499999999999</v>
      </c>
      <c r="L1914" s="4">
        <v>341.12400000000002</v>
      </c>
      <c r="M1914" s="4">
        <v>316.84899999999999</v>
      </c>
      <c r="N1914" s="4">
        <v>317.06900000000002</v>
      </c>
      <c r="O1914" s="4">
        <v>316.29500000000002</v>
      </c>
      <c r="P1914" s="4">
        <v>279.512</v>
      </c>
      <c r="Q1914" s="4">
        <v>234.96799999999999</v>
      </c>
      <c r="R1914" s="4">
        <v>192.732</v>
      </c>
      <c r="S1914" s="4">
        <v>157.54300000000001</v>
      </c>
      <c r="T1914" s="4">
        <v>120.343</v>
      </c>
      <c r="U1914" s="4">
        <v>86.796000000000006</v>
      </c>
      <c r="V1914" s="4">
        <v>54.103999999999999</v>
      </c>
      <c r="W1914" s="4">
        <v>27.731999999999999</v>
      </c>
      <c r="X1914" s="4">
        <v>10.244999999999999</v>
      </c>
      <c r="Y1914" s="4">
        <v>2.44</v>
      </c>
      <c r="Z1914" s="4">
        <v>0.35599999999999998</v>
      </c>
      <c r="AA1914" s="4">
        <v>2.7E-2</v>
      </c>
    </row>
    <row r="1915" spans="1:27" s="6" customFormat="1" x14ac:dyDescent="0.3">
      <c r="A1915" s="40">
        <v>1914</v>
      </c>
      <c r="B1915" s="18" t="s">
        <v>323</v>
      </c>
      <c r="C1915" s="43" t="s">
        <v>151</v>
      </c>
      <c r="D1915" s="41"/>
      <c r="E1915" s="41">
        <v>418</v>
      </c>
      <c r="F1915" s="41">
        <v>2040</v>
      </c>
      <c r="G1915" s="4">
        <v>318.47800000000001</v>
      </c>
      <c r="H1915" s="4">
        <v>329.66800000000001</v>
      </c>
      <c r="I1915" s="4">
        <v>341.73599999999999</v>
      </c>
      <c r="J1915" s="4">
        <v>350.43200000000002</v>
      </c>
      <c r="K1915" s="4">
        <v>351.46100000000001</v>
      </c>
      <c r="L1915" s="4">
        <v>343.44</v>
      </c>
      <c r="M1915" s="4">
        <v>333.52800000000002</v>
      </c>
      <c r="N1915" s="4">
        <v>312.53399999999999</v>
      </c>
      <c r="O1915" s="4">
        <v>314</v>
      </c>
      <c r="P1915" s="4">
        <v>312.28899999999999</v>
      </c>
      <c r="Q1915" s="4">
        <v>274.04700000000003</v>
      </c>
      <c r="R1915" s="4">
        <v>227.941</v>
      </c>
      <c r="S1915" s="4">
        <v>183.71100000000001</v>
      </c>
      <c r="T1915" s="4">
        <v>145.363</v>
      </c>
      <c r="U1915" s="4">
        <v>104.539</v>
      </c>
      <c r="V1915" s="4">
        <v>67.846999999999994</v>
      </c>
      <c r="W1915" s="4">
        <v>35.207000000000001</v>
      </c>
      <c r="X1915" s="4">
        <v>13.422000000000001</v>
      </c>
      <c r="Y1915" s="4">
        <v>3.2559999999999998</v>
      </c>
      <c r="Z1915" s="4">
        <v>0.45</v>
      </c>
      <c r="AA1915" s="4">
        <v>3.5999999999999997E-2</v>
      </c>
    </row>
    <row r="1916" spans="1:27" s="6" customFormat="1" x14ac:dyDescent="0.3">
      <c r="A1916" s="40">
        <v>1915</v>
      </c>
      <c r="B1916" s="18" t="s">
        <v>323</v>
      </c>
      <c r="C1916" s="43" t="s">
        <v>151</v>
      </c>
      <c r="D1916" s="41"/>
      <c r="E1916" s="41">
        <v>418</v>
      </c>
      <c r="F1916" s="41">
        <v>2045</v>
      </c>
      <c r="G1916" s="4">
        <v>303.80599999999998</v>
      </c>
      <c r="H1916" s="4">
        <v>315.41199999999998</v>
      </c>
      <c r="I1916" s="4">
        <v>327.577</v>
      </c>
      <c r="J1916" s="4">
        <v>336.69499999999999</v>
      </c>
      <c r="K1916" s="4">
        <v>340.65499999999997</v>
      </c>
      <c r="L1916" s="4">
        <v>341.053</v>
      </c>
      <c r="M1916" s="4">
        <v>336.02100000000002</v>
      </c>
      <c r="N1916" s="4">
        <v>329.34800000000001</v>
      </c>
      <c r="O1916" s="4">
        <v>309.798</v>
      </c>
      <c r="P1916" s="4">
        <v>310.43799999999999</v>
      </c>
      <c r="Q1916" s="4">
        <v>306.78699999999998</v>
      </c>
      <c r="R1916" s="4">
        <v>266.62400000000002</v>
      </c>
      <c r="S1916" s="4">
        <v>218.238</v>
      </c>
      <c r="T1916" s="4">
        <v>170.69200000000001</v>
      </c>
      <c r="U1916" s="4">
        <v>127.67100000000001</v>
      </c>
      <c r="V1916" s="4">
        <v>83.152000000000001</v>
      </c>
      <c r="W1916" s="4">
        <v>45.353999999999999</v>
      </c>
      <c r="X1916" s="4">
        <v>17.722000000000001</v>
      </c>
      <c r="Y1916" s="4">
        <v>4.4989999999999997</v>
      </c>
      <c r="Z1916" s="4">
        <v>0.64200000000000002</v>
      </c>
      <c r="AA1916" s="4">
        <v>4.8000000000000001E-2</v>
      </c>
    </row>
    <row r="1917" spans="1:27" s="6" customFormat="1" x14ac:dyDescent="0.3">
      <c r="A1917" s="40">
        <v>1916</v>
      </c>
      <c r="B1917" s="18" t="s">
        <v>323</v>
      </c>
      <c r="C1917" s="43" t="s">
        <v>151</v>
      </c>
      <c r="D1917" s="41"/>
      <c r="E1917" s="41">
        <v>418</v>
      </c>
      <c r="F1917" s="41">
        <v>2050</v>
      </c>
      <c r="G1917" s="4">
        <v>288.90300000000002</v>
      </c>
      <c r="H1917" s="4">
        <v>300.86799999999999</v>
      </c>
      <c r="I1917" s="4">
        <v>313.38200000000001</v>
      </c>
      <c r="J1917" s="4">
        <v>322.613</v>
      </c>
      <c r="K1917" s="4">
        <v>327.036</v>
      </c>
      <c r="L1917" s="4">
        <v>330.39400000000001</v>
      </c>
      <c r="M1917" s="4">
        <v>333.786</v>
      </c>
      <c r="N1917" s="4">
        <v>332.00799999999998</v>
      </c>
      <c r="O1917" s="4">
        <v>326.733</v>
      </c>
      <c r="P1917" s="4">
        <v>306.62400000000002</v>
      </c>
      <c r="Q1917" s="4">
        <v>305.47699999999998</v>
      </c>
      <c r="R1917" s="4">
        <v>299.22800000000001</v>
      </c>
      <c r="S1917" s="4">
        <v>256.28100000000001</v>
      </c>
      <c r="T1917" s="4">
        <v>204.05500000000001</v>
      </c>
      <c r="U1917" s="4">
        <v>151.45699999999999</v>
      </c>
      <c r="V1917" s="4">
        <v>103.248</v>
      </c>
      <c r="W1917" s="4">
        <v>57.063000000000002</v>
      </c>
      <c r="X1917" s="4">
        <v>23.757999999999999</v>
      </c>
      <c r="Y1917" s="4">
        <v>6.2809999999999997</v>
      </c>
      <c r="Z1917" s="4">
        <v>0.95099999999999996</v>
      </c>
      <c r="AA1917" s="4">
        <v>7.2999999999999995E-2</v>
      </c>
    </row>
    <row r="1918" spans="1:27" s="6" customFormat="1" x14ac:dyDescent="0.3">
      <c r="A1918" s="40">
        <v>1917</v>
      </c>
      <c r="B1918" s="18" t="s">
        <v>323</v>
      </c>
      <c r="C1918" s="43" t="s">
        <v>151</v>
      </c>
      <c r="D1918" s="41"/>
      <c r="E1918" s="41">
        <v>418</v>
      </c>
      <c r="F1918" s="41">
        <v>2055</v>
      </c>
      <c r="G1918" s="4">
        <v>274.48</v>
      </c>
      <c r="H1918" s="4">
        <v>286.185</v>
      </c>
      <c r="I1918" s="4">
        <v>298.97300000000001</v>
      </c>
      <c r="J1918" s="4">
        <v>308.70699999999999</v>
      </c>
      <c r="K1918" s="4">
        <v>313.50099999999998</v>
      </c>
      <c r="L1918" s="4">
        <v>317.37099999999998</v>
      </c>
      <c r="M1918" s="4">
        <v>323.58199999999999</v>
      </c>
      <c r="N1918" s="4">
        <v>330.05599999999998</v>
      </c>
      <c r="O1918" s="4">
        <v>329.60700000000003</v>
      </c>
      <c r="P1918" s="4">
        <v>323.68799999999999</v>
      </c>
      <c r="Q1918" s="4">
        <v>302.15600000000001</v>
      </c>
      <c r="R1918" s="4">
        <v>298.596</v>
      </c>
      <c r="S1918" s="4">
        <v>288.59500000000003</v>
      </c>
      <c r="T1918" s="4">
        <v>240.93700000000001</v>
      </c>
      <c r="U1918" s="4">
        <v>182.68100000000001</v>
      </c>
      <c r="V1918" s="4">
        <v>124.279</v>
      </c>
      <c r="W1918" s="4">
        <v>72.522999999999996</v>
      </c>
      <c r="X1918" s="4">
        <v>30.972999999999999</v>
      </c>
      <c r="Y1918" s="4">
        <v>8.8469999999999995</v>
      </c>
      <c r="Z1918" s="4">
        <v>1.415</v>
      </c>
      <c r="AA1918" s="4">
        <v>0.11600000000000001</v>
      </c>
    </row>
    <row r="1919" spans="1:27" s="6" customFormat="1" x14ac:dyDescent="0.3">
      <c r="A1919" s="40">
        <v>1918</v>
      </c>
      <c r="B1919" s="18" t="s">
        <v>323</v>
      </c>
      <c r="C1919" s="43" t="s">
        <v>151</v>
      </c>
      <c r="D1919" s="41"/>
      <c r="E1919" s="41">
        <v>418</v>
      </c>
      <c r="F1919" s="41">
        <v>2060</v>
      </c>
      <c r="G1919" s="4">
        <v>261.029</v>
      </c>
      <c r="H1919" s="4">
        <v>271.95100000000002</v>
      </c>
      <c r="I1919" s="4">
        <v>284.41000000000003</v>
      </c>
      <c r="J1919" s="4">
        <v>294.57</v>
      </c>
      <c r="K1919" s="4">
        <v>300.11799999999999</v>
      </c>
      <c r="L1919" s="4">
        <v>304.40199999999999</v>
      </c>
      <c r="M1919" s="4">
        <v>310.98899999999998</v>
      </c>
      <c r="N1919" s="4">
        <v>320.13</v>
      </c>
      <c r="O1919" s="4">
        <v>327.85500000000002</v>
      </c>
      <c r="P1919" s="4">
        <v>326.8</v>
      </c>
      <c r="Q1919" s="4">
        <v>319.37200000000001</v>
      </c>
      <c r="R1919" s="4">
        <v>295.92</v>
      </c>
      <c r="S1919" s="4">
        <v>288.87299999999999</v>
      </c>
      <c r="T1919" s="4">
        <v>272.69</v>
      </c>
      <c r="U1919" s="4">
        <v>217.52099999999999</v>
      </c>
      <c r="V1919" s="4">
        <v>152.001</v>
      </c>
      <c r="W1919" s="4">
        <v>89.308999999999997</v>
      </c>
      <c r="X1919" s="4">
        <v>40.792999999999999</v>
      </c>
      <c r="Y1919" s="4">
        <v>12.147</v>
      </c>
      <c r="Z1919" s="4">
        <v>2.1339999999999999</v>
      </c>
      <c r="AA1919" s="4">
        <v>0.186</v>
      </c>
    </row>
    <row r="1920" spans="1:27" s="6" customFormat="1" x14ac:dyDescent="0.3">
      <c r="A1920" s="40">
        <v>1919</v>
      </c>
      <c r="B1920" s="18" t="s">
        <v>323</v>
      </c>
      <c r="C1920" s="43" t="s">
        <v>151</v>
      </c>
      <c r="D1920" s="41"/>
      <c r="E1920" s="41">
        <v>418</v>
      </c>
      <c r="F1920" s="41">
        <v>2065</v>
      </c>
      <c r="G1920" s="4">
        <v>249.32599999999999</v>
      </c>
      <c r="H1920" s="4">
        <v>258.66899999999998</v>
      </c>
      <c r="I1920" s="4">
        <v>270.291</v>
      </c>
      <c r="J1920" s="4">
        <v>280.27699999999999</v>
      </c>
      <c r="K1920" s="4">
        <v>286.49400000000003</v>
      </c>
      <c r="L1920" s="4">
        <v>291.56700000000001</v>
      </c>
      <c r="M1920" s="4">
        <v>298.428</v>
      </c>
      <c r="N1920" s="4">
        <v>307.803</v>
      </c>
      <c r="O1920" s="4">
        <v>318.14600000000002</v>
      </c>
      <c r="P1920" s="4">
        <v>325.28800000000001</v>
      </c>
      <c r="Q1920" s="4">
        <v>322.79500000000002</v>
      </c>
      <c r="R1920" s="4">
        <v>313.31599999999997</v>
      </c>
      <c r="S1920" s="4">
        <v>287.06900000000002</v>
      </c>
      <c r="T1920" s="4">
        <v>274.19</v>
      </c>
      <c r="U1920" s="4">
        <v>248.06399999999999</v>
      </c>
      <c r="V1920" s="4">
        <v>183.30500000000001</v>
      </c>
      <c r="W1920" s="4">
        <v>111.55</v>
      </c>
      <c r="X1920" s="4">
        <v>51.935000000000002</v>
      </c>
      <c r="Y1920" s="4">
        <v>16.792999999999999</v>
      </c>
      <c r="Z1920" s="4">
        <v>3.1280000000000001</v>
      </c>
      <c r="AA1920" s="4">
        <v>0.30299999999999999</v>
      </c>
    </row>
    <row r="1921" spans="1:27" s="6" customFormat="1" x14ac:dyDescent="0.3">
      <c r="A1921" s="40">
        <v>1920</v>
      </c>
      <c r="B1921" s="18" t="s">
        <v>323</v>
      </c>
      <c r="C1921" s="43" t="s">
        <v>151</v>
      </c>
      <c r="D1921" s="41"/>
      <c r="E1921" s="41">
        <v>418</v>
      </c>
      <c r="F1921" s="41">
        <v>2070</v>
      </c>
      <c r="G1921" s="4">
        <v>238.779</v>
      </c>
      <c r="H1921" s="4">
        <v>247.131</v>
      </c>
      <c r="I1921" s="4">
        <v>257.12400000000002</v>
      </c>
      <c r="J1921" s="4">
        <v>266.41699999999997</v>
      </c>
      <c r="K1921" s="4">
        <v>272.70499999999998</v>
      </c>
      <c r="L1921" s="4">
        <v>278.483</v>
      </c>
      <c r="M1921" s="4">
        <v>285.99400000000003</v>
      </c>
      <c r="N1921" s="4">
        <v>295.49200000000002</v>
      </c>
      <c r="O1921" s="4">
        <v>306.02699999999999</v>
      </c>
      <c r="P1921" s="4">
        <v>315.85199999999998</v>
      </c>
      <c r="Q1921" s="4">
        <v>321.62299999999999</v>
      </c>
      <c r="R1921" s="4">
        <v>317.16500000000002</v>
      </c>
      <c r="S1921" s="4">
        <v>304.69499999999999</v>
      </c>
      <c r="T1921" s="4">
        <v>273.589</v>
      </c>
      <c r="U1921" s="4">
        <v>251.155</v>
      </c>
      <c r="V1921" s="4">
        <v>211.48099999999999</v>
      </c>
      <c r="W1921" s="4">
        <v>137.14500000000001</v>
      </c>
      <c r="X1921" s="4">
        <v>66.893000000000001</v>
      </c>
      <c r="Y1921" s="4">
        <v>22.37</v>
      </c>
      <c r="Z1921" s="4">
        <v>4.5960000000000001</v>
      </c>
      <c r="AA1921" s="4">
        <v>0.47899999999999998</v>
      </c>
    </row>
    <row r="1922" spans="1:27" s="6" customFormat="1" x14ac:dyDescent="0.3">
      <c r="A1922" s="40">
        <v>1921</v>
      </c>
      <c r="B1922" s="18" t="s">
        <v>323</v>
      </c>
      <c r="C1922" s="43" t="s">
        <v>151</v>
      </c>
      <c r="D1922" s="41"/>
      <c r="E1922" s="41">
        <v>418</v>
      </c>
      <c r="F1922" s="41">
        <v>2075</v>
      </c>
      <c r="G1922" s="4">
        <v>228.715</v>
      </c>
      <c r="H1922" s="4">
        <v>236.74</v>
      </c>
      <c r="I1922" s="4">
        <v>245.68899999999999</v>
      </c>
      <c r="J1922" s="4">
        <v>253.50800000000001</v>
      </c>
      <c r="K1922" s="4">
        <v>259.34300000000002</v>
      </c>
      <c r="L1922" s="4">
        <v>265.22699999999998</v>
      </c>
      <c r="M1922" s="4">
        <v>273.29599999999999</v>
      </c>
      <c r="N1922" s="4">
        <v>283.28899999999999</v>
      </c>
      <c r="O1922" s="4">
        <v>293.89499999999998</v>
      </c>
      <c r="P1922" s="4">
        <v>303.98500000000001</v>
      </c>
      <c r="Q1922" s="4">
        <v>312.56099999999998</v>
      </c>
      <c r="R1922" s="4">
        <v>316.435</v>
      </c>
      <c r="S1922" s="4">
        <v>309.09399999999999</v>
      </c>
      <c r="T1922" s="4">
        <v>291.416</v>
      </c>
      <c r="U1922" s="4">
        <v>252.114</v>
      </c>
      <c r="V1922" s="4">
        <v>216.29400000000001</v>
      </c>
      <c r="W1922" s="4">
        <v>160.928</v>
      </c>
      <c r="X1922" s="4">
        <v>84.501999999999995</v>
      </c>
      <c r="Y1922" s="4">
        <v>29.991</v>
      </c>
      <c r="Z1922" s="4">
        <v>6.4640000000000004</v>
      </c>
      <c r="AA1922" s="4">
        <v>0.752</v>
      </c>
    </row>
    <row r="1923" spans="1:27" s="6" customFormat="1" x14ac:dyDescent="0.3">
      <c r="A1923" s="40">
        <v>1922</v>
      </c>
      <c r="B1923" s="18" t="s">
        <v>323</v>
      </c>
      <c r="C1923" s="43" t="s">
        <v>151</v>
      </c>
      <c r="D1923" s="41"/>
      <c r="E1923" s="41">
        <v>418</v>
      </c>
      <c r="F1923" s="41">
        <v>2080</v>
      </c>
      <c r="G1923" s="4">
        <v>219.184</v>
      </c>
      <c r="H1923" s="4">
        <v>226.82599999999999</v>
      </c>
      <c r="I1923" s="4">
        <v>235.404</v>
      </c>
      <c r="J1923" s="4">
        <v>242.32400000000001</v>
      </c>
      <c r="K1923" s="4">
        <v>246.92500000000001</v>
      </c>
      <c r="L1923" s="4">
        <v>252.392</v>
      </c>
      <c r="M1923" s="4">
        <v>260.416</v>
      </c>
      <c r="N1923" s="4">
        <v>270.815</v>
      </c>
      <c r="O1923" s="4">
        <v>281.858</v>
      </c>
      <c r="P1923" s="4">
        <v>292.08300000000003</v>
      </c>
      <c r="Q1923" s="4">
        <v>301.05399999999997</v>
      </c>
      <c r="R1923" s="4">
        <v>307.89800000000002</v>
      </c>
      <c r="S1923" s="4">
        <v>308.988</v>
      </c>
      <c r="T1923" s="4">
        <v>296.59100000000001</v>
      </c>
      <c r="U1923" s="4">
        <v>270.04500000000002</v>
      </c>
      <c r="V1923" s="4">
        <v>219.178</v>
      </c>
      <c r="W1923" s="4">
        <v>167.21299999999999</v>
      </c>
      <c r="X1923" s="4">
        <v>101.72</v>
      </c>
      <c r="Y1923" s="4">
        <v>39.357999999999997</v>
      </c>
      <c r="Z1923" s="4">
        <v>9.1370000000000005</v>
      </c>
      <c r="AA1923" s="4">
        <v>1.135</v>
      </c>
    </row>
    <row r="1924" spans="1:27" s="6" customFormat="1" x14ac:dyDescent="0.3">
      <c r="A1924" s="40">
        <v>1923</v>
      </c>
      <c r="B1924" s="18" t="s">
        <v>323</v>
      </c>
      <c r="C1924" s="43" t="s">
        <v>151</v>
      </c>
      <c r="D1924" s="41"/>
      <c r="E1924" s="41">
        <v>418</v>
      </c>
      <c r="F1924" s="41">
        <v>2085</v>
      </c>
      <c r="G1924" s="4">
        <v>210.303</v>
      </c>
      <c r="H1924" s="4">
        <v>217.43899999999999</v>
      </c>
      <c r="I1924" s="4">
        <v>225.59</v>
      </c>
      <c r="J1924" s="4">
        <v>232.28899999999999</v>
      </c>
      <c r="K1924" s="4">
        <v>236.226</v>
      </c>
      <c r="L1924" s="4">
        <v>240.49100000000001</v>
      </c>
      <c r="M1924" s="4">
        <v>247.95099999999999</v>
      </c>
      <c r="N1924" s="4">
        <v>258.14800000000002</v>
      </c>
      <c r="O1924" s="4">
        <v>269.53300000000002</v>
      </c>
      <c r="P1924" s="4">
        <v>280.24700000000001</v>
      </c>
      <c r="Q1924" s="4">
        <v>289.47399999999999</v>
      </c>
      <c r="R1924" s="4">
        <v>296.89100000000002</v>
      </c>
      <c r="S1924" s="4">
        <v>301.18200000000002</v>
      </c>
      <c r="T1924" s="4">
        <v>297.36399999999998</v>
      </c>
      <c r="U1924" s="4">
        <v>276.22899999999998</v>
      </c>
      <c r="V1924" s="4">
        <v>236.78800000000001</v>
      </c>
      <c r="W1924" s="4">
        <v>171.91</v>
      </c>
      <c r="X1924" s="4">
        <v>108.203</v>
      </c>
      <c r="Y1924" s="4">
        <v>49.072000000000003</v>
      </c>
      <c r="Z1924" s="4">
        <v>12.587</v>
      </c>
      <c r="AA1924" s="4">
        <v>1.706</v>
      </c>
    </row>
    <row r="1925" spans="1:27" s="6" customFormat="1" x14ac:dyDescent="0.3">
      <c r="A1925" s="40">
        <v>1924</v>
      </c>
      <c r="B1925" s="18" t="s">
        <v>323</v>
      </c>
      <c r="C1925" s="43" t="s">
        <v>151</v>
      </c>
      <c r="D1925" s="41"/>
      <c r="E1925" s="41">
        <v>418</v>
      </c>
      <c r="F1925" s="41">
        <v>2090</v>
      </c>
      <c r="G1925" s="4">
        <v>202.08699999999999</v>
      </c>
      <c r="H1925" s="4">
        <v>208.7</v>
      </c>
      <c r="I1925" s="4">
        <v>216.304</v>
      </c>
      <c r="J1925" s="4">
        <v>222.72</v>
      </c>
      <c r="K1925" s="4">
        <v>226.66800000000001</v>
      </c>
      <c r="L1925" s="4">
        <v>230.30199999999999</v>
      </c>
      <c r="M1925" s="4">
        <v>236.41300000000001</v>
      </c>
      <c r="N1925" s="4">
        <v>245.88499999999999</v>
      </c>
      <c r="O1925" s="4">
        <v>257.005</v>
      </c>
      <c r="P1925" s="4">
        <v>268.10399999999998</v>
      </c>
      <c r="Q1925" s="4">
        <v>277.928</v>
      </c>
      <c r="R1925" s="4">
        <v>285.76900000000001</v>
      </c>
      <c r="S1925" s="4">
        <v>290.90100000000001</v>
      </c>
      <c r="T1925" s="4">
        <v>290.66000000000003</v>
      </c>
      <c r="U1925" s="4">
        <v>278.28199999999998</v>
      </c>
      <c r="V1925" s="4">
        <v>244.209</v>
      </c>
      <c r="W1925" s="4">
        <v>188.32599999999999</v>
      </c>
      <c r="X1925" s="4">
        <v>113.794</v>
      </c>
      <c r="Y1925" s="4">
        <v>54.012</v>
      </c>
      <c r="Z1925" s="4">
        <v>16.454999999999998</v>
      </c>
      <c r="AA1925" s="4">
        <v>2.5049999999999999</v>
      </c>
    </row>
    <row r="1926" spans="1:27" s="6" customFormat="1" x14ac:dyDescent="0.3">
      <c r="A1926" s="40">
        <v>1925</v>
      </c>
      <c r="B1926" s="18" t="s">
        <v>323</v>
      </c>
      <c r="C1926" s="43" t="s">
        <v>151</v>
      </c>
      <c r="D1926" s="41"/>
      <c r="E1926" s="41">
        <v>418</v>
      </c>
      <c r="F1926" s="41">
        <v>2095</v>
      </c>
      <c r="G1926" s="4">
        <v>194.542</v>
      </c>
      <c r="H1926" s="4">
        <v>200.624</v>
      </c>
      <c r="I1926" s="4">
        <v>207.661</v>
      </c>
      <c r="J1926" s="4">
        <v>213.67699999999999</v>
      </c>
      <c r="K1926" s="4">
        <v>217.577</v>
      </c>
      <c r="L1926" s="4">
        <v>221.24600000000001</v>
      </c>
      <c r="M1926" s="4">
        <v>226.577</v>
      </c>
      <c r="N1926" s="4">
        <v>234.536</v>
      </c>
      <c r="O1926" s="4">
        <v>244.86699999999999</v>
      </c>
      <c r="P1926" s="4">
        <v>255.744</v>
      </c>
      <c r="Q1926" s="4">
        <v>266.048</v>
      </c>
      <c r="R1926" s="4">
        <v>274.62900000000002</v>
      </c>
      <c r="S1926" s="4">
        <v>280.423</v>
      </c>
      <c r="T1926" s="4">
        <v>281.44600000000003</v>
      </c>
      <c r="U1926" s="4">
        <v>273.197</v>
      </c>
      <c r="V1926" s="4">
        <v>247.869</v>
      </c>
      <c r="W1926" s="4">
        <v>196.71199999999999</v>
      </c>
      <c r="X1926" s="4">
        <v>127.28100000000001</v>
      </c>
      <c r="Y1926" s="4">
        <v>58.621000000000002</v>
      </c>
      <c r="Z1926" s="4">
        <v>18.928000000000001</v>
      </c>
      <c r="AA1926" s="4">
        <v>3.4940000000000002</v>
      </c>
    </row>
    <row r="1927" spans="1:27" s="6" customFormat="1" x14ac:dyDescent="0.3">
      <c r="A1927" s="40">
        <v>1926</v>
      </c>
      <c r="B1927" s="18" t="s">
        <v>323</v>
      </c>
      <c r="C1927" s="43" t="s">
        <v>151</v>
      </c>
      <c r="D1927" s="41"/>
      <c r="E1927" s="41">
        <v>418</v>
      </c>
      <c r="F1927" s="41">
        <v>2100</v>
      </c>
      <c r="G1927" s="4">
        <v>187.77</v>
      </c>
      <c r="H1927" s="4">
        <v>193.21700000000001</v>
      </c>
      <c r="I1927" s="4">
        <v>199.68100000000001</v>
      </c>
      <c r="J1927" s="4">
        <v>205.27500000000001</v>
      </c>
      <c r="K1927" s="4">
        <v>209.006</v>
      </c>
      <c r="L1927" s="4">
        <v>212.65299999999999</v>
      </c>
      <c r="M1927" s="4">
        <v>217.86799999999999</v>
      </c>
      <c r="N1927" s="4">
        <v>224.88300000000001</v>
      </c>
      <c r="O1927" s="4">
        <v>233.63</v>
      </c>
      <c r="P1927" s="4">
        <v>243.75</v>
      </c>
      <c r="Q1927" s="4">
        <v>253.92699999999999</v>
      </c>
      <c r="R1927" s="4">
        <v>263.11799999999999</v>
      </c>
      <c r="S1927" s="4">
        <v>269.86099999999999</v>
      </c>
      <c r="T1927" s="4">
        <v>271.93599999999998</v>
      </c>
      <c r="U1927" s="4">
        <v>265.60300000000001</v>
      </c>
      <c r="V1927" s="4">
        <v>245.03299999999999</v>
      </c>
      <c r="W1927" s="4">
        <v>202.03800000000001</v>
      </c>
      <c r="X1927" s="4">
        <v>135.56399999999999</v>
      </c>
      <c r="Y1927" s="4">
        <v>67.539000000000001</v>
      </c>
      <c r="Z1927" s="4">
        <v>21.42</v>
      </c>
      <c r="AA1927" s="4">
        <v>4.335</v>
      </c>
    </row>
    <row r="1928" spans="1:27" s="6" customFormat="1" x14ac:dyDescent="0.3">
      <c r="A1928" s="40">
        <v>1927</v>
      </c>
      <c r="B1928" s="18" t="s">
        <v>323</v>
      </c>
      <c r="C1928" s="43" t="s">
        <v>152</v>
      </c>
      <c r="D1928" s="41">
        <v>8</v>
      </c>
      <c r="E1928" s="41">
        <v>458</v>
      </c>
      <c r="F1928" s="41">
        <v>2015</v>
      </c>
      <c r="G1928" s="4">
        <v>1241.8489999999999</v>
      </c>
      <c r="H1928" s="4">
        <v>1210.732</v>
      </c>
      <c r="I1928" s="4">
        <v>1271.682</v>
      </c>
      <c r="J1928" s="4">
        <v>1401.9349999999999</v>
      </c>
      <c r="K1928" s="4">
        <v>1495.8920000000001</v>
      </c>
      <c r="L1928" s="4">
        <v>1448.069</v>
      </c>
      <c r="M1928" s="4">
        <v>1256.95</v>
      </c>
      <c r="N1928" s="4">
        <v>999.84100000000001</v>
      </c>
      <c r="O1928" s="4">
        <v>917.35</v>
      </c>
      <c r="P1928" s="4">
        <v>830.78700000000003</v>
      </c>
      <c r="Q1928" s="4">
        <v>722.17200000000003</v>
      </c>
      <c r="R1928" s="4">
        <v>624.53899999999999</v>
      </c>
      <c r="S1928" s="4">
        <v>494.577</v>
      </c>
      <c r="T1928" s="4">
        <v>380.77600000000001</v>
      </c>
      <c r="U1928" s="4">
        <v>238.18100000000001</v>
      </c>
      <c r="V1928" s="4">
        <v>172.72300000000001</v>
      </c>
      <c r="W1928" s="4">
        <v>93.721999999999994</v>
      </c>
      <c r="X1928" s="4">
        <v>35.146999999999998</v>
      </c>
      <c r="Y1928" s="4">
        <v>8.1010000000000009</v>
      </c>
      <c r="Z1928" s="4">
        <v>1.135</v>
      </c>
      <c r="AA1928" s="4">
        <v>6.8000000000000005E-2</v>
      </c>
    </row>
    <row r="1929" spans="1:27" s="6" customFormat="1" x14ac:dyDescent="0.3">
      <c r="A1929" s="40">
        <v>1928</v>
      </c>
      <c r="B1929" s="18" t="s">
        <v>323</v>
      </c>
      <c r="C1929" s="43" t="s">
        <v>152</v>
      </c>
      <c r="D1929" s="41">
        <v>8</v>
      </c>
      <c r="E1929" s="41">
        <v>458</v>
      </c>
      <c r="F1929" s="41">
        <v>2020</v>
      </c>
      <c r="G1929" s="4">
        <v>1310.7829999999999</v>
      </c>
      <c r="H1929" s="4">
        <v>1243.816</v>
      </c>
      <c r="I1929" s="4">
        <v>1212.223</v>
      </c>
      <c r="J1929" s="4">
        <v>1283.3040000000001</v>
      </c>
      <c r="K1929" s="4">
        <v>1423.204</v>
      </c>
      <c r="L1929" s="4">
        <v>1515.5719999999999</v>
      </c>
      <c r="M1929" s="4">
        <v>1461.5150000000001</v>
      </c>
      <c r="N1929" s="4">
        <v>1263.915</v>
      </c>
      <c r="O1929" s="4">
        <v>1001.7910000000001</v>
      </c>
      <c r="P1929" s="4">
        <v>913.92200000000003</v>
      </c>
      <c r="Q1929" s="4">
        <v>820.92</v>
      </c>
      <c r="R1929" s="4">
        <v>705.83600000000001</v>
      </c>
      <c r="S1929" s="4">
        <v>600.678</v>
      </c>
      <c r="T1929" s="4">
        <v>464.851</v>
      </c>
      <c r="U1929" s="4">
        <v>341.45</v>
      </c>
      <c r="V1929" s="4">
        <v>196.179</v>
      </c>
      <c r="W1929" s="4">
        <v>122.19499999999999</v>
      </c>
      <c r="X1929" s="4">
        <v>50.192999999999998</v>
      </c>
      <c r="Y1929" s="4">
        <v>12.664999999999999</v>
      </c>
      <c r="Z1929" s="4">
        <v>1.73</v>
      </c>
      <c r="AA1929" s="4">
        <v>0.124</v>
      </c>
    </row>
    <row r="1930" spans="1:27" s="6" customFormat="1" x14ac:dyDescent="0.3">
      <c r="A1930" s="40">
        <v>1929</v>
      </c>
      <c r="B1930" s="18" t="s">
        <v>323</v>
      </c>
      <c r="C1930" s="43" t="s">
        <v>152</v>
      </c>
      <c r="D1930" s="41">
        <v>8</v>
      </c>
      <c r="E1930" s="41">
        <v>458</v>
      </c>
      <c r="F1930" s="41">
        <v>2025</v>
      </c>
      <c r="G1930" s="4">
        <v>1335.6110000000001</v>
      </c>
      <c r="H1930" s="4">
        <v>1312.818</v>
      </c>
      <c r="I1930" s="4">
        <v>1245.3789999999999</v>
      </c>
      <c r="J1930" s="4">
        <v>1224.0229999999999</v>
      </c>
      <c r="K1930" s="4">
        <v>1304.8789999999999</v>
      </c>
      <c r="L1930" s="4">
        <v>1443.155</v>
      </c>
      <c r="M1930" s="4">
        <v>1529.0260000000001</v>
      </c>
      <c r="N1930" s="4">
        <v>1467.9949999999999</v>
      </c>
      <c r="O1930" s="4">
        <v>1264.722</v>
      </c>
      <c r="P1930" s="4">
        <v>998.178</v>
      </c>
      <c r="Q1930" s="4">
        <v>903.75</v>
      </c>
      <c r="R1930" s="4">
        <v>803.62400000000002</v>
      </c>
      <c r="S1930" s="4">
        <v>680.90300000000002</v>
      </c>
      <c r="T1930" s="4">
        <v>567.16300000000001</v>
      </c>
      <c r="U1930" s="4">
        <v>420.24200000000002</v>
      </c>
      <c r="V1930" s="4">
        <v>285.173</v>
      </c>
      <c r="W1930" s="4">
        <v>142.12299999999999</v>
      </c>
      <c r="X1930" s="4">
        <v>68.064999999999998</v>
      </c>
      <c r="Y1930" s="4">
        <v>19.109000000000002</v>
      </c>
      <c r="Z1930" s="4">
        <v>2.8940000000000001</v>
      </c>
      <c r="AA1930" s="4">
        <v>0.20300000000000001</v>
      </c>
    </row>
    <row r="1931" spans="1:27" s="6" customFormat="1" x14ac:dyDescent="0.3">
      <c r="A1931" s="40">
        <v>1930</v>
      </c>
      <c r="B1931" s="18" t="s">
        <v>323</v>
      </c>
      <c r="C1931" s="43" t="s">
        <v>152</v>
      </c>
      <c r="D1931" s="41">
        <v>8</v>
      </c>
      <c r="E1931" s="41">
        <v>458</v>
      </c>
      <c r="F1931" s="41">
        <v>2030</v>
      </c>
      <c r="G1931" s="4">
        <v>1293.346</v>
      </c>
      <c r="H1931" s="4">
        <v>1337.7429999999999</v>
      </c>
      <c r="I1931" s="4">
        <v>1314.415</v>
      </c>
      <c r="J1931" s="4">
        <v>1257.229</v>
      </c>
      <c r="K1931" s="4">
        <v>1245.7840000000001</v>
      </c>
      <c r="L1931" s="4">
        <v>1325.152</v>
      </c>
      <c r="M1931" s="4">
        <v>1456.9449999999999</v>
      </c>
      <c r="N1931" s="4">
        <v>1535.5609999999999</v>
      </c>
      <c r="O1931" s="4">
        <v>1468.127</v>
      </c>
      <c r="P1931" s="4">
        <v>1259.4829999999999</v>
      </c>
      <c r="Q1931" s="4">
        <v>987.79399999999998</v>
      </c>
      <c r="R1931" s="4">
        <v>886.08399999999995</v>
      </c>
      <c r="S1931" s="4">
        <v>777.35199999999998</v>
      </c>
      <c r="T1931" s="4">
        <v>645.69200000000001</v>
      </c>
      <c r="U1931" s="4">
        <v>516.55799999999999</v>
      </c>
      <c r="V1931" s="4">
        <v>355.56700000000001</v>
      </c>
      <c r="W1931" s="4">
        <v>211.03200000000001</v>
      </c>
      <c r="X1931" s="4">
        <v>82.1</v>
      </c>
      <c r="Y1931" s="4">
        <v>27.286999999999999</v>
      </c>
      <c r="Z1931" s="4">
        <v>4.6539999999999999</v>
      </c>
      <c r="AA1931" s="4">
        <v>0.36</v>
      </c>
    </row>
    <row r="1932" spans="1:27" s="6" customFormat="1" x14ac:dyDescent="0.3">
      <c r="A1932" s="40">
        <v>1931</v>
      </c>
      <c r="B1932" s="18" t="s">
        <v>323</v>
      </c>
      <c r="C1932" s="43" t="s">
        <v>152</v>
      </c>
      <c r="D1932" s="41">
        <v>8</v>
      </c>
      <c r="E1932" s="41">
        <v>458</v>
      </c>
      <c r="F1932" s="41">
        <v>2035</v>
      </c>
      <c r="G1932" s="4">
        <v>1215.53</v>
      </c>
      <c r="H1932" s="4">
        <v>1295.5930000000001</v>
      </c>
      <c r="I1932" s="4">
        <v>1339.402</v>
      </c>
      <c r="J1932" s="4">
        <v>1326.29</v>
      </c>
      <c r="K1932" s="4">
        <v>1279.058</v>
      </c>
      <c r="L1932" s="4">
        <v>1266.287</v>
      </c>
      <c r="M1932" s="4">
        <v>1339.377</v>
      </c>
      <c r="N1932" s="4">
        <v>1463.9960000000001</v>
      </c>
      <c r="O1932" s="4">
        <v>1535.76</v>
      </c>
      <c r="P1932" s="4">
        <v>1461.8620000000001</v>
      </c>
      <c r="Q1932" s="4">
        <v>1246.509</v>
      </c>
      <c r="R1932" s="4">
        <v>969.69899999999996</v>
      </c>
      <c r="S1932" s="4">
        <v>859.11400000000003</v>
      </c>
      <c r="T1932" s="4">
        <v>739.94299999999998</v>
      </c>
      <c r="U1932" s="4">
        <v>592.16600000000005</v>
      </c>
      <c r="V1932" s="4">
        <v>442.51299999999998</v>
      </c>
      <c r="W1932" s="4">
        <v>268.803</v>
      </c>
      <c r="X1932" s="4">
        <v>126.44</v>
      </c>
      <c r="Y1932" s="4">
        <v>34.704999999999998</v>
      </c>
      <c r="Z1932" s="4">
        <v>7.1079999999999997</v>
      </c>
      <c r="AA1932" s="4">
        <v>0.621</v>
      </c>
    </row>
    <row r="1933" spans="1:27" s="6" customFormat="1" x14ac:dyDescent="0.3">
      <c r="A1933" s="40">
        <v>1932</v>
      </c>
      <c r="B1933" s="18" t="s">
        <v>323</v>
      </c>
      <c r="C1933" s="43" t="s">
        <v>152</v>
      </c>
      <c r="D1933" s="41">
        <v>8</v>
      </c>
      <c r="E1933" s="41">
        <v>458</v>
      </c>
      <c r="F1933" s="41">
        <v>2040</v>
      </c>
      <c r="G1933" s="4">
        <v>1153.077</v>
      </c>
      <c r="H1933" s="4">
        <v>1217.8910000000001</v>
      </c>
      <c r="I1933" s="4">
        <v>1297.3340000000001</v>
      </c>
      <c r="J1933" s="4">
        <v>1351.3330000000001</v>
      </c>
      <c r="K1933" s="4">
        <v>1348.1179999999999</v>
      </c>
      <c r="L1933" s="4">
        <v>1299.607</v>
      </c>
      <c r="M1933" s="4">
        <v>1280.7819999999999</v>
      </c>
      <c r="N1933" s="4">
        <v>1347.0619999999999</v>
      </c>
      <c r="O1933" s="4">
        <v>1464.954</v>
      </c>
      <c r="P1933" s="4">
        <v>1529.62</v>
      </c>
      <c r="Q1933" s="4">
        <v>1447.366</v>
      </c>
      <c r="R1933" s="4">
        <v>1224.71</v>
      </c>
      <c r="S1933" s="4">
        <v>942.19299999999998</v>
      </c>
      <c r="T1933" s="4">
        <v>820.59400000000005</v>
      </c>
      <c r="U1933" s="4">
        <v>682.81200000000001</v>
      </c>
      <c r="V1933" s="4">
        <v>512.94299999999998</v>
      </c>
      <c r="W1933" s="4">
        <v>340.97</v>
      </c>
      <c r="X1933" s="4">
        <v>166.417</v>
      </c>
      <c r="Y1933" s="4">
        <v>56.08</v>
      </c>
      <c r="Z1933" s="4">
        <v>9.6170000000000009</v>
      </c>
      <c r="AA1933" s="4">
        <v>1.0169999999999999</v>
      </c>
    </row>
    <row r="1934" spans="1:27" s="6" customFormat="1" x14ac:dyDescent="0.3">
      <c r="A1934" s="40">
        <v>1933</v>
      </c>
      <c r="B1934" s="18" t="s">
        <v>323</v>
      </c>
      <c r="C1934" s="43" t="s">
        <v>152</v>
      </c>
      <c r="D1934" s="41">
        <v>8</v>
      </c>
      <c r="E1934" s="41">
        <v>458</v>
      </c>
      <c r="F1934" s="41">
        <v>2045</v>
      </c>
      <c r="G1934" s="4">
        <v>1132</v>
      </c>
      <c r="H1934" s="4">
        <v>1155.5450000000001</v>
      </c>
      <c r="I1934" s="4">
        <v>1219.7439999999999</v>
      </c>
      <c r="J1934" s="4">
        <v>1309.3789999999999</v>
      </c>
      <c r="K1934" s="4">
        <v>1373.2249999999999</v>
      </c>
      <c r="L1934" s="4">
        <v>1368.665</v>
      </c>
      <c r="M1934" s="4">
        <v>1314.162</v>
      </c>
      <c r="N1934" s="4">
        <v>1288.857</v>
      </c>
      <c r="O1934" s="4">
        <v>1348.9190000000001</v>
      </c>
      <c r="P1934" s="4">
        <v>1459.942</v>
      </c>
      <c r="Q1934" s="4">
        <v>1515.4090000000001</v>
      </c>
      <c r="R1934" s="4">
        <v>1423.5029999999999</v>
      </c>
      <c r="S1934" s="4">
        <v>1192.126</v>
      </c>
      <c r="T1934" s="4">
        <v>902.86800000000005</v>
      </c>
      <c r="U1934" s="4">
        <v>761.61199999999997</v>
      </c>
      <c r="V1934" s="4">
        <v>597.54300000000001</v>
      </c>
      <c r="W1934" s="4">
        <v>402.31799999999998</v>
      </c>
      <c r="X1934" s="4">
        <v>217.625</v>
      </c>
      <c r="Y1934" s="4">
        <v>77.227999999999994</v>
      </c>
      <c r="Z1934" s="4">
        <v>16.492999999999999</v>
      </c>
      <c r="AA1934" s="4">
        <v>1.4870000000000001</v>
      </c>
    </row>
    <row r="1935" spans="1:27" s="6" customFormat="1" x14ac:dyDescent="0.3">
      <c r="A1935" s="40">
        <v>1934</v>
      </c>
      <c r="B1935" s="18" t="s">
        <v>323</v>
      </c>
      <c r="C1935" s="43" t="s">
        <v>152</v>
      </c>
      <c r="D1935" s="41">
        <v>8</v>
      </c>
      <c r="E1935" s="41">
        <v>458</v>
      </c>
      <c r="F1935" s="41">
        <v>2050</v>
      </c>
      <c r="G1935" s="4">
        <v>1143.7929999999999</v>
      </c>
      <c r="H1935" s="4">
        <v>1134.529</v>
      </c>
      <c r="I1935" s="4">
        <v>1157.4690000000001</v>
      </c>
      <c r="J1935" s="4">
        <v>1231.9110000000001</v>
      </c>
      <c r="K1935" s="4">
        <v>1331.412</v>
      </c>
      <c r="L1935" s="4">
        <v>1393.83</v>
      </c>
      <c r="M1935" s="4">
        <v>1383.2180000000001</v>
      </c>
      <c r="N1935" s="4">
        <v>1322.347</v>
      </c>
      <c r="O1935" s="4">
        <v>1291.289</v>
      </c>
      <c r="P1935" s="4">
        <v>1345.2550000000001</v>
      </c>
      <c r="Q1935" s="4">
        <v>1447.5609999999999</v>
      </c>
      <c r="R1935" s="4">
        <v>1492.1010000000001</v>
      </c>
      <c r="S1935" s="4">
        <v>1388.1479999999999</v>
      </c>
      <c r="T1935" s="4">
        <v>1145.6210000000001</v>
      </c>
      <c r="U1935" s="4">
        <v>842.40300000000002</v>
      </c>
      <c r="V1935" s="4">
        <v>672.76</v>
      </c>
      <c r="W1935" s="4">
        <v>476.33199999999999</v>
      </c>
      <c r="X1935" s="4">
        <v>264.07299999999998</v>
      </c>
      <c r="Y1935" s="4">
        <v>105.334</v>
      </c>
      <c r="Z1935" s="4">
        <v>24.024999999999999</v>
      </c>
      <c r="AA1935" s="4">
        <v>2.6680000000000001</v>
      </c>
    </row>
    <row r="1936" spans="1:27" s="6" customFormat="1" x14ac:dyDescent="0.3">
      <c r="A1936" s="40">
        <v>1935</v>
      </c>
      <c r="B1936" s="18" t="s">
        <v>323</v>
      </c>
      <c r="C1936" s="43" t="s">
        <v>152</v>
      </c>
      <c r="D1936" s="41">
        <v>8</v>
      </c>
      <c r="E1936" s="41">
        <v>458</v>
      </c>
      <c r="F1936" s="41">
        <v>2055</v>
      </c>
      <c r="G1936" s="4">
        <v>1153.529</v>
      </c>
      <c r="H1936" s="4">
        <v>1146.182</v>
      </c>
      <c r="I1936" s="4">
        <v>1136.3820000000001</v>
      </c>
      <c r="J1936" s="4">
        <v>1169.075</v>
      </c>
      <c r="K1936" s="4">
        <v>1252.93</v>
      </c>
      <c r="L1936" s="4">
        <v>1351.0419999999999</v>
      </c>
      <c r="M1936" s="4">
        <v>1407.6020000000001</v>
      </c>
      <c r="N1936" s="4">
        <v>1390.82</v>
      </c>
      <c r="O1936" s="4">
        <v>1324.539</v>
      </c>
      <c r="P1936" s="4">
        <v>1288.2339999999999</v>
      </c>
      <c r="Q1936" s="4">
        <v>1334.8440000000001</v>
      </c>
      <c r="R1936" s="4">
        <v>1426.9059999999999</v>
      </c>
      <c r="S1936" s="4">
        <v>1457.625</v>
      </c>
      <c r="T1936" s="4">
        <v>1337.626</v>
      </c>
      <c r="U1936" s="4">
        <v>1074.01</v>
      </c>
      <c r="V1936" s="4">
        <v>750.59100000000001</v>
      </c>
      <c r="W1936" s="4">
        <v>544.42399999999998</v>
      </c>
      <c r="X1936" s="4">
        <v>320.93700000000001</v>
      </c>
      <c r="Y1936" s="4">
        <v>132.999</v>
      </c>
      <c r="Z1936" s="4">
        <v>34.581000000000003</v>
      </c>
      <c r="AA1936" s="4">
        <v>4.1980000000000004</v>
      </c>
    </row>
    <row r="1937" spans="1:27" s="6" customFormat="1" x14ac:dyDescent="0.3">
      <c r="A1937" s="40">
        <v>1936</v>
      </c>
      <c r="B1937" s="18" t="s">
        <v>323</v>
      </c>
      <c r="C1937" s="43" t="s">
        <v>152</v>
      </c>
      <c r="D1937" s="41">
        <v>8</v>
      </c>
      <c r="E1937" s="41">
        <v>458</v>
      </c>
      <c r="F1937" s="41">
        <v>2060</v>
      </c>
      <c r="G1937" s="4">
        <v>1137.2829999999999</v>
      </c>
      <c r="H1937" s="4">
        <v>1155.777</v>
      </c>
      <c r="I1937" s="4">
        <v>1147.934</v>
      </c>
      <c r="J1937" s="4">
        <v>1147.395</v>
      </c>
      <c r="K1937" s="4">
        <v>1189.0440000000001</v>
      </c>
      <c r="L1937" s="4">
        <v>1271.6130000000001</v>
      </c>
      <c r="M1937" s="4">
        <v>1364.1410000000001</v>
      </c>
      <c r="N1937" s="4">
        <v>1414.7370000000001</v>
      </c>
      <c r="O1937" s="4">
        <v>1392.635</v>
      </c>
      <c r="P1937" s="4">
        <v>1321.471</v>
      </c>
      <c r="Q1937" s="4">
        <v>1279.029</v>
      </c>
      <c r="R1937" s="4">
        <v>1317.2439999999999</v>
      </c>
      <c r="S1937" s="4">
        <v>1396.3219999999999</v>
      </c>
      <c r="T1937" s="4">
        <v>1408.164</v>
      </c>
      <c r="U1937" s="4">
        <v>1259.518</v>
      </c>
      <c r="V1937" s="4">
        <v>964.34199999999998</v>
      </c>
      <c r="W1937" s="4">
        <v>615.68600000000004</v>
      </c>
      <c r="X1937" s="4">
        <v>375.60399999999998</v>
      </c>
      <c r="Y1937" s="4">
        <v>167.62899999999999</v>
      </c>
      <c r="Z1937" s="4">
        <v>45.906999999999996</v>
      </c>
      <c r="AA1937" s="4">
        <v>6.4489999999999998</v>
      </c>
    </row>
    <row r="1938" spans="1:27" s="6" customFormat="1" x14ac:dyDescent="0.3">
      <c r="A1938" s="40">
        <v>1937</v>
      </c>
      <c r="B1938" s="18" t="s">
        <v>323</v>
      </c>
      <c r="C1938" s="43" t="s">
        <v>152</v>
      </c>
      <c r="D1938" s="41">
        <v>8</v>
      </c>
      <c r="E1938" s="41">
        <v>458</v>
      </c>
      <c r="F1938" s="41">
        <v>2065</v>
      </c>
      <c r="G1938" s="4">
        <v>1098.6969999999999</v>
      </c>
      <c r="H1938" s="4">
        <v>1139.412</v>
      </c>
      <c r="I1938" s="4">
        <v>1157.432</v>
      </c>
      <c r="J1938" s="4">
        <v>1158.3320000000001</v>
      </c>
      <c r="K1938" s="4">
        <v>1166.2809999999999</v>
      </c>
      <c r="L1938" s="4">
        <v>1206.7660000000001</v>
      </c>
      <c r="M1938" s="4">
        <v>1284.1079999999999</v>
      </c>
      <c r="N1938" s="4">
        <v>1370.9829999999999</v>
      </c>
      <c r="O1938" s="4">
        <v>1416.374</v>
      </c>
      <c r="P1938" s="4">
        <v>1389.3979999999999</v>
      </c>
      <c r="Q1938" s="4">
        <v>1312.5930000000001</v>
      </c>
      <c r="R1938" s="4">
        <v>1263.425</v>
      </c>
      <c r="S1938" s="4">
        <v>1291.172</v>
      </c>
      <c r="T1938" s="4">
        <v>1352.336</v>
      </c>
      <c r="U1938" s="4">
        <v>1331.5920000000001</v>
      </c>
      <c r="V1938" s="4">
        <v>1139.325</v>
      </c>
      <c r="W1938" s="4">
        <v>801.29700000000003</v>
      </c>
      <c r="X1938" s="4">
        <v>434.53899999999999</v>
      </c>
      <c r="Y1938" s="4">
        <v>203.24299999999999</v>
      </c>
      <c r="Z1938" s="4">
        <v>60.786999999999999</v>
      </c>
      <c r="AA1938" s="4">
        <v>9.2080000000000002</v>
      </c>
    </row>
    <row r="1939" spans="1:27" s="6" customFormat="1" x14ac:dyDescent="0.3">
      <c r="A1939" s="40">
        <v>1938</v>
      </c>
      <c r="B1939" s="18" t="s">
        <v>323</v>
      </c>
      <c r="C1939" s="43" t="s">
        <v>152</v>
      </c>
      <c r="D1939" s="41">
        <v>8</v>
      </c>
      <c r="E1939" s="41">
        <v>458</v>
      </c>
      <c r="F1939" s="41">
        <v>2070</v>
      </c>
      <c r="G1939" s="4">
        <v>1057.396</v>
      </c>
      <c r="H1939" s="4">
        <v>1100.704</v>
      </c>
      <c r="I1939" s="4">
        <v>1140.9649999999999</v>
      </c>
      <c r="J1939" s="4">
        <v>1167.204</v>
      </c>
      <c r="K1939" s="4">
        <v>1176.078</v>
      </c>
      <c r="L1939" s="4">
        <v>1182.9590000000001</v>
      </c>
      <c r="M1939" s="4">
        <v>1218.6030000000001</v>
      </c>
      <c r="N1939" s="4">
        <v>1290.713</v>
      </c>
      <c r="O1939" s="4">
        <v>1372.652</v>
      </c>
      <c r="P1939" s="4">
        <v>1413.1780000000001</v>
      </c>
      <c r="Q1939" s="4">
        <v>1380.499</v>
      </c>
      <c r="R1939" s="4">
        <v>1297.604</v>
      </c>
      <c r="S1939" s="4">
        <v>1240.2170000000001</v>
      </c>
      <c r="T1939" s="4">
        <v>1253.2760000000001</v>
      </c>
      <c r="U1939" s="4">
        <v>1283.5619999999999</v>
      </c>
      <c r="V1939" s="4">
        <v>1212.2950000000001</v>
      </c>
      <c r="W1939" s="4">
        <v>957.38800000000003</v>
      </c>
      <c r="X1939" s="4">
        <v>576.89499999999998</v>
      </c>
      <c r="Y1939" s="4">
        <v>242.608</v>
      </c>
      <c r="Z1939" s="4">
        <v>77.043999999999997</v>
      </c>
      <c r="AA1939" s="4">
        <v>12.964</v>
      </c>
    </row>
    <row r="1940" spans="1:27" s="6" customFormat="1" x14ac:dyDescent="0.3">
      <c r="A1940" s="40">
        <v>1939</v>
      </c>
      <c r="B1940" s="18" t="s">
        <v>323</v>
      </c>
      <c r="C1940" s="43" t="s">
        <v>152</v>
      </c>
      <c r="D1940" s="41">
        <v>8</v>
      </c>
      <c r="E1940" s="41">
        <v>458</v>
      </c>
      <c r="F1940" s="41">
        <v>2075</v>
      </c>
      <c r="G1940" s="4">
        <v>1030.751</v>
      </c>
      <c r="H1940" s="4">
        <v>1059.2829999999999</v>
      </c>
      <c r="I1940" s="4">
        <v>1102.17</v>
      </c>
      <c r="J1940" s="4">
        <v>1150.1289999999999</v>
      </c>
      <c r="K1940" s="4">
        <v>1183.8140000000001</v>
      </c>
      <c r="L1940" s="4">
        <v>1191.674</v>
      </c>
      <c r="M1940" s="4">
        <v>1194.049</v>
      </c>
      <c r="N1940" s="4">
        <v>1224.8969999999999</v>
      </c>
      <c r="O1940" s="4">
        <v>1292.479</v>
      </c>
      <c r="P1940" s="4">
        <v>1369.816</v>
      </c>
      <c r="Q1940" s="4">
        <v>1404.623</v>
      </c>
      <c r="R1940" s="4">
        <v>1365.682</v>
      </c>
      <c r="S1940" s="4">
        <v>1275.412</v>
      </c>
      <c r="T1940" s="4">
        <v>1206.329</v>
      </c>
      <c r="U1940" s="4">
        <v>1193.7819999999999</v>
      </c>
      <c r="V1940" s="4">
        <v>1175.8510000000001</v>
      </c>
      <c r="W1940" s="4">
        <v>1029.963</v>
      </c>
      <c r="X1940" s="4">
        <v>702.93399999999997</v>
      </c>
      <c r="Y1940" s="4">
        <v>332.38799999999998</v>
      </c>
      <c r="Z1940" s="4">
        <v>96.266000000000005</v>
      </c>
      <c r="AA1940" s="4">
        <v>17.605</v>
      </c>
    </row>
    <row r="1941" spans="1:27" s="6" customFormat="1" x14ac:dyDescent="0.3">
      <c r="A1941" s="40">
        <v>1940</v>
      </c>
      <c r="B1941" s="18" t="s">
        <v>323</v>
      </c>
      <c r="C1941" s="43" t="s">
        <v>152</v>
      </c>
      <c r="D1941" s="41">
        <v>8</v>
      </c>
      <c r="E1941" s="41">
        <v>458</v>
      </c>
      <c r="F1941" s="41">
        <v>2080</v>
      </c>
      <c r="G1941" s="4">
        <v>1022.643</v>
      </c>
      <c r="H1941" s="4">
        <v>1032.5060000000001</v>
      </c>
      <c r="I1941" s="4">
        <v>1060.6559999999999</v>
      </c>
      <c r="J1941" s="4">
        <v>1110.7329999999999</v>
      </c>
      <c r="K1941" s="4">
        <v>1165.624</v>
      </c>
      <c r="L1941" s="4">
        <v>1198.3320000000001</v>
      </c>
      <c r="M1941" s="4">
        <v>1201.9739999999999</v>
      </c>
      <c r="N1941" s="4">
        <v>1199.932</v>
      </c>
      <c r="O1941" s="4">
        <v>1226.712</v>
      </c>
      <c r="P1941" s="4">
        <v>1290.163</v>
      </c>
      <c r="Q1941" s="4">
        <v>1362.1289999999999</v>
      </c>
      <c r="R1941" s="4">
        <v>1390.568</v>
      </c>
      <c r="S1941" s="4">
        <v>1343.9949999999999</v>
      </c>
      <c r="T1941" s="4">
        <v>1243.0150000000001</v>
      </c>
      <c r="U1941" s="4">
        <v>1153.0170000000001</v>
      </c>
      <c r="V1941" s="4">
        <v>1100.2070000000001</v>
      </c>
      <c r="W1941" s="4">
        <v>1009.677</v>
      </c>
      <c r="X1941" s="4">
        <v>770.71299999999997</v>
      </c>
      <c r="Y1941" s="4">
        <v>417.63299999999998</v>
      </c>
      <c r="Z1941" s="4">
        <v>137.971</v>
      </c>
      <c r="AA1941" s="4">
        <v>23.524999999999999</v>
      </c>
    </row>
    <row r="1942" spans="1:27" s="6" customFormat="1" x14ac:dyDescent="0.3">
      <c r="A1942" s="40">
        <v>1941</v>
      </c>
      <c r="B1942" s="18" t="s">
        <v>323</v>
      </c>
      <c r="C1942" s="43" t="s">
        <v>152</v>
      </c>
      <c r="D1942" s="41">
        <v>8</v>
      </c>
      <c r="E1942" s="41">
        <v>458</v>
      </c>
      <c r="F1942" s="41">
        <v>2085</v>
      </c>
      <c r="G1942" s="4">
        <v>1021.081</v>
      </c>
      <c r="H1942" s="4">
        <v>1024.249</v>
      </c>
      <c r="I1942" s="4">
        <v>1033.7829999999999</v>
      </c>
      <c r="J1942" s="4">
        <v>1068.6179999999999</v>
      </c>
      <c r="K1942" s="4">
        <v>1125.1310000000001</v>
      </c>
      <c r="L1942" s="4">
        <v>1179.079</v>
      </c>
      <c r="M1942" s="4">
        <v>1207.847</v>
      </c>
      <c r="N1942" s="4">
        <v>1207.376</v>
      </c>
      <c r="O1942" s="4">
        <v>1201.627</v>
      </c>
      <c r="P1942" s="4">
        <v>1224.7819999999999</v>
      </c>
      <c r="Q1942" s="4">
        <v>1283.511</v>
      </c>
      <c r="R1942" s="4">
        <v>1349.4939999999999</v>
      </c>
      <c r="S1942" s="4">
        <v>1370.086</v>
      </c>
      <c r="T1942" s="4">
        <v>1312.2139999999999</v>
      </c>
      <c r="U1942" s="4">
        <v>1191.7629999999999</v>
      </c>
      <c r="V1942" s="4">
        <v>1068.4259999999999</v>
      </c>
      <c r="W1942" s="4">
        <v>953.88599999999997</v>
      </c>
      <c r="X1942" s="4">
        <v>768.71900000000005</v>
      </c>
      <c r="Y1942" s="4">
        <v>471.02199999999999</v>
      </c>
      <c r="Z1942" s="4">
        <v>180.798</v>
      </c>
      <c r="AA1942" s="4">
        <v>35.142000000000003</v>
      </c>
    </row>
    <row r="1943" spans="1:27" s="6" customFormat="1" x14ac:dyDescent="0.3">
      <c r="A1943" s="40">
        <v>1942</v>
      </c>
      <c r="B1943" s="18" t="s">
        <v>323</v>
      </c>
      <c r="C1943" s="43" t="s">
        <v>152</v>
      </c>
      <c r="D1943" s="41">
        <v>8</v>
      </c>
      <c r="E1943" s="41">
        <v>458</v>
      </c>
      <c r="F1943" s="41">
        <v>2090</v>
      </c>
      <c r="G1943" s="4">
        <v>1010.95</v>
      </c>
      <c r="H1943" s="4">
        <v>1022.539</v>
      </c>
      <c r="I1943" s="4">
        <v>1025.42</v>
      </c>
      <c r="J1943" s="4">
        <v>1041.125</v>
      </c>
      <c r="K1943" s="4">
        <v>1081.9059999999999</v>
      </c>
      <c r="L1943" s="4">
        <v>1137.556</v>
      </c>
      <c r="M1943" s="4">
        <v>1187.8340000000001</v>
      </c>
      <c r="N1943" s="4">
        <v>1212.7760000000001</v>
      </c>
      <c r="O1943" s="4">
        <v>1208.857</v>
      </c>
      <c r="P1943" s="4">
        <v>1199.864</v>
      </c>
      <c r="Q1943" s="4">
        <v>1218.9690000000001</v>
      </c>
      <c r="R1943" s="4">
        <v>1272.4970000000001</v>
      </c>
      <c r="S1943" s="4">
        <v>1331.0809999999999</v>
      </c>
      <c r="T1943" s="4">
        <v>1339.914</v>
      </c>
      <c r="U1943" s="4">
        <v>1261.6469999999999</v>
      </c>
      <c r="V1943" s="4">
        <v>1109.7460000000001</v>
      </c>
      <c r="W1943" s="4">
        <v>934.45</v>
      </c>
      <c r="X1943" s="4">
        <v>737.76400000000001</v>
      </c>
      <c r="Y1943" s="4">
        <v>482.16399999999999</v>
      </c>
      <c r="Z1943" s="4">
        <v>212.04499999999999</v>
      </c>
      <c r="AA1943" s="4">
        <v>49.356999999999999</v>
      </c>
    </row>
    <row r="1944" spans="1:27" s="6" customFormat="1" x14ac:dyDescent="0.3">
      <c r="A1944" s="40">
        <v>1943</v>
      </c>
      <c r="B1944" s="18" t="s">
        <v>323</v>
      </c>
      <c r="C1944" s="43" t="s">
        <v>152</v>
      </c>
      <c r="D1944" s="41">
        <v>8</v>
      </c>
      <c r="E1944" s="41">
        <v>458</v>
      </c>
      <c r="F1944" s="41">
        <v>2095</v>
      </c>
      <c r="G1944" s="4">
        <v>988.48900000000003</v>
      </c>
      <c r="H1944" s="4">
        <v>1012.256</v>
      </c>
      <c r="I1944" s="4">
        <v>1023.592</v>
      </c>
      <c r="J1944" s="4">
        <v>1032.134</v>
      </c>
      <c r="K1944" s="4">
        <v>1053.3</v>
      </c>
      <c r="L1944" s="4">
        <v>1093.288</v>
      </c>
      <c r="M1944" s="4">
        <v>1145.575</v>
      </c>
      <c r="N1944" s="4">
        <v>1192.3209999999999</v>
      </c>
      <c r="O1944" s="4">
        <v>1214.0350000000001</v>
      </c>
      <c r="P1944" s="4">
        <v>1207.1110000000001</v>
      </c>
      <c r="Q1944" s="4">
        <v>1194.566</v>
      </c>
      <c r="R1944" s="4">
        <v>1209.318</v>
      </c>
      <c r="S1944" s="4">
        <v>1256.4760000000001</v>
      </c>
      <c r="T1944" s="4">
        <v>1303.865</v>
      </c>
      <c r="U1944" s="4">
        <v>1291.722</v>
      </c>
      <c r="V1944" s="4">
        <v>1180.2850000000001</v>
      </c>
      <c r="W1944" s="4">
        <v>978.625</v>
      </c>
      <c r="X1944" s="4">
        <v>733.63699999999994</v>
      </c>
      <c r="Y1944" s="4">
        <v>474.40300000000002</v>
      </c>
      <c r="Z1944" s="4">
        <v>225.446</v>
      </c>
      <c r="AA1944" s="4">
        <v>62.697000000000003</v>
      </c>
    </row>
    <row r="1945" spans="1:27" s="6" customFormat="1" x14ac:dyDescent="0.3">
      <c r="A1945" s="40">
        <v>1944</v>
      </c>
      <c r="B1945" s="18" t="s">
        <v>323</v>
      </c>
      <c r="C1945" s="43" t="s">
        <v>152</v>
      </c>
      <c r="D1945" s="41">
        <v>8</v>
      </c>
      <c r="E1945" s="41">
        <v>458</v>
      </c>
      <c r="F1945" s="41">
        <v>2100</v>
      </c>
      <c r="G1945" s="4">
        <v>961.98400000000004</v>
      </c>
      <c r="H1945" s="4">
        <v>989.65200000000004</v>
      </c>
      <c r="I1945" s="4">
        <v>1013.204</v>
      </c>
      <c r="J1945" s="4">
        <v>1029.674</v>
      </c>
      <c r="K1945" s="4">
        <v>1043.171</v>
      </c>
      <c r="L1945" s="4">
        <v>1063.624</v>
      </c>
      <c r="M1945" s="4">
        <v>1100.57</v>
      </c>
      <c r="N1945" s="4">
        <v>1149.655</v>
      </c>
      <c r="O1945" s="4">
        <v>1193.412</v>
      </c>
      <c r="P1945" s="4">
        <v>1212.308</v>
      </c>
      <c r="Q1945" s="4">
        <v>1202.1010000000001</v>
      </c>
      <c r="R1945" s="4">
        <v>1185.8050000000001</v>
      </c>
      <c r="S1945" s="4">
        <v>1195.278</v>
      </c>
      <c r="T1945" s="4">
        <v>1232.6369999999999</v>
      </c>
      <c r="U1945" s="4">
        <v>1260.1289999999999</v>
      </c>
      <c r="V1945" s="4">
        <v>1213.653</v>
      </c>
      <c r="W1945" s="4">
        <v>1048.856</v>
      </c>
      <c r="X1945" s="4">
        <v>779.15200000000004</v>
      </c>
      <c r="Y1945" s="4">
        <v>482.94499999999999</v>
      </c>
      <c r="Z1945" s="4">
        <v>229.982</v>
      </c>
      <c r="AA1945" s="4">
        <v>72.418999999999997</v>
      </c>
    </row>
    <row r="1946" spans="1:27" s="6" customFormat="1" x14ac:dyDescent="0.3">
      <c r="A1946" s="40">
        <v>1945</v>
      </c>
      <c r="B1946" s="18" t="s">
        <v>323</v>
      </c>
      <c r="C1946" s="43" t="s">
        <v>153</v>
      </c>
      <c r="D1946" s="41"/>
      <c r="E1946" s="41">
        <v>104</v>
      </c>
      <c r="F1946" s="41">
        <v>2015</v>
      </c>
      <c r="G1946" s="4">
        <v>2260.3470000000002</v>
      </c>
      <c r="H1946" s="4">
        <v>2413.4569999999999</v>
      </c>
      <c r="I1946" s="4">
        <v>2585.3510000000001</v>
      </c>
      <c r="J1946" s="4">
        <v>2419.8519999999999</v>
      </c>
      <c r="K1946" s="4">
        <v>2261.8029999999999</v>
      </c>
      <c r="L1946" s="4">
        <v>2132.373</v>
      </c>
      <c r="M1946" s="4">
        <v>2048.415</v>
      </c>
      <c r="N1946" s="4">
        <v>1969.982</v>
      </c>
      <c r="O1946" s="4">
        <v>1826.606</v>
      </c>
      <c r="P1946" s="4">
        <v>1636.999</v>
      </c>
      <c r="Q1946" s="4">
        <v>1410.588</v>
      </c>
      <c r="R1946" s="4">
        <v>1228.1279999999999</v>
      </c>
      <c r="S1946" s="4">
        <v>1028.0319999999999</v>
      </c>
      <c r="T1946" s="4">
        <v>633.63199999999995</v>
      </c>
      <c r="U1946" s="4">
        <v>417.43900000000002</v>
      </c>
      <c r="V1946" s="4">
        <v>285.62099999999998</v>
      </c>
      <c r="W1946" s="4">
        <v>167.357</v>
      </c>
      <c r="X1946" s="4">
        <v>66.664000000000001</v>
      </c>
      <c r="Y1946" s="4">
        <v>15.541</v>
      </c>
      <c r="Z1946" s="4">
        <v>2.1789999999999998</v>
      </c>
      <c r="AA1946" s="4">
        <v>0.159</v>
      </c>
    </row>
    <row r="1947" spans="1:27" s="6" customFormat="1" x14ac:dyDescent="0.3">
      <c r="A1947" s="40">
        <v>1946</v>
      </c>
      <c r="B1947" s="18" t="s">
        <v>323</v>
      </c>
      <c r="C1947" s="43" t="s">
        <v>153</v>
      </c>
      <c r="D1947" s="41"/>
      <c r="E1947" s="41">
        <v>104</v>
      </c>
      <c r="F1947" s="41">
        <v>2020</v>
      </c>
      <c r="G1947" s="4">
        <v>2230.0030000000002</v>
      </c>
      <c r="H1947" s="4">
        <v>2241.1619999999998</v>
      </c>
      <c r="I1947" s="4">
        <v>2404.6880000000001</v>
      </c>
      <c r="J1947" s="4">
        <v>2570.942</v>
      </c>
      <c r="K1947" s="4">
        <v>2397.9549999999999</v>
      </c>
      <c r="L1947" s="4">
        <v>2237.6210000000001</v>
      </c>
      <c r="M1947" s="4">
        <v>2107.9169999999999</v>
      </c>
      <c r="N1947" s="4">
        <v>2021.9739999999999</v>
      </c>
      <c r="O1947" s="4">
        <v>1938.8409999999999</v>
      </c>
      <c r="P1947" s="4">
        <v>1787.9390000000001</v>
      </c>
      <c r="Q1947" s="4">
        <v>1587.7380000000001</v>
      </c>
      <c r="R1947" s="4">
        <v>1348.904</v>
      </c>
      <c r="S1947" s="4">
        <v>1147.07</v>
      </c>
      <c r="T1947" s="4">
        <v>920.99800000000005</v>
      </c>
      <c r="U1947" s="4">
        <v>527.39599999999996</v>
      </c>
      <c r="V1947" s="4">
        <v>306.596</v>
      </c>
      <c r="W1947" s="4">
        <v>170.386</v>
      </c>
      <c r="X1947" s="4">
        <v>72.427000000000007</v>
      </c>
      <c r="Y1947" s="4">
        <v>18.585000000000001</v>
      </c>
      <c r="Z1947" s="4">
        <v>2.5</v>
      </c>
      <c r="AA1947" s="4">
        <v>0.19700000000000001</v>
      </c>
    </row>
    <row r="1948" spans="1:27" s="6" customFormat="1" x14ac:dyDescent="0.3">
      <c r="A1948" s="40">
        <v>1947</v>
      </c>
      <c r="B1948" s="18" t="s">
        <v>323</v>
      </c>
      <c r="C1948" s="43" t="s">
        <v>153</v>
      </c>
      <c r="D1948" s="41"/>
      <c r="E1948" s="41">
        <v>104</v>
      </c>
      <c r="F1948" s="41">
        <v>2025</v>
      </c>
      <c r="G1948" s="4">
        <v>2227.8969999999999</v>
      </c>
      <c r="H1948" s="4">
        <v>2213.5830000000001</v>
      </c>
      <c r="I1948" s="4">
        <v>2233.819</v>
      </c>
      <c r="J1948" s="4">
        <v>2392.0929999999998</v>
      </c>
      <c r="K1948" s="4">
        <v>2549.808</v>
      </c>
      <c r="L1948" s="4">
        <v>2374.5970000000002</v>
      </c>
      <c r="M1948" s="4">
        <v>2214.1799999999998</v>
      </c>
      <c r="N1948" s="4">
        <v>2082.8850000000002</v>
      </c>
      <c r="O1948" s="4">
        <v>1992.25</v>
      </c>
      <c r="P1948" s="4">
        <v>1900.1869999999999</v>
      </c>
      <c r="Q1948" s="4">
        <v>1736.6980000000001</v>
      </c>
      <c r="R1948" s="4">
        <v>1521.134</v>
      </c>
      <c r="S1948" s="4">
        <v>1262.9970000000001</v>
      </c>
      <c r="T1948" s="4">
        <v>1031.087</v>
      </c>
      <c r="U1948" s="4">
        <v>770.03399999999999</v>
      </c>
      <c r="V1948" s="4">
        <v>389.649</v>
      </c>
      <c r="W1948" s="4">
        <v>184.20500000000001</v>
      </c>
      <c r="X1948" s="4">
        <v>74.278999999999996</v>
      </c>
      <c r="Y1948" s="4">
        <v>20.314</v>
      </c>
      <c r="Z1948" s="4">
        <v>2.9980000000000002</v>
      </c>
      <c r="AA1948" s="4">
        <v>0.22700000000000001</v>
      </c>
    </row>
    <row r="1949" spans="1:27" s="6" customFormat="1" x14ac:dyDescent="0.3">
      <c r="A1949" s="40">
        <v>1948</v>
      </c>
      <c r="B1949" s="18" t="s">
        <v>323</v>
      </c>
      <c r="C1949" s="43" t="s">
        <v>153</v>
      </c>
      <c r="D1949" s="41"/>
      <c r="E1949" s="41">
        <v>104</v>
      </c>
      <c r="F1949" s="41">
        <v>2030</v>
      </c>
      <c r="G1949" s="4">
        <v>2213.165</v>
      </c>
      <c r="H1949" s="4">
        <v>2213.473</v>
      </c>
      <c r="I1949" s="4">
        <v>2207.027</v>
      </c>
      <c r="J1949" s="4">
        <v>2222.7049999999999</v>
      </c>
      <c r="K1949" s="4">
        <v>2373.3319999999999</v>
      </c>
      <c r="L1949" s="4">
        <v>2527.1889999999999</v>
      </c>
      <c r="M1949" s="4">
        <v>2351.8850000000002</v>
      </c>
      <c r="N1949" s="4">
        <v>2190.0160000000001</v>
      </c>
      <c r="O1949" s="4">
        <v>2054.4490000000001</v>
      </c>
      <c r="P1949" s="4">
        <v>1954.915</v>
      </c>
      <c r="Q1949" s="4">
        <v>1848.5540000000001</v>
      </c>
      <c r="R1949" s="4">
        <v>1667.1759999999999</v>
      </c>
      <c r="S1949" s="4">
        <v>1428.212</v>
      </c>
      <c r="T1949" s="4">
        <v>1139.721</v>
      </c>
      <c r="U1949" s="4">
        <v>866.74199999999996</v>
      </c>
      <c r="V1949" s="4">
        <v>573.24400000000003</v>
      </c>
      <c r="W1949" s="4">
        <v>236.43299999999999</v>
      </c>
      <c r="X1949" s="4">
        <v>81.239999999999995</v>
      </c>
      <c r="Y1949" s="4">
        <v>21.084</v>
      </c>
      <c r="Z1949" s="4">
        <v>3.3119999999999998</v>
      </c>
      <c r="AA1949" s="4">
        <v>0.27300000000000002</v>
      </c>
    </row>
    <row r="1950" spans="1:27" s="6" customFormat="1" x14ac:dyDescent="0.3">
      <c r="A1950" s="40">
        <v>1949</v>
      </c>
      <c r="B1950" s="18" t="s">
        <v>323</v>
      </c>
      <c r="C1950" s="43" t="s">
        <v>153</v>
      </c>
      <c r="D1950" s="41"/>
      <c r="E1950" s="41">
        <v>104</v>
      </c>
      <c r="F1950" s="41">
        <v>2035</v>
      </c>
      <c r="G1950" s="4">
        <v>2153.8310000000001</v>
      </c>
      <c r="H1950" s="4">
        <v>2200.491</v>
      </c>
      <c r="I1950" s="4">
        <v>2207.5390000000002</v>
      </c>
      <c r="J1950" s="4">
        <v>2196.7280000000001</v>
      </c>
      <c r="K1950" s="4">
        <v>2205.9160000000002</v>
      </c>
      <c r="L1950" s="4">
        <v>2353.3290000000002</v>
      </c>
      <c r="M1950" s="4">
        <v>2505.0639999999999</v>
      </c>
      <c r="N1950" s="4">
        <v>2328.2710000000002</v>
      </c>
      <c r="O1950" s="4">
        <v>2162.259</v>
      </c>
      <c r="P1950" s="4">
        <v>2018.252</v>
      </c>
      <c r="Q1950" s="4">
        <v>1904.4970000000001</v>
      </c>
      <c r="R1950" s="4">
        <v>1777.915</v>
      </c>
      <c r="S1950" s="4">
        <v>1569.499</v>
      </c>
      <c r="T1950" s="4">
        <v>1293.6769999999999</v>
      </c>
      <c r="U1950" s="4">
        <v>963.12400000000002</v>
      </c>
      <c r="V1950" s="4">
        <v>650.05100000000004</v>
      </c>
      <c r="W1950" s="4">
        <v>351.298</v>
      </c>
      <c r="X1950" s="4">
        <v>105.50700000000001</v>
      </c>
      <c r="Y1950" s="4">
        <v>23.349</v>
      </c>
      <c r="Z1950" s="4">
        <v>3.4790000000000001</v>
      </c>
      <c r="AA1950" s="4">
        <v>0.30499999999999999</v>
      </c>
    </row>
    <row r="1951" spans="1:27" s="6" customFormat="1" x14ac:dyDescent="0.3">
      <c r="A1951" s="40">
        <v>1950</v>
      </c>
      <c r="B1951" s="18" t="s">
        <v>323</v>
      </c>
      <c r="C1951" s="43" t="s">
        <v>153</v>
      </c>
      <c r="D1951" s="41"/>
      <c r="E1951" s="41">
        <v>104</v>
      </c>
      <c r="F1951" s="41">
        <v>2040</v>
      </c>
      <c r="G1951" s="4">
        <v>2065.538</v>
      </c>
      <c r="H1951" s="4">
        <v>2142.895</v>
      </c>
      <c r="I1951" s="4">
        <v>2195.1379999999999</v>
      </c>
      <c r="J1951" s="4">
        <v>2197.9</v>
      </c>
      <c r="K1951" s="4">
        <v>2181.0650000000001</v>
      </c>
      <c r="L1951" s="4">
        <v>2188.127</v>
      </c>
      <c r="M1951" s="4">
        <v>2333.933</v>
      </c>
      <c r="N1951" s="4">
        <v>2481.9690000000001</v>
      </c>
      <c r="O1951" s="4">
        <v>2300.9389999999999</v>
      </c>
      <c r="P1951" s="4">
        <v>2126.498</v>
      </c>
      <c r="Q1951" s="4">
        <v>1968.913</v>
      </c>
      <c r="R1951" s="4">
        <v>1835.069</v>
      </c>
      <c r="S1951" s="4">
        <v>1678.056</v>
      </c>
      <c r="T1951" s="4">
        <v>1426.8869999999999</v>
      </c>
      <c r="U1951" s="4">
        <v>1098.923</v>
      </c>
      <c r="V1951" s="4">
        <v>727.67200000000003</v>
      </c>
      <c r="W1951" s="4">
        <v>402.279</v>
      </c>
      <c r="X1951" s="4">
        <v>158.61799999999999</v>
      </c>
      <c r="Y1951" s="4">
        <v>30.704000000000001</v>
      </c>
      <c r="Z1951" s="4">
        <v>3.8940000000000001</v>
      </c>
      <c r="AA1951" s="4">
        <v>0.32400000000000001</v>
      </c>
    </row>
    <row r="1952" spans="1:27" s="6" customFormat="1" x14ac:dyDescent="0.3">
      <c r="A1952" s="40">
        <v>1951</v>
      </c>
      <c r="B1952" s="18" t="s">
        <v>323</v>
      </c>
      <c r="C1952" s="43" t="s">
        <v>153</v>
      </c>
      <c r="D1952" s="41"/>
      <c r="E1952" s="41">
        <v>104</v>
      </c>
      <c r="F1952" s="41">
        <v>2045</v>
      </c>
      <c r="G1952" s="4">
        <v>1968.4860000000001</v>
      </c>
      <c r="H1952" s="4">
        <v>2056.1469999999999</v>
      </c>
      <c r="I1952" s="4">
        <v>2138.1120000000001</v>
      </c>
      <c r="J1952" s="4">
        <v>2186.1019999999999</v>
      </c>
      <c r="K1952" s="4">
        <v>2183.0889999999999</v>
      </c>
      <c r="L1952" s="4">
        <v>2164.473</v>
      </c>
      <c r="M1952" s="4">
        <v>2170.9899999999998</v>
      </c>
      <c r="N1952" s="4">
        <v>2313.7669999999998</v>
      </c>
      <c r="O1952" s="4">
        <v>2455.0010000000002</v>
      </c>
      <c r="P1952" s="4">
        <v>2265.337</v>
      </c>
      <c r="Q1952" s="4">
        <v>2077.4490000000001</v>
      </c>
      <c r="R1952" s="4">
        <v>1900.796</v>
      </c>
      <c r="S1952" s="4">
        <v>1736.854</v>
      </c>
      <c r="T1952" s="4">
        <v>1531.904</v>
      </c>
      <c r="U1952" s="4">
        <v>1219.4580000000001</v>
      </c>
      <c r="V1952" s="4">
        <v>837.75699999999995</v>
      </c>
      <c r="W1952" s="4">
        <v>456.065</v>
      </c>
      <c r="X1952" s="4">
        <v>184.68899999999999</v>
      </c>
      <c r="Y1952" s="4">
        <v>47.094000000000001</v>
      </c>
      <c r="Z1952" s="4">
        <v>5.234</v>
      </c>
      <c r="AA1952" s="4">
        <v>0.36699999999999999</v>
      </c>
    </row>
    <row r="1953" spans="1:27" s="6" customFormat="1" x14ac:dyDescent="0.3">
      <c r="A1953" s="40">
        <v>1952</v>
      </c>
      <c r="B1953" s="18" t="s">
        <v>323</v>
      </c>
      <c r="C1953" s="43" t="s">
        <v>153</v>
      </c>
      <c r="D1953" s="41"/>
      <c r="E1953" s="41">
        <v>104</v>
      </c>
      <c r="F1953" s="41">
        <v>2050</v>
      </c>
      <c r="G1953" s="4">
        <v>1895.3489999999999</v>
      </c>
      <c r="H1953" s="4">
        <v>1960.239</v>
      </c>
      <c r="I1953" s="4">
        <v>2051.855</v>
      </c>
      <c r="J1953" s="4">
        <v>2129.6129999999998</v>
      </c>
      <c r="K1953" s="4">
        <v>2171.9670000000001</v>
      </c>
      <c r="L1953" s="4">
        <v>2167.297</v>
      </c>
      <c r="M1953" s="4">
        <v>2148.4229999999998</v>
      </c>
      <c r="N1953" s="4">
        <v>2153.1849999999999</v>
      </c>
      <c r="O1953" s="4">
        <v>2290.085</v>
      </c>
      <c r="P1953" s="4">
        <v>2419.3620000000001</v>
      </c>
      <c r="Q1953" s="4">
        <v>2216.038</v>
      </c>
      <c r="R1953" s="4">
        <v>2009.367</v>
      </c>
      <c r="S1953" s="4">
        <v>1804.1510000000001</v>
      </c>
      <c r="T1953" s="4">
        <v>1592.4179999999999</v>
      </c>
      <c r="U1953" s="4">
        <v>1317.856</v>
      </c>
      <c r="V1953" s="4">
        <v>939.09199999999998</v>
      </c>
      <c r="W1953" s="4">
        <v>533.03899999999999</v>
      </c>
      <c r="X1953" s="4">
        <v>213.863</v>
      </c>
      <c r="Y1953" s="4">
        <v>56.357999999999997</v>
      </c>
      <c r="Z1953" s="4">
        <v>8.2910000000000004</v>
      </c>
      <c r="AA1953" s="4">
        <v>0.501</v>
      </c>
    </row>
    <row r="1954" spans="1:27" s="6" customFormat="1" x14ac:dyDescent="0.3">
      <c r="A1954" s="40">
        <v>1953</v>
      </c>
      <c r="B1954" s="18" t="s">
        <v>323</v>
      </c>
      <c r="C1954" s="43" t="s">
        <v>153</v>
      </c>
      <c r="D1954" s="41"/>
      <c r="E1954" s="41">
        <v>104</v>
      </c>
      <c r="F1954" s="41">
        <v>2055</v>
      </c>
      <c r="G1954" s="4">
        <v>1851.0039999999999</v>
      </c>
      <c r="H1954" s="4">
        <v>1888.105</v>
      </c>
      <c r="I1954" s="4">
        <v>1956.4459999999999</v>
      </c>
      <c r="J1954" s="4">
        <v>2044.106</v>
      </c>
      <c r="K1954" s="4">
        <v>2116.5859999999998</v>
      </c>
      <c r="L1954" s="4">
        <v>2157.2809999999999</v>
      </c>
      <c r="M1954" s="4">
        <v>2152.3539999999998</v>
      </c>
      <c r="N1954" s="4">
        <v>2132.0210000000002</v>
      </c>
      <c r="O1954" s="4">
        <v>2132.5070000000001</v>
      </c>
      <c r="P1954" s="4">
        <v>2258.81</v>
      </c>
      <c r="Q1954" s="4">
        <v>2369.7579999999998</v>
      </c>
      <c r="R1954" s="4">
        <v>2147.31</v>
      </c>
      <c r="S1954" s="4">
        <v>1912.3409999999999</v>
      </c>
      <c r="T1954" s="4">
        <v>1660.9369999999999</v>
      </c>
      <c r="U1954" s="4">
        <v>1378.62</v>
      </c>
      <c r="V1954" s="4">
        <v>1024.8430000000001</v>
      </c>
      <c r="W1954" s="4">
        <v>606.33900000000006</v>
      </c>
      <c r="X1954" s="4">
        <v>255.17099999999999</v>
      </c>
      <c r="Y1954" s="4">
        <v>67.034000000000006</v>
      </c>
      <c r="Z1954" s="4">
        <v>10.239000000000001</v>
      </c>
      <c r="AA1954" s="4">
        <v>0.80900000000000005</v>
      </c>
    </row>
    <row r="1955" spans="1:27" s="6" customFormat="1" x14ac:dyDescent="0.3">
      <c r="A1955" s="40">
        <v>1954</v>
      </c>
      <c r="B1955" s="18" t="s">
        <v>323</v>
      </c>
      <c r="C1955" s="43" t="s">
        <v>153</v>
      </c>
      <c r="D1955" s="41"/>
      <c r="E1955" s="41">
        <v>104</v>
      </c>
      <c r="F1955" s="41">
        <v>2060</v>
      </c>
      <c r="G1955" s="4">
        <v>1815.066</v>
      </c>
      <c r="H1955" s="4">
        <v>1844.566</v>
      </c>
      <c r="I1955" s="4">
        <v>1884.7260000000001</v>
      </c>
      <c r="J1955" s="4">
        <v>1949.414</v>
      </c>
      <c r="K1955" s="4">
        <v>2032.2170000000001</v>
      </c>
      <c r="L1955" s="4">
        <v>2103.1410000000001</v>
      </c>
      <c r="M1955" s="4">
        <v>2143.462</v>
      </c>
      <c r="N1955" s="4">
        <v>2137.1170000000002</v>
      </c>
      <c r="O1955" s="4">
        <v>2112.971</v>
      </c>
      <c r="P1955" s="4">
        <v>2105.1759999999999</v>
      </c>
      <c r="Q1955" s="4">
        <v>2215.1979999999999</v>
      </c>
      <c r="R1955" s="4">
        <v>2300.3519999999999</v>
      </c>
      <c r="S1955" s="4">
        <v>2049.0720000000001</v>
      </c>
      <c r="T1955" s="4">
        <v>1767.7329999999999</v>
      </c>
      <c r="U1955" s="4">
        <v>1447.0360000000001</v>
      </c>
      <c r="V1955" s="4">
        <v>1082.623</v>
      </c>
      <c r="W1955" s="4">
        <v>671.524</v>
      </c>
      <c r="X1955" s="4">
        <v>296.37299999999999</v>
      </c>
      <c r="Y1955" s="4">
        <v>82.188999999999993</v>
      </c>
      <c r="Z1955" s="4">
        <v>12.576000000000001</v>
      </c>
      <c r="AA1955" s="4">
        <v>1.0449999999999999</v>
      </c>
    </row>
    <row r="1956" spans="1:27" s="6" customFormat="1" x14ac:dyDescent="0.3">
      <c r="A1956" s="40">
        <v>1955</v>
      </c>
      <c r="B1956" s="18" t="s">
        <v>323</v>
      </c>
      <c r="C1956" s="43" t="s">
        <v>153</v>
      </c>
      <c r="D1956" s="41"/>
      <c r="E1956" s="41">
        <v>104</v>
      </c>
      <c r="F1956" s="41">
        <v>2065</v>
      </c>
      <c r="G1956" s="4">
        <v>1770.759</v>
      </c>
      <c r="H1956" s="4">
        <v>1809.2349999999999</v>
      </c>
      <c r="I1956" s="4">
        <v>1841.472</v>
      </c>
      <c r="J1956" s="4">
        <v>1878.2639999999999</v>
      </c>
      <c r="K1956" s="4">
        <v>1938.5219999999999</v>
      </c>
      <c r="L1956" s="4">
        <v>2019.925</v>
      </c>
      <c r="M1956" s="4">
        <v>2090.4479999999999</v>
      </c>
      <c r="N1956" s="4">
        <v>2129.2919999999999</v>
      </c>
      <c r="O1956" s="4">
        <v>2119.2840000000001</v>
      </c>
      <c r="P1956" s="4">
        <v>2087.5720000000001</v>
      </c>
      <c r="Q1956" s="4">
        <v>2066.8780000000002</v>
      </c>
      <c r="R1956" s="4">
        <v>2153.9259999999999</v>
      </c>
      <c r="S1956" s="4">
        <v>2200.8789999999999</v>
      </c>
      <c r="T1956" s="4">
        <v>1901.913</v>
      </c>
      <c r="U1956" s="4">
        <v>1550.134</v>
      </c>
      <c r="V1956" s="4">
        <v>1148.152</v>
      </c>
      <c r="W1956" s="4">
        <v>720.85799999999995</v>
      </c>
      <c r="X1956" s="4">
        <v>336.084</v>
      </c>
      <c r="Y1956" s="4">
        <v>98.57</v>
      </c>
      <c r="Z1956" s="4">
        <v>16.042000000000002</v>
      </c>
      <c r="AA1956" s="4">
        <v>1.3380000000000001</v>
      </c>
    </row>
    <row r="1957" spans="1:27" s="6" customFormat="1" x14ac:dyDescent="0.3">
      <c r="A1957" s="40">
        <v>1956</v>
      </c>
      <c r="B1957" s="18" t="s">
        <v>323</v>
      </c>
      <c r="C1957" s="43" t="s">
        <v>153</v>
      </c>
      <c r="D1957" s="41"/>
      <c r="E1957" s="41">
        <v>104</v>
      </c>
      <c r="F1957" s="41">
        <v>2070</v>
      </c>
      <c r="G1957" s="4">
        <v>1714.566</v>
      </c>
      <c r="H1957" s="4">
        <v>1765.434</v>
      </c>
      <c r="I1957" s="4">
        <v>1806.3889999999999</v>
      </c>
      <c r="J1957" s="4">
        <v>1835.4639999999999</v>
      </c>
      <c r="K1957" s="4">
        <v>1868.201</v>
      </c>
      <c r="L1957" s="4">
        <v>1927.2940000000001</v>
      </c>
      <c r="M1957" s="4">
        <v>2008.3579999999999</v>
      </c>
      <c r="N1957" s="4">
        <v>2077.4499999999998</v>
      </c>
      <c r="O1957" s="4">
        <v>2112.64</v>
      </c>
      <c r="P1957" s="4">
        <v>2095.3589999999999</v>
      </c>
      <c r="Q1957" s="4">
        <v>2051.8220000000001</v>
      </c>
      <c r="R1957" s="4">
        <v>2012.97</v>
      </c>
      <c r="S1957" s="4">
        <v>2065.9740000000002</v>
      </c>
      <c r="T1957" s="4">
        <v>2051.1170000000002</v>
      </c>
      <c r="U1957" s="4">
        <v>1678.731</v>
      </c>
      <c r="V1957" s="4">
        <v>1243.0160000000001</v>
      </c>
      <c r="W1957" s="4">
        <v>777.36900000000003</v>
      </c>
      <c r="X1957" s="4">
        <v>370.00099999999998</v>
      </c>
      <c r="Y1957" s="4">
        <v>115.771</v>
      </c>
      <c r="Z1957" s="4">
        <v>20.113</v>
      </c>
      <c r="AA1957" s="4">
        <v>1.7829999999999999</v>
      </c>
    </row>
    <row r="1958" spans="1:27" s="6" customFormat="1" x14ac:dyDescent="0.3">
      <c r="A1958" s="40">
        <v>1957</v>
      </c>
      <c r="B1958" s="18" t="s">
        <v>323</v>
      </c>
      <c r="C1958" s="43" t="s">
        <v>153</v>
      </c>
      <c r="D1958" s="41"/>
      <c r="E1958" s="41">
        <v>104</v>
      </c>
      <c r="F1958" s="41">
        <v>2075</v>
      </c>
      <c r="G1958" s="4">
        <v>1657.0820000000001</v>
      </c>
      <c r="H1958" s="4">
        <v>1709.7429999999999</v>
      </c>
      <c r="I1958" s="4">
        <v>1762.8219999999999</v>
      </c>
      <c r="J1958" s="4">
        <v>1800.8320000000001</v>
      </c>
      <c r="K1958" s="4">
        <v>1826.1469999999999</v>
      </c>
      <c r="L1958" s="4">
        <v>1857.8889999999999</v>
      </c>
      <c r="M1958" s="4">
        <v>1916.82</v>
      </c>
      <c r="N1958" s="4">
        <v>1996.5909999999999</v>
      </c>
      <c r="O1958" s="4">
        <v>2062.221</v>
      </c>
      <c r="P1958" s="4">
        <v>2090.2890000000002</v>
      </c>
      <c r="Q1958" s="4">
        <v>2061.6999999999998</v>
      </c>
      <c r="R1958" s="4">
        <v>2001.49</v>
      </c>
      <c r="S1958" s="4">
        <v>1935.585</v>
      </c>
      <c r="T1958" s="4">
        <v>1933.057</v>
      </c>
      <c r="U1958" s="4">
        <v>1822.1949999999999</v>
      </c>
      <c r="V1958" s="4">
        <v>1360.347</v>
      </c>
      <c r="W1958" s="4">
        <v>855.79100000000005</v>
      </c>
      <c r="X1958" s="4">
        <v>409.262</v>
      </c>
      <c r="Y1958" s="4">
        <v>132.04499999999999</v>
      </c>
      <c r="Z1958" s="4">
        <v>24.706</v>
      </c>
      <c r="AA1958" s="4">
        <v>2.3479999999999999</v>
      </c>
    </row>
    <row r="1959" spans="1:27" s="6" customFormat="1" x14ac:dyDescent="0.3">
      <c r="A1959" s="40">
        <v>1958</v>
      </c>
      <c r="B1959" s="18" t="s">
        <v>323</v>
      </c>
      <c r="C1959" s="43" t="s">
        <v>153</v>
      </c>
      <c r="D1959" s="41"/>
      <c r="E1959" s="41">
        <v>104</v>
      </c>
      <c r="F1959" s="41">
        <v>2080</v>
      </c>
      <c r="G1959" s="4">
        <v>1606.5840000000001</v>
      </c>
      <c r="H1959" s="4">
        <v>1652.7249999999999</v>
      </c>
      <c r="I1959" s="4">
        <v>1707.3689999999999</v>
      </c>
      <c r="J1959" s="4">
        <v>1757.684</v>
      </c>
      <c r="K1959" s="4">
        <v>1792.2090000000001</v>
      </c>
      <c r="L1959" s="4">
        <v>1816.643</v>
      </c>
      <c r="M1959" s="4">
        <v>1848.345</v>
      </c>
      <c r="N1959" s="4">
        <v>1906.232</v>
      </c>
      <c r="O1959" s="4">
        <v>1982.875</v>
      </c>
      <c r="P1959" s="4">
        <v>2041.7639999999999</v>
      </c>
      <c r="Q1959" s="4">
        <v>2058.7559999999999</v>
      </c>
      <c r="R1959" s="4">
        <v>2014.123</v>
      </c>
      <c r="S1959" s="4">
        <v>1929.0229999999999</v>
      </c>
      <c r="T1959" s="4">
        <v>1817.8320000000001</v>
      </c>
      <c r="U1959" s="4">
        <v>1727.808</v>
      </c>
      <c r="V1959" s="4">
        <v>1491.35</v>
      </c>
      <c r="W1959" s="4">
        <v>951.59799999999996</v>
      </c>
      <c r="X1959" s="4">
        <v>461.61500000000001</v>
      </c>
      <c r="Y1959" s="4">
        <v>151.095</v>
      </c>
      <c r="Z1959" s="4">
        <v>29.42</v>
      </c>
      <c r="AA1959" s="4">
        <v>3.028</v>
      </c>
    </row>
    <row r="1960" spans="1:27" s="6" customFormat="1" x14ac:dyDescent="0.3">
      <c r="A1960" s="40">
        <v>1959</v>
      </c>
      <c r="B1960" s="18" t="s">
        <v>323</v>
      </c>
      <c r="C1960" s="43" t="s">
        <v>153</v>
      </c>
      <c r="D1960" s="41"/>
      <c r="E1960" s="41">
        <v>104</v>
      </c>
      <c r="F1960" s="41">
        <v>2085</v>
      </c>
      <c r="G1960" s="4">
        <v>1568.393</v>
      </c>
      <c r="H1960" s="4">
        <v>1602.6130000000001</v>
      </c>
      <c r="I1960" s="4">
        <v>1650.5650000000001</v>
      </c>
      <c r="J1960" s="4">
        <v>1702.6410000000001</v>
      </c>
      <c r="K1960" s="4">
        <v>1749.711</v>
      </c>
      <c r="L1960" s="4">
        <v>1783.4079999999999</v>
      </c>
      <c r="M1960" s="4">
        <v>1807.837</v>
      </c>
      <c r="N1960" s="4">
        <v>1838.713</v>
      </c>
      <c r="O1960" s="4">
        <v>1893.88</v>
      </c>
      <c r="P1960" s="4">
        <v>1964.367</v>
      </c>
      <c r="Q1960" s="4">
        <v>2012.768</v>
      </c>
      <c r="R1960" s="4">
        <v>2014.011</v>
      </c>
      <c r="S1960" s="4">
        <v>1945.365</v>
      </c>
      <c r="T1960" s="4">
        <v>1817.9870000000001</v>
      </c>
      <c r="U1960" s="4">
        <v>1634.1790000000001</v>
      </c>
      <c r="V1960" s="4">
        <v>1427.5640000000001</v>
      </c>
      <c r="W1960" s="4">
        <v>1059.3710000000001</v>
      </c>
      <c r="X1960" s="4">
        <v>525.62400000000002</v>
      </c>
      <c r="Y1960" s="4">
        <v>176.286</v>
      </c>
      <c r="Z1960" s="4">
        <v>35.177</v>
      </c>
      <c r="AA1960" s="4">
        <v>3.8010000000000002</v>
      </c>
    </row>
    <row r="1961" spans="1:27" s="6" customFormat="1" x14ac:dyDescent="0.3">
      <c r="A1961" s="40">
        <v>1960</v>
      </c>
      <c r="B1961" s="18" t="s">
        <v>323</v>
      </c>
      <c r="C1961" s="43" t="s">
        <v>153</v>
      </c>
      <c r="D1961" s="41"/>
      <c r="E1961" s="41">
        <v>104</v>
      </c>
      <c r="F1961" s="41">
        <v>2090</v>
      </c>
      <c r="G1961" s="4">
        <v>1536.136</v>
      </c>
      <c r="H1961" s="4">
        <v>1564.7180000000001</v>
      </c>
      <c r="I1961" s="4">
        <v>1600.6210000000001</v>
      </c>
      <c r="J1961" s="4">
        <v>1646.2260000000001</v>
      </c>
      <c r="K1961" s="4">
        <v>1695.3119999999999</v>
      </c>
      <c r="L1961" s="4">
        <v>1741.6</v>
      </c>
      <c r="M1961" s="4">
        <v>1775.2629999999999</v>
      </c>
      <c r="N1961" s="4">
        <v>1798.963</v>
      </c>
      <c r="O1961" s="4">
        <v>1827.4949999999999</v>
      </c>
      <c r="P1961" s="4">
        <v>1877.251</v>
      </c>
      <c r="Q1961" s="4">
        <v>1938.181</v>
      </c>
      <c r="R1961" s="4">
        <v>1971.6969999999999</v>
      </c>
      <c r="S1961" s="4">
        <v>1949.4649999999999</v>
      </c>
      <c r="T1961" s="4">
        <v>1839.9179999999999</v>
      </c>
      <c r="U1961" s="4">
        <v>1644.0540000000001</v>
      </c>
      <c r="V1961" s="4">
        <v>1363.607</v>
      </c>
      <c r="W1961" s="4">
        <v>1030.7070000000001</v>
      </c>
      <c r="X1961" s="4">
        <v>600.36699999999996</v>
      </c>
      <c r="Y1961" s="4">
        <v>208.39500000000001</v>
      </c>
      <c r="Z1961" s="4">
        <v>43.156999999999996</v>
      </c>
      <c r="AA1961" s="4">
        <v>4.8209999999999997</v>
      </c>
    </row>
    <row r="1962" spans="1:27" s="6" customFormat="1" x14ac:dyDescent="0.3">
      <c r="A1962" s="40">
        <v>1961</v>
      </c>
      <c r="B1962" s="18" t="s">
        <v>323</v>
      </c>
      <c r="C1962" s="43" t="s">
        <v>153</v>
      </c>
      <c r="D1962" s="41"/>
      <c r="E1962" s="41">
        <v>104</v>
      </c>
      <c r="F1962" s="41">
        <v>2095</v>
      </c>
      <c r="G1962" s="4">
        <v>1503.63</v>
      </c>
      <c r="H1962" s="4">
        <v>1532.7249999999999</v>
      </c>
      <c r="I1962" s="4">
        <v>1562.88</v>
      </c>
      <c r="J1962" s="4">
        <v>1596.6510000000001</v>
      </c>
      <c r="K1962" s="4">
        <v>1639.5260000000001</v>
      </c>
      <c r="L1962" s="4">
        <v>1687.876</v>
      </c>
      <c r="M1962" s="4">
        <v>1734.1289999999999</v>
      </c>
      <c r="N1962" s="4">
        <v>1767.079</v>
      </c>
      <c r="O1962" s="4">
        <v>1788.6559999999999</v>
      </c>
      <c r="P1962" s="4">
        <v>1812.4390000000001</v>
      </c>
      <c r="Q1962" s="4">
        <v>1853.7660000000001</v>
      </c>
      <c r="R1962" s="4">
        <v>1901.068</v>
      </c>
      <c r="S1962" s="4">
        <v>1912.422</v>
      </c>
      <c r="T1962" s="4">
        <v>1850.0619999999999</v>
      </c>
      <c r="U1962" s="4">
        <v>1673.404</v>
      </c>
      <c r="V1962" s="4">
        <v>1384.9870000000001</v>
      </c>
      <c r="W1962" s="4">
        <v>1000.174</v>
      </c>
      <c r="X1962" s="4">
        <v>598.90300000000002</v>
      </c>
      <c r="Y1962" s="4">
        <v>246.89599999999999</v>
      </c>
      <c r="Z1962" s="4">
        <v>53.585000000000001</v>
      </c>
      <c r="AA1962" s="4">
        <v>6.258</v>
      </c>
    </row>
    <row r="1963" spans="1:27" s="6" customFormat="1" x14ac:dyDescent="0.3">
      <c r="A1963" s="40">
        <v>1962</v>
      </c>
      <c r="B1963" s="18" t="s">
        <v>323</v>
      </c>
      <c r="C1963" s="43" t="s">
        <v>153</v>
      </c>
      <c r="D1963" s="41"/>
      <c r="E1963" s="41">
        <v>104</v>
      </c>
      <c r="F1963" s="41">
        <v>2100</v>
      </c>
      <c r="G1963" s="4">
        <v>1466.9110000000001</v>
      </c>
      <c r="H1963" s="4">
        <v>1500.4780000000001</v>
      </c>
      <c r="I1963" s="4">
        <v>1531.03</v>
      </c>
      <c r="J1963" s="4">
        <v>1559.2460000000001</v>
      </c>
      <c r="K1963" s="4">
        <v>1590.546</v>
      </c>
      <c r="L1963" s="4">
        <v>1632.7539999999999</v>
      </c>
      <c r="M1963" s="4">
        <v>1681.059</v>
      </c>
      <c r="N1963" s="4">
        <v>1726.6320000000001</v>
      </c>
      <c r="O1963" s="4">
        <v>1757.604</v>
      </c>
      <c r="P1963" s="4">
        <v>1774.845</v>
      </c>
      <c r="Q1963" s="4">
        <v>1791.184</v>
      </c>
      <c r="R1963" s="4">
        <v>1820.508</v>
      </c>
      <c r="S1963" s="4">
        <v>1847.502</v>
      </c>
      <c r="T1963" s="4">
        <v>1820.75</v>
      </c>
      <c r="U1963" s="4">
        <v>1691.778</v>
      </c>
      <c r="V1963" s="4">
        <v>1422.6189999999999</v>
      </c>
      <c r="W1963" s="4">
        <v>1031.3710000000001</v>
      </c>
      <c r="X1963" s="4">
        <v>595.33299999999997</v>
      </c>
      <c r="Y1963" s="4">
        <v>255.16399999999999</v>
      </c>
      <c r="Z1963" s="4">
        <v>66.578999999999994</v>
      </c>
      <c r="AA1963" s="4">
        <v>8.218</v>
      </c>
    </row>
    <row r="1964" spans="1:27" s="6" customFormat="1" x14ac:dyDescent="0.3">
      <c r="A1964" s="40">
        <v>1963</v>
      </c>
      <c r="B1964" s="18" t="s">
        <v>323</v>
      </c>
      <c r="C1964" s="43" t="s">
        <v>154</v>
      </c>
      <c r="D1964" s="41"/>
      <c r="E1964" s="41">
        <v>608</v>
      </c>
      <c r="F1964" s="41">
        <v>2015</v>
      </c>
      <c r="G1964" s="4">
        <v>5566.9080000000004</v>
      </c>
      <c r="H1964" s="4">
        <v>5319.5749999999998</v>
      </c>
      <c r="I1964" s="4">
        <v>5048.2749999999996</v>
      </c>
      <c r="J1964" s="4">
        <v>4956.9319999999998</v>
      </c>
      <c r="K1964" s="4">
        <v>4731.2839999999997</v>
      </c>
      <c r="L1964" s="4">
        <v>4107.7269999999999</v>
      </c>
      <c r="M1964" s="4">
        <v>3638.27</v>
      </c>
      <c r="N1964" s="4">
        <v>3295.8850000000002</v>
      </c>
      <c r="O1964" s="4">
        <v>2927.39</v>
      </c>
      <c r="P1964" s="4">
        <v>2651.25</v>
      </c>
      <c r="Q1964" s="4">
        <v>2259.84</v>
      </c>
      <c r="R1964" s="4">
        <v>1874.732</v>
      </c>
      <c r="S1964" s="4">
        <v>1436.8140000000001</v>
      </c>
      <c r="T1964" s="4">
        <v>1056.4490000000001</v>
      </c>
      <c r="U1964" s="4">
        <v>704.90499999999997</v>
      </c>
      <c r="V1964" s="4">
        <v>509.33</v>
      </c>
      <c r="W1964" s="4">
        <v>270.80799999999999</v>
      </c>
      <c r="X1964" s="4">
        <v>98.24</v>
      </c>
      <c r="Y1964" s="4">
        <v>20.797999999999998</v>
      </c>
      <c r="Z1964" s="4">
        <v>2.8279999999999998</v>
      </c>
      <c r="AA1964" s="4">
        <v>0.24099999999999999</v>
      </c>
    </row>
    <row r="1965" spans="1:27" s="6" customFormat="1" x14ac:dyDescent="0.3">
      <c r="A1965" s="40">
        <v>1964</v>
      </c>
      <c r="B1965" s="18" t="s">
        <v>323</v>
      </c>
      <c r="C1965" s="43" t="s">
        <v>154</v>
      </c>
      <c r="D1965" s="41"/>
      <c r="E1965" s="41">
        <v>608</v>
      </c>
      <c r="F1965" s="41">
        <v>2020</v>
      </c>
      <c r="G1965" s="4">
        <v>5737.5879999999997</v>
      </c>
      <c r="H1965" s="4">
        <v>5536.4189999999999</v>
      </c>
      <c r="I1965" s="4">
        <v>5301.8450000000003</v>
      </c>
      <c r="J1965" s="4">
        <v>5003.0990000000002</v>
      </c>
      <c r="K1965" s="4">
        <v>4880.9120000000003</v>
      </c>
      <c r="L1965" s="4">
        <v>4653.5469999999996</v>
      </c>
      <c r="M1965" s="4">
        <v>4040.2950000000001</v>
      </c>
      <c r="N1965" s="4">
        <v>3577.5250000000001</v>
      </c>
      <c r="O1965" s="4">
        <v>3235.7649999999999</v>
      </c>
      <c r="P1965" s="4">
        <v>2861.7080000000001</v>
      </c>
      <c r="Q1965" s="4">
        <v>2571.2040000000002</v>
      </c>
      <c r="R1965" s="4">
        <v>2166.134</v>
      </c>
      <c r="S1965" s="4">
        <v>1762.0029999999999</v>
      </c>
      <c r="T1965" s="4">
        <v>1301.481</v>
      </c>
      <c r="U1965" s="4">
        <v>905.75699999999995</v>
      </c>
      <c r="V1965" s="4">
        <v>550.72299999999996</v>
      </c>
      <c r="W1965" s="4">
        <v>326.27800000000002</v>
      </c>
      <c r="X1965" s="4">
        <v>122.70099999999999</v>
      </c>
      <c r="Y1965" s="4">
        <v>27.503</v>
      </c>
      <c r="Z1965" s="4">
        <v>3.4540000000000002</v>
      </c>
      <c r="AA1965" s="4">
        <v>0.28499999999999998</v>
      </c>
    </row>
    <row r="1966" spans="1:27" s="6" customFormat="1" x14ac:dyDescent="0.3">
      <c r="A1966" s="40">
        <v>1965</v>
      </c>
      <c r="B1966" s="18" t="s">
        <v>323</v>
      </c>
      <c r="C1966" s="43" t="s">
        <v>154</v>
      </c>
      <c r="D1966" s="41"/>
      <c r="E1966" s="41">
        <v>608</v>
      </c>
      <c r="F1966" s="41">
        <v>2025</v>
      </c>
      <c r="G1966" s="4">
        <v>5841.1059999999998</v>
      </c>
      <c r="H1966" s="4">
        <v>5710.9549999999999</v>
      </c>
      <c r="I1966" s="4">
        <v>5521.1220000000003</v>
      </c>
      <c r="J1966" s="4">
        <v>5265.2879999999996</v>
      </c>
      <c r="K1966" s="4">
        <v>4942.5910000000003</v>
      </c>
      <c r="L1966" s="4">
        <v>4818.1260000000002</v>
      </c>
      <c r="M1966" s="4">
        <v>4595.9920000000002</v>
      </c>
      <c r="N1966" s="4">
        <v>3986.605</v>
      </c>
      <c r="O1966" s="4">
        <v>3522.4949999999999</v>
      </c>
      <c r="P1966" s="4">
        <v>3172.1309999999999</v>
      </c>
      <c r="Q1966" s="4">
        <v>2783.165</v>
      </c>
      <c r="R1966" s="4">
        <v>2472.5859999999998</v>
      </c>
      <c r="S1966" s="4">
        <v>2043.8679999999999</v>
      </c>
      <c r="T1966" s="4">
        <v>1604.6479999999999</v>
      </c>
      <c r="U1966" s="4">
        <v>1123.7180000000001</v>
      </c>
      <c r="V1966" s="4">
        <v>714.43200000000002</v>
      </c>
      <c r="W1966" s="4">
        <v>358.27699999999999</v>
      </c>
      <c r="X1966" s="4">
        <v>151.36099999999999</v>
      </c>
      <c r="Y1966" s="4">
        <v>35.475000000000001</v>
      </c>
      <c r="Z1966" s="4">
        <v>4.7220000000000004</v>
      </c>
      <c r="AA1966" s="4">
        <v>0.35399999999999998</v>
      </c>
    </row>
    <row r="1967" spans="1:27" s="6" customFormat="1" x14ac:dyDescent="0.3">
      <c r="A1967" s="40">
        <v>1966</v>
      </c>
      <c r="B1967" s="18" t="s">
        <v>323</v>
      </c>
      <c r="C1967" s="43" t="s">
        <v>154</v>
      </c>
      <c r="D1967" s="41"/>
      <c r="E1967" s="41">
        <v>608</v>
      </c>
      <c r="F1967" s="41">
        <v>2030</v>
      </c>
      <c r="G1967" s="4">
        <v>5899.6940000000004</v>
      </c>
      <c r="H1967" s="4">
        <v>5817.116</v>
      </c>
      <c r="I1967" s="4">
        <v>5697.0519999999997</v>
      </c>
      <c r="J1967" s="4">
        <v>5487.91</v>
      </c>
      <c r="K1967" s="4">
        <v>5210.2979999999998</v>
      </c>
      <c r="L1967" s="4">
        <v>4885.9290000000001</v>
      </c>
      <c r="M1967" s="4">
        <v>4765.5929999999998</v>
      </c>
      <c r="N1967" s="4">
        <v>4543.8879999999999</v>
      </c>
      <c r="O1967" s="4">
        <v>3932.4960000000001</v>
      </c>
      <c r="P1967" s="4">
        <v>3459.67</v>
      </c>
      <c r="Q1967" s="4">
        <v>3091.8560000000002</v>
      </c>
      <c r="R1967" s="4">
        <v>2683.28</v>
      </c>
      <c r="S1967" s="4">
        <v>2340.9879999999998</v>
      </c>
      <c r="T1967" s="4">
        <v>1870.383</v>
      </c>
      <c r="U1967" s="4">
        <v>1394.6510000000001</v>
      </c>
      <c r="V1967" s="4">
        <v>894.471</v>
      </c>
      <c r="W1967" s="4">
        <v>471.94</v>
      </c>
      <c r="X1967" s="4">
        <v>170.21700000000001</v>
      </c>
      <c r="Y1967" s="4">
        <v>45.222000000000001</v>
      </c>
      <c r="Z1967" s="4">
        <v>6.3040000000000003</v>
      </c>
      <c r="AA1967" s="4">
        <v>0.49</v>
      </c>
    </row>
    <row r="1968" spans="1:27" s="6" customFormat="1" x14ac:dyDescent="0.3">
      <c r="A1968" s="40">
        <v>1967</v>
      </c>
      <c r="B1968" s="18" t="s">
        <v>323</v>
      </c>
      <c r="C1968" s="43" t="s">
        <v>154</v>
      </c>
      <c r="D1968" s="41"/>
      <c r="E1968" s="41">
        <v>608</v>
      </c>
      <c r="F1968" s="41">
        <v>2035</v>
      </c>
      <c r="G1968" s="4">
        <v>5925.4309999999996</v>
      </c>
      <c r="H1968" s="4">
        <v>5877.0550000000003</v>
      </c>
      <c r="I1968" s="4">
        <v>5803.6819999999998</v>
      </c>
      <c r="J1968" s="4">
        <v>5664.0460000000003</v>
      </c>
      <c r="K1968" s="4">
        <v>5432.8770000000004</v>
      </c>
      <c r="L1968" s="4">
        <v>5153.3410000000003</v>
      </c>
      <c r="M1968" s="4">
        <v>4833.8710000000001</v>
      </c>
      <c r="N1968" s="4">
        <v>4713.7389999999996</v>
      </c>
      <c r="O1968" s="4">
        <v>4486.366</v>
      </c>
      <c r="P1968" s="4">
        <v>3866.5439999999999</v>
      </c>
      <c r="Q1968" s="4">
        <v>3377.12</v>
      </c>
      <c r="R1968" s="4">
        <v>2987.357</v>
      </c>
      <c r="S1968" s="4">
        <v>2548.7240000000002</v>
      </c>
      <c r="T1968" s="4">
        <v>2153.5479999999998</v>
      </c>
      <c r="U1968" s="4">
        <v>1638.434</v>
      </c>
      <c r="V1968" s="4">
        <v>1123.421</v>
      </c>
      <c r="W1968" s="4">
        <v>603.24300000000005</v>
      </c>
      <c r="X1968" s="4">
        <v>232.06700000000001</v>
      </c>
      <c r="Y1968" s="4">
        <v>53.408000000000001</v>
      </c>
      <c r="Z1968" s="4">
        <v>8.49</v>
      </c>
      <c r="AA1968" s="4">
        <v>0.68300000000000005</v>
      </c>
    </row>
    <row r="1969" spans="1:27" s="6" customFormat="1" x14ac:dyDescent="0.3">
      <c r="A1969" s="40">
        <v>1968</v>
      </c>
      <c r="B1969" s="18" t="s">
        <v>323</v>
      </c>
      <c r="C1969" s="43" t="s">
        <v>154</v>
      </c>
      <c r="D1969" s="41"/>
      <c r="E1969" s="41">
        <v>608</v>
      </c>
      <c r="F1969" s="41">
        <v>2040</v>
      </c>
      <c r="G1969" s="4">
        <v>5911.1549999999997</v>
      </c>
      <c r="H1969" s="4">
        <v>5904.085</v>
      </c>
      <c r="I1969" s="4">
        <v>5864.12</v>
      </c>
      <c r="J1969" s="4">
        <v>5771.018</v>
      </c>
      <c r="K1969" s="4">
        <v>5609.058</v>
      </c>
      <c r="L1969" s="4">
        <v>5375.7650000000003</v>
      </c>
      <c r="M1969" s="4">
        <v>5100.9520000000002</v>
      </c>
      <c r="N1969" s="4">
        <v>4782.9840000000004</v>
      </c>
      <c r="O1969" s="4">
        <v>4656.82</v>
      </c>
      <c r="P1969" s="4">
        <v>4415.8860000000004</v>
      </c>
      <c r="Q1969" s="4">
        <v>3779.82</v>
      </c>
      <c r="R1969" s="4">
        <v>3269.7150000000001</v>
      </c>
      <c r="S1969" s="4">
        <v>2846.5520000000001</v>
      </c>
      <c r="T1969" s="4">
        <v>2356.509</v>
      </c>
      <c r="U1969" s="4">
        <v>1900.8789999999999</v>
      </c>
      <c r="V1969" s="4">
        <v>1335.164</v>
      </c>
      <c r="W1969" s="4">
        <v>773.15300000000002</v>
      </c>
      <c r="X1969" s="4">
        <v>306.863</v>
      </c>
      <c r="Y1969" s="4">
        <v>76.450999999999993</v>
      </c>
      <c r="Z1969" s="4">
        <v>10.605</v>
      </c>
      <c r="AA1969" s="4">
        <v>0.96199999999999997</v>
      </c>
    </row>
    <row r="1970" spans="1:27" s="6" customFormat="1" x14ac:dyDescent="0.3">
      <c r="A1970" s="40">
        <v>1969</v>
      </c>
      <c r="B1970" s="18" t="s">
        <v>323</v>
      </c>
      <c r="C1970" s="43" t="s">
        <v>154</v>
      </c>
      <c r="D1970" s="41"/>
      <c r="E1970" s="41">
        <v>608</v>
      </c>
      <c r="F1970" s="41">
        <v>2045</v>
      </c>
      <c r="G1970" s="4">
        <v>5875.8509999999997</v>
      </c>
      <c r="H1970" s="4">
        <v>5891.027</v>
      </c>
      <c r="I1970" s="4">
        <v>5891.6409999999996</v>
      </c>
      <c r="J1970" s="4">
        <v>5831.8310000000001</v>
      </c>
      <c r="K1970" s="4">
        <v>5716.31</v>
      </c>
      <c r="L1970" s="4">
        <v>5551.9740000000002</v>
      </c>
      <c r="M1970" s="4">
        <v>5323.3069999999998</v>
      </c>
      <c r="N1970" s="4">
        <v>5049.866</v>
      </c>
      <c r="O1970" s="4">
        <v>4727.5469999999996</v>
      </c>
      <c r="P1970" s="4">
        <v>4587.3810000000003</v>
      </c>
      <c r="Q1970" s="4">
        <v>4322.902</v>
      </c>
      <c r="R1970" s="4">
        <v>3666.7620000000002</v>
      </c>
      <c r="S1970" s="4">
        <v>3124.75</v>
      </c>
      <c r="T1970" s="4">
        <v>2644.2959999999998</v>
      </c>
      <c r="U1970" s="4">
        <v>2094.7730000000001</v>
      </c>
      <c r="V1970" s="4">
        <v>1565.8969999999999</v>
      </c>
      <c r="W1970" s="4">
        <v>936.495</v>
      </c>
      <c r="X1970" s="4">
        <v>406.11500000000001</v>
      </c>
      <c r="Y1970" s="4">
        <v>105.908</v>
      </c>
      <c r="Z1970" s="4">
        <v>16.026</v>
      </c>
      <c r="AA1970" s="4">
        <v>1.2649999999999999</v>
      </c>
    </row>
    <row r="1971" spans="1:27" s="6" customFormat="1" x14ac:dyDescent="0.3">
      <c r="A1971" s="40">
        <v>1970</v>
      </c>
      <c r="B1971" s="18" t="s">
        <v>323</v>
      </c>
      <c r="C1971" s="43" t="s">
        <v>154</v>
      </c>
      <c r="D1971" s="41"/>
      <c r="E1971" s="41">
        <v>608</v>
      </c>
      <c r="F1971" s="41">
        <v>2050</v>
      </c>
      <c r="G1971" s="4">
        <v>5822.0150000000003</v>
      </c>
      <c r="H1971" s="4">
        <v>5856.8649999999998</v>
      </c>
      <c r="I1971" s="4">
        <v>5879.0709999999999</v>
      </c>
      <c r="J1971" s="4">
        <v>5859.7250000000004</v>
      </c>
      <c r="K1971" s="4">
        <v>5777.4579999999996</v>
      </c>
      <c r="L1971" s="4">
        <v>5659.4840000000004</v>
      </c>
      <c r="M1971" s="4">
        <v>5499.6989999999996</v>
      </c>
      <c r="N1971" s="4">
        <v>5272.3670000000002</v>
      </c>
      <c r="O1971" s="4">
        <v>4994.3580000000002</v>
      </c>
      <c r="P1971" s="4">
        <v>4660.5069999999996</v>
      </c>
      <c r="Q1971" s="4">
        <v>4496.1689999999999</v>
      </c>
      <c r="R1971" s="4">
        <v>4201.5510000000004</v>
      </c>
      <c r="S1971" s="4">
        <v>3514.127</v>
      </c>
      <c r="T1971" s="4">
        <v>2915.7779999999998</v>
      </c>
      <c r="U1971" s="4">
        <v>2366.556</v>
      </c>
      <c r="V1971" s="4">
        <v>1743.6079999999999</v>
      </c>
      <c r="W1971" s="4">
        <v>1118.5519999999999</v>
      </c>
      <c r="X1971" s="4">
        <v>507.411</v>
      </c>
      <c r="Y1971" s="4">
        <v>146.66800000000001</v>
      </c>
      <c r="Z1971" s="4">
        <v>23.422999999999998</v>
      </c>
      <c r="AA1971" s="4">
        <v>1.9770000000000001</v>
      </c>
    </row>
    <row r="1972" spans="1:27" s="6" customFormat="1" x14ac:dyDescent="0.3">
      <c r="A1972" s="40">
        <v>1971</v>
      </c>
      <c r="B1972" s="18" t="s">
        <v>323</v>
      </c>
      <c r="C1972" s="43" t="s">
        <v>154</v>
      </c>
      <c r="D1972" s="41"/>
      <c r="E1972" s="41">
        <v>608</v>
      </c>
      <c r="F1972" s="41">
        <v>2055</v>
      </c>
      <c r="G1972" s="4">
        <v>5737.5940000000001</v>
      </c>
      <c r="H1972" s="4">
        <v>5804.4380000000001</v>
      </c>
      <c r="I1972" s="4">
        <v>5845.6540000000005</v>
      </c>
      <c r="J1972" s="4">
        <v>5848.7629999999999</v>
      </c>
      <c r="K1972" s="4">
        <v>5807.8779999999997</v>
      </c>
      <c r="L1972" s="4">
        <v>5723.1270000000004</v>
      </c>
      <c r="M1972" s="4">
        <v>5609.1890000000003</v>
      </c>
      <c r="N1972" s="4">
        <v>5450.3379999999997</v>
      </c>
      <c r="O1972" s="4">
        <v>5217.9840000000004</v>
      </c>
      <c r="P1972" s="4">
        <v>4927.9530000000004</v>
      </c>
      <c r="Q1972" s="4">
        <v>4573.3339999999998</v>
      </c>
      <c r="R1972" s="4">
        <v>4377.6620000000003</v>
      </c>
      <c r="S1972" s="4">
        <v>4037.7289999999998</v>
      </c>
      <c r="T1972" s="4">
        <v>3293.4169999999999</v>
      </c>
      <c r="U1972" s="4">
        <v>2626.616</v>
      </c>
      <c r="V1972" s="4">
        <v>1989.702</v>
      </c>
      <c r="W1972" s="4">
        <v>1267.693</v>
      </c>
      <c r="X1972" s="4">
        <v>624.62199999999996</v>
      </c>
      <c r="Y1972" s="4">
        <v>191.589</v>
      </c>
      <c r="Z1972" s="4">
        <v>34.216000000000001</v>
      </c>
      <c r="AA1972" s="4">
        <v>3.04</v>
      </c>
    </row>
    <row r="1973" spans="1:27" s="6" customFormat="1" x14ac:dyDescent="0.3">
      <c r="A1973" s="40">
        <v>1972</v>
      </c>
      <c r="B1973" s="18" t="s">
        <v>323</v>
      </c>
      <c r="C1973" s="43" t="s">
        <v>154</v>
      </c>
      <c r="D1973" s="41"/>
      <c r="E1973" s="41">
        <v>608</v>
      </c>
      <c r="F1973" s="41">
        <v>2060</v>
      </c>
      <c r="G1973" s="4">
        <v>5617.5429999999997</v>
      </c>
      <c r="H1973" s="4">
        <v>5721.1769999999997</v>
      </c>
      <c r="I1973" s="4">
        <v>5793.8680000000004</v>
      </c>
      <c r="J1973" s="4">
        <v>5816.9189999999999</v>
      </c>
      <c r="K1973" s="4">
        <v>5799.4629999999997</v>
      </c>
      <c r="L1973" s="4">
        <v>5755.9610000000002</v>
      </c>
      <c r="M1973" s="4">
        <v>5674.9430000000002</v>
      </c>
      <c r="N1973" s="4">
        <v>5561.6130000000003</v>
      </c>
      <c r="O1973" s="4">
        <v>5397.3729999999996</v>
      </c>
      <c r="P1973" s="4">
        <v>5152.7299999999996</v>
      </c>
      <c r="Q1973" s="4">
        <v>4841.317</v>
      </c>
      <c r="R1973" s="4">
        <v>4459.8410000000003</v>
      </c>
      <c r="S1973" s="4">
        <v>4217.1989999999996</v>
      </c>
      <c r="T1973" s="4">
        <v>3798.9340000000002</v>
      </c>
      <c r="U1973" s="4">
        <v>2984.2379999999998</v>
      </c>
      <c r="V1973" s="4">
        <v>2228.3249999999998</v>
      </c>
      <c r="W1973" s="4">
        <v>1469.835</v>
      </c>
      <c r="X1973" s="4">
        <v>727.59199999999998</v>
      </c>
      <c r="Y1973" s="4">
        <v>245.715</v>
      </c>
      <c r="Z1973" s="4">
        <v>46.991999999999997</v>
      </c>
      <c r="AA1973" s="4">
        <v>4.665</v>
      </c>
    </row>
    <row r="1974" spans="1:27" s="6" customFormat="1" x14ac:dyDescent="0.3">
      <c r="A1974" s="40">
        <v>1973</v>
      </c>
      <c r="B1974" s="18" t="s">
        <v>323</v>
      </c>
      <c r="C1974" s="43" t="s">
        <v>154</v>
      </c>
      <c r="D1974" s="41"/>
      <c r="E1974" s="41">
        <v>608</v>
      </c>
      <c r="F1974" s="41">
        <v>2065</v>
      </c>
      <c r="G1974" s="4">
        <v>5493.4970000000003</v>
      </c>
      <c r="H1974" s="4">
        <v>5602.33</v>
      </c>
      <c r="I1974" s="4">
        <v>5711.2749999999996</v>
      </c>
      <c r="J1974" s="4">
        <v>5766.7240000000002</v>
      </c>
      <c r="K1974" s="4">
        <v>5770.1450000000004</v>
      </c>
      <c r="L1974" s="4">
        <v>5750.1220000000003</v>
      </c>
      <c r="M1974" s="4">
        <v>5709.9520000000002</v>
      </c>
      <c r="N1974" s="4">
        <v>5629.415</v>
      </c>
      <c r="O1974" s="4">
        <v>5510.61</v>
      </c>
      <c r="P1974" s="4">
        <v>5333.7820000000002</v>
      </c>
      <c r="Q1974" s="4">
        <v>5067.5590000000002</v>
      </c>
      <c r="R1974" s="4">
        <v>4728.4780000000001</v>
      </c>
      <c r="S1974" s="4">
        <v>4306.2250000000004</v>
      </c>
      <c r="T1974" s="4">
        <v>3982.4569999999999</v>
      </c>
      <c r="U1974" s="4">
        <v>3461.5929999999998</v>
      </c>
      <c r="V1974" s="4">
        <v>2553.6610000000001</v>
      </c>
      <c r="W1974" s="4">
        <v>1671.4749999999999</v>
      </c>
      <c r="X1974" s="4">
        <v>866.26199999999994</v>
      </c>
      <c r="Y1974" s="4">
        <v>297.86799999999999</v>
      </c>
      <c r="Z1974" s="4">
        <v>63.325000000000003</v>
      </c>
      <c r="AA1974" s="4">
        <v>6.7729999999999997</v>
      </c>
    </row>
    <row r="1975" spans="1:27" s="6" customFormat="1" x14ac:dyDescent="0.3">
      <c r="A1975" s="40">
        <v>1974</v>
      </c>
      <c r="B1975" s="18" t="s">
        <v>323</v>
      </c>
      <c r="C1975" s="43" t="s">
        <v>154</v>
      </c>
      <c r="D1975" s="41"/>
      <c r="E1975" s="41">
        <v>608</v>
      </c>
      <c r="F1975" s="41">
        <v>2070</v>
      </c>
      <c r="G1975" s="4">
        <v>5365.0110000000004</v>
      </c>
      <c r="H1975" s="4">
        <v>5479.3590000000004</v>
      </c>
      <c r="I1975" s="4">
        <v>5593.0649999999996</v>
      </c>
      <c r="J1975" s="4">
        <v>5685.6959999999999</v>
      </c>
      <c r="K1975" s="4">
        <v>5722.5630000000001</v>
      </c>
      <c r="L1975" s="4">
        <v>5723.3729999999996</v>
      </c>
      <c r="M1975" s="4">
        <v>5706.4269999999997</v>
      </c>
      <c r="N1975" s="4">
        <v>5666.6409999999996</v>
      </c>
      <c r="O1975" s="4">
        <v>5580.6850000000004</v>
      </c>
      <c r="P1975" s="4">
        <v>5449.5320000000002</v>
      </c>
      <c r="Q1975" s="4">
        <v>5251.0290000000005</v>
      </c>
      <c r="R1975" s="4">
        <v>4956.7659999999996</v>
      </c>
      <c r="S1975" s="4">
        <v>4575.8590000000004</v>
      </c>
      <c r="T1975" s="4">
        <v>4080.989</v>
      </c>
      <c r="U1975" s="4">
        <v>3648.4839999999999</v>
      </c>
      <c r="V1975" s="4">
        <v>2987.2060000000001</v>
      </c>
      <c r="W1975" s="4">
        <v>1944.345</v>
      </c>
      <c r="X1975" s="4">
        <v>1011.059</v>
      </c>
      <c r="Y1975" s="4">
        <v>368.90499999999997</v>
      </c>
      <c r="Z1975" s="4">
        <v>80.668999999999997</v>
      </c>
      <c r="AA1975" s="4">
        <v>9.6389999999999993</v>
      </c>
    </row>
    <row r="1976" spans="1:27" s="6" customFormat="1" x14ac:dyDescent="0.3">
      <c r="A1976" s="40">
        <v>1975</v>
      </c>
      <c r="B1976" s="18" t="s">
        <v>323</v>
      </c>
      <c r="C1976" s="43" t="s">
        <v>154</v>
      </c>
      <c r="D1976" s="41"/>
      <c r="E1976" s="41">
        <v>608</v>
      </c>
      <c r="F1976" s="41">
        <v>2075</v>
      </c>
      <c r="G1976" s="4">
        <v>5238.335</v>
      </c>
      <c r="H1976" s="4">
        <v>5351.7659999999996</v>
      </c>
      <c r="I1976" s="4">
        <v>5470.72</v>
      </c>
      <c r="J1976" s="4">
        <v>5569.0829999999996</v>
      </c>
      <c r="K1976" s="4">
        <v>5644.2479999999996</v>
      </c>
      <c r="L1976" s="4">
        <v>5678.5709999999999</v>
      </c>
      <c r="M1976" s="4">
        <v>5682.17</v>
      </c>
      <c r="N1976" s="4">
        <v>5665.5159999999996</v>
      </c>
      <c r="O1976" s="4">
        <v>5620.31</v>
      </c>
      <c r="P1976" s="4">
        <v>5522.2529999999997</v>
      </c>
      <c r="Q1976" s="4">
        <v>5369.8209999999999</v>
      </c>
      <c r="R1976" s="4">
        <v>5142.9629999999997</v>
      </c>
      <c r="S1976" s="4">
        <v>4806.5339999999997</v>
      </c>
      <c r="T1976" s="4">
        <v>4351.1149999999998</v>
      </c>
      <c r="U1976" s="4">
        <v>3758.3870000000002</v>
      </c>
      <c r="V1976" s="4">
        <v>3175.1149999999998</v>
      </c>
      <c r="W1976" s="4">
        <v>2309.473</v>
      </c>
      <c r="X1976" s="4">
        <v>1208.1980000000001</v>
      </c>
      <c r="Y1976" s="4">
        <v>448.72800000000001</v>
      </c>
      <c r="Z1976" s="4">
        <v>105.32299999999999</v>
      </c>
      <c r="AA1976" s="4">
        <v>13.08</v>
      </c>
    </row>
    <row r="1977" spans="1:27" s="6" customFormat="1" x14ac:dyDescent="0.3">
      <c r="A1977" s="40">
        <v>1976</v>
      </c>
      <c r="B1977" s="18" t="s">
        <v>323</v>
      </c>
      <c r="C1977" s="43" t="s">
        <v>154</v>
      </c>
      <c r="D1977" s="41"/>
      <c r="E1977" s="41">
        <v>608</v>
      </c>
      <c r="F1977" s="41">
        <v>2080</v>
      </c>
      <c r="G1977" s="4">
        <v>5108.9440000000004</v>
      </c>
      <c r="H1977" s="4">
        <v>5225.9620000000004</v>
      </c>
      <c r="I1977" s="4">
        <v>5343.6940000000004</v>
      </c>
      <c r="J1977" s="4">
        <v>5448.3819999999996</v>
      </c>
      <c r="K1977" s="4">
        <v>5530.34</v>
      </c>
      <c r="L1977" s="4">
        <v>5602.98</v>
      </c>
      <c r="M1977" s="4">
        <v>5639.8490000000002</v>
      </c>
      <c r="N1977" s="4">
        <v>5643.6880000000001</v>
      </c>
      <c r="O1977" s="4">
        <v>5621.7259999999997</v>
      </c>
      <c r="P1977" s="4">
        <v>5564.8069999999998</v>
      </c>
      <c r="Q1977" s="4">
        <v>5446.11</v>
      </c>
      <c r="R1977" s="4">
        <v>5265.8209999999999</v>
      </c>
      <c r="S1977" s="4">
        <v>4996.6589999999997</v>
      </c>
      <c r="T1977" s="4">
        <v>4584.8459999999995</v>
      </c>
      <c r="U1977" s="4">
        <v>4026.77</v>
      </c>
      <c r="V1977" s="4">
        <v>3296.2939999999999</v>
      </c>
      <c r="W1977" s="4">
        <v>2489.4949999999999</v>
      </c>
      <c r="X1977" s="4">
        <v>1471.2049999999999</v>
      </c>
      <c r="Y1977" s="4">
        <v>557.25699999999995</v>
      </c>
      <c r="Z1977" s="4">
        <v>134.685</v>
      </c>
      <c r="AA1977" s="4">
        <v>18.042999999999999</v>
      </c>
    </row>
    <row r="1978" spans="1:27" s="6" customFormat="1" x14ac:dyDescent="0.3">
      <c r="A1978" s="40">
        <v>1977</v>
      </c>
      <c r="B1978" s="18" t="s">
        <v>323</v>
      </c>
      <c r="C1978" s="43" t="s">
        <v>154</v>
      </c>
      <c r="D1978" s="41"/>
      <c r="E1978" s="41">
        <v>608</v>
      </c>
      <c r="F1978" s="41">
        <v>2085</v>
      </c>
      <c r="G1978" s="4">
        <v>4977.7809999999999</v>
      </c>
      <c r="H1978" s="4">
        <v>5097.3829999999998</v>
      </c>
      <c r="I1978" s="4">
        <v>5218.4449999999997</v>
      </c>
      <c r="J1978" s="4">
        <v>5322.8829999999998</v>
      </c>
      <c r="K1978" s="4">
        <v>5412.3320000000003</v>
      </c>
      <c r="L1978" s="4">
        <v>5491.9170000000004</v>
      </c>
      <c r="M1978" s="4">
        <v>5566.8149999999996</v>
      </c>
      <c r="N1978" s="4">
        <v>5603.8540000000003</v>
      </c>
      <c r="O1978" s="4">
        <v>5602.5519999999997</v>
      </c>
      <c r="P1978" s="4">
        <v>5569.3890000000001</v>
      </c>
      <c r="Q1978" s="4">
        <v>5492.5990000000002</v>
      </c>
      <c r="R1978" s="4">
        <v>5346.9830000000002</v>
      </c>
      <c r="S1978" s="4">
        <v>5125.3639999999996</v>
      </c>
      <c r="T1978" s="4">
        <v>4780.3819999999996</v>
      </c>
      <c r="U1978" s="4">
        <v>4262.6679999999997</v>
      </c>
      <c r="V1978" s="4">
        <v>3557.6869999999999</v>
      </c>
      <c r="W1978" s="4">
        <v>2618.9450000000002</v>
      </c>
      <c r="X1978" s="4">
        <v>1623.625</v>
      </c>
      <c r="Y1978" s="4">
        <v>703.928</v>
      </c>
      <c r="Z1978" s="4">
        <v>175.554</v>
      </c>
      <c r="AA1978" s="4">
        <v>24.475000000000001</v>
      </c>
    </row>
    <row r="1979" spans="1:27" s="6" customFormat="1" x14ac:dyDescent="0.3">
      <c r="A1979" s="40">
        <v>1978</v>
      </c>
      <c r="B1979" s="18" t="s">
        <v>323</v>
      </c>
      <c r="C1979" s="43" t="s">
        <v>154</v>
      </c>
      <c r="D1979" s="41"/>
      <c r="E1979" s="41">
        <v>608</v>
      </c>
      <c r="F1979" s="41">
        <v>2090</v>
      </c>
      <c r="G1979" s="4">
        <v>4848.9219999999996</v>
      </c>
      <c r="H1979" s="4">
        <v>4967.0129999999999</v>
      </c>
      <c r="I1979" s="4">
        <v>5090.4120000000003</v>
      </c>
      <c r="J1979" s="4">
        <v>5199.2020000000002</v>
      </c>
      <c r="K1979" s="4">
        <v>5289.4660000000003</v>
      </c>
      <c r="L1979" s="4">
        <v>5376.683</v>
      </c>
      <c r="M1979" s="4">
        <v>5458.3289999999997</v>
      </c>
      <c r="N1979" s="4">
        <v>5533.2920000000004</v>
      </c>
      <c r="O1979" s="4">
        <v>5565.402</v>
      </c>
      <c r="P1979" s="4">
        <v>5553.4840000000004</v>
      </c>
      <c r="Q1979" s="4">
        <v>5501.4480000000003</v>
      </c>
      <c r="R1979" s="4">
        <v>5398.7370000000001</v>
      </c>
      <c r="S1979" s="4">
        <v>5213.3980000000001</v>
      </c>
      <c r="T1979" s="4">
        <v>4917.2709999999997</v>
      </c>
      <c r="U1979" s="4">
        <v>4463.7740000000003</v>
      </c>
      <c r="V1979" s="4">
        <v>3792.2150000000001</v>
      </c>
      <c r="W1979" s="4">
        <v>2862.136</v>
      </c>
      <c r="X1979" s="4">
        <v>1746.4949999999999</v>
      </c>
      <c r="Y1979" s="4">
        <v>804.52200000000005</v>
      </c>
      <c r="Z1979" s="4">
        <v>232.36699999999999</v>
      </c>
      <c r="AA1979" s="4">
        <v>33.689</v>
      </c>
    </row>
    <row r="1980" spans="1:27" s="6" customFormat="1" x14ac:dyDescent="0.3">
      <c r="A1980" s="40">
        <v>1979</v>
      </c>
      <c r="B1980" s="18" t="s">
        <v>323</v>
      </c>
      <c r="C1980" s="43" t="s">
        <v>154</v>
      </c>
      <c r="D1980" s="41"/>
      <c r="E1980" s="41">
        <v>608</v>
      </c>
      <c r="F1980" s="41">
        <v>2095</v>
      </c>
      <c r="G1980" s="4">
        <v>4721.4399999999996</v>
      </c>
      <c r="H1980" s="4">
        <v>4838.8819999999996</v>
      </c>
      <c r="I1980" s="4">
        <v>4960.5829999999996</v>
      </c>
      <c r="J1980" s="4">
        <v>5072.6750000000002</v>
      </c>
      <c r="K1980" s="4">
        <v>5168.3990000000003</v>
      </c>
      <c r="L1980" s="4">
        <v>5256.5820000000003</v>
      </c>
      <c r="M1980" s="4">
        <v>5345.6559999999999</v>
      </c>
      <c r="N1980" s="4">
        <v>5427.3720000000003</v>
      </c>
      <c r="O1980" s="4">
        <v>5497.5389999999998</v>
      </c>
      <c r="P1980" s="4">
        <v>5519.549</v>
      </c>
      <c r="Q1980" s="4">
        <v>5489.875</v>
      </c>
      <c r="R1980" s="4">
        <v>5413.2610000000004</v>
      </c>
      <c r="S1980" s="4">
        <v>5272.4859999999999</v>
      </c>
      <c r="T1980" s="4">
        <v>5014.9250000000002</v>
      </c>
      <c r="U1980" s="4">
        <v>4610.3149999999996</v>
      </c>
      <c r="V1980" s="4">
        <v>3996.9879999999998</v>
      </c>
      <c r="W1980" s="4">
        <v>3086.7910000000002</v>
      </c>
      <c r="X1980" s="4">
        <v>1949.143</v>
      </c>
      <c r="Y1980" s="4">
        <v>894.71100000000001</v>
      </c>
      <c r="Z1980" s="4">
        <v>277.80200000000002</v>
      </c>
      <c r="AA1980" s="4">
        <v>47.052</v>
      </c>
    </row>
    <row r="1981" spans="1:27" s="6" customFormat="1" x14ac:dyDescent="0.3">
      <c r="A1981" s="40">
        <v>1980</v>
      </c>
      <c r="B1981" s="18" t="s">
        <v>323</v>
      </c>
      <c r="C1981" s="43" t="s">
        <v>154</v>
      </c>
      <c r="D1981" s="41"/>
      <c r="E1981" s="41">
        <v>608</v>
      </c>
      <c r="F1981" s="41">
        <v>2100</v>
      </c>
      <c r="G1981" s="4">
        <v>4596.4709999999995</v>
      </c>
      <c r="H1981" s="4">
        <v>4712.1120000000001</v>
      </c>
      <c r="I1981" s="4">
        <v>4832.9279999999999</v>
      </c>
      <c r="J1981" s="4">
        <v>4944.3429999999998</v>
      </c>
      <c r="K1981" s="4">
        <v>5044.4740000000002</v>
      </c>
      <c r="L1981" s="4">
        <v>5138.2020000000002</v>
      </c>
      <c r="M1981" s="4">
        <v>5228.0429999999997</v>
      </c>
      <c r="N1981" s="4">
        <v>5317.1840000000002</v>
      </c>
      <c r="O1981" s="4">
        <v>5394.3919999999998</v>
      </c>
      <c r="P1981" s="4">
        <v>5455.0280000000002</v>
      </c>
      <c r="Q1981" s="4">
        <v>5460.32</v>
      </c>
      <c r="R1981" s="4">
        <v>5407.5140000000001</v>
      </c>
      <c r="S1981" s="4">
        <v>5294.875</v>
      </c>
      <c r="T1981" s="4">
        <v>5084.4650000000001</v>
      </c>
      <c r="U1981" s="4">
        <v>4719.9979999999996</v>
      </c>
      <c r="V1981" s="4">
        <v>4153.4250000000002</v>
      </c>
      <c r="W1981" s="4">
        <v>3289.4650000000001</v>
      </c>
      <c r="X1981" s="4">
        <v>2144.056</v>
      </c>
      <c r="Y1981" s="4">
        <v>1030.5509999999999</v>
      </c>
      <c r="Z1981" s="4">
        <v>322.596</v>
      </c>
      <c r="AA1981" s="4">
        <v>60.276000000000003</v>
      </c>
    </row>
    <row r="1982" spans="1:27" s="6" customFormat="1" x14ac:dyDescent="0.3">
      <c r="A1982" s="40">
        <v>1981</v>
      </c>
      <c r="B1982" s="18" t="s">
        <v>323</v>
      </c>
      <c r="C1982" s="43" t="s">
        <v>155</v>
      </c>
      <c r="D1982" s="41"/>
      <c r="E1982" s="41">
        <v>702</v>
      </c>
      <c r="F1982" s="41">
        <v>2015</v>
      </c>
      <c r="G1982" s="4">
        <v>127.636</v>
      </c>
      <c r="H1982" s="4">
        <v>138.49199999999999</v>
      </c>
      <c r="I1982" s="4">
        <v>153.19399999999999</v>
      </c>
      <c r="J1982" s="4">
        <v>172.17</v>
      </c>
      <c r="K1982" s="4">
        <v>185.60900000000001</v>
      </c>
      <c r="L1982" s="4">
        <v>177.56299999999999</v>
      </c>
      <c r="M1982" s="4">
        <v>202.965</v>
      </c>
      <c r="N1982" s="4">
        <v>223.30699999999999</v>
      </c>
      <c r="O1982" s="4">
        <v>233.291</v>
      </c>
      <c r="P1982" s="4">
        <v>224.46799999999999</v>
      </c>
      <c r="Q1982" s="4">
        <v>227.34800000000001</v>
      </c>
      <c r="R1982" s="4">
        <v>211.14599999999999</v>
      </c>
      <c r="S1982" s="4">
        <v>171.78700000000001</v>
      </c>
      <c r="T1982" s="4">
        <v>131.52199999999999</v>
      </c>
      <c r="U1982" s="4">
        <v>77.956999999999994</v>
      </c>
      <c r="V1982" s="4">
        <v>63.023000000000003</v>
      </c>
      <c r="W1982" s="4">
        <v>42.823999999999998</v>
      </c>
      <c r="X1982" s="4">
        <v>23.640999999999998</v>
      </c>
      <c r="Y1982" s="4">
        <v>10.196</v>
      </c>
      <c r="Z1982" s="4">
        <v>2.7029999999999998</v>
      </c>
      <c r="AA1982" s="4">
        <v>0.51800000000000002</v>
      </c>
    </row>
    <row r="1983" spans="1:27" s="6" customFormat="1" x14ac:dyDescent="0.3">
      <c r="A1983" s="40">
        <v>1982</v>
      </c>
      <c r="B1983" s="18" t="s">
        <v>323</v>
      </c>
      <c r="C1983" s="43" t="s">
        <v>155</v>
      </c>
      <c r="D1983" s="41"/>
      <c r="E1983" s="41">
        <v>702</v>
      </c>
      <c r="F1983" s="41">
        <v>2020</v>
      </c>
      <c r="G1983" s="4">
        <v>127.837</v>
      </c>
      <c r="H1983" s="4">
        <v>136.476</v>
      </c>
      <c r="I1983" s="4">
        <v>148.54900000000001</v>
      </c>
      <c r="J1983" s="4">
        <v>163.91900000000001</v>
      </c>
      <c r="K1983" s="4">
        <v>182.03899999999999</v>
      </c>
      <c r="L1983" s="4">
        <v>196.05</v>
      </c>
      <c r="M1983" s="4">
        <v>188.90899999999999</v>
      </c>
      <c r="N1983" s="4">
        <v>215.239</v>
      </c>
      <c r="O1983" s="4">
        <v>235.078</v>
      </c>
      <c r="P1983" s="4">
        <v>245.42099999999999</v>
      </c>
      <c r="Q1983" s="4">
        <v>235.102</v>
      </c>
      <c r="R1983" s="4">
        <v>234.7</v>
      </c>
      <c r="S1983" s="4">
        <v>214.86099999999999</v>
      </c>
      <c r="T1983" s="4">
        <v>171.02600000000001</v>
      </c>
      <c r="U1983" s="4">
        <v>128.428</v>
      </c>
      <c r="V1983" s="4">
        <v>73.287000000000006</v>
      </c>
      <c r="W1983" s="4">
        <v>54.506999999999998</v>
      </c>
      <c r="X1983" s="4">
        <v>31.710999999999999</v>
      </c>
      <c r="Y1983" s="4">
        <v>13.909000000000001</v>
      </c>
      <c r="Z1983" s="4">
        <v>4.1509999999999998</v>
      </c>
      <c r="AA1983" s="4">
        <v>0.67700000000000005</v>
      </c>
    </row>
    <row r="1984" spans="1:27" s="6" customFormat="1" x14ac:dyDescent="0.3">
      <c r="A1984" s="40">
        <v>1983</v>
      </c>
      <c r="B1984" s="18" t="s">
        <v>323</v>
      </c>
      <c r="C1984" s="43" t="s">
        <v>155</v>
      </c>
      <c r="D1984" s="41"/>
      <c r="E1984" s="41">
        <v>702</v>
      </c>
      <c r="F1984" s="41">
        <v>2025</v>
      </c>
      <c r="G1984" s="4">
        <v>124.55500000000001</v>
      </c>
      <c r="H1984" s="4">
        <v>132.23599999999999</v>
      </c>
      <c r="I1984" s="4">
        <v>141.48699999999999</v>
      </c>
      <c r="J1984" s="4">
        <v>153.88300000000001</v>
      </c>
      <c r="K1984" s="4">
        <v>168.80799999999999</v>
      </c>
      <c r="L1984" s="4">
        <v>187.19900000000001</v>
      </c>
      <c r="M1984" s="4">
        <v>201.62299999999999</v>
      </c>
      <c r="N1984" s="4">
        <v>194.92400000000001</v>
      </c>
      <c r="O1984" s="4">
        <v>220.892</v>
      </c>
      <c r="P1984" s="4">
        <v>240.68299999999999</v>
      </c>
      <c r="Q1984" s="4">
        <v>249.863</v>
      </c>
      <c r="R1984" s="4">
        <v>237.53200000000001</v>
      </c>
      <c r="S1984" s="4">
        <v>234.50399999999999</v>
      </c>
      <c r="T1984" s="4">
        <v>211.20400000000001</v>
      </c>
      <c r="U1984" s="4">
        <v>164.952</v>
      </c>
      <c r="V1984" s="4">
        <v>119.083</v>
      </c>
      <c r="W1984" s="4">
        <v>63.432000000000002</v>
      </c>
      <c r="X1984" s="4">
        <v>41.290999999999997</v>
      </c>
      <c r="Y1984" s="4">
        <v>19.324000000000002</v>
      </c>
      <c r="Z1984" s="4">
        <v>5.9489999999999998</v>
      </c>
      <c r="AA1984" s="4">
        <v>1.0680000000000001</v>
      </c>
    </row>
    <row r="1985" spans="1:27" s="6" customFormat="1" x14ac:dyDescent="0.3">
      <c r="A1985" s="40">
        <v>1984</v>
      </c>
      <c r="B1985" s="18" t="s">
        <v>323</v>
      </c>
      <c r="C1985" s="43" t="s">
        <v>155</v>
      </c>
      <c r="D1985" s="41"/>
      <c r="E1985" s="41">
        <v>702</v>
      </c>
      <c r="F1985" s="41">
        <v>2030</v>
      </c>
      <c r="G1985" s="4">
        <v>123.511</v>
      </c>
      <c r="H1985" s="4">
        <v>128.96</v>
      </c>
      <c r="I1985" s="4">
        <v>137.25200000000001</v>
      </c>
      <c r="J1985" s="4">
        <v>146.82900000000001</v>
      </c>
      <c r="K1985" s="4">
        <v>158.78399999999999</v>
      </c>
      <c r="L1985" s="4">
        <v>173.983</v>
      </c>
      <c r="M1985" s="4">
        <v>192.79</v>
      </c>
      <c r="N1985" s="4">
        <v>207.63399999999999</v>
      </c>
      <c r="O1985" s="4">
        <v>200.65</v>
      </c>
      <c r="P1985" s="4">
        <v>226.61</v>
      </c>
      <c r="Q1985" s="4">
        <v>245.26400000000001</v>
      </c>
      <c r="R1985" s="4">
        <v>252.327</v>
      </c>
      <c r="S1985" s="4">
        <v>237.601</v>
      </c>
      <c r="T1985" s="4">
        <v>230.82499999999999</v>
      </c>
      <c r="U1985" s="4">
        <v>204.08500000000001</v>
      </c>
      <c r="V1985" s="4">
        <v>153.714</v>
      </c>
      <c r="W1985" s="4">
        <v>103.949</v>
      </c>
      <c r="X1985" s="4">
        <v>49.033999999999999</v>
      </c>
      <c r="Y1985" s="4">
        <v>25.965</v>
      </c>
      <c r="Z1985" s="4">
        <v>8.65</v>
      </c>
      <c r="AA1985" s="4">
        <v>1.629</v>
      </c>
    </row>
    <row r="1986" spans="1:27" s="6" customFormat="1" x14ac:dyDescent="0.3">
      <c r="A1986" s="40">
        <v>1985</v>
      </c>
      <c r="B1986" s="18" t="s">
        <v>323</v>
      </c>
      <c r="C1986" s="43" t="s">
        <v>155</v>
      </c>
      <c r="D1986" s="41"/>
      <c r="E1986" s="41">
        <v>702</v>
      </c>
      <c r="F1986" s="41">
        <v>2035</v>
      </c>
      <c r="G1986" s="4">
        <v>119.96299999999999</v>
      </c>
      <c r="H1986" s="4">
        <v>127.91800000000001</v>
      </c>
      <c r="I1986" s="4">
        <v>133.97900000000001</v>
      </c>
      <c r="J1986" s="4">
        <v>142.6</v>
      </c>
      <c r="K1986" s="4">
        <v>151.74</v>
      </c>
      <c r="L1986" s="4">
        <v>163.97300000000001</v>
      </c>
      <c r="M1986" s="4">
        <v>179.596</v>
      </c>
      <c r="N1986" s="4">
        <v>198.83</v>
      </c>
      <c r="O1986" s="4">
        <v>213.35599999999999</v>
      </c>
      <c r="P1986" s="4">
        <v>206.49199999999999</v>
      </c>
      <c r="Q1986" s="4">
        <v>231.38</v>
      </c>
      <c r="R1986" s="4">
        <v>247.95400000000001</v>
      </c>
      <c r="S1986" s="4">
        <v>252.476</v>
      </c>
      <c r="T1986" s="4">
        <v>234.321</v>
      </c>
      <c r="U1986" s="4">
        <v>223.66300000000001</v>
      </c>
      <c r="V1986" s="4">
        <v>191.12899999999999</v>
      </c>
      <c r="W1986" s="4">
        <v>135.495</v>
      </c>
      <c r="X1986" s="4">
        <v>81.843999999999994</v>
      </c>
      <c r="Y1986" s="4">
        <v>31.742999999999999</v>
      </c>
      <c r="Z1986" s="4">
        <v>12.128</v>
      </c>
      <c r="AA1986" s="4">
        <v>2.4990000000000001</v>
      </c>
    </row>
    <row r="1987" spans="1:27" s="6" customFormat="1" x14ac:dyDescent="0.3">
      <c r="A1987" s="40">
        <v>1986</v>
      </c>
      <c r="B1987" s="18" t="s">
        <v>323</v>
      </c>
      <c r="C1987" s="43" t="s">
        <v>155</v>
      </c>
      <c r="D1987" s="41"/>
      <c r="E1987" s="41">
        <v>702</v>
      </c>
      <c r="F1987" s="41">
        <v>2040</v>
      </c>
      <c r="G1987" s="4">
        <v>115.32599999999999</v>
      </c>
      <c r="H1987" s="4">
        <v>124.372</v>
      </c>
      <c r="I1987" s="4">
        <v>132.93700000000001</v>
      </c>
      <c r="J1987" s="4">
        <v>139.33099999999999</v>
      </c>
      <c r="K1987" s="4">
        <v>147.518</v>
      </c>
      <c r="L1987" s="4">
        <v>156.93700000000001</v>
      </c>
      <c r="M1987" s="4">
        <v>169.59899999999999</v>
      </c>
      <c r="N1987" s="4">
        <v>185.667</v>
      </c>
      <c r="O1987" s="4">
        <v>204.595</v>
      </c>
      <c r="P1987" s="4">
        <v>219.202</v>
      </c>
      <c r="Q1987" s="4">
        <v>211.47300000000001</v>
      </c>
      <c r="R1987" s="4">
        <v>234.37100000000001</v>
      </c>
      <c r="S1987" s="4">
        <v>248.46199999999999</v>
      </c>
      <c r="T1987" s="4">
        <v>249.33799999999999</v>
      </c>
      <c r="U1987" s="4">
        <v>227.77699999999999</v>
      </c>
      <c r="V1987" s="4">
        <v>210.62100000000001</v>
      </c>
      <c r="W1987" s="4">
        <v>170.09399999999999</v>
      </c>
      <c r="X1987" s="4">
        <v>108.557</v>
      </c>
      <c r="Y1987" s="4">
        <v>54.48</v>
      </c>
      <c r="Z1987" s="4">
        <v>15.452999999999999</v>
      </c>
      <c r="AA1987" s="4">
        <v>3.7229999999999999</v>
      </c>
    </row>
    <row r="1988" spans="1:27" s="6" customFormat="1" x14ac:dyDescent="0.3">
      <c r="A1988" s="40">
        <v>1987</v>
      </c>
      <c r="B1988" s="18" t="s">
        <v>323</v>
      </c>
      <c r="C1988" s="43" t="s">
        <v>155</v>
      </c>
      <c r="D1988" s="41"/>
      <c r="E1988" s="41">
        <v>702</v>
      </c>
      <c r="F1988" s="41">
        <v>2045</v>
      </c>
      <c r="G1988" s="4">
        <v>111.364</v>
      </c>
      <c r="H1988" s="4">
        <v>119.736</v>
      </c>
      <c r="I1988" s="4">
        <v>129.39599999999999</v>
      </c>
      <c r="J1988" s="4">
        <v>138.29300000000001</v>
      </c>
      <c r="K1988" s="4">
        <v>144.256</v>
      </c>
      <c r="L1988" s="4">
        <v>152.72499999999999</v>
      </c>
      <c r="M1988" s="4">
        <v>162.57900000000001</v>
      </c>
      <c r="N1988" s="4">
        <v>175.69399999999999</v>
      </c>
      <c r="O1988" s="4">
        <v>191.482</v>
      </c>
      <c r="P1988" s="4">
        <v>210.51300000000001</v>
      </c>
      <c r="Q1988" s="4">
        <v>224.19399999999999</v>
      </c>
      <c r="R1988" s="4">
        <v>214.78</v>
      </c>
      <c r="S1988" s="4">
        <v>235.31399999999999</v>
      </c>
      <c r="T1988" s="4">
        <v>245.83799999999999</v>
      </c>
      <c r="U1988" s="4">
        <v>242.98599999999999</v>
      </c>
      <c r="V1988" s="4">
        <v>215.62799999999999</v>
      </c>
      <c r="W1988" s="4">
        <v>189.14</v>
      </c>
      <c r="X1988" s="4">
        <v>138.435</v>
      </c>
      <c r="Y1988" s="4">
        <v>74.122</v>
      </c>
      <c r="Z1988" s="4">
        <v>27.56</v>
      </c>
      <c r="AA1988" s="4">
        <v>5.0990000000000002</v>
      </c>
    </row>
    <row r="1989" spans="1:27" s="6" customFormat="1" x14ac:dyDescent="0.3">
      <c r="A1989" s="40">
        <v>1988</v>
      </c>
      <c r="B1989" s="18" t="s">
        <v>323</v>
      </c>
      <c r="C1989" s="43" t="s">
        <v>155</v>
      </c>
      <c r="D1989" s="41"/>
      <c r="E1989" s="41">
        <v>702</v>
      </c>
      <c r="F1989" s="41">
        <v>2050</v>
      </c>
      <c r="G1989" s="4">
        <v>108.807</v>
      </c>
      <c r="H1989" s="4">
        <v>115.777</v>
      </c>
      <c r="I1989" s="4">
        <v>124.761</v>
      </c>
      <c r="J1989" s="4">
        <v>134.75700000000001</v>
      </c>
      <c r="K1989" s="4">
        <v>143.22399999999999</v>
      </c>
      <c r="L1989" s="4">
        <v>149.46799999999999</v>
      </c>
      <c r="M1989" s="4">
        <v>158.375</v>
      </c>
      <c r="N1989" s="4">
        <v>168.69399999999999</v>
      </c>
      <c r="O1989" s="4">
        <v>181.54599999999999</v>
      </c>
      <c r="P1989" s="4">
        <v>197.48500000000001</v>
      </c>
      <c r="Q1989" s="4">
        <v>215.63399999999999</v>
      </c>
      <c r="R1989" s="4">
        <v>227.54</v>
      </c>
      <c r="S1989" s="4">
        <v>216.184</v>
      </c>
      <c r="T1989" s="4">
        <v>233.32599999999999</v>
      </c>
      <c r="U1989" s="4">
        <v>240.25899999999999</v>
      </c>
      <c r="V1989" s="4">
        <v>231.09700000000001</v>
      </c>
      <c r="W1989" s="4">
        <v>195.30799999999999</v>
      </c>
      <c r="X1989" s="4">
        <v>156.21199999999999</v>
      </c>
      <c r="Y1989" s="4">
        <v>96.820999999999998</v>
      </c>
      <c r="Z1989" s="4">
        <v>38.902999999999999</v>
      </c>
      <c r="AA1989" s="4">
        <v>9.0640000000000001</v>
      </c>
    </row>
    <row r="1990" spans="1:27" s="6" customFormat="1" x14ac:dyDescent="0.3">
      <c r="A1990" s="40">
        <v>1989</v>
      </c>
      <c r="B1990" s="18" t="s">
        <v>323</v>
      </c>
      <c r="C1990" s="43" t="s">
        <v>155</v>
      </c>
      <c r="D1990" s="41"/>
      <c r="E1990" s="41">
        <v>702</v>
      </c>
      <c r="F1990" s="41">
        <v>2055</v>
      </c>
      <c r="G1990" s="4">
        <v>107.07599999999999</v>
      </c>
      <c r="H1990" s="4">
        <v>113.001</v>
      </c>
      <c r="I1990" s="4">
        <v>120.55200000000001</v>
      </c>
      <c r="J1990" s="4">
        <v>129.85599999999999</v>
      </c>
      <c r="K1990" s="4">
        <v>139.44399999999999</v>
      </c>
      <c r="L1990" s="4">
        <v>148.17699999999999</v>
      </c>
      <c r="M1990" s="4">
        <v>154.83799999999999</v>
      </c>
      <c r="N1990" s="4">
        <v>164.19</v>
      </c>
      <c r="O1990" s="4">
        <v>174.268</v>
      </c>
      <c r="P1990" s="4">
        <v>187.28700000000001</v>
      </c>
      <c r="Q1990" s="4">
        <v>202.43299999999999</v>
      </c>
      <c r="R1990" s="4">
        <v>218.922</v>
      </c>
      <c r="S1990" s="4">
        <v>228.82599999999999</v>
      </c>
      <c r="T1990" s="4">
        <v>214.74</v>
      </c>
      <c r="U1990" s="4">
        <v>228.59800000000001</v>
      </c>
      <c r="V1990" s="4">
        <v>229.47399999999999</v>
      </c>
      <c r="W1990" s="4">
        <v>210.874</v>
      </c>
      <c r="X1990" s="4">
        <v>163.45099999999999</v>
      </c>
      <c r="Y1990" s="4">
        <v>111.67400000000001</v>
      </c>
      <c r="Z1990" s="4">
        <v>52.578000000000003</v>
      </c>
      <c r="AA1990" s="4">
        <v>13.865</v>
      </c>
    </row>
    <row r="1991" spans="1:27" s="6" customFormat="1" x14ac:dyDescent="0.3">
      <c r="A1991" s="40">
        <v>1990</v>
      </c>
      <c r="B1991" s="18" t="s">
        <v>323</v>
      </c>
      <c r="C1991" s="43" t="s">
        <v>155</v>
      </c>
      <c r="D1991" s="41"/>
      <c r="E1991" s="41">
        <v>702</v>
      </c>
      <c r="F1991" s="41">
        <v>2060</v>
      </c>
      <c r="G1991" s="4">
        <v>105.621</v>
      </c>
      <c r="H1991" s="4">
        <v>111.05</v>
      </c>
      <c r="I1991" s="4">
        <v>117.527</v>
      </c>
      <c r="J1991" s="4">
        <v>125.38200000000001</v>
      </c>
      <c r="K1991" s="4">
        <v>134.30000000000001</v>
      </c>
      <c r="L1991" s="4">
        <v>144.137</v>
      </c>
      <c r="M1991" s="4">
        <v>153.26599999999999</v>
      </c>
      <c r="N1991" s="4">
        <v>160.35300000000001</v>
      </c>
      <c r="O1991" s="4">
        <v>169.482</v>
      </c>
      <c r="P1991" s="4">
        <v>179.73400000000001</v>
      </c>
      <c r="Q1991" s="4">
        <v>192.03700000000001</v>
      </c>
      <c r="R1991" s="4">
        <v>205.67099999999999</v>
      </c>
      <c r="S1991" s="4">
        <v>220.298</v>
      </c>
      <c r="T1991" s="4">
        <v>227.387</v>
      </c>
      <c r="U1991" s="4">
        <v>210.92400000000001</v>
      </c>
      <c r="V1991" s="4">
        <v>219.25200000000001</v>
      </c>
      <c r="W1991" s="4">
        <v>210.93100000000001</v>
      </c>
      <c r="X1991" s="4">
        <v>178.773</v>
      </c>
      <c r="Y1991" s="4">
        <v>119.43300000000001</v>
      </c>
      <c r="Z1991" s="4">
        <v>62.793999999999997</v>
      </c>
      <c r="AA1991" s="4">
        <v>20.050999999999998</v>
      </c>
    </row>
    <row r="1992" spans="1:27" s="6" customFormat="1" x14ac:dyDescent="0.3">
      <c r="A1992" s="40">
        <v>1991</v>
      </c>
      <c r="B1992" s="18" t="s">
        <v>323</v>
      </c>
      <c r="C1992" s="43" t="s">
        <v>155</v>
      </c>
      <c r="D1992" s="41"/>
      <c r="E1992" s="41">
        <v>702</v>
      </c>
      <c r="F1992" s="41">
        <v>2065</v>
      </c>
      <c r="G1992" s="4">
        <v>103.64700000000001</v>
      </c>
      <c r="H1992" s="4">
        <v>109.374</v>
      </c>
      <c r="I1992" s="4">
        <v>115.32299999999999</v>
      </c>
      <c r="J1992" s="4">
        <v>122.087</v>
      </c>
      <c r="K1992" s="4">
        <v>129.57900000000001</v>
      </c>
      <c r="L1992" s="4">
        <v>138.73400000000001</v>
      </c>
      <c r="M1992" s="4">
        <v>148.947</v>
      </c>
      <c r="N1992" s="4">
        <v>158.476</v>
      </c>
      <c r="O1992" s="4">
        <v>165.357</v>
      </c>
      <c r="P1992" s="4">
        <v>174.661</v>
      </c>
      <c r="Q1992" s="4">
        <v>184.26499999999999</v>
      </c>
      <c r="R1992" s="4">
        <v>195.18799999999999</v>
      </c>
      <c r="S1992" s="4">
        <v>207.14699999999999</v>
      </c>
      <c r="T1992" s="4">
        <v>219.154</v>
      </c>
      <c r="U1992" s="4">
        <v>223.64</v>
      </c>
      <c r="V1992" s="4">
        <v>203.09</v>
      </c>
      <c r="W1992" s="4">
        <v>202.892</v>
      </c>
      <c r="X1992" s="4">
        <v>180.935</v>
      </c>
      <c r="Y1992" s="4">
        <v>133.28</v>
      </c>
      <c r="Z1992" s="4">
        <v>69.373999999999995</v>
      </c>
      <c r="AA1992" s="4">
        <v>26.047000000000001</v>
      </c>
    </row>
    <row r="1993" spans="1:27" s="6" customFormat="1" x14ac:dyDescent="0.3">
      <c r="A1993" s="40">
        <v>1992</v>
      </c>
      <c r="B1993" s="18" t="s">
        <v>323</v>
      </c>
      <c r="C1993" s="43" t="s">
        <v>155</v>
      </c>
      <c r="D1993" s="41"/>
      <c r="E1993" s="41">
        <v>702</v>
      </c>
      <c r="F1993" s="41">
        <v>2070</v>
      </c>
      <c r="G1993" s="4">
        <v>101.012</v>
      </c>
      <c r="H1993" s="4">
        <v>107.178</v>
      </c>
      <c r="I1993" s="4">
        <v>113.39700000000001</v>
      </c>
      <c r="J1993" s="4">
        <v>119.616</v>
      </c>
      <c r="K1993" s="4">
        <v>126.04</v>
      </c>
      <c r="L1993" s="4">
        <v>133.756</v>
      </c>
      <c r="M1993" s="4">
        <v>143.262</v>
      </c>
      <c r="N1993" s="4">
        <v>153.85400000000001</v>
      </c>
      <c r="O1993" s="4">
        <v>163.19</v>
      </c>
      <c r="P1993" s="4">
        <v>170.24700000000001</v>
      </c>
      <c r="Q1993" s="4">
        <v>178.95599999999999</v>
      </c>
      <c r="R1993" s="4">
        <v>187.29900000000001</v>
      </c>
      <c r="S1993" s="4">
        <v>196.715</v>
      </c>
      <c r="T1993" s="4">
        <v>206.321</v>
      </c>
      <c r="U1993" s="4">
        <v>215.93700000000001</v>
      </c>
      <c r="V1993" s="4">
        <v>215.98599999999999</v>
      </c>
      <c r="W1993" s="4">
        <v>189.13</v>
      </c>
      <c r="X1993" s="4">
        <v>175.96799999999999</v>
      </c>
      <c r="Y1993" s="4">
        <v>137.482</v>
      </c>
      <c r="Z1993" s="4">
        <v>79.863</v>
      </c>
      <c r="AA1993" s="4">
        <v>31.222999999999999</v>
      </c>
    </row>
    <row r="1994" spans="1:27" s="6" customFormat="1" x14ac:dyDescent="0.3">
      <c r="A1994" s="40">
        <v>1993</v>
      </c>
      <c r="B1994" s="18" t="s">
        <v>323</v>
      </c>
      <c r="C1994" s="43" t="s">
        <v>155</v>
      </c>
      <c r="D1994" s="41"/>
      <c r="E1994" s="41">
        <v>702</v>
      </c>
      <c r="F1994" s="41">
        <v>2075</v>
      </c>
      <c r="G1994" s="4">
        <v>98.07</v>
      </c>
      <c r="H1994" s="4">
        <v>104.324</v>
      </c>
      <c r="I1994" s="4">
        <v>110.949</v>
      </c>
      <c r="J1994" s="4">
        <v>117.423</v>
      </c>
      <c r="K1994" s="4">
        <v>123.321</v>
      </c>
      <c r="L1994" s="4">
        <v>129.95400000000001</v>
      </c>
      <c r="M1994" s="4">
        <v>138.00299999999999</v>
      </c>
      <c r="N1994" s="4">
        <v>147.87</v>
      </c>
      <c r="O1994" s="4">
        <v>158.28299999999999</v>
      </c>
      <c r="P1994" s="4">
        <v>167.785</v>
      </c>
      <c r="Q1994" s="4">
        <v>174.30199999999999</v>
      </c>
      <c r="R1994" s="4">
        <v>181.85499999999999</v>
      </c>
      <c r="S1994" s="4">
        <v>188.83199999999999</v>
      </c>
      <c r="T1994" s="4">
        <v>196.13</v>
      </c>
      <c r="U1994" s="4">
        <v>203.66200000000001</v>
      </c>
      <c r="V1994" s="4">
        <v>209.21299999999999</v>
      </c>
      <c r="W1994" s="4">
        <v>202.26599999999999</v>
      </c>
      <c r="X1994" s="4">
        <v>165.75</v>
      </c>
      <c r="Y1994" s="4">
        <v>136.15700000000001</v>
      </c>
      <c r="Z1994" s="4">
        <v>84.893000000000001</v>
      </c>
      <c r="AA1994" s="4">
        <v>37.801000000000002</v>
      </c>
    </row>
    <row r="1995" spans="1:27" s="6" customFormat="1" x14ac:dyDescent="0.3">
      <c r="A1995" s="40">
        <v>1994</v>
      </c>
      <c r="B1995" s="18" t="s">
        <v>323</v>
      </c>
      <c r="C1995" s="43" t="s">
        <v>155</v>
      </c>
      <c r="D1995" s="41"/>
      <c r="E1995" s="41">
        <v>702</v>
      </c>
      <c r="F1995" s="41">
        <v>2080</v>
      </c>
      <c r="G1995" s="4">
        <v>95.552000000000007</v>
      </c>
      <c r="H1995" s="4">
        <v>101.16200000000001</v>
      </c>
      <c r="I1995" s="4">
        <v>107.84399999999999</v>
      </c>
      <c r="J1995" s="4">
        <v>114.70699999999999</v>
      </c>
      <c r="K1995" s="4">
        <v>120.88200000000001</v>
      </c>
      <c r="L1995" s="4">
        <v>126.977</v>
      </c>
      <c r="M1995" s="4">
        <v>133.92099999999999</v>
      </c>
      <c r="N1995" s="4">
        <v>142.30600000000001</v>
      </c>
      <c r="O1995" s="4">
        <v>152.01</v>
      </c>
      <c r="P1995" s="4">
        <v>162.583</v>
      </c>
      <c r="Q1995" s="4">
        <v>171.58600000000001</v>
      </c>
      <c r="R1995" s="4">
        <v>177.04599999999999</v>
      </c>
      <c r="S1995" s="4">
        <v>183.35499999999999</v>
      </c>
      <c r="T1995" s="4">
        <v>188.41800000000001</v>
      </c>
      <c r="U1995" s="4">
        <v>193.91</v>
      </c>
      <c r="V1995" s="4">
        <v>197.905</v>
      </c>
      <c r="W1995" s="4">
        <v>196.953</v>
      </c>
      <c r="X1995" s="4">
        <v>178.952</v>
      </c>
      <c r="Y1995" s="4">
        <v>130.40899999999999</v>
      </c>
      <c r="Z1995" s="4">
        <v>86.460999999999999</v>
      </c>
      <c r="AA1995" s="4">
        <v>43.341000000000001</v>
      </c>
    </row>
    <row r="1996" spans="1:27" s="6" customFormat="1" x14ac:dyDescent="0.3">
      <c r="A1996" s="40">
        <v>1995</v>
      </c>
      <c r="B1996" s="18" t="s">
        <v>323</v>
      </c>
      <c r="C1996" s="43" t="s">
        <v>155</v>
      </c>
      <c r="D1996" s="41"/>
      <c r="E1996" s="41">
        <v>702</v>
      </c>
      <c r="F1996" s="41">
        <v>2085</v>
      </c>
      <c r="G1996" s="4">
        <v>93.162999999999997</v>
      </c>
      <c r="H1996" s="4">
        <v>98.421999999999997</v>
      </c>
      <c r="I1996" s="4">
        <v>104.431</v>
      </c>
      <c r="J1996" s="4">
        <v>111.334</v>
      </c>
      <c r="K1996" s="4">
        <v>117.92100000000001</v>
      </c>
      <c r="L1996" s="4">
        <v>124.277</v>
      </c>
      <c r="M1996" s="4">
        <v>130.66200000000001</v>
      </c>
      <c r="N1996" s="4">
        <v>137.923</v>
      </c>
      <c r="O1996" s="4">
        <v>146.16</v>
      </c>
      <c r="P1996" s="4">
        <v>156.02000000000001</v>
      </c>
      <c r="Q1996" s="4">
        <v>166.137</v>
      </c>
      <c r="R1996" s="4">
        <v>174.16399999999999</v>
      </c>
      <c r="S1996" s="4">
        <v>178.501</v>
      </c>
      <c r="T1996" s="4">
        <v>183.06800000000001</v>
      </c>
      <c r="U1996" s="4">
        <v>186.542</v>
      </c>
      <c r="V1996" s="4">
        <v>188.941</v>
      </c>
      <c r="W1996" s="4">
        <v>187.24</v>
      </c>
      <c r="X1996" s="4">
        <v>175.828</v>
      </c>
      <c r="Y1996" s="4">
        <v>143.065</v>
      </c>
      <c r="Z1996" s="4">
        <v>85.084999999999994</v>
      </c>
      <c r="AA1996" s="4">
        <v>47.567</v>
      </c>
    </row>
    <row r="1997" spans="1:27" s="6" customFormat="1" x14ac:dyDescent="0.3">
      <c r="A1997" s="40">
        <v>1996</v>
      </c>
      <c r="B1997" s="18" t="s">
        <v>323</v>
      </c>
      <c r="C1997" s="43" t="s">
        <v>155</v>
      </c>
      <c r="D1997" s="41"/>
      <c r="E1997" s="41">
        <v>702</v>
      </c>
      <c r="F1997" s="41">
        <v>2090</v>
      </c>
      <c r="G1997" s="4">
        <v>90.991</v>
      </c>
      <c r="H1997" s="4">
        <v>95.813000000000002</v>
      </c>
      <c r="I1997" s="4">
        <v>101.441</v>
      </c>
      <c r="J1997" s="4">
        <v>107.65300000000001</v>
      </c>
      <c r="K1997" s="4">
        <v>114.301</v>
      </c>
      <c r="L1997" s="4">
        <v>121.056</v>
      </c>
      <c r="M1997" s="4">
        <v>127.678</v>
      </c>
      <c r="N1997" s="4">
        <v>134.35599999999999</v>
      </c>
      <c r="O1997" s="4">
        <v>141.483</v>
      </c>
      <c r="P1997" s="4">
        <v>149.874</v>
      </c>
      <c r="Q1997" s="4">
        <v>159.32499999999999</v>
      </c>
      <c r="R1997" s="4">
        <v>168.54900000000001</v>
      </c>
      <c r="S1997" s="4">
        <v>175.547</v>
      </c>
      <c r="T1997" s="4">
        <v>178.31100000000001</v>
      </c>
      <c r="U1997" s="4">
        <v>181.46</v>
      </c>
      <c r="V1997" s="4">
        <v>182.20500000000001</v>
      </c>
      <c r="W1997" s="4">
        <v>179.58500000000001</v>
      </c>
      <c r="X1997" s="4">
        <v>168.57</v>
      </c>
      <c r="Y1997" s="4">
        <v>142.70599999999999</v>
      </c>
      <c r="Z1997" s="4">
        <v>95.787000000000006</v>
      </c>
      <c r="AA1997" s="4">
        <v>50.375999999999998</v>
      </c>
    </row>
    <row r="1998" spans="1:27" s="6" customFormat="1" x14ac:dyDescent="0.3">
      <c r="A1998" s="40">
        <v>1997</v>
      </c>
      <c r="B1998" s="18" t="s">
        <v>323</v>
      </c>
      <c r="C1998" s="43" t="s">
        <v>155</v>
      </c>
      <c r="D1998" s="41"/>
      <c r="E1998" s="41">
        <v>702</v>
      </c>
      <c r="F1998" s="41">
        <v>2095</v>
      </c>
      <c r="G1998" s="4">
        <v>88.74</v>
      </c>
      <c r="H1998" s="4">
        <v>93.421000000000006</v>
      </c>
      <c r="I1998" s="4">
        <v>98.578999999999994</v>
      </c>
      <c r="J1998" s="4">
        <v>104.39400000000001</v>
      </c>
      <c r="K1998" s="4">
        <v>110.373</v>
      </c>
      <c r="L1998" s="4">
        <v>117.175</v>
      </c>
      <c r="M1998" s="4">
        <v>124.176</v>
      </c>
      <c r="N1998" s="4">
        <v>131.066</v>
      </c>
      <c r="O1998" s="4">
        <v>137.62299999999999</v>
      </c>
      <c r="P1998" s="4">
        <v>144.89500000000001</v>
      </c>
      <c r="Q1998" s="4">
        <v>152.922</v>
      </c>
      <c r="R1998" s="4">
        <v>161.571</v>
      </c>
      <c r="S1998" s="4">
        <v>169.86199999999999</v>
      </c>
      <c r="T1998" s="4">
        <v>175.422</v>
      </c>
      <c r="U1998" s="4">
        <v>176.92599999999999</v>
      </c>
      <c r="V1998" s="4">
        <v>177.63399999999999</v>
      </c>
      <c r="W1998" s="4">
        <v>173.91900000000001</v>
      </c>
      <c r="X1998" s="4">
        <v>162.96</v>
      </c>
      <c r="Y1998" s="4">
        <v>138.78299999999999</v>
      </c>
      <c r="Z1998" s="4">
        <v>97.944000000000003</v>
      </c>
      <c r="AA1998" s="4">
        <v>57.466999999999999</v>
      </c>
    </row>
    <row r="1999" spans="1:27" s="6" customFormat="1" x14ac:dyDescent="0.3">
      <c r="A1999" s="40">
        <v>1998</v>
      </c>
      <c r="B1999" s="18" t="s">
        <v>323</v>
      </c>
      <c r="C1999" s="43" t="s">
        <v>155</v>
      </c>
      <c r="D1999" s="41"/>
      <c r="E1999" s="41">
        <v>702</v>
      </c>
      <c r="F1999" s="41">
        <v>2100</v>
      </c>
      <c r="G1999" s="4">
        <v>86.171000000000006</v>
      </c>
      <c r="H1999" s="4">
        <v>90.947999999999993</v>
      </c>
      <c r="I1999" s="4">
        <v>95.935000000000002</v>
      </c>
      <c r="J1999" s="4">
        <v>101.262</v>
      </c>
      <c r="K1999" s="4">
        <v>106.867</v>
      </c>
      <c r="L1999" s="4">
        <v>112.986</v>
      </c>
      <c r="M1999" s="4">
        <v>120.009</v>
      </c>
      <c r="N1999" s="4">
        <v>127.256</v>
      </c>
      <c r="O1999" s="4">
        <v>134.03899999999999</v>
      </c>
      <c r="P1999" s="4">
        <v>140.72900000000001</v>
      </c>
      <c r="Q1999" s="4">
        <v>147.678</v>
      </c>
      <c r="R1999" s="4">
        <v>154.98599999999999</v>
      </c>
      <c r="S1999" s="4">
        <v>162.804</v>
      </c>
      <c r="T1999" s="4">
        <v>169.797</v>
      </c>
      <c r="U1999" s="4">
        <v>174.2</v>
      </c>
      <c r="V1999" s="4">
        <v>173.529</v>
      </c>
      <c r="W1999" s="4">
        <v>170.2</v>
      </c>
      <c r="X1999" s="4">
        <v>158.96299999999999</v>
      </c>
      <c r="Y1999" s="4">
        <v>135.95599999999999</v>
      </c>
      <c r="Z1999" s="4">
        <v>97.507000000000005</v>
      </c>
      <c r="AA1999" s="4">
        <v>63.210999999999999</v>
      </c>
    </row>
    <row r="2000" spans="1:27" s="6" customFormat="1" x14ac:dyDescent="0.3">
      <c r="A2000" s="40">
        <v>1999</v>
      </c>
      <c r="B2000" s="18" t="s">
        <v>323</v>
      </c>
      <c r="C2000" s="43" t="s">
        <v>156</v>
      </c>
      <c r="D2000" s="41"/>
      <c r="E2000" s="41">
        <v>764</v>
      </c>
      <c r="F2000" s="41">
        <v>2015</v>
      </c>
      <c r="G2000" s="4">
        <v>1867.6120000000001</v>
      </c>
      <c r="H2000" s="4">
        <v>2000.0730000000001</v>
      </c>
      <c r="I2000" s="4">
        <v>2136.2310000000002</v>
      </c>
      <c r="J2000" s="4">
        <v>2357.145</v>
      </c>
      <c r="K2000" s="4">
        <v>2392.2809999999999</v>
      </c>
      <c r="L2000" s="4">
        <v>2233.9639999999999</v>
      </c>
      <c r="M2000" s="4">
        <v>2409.3870000000002</v>
      </c>
      <c r="N2000" s="4">
        <v>2753.0169999999998</v>
      </c>
      <c r="O2000" s="4">
        <v>2956.9229999999998</v>
      </c>
      <c r="P2000" s="4">
        <v>2977.002</v>
      </c>
      <c r="Q2000" s="4">
        <v>2724.8560000000002</v>
      </c>
      <c r="R2000" s="4">
        <v>2396.6019999999999</v>
      </c>
      <c r="S2000" s="4">
        <v>1850.624</v>
      </c>
      <c r="T2000" s="4">
        <v>1372.4580000000001</v>
      </c>
      <c r="U2000" s="4">
        <v>1026.1120000000001</v>
      </c>
      <c r="V2000" s="4">
        <v>794.03700000000003</v>
      </c>
      <c r="W2000" s="4">
        <v>508.77699999999999</v>
      </c>
      <c r="X2000" s="4">
        <v>262.61399999999998</v>
      </c>
      <c r="Y2000" s="4">
        <v>87.25</v>
      </c>
      <c r="Z2000" s="4">
        <v>21.632000000000001</v>
      </c>
      <c r="AA2000" s="4">
        <v>3.5510000000000002</v>
      </c>
    </row>
    <row r="2001" spans="1:27" s="6" customFormat="1" x14ac:dyDescent="0.3">
      <c r="A2001" s="40">
        <v>2000</v>
      </c>
      <c r="B2001" s="18" t="s">
        <v>323</v>
      </c>
      <c r="C2001" s="43" t="s">
        <v>156</v>
      </c>
      <c r="D2001" s="41"/>
      <c r="E2001" s="41">
        <v>764</v>
      </c>
      <c r="F2001" s="41">
        <v>2020</v>
      </c>
      <c r="G2001" s="4">
        <v>1656.7860000000001</v>
      </c>
      <c r="H2001" s="4">
        <v>1866.6769999999999</v>
      </c>
      <c r="I2001" s="4">
        <v>1997.7539999999999</v>
      </c>
      <c r="J2001" s="4">
        <v>2135.348</v>
      </c>
      <c r="K2001" s="4">
        <v>2358.9789999999998</v>
      </c>
      <c r="L2001" s="4">
        <v>2392.7939999999999</v>
      </c>
      <c r="M2001" s="4">
        <v>2229.4490000000001</v>
      </c>
      <c r="N2001" s="4">
        <v>2398.3029999999999</v>
      </c>
      <c r="O2001" s="4">
        <v>2733.2620000000002</v>
      </c>
      <c r="P2001" s="4">
        <v>2926.279</v>
      </c>
      <c r="Q2001" s="4">
        <v>2931.2950000000001</v>
      </c>
      <c r="R2001" s="4">
        <v>2660.422</v>
      </c>
      <c r="S2001" s="4">
        <v>2313.4299999999998</v>
      </c>
      <c r="T2001" s="4">
        <v>1754.134</v>
      </c>
      <c r="U2001" s="4">
        <v>1255.193</v>
      </c>
      <c r="V2001" s="4">
        <v>887.13199999999995</v>
      </c>
      <c r="W2001" s="4">
        <v>619.94899999999996</v>
      </c>
      <c r="X2001" s="4">
        <v>336.80799999999999</v>
      </c>
      <c r="Y2001" s="4">
        <v>138.02099999999999</v>
      </c>
      <c r="Z2001" s="4">
        <v>32.776000000000003</v>
      </c>
      <c r="AA2001" s="4">
        <v>5.4710000000000001</v>
      </c>
    </row>
    <row r="2002" spans="1:27" s="6" customFormat="1" x14ac:dyDescent="0.3">
      <c r="A2002" s="40">
        <v>2001</v>
      </c>
      <c r="B2002" s="18" t="s">
        <v>323</v>
      </c>
      <c r="C2002" s="43" t="s">
        <v>156</v>
      </c>
      <c r="D2002" s="41"/>
      <c r="E2002" s="41">
        <v>764</v>
      </c>
      <c r="F2002" s="41">
        <v>2025</v>
      </c>
      <c r="G2002" s="4">
        <v>1552.0889999999999</v>
      </c>
      <c r="H2002" s="4">
        <v>1656.491</v>
      </c>
      <c r="I2002" s="4">
        <v>1864.972</v>
      </c>
      <c r="J2002" s="4">
        <v>1997.549</v>
      </c>
      <c r="K2002" s="4">
        <v>2138.192</v>
      </c>
      <c r="L2002" s="4">
        <v>2360.373</v>
      </c>
      <c r="M2002" s="4">
        <v>2388.5700000000002</v>
      </c>
      <c r="N2002" s="4">
        <v>2220.886</v>
      </c>
      <c r="O2002" s="4">
        <v>2383.107</v>
      </c>
      <c r="P2002" s="4">
        <v>2707.2469999999998</v>
      </c>
      <c r="Q2002" s="4">
        <v>2884.5210000000002</v>
      </c>
      <c r="R2002" s="4">
        <v>2866.8229999999999</v>
      </c>
      <c r="S2002" s="4">
        <v>2574.6779999999999</v>
      </c>
      <c r="T2002" s="4">
        <v>2201.3879999999999</v>
      </c>
      <c r="U2002" s="4">
        <v>1614.8030000000001</v>
      </c>
      <c r="V2002" s="4">
        <v>1096.3489999999999</v>
      </c>
      <c r="W2002" s="4">
        <v>703.80200000000002</v>
      </c>
      <c r="X2002" s="4">
        <v>420.01100000000002</v>
      </c>
      <c r="Y2002" s="4">
        <v>182.16399999999999</v>
      </c>
      <c r="Z2002" s="4">
        <v>53.573999999999998</v>
      </c>
      <c r="AA2002" s="4">
        <v>8.5060000000000002</v>
      </c>
    </row>
    <row r="2003" spans="1:27" s="6" customFormat="1" x14ac:dyDescent="0.3">
      <c r="A2003" s="40">
        <v>2002</v>
      </c>
      <c r="B2003" s="18" t="s">
        <v>323</v>
      </c>
      <c r="C2003" s="43" t="s">
        <v>156</v>
      </c>
      <c r="D2003" s="41"/>
      <c r="E2003" s="41">
        <v>764</v>
      </c>
      <c r="F2003" s="41">
        <v>2030</v>
      </c>
      <c r="G2003" s="4">
        <v>1526.1320000000001</v>
      </c>
      <c r="H2003" s="4">
        <v>1552.1179999999999</v>
      </c>
      <c r="I2003" s="4">
        <v>1655.3910000000001</v>
      </c>
      <c r="J2003" s="4">
        <v>1865.2750000000001</v>
      </c>
      <c r="K2003" s="4">
        <v>2000.896</v>
      </c>
      <c r="L2003" s="4">
        <v>2140.7159999999999</v>
      </c>
      <c r="M2003" s="4">
        <v>2357.1689999999999</v>
      </c>
      <c r="N2003" s="4">
        <v>2380.1390000000001</v>
      </c>
      <c r="O2003" s="4">
        <v>2208.3310000000001</v>
      </c>
      <c r="P2003" s="4">
        <v>2362.3919999999998</v>
      </c>
      <c r="Q2003" s="4">
        <v>2671.39</v>
      </c>
      <c r="R2003" s="4">
        <v>2825.509</v>
      </c>
      <c r="S2003" s="4">
        <v>2780.9</v>
      </c>
      <c r="T2003" s="4">
        <v>2458.6329999999998</v>
      </c>
      <c r="U2003" s="4">
        <v>2038.377</v>
      </c>
      <c r="V2003" s="4">
        <v>1423.279</v>
      </c>
      <c r="W2003" s="4">
        <v>882.197</v>
      </c>
      <c r="X2003" s="4">
        <v>486.76799999999997</v>
      </c>
      <c r="Y2003" s="4">
        <v>233.12700000000001</v>
      </c>
      <c r="Z2003" s="4">
        <v>72.870999999999995</v>
      </c>
      <c r="AA2003" s="4">
        <v>14.115</v>
      </c>
    </row>
    <row r="2004" spans="1:27" s="6" customFormat="1" x14ac:dyDescent="0.3">
      <c r="A2004" s="40">
        <v>2003</v>
      </c>
      <c r="B2004" s="18" t="s">
        <v>323</v>
      </c>
      <c r="C2004" s="43" t="s">
        <v>156</v>
      </c>
      <c r="D2004" s="41"/>
      <c r="E2004" s="41">
        <v>764</v>
      </c>
      <c r="F2004" s="41">
        <v>2035</v>
      </c>
      <c r="G2004" s="4">
        <v>1493.5070000000001</v>
      </c>
      <c r="H2004" s="4">
        <v>1526.4079999999999</v>
      </c>
      <c r="I2004" s="4">
        <v>1551.3920000000001</v>
      </c>
      <c r="J2004" s="4">
        <v>1656.2850000000001</v>
      </c>
      <c r="K2004" s="4">
        <v>1869.2460000000001</v>
      </c>
      <c r="L2004" s="4">
        <v>2004.3989999999999</v>
      </c>
      <c r="M2004" s="4">
        <v>2139.4079999999999</v>
      </c>
      <c r="N2004" s="4">
        <v>2350.0749999999998</v>
      </c>
      <c r="O2004" s="4">
        <v>2367.7649999999999</v>
      </c>
      <c r="P2004" s="4">
        <v>2190.8220000000001</v>
      </c>
      <c r="Q2004" s="4">
        <v>2333.5050000000001</v>
      </c>
      <c r="R2004" s="4">
        <v>2620.6799999999998</v>
      </c>
      <c r="S2004" s="4">
        <v>2746.8789999999999</v>
      </c>
      <c r="T2004" s="4">
        <v>2664.2930000000001</v>
      </c>
      <c r="U2004" s="4">
        <v>2288.8420000000001</v>
      </c>
      <c r="V2004" s="4">
        <v>1811.645</v>
      </c>
      <c r="W2004" s="4">
        <v>1160.3119999999999</v>
      </c>
      <c r="X2004" s="4">
        <v>621.96600000000001</v>
      </c>
      <c r="Y2004" s="4">
        <v>276.86500000000001</v>
      </c>
      <c r="Z2004" s="4">
        <v>95.998000000000005</v>
      </c>
      <c r="AA2004" s="4">
        <v>20.221</v>
      </c>
    </row>
    <row r="2005" spans="1:27" s="6" customFormat="1" x14ac:dyDescent="0.3">
      <c r="A2005" s="40">
        <v>2004</v>
      </c>
      <c r="B2005" s="18" t="s">
        <v>323</v>
      </c>
      <c r="C2005" s="43" t="s">
        <v>156</v>
      </c>
      <c r="D2005" s="41"/>
      <c r="E2005" s="41">
        <v>764</v>
      </c>
      <c r="F2005" s="41">
        <v>2040</v>
      </c>
      <c r="G2005" s="4">
        <v>1435.5730000000001</v>
      </c>
      <c r="H2005" s="4">
        <v>1493.9860000000001</v>
      </c>
      <c r="I2005" s="4">
        <v>1525.9110000000001</v>
      </c>
      <c r="J2005" s="4">
        <v>1552.6659999999999</v>
      </c>
      <c r="K2005" s="4">
        <v>1660.923</v>
      </c>
      <c r="L2005" s="4">
        <v>1873.5830000000001</v>
      </c>
      <c r="M2005" s="4">
        <v>2004.3979999999999</v>
      </c>
      <c r="N2005" s="4">
        <v>2134.4009999999998</v>
      </c>
      <c r="O2005" s="4">
        <v>2339.1260000000002</v>
      </c>
      <c r="P2005" s="4">
        <v>2350.3249999999998</v>
      </c>
      <c r="Q2005" s="4">
        <v>2166.0659999999998</v>
      </c>
      <c r="R2005" s="4">
        <v>2292.4740000000002</v>
      </c>
      <c r="S2005" s="4">
        <v>2552.9540000000002</v>
      </c>
      <c r="T2005" s="4">
        <v>2639.6410000000001</v>
      </c>
      <c r="U2005" s="4">
        <v>2492.431</v>
      </c>
      <c r="V2005" s="4">
        <v>2049.6129999999998</v>
      </c>
      <c r="W2005" s="4">
        <v>1494.4739999999999</v>
      </c>
      <c r="X2005" s="4">
        <v>832.45699999999999</v>
      </c>
      <c r="Y2005" s="4">
        <v>361.834</v>
      </c>
      <c r="Z2005" s="4">
        <v>117.149</v>
      </c>
      <c r="AA2005" s="4">
        <v>27.603000000000002</v>
      </c>
    </row>
    <row r="2006" spans="1:27" s="6" customFormat="1" x14ac:dyDescent="0.3">
      <c r="A2006" s="40">
        <v>2005</v>
      </c>
      <c r="B2006" s="18" t="s">
        <v>323</v>
      </c>
      <c r="C2006" s="43" t="s">
        <v>156</v>
      </c>
      <c r="D2006" s="41"/>
      <c r="E2006" s="41">
        <v>764</v>
      </c>
      <c r="F2006" s="41">
        <v>2045</v>
      </c>
      <c r="G2006" s="4">
        <v>1373.479</v>
      </c>
      <c r="H2006" s="4">
        <v>1436.2570000000001</v>
      </c>
      <c r="I2006" s="4">
        <v>1493.703</v>
      </c>
      <c r="J2006" s="4">
        <v>1527.415</v>
      </c>
      <c r="K2006" s="4">
        <v>1557.7090000000001</v>
      </c>
      <c r="L2006" s="4">
        <v>1666.1679999999999</v>
      </c>
      <c r="M2006" s="4">
        <v>1874.711</v>
      </c>
      <c r="N2006" s="4">
        <v>2000.8820000000001</v>
      </c>
      <c r="O2006" s="4">
        <v>2125.8020000000001</v>
      </c>
      <c r="P2006" s="4">
        <v>2323.3519999999999</v>
      </c>
      <c r="Q2006" s="4">
        <v>2325.6370000000002</v>
      </c>
      <c r="R2006" s="4">
        <v>2130.817</v>
      </c>
      <c r="S2006" s="4">
        <v>2237.567</v>
      </c>
      <c r="T2006" s="4">
        <v>2460.2330000000002</v>
      </c>
      <c r="U2006" s="4">
        <v>2480.6709999999998</v>
      </c>
      <c r="V2006" s="4">
        <v>2247.6379999999999</v>
      </c>
      <c r="W2006" s="4">
        <v>1709.5650000000001</v>
      </c>
      <c r="X2006" s="4">
        <v>1090.0060000000001</v>
      </c>
      <c r="Y2006" s="4">
        <v>494.85500000000002</v>
      </c>
      <c r="Z2006" s="4">
        <v>157.21199999999999</v>
      </c>
      <c r="AA2006" s="4">
        <v>35.14</v>
      </c>
    </row>
    <row r="2007" spans="1:27" s="6" customFormat="1" x14ac:dyDescent="0.3">
      <c r="A2007" s="40">
        <v>2006</v>
      </c>
      <c r="B2007" s="18" t="s">
        <v>323</v>
      </c>
      <c r="C2007" s="43" t="s">
        <v>156</v>
      </c>
      <c r="D2007" s="41"/>
      <c r="E2007" s="41">
        <v>764</v>
      </c>
      <c r="F2007" s="41">
        <v>2050</v>
      </c>
      <c r="G2007" s="4">
        <v>1311.1489999999999</v>
      </c>
      <c r="H2007" s="4">
        <v>1374.346</v>
      </c>
      <c r="I2007" s="4">
        <v>1436.173</v>
      </c>
      <c r="J2007" s="4">
        <v>1495.4079999999999</v>
      </c>
      <c r="K2007" s="4">
        <v>1532.711</v>
      </c>
      <c r="L2007" s="4">
        <v>1563.5029999999999</v>
      </c>
      <c r="M2007" s="4">
        <v>1668.521</v>
      </c>
      <c r="N2007" s="4">
        <v>1872.461</v>
      </c>
      <c r="O2007" s="4">
        <v>1993.94</v>
      </c>
      <c r="P2007" s="4">
        <v>2112.8609999999999</v>
      </c>
      <c r="Q2007" s="4">
        <v>2300.777</v>
      </c>
      <c r="R2007" s="4">
        <v>2290.4929999999999</v>
      </c>
      <c r="S2007" s="4">
        <v>2083.5079999999998</v>
      </c>
      <c r="T2007" s="4">
        <v>2161.9609999999998</v>
      </c>
      <c r="U2007" s="4">
        <v>2321.7240000000002</v>
      </c>
      <c r="V2007" s="4">
        <v>2251.373</v>
      </c>
      <c r="W2007" s="4">
        <v>1893.7660000000001</v>
      </c>
      <c r="X2007" s="4">
        <v>1265.9069999999999</v>
      </c>
      <c r="Y2007" s="4">
        <v>661.11099999999999</v>
      </c>
      <c r="Z2007" s="4">
        <v>220.482</v>
      </c>
      <c r="AA2007" s="4">
        <v>47.709000000000003</v>
      </c>
    </row>
    <row r="2008" spans="1:27" s="6" customFormat="1" x14ac:dyDescent="0.3">
      <c r="A2008" s="40">
        <v>2007</v>
      </c>
      <c r="B2008" s="18" t="s">
        <v>323</v>
      </c>
      <c r="C2008" s="43" t="s">
        <v>156</v>
      </c>
      <c r="D2008" s="41"/>
      <c r="E2008" s="41">
        <v>764</v>
      </c>
      <c r="F2008" s="41">
        <v>2055</v>
      </c>
      <c r="G2008" s="4">
        <v>1258.6569999999999</v>
      </c>
      <c r="H2008" s="4">
        <v>1312.058</v>
      </c>
      <c r="I2008" s="4">
        <v>1374.38</v>
      </c>
      <c r="J2008" s="4">
        <v>1437.9190000000001</v>
      </c>
      <c r="K2008" s="4">
        <v>1500.5719999999999</v>
      </c>
      <c r="L2008" s="4">
        <v>1538.396</v>
      </c>
      <c r="M2008" s="4">
        <v>1566.2539999999999</v>
      </c>
      <c r="N2008" s="4">
        <v>1667.4179999999999</v>
      </c>
      <c r="O2008" s="4">
        <v>1866.8</v>
      </c>
      <c r="P2008" s="4">
        <v>1982.9069999999999</v>
      </c>
      <c r="Q2008" s="4">
        <v>2093.9940000000001</v>
      </c>
      <c r="R2008" s="4">
        <v>2268.5729999999999</v>
      </c>
      <c r="S2008" s="4">
        <v>2243.3240000000001</v>
      </c>
      <c r="T2008" s="4">
        <v>2018.075</v>
      </c>
      <c r="U2008" s="4">
        <v>2048.2820000000002</v>
      </c>
      <c r="V2008" s="4">
        <v>2119.8910000000001</v>
      </c>
      <c r="W2008" s="4">
        <v>1915.165</v>
      </c>
      <c r="X2008" s="4">
        <v>1422.8130000000001</v>
      </c>
      <c r="Y2008" s="4">
        <v>782.95100000000002</v>
      </c>
      <c r="Z2008" s="4">
        <v>301.983</v>
      </c>
      <c r="AA2008" s="4">
        <v>67.997</v>
      </c>
    </row>
    <row r="2009" spans="1:27" s="6" customFormat="1" x14ac:dyDescent="0.3">
      <c r="A2009" s="40">
        <v>2008</v>
      </c>
      <c r="B2009" s="18" t="s">
        <v>323</v>
      </c>
      <c r="C2009" s="43" t="s">
        <v>156</v>
      </c>
      <c r="D2009" s="41"/>
      <c r="E2009" s="41">
        <v>764</v>
      </c>
      <c r="F2009" s="41">
        <v>2060</v>
      </c>
      <c r="G2009" s="4">
        <v>1226.1020000000001</v>
      </c>
      <c r="H2009" s="4">
        <v>1259.5820000000001</v>
      </c>
      <c r="I2009" s="4">
        <v>1312.1759999999999</v>
      </c>
      <c r="J2009" s="4">
        <v>1376.1469999999999</v>
      </c>
      <c r="K2009" s="4">
        <v>1442.9280000000001</v>
      </c>
      <c r="L2009" s="4">
        <v>1506.107</v>
      </c>
      <c r="M2009" s="4">
        <v>1541.212</v>
      </c>
      <c r="N2009" s="4">
        <v>1565.749</v>
      </c>
      <c r="O2009" s="4">
        <v>1663.1990000000001</v>
      </c>
      <c r="P2009" s="4">
        <v>1857.3910000000001</v>
      </c>
      <c r="Q2009" s="4">
        <v>1966.5429999999999</v>
      </c>
      <c r="R2009" s="4">
        <v>2066.875</v>
      </c>
      <c r="S2009" s="4">
        <v>2225.2359999999999</v>
      </c>
      <c r="T2009" s="4">
        <v>2177.7199999999998</v>
      </c>
      <c r="U2009" s="4">
        <v>1918.9090000000001</v>
      </c>
      <c r="V2009" s="4">
        <v>1880.796</v>
      </c>
      <c r="W2009" s="4">
        <v>1819.75</v>
      </c>
      <c r="X2009" s="4">
        <v>1459.1890000000001</v>
      </c>
      <c r="Y2009" s="4">
        <v>897.26800000000003</v>
      </c>
      <c r="Z2009" s="4">
        <v>366.92899999999997</v>
      </c>
      <c r="AA2009" s="4">
        <v>96.138999999999996</v>
      </c>
    </row>
    <row r="2010" spans="1:27" s="6" customFormat="1" x14ac:dyDescent="0.3">
      <c r="A2010" s="40">
        <v>2009</v>
      </c>
      <c r="B2010" s="18" t="s">
        <v>323</v>
      </c>
      <c r="C2010" s="43" t="s">
        <v>156</v>
      </c>
      <c r="D2010" s="41"/>
      <c r="E2010" s="41">
        <v>764</v>
      </c>
      <c r="F2010" s="41">
        <v>2065</v>
      </c>
      <c r="G2010" s="4">
        <v>1206.9749999999999</v>
      </c>
      <c r="H2010" s="4">
        <v>1227.0219999999999</v>
      </c>
      <c r="I2010" s="4">
        <v>1259.7670000000001</v>
      </c>
      <c r="J2010" s="4">
        <v>1313.924</v>
      </c>
      <c r="K2010" s="4">
        <v>1380.9939999999999</v>
      </c>
      <c r="L2010" s="4">
        <v>1448.327</v>
      </c>
      <c r="M2010" s="4">
        <v>1508.9749999999999</v>
      </c>
      <c r="N2010" s="4">
        <v>1540.9739999999999</v>
      </c>
      <c r="O2010" s="4">
        <v>1562.3530000000001</v>
      </c>
      <c r="P2010" s="4">
        <v>1655.69</v>
      </c>
      <c r="Q2010" s="4">
        <v>1843.28</v>
      </c>
      <c r="R2010" s="4">
        <v>1943.0260000000001</v>
      </c>
      <c r="S2010" s="4">
        <v>2030.386</v>
      </c>
      <c r="T2010" s="4">
        <v>2164.8159999999998</v>
      </c>
      <c r="U2010" s="4">
        <v>2077.8470000000002</v>
      </c>
      <c r="V2010" s="4">
        <v>1771.4839999999999</v>
      </c>
      <c r="W2010" s="4">
        <v>1628.6</v>
      </c>
      <c r="X2010" s="4">
        <v>1405.3630000000001</v>
      </c>
      <c r="Y2010" s="4">
        <v>937.87900000000002</v>
      </c>
      <c r="Z2010" s="4">
        <v>431.363</v>
      </c>
      <c r="AA2010" s="4">
        <v>123.40300000000001</v>
      </c>
    </row>
    <row r="2011" spans="1:27" s="6" customFormat="1" x14ac:dyDescent="0.3">
      <c r="A2011" s="40">
        <v>2010</v>
      </c>
      <c r="B2011" s="18" t="s">
        <v>323</v>
      </c>
      <c r="C2011" s="43" t="s">
        <v>156</v>
      </c>
      <c r="D2011" s="41"/>
      <c r="E2011" s="41">
        <v>764</v>
      </c>
      <c r="F2011" s="41">
        <v>2070</v>
      </c>
      <c r="G2011" s="4">
        <v>1183.221</v>
      </c>
      <c r="H2011" s="4">
        <v>1207.864</v>
      </c>
      <c r="I2011" s="4">
        <v>1227.2429999999999</v>
      </c>
      <c r="J2011" s="4">
        <v>1261.481</v>
      </c>
      <c r="K2011" s="4">
        <v>1318.586</v>
      </c>
      <c r="L2011" s="4">
        <v>1386.2349999999999</v>
      </c>
      <c r="M2011" s="4">
        <v>1451.26</v>
      </c>
      <c r="N2011" s="4">
        <v>1508.9670000000001</v>
      </c>
      <c r="O2011" s="4">
        <v>1538.0139999999999</v>
      </c>
      <c r="P2011" s="4">
        <v>1555.991</v>
      </c>
      <c r="Q2011" s="4">
        <v>1644.183</v>
      </c>
      <c r="R2011" s="4">
        <v>1822.954</v>
      </c>
      <c r="S2011" s="4">
        <v>1911.308</v>
      </c>
      <c r="T2011" s="4">
        <v>1979.1849999999999</v>
      </c>
      <c r="U2011" s="4">
        <v>2072.0630000000001</v>
      </c>
      <c r="V2011" s="4">
        <v>1927.627</v>
      </c>
      <c r="W2011" s="4">
        <v>1546.1849999999999</v>
      </c>
      <c r="X2011" s="4">
        <v>1273.49</v>
      </c>
      <c r="Y2011" s="4">
        <v>919.40200000000004</v>
      </c>
      <c r="Z2011" s="4">
        <v>461.858</v>
      </c>
      <c r="AA2011" s="4">
        <v>151.49</v>
      </c>
    </row>
    <row r="2012" spans="1:27" s="6" customFormat="1" x14ac:dyDescent="0.3">
      <c r="A2012" s="40">
        <v>2011</v>
      </c>
      <c r="B2012" s="18" t="s">
        <v>323</v>
      </c>
      <c r="C2012" s="43" t="s">
        <v>156</v>
      </c>
      <c r="D2012" s="41"/>
      <c r="E2012" s="41">
        <v>764</v>
      </c>
      <c r="F2012" s="41">
        <v>2075</v>
      </c>
      <c r="G2012" s="4">
        <v>1152.078</v>
      </c>
      <c r="H2012" s="4">
        <v>1184.0840000000001</v>
      </c>
      <c r="I2012" s="4">
        <v>1208.0999999999999</v>
      </c>
      <c r="J2012" s="4">
        <v>1228.905</v>
      </c>
      <c r="K2012" s="4">
        <v>1265.9259999999999</v>
      </c>
      <c r="L2012" s="4">
        <v>1323.635</v>
      </c>
      <c r="M2012" s="4">
        <v>1389.201</v>
      </c>
      <c r="N2012" s="4">
        <v>1451.527</v>
      </c>
      <c r="O2012" s="4">
        <v>1506.4349999999999</v>
      </c>
      <c r="P2012" s="4">
        <v>1532.3130000000001</v>
      </c>
      <c r="Q2012" s="4">
        <v>1546.123</v>
      </c>
      <c r="R2012" s="4">
        <v>1627.5809999999999</v>
      </c>
      <c r="S2012" s="4">
        <v>1795.6020000000001</v>
      </c>
      <c r="T2012" s="4">
        <v>1866.777</v>
      </c>
      <c r="U2012" s="4">
        <v>1900.327</v>
      </c>
      <c r="V2012" s="4">
        <v>1931.663</v>
      </c>
      <c r="W2012" s="4">
        <v>1695.896</v>
      </c>
      <c r="X2012" s="4">
        <v>1224.337</v>
      </c>
      <c r="Y2012" s="4">
        <v>848.39700000000005</v>
      </c>
      <c r="Z2012" s="4">
        <v>464.24299999999999</v>
      </c>
      <c r="AA2012" s="4">
        <v>171.90899999999999</v>
      </c>
    </row>
    <row r="2013" spans="1:27" s="6" customFormat="1" x14ac:dyDescent="0.3">
      <c r="A2013" s="40">
        <v>2012</v>
      </c>
      <c r="B2013" s="18" t="s">
        <v>323</v>
      </c>
      <c r="C2013" s="43" t="s">
        <v>156</v>
      </c>
      <c r="D2013" s="41"/>
      <c r="E2013" s="41">
        <v>764</v>
      </c>
      <c r="F2013" s="41">
        <v>2080</v>
      </c>
      <c r="G2013" s="4">
        <v>1116.192</v>
      </c>
      <c r="H2013" s="4">
        <v>1152.9000000000001</v>
      </c>
      <c r="I2013" s="4">
        <v>1184.3340000000001</v>
      </c>
      <c r="J2013" s="4">
        <v>1209.6849999999999</v>
      </c>
      <c r="K2013" s="4">
        <v>1233.104</v>
      </c>
      <c r="L2013" s="4">
        <v>1270.7449999999999</v>
      </c>
      <c r="M2013" s="4">
        <v>1326.585</v>
      </c>
      <c r="N2013" s="4">
        <v>1389.68</v>
      </c>
      <c r="O2013" s="4">
        <v>1449.453</v>
      </c>
      <c r="P2013" s="4">
        <v>1501.36</v>
      </c>
      <c r="Q2013" s="4">
        <v>1523.384</v>
      </c>
      <c r="R2013" s="4">
        <v>1531.7909999999999</v>
      </c>
      <c r="S2013" s="4">
        <v>1605.134</v>
      </c>
      <c r="T2013" s="4">
        <v>1756.857</v>
      </c>
      <c r="U2013" s="4">
        <v>1797.4380000000001</v>
      </c>
      <c r="V2013" s="4">
        <v>1779.299</v>
      </c>
      <c r="W2013" s="4">
        <v>1711.5719999999999</v>
      </c>
      <c r="X2013" s="4">
        <v>1358.127</v>
      </c>
      <c r="Y2013" s="4">
        <v>829.19399999999996</v>
      </c>
      <c r="Z2013" s="4">
        <v>438.39299999999997</v>
      </c>
      <c r="AA2013" s="4">
        <v>182.73500000000001</v>
      </c>
    </row>
    <row r="2014" spans="1:27" s="6" customFormat="1" x14ac:dyDescent="0.3">
      <c r="A2014" s="40">
        <v>2013</v>
      </c>
      <c r="B2014" s="18" t="s">
        <v>323</v>
      </c>
      <c r="C2014" s="43" t="s">
        <v>156</v>
      </c>
      <c r="D2014" s="41"/>
      <c r="E2014" s="41">
        <v>764</v>
      </c>
      <c r="F2014" s="41">
        <v>2085</v>
      </c>
      <c r="G2014" s="4">
        <v>1084.5309999999999</v>
      </c>
      <c r="H2014" s="4">
        <v>1116.9749999999999</v>
      </c>
      <c r="I2014" s="4">
        <v>1153.1659999999999</v>
      </c>
      <c r="J2014" s="4">
        <v>1185.8320000000001</v>
      </c>
      <c r="K2014" s="4">
        <v>1213.615</v>
      </c>
      <c r="L2014" s="4">
        <v>1237.646</v>
      </c>
      <c r="M2014" s="4">
        <v>1273.627</v>
      </c>
      <c r="N2014" s="4">
        <v>1327.239</v>
      </c>
      <c r="O2014" s="4">
        <v>1388.0150000000001</v>
      </c>
      <c r="P2014" s="4">
        <v>1445.069</v>
      </c>
      <c r="Q2014" s="4">
        <v>1493.3710000000001</v>
      </c>
      <c r="R2014" s="4">
        <v>1510.461</v>
      </c>
      <c r="S2014" s="4">
        <v>1512.42</v>
      </c>
      <c r="T2014" s="4">
        <v>1573.202</v>
      </c>
      <c r="U2014" s="4">
        <v>1696.2180000000001</v>
      </c>
      <c r="V2014" s="4">
        <v>1690.134</v>
      </c>
      <c r="W2014" s="4">
        <v>1587.6</v>
      </c>
      <c r="X2014" s="4">
        <v>1386.0840000000001</v>
      </c>
      <c r="Y2014" s="4">
        <v>935.125</v>
      </c>
      <c r="Z2014" s="4">
        <v>438.64299999999997</v>
      </c>
      <c r="AA2014" s="4">
        <v>183.077</v>
      </c>
    </row>
    <row r="2015" spans="1:27" s="6" customFormat="1" x14ac:dyDescent="0.3">
      <c r="A2015" s="40">
        <v>2014</v>
      </c>
      <c r="B2015" s="18" t="s">
        <v>323</v>
      </c>
      <c r="C2015" s="43" t="s">
        <v>156</v>
      </c>
      <c r="D2015" s="41"/>
      <c r="E2015" s="41">
        <v>764</v>
      </c>
      <c r="F2015" s="41">
        <v>2090</v>
      </c>
      <c r="G2015" s="4">
        <v>1059.4079999999999</v>
      </c>
      <c r="H2015" s="4">
        <v>1085.27</v>
      </c>
      <c r="I2015" s="4">
        <v>1117.2449999999999</v>
      </c>
      <c r="J2015" s="4">
        <v>1154.576</v>
      </c>
      <c r="K2015" s="4">
        <v>1189.491</v>
      </c>
      <c r="L2015" s="4">
        <v>1217.846</v>
      </c>
      <c r="M2015" s="4">
        <v>1240.3910000000001</v>
      </c>
      <c r="N2015" s="4">
        <v>1274.383</v>
      </c>
      <c r="O2015" s="4">
        <v>1325.921</v>
      </c>
      <c r="P2015" s="4">
        <v>1384.2660000000001</v>
      </c>
      <c r="Q2015" s="4">
        <v>1438.0940000000001</v>
      </c>
      <c r="R2015" s="4">
        <v>1481.8050000000001</v>
      </c>
      <c r="S2015" s="4">
        <v>1492.9970000000001</v>
      </c>
      <c r="T2015" s="4">
        <v>1484.7470000000001</v>
      </c>
      <c r="U2015" s="4">
        <v>1522.838</v>
      </c>
      <c r="V2015" s="4">
        <v>1601.4179999999999</v>
      </c>
      <c r="W2015" s="4">
        <v>1518.1310000000001</v>
      </c>
      <c r="X2015" s="4">
        <v>1299.627</v>
      </c>
      <c r="Y2015" s="4">
        <v>969.89700000000005</v>
      </c>
      <c r="Z2015" s="4">
        <v>506.33300000000003</v>
      </c>
      <c r="AA2015" s="4">
        <v>188.089</v>
      </c>
    </row>
    <row r="2016" spans="1:27" s="6" customFormat="1" x14ac:dyDescent="0.3">
      <c r="A2016" s="40">
        <v>2015</v>
      </c>
      <c r="B2016" s="18" t="s">
        <v>323</v>
      </c>
      <c r="C2016" s="43" t="s">
        <v>156</v>
      </c>
      <c r="D2016" s="41"/>
      <c r="E2016" s="41">
        <v>764</v>
      </c>
      <c r="F2016" s="41">
        <v>2095</v>
      </c>
      <c r="G2016" s="4">
        <v>1040.6569999999999</v>
      </c>
      <c r="H2016" s="4">
        <v>1060.086</v>
      </c>
      <c r="I2016" s="4">
        <v>1085.527</v>
      </c>
      <c r="J2016" s="4">
        <v>1118.5550000000001</v>
      </c>
      <c r="K2016" s="4">
        <v>1157.9549999999999</v>
      </c>
      <c r="L2016" s="4">
        <v>1193.413</v>
      </c>
      <c r="M2016" s="4">
        <v>1220.4280000000001</v>
      </c>
      <c r="N2016" s="4">
        <v>1241.182</v>
      </c>
      <c r="O2016" s="4">
        <v>1273.3440000000001</v>
      </c>
      <c r="P2016" s="4">
        <v>1322.7260000000001</v>
      </c>
      <c r="Q2016" s="4">
        <v>1378.2149999999999</v>
      </c>
      <c r="R2016" s="4">
        <v>1427.9659999999999</v>
      </c>
      <c r="S2016" s="4">
        <v>1466.162</v>
      </c>
      <c r="T2016" s="4">
        <v>1467.877</v>
      </c>
      <c r="U2016" s="4">
        <v>1440.673</v>
      </c>
      <c r="V2016" s="4">
        <v>1443.1969999999999</v>
      </c>
      <c r="W2016" s="4">
        <v>1447.5050000000001</v>
      </c>
      <c r="X2016" s="4">
        <v>1255.5260000000001</v>
      </c>
      <c r="Y2016" s="4">
        <v>923.58100000000002</v>
      </c>
      <c r="Z2016" s="4">
        <v>537.16800000000001</v>
      </c>
      <c r="AA2016" s="4">
        <v>215.57599999999999</v>
      </c>
    </row>
    <row r="2017" spans="1:27" s="6" customFormat="1" x14ac:dyDescent="0.3">
      <c r="A2017" s="40">
        <v>2016</v>
      </c>
      <c r="B2017" s="18" t="s">
        <v>323</v>
      </c>
      <c r="C2017" s="43" t="s">
        <v>156</v>
      </c>
      <c r="D2017" s="41"/>
      <c r="E2017" s="41">
        <v>764</v>
      </c>
      <c r="F2017" s="41">
        <v>2100</v>
      </c>
      <c r="G2017" s="4">
        <v>1022.287</v>
      </c>
      <c r="H2017" s="4">
        <v>1041.2719999999999</v>
      </c>
      <c r="I2017" s="4">
        <v>1060.337</v>
      </c>
      <c r="J2017" s="4">
        <v>1086.731</v>
      </c>
      <c r="K2017" s="4">
        <v>1121.6420000000001</v>
      </c>
      <c r="L2017" s="4">
        <v>1161.546</v>
      </c>
      <c r="M2017" s="4">
        <v>1195.8050000000001</v>
      </c>
      <c r="N2017" s="4">
        <v>1221.194</v>
      </c>
      <c r="O2017" s="4">
        <v>1240.318</v>
      </c>
      <c r="P2017" s="4">
        <v>1270.6089999999999</v>
      </c>
      <c r="Q2017" s="4">
        <v>1317.49</v>
      </c>
      <c r="R2017" s="4">
        <v>1369.4079999999999</v>
      </c>
      <c r="S2017" s="4">
        <v>1414.2449999999999</v>
      </c>
      <c r="T2017" s="4">
        <v>1443.5160000000001</v>
      </c>
      <c r="U2017" s="4">
        <v>1427.51</v>
      </c>
      <c r="V2017" s="4">
        <v>1370.1669999999999</v>
      </c>
      <c r="W2017" s="4">
        <v>1312.1990000000001</v>
      </c>
      <c r="X2017" s="4">
        <v>1208.7550000000001</v>
      </c>
      <c r="Y2017" s="4">
        <v>905.57299999999998</v>
      </c>
      <c r="Z2017" s="4">
        <v>522.88499999999999</v>
      </c>
      <c r="AA2017" s="4">
        <v>239.71899999999999</v>
      </c>
    </row>
    <row r="2018" spans="1:27" s="6" customFormat="1" x14ac:dyDescent="0.3">
      <c r="A2018" s="40">
        <v>2017</v>
      </c>
      <c r="B2018" s="18" t="s">
        <v>323</v>
      </c>
      <c r="C2018" s="43" t="s">
        <v>157</v>
      </c>
      <c r="D2018" s="41"/>
      <c r="E2018" s="41">
        <v>626</v>
      </c>
      <c r="F2018" s="41">
        <v>2015</v>
      </c>
      <c r="G2018" s="4">
        <v>100.122</v>
      </c>
      <c r="H2018" s="4">
        <v>89.540999999999997</v>
      </c>
      <c r="I2018" s="4">
        <v>77.873999999999995</v>
      </c>
      <c r="J2018" s="4">
        <v>75.713999999999999</v>
      </c>
      <c r="K2018" s="4">
        <v>53.064</v>
      </c>
      <c r="L2018" s="4">
        <v>39.957000000000001</v>
      </c>
      <c r="M2018" s="4">
        <v>34.037999999999997</v>
      </c>
      <c r="N2018" s="4">
        <v>21.274000000000001</v>
      </c>
      <c r="O2018" s="4">
        <v>28.69</v>
      </c>
      <c r="P2018" s="4">
        <v>23.343</v>
      </c>
      <c r="Q2018" s="4">
        <v>17.952000000000002</v>
      </c>
      <c r="R2018" s="4">
        <v>14.507</v>
      </c>
      <c r="S2018" s="4">
        <v>11.797000000000001</v>
      </c>
      <c r="T2018" s="4">
        <v>9.9130000000000003</v>
      </c>
      <c r="U2018" s="4">
        <v>6.6310000000000002</v>
      </c>
      <c r="V2018" s="4">
        <v>3.9929999999999999</v>
      </c>
      <c r="W2018" s="4">
        <v>1.67</v>
      </c>
      <c r="X2018" s="4">
        <v>0.57399999999999995</v>
      </c>
      <c r="Y2018" s="4">
        <v>0.111</v>
      </c>
      <c r="Z2018" s="4">
        <v>1.2E-2</v>
      </c>
      <c r="AA2018" s="4">
        <v>1E-3</v>
      </c>
    </row>
    <row r="2019" spans="1:27" s="6" customFormat="1" x14ac:dyDescent="0.3">
      <c r="A2019" s="40">
        <v>2018</v>
      </c>
      <c r="B2019" s="18" t="s">
        <v>323</v>
      </c>
      <c r="C2019" s="43" t="s">
        <v>157</v>
      </c>
      <c r="D2019" s="41"/>
      <c r="E2019" s="41">
        <v>626</v>
      </c>
      <c r="F2019" s="41">
        <v>2020</v>
      </c>
      <c r="G2019" s="4">
        <v>105.46899999999999</v>
      </c>
      <c r="H2019" s="4">
        <v>98.394999999999996</v>
      </c>
      <c r="I2019" s="4">
        <v>88.736999999999995</v>
      </c>
      <c r="J2019" s="4">
        <v>76.072999999999993</v>
      </c>
      <c r="K2019" s="4">
        <v>71.658000000000001</v>
      </c>
      <c r="L2019" s="4">
        <v>48.110999999999997</v>
      </c>
      <c r="M2019" s="4">
        <v>35.718000000000004</v>
      </c>
      <c r="N2019" s="4">
        <v>30.891999999999999</v>
      </c>
      <c r="O2019" s="4">
        <v>19.094000000000001</v>
      </c>
      <c r="P2019" s="4">
        <v>26.995999999999999</v>
      </c>
      <c r="Q2019" s="4">
        <v>21.992000000000001</v>
      </c>
      <c r="R2019" s="4">
        <v>16.742999999999999</v>
      </c>
      <c r="S2019" s="4">
        <v>13.263999999999999</v>
      </c>
      <c r="T2019" s="4">
        <v>10.429</v>
      </c>
      <c r="U2019" s="4">
        <v>8.1980000000000004</v>
      </c>
      <c r="V2019" s="4">
        <v>4.8419999999999996</v>
      </c>
      <c r="W2019" s="4">
        <v>2.3820000000000001</v>
      </c>
      <c r="X2019" s="4">
        <v>0.74299999999999999</v>
      </c>
      <c r="Y2019" s="4">
        <v>0.16900000000000001</v>
      </c>
      <c r="Z2019" s="4">
        <v>1.9E-2</v>
      </c>
      <c r="AA2019" s="4">
        <v>1E-3</v>
      </c>
    </row>
    <row r="2020" spans="1:27" s="6" customFormat="1" x14ac:dyDescent="0.3">
      <c r="A2020" s="40">
        <v>2019</v>
      </c>
      <c r="B2020" s="18" t="s">
        <v>323</v>
      </c>
      <c r="C2020" s="43" t="s">
        <v>157</v>
      </c>
      <c r="D2020" s="41"/>
      <c r="E2020" s="41">
        <v>626</v>
      </c>
      <c r="F2020" s="41">
        <v>2025</v>
      </c>
      <c r="G2020" s="4">
        <v>113.688</v>
      </c>
      <c r="H2020" s="4">
        <v>103.85899999999999</v>
      </c>
      <c r="I2020" s="4">
        <v>97.622</v>
      </c>
      <c r="J2020" s="4">
        <v>86.954999999999998</v>
      </c>
      <c r="K2020" s="4">
        <v>72.075999999999993</v>
      </c>
      <c r="L2020" s="4">
        <v>66.674000000000007</v>
      </c>
      <c r="M2020" s="4">
        <v>43.866999999999997</v>
      </c>
      <c r="N2020" s="4">
        <v>32.588999999999999</v>
      </c>
      <c r="O2020" s="4">
        <v>28.663</v>
      </c>
      <c r="P2020" s="4">
        <v>17.545999999999999</v>
      </c>
      <c r="Q2020" s="4">
        <v>25.623999999999999</v>
      </c>
      <c r="R2020" s="4">
        <v>20.702999999999999</v>
      </c>
      <c r="S2020" s="4">
        <v>15.443</v>
      </c>
      <c r="T2020" s="4">
        <v>11.843</v>
      </c>
      <c r="U2020" s="4">
        <v>8.7349999999999994</v>
      </c>
      <c r="V2020" s="4">
        <v>6.1139999999999999</v>
      </c>
      <c r="W2020" s="4">
        <v>2.976</v>
      </c>
      <c r="X2020" s="4">
        <v>1.101</v>
      </c>
      <c r="Y2020" s="4">
        <v>0.23</v>
      </c>
      <c r="Z2020" s="4">
        <v>0.03</v>
      </c>
      <c r="AA2020" s="4">
        <v>2E-3</v>
      </c>
    </row>
    <row r="2021" spans="1:27" s="6" customFormat="1" x14ac:dyDescent="0.3">
      <c r="A2021" s="40">
        <v>2020</v>
      </c>
      <c r="B2021" s="18" t="s">
        <v>323</v>
      </c>
      <c r="C2021" s="43" t="s">
        <v>157</v>
      </c>
      <c r="D2021" s="41"/>
      <c r="E2021" s="41">
        <v>626</v>
      </c>
      <c r="F2021" s="41">
        <v>2030</v>
      </c>
      <c r="G2021" s="4">
        <v>121.215</v>
      </c>
      <c r="H2021" s="4">
        <v>112.155</v>
      </c>
      <c r="I2021" s="4">
        <v>103.11799999999999</v>
      </c>
      <c r="J2021" s="4">
        <v>95.856999999999999</v>
      </c>
      <c r="K2021" s="4">
        <v>82.968999999999994</v>
      </c>
      <c r="L2021" s="4">
        <v>67.132999999999996</v>
      </c>
      <c r="M2021" s="4">
        <v>62.392000000000003</v>
      </c>
      <c r="N2021" s="4">
        <v>40.725999999999999</v>
      </c>
      <c r="O2021" s="4">
        <v>30.373000000000001</v>
      </c>
      <c r="P2021" s="4">
        <v>27.039000000000001</v>
      </c>
      <c r="Q2021" s="4">
        <v>16.375</v>
      </c>
      <c r="R2021" s="4">
        <v>24.280999999999999</v>
      </c>
      <c r="S2021" s="4">
        <v>19.268999999999998</v>
      </c>
      <c r="T2021" s="4">
        <v>13.917999999999999</v>
      </c>
      <c r="U2021" s="4">
        <v>10.042</v>
      </c>
      <c r="V2021" s="4">
        <v>6.63</v>
      </c>
      <c r="W2021" s="4">
        <v>3.8639999999999999</v>
      </c>
      <c r="X2021" s="4">
        <v>1.4239999999999999</v>
      </c>
      <c r="Y2021" s="4">
        <v>0.35499999999999998</v>
      </c>
      <c r="Z2021" s="4">
        <v>4.3999999999999997E-2</v>
      </c>
      <c r="AA2021" s="4">
        <v>3.0000000000000001E-3</v>
      </c>
    </row>
    <row r="2022" spans="1:27" s="6" customFormat="1" x14ac:dyDescent="0.3">
      <c r="A2022" s="40">
        <v>2021</v>
      </c>
      <c r="B2022" s="18" t="s">
        <v>323</v>
      </c>
      <c r="C2022" s="43" t="s">
        <v>157</v>
      </c>
      <c r="D2022" s="41"/>
      <c r="E2022" s="41">
        <v>626</v>
      </c>
      <c r="F2022" s="41">
        <v>2035</v>
      </c>
      <c r="G2022" s="4">
        <v>126.502</v>
      </c>
      <c r="H2022" s="4">
        <v>119.72799999999999</v>
      </c>
      <c r="I2022" s="4">
        <v>111.42</v>
      </c>
      <c r="J2022" s="4">
        <v>101.361</v>
      </c>
      <c r="K2022" s="4">
        <v>91.869</v>
      </c>
      <c r="L2022" s="4">
        <v>78.007000000000005</v>
      </c>
      <c r="M2022" s="4">
        <v>62.860999999999997</v>
      </c>
      <c r="N2022" s="4">
        <v>59.183999999999997</v>
      </c>
      <c r="O2022" s="4">
        <v>38.473999999999997</v>
      </c>
      <c r="P2022" s="4">
        <v>28.751999999999999</v>
      </c>
      <c r="Q2022" s="4">
        <v>25.739000000000001</v>
      </c>
      <c r="R2022" s="4">
        <v>15.35</v>
      </c>
      <c r="S2022" s="4">
        <v>22.763000000000002</v>
      </c>
      <c r="T2022" s="4">
        <v>17.547999999999998</v>
      </c>
      <c r="U2022" s="4">
        <v>11.975</v>
      </c>
      <c r="V2022" s="4">
        <v>7.7949999999999999</v>
      </c>
      <c r="W2022" s="4">
        <v>4.3369999999999997</v>
      </c>
      <c r="X2022" s="4">
        <v>1.9410000000000001</v>
      </c>
      <c r="Y2022" s="4">
        <v>0.48799999999999999</v>
      </c>
      <c r="Z2022" s="4">
        <v>7.1999999999999995E-2</v>
      </c>
      <c r="AA2022" s="4">
        <v>5.0000000000000001E-3</v>
      </c>
    </row>
    <row r="2023" spans="1:27" s="6" customFormat="1" x14ac:dyDescent="0.3">
      <c r="A2023" s="40">
        <v>2022</v>
      </c>
      <c r="B2023" s="18" t="s">
        <v>323</v>
      </c>
      <c r="C2023" s="43" t="s">
        <v>157</v>
      </c>
      <c r="D2023" s="41"/>
      <c r="E2023" s="41">
        <v>626</v>
      </c>
      <c r="F2023" s="41">
        <v>2040</v>
      </c>
      <c r="G2023" s="4">
        <v>129.834</v>
      </c>
      <c r="H2023" s="4">
        <v>125.059</v>
      </c>
      <c r="I2023" s="4">
        <v>119.001</v>
      </c>
      <c r="J2023" s="4">
        <v>109.66500000000001</v>
      </c>
      <c r="K2023" s="4">
        <v>97.375</v>
      </c>
      <c r="L2023" s="4">
        <v>86.893000000000001</v>
      </c>
      <c r="M2023" s="4">
        <v>73.710999999999999</v>
      </c>
      <c r="N2023" s="4">
        <v>59.664999999999999</v>
      </c>
      <c r="O2023" s="4">
        <v>56.838000000000001</v>
      </c>
      <c r="P2023" s="4">
        <v>36.795999999999999</v>
      </c>
      <c r="Q2023" s="4">
        <v>27.45</v>
      </c>
      <c r="R2023" s="4">
        <v>24.503</v>
      </c>
      <c r="S2023" s="4">
        <v>14.311999999999999</v>
      </c>
      <c r="T2023" s="4">
        <v>20.905000000000001</v>
      </c>
      <c r="U2023" s="4">
        <v>15.3</v>
      </c>
      <c r="V2023" s="4">
        <v>9.484</v>
      </c>
      <c r="W2023" s="4">
        <v>5.2560000000000002</v>
      </c>
      <c r="X2023" s="4">
        <v>2.2719999999999998</v>
      </c>
      <c r="Y2023" s="4">
        <v>0.70399999999999996</v>
      </c>
      <c r="Z2023" s="4">
        <v>0.106</v>
      </c>
      <c r="AA2023" s="4">
        <v>8.0000000000000002E-3</v>
      </c>
    </row>
    <row r="2024" spans="1:27" s="6" customFormat="1" x14ac:dyDescent="0.3">
      <c r="A2024" s="40">
        <v>2023</v>
      </c>
      <c r="B2024" s="18" t="s">
        <v>323</v>
      </c>
      <c r="C2024" s="43" t="s">
        <v>157</v>
      </c>
      <c r="D2024" s="41"/>
      <c r="E2024" s="41">
        <v>626</v>
      </c>
      <c r="F2024" s="41">
        <v>2045</v>
      </c>
      <c r="G2024" s="4">
        <v>132.14699999999999</v>
      </c>
      <c r="H2024" s="4">
        <v>128.43199999999999</v>
      </c>
      <c r="I2024" s="4">
        <v>124.343</v>
      </c>
      <c r="J2024" s="4">
        <v>117.248</v>
      </c>
      <c r="K2024" s="4">
        <v>105.672</v>
      </c>
      <c r="L2024" s="4">
        <v>92.396000000000001</v>
      </c>
      <c r="M2024" s="4">
        <v>82.581000000000003</v>
      </c>
      <c r="N2024" s="4">
        <v>70.483999999999995</v>
      </c>
      <c r="O2024" s="4">
        <v>57.332999999999998</v>
      </c>
      <c r="P2024" s="4">
        <v>55.023000000000003</v>
      </c>
      <c r="Q2024" s="4">
        <v>35.408000000000001</v>
      </c>
      <c r="R2024" s="4">
        <v>26.22</v>
      </c>
      <c r="S2024" s="4">
        <v>23.140999999999998</v>
      </c>
      <c r="T2024" s="4">
        <v>13.132999999999999</v>
      </c>
      <c r="U2024" s="4">
        <v>18.425999999999998</v>
      </c>
      <c r="V2024" s="4">
        <v>12.337</v>
      </c>
      <c r="W2024" s="4">
        <v>6.57</v>
      </c>
      <c r="X2024" s="4">
        <v>2.8639999999999999</v>
      </c>
      <c r="Y2024" s="4">
        <v>0.86799999999999999</v>
      </c>
      <c r="Z2024" s="4">
        <v>0.16200000000000001</v>
      </c>
      <c r="AA2024" s="4">
        <v>1.2999999999999999E-2</v>
      </c>
    </row>
    <row r="2025" spans="1:27" s="6" customFormat="1" x14ac:dyDescent="0.3">
      <c r="A2025" s="40">
        <v>2024</v>
      </c>
      <c r="B2025" s="18" t="s">
        <v>323</v>
      </c>
      <c r="C2025" s="43" t="s">
        <v>157</v>
      </c>
      <c r="D2025" s="41"/>
      <c r="E2025" s="41">
        <v>626</v>
      </c>
      <c r="F2025" s="41">
        <v>2050</v>
      </c>
      <c r="G2025" s="4">
        <v>133.744</v>
      </c>
      <c r="H2025" s="4">
        <v>130.78299999999999</v>
      </c>
      <c r="I2025" s="4">
        <v>127.726</v>
      </c>
      <c r="J2025" s="4">
        <v>122.598</v>
      </c>
      <c r="K2025" s="4">
        <v>113.254</v>
      </c>
      <c r="L2025" s="4">
        <v>100.68600000000001</v>
      </c>
      <c r="M2025" s="4">
        <v>88.08</v>
      </c>
      <c r="N2025" s="4">
        <v>79.334000000000003</v>
      </c>
      <c r="O2025" s="4">
        <v>68.113</v>
      </c>
      <c r="P2025" s="4">
        <v>55.539000000000001</v>
      </c>
      <c r="Q2025" s="4">
        <v>53.432000000000002</v>
      </c>
      <c r="R2025" s="4">
        <v>34.043999999999997</v>
      </c>
      <c r="S2025" s="4">
        <v>24.864999999999998</v>
      </c>
      <c r="T2025" s="4">
        <v>21.484999999999999</v>
      </c>
      <c r="U2025" s="4">
        <v>11.625</v>
      </c>
      <c r="V2025" s="4">
        <v>15.093</v>
      </c>
      <c r="W2025" s="4">
        <v>8.7629999999999999</v>
      </c>
      <c r="X2025" s="4">
        <v>3.71</v>
      </c>
      <c r="Y2025" s="4">
        <v>1.147</v>
      </c>
      <c r="Z2025" s="4">
        <v>0.21299999999999999</v>
      </c>
      <c r="AA2025" s="4">
        <v>2.1000000000000001E-2</v>
      </c>
    </row>
    <row r="2026" spans="1:27" s="6" customFormat="1" x14ac:dyDescent="0.3">
      <c r="A2026" s="40">
        <v>2025</v>
      </c>
      <c r="B2026" s="18" t="s">
        <v>323</v>
      </c>
      <c r="C2026" s="43" t="s">
        <v>157</v>
      </c>
      <c r="D2026" s="41"/>
      <c r="E2026" s="41">
        <v>626</v>
      </c>
      <c r="F2026" s="41">
        <v>2055</v>
      </c>
      <c r="G2026" s="4">
        <v>135.42599999999999</v>
      </c>
      <c r="H2026" s="4">
        <v>132.46</v>
      </c>
      <c r="I2026" s="4">
        <v>130.114</v>
      </c>
      <c r="J2026" s="4">
        <v>126.063</v>
      </c>
      <c r="K2026" s="4">
        <v>118.79300000000001</v>
      </c>
      <c r="L2026" s="4">
        <v>108.495</v>
      </c>
      <c r="M2026" s="4">
        <v>96.558000000000007</v>
      </c>
      <c r="N2026" s="4">
        <v>84.974000000000004</v>
      </c>
      <c r="O2026" s="4">
        <v>77.037999999999997</v>
      </c>
      <c r="P2026" s="4">
        <v>66.33</v>
      </c>
      <c r="Q2026" s="4">
        <v>54.026000000000003</v>
      </c>
      <c r="R2026" s="4">
        <v>51.765999999999998</v>
      </c>
      <c r="S2026" s="4">
        <v>32.502000000000002</v>
      </c>
      <c r="T2026" s="4">
        <v>23.22</v>
      </c>
      <c r="U2026" s="4">
        <v>19.260999999999999</v>
      </c>
      <c r="V2026" s="4">
        <v>9.625</v>
      </c>
      <c r="W2026" s="4">
        <v>10.965999999999999</v>
      </c>
      <c r="X2026" s="4">
        <v>5.1139999999999999</v>
      </c>
      <c r="Y2026" s="4">
        <v>1.5529999999999999</v>
      </c>
      <c r="Z2026" s="4">
        <v>0.29899999999999999</v>
      </c>
      <c r="AA2026" s="4">
        <v>2.9000000000000001E-2</v>
      </c>
    </row>
    <row r="2027" spans="1:27" s="6" customFormat="1" x14ac:dyDescent="0.3">
      <c r="A2027" s="40">
        <v>2026</v>
      </c>
      <c r="B2027" s="18" t="s">
        <v>323</v>
      </c>
      <c r="C2027" s="43" t="s">
        <v>157</v>
      </c>
      <c r="D2027" s="41"/>
      <c r="E2027" s="41">
        <v>626</v>
      </c>
      <c r="F2027" s="41">
        <v>2060</v>
      </c>
      <c r="G2027" s="4">
        <v>136.34299999999999</v>
      </c>
      <c r="H2027" s="4">
        <v>134.21899999999999</v>
      </c>
      <c r="I2027" s="4">
        <v>131.83000000000001</v>
      </c>
      <c r="J2027" s="4">
        <v>128.53800000000001</v>
      </c>
      <c r="K2027" s="4">
        <v>122.45099999999999</v>
      </c>
      <c r="L2027" s="4">
        <v>114.26900000000001</v>
      </c>
      <c r="M2027" s="4">
        <v>104.562</v>
      </c>
      <c r="N2027" s="4">
        <v>93.585999999999999</v>
      </c>
      <c r="O2027" s="4">
        <v>82.768000000000001</v>
      </c>
      <c r="P2027" s="4">
        <v>75.283000000000001</v>
      </c>
      <c r="Q2027" s="4">
        <v>64.772999999999996</v>
      </c>
      <c r="R2027" s="4">
        <v>52.451000000000001</v>
      </c>
      <c r="S2027" s="4">
        <v>49.749000000000002</v>
      </c>
      <c r="T2027" s="4">
        <v>30.556000000000001</v>
      </c>
      <c r="U2027" s="4">
        <v>20.983000000000001</v>
      </c>
      <c r="V2027" s="4">
        <v>16.196000000000002</v>
      </c>
      <c r="W2027" s="4">
        <v>7.1189999999999998</v>
      </c>
      <c r="X2027" s="4">
        <v>6.5940000000000003</v>
      </c>
      <c r="Y2027" s="4">
        <v>2.2330000000000001</v>
      </c>
      <c r="Z2027" s="4">
        <v>0.42499999999999999</v>
      </c>
      <c r="AA2027" s="4">
        <v>4.2999999999999997E-2</v>
      </c>
    </row>
    <row r="2028" spans="1:27" s="6" customFormat="1" x14ac:dyDescent="0.3">
      <c r="A2028" s="40">
        <v>2027</v>
      </c>
      <c r="B2028" s="18" t="s">
        <v>323</v>
      </c>
      <c r="C2028" s="43" t="s">
        <v>157</v>
      </c>
      <c r="D2028" s="41"/>
      <c r="E2028" s="41">
        <v>626</v>
      </c>
      <c r="F2028" s="41">
        <v>2065</v>
      </c>
      <c r="G2028" s="4">
        <v>136.40799999999999</v>
      </c>
      <c r="H2028" s="4">
        <v>135.209</v>
      </c>
      <c r="I2028" s="4">
        <v>133.62299999999999</v>
      </c>
      <c r="J2028" s="4">
        <v>130.33799999999999</v>
      </c>
      <c r="K2028" s="4">
        <v>125.122</v>
      </c>
      <c r="L2028" s="4">
        <v>118.166</v>
      </c>
      <c r="M2028" s="4">
        <v>110.532</v>
      </c>
      <c r="N2028" s="4">
        <v>101.72499999999999</v>
      </c>
      <c r="O2028" s="4">
        <v>91.46</v>
      </c>
      <c r="P2028" s="4">
        <v>81.067999999999998</v>
      </c>
      <c r="Q2028" s="4">
        <v>73.715000000000003</v>
      </c>
      <c r="R2028" s="4">
        <v>63.095999999999997</v>
      </c>
      <c r="S2028" s="4">
        <v>50.545000000000002</v>
      </c>
      <c r="T2028" s="4">
        <v>47.069000000000003</v>
      </c>
      <c r="U2028" s="4">
        <v>27.837</v>
      </c>
      <c r="V2028" s="4">
        <v>17.849</v>
      </c>
      <c r="W2028" s="4">
        <v>12.223000000000001</v>
      </c>
      <c r="X2028" s="4">
        <v>4.3979999999999997</v>
      </c>
      <c r="Y2028" s="4">
        <v>2.992</v>
      </c>
      <c r="Z2028" s="4">
        <v>0.64400000000000002</v>
      </c>
      <c r="AA2028" s="4">
        <v>6.5000000000000002E-2</v>
      </c>
    </row>
    <row r="2029" spans="1:27" s="6" customFormat="1" x14ac:dyDescent="0.3">
      <c r="A2029" s="40">
        <v>2028</v>
      </c>
      <c r="B2029" s="18" t="s">
        <v>323</v>
      </c>
      <c r="C2029" s="43" t="s">
        <v>157</v>
      </c>
      <c r="D2029" s="41"/>
      <c r="E2029" s="41">
        <v>626</v>
      </c>
      <c r="F2029" s="41">
        <v>2070</v>
      </c>
      <c r="G2029" s="4">
        <v>134.93700000000001</v>
      </c>
      <c r="H2029" s="4">
        <v>135.34200000000001</v>
      </c>
      <c r="I2029" s="4">
        <v>134.64699999999999</v>
      </c>
      <c r="J2029" s="4">
        <v>132.21899999999999</v>
      </c>
      <c r="K2029" s="4">
        <v>127.11799999999999</v>
      </c>
      <c r="L2029" s="4">
        <v>121.07899999999999</v>
      </c>
      <c r="M2029" s="4">
        <v>114.636</v>
      </c>
      <c r="N2029" s="4">
        <v>107.83799999999999</v>
      </c>
      <c r="O2029" s="4">
        <v>99.68</v>
      </c>
      <c r="P2029" s="4">
        <v>89.796000000000006</v>
      </c>
      <c r="Q2029" s="4">
        <v>79.525999999999996</v>
      </c>
      <c r="R2029" s="4">
        <v>71.983000000000004</v>
      </c>
      <c r="S2029" s="4">
        <v>61.01</v>
      </c>
      <c r="T2029" s="4">
        <v>48.003</v>
      </c>
      <c r="U2029" s="4">
        <v>43.212000000000003</v>
      </c>
      <c r="V2029" s="4">
        <v>23.959</v>
      </c>
      <c r="W2029" s="4">
        <v>13.717000000000001</v>
      </c>
      <c r="X2029" s="4">
        <v>7.7679999999999998</v>
      </c>
      <c r="Y2029" s="4">
        <v>2.0760000000000001</v>
      </c>
      <c r="Z2029" s="4">
        <v>0.90700000000000003</v>
      </c>
      <c r="AA2029" s="4">
        <v>0.104</v>
      </c>
    </row>
    <row r="2030" spans="1:27" s="6" customFormat="1" x14ac:dyDescent="0.3">
      <c r="A2030" s="40">
        <v>2029</v>
      </c>
      <c r="B2030" s="18" t="s">
        <v>323</v>
      </c>
      <c r="C2030" s="43" t="s">
        <v>157</v>
      </c>
      <c r="D2030" s="41"/>
      <c r="E2030" s="41">
        <v>626</v>
      </c>
      <c r="F2030" s="41">
        <v>2075</v>
      </c>
      <c r="G2030" s="4">
        <v>132.46199999999999</v>
      </c>
      <c r="H2030" s="4">
        <v>133.94200000000001</v>
      </c>
      <c r="I2030" s="4">
        <v>134.815</v>
      </c>
      <c r="J2030" s="4">
        <v>133.328</v>
      </c>
      <c r="K2030" s="4">
        <v>129.19499999999999</v>
      </c>
      <c r="L2030" s="4">
        <v>123.32</v>
      </c>
      <c r="M2030" s="4">
        <v>117.755</v>
      </c>
      <c r="N2030" s="4">
        <v>112.09</v>
      </c>
      <c r="O2030" s="4">
        <v>105.88800000000001</v>
      </c>
      <c r="P2030" s="4">
        <v>98.06</v>
      </c>
      <c r="Q2030" s="4">
        <v>88.253</v>
      </c>
      <c r="R2030" s="4">
        <v>77.801000000000002</v>
      </c>
      <c r="S2030" s="4">
        <v>69.796999999999997</v>
      </c>
      <c r="T2030" s="4">
        <v>58.179000000000002</v>
      </c>
      <c r="U2030" s="4">
        <v>44.320999999999998</v>
      </c>
      <c r="V2030" s="4">
        <v>37.588999999999999</v>
      </c>
      <c r="W2030" s="4">
        <v>18.724</v>
      </c>
      <c r="X2030" s="4">
        <v>8.9410000000000007</v>
      </c>
      <c r="Y2030" s="4">
        <v>3.8010000000000002</v>
      </c>
      <c r="Z2030" s="4">
        <v>0.66200000000000003</v>
      </c>
      <c r="AA2030" s="4">
        <v>0.157</v>
      </c>
    </row>
    <row r="2031" spans="1:27" s="6" customFormat="1" x14ac:dyDescent="0.3">
      <c r="A2031" s="40">
        <v>2030</v>
      </c>
      <c r="B2031" s="18" t="s">
        <v>323</v>
      </c>
      <c r="C2031" s="43" t="s">
        <v>157</v>
      </c>
      <c r="D2031" s="41"/>
      <c r="E2031" s="41">
        <v>626</v>
      </c>
      <c r="F2031" s="41">
        <v>2080</v>
      </c>
      <c r="G2031" s="4">
        <v>129.92099999999999</v>
      </c>
      <c r="H2031" s="4">
        <v>131.53299999999999</v>
      </c>
      <c r="I2031" s="4">
        <v>133.44800000000001</v>
      </c>
      <c r="J2031" s="4">
        <v>133.58000000000001</v>
      </c>
      <c r="K2031" s="4">
        <v>130.5</v>
      </c>
      <c r="L2031" s="4">
        <v>125.64</v>
      </c>
      <c r="M2031" s="4">
        <v>120.205</v>
      </c>
      <c r="N2031" s="4">
        <v>115.363</v>
      </c>
      <c r="O2031" s="4">
        <v>110.242</v>
      </c>
      <c r="P2031" s="4">
        <v>104.32599999999999</v>
      </c>
      <c r="Q2031" s="4">
        <v>96.53</v>
      </c>
      <c r="R2031" s="4">
        <v>86.498000000000005</v>
      </c>
      <c r="S2031" s="4">
        <v>75.613</v>
      </c>
      <c r="T2031" s="4">
        <v>66.790999999999997</v>
      </c>
      <c r="U2031" s="4">
        <v>54.021000000000001</v>
      </c>
      <c r="V2031" s="4">
        <v>38.908000000000001</v>
      </c>
      <c r="W2031" s="4">
        <v>29.838999999999999</v>
      </c>
      <c r="X2031" s="4">
        <v>12.499000000000001</v>
      </c>
      <c r="Y2031" s="4">
        <v>4.5309999999999997</v>
      </c>
      <c r="Z2031" s="4">
        <v>1.2709999999999999</v>
      </c>
      <c r="AA2031" s="4">
        <v>0.13400000000000001</v>
      </c>
    </row>
    <row r="2032" spans="1:27" s="6" customFormat="1" x14ac:dyDescent="0.3">
      <c r="A2032" s="40">
        <v>2031</v>
      </c>
      <c r="B2032" s="18" t="s">
        <v>323</v>
      </c>
      <c r="C2032" s="43" t="s">
        <v>157</v>
      </c>
      <c r="D2032" s="41"/>
      <c r="E2032" s="41">
        <v>626</v>
      </c>
      <c r="F2032" s="41">
        <v>2085</v>
      </c>
      <c r="G2032" s="4">
        <v>127.01600000000001</v>
      </c>
      <c r="H2032" s="4">
        <v>129.059</v>
      </c>
      <c r="I2032" s="4">
        <v>131.077</v>
      </c>
      <c r="J2032" s="4">
        <v>132.30099999999999</v>
      </c>
      <c r="K2032" s="4">
        <v>130.94999999999999</v>
      </c>
      <c r="L2032" s="4">
        <v>127.18899999999999</v>
      </c>
      <c r="M2032" s="4">
        <v>122.735</v>
      </c>
      <c r="N2032" s="4">
        <v>117.96599999999999</v>
      </c>
      <c r="O2032" s="4">
        <v>113.622</v>
      </c>
      <c r="P2032" s="4">
        <v>108.752</v>
      </c>
      <c r="Q2032" s="4">
        <v>102.83</v>
      </c>
      <c r="R2032" s="4">
        <v>94.765000000000001</v>
      </c>
      <c r="S2032" s="4">
        <v>84.251999999999995</v>
      </c>
      <c r="T2032" s="4">
        <v>72.578999999999994</v>
      </c>
      <c r="U2032" s="4">
        <v>62.329000000000001</v>
      </c>
      <c r="V2032" s="4">
        <v>47.822000000000003</v>
      </c>
      <c r="W2032" s="4">
        <v>31.31</v>
      </c>
      <c r="X2032" s="4">
        <v>20.36</v>
      </c>
      <c r="Y2032" s="4">
        <v>6.54</v>
      </c>
      <c r="Z2032" s="4">
        <v>1.5840000000000001</v>
      </c>
      <c r="AA2032" s="4">
        <v>0.24199999999999999</v>
      </c>
    </row>
    <row r="2033" spans="1:27" s="6" customFormat="1" x14ac:dyDescent="0.3">
      <c r="A2033" s="40">
        <v>2032</v>
      </c>
      <c r="B2033" s="18" t="s">
        <v>323</v>
      </c>
      <c r="C2033" s="43" t="s">
        <v>157</v>
      </c>
      <c r="D2033" s="41"/>
      <c r="E2033" s="41">
        <v>626</v>
      </c>
      <c r="F2033" s="41">
        <v>2090</v>
      </c>
      <c r="G2033" s="4">
        <v>124.39700000000001</v>
      </c>
      <c r="H2033" s="4">
        <v>126.221</v>
      </c>
      <c r="I2033" s="4">
        <v>128.63399999999999</v>
      </c>
      <c r="J2033" s="4">
        <v>130.018</v>
      </c>
      <c r="K2033" s="4">
        <v>129.87100000000001</v>
      </c>
      <c r="L2033" s="4">
        <v>127.886</v>
      </c>
      <c r="M2033" s="4">
        <v>124.495</v>
      </c>
      <c r="N2033" s="4">
        <v>120.65300000000001</v>
      </c>
      <c r="O2033" s="4">
        <v>116.337</v>
      </c>
      <c r="P2033" s="4">
        <v>112.20699999999999</v>
      </c>
      <c r="Q2033" s="4">
        <v>107.31</v>
      </c>
      <c r="R2033" s="4">
        <v>101.09099999999999</v>
      </c>
      <c r="S2033" s="4">
        <v>92.49</v>
      </c>
      <c r="T2033" s="4">
        <v>81.108999999999995</v>
      </c>
      <c r="U2033" s="4">
        <v>68.043999999999997</v>
      </c>
      <c r="V2033" s="4">
        <v>55.607999999999997</v>
      </c>
      <c r="W2033" s="4">
        <v>38.984000000000002</v>
      </c>
      <c r="X2033" s="4">
        <v>21.805</v>
      </c>
      <c r="Y2033" s="4">
        <v>10.984</v>
      </c>
      <c r="Z2033" s="4">
        <v>2.387</v>
      </c>
      <c r="AA2033" s="4">
        <v>0.33</v>
      </c>
    </row>
    <row r="2034" spans="1:27" s="6" customFormat="1" x14ac:dyDescent="0.3">
      <c r="A2034" s="40">
        <v>2033</v>
      </c>
      <c r="B2034" s="18" t="s">
        <v>323</v>
      </c>
      <c r="C2034" s="43" t="s">
        <v>157</v>
      </c>
      <c r="D2034" s="41"/>
      <c r="E2034" s="41">
        <v>626</v>
      </c>
      <c r="F2034" s="41">
        <v>2095</v>
      </c>
      <c r="G2034" s="4">
        <v>121.468</v>
      </c>
      <c r="H2034" s="4">
        <v>123.66500000000001</v>
      </c>
      <c r="I2034" s="4">
        <v>125.83199999999999</v>
      </c>
      <c r="J2034" s="4">
        <v>127.663</v>
      </c>
      <c r="K2034" s="4">
        <v>127.786</v>
      </c>
      <c r="L2034" s="4">
        <v>127.05500000000001</v>
      </c>
      <c r="M2034" s="4">
        <v>125.40300000000001</v>
      </c>
      <c r="N2034" s="4">
        <v>122.568</v>
      </c>
      <c r="O2034" s="4">
        <v>119.13</v>
      </c>
      <c r="P2034" s="4">
        <v>115.005</v>
      </c>
      <c r="Q2034" s="4">
        <v>110.83199999999999</v>
      </c>
      <c r="R2034" s="4">
        <v>105.629</v>
      </c>
      <c r="S2034" s="4">
        <v>98.841999999999999</v>
      </c>
      <c r="T2034" s="4">
        <v>89.277000000000001</v>
      </c>
      <c r="U2034" s="4">
        <v>76.364000000000004</v>
      </c>
      <c r="V2034" s="4">
        <v>61.137</v>
      </c>
      <c r="W2034" s="4">
        <v>45.87</v>
      </c>
      <c r="X2034" s="4">
        <v>27.664999999999999</v>
      </c>
      <c r="Y2034" s="4">
        <v>12.103999999999999</v>
      </c>
      <c r="Z2034" s="4">
        <v>4.1749999999999998</v>
      </c>
      <c r="AA2034" s="4">
        <v>0.51600000000000001</v>
      </c>
    </row>
    <row r="2035" spans="1:27" s="6" customFormat="1" x14ac:dyDescent="0.3">
      <c r="A2035" s="40">
        <v>2034</v>
      </c>
      <c r="B2035" s="18" t="s">
        <v>323</v>
      </c>
      <c r="C2035" s="43" t="s">
        <v>157</v>
      </c>
      <c r="D2035" s="41"/>
      <c r="E2035" s="41">
        <v>626</v>
      </c>
      <c r="F2035" s="41">
        <v>2100</v>
      </c>
      <c r="G2035" s="4">
        <v>118.23699999999999</v>
      </c>
      <c r="H2035" s="4">
        <v>120.798</v>
      </c>
      <c r="I2035" s="4">
        <v>123.31</v>
      </c>
      <c r="J2035" s="4">
        <v>124.944</v>
      </c>
      <c r="K2035" s="4">
        <v>125.628</v>
      </c>
      <c r="L2035" s="4">
        <v>125.218</v>
      </c>
      <c r="M2035" s="4">
        <v>124.78700000000001</v>
      </c>
      <c r="N2035" s="4">
        <v>123.636</v>
      </c>
      <c r="O2035" s="4">
        <v>121.15900000000001</v>
      </c>
      <c r="P2035" s="4">
        <v>117.881</v>
      </c>
      <c r="Q2035" s="4">
        <v>113.699</v>
      </c>
      <c r="R2035" s="4">
        <v>109.21599999999999</v>
      </c>
      <c r="S2035" s="4">
        <v>103.44499999999999</v>
      </c>
      <c r="T2035" s="4">
        <v>95.641000000000005</v>
      </c>
      <c r="U2035" s="4">
        <v>84.379000000000005</v>
      </c>
      <c r="V2035" s="4">
        <v>69.06</v>
      </c>
      <c r="W2035" s="4">
        <v>50.98</v>
      </c>
      <c r="X2035" s="4">
        <v>33.122999999999998</v>
      </c>
      <c r="Y2035" s="4">
        <v>15.77</v>
      </c>
      <c r="Z2035" s="4">
        <v>4.78</v>
      </c>
      <c r="AA2035" s="4">
        <v>0.93400000000000005</v>
      </c>
    </row>
    <row r="2036" spans="1:27" s="6" customFormat="1" x14ac:dyDescent="0.3">
      <c r="A2036" s="40">
        <v>2035</v>
      </c>
      <c r="B2036" s="18" t="s">
        <v>323</v>
      </c>
      <c r="C2036" s="43" t="s">
        <v>158</v>
      </c>
      <c r="D2036" s="41"/>
      <c r="E2036" s="41">
        <v>704</v>
      </c>
      <c r="F2036" s="41">
        <v>2015</v>
      </c>
      <c r="G2036" s="4">
        <v>3667.9670000000001</v>
      </c>
      <c r="H2036" s="4">
        <v>3452.4450000000002</v>
      </c>
      <c r="I2036" s="4">
        <v>3212.058</v>
      </c>
      <c r="J2036" s="4">
        <v>3394.9879999999998</v>
      </c>
      <c r="K2036" s="4">
        <v>4320.3429999999998</v>
      </c>
      <c r="L2036" s="4">
        <v>4295.24</v>
      </c>
      <c r="M2036" s="4">
        <v>3968.5050000000001</v>
      </c>
      <c r="N2036" s="4">
        <v>3598.7539999999999</v>
      </c>
      <c r="O2036" s="4">
        <v>3340.56</v>
      </c>
      <c r="P2036" s="4">
        <v>3023.1610000000001</v>
      </c>
      <c r="Q2036" s="4">
        <v>2799.9369999999999</v>
      </c>
      <c r="R2036" s="4">
        <v>2440.5610000000001</v>
      </c>
      <c r="S2036" s="4">
        <v>1802.8720000000001</v>
      </c>
      <c r="T2036" s="4">
        <v>1096.2819999999999</v>
      </c>
      <c r="U2036" s="4">
        <v>828.60699999999997</v>
      </c>
      <c r="V2036" s="4">
        <v>736.38699999999994</v>
      </c>
      <c r="W2036" s="4">
        <v>639.45399999999995</v>
      </c>
      <c r="X2036" s="4">
        <v>381.39800000000002</v>
      </c>
      <c r="Y2036" s="4">
        <v>198.18199999999999</v>
      </c>
      <c r="Z2036" s="4">
        <v>69.555999999999997</v>
      </c>
      <c r="AA2036" s="4">
        <v>19.748999999999999</v>
      </c>
    </row>
    <row r="2037" spans="1:27" s="6" customFormat="1" x14ac:dyDescent="0.3">
      <c r="A2037" s="40">
        <v>2036</v>
      </c>
      <c r="B2037" s="18" t="s">
        <v>323</v>
      </c>
      <c r="C2037" s="43" t="s">
        <v>158</v>
      </c>
      <c r="D2037" s="41"/>
      <c r="E2037" s="41">
        <v>704</v>
      </c>
      <c r="F2037" s="41">
        <v>2020</v>
      </c>
      <c r="G2037" s="4">
        <v>3653.2550000000001</v>
      </c>
      <c r="H2037" s="4">
        <v>3649.8209999999999</v>
      </c>
      <c r="I2037" s="4">
        <v>3437.4290000000001</v>
      </c>
      <c r="J2037" s="4">
        <v>3199.8620000000001</v>
      </c>
      <c r="K2037" s="4">
        <v>3373.8220000000001</v>
      </c>
      <c r="L2037" s="4">
        <v>4289.8190000000004</v>
      </c>
      <c r="M2037" s="4">
        <v>4266.4849999999997</v>
      </c>
      <c r="N2037" s="4">
        <v>3941.3629999999998</v>
      </c>
      <c r="O2037" s="4">
        <v>3573.5770000000002</v>
      </c>
      <c r="P2037" s="4">
        <v>3315.1990000000001</v>
      </c>
      <c r="Q2037" s="4">
        <v>2992.8130000000001</v>
      </c>
      <c r="R2037" s="4">
        <v>2748.0210000000002</v>
      </c>
      <c r="S2037" s="4">
        <v>2365.61</v>
      </c>
      <c r="T2037" s="4">
        <v>1715.4369999999999</v>
      </c>
      <c r="U2037" s="4">
        <v>1012.25</v>
      </c>
      <c r="V2037" s="4">
        <v>729.79100000000005</v>
      </c>
      <c r="W2037" s="4">
        <v>600.03</v>
      </c>
      <c r="X2037" s="4">
        <v>462.101</v>
      </c>
      <c r="Y2037" s="4">
        <v>229.45</v>
      </c>
      <c r="Z2037" s="4">
        <v>91.271000000000001</v>
      </c>
      <c r="AA2037" s="4">
        <v>25.03</v>
      </c>
    </row>
    <row r="2038" spans="1:27" s="6" customFormat="1" x14ac:dyDescent="0.3">
      <c r="A2038" s="40">
        <v>2037</v>
      </c>
      <c r="B2038" s="18" t="s">
        <v>323</v>
      </c>
      <c r="C2038" s="43" t="s">
        <v>158</v>
      </c>
      <c r="D2038" s="41"/>
      <c r="E2038" s="41">
        <v>704</v>
      </c>
      <c r="F2038" s="41">
        <v>2025</v>
      </c>
      <c r="G2038" s="4">
        <v>3619.7179999999998</v>
      </c>
      <c r="H2038" s="4">
        <v>3636.212</v>
      </c>
      <c r="I2038" s="4">
        <v>3635</v>
      </c>
      <c r="J2038" s="4">
        <v>3425.2849999999999</v>
      </c>
      <c r="K2038" s="4">
        <v>3179.4349999999999</v>
      </c>
      <c r="L2038" s="4">
        <v>3346.0010000000002</v>
      </c>
      <c r="M2038" s="4">
        <v>4261.8069999999998</v>
      </c>
      <c r="N2038" s="4">
        <v>4239.1099999999997</v>
      </c>
      <c r="O2038" s="4">
        <v>3915.4279999999999</v>
      </c>
      <c r="P2038" s="4">
        <v>3547.84</v>
      </c>
      <c r="Q2038" s="4">
        <v>3283.4789999999998</v>
      </c>
      <c r="R2038" s="4">
        <v>2940.5740000000001</v>
      </c>
      <c r="S2038" s="4">
        <v>2669.1770000000001</v>
      </c>
      <c r="T2038" s="4">
        <v>2258.855</v>
      </c>
      <c r="U2038" s="4">
        <v>1592.3430000000001</v>
      </c>
      <c r="V2038" s="4">
        <v>898.67899999999997</v>
      </c>
      <c r="W2038" s="4">
        <v>601.67200000000003</v>
      </c>
      <c r="X2038" s="4">
        <v>440.46699999999998</v>
      </c>
      <c r="Y2038" s="4">
        <v>283.45699999999999</v>
      </c>
      <c r="Z2038" s="4">
        <v>107.989</v>
      </c>
      <c r="AA2038" s="4">
        <v>33.076999999999998</v>
      </c>
    </row>
    <row r="2039" spans="1:27" s="6" customFormat="1" x14ac:dyDescent="0.3">
      <c r="A2039" s="40">
        <v>2038</v>
      </c>
      <c r="B2039" s="18" t="s">
        <v>323</v>
      </c>
      <c r="C2039" s="43" t="s">
        <v>158</v>
      </c>
      <c r="D2039" s="41"/>
      <c r="E2039" s="41">
        <v>704</v>
      </c>
      <c r="F2039" s="41">
        <v>2030</v>
      </c>
      <c r="G2039" s="4">
        <v>3364.1709999999998</v>
      </c>
      <c r="H2039" s="4">
        <v>3603.6669999999999</v>
      </c>
      <c r="I2039" s="4">
        <v>3621.8069999999998</v>
      </c>
      <c r="J2039" s="4">
        <v>3622.9580000000001</v>
      </c>
      <c r="K2039" s="4">
        <v>3404.8510000000001</v>
      </c>
      <c r="L2039" s="4">
        <v>3152.4589999999998</v>
      </c>
      <c r="M2039" s="4">
        <v>3321.1170000000002</v>
      </c>
      <c r="N2039" s="4">
        <v>4235.26</v>
      </c>
      <c r="O2039" s="4">
        <v>4212.8059999999996</v>
      </c>
      <c r="P2039" s="4">
        <v>3888.6950000000002</v>
      </c>
      <c r="Q2039" s="4">
        <v>3515.6410000000001</v>
      </c>
      <c r="R2039" s="4">
        <v>3229.5349999999999</v>
      </c>
      <c r="S2039" s="4">
        <v>2861.6060000000002</v>
      </c>
      <c r="T2039" s="4">
        <v>2556.7179999999998</v>
      </c>
      <c r="U2039" s="4">
        <v>2107.1370000000002</v>
      </c>
      <c r="V2039" s="4">
        <v>1424.0540000000001</v>
      </c>
      <c r="W2039" s="4">
        <v>749.09</v>
      </c>
      <c r="X2039" s="4">
        <v>448.24200000000002</v>
      </c>
      <c r="Y2039" s="4">
        <v>275.24799999999999</v>
      </c>
      <c r="Z2039" s="4">
        <v>136.262</v>
      </c>
      <c r="AA2039" s="4">
        <v>40.72</v>
      </c>
    </row>
    <row r="2040" spans="1:27" s="6" customFormat="1" x14ac:dyDescent="0.3">
      <c r="A2040" s="40">
        <v>2039</v>
      </c>
      <c r="B2040" s="18" t="s">
        <v>323</v>
      </c>
      <c r="C2040" s="43" t="s">
        <v>158</v>
      </c>
      <c r="D2040" s="41"/>
      <c r="E2040" s="41">
        <v>704</v>
      </c>
      <c r="F2040" s="41">
        <v>2035</v>
      </c>
      <c r="G2040" s="4">
        <v>3133.9850000000001</v>
      </c>
      <c r="H2040" s="4">
        <v>3349.4720000000002</v>
      </c>
      <c r="I2040" s="4">
        <v>3589.6260000000002</v>
      </c>
      <c r="J2040" s="4">
        <v>3610.107</v>
      </c>
      <c r="K2040" s="4">
        <v>3602.5709999999999</v>
      </c>
      <c r="L2040" s="4">
        <v>3377.8119999999999</v>
      </c>
      <c r="M2040" s="4">
        <v>3128.5549999999998</v>
      </c>
      <c r="N2040" s="4">
        <v>3298.375</v>
      </c>
      <c r="O2040" s="4">
        <v>4209.9880000000003</v>
      </c>
      <c r="P2040" s="4">
        <v>4185.509</v>
      </c>
      <c r="Q2040" s="4">
        <v>3855.174</v>
      </c>
      <c r="R2040" s="4">
        <v>3461.319</v>
      </c>
      <c r="S2040" s="4">
        <v>3148.4540000000002</v>
      </c>
      <c r="T2040" s="4">
        <v>2748.835</v>
      </c>
      <c r="U2040" s="4">
        <v>2395.84</v>
      </c>
      <c r="V2040" s="4">
        <v>1897.287</v>
      </c>
      <c r="W2040" s="4">
        <v>1199.0640000000001</v>
      </c>
      <c r="X2040" s="4">
        <v>565.75300000000004</v>
      </c>
      <c r="Y2040" s="4">
        <v>285.005</v>
      </c>
      <c r="Z2040" s="4">
        <v>135.00700000000001</v>
      </c>
      <c r="AA2040" s="4">
        <v>51.84</v>
      </c>
    </row>
    <row r="2041" spans="1:27" s="6" customFormat="1" x14ac:dyDescent="0.3">
      <c r="A2041" s="40">
        <v>2040</v>
      </c>
      <c r="B2041" s="18" t="s">
        <v>323</v>
      </c>
      <c r="C2041" s="43" t="s">
        <v>158</v>
      </c>
      <c r="D2041" s="41"/>
      <c r="E2041" s="41">
        <v>704</v>
      </c>
      <c r="F2041" s="41">
        <v>2040</v>
      </c>
      <c r="G2041" s="4">
        <v>3108.5059999999999</v>
      </c>
      <c r="H2041" s="4">
        <v>3120.386</v>
      </c>
      <c r="I2041" s="4">
        <v>3336.0070000000001</v>
      </c>
      <c r="J2041" s="4">
        <v>3578.2820000000002</v>
      </c>
      <c r="K2041" s="4">
        <v>3590.1010000000001</v>
      </c>
      <c r="L2041" s="4">
        <v>3575.5720000000001</v>
      </c>
      <c r="M2041" s="4">
        <v>3353.8180000000002</v>
      </c>
      <c r="N2041" s="4">
        <v>3106.99</v>
      </c>
      <c r="O2041" s="4">
        <v>3278.0549999999998</v>
      </c>
      <c r="P2041" s="4">
        <v>4184.1390000000001</v>
      </c>
      <c r="Q2041" s="4">
        <v>4151.3440000000001</v>
      </c>
      <c r="R2041" s="4">
        <v>3799.2919999999999</v>
      </c>
      <c r="S2041" s="4">
        <v>3380.1559999999999</v>
      </c>
      <c r="T2041" s="4">
        <v>3032.6590000000001</v>
      </c>
      <c r="U2041" s="4">
        <v>2586.962</v>
      </c>
      <c r="V2041" s="4">
        <v>2171.2910000000002</v>
      </c>
      <c r="W2041" s="4">
        <v>1612.89</v>
      </c>
      <c r="X2041" s="4">
        <v>917.60699999999997</v>
      </c>
      <c r="Y2041" s="4">
        <v>365.87299999999999</v>
      </c>
      <c r="Z2041" s="4">
        <v>142.626</v>
      </c>
      <c r="AA2041" s="4">
        <v>55.566000000000003</v>
      </c>
    </row>
    <row r="2042" spans="1:27" s="6" customFormat="1" x14ac:dyDescent="0.3">
      <c r="A2042" s="40">
        <v>2041</v>
      </c>
      <c r="B2042" s="18" t="s">
        <v>323</v>
      </c>
      <c r="C2042" s="43" t="s">
        <v>158</v>
      </c>
      <c r="D2042" s="41"/>
      <c r="E2042" s="41">
        <v>704</v>
      </c>
      <c r="F2042" s="41">
        <v>2045</v>
      </c>
      <c r="G2042" s="4">
        <v>3183.05</v>
      </c>
      <c r="H2042" s="4">
        <v>3095.4850000000001</v>
      </c>
      <c r="I2042" s="4">
        <v>3107.3969999999999</v>
      </c>
      <c r="J2042" s="4">
        <v>3325.163</v>
      </c>
      <c r="K2042" s="4">
        <v>3558.6080000000002</v>
      </c>
      <c r="L2042" s="4">
        <v>3563.4830000000002</v>
      </c>
      <c r="M2042" s="4">
        <v>3551.5819999999999</v>
      </c>
      <c r="N2042" s="4">
        <v>3332.143</v>
      </c>
      <c r="O2042" s="4">
        <v>3088.1869999999999</v>
      </c>
      <c r="P2042" s="4">
        <v>3258.72</v>
      </c>
      <c r="Q2042" s="4">
        <v>4152.08</v>
      </c>
      <c r="R2042" s="4">
        <v>4094.8519999999999</v>
      </c>
      <c r="S2042" s="4">
        <v>3716.1060000000002</v>
      </c>
      <c r="T2042" s="4">
        <v>3263.9450000000002</v>
      </c>
      <c r="U2042" s="4">
        <v>2865.279</v>
      </c>
      <c r="V2042" s="4">
        <v>2358.3980000000001</v>
      </c>
      <c r="W2042" s="4">
        <v>1861.896</v>
      </c>
      <c r="X2042" s="4">
        <v>1249.231</v>
      </c>
      <c r="Y2042" s="4">
        <v>602.80399999999997</v>
      </c>
      <c r="Z2042" s="4">
        <v>186.583</v>
      </c>
      <c r="AA2042" s="4">
        <v>59.816000000000003</v>
      </c>
    </row>
    <row r="2043" spans="1:27" s="6" customFormat="1" x14ac:dyDescent="0.3">
      <c r="A2043" s="40">
        <v>2042</v>
      </c>
      <c r="B2043" s="18" t="s">
        <v>323</v>
      </c>
      <c r="C2043" s="43" t="s">
        <v>158</v>
      </c>
      <c r="D2043" s="41"/>
      <c r="E2043" s="41">
        <v>704</v>
      </c>
      <c r="F2043" s="41">
        <v>2050</v>
      </c>
      <c r="G2043" s="4">
        <v>3214.875</v>
      </c>
      <c r="H2043" s="4">
        <v>3170.3359999999998</v>
      </c>
      <c r="I2043" s="4">
        <v>3082.7020000000002</v>
      </c>
      <c r="J2043" s="4">
        <v>3096.9949999999999</v>
      </c>
      <c r="K2043" s="4">
        <v>3306.085</v>
      </c>
      <c r="L2043" s="4">
        <v>3532.3989999999999</v>
      </c>
      <c r="M2043" s="4">
        <v>3539.9450000000002</v>
      </c>
      <c r="N2043" s="4">
        <v>3529.8760000000002</v>
      </c>
      <c r="O2043" s="4">
        <v>3313.1460000000002</v>
      </c>
      <c r="P2043" s="4">
        <v>3070.808</v>
      </c>
      <c r="Q2043" s="4">
        <v>3236.0419999999999</v>
      </c>
      <c r="R2043" s="4">
        <v>4099.067</v>
      </c>
      <c r="S2043" s="4">
        <v>4011.1819999999998</v>
      </c>
      <c r="T2043" s="4">
        <v>3596.962</v>
      </c>
      <c r="U2043" s="4">
        <v>3095.471</v>
      </c>
      <c r="V2043" s="4">
        <v>2627.2750000000001</v>
      </c>
      <c r="W2043" s="4">
        <v>2039.9280000000001</v>
      </c>
      <c r="X2043" s="4">
        <v>1459.982</v>
      </c>
      <c r="Y2043" s="4">
        <v>834.42399999999998</v>
      </c>
      <c r="Z2043" s="4">
        <v>313.904</v>
      </c>
      <c r="AA2043" s="4">
        <v>75.730999999999995</v>
      </c>
    </row>
    <row r="2044" spans="1:27" s="6" customFormat="1" x14ac:dyDescent="0.3">
      <c r="A2044" s="40">
        <v>2043</v>
      </c>
      <c r="B2044" s="18" t="s">
        <v>323</v>
      </c>
      <c r="C2044" s="43" t="s">
        <v>158</v>
      </c>
      <c r="D2044" s="41"/>
      <c r="E2044" s="41">
        <v>704</v>
      </c>
      <c r="F2044" s="41">
        <v>2055</v>
      </c>
      <c r="G2044" s="4">
        <v>3156.4670000000001</v>
      </c>
      <c r="H2044" s="4">
        <v>3202.895</v>
      </c>
      <c r="I2044" s="4">
        <v>3158.22</v>
      </c>
      <c r="J2044" s="4">
        <v>3072.8870000000002</v>
      </c>
      <c r="K2044" s="4">
        <v>3079.1619999999998</v>
      </c>
      <c r="L2044" s="4">
        <v>3281.607</v>
      </c>
      <c r="M2044" s="4">
        <v>3510.1190000000001</v>
      </c>
      <c r="N2044" s="4">
        <v>3519.41</v>
      </c>
      <c r="O2044" s="4">
        <v>3511.1640000000002</v>
      </c>
      <c r="P2044" s="4">
        <v>3295.5859999999998</v>
      </c>
      <c r="Q2044" s="4">
        <v>3050.8760000000002</v>
      </c>
      <c r="R2044" s="4">
        <v>3197.377</v>
      </c>
      <c r="S2044" s="4">
        <v>4020.9279999999999</v>
      </c>
      <c r="T2044" s="4">
        <v>3891.4059999999999</v>
      </c>
      <c r="U2044" s="4">
        <v>3423.366</v>
      </c>
      <c r="V2044" s="4">
        <v>2853.7130000000002</v>
      </c>
      <c r="W2044" s="4">
        <v>2291.0250000000001</v>
      </c>
      <c r="X2044" s="4">
        <v>1618.3040000000001</v>
      </c>
      <c r="Y2044" s="4">
        <v>990.83199999999999</v>
      </c>
      <c r="Z2044" s="4">
        <v>443.428</v>
      </c>
      <c r="AA2044" s="4">
        <v>121.96</v>
      </c>
    </row>
    <row r="2045" spans="1:27" s="6" customFormat="1" x14ac:dyDescent="0.3">
      <c r="A2045" s="40">
        <v>2044</v>
      </c>
      <c r="B2045" s="18" t="s">
        <v>323</v>
      </c>
      <c r="C2045" s="43" t="s">
        <v>158</v>
      </c>
      <c r="D2045" s="41"/>
      <c r="E2045" s="41">
        <v>704</v>
      </c>
      <c r="F2045" s="41">
        <v>2060</v>
      </c>
      <c r="G2045" s="4">
        <v>3028.0709999999999</v>
      </c>
      <c r="H2045" s="4">
        <v>3145.2910000000002</v>
      </c>
      <c r="I2045" s="4">
        <v>3191.4209999999998</v>
      </c>
      <c r="J2045" s="4">
        <v>3148.9090000000001</v>
      </c>
      <c r="K2045" s="4">
        <v>3056.047</v>
      </c>
      <c r="L2045" s="4">
        <v>3056.3319999999999</v>
      </c>
      <c r="M2045" s="4">
        <v>3261.0210000000002</v>
      </c>
      <c r="N2045" s="4">
        <v>3490.7910000000002</v>
      </c>
      <c r="O2045" s="4">
        <v>3501.7620000000002</v>
      </c>
      <c r="P2045" s="4">
        <v>3493.68</v>
      </c>
      <c r="Q2045" s="4">
        <v>3275.2359999999999</v>
      </c>
      <c r="R2045" s="4">
        <v>3016.8359999999998</v>
      </c>
      <c r="S2045" s="4">
        <v>3139.9940000000001</v>
      </c>
      <c r="T2045" s="4">
        <v>3909.1779999999999</v>
      </c>
      <c r="U2045" s="4">
        <v>3716.0360000000001</v>
      </c>
      <c r="V2045" s="4">
        <v>3172.2</v>
      </c>
      <c r="W2045" s="4">
        <v>2507.8020000000001</v>
      </c>
      <c r="X2045" s="4">
        <v>1837.93</v>
      </c>
      <c r="Y2045" s="4">
        <v>1115.3989999999999</v>
      </c>
      <c r="Z2045" s="4">
        <v>537.20899999999995</v>
      </c>
      <c r="AA2045" s="4">
        <v>180.28</v>
      </c>
    </row>
    <row r="2046" spans="1:27" s="6" customFormat="1" x14ac:dyDescent="0.3">
      <c r="A2046" s="40">
        <v>2045</v>
      </c>
      <c r="B2046" s="18" t="s">
        <v>323</v>
      </c>
      <c r="C2046" s="43" t="s">
        <v>158</v>
      </c>
      <c r="D2046" s="41"/>
      <c r="E2046" s="41">
        <v>704</v>
      </c>
      <c r="F2046" s="41">
        <v>2065</v>
      </c>
      <c r="G2046" s="4">
        <v>2898.4580000000001</v>
      </c>
      <c r="H2046" s="4">
        <v>3017.7820000000002</v>
      </c>
      <c r="I2046" s="4">
        <v>3134.556</v>
      </c>
      <c r="J2046" s="4">
        <v>3182.6210000000001</v>
      </c>
      <c r="K2046" s="4">
        <v>3132.9250000000002</v>
      </c>
      <c r="L2046" s="4">
        <v>3034.511</v>
      </c>
      <c r="M2046" s="4">
        <v>3037.2730000000001</v>
      </c>
      <c r="N2046" s="4">
        <v>3243.3519999999999</v>
      </c>
      <c r="O2046" s="4">
        <v>3474.26</v>
      </c>
      <c r="P2046" s="4">
        <v>3485.3180000000002</v>
      </c>
      <c r="Q2046" s="4">
        <v>3473.2890000000002</v>
      </c>
      <c r="R2046" s="4">
        <v>3241.098</v>
      </c>
      <c r="S2046" s="4">
        <v>2966.3389999999999</v>
      </c>
      <c r="T2046" s="4">
        <v>3058.3910000000001</v>
      </c>
      <c r="U2046" s="4">
        <v>3744.6889999999999</v>
      </c>
      <c r="V2046" s="4">
        <v>3459.8159999999998</v>
      </c>
      <c r="W2046" s="4">
        <v>2807.855</v>
      </c>
      <c r="X2046" s="4">
        <v>2033.0889999999999</v>
      </c>
      <c r="Y2046" s="4">
        <v>1285.5219999999999</v>
      </c>
      <c r="Z2046" s="4">
        <v>616.56899999999996</v>
      </c>
      <c r="AA2046" s="4">
        <v>233.01900000000001</v>
      </c>
    </row>
    <row r="2047" spans="1:27" s="6" customFormat="1" x14ac:dyDescent="0.3">
      <c r="A2047" s="40">
        <v>2046</v>
      </c>
      <c r="B2047" s="18" t="s">
        <v>323</v>
      </c>
      <c r="C2047" s="43" t="s">
        <v>158</v>
      </c>
      <c r="D2047" s="41"/>
      <c r="E2047" s="41">
        <v>704</v>
      </c>
      <c r="F2047" s="41">
        <v>2070</v>
      </c>
      <c r="G2047" s="4">
        <v>2834.1930000000002</v>
      </c>
      <c r="H2047" s="4">
        <v>2889</v>
      </c>
      <c r="I2047" s="4">
        <v>3007.79</v>
      </c>
      <c r="J2047" s="4">
        <v>3126.3339999999998</v>
      </c>
      <c r="K2047" s="4">
        <v>3167.5430000000001</v>
      </c>
      <c r="L2047" s="4">
        <v>3112.5459999999998</v>
      </c>
      <c r="M2047" s="4">
        <v>3016.6280000000002</v>
      </c>
      <c r="N2047" s="4">
        <v>3021.11</v>
      </c>
      <c r="O2047" s="4">
        <v>3228.5410000000002</v>
      </c>
      <c r="P2047" s="4">
        <v>3458.9250000000002</v>
      </c>
      <c r="Q2047" s="4">
        <v>3466.2739999999999</v>
      </c>
      <c r="R2047" s="4">
        <v>3439.567</v>
      </c>
      <c r="S2047" s="4">
        <v>3190.9119999999998</v>
      </c>
      <c r="T2047" s="4">
        <v>2894.5929999999998</v>
      </c>
      <c r="U2047" s="4">
        <v>2938.3389999999999</v>
      </c>
      <c r="V2047" s="4">
        <v>3502.1489999999999</v>
      </c>
      <c r="W2047" s="4">
        <v>3083.2919999999999</v>
      </c>
      <c r="X2047" s="4">
        <v>2299.13</v>
      </c>
      <c r="Y2047" s="4">
        <v>1442.2329999999999</v>
      </c>
      <c r="Z2047" s="4">
        <v>724.13499999999999</v>
      </c>
      <c r="AA2047" s="4">
        <v>281.053</v>
      </c>
    </row>
    <row r="2048" spans="1:27" s="6" customFormat="1" x14ac:dyDescent="0.3">
      <c r="A2048" s="40">
        <v>2047</v>
      </c>
      <c r="B2048" s="18" t="s">
        <v>323</v>
      </c>
      <c r="C2048" s="43" t="s">
        <v>158</v>
      </c>
      <c r="D2048" s="41"/>
      <c r="E2048" s="41">
        <v>704</v>
      </c>
      <c r="F2048" s="41">
        <v>2075</v>
      </c>
      <c r="G2048" s="4">
        <v>2833.4090000000001</v>
      </c>
      <c r="H2048" s="4">
        <v>2825.4369999999999</v>
      </c>
      <c r="I2048" s="4">
        <v>2879.7109999999998</v>
      </c>
      <c r="J2048" s="4">
        <v>3000.183</v>
      </c>
      <c r="K2048" s="4">
        <v>3112.2779999999998</v>
      </c>
      <c r="L2048" s="4">
        <v>3148.3890000000001</v>
      </c>
      <c r="M2048" s="4">
        <v>3095.6509999999998</v>
      </c>
      <c r="N2048" s="4">
        <v>3001.538</v>
      </c>
      <c r="O2048" s="4">
        <v>3007.855</v>
      </c>
      <c r="P2048" s="4">
        <v>3215.1559999999999</v>
      </c>
      <c r="Q2048" s="4">
        <v>3441.33</v>
      </c>
      <c r="R2048" s="4">
        <v>3435.076</v>
      </c>
      <c r="S2048" s="4">
        <v>3390.4879999999998</v>
      </c>
      <c r="T2048" s="4">
        <v>3119.5990000000002</v>
      </c>
      <c r="U2048" s="4">
        <v>2788.8989999999999</v>
      </c>
      <c r="V2048" s="4">
        <v>2760.1550000000002</v>
      </c>
      <c r="W2048" s="4">
        <v>3141.902</v>
      </c>
      <c r="X2048" s="4">
        <v>2549.8359999999998</v>
      </c>
      <c r="Y2048" s="4">
        <v>1654.3389999999999</v>
      </c>
      <c r="Z2048" s="4">
        <v>828.274</v>
      </c>
      <c r="AA2048" s="4">
        <v>339.07</v>
      </c>
    </row>
    <row r="2049" spans="1:27" s="6" customFormat="1" x14ac:dyDescent="0.3">
      <c r="A2049" s="40">
        <v>2048</v>
      </c>
      <c r="B2049" s="18" t="s">
        <v>323</v>
      </c>
      <c r="C2049" s="43" t="s">
        <v>158</v>
      </c>
      <c r="D2049" s="41"/>
      <c r="E2049" s="41">
        <v>704</v>
      </c>
      <c r="F2049" s="41">
        <v>2080</v>
      </c>
      <c r="G2049" s="4">
        <v>2837.4389999999999</v>
      </c>
      <c r="H2049" s="4">
        <v>2825.2779999999998</v>
      </c>
      <c r="I2049" s="4">
        <v>2816.8330000000001</v>
      </c>
      <c r="J2049" s="4">
        <v>2872.681</v>
      </c>
      <c r="K2049" s="4">
        <v>2987.1410000000001</v>
      </c>
      <c r="L2049" s="4">
        <v>3094.4589999999998</v>
      </c>
      <c r="M2049" s="4">
        <v>3132.5569999999998</v>
      </c>
      <c r="N2049" s="4">
        <v>3081.4160000000002</v>
      </c>
      <c r="O2049" s="4">
        <v>2989.2020000000002</v>
      </c>
      <c r="P2049" s="4">
        <v>2996.1669999999999</v>
      </c>
      <c r="Q2049" s="4">
        <v>3200.0650000000001</v>
      </c>
      <c r="R2049" s="4">
        <v>3412.654</v>
      </c>
      <c r="S2049" s="4">
        <v>3389.826</v>
      </c>
      <c r="T2049" s="4">
        <v>3320.4549999999999</v>
      </c>
      <c r="U2049" s="4">
        <v>3013.6320000000001</v>
      </c>
      <c r="V2049" s="4">
        <v>2630.3980000000001</v>
      </c>
      <c r="W2049" s="4">
        <v>2491.5569999999998</v>
      </c>
      <c r="X2049" s="4">
        <v>2622.5039999999999</v>
      </c>
      <c r="Y2049" s="4">
        <v>1859.5940000000001</v>
      </c>
      <c r="Z2049" s="4">
        <v>967.87099999999998</v>
      </c>
      <c r="AA2049" s="4">
        <v>401.36799999999999</v>
      </c>
    </row>
    <row r="2050" spans="1:27" s="6" customFormat="1" x14ac:dyDescent="0.3">
      <c r="A2050" s="40">
        <v>2049</v>
      </c>
      <c r="B2050" s="18" t="s">
        <v>323</v>
      </c>
      <c r="C2050" s="43" t="s">
        <v>158</v>
      </c>
      <c r="D2050" s="41"/>
      <c r="E2050" s="41">
        <v>704</v>
      </c>
      <c r="F2050" s="41">
        <v>2085</v>
      </c>
      <c r="G2050" s="4">
        <v>2804.1460000000002</v>
      </c>
      <c r="H2050" s="4">
        <v>2829.8980000000001</v>
      </c>
      <c r="I2050" s="4">
        <v>2817.2939999999999</v>
      </c>
      <c r="J2050" s="4">
        <v>2810.36</v>
      </c>
      <c r="K2050" s="4">
        <v>2860.6680000000001</v>
      </c>
      <c r="L2050" s="4">
        <v>2970.6909999999998</v>
      </c>
      <c r="M2050" s="4">
        <v>3079.8180000000002</v>
      </c>
      <c r="N2050" s="4">
        <v>3119.2669999999998</v>
      </c>
      <c r="O2050" s="4">
        <v>3069.7489999999998</v>
      </c>
      <c r="P2050" s="4">
        <v>2978.38</v>
      </c>
      <c r="Q2050" s="4">
        <v>2983.2930000000001</v>
      </c>
      <c r="R2050" s="4">
        <v>3175.4479999999999</v>
      </c>
      <c r="S2050" s="4">
        <v>3371.2959999999998</v>
      </c>
      <c r="T2050" s="4">
        <v>3325.2750000000001</v>
      </c>
      <c r="U2050" s="4">
        <v>3215.7890000000002</v>
      </c>
      <c r="V2050" s="4">
        <v>2853.44</v>
      </c>
      <c r="W2050" s="4">
        <v>2388.739</v>
      </c>
      <c r="X2050" s="4">
        <v>2098.6689999999999</v>
      </c>
      <c r="Y2050" s="4">
        <v>1938.345</v>
      </c>
      <c r="Z2050" s="4">
        <v>1108.5229999999999</v>
      </c>
      <c r="AA2050" s="4">
        <v>480.20600000000002</v>
      </c>
    </row>
    <row r="2051" spans="1:27" s="6" customFormat="1" x14ac:dyDescent="0.3">
      <c r="A2051" s="40">
        <v>2050</v>
      </c>
      <c r="B2051" s="18" t="s">
        <v>323</v>
      </c>
      <c r="C2051" s="43" t="s">
        <v>158</v>
      </c>
      <c r="D2051" s="41"/>
      <c r="E2051" s="41">
        <v>704</v>
      </c>
      <c r="F2051" s="41">
        <v>2090</v>
      </c>
      <c r="G2051" s="4">
        <v>2730.2089999999998</v>
      </c>
      <c r="H2051" s="4">
        <v>2797.174</v>
      </c>
      <c r="I2051" s="4">
        <v>2822.5050000000001</v>
      </c>
      <c r="J2051" s="4">
        <v>2811.2849999999999</v>
      </c>
      <c r="K2051" s="4">
        <v>2799.2840000000001</v>
      </c>
      <c r="L2051" s="4">
        <v>2845.5720000000001</v>
      </c>
      <c r="M2051" s="4">
        <v>2957.26</v>
      </c>
      <c r="N2051" s="4">
        <v>3067.5940000000001</v>
      </c>
      <c r="O2051" s="4">
        <v>3108.3629999999998</v>
      </c>
      <c r="P2051" s="4">
        <v>3059.4380000000001</v>
      </c>
      <c r="Q2051" s="4">
        <v>2966.4960000000001</v>
      </c>
      <c r="R2051" s="4">
        <v>2962.165</v>
      </c>
      <c r="S2051" s="4">
        <v>3139.931</v>
      </c>
      <c r="T2051" s="4">
        <v>3312.1559999999999</v>
      </c>
      <c r="U2051" s="4">
        <v>3228.1320000000001</v>
      </c>
      <c r="V2051" s="4">
        <v>3056.0790000000002</v>
      </c>
      <c r="W2051" s="4">
        <v>2606.3200000000002</v>
      </c>
      <c r="X2051" s="4">
        <v>2030.0530000000001</v>
      </c>
      <c r="Y2051" s="4">
        <v>1572.0719999999999</v>
      </c>
      <c r="Z2051" s="4">
        <v>1177.855</v>
      </c>
      <c r="AA2051" s="4">
        <v>569.178</v>
      </c>
    </row>
    <row r="2052" spans="1:27" s="6" customFormat="1" x14ac:dyDescent="0.3">
      <c r="A2052" s="40">
        <v>2051</v>
      </c>
      <c r="B2052" s="18" t="s">
        <v>323</v>
      </c>
      <c r="C2052" s="43" t="s">
        <v>158</v>
      </c>
      <c r="D2052" s="41"/>
      <c r="E2052" s="41">
        <v>704</v>
      </c>
      <c r="F2052" s="41">
        <v>2095</v>
      </c>
      <c r="G2052" s="4">
        <v>2648.0160000000001</v>
      </c>
      <c r="H2052" s="4">
        <v>2723.864</v>
      </c>
      <c r="I2052" s="4">
        <v>2790.4160000000002</v>
      </c>
      <c r="J2052" s="4">
        <v>2816.9839999999999</v>
      </c>
      <c r="K2052" s="4">
        <v>2801.1010000000001</v>
      </c>
      <c r="L2052" s="4">
        <v>2785.4659999999999</v>
      </c>
      <c r="M2052" s="4">
        <v>2833.36</v>
      </c>
      <c r="N2052" s="4">
        <v>2946.1660000000002</v>
      </c>
      <c r="O2052" s="4">
        <v>3057.6210000000001</v>
      </c>
      <c r="P2052" s="4">
        <v>3098.6970000000001</v>
      </c>
      <c r="Q2052" s="4">
        <v>3048.1080000000002</v>
      </c>
      <c r="R2052" s="4">
        <v>2947.1689999999999</v>
      </c>
      <c r="S2052" s="4">
        <v>2931.7040000000002</v>
      </c>
      <c r="T2052" s="4">
        <v>3089.203</v>
      </c>
      <c r="U2052" s="4">
        <v>3222.614</v>
      </c>
      <c r="V2052" s="4">
        <v>3078.4929999999999</v>
      </c>
      <c r="W2052" s="4">
        <v>2806.71</v>
      </c>
      <c r="X2052" s="4">
        <v>2233.819</v>
      </c>
      <c r="Y2052" s="4">
        <v>1540.385</v>
      </c>
      <c r="Z2052" s="4">
        <v>973.34799999999996</v>
      </c>
      <c r="AA2052" s="4">
        <v>639.34400000000005</v>
      </c>
    </row>
    <row r="2053" spans="1:27" s="6" customFormat="1" x14ac:dyDescent="0.3">
      <c r="A2053" s="40">
        <v>2052</v>
      </c>
      <c r="B2053" s="18" t="s">
        <v>323</v>
      </c>
      <c r="C2053" s="43" t="s">
        <v>158</v>
      </c>
      <c r="D2053" s="41"/>
      <c r="E2053" s="41">
        <v>704</v>
      </c>
      <c r="F2053" s="41">
        <v>2100</v>
      </c>
      <c r="G2053" s="4">
        <v>2589.2040000000002</v>
      </c>
      <c r="H2053" s="4">
        <v>2642.2669999999998</v>
      </c>
      <c r="I2053" s="4">
        <v>2717.7260000000001</v>
      </c>
      <c r="J2053" s="4">
        <v>2785.3989999999999</v>
      </c>
      <c r="K2053" s="4">
        <v>2807.6860000000001</v>
      </c>
      <c r="L2053" s="4">
        <v>2788.4609999999998</v>
      </c>
      <c r="M2053" s="4">
        <v>2774.38</v>
      </c>
      <c r="N2053" s="4">
        <v>2823.37</v>
      </c>
      <c r="O2053" s="4">
        <v>2937.241</v>
      </c>
      <c r="P2053" s="4">
        <v>3048.857</v>
      </c>
      <c r="Q2053" s="4">
        <v>3088.078</v>
      </c>
      <c r="R2053" s="4">
        <v>3029.942</v>
      </c>
      <c r="S2053" s="4">
        <v>2919.5509999999999</v>
      </c>
      <c r="T2053" s="4">
        <v>2888.2959999999998</v>
      </c>
      <c r="U2053" s="4">
        <v>3012.1729999999998</v>
      </c>
      <c r="V2053" s="4">
        <v>3083.6060000000002</v>
      </c>
      <c r="W2053" s="4">
        <v>2842.422</v>
      </c>
      <c r="X2053" s="4">
        <v>2425.7849999999999</v>
      </c>
      <c r="Y2053" s="4">
        <v>1716.9349999999999</v>
      </c>
      <c r="Z2053" s="4">
        <v>971.98199999999997</v>
      </c>
      <c r="AA2053" s="4">
        <v>603.26</v>
      </c>
    </row>
    <row r="2054" spans="1:27" s="6" customFormat="1" x14ac:dyDescent="0.3">
      <c r="A2054" s="40">
        <v>2053</v>
      </c>
      <c r="B2054" s="18" t="s">
        <v>323</v>
      </c>
      <c r="C2054" s="44" t="s">
        <v>159</v>
      </c>
      <c r="D2054" s="41"/>
      <c r="E2054" s="41">
        <v>922</v>
      </c>
      <c r="F2054" s="41">
        <v>2015</v>
      </c>
      <c r="G2054" s="4">
        <v>13437.254000000001</v>
      </c>
      <c r="H2054" s="4">
        <v>12547.3</v>
      </c>
      <c r="I2054" s="4">
        <v>11668.705</v>
      </c>
      <c r="J2054" s="4">
        <v>11130.234</v>
      </c>
      <c r="K2054" s="4">
        <v>10628.262000000001</v>
      </c>
      <c r="L2054" s="4">
        <v>10384.705</v>
      </c>
      <c r="M2054" s="4">
        <v>9887.0840000000007</v>
      </c>
      <c r="N2054" s="4">
        <v>8900.3580000000002</v>
      </c>
      <c r="O2054" s="4">
        <v>7592.5029999999997</v>
      </c>
      <c r="P2054" s="4">
        <v>6382.9390000000003</v>
      </c>
      <c r="Q2054" s="4">
        <v>5386.1229999999996</v>
      </c>
      <c r="R2054" s="4">
        <v>4388.3100000000004</v>
      </c>
      <c r="S2054" s="4">
        <v>3598.7950000000001</v>
      </c>
      <c r="T2054" s="4">
        <v>2549.7429999999999</v>
      </c>
      <c r="U2054" s="4">
        <v>1915.9970000000001</v>
      </c>
      <c r="V2054" s="4">
        <v>1474.6079999999999</v>
      </c>
      <c r="W2054" s="4">
        <v>947.10500000000002</v>
      </c>
      <c r="X2054" s="4">
        <v>440.16399999999999</v>
      </c>
      <c r="Y2054" s="4">
        <v>126.455</v>
      </c>
      <c r="Z2054" s="4">
        <v>21.155999999999999</v>
      </c>
      <c r="AA2054" s="4">
        <v>2.5070000000000001</v>
      </c>
    </row>
    <row r="2055" spans="1:27" s="6" customFormat="1" x14ac:dyDescent="0.3">
      <c r="A2055" s="40">
        <v>2054</v>
      </c>
      <c r="B2055" s="18" t="s">
        <v>323</v>
      </c>
      <c r="C2055" s="44" t="s">
        <v>159</v>
      </c>
      <c r="D2055" s="41"/>
      <c r="E2055" s="41">
        <v>922</v>
      </c>
      <c r="F2055" s="41">
        <v>2020</v>
      </c>
      <c r="G2055" s="4">
        <v>13436.806</v>
      </c>
      <c r="H2055" s="4">
        <v>13332.544</v>
      </c>
      <c r="I2055" s="4">
        <v>12472.093000000001</v>
      </c>
      <c r="J2055" s="4">
        <v>11557.001</v>
      </c>
      <c r="K2055" s="4">
        <v>11110.224</v>
      </c>
      <c r="L2055" s="4">
        <v>10816.671</v>
      </c>
      <c r="M2055" s="4">
        <v>10510.735000000001</v>
      </c>
      <c r="N2055" s="4">
        <v>9778.7160000000003</v>
      </c>
      <c r="O2055" s="4">
        <v>8732.8179999999993</v>
      </c>
      <c r="P2055" s="4">
        <v>7463.3729999999996</v>
      </c>
      <c r="Q2055" s="4">
        <v>6252.4480000000003</v>
      </c>
      <c r="R2055" s="4">
        <v>5261.62</v>
      </c>
      <c r="S2055" s="4">
        <v>4223.4489999999996</v>
      </c>
      <c r="T2055" s="4">
        <v>3391.3110000000001</v>
      </c>
      <c r="U2055" s="4">
        <v>2305.6509999999998</v>
      </c>
      <c r="V2055" s="4">
        <v>1600.1010000000001</v>
      </c>
      <c r="W2055" s="4">
        <v>1071.9269999999999</v>
      </c>
      <c r="X2055" s="4">
        <v>548.67499999999995</v>
      </c>
      <c r="Y2055" s="4">
        <v>179.96799999999999</v>
      </c>
      <c r="Z2055" s="4">
        <v>32.07</v>
      </c>
      <c r="AA2055" s="4">
        <v>3.2490000000000001</v>
      </c>
    </row>
    <row r="2056" spans="1:27" s="6" customFormat="1" x14ac:dyDescent="0.3">
      <c r="A2056" s="40">
        <v>2055</v>
      </c>
      <c r="B2056" s="18" t="s">
        <v>323</v>
      </c>
      <c r="C2056" s="44" t="s">
        <v>159</v>
      </c>
      <c r="D2056" s="41"/>
      <c r="E2056" s="41">
        <v>922</v>
      </c>
      <c r="F2056" s="41">
        <v>2025</v>
      </c>
      <c r="G2056" s="4">
        <v>13629.434999999999</v>
      </c>
      <c r="H2056" s="4">
        <v>13507.95</v>
      </c>
      <c r="I2056" s="4">
        <v>13255.913</v>
      </c>
      <c r="J2056" s="4">
        <v>12326.115</v>
      </c>
      <c r="K2056" s="4">
        <v>11510.834999999999</v>
      </c>
      <c r="L2056" s="4">
        <v>11225.243</v>
      </c>
      <c r="M2056" s="4">
        <v>10949.501</v>
      </c>
      <c r="N2056" s="4">
        <v>10540.308000000001</v>
      </c>
      <c r="O2056" s="4">
        <v>9723.4269999999997</v>
      </c>
      <c r="P2056" s="4">
        <v>8625.2630000000008</v>
      </c>
      <c r="Q2056" s="4">
        <v>7317.9229999999998</v>
      </c>
      <c r="R2056" s="4">
        <v>6084.5469999999996</v>
      </c>
      <c r="S2056" s="4">
        <v>5056.2179999999998</v>
      </c>
      <c r="T2056" s="4">
        <v>3980.9720000000002</v>
      </c>
      <c r="U2056" s="4">
        <v>3078.38</v>
      </c>
      <c r="V2056" s="4">
        <v>1947.9190000000001</v>
      </c>
      <c r="W2056" s="4">
        <v>1183.366</v>
      </c>
      <c r="X2056" s="4">
        <v>640.029</v>
      </c>
      <c r="Y2056" s="4">
        <v>235.86</v>
      </c>
      <c r="Z2056" s="4">
        <v>48.389000000000003</v>
      </c>
      <c r="AA2056" s="4">
        <v>5.1109999999999998</v>
      </c>
    </row>
    <row r="2057" spans="1:27" s="6" customFormat="1" x14ac:dyDescent="0.3">
      <c r="A2057" s="40">
        <v>2056</v>
      </c>
      <c r="B2057" s="18" t="s">
        <v>323</v>
      </c>
      <c r="C2057" s="44" t="s">
        <v>159</v>
      </c>
      <c r="D2057" s="41"/>
      <c r="E2057" s="41">
        <v>922</v>
      </c>
      <c r="F2057" s="41">
        <v>2030</v>
      </c>
      <c r="G2057" s="4">
        <v>13680.796</v>
      </c>
      <c r="H2057" s="4">
        <v>13615.718999999999</v>
      </c>
      <c r="I2057" s="4">
        <v>13499.375</v>
      </c>
      <c r="J2057" s="4">
        <v>13168.245000000001</v>
      </c>
      <c r="K2057" s="4">
        <v>12293.968000000001</v>
      </c>
      <c r="L2057" s="4">
        <v>11553.932000000001</v>
      </c>
      <c r="M2057" s="4">
        <v>11251.473</v>
      </c>
      <c r="N2057" s="4">
        <v>10891.447</v>
      </c>
      <c r="O2057" s="4">
        <v>10417.328</v>
      </c>
      <c r="P2057" s="4">
        <v>9586.7389999999996</v>
      </c>
      <c r="Q2057" s="4">
        <v>8469.0020000000004</v>
      </c>
      <c r="R2057" s="4">
        <v>7141.7449999999999</v>
      </c>
      <c r="S2057" s="4">
        <v>5865.3789999999999</v>
      </c>
      <c r="T2057" s="4">
        <v>4769.6329999999998</v>
      </c>
      <c r="U2057" s="4">
        <v>3624.8879999999999</v>
      </c>
      <c r="V2057" s="4">
        <v>2625.1260000000002</v>
      </c>
      <c r="W2057" s="4">
        <v>1471.8789999999999</v>
      </c>
      <c r="X2057" s="4">
        <v>730.33500000000004</v>
      </c>
      <c r="Y2057" s="4">
        <v>286.66800000000001</v>
      </c>
      <c r="Z2057" s="4">
        <v>66.808000000000007</v>
      </c>
      <c r="AA2057" s="4">
        <v>8.0389999999999997</v>
      </c>
    </row>
    <row r="2058" spans="1:27" s="6" customFormat="1" x14ac:dyDescent="0.3">
      <c r="A2058" s="40">
        <v>2057</v>
      </c>
      <c r="B2058" s="18" t="s">
        <v>323</v>
      </c>
      <c r="C2058" s="44" t="s">
        <v>159</v>
      </c>
      <c r="D2058" s="41"/>
      <c r="E2058" s="41">
        <v>922</v>
      </c>
      <c r="F2058" s="41">
        <v>2035</v>
      </c>
      <c r="G2058" s="4">
        <v>13828.665999999999</v>
      </c>
      <c r="H2058" s="4">
        <v>13632.575999999999</v>
      </c>
      <c r="I2058" s="4">
        <v>13575.362999999999</v>
      </c>
      <c r="J2058" s="4">
        <v>13456.81</v>
      </c>
      <c r="K2058" s="4">
        <v>13177.242</v>
      </c>
      <c r="L2058" s="4">
        <v>12370.2</v>
      </c>
      <c r="M2058" s="4">
        <v>11595.851000000001</v>
      </c>
      <c r="N2058" s="4">
        <v>11198.933000000001</v>
      </c>
      <c r="O2058" s="4">
        <v>10764.976000000001</v>
      </c>
      <c r="P2058" s="4">
        <v>10269.099</v>
      </c>
      <c r="Q2058" s="4">
        <v>9418.24</v>
      </c>
      <c r="R2058" s="4">
        <v>8277.3610000000008</v>
      </c>
      <c r="S2058" s="4">
        <v>6906.174</v>
      </c>
      <c r="T2058" s="4">
        <v>5561.7359999999999</v>
      </c>
      <c r="U2058" s="4">
        <v>4365.5280000000002</v>
      </c>
      <c r="V2058" s="4">
        <v>3120.1489999999999</v>
      </c>
      <c r="W2058" s="4">
        <v>2020.2170000000001</v>
      </c>
      <c r="X2058" s="4">
        <v>939.75800000000004</v>
      </c>
      <c r="Y2058" s="4">
        <v>341.99</v>
      </c>
      <c r="Z2058" s="4">
        <v>85.69</v>
      </c>
      <c r="AA2058" s="4">
        <v>11.632999999999999</v>
      </c>
    </row>
    <row r="2059" spans="1:27" s="6" customFormat="1" x14ac:dyDescent="0.3">
      <c r="A2059" s="40">
        <v>2058</v>
      </c>
      <c r="B2059" s="18" t="s">
        <v>323</v>
      </c>
      <c r="C2059" s="44" t="s">
        <v>159</v>
      </c>
      <c r="D2059" s="41"/>
      <c r="E2059" s="41">
        <v>922</v>
      </c>
      <c r="F2059" s="41">
        <v>2040</v>
      </c>
      <c r="G2059" s="4">
        <v>14030.236999999999</v>
      </c>
      <c r="H2059" s="4">
        <v>13793.759</v>
      </c>
      <c r="I2059" s="4">
        <v>13606.434999999999</v>
      </c>
      <c r="J2059" s="4">
        <v>13520.237999999999</v>
      </c>
      <c r="K2059" s="4">
        <v>13452.966</v>
      </c>
      <c r="L2059" s="4">
        <v>13244.072</v>
      </c>
      <c r="M2059" s="4">
        <v>12416.361000000001</v>
      </c>
      <c r="N2059" s="4">
        <v>11552.76</v>
      </c>
      <c r="O2059" s="4">
        <v>11080.279</v>
      </c>
      <c r="P2059" s="4">
        <v>10622.805</v>
      </c>
      <c r="Q2059" s="4">
        <v>10101.029</v>
      </c>
      <c r="R2059" s="4">
        <v>9223.4760000000006</v>
      </c>
      <c r="S2059" s="4">
        <v>8028.4470000000001</v>
      </c>
      <c r="T2059" s="4">
        <v>6581.6009999999997</v>
      </c>
      <c r="U2059" s="4">
        <v>5124.0749999999998</v>
      </c>
      <c r="V2059" s="4">
        <v>3788.3670000000002</v>
      </c>
      <c r="W2059" s="4">
        <v>2442.7060000000001</v>
      </c>
      <c r="X2059" s="4">
        <v>1319.2639999999999</v>
      </c>
      <c r="Y2059" s="4">
        <v>461.28</v>
      </c>
      <c r="Z2059" s="4">
        <v>107.798</v>
      </c>
      <c r="AA2059" s="4">
        <v>15.855</v>
      </c>
    </row>
    <row r="2060" spans="1:27" s="6" customFormat="1" x14ac:dyDescent="0.3">
      <c r="A2060" s="40">
        <v>2059</v>
      </c>
      <c r="B2060" s="18" t="s">
        <v>323</v>
      </c>
      <c r="C2060" s="44" t="s">
        <v>159</v>
      </c>
      <c r="D2060" s="41"/>
      <c r="E2060" s="41">
        <v>922</v>
      </c>
      <c r="F2060" s="41">
        <v>2045</v>
      </c>
      <c r="G2060" s="4">
        <v>14195.523999999999</v>
      </c>
      <c r="H2060" s="4">
        <v>13998.982</v>
      </c>
      <c r="I2060" s="4">
        <v>13769.841</v>
      </c>
      <c r="J2060" s="4">
        <v>13553.526</v>
      </c>
      <c r="K2060" s="4">
        <v>13515.388000000001</v>
      </c>
      <c r="L2060" s="4">
        <v>13516.129000000001</v>
      </c>
      <c r="M2060" s="4">
        <v>13288.477000000001</v>
      </c>
      <c r="N2060" s="4">
        <v>12373.52</v>
      </c>
      <c r="O2060" s="4">
        <v>11437.143</v>
      </c>
      <c r="P2060" s="4">
        <v>10944.897000000001</v>
      </c>
      <c r="Q2060" s="4">
        <v>10458.757</v>
      </c>
      <c r="R2060" s="4">
        <v>9900.7630000000008</v>
      </c>
      <c r="S2060" s="4">
        <v>8958.2919999999995</v>
      </c>
      <c r="T2060" s="4">
        <v>7667.1310000000003</v>
      </c>
      <c r="U2060" s="4">
        <v>6093.3289999999997</v>
      </c>
      <c r="V2060" s="4">
        <v>4477.2049999999999</v>
      </c>
      <c r="W2060" s="4">
        <v>2996.5079999999998</v>
      </c>
      <c r="X2060" s="4">
        <v>1631.193</v>
      </c>
      <c r="Y2060" s="4">
        <v>668.14300000000003</v>
      </c>
      <c r="Z2060" s="4">
        <v>154.42599999999999</v>
      </c>
      <c r="AA2060" s="4">
        <v>21.023</v>
      </c>
    </row>
    <row r="2061" spans="1:27" s="6" customFormat="1" x14ac:dyDescent="0.3">
      <c r="A2061" s="40">
        <v>2060</v>
      </c>
      <c r="B2061" s="18" t="s">
        <v>323</v>
      </c>
      <c r="C2061" s="44" t="s">
        <v>159</v>
      </c>
      <c r="D2061" s="41"/>
      <c r="E2061" s="41">
        <v>922</v>
      </c>
      <c r="F2061" s="41">
        <v>2050</v>
      </c>
      <c r="G2061" s="4">
        <v>14253.383</v>
      </c>
      <c r="H2061" s="4">
        <v>14167.602000000001</v>
      </c>
      <c r="I2061" s="4">
        <v>13976.9</v>
      </c>
      <c r="J2061" s="4">
        <v>13716.31</v>
      </c>
      <c r="K2061" s="4">
        <v>13548.58</v>
      </c>
      <c r="L2061" s="4">
        <v>13581.126</v>
      </c>
      <c r="M2061" s="4">
        <v>13563.155000000001</v>
      </c>
      <c r="N2061" s="4">
        <v>13246.052</v>
      </c>
      <c r="O2061" s="4">
        <v>12257.303</v>
      </c>
      <c r="P2061" s="4">
        <v>11304.245000000001</v>
      </c>
      <c r="Q2061" s="4">
        <v>10785.664000000001</v>
      </c>
      <c r="R2061" s="4">
        <v>10258.436</v>
      </c>
      <c r="S2061" s="4">
        <v>9625.0849999999991</v>
      </c>
      <c r="T2061" s="4">
        <v>8571.5159999999996</v>
      </c>
      <c r="U2061" s="4">
        <v>7121.259</v>
      </c>
      <c r="V2061" s="4">
        <v>5365.1170000000002</v>
      </c>
      <c r="W2061" s="4">
        <v>3578.94</v>
      </c>
      <c r="X2061" s="4">
        <v>2032.704</v>
      </c>
      <c r="Y2061" s="4">
        <v>852.35400000000004</v>
      </c>
      <c r="Z2061" s="4">
        <v>233.11</v>
      </c>
      <c r="AA2061" s="4">
        <v>31.422000000000001</v>
      </c>
    </row>
    <row r="2062" spans="1:27" s="6" customFormat="1" x14ac:dyDescent="0.3">
      <c r="A2062" s="40">
        <v>2061</v>
      </c>
      <c r="B2062" s="18" t="s">
        <v>323</v>
      </c>
      <c r="C2062" s="44" t="s">
        <v>159</v>
      </c>
      <c r="D2062" s="41"/>
      <c r="E2062" s="41">
        <v>922</v>
      </c>
      <c r="F2062" s="41">
        <v>2055</v>
      </c>
      <c r="G2062" s="4">
        <v>14195.284</v>
      </c>
      <c r="H2062" s="4">
        <v>14228.434999999999</v>
      </c>
      <c r="I2062" s="4">
        <v>14147.45</v>
      </c>
      <c r="J2062" s="4">
        <v>13926.669</v>
      </c>
      <c r="K2062" s="4">
        <v>13712.223</v>
      </c>
      <c r="L2062" s="4">
        <v>13611.794</v>
      </c>
      <c r="M2062" s="4">
        <v>13626.365</v>
      </c>
      <c r="N2062" s="4">
        <v>13522.434999999999</v>
      </c>
      <c r="O2062" s="4">
        <v>13131.708000000001</v>
      </c>
      <c r="P2062" s="4">
        <v>12125.133</v>
      </c>
      <c r="Q2062" s="4">
        <v>11148.955</v>
      </c>
      <c r="R2062" s="4">
        <v>10591.668</v>
      </c>
      <c r="S2062" s="4">
        <v>9983.2710000000006</v>
      </c>
      <c r="T2062" s="4">
        <v>9222.0939999999991</v>
      </c>
      <c r="U2062" s="4">
        <v>7985.223</v>
      </c>
      <c r="V2062" s="4">
        <v>6304.6450000000004</v>
      </c>
      <c r="W2062" s="4">
        <v>4341.7740000000003</v>
      </c>
      <c r="X2062" s="4">
        <v>2468.9630000000002</v>
      </c>
      <c r="Y2062" s="4">
        <v>1089.778</v>
      </c>
      <c r="Z2062" s="4">
        <v>310.88299999999998</v>
      </c>
      <c r="AA2062" s="4">
        <v>49.536000000000001</v>
      </c>
    </row>
    <row r="2063" spans="1:27" s="6" customFormat="1" x14ac:dyDescent="0.3">
      <c r="A2063" s="40">
        <v>2062</v>
      </c>
      <c r="B2063" s="18" t="s">
        <v>323</v>
      </c>
      <c r="C2063" s="44" t="s">
        <v>159</v>
      </c>
      <c r="D2063" s="41"/>
      <c r="E2063" s="41">
        <v>922</v>
      </c>
      <c r="F2063" s="41">
        <v>2060</v>
      </c>
      <c r="G2063" s="4">
        <v>14085.234</v>
      </c>
      <c r="H2063" s="4">
        <v>14173.195</v>
      </c>
      <c r="I2063" s="4">
        <v>14210.092000000001</v>
      </c>
      <c r="J2063" s="4">
        <v>14100.380999999999</v>
      </c>
      <c r="K2063" s="4">
        <v>13923.248</v>
      </c>
      <c r="L2063" s="4">
        <v>13772.561</v>
      </c>
      <c r="M2063" s="4">
        <v>13655.245999999999</v>
      </c>
      <c r="N2063" s="4">
        <v>13588.144</v>
      </c>
      <c r="O2063" s="4">
        <v>13413.073</v>
      </c>
      <c r="P2063" s="4">
        <v>13000.361999999999</v>
      </c>
      <c r="Q2063" s="4">
        <v>11968.825000000001</v>
      </c>
      <c r="R2063" s="4">
        <v>10958.984</v>
      </c>
      <c r="S2063" s="4">
        <v>10325.947</v>
      </c>
      <c r="T2063" s="4">
        <v>9580.4120000000003</v>
      </c>
      <c r="U2063" s="4">
        <v>8609.1759999999995</v>
      </c>
      <c r="V2063" s="4">
        <v>7105.1130000000003</v>
      </c>
      <c r="W2063" s="4">
        <v>5148.4489999999996</v>
      </c>
      <c r="X2063" s="4">
        <v>3051.4609999999998</v>
      </c>
      <c r="Y2063" s="4">
        <v>1358.6110000000001</v>
      </c>
      <c r="Z2063" s="4">
        <v>413.24099999999999</v>
      </c>
      <c r="AA2063" s="4">
        <v>70.662999999999997</v>
      </c>
    </row>
    <row r="2064" spans="1:27" s="6" customFormat="1" x14ac:dyDescent="0.3">
      <c r="A2064" s="40">
        <v>2063</v>
      </c>
      <c r="B2064" s="18" t="s">
        <v>323</v>
      </c>
      <c r="C2064" s="44" t="s">
        <v>159</v>
      </c>
      <c r="D2064" s="41"/>
      <c r="E2064" s="41">
        <v>922</v>
      </c>
      <c r="F2064" s="41">
        <v>2065</v>
      </c>
      <c r="G2064" s="4">
        <v>14013.727000000001</v>
      </c>
      <c r="H2064" s="4">
        <v>14065.661</v>
      </c>
      <c r="I2064" s="4">
        <v>14156.547</v>
      </c>
      <c r="J2064" s="4">
        <v>14166.152</v>
      </c>
      <c r="K2064" s="4">
        <v>14097.477000000001</v>
      </c>
      <c r="L2064" s="4">
        <v>13980.398999999999</v>
      </c>
      <c r="M2064" s="4">
        <v>13813.814</v>
      </c>
      <c r="N2064" s="4">
        <v>13619.525</v>
      </c>
      <c r="O2064" s="4">
        <v>13484.834000000001</v>
      </c>
      <c r="P2064" s="4">
        <v>13286.857</v>
      </c>
      <c r="Q2064" s="4">
        <v>12843.146000000001</v>
      </c>
      <c r="R2064" s="4">
        <v>11775.361000000001</v>
      </c>
      <c r="S2064" s="4">
        <v>10698.323</v>
      </c>
      <c r="T2064" s="4">
        <v>9935.643</v>
      </c>
      <c r="U2064" s="4">
        <v>8964.8279999999995</v>
      </c>
      <c r="V2064" s="4">
        <v>7686.1459999999997</v>
      </c>
      <c r="W2064" s="4">
        <v>5848.7929999999997</v>
      </c>
      <c r="X2064" s="4">
        <v>3671.8710000000001</v>
      </c>
      <c r="Y2064" s="4">
        <v>1725.71</v>
      </c>
      <c r="Z2064" s="4">
        <v>535.72500000000002</v>
      </c>
      <c r="AA2064" s="4">
        <v>99.042000000000002</v>
      </c>
    </row>
    <row r="2065" spans="1:27" s="6" customFormat="1" x14ac:dyDescent="0.3">
      <c r="A2065" s="40">
        <v>2064</v>
      </c>
      <c r="B2065" s="18" t="s">
        <v>323</v>
      </c>
      <c r="C2065" s="44" t="s">
        <v>159</v>
      </c>
      <c r="D2065" s="41"/>
      <c r="E2065" s="41">
        <v>922</v>
      </c>
      <c r="F2065" s="41">
        <v>2070</v>
      </c>
      <c r="G2065" s="4">
        <v>13955.066999999999</v>
      </c>
      <c r="H2065" s="4">
        <v>13996.098</v>
      </c>
      <c r="I2065" s="4">
        <v>14050.527</v>
      </c>
      <c r="J2065" s="4">
        <v>14115.539000000001</v>
      </c>
      <c r="K2065" s="4">
        <v>14163.531999999999</v>
      </c>
      <c r="L2065" s="4">
        <v>14151.097</v>
      </c>
      <c r="M2065" s="4">
        <v>14018.735000000001</v>
      </c>
      <c r="N2065" s="4">
        <v>13779.607</v>
      </c>
      <c r="O2065" s="4">
        <v>13521.861000000001</v>
      </c>
      <c r="P2065" s="4">
        <v>13364.883</v>
      </c>
      <c r="Q2065" s="4">
        <v>13134.688</v>
      </c>
      <c r="R2065" s="4">
        <v>12646.323</v>
      </c>
      <c r="S2065" s="4">
        <v>11508.656000000001</v>
      </c>
      <c r="T2065" s="4">
        <v>10314.879999999999</v>
      </c>
      <c r="U2065" s="4">
        <v>9336.9259999999995</v>
      </c>
      <c r="V2065" s="4">
        <v>8035.6970000000001</v>
      </c>
      <c r="W2065" s="4">
        <v>6365.1689999999999</v>
      </c>
      <c r="X2065" s="4">
        <v>4229.6589999999997</v>
      </c>
      <c r="Y2065" s="4">
        <v>2127.634</v>
      </c>
      <c r="Z2065" s="4">
        <v>708.83600000000001</v>
      </c>
      <c r="AA2065" s="4">
        <v>136.00700000000001</v>
      </c>
    </row>
    <row r="2066" spans="1:27" s="6" customFormat="1" x14ac:dyDescent="0.3">
      <c r="A2066" s="40">
        <v>2065</v>
      </c>
      <c r="B2066" s="18" t="s">
        <v>323</v>
      </c>
      <c r="C2066" s="44" t="s">
        <v>159</v>
      </c>
      <c r="D2066" s="41"/>
      <c r="E2066" s="41">
        <v>922</v>
      </c>
      <c r="F2066" s="41">
        <v>2075</v>
      </c>
      <c r="G2066" s="4">
        <v>13910.335999999999</v>
      </c>
      <c r="H2066" s="4">
        <v>13939.05</v>
      </c>
      <c r="I2066" s="4">
        <v>13982.233</v>
      </c>
      <c r="J2066" s="4">
        <v>14012.37</v>
      </c>
      <c r="K2066" s="4">
        <v>14113.243</v>
      </c>
      <c r="L2066" s="4">
        <v>14213.675999999999</v>
      </c>
      <c r="M2066" s="4">
        <v>14186.63</v>
      </c>
      <c r="N2066" s="4">
        <v>13985.95</v>
      </c>
      <c r="O2066" s="4">
        <v>13687.045</v>
      </c>
      <c r="P2066" s="4">
        <v>13408.184999999999</v>
      </c>
      <c r="Q2066" s="4">
        <v>13219.86</v>
      </c>
      <c r="R2066" s="4">
        <v>12943.445</v>
      </c>
      <c r="S2066" s="4">
        <v>12373.915000000001</v>
      </c>
      <c r="T2066" s="4">
        <v>11114.377</v>
      </c>
      <c r="U2066" s="4">
        <v>9723.65</v>
      </c>
      <c r="V2066" s="4">
        <v>8424.2890000000007</v>
      </c>
      <c r="W2066" s="4">
        <v>6696.2430000000004</v>
      </c>
      <c r="X2066" s="4">
        <v>4650.2610000000004</v>
      </c>
      <c r="Y2066" s="4">
        <v>2506.1790000000001</v>
      </c>
      <c r="Z2066" s="4">
        <v>907.50099999999998</v>
      </c>
      <c r="AA2066" s="4">
        <v>189.607</v>
      </c>
    </row>
    <row r="2067" spans="1:27" s="6" customFormat="1" x14ac:dyDescent="0.3">
      <c r="A2067" s="40">
        <v>2066</v>
      </c>
      <c r="B2067" s="18" t="s">
        <v>323</v>
      </c>
      <c r="C2067" s="44" t="s">
        <v>159</v>
      </c>
      <c r="D2067" s="41"/>
      <c r="E2067" s="41">
        <v>922</v>
      </c>
      <c r="F2067" s="41">
        <v>2080</v>
      </c>
      <c r="G2067" s="4">
        <v>13822.903</v>
      </c>
      <c r="H2067" s="4">
        <v>13895.727999999999</v>
      </c>
      <c r="I2067" s="4">
        <v>13926.391</v>
      </c>
      <c r="J2067" s="4">
        <v>13946.884</v>
      </c>
      <c r="K2067" s="4">
        <v>14010.459000000001</v>
      </c>
      <c r="L2067" s="4">
        <v>14160.153</v>
      </c>
      <c r="M2067" s="4">
        <v>14246.645</v>
      </c>
      <c r="N2067" s="4">
        <v>14155.383</v>
      </c>
      <c r="O2067" s="4">
        <v>13898.406999999999</v>
      </c>
      <c r="P2067" s="4">
        <v>13579.174999999999</v>
      </c>
      <c r="Q2067" s="4">
        <v>13270.790999999999</v>
      </c>
      <c r="R2067" s="4">
        <v>13037.896000000001</v>
      </c>
      <c r="S2067" s="4">
        <v>12679.22</v>
      </c>
      <c r="T2067" s="4">
        <v>11970.261</v>
      </c>
      <c r="U2067" s="4">
        <v>10503.724</v>
      </c>
      <c r="V2067" s="4">
        <v>8816.81</v>
      </c>
      <c r="W2067" s="4">
        <v>7088.9459999999999</v>
      </c>
      <c r="X2067" s="4">
        <v>4941.5039999999999</v>
      </c>
      <c r="Y2067" s="4">
        <v>2803.4830000000002</v>
      </c>
      <c r="Z2067" s="4">
        <v>1106.7449999999999</v>
      </c>
      <c r="AA2067" s="4">
        <v>257.90199999999999</v>
      </c>
    </row>
    <row r="2068" spans="1:27" s="6" customFormat="1" x14ac:dyDescent="0.3">
      <c r="A2068" s="40">
        <v>2067</v>
      </c>
      <c r="B2068" s="18" t="s">
        <v>323</v>
      </c>
      <c r="C2068" s="44" t="s">
        <v>159</v>
      </c>
      <c r="D2068" s="41"/>
      <c r="E2068" s="41">
        <v>922</v>
      </c>
      <c r="F2068" s="41">
        <v>2085</v>
      </c>
      <c r="G2068" s="4">
        <v>13688.119000000001</v>
      </c>
      <c r="H2068" s="4">
        <v>13809.597</v>
      </c>
      <c r="I2068" s="4">
        <v>13884.102999999999</v>
      </c>
      <c r="J2068" s="4">
        <v>13893.638000000001</v>
      </c>
      <c r="K2068" s="4">
        <v>13945.084000000001</v>
      </c>
      <c r="L2068" s="4">
        <v>14054.035</v>
      </c>
      <c r="M2068" s="4">
        <v>14190.644</v>
      </c>
      <c r="N2068" s="4">
        <v>14217.114</v>
      </c>
      <c r="O2068" s="4">
        <v>14072.958000000001</v>
      </c>
      <c r="P2068" s="4">
        <v>13796.089</v>
      </c>
      <c r="Q2068" s="4">
        <v>13448.477999999999</v>
      </c>
      <c r="R2068" s="4">
        <v>13098.277</v>
      </c>
      <c r="S2068" s="4">
        <v>12786.794</v>
      </c>
      <c r="T2068" s="4">
        <v>12286.401</v>
      </c>
      <c r="U2068" s="4">
        <v>11341.022000000001</v>
      </c>
      <c r="V2068" s="4">
        <v>9560.8109999999997</v>
      </c>
      <c r="W2068" s="4">
        <v>7475.2139999999999</v>
      </c>
      <c r="X2068" s="4">
        <v>5307.4340000000002</v>
      </c>
      <c r="Y2068" s="4">
        <v>3029.0770000000002</v>
      </c>
      <c r="Z2068" s="4">
        <v>1275.085</v>
      </c>
      <c r="AA2068" s="4">
        <v>335.79300000000001</v>
      </c>
    </row>
    <row r="2069" spans="1:27" s="6" customFormat="1" x14ac:dyDescent="0.3">
      <c r="A2069" s="40">
        <v>2068</v>
      </c>
      <c r="B2069" s="18" t="s">
        <v>323</v>
      </c>
      <c r="C2069" s="44" t="s">
        <v>159</v>
      </c>
      <c r="D2069" s="41"/>
      <c r="E2069" s="41">
        <v>922</v>
      </c>
      <c r="F2069" s="41">
        <v>2090</v>
      </c>
      <c r="G2069" s="4">
        <v>13511.864</v>
      </c>
      <c r="H2069" s="4">
        <v>13675.959000000001</v>
      </c>
      <c r="I2069" s="4">
        <v>13798.941999999999</v>
      </c>
      <c r="J2069" s="4">
        <v>13853.870999999999</v>
      </c>
      <c r="K2069" s="4">
        <v>13891.959000000001</v>
      </c>
      <c r="L2069" s="4">
        <v>13985.152</v>
      </c>
      <c r="M2069" s="4">
        <v>14082.005999999999</v>
      </c>
      <c r="N2069" s="4">
        <v>14163.045</v>
      </c>
      <c r="O2069" s="4">
        <v>14140.066999999999</v>
      </c>
      <c r="P2069" s="4">
        <v>13976.472</v>
      </c>
      <c r="Q2069" s="4">
        <v>13671.873</v>
      </c>
      <c r="R2069" s="4">
        <v>13284.27</v>
      </c>
      <c r="S2069" s="4">
        <v>12860.978999999999</v>
      </c>
      <c r="T2069" s="4">
        <v>12413.003000000001</v>
      </c>
      <c r="U2069" s="4">
        <v>11670.878000000001</v>
      </c>
      <c r="V2069" s="4">
        <v>10363.458000000001</v>
      </c>
      <c r="W2069" s="4">
        <v>8153.143</v>
      </c>
      <c r="X2069" s="4">
        <v>5660.1379999999999</v>
      </c>
      <c r="Y2069" s="4">
        <v>3320.279</v>
      </c>
      <c r="Z2069" s="4">
        <v>1413.5540000000001</v>
      </c>
      <c r="AA2069" s="4">
        <v>412.07299999999998</v>
      </c>
    </row>
    <row r="2070" spans="1:27" s="6" customFormat="1" x14ac:dyDescent="0.3">
      <c r="A2070" s="40">
        <v>2069</v>
      </c>
      <c r="B2070" s="18" t="s">
        <v>323</v>
      </c>
      <c r="C2070" s="44" t="s">
        <v>159</v>
      </c>
      <c r="D2070" s="41"/>
      <c r="E2070" s="41">
        <v>922</v>
      </c>
      <c r="F2070" s="41">
        <v>2095</v>
      </c>
      <c r="G2070" s="4">
        <v>13317.483</v>
      </c>
      <c r="H2070" s="4">
        <v>13500.716</v>
      </c>
      <c r="I2070" s="4">
        <v>13666.269</v>
      </c>
      <c r="J2070" s="4">
        <v>13771.243</v>
      </c>
      <c r="K2070" s="4">
        <v>13852.161</v>
      </c>
      <c r="L2070" s="4">
        <v>13928.412</v>
      </c>
      <c r="M2070" s="4">
        <v>14010.458000000001</v>
      </c>
      <c r="N2070" s="4">
        <v>14056.290999999999</v>
      </c>
      <c r="O2070" s="4">
        <v>14091.659</v>
      </c>
      <c r="P2070" s="4">
        <v>14049.87</v>
      </c>
      <c r="Q2070" s="4">
        <v>13859.146000000001</v>
      </c>
      <c r="R2070" s="4">
        <v>13515.665999999999</v>
      </c>
      <c r="S2070" s="4">
        <v>13058.882</v>
      </c>
      <c r="T2070" s="4">
        <v>12507.09</v>
      </c>
      <c r="U2070" s="4">
        <v>11823.97</v>
      </c>
      <c r="V2070" s="4">
        <v>10708.147000000001</v>
      </c>
      <c r="W2070" s="4">
        <v>8891.8040000000001</v>
      </c>
      <c r="X2070" s="4">
        <v>6229.4579999999996</v>
      </c>
      <c r="Y2070" s="4">
        <v>3604.587</v>
      </c>
      <c r="Z2070" s="4">
        <v>1597.9690000000001</v>
      </c>
      <c r="AA2070" s="4">
        <v>484.54599999999999</v>
      </c>
    </row>
    <row r="2071" spans="1:27" s="6" customFormat="1" x14ac:dyDescent="0.3">
      <c r="A2071" s="40">
        <v>2070</v>
      </c>
      <c r="B2071" s="18" t="s">
        <v>323</v>
      </c>
      <c r="C2071" s="44" t="s">
        <v>159</v>
      </c>
      <c r="D2071" s="41"/>
      <c r="E2071" s="41">
        <v>922</v>
      </c>
      <c r="F2071" s="41">
        <v>2100</v>
      </c>
      <c r="G2071" s="4">
        <v>13132.592000000001</v>
      </c>
      <c r="H2071" s="4">
        <v>13307.174000000001</v>
      </c>
      <c r="I2071" s="4">
        <v>13491.892</v>
      </c>
      <c r="J2071" s="4">
        <v>13641.023999999999</v>
      </c>
      <c r="K2071" s="4">
        <v>13769.607</v>
      </c>
      <c r="L2071" s="4">
        <v>13885.038</v>
      </c>
      <c r="M2071" s="4">
        <v>13951.04</v>
      </c>
      <c r="N2071" s="4">
        <v>13986.549000000001</v>
      </c>
      <c r="O2071" s="4">
        <v>13990.699000000001</v>
      </c>
      <c r="P2071" s="4">
        <v>14008.251</v>
      </c>
      <c r="Q2071" s="4">
        <v>13940.174000000001</v>
      </c>
      <c r="R2071" s="4">
        <v>13711.424999999999</v>
      </c>
      <c r="S2071" s="4">
        <v>13301.425999999999</v>
      </c>
      <c r="T2071" s="4">
        <v>12721.221</v>
      </c>
      <c r="U2071" s="4">
        <v>11944.064</v>
      </c>
      <c r="V2071" s="4">
        <v>10891.517</v>
      </c>
      <c r="W2071" s="4">
        <v>9237.768</v>
      </c>
      <c r="X2071" s="4">
        <v>6855.8119999999999</v>
      </c>
      <c r="Y2071" s="4">
        <v>4033.2550000000001</v>
      </c>
      <c r="Z2071" s="4">
        <v>1793.4760000000001</v>
      </c>
      <c r="AA2071" s="4">
        <v>578.10299999999995</v>
      </c>
    </row>
    <row r="2072" spans="1:27" s="6" customFormat="1" x14ac:dyDescent="0.3">
      <c r="A2072" s="40">
        <v>2071</v>
      </c>
      <c r="B2072" s="18" t="s">
        <v>323</v>
      </c>
      <c r="C2072" s="43" t="s">
        <v>160</v>
      </c>
      <c r="D2072" s="41"/>
      <c r="E2072" s="41">
        <v>51</v>
      </c>
      <c r="F2072" s="41">
        <v>2015</v>
      </c>
      <c r="G2072" s="4">
        <v>96.587000000000003</v>
      </c>
      <c r="H2072" s="4">
        <v>92.816000000000003</v>
      </c>
      <c r="I2072" s="4">
        <v>80.307000000000002</v>
      </c>
      <c r="J2072" s="4">
        <v>85.403999999999996</v>
      </c>
      <c r="K2072" s="4">
        <v>122.949</v>
      </c>
      <c r="L2072" s="4">
        <v>142.38399999999999</v>
      </c>
      <c r="M2072" s="4">
        <v>129.57599999999999</v>
      </c>
      <c r="N2072" s="4">
        <v>104.833</v>
      </c>
      <c r="O2072" s="4">
        <v>90.254000000000005</v>
      </c>
      <c r="P2072" s="4">
        <v>94.3</v>
      </c>
      <c r="Q2072" s="4">
        <v>116.721</v>
      </c>
      <c r="R2072" s="4">
        <v>116.96299999999999</v>
      </c>
      <c r="S2072" s="4">
        <v>81.468999999999994</v>
      </c>
      <c r="T2072" s="4">
        <v>56.197000000000003</v>
      </c>
      <c r="U2072" s="4">
        <v>32.139000000000003</v>
      </c>
      <c r="V2072" s="4">
        <v>54.49</v>
      </c>
      <c r="W2072" s="4">
        <v>25.925000000000001</v>
      </c>
      <c r="X2072" s="4">
        <v>16.760000000000002</v>
      </c>
      <c r="Y2072" s="4">
        <v>4.5880000000000001</v>
      </c>
      <c r="Z2072" s="4">
        <v>1.179</v>
      </c>
      <c r="AA2072" s="4">
        <v>0.35399999999999998</v>
      </c>
    </row>
    <row r="2073" spans="1:27" s="6" customFormat="1" x14ac:dyDescent="0.3">
      <c r="A2073" s="40">
        <v>2072</v>
      </c>
      <c r="B2073" s="18" t="s">
        <v>323</v>
      </c>
      <c r="C2073" s="43" t="s">
        <v>160</v>
      </c>
      <c r="D2073" s="41"/>
      <c r="E2073" s="41">
        <v>51</v>
      </c>
      <c r="F2073" s="41">
        <v>2020</v>
      </c>
      <c r="G2073" s="4">
        <v>87.067999999999998</v>
      </c>
      <c r="H2073" s="4">
        <v>96.19</v>
      </c>
      <c r="I2073" s="4">
        <v>92.555000000000007</v>
      </c>
      <c r="J2073" s="4">
        <v>79.228999999999999</v>
      </c>
      <c r="K2073" s="4">
        <v>83.557000000000002</v>
      </c>
      <c r="L2073" s="4">
        <v>121.17</v>
      </c>
      <c r="M2073" s="4">
        <v>140.929</v>
      </c>
      <c r="N2073" s="4">
        <v>128.35900000000001</v>
      </c>
      <c r="O2073" s="4">
        <v>103.72799999999999</v>
      </c>
      <c r="P2073" s="4">
        <v>89.125</v>
      </c>
      <c r="Q2073" s="4">
        <v>92.783000000000001</v>
      </c>
      <c r="R2073" s="4">
        <v>113.947</v>
      </c>
      <c r="S2073" s="4">
        <v>112.38500000000001</v>
      </c>
      <c r="T2073" s="4">
        <v>75.572999999999993</v>
      </c>
      <c r="U2073" s="4">
        <v>49.348999999999997</v>
      </c>
      <c r="V2073" s="4">
        <v>25.92</v>
      </c>
      <c r="W2073" s="4">
        <v>38.234000000000002</v>
      </c>
      <c r="X2073" s="4">
        <v>15.682</v>
      </c>
      <c r="Y2073" s="4">
        <v>8.2970000000000006</v>
      </c>
      <c r="Z2073" s="4">
        <v>1.6020000000000001</v>
      </c>
      <c r="AA2073" s="4">
        <v>0.32200000000000001</v>
      </c>
    </row>
    <row r="2074" spans="1:27" s="6" customFormat="1" x14ac:dyDescent="0.3">
      <c r="A2074" s="40">
        <v>2073</v>
      </c>
      <c r="B2074" s="18" t="s">
        <v>323</v>
      </c>
      <c r="C2074" s="43" t="s">
        <v>160</v>
      </c>
      <c r="D2074" s="41"/>
      <c r="E2074" s="41">
        <v>51</v>
      </c>
      <c r="F2074" s="41">
        <v>2025</v>
      </c>
      <c r="G2074" s="4">
        <v>76.314999999999998</v>
      </c>
      <c r="H2074" s="4">
        <v>86.706000000000003</v>
      </c>
      <c r="I2074" s="4">
        <v>95.935000000000002</v>
      </c>
      <c r="J2074" s="4">
        <v>91.471000000000004</v>
      </c>
      <c r="K2074" s="4">
        <v>77.397999999999996</v>
      </c>
      <c r="L2074" s="4">
        <v>81.84</v>
      </c>
      <c r="M2074" s="4">
        <v>119.767</v>
      </c>
      <c r="N2074" s="4">
        <v>139.70099999999999</v>
      </c>
      <c r="O2074" s="4">
        <v>127.166</v>
      </c>
      <c r="P2074" s="4">
        <v>102.538</v>
      </c>
      <c r="Q2074" s="4">
        <v>87.757999999999996</v>
      </c>
      <c r="R2074" s="4">
        <v>90.69</v>
      </c>
      <c r="S2074" s="4">
        <v>109.791</v>
      </c>
      <c r="T2074" s="4">
        <v>104.852</v>
      </c>
      <c r="U2074" s="4">
        <v>67.003</v>
      </c>
      <c r="V2074" s="4">
        <v>40.395000000000003</v>
      </c>
      <c r="W2074" s="4">
        <v>18.574999999999999</v>
      </c>
      <c r="X2074" s="4">
        <v>23.693000000000001</v>
      </c>
      <c r="Y2074" s="4">
        <v>7.9560000000000004</v>
      </c>
      <c r="Z2074" s="4">
        <v>2.9750000000000001</v>
      </c>
      <c r="AA2074" s="4">
        <v>0.41</v>
      </c>
    </row>
    <row r="2075" spans="1:27" s="6" customFormat="1" x14ac:dyDescent="0.3">
      <c r="A2075" s="40">
        <v>2074</v>
      </c>
      <c r="B2075" s="18" t="s">
        <v>323</v>
      </c>
      <c r="C2075" s="43" t="s">
        <v>160</v>
      </c>
      <c r="D2075" s="41"/>
      <c r="E2075" s="41">
        <v>51</v>
      </c>
      <c r="F2075" s="41">
        <v>2030</v>
      </c>
      <c r="G2075" s="4">
        <v>67.945999999999998</v>
      </c>
      <c r="H2075" s="4">
        <v>75.984999999999999</v>
      </c>
      <c r="I2075" s="4">
        <v>86.462000000000003</v>
      </c>
      <c r="J2075" s="4">
        <v>94.853999999999999</v>
      </c>
      <c r="K2075" s="4">
        <v>89.63</v>
      </c>
      <c r="L2075" s="4">
        <v>75.691000000000003</v>
      </c>
      <c r="M2075" s="4">
        <v>80.52</v>
      </c>
      <c r="N2075" s="4">
        <v>118.626</v>
      </c>
      <c r="O2075" s="4">
        <v>138.49299999999999</v>
      </c>
      <c r="P2075" s="4">
        <v>125.845</v>
      </c>
      <c r="Q2075" s="4">
        <v>101.083</v>
      </c>
      <c r="R2075" s="4">
        <v>85.896000000000001</v>
      </c>
      <c r="S2075" s="4">
        <v>87.591999999999999</v>
      </c>
      <c r="T2075" s="4">
        <v>102.956</v>
      </c>
      <c r="U2075" s="4">
        <v>93.781999999999996</v>
      </c>
      <c r="V2075" s="4">
        <v>55.593000000000004</v>
      </c>
      <c r="W2075" s="4">
        <v>29.535</v>
      </c>
      <c r="X2075" s="4">
        <v>11.775</v>
      </c>
      <c r="Y2075" s="4">
        <v>12.298999999999999</v>
      </c>
      <c r="Z2075" s="4">
        <v>2.9260000000000002</v>
      </c>
      <c r="AA2075" s="4">
        <v>0.73299999999999998</v>
      </c>
    </row>
    <row r="2076" spans="1:27" s="6" customFormat="1" x14ac:dyDescent="0.3">
      <c r="A2076" s="40">
        <v>2075</v>
      </c>
      <c r="B2076" s="18" t="s">
        <v>323</v>
      </c>
      <c r="C2076" s="43" t="s">
        <v>160</v>
      </c>
      <c r="D2076" s="41"/>
      <c r="E2076" s="41">
        <v>51</v>
      </c>
      <c r="F2076" s="41">
        <v>2035</v>
      </c>
      <c r="G2076" s="4">
        <v>64.34</v>
      </c>
      <c r="H2076" s="4">
        <v>67.634</v>
      </c>
      <c r="I2076" s="4">
        <v>75.751000000000005</v>
      </c>
      <c r="J2076" s="4">
        <v>85.397000000000006</v>
      </c>
      <c r="K2076" s="4">
        <v>93.016000000000005</v>
      </c>
      <c r="L2076" s="4">
        <v>87.917000000000002</v>
      </c>
      <c r="M2076" s="4">
        <v>74.39</v>
      </c>
      <c r="N2076" s="4">
        <v>79.510000000000005</v>
      </c>
      <c r="O2076" s="4">
        <v>117.56</v>
      </c>
      <c r="P2076" s="4">
        <v>137.14599999999999</v>
      </c>
      <c r="Q2076" s="4">
        <v>124.193</v>
      </c>
      <c r="R2076" s="4">
        <v>99.075999999999993</v>
      </c>
      <c r="S2076" s="4">
        <v>83.144000000000005</v>
      </c>
      <c r="T2076" s="4">
        <v>82.509</v>
      </c>
      <c r="U2076" s="4">
        <v>92.843000000000004</v>
      </c>
      <c r="V2076" s="4">
        <v>78.849999999999994</v>
      </c>
      <c r="W2076" s="4">
        <v>41.484000000000002</v>
      </c>
      <c r="X2076" s="4">
        <v>19.181000000000001</v>
      </c>
      <c r="Y2076" s="4">
        <v>6.2729999999999997</v>
      </c>
      <c r="Z2076" s="4">
        <v>4.66</v>
      </c>
      <c r="AA2076" s="4">
        <v>0.80900000000000005</v>
      </c>
    </row>
    <row r="2077" spans="1:27" s="6" customFormat="1" x14ac:dyDescent="0.3">
      <c r="A2077" s="40">
        <v>2076</v>
      </c>
      <c r="B2077" s="18" t="s">
        <v>323</v>
      </c>
      <c r="C2077" s="43" t="s">
        <v>160</v>
      </c>
      <c r="D2077" s="41"/>
      <c r="E2077" s="41">
        <v>51</v>
      </c>
      <c r="F2077" s="41">
        <v>2040</v>
      </c>
      <c r="G2077" s="4">
        <v>64.991</v>
      </c>
      <c r="H2077" s="4">
        <v>64.039000000000001</v>
      </c>
      <c r="I2077" s="4">
        <v>67.409000000000006</v>
      </c>
      <c r="J2077" s="4">
        <v>74.697999999999993</v>
      </c>
      <c r="K2077" s="4">
        <v>83.575999999999993</v>
      </c>
      <c r="L2077" s="4">
        <v>91.304000000000002</v>
      </c>
      <c r="M2077" s="4">
        <v>86.602999999999994</v>
      </c>
      <c r="N2077" s="4">
        <v>73.408000000000001</v>
      </c>
      <c r="O2077" s="4">
        <v>78.650000000000006</v>
      </c>
      <c r="P2077" s="4">
        <v>116.419</v>
      </c>
      <c r="Q2077" s="4">
        <v>135.45500000000001</v>
      </c>
      <c r="R2077" s="4">
        <v>121.9</v>
      </c>
      <c r="S2077" s="4">
        <v>96.12</v>
      </c>
      <c r="T2077" s="4">
        <v>78.658000000000001</v>
      </c>
      <c r="U2077" s="4">
        <v>74.965000000000003</v>
      </c>
      <c r="V2077" s="4">
        <v>79.016000000000005</v>
      </c>
      <c r="W2077" s="4">
        <v>59.960999999999999</v>
      </c>
      <c r="X2077" s="4">
        <v>27.556999999999999</v>
      </c>
      <c r="Y2077" s="4">
        <v>10.475</v>
      </c>
      <c r="Z2077" s="4">
        <v>2.4470000000000001</v>
      </c>
      <c r="AA2077" s="4">
        <v>1.234</v>
      </c>
    </row>
    <row r="2078" spans="1:27" s="6" customFormat="1" x14ac:dyDescent="0.3">
      <c r="A2078" s="40">
        <v>2077</v>
      </c>
      <c r="B2078" s="18" t="s">
        <v>323</v>
      </c>
      <c r="C2078" s="43" t="s">
        <v>160</v>
      </c>
      <c r="D2078" s="41"/>
      <c r="E2078" s="41">
        <v>51</v>
      </c>
      <c r="F2078" s="41">
        <v>2045</v>
      </c>
      <c r="G2078" s="4">
        <v>65.465000000000003</v>
      </c>
      <c r="H2078" s="4">
        <v>64.695999999999998</v>
      </c>
      <c r="I2078" s="4">
        <v>63.82</v>
      </c>
      <c r="J2078" s="4">
        <v>66.366</v>
      </c>
      <c r="K2078" s="4">
        <v>72.893000000000001</v>
      </c>
      <c r="L2078" s="4">
        <v>81.88</v>
      </c>
      <c r="M2078" s="4">
        <v>89.992000000000004</v>
      </c>
      <c r="N2078" s="4">
        <v>85.602999999999994</v>
      </c>
      <c r="O2078" s="4">
        <v>72.593999999999994</v>
      </c>
      <c r="P2078" s="4">
        <v>77.81</v>
      </c>
      <c r="Q2078" s="4">
        <v>115.024</v>
      </c>
      <c r="R2078" s="4">
        <v>133.10900000000001</v>
      </c>
      <c r="S2078" s="4">
        <v>118.511</v>
      </c>
      <c r="T2078" s="4">
        <v>91.298000000000002</v>
      </c>
      <c r="U2078" s="4">
        <v>71.945999999999998</v>
      </c>
      <c r="V2078" s="4">
        <v>64.486000000000004</v>
      </c>
      <c r="W2078" s="4">
        <v>61.095999999999997</v>
      </c>
      <c r="X2078" s="4">
        <v>40.643000000000001</v>
      </c>
      <c r="Y2078" s="4">
        <v>15.388999999999999</v>
      </c>
      <c r="Z2078" s="4">
        <v>4.1959999999999997</v>
      </c>
      <c r="AA2078" s="4">
        <v>0.84699999999999998</v>
      </c>
    </row>
    <row r="2079" spans="1:27" s="6" customFormat="1" x14ac:dyDescent="0.3">
      <c r="A2079" s="40">
        <v>2078</v>
      </c>
      <c r="B2079" s="18" t="s">
        <v>323</v>
      </c>
      <c r="C2079" s="43" t="s">
        <v>160</v>
      </c>
      <c r="D2079" s="41"/>
      <c r="E2079" s="41">
        <v>51</v>
      </c>
      <c r="F2079" s="41">
        <v>2050</v>
      </c>
      <c r="G2079" s="4">
        <v>62.643000000000001</v>
      </c>
      <c r="H2079" s="4">
        <v>65.176000000000002</v>
      </c>
      <c r="I2079" s="4">
        <v>64.477999999999994</v>
      </c>
      <c r="J2079" s="4">
        <v>62.780999999999999</v>
      </c>
      <c r="K2079" s="4">
        <v>64.570999999999998</v>
      </c>
      <c r="L2079" s="4">
        <v>71.212000000000003</v>
      </c>
      <c r="M2079" s="4">
        <v>80.587999999999994</v>
      </c>
      <c r="N2079" s="4">
        <v>88.997</v>
      </c>
      <c r="O2079" s="4">
        <v>84.76</v>
      </c>
      <c r="P2079" s="4">
        <v>71.822999999999993</v>
      </c>
      <c r="Q2079" s="4">
        <v>76.855999999999995</v>
      </c>
      <c r="R2079" s="4">
        <v>113.127</v>
      </c>
      <c r="S2079" s="4">
        <v>129.65600000000001</v>
      </c>
      <c r="T2079" s="4">
        <v>112.99299999999999</v>
      </c>
      <c r="U2079" s="4">
        <v>84.046000000000006</v>
      </c>
      <c r="V2079" s="4">
        <v>62.523000000000003</v>
      </c>
      <c r="W2079" s="4">
        <v>50.652999999999999</v>
      </c>
      <c r="X2079" s="4">
        <v>42.222999999999999</v>
      </c>
      <c r="Y2079" s="4">
        <v>23.198</v>
      </c>
      <c r="Z2079" s="4">
        <v>6.33</v>
      </c>
      <c r="AA2079" s="4">
        <v>1.1839999999999999</v>
      </c>
    </row>
    <row r="2080" spans="1:27" s="6" customFormat="1" x14ac:dyDescent="0.3">
      <c r="A2080" s="40">
        <v>2079</v>
      </c>
      <c r="B2080" s="18" t="s">
        <v>323</v>
      </c>
      <c r="C2080" s="43" t="s">
        <v>160</v>
      </c>
      <c r="D2080" s="41"/>
      <c r="E2080" s="41">
        <v>51</v>
      </c>
      <c r="F2080" s="41">
        <v>2055</v>
      </c>
      <c r="G2080" s="4">
        <v>57.371000000000002</v>
      </c>
      <c r="H2080" s="4">
        <v>62.37</v>
      </c>
      <c r="I2080" s="4">
        <v>64.968999999999994</v>
      </c>
      <c r="J2080" s="4">
        <v>63.493000000000002</v>
      </c>
      <c r="K2080" s="4">
        <v>61.082000000000001</v>
      </c>
      <c r="L2080" s="4">
        <v>62.982999999999997</v>
      </c>
      <c r="M2080" s="4">
        <v>70</v>
      </c>
      <c r="N2080" s="4">
        <v>79.664000000000001</v>
      </c>
      <c r="O2080" s="4">
        <v>88.186000000000007</v>
      </c>
      <c r="P2080" s="4">
        <v>83.962000000000003</v>
      </c>
      <c r="Q2080" s="4">
        <v>70.977000000000004</v>
      </c>
      <c r="R2080" s="4">
        <v>75.626000000000005</v>
      </c>
      <c r="S2080" s="4">
        <v>110.373</v>
      </c>
      <c r="T2080" s="4">
        <v>124.04</v>
      </c>
      <c r="U2080" s="4">
        <v>104.623</v>
      </c>
      <c r="V2080" s="4">
        <v>73.710999999999999</v>
      </c>
      <c r="W2080" s="4">
        <v>49.814</v>
      </c>
      <c r="X2080" s="4">
        <v>35.627000000000002</v>
      </c>
      <c r="Y2080" s="4">
        <v>24.588999999999999</v>
      </c>
      <c r="Z2080" s="4">
        <v>9.7810000000000006</v>
      </c>
      <c r="AA2080" s="4">
        <v>1.8</v>
      </c>
    </row>
    <row r="2081" spans="1:27" s="6" customFormat="1" x14ac:dyDescent="0.3">
      <c r="A2081" s="40">
        <v>2080</v>
      </c>
      <c r="B2081" s="18" t="s">
        <v>323</v>
      </c>
      <c r="C2081" s="43" t="s">
        <v>160</v>
      </c>
      <c r="D2081" s="41"/>
      <c r="E2081" s="41">
        <v>51</v>
      </c>
      <c r="F2081" s="41">
        <v>2060</v>
      </c>
      <c r="G2081" s="4">
        <v>52.665999999999997</v>
      </c>
      <c r="H2081" s="4">
        <v>57.12</v>
      </c>
      <c r="I2081" s="4">
        <v>62.176000000000002</v>
      </c>
      <c r="J2081" s="4">
        <v>64.037999999999997</v>
      </c>
      <c r="K2081" s="4">
        <v>61.883000000000003</v>
      </c>
      <c r="L2081" s="4">
        <v>59.579000000000001</v>
      </c>
      <c r="M2081" s="4">
        <v>61.847000000000001</v>
      </c>
      <c r="N2081" s="4">
        <v>69.147999999999996</v>
      </c>
      <c r="O2081" s="4">
        <v>78.930000000000007</v>
      </c>
      <c r="P2081" s="4">
        <v>87.414000000000001</v>
      </c>
      <c r="Q2081" s="4">
        <v>83.061000000000007</v>
      </c>
      <c r="R2081" s="4">
        <v>69.902000000000001</v>
      </c>
      <c r="S2081" s="4">
        <v>73.882999999999996</v>
      </c>
      <c r="T2081" s="4">
        <v>105.923</v>
      </c>
      <c r="U2081" s="4">
        <v>115.476</v>
      </c>
      <c r="V2081" s="4">
        <v>92.552000000000007</v>
      </c>
      <c r="W2081" s="4">
        <v>59.521999999999998</v>
      </c>
      <c r="X2081" s="4">
        <v>35.628999999999998</v>
      </c>
      <c r="Y2081" s="4">
        <v>21.154</v>
      </c>
      <c r="Z2081" s="4">
        <v>10.622999999999999</v>
      </c>
      <c r="AA2081" s="4">
        <v>2.83</v>
      </c>
    </row>
    <row r="2082" spans="1:27" s="6" customFormat="1" x14ac:dyDescent="0.3">
      <c r="A2082" s="40">
        <v>2081</v>
      </c>
      <c r="B2082" s="18" t="s">
        <v>323</v>
      </c>
      <c r="C2082" s="43" t="s">
        <v>160</v>
      </c>
      <c r="D2082" s="41"/>
      <c r="E2082" s="41">
        <v>51</v>
      </c>
      <c r="F2082" s="41">
        <v>2065</v>
      </c>
      <c r="G2082" s="4">
        <v>50.128999999999998</v>
      </c>
      <c r="H2082" s="4">
        <v>52.433</v>
      </c>
      <c r="I2082" s="4">
        <v>56.938000000000002</v>
      </c>
      <c r="J2082" s="4">
        <v>61.298000000000002</v>
      </c>
      <c r="K2082" s="4">
        <v>62.515999999999998</v>
      </c>
      <c r="L2082" s="4">
        <v>60.462000000000003</v>
      </c>
      <c r="M2082" s="4">
        <v>58.509</v>
      </c>
      <c r="N2082" s="4">
        <v>61.058</v>
      </c>
      <c r="O2082" s="4">
        <v>68.491</v>
      </c>
      <c r="P2082" s="4">
        <v>78.251999999999995</v>
      </c>
      <c r="Q2082" s="4">
        <v>86.542000000000002</v>
      </c>
      <c r="R2082" s="4">
        <v>81.902000000000001</v>
      </c>
      <c r="S2082" s="4">
        <v>68.394000000000005</v>
      </c>
      <c r="T2082" s="4">
        <v>71.097999999999999</v>
      </c>
      <c r="U2082" s="4">
        <v>99.093000000000004</v>
      </c>
      <c r="V2082" s="4">
        <v>102.962</v>
      </c>
      <c r="W2082" s="4">
        <v>75.668999999999997</v>
      </c>
      <c r="X2082" s="4">
        <v>43.241</v>
      </c>
      <c r="Y2082" s="4">
        <v>21.547000000000001</v>
      </c>
      <c r="Z2082" s="4">
        <v>9.3559999999999999</v>
      </c>
      <c r="AA2082" s="4">
        <v>3.3530000000000002</v>
      </c>
    </row>
    <row r="2083" spans="1:27" s="6" customFormat="1" x14ac:dyDescent="0.3">
      <c r="A2083" s="40">
        <v>2082</v>
      </c>
      <c r="B2083" s="18" t="s">
        <v>323</v>
      </c>
      <c r="C2083" s="43" t="s">
        <v>160</v>
      </c>
      <c r="D2083" s="41"/>
      <c r="E2083" s="41">
        <v>51</v>
      </c>
      <c r="F2083" s="41">
        <v>2070</v>
      </c>
      <c r="G2083" s="4">
        <v>49.460999999999999</v>
      </c>
      <c r="H2083" s="4">
        <v>49.91</v>
      </c>
      <c r="I2083" s="4">
        <v>52.264000000000003</v>
      </c>
      <c r="J2083" s="4">
        <v>56.115000000000002</v>
      </c>
      <c r="K2083" s="4">
        <v>59.866</v>
      </c>
      <c r="L2083" s="4">
        <v>61.177</v>
      </c>
      <c r="M2083" s="4">
        <v>59.454999999999998</v>
      </c>
      <c r="N2083" s="4">
        <v>57.771999999999998</v>
      </c>
      <c r="O2083" s="4">
        <v>60.468000000000004</v>
      </c>
      <c r="P2083" s="4">
        <v>67.906000000000006</v>
      </c>
      <c r="Q2083" s="4">
        <v>77.504000000000005</v>
      </c>
      <c r="R2083" s="4">
        <v>85.418999999999997</v>
      </c>
      <c r="S2083" s="4">
        <v>80.272999999999996</v>
      </c>
      <c r="T2083" s="4">
        <v>66.006</v>
      </c>
      <c r="U2083" s="4">
        <v>66.83</v>
      </c>
      <c r="V2083" s="4">
        <v>89.045000000000002</v>
      </c>
      <c r="W2083" s="4">
        <v>85.221000000000004</v>
      </c>
      <c r="X2083" s="4">
        <v>55.847000000000001</v>
      </c>
      <c r="Y2083" s="4">
        <v>26.657</v>
      </c>
      <c r="Z2083" s="4">
        <v>9.7710000000000008</v>
      </c>
      <c r="AA2083" s="4">
        <v>3.238</v>
      </c>
    </row>
    <row r="2084" spans="1:27" s="6" customFormat="1" x14ac:dyDescent="0.3">
      <c r="A2084" s="40">
        <v>2083</v>
      </c>
      <c r="B2084" s="18" t="s">
        <v>323</v>
      </c>
      <c r="C2084" s="43" t="s">
        <v>160</v>
      </c>
      <c r="D2084" s="41"/>
      <c r="E2084" s="41">
        <v>51</v>
      </c>
      <c r="F2084" s="41">
        <v>2075</v>
      </c>
      <c r="G2084" s="4">
        <v>49.08</v>
      </c>
      <c r="H2084" s="4">
        <v>49.256999999999998</v>
      </c>
      <c r="I2084" s="4">
        <v>49.753999999999998</v>
      </c>
      <c r="J2084" s="4">
        <v>51.493000000000002</v>
      </c>
      <c r="K2084" s="4">
        <v>54.777000000000001</v>
      </c>
      <c r="L2084" s="4">
        <v>58.615000000000002</v>
      </c>
      <c r="M2084" s="4">
        <v>60.23</v>
      </c>
      <c r="N2084" s="4">
        <v>58.762</v>
      </c>
      <c r="O2084" s="4">
        <v>57.228000000000002</v>
      </c>
      <c r="P2084" s="4">
        <v>59.954000000000001</v>
      </c>
      <c r="Q2084" s="4">
        <v>67.277000000000001</v>
      </c>
      <c r="R2084" s="4">
        <v>76.552000000000007</v>
      </c>
      <c r="S2084" s="4">
        <v>83.838999999999999</v>
      </c>
      <c r="T2084" s="4">
        <v>77.676000000000002</v>
      </c>
      <c r="U2084" s="4">
        <v>62.308999999999997</v>
      </c>
      <c r="V2084" s="4">
        <v>60.463000000000001</v>
      </c>
      <c r="W2084" s="4">
        <v>74.519000000000005</v>
      </c>
      <c r="X2084" s="4">
        <v>63.811</v>
      </c>
      <c r="Y2084" s="4">
        <v>35.051000000000002</v>
      </c>
      <c r="Z2084" s="4">
        <v>12.382</v>
      </c>
      <c r="AA2084" s="4">
        <v>3.39</v>
      </c>
    </row>
    <row r="2085" spans="1:27" s="6" customFormat="1" x14ac:dyDescent="0.3">
      <c r="A2085" s="40">
        <v>2084</v>
      </c>
      <c r="B2085" s="18" t="s">
        <v>323</v>
      </c>
      <c r="C2085" s="43" t="s">
        <v>160</v>
      </c>
      <c r="D2085" s="41"/>
      <c r="E2085" s="41">
        <v>51</v>
      </c>
      <c r="F2085" s="41">
        <v>2080</v>
      </c>
      <c r="G2085" s="4">
        <v>47.667000000000002</v>
      </c>
      <c r="H2085" s="4">
        <v>48.89</v>
      </c>
      <c r="I2085" s="4">
        <v>49.11</v>
      </c>
      <c r="J2085" s="4">
        <v>49.033999999999999</v>
      </c>
      <c r="K2085" s="4">
        <v>50.247999999999998</v>
      </c>
      <c r="L2085" s="4">
        <v>53.612000000000002</v>
      </c>
      <c r="M2085" s="4">
        <v>57.732999999999997</v>
      </c>
      <c r="N2085" s="4">
        <v>59.584000000000003</v>
      </c>
      <c r="O2085" s="4">
        <v>58.249000000000002</v>
      </c>
      <c r="P2085" s="4">
        <v>56.762</v>
      </c>
      <c r="Q2085" s="4">
        <v>59.417999999999999</v>
      </c>
      <c r="R2085" s="4">
        <v>66.495999999999995</v>
      </c>
      <c r="S2085" s="4">
        <v>75.231999999999999</v>
      </c>
      <c r="T2085" s="4">
        <v>81.33</v>
      </c>
      <c r="U2085" s="4">
        <v>73.635000000000005</v>
      </c>
      <c r="V2085" s="4">
        <v>56.749000000000002</v>
      </c>
      <c r="W2085" s="4">
        <v>51.142000000000003</v>
      </c>
      <c r="X2085" s="4">
        <v>56.597000000000001</v>
      </c>
      <c r="Y2085" s="4">
        <v>40.776000000000003</v>
      </c>
      <c r="Z2085" s="4">
        <v>16.686</v>
      </c>
      <c r="AA2085" s="4">
        <v>4.2089999999999996</v>
      </c>
    </row>
    <row r="2086" spans="1:27" s="6" customFormat="1" x14ac:dyDescent="0.3">
      <c r="A2086" s="40">
        <v>2085</v>
      </c>
      <c r="B2086" s="18" t="s">
        <v>323</v>
      </c>
      <c r="C2086" s="43" t="s">
        <v>160</v>
      </c>
      <c r="D2086" s="41"/>
      <c r="E2086" s="41">
        <v>51</v>
      </c>
      <c r="F2086" s="41">
        <v>2085</v>
      </c>
      <c r="G2086" s="4">
        <v>45.134</v>
      </c>
      <c r="H2086" s="4">
        <v>47.488999999999997</v>
      </c>
      <c r="I2086" s="4">
        <v>48.753999999999998</v>
      </c>
      <c r="J2086" s="4">
        <v>48.441000000000003</v>
      </c>
      <c r="K2086" s="4">
        <v>47.878999999999998</v>
      </c>
      <c r="L2086" s="4">
        <v>49.167000000000002</v>
      </c>
      <c r="M2086" s="4">
        <v>52.795999999999999</v>
      </c>
      <c r="N2086" s="4">
        <v>57.136000000000003</v>
      </c>
      <c r="O2086" s="4">
        <v>59.106000000000002</v>
      </c>
      <c r="P2086" s="4">
        <v>57.811999999999998</v>
      </c>
      <c r="Q2086" s="4">
        <v>56.281999999999996</v>
      </c>
      <c r="R2086" s="4">
        <v>58.765999999999998</v>
      </c>
      <c r="S2086" s="4">
        <v>65.424999999999997</v>
      </c>
      <c r="T2086" s="4">
        <v>73.144000000000005</v>
      </c>
      <c r="U2086" s="4">
        <v>77.393000000000001</v>
      </c>
      <c r="V2086" s="4">
        <v>67.48</v>
      </c>
      <c r="W2086" s="4">
        <v>48.475999999999999</v>
      </c>
      <c r="X2086" s="4">
        <v>39.356999999999999</v>
      </c>
      <c r="Y2086" s="4">
        <v>36.781999999999996</v>
      </c>
      <c r="Z2086" s="4">
        <v>19.869</v>
      </c>
      <c r="AA2086" s="4">
        <v>5.7069999999999999</v>
      </c>
    </row>
    <row r="2087" spans="1:27" s="6" customFormat="1" x14ac:dyDescent="0.3">
      <c r="A2087" s="40">
        <v>2086</v>
      </c>
      <c r="B2087" s="18" t="s">
        <v>323</v>
      </c>
      <c r="C2087" s="43" t="s">
        <v>160</v>
      </c>
      <c r="D2087" s="41"/>
      <c r="E2087" s="41">
        <v>51</v>
      </c>
      <c r="F2087" s="41">
        <v>2090</v>
      </c>
      <c r="G2087" s="4">
        <v>42.451000000000001</v>
      </c>
      <c r="H2087" s="4">
        <v>44.972999999999999</v>
      </c>
      <c r="I2087" s="4">
        <v>47.363999999999997</v>
      </c>
      <c r="J2087" s="4">
        <v>48.137</v>
      </c>
      <c r="K2087" s="4">
        <v>47.372999999999998</v>
      </c>
      <c r="L2087" s="4">
        <v>46.883000000000003</v>
      </c>
      <c r="M2087" s="4">
        <v>48.418999999999997</v>
      </c>
      <c r="N2087" s="4">
        <v>52.25</v>
      </c>
      <c r="O2087" s="4">
        <v>56.697000000000003</v>
      </c>
      <c r="P2087" s="4">
        <v>58.697000000000003</v>
      </c>
      <c r="Q2087" s="4">
        <v>57.362000000000002</v>
      </c>
      <c r="R2087" s="4">
        <v>55.706000000000003</v>
      </c>
      <c r="S2087" s="4">
        <v>57.887999999999998</v>
      </c>
      <c r="T2087" s="4">
        <v>63.747999999999998</v>
      </c>
      <c r="U2087" s="4">
        <v>69.863</v>
      </c>
      <c r="V2087" s="4">
        <v>71.352000000000004</v>
      </c>
      <c r="W2087" s="4">
        <v>58.207000000000001</v>
      </c>
      <c r="X2087" s="4">
        <v>37.802999999999997</v>
      </c>
      <c r="Y2087" s="4">
        <v>26.024000000000001</v>
      </c>
      <c r="Z2087" s="4">
        <v>18.361999999999998</v>
      </c>
      <c r="AA2087" s="4">
        <v>7.1609999999999996</v>
      </c>
    </row>
    <row r="2088" spans="1:27" s="6" customFormat="1" x14ac:dyDescent="0.3">
      <c r="A2088" s="40">
        <v>2087</v>
      </c>
      <c r="B2088" s="18" t="s">
        <v>323</v>
      </c>
      <c r="C2088" s="43" t="s">
        <v>160</v>
      </c>
      <c r="D2088" s="41"/>
      <c r="E2088" s="41">
        <v>51</v>
      </c>
      <c r="F2088" s="41">
        <v>2095</v>
      </c>
      <c r="G2088" s="4">
        <v>40.524999999999999</v>
      </c>
      <c r="H2088" s="4">
        <v>42.302</v>
      </c>
      <c r="I2088" s="4">
        <v>44.857999999999997</v>
      </c>
      <c r="J2088" s="4">
        <v>46.798000000000002</v>
      </c>
      <c r="K2088" s="4">
        <v>47.158000000000001</v>
      </c>
      <c r="L2088" s="4">
        <v>46.46</v>
      </c>
      <c r="M2088" s="4">
        <v>46.198</v>
      </c>
      <c r="N2088" s="4">
        <v>47.921999999999997</v>
      </c>
      <c r="O2088" s="4">
        <v>51.857999999999997</v>
      </c>
      <c r="P2088" s="4">
        <v>56.328000000000003</v>
      </c>
      <c r="Q2088" s="4">
        <v>58.277000000000001</v>
      </c>
      <c r="R2088" s="4">
        <v>56.819000000000003</v>
      </c>
      <c r="S2088" s="4">
        <v>54.936999999999998</v>
      </c>
      <c r="T2088" s="4">
        <v>56.518999999999998</v>
      </c>
      <c r="U2088" s="4">
        <v>61.097999999999999</v>
      </c>
      <c r="V2088" s="4">
        <v>64.772000000000006</v>
      </c>
      <c r="W2088" s="4">
        <v>62.115000000000002</v>
      </c>
      <c r="X2088" s="4">
        <v>45.965000000000003</v>
      </c>
      <c r="Y2088" s="4">
        <v>25.417999999999999</v>
      </c>
      <c r="Z2088" s="4">
        <v>13.304</v>
      </c>
      <c r="AA2088" s="4">
        <v>7.3239999999999998</v>
      </c>
    </row>
    <row r="2089" spans="1:27" s="6" customFormat="1" x14ac:dyDescent="0.3">
      <c r="A2089" s="40">
        <v>2088</v>
      </c>
      <c r="B2089" s="18" t="s">
        <v>323</v>
      </c>
      <c r="C2089" s="43" t="s">
        <v>160</v>
      </c>
      <c r="D2089" s="41"/>
      <c r="E2089" s="41">
        <v>51</v>
      </c>
      <c r="F2089" s="41">
        <v>2100</v>
      </c>
      <c r="G2089" s="4">
        <v>39.603999999999999</v>
      </c>
      <c r="H2089" s="4">
        <v>40.390999999999998</v>
      </c>
      <c r="I2089" s="4">
        <v>42.198999999999998</v>
      </c>
      <c r="J2089" s="4">
        <v>44.344000000000001</v>
      </c>
      <c r="K2089" s="4">
        <v>45.908000000000001</v>
      </c>
      <c r="L2089" s="4">
        <v>46.326999999999998</v>
      </c>
      <c r="M2089" s="4">
        <v>45.835999999999999</v>
      </c>
      <c r="N2089" s="4">
        <v>45.747999999999998</v>
      </c>
      <c r="O2089" s="4">
        <v>47.575000000000003</v>
      </c>
      <c r="P2089" s="4">
        <v>51.536999999999999</v>
      </c>
      <c r="Q2089" s="4">
        <v>55.954000000000001</v>
      </c>
      <c r="R2089" s="4">
        <v>57.773000000000003</v>
      </c>
      <c r="S2089" s="4">
        <v>56.098999999999997</v>
      </c>
      <c r="T2089" s="4">
        <v>53.741</v>
      </c>
      <c r="U2089" s="4">
        <v>54.343000000000004</v>
      </c>
      <c r="V2089" s="4">
        <v>56.941000000000003</v>
      </c>
      <c r="W2089" s="4">
        <v>56.869</v>
      </c>
      <c r="X2089" s="4">
        <v>49.639000000000003</v>
      </c>
      <c r="Y2089" s="4">
        <v>31.408000000000001</v>
      </c>
      <c r="Z2089" s="4">
        <v>13.297000000000001</v>
      </c>
      <c r="AA2089" s="4">
        <v>6.069</v>
      </c>
    </row>
    <row r="2090" spans="1:27" s="6" customFormat="1" x14ac:dyDescent="0.3">
      <c r="A2090" s="40">
        <v>2089</v>
      </c>
      <c r="B2090" s="18" t="s">
        <v>323</v>
      </c>
      <c r="C2090" s="43" t="s">
        <v>161</v>
      </c>
      <c r="D2090" s="41">
        <v>9</v>
      </c>
      <c r="E2090" s="41">
        <v>31</v>
      </c>
      <c r="F2090" s="41">
        <v>2015</v>
      </c>
      <c r="G2090" s="4">
        <v>402.69099999999997</v>
      </c>
      <c r="H2090" s="4">
        <v>324.19900000000001</v>
      </c>
      <c r="I2090" s="4">
        <v>295.77600000000001</v>
      </c>
      <c r="J2090" s="4">
        <v>340.68599999999998</v>
      </c>
      <c r="K2090" s="4">
        <v>438.68400000000003</v>
      </c>
      <c r="L2090" s="4">
        <v>475.84300000000002</v>
      </c>
      <c r="M2090" s="4">
        <v>414.22699999999998</v>
      </c>
      <c r="N2090" s="4">
        <v>338.29199999999997</v>
      </c>
      <c r="O2090" s="4">
        <v>323.70100000000002</v>
      </c>
      <c r="P2090" s="4">
        <v>336.95299999999997</v>
      </c>
      <c r="Q2090" s="4">
        <v>354.30599999999998</v>
      </c>
      <c r="R2090" s="4">
        <v>278.036</v>
      </c>
      <c r="S2090" s="4">
        <v>182.285</v>
      </c>
      <c r="T2090" s="4">
        <v>99.921000000000006</v>
      </c>
      <c r="U2090" s="4">
        <v>68.992999999999995</v>
      </c>
      <c r="V2090" s="4">
        <v>84.930999999999997</v>
      </c>
      <c r="W2090" s="4">
        <v>46.677999999999997</v>
      </c>
      <c r="X2090" s="4">
        <v>19.021999999999998</v>
      </c>
      <c r="Y2090" s="4">
        <v>5.3490000000000002</v>
      </c>
      <c r="Z2090" s="4">
        <v>0.79400000000000004</v>
      </c>
      <c r="AA2090" s="4">
        <v>0.122</v>
      </c>
    </row>
    <row r="2091" spans="1:27" s="6" customFormat="1" x14ac:dyDescent="0.3">
      <c r="A2091" s="40">
        <v>2090</v>
      </c>
      <c r="B2091" s="18" t="s">
        <v>323</v>
      </c>
      <c r="C2091" s="43" t="s">
        <v>161</v>
      </c>
      <c r="D2091" s="41">
        <v>9</v>
      </c>
      <c r="E2091" s="41">
        <v>31</v>
      </c>
      <c r="F2091" s="41">
        <v>2020</v>
      </c>
      <c r="G2091" s="4">
        <v>377.47399999999999</v>
      </c>
      <c r="H2091" s="4">
        <v>401.44</v>
      </c>
      <c r="I2091" s="4">
        <v>323.774</v>
      </c>
      <c r="J2091" s="4">
        <v>295.38600000000002</v>
      </c>
      <c r="K2091" s="4">
        <v>340.07400000000001</v>
      </c>
      <c r="L2091" s="4">
        <v>437.61</v>
      </c>
      <c r="M2091" s="4">
        <v>474.46899999999999</v>
      </c>
      <c r="N2091" s="4">
        <v>412.67200000000003</v>
      </c>
      <c r="O2091" s="4">
        <v>336.42</v>
      </c>
      <c r="P2091" s="4">
        <v>320.87</v>
      </c>
      <c r="Q2091" s="4">
        <v>331.892</v>
      </c>
      <c r="R2091" s="4">
        <v>344.81299999999999</v>
      </c>
      <c r="S2091" s="4">
        <v>265.43700000000001</v>
      </c>
      <c r="T2091" s="4">
        <v>168.46600000000001</v>
      </c>
      <c r="U2091" s="4">
        <v>86.715999999999994</v>
      </c>
      <c r="V2091" s="4">
        <v>54.503</v>
      </c>
      <c r="W2091" s="4">
        <v>58.393999999999998</v>
      </c>
      <c r="X2091" s="4">
        <v>25.638000000000002</v>
      </c>
      <c r="Y2091" s="4">
        <v>7.44</v>
      </c>
      <c r="Z2091" s="4">
        <v>1.254</v>
      </c>
      <c r="AA2091" s="4">
        <v>0.10199999999999999</v>
      </c>
    </row>
    <row r="2092" spans="1:27" s="6" customFormat="1" x14ac:dyDescent="0.3">
      <c r="A2092" s="40">
        <v>2091</v>
      </c>
      <c r="B2092" s="18" t="s">
        <v>323</v>
      </c>
      <c r="C2092" s="43" t="s">
        <v>161</v>
      </c>
      <c r="D2092" s="41">
        <v>9</v>
      </c>
      <c r="E2092" s="41">
        <v>31</v>
      </c>
      <c r="F2092" s="41">
        <v>2025</v>
      </c>
      <c r="G2092" s="4">
        <v>331.18900000000002</v>
      </c>
      <c r="H2092" s="4">
        <v>376.42200000000003</v>
      </c>
      <c r="I2092" s="4">
        <v>400.94900000000001</v>
      </c>
      <c r="J2092" s="4">
        <v>323.36900000000003</v>
      </c>
      <c r="K2092" s="4">
        <v>294.87799999999999</v>
      </c>
      <c r="L2092" s="4">
        <v>339.27</v>
      </c>
      <c r="M2092" s="4">
        <v>436.38499999999999</v>
      </c>
      <c r="N2092" s="4">
        <v>472.73700000000002</v>
      </c>
      <c r="O2092" s="4">
        <v>410.459</v>
      </c>
      <c r="P2092" s="4">
        <v>333.57499999999999</v>
      </c>
      <c r="Q2092" s="4">
        <v>316.22699999999998</v>
      </c>
      <c r="R2092" s="4">
        <v>323.36799999999999</v>
      </c>
      <c r="S2092" s="4">
        <v>329.87900000000002</v>
      </c>
      <c r="T2092" s="4">
        <v>246.2</v>
      </c>
      <c r="U2092" s="4">
        <v>147.15700000000001</v>
      </c>
      <c r="V2092" s="4">
        <v>69.197000000000003</v>
      </c>
      <c r="W2092" s="4">
        <v>37.984999999999999</v>
      </c>
      <c r="X2092" s="4">
        <v>32.646999999999998</v>
      </c>
      <c r="Y2092" s="4">
        <v>10.252000000000001</v>
      </c>
      <c r="Z2092" s="4">
        <v>1.792</v>
      </c>
      <c r="AA2092" s="4">
        <v>0.155</v>
      </c>
    </row>
    <row r="2093" spans="1:27" s="6" customFormat="1" x14ac:dyDescent="0.3">
      <c r="A2093" s="40">
        <v>2092</v>
      </c>
      <c r="B2093" s="18" t="s">
        <v>323</v>
      </c>
      <c r="C2093" s="43" t="s">
        <v>161</v>
      </c>
      <c r="D2093" s="41">
        <v>9</v>
      </c>
      <c r="E2093" s="41">
        <v>31</v>
      </c>
      <c r="F2093" s="41">
        <v>2030</v>
      </c>
      <c r="G2093" s="4">
        <v>305.702</v>
      </c>
      <c r="H2093" s="4">
        <v>330.35899999999998</v>
      </c>
      <c r="I2093" s="4">
        <v>375.99299999999999</v>
      </c>
      <c r="J2093" s="4">
        <v>400.47699999999998</v>
      </c>
      <c r="K2093" s="4">
        <v>322.834</v>
      </c>
      <c r="L2093" s="4">
        <v>294.202</v>
      </c>
      <c r="M2093" s="4">
        <v>338.351</v>
      </c>
      <c r="N2093" s="4">
        <v>434.84</v>
      </c>
      <c r="O2093" s="4">
        <v>470.28800000000001</v>
      </c>
      <c r="P2093" s="4">
        <v>407.10500000000002</v>
      </c>
      <c r="Q2093" s="4">
        <v>328.93099999999998</v>
      </c>
      <c r="R2093" s="4">
        <v>308.46199999999999</v>
      </c>
      <c r="S2093" s="4">
        <v>310.01100000000002</v>
      </c>
      <c r="T2093" s="4">
        <v>307.06900000000002</v>
      </c>
      <c r="U2093" s="4">
        <v>216.43600000000001</v>
      </c>
      <c r="V2093" s="4">
        <v>118.592</v>
      </c>
      <c r="W2093" s="4">
        <v>48.878</v>
      </c>
      <c r="X2093" s="4">
        <v>21.619</v>
      </c>
      <c r="Y2093" s="4">
        <v>13.351000000000001</v>
      </c>
      <c r="Z2093" s="4">
        <v>2.5390000000000001</v>
      </c>
      <c r="AA2093" s="4">
        <v>0.22800000000000001</v>
      </c>
    </row>
    <row r="2094" spans="1:27" s="6" customFormat="1" x14ac:dyDescent="0.3">
      <c r="A2094" s="40">
        <v>2093</v>
      </c>
      <c r="B2094" s="18" t="s">
        <v>323</v>
      </c>
      <c r="C2094" s="43" t="s">
        <v>161</v>
      </c>
      <c r="D2094" s="41">
        <v>9</v>
      </c>
      <c r="E2094" s="41">
        <v>31</v>
      </c>
      <c r="F2094" s="41">
        <v>2035</v>
      </c>
      <c r="G2094" s="4">
        <v>307.25900000000001</v>
      </c>
      <c r="H2094" s="4">
        <v>305.01100000000002</v>
      </c>
      <c r="I2094" s="4">
        <v>330.00700000000001</v>
      </c>
      <c r="J2094" s="4">
        <v>375.57400000000001</v>
      </c>
      <c r="K2094" s="4">
        <v>399.84199999999998</v>
      </c>
      <c r="L2094" s="4">
        <v>322.12400000000002</v>
      </c>
      <c r="M2094" s="4">
        <v>293.43400000000003</v>
      </c>
      <c r="N2094" s="4">
        <v>337.197</v>
      </c>
      <c r="O2094" s="4">
        <v>432.67</v>
      </c>
      <c r="P2094" s="4">
        <v>466.59100000000001</v>
      </c>
      <c r="Q2094" s="4">
        <v>401.67500000000001</v>
      </c>
      <c r="R2094" s="4">
        <v>321.22699999999998</v>
      </c>
      <c r="S2094" s="4">
        <v>296.339</v>
      </c>
      <c r="T2094" s="4">
        <v>289.60700000000003</v>
      </c>
      <c r="U2094" s="4">
        <v>271.673</v>
      </c>
      <c r="V2094" s="4">
        <v>176.15</v>
      </c>
      <c r="W2094" s="4">
        <v>84.912999999999997</v>
      </c>
      <c r="X2094" s="4">
        <v>28.327999999999999</v>
      </c>
      <c r="Y2094" s="4">
        <v>9.0470000000000006</v>
      </c>
      <c r="Z2094" s="4">
        <v>3.4039999999999999</v>
      </c>
      <c r="AA2094" s="4">
        <v>0.33200000000000002</v>
      </c>
    </row>
    <row r="2095" spans="1:27" s="6" customFormat="1" x14ac:dyDescent="0.3">
      <c r="A2095" s="40">
        <v>2094</v>
      </c>
      <c r="B2095" s="18" t="s">
        <v>323</v>
      </c>
      <c r="C2095" s="43" t="s">
        <v>161</v>
      </c>
      <c r="D2095" s="41">
        <v>9</v>
      </c>
      <c r="E2095" s="41">
        <v>31</v>
      </c>
      <c r="F2095" s="41">
        <v>2040</v>
      </c>
      <c r="G2095" s="4">
        <v>313.93299999999999</v>
      </c>
      <c r="H2095" s="4">
        <v>306.63200000000001</v>
      </c>
      <c r="I2095" s="4">
        <v>304.71100000000001</v>
      </c>
      <c r="J2095" s="4">
        <v>329.661</v>
      </c>
      <c r="K2095" s="4">
        <v>375.00599999999997</v>
      </c>
      <c r="L2095" s="4">
        <v>398.99900000000002</v>
      </c>
      <c r="M2095" s="4">
        <v>321.31099999999998</v>
      </c>
      <c r="N2095" s="4">
        <v>292.46899999999999</v>
      </c>
      <c r="O2095" s="4">
        <v>335.57799999999997</v>
      </c>
      <c r="P2095" s="4">
        <v>429.40800000000002</v>
      </c>
      <c r="Q2095" s="4">
        <v>460.63900000000001</v>
      </c>
      <c r="R2095" s="4">
        <v>392.72300000000001</v>
      </c>
      <c r="S2095" s="4">
        <v>309.24200000000002</v>
      </c>
      <c r="T2095" s="4">
        <v>277.803</v>
      </c>
      <c r="U2095" s="4">
        <v>257.81299999999999</v>
      </c>
      <c r="V2095" s="4">
        <v>223.23699999999999</v>
      </c>
      <c r="W2095" s="4">
        <v>127.81399999999999</v>
      </c>
      <c r="X2095" s="4">
        <v>50.106000000000002</v>
      </c>
      <c r="Y2095" s="4">
        <v>12.135</v>
      </c>
      <c r="Z2095" s="4">
        <v>2.3769999999999998</v>
      </c>
      <c r="AA2095" s="4">
        <v>0.46200000000000002</v>
      </c>
    </row>
    <row r="2096" spans="1:27" s="6" customFormat="1" x14ac:dyDescent="0.3">
      <c r="A2096" s="40">
        <v>2095</v>
      </c>
      <c r="B2096" s="18" t="s">
        <v>323</v>
      </c>
      <c r="C2096" s="43" t="s">
        <v>161</v>
      </c>
      <c r="D2096" s="41">
        <v>9</v>
      </c>
      <c r="E2096" s="41">
        <v>31</v>
      </c>
      <c r="F2096" s="41">
        <v>2045</v>
      </c>
      <c r="G2096" s="4">
        <v>310.95299999999997</v>
      </c>
      <c r="H2096" s="4">
        <v>313.35199999999998</v>
      </c>
      <c r="I2096" s="4">
        <v>306.35199999999998</v>
      </c>
      <c r="J2096" s="4">
        <v>304.40699999999998</v>
      </c>
      <c r="K2096" s="4">
        <v>329.18200000000002</v>
      </c>
      <c r="L2096" s="4">
        <v>374.24799999999999</v>
      </c>
      <c r="M2096" s="4">
        <v>398.03399999999999</v>
      </c>
      <c r="N2096" s="4">
        <v>320.29599999999999</v>
      </c>
      <c r="O2096" s="4">
        <v>291.12</v>
      </c>
      <c r="P2096" s="4">
        <v>333.15199999999999</v>
      </c>
      <c r="Q2096" s="4">
        <v>424.17399999999998</v>
      </c>
      <c r="R2096" s="4">
        <v>450.87599999999998</v>
      </c>
      <c r="S2096" s="4">
        <v>378.83100000000002</v>
      </c>
      <c r="T2096" s="4">
        <v>290.89299999999997</v>
      </c>
      <c r="U2096" s="4">
        <v>248.803</v>
      </c>
      <c r="V2096" s="4">
        <v>213.846</v>
      </c>
      <c r="W2096" s="4">
        <v>164.12200000000001</v>
      </c>
      <c r="X2096" s="4">
        <v>76.793999999999997</v>
      </c>
      <c r="Y2096" s="4">
        <v>21.978999999999999</v>
      </c>
      <c r="Z2096" s="4">
        <v>3.2869999999999999</v>
      </c>
      <c r="AA2096" s="4">
        <v>0.36099999999999999</v>
      </c>
    </row>
    <row r="2097" spans="1:27" s="6" customFormat="1" x14ac:dyDescent="0.3">
      <c r="A2097" s="40">
        <v>2096</v>
      </c>
      <c r="B2097" s="18" t="s">
        <v>323</v>
      </c>
      <c r="C2097" s="43" t="s">
        <v>161</v>
      </c>
      <c r="D2097" s="41">
        <v>9</v>
      </c>
      <c r="E2097" s="41">
        <v>31</v>
      </c>
      <c r="F2097" s="41">
        <v>2050</v>
      </c>
      <c r="G2097" s="4">
        <v>299.33600000000001</v>
      </c>
      <c r="H2097" s="4">
        <v>310.43099999999998</v>
      </c>
      <c r="I2097" s="4">
        <v>313.08600000000001</v>
      </c>
      <c r="J2097" s="4">
        <v>306.065</v>
      </c>
      <c r="K2097" s="4">
        <v>303.98700000000002</v>
      </c>
      <c r="L2097" s="4">
        <v>328.54399999999998</v>
      </c>
      <c r="M2097" s="4">
        <v>373.37599999999998</v>
      </c>
      <c r="N2097" s="4">
        <v>396.82299999999998</v>
      </c>
      <c r="O2097" s="4">
        <v>318.88099999999997</v>
      </c>
      <c r="P2097" s="4">
        <v>289.10399999999998</v>
      </c>
      <c r="Q2097" s="4">
        <v>329.27600000000001</v>
      </c>
      <c r="R2097" s="4">
        <v>415.64400000000001</v>
      </c>
      <c r="S2097" s="4">
        <v>435.77300000000002</v>
      </c>
      <c r="T2097" s="4">
        <v>357.52199999999999</v>
      </c>
      <c r="U2097" s="4">
        <v>262.036</v>
      </c>
      <c r="V2097" s="4">
        <v>208.24299999999999</v>
      </c>
      <c r="W2097" s="4">
        <v>159.23099999999999</v>
      </c>
      <c r="X2097" s="4">
        <v>100.36199999999999</v>
      </c>
      <c r="Y2097" s="4">
        <v>34.484999999999999</v>
      </c>
      <c r="Z2097" s="4">
        <v>6.1420000000000003</v>
      </c>
      <c r="AA2097" s="4">
        <v>0.47899999999999998</v>
      </c>
    </row>
    <row r="2098" spans="1:27" s="6" customFormat="1" x14ac:dyDescent="0.3">
      <c r="A2098" s="40">
        <v>2097</v>
      </c>
      <c r="B2098" s="18" t="s">
        <v>323</v>
      </c>
      <c r="C2098" s="43" t="s">
        <v>161</v>
      </c>
      <c r="D2098" s="41">
        <v>9</v>
      </c>
      <c r="E2098" s="41">
        <v>31</v>
      </c>
      <c r="F2098" s="41">
        <v>2055</v>
      </c>
      <c r="G2098" s="4">
        <v>284.04500000000002</v>
      </c>
      <c r="H2098" s="4">
        <v>298.87700000000001</v>
      </c>
      <c r="I2098" s="4">
        <v>310.18599999999998</v>
      </c>
      <c r="J2098" s="4">
        <v>312.80599999999998</v>
      </c>
      <c r="K2098" s="4">
        <v>305.661</v>
      </c>
      <c r="L2098" s="4">
        <v>303.42399999999998</v>
      </c>
      <c r="M2098" s="4">
        <v>327.81099999999998</v>
      </c>
      <c r="N2098" s="4">
        <v>372.28800000000001</v>
      </c>
      <c r="O2098" s="4">
        <v>395.14499999999998</v>
      </c>
      <c r="P2098" s="4">
        <v>316.77300000000002</v>
      </c>
      <c r="Q2098" s="4">
        <v>285.90699999999998</v>
      </c>
      <c r="R2098" s="4">
        <v>323.01</v>
      </c>
      <c r="S2098" s="4">
        <v>402.50400000000002</v>
      </c>
      <c r="T2098" s="4">
        <v>412.61200000000002</v>
      </c>
      <c r="U2098" s="4">
        <v>323.91899999999998</v>
      </c>
      <c r="V2098" s="4">
        <v>221.30799999999999</v>
      </c>
      <c r="W2098" s="4">
        <v>157.071</v>
      </c>
      <c r="X2098" s="4">
        <v>99.147999999999996</v>
      </c>
      <c r="Y2098" s="4">
        <v>46.179000000000002</v>
      </c>
      <c r="Z2098" s="4">
        <v>9.9540000000000006</v>
      </c>
      <c r="AA2098" s="4">
        <v>0.89900000000000002</v>
      </c>
    </row>
    <row r="2099" spans="1:27" s="6" customFormat="1" x14ac:dyDescent="0.3">
      <c r="A2099" s="40">
        <v>2098</v>
      </c>
      <c r="B2099" s="18" t="s">
        <v>323</v>
      </c>
      <c r="C2099" s="43" t="s">
        <v>161</v>
      </c>
      <c r="D2099" s="41">
        <v>9</v>
      </c>
      <c r="E2099" s="41">
        <v>31</v>
      </c>
      <c r="F2099" s="41">
        <v>2060</v>
      </c>
      <c r="G2099" s="4">
        <v>272.66899999999998</v>
      </c>
      <c r="H2099" s="4">
        <v>283.64299999999997</v>
      </c>
      <c r="I2099" s="4">
        <v>298.65800000000002</v>
      </c>
      <c r="J2099" s="4">
        <v>309.92899999999997</v>
      </c>
      <c r="K2099" s="4">
        <v>312.416</v>
      </c>
      <c r="L2099" s="4">
        <v>305.125</v>
      </c>
      <c r="M2099" s="4">
        <v>302.78199999999998</v>
      </c>
      <c r="N2099" s="4">
        <v>326.89999999999998</v>
      </c>
      <c r="O2099" s="4">
        <v>370.78500000000003</v>
      </c>
      <c r="P2099" s="4">
        <v>392.64699999999999</v>
      </c>
      <c r="Q2099" s="4">
        <v>313.43</v>
      </c>
      <c r="R2099" s="4">
        <v>280.74900000000002</v>
      </c>
      <c r="S2099" s="4">
        <v>313.36900000000003</v>
      </c>
      <c r="T2099" s="4">
        <v>382.327</v>
      </c>
      <c r="U2099" s="4">
        <v>375.99700000000001</v>
      </c>
      <c r="V2099" s="4">
        <v>276.14299999999997</v>
      </c>
      <c r="W2099" s="4">
        <v>169.25200000000001</v>
      </c>
      <c r="X2099" s="4">
        <v>99.778000000000006</v>
      </c>
      <c r="Y2099" s="4">
        <v>46.896000000000001</v>
      </c>
      <c r="Z2099" s="4">
        <v>13.833</v>
      </c>
      <c r="AA2099" s="4">
        <v>1.5309999999999999</v>
      </c>
    </row>
    <row r="2100" spans="1:27" s="6" customFormat="1" x14ac:dyDescent="0.3">
      <c r="A2100" s="40">
        <v>2099</v>
      </c>
      <c r="B2100" s="18" t="s">
        <v>323</v>
      </c>
      <c r="C2100" s="43" t="s">
        <v>161</v>
      </c>
      <c r="D2100" s="41">
        <v>9</v>
      </c>
      <c r="E2100" s="41">
        <v>31</v>
      </c>
      <c r="F2100" s="41">
        <v>2065</v>
      </c>
      <c r="G2100" s="4">
        <v>267.59800000000001</v>
      </c>
      <c r="H2100" s="4">
        <v>272.31200000000001</v>
      </c>
      <c r="I2100" s="4">
        <v>283.44600000000003</v>
      </c>
      <c r="J2100" s="4">
        <v>298.42599999999999</v>
      </c>
      <c r="K2100" s="4">
        <v>309.56299999999999</v>
      </c>
      <c r="L2100" s="4">
        <v>311.89600000000002</v>
      </c>
      <c r="M2100" s="4">
        <v>304.51</v>
      </c>
      <c r="N2100" s="4">
        <v>301.97899999999998</v>
      </c>
      <c r="O2100" s="4">
        <v>325.63799999999998</v>
      </c>
      <c r="P2100" s="4">
        <v>368.54500000000002</v>
      </c>
      <c r="Q2100" s="4">
        <v>388.7</v>
      </c>
      <c r="R2100" s="4">
        <v>308.07499999999999</v>
      </c>
      <c r="S2100" s="4">
        <v>272.846</v>
      </c>
      <c r="T2100" s="4">
        <v>298.56</v>
      </c>
      <c r="U2100" s="4">
        <v>350.29500000000002</v>
      </c>
      <c r="V2100" s="4">
        <v>323.36500000000001</v>
      </c>
      <c r="W2100" s="4">
        <v>213.95599999999999</v>
      </c>
      <c r="X2100" s="4">
        <v>109.572</v>
      </c>
      <c r="Y2100" s="4">
        <v>48.457000000000001</v>
      </c>
      <c r="Z2100" s="4">
        <v>14.566000000000001</v>
      </c>
      <c r="AA2100" s="4">
        <v>2.2549999999999999</v>
      </c>
    </row>
    <row r="2101" spans="1:27" s="6" customFormat="1" x14ac:dyDescent="0.3">
      <c r="A2101" s="40">
        <v>2100</v>
      </c>
      <c r="B2101" s="18" t="s">
        <v>323</v>
      </c>
      <c r="C2101" s="43" t="s">
        <v>161</v>
      </c>
      <c r="D2101" s="41">
        <v>9</v>
      </c>
      <c r="E2101" s="41">
        <v>31</v>
      </c>
      <c r="F2101" s="41">
        <v>2070</v>
      </c>
      <c r="G2101" s="4">
        <v>264.858</v>
      </c>
      <c r="H2101" s="4">
        <v>267.27199999999999</v>
      </c>
      <c r="I2101" s="4">
        <v>272.13799999999998</v>
      </c>
      <c r="J2101" s="4">
        <v>283.24</v>
      </c>
      <c r="K2101" s="4">
        <v>298.09500000000003</v>
      </c>
      <c r="L2101" s="4">
        <v>309.07600000000002</v>
      </c>
      <c r="M2101" s="4">
        <v>311.30099999999999</v>
      </c>
      <c r="N2101" s="4">
        <v>303.74200000000002</v>
      </c>
      <c r="O2101" s="4">
        <v>300.87200000000001</v>
      </c>
      <c r="P2101" s="4">
        <v>323.762</v>
      </c>
      <c r="Q2101" s="4">
        <v>365.02499999999998</v>
      </c>
      <c r="R2101" s="4">
        <v>382.42</v>
      </c>
      <c r="S2101" s="4">
        <v>299.90699999999998</v>
      </c>
      <c r="T2101" s="4">
        <v>260.70600000000002</v>
      </c>
      <c r="U2101" s="4">
        <v>274.97399999999999</v>
      </c>
      <c r="V2101" s="4">
        <v>303.80099999999999</v>
      </c>
      <c r="W2101" s="4">
        <v>253.69900000000001</v>
      </c>
      <c r="X2101" s="4">
        <v>141.083</v>
      </c>
      <c r="Y2101" s="4">
        <v>54.613999999999997</v>
      </c>
      <c r="Z2101" s="4">
        <v>15.601000000000001</v>
      </c>
      <c r="AA2101" s="4">
        <v>2.57</v>
      </c>
    </row>
    <row r="2102" spans="1:27" s="6" customFormat="1" x14ac:dyDescent="0.3">
      <c r="A2102" s="40">
        <v>2101</v>
      </c>
      <c r="B2102" s="18" t="s">
        <v>323</v>
      </c>
      <c r="C2102" s="43" t="s">
        <v>161</v>
      </c>
      <c r="D2102" s="41">
        <v>9</v>
      </c>
      <c r="E2102" s="41">
        <v>31</v>
      </c>
      <c r="F2102" s="41">
        <v>2075</v>
      </c>
      <c r="G2102" s="4">
        <v>260.392</v>
      </c>
      <c r="H2102" s="4">
        <v>264.56</v>
      </c>
      <c r="I2102" s="4">
        <v>267.113</v>
      </c>
      <c r="J2102" s="4">
        <v>271.94900000000001</v>
      </c>
      <c r="K2102" s="4">
        <v>282.94299999999998</v>
      </c>
      <c r="L2102" s="4">
        <v>297.654</v>
      </c>
      <c r="M2102" s="4">
        <v>308.51799999999997</v>
      </c>
      <c r="N2102" s="4">
        <v>310.55599999999998</v>
      </c>
      <c r="O2102" s="4">
        <v>302.68400000000003</v>
      </c>
      <c r="P2102" s="4">
        <v>299.226</v>
      </c>
      <c r="Q2102" s="4">
        <v>320.83499999999998</v>
      </c>
      <c r="R2102" s="4">
        <v>359.47199999999998</v>
      </c>
      <c r="S2102" s="4">
        <v>372.91199999999998</v>
      </c>
      <c r="T2102" s="4">
        <v>287.39299999999997</v>
      </c>
      <c r="U2102" s="4">
        <v>241.35</v>
      </c>
      <c r="V2102" s="4">
        <v>240.46299999999999</v>
      </c>
      <c r="W2102" s="4">
        <v>241.34800000000001</v>
      </c>
      <c r="X2102" s="4">
        <v>170.42</v>
      </c>
      <c r="Y2102" s="4">
        <v>72.200999999999993</v>
      </c>
      <c r="Z2102" s="4">
        <v>18.245999999999999</v>
      </c>
      <c r="AA2102" s="4">
        <v>2.8940000000000001</v>
      </c>
    </row>
    <row r="2103" spans="1:27" s="6" customFormat="1" x14ac:dyDescent="0.3">
      <c r="A2103" s="40">
        <v>2102</v>
      </c>
      <c r="B2103" s="18" t="s">
        <v>323</v>
      </c>
      <c r="C2103" s="43" t="s">
        <v>161</v>
      </c>
      <c r="D2103" s="41">
        <v>9</v>
      </c>
      <c r="E2103" s="41">
        <v>31</v>
      </c>
      <c r="F2103" s="41">
        <v>2080</v>
      </c>
      <c r="G2103" s="4">
        <v>253.41300000000001</v>
      </c>
      <c r="H2103" s="4">
        <v>260.11599999999999</v>
      </c>
      <c r="I2103" s="4">
        <v>264.41399999999999</v>
      </c>
      <c r="J2103" s="4">
        <v>266.94299999999998</v>
      </c>
      <c r="K2103" s="4">
        <v>271.68099999999998</v>
      </c>
      <c r="L2103" s="4">
        <v>282.55</v>
      </c>
      <c r="M2103" s="4">
        <v>297.14499999999998</v>
      </c>
      <c r="N2103" s="4">
        <v>307.81700000000001</v>
      </c>
      <c r="O2103" s="4">
        <v>309.529</v>
      </c>
      <c r="P2103" s="4">
        <v>301.11500000000001</v>
      </c>
      <c r="Q2103" s="4">
        <v>296.66800000000001</v>
      </c>
      <c r="R2103" s="4">
        <v>316.24400000000003</v>
      </c>
      <c r="S2103" s="4">
        <v>351.09699999999998</v>
      </c>
      <c r="T2103" s="4">
        <v>358.32600000000002</v>
      </c>
      <c r="U2103" s="4">
        <v>267.33199999999999</v>
      </c>
      <c r="V2103" s="4">
        <v>212.70400000000001</v>
      </c>
      <c r="W2103" s="4">
        <v>193.28299999999999</v>
      </c>
      <c r="X2103" s="4">
        <v>164.99</v>
      </c>
      <c r="Y2103" s="4">
        <v>89.442999999999998</v>
      </c>
      <c r="Z2103" s="4">
        <v>24.998999999999999</v>
      </c>
      <c r="AA2103" s="4">
        <v>3.508</v>
      </c>
    </row>
    <row r="2104" spans="1:27" s="6" customFormat="1" x14ac:dyDescent="0.3">
      <c r="A2104" s="40">
        <v>2103</v>
      </c>
      <c r="B2104" s="18" t="s">
        <v>323</v>
      </c>
      <c r="C2104" s="43" t="s">
        <v>161</v>
      </c>
      <c r="D2104" s="41">
        <v>9</v>
      </c>
      <c r="E2104" s="41">
        <v>31</v>
      </c>
      <c r="F2104" s="41">
        <v>2085</v>
      </c>
      <c r="G2104" s="4">
        <v>245.28299999999999</v>
      </c>
      <c r="H2104" s="4">
        <v>253.16399999999999</v>
      </c>
      <c r="I2104" s="4">
        <v>259.98200000000003</v>
      </c>
      <c r="J2104" s="4">
        <v>264.25400000000002</v>
      </c>
      <c r="K2104" s="4">
        <v>266.69499999999999</v>
      </c>
      <c r="L2104" s="4">
        <v>271.32600000000002</v>
      </c>
      <c r="M2104" s="4">
        <v>282.09300000000002</v>
      </c>
      <c r="N2104" s="4">
        <v>296.505</v>
      </c>
      <c r="O2104" s="4">
        <v>306.85500000000002</v>
      </c>
      <c r="P2104" s="4">
        <v>308.00799999999998</v>
      </c>
      <c r="Q2104" s="4">
        <v>298.685</v>
      </c>
      <c r="R2104" s="4">
        <v>292.68099999999998</v>
      </c>
      <c r="S2104" s="4">
        <v>309.351</v>
      </c>
      <c r="T2104" s="4">
        <v>338.22899999999998</v>
      </c>
      <c r="U2104" s="4">
        <v>334.82600000000002</v>
      </c>
      <c r="V2104" s="4">
        <v>237.327</v>
      </c>
      <c r="W2104" s="4">
        <v>172.869</v>
      </c>
      <c r="X2104" s="4">
        <v>134.34700000000001</v>
      </c>
      <c r="Y2104" s="4">
        <v>88.716999999999999</v>
      </c>
      <c r="Z2104" s="4">
        <v>32.066000000000003</v>
      </c>
      <c r="AA2104" s="4">
        <v>4.93</v>
      </c>
    </row>
    <row r="2105" spans="1:27" s="6" customFormat="1" x14ac:dyDescent="0.3">
      <c r="A2105" s="40">
        <v>2104</v>
      </c>
      <c r="B2105" s="18" t="s">
        <v>323</v>
      </c>
      <c r="C2105" s="43" t="s">
        <v>161</v>
      </c>
      <c r="D2105" s="41">
        <v>9</v>
      </c>
      <c r="E2105" s="41">
        <v>31</v>
      </c>
      <c r="F2105" s="41">
        <v>2090</v>
      </c>
      <c r="G2105" s="4">
        <v>237.97499999999999</v>
      </c>
      <c r="H2105" s="4">
        <v>245.05799999999999</v>
      </c>
      <c r="I2105" s="4">
        <v>253.041</v>
      </c>
      <c r="J2105" s="4">
        <v>259.83499999999998</v>
      </c>
      <c r="K2105" s="4">
        <v>264.024</v>
      </c>
      <c r="L2105" s="4">
        <v>266.36700000000002</v>
      </c>
      <c r="M2105" s="4">
        <v>270.91300000000001</v>
      </c>
      <c r="N2105" s="4">
        <v>281.52199999999999</v>
      </c>
      <c r="O2105" s="4">
        <v>295.63099999999997</v>
      </c>
      <c r="P2105" s="4">
        <v>305.43400000000003</v>
      </c>
      <c r="Q2105" s="4">
        <v>305.67099999999999</v>
      </c>
      <c r="R2105" s="4">
        <v>294.93099999999998</v>
      </c>
      <c r="S2105" s="4">
        <v>286.73</v>
      </c>
      <c r="T2105" s="4">
        <v>298.767</v>
      </c>
      <c r="U2105" s="4">
        <v>317.44799999999998</v>
      </c>
      <c r="V2105" s="4">
        <v>299.38099999999997</v>
      </c>
      <c r="W2105" s="4">
        <v>195.00299999999999</v>
      </c>
      <c r="X2105" s="4">
        <v>122.17100000000001</v>
      </c>
      <c r="Y2105" s="4">
        <v>74.028999999999996</v>
      </c>
      <c r="Z2105" s="4">
        <v>32.956000000000003</v>
      </c>
      <c r="AA2105" s="4">
        <v>6.6760000000000002</v>
      </c>
    </row>
    <row r="2106" spans="1:27" s="6" customFormat="1" x14ac:dyDescent="0.3">
      <c r="A2106" s="40">
        <v>2105</v>
      </c>
      <c r="B2106" s="18" t="s">
        <v>323</v>
      </c>
      <c r="C2106" s="43" t="s">
        <v>161</v>
      </c>
      <c r="D2106" s="41">
        <v>9</v>
      </c>
      <c r="E2106" s="41">
        <v>31</v>
      </c>
      <c r="F2106" s="41">
        <v>2095</v>
      </c>
      <c r="G2106" s="4">
        <v>232.68</v>
      </c>
      <c r="H2106" s="4">
        <v>237.774</v>
      </c>
      <c r="I2106" s="4">
        <v>244.94900000000001</v>
      </c>
      <c r="J2106" s="4">
        <v>252.90700000000001</v>
      </c>
      <c r="K2106" s="4">
        <v>259.62200000000001</v>
      </c>
      <c r="L2106" s="4">
        <v>263.72000000000003</v>
      </c>
      <c r="M2106" s="4">
        <v>265.98700000000002</v>
      </c>
      <c r="N2106" s="4">
        <v>270.39600000000002</v>
      </c>
      <c r="O2106" s="4">
        <v>280.74</v>
      </c>
      <c r="P2106" s="4">
        <v>294.34199999999998</v>
      </c>
      <c r="Q2106" s="4">
        <v>303.25900000000001</v>
      </c>
      <c r="R2106" s="4">
        <v>302.07900000000001</v>
      </c>
      <c r="S2106" s="4">
        <v>289.34800000000001</v>
      </c>
      <c r="T2106" s="4">
        <v>277.58100000000002</v>
      </c>
      <c r="U2106" s="4">
        <v>281.57900000000001</v>
      </c>
      <c r="V2106" s="4">
        <v>285.75700000000001</v>
      </c>
      <c r="W2106" s="4">
        <v>248.53899999999999</v>
      </c>
      <c r="X2106" s="4">
        <v>140.00800000000001</v>
      </c>
      <c r="Y2106" s="4">
        <v>68.918000000000006</v>
      </c>
      <c r="Z2106" s="4">
        <v>28.466000000000001</v>
      </c>
      <c r="AA2106" s="4">
        <v>7.4589999999999996</v>
      </c>
    </row>
    <row r="2107" spans="1:27" s="6" customFormat="1" x14ac:dyDescent="0.3">
      <c r="A2107" s="40">
        <v>2106</v>
      </c>
      <c r="B2107" s="18" t="s">
        <v>323</v>
      </c>
      <c r="C2107" s="43" t="s">
        <v>161</v>
      </c>
      <c r="D2107" s="41">
        <v>9</v>
      </c>
      <c r="E2107" s="41">
        <v>31</v>
      </c>
      <c r="F2107" s="41">
        <v>2100</v>
      </c>
      <c r="G2107" s="4">
        <v>228.99199999999999</v>
      </c>
      <c r="H2107" s="4">
        <v>232.49299999999999</v>
      </c>
      <c r="I2107" s="4">
        <v>237.673</v>
      </c>
      <c r="J2107" s="4">
        <v>244.828</v>
      </c>
      <c r="K2107" s="4">
        <v>252.714</v>
      </c>
      <c r="L2107" s="4">
        <v>259.34100000000001</v>
      </c>
      <c r="M2107" s="4">
        <v>263.36399999999998</v>
      </c>
      <c r="N2107" s="4">
        <v>265.50900000000001</v>
      </c>
      <c r="O2107" s="4">
        <v>269.69</v>
      </c>
      <c r="P2107" s="4">
        <v>279.589</v>
      </c>
      <c r="Q2107" s="4">
        <v>292.37599999999998</v>
      </c>
      <c r="R2107" s="4">
        <v>299.93299999999999</v>
      </c>
      <c r="S2107" s="4">
        <v>296.75599999999997</v>
      </c>
      <c r="T2107" s="4">
        <v>280.73700000000002</v>
      </c>
      <c r="U2107" s="4">
        <v>262.62</v>
      </c>
      <c r="V2107" s="4">
        <v>255.054</v>
      </c>
      <c r="W2107" s="4">
        <v>239.524</v>
      </c>
      <c r="X2107" s="4">
        <v>181.11500000000001</v>
      </c>
      <c r="Y2107" s="4">
        <v>80.760000000000005</v>
      </c>
      <c r="Z2107" s="4">
        <v>27.393999999999998</v>
      </c>
      <c r="AA2107" s="4">
        <v>7.0449999999999999</v>
      </c>
    </row>
    <row r="2108" spans="1:27" s="6" customFormat="1" x14ac:dyDescent="0.3">
      <c r="A2108" s="40">
        <v>2107</v>
      </c>
      <c r="B2108" s="18" t="s">
        <v>323</v>
      </c>
      <c r="C2108" s="43" t="s">
        <v>162</v>
      </c>
      <c r="D2108" s="41"/>
      <c r="E2108" s="41">
        <v>48</v>
      </c>
      <c r="F2108" s="41">
        <v>2015</v>
      </c>
      <c r="G2108" s="4">
        <v>51.639000000000003</v>
      </c>
      <c r="H2108" s="4">
        <v>47.097000000000001</v>
      </c>
      <c r="I2108" s="4">
        <v>40.395000000000003</v>
      </c>
      <c r="J2108" s="4">
        <v>35.917000000000002</v>
      </c>
      <c r="K2108" s="4">
        <v>42.125</v>
      </c>
      <c r="L2108" s="4">
        <v>55.378999999999998</v>
      </c>
      <c r="M2108" s="4">
        <v>60.348999999999997</v>
      </c>
      <c r="N2108" s="4">
        <v>48.83</v>
      </c>
      <c r="O2108" s="4">
        <v>39.246000000000002</v>
      </c>
      <c r="P2108" s="4">
        <v>33.250999999999998</v>
      </c>
      <c r="Q2108" s="4">
        <v>27.081</v>
      </c>
      <c r="R2108" s="4">
        <v>18.933</v>
      </c>
      <c r="S2108" s="4">
        <v>9.6300000000000008</v>
      </c>
      <c r="T2108" s="4">
        <v>5.492</v>
      </c>
      <c r="U2108" s="4">
        <v>4.3209999999999997</v>
      </c>
      <c r="V2108" s="4">
        <v>3.18</v>
      </c>
      <c r="W2108" s="4">
        <v>1.381</v>
      </c>
      <c r="X2108" s="4">
        <v>0.68899999999999995</v>
      </c>
      <c r="Y2108" s="4">
        <v>0.129</v>
      </c>
      <c r="Z2108" s="4">
        <v>0.03</v>
      </c>
      <c r="AA2108" s="4">
        <v>5.0000000000000001E-3</v>
      </c>
    </row>
    <row r="2109" spans="1:27" s="6" customFormat="1" x14ac:dyDescent="0.3">
      <c r="A2109" s="40">
        <v>2108</v>
      </c>
      <c r="B2109" s="18" t="s">
        <v>323</v>
      </c>
      <c r="C2109" s="43" t="s">
        <v>162</v>
      </c>
      <c r="D2109" s="41"/>
      <c r="E2109" s="41">
        <v>48</v>
      </c>
      <c r="F2109" s="41">
        <v>2020</v>
      </c>
      <c r="G2109" s="4">
        <v>53.545999999999999</v>
      </c>
      <c r="H2109" s="4">
        <v>51.576999999999998</v>
      </c>
      <c r="I2109" s="4">
        <v>46.82</v>
      </c>
      <c r="J2109" s="4">
        <v>40.363</v>
      </c>
      <c r="K2109" s="4">
        <v>43.366999999999997</v>
      </c>
      <c r="L2109" s="4">
        <v>69.045000000000002</v>
      </c>
      <c r="M2109" s="4">
        <v>69.242000000000004</v>
      </c>
      <c r="N2109" s="4">
        <v>54.216000000000001</v>
      </c>
      <c r="O2109" s="4">
        <v>47.006</v>
      </c>
      <c r="P2109" s="4">
        <v>35.744</v>
      </c>
      <c r="Q2109" s="4">
        <v>30.686</v>
      </c>
      <c r="R2109" s="4">
        <v>26.419</v>
      </c>
      <c r="S2109" s="4">
        <v>18.184000000000001</v>
      </c>
      <c r="T2109" s="4">
        <v>8.9420000000000002</v>
      </c>
      <c r="U2109" s="4">
        <v>4.8179999999999996</v>
      </c>
      <c r="V2109" s="4">
        <v>3.444</v>
      </c>
      <c r="W2109" s="4">
        <v>2.169</v>
      </c>
      <c r="X2109" s="4">
        <v>0.748</v>
      </c>
      <c r="Y2109" s="4">
        <v>0.27300000000000002</v>
      </c>
      <c r="Z2109" s="4">
        <v>3.5000000000000003E-2</v>
      </c>
      <c r="AA2109" s="4">
        <v>5.0000000000000001E-3</v>
      </c>
    </row>
    <row r="2110" spans="1:27" s="6" customFormat="1" x14ac:dyDescent="0.3">
      <c r="A2110" s="40">
        <v>2109</v>
      </c>
      <c r="B2110" s="18" t="s">
        <v>323</v>
      </c>
      <c r="C2110" s="43" t="s">
        <v>162</v>
      </c>
      <c r="D2110" s="41"/>
      <c r="E2110" s="41">
        <v>48</v>
      </c>
      <c r="F2110" s="41">
        <v>2025</v>
      </c>
      <c r="G2110" s="4">
        <v>55.009</v>
      </c>
      <c r="H2110" s="4">
        <v>53.892000000000003</v>
      </c>
      <c r="I2110" s="4">
        <v>51.75</v>
      </c>
      <c r="J2110" s="4">
        <v>47.037999999999997</v>
      </c>
      <c r="K2110" s="4">
        <v>50.561</v>
      </c>
      <c r="L2110" s="4">
        <v>63.286000000000001</v>
      </c>
      <c r="M2110" s="4">
        <v>71.409000000000006</v>
      </c>
      <c r="N2110" s="4">
        <v>59.098999999999997</v>
      </c>
      <c r="O2110" s="4">
        <v>49.54</v>
      </c>
      <c r="P2110" s="4">
        <v>43.927999999999997</v>
      </c>
      <c r="Q2110" s="4">
        <v>34.360999999999997</v>
      </c>
      <c r="R2110" s="4">
        <v>29.893000000000001</v>
      </c>
      <c r="S2110" s="4">
        <v>25.465</v>
      </c>
      <c r="T2110" s="4">
        <v>17</v>
      </c>
      <c r="U2110" s="4">
        <v>7.9240000000000004</v>
      </c>
      <c r="V2110" s="4">
        <v>3.903</v>
      </c>
      <c r="W2110" s="4">
        <v>2.4089999999999998</v>
      </c>
      <c r="X2110" s="4">
        <v>1.2170000000000001</v>
      </c>
      <c r="Y2110" s="4">
        <v>0.308</v>
      </c>
      <c r="Z2110" s="4">
        <v>7.4999999999999997E-2</v>
      </c>
      <c r="AA2110" s="4">
        <v>6.0000000000000001E-3</v>
      </c>
    </row>
    <row r="2111" spans="1:27" s="6" customFormat="1" x14ac:dyDescent="0.3">
      <c r="A2111" s="40">
        <v>2110</v>
      </c>
      <c r="B2111" s="18" t="s">
        <v>323</v>
      </c>
      <c r="C2111" s="43" t="s">
        <v>162</v>
      </c>
      <c r="D2111" s="41"/>
      <c r="E2111" s="41">
        <v>48</v>
      </c>
      <c r="F2111" s="41">
        <v>2030</v>
      </c>
      <c r="G2111" s="4">
        <v>55.947000000000003</v>
      </c>
      <c r="H2111" s="4">
        <v>55.158000000000001</v>
      </c>
      <c r="I2111" s="4">
        <v>53.966000000000001</v>
      </c>
      <c r="J2111" s="4">
        <v>51.816000000000003</v>
      </c>
      <c r="K2111" s="4">
        <v>54.581000000000003</v>
      </c>
      <c r="L2111" s="4">
        <v>70.477999999999994</v>
      </c>
      <c r="M2111" s="4">
        <v>77.162999999999997</v>
      </c>
      <c r="N2111" s="4">
        <v>67.747</v>
      </c>
      <c r="O2111" s="4">
        <v>50.174999999999997</v>
      </c>
      <c r="P2111" s="4">
        <v>43.569000000000003</v>
      </c>
      <c r="Q2111" s="4">
        <v>40.606999999999999</v>
      </c>
      <c r="R2111" s="4">
        <v>32.808</v>
      </c>
      <c r="S2111" s="4">
        <v>28.893000000000001</v>
      </c>
      <c r="T2111" s="4">
        <v>23.934999999999999</v>
      </c>
      <c r="U2111" s="4">
        <v>15.201000000000001</v>
      </c>
      <c r="V2111" s="4">
        <v>6.5179999999999998</v>
      </c>
      <c r="W2111" s="4">
        <v>2.7949999999999999</v>
      </c>
      <c r="X2111" s="4">
        <v>1.395</v>
      </c>
      <c r="Y2111" s="4">
        <v>0.52100000000000002</v>
      </c>
      <c r="Z2111" s="4">
        <v>8.6999999999999994E-2</v>
      </c>
      <c r="AA2111" s="4">
        <v>1.2E-2</v>
      </c>
    </row>
    <row r="2112" spans="1:27" s="6" customFormat="1" x14ac:dyDescent="0.3">
      <c r="A2112" s="40">
        <v>2111</v>
      </c>
      <c r="B2112" s="18" t="s">
        <v>323</v>
      </c>
      <c r="C2112" s="43" t="s">
        <v>162</v>
      </c>
      <c r="D2112" s="41"/>
      <c r="E2112" s="41">
        <v>48</v>
      </c>
      <c r="F2112" s="41">
        <v>2035</v>
      </c>
      <c r="G2112" s="4">
        <v>56.417999999999999</v>
      </c>
      <c r="H2112" s="4">
        <v>56.100999999999999</v>
      </c>
      <c r="I2112" s="4">
        <v>55.231999999999999</v>
      </c>
      <c r="J2112" s="4">
        <v>54.033999999999999</v>
      </c>
      <c r="K2112" s="4">
        <v>55.607999999999997</v>
      </c>
      <c r="L2112" s="4">
        <v>62.003999999999998</v>
      </c>
      <c r="M2112" s="4">
        <v>74.613</v>
      </c>
      <c r="N2112" s="4">
        <v>77</v>
      </c>
      <c r="O2112" s="4">
        <v>65.787999999999997</v>
      </c>
      <c r="P2112" s="4">
        <v>47.448</v>
      </c>
      <c r="Q2112" s="4">
        <v>41.76</v>
      </c>
      <c r="R2112" s="4">
        <v>39.723999999999997</v>
      </c>
      <c r="S2112" s="4">
        <v>31.782</v>
      </c>
      <c r="T2112" s="4">
        <v>27.282</v>
      </c>
      <c r="U2112" s="4">
        <v>21.584</v>
      </c>
      <c r="V2112" s="4">
        <v>12.685</v>
      </c>
      <c r="W2112" s="4">
        <v>4.7729999999999997</v>
      </c>
      <c r="X2112" s="4">
        <v>1.671</v>
      </c>
      <c r="Y2112" s="4">
        <v>0.623</v>
      </c>
      <c r="Z2112" s="4">
        <v>0.156</v>
      </c>
      <c r="AA2112" s="4">
        <v>1.4999999999999999E-2</v>
      </c>
    </row>
    <row r="2113" spans="1:27" s="6" customFormat="1" x14ac:dyDescent="0.3">
      <c r="A2113" s="40">
        <v>2112</v>
      </c>
      <c r="B2113" s="18" t="s">
        <v>323</v>
      </c>
      <c r="C2113" s="43" t="s">
        <v>162</v>
      </c>
      <c r="D2113" s="41"/>
      <c r="E2113" s="41">
        <v>48</v>
      </c>
      <c r="F2113" s="41">
        <v>2040</v>
      </c>
      <c r="G2113" s="4">
        <v>53.405999999999999</v>
      </c>
      <c r="H2113" s="4">
        <v>56.573</v>
      </c>
      <c r="I2113" s="4">
        <v>56.177</v>
      </c>
      <c r="J2113" s="4">
        <v>55.253999999999998</v>
      </c>
      <c r="K2113" s="4">
        <v>55.776000000000003</v>
      </c>
      <c r="L2113" s="4">
        <v>59.036000000000001</v>
      </c>
      <c r="M2113" s="4">
        <v>64.409000000000006</v>
      </c>
      <c r="N2113" s="4">
        <v>74.963999999999999</v>
      </c>
      <c r="O2113" s="4">
        <v>75.772999999999996</v>
      </c>
      <c r="P2113" s="4">
        <v>64.054000000000002</v>
      </c>
      <c r="Q2113" s="4">
        <v>46.17</v>
      </c>
      <c r="R2113" s="4">
        <v>40.895000000000003</v>
      </c>
      <c r="S2113" s="4">
        <v>38.573999999999998</v>
      </c>
      <c r="T2113" s="4">
        <v>30.135000000000002</v>
      </c>
      <c r="U2113" s="4">
        <v>24.792999999999999</v>
      </c>
      <c r="V2113" s="4">
        <v>18.247</v>
      </c>
      <c r="W2113" s="4">
        <v>9.4849999999999994</v>
      </c>
      <c r="X2113" s="4">
        <v>2.94</v>
      </c>
      <c r="Y2113" s="4">
        <v>0.77600000000000002</v>
      </c>
      <c r="Z2113" s="4">
        <v>0.193</v>
      </c>
      <c r="AA2113" s="4">
        <v>2.7E-2</v>
      </c>
    </row>
    <row r="2114" spans="1:27" s="6" customFormat="1" x14ac:dyDescent="0.3">
      <c r="A2114" s="40">
        <v>2113</v>
      </c>
      <c r="B2114" s="18" t="s">
        <v>323</v>
      </c>
      <c r="C2114" s="43" t="s">
        <v>162</v>
      </c>
      <c r="D2114" s="41"/>
      <c r="E2114" s="41">
        <v>48</v>
      </c>
      <c r="F2114" s="41">
        <v>2045</v>
      </c>
      <c r="G2114" s="4">
        <v>50.454999999999998</v>
      </c>
      <c r="H2114" s="4">
        <v>53.567999999999998</v>
      </c>
      <c r="I2114" s="4">
        <v>56.651000000000003</v>
      </c>
      <c r="J2114" s="4">
        <v>56.198</v>
      </c>
      <c r="K2114" s="4">
        <v>56.999000000000002</v>
      </c>
      <c r="L2114" s="4">
        <v>59.209000000000003</v>
      </c>
      <c r="M2114" s="4">
        <v>61.451999999999998</v>
      </c>
      <c r="N2114" s="4">
        <v>64.784000000000006</v>
      </c>
      <c r="O2114" s="4">
        <v>73.751999999999995</v>
      </c>
      <c r="P2114" s="4">
        <v>74.007999999999996</v>
      </c>
      <c r="Q2114" s="4">
        <v>62.68</v>
      </c>
      <c r="R2114" s="4">
        <v>45.28</v>
      </c>
      <c r="S2114" s="4">
        <v>39.784999999999997</v>
      </c>
      <c r="T2114" s="4">
        <v>36.716999999999999</v>
      </c>
      <c r="U2114" s="4">
        <v>27.577000000000002</v>
      </c>
      <c r="V2114" s="4">
        <v>21.210999999999999</v>
      </c>
      <c r="W2114" s="4">
        <v>13.906000000000001</v>
      </c>
      <c r="X2114" s="4">
        <v>6.008</v>
      </c>
      <c r="Y2114" s="4">
        <v>1.4159999999999999</v>
      </c>
      <c r="Z2114" s="4">
        <v>0.252</v>
      </c>
      <c r="AA2114" s="4">
        <v>3.5999999999999997E-2</v>
      </c>
    </row>
    <row r="2115" spans="1:27" s="6" customFormat="1" x14ac:dyDescent="0.3">
      <c r="A2115" s="40">
        <v>2114</v>
      </c>
      <c r="B2115" s="18" t="s">
        <v>323</v>
      </c>
      <c r="C2115" s="43" t="s">
        <v>162</v>
      </c>
      <c r="D2115" s="41"/>
      <c r="E2115" s="41">
        <v>48</v>
      </c>
      <c r="F2115" s="41">
        <v>2050</v>
      </c>
      <c r="G2115" s="4">
        <v>49.22</v>
      </c>
      <c r="H2115" s="4">
        <v>50.621000000000002</v>
      </c>
      <c r="I2115" s="4">
        <v>53.649000000000001</v>
      </c>
      <c r="J2115" s="4">
        <v>56.673999999999999</v>
      </c>
      <c r="K2115" s="4">
        <v>57.948</v>
      </c>
      <c r="L2115" s="4">
        <v>60.433999999999997</v>
      </c>
      <c r="M2115" s="4">
        <v>61.628999999999998</v>
      </c>
      <c r="N2115" s="4">
        <v>61.838999999999999</v>
      </c>
      <c r="O2115" s="4">
        <v>63.610999999999997</v>
      </c>
      <c r="P2115" s="4">
        <v>72.007999999999996</v>
      </c>
      <c r="Q2115" s="4">
        <v>72.587999999999994</v>
      </c>
      <c r="R2115" s="4">
        <v>61.615000000000002</v>
      </c>
      <c r="S2115" s="4">
        <v>44.133000000000003</v>
      </c>
      <c r="T2115" s="4">
        <v>38.003</v>
      </c>
      <c r="U2115" s="4">
        <v>33.816000000000003</v>
      </c>
      <c r="V2115" s="4">
        <v>23.852</v>
      </c>
      <c r="W2115" s="4">
        <v>16.45</v>
      </c>
      <c r="X2115" s="4">
        <v>9.0359999999999996</v>
      </c>
      <c r="Y2115" s="4">
        <v>2.992</v>
      </c>
      <c r="Z2115" s="4">
        <v>0.47899999999999998</v>
      </c>
      <c r="AA2115" s="4">
        <v>4.9000000000000002E-2</v>
      </c>
    </row>
    <row r="2116" spans="1:27" s="6" customFormat="1" x14ac:dyDescent="0.3">
      <c r="A2116" s="40">
        <v>2115</v>
      </c>
      <c r="B2116" s="18" t="s">
        <v>323</v>
      </c>
      <c r="C2116" s="43" t="s">
        <v>162</v>
      </c>
      <c r="D2116" s="41"/>
      <c r="E2116" s="41">
        <v>48</v>
      </c>
      <c r="F2116" s="41">
        <v>2055</v>
      </c>
      <c r="G2116" s="4">
        <v>49.276000000000003</v>
      </c>
      <c r="H2116" s="4">
        <v>49.378999999999998</v>
      </c>
      <c r="I2116" s="4">
        <v>50.7</v>
      </c>
      <c r="J2116" s="4">
        <v>53.67</v>
      </c>
      <c r="K2116" s="4">
        <v>58.335999999999999</v>
      </c>
      <c r="L2116" s="4">
        <v>61.21</v>
      </c>
      <c r="M2116" s="4">
        <v>62.731000000000002</v>
      </c>
      <c r="N2116" s="4">
        <v>61.997</v>
      </c>
      <c r="O2116" s="4">
        <v>60.731999999999999</v>
      </c>
      <c r="P2116" s="4">
        <v>61.991999999999997</v>
      </c>
      <c r="Q2116" s="4">
        <v>70.671000000000006</v>
      </c>
      <c r="R2116" s="4">
        <v>71.465000000000003</v>
      </c>
      <c r="S2116" s="4">
        <v>60.173000000000002</v>
      </c>
      <c r="T2116" s="4">
        <v>42.298999999999999</v>
      </c>
      <c r="U2116" s="4">
        <v>35.210999999999999</v>
      </c>
      <c r="V2116" s="4">
        <v>29.545000000000002</v>
      </c>
      <c r="W2116" s="4">
        <v>18.802</v>
      </c>
      <c r="X2116" s="4">
        <v>10.95</v>
      </c>
      <c r="Y2116" s="4">
        <v>4.6470000000000002</v>
      </c>
      <c r="Z2116" s="4">
        <v>1.054</v>
      </c>
      <c r="AA2116" s="4">
        <v>9.4E-2</v>
      </c>
    </row>
    <row r="2117" spans="1:27" s="6" customFormat="1" x14ac:dyDescent="0.3">
      <c r="A2117" s="40">
        <v>2116</v>
      </c>
      <c r="B2117" s="18" t="s">
        <v>323</v>
      </c>
      <c r="C2117" s="43" t="s">
        <v>162</v>
      </c>
      <c r="D2117" s="41"/>
      <c r="E2117" s="41">
        <v>48</v>
      </c>
      <c r="F2117" s="41">
        <v>2060</v>
      </c>
      <c r="G2117" s="4">
        <v>49.63</v>
      </c>
      <c r="H2117" s="4">
        <v>49.426000000000002</v>
      </c>
      <c r="I2117" s="4">
        <v>49.453000000000003</v>
      </c>
      <c r="J2117" s="4">
        <v>50.723999999999997</v>
      </c>
      <c r="K2117" s="4">
        <v>55.249000000000002</v>
      </c>
      <c r="L2117" s="4">
        <v>61.426000000000002</v>
      </c>
      <c r="M2117" s="4">
        <v>63.384999999999998</v>
      </c>
      <c r="N2117" s="4">
        <v>63.079000000000001</v>
      </c>
      <c r="O2117" s="4">
        <v>60.948</v>
      </c>
      <c r="P2117" s="4">
        <v>59.206000000000003</v>
      </c>
      <c r="Q2117" s="4">
        <v>60.78</v>
      </c>
      <c r="R2117" s="4">
        <v>69.631</v>
      </c>
      <c r="S2117" s="4">
        <v>69.91</v>
      </c>
      <c r="T2117" s="4">
        <v>57.856999999999999</v>
      </c>
      <c r="U2117" s="4">
        <v>39.402999999999999</v>
      </c>
      <c r="V2117" s="4">
        <v>31.047999999999998</v>
      </c>
      <c r="W2117" s="4">
        <v>23.638999999999999</v>
      </c>
      <c r="X2117" s="4">
        <v>12.795</v>
      </c>
      <c r="Y2117" s="4">
        <v>5.8019999999999996</v>
      </c>
      <c r="Z2117" s="4">
        <v>1.702</v>
      </c>
      <c r="AA2117" s="4">
        <v>0.21299999999999999</v>
      </c>
    </row>
    <row r="2118" spans="1:27" s="6" customFormat="1" x14ac:dyDescent="0.3">
      <c r="A2118" s="40">
        <v>2117</v>
      </c>
      <c r="B2118" s="18" t="s">
        <v>323</v>
      </c>
      <c r="C2118" s="43" t="s">
        <v>162</v>
      </c>
      <c r="D2118" s="41"/>
      <c r="E2118" s="41">
        <v>48</v>
      </c>
      <c r="F2118" s="41">
        <v>2065</v>
      </c>
      <c r="G2118" s="4">
        <v>49.334000000000003</v>
      </c>
      <c r="H2118" s="4">
        <v>49.771999999999998</v>
      </c>
      <c r="I2118" s="4">
        <v>49.497</v>
      </c>
      <c r="J2118" s="4">
        <v>49.475999999999999</v>
      </c>
      <c r="K2118" s="4">
        <v>52.216000000000001</v>
      </c>
      <c r="L2118" s="4">
        <v>58.171999999999997</v>
      </c>
      <c r="M2118" s="4">
        <v>63.481000000000002</v>
      </c>
      <c r="N2118" s="4">
        <v>63.712000000000003</v>
      </c>
      <c r="O2118" s="4">
        <v>62.082000000000001</v>
      </c>
      <c r="P2118" s="4">
        <v>59.503999999999998</v>
      </c>
      <c r="Q2118" s="4">
        <v>58.073999999999998</v>
      </c>
      <c r="R2118" s="4">
        <v>59.904000000000003</v>
      </c>
      <c r="S2118" s="4">
        <v>68.218999999999994</v>
      </c>
      <c r="T2118" s="4">
        <v>67.412999999999997</v>
      </c>
      <c r="U2118" s="4">
        <v>54.173999999999999</v>
      </c>
      <c r="V2118" s="4">
        <v>35.048000000000002</v>
      </c>
      <c r="W2118" s="4">
        <v>25.190999999999999</v>
      </c>
      <c r="X2118" s="4">
        <v>16.428000000000001</v>
      </c>
      <c r="Y2118" s="4">
        <v>6.9809999999999999</v>
      </c>
      <c r="Z2118" s="4">
        <v>2.2040000000000002</v>
      </c>
      <c r="AA2118" s="4">
        <v>0.36899999999999999</v>
      </c>
    </row>
    <row r="2119" spans="1:27" s="6" customFormat="1" x14ac:dyDescent="0.3">
      <c r="A2119" s="40">
        <v>2118</v>
      </c>
      <c r="B2119" s="18" t="s">
        <v>323</v>
      </c>
      <c r="C2119" s="43" t="s">
        <v>162</v>
      </c>
      <c r="D2119" s="41"/>
      <c r="E2119" s="41">
        <v>48</v>
      </c>
      <c r="F2119" s="41">
        <v>2070</v>
      </c>
      <c r="G2119" s="4">
        <v>48.347000000000001</v>
      </c>
      <c r="H2119" s="4">
        <v>49.469000000000001</v>
      </c>
      <c r="I2119" s="4">
        <v>49.838999999999999</v>
      </c>
      <c r="J2119" s="4">
        <v>49.52</v>
      </c>
      <c r="K2119" s="4">
        <v>50.881</v>
      </c>
      <c r="L2119" s="4">
        <v>54.969000000000001</v>
      </c>
      <c r="M2119" s="4">
        <v>60.106999999999999</v>
      </c>
      <c r="N2119" s="4">
        <v>63.787999999999997</v>
      </c>
      <c r="O2119" s="4">
        <v>62.771000000000001</v>
      </c>
      <c r="P2119" s="4">
        <v>60.72</v>
      </c>
      <c r="Q2119" s="4">
        <v>58.433</v>
      </c>
      <c r="R2119" s="4">
        <v>57.277999999999999</v>
      </c>
      <c r="S2119" s="4">
        <v>58.765999999999998</v>
      </c>
      <c r="T2119" s="4">
        <v>65.951999999999998</v>
      </c>
      <c r="U2119" s="4">
        <v>63.414000000000001</v>
      </c>
      <c r="V2119" s="4">
        <v>48.561</v>
      </c>
      <c r="W2119" s="4">
        <v>28.798999999999999</v>
      </c>
      <c r="X2119" s="4">
        <v>17.844000000000001</v>
      </c>
      <c r="Y2119" s="4">
        <v>9.2050000000000001</v>
      </c>
      <c r="Z2119" s="4">
        <v>2.7469999999999999</v>
      </c>
      <c r="AA2119" s="4">
        <v>0.51400000000000001</v>
      </c>
    </row>
    <row r="2120" spans="1:27" s="6" customFormat="1" x14ac:dyDescent="0.3">
      <c r="A2120" s="40">
        <v>2119</v>
      </c>
      <c r="B2120" s="18" t="s">
        <v>323</v>
      </c>
      <c r="C2120" s="43" t="s">
        <v>162</v>
      </c>
      <c r="D2120" s="41"/>
      <c r="E2120" s="41">
        <v>48</v>
      </c>
      <c r="F2120" s="41">
        <v>2075</v>
      </c>
      <c r="G2120" s="4">
        <v>47.045999999999999</v>
      </c>
      <c r="H2120" s="4">
        <v>48.475000000000001</v>
      </c>
      <c r="I2120" s="4">
        <v>49.531999999999996</v>
      </c>
      <c r="J2120" s="4">
        <v>49.859000000000002</v>
      </c>
      <c r="K2120" s="4">
        <v>50.837000000000003</v>
      </c>
      <c r="L2120" s="4">
        <v>53.463000000000001</v>
      </c>
      <c r="M2120" s="4">
        <v>56.786999999999999</v>
      </c>
      <c r="N2120" s="4">
        <v>60.398000000000003</v>
      </c>
      <c r="O2120" s="4">
        <v>62.905999999999999</v>
      </c>
      <c r="P2120" s="4">
        <v>61.487000000000002</v>
      </c>
      <c r="Q2120" s="4">
        <v>59.706000000000003</v>
      </c>
      <c r="R2120" s="4">
        <v>57.680999999999997</v>
      </c>
      <c r="S2120" s="4">
        <v>56.264000000000003</v>
      </c>
      <c r="T2120" s="4">
        <v>56.95</v>
      </c>
      <c r="U2120" s="4">
        <v>62.31</v>
      </c>
      <c r="V2120" s="4">
        <v>57.26</v>
      </c>
      <c r="W2120" s="4">
        <v>40.378999999999998</v>
      </c>
      <c r="X2120" s="4">
        <v>20.774000000000001</v>
      </c>
      <c r="Y2120" s="4">
        <v>10.26</v>
      </c>
      <c r="Z2120" s="4">
        <v>3.7490000000000001</v>
      </c>
      <c r="AA2120" s="4">
        <v>0.67600000000000005</v>
      </c>
    </row>
    <row r="2121" spans="1:27" s="6" customFormat="1" x14ac:dyDescent="0.3">
      <c r="A2121" s="40">
        <v>2120</v>
      </c>
      <c r="B2121" s="18" t="s">
        <v>323</v>
      </c>
      <c r="C2121" s="43" t="s">
        <v>162</v>
      </c>
      <c r="D2121" s="41"/>
      <c r="E2121" s="41">
        <v>48</v>
      </c>
      <c r="F2121" s="41">
        <v>2080</v>
      </c>
      <c r="G2121" s="4">
        <v>46.052</v>
      </c>
      <c r="H2121" s="4">
        <v>47.164000000000001</v>
      </c>
      <c r="I2121" s="4">
        <v>48.533000000000001</v>
      </c>
      <c r="J2121" s="4">
        <v>49.55</v>
      </c>
      <c r="K2121" s="4">
        <v>51.088999999999999</v>
      </c>
      <c r="L2121" s="4">
        <v>53.247</v>
      </c>
      <c r="M2121" s="4">
        <v>55.16</v>
      </c>
      <c r="N2121" s="4">
        <v>57.061999999999998</v>
      </c>
      <c r="O2121" s="4">
        <v>59.578000000000003</v>
      </c>
      <c r="P2121" s="4">
        <v>61.704000000000001</v>
      </c>
      <c r="Q2121" s="4">
        <v>60.533999999999999</v>
      </c>
      <c r="R2121" s="4">
        <v>58.99</v>
      </c>
      <c r="S2121" s="4">
        <v>56.731000000000002</v>
      </c>
      <c r="T2121" s="4">
        <v>54.65</v>
      </c>
      <c r="U2121" s="4">
        <v>54.023000000000003</v>
      </c>
      <c r="V2121" s="4">
        <v>56.651000000000003</v>
      </c>
      <c r="W2121" s="4">
        <v>48.155000000000001</v>
      </c>
      <c r="X2121" s="4">
        <v>29.646999999999998</v>
      </c>
      <c r="Y2121" s="4">
        <v>12.254</v>
      </c>
      <c r="Z2121" s="4">
        <v>4.327</v>
      </c>
      <c r="AA2121" s="4">
        <v>0.95399999999999996</v>
      </c>
    </row>
    <row r="2122" spans="1:27" s="6" customFormat="1" x14ac:dyDescent="0.3">
      <c r="A2122" s="40">
        <v>2121</v>
      </c>
      <c r="B2122" s="18" t="s">
        <v>323</v>
      </c>
      <c r="C2122" s="43" t="s">
        <v>162</v>
      </c>
      <c r="D2122" s="41"/>
      <c r="E2122" s="41">
        <v>48</v>
      </c>
      <c r="F2122" s="41">
        <v>2085</v>
      </c>
      <c r="G2122" s="4">
        <v>45.713000000000001</v>
      </c>
      <c r="H2122" s="4">
        <v>46.161999999999999</v>
      </c>
      <c r="I2122" s="4">
        <v>47.216999999999999</v>
      </c>
      <c r="J2122" s="4">
        <v>48.55</v>
      </c>
      <c r="K2122" s="4">
        <v>50.692</v>
      </c>
      <c r="L2122" s="4">
        <v>53.325000000000003</v>
      </c>
      <c r="M2122" s="4">
        <v>54.820999999999998</v>
      </c>
      <c r="N2122" s="4">
        <v>55.414000000000001</v>
      </c>
      <c r="O2122" s="4">
        <v>56.304000000000002</v>
      </c>
      <c r="P2122" s="4">
        <v>58.466999999999999</v>
      </c>
      <c r="Q2122" s="4">
        <v>60.808999999999997</v>
      </c>
      <c r="R2122" s="4">
        <v>59.854999999999997</v>
      </c>
      <c r="S2122" s="4">
        <v>58.084000000000003</v>
      </c>
      <c r="T2122" s="4">
        <v>55.22</v>
      </c>
      <c r="U2122" s="4">
        <v>52.033000000000001</v>
      </c>
      <c r="V2122" s="4">
        <v>49.429000000000002</v>
      </c>
      <c r="W2122" s="4">
        <v>48.148000000000003</v>
      </c>
      <c r="X2122" s="4">
        <v>35.948</v>
      </c>
      <c r="Y2122" s="4">
        <v>17.917000000000002</v>
      </c>
      <c r="Z2122" s="4">
        <v>5.3440000000000003</v>
      </c>
      <c r="AA2122" s="4">
        <v>1.1839999999999999</v>
      </c>
    </row>
    <row r="2123" spans="1:27" s="6" customFormat="1" x14ac:dyDescent="0.3">
      <c r="A2123" s="40">
        <v>2122</v>
      </c>
      <c r="B2123" s="18" t="s">
        <v>323</v>
      </c>
      <c r="C2123" s="43" t="s">
        <v>162</v>
      </c>
      <c r="D2123" s="41"/>
      <c r="E2123" s="41">
        <v>48</v>
      </c>
      <c r="F2123" s="41">
        <v>2090</v>
      </c>
      <c r="G2123" s="4">
        <v>45.588000000000001</v>
      </c>
      <c r="H2123" s="4">
        <v>45.814999999999998</v>
      </c>
      <c r="I2123" s="4">
        <v>46.212000000000003</v>
      </c>
      <c r="J2123" s="4">
        <v>47.232999999999997</v>
      </c>
      <c r="K2123" s="4">
        <v>49.603999999999999</v>
      </c>
      <c r="L2123" s="4">
        <v>52.755000000000003</v>
      </c>
      <c r="M2123" s="4">
        <v>54.779000000000003</v>
      </c>
      <c r="N2123" s="4">
        <v>55.057000000000002</v>
      </c>
      <c r="O2123" s="4">
        <v>54.716000000000001</v>
      </c>
      <c r="P2123" s="4">
        <v>55.283999999999999</v>
      </c>
      <c r="Q2123" s="4">
        <v>57.649000000000001</v>
      </c>
      <c r="R2123" s="4">
        <v>60.173000000000002</v>
      </c>
      <c r="S2123" s="4">
        <v>59.005000000000003</v>
      </c>
      <c r="T2123" s="4">
        <v>56.652999999999999</v>
      </c>
      <c r="U2123" s="4">
        <v>52.762</v>
      </c>
      <c r="V2123" s="4">
        <v>47.892000000000003</v>
      </c>
      <c r="W2123" s="4">
        <v>42.424999999999997</v>
      </c>
      <c r="X2123" s="4">
        <v>36.506999999999998</v>
      </c>
      <c r="Y2123" s="4">
        <v>22.234000000000002</v>
      </c>
      <c r="Z2123" s="4">
        <v>8.0730000000000004</v>
      </c>
      <c r="AA2123" s="4">
        <v>1.52</v>
      </c>
    </row>
    <row r="2124" spans="1:27" s="6" customFormat="1" x14ac:dyDescent="0.3">
      <c r="A2124" s="40">
        <v>2123</v>
      </c>
      <c r="B2124" s="18" t="s">
        <v>323</v>
      </c>
      <c r="C2124" s="43" t="s">
        <v>162</v>
      </c>
      <c r="D2124" s="41"/>
      <c r="E2124" s="41">
        <v>48</v>
      </c>
      <c r="F2124" s="41">
        <v>2095</v>
      </c>
      <c r="G2124" s="4">
        <v>45.335999999999999</v>
      </c>
      <c r="H2124" s="4">
        <v>45.68</v>
      </c>
      <c r="I2124" s="4">
        <v>45.86</v>
      </c>
      <c r="J2124" s="4">
        <v>46.226999999999997</v>
      </c>
      <c r="K2124" s="4">
        <v>48.2</v>
      </c>
      <c r="L2124" s="4">
        <v>51.496000000000002</v>
      </c>
      <c r="M2124" s="4">
        <v>54.085999999999999</v>
      </c>
      <c r="N2124" s="4">
        <v>54.991</v>
      </c>
      <c r="O2124" s="4">
        <v>54.412999999999997</v>
      </c>
      <c r="P2124" s="4">
        <v>53.78</v>
      </c>
      <c r="Q2124" s="4">
        <v>54.537999999999997</v>
      </c>
      <c r="R2124" s="4">
        <v>57.082000000000001</v>
      </c>
      <c r="S2124" s="4">
        <v>59.381999999999998</v>
      </c>
      <c r="T2124" s="4">
        <v>57.658999999999999</v>
      </c>
      <c r="U2124" s="4">
        <v>54.311</v>
      </c>
      <c r="V2124" s="4">
        <v>48.838000000000001</v>
      </c>
      <c r="W2124" s="4">
        <v>41.497999999999998</v>
      </c>
      <c r="X2124" s="4">
        <v>32.656999999999996</v>
      </c>
      <c r="Y2124" s="4">
        <v>23.097000000000001</v>
      </c>
      <c r="Z2124" s="4">
        <v>10.343</v>
      </c>
      <c r="AA2124" s="4">
        <v>2.3210000000000002</v>
      </c>
    </row>
    <row r="2125" spans="1:27" s="6" customFormat="1" x14ac:dyDescent="0.3">
      <c r="A2125" s="40">
        <v>2124</v>
      </c>
      <c r="B2125" s="18" t="s">
        <v>323</v>
      </c>
      <c r="C2125" s="43" t="s">
        <v>162</v>
      </c>
      <c r="D2125" s="41"/>
      <c r="E2125" s="41">
        <v>48</v>
      </c>
      <c r="F2125" s="41">
        <v>2100</v>
      </c>
      <c r="G2125" s="4">
        <v>44.673999999999999</v>
      </c>
      <c r="H2125" s="4">
        <v>45.418999999999997</v>
      </c>
      <c r="I2125" s="4">
        <v>45.720999999999997</v>
      </c>
      <c r="J2125" s="4">
        <v>45.872</v>
      </c>
      <c r="K2125" s="4">
        <v>47.104999999999997</v>
      </c>
      <c r="L2125" s="4">
        <v>49.918999999999997</v>
      </c>
      <c r="M2125" s="4">
        <v>52.707000000000001</v>
      </c>
      <c r="N2125" s="4">
        <v>54.277999999999999</v>
      </c>
      <c r="O2125" s="4">
        <v>54.404000000000003</v>
      </c>
      <c r="P2125" s="4">
        <v>53.558999999999997</v>
      </c>
      <c r="Q2125" s="4">
        <v>53.100999999999999</v>
      </c>
      <c r="R2125" s="4">
        <v>54.036000000000001</v>
      </c>
      <c r="S2125" s="4">
        <v>56.387999999999998</v>
      </c>
      <c r="T2125" s="4">
        <v>58.131</v>
      </c>
      <c r="U2125" s="4">
        <v>55.445</v>
      </c>
      <c r="V2125" s="4">
        <v>50.533999999999999</v>
      </c>
      <c r="W2125" s="4">
        <v>42.686999999999998</v>
      </c>
      <c r="X2125" s="4">
        <v>32.392000000000003</v>
      </c>
      <c r="Y2125" s="4">
        <v>21.102</v>
      </c>
      <c r="Z2125" s="4">
        <v>11.076000000000001</v>
      </c>
      <c r="AA2125" s="4">
        <v>3.18</v>
      </c>
    </row>
    <row r="2126" spans="1:27" s="6" customFormat="1" x14ac:dyDescent="0.3">
      <c r="A2126" s="40">
        <v>2125</v>
      </c>
      <c r="B2126" s="18" t="s">
        <v>323</v>
      </c>
      <c r="C2126" s="43" t="s">
        <v>163</v>
      </c>
      <c r="D2126" s="41">
        <v>10</v>
      </c>
      <c r="E2126" s="41">
        <v>196</v>
      </c>
      <c r="F2126" s="41">
        <v>2015</v>
      </c>
      <c r="G2126" s="4">
        <v>31.954000000000001</v>
      </c>
      <c r="H2126" s="4">
        <v>31.667000000000002</v>
      </c>
      <c r="I2126" s="4">
        <v>31.277000000000001</v>
      </c>
      <c r="J2126" s="4">
        <v>37.857999999999997</v>
      </c>
      <c r="K2126" s="4">
        <v>49.662999999999997</v>
      </c>
      <c r="L2126" s="4">
        <v>49.7</v>
      </c>
      <c r="M2126" s="4">
        <v>47.835000000000001</v>
      </c>
      <c r="N2126" s="4">
        <v>44.058</v>
      </c>
      <c r="O2126" s="4">
        <v>39.677</v>
      </c>
      <c r="P2126" s="4">
        <v>38.103000000000002</v>
      </c>
      <c r="Q2126" s="4">
        <v>34.796999999999997</v>
      </c>
      <c r="R2126" s="4">
        <v>32.921999999999997</v>
      </c>
      <c r="S2126" s="4">
        <v>28.442</v>
      </c>
      <c r="T2126" s="4">
        <v>25.710999999999999</v>
      </c>
      <c r="U2126" s="4">
        <v>20.114999999999998</v>
      </c>
      <c r="V2126" s="4">
        <v>15.747999999999999</v>
      </c>
      <c r="W2126" s="4">
        <v>11.092000000000001</v>
      </c>
      <c r="X2126" s="4">
        <v>6.2309999999999999</v>
      </c>
      <c r="Y2126" s="4">
        <v>2.1739999999999999</v>
      </c>
      <c r="Z2126" s="4">
        <v>0.502</v>
      </c>
      <c r="AA2126" s="4">
        <v>6.2E-2</v>
      </c>
    </row>
    <row r="2127" spans="1:27" s="6" customFormat="1" x14ac:dyDescent="0.3">
      <c r="A2127" s="40">
        <v>2126</v>
      </c>
      <c r="B2127" s="18" t="s">
        <v>323</v>
      </c>
      <c r="C2127" s="43" t="s">
        <v>163</v>
      </c>
      <c r="D2127" s="41">
        <v>10</v>
      </c>
      <c r="E2127" s="41">
        <v>196</v>
      </c>
      <c r="F2127" s="41">
        <v>2020</v>
      </c>
      <c r="G2127" s="4">
        <v>31.43</v>
      </c>
      <c r="H2127" s="4">
        <v>32.813000000000002</v>
      </c>
      <c r="I2127" s="4">
        <v>32.835000000000001</v>
      </c>
      <c r="J2127" s="4">
        <v>35.462000000000003</v>
      </c>
      <c r="K2127" s="4">
        <v>43.848999999999997</v>
      </c>
      <c r="L2127" s="4">
        <v>46.448</v>
      </c>
      <c r="M2127" s="4">
        <v>46.569000000000003</v>
      </c>
      <c r="N2127" s="4">
        <v>46.631</v>
      </c>
      <c r="O2127" s="4">
        <v>44.923999999999999</v>
      </c>
      <c r="P2127" s="4">
        <v>40.375999999999998</v>
      </c>
      <c r="Q2127" s="4">
        <v>38.863999999999997</v>
      </c>
      <c r="R2127" s="4">
        <v>35.537999999999997</v>
      </c>
      <c r="S2127" s="4">
        <v>33.494999999999997</v>
      </c>
      <c r="T2127" s="4">
        <v>28.359000000000002</v>
      </c>
      <c r="U2127" s="4">
        <v>24.218</v>
      </c>
      <c r="V2127" s="4">
        <v>17.95</v>
      </c>
      <c r="W2127" s="4">
        <v>13.205</v>
      </c>
      <c r="X2127" s="4">
        <v>7.2</v>
      </c>
      <c r="Y2127" s="4">
        <v>2.956</v>
      </c>
      <c r="Z2127" s="4">
        <v>0.64200000000000002</v>
      </c>
      <c r="AA2127" s="4">
        <v>8.1000000000000003E-2</v>
      </c>
    </row>
    <row r="2128" spans="1:27" s="6" customFormat="1" x14ac:dyDescent="0.3">
      <c r="A2128" s="40">
        <v>2127</v>
      </c>
      <c r="B2128" s="18" t="s">
        <v>323</v>
      </c>
      <c r="C2128" s="43" t="s">
        <v>163</v>
      </c>
      <c r="D2128" s="41">
        <v>10</v>
      </c>
      <c r="E2128" s="41">
        <v>196</v>
      </c>
      <c r="F2128" s="41">
        <v>2025</v>
      </c>
      <c r="G2128" s="4">
        <v>29.725000000000001</v>
      </c>
      <c r="H2128" s="4">
        <v>32.023000000000003</v>
      </c>
      <c r="I2128" s="4">
        <v>33.622999999999998</v>
      </c>
      <c r="J2128" s="4">
        <v>35.737000000000002</v>
      </c>
      <c r="K2128" s="4">
        <v>39.615000000000002</v>
      </c>
      <c r="L2128" s="4">
        <v>42.09</v>
      </c>
      <c r="M2128" s="4">
        <v>44.756999999999998</v>
      </c>
      <c r="N2128" s="4">
        <v>46.046999999999997</v>
      </c>
      <c r="O2128" s="4">
        <v>47.369</v>
      </c>
      <c r="P2128" s="4">
        <v>45.500999999999998</v>
      </c>
      <c r="Q2128" s="4">
        <v>41.006</v>
      </c>
      <c r="R2128" s="4">
        <v>39.442</v>
      </c>
      <c r="S2128" s="4">
        <v>35.948999999999998</v>
      </c>
      <c r="T2128" s="4">
        <v>33.192</v>
      </c>
      <c r="U2128" s="4">
        <v>26.798999999999999</v>
      </c>
      <c r="V2128" s="4">
        <v>21.728000000000002</v>
      </c>
      <c r="W2128" s="4">
        <v>15.084</v>
      </c>
      <c r="X2128" s="4">
        <v>8.8249999999999993</v>
      </c>
      <c r="Y2128" s="4">
        <v>3.5659999999999998</v>
      </c>
      <c r="Z2128" s="4">
        <v>0.92800000000000005</v>
      </c>
      <c r="AA2128" s="4">
        <v>0.109</v>
      </c>
    </row>
    <row r="2129" spans="1:27" s="6" customFormat="1" x14ac:dyDescent="0.3">
      <c r="A2129" s="40">
        <v>2128</v>
      </c>
      <c r="B2129" s="18" t="s">
        <v>323</v>
      </c>
      <c r="C2129" s="43" t="s">
        <v>163</v>
      </c>
      <c r="D2129" s="41">
        <v>10</v>
      </c>
      <c r="E2129" s="41">
        <v>196</v>
      </c>
      <c r="F2129" s="41">
        <v>2030</v>
      </c>
      <c r="G2129" s="4">
        <v>29.132999999999999</v>
      </c>
      <c r="H2129" s="4">
        <v>30.137</v>
      </c>
      <c r="I2129" s="4">
        <v>32.588000000000001</v>
      </c>
      <c r="J2129" s="4">
        <v>35.65</v>
      </c>
      <c r="K2129" s="4">
        <v>39.177</v>
      </c>
      <c r="L2129" s="4">
        <v>39.914000000000001</v>
      </c>
      <c r="M2129" s="4">
        <v>42.475000000000001</v>
      </c>
      <c r="N2129" s="4">
        <v>45.249000000000002</v>
      </c>
      <c r="O2129" s="4">
        <v>46.542000000000002</v>
      </c>
      <c r="P2129" s="4">
        <v>47.728000000000002</v>
      </c>
      <c r="Q2129" s="4">
        <v>45.86</v>
      </c>
      <c r="R2129" s="4">
        <v>41.3</v>
      </c>
      <c r="S2129" s="4">
        <v>39.517000000000003</v>
      </c>
      <c r="T2129" s="4">
        <v>35.409999999999997</v>
      </c>
      <c r="U2129" s="4">
        <v>31.72</v>
      </c>
      <c r="V2129" s="4">
        <v>24.352</v>
      </c>
      <c r="W2129" s="4">
        <v>18.224</v>
      </c>
      <c r="X2129" s="4">
        <v>10.356999999999999</v>
      </c>
      <c r="Y2129" s="4">
        <v>4.5540000000000003</v>
      </c>
      <c r="Z2129" s="4">
        <v>1.1830000000000001</v>
      </c>
      <c r="AA2129" s="4">
        <v>0.16600000000000001</v>
      </c>
    </row>
    <row r="2130" spans="1:27" s="6" customFormat="1" x14ac:dyDescent="0.3">
      <c r="A2130" s="40">
        <v>2129</v>
      </c>
      <c r="B2130" s="18" t="s">
        <v>323</v>
      </c>
      <c r="C2130" s="43" t="s">
        <v>163</v>
      </c>
      <c r="D2130" s="41">
        <v>10</v>
      </c>
      <c r="E2130" s="41">
        <v>196</v>
      </c>
      <c r="F2130" s="41">
        <v>2035</v>
      </c>
      <c r="G2130" s="4">
        <v>29.241</v>
      </c>
      <c r="H2130" s="4">
        <v>29.454000000000001</v>
      </c>
      <c r="I2130" s="4">
        <v>30.577999999999999</v>
      </c>
      <c r="J2130" s="4">
        <v>34.170999999999999</v>
      </c>
      <c r="K2130" s="4">
        <v>37.634</v>
      </c>
      <c r="L2130" s="4">
        <v>40.539000000000001</v>
      </c>
      <c r="M2130" s="4">
        <v>40.984000000000002</v>
      </c>
      <c r="N2130" s="4">
        <v>43.728000000000002</v>
      </c>
      <c r="O2130" s="4">
        <v>45.624000000000002</v>
      </c>
      <c r="P2130" s="4">
        <v>46.802</v>
      </c>
      <c r="Q2130" s="4">
        <v>47.959000000000003</v>
      </c>
      <c r="R2130" s="4">
        <v>45.988999999999997</v>
      </c>
      <c r="S2130" s="4">
        <v>41.232999999999997</v>
      </c>
      <c r="T2130" s="4">
        <v>38.832999999999998</v>
      </c>
      <c r="U2130" s="4">
        <v>33.863</v>
      </c>
      <c r="V2130" s="4">
        <v>28.911000000000001</v>
      </c>
      <c r="W2130" s="4">
        <v>20.54</v>
      </c>
      <c r="X2130" s="4">
        <v>12.826000000000001</v>
      </c>
      <c r="Y2130" s="4">
        <v>5.5490000000000004</v>
      </c>
      <c r="Z2130" s="4">
        <v>1.5920000000000001</v>
      </c>
      <c r="AA2130" s="4">
        <v>0.22700000000000001</v>
      </c>
    </row>
    <row r="2131" spans="1:27" s="6" customFormat="1" x14ac:dyDescent="0.3">
      <c r="A2131" s="40">
        <v>2130</v>
      </c>
      <c r="B2131" s="18" t="s">
        <v>323</v>
      </c>
      <c r="C2131" s="43" t="s">
        <v>163</v>
      </c>
      <c r="D2131" s="41">
        <v>10</v>
      </c>
      <c r="E2131" s="41">
        <v>196</v>
      </c>
      <c r="F2131" s="41">
        <v>2040</v>
      </c>
      <c r="G2131" s="4">
        <v>29.673999999999999</v>
      </c>
      <c r="H2131" s="4">
        <v>29.562999999999999</v>
      </c>
      <c r="I2131" s="4">
        <v>29.896000000000001</v>
      </c>
      <c r="J2131" s="4">
        <v>32.164000000000001</v>
      </c>
      <c r="K2131" s="4">
        <v>36.158000000000001</v>
      </c>
      <c r="L2131" s="4">
        <v>39</v>
      </c>
      <c r="M2131" s="4">
        <v>41.612000000000002</v>
      </c>
      <c r="N2131" s="4">
        <v>42.241</v>
      </c>
      <c r="O2131" s="4">
        <v>44.106999999999999</v>
      </c>
      <c r="P2131" s="4">
        <v>45.892000000000003</v>
      </c>
      <c r="Q2131" s="4">
        <v>47.048000000000002</v>
      </c>
      <c r="R2131" s="4">
        <v>48.094999999999999</v>
      </c>
      <c r="S2131" s="4">
        <v>45.898000000000003</v>
      </c>
      <c r="T2131" s="4">
        <v>40.587000000000003</v>
      </c>
      <c r="U2131" s="4">
        <v>37.259</v>
      </c>
      <c r="V2131" s="4">
        <v>31.093</v>
      </c>
      <c r="W2131" s="4">
        <v>24.646000000000001</v>
      </c>
      <c r="X2131" s="4">
        <v>14.803000000000001</v>
      </c>
      <c r="Y2131" s="4">
        <v>7.13</v>
      </c>
      <c r="Z2131" s="4">
        <v>2.0459999999999998</v>
      </c>
      <c r="AA2131" s="4">
        <v>0.32400000000000001</v>
      </c>
    </row>
    <row r="2132" spans="1:27" s="6" customFormat="1" x14ac:dyDescent="0.3">
      <c r="A2132" s="40">
        <v>2131</v>
      </c>
      <c r="B2132" s="18" t="s">
        <v>323</v>
      </c>
      <c r="C2132" s="43" t="s">
        <v>163</v>
      </c>
      <c r="D2132" s="41">
        <v>10</v>
      </c>
      <c r="E2132" s="41">
        <v>196</v>
      </c>
      <c r="F2132" s="41">
        <v>2045</v>
      </c>
      <c r="G2132" s="4">
        <v>29.81</v>
      </c>
      <c r="H2132" s="4">
        <v>29.997</v>
      </c>
      <c r="I2132" s="4">
        <v>30.004999999999999</v>
      </c>
      <c r="J2132" s="4">
        <v>31.481000000000002</v>
      </c>
      <c r="K2132" s="4">
        <v>34.151000000000003</v>
      </c>
      <c r="L2132" s="4">
        <v>37.524999999999999</v>
      </c>
      <c r="M2132" s="4">
        <v>40.075000000000003</v>
      </c>
      <c r="N2132" s="4">
        <v>42.871000000000002</v>
      </c>
      <c r="O2132" s="4">
        <v>42.627000000000002</v>
      </c>
      <c r="P2132" s="4">
        <v>44.387999999999998</v>
      </c>
      <c r="Q2132" s="4">
        <v>46.155000000000001</v>
      </c>
      <c r="R2132" s="4">
        <v>47.215000000000003</v>
      </c>
      <c r="S2132" s="4">
        <v>48.021000000000001</v>
      </c>
      <c r="T2132" s="4">
        <v>45.219000000000001</v>
      </c>
      <c r="U2132" s="4">
        <v>39.081000000000003</v>
      </c>
      <c r="V2132" s="4">
        <v>34.430999999999997</v>
      </c>
      <c r="W2132" s="4">
        <v>26.812999999999999</v>
      </c>
      <c r="X2132" s="4">
        <v>18.155000000000001</v>
      </c>
      <c r="Y2132" s="4">
        <v>8.5190000000000001</v>
      </c>
      <c r="Z2132" s="4">
        <v>2.7669999999999999</v>
      </c>
      <c r="AA2132" s="4">
        <v>0.44700000000000001</v>
      </c>
    </row>
    <row r="2133" spans="1:27" s="6" customFormat="1" x14ac:dyDescent="0.3">
      <c r="A2133" s="40">
        <v>2132</v>
      </c>
      <c r="B2133" s="18" t="s">
        <v>323</v>
      </c>
      <c r="C2133" s="43" t="s">
        <v>163</v>
      </c>
      <c r="D2133" s="41">
        <v>10</v>
      </c>
      <c r="E2133" s="41">
        <v>196</v>
      </c>
      <c r="F2133" s="41">
        <v>2050</v>
      </c>
      <c r="G2133" s="4">
        <v>29.492999999999999</v>
      </c>
      <c r="H2133" s="4">
        <v>30.132000000000001</v>
      </c>
      <c r="I2133" s="4">
        <v>30.437999999999999</v>
      </c>
      <c r="J2133" s="4">
        <v>31.588999999999999</v>
      </c>
      <c r="K2133" s="4">
        <v>33.468000000000004</v>
      </c>
      <c r="L2133" s="4">
        <v>35.520000000000003</v>
      </c>
      <c r="M2133" s="4">
        <v>38.603999999999999</v>
      </c>
      <c r="N2133" s="4">
        <v>41.338999999999999</v>
      </c>
      <c r="O2133" s="4">
        <v>43.259</v>
      </c>
      <c r="P2133" s="4">
        <v>42.917000000000002</v>
      </c>
      <c r="Q2133" s="4">
        <v>44.667000000000002</v>
      </c>
      <c r="R2133" s="4">
        <v>46.347000000000001</v>
      </c>
      <c r="S2133" s="4">
        <v>47.197000000000003</v>
      </c>
      <c r="T2133" s="4">
        <v>47.378</v>
      </c>
      <c r="U2133" s="4">
        <v>43.658000000000001</v>
      </c>
      <c r="V2133" s="4">
        <v>36.341000000000001</v>
      </c>
      <c r="W2133" s="4">
        <v>29.995000000000001</v>
      </c>
      <c r="X2133" s="4">
        <v>20.149999999999999</v>
      </c>
      <c r="Y2133" s="4">
        <v>10.789</v>
      </c>
      <c r="Z2133" s="4">
        <v>3.4649999999999999</v>
      </c>
      <c r="AA2133" s="4">
        <v>0.63900000000000001</v>
      </c>
    </row>
    <row r="2134" spans="1:27" s="6" customFormat="1" x14ac:dyDescent="0.3">
      <c r="A2134" s="40">
        <v>2133</v>
      </c>
      <c r="B2134" s="18" t="s">
        <v>323</v>
      </c>
      <c r="C2134" s="43" t="s">
        <v>163</v>
      </c>
      <c r="D2134" s="41">
        <v>10</v>
      </c>
      <c r="E2134" s="41">
        <v>196</v>
      </c>
      <c r="F2134" s="41">
        <v>2055</v>
      </c>
      <c r="G2134" s="4">
        <v>29.056999999999999</v>
      </c>
      <c r="H2134" s="4">
        <v>29.8</v>
      </c>
      <c r="I2134" s="4">
        <v>30.553000000000001</v>
      </c>
      <c r="J2134" s="4">
        <v>31.943999999999999</v>
      </c>
      <c r="K2134" s="4">
        <v>33.478999999999999</v>
      </c>
      <c r="L2134" s="4">
        <v>34.770000000000003</v>
      </c>
      <c r="M2134" s="4">
        <v>36.545999999999999</v>
      </c>
      <c r="N2134" s="4">
        <v>39.805999999999997</v>
      </c>
      <c r="O2134" s="4">
        <v>41.71</v>
      </c>
      <c r="P2134" s="4">
        <v>43.531999999999996</v>
      </c>
      <c r="Q2134" s="4">
        <v>43.19</v>
      </c>
      <c r="R2134" s="4">
        <v>44.865000000000002</v>
      </c>
      <c r="S2134" s="4">
        <v>46.353999999999999</v>
      </c>
      <c r="T2134" s="4">
        <v>46.63</v>
      </c>
      <c r="U2134" s="4">
        <v>45.857999999999997</v>
      </c>
      <c r="V2134" s="4">
        <v>40.792000000000002</v>
      </c>
      <c r="W2134" s="4">
        <v>31.952000000000002</v>
      </c>
      <c r="X2134" s="4">
        <v>22.959</v>
      </c>
      <c r="Y2134" s="4">
        <v>12.337</v>
      </c>
      <c r="Z2134" s="4">
        <v>4.5880000000000001</v>
      </c>
      <c r="AA2134" s="4">
        <v>0.85899999999999999</v>
      </c>
    </row>
    <row r="2135" spans="1:27" s="6" customFormat="1" x14ac:dyDescent="0.3">
      <c r="A2135" s="40">
        <v>2134</v>
      </c>
      <c r="B2135" s="18" t="s">
        <v>323</v>
      </c>
      <c r="C2135" s="43" t="s">
        <v>163</v>
      </c>
      <c r="D2135" s="41">
        <v>10</v>
      </c>
      <c r="E2135" s="41">
        <v>196</v>
      </c>
      <c r="F2135" s="41">
        <v>2060</v>
      </c>
      <c r="G2135" s="4">
        <v>28.792999999999999</v>
      </c>
      <c r="H2135" s="4">
        <v>29.347000000000001</v>
      </c>
      <c r="I2135" s="4">
        <v>30.196999999999999</v>
      </c>
      <c r="J2135" s="4">
        <v>31.98</v>
      </c>
      <c r="K2135" s="4">
        <v>33.734000000000002</v>
      </c>
      <c r="L2135" s="4">
        <v>34.713000000000001</v>
      </c>
      <c r="M2135" s="4">
        <v>35.744</v>
      </c>
      <c r="N2135" s="4">
        <v>37.688000000000002</v>
      </c>
      <c r="O2135" s="4">
        <v>40.159999999999997</v>
      </c>
      <c r="P2135" s="4">
        <v>41.972999999999999</v>
      </c>
      <c r="Q2135" s="4">
        <v>43.792000000000002</v>
      </c>
      <c r="R2135" s="4">
        <v>43.39</v>
      </c>
      <c r="S2135" s="4">
        <v>44.896999999999998</v>
      </c>
      <c r="T2135" s="4">
        <v>45.860999999999997</v>
      </c>
      <c r="U2135" s="4">
        <v>45.268000000000001</v>
      </c>
      <c r="V2135" s="4">
        <v>43.07</v>
      </c>
      <c r="W2135" s="4">
        <v>36.165999999999997</v>
      </c>
      <c r="X2135" s="4">
        <v>24.901</v>
      </c>
      <c r="Y2135" s="4">
        <v>14.475</v>
      </c>
      <c r="Z2135" s="4">
        <v>5.4829999999999997</v>
      </c>
      <c r="AA2135" s="4">
        <v>1.2010000000000001</v>
      </c>
    </row>
    <row r="2136" spans="1:27" s="6" customFormat="1" x14ac:dyDescent="0.3">
      <c r="A2136" s="40">
        <v>2135</v>
      </c>
      <c r="B2136" s="18" t="s">
        <v>323</v>
      </c>
      <c r="C2136" s="43" t="s">
        <v>163</v>
      </c>
      <c r="D2136" s="41">
        <v>10</v>
      </c>
      <c r="E2136" s="41">
        <v>196</v>
      </c>
      <c r="F2136" s="41">
        <v>2065</v>
      </c>
      <c r="G2136" s="4">
        <v>28.9</v>
      </c>
      <c r="H2136" s="4">
        <v>29.065000000000001</v>
      </c>
      <c r="I2136" s="4">
        <v>29.722999999999999</v>
      </c>
      <c r="J2136" s="4">
        <v>31.544</v>
      </c>
      <c r="K2136" s="4">
        <v>33.670999999999999</v>
      </c>
      <c r="L2136" s="4">
        <v>34.899000000000001</v>
      </c>
      <c r="M2136" s="4">
        <v>35.633000000000003</v>
      </c>
      <c r="N2136" s="4">
        <v>36.822000000000003</v>
      </c>
      <c r="O2136" s="4">
        <v>38.027000000000001</v>
      </c>
      <c r="P2136" s="4">
        <v>40.411999999999999</v>
      </c>
      <c r="Q2136" s="4">
        <v>42.222999999999999</v>
      </c>
      <c r="R2136" s="4">
        <v>43.981000000000002</v>
      </c>
      <c r="S2136" s="4">
        <v>43.445999999999998</v>
      </c>
      <c r="T2136" s="4">
        <v>44.478000000000002</v>
      </c>
      <c r="U2136" s="4">
        <v>44.637</v>
      </c>
      <c r="V2136" s="4">
        <v>42.726999999999997</v>
      </c>
      <c r="W2136" s="4">
        <v>38.497</v>
      </c>
      <c r="X2136" s="4">
        <v>28.646000000000001</v>
      </c>
      <c r="Y2136" s="4">
        <v>16.123999999999999</v>
      </c>
      <c r="Z2136" s="4">
        <v>6.7039999999999997</v>
      </c>
      <c r="AA2136" s="4">
        <v>1.5489999999999999</v>
      </c>
    </row>
    <row r="2137" spans="1:27" s="6" customFormat="1" x14ac:dyDescent="0.3">
      <c r="A2137" s="40">
        <v>2136</v>
      </c>
      <c r="B2137" s="18" t="s">
        <v>323</v>
      </c>
      <c r="C2137" s="43" t="s">
        <v>163</v>
      </c>
      <c r="D2137" s="41">
        <v>10</v>
      </c>
      <c r="E2137" s="41">
        <v>196</v>
      </c>
      <c r="F2137" s="41">
        <v>2070</v>
      </c>
      <c r="G2137" s="4">
        <v>29.131</v>
      </c>
      <c r="H2137" s="4">
        <v>29.158000000000001</v>
      </c>
      <c r="I2137" s="4">
        <v>29.42</v>
      </c>
      <c r="J2137" s="4">
        <v>30.991</v>
      </c>
      <c r="K2137" s="4">
        <v>33.134999999999998</v>
      </c>
      <c r="L2137" s="4">
        <v>34.768999999999998</v>
      </c>
      <c r="M2137" s="4">
        <v>35.765000000000001</v>
      </c>
      <c r="N2137" s="4">
        <v>36.648000000000003</v>
      </c>
      <c r="O2137" s="4">
        <v>37.142000000000003</v>
      </c>
      <c r="P2137" s="4">
        <v>38.267000000000003</v>
      </c>
      <c r="Q2137" s="4">
        <v>40.652999999999999</v>
      </c>
      <c r="R2137" s="4">
        <v>42.411999999999999</v>
      </c>
      <c r="S2137" s="4">
        <v>44.033999999999999</v>
      </c>
      <c r="T2137" s="4">
        <v>43.091000000000001</v>
      </c>
      <c r="U2137" s="4">
        <v>43.396000000000001</v>
      </c>
      <c r="V2137" s="4">
        <v>42.325000000000003</v>
      </c>
      <c r="W2137" s="4">
        <v>38.502000000000002</v>
      </c>
      <c r="X2137" s="4">
        <v>30.957000000000001</v>
      </c>
      <c r="Y2137" s="4">
        <v>19.021999999999998</v>
      </c>
      <c r="Z2137" s="4">
        <v>7.7679999999999998</v>
      </c>
      <c r="AA2137" s="4">
        <v>2.0059999999999998</v>
      </c>
    </row>
    <row r="2138" spans="1:27" s="6" customFormat="1" x14ac:dyDescent="0.3">
      <c r="A2138" s="40">
        <v>2137</v>
      </c>
      <c r="B2138" s="18" t="s">
        <v>323</v>
      </c>
      <c r="C2138" s="43" t="s">
        <v>163</v>
      </c>
      <c r="D2138" s="41">
        <v>10</v>
      </c>
      <c r="E2138" s="41">
        <v>196</v>
      </c>
      <c r="F2138" s="41">
        <v>2075</v>
      </c>
      <c r="G2138" s="4">
        <v>29.218</v>
      </c>
      <c r="H2138" s="4">
        <v>29.372</v>
      </c>
      <c r="I2138" s="4">
        <v>29.489000000000001</v>
      </c>
      <c r="J2138" s="4">
        <v>30.608000000000001</v>
      </c>
      <c r="K2138" s="4">
        <v>32.484000000000002</v>
      </c>
      <c r="L2138" s="4">
        <v>34.164000000000001</v>
      </c>
      <c r="M2138" s="4">
        <v>35.579000000000001</v>
      </c>
      <c r="N2138" s="4">
        <v>36.715000000000003</v>
      </c>
      <c r="O2138" s="4">
        <v>36.948</v>
      </c>
      <c r="P2138" s="4">
        <v>37.369999999999997</v>
      </c>
      <c r="Q2138" s="4">
        <v>38.500999999999998</v>
      </c>
      <c r="R2138" s="4">
        <v>40.840000000000003</v>
      </c>
      <c r="S2138" s="4">
        <v>42.482999999999997</v>
      </c>
      <c r="T2138" s="4">
        <v>43.709000000000003</v>
      </c>
      <c r="U2138" s="4">
        <v>42.143999999999998</v>
      </c>
      <c r="V2138" s="4">
        <v>41.331000000000003</v>
      </c>
      <c r="W2138" s="4">
        <v>38.438000000000002</v>
      </c>
      <c r="X2138" s="4">
        <v>31.417999999999999</v>
      </c>
      <c r="Y2138" s="4">
        <v>21.068999999999999</v>
      </c>
      <c r="Z2138" s="4">
        <v>9.5269999999999992</v>
      </c>
      <c r="AA2138" s="4">
        <v>2.492</v>
      </c>
    </row>
    <row r="2139" spans="1:27" s="6" customFormat="1" x14ac:dyDescent="0.3">
      <c r="A2139" s="40">
        <v>2138</v>
      </c>
      <c r="B2139" s="18" t="s">
        <v>323</v>
      </c>
      <c r="C2139" s="43" t="s">
        <v>163</v>
      </c>
      <c r="D2139" s="41">
        <v>10</v>
      </c>
      <c r="E2139" s="41">
        <v>196</v>
      </c>
      <c r="F2139" s="41">
        <v>2080</v>
      </c>
      <c r="G2139" s="4">
        <v>29.1</v>
      </c>
      <c r="H2139" s="4">
        <v>29.445</v>
      </c>
      <c r="I2139" s="4">
        <v>29.681999999999999</v>
      </c>
      <c r="J2139" s="4">
        <v>30.600999999999999</v>
      </c>
      <c r="K2139" s="4">
        <v>32.002000000000002</v>
      </c>
      <c r="L2139" s="4">
        <v>33.444000000000003</v>
      </c>
      <c r="M2139" s="4">
        <v>34.92</v>
      </c>
      <c r="N2139" s="4">
        <v>36.469000000000001</v>
      </c>
      <c r="O2139" s="4">
        <v>36.996000000000002</v>
      </c>
      <c r="P2139" s="4">
        <v>37.159999999999997</v>
      </c>
      <c r="Q2139" s="4">
        <v>37.588999999999999</v>
      </c>
      <c r="R2139" s="4">
        <v>38.688000000000002</v>
      </c>
      <c r="S2139" s="4">
        <v>40.923999999999999</v>
      </c>
      <c r="T2139" s="4">
        <v>42.21</v>
      </c>
      <c r="U2139" s="4">
        <v>42.825000000000003</v>
      </c>
      <c r="V2139" s="4">
        <v>40.299999999999997</v>
      </c>
      <c r="W2139" s="4">
        <v>37.81</v>
      </c>
      <c r="X2139" s="4">
        <v>31.797999999999998</v>
      </c>
      <c r="Y2139" s="4">
        <v>21.89</v>
      </c>
      <c r="Z2139" s="4">
        <v>10.956</v>
      </c>
      <c r="AA2139" s="4">
        <v>3.2149999999999999</v>
      </c>
    </row>
    <row r="2140" spans="1:27" s="6" customFormat="1" x14ac:dyDescent="0.3">
      <c r="A2140" s="40">
        <v>2139</v>
      </c>
      <c r="B2140" s="18" t="s">
        <v>323</v>
      </c>
      <c r="C2140" s="43" t="s">
        <v>163</v>
      </c>
      <c r="D2140" s="41">
        <v>10</v>
      </c>
      <c r="E2140" s="41">
        <v>196</v>
      </c>
      <c r="F2140" s="41">
        <v>2085</v>
      </c>
      <c r="G2140" s="4">
        <v>28.843</v>
      </c>
      <c r="H2140" s="4">
        <v>29.311</v>
      </c>
      <c r="I2140" s="4">
        <v>29.733000000000001</v>
      </c>
      <c r="J2140" s="4">
        <v>30.712</v>
      </c>
      <c r="K2140" s="4">
        <v>31.891999999999999</v>
      </c>
      <c r="L2140" s="4">
        <v>32.893999999999998</v>
      </c>
      <c r="M2140" s="4">
        <v>34.148000000000003</v>
      </c>
      <c r="N2140" s="4">
        <v>35.746000000000002</v>
      </c>
      <c r="O2140" s="4">
        <v>36.728999999999999</v>
      </c>
      <c r="P2140" s="4">
        <v>37.192999999999998</v>
      </c>
      <c r="Q2140" s="4">
        <v>37.365000000000002</v>
      </c>
      <c r="R2140" s="4">
        <v>37.767000000000003</v>
      </c>
      <c r="S2140" s="4">
        <v>38.784999999999997</v>
      </c>
      <c r="T2140" s="4">
        <v>40.698</v>
      </c>
      <c r="U2140" s="4">
        <v>41.436999999999998</v>
      </c>
      <c r="V2140" s="4">
        <v>41.094999999999999</v>
      </c>
      <c r="W2140" s="4">
        <v>37.113999999999997</v>
      </c>
      <c r="X2140" s="4">
        <v>31.678999999999998</v>
      </c>
      <c r="Y2140" s="4">
        <v>22.648</v>
      </c>
      <c r="Z2140" s="4">
        <v>11.798</v>
      </c>
      <c r="AA2140" s="4">
        <v>3.972</v>
      </c>
    </row>
    <row r="2141" spans="1:27" s="6" customFormat="1" x14ac:dyDescent="0.3">
      <c r="A2141" s="40">
        <v>2140</v>
      </c>
      <c r="B2141" s="18" t="s">
        <v>323</v>
      </c>
      <c r="C2141" s="43" t="s">
        <v>163</v>
      </c>
      <c r="D2141" s="41">
        <v>10</v>
      </c>
      <c r="E2141" s="41">
        <v>196</v>
      </c>
      <c r="F2141" s="41">
        <v>2090</v>
      </c>
      <c r="G2141" s="4">
        <v>28.556999999999999</v>
      </c>
      <c r="H2141" s="4">
        <v>29.036000000000001</v>
      </c>
      <c r="I2141" s="4">
        <v>29.577000000000002</v>
      </c>
      <c r="J2141" s="4">
        <v>30.681999999999999</v>
      </c>
      <c r="K2141" s="4">
        <v>31.904</v>
      </c>
      <c r="L2141" s="4">
        <v>32.713999999999999</v>
      </c>
      <c r="M2141" s="4">
        <v>33.545999999999999</v>
      </c>
      <c r="N2141" s="4">
        <v>34.911000000000001</v>
      </c>
      <c r="O2141" s="4">
        <v>35.984999999999999</v>
      </c>
      <c r="P2141" s="4">
        <v>36.911999999999999</v>
      </c>
      <c r="Q2141" s="4">
        <v>37.381</v>
      </c>
      <c r="R2141" s="4">
        <v>37.53</v>
      </c>
      <c r="S2141" s="4">
        <v>37.863</v>
      </c>
      <c r="T2141" s="4">
        <v>38.606999999999999</v>
      </c>
      <c r="U2141" s="4">
        <v>40.021999999999998</v>
      </c>
      <c r="V2141" s="4">
        <v>39.896000000000001</v>
      </c>
      <c r="W2141" s="4">
        <v>38.066000000000003</v>
      </c>
      <c r="X2141" s="4">
        <v>31.463000000000001</v>
      </c>
      <c r="Y2141" s="4">
        <v>23.032</v>
      </c>
      <c r="Z2141" s="4">
        <v>12.624000000000001</v>
      </c>
      <c r="AA2141" s="4">
        <v>4.6210000000000004</v>
      </c>
    </row>
    <row r="2142" spans="1:27" s="6" customFormat="1" x14ac:dyDescent="0.3">
      <c r="A2142" s="40">
        <v>2141</v>
      </c>
      <c r="B2142" s="18" t="s">
        <v>323</v>
      </c>
      <c r="C2142" s="43" t="s">
        <v>163</v>
      </c>
      <c r="D2142" s="41">
        <v>10</v>
      </c>
      <c r="E2142" s="41">
        <v>196</v>
      </c>
      <c r="F2142" s="41">
        <v>2095</v>
      </c>
      <c r="G2142" s="4">
        <v>28.419</v>
      </c>
      <c r="H2142" s="4">
        <v>28.734000000000002</v>
      </c>
      <c r="I2142" s="4">
        <v>29.279</v>
      </c>
      <c r="J2142" s="4">
        <v>30.446999999999999</v>
      </c>
      <c r="K2142" s="4">
        <v>31.776</v>
      </c>
      <c r="L2142" s="4">
        <v>32.658999999999999</v>
      </c>
      <c r="M2142" s="4">
        <v>33.311</v>
      </c>
      <c r="N2142" s="4">
        <v>34.243000000000002</v>
      </c>
      <c r="O2142" s="4">
        <v>35.130000000000003</v>
      </c>
      <c r="P2142" s="4">
        <v>36.152000000000001</v>
      </c>
      <c r="Q2142" s="4">
        <v>37.085000000000001</v>
      </c>
      <c r="R2142" s="4">
        <v>37.531999999999996</v>
      </c>
      <c r="S2142" s="4">
        <v>37.621000000000002</v>
      </c>
      <c r="T2142" s="4">
        <v>37.710999999999999</v>
      </c>
      <c r="U2142" s="4">
        <v>38.029000000000003</v>
      </c>
      <c r="V2142" s="4">
        <v>38.655999999999999</v>
      </c>
      <c r="W2142" s="4">
        <v>37.17</v>
      </c>
      <c r="X2142" s="4">
        <v>32.636000000000003</v>
      </c>
      <c r="Y2142" s="4">
        <v>23.334</v>
      </c>
      <c r="Z2142" s="4">
        <v>13.269</v>
      </c>
      <c r="AA2142" s="4">
        <v>5.2809999999999997</v>
      </c>
    </row>
    <row r="2143" spans="1:27" s="6" customFormat="1" x14ac:dyDescent="0.3">
      <c r="A2143" s="40">
        <v>2142</v>
      </c>
      <c r="B2143" s="18" t="s">
        <v>323</v>
      </c>
      <c r="C2143" s="43" t="s">
        <v>163</v>
      </c>
      <c r="D2143" s="41">
        <v>10</v>
      </c>
      <c r="E2143" s="41">
        <v>196</v>
      </c>
      <c r="F2143" s="41">
        <v>2100</v>
      </c>
      <c r="G2143" s="4">
        <v>28.353000000000002</v>
      </c>
      <c r="H2143" s="4">
        <v>28.581</v>
      </c>
      <c r="I2143" s="4">
        <v>28.954999999999998</v>
      </c>
      <c r="J2143" s="4">
        <v>30.07</v>
      </c>
      <c r="K2143" s="4">
        <v>31.442</v>
      </c>
      <c r="L2143" s="4">
        <v>32.46</v>
      </c>
      <c r="M2143" s="4">
        <v>33.201000000000001</v>
      </c>
      <c r="N2143" s="4">
        <v>33.947000000000003</v>
      </c>
      <c r="O2143" s="4">
        <v>34.444000000000003</v>
      </c>
      <c r="P2143" s="4">
        <v>35.283000000000001</v>
      </c>
      <c r="Q2143" s="4">
        <v>36.311</v>
      </c>
      <c r="R2143" s="4">
        <v>37.222000000000001</v>
      </c>
      <c r="S2143" s="4">
        <v>37.616</v>
      </c>
      <c r="T2143" s="4">
        <v>37.484000000000002</v>
      </c>
      <c r="U2143" s="4">
        <v>37.198999999999998</v>
      </c>
      <c r="V2143" s="4">
        <v>36.841000000000001</v>
      </c>
      <c r="W2143" s="4">
        <v>36.206000000000003</v>
      </c>
      <c r="X2143" s="4">
        <v>32.201000000000001</v>
      </c>
      <c r="Y2143" s="4">
        <v>24.652999999999999</v>
      </c>
      <c r="Z2143" s="4">
        <v>13.863</v>
      </c>
      <c r="AA2143" s="4">
        <v>5.923</v>
      </c>
    </row>
    <row r="2144" spans="1:27" s="6" customFormat="1" x14ac:dyDescent="0.3">
      <c r="A2144" s="40">
        <v>2143</v>
      </c>
      <c r="B2144" s="18" t="s">
        <v>323</v>
      </c>
      <c r="C2144" s="43" t="s">
        <v>164</v>
      </c>
      <c r="D2144" s="41">
        <v>11</v>
      </c>
      <c r="E2144" s="41">
        <v>268</v>
      </c>
      <c r="F2144" s="41">
        <v>2015</v>
      </c>
      <c r="G2144" s="4">
        <v>132.34200000000001</v>
      </c>
      <c r="H2144" s="4">
        <v>118.45399999999999</v>
      </c>
      <c r="I2144" s="4">
        <v>100.30800000000001</v>
      </c>
      <c r="J2144" s="4">
        <v>111.316</v>
      </c>
      <c r="K2144" s="4">
        <v>136.976</v>
      </c>
      <c r="L2144" s="4">
        <v>142.08000000000001</v>
      </c>
      <c r="M2144" s="4">
        <v>137.751</v>
      </c>
      <c r="N2144" s="4">
        <v>138.35400000000001</v>
      </c>
      <c r="O2144" s="4">
        <v>133.523</v>
      </c>
      <c r="P2144" s="4">
        <v>132.69499999999999</v>
      </c>
      <c r="Q2144" s="4">
        <v>151.28100000000001</v>
      </c>
      <c r="R2144" s="4">
        <v>144.928</v>
      </c>
      <c r="S2144" s="4">
        <v>125.973</v>
      </c>
      <c r="T2144" s="4">
        <v>100.285</v>
      </c>
      <c r="U2144" s="4">
        <v>79.501999999999995</v>
      </c>
      <c r="V2144" s="4">
        <v>92.802999999999997</v>
      </c>
      <c r="W2144" s="4">
        <v>49.3</v>
      </c>
      <c r="X2144" s="4">
        <v>29.922999999999998</v>
      </c>
      <c r="Y2144" s="4">
        <v>6.649</v>
      </c>
      <c r="Z2144" s="4">
        <v>0.97599999999999998</v>
      </c>
      <c r="AA2144" s="4">
        <v>0.159</v>
      </c>
    </row>
    <row r="2145" spans="1:27" s="6" customFormat="1" x14ac:dyDescent="0.3">
      <c r="A2145" s="40">
        <v>2144</v>
      </c>
      <c r="B2145" s="18" t="s">
        <v>323</v>
      </c>
      <c r="C2145" s="43" t="s">
        <v>164</v>
      </c>
      <c r="D2145" s="41">
        <v>11</v>
      </c>
      <c r="E2145" s="41">
        <v>268</v>
      </c>
      <c r="F2145" s="41">
        <v>2020</v>
      </c>
      <c r="G2145" s="4">
        <v>120.22799999999999</v>
      </c>
      <c r="H2145" s="4">
        <v>131.14099999999999</v>
      </c>
      <c r="I2145" s="4">
        <v>117.79300000000001</v>
      </c>
      <c r="J2145" s="4">
        <v>98.631</v>
      </c>
      <c r="K2145" s="4">
        <v>107.51</v>
      </c>
      <c r="L2145" s="4">
        <v>132.25</v>
      </c>
      <c r="M2145" s="4">
        <v>138</v>
      </c>
      <c r="N2145" s="4">
        <v>134.61799999999999</v>
      </c>
      <c r="O2145" s="4">
        <v>135.82599999999999</v>
      </c>
      <c r="P2145" s="4">
        <v>131.16900000000001</v>
      </c>
      <c r="Q2145" s="4">
        <v>130.01599999999999</v>
      </c>
      <c r="R2145" s="4">
        <v>147.36699999999999</v>
      </c>
      <c r="S2145" s="4">
        <v>139.54</v>
      </c>
      <c r="T2145" s="4">
        <v>118.54</v>
      </c>
      <c r="U2145" s="4">
        <v>90.268000000000001</v>
      </c>
      <c r="V2145" s="4">
        <v>65.468999999999994</v>
      </c>
      <c r="W2145" s="4">
        <v>63.944000000000003</v>
      </c>
      <c r="X2145" s="4">
        <v>24.913</v>
      </c>
      <c r="Y2145" s="4">
        <v>9.5809999999999995</v>
      </c>
      <c r="Z2145" s="4">
        <v>1.143</v>
      </c>
      <c r="AA2145" s="4">
        <v>0.104</v>
      </c>
    </row>
    <row r="2146" spans="1:27" s="6" customFormat="1" x14ac:dyDescent="0.3">
      <c r="A2146" s="40">
        <v>2145</v>
      </c>
      <c r="B2146" s="18" t="s">
        <v>323</v>
      </c>
      <c r="C2146" s="43" t="s">
        <v>164</v>
      </c>
      <c r="D2146" s="41">
        <v>11</v>
      </c>
      <c r="E2146" s="41">
        <v>268</v>
      </c>
      <c r="F2146" s="41">
        <v>2025</v>
      </c>
      <c r="G2146" s="4">
        <v>107.596</v>
      </c>
      <c r="H2146" s="4">
        <v>119.06699999999999</v>
      </c>
      <c r="I2146" s="4">
        <v>130.482</v>
      </c>
      <c r="J2146" s="4">
        <v>116.108</v>
      </c>
      <c r="K2146" s="4">
        <v>94.855999999999995</v>
      </c>
      <c r="L2146" s="4">
        <v>102.857</v>
      </c>
      <c r="M2146" s="4">
        <v>128.215</v>
      </c>
      <c r="N2146" s="4">
        <v>134.89599999999999</v>
      </c>
      <c r="O2146" s="4">
        <v>132.16200000000001</v>
      </c>
      <c r="P2146" s="4">
        <v>133.535</v>
      </c>
      <c r="Q2146" s="4">
        <v>128.64699999999999</v>
      </c>
      <c r="R2146" s="4">
        <v>126.795</v>
      </c>
      <c r="S2146" s="4">
        <v>142.25299999999999</v>
      </c>
      <c r="T2146" s="4">
        <v>131.874</v>
      </c>
      <c r="U2146" s="4">
        <v>107.48399999999999</v>
      </c>
      <c r="V2146" s="4">
        <v>75.316000000000003</v>
      </c>
      <c r="W2146" s="4">
        <v>46.186999999999998</v>
      </c>
      <c r="X2146" s="4">
        <v>33.631</v>
      </c>
      <c r="Y2146" s="4">
        <v>8.452</v>
      </c>
      <c r="Z2146" s="4">
        <v>1.7749999999999999</v>
      </c>
      <c r="AA2146" s="4">
        <v>0.12</v>
      </c>
    </row>
    <row r="2147" spans="1:27" s="6" customFormat="1" x14ac:dyDescent="0.3">
      <c r="A2147" s="40">
        <v>2146</v>
      </c>
      <c r="B2147" s="18" t="s">
        <v>323</v>
      </c>
      <c r="C2147" s="43" t="s">
        <v>164</v>
      </c>
      <c r="D2147" s="41">
        <v>11</v>
      </c>
      <c r="E2147" s="41">
        <v>268</v>
      </c>
      <c r="F2147" s="41">
        <v>2030</v>
      </c>
      <c r="G2147" s="4">
        <v>98.933000000000007</v>
      </c>
      <c r="H2147" s="4">
        <v>106.46599999999999</v>
      </c>
      <c r="I2147" s="4">
        <v>118.42700000000001</v>
      </c>
      <c r="J2147" s="4">
        <v>128.79400000000001</v>
      </c>
      <c r="K2147" s="4">
        <v>112.318</v>
      </c>
      <c r="L2147" s="4">
        <v>90.236999999999995</v>
      </c>
      <c r="M2147" s="4">
        <v>98.912999999999997</v>
      </c>
      <c r="N2147" s="4">
        <v>125.17700000000001</v>
      </c>
      <c r="O2147" s="4">
        <v>132.48599999999999</v>
      </c>
      <c r="P2147" s="4">
        <v>129.97999999999999</v>
      </c>
      <c r="Q2147" s="4">
        <v>131.10499999999999</v>
      </c>
      <c r="R2147" s="4">
        <v>125.64400000000001</v>
      </c>
      <c r="S2147" s="4">
        <v>122.64</v>
      </c>
      <c r="T2147" s="4">
        <v>134.953</v>
      </c>
      <c r="U2147" s="4">
        <v>120.371</v>
      </c>
      <c r="V2147" s="4">
        <v>90.757999999999996</v>
      </c>
      <c r="W2147" s="4">
        <v>54.31</v>
      </c>
      <c r="X2147" s="4">
        <v>25.196999999999999</v>
      </c>
      <c r="Y2147" s="4">
        <v>12.042999999999999</v>
      </c>
      <c r="Z2147" s="4">
        <v>1.679</v>
      </c>
      <c r="AA2147" s="4">
        <v>0.193</v>
      </c>
    </row>
    <row r="2148" spans="1:27" s="6" customFormat="1" x14ac:dyDescent="0.3">
      <c r="A2148" s="40">
        <v>2147</v>
      </c>
      <c r="B2148" s="18" t="s">
        <v>323</v>
      </c>
      <c r="C2148" s="43" t="s">
        <v>164</v>
      </c>
      <c r="D2148" s="41">
        <v>11</v>
      </c>
      <c r="E2148" s="41">
        <v>268</v>
      </c>
      <c r="F2148" s="41">
        <v>2035</v>
      </c>
      <c r="G2148" s="4">
        <v>96.302000000000007</v>
      </c>
      <c r="H2148" s="4">
        <v>97.822999999999993</v>
      </c>
      <c r="I2148" s="4">
        <v>105.84</v>
      </c>
      <c r="J2148" s="4">
        <v>116.758</v>
      </c>
      <c r="K2148" s="4">
        <v>125</v>
      </c>
      <c r="L2148" s="4">
        <v>107.68</v>
      </c>
      <c r="M2148" s="4">
        <v>86.337999999999994</v>
      </c>
      <c r="N2148" s="4">
        <v>95.997</v>
      </c>
      <c r="O2148" s="4">
        <v>122.85899999999999</v>
      </c>
      <c r="P2148" s="4">
        <v>130.37200000000001</v>
      </c>
      <c r="Q2148" s="4">
        <v>127.711</v>
      </c>
      <c r="R2148" s="4">
        <v>128.233</v>
      </c>
      <c r="S2148" s="4">
        <v>121.789</v>
      </c>
      <c r="T2148" s="4">
        <v>116.738</v>
      </c>
      <c r="U2148" s="4">
        <v>123.935</v>
      </c>
      <c r="V2148" s="4">
        <v>102.77200000000001</v>
      </c>
      <c r="W2148" s="4">
        <v>66.798000000000002</v>
      </c>
      <c r="X2148" s="4">
        <v>30.675000000000001</v>
      </c>
      <c r="Y2148" s="4">
        <v>9.4960000000000004</v>
      </c>
      <c r="Z2148" s="4">
        <v>2.5579999999999998</v>
      </c>
      <c r="AA2148" s="4">
        <v>0.20100000000000001</v>
      </c>
    </row>
    <row r="2149" spans="1:27" s="6" customFormat="1" x14ac:dyDescent="0.3">
      <c r="A2149" s="40">
        <v>2148</v>
      </c>
      <c r="B2149" s="18" t="s">
        <v>323</v>
      </c>
      <c r="C2149" s="43" t="s">
        <v>164</v>
      </c>
      <c r="D2149" s="41">
        <v>11</v>
      </c>
      <c r="E2149" s="41">
        <v>268</v>
      </c>
      <c r="F2149" s="41">
        <v>2040</v>
      </c>
      <c r="G2149" s="4">
        <v>97.266000000000005</v>
      </c>
      <c r="H2149" s="4">
        <v>95.203999999999994</v>
      </c>
      <c r="I2149" s="4">
        <v>97.209000000000003</v>
      </c>
      <c r="J2149" s="4">
        <v>104.187</v>
      </c>
      <c r="K2149" s="4">
        <v>112.989</v>
      </c>
      <c r="L2149" s="4">
        <v>120.355</v>
      </c>
      <c r="M2149" s="4">
        <v>103.756</v>
      </c>
      <c r="N2149" s="4">
        <v>83.478999999999999</v>
      </c>
      <c r="O2149" s="4">
        <v>93.847999999999999</v>
      </c>
      <c r="P2149" s="4">
        <v>120.874</v>
      </c>
      <c r="Q2149" s="4">
        <v>128.19399999999999</v>
      </c>
      <c r="R2149" s="4">
        <v>125.04900000000001</v>
      </c>
      <c r="S2149" s="4">
        <v>124.542</v>
      </c>
      <c r="T2149" s="4">
        <v>116.306</v>
      </c>
      <c r="U2149" s="4">
        <v>107.821</v>
      </c>
      <c r="V2149" s="4">
        <v>106.985</v>
      </c>
      <c r="W2149" s="4">
        <v>77.236000000000004</v>
      </c>
      <c r="X2149" s="4">
        <v>39.113999999999997</v>
      </c>
      <c r="Y2149" s="4">
        <v>12.206</v>
      </c>
      <c r="Z2149" s="4">
        <v>2.169</v>
      </c>
      <c r="AA2149" s="4">
        <v>0.316</v>
      </c>
    </row>
    <row r="2150" spans="1:27" s="6" customFormat="1" x14ac:dyDescent="0.3">
      <c r="A2150" s="40">
        <v>2149</v>
      </c>
      <c r="B2150" s="18" t="s">
        <v>323</v>
      </c>
      <c r="C2150" s="43" t="s">
        <v>164</v>
      </c>
      <c r="D2150" s="41">
        <v>11</v>
      </c>
      <c r="E2150" s="41">
        <v>268</v>
      </c>
      <c r="F2150" s="41">
        <v>2045</v>
      </c>
      <c r="G2150" s="4">
        <v>96.983000000000004</v>
      </c>
      <c r="H2150" s="4">
        <v>96.174000000000007</v>
      </c>
      <c r="I2150" s="4">
        <v>94.596000000000004</v>
      </c>
      <c r="J2150" s="4">
        <v>95.566999999999993</v>
      </c>
      <c r="K2150" s="4">
        <v>100.44</v>
      </c>
      <c r="L2150" s="4">
        <v>108.374</v>
      </c>
      <c r="M2150" s="4">
        <v>116.422</v>
      </c>
      <c r="N2150" s="4">
        <v>100.86499999999999</v>
      </c>
      <c r="O2150" s="4">
        <v>81.411000000000001</v>
      </c>
      <c r="P2150" s="4">
        <v>92.114999999999995</v>
      </c>
      <c r="Q2150" s="4">
        <v>118.88800000000001</v>
      </c>
      <c r="R2150" s="4">
        <v>125.666</v>
      </c>
      <c r="S2150" s="4">
        <v>121.66200000000001</v>
      </c>
      <c r="T2150" s="4">
        <v>119.309</v>
      </c>
      <c r="U2150" s="4">
        <v>108.008</v>
      </c>
      <c r="V2150" s="4">
        <v>94.016000000000005</v>
      </c>
      <c r="W2150" s="4">
        <v>81.97</v>
      </c>
      <c r="X2150" s="4">
        <v>46.774000000000001</v>
      </c>
      <c r="Y2150" s="4">
        <v>16.382000000000001</v>
      </c>
      <c r="Z2150" s="4">
        <v>2.99</v>
      </c>
      <c r="AA2150" s="4">
        <v>0.30299999999999999</v>
      </c>
    </row>
    <row r="2151" spans="1:27" s="6" customFormat="1" x14ac:dyDescent="0.3">
      <c r="A2151" s="40">
        <v>2150</v>
      </c>
      <c r="B2151" s="18" t="s">
        <v>323</v>
      </c>
      <c r="C2151" s="43" t="s">
        <v>164</v>
      </c>
      <c r="D2151" s="41">
        <v>11</v>
      </c>
      <c r="E2151" s="41">
        <v>268</v>
      </c>
      <c r="F2151" s="41">
        <v>2050</v>
      </c>
      <c r="G2151" s="4">
        <v>92.415000000000006</v>
      </c>
      <c r="H2151" s="4">
        <v>95.897000000000006</v>
      </c>
      <c r="I2151" s="4">
        <v>95.567999999999998</v>
      </c>
      <c r="J2151" s="4">
        <v>92.959000000000003</v>
      </c>
      <c r="K2151" s="4">
        <v>91.835999999999999</v>
      </c>
      <c r="L2151" s="4">
        <v>95.855999999999995</v>
      </c>
      <c r="M2151" s="4">
        <v>104.47799999999999</v>
      </c>
      <c r="N2151" s="4">
        <v>113.515</v>
      </c>
      <c r="O2151" s="4">
        <v>98.75</v>
      </c>
      <c r="P2151" s="4">
        <v>79.795000000000002</v>
      </c>
      <c r="Q2151" s="4">
        <v>90.495000000000005</v>
      </c>
      <c r="R2151" s="4">
        <v>116.634</v>
      </c>
      <c r="S2151" s="4">
        <v>122.47</v>
      </c>
      <c r="T2151" s="4">
        <v>116.874</v>
      </c>
      <c r="U2151" s="4">
        <v>111.34399999999999</v>
      </c>
      <c r="V2151" s="4">
        <v>95.04</v>
      </c>
      <c r="W2151" s="4">
        <v>73.284999999999997</v>
      </c>
      <c r="X2151" s="4">
        <v>51.17</v>
      </c>
      <c r="Y2151" s="4">
        <v>20.526</v>
      </c>
      <c r="Z2151" s="4">
        <v>4.2779999999999996</v>
      </c>
      <c r="AA2151" s="4">
        <v>0.42599999999999999</v>
      </c>
    </row>
    <row r="2152" spans="1:27" s="6" customFormat="1" x14ac:dyDescent="0.3">
      <c r="A2152" s="40">
        <v>2151</v>
      </c>
      <c r="B2152" s="18" t="s">
        <v>323</v>
      </c>
      <c r="C2152" s="43" t="s">
        <v>164</v>
      </c>
      <c r="D2152" s="41">
        <v>11</v>
      </c>
      <c r="E2152" s="41">
        <v>268</v>
      </c>
      <c r="F2152" s="41">
        <v>2055</v>
      </c>
      <c r="G2152" s="4">
        <v>85.453000000000003</v>
      </c>
      <c r="H2152" s="4">
        <v>91.388000000000005</v>
      </c>
      <c r="I2152" s="4">
        <v>95.323999999999998</v>
      </c>
      <c r="J2152" s="4">
        <v>94.016999999999996</v>
      </c>
      <c r="K2152" s="4">
        <v>89.42</v>
      </c>
      <c r="L2152" s="4">
        <v>87.492000000000004</v>
      </c>
      <c r="M2152" s="4">
        <v>92.177999999999997</v>
      </c>
      <c r="N2152" s="4">
        <v>101.75</v>
      </c>
      <c r="O2152" s="4">
        <v>111.464</v>
      </c>
      <c r="P2152" s="4">
        <v>97.117999999999995</v>
      </c>
      <c r="Q2152" s="4">
        <v>78.384</v>
      </c>
      <c r="R2152" s="4">
        <v>88.784000000000006</v>
      </c>
      <c r="S2152" s="4">
        <v>113.839</v>
      </c>
      <c r="T2152" s="4">
        <v>117.965</v>
      </c>
      <c r="U2152" s="4">
        <v>109.57299999999999</v>
      </c>
      <c r="V2152" s="4">
        <v>98.81</v>
      </c>
      <c r="W2152" s="4">
        <v>75.283000000000001</v>
      </c>
      <c r="X2152" s="4">
        <v>47.058999999999997</v>
      </c>
      <c r="Y2152" s="4">
        <v>23.463999999999999</v>
      </c>
      <c r="Z2152" s="4">
        <v>5.6989999999999998</v>
      </c>
      <c r="AA2152" s="4">
        <v>0.64600000000000002</v>
      </c>
    </row>
    <row r="2153" spans="1:27" s="6" customFormat="1" x14ac:dyDescent="0.3">
      <c r="A2153" s="40">
        <v>2152</v>
      </c>
      <c r="B2153" s="18" t="s">
        <v>323</v>
      </c>
      <c r="C2153" s="43" t="s">
        <v>164</v>
      </c>
      <c r="D2153" s="41">
        <v>11</v>
      </c>
      <c r="E2153" s="41">
        <v>268</v>
      </c>
      <c r="F2153" s="41">
        <v>2060</v>
      </c>
      <c r="G2153" s="4">
        <v>79.653999999999996</v>
      </c>
      <c r="H2153" s="4">
        <v>84.486000000000004</v>
      </c>
      <c r="I2153" s="4">
        <v>90.849000000000004</v>
      </c>
      <c r="J2153" s="4">
        <v>93.855999999999995</v>
      </c>
      <c r="K2153" s="4">
        <v>90.664000000000001</v>
      </c>
      <c r="L2153" s="4">
        <v>85.31</v>
      </c>
      <c r="M2153" s="4">
        <v>84.024000000000001</v>
      </c>
      <c r="N2153" s="4">
        <v>89.623999999999995</v>
      </c>
      <c r="O2153" s="4">
        <v>99.853999999999999</v>
      </c>
      <c r="P2153" s="4">
        <v>109.852</v>
      </c>
      <c r="Q2153" s="4">
        <v>95.635999999999996</v>
      </c>
      <c r="R2153" s="4">
        <v>76.938999999999993</v>
      </c>
      <c r="S2153" s="4">
        <v>86.734999999999999</v>
      </c>
      <c r="T2153" s="4">
        <v>109.916</v>
      </c>
      <c r="U2153" s="4">
        <v>111.072</v>
      </c>
      <c r="V2153" s="4">
        <v>98</v>
      </c>
      <c r="W2153" s="4">
        <v>79.435000000000002</v>
      </c>
      <c r="X2153" s="4">
        <v>49.625999999999998</v>
      </c>
      <c r="Y2153" s="4">
        <v>22.484000000000002</v>
      </c>
      <c r="Z2153" s="4">
        <v>6.907</v>
      </c>
      <c r="AA2153" s="4">
        <v>0.92400000000000004</v>
      </c>
    </row>
    <row r="2154" spans="1:27" s="6" customFormat="1" x14ac:dyDescent="0.3">
      <c r="A2154" s="40">
        <v>2153</v>
      </c>
      <c r="B2154" s="18" t="s">
        <v>323</v>
      </c>
      <c r="C2154" s="43" t="s">
        <v>164</v>
      </c>
      <c r="D2154" s="41">
        <v>11</v>
      </c>
      <c r="E2154" s="41">
        <v>268</v>
      </c>
      <c r="F2154" s="41">
        <v>2065</v>
      </c>
      <c r="G2154" s="4">
        <v>76.614000000000004</v>
      </c>
      <c r="H2154" s="4">
        <v>78.748000000000005</v>
      </c>
      <c r="I2154" s="4">
        <v>83.978999999999999</v>
      </c>
      <c r="J2154" s="4">
        <v>89.463999999999999</v>
      </c>
      <c r="K2154" s="4">
        <v>90.688999999999993</v>
      </c>
      <c r="L2154" s="4">
        <v>86.783000000000001</v>
      </c>
      <c r="M2154" s="4">
        <v>82.039000000000001</v>
      </c>
      <c r="N2154" s="4">
        <v>81.634</v>
      </c>
      <c r="O2154" s="4">
        <v>87.875</v>
      </c>
      <c r="P2154" s="4">
        <v>98.397000000000006</v>
      </c>
      <c r="Q2154" s="4">
        <v>108.357</v>
      </c>
      <c r="R2154" s="4">
        <v>94.069000000000003</v>
      </c>
      <c r="S2154" s="4">
        <v>75.248000000000005</v>
      </c>
      <c r="T2154" s="4">
        <v>83.909000000000006</v>
      </c>
      <c r="U2154" s="4">
        <v>103.899</v>
      </c>
      <c r="V2154" s="4">
        <v>100.063</v>
      </c>
      <c r="W2154" s="4">
        <v>79.872</v>
      </c>
      <c r="X2154" s="4">
        <v>53.658000000000001</v>
      </c>
      <c r="Y2154" s="4">
        <v>24.648</v>
      </c>
      <c r="Z2154" s="4">
        <v>6.9980000000000002</v>
      </c>
      <c r="AA2154" s="4">
        <v>1.208</v>
      </c>
    </row>
    <row r="2155" spans="1:27" s="6" customFormat="1" x14ac:dyDescent="0.3">
      <c r="A2155" s="40">
        <v>2154</v>
      </c>
      <c r="B2155" s="18" t="s">
        <v>323</v>
      </c>
      <c r="C2155" s="43" t="s">
        <v>164</v>
      </c>
      <c r="D2155" s="41">
        <v>11</v>
      </c>
      <c r="E2155" s="41">
        <v>268</v>
      </c>
      <c r="F2155" s="41">
        <v>2070</v>
      </c>
      <c r="G2155" s="4">
        <v>75.367000000000004</v>
      </c>
      <c r="H2155" s="4">
        <v>75.762</v>
      </c>
      <c r="I2155" s="4">
        <v>78.272999999999996</v>
      </c>
      <c r="J2155" s="4">
        <v>82.679000000000002</v>
      </c>
      <c r="K2155" s="4">
        <v>86.488</v>
      </c>
      <c r="L2155" s="4">
        <v>87.037999999999997</v>
      </c>
      <c r="M2155" s="4">
        <v>83.703000000000003</v>
      </c>
      <c r="N2155" s="4">
        <v>79.795000000000002</v>
      </c>
      <c r="O2155" s="4">
        <v>80.013999999999996</v>
      </c>
      <c r="P2155" s="4">
        <v>86.566000000000003</v>
      </c>
      <c r="Q2155" s="4">
        <v>97.084999999999994</v>
      </c>
      <c r="R2155" s="4">
        <v>106.744</v>
      </c>
      <c r="S2155" s="4">
        <v>92.194000000000003</v>
      </c>
      <c r="T2155" s="4">
        <v>72.947000000000003</v>
      </c>
      <c r="U2155" s="4">
        <v>79.600999999999999</v>
      </c>
      <c r="V2155" s="4">
        <v>94.251999999999995</v>
      </c>
      <c r="W2155" s="4">
        <v>82.635999999999996</v>
      </c>
      <c r="X2155" s="4">
        <v>55.241999999999997</v>
      </c>
      <c r="Y2155" s="4">
        <v>27.675000000000001</v>
      </c>
      <c r="Z2155" s="4">
        <v>8.1029999999999998</v>
      </c>
      <c r="AA2155" s="4">
        <v>1.341</v>
      </c>
    </row>
    <row r="2156" spans="1:27" s="6" customFormat="1" x14ac:dyDescent="0.3">
      <c r="A2156" s="40">
        <v>2155</v>
      </c>
      <c r="B2156" s="18" t="s">
        <v>323</v>
      </c>
      <c r="C2156" s="43" t="s">
        <v>164</v>
      </c>
      <c r="D2156" s="41">
        <v>11</v>
      </c>
      <c r="E2156" s="41">
        <v>268</v>
      </c>
      <c r="F2156" s="41">
        <v>2075</v>
      </c>
      <c r="G2156" s="4">
        <v>73.997</v>
      </c>
      <c r="H2156" s="4">
        <v>74.567999999999998</v>
      </c>
      <c r="I2156" s="4">
        <v>75.317999999999998</v>
      </c>
      <c r="J2156" s="4">
        <v>77.057000000000002</v>
      </c>
      <c r="K2156" s="4">
        <v>79.891999999999996</v>
      </c>
      <c r="L2156" s="4">
        <v>83.067999999999998</v>
      </c>
      <c r="M2156" s="4">
        <v>84.15</v>
      </c>
      <c r="N2156" s="4">
        <v>81.596000000000004</v>
      </c>
      <c r="O2156" s="4">
        <v>78.281999999999996</v>
      </c>
      <c r="P2156" s="4">
        <v>78.825999999999993</v>
      </c>
      <c r="Q2156" s="4">
        <v>85.424000000000007</v>
      </c>
      <c r="R2156" s="4">
        <v>95.703000000000003</v>
      </c>
      <c r="S2156" s="4">
        <v>104.791</v>
      </c>
      <c r="T2156" s="4">
        <v>89.594999999999999</v>
      </c>
      <c r="U2156" s="4">
        <v>69.430000000000007</v>
      </c>
      <c r="V2156" s="4">
        <v>72.646000000000001</v>
      </c>
      <c r="W2156" s="4">
        <v>78.757000000000005</v>
      </c>
      <c r="X2156" s="4">
        <v>58.378</v>
      </c>
      <c r="Y2156" s="4">
        <v>29.484999999999999</v>
      </c>
      <c r="Z2156" s="4">
        <v>9.5690000000000008</v>
      </c>
      <c r="AA2156" s="4">
        <v>1.63</v>
      </c>
    </row>
    <row r="2157" spans="1:27" s="6" customFormat="1" x14ac:dyDescent="0.3">
      <c r="A2157" s="40">
        <v>2156</v>
      </c>
      <c r="B2157" s="18" t="s">
        <v>323</v>
      </c>
      <c r="C2157" s="43" t="s">
        <v>164</v>
      </c>
      <c r="D2157" s="41">
        <v>11</v>
      </c>
      <c r="E2157" s="41">
        <v>268</v>
      </c>
      <c r="F2157" s="41">
        <v>2080</v>
      </c>
      <c r="G2157" s="4">
        <v>71.247</v>
      </c>
      <c r="H2157" s="4">
        <v>73.25</v>
      </c>
      <c r="I2157" s="4">
        <v>74.156000000000006</v>
      </c>
      <c r="J2157" s="4">
        <v>74.185000000000002</v>
      </c>
      <c r="K2157" s="4">
        <v>74.459999999999994</v>
      </c>
      <c r="L2157" s="4">
        <v>76.709000000000003</v>
      </c>
      <c r="M2157" s="4">
        <v>80.379000000000005</v>
      </c>
      <c r="N2157" s="4">
        <v>82.183000000000007</v>
      </c>
      <c r="O2157" s="4">
        <v>80.177999999999997</v>
      </c>
      <c r="P2157" s="4">
        <v>77.179000000000002</v>
      </c>
      <c r="Q2157" s="4">
        <v>77.81</v>
      </c>
      <c r="R2157" s="4">
        <v>84.25</v>
      </c>
      <c r="S2157" s="4">
        <v>94.048000000000002</v>
      </c>
      <c r="T2157" s="4">
        <v>102.047</v>
      </c>
      <c r="U2157" s="4">
        <v>85.563999999999993</v>
      </c>
      <c r="V2157" s="4">
        <v>63.722999999999999</v>
      </c>
      <c r="W2157" s="4">
        <v>61.363999999999997</v>
      </c>
      <c r="X2157" s="4">
        <v>56.761000000000003</v>
      </c>
      <c r="Y2157" s="4">
        <v>32.201999999999998</v>
      </c>
      <c r="Z2157" s="4">
        <v>10.714</v>
      </c>
      <c r="AA2157" s="4">
        <v>2.0430000000000001</v>
      </c>
    </row>
    <row r="2158" spans="1:27" s="6" customFormat="1" x14ac:dyDescent="0.3">
      <c r="A2158" s="40">
        <v>2157</v>
      </c>
      <c r="B2158" s="18" t="s">
        <v>323</v>
      </c>
      <c r="C2158" s="43" t="s">
        <v>164</v>
      </c>
      <c r="D2158" s="41">
        <v>11</v>
      </c>
      <c r="E2158" s="41">
        <v>268</v>
      </c>
      <c r="F2158" s="41">
        <v>2085</v>
      </c>
      <c r="G2158" s="4">
        <v>67.334999999999994</v>
      </c>
      <c r="H2158" s="4">
        <v>70.555999999999997</v>
      </c>
      <c r="I2158" s="4">
        <v>72.866</v>
      </c>
      <c r="J2158" s="4">
        <v>73.102999999999994</v>
      </c>
      <c r="K2158" s="4">
        <v>71.775000000000006</v>
      </c>
      <c r="L2158" s="4">
        <v>71.506</v>
      </c>
      <c r="M2158" s="4">
        <v>74.216999999999999</v>
      </c>
      <c r="N2158" s="4">
        <v>78.555999999999997</v>
      </c>
      <c r="O2158" s="4">
        <v>80.864000000000004</v>
      </c>
      <c r="P2158" s="4">
        <v>79.146000000000001</v>
      </c>
      <c r="Q2158" s="4">
        <v>76.244</v>
      </c>
      <c r="R2158" s="4">
        <v>76.789000000000001</v>
      </c>
      <c r="S2158" s="4">
        <v>82.875</v>
      </c>
      <c r="T2158" s="4">
        <v>91.744</v>
      </c>
      <c r="U2158" s="4">
        <v>97.766999999999996</v>
      </c>
      <c r="V2158" s="4">
        <v>78.977000000000004</v>
      </c>
      <c r="W2158" s="4">
        <v>54.393000000000001</v>
      </c>
      <c r="X2158" s="4">
        <v>45.087000000000003</v>
      </c>
      <c r="Y2158" s="4">
        <v>32.33</v>
      </c>
      <c r="Z2158" s="4">
        <v>12.288</v>
      </c>
      <c r="AA2158" s="4">
        <v>2.46</v>
      </c>
    </row>
    <row r="2159" spans="1:27" s="6" customFormat="1" x14ac:dyDescent="0.3">
      <c r="A2159" s="40">
        <v>2158</v>
      </c>
      <c r="B2159" s="18" t="s">
        <v>323</v>
      </c>
      <c r="C2159" s="43" t="s">
        <v>164</v>
      </c>
      <c r="D2159" s="41">
        <v>11</v>
      </c>
      <c r="E2159" s="41">
        <v>268</v>
      </c>
      <c r="F2159" s="41">
        <v>2090</v>
      </c>
      <c r="G2159" s="4">
        <v>63.661999999999999</v>
      </c>
      <c r="H2159" s="4">
        <v>66.698999999999998</v>
      </c>
      <c r="I2159" s="4">
        <v>70.201999999999998</v>
      </c>
      <c r="J2159" s="4">
        <v>71.896000000000001</v>
      </c>
      <c r="K2159" s="4">
        <v>70.88</v>
      </c>
      <c r="L2159" s="4">
        <v>69.05</v>
      </c>
      <c r="M2159" s="4">
        <v>69.209000000000003</v>
      </c>
      <c r="N2159" s="4">
        <v>72.542000000000002</v>
      </c>
      <c r="O2159" s="4">
        <v>77.347999999999999</v>
      </c>
      <c r="P2159" s="4">
        <v>79.906000000000006</v>
      </c>
      <c r="Q2159" s="4">
        <v>78.268000000000001</v>
      </c>
      <c r="R2159" s="4">
        <v>75.31</v>
      </c>
      <c r="S2159" s="4">
        <v>75.611000000000004</v>
      </c>
      <c r="T2159" s="4">
        <v>80.972999999999999</v>
      </c>
      <c r="U2159" s="4">
        <v>88.138999999999996</v>
      </c>
      <c r="V2159" s="4">
        <v>90.71</v>
      </c>
      <c r="W2159" s="4">
        <v>68.08</v>
      </c>
      <c r="X2159" s="4">
        <v>40.686</v>
      </c>
      <c r="Y2159" s="4">
        <v>26.460999999999999</v>
      </c>
      <c r="Z2159" s="4">
        <v>12.919</v>
      </c>
      <c r="AA2159" s="4">
        <v>2.9990000000000001</v>
      </c>
    </row>
    <row r="2160" spans="1:27" s="6" customFormat="1" x14ac:dyDescent="0.3">
      <c r="A2160" s="40">
        <v>2159</v>
      </c>
      <c r="B2160" s="18" t="s">
        <v>323</v>
      </c>
      <c r="C2160" s="43" t="s">
        <v>164</v>
      </c>
      <c r="D2160" s="41">
        <v>11</v>
      </c>
      <c r="E2160" s="41">
        <v>268</v>
      </c>
      <c r="F2160" s="41">
        <v>2095</v>
      </c>
      <c r="G2160" s="4">
        <v>61.155999999999999</v>
      </c>
      <c r="H2160" s="4">
        <v>63.079000000000001</v>
      </c>
      <c r="I2160" s="4">
        <v>66.373999999999995</v>
      </c>
      <c r="J2160" s="4">
        <v>69.311000000000007</v>
      </c>
      <c r="K2160" s="4">
        <v>69.856999999999999</v>
      </c>
      <c r="L2160" s="4">
        <v>68.381</v>
      </c>
      <c r="M2160" s="4">
        <v>66.947000000000003</v>
      </c>
      <c r="N2160" s="4">
        <v>67.680000000000007</v>
      </c>
      <c r="O2160" s="4">
        <v>71.445999999999998</v>
      </c>
      <c r="P2160" s="4">
        <v>76.477000000000004</v>
      </c>
      <c r="Q2160" s="4">
        <v>79.093999999999994</v>
      </c>
      <c r="R2160" s="4">
        <v>77.391000000000005</v>
      </c>
      <c r="S2160" s="4">
        <v>74.239999999999995</v>
      </c>
      <c r="T2160" s="4">
        <v>73.994</v>
      </c>
      <c r="U2160" s="4">
        <v>78.001999999999995</v>
      </c>
      <c r="V2160" s="4">
        <v>82.182000000000002</v>
      </c>
      <c r="W2160" s="4">
        <v>78.944999999999993</v>
      </c>
      <c r="X2160" s="4">
        <v>51.825000000000003</v>
      </c>
      <c r="Y2160" s="4">
        <v>24.593</v>
      </c>
      <c r="Z2160" s="4">
        <v>11.069000000000001</v>
      </c>
      <c r="AA2160" s="4">
        <v>3.415</v>
      </c>
    </row>
    <row r="2161" spans="1:27" s="6" customFormat="1" x14ac:dyDescent="0.3">
      <c r="A2161" s="40">
        <v>2160</v>
      </c>
      <c r="B2161" s="18" t="s">
        <v>323</v>
      </c>
      <c r="C2161" s="43" t="s">
        <v>164</v>
      </c>
      <c r="D2161" s="41">
        <v>11</v>
      </c>
      <c r="E2161" s="41">
        <v>268</v>
      </c>
      <c r="F2161" s="41">
        <v>2100</v>
      </c>
      <c r="G2161" s="4">
        <v>59.627000000000002</v>
      </c>
      <c r="H2161" s="4">
        <v>60.625999999999998</v>
      </c>
      <c r="I2161" s="4">
        <v>62.784999999999997</v>
      </c>
      <c r="J2161" s="4">
        <v>65.564999999999998</v>
      </c>
      <c r="K2161" s="4">
        <v>67.457999999999998</v>
      </c>
      <c r="L2161" s="4">
        <v>67.584999999999994</v>
      </c>
      <c r="M2161" s="4">
        <v>66.47</v>
      </c>
      <c r="N2161" s="4">
        <v>65.558999999999997</v>
      </c>
      <c r="O2161" s="4">
        <v>66.688999999999993</v>
      </c>
      <c r="P2161" s="4">
        <v>70.668000000000006</v>
      </c>
      <c r="Q2161" s="4">
        <v>75.75</v>
      </c>
      <c r="R2161" s="4">
        <v>78.281000000000006</v>
      </c>
      <c r="S2161" s="4">
        <v>76.38</v>
      </c>
      <c r="T2161" s="4">
        <v>72.769000000000005</v>
      </c>
      <c r="U2161" s="4">
        <v>71.456000000000003</v>
      </c>
      <c r="V2161" s="4">
        <v>73.055999999999997</v>
      </c>
      <c r="W2161" s="4">
        <v>72.144000000000005</v>
      </c>
      <c r="X2161" s="4">
        <v>61.067999999999998</v>
      </c>
      <c r="Y2161" s="4">
        <v>32.192</v>
      </c>
      <c r="Z2161" s="4">
        <v>10.739000000000001</v>
      </c>
      <c r="AA2161" s="4">
        <v>3.2690000000000001</v>
      </c>
    </row>
    <row r="2162" spans="1:27" s="6" customFormat="1" x14ac:dyDescent="0.3">
      <c r="A2162" s="40">
        <v>2161</v>
      </c>
      <c r="B2162" s="18" t="s">
        <v>323</v>
      </c>
      <c r="C2162" s="43" t="s">
        <v>165</v>
      </c>
      <c r="D2162" s="41"/>
      <c r="E2162" s="41">
        <v>368</v>
      </c>
      <c r="F2162" s="41">
        <v>2015</v>
      </c>
      <c r="G2162" s="4">
        <v>2722.6559999999999</v>
      </c>
      <c r="H2162" s="4">
        <v>2362.8429999999998</v>
      </c>
      <c r="I2162" s="4">
        <v>2047.6759999999999</v>
      </c>
      <c r="J2162" s="4">
        <v>1852.213</v>
      </c>
      <c r="K2162" s="4">
        <v>1610.319</v>
      </c>
      <c r="L2162" s="4">
        <v>1405.72</v>
      </c>
      <c r="M2162" s="4">
        <v>1214.2840000000001</v>
      </c>
      <c r="N2162" s="4">
        <v>1070.44</v>
      </c>
      <c r="O2162" s="4">
        <v>912.69299999999998</v>
      </c>
      <c r="P2162" s="4">
        <v>752.05600000000004</v>
      </c>
      <c r="Q2162" s="4">
        <v>517.98099999999999</v>
      </c>
      <c r="R2162" s="4">
        <v>387.43400000000003</v>
      </c>
      <c r="S2162" s="4">
        <v>375.108</v>
      </c>
      <c r="T2162" s="4">
        <v>210.52</v>
      </c>
      <c r="U2162" s="4">
        <v>178.22200000000001</v>
      </c>
      <c r="V2162" s="4">
        <v>119.99</v>
      </c>
      <c r="W2162" s="4">
        <v>65.731999999999999</v>
      </c>
      <c r="X2162" s="4">
        <v>25.917000000000002</v>
      </c>
      <c r="Y2162" s="4">
        <v>7.0069999999999997</v>
      </c>
      <c r="Z2162" s="4">
        <v>1.1759999999999999</v>
      </c>
      <c r="AA2162" s="4">
        <v>0.106</v>
      </c>
    </row>
    <row r="2163" spans="1:27" s="6" customFormat="1" x14ac:dyDescent="0.3">
      <c r="A2163" s="40">
        <v>2162</v>
      </c>
      <c r="B2163" s="18" t="s">
        <v>323</v>
      </c>
      <c r="C2163" s="43" t="s">
        <v>165</v>
      </c>
      <c r="D2163" s="41"/>
      <c r="E2163" s="41">
        <v>368</v>
      </c>
      <c r="F2163" s="41">
        <v>2020</v>
      </c>
      <c r="G2163" s="4">
        <v>2972.5770000000002</v>
      </c>
      <c r="H2163" s="4">
        <v>2712.9059999999999</v>
      </c>
      <c r="I2163" s="4">
        <v>2358.5790000000002</v>
      </c>
      <c r="J2163" s="4">
        <v>2043.9580000000001</v>
      </c>
      <c r="K2163" s="4">
        <v>1847.1990000000001</v>
      </c>
      <c r="L2163" s="4">
        <v>1604.6289999999999</v>
      </c>
      <c r="M2163" s="4">
        <v>1399.0650000000001</v>
      </c>
      <c r="N2163" s="4">
        <v>1206.229</v>
      </c>
      <c r="O2163" s="4">
        <v>1060.1469999999999</v>
      </c>
      <c r="P2163" s="4">
        <v>899.43</v>
      </c>
      <c r="Q2163" s="4">
        <v>735.25599999999997</v>
      </c>
      <c r="R2163" s="4">
        <v>500.37599999999998</v>
      </c>
      <c r="S2163" s="4">
        <v>366.88299999999998</v>
      </c>
      <c r="T2163" s="4">
        <v>342.68599999999998</v>
      </c>
      <c r="U2163" s="4">
        <v>180.363</v>
      </c>
      <c r="V2163" s="4">
        <v>136.54499999999999</v>
      </c>
      <c r="W2163" s="4">
        <v>75.927000000000007</v>
      </c>
      <c r="X2163" s="4">
        <v>30.805</v>
      </c>
      <c r="Y2163" s="4">
        <v>7.9429999999999996</v>
      </c>
      <c r="Z2163" s="4">
        <v>1.226</v>
      </c>
      <c r="AA2163" s="4">
        <v>0.129</v>
      </c>
    </row>
    <row r="2164" spans="1:27" s="6" customFormat="1" x14ac:dyDescent="0.3">
      <c r="A2164" s="40">
        <v>2163</v>
      </c>
      <c r="B2164" s="18" t="s">
        <v>323</v>
      </c>
      <c r="C2164" s="43" t="s">
        <v>165</v>
      </c>
      <c r="D2164" s="41"/>
      <c r="E2164" s="41">
        <v>368</v>
      </c>
      <c r="F2164" s="41">
        <v>2025</v>
      </c>
      <c r="G2164" s="4">
        <v>3210.39</v>
      </c>
      <c r="H2164" s="4">
        <v>2957.1779999999999</v>
      </c>
      <c r="I2164" s="4">
        <v>2701.1570000000002</v>
      </c>
      <c r="J2164" s="4">
        <v>2348.5140000000001</v>
      </c>
      <c r="K2164" s="4">
        <v>2036.59</v>
      </c>
      <c r="L2164" s="4">
        <v>1840.6959999999999</v>
      </c>
      <c r="M2164" s="4">
        <v>1596.4960000000001</v>
      </c>
      <c r="N2164" s="4">
        <v>1388.587</v>
      </c>
      <c r="O2164" s="4">
        <v>1193.414</v>
      </c>
      <c r="P2164" s="4">
        <v>1043.68</v>
      </c>
      <c r="Q2164" s="4">
        <v>878.42899999999997</v>
      </c>
      <c r="R2164" s="4">
        <v>709.60900000000004</v>
      </c>
      <c r="S2164" s="4">
        <v>473.49400000000003</v>
      </c>
      <c r="T2164" s="4">
        <v>335.40499999999997</v>
      </c>
      <c r="U2164" s="4">
        <v>294.56099999999998</v>
      </c>
      <c r="V2164" s="4">
        <v>138.88900000000001</v>
      </c>
      <c r="W2164" s="4">
        <v>87.180999999999997</v>
      </c>
      <c r="X2164" s="4">
        <v>36.168999999999997</v>
      </c>
      <c r="Y2164" s="4">
        <v>9.6769999999999996</v>
      </c>
      <c r="Z2164" s="4">
        <v>1.4279999999999999</v>
      </c>
      <c r="AA2164" s="4">
        <v>0.13800000000000001</v>
      </c>
    </row>
    <row r="2165" spans="1:27" s="6" customFormat="1" x14ac:dyDescent="0.3">
      <c r="A2165" s="40">
        <v>2164</v>
      </c>
      <c r="B2165" s="18" t="s">
        <v>323</v>
      </c>
      <c r="C2165" s="43" t="s">
        <v>165</v>
      </c>
      <c r="D2165" s="41"/>
      <c r="E2165" s="41">
        <v>368</v>
      </c>
      <c r="F2165" s="41">
        <v>2030</v>
      </c>
      <c r="G2165" s="4">
        <v>3468.6439999999998</v>
      </c>
      <c r="H2165" s="4">
        <v>3197.8629999999998</v>
      </c>
      <c r="I2165" s="4">
        <v>2949.2379999999998</v>
      </c>
      <c r="J2165" s="4">
        <v>2692.87</v>
      </c>
      <c r="K2165" s="4">
        <v>2338.2179999999998</v>
      </c>
      <c r="L2165" s="4">
        <v>2025.5630000000001</v>
      </c>
      <c r="M2165" s="4">
        <v>1828.9590000000001</v>
      </c>
      <c r="N2165" s="4">
        <v>1583.7819999999999</v>
      </c>
      <c r="O2165" s="4">
        <v>1374.1310000000001</v>
      </c>
      <c r="P2165" s="4">
        <v>1176.0229999999999</v>
      </c>
      <c r="Q2165" s="4">
        <v>1021.292</v>
      </c>
      <c r="R2165" s="4">
        <v>850.16499999999996</v>
      </c>
      <c r="S2165" s="4">
        <v>674.30899999999997</v>
      </c>
      <c r="T2165" s="4">
        <v>435.22699999999998</v>
      </c>
      <c r="U2165" s="4">
        <v>290.37099999999998</v>
      </c>
      <c r="V2165" s="4">
        <v>229.71899999999999</v>
      </c>
      <c r="W2165" s="4">
        <v>90.195999999999998</v>
      </c>
      <c r="X2165" s="4">
        <v>42.445999999999998</v>
      </c>
      <c r="Y2165" s="4">
        <v>11.645</v>
      </c>
      <c r="Z2165" s="4">
        <v>1.788</v>
      </c>
      <c r="AA2165" s="4">
        <v>0.16200000000000001</v>
      </c>
    </row>
    <row r="2166" spans="1:27" s="6" customFormat="1" x14ac:dyDescent="0.3">
      <c r="A2166" s="40">
        <v>2165</v>
      </c>
      <c r="B2166" s="18" t="s">
        <v>323</v>
      </c>
      <c r="C2166" s="43" t="s">
        <v>165</v>
      </c>
      <c r="D2166" s="41"/>
      <c r="E2166" s="41">
        <v>368</v>
      </c>
      <c r="F2166" s="41">
        <v>2035</v>
      </c>
      <c r="G2166" s="4">
        <v>3743.6909999999998</v>
      </c>
      <c r="H2166" s="4">
        <v>3458.5169999999998</v>
      </c>
      <c r="I2166" s="4">
        <v>3192.2959999999998</v>
      </c>
      <c r="J2166" s="4">
        <v>2942.6239999999998</v>
      </c>
      <c r="K2166" s="4">
        <v>2682.4369999999999</v>
      </c>
      <c r="L2166" s="4">
        <v>2326.16</v>
      </c>
      <c r="M2166" s="4">
        <v>2013.472</v>
      </c>
      <c r="N2166" s="4">
        <v>1816.0920000000001</v>
      </c>
      <c r="O2166" s="4">
        <v>1569.384</v>
      </c>
      <c r="P2166" s="4">
        <v>1356.364</v>
      </c>
      <c r="Q2166" s="4">
        <v>1153.2149999999999</v>
      </c>
      <c r="R2166" s="4">
        <v>991.29300000000001</v>
      </c>
      <c r="S2166" s="4">
        <v>811.20500000000004</v>
      </c>
      <c r="T2166" s="4">
        <v>623.79399999999998</v>
      </c>
      <c r="U2166" s="4">
        <v>380.50599999999997</v>
      </c>
      <c r="V2166" s="4">
        <v>229.869</v>
      </c>
      <c r="W2166" s="4">
        <v>152.874</v>
      </c>
      <c r="X2166" s="4">
        <v>45.4</v>
      </c>
      <c r="Y2166" s="4">
        <v>14.249000000000001</v>
      </c>
      <c r="Z2166" s="4">
        <v>2.262</v>
      </c>
      <c r="AA2166" s="4">
        <v>0.20799999999999999</v>
      </c>
    </row>
    <row r="2167" spans="1:27" s="6" customFormat="1" x14ac:dyDescent="0.3">
      <c r="A2167" s="40">
        <v>2166</v>
      </c>
      <c r="B2167" s="18" t="s">
        <v>323</v>
      </c>
      <c r="C2167" s="43" t="s">
        <v>165</v>
      </c>
      <c r="D2167" s="41"/>
      <c r="E2167" s="41">
        <v>368</v>
      </c>
      <c r="F2167" s="41">
        <v>2040</v>
      </c>
      <c r="G2167" s="4">
        <v>4022.873</v>
      </c>
      <c r="H2167" s="4">
        <v>3734.2489999999998</v>
      </c>
      <c r="I2167" s="4">
        <v>3453.2150000000001</v>
      </c>
      <c r="J2167" s="4">
        <v>3186.1559999999999</v>
      </c>
      <c r="K2167" s="4">
        <v>2933.1570000000002</v>
      </c>
      <c r="L2167" s="4">
        <v>2671.0450000000001</v>
      </c>
      <c r="M2167" s="4">
        <v>2314.4229999999998</v>
      </c>
      <c r="N2167" s="4">
        <v>2000.9670000000001</v>
      </c>
      <c r="O2167" s="4">
        <v>1801.1369999999999</v>
      </c>
      <c r="P2167" s="4">
        <v>1550.6379999999999</v>
      </c>
      <c r="Q2167" s="4">
        <v>1331.825</v>
      </c>
      <c r="R2167" s="4">
        <v>1121.453</v>
      </c>
      <c r="S2167" s="4">
        <v>948.62300000000005</v>
      </c>
      <c r="T2167" s="4">
        <v>753.97799999999995</v>
      </c>
      <c r="U2167" s="4">
        <v>549.673</v>
      </c>
      <c r="V2167" s="4">
        <v>305.14400000000001</v>
      </c>
      <c r="W2167" s="4">
        <v>156.15100000000001</v>
      </c>
      <c r="X2167" s="4">
        <v>79.328000000000003</v>
      </c>
      <c r="Y2167" s="4">
        <v>15.872</v>
      </c>
      <c r="Z2167" s="4">
        <v>2.9049999999999998</v>
      </c>
      <c r="AA2167" s="4">
        <v>0.27200000000000002</v>
      </c>
    </row>
    <row r="2168" spans="1:27" s="6" customFormat="1" x14ac:dyDescent="0.3">
      <c r="A2168" s="40">
        <v>2167</v>
      </c>
      <c r="B2168" s="18" t="s">
        <v>323</v>
      </c>
      <c r="C2168" s="43" t="s">
        <v>165</v>
      </c>
      <c r="D2168" s="41"/>
      <c r="E2168" s="41">
        <v>368</v>
      </c>
      <c r="F2168" s="41">
        <v>2045</v>
      </c>
      <c r="G2168" s="4">
        <v>4285.7780000000002</v>
      </c>
      <c r="H2168" s="4">
        <v>4013.8069999999998</v>
      </c>
      <c r="I2168" s="4">
        <v>3729.069</v>
      </c>
      <c r="J2168" s="4">
        <v>3447.0810000000001</v>
      </c>
      <c r="K2168" s="4">
        <v>3176.6149999999998</v>
      </c>
      <c r="L2168" s="4">
        <v>2921.5030000000002</v>
      </c>
      <c r="M2168" s="4">
        <v>2658.4839999999999</v>
      </c>
      <c r="N2168" s="4">
        <v>2300.9859999999999</v>
      </c>
      <c r="O2168" s="4">
        <v>1985.4880000000001</v>
      </c>
      <c r="P2168" s="4">
        <v>1780.902</v>
      </c>
      <c r="Q2168" s="4">
        <v>1524.2429999999999</v>
      </c>
      <c r="R2168" s="4">
        <v>1297.3050000000001</v>
      </c>
      <c r="S2168" s="4">
        <v>1076.0219999999999</v>
      </c>
      <c r="T2168" s="4">
        <v>885.55399999999997</v>
      </c>
      <c r="U2168" s="4">
        <v>669.25199999999995</v>
      </c>
      <c r="V2168" s="4">
        <v>446.16800000000001</v>
      </c>
      <c r="W2168" s="4">
        <v>211.339</v>
      </c>
      <c r="X2168" s="4">
        <v>83.394000000000005</v>
      </c>
      <c r="Y2168" s="4">
        <v>28.827999999999999</v>
      </c>
      <c r="Z2168" s="4">
        <v>3.391</v>
      </c>
      <c r="AA2168" s="4">
        <v>0.36299999999999999</v>
      </c>
    </row>
    <row r="2169" spans="1:27" s="6" customFormat="1" x14ac:dyDescent="0.3">
      <c r="A2169" s="40">
        <v>2168</v>
      </c>
      <c r="B2169" s="18" t="s">
        <v>323</v>
      </c>
      <c r="C2169" s="43" t="s">
        <v>165</v>
      </c>
      <c r="D2169" s="41"/>
      <c r="E2169" s="41">
        <v>368</v>
      </c>
      <c r="F2169" s="41">
        <v>2050</v>
      </c>
      <c r="G2169" s="4">
        <v>4519.3339999999998</v>
      </c>
      <c r="H2169" s="4">
        <v>4277.1360000000004</v>
      </c>
      <c r="I2169" s="4">
        <v>4008.739</v>
      </c>
      <c r="J2169" s="4">
        <v>3722.9859999999999</v>
      </c>
      <c r="K2169" s="4">
        <v>3437.4789999999998</v>
      </c>
      <c r="L2169" s="4">
        <v>3164.8270000000002</v>
      </c>
      <c r="M2169" s="4">
        <v>2908.6480000000001</v>
      </c>
      <c r="N2169" s="4">
        <v>2644.0720000000001</v>
      </c>
      <c r="O2169" s="4">
        <v>2284.3139999999999</v>
      </c>
      <c r="P2169" s="4">
        <v>1964.5440000000001</v>
      </c>
      <c r="Q2169" s="4">
        <v>1752.432</v>
      </c>
      <c r="R2169" s="4">
        <v>1487.1410000000001</v>
      </c>
      <c r="S2169" s="4">
        <v>1247.9480000000001</v>
      </c>
      <c r="T2169" s="4">
        <v>1008.7140000000001</v>
      </c>
      <c r="U2169" s="4">
        <v>791.56700000000001</v>
      </c>
      <c r="V2169" s="4">
        <v>549.56700000000001</v>
      </c>
      <c r="W2169" s="4">
        <v>314.839</v>
      </c>
      <c r="X2169" s="4">
        <v>116.071</v>
      </c>
      <c r="Y2169" s="4">
        <v>31.478999999999999</v>
      </c>
      <c r="Z2169" s="4">
        <v>6.4580000000000002</v>
      </c>
      <c r="AA2169" s="4">
        <v>0.44400000000000001</v>
      </c>
    </row>
    <row r="2170" spans="1:27" s="6" customFormat="1" x14ac:dyDescent="0.3">
      <c r="A2170" s="40">
        <v>2169</v>
      </c>
      <c r="B2170" s="18" t="s">
        <v>323</v>
      </c>
      <c r="C2170" s="43" t="s">
        <v>165</v>
      </c>
      <c r="D2170" s="41"/>
      <c r="E2170" s="41">
        <v>368</v>
      </c>
      <c r="F2170" s="41">
        <v>2055</v>
      </c>
      <c r="G2170" s="4">
        <v>4729.2920000000004</v>
      </c>
      <c r="H2170" s="4">
        <v>4511.1279999999997</v>
      </c>
      <c r="I2170" s="4">
        <v>4272.2359999999999</v>
      </c>
      <c r="J2170" s="4">
        <v>4002.7310000000002</v>
      </c>
      <c r="K2170" s="4">
        <v>3713.3870000000002</v>
      </c>
      <c r="L2170" s="4">
        <v>3425.6410000000001</v>
      </c>
      <c r="M2170" s="4">
        <v>3151.8510000000001</v>
      </c>
      <c r="N2170" s="4">
        <v>2893.9229999999998</v>
      </c>
      <c r="O2170" s="4">
        <v>2626.1529999999998</v>
      </c>
      <c r="P2170" s="4">
        <v>2261.71</v>
      </c>
      <c r="Q2170" s="4">
        <v>1935.01</v>
      </c>
      <c r="R2170" s="4">
        <v>1712.3389999999999</v>
      </c>
      <c r="S2170" s="4">
        <v>1433.96</v>
      </c>
      <c r="T2170" s="4">
        <v>1174.431</v>
      </c>
      <c r="U2170" s="4">
        <v>907.50300000000004</v>
      </c>
      <c r="V2170" s="4">
        <v>657.01199999999994</v>
      </c>
      <c r="W2170" s="4">
        <v>394.584</v>
      </c>
      <c r="X2170" s="4">
        <v>177.50800000000001</v>
      </c>
      <c r="Y2170" s="4">
        <v>45.427</v>
      </c>
      <c r="Z2170" s="4">
        <v>7.375</v>
      </c>
      <c r="AA2170" s="4">
        <v>0.84599999999999997</v>
      </c>
    </row>
    <row r="2171" spans="1:27" s="6" customFormat="1" x14ac:dyDescent="0.3">
      <c r="A2171" s="40">
        <v>2170</v>
      </c>
      <c r="B2171" s="18" t="s">
        <v>323</v>
      </c>
      <c r="C2171" s="43" t="s">
        <v>165</v>
      </c>
      <c r="D2171" s="41"/>
      <c r="E2171" s="41">
        <v>368</v>
      </c>
      <c r="F2171" s="41">
        <v>2060</v>
      </c>
      <c r="G2171" s="4">
        <v>4913.6629999999996</v>
      </c>
      <c r="H2171" s="4">
        <v>4721.5029999999997</v>
      </c>
      <c r="I2171" s="4">
        <v>4506.3900000000003</v>
      </c>
      <c r="J2171" s="4">
        <v>4266.2960000000003</v>
      </c>
      <c r="K2171" s="4">
        <v>3993.17</v>
      </c>
      <c r="L2171" s="4">
        <v>3701.5210000000002</v>
      </c>
      <c r="M2171" s="4">
        <v>3412.529</v>
      </c>
      <c r="N2171" s="4">
        <v>3136.8980000000001</v>
      </c>
      <c r="O2171" s="4">
        <v>2875.5189999999998</v>
      </c>
      <c r="P2171" s="4">
        <v>2601.732</v>
      </c>
      <c r="Q2171" s="4">
        <v>2229.7620000000002</v>
      </c>
      <c r="R2171" s="4">
        <v>1893.365</v>
      </c>
      <c r="S2171" s="4">
        <v>1654.761</v>
      </c>
      <c r="T2171" s="4">
        <v>1354.39</v>
      </c>
      <c r="U2171" s="4">
        <v>1062.98</v>
      </c>
      <c r="V2171" s="4">
        <v>760.81500000000005</v>
      </c>
      <c r="W2171" s="4">
        <v>479.47800000000001</v>
      </c>
      <c r="X2171" s="4">
        <v>228.06899999999999</v>
      </c>
      <c r="Y2171" s="4">
        <v>71.926000000000002</v>
      </c>
      <c r="Z2171" s="4">
        <v>11.129</v>
      </c>
      <c r="AA2171" s="4">
        <v>1.046</v>
      </c>
    </row>
    <row r="2172" spans="1:27" s="6" customFormat="1" x14ac:dyDescent="0.3">
      <c r="A2172" s="40">
        <v>2171</v>
      </c>
      <c r="B2172" s="18" t="s">
        <v>323</v>
      </c>
      <c r="C2172" s="43" t="s">
        <v>165</v>
      </c>
      <c r="D2172" s="41"/>
      <c r="E2172" s="41">
        <v>368</v>
      </c>
      <c r="F2172" s="41">
        <v>2065</v>
      </c>
      <c r="G2172" s="4">
        <v>5100.34</v>
      </c>
      <c r="H2172" s="4">
        <v>4906.2979999999998</v>
      </c>
      <c r="I2172" s="4">
        <v>4716.9470000000001</v>
      </c>
      <c r="J2172" s="4">
        <v>4500.6030000000001</v>
      </c>
      <c r="K2172" s="4">
        <v>4256.8410000000003</v>
      </c>
      <c r="L2172" s="4">
        <v>3981.2840000000001</v>
      </c>
      <c r="M2172" s="4">
        <v>3688.3330000000001</v>
      </c>
      <c r="N2172" s="4">
        <v>3397.4059999999999</v>
      </c>
      <c r="O2172" s="4">
        <v>3118.2049999999999</v>
      </c>
      <c r="P2172" s="4">
        <v>2850.4540000000002</v>
      </c>
      <c r="Q2172" s="4">
        <v>2567.25</v>
      </c>
      <c r="R2172" s="4">
        <v>2184.752</v>
      </c>
      <c r="S2172" s="4">
        <v>1833.617</v>
      </c>
      <c r="T2172" s="4">
        <v>1568.43</v>
      </c>
      <c r="U2172" s="4">
        <v>1233.0630000000001</v>
      </c>
      <c r="V2172" s="4">
        <v>899.88400000000001</v>
      </c>
      <c r="W2172" s="4">
        <v>564.14499999999998</v>
      </c>
      <c r="X2172" s="4">
        <v>284.01100000000002</v>
      </c>
      <c r="Y2172" s="4">
        <v>95.66</v>
      </c>
      <c r="Z2172" s="4">
        <v>18.427</v>
      </c>
      <c r="AA2172" s="4">
        <v>1.609</v>
      </c>
    </row>
    <row r="2173" spans="1:27" s="6" customFormat="1" x14ac:dyDescent="0.3">
      <c r="A2173" s="40">
        <v>2172</v>
      </c>
      <c r="B2173" s="18" t="s">
        <v>323</v>
      </c>
      <c r="C2173" s="43" t="s">
        <v>165</v>
      </c>
      <c r="D2173" s="41"/>
      <c r="E2173" s="41">
        <v>368</v>
      </c>
      <c r="F2173" s="41">
        <v>2070</v>
      </c>
      <c r="G2173" s="4">
        <v>5253.0730000000003</v>
      </c>
      <c r="H2173" s="4">
        <v>5093.3429999999998</v>
      </c>
      <c r="I2173" s="4">
        <v>4901.9750000000004</v>
      </c>
      <c r="J2173" s="4">
        <v>4711.3289999999997</v>
      </c>
      <c r="K2173" s="4">
        <v>4491.37</v>
      </c>
      <c r="L2173" s="4">
        <v>4245.0630000000001</v>
      </c>
      <c r="M2173" s="4">
        <v>3968.047</v>
      </c>
      <c r="N2173" s="4">
        <v>3673.0120000000002</v>
      </c>
      <c r="O2173" s="4">
        <v>3378.4430000000002</v>
      </c>
      <c r="P2173" s="4">
        <v>3092.7060000000001</v>
      </c>
      <c r="Q2173" s="4">
        <v>2814.9989999999998</v>
      </c>
      <c r="R2173" s="4">
        <v>2518.596</v>
      </c>
      <c r="S2173" s="4">
        <v>2120.049</v>
      </c>
      <c r="T2173" s="4">
        <v>1743.652</v>
      </c>
      <c r="U2173" s="4">
        <v>1435.703</v>
      </c>
      <c r="V2173" s="4">
        <v>1053.357</v>
      </c>
      <c r="W2173" s="4">
        <v>677.26599999999996</v>
      </c>
      <c r="X2173" s="4">
        <v>341.952</v>
      </c>
      <c r="Y2173" s="4">
        <v>123.10299999999999</v>
      </c>
      <c r="Z2173" s="4">
        <v>25.588000000000001</v>
      </c>
      <c r="AA2173" s="4">
        <v>2.7509999999999999</v>
      </c>
    </row>
    <row r="2174" spans="1:27" s="6" customFormat="1" x14ac:dyDescent="0.3">
      <c r="A2174" s="40">
        <v>2173</v>
      </c>
      <c r="B2174" s="18" t="s">
        <v>323</v>
      </c>
      <c r="C2174" s="43" t="s">
        <v>165</v>
      </c>
      <c r="D2174" s="41"/>
      <c r="E2174" s="41">
        <v>368</v>
      </c>
      <c r="F2174" s="41">
        <v>2075</v>
      </c>
      <c r="G2174" s="4">
        <v>5381.9629999999997</v>
      </c>
      <c r="H2174" s="4">
        <v>5246.3739999999998</v>
      </c>
      <c r="I2174" s="4">
        <v>5089.1809999999996</v>
      </c>
      <c r="J2174" s="4">
        <v>4896.5879999999997</v>
      </c>
      <c r="K2174" s="4">
        <v>4702.3729999999996</v>
      </c>
      <c r="L2174" s="4">
        <v>4479.848</v>
      </c>
      <c r="M2174" s="4">
        <v>4231.9269999999997</v>
      </c>
      <c r="N2174" s="4">
        <v>3952.6849999999999</v>
      </c>
      <c r="O2174" s="4">
        <v>3653.7750000000001</v>
      </c>
      <c r="P2174" s="4">
        <v>3352.3939999999998</v>
      </c>
      <c r="Q2174" s="4">
        <v>3056.3789999999999</v>
      </c>
      <c r="R2174" s="4">
        <v>2764.6849999999999</v>
      </c>
      <c r="S2174" s="4">
        <v>2448.3820000000001</v>
      </c>
      <c r="T2174" s="4">
        <v>2022.106</v>
      </c>
      <c r="U2174" s="4">
        <v>1604.385</v>
      </c>
      <c r="V2174" s="4">
        <v>1237.4100000000001</v>
      </c>
      <c r="W2174" s="4">
        <v>804.72</v>
      </c>
      <c r="X2174" s="4">
        <v>420.35500000000002</v>
      </c>
      <c r="Y2174" s="4">
        <v>153.4</v>
      </c>
      <c r="Z2174" s="4">
        <v>34.472999999999999</v>
      </c>
      <c r="AA2174" s="4">
        <v>4.0609999999999999</v>
      </c>
    </row>
    <row r="2175" spans="1:27" s="6" customFormat="1" x14ac:dyDescent="0.3">
      <c r="A2175" s="40">
        <v>2174</v>
      </c>
      <c r="B2175" s="18" t="s">
        <v>323</v>
      </c>
      <c r="C2175" s="43" t="s">
        <v>165</v>
      </c>
      <c r="D2175" s="41"/>
      <c r="E2175" s="41">
        <v>368</v>
      </c>
      <c r="F2175" s="41">
        <v>2080</v>
      </c>
      <c r="G2175" s="4">
        <v>5472.2269999999999</v>
      </c>
      <c r="H2175" s="4">
        <v>5375.5609999999997</v>
      </c>
      <c r="I2175" s="4">
        <v>5242.42</v>
      </c>
      <c r="J2175" s="4">
        <v>5084.05</v>
      </c>
      <c r="K2175" s="4">
        <v>4887.9970000000003</v>
      </c>
      <c r="L2175" s="4">
        <v>4691.2349999999997</v>
      </c>
      <c r="M2175" s="4">
        <v>4466.991</v>
      </c>
      <c r="N2175" s="4">
        <v>4216.6329999999998</v>
      </c>
      <c r="O2175" s="4">
        <v>3933.29</v>
      </c>
      <c r="P2175" s="4">
        <v>3627.3040000000001</v>
      </c>
      <c r="Q2175" s="4">
        <v>3315.364</v>
      </c>
      <c r="R2175" s="4">
        <v>3005.0149999999999</v>
      </c>
      <c r="S2175" s="4">
        <v>2692.3290000000002</v>
      </c>
      <c r="T2175" s="4">
        <v>2342.165</v>
      </c>
      <c r="U2175" s="4">
        <v>1869.989</v>
      </c>
      <c r="V2175" s="4">
        <v>1394.752</v>
      </c>
      <c r="W2175" s="4">
        <v>959.15499999999997</v>
      </c>
      <c r="X2175" s="4">
        <v>511.15600000000001</v>
      </c>
      <c r="Y2175" s="4">
        <v>195.078</v>
      </c>
      <c r="Z2175" s="4">
        <v>44.976999999999997</v>
      </c>
      <c r="AA2175" s="4">
        <v>5.7709999999999999</v>
      </c>
    </row>
    <row r="2176" spans="1:27" s="6" customFormat="1" x14ac:dyDescent="0.3">
      <c r="A2176" s="40">
        <v>2175</v>
      </c>
      <c r="B2176" s="18" t="s">
        <v>323</v>
      </c>
      <c r="C2176" s="43" t="s">
        <v>165</v>
      </c>
      <c r="D2176" s="41"/>
      <c r="E2176" s="41">
        <v>368</v>
      </c>
      <c r="F2176" s="41">
        <v>2085</v>
      </c>
      <c r="G2176" s="4">
        <v>5534.0010000000002</v>
      </c>
      <c r="H2176" s="4">
        <v>5466.1859999999997</v>
      </c>
      <c r="I2176" s="4">
        <v>5371.7939999999999</v>
      </c>
      <c r="J2176" s="4">
        <v>5237.5010000000002</v>
      </c>
      <c r="K2176" s="4">
        <v>5075.7650000000003</v>
      </c>
      <c r="L2176" s="4">
        <v>4877.259</v>
      </c>
      <c r="M2176" s="4">
        <v>4678.7060000000001</v>
      </c>
      <c r="N2176" s="4">
        <v>4451.8890000000001</v>
      </c>
      <c r="O2176" s="4">
        <v>4197.241</v>
      </c>
      <c r="P2176" s="4">
        <v>3906.4569999999999</v>
      </c>
      <c r="Q2176" s="4">
        <v>3589.5549999999998</v>
      </c>
      <c r="R2176" s="4">
        <v>3262.886</v>
      </c>
      <c r="S2176" s="4">
        <v>2931.069</v>
      </c>
      <c r="T2176" s="4">
        <v>2582.4029999999998</v>
      </c>
      <c r="U2176" s="4">
        <v>2175.8159999999998</v>
      </c>
      <c r="V2176" s="4">
        <v>1638.26</v>
      </c>
      <c r="W2176" s="4">
        <v>1095.328</v>
      </c>
      <c r="X2176" s="4">
        <v>622.14200000000005</v>
      </c>
      <c r="Y2176" s="4">
        <v>244.685</v>
      </c>
      <c r="Z2176" s="4">
        <v>59.682000000000002</v>
      </c>
      <c r="AA2176" s="4">
        <v>7.9249999999999998</v>
      </c>
    </row>
    <row r="2177" spans="1:27" s="6" customFormat="1" x14ac:dyDescent="0.3">
      <c r="A2177" s="40">
        <v>2176</v>
      </c>
      <c r="B2177" s="18" t="s">
        <v>323</v>
      </c>
      <c r="C2177" s="43" t="s">
        <v>165</v>
      </c>
      <c r="D2177" s="41"/>
      <c r="E2177" s="41">
        <v>368</v>
      </c>
      <c r="F2177" s="41">
        <v>2090</v>
      </c>
      <c r="G2177" s="4">
        <v>5565.576</v>
      </c>
      <c r="H2177" s="4">
        <v>5528.3050000000003</v>
      </c>
      <c r="I2177" s="4">
        <v>5462.6450000000004</v>
      </c>
      <c r="J2177" s="4">
        <v>5367.1239999999998</v>
      </c>
      <c r="K2177" s="4">
        <v>5229.6549999999997</v>
      </c>
      <c r="L2177" s="4">
        <v>5065.4759999999997</v>
      </c>
      <c r="M2177" s="4">
        <v>4865.1869999999999</v>
      </c>
      <c r="N2177" s="4">
        <v>4664.0129999999999</v>
      </c>
      <c r="O2177" s="4">
        <v>4432.7719999999999</v>
      </c>
      <c r="P2177" s="4">
        <v>4170.4589999999998</v>
      </c>
      <c r="Q2177" s="4">
        <v>3868.375</v>
      </c>
      <c r="R2177" s="4">
        <v>3536.3820000000001</v>
      </c>
      <c r="S2177" s="4">
        <v>3187.828</v>
      </c>
      <c r="T2177" s="4">
        <v>2819.1129999999998</v>
      </c>
      <c r="U2177" s="4">
        <v>2410.1790000000001</v>
      </c>
      <c r="V2177" s="4">
        <v>1921.4010000000001</v>
      </c>
      <c r="W2177" s="4">
        <v>1304.027</v>
      </c>
      <c r="X2177" s="4">
        <v>726.08900000000006</v>
      </c>
      <c r="Y2177" s="4">
        <v>307.64299999999997</v>
      </c>
      <c r="Z2177" s="4">
        <v>78.298000000000002</v>
      </c>
      <c r="AA2177" s="4">
        <v>11.045999999999999</v>
      </c>
    </row>
    <row r="2178" spans="1:27" s="6" customFormat="1" x14ac:dyDescent="0.3">
      <c r="A2178" s="40">
        <v>2177</v>
      </c>
      <c r="B2178" s="18" t="s">
        <v>323</v>
      </c>
      <c r="C2178" s="43" t="s">
        <v>165</v>
      </c>
      <c r="D2178" s="41"/>
      <c r="E2178" s="41">
        <v>368</v>
      </c>
      <c r="F2178" s="41">
        <v>2095</v>
      </c>
      <c r="G2178" s="4">
        <v>5568.0820000000003</v>
      </c>
      <c r="H2178" s="4">
        <v>5560.2060000000001</v>
      </c>
      <c r="I2178" s="4">
        <v>5525.0140000000001</v>
      </c>
      <c r="J2178" s="4">
        <v>5458.2640000000001</v>
      </c>
      <c r="K2178" s="4">
        <v>5359.674</v>
      </c>
      <c r="L2178" s="4">
        <v>5219.8190000000004</v>
      </c>
      <c r="M2178" s="4">
        <v>5053.87</v>
      </c>
      <c r="N2178" s="4">
        <v>4850.9690000000001</v>
      </c>
      <c r="O2178" s="4">
        <v>4645.3059999999996</v>
      </c>
      <c r="P2178" s="4">
        <v>4406.3029999999999</v>
      </c>
      <c r="Q2178" s="4">
        <v>4132.3760000000002</v>
      </c>
      <c r="R2178" s="4">
        <v>3814.6880000000001</v>
      </c>
      <c r="S2178" s="4">
        <v>3460.28</v>
      </c>
      <c r="T2178" s="4">
        <v>3073.7550000000001</v>
      </c>
      <c r="U2178" s="4">
        <v>2642.2710000000002</v>
      </c>
      <c r="V2178" s="4">
        <v>2143.741</v>
      </c>
      <c r="W2178" s="4">
        <v>1548.1969999999999</v>
      </c>
      <c r="X2178" s="4">
        <v>881.75300000000004</v>
      </c>
      <c r="Y2178" s="4">
        <v>369.95</v>
      </c>
      <c r="Z2178" s="4">
        <v>102.666</v>
      </c>
      <c r="AA2178" s="4">
        <v>15.243</v>
      </c>
    </row>
    <row r="2179" spans="1:27" s="6" customFormat="1" x14ac:dyDescent="0.3">
      <c r="A2179" s="40">
        <v>2178</v>
      </c>
      <c r="B2179" s="18" t="s">
        <v>323</v>
      </c>
      <c r="C2179" s="43" t="s">
        <v>165</v>
      </c>
      <c r="D2179" s="41"/>
      <c r="E2179" s="41">
        <v>368</v>
      </c>
      <c r="F2179" s="41">
        <v>2100</v>
      </c>
      <c r="G2179" s="4">
        <v>5554.9849999999997</v>
      </c>
      <c r="H2179" s="4">
        <v>5562.9539999999997</v>
      </c>
      <c r="I2179" s="4">
        <v>5557.1319999999996</v>
      </c>
      <c r="J2179" s="4">
        <v>5520.9009999999998</v>
      </c>
      <c r="K2179" s="4">
        <v>5451.3329999999996</v>
      </c>
      <c r="L2179" s="4">
        <v>5350.4160000000002</v>
      </c>
      <c r="M2179" s="4">
        <v>5208.8069999999998</v>
      </c>
      <c r="N2179" s="4">
        <v>5040.2960000000003</v>
      </c>
      <c r="O2179" s="4">
        <v>4833.0230000000001</v>
      </c>
      <c r="P2179" s="4">
        <v>4619.6480000000001</v>
      </c>
      <c r="Q2179" s="4">
        <v>4368.9979999999996</v>
      </c>
      <c r="R2179" s="4">
        <v>4079.1329999999998</v>
      </c>
      <c r="S2179" s="4">
        <v>3738.52</v>
      </c>
      <c r="T2179" s="4">
        <v>3344.9079999999999</v>
      </c>
      <c r="U2179" s="4">
        <v>2892.7159999999999</v>
      </c>
      <c r="V2179" s="4">
        <v>2366.1120000000001</v>
      </c>
      <c r="W2179" s="4">
        <v>1747.0540000000001</v>
      </c>
      <c r="X2179" s="4">
        <v>1066.395</v>
      </c>
      <c r="Y2179" s="4">
        <v>462.37400000000002</v>
      </c>
      <c r="Z2179" s="4">
        <v>128.85400000000001</v>
      </c>
      <c r="AA2179" s="4">
        <v>21.085000000000001</v>
      </c>
    </row>
    <row r="2180" spans="1:27" s="6" customFormat="1" x14ac:dyDescent="0.3">
      <c r="A2180" s="40">
        <v>2179</v>
      </c>
      <c r="B2180" s="18" t="s">
        <v>323</v>
      </c>
      <c r="C2180" s="43" t="s">
        <v>166</v>
      </c>
      <c r="D2180" s="41"/>
      <c r="E2180" s="41">
        <v>376</v>
      </c>
      <c r="F2180" s="41">
        <v>2015</v>
      </c>
      <c r="G2180" s="4">
        <v>403.738</v>
      </c>
      <c r="H2180" s="4">
        <v>362.09800000000001</v>
      </c>
      <c r="I2180" s="4">
        <v>326.80700000000002</v>
      </c>
      <c r="J2180" s="4">
        <v>303.56</v>
      </c>
      <c r="K2180" s="4">
        <v>278.39499999999998</v>
      </c>
      <c r="L2180" s="4">
        <v>278.55900000000003</v>
      </c>
      <c r="M2180" s="4">
        <v>279.274</v>
      </c>
      <c r="N2180" s="4">
        <v>274.89800000000002</v>
      </c>
      <c r="O2180" s="4">
        <v>253.00399999999999</v>
      </c>
      <c r="P2180" s="4">
        <v>215.19499999999999</v>
      </c>
      <c r="Q2180" s="4">
        <v>198.49600000000001</v>
      </c>
      <c r="R2180" s="4">
        <v>189.126</v>
      </c>
      <c r="S2180" s="4">
        <v>195.67599999999999</v>
      </c>
      <c r="T2180" s="4">
        <v>164.279</v>
      </c>
      <c r="U2180" s="4">
        <v>104.904</v>
      </c>
      <c r="V2180" s="4">
        <v>88.510999999999996</v>
      </c>
      <c r="W2180" s="4">
        <v>73.546000000000006</v>
      </c>
      <c r="X2180" s="4">
        <v>48.837000000000003</v>
      </c>
      <c r="Y2180" s="4">
        <v>21.268999999999998</v>
      </c>
      <c r="Z2180" s="4">
        <v>4.3140000000000001</v>
      </c>
      <c r="AA2180" s="4">
        <v>0.501</v>
      </c>
    </row>
    <row r="2181" spans="1:27" s="6" customFormat="1" x14ac:dyDescent="0.3">
      <c r="A2181" s="40">
        <v>2180</v>
      </c>
      <c r="B2181" s="18" t="s">
        <v>323</v>
      </c>
      <c r="C2181" s="43" t="s">
        <v>166</v>
      </c>
      <c r="D2181" s="41"/>
      <c r="E2181" s="41">
        <v>376</v>
      </c>
      <c r="F2181" s="41">
        <v>2020</v>
      </c>
      <c r="G2181" s="4">
        <v>400.63600000000002</v>
      </c>
      <c r="H2181" s="4">
        <v>404.65300000000002</v>
      </c>
      <c r="I2181" s="4">
        <v>362.59699999999998</v>
      </c>
      <c r="J2181" s="4">
        <v>328.38400000000001</v>
      </c>
      <c r="K2181" s="4">
        <v>307.30500000000001</v>
      </c>
      <c r="L2181" s="4">
        <v>282.99400000000003</v>
      </c>
      <c r="M2181" s="4">
        <v>282.25799999999998</v>
      </c>
      <c r="N2181" s="4">
        <v>281.61599999999999</v>
      </c>
      <c r="O2181" s="4">
        <v>276.00900000000001</v>
      </c>
      <c r="P2181" s="4">
        <v>253.07</v>
      </c>
      <c r="Q2181" s="4">
        <v>214.42599999999999</v>
      </c>
      <c r="R2181" s="4">
        <v>196.69300000000001</v>
      </c>
      <c r="S2181" s="4">
        <v>185.87100000000001</v>
      </c>
      <c r="T2181" s="4">
        <v>189.81299999999999</v>
      </c>
      <c r="U2181" s="4">
        <v>155.62299999999999</v>
      </c>
      <c r="V2181" s="4">
        <v>94.882999999999996</v>
      </c>
      <c r="W2181" s="4">
        <v>73.399000000000001</v>
      </c>
      <c r="X2181" s="4">
        <v>51.744</v>
      </c>
      <c r="Y2181" s="4">
        <v>26.259</v>
      </c>
      <c r="Z2181" s="4">
        <v>7.4859999999999998</v>
      </c>
      <c r="AA2181" s="4">
        <v>0.83699999999999997</v>
      </c>
    </row>
    <row r="2182" spans="1:27" s="6" customFormat="1" x14ac:dyDescent="0.3">
      <c r="A2182" s="40">
        <v>2181</v>
      </c>
      <c r="B2182" s="18" t="s">
        <v>323</v>
      </c>
      <c r="C2182" s="43" t="s">
        <v>166</v>
      </c>
      <c r="D2182" s="41"/>
      <c r="E2182" s="41">
        <v>376</v>
      </c>
      <c r="F2182" s="41">
        <v>2025</v>
      </c>
      <c r="G2182" s="4">
        <v>401.62900000000002</v>
      </c>
      <c r="H2182" s="4">
        <v>401.57299999999998</v>
      </c>
      <c r="I2182" s="4">
        <v>405.15100000000001</v>
      </c>
      <c r="J2182" s="4">
        <v>364.173</v>
      </c>
      <c r="K2182" s="4">
        <v>332.13499999999999</v>
      </c>
      <c r="L2182" s="4">
        <v>311.90600000000001</v>
      </c>
      <c r="M2182" s="4">
        <v>286.71600000000001</v>
      </c>
      <c r="N2182" s="4">
        <v>284.63400000000001</v>
      </c>
      <c r="O2182" s="4">
        <v>282.774</v>
      </c>
      <c r="P2182" s="4">
        <v>276.077</v>
      </c>
      <c r="Q2182" s="4">
        <v>252.18700000000001</v>
      </c>
      <c r="R2182" s="4">
        <v>212.65299999999999</v>
      </c>
      <c r="S2182" s="4">
        <v>193.613</v>
      </c>
      <c r="T2182" s="4">
        <v>180.80500000000001</v>
      </c>
      <c r="U2182" s="4">
        <v>180.63300000000001</v>
      </c>
      <c r="V2182" s="4">
        <v>141.83699999999999</v>
      </c>
      <c r="W2182" s="4">
        <v>79.662000000000006</v>
      </c>
      <c r="X2182" s="4">
        <v>52.551000000000002</v>
      </c>
      <c r="Y2182" s="4">
        <v>28.565999999999999</v>
      </c>
      <c r="Z2182" s="4">
        <v>9.5980000000000008</v>
      </c>
      <c r="AA2182" s="4">
        <v>1.502</v>
      </c>
    </row>
    <row r="2183" spans="1:27" s="6" customFormat="1" x14ac:dyDescent="0.3">
      <c r="A2183" s="40">
        <v>2182</v>
      </c>
      <c r="B2183" s="18" t="s">
        <v>323</v>
      </c>
      <c r="C2183" s="43" t="s">
        <v>166</v>
      </c>
      <c r="D2183" s="41"/>
      <c r="E2183" s="41">
        <v>376</v>
      </c>
      <c r="F2183" s="41">
        <v>2030</v>
      </c>
      <c r="G2183" s="4">
        <v>410.50900000000001</v>
      </c>
      <c r="H2183" s="4">
        <v>402.58100000000002</v>
      </c>
      <c r="I2183" s="4">
        <v>402.08199999999999</v>
      </c>
      <c r="J2183" s="4">
        <v>406.726</v>
      </c>
      <c r="K2183" s="4">
        <v>367.92399999999998</v>
      </c>
      <c r="L2183" s="4">
        <v>336.73700000000002</v>
      </c>
      <c r="M2183" s="4">
        <v>315.62799999999999</v>
      </c>
      <c r="N2183" s="4">
        <v>289.12599999999998</v>
      </c>
      <c r="O2183" s="4">
        <v>285.84699999999998</v>
      </c>
      <c r="P2183" s="4">
        <v>282.916</v>
      </c>
      <c r="Q2183" s="4">
        <v>275.202</v>
      </c>
      <c r="R2183" s="4">
        <v>250.249</v>
      </c>
      <c r="S2183" s="4">
        <v>209.62100000000001</v>
      </c>
      <c r="T2183" s="4">
        <v>188.81200000000001</v>
      </c>
      <c r="U2183" s="4">
        <v>172.82</v>
      </c>
      <c r="V2183" s="4">
        <v>165.85300000000001</v>
      </c>
      <c r="W2183" s="4">
        <v>120.48399999999999</v>
      </c>
      <c r="X2183" s="4">
        <v>58.011000000000003</v>
      </c>
      <c r="Y2183" s="4">
        <v>29.771000000000001</v>
      </c>
      <c r="Z2183" s="4">
        <v>10.839</v>
      </c>
      <c r="AA2183" s="4">
        <v>2.0790000000000002</v>
      </c>
    </row>
    <row r="2184" spans="1:27" s="6" customFormat="1" x14ac:dyDescent="0.3">
      <c r="A2184" s="40">
        <v>2183</v>
      </c>
      <c r="B2184" s="18" t="s">
        <v>323</v>
      </c>
      <c r="C2184" s="43" t="s">
        <v>166</v>
      </c>
      <c r="D2184" s="41"/>
      <c r="E2184" s="41">
        <v>376</v>
      </c>
      <c r="F2184" s="41">
        <v>2035</v>
      </c>
      <c r="G2184" s="4">
        <v>428.31200000000001</v>
      </c>
      <c r="H2184" s="4">
        <v>411.47300000000001</v>
      </c>
      <c r="I2184" s="4">
        <v>403.09899999999999</v>
      </c>
      <c r="J2184" s="4">
        <v>403.66899999999998</v>
      </c>
      <c r="K2184" s="4">
        <v>410.47300000000001</v>
      </c>
      <c r="L2184" s="4">
        <v>372.52600000000001</v>
      </c>
      <c r="M2184" s="4">
        <v>340.46600000000001</v>
      </c>
      <c r="N2184" s="4">
        <v>318.04000000000002</v>
      </c>
      <c r="O2184" s="4">
        <v>290.39</v>
      </c>
      <c r="P2184" s="4">
        <v>286.077</v>
      </c>
      <c r="Q2184" s="4">
        <v>282.15300000000002</v>
      </c>
      <c r="R2184" s="4">
        <v>273.286</v>
      </c>
      <c r="S2184" s="4">
        <v>246.98400000000001</v>
      </c>
      <c r="T2184" s="4">
        <v>204.90100000000001</v>
      </c>
      <c r="U2184" s="4">
        <v>181.21799999999999</v>
      </c>
      <c r="V2184" s="4">
        <v>159.82300000000001</v>
      </c>
      <c r="W2184" s="4">
        <v>142.50800000000001</v>
      </c>
      <c r="X2184" s="4">
        <v>89.215000000000003</v>
      </c>
      <c r="Y2184" s="4">
        <v>33.725000000000001</v>
      </c>
      <c r="Z2184" s="4">
        <v>11.725</v>
      </c>
      <c r="AA2184" s="4">
        <v>2.5139999999999998</v>
      </c>
    </row>
    <row r="2185" spans="1:27" s="6" customFormat="1" x14ac:dyDescent="0.3">
      <c r="A2185" s="40">
        <v>2184</v>
      </c>
      <c r="B2185" s="18" t="s">
        <v>323</v>
      </c>
      <c r="C2185" s="43" t="s">
        <v>166</v>
      </c>
      <c r="D2185" s="41"/>
      <c r="E2185" s="41">
        <v>376</v>
      </c>
      <c r="F2185" s="41">
        <v>2040</v>
      </c>
      <c r="G2185" s="4">
        <v>448.53899999999999</v>
      </c>
      <c r="H2185" s="4">
        <v>429.28300000000002</v>
      </c>
      <c r="I2185" s="4">
        <v>411.99799999999999</v>
      </c>
      <c r="J2185" s="4">
        <v>404.7</v>
      </c>
      <c r="K2185" s="4">
        <v>407.43599999999998</v>
      </c>
      <c r="L2185" s="4">
        <v>415.072</v>
      </c>
      <c r="M2185" s="4">
        <v>376.25400000000002</v>
      </c>
      <c r="N2185" s="4">
        <v>342.89</v>
      </c>
      <c r="O2185" s="4">
        <v>319.30700000000002</v>
      </c>
      <c r="P2185" s="4">
        <v>290.697</v>
      </c>
      <c r="Q2185" s="4">
        <v>285.43900000000002</v>
      </c>
      <c r="R2185" s="4">
        <v>280.40699999999998</v>
      </c>
      <c r="S2185" s="4">
        <v>270.05900000000003</v>
      </c>
      <c r="T2185" s="4">
        <v>241.934</v>
      </c>
      <c r="U2185" s="4">
        <v>197.40600000000001</v>
      </c>
      <c r="V2185" s="4">
        <v>168.70599999999999</v>
      </c>
      <c r="W2185" s="4">
        <v>138.833</v>
      </c>
      <c r="X2185" s="4">
        <v>107.24</v>
      </c>
      <c r="Y2185" s="4">
        <v>53.185000000000002</v>
      </c>
      <c r="Z2185" s="4">
        <v>13.776</v>
      </c>
      <c r="AA2185" s="4">
        <v>2.8769999999999998</v>
      </c>
    </row>
    <row r="2186" spans="1:27" s="6" customFormat="1" x14ac:dyDescent="0.3">
      <c r="A2186" s="40">
        <v>2185</v>
      </c>
      <c r="B2186" s="18" t="s">
        <v>323</v>
      </c>
      <c r="C2186" s="43" t="s">
        <v>166</v>
      </c>
      <c r="D2186" s="41"/>
      <c r="E2186" s="41">
        <v>376</v>
      </c>
      <c r="F2186" s="41">
        <v>2045</v>
      </c>
      <c r="G2186" s="4">
        <v>464.35599999999999</v>
      </c>
      <c r="H2186" s="4">
        <v>449.51900000000001</v>
      </c>
      <c r="I2186" s="4">
        <v>429.81400000000002</v>
      </c>
      <c r="J2186" s="4">
        <v>413.60899999999998</v>
      </c>
      <c r="K2186" s="4">
        <v>408.48700000000002</v>
      </c>
      <c r="L2186" s="4">
        <v>412.06</v>
      </c>
      <c r="M2186" s="4">
        <v>418.79500000000002</v>
      </c>
      <c r="N2186" s="4">
        <v>378.67500000000001</v>
      </c>
      <c r="O2186" s="4">
        <v>344.17099999999999</v>
      </c>
      <c r="P2186" s="4">
        <v>319.61700000000002</v>
      </c>
      <c r="Q2186" s="4">
        <v>290.17399999999998</v>
      </c>
      <c r="R2186" s="4">
        <v>283.88</v>
      </c>
      <c r="S2186" s="4">
        <v>277.435</v>
      </c>
      <c r="T2186" s="4">
        <v>265.06700000000001</v>
      </c>
      <c r="U2186" s="4">
        <v>233.89400000000001</v>
      </c>
      <c r="V2186" s="4">
        <v>184.91900000000001</v>
      </c>
      <c r="W2186" s="4">
        <v>148.071</v>
      </c>
      <c r="X2186" s="4">
        <v>106.12</v>
      </c>
      <c r="Y2186" s="4">
        <v>65.513999999999996</v>
      </c>
      <c r="Z2186" s="4">
        <v>22.515999999999998</v>
      </c>
      <c r="AA2186" s="4">
        <v>3.4910000000000001</v>
      </c>
    </row>
    <row r="2187" spans="1:27" s="6" customFormat="1" x14ac:dyDescent="0.3">
      <c r="A2187" s="40">
        <v>2186</v>
      </c>
      <c r="B2187" s="18" t="s">
        <v>323</v>
      </c>
      <c r="C2187" s="43" t="s">
        <v>166</v>
      </c>
      <c r="D2187" s="41"/>
      <c r="E2187" s="41">
        <v>376</v>
      </c>
      <c r="F2187" s="41">
        <v>2050</v>
      </c>
      <c r="G2187" s="4">
        <v>469.35899999999998</v>
      </c>
      <c r="H2187" s="4">
        <v>465.34399999999999</v>
      </c>
      <c r="I2187" s="4">
        <v>450.053</v>
      </c>
      <c r="J2187" s="4">
        <v>431.43200000000002</v>
      </c>
      <c r="K2187" s="4">
        <v>417.41300000000001</v>
      </c>
      <c r="L2187" s="4">
        <v>413.13600000000002</v>
      </c>
      <c r="M2187" s="4">
        <v>415.82100000000003</v>
      </c>
      <c r="N2187" s="4">
        <v>421.21699999999998</v>
      </c>
      <c r="O2187" s="4">
        <v>379.96</v>
      </c>
      <c r="P2187" s="4">
        <v>344.50900000000001</v>
      </c>
      <c r="Q2187" s="4">
        <v>319.11099999999999</v>
      </c>
      <c r="R2187" s="4">
        <v>288.79199999999997</v>
      </c>
      <c r="S2187" s="4">
        <v>281.20100000000002</v>
      </c>
      <c r="T2187" s="4">
        <v>272.83199999999999</v>
      </c>
      <c r="U2187" s="4">
        <v>257.113</v>
      </c>
      <c r="V2187" s="4">
        <v>220.39500000000001</v>
      </c>
      <c r="W2187" s="4">
        <v>163.93</v>
      </c>
      <c r="X2187" s="4">
        <v>114.94</v>
      </c>
      <c r="Y2187" s="4">
        <v>66.432000000000002</v>
      </c>
      <c r="Z2187" s="4">
        <v>28.748000000000001</v>
      </c>
      <c r="AA2187" s="4">
        <v>5.6609999999999996</v>
      </c>
    </row>
    <row r="2188" spans="1:27" s="6" customFormat="1" x14ac:dyDescent="0.3">
      <c r="A2188" s="40">
        <v>2187</v>
      </c>
      <c r="B2188" s="18" t="s">
        <v>323</v>
      </c>
      <c r="C2188" s="43" t="s">
        <v>166</v>
      </c>
      <c r="D2188" s="41"/>
      <c r="E2188" s="41">
        <v>376</v>
      </c>
      <c r="F2188" s="41">
        <v>2055</v>
      </c>
      <c r="G2188" s="4">
        <v>466.79199999999997</v>
      </c>
      <c r="H2188" s="4">
        <v>470.30500000000001</v>
      </c>
      <c r="I2188" s="4">
        <v>465.85199999999998</v>
      </c>
      <c r="J2188" s="4">
        <v>451.589</v>
      </c>
      <c r="K2188" s="4">
        <v>435.04399999999998</v>
      </c>
      <c r="L2188" s="4">
        <v>421.83499999999998</v>
      </c>
      <c r="M2188" s="4">
        <v>416.721</v>
      </c>
      <c r="N2188" s="4">
        <v>418.14400000000001</v>
      </c>
      <c r="O2188" s="4">
        <v>422.41</v>
      </c>
      <c r="P2188" s="4">
        <v>380.24799999999999</v>
      </c>
      <c r="Q2188" s="4">
        <v>344.00400000000002</v>
      </c>
      <c r="R2188" s="4">
        <v>317.726</v>
      </c>
      <c r="S2188" s="4">
        <v>286.35199999999998</v>
      </c>
      <c r="T2188" s="4">
        <v>277.01400000000001</v>
      </c>
      <c r="U2188" s="4">
        <v>265.44600000000003</v>
      </c>
      <c r="V2188" s="4">
        <v>243.589</v>
      </c>
      <c r="W2188" s="4">
        <v>197.19900000000001</v>
      </c>
      <c r="X2188" s="4">
        <v>129.12799999999999</v>
      </c>
      <c r="Y2188" s="4">
        <v>73.656999999999996</v>
      </c>
      <c r="Z2188" s="4">
        <v>30.177</v>
      </c>
      <c r="AA2188" s="4">
        <v>7.7690000000000001</v>
      </c>
    </row>
    <row r="2189" spans="1:27" s="6" customFormat="1" x14ac:dyDescent="0.3">
      <c r="A2189" s="40">
        <v>2188</v>
      </c>
      <c r="B2189" s="18" t="s">
        <v>323</v>
      </c>
      <c r="C2189" s="43" t="s">
        <v>166</v>
      </c>
      <c r="D2189" s="41"/>
      <c r="E2189" s="41">
        <v>376</v>
      </c>
      <c r="F2189" s="41">
        <v>2060</v>
      </c>
      <c r="G2189" s="4">
        <v>462.34100000000001</v>
      </c>
      <c r="H2189" s="4">
        <v>467.69299999999998</v>
      </c>
      <c r="I2189" s="4">
        <v>470.791</v>
      </c>
      <c r="J2189" s="4">
        <v>467.31200000000001</v>
      </c>
      <c r="K2189" s="4">
        <v>455.01499999999999</v>
      </c>
      <c r="L2189" s="4">
        <v>439.23399999999998</v>
      </c>
      <c r="M2189" s="4">
        <v>425.24</v>
      </c>
      <c r="N2189" s="4">
        <v>418.94499999999999</v>
      </c>
      <c r="O2189" s="4">
        <v>419.30700000000002</v>
      </c>
      <c r="P2189" s="4">
        <v>422.64299999999997</v>
      </c>
      <c r="Q2189" s="4">
        <v>379.72</v>
      </c>
      <c r="R2189" s="4">
        <v>342.66300000000001</v>
      </c>
      <c r="S2189" s="4">
        <v>315.315</v>
      </c>
      <c r="T2189" s="4">
        <v>282.54599999999999</v>
      </c>
      <c r="U2189" s="4">
        <v>270.28399999999999</v>
      </c>
      <c r="V2189" s="4">
        <v>252.78100000000001</v>
      </c>
      <c r="W2189" s="4">
        <v>219.90600000000001</v>
      </c>
      <c r="X2189" s="4">
        <v>157.57900000000001</v>
      </c>
      <c r="Y2189" s="4">
        <v>84.691999999999993</v>
      </c>
      <c r="Z2189" s="4">
        <v>34.636000000000003</v>
      </c>
      <c r="AA2189" s="4">
        <v>8.8879999999999999</v>
      </c>
    </row>
    <row r="2190" spans="1:27" s="6" customFormat="1" x14ac:dyDescent="0.3">
      <c r="A2190" s="40">
        <v>2189</v>
      </c>
      <c r="B2190" s="18" t="s">
        <v>323</v>
      </c>
      <c r="C2190" s="43" t="s">
        <v>166</v>
      </c>
      <c r="D2190" s="41"/>
      <c r="E2190" s="41">
        <v>376</v>
      </c>
      <c r="F2190" s="41">
        <v>2065</v>
      </c>
      <c r="G2190" s="4">
        <v>461.58800000000002</v>
      </c>
      <c r="H2190" s="4">
        <v>463.19900000000001</v>
      </c>
      <c r="I2190" s="4">
        <v>468.154</v>
      </c>
      <c r="J2190" s="4">
        <v>472.17200000000003</v>
      </c>
      <c r="K2190" s="4">
        <v>470.55099999999999</v>
      </c>
      <c r="L2190" s="4">
        <v>458.97199999999998</v>
      </c>
      <c r="M2190" s="4">
        <v>442.45499999999998</v>
      </c>
      <c r="N2190" s="4">
        <v>427.34699999999998</v>
      </c>
      <c r="O2190" s="4">
        <v>420.07299999999998</v>
      </c>
      <c r="P2190" s="4">
        <v>419.57799999999997</v>
      </c>
      <c r="Q2190" s="4">
        <v>422.09</v>
      </c>
      <c r="R2190" s="4">
        <v>378.38400000000001</v>
      </c>
      <c r="S2190" s="4">
        <v>340.33800000000002</v>
      </c>
      <c r="T2190" s="4">
        <v>311.56799999999998</v>
      </c>
      <c r="U2190" s="4">
        <v>276.40300000000002</v>
      </c>
      <c r="V2190" s="4">
        <v>258.61799999999999</v>
      </c>
      <c r="W2190" s="4">
        <v>230.13399999999999</v>
      </c>
      <c r="X2190" s="4">
        <v>178.17099999999999</v>
      </c>
      <c r="Y2190" s="4">
        <v>105.71299999999999</v>
      </c>
      <c r="Z2190" s="4">
        <v>41.195</v>
      </c>
      <c r="AA2190" s="4">
        <v>10.571999999999999</v>
      </c>
    </row>
    <row r="2191" spans="1:27" s="6" customFormat="1" x14ac:dyDescent="0.3">
      <c r="A2191" s="40">
        <v>2190</v>
      </c>
      <c r="B2191" s="18" t="s">
        <v>323</v>
      </c>
      <c r="C2191" s="43" t="s">
        <v>166</v>
      </c>
      <c r="D2191" s="41"/>
      <c r="E2191" s="41">
        <v>376</v>
      </c>
      <c r="F2191" s="41">
        <v>2070</v>
      </c>
      <c r="G2191" s="4">
        <v>464.86500000000001</v>
      </c>
      <c r="H2191" s="4">
        <v>462.39800000000002</v>
      </c>
      <c r="I2191" s="4">
        <v>463.63400000000001</v>
      </c>
      <c r="J2191" s="4">
        <v>469.46199999999999</v>
      </c>
      <c r="K2191" s="4">
        <v>475.22800000000001</v>
      </c>
      <c r="L2191" s="4">
        <v>474.28500000000003</v>
      </c>
      <c r="M2191" s="4">
        <v>462.00400000000002</v>
      </c>
      <c r="N2191" s="4">
        <v>444.44799999999998</v>
      </c>
      <c r="O2191" s="4">
        <v>428.42700000000002</v>
      </c>
      <c r="P2191" s="4">
        <v>420.36799999999999</v>
      </c>
      <c r="Q2191" s="4">
        <v>419.13400000000001</v>
      </c>
      <c r="R2191" s="4">
        <v>420.75700000000001</v>
      </c>
      <c r="S2191" s="4">
        <v>376.10300000000001</v>
      </c>
      <c r="T2191" s="4">
        <v>336.75799999999998</v>
      </c>
      <c r="U2191" s="4">
        <v>305.54399999999998</v>
      </c>
      <c r="V2191" s="4">
        <v>265.69099999999997</v>
      </c>
      <c r="W2191" s="4">
        <v>237.39500000000001</v>
      </c>
      <c r="X2191" s="4">
        <v>189.053</v>
      </c>
      <c r="Y2191" s="4">
        <v>122.28</v>
      </c>
      <c r="Z2191" s="4">
        <v>53.220999999999997</v>
      </c>
      <c r="AA2191" s="4">
        <v>13.051</v>
      </c>
    </row>
    <row r="2192" spans="1:27" s="6" customFormat="1" x14ac:dyDescent="0.3">
      <c r="A2192" s="40">
        <v>2191</v>
      </c>
      <c r="B2192" s="18" t="s">
        <v>323</v>
      </c>
      <c r="C2192" s="43" t="s">
        <v>166</v>
      </c>
      <c r="D2192" s="41"/>
      <c r="E2192" s="41">
        <v>376</v>
      </c>
      <c r="F2192" s="41">
        <v>2075</v>
      </c>
      <c r="G2192" s="4">
        <v>467.49299999999999</v>
      </c>
      <c r="H2192" s="4">
        <v>465.625</v>
      </c>
      <c r="I2192" s="4">
        <v>462.81200000000001</v>
      </c>
      <c r="J2192" s="4">
        <v>464.85899999999998</v>
      </c>
      <c r="K2192" s="4">
        <v>472.33300000000003</v>
      </c>
      <c r="L2192" s="4">
        <v>478.73200000000003</v>
      </c>
      <c r="M2192" s="4">
        <v>477.13299999999998</v>
      </c>
      <c r="N2192" s="4">
        <v>463.87700000000001</v>
      </c>
      <c r="O2192" s="4">
        <v>445.46699999999998</v>
      </c>
      <c r="P2192" s="4">
        <v>428.73399999999998</v>
      </c>
      <c r="Q2192" s="4">
        <v>420.012</v>
      </c>
      <c r="R2192" s="4">
        <v>417.995</v>
      </c>
      <c r="S2192" s="4">
        <v>418.51</v>
      </c>
      <c r="T2192" s="4">
        <v>372.60599999999999</v>
      </c>
      <c r="U2192" s="4">
        <v>330.98700000000002</v>
      </c>
      <c r="V2192" s="4">
        <v>294.93400000000003</v>
      </c>
      <c r="W2192" s="4">
        <v>245.767</v>
      </c>
      <c r="X2192" s="4">
        <v>197.61</v>
      </c>
      <c r="Y2192" s="4">
        <v>132.631</v>
      </c>
      <c r="Z2192" s="4">
        <v>63.655000000000001</v>
      </c>
      <c r="AA2192" s="4">
        <v>17.331</v>
      </c>
    </row>
    <row r="2193" spans="1:27" s="6" customFormat="1" x14ac:dyDescent="0.3">
      <c r="A2193" s="40">
        <v>2192</v>
      </c>
      <c r="B2193" s="18" t="s">
        <v>323</v>
      </c>
      <c r="C2193" s="43" t="s">
        <v>166</v>
      </c>
      <c r="D2193" s="41"/>
      <c r="E2193" s="41">
        <v>376</v>
      </c>
      <c r="F2193" s="41">
        <v>2080</v>
      </c>
      <c r="G2193" s="4">
        <v>466.947</v>
      </c>
      <c r="H2193" s="4">
        <v>468.20800000000003</v>
      </c>
      <c r="I2193" s="4">
        <v>466.01299999999998</v>
      </c>
      <c r="J2193" s="4">
        <v>463.96199999999999</v>
      </c>
      <c r="K2193" s="4">
        <v>467.54300000000001</v>
      </c>
      <c r="L2193" s="4">
        <v>475.61399999999998</v>
      </c>
      <c r="M2193" s="4">
        <v>481.40199999999999</v>
      </c>
      <c r="N2193" s="4">
        <v>478.89</v>
      </c>
      <c r="O2193" s="4">
        <v>464.83600000000001</v>
      </c>
      <c r="P2193" s="4">
        <v>445.767</v>
      </c>
      <c r="Q2193" s="4">
        <v>428.43700000000001</v>
      </c>
      <c r="R2193" s="4">
        <v>419.02600000000001</v>
      </c>
      <c r="S2193" s="4">
        <v>416.04300000000001</v>
      </c>
      <c r="T2193" s="4">
        <v>415.07299999999998</v>
      </c>
      <c r="U2193" s="4">
        <v>366.95499999999998</v>
      </c>
      <c r="V2193" s="4">
        <v>320.702</v>
      </c>
      <c r="W2193" s="4">
        <v>274.74799999999999</v>
      </c>
      <c r="X2193" s="4">
        <v>207.13900000000001</v>
      </c>
      <c r="Y2193" s="4">
        <v>141.56800000000001</v>
      </c>
      <c r="Z2193" s="4">
        <v>71.3</v>
      </c>
      <c r="AA2193" s="4">
        <v>21.946000000000002</v>
      </c>
    </row>
    <row r="2194" spans="1:27" s="6" customFormat="1" x14ac:dyDescent="0.3">
      <c r="A2194" s="40">
        <v>2193</v>
      </c>
      <c r="B2194" s="18" t="s">
        <v>323</v>
      </c>
      <c r="C2194" s="43" t="s">
        <v>166</v>
      </c>
      <c r="D2194" s="41"/>
      <c r="E2194" s="41">
        <v>376</v>
      </c>
      <c r="F2194" s="41">
        <v>2085</v>
      </c>
      <c r="G2194" s="4">
        <v>461.57299999999998</v>
      </c>
      <c r="H2194" s="4">
        <v>467.608</v>
      </c>
      <c r="I2194" s="4">
        <v>468.57</v>
      </c>
      <c r="J2194" s="4">
        <v>467.08</v>
      </c>
      <c r="K2194" s="4">
        <v>466.46</v>
      </c>
      <c r="L2194" s="4">
        <v>470.596</v>
      </c>
      <c r="M2194" s="4">
        <v>478.101</v>
      </c>
      <c r="N2194" s="4">
        <v>483.04199999999997</v>
      </c>
      <c r="O2194" s="4">
        <v>479.79300000000001</v>
      </c>
      <c r="P2194" s="4">
        <v>465.12599999999998</v>
      </c>
      <c r="Q2194" s="4">
        <v>445.50799999999998</v>
      </c>
      <c r="R2194" s="4">
        <v>427.57600000000002</v>
      </c>
      <c r="S2194" s="4">
        <v>417.32900000000001</v>
      </c>
      <c r="T2194" s="4">
        <v>413.06599999999997</v>
      </c>
      <c r="U2194" s="4">
        <v>409.55</v>
      </c>
      <c r="V2194" s="4">
        <v>356.83600000000001</v>
      </c>
      <c r="W2194" s="4">
        <v>300.80399999999997</v>
      </c>
      <c r="X2194" s="4">
        <v>234.44399999999999</v>
      </c>
      <c r="Y2194" s="4">
        <v>151.553</v>
      </c>
      <c r="Z2194" s="4">
        <v>78.629000000000005</v>
      </c>
      <c r="AA2194" s="4">
        <v>26.204999999999998</v>
      </c>
    </row>
    <row r="2195" spans="1:27" s="6" customFormat="1" x14ac:dyDescent="0.3">
      <c r="A2195" s="40">
        <v>2194</v>
      </c>
      <c r="B2195" s="18" t="s">
        <v>323</v>
      </c>
      <c r="C2195" s="43" t="s">
        <v>166</v>
      </c>
      <c r="D2195" s="41"/>
      <c r="E2195" s="41">
        <v>376</v>
      </c>
      <c r="F2195" s="41">
        <v>2090</v>
      </c>
      <c r="G2195" s="4">
        <v>453.76299999999998</v>
      </c>
      <c r="H2195" s="4">
        <v>462.18400000000003</v>
      </c>
      <c r="I2195" s="4">
        <v>467.94099999999997</v>
      </c>
      <c r="J2195" s="4">
        <v>469.55599999999998</v>
      </c>
      <c r="K2195" s="4">
        <v>469.38799999999998</v>
      </c>
      <c r="L2195" s="4">
        <v>469.28100000000001</v>
      </c>
      <c r="M2195" s="4">
        <v>472.899</v>
      </c>
      <c r="N2195" s="4">
        <v>479.62700000000001</v>
      </c>
      <c r="O2195" s="4">
        <v>483.887</v>
      </c>
      <c r="P2195" s="4">
        <v>480.06799999999998</v>
      </c>
      <c r="Q2195" s="4">
        <v>464.899</v>
      </c>
      <c r="R2195" s="4">
        <v>444.73</v>
      </c>
      <c r="S2195" s="4">
        <v>426.072</v>
      </c>
      <c r="T2195" s="4">
        <v>414.72699999999998</v>
      </c>
      <c r="U2195" s="4">
        <v>408.24099999999999</v>
      </c>
      <c r="V2195" s="4">
        <v>399.51400000000001</v>
      </c>
      <c r="W2195" s="4">
        <v>336.75099999999998</v>
      </c>
      <c r="X2195" s="4">
        <v>259.60899999999998</v>
      </c>
      <c r="Y2195" s="4">
        <v>174.90899999999999</v>
      </c>
      <c r="Z2195" s="4">
        <v>86.786000000000001</v>
      </c>
      <c r="AA2195" s="4">
        <v>30.494</v>
      </c>
    </row>
    <row r="2196" spans="1:27" s="6" customFormat="1" x14ac:dyDescent="0.3">
      <c r="A2196" s="40">
        <v>2195</v>
      </c>
      <c r="B2196" s="18" t="s">
        <v>323</v>
      </c>
      <c r="C2196" s="43" t="s">
        <v>166</v>
      </c>
      <c r="D2196" s="41"/>
      <c r="E2196" s="41">
        <v>376</v>
      </c>
      <c r="F2196" s="41">
        <v>2095</v>
      </c>
      <c r="G2196" s="4">
        <v>446.73399999999998</v>
      </c>
      <c r="H2196" s="4">
        <v>454.32900000000001</v>
      </c>
      <c r="I2196" s="4">
        <v>462.49099999999999</v>
      </c>
      <c r="J2196" s="4">
        <v>468.85</v>
      </c>
      <c r="K2196" s="4">
        <v>471.67599999999999</v>
      </c>
      <c r="L2196" s="4">
        <v>471.98099999999999</v>
      </c>
      <c r="M2196" s="4">
        <v>471.4</v>
      </c>
      <c r="N2196" s="4">
        <v>474.31099999999998</v>
      </c>
      <c r="O2196" s="4">
        <v>480.42</v>
      </c>
      <c r="P2196" s="4">
        <v>484.16800000000001</v>
      </c>
      <c r="Q2196" s="4">
        <v>479.87900000000002</v>
      </c>
      <c r="R2196" s="4">
        <v>464.20800000000003</v>
      </c>
      <c r="S2196" s="4">
        <v>443.39400000000001</v>
      </c>
      <c r="T2196" s="4">
        <v>423.79300000000001</v>
      </c>
      <c r="U2196" s="4">
        <v>410.55</v>
      </c>
      <c r="V2196" s="4">
        <v>399.50200000000001</v>
      </c>
      <c r="W2196" s="4">
        <v>379.38499999999999</v>
      </c>
      <c r="X2196" s="4">
        <v>294.108</v>
      </c>
      <c r="Y2196" s="4">
        <v>197.73599999999999</v>
      </c>
      <c r="Z2196" s="4">
        <v>103.495</v>
      </c>
      <c r="AA2196" s="4">
        <v>35.412999999999997</v>
      </c>
    </row>
    <row r="2197" spans="1:27" s="6" customFormat="1" x14ac:dyDescent="0.3">
      <c r="A2197" s="40">
        <v>2196</v>
      </c>
      <c r="B2197" s="18" t="s">
        <v>323</v>
      </c>
      <c r="C2197" s="43" t="s">
        <v>166</v>
      </c>
      <c r="D2197" s="41"/>
      <c r="E2197" s="41">
        <v>376</v>
      </c>
      <c r="F2197" s="41">
        <v>2100</v>
      </c>
      <c r="G2197" s="4">
        <v>441.69099999999997</v>
      </c>
      <c r="H2197" s="4">
        <v>447.25200000000001</v>
      </c>
      <c r="I2197" s="4">
        <v>454.61099999999999</v>
      </c>
      <c r="J2197" s="4">
        <v>463.31900000000002</v>
      </c>
      <c r="K2197" s="4">
        <v>470.78</v>
      </c>
      <c r="L2197" s="4">
        <v>474.03500000000003</v>
      </c>
      <c r="M2197" s="4">
        <v>473.91199999999998</v>
      </c>
      <c r="N2197" s="4">
        <v>472.69099999999997</v>
      </c>
      <c r="O2197" s="4">
        <v>475.04700000000003</v>
      </c>
      <c r="P2197" s="4">
        <v>480.69400000000002</v>
      </c>
      <c r="Q2197" s="4">
        <v>484.024</v>
      </c>
      <c r="R2197" s="4">
        <v>479.274</v>
      </c>
      <c r="S2197" s="4">
        <v>463.00599999999997</v>
      </c>
      <c r="T2197" s="4">
        <v>441.34800000000001</v>
      </c>
      <c r="U2197" s="4">
        <v>420.096</v>
      </c>
      <c r="V2197" s="4">
        <v>402.839</v>
      </c>
      <c r="W2197" s="4">
        <v>381.42899999999997</v>
      </c>
      <c r="X2197" s="4">
        <v>334.863</v>
      </c>
      <c r="Y2197" s="4">
        <v>228.22399999999999</v>
      </c>
      <c r="Z2197" s="4">
        <v>120.541</v>
      </c>
      <c r="AA2197" s="4">
        <v>43.408999999999999</v>
      </c>
    </row>
    <row r="2198" spans="1:27" s="6" customFormat="1" x14ac:dyDescent="0.3">
      <c r="A2198" s="40">
        <v>2197</v>
      </c>
      <c r="B2198" s="18" t="s">
        <v>323</v>
      </c>
      <c r="C2198" s="43" t="s">
        <v>167</v>
      </c>
      <c r="D2198" s="41"/>
      <c r="E2198" s="41">
        <v>400</v>
      </c>
      <c r="F2198" s="41">
        <v>2015</v>
      </c>
      <c r="G2198" s="4">
        <v>588.97500000000002</v>
      </c>
      <c r="H2198" s="4">
        <v>543.74199999999996</v>
      </c>
      <c r="I2198" s="4">
        <v>493.214</v>
      </c>
      <c r="J2198" s="4">
        <v>456.34399999999999</v>
      </c>
      <c r="K2198" s="4">
        <v>414.08</v>
      </c>
      <c r="L2198" s="4">
        <v>376.96899999999999</v>
      </c>
      <c r="M2198" s="4">
        <v>345.47699999999998</v>
      </c>
      <c r="N2198" s="4">
        <v>292.79500000000002</v>
      </c>
      <c r="O2198" s="4">
        <v>256.90600000000001</v>
      </c>
      <c r="P2198" s="4">
        <v>210.02199999999999</v>
      </c>
      <c r="Q2198" s="4">
        <v>162.63300000000001</v>
      </c>
      <c r="R2198" s="4">
        <v>114.508</v>
      </c>
      <c r="S2198" s="4">
        <v>81.417000000000002</v>
      </c>
      <c r="T2198" s="4">
        <v>66.72</v>
      </c>
      <c r="U2198" s="4">
        <v>53.381999999999998</v>
      </c>
      <c r="V2198" s="4">
        <v>34.348999999999997</v>
      </c>
      <c r="W2198" s="4">
        <v>18.175999999999998</v>
      </c>
      <c r="X2198" s="4">
        <v>6.8579999999999997</v>
      </c>
      <c r="Y2198" s="4">
        <v>1.5449999999999999</v>
      </c>
      <c r="Z2198" s="4">
        <v>0.19800000000000001</v>
      </c>
      <c r="AA2198" s="4">
        <v>1.9E-2</v>
      </c>
    </row>
    <row r="2199" spans="1:27" s="6" customFormat="1" x14ac:dyDescent="0.3">
      <c r="A2199" s="40">
        <v>2198</v>
      </c>
      <c r="B2199" s="18" t="s">
        <v>323</v>
      </c>
      <c r="C2199" s="43" t="s">
        <v>167</v>
      </c>
      <c r="D2199" s="41"/>
      <c r="E2199" s="41">
        <v>400</v>
      </c>
      <c r="F2199" s="41">
        <v>2020</v>
      </c>
      <c r="G2199" s="4">
        <v>592.88699999999994</v>
      </c>
      <c r="H2199" s="4">
        <v>587.49699999999996</v>
      </c>
      <c r="I2199" s="4">
        <v>543.06100000000004</v>
      </c>
      <c r="J2199" s="4">
        <v>492.48399999999998</v>
      </c>
      <c r="K2199" s="4">
        <v>455.24400000000003</v>
      </c>
      <c r="L2199" s="4">
        <v>412.75099999999998</v>
      </c>
      <c r="M2199" s="4">
        <v>375.46600000000001</v>
      </c>
      <c r="N2199" s="4">
        <v>343.69</v>
      </c>
      <c r="O2199" s="4">
        <v>290.67700000000002</v>
      </c>
      <c r="P2199" s="4">
        <v>254.095</v>
      </c>
      <c r="Q2199" s="4">
        <v>206.482</v>
      </c>
      <c r="R2199" s="4">
        <v>158.44300000000001</v>
      </c>
      <c r="S2199" s="4">
        <v>109.893</v>
      </c>
      <c r="T2199" s="4">
        <v>75.983999999999995</v>
      </c>
      <c r="U2199" s="4">
        <v>59.106000000000002</v>
      </c>
      <c r="V2199" s="4">
        <v>43.122999999999998</v>
      </c>
      <c r="W2199" s="4">
        <v>23.542999999999999</v>
      </c>
      <c r="X2199" s="4">
        <v>9.5359999999999996</v>
      </c>
      <c r="Y2199" s="4">
        <v>2.4279999999999999</v>
      </c>
      <c r="Z2199" s="4">
        <v>0.31900000000000001</v>
      </c>
      <c r="AA2199" s="4">
        <v>2.4E-2</v>
      </c>
    </row>
    <row r="2200" spans="1:27" s="6" customFormat="1" x14ac:dyDescent="0.3">
      <c r="A2200" s="40">
        <v>2199</v>
      </c>
      <c r="B2200" s="18" t="s">
        <v>323</v>
      </c>
      <c r="C2200" s="43" t="s">
        <v>167</v>
      </c>
      <c r="D2200" s="41"/>
      <c r="E2200" s="41">
        <v>400</v>
      </c>
      <c r="F2200" s="41">
        <v>2025</v>
      </c>
      <c r="G2200" s="4">
        <v>562.20699999999999</v>
      </c>
      <c r="H2200" s="4">
        <v>555.91200000000003</v>
      </c>
      <c r="I2200" s="4">
        <v>550.28099999999995</v>
      </c>
      <c r="J2200" s="4">
        <v>507.36099999999999</v>
      </c>
      <c r="K2200" s="4">
        <v>458.80099999999999</v>
      </c>
      <c r="L2200" s="4">
        <v>423.233</v>
      </c>
      <c r="M2200" s="4">
        <v>384.55500000000001</v>
      </c>
      <c r="N2200" s="4">
        <v>352.28199999999998</v>
      </c>
      <c r="O2200" s="4">
        <v>324.21800000000002</v>
      </c>
      <c r="P2200" s="4">
        <v>273.33100000000002</v>
      </c>
      <c r="Q2200" s="4">
        <v>238.40299999999999</v>
      </c>
      <c r="R2200" s="4">
        <v>192.429</v>
      </c>
      <c r="S2200" s="4">
        <v>145.81100000000001</v>
      </c>
      <c r="T2200" s="4">
        <v>98.206999999999994</v>
      </c>
      <c r="U2200" s="4">
        <v>64.051000000000002</v>
      </c>
      <c r="V2200" s="4">
        <v>45.462000000000003</v>
      </c>
      <c r="W2200" s="4">
        <v>28.359000000000002</v>
      </c>
      <c r="X2200" s="4">
        <v>12.311</v>
      </c>
      <c r="Y2200" s="4">
        <v>3.528</v>
      </c>
      <c r="Z2200" s="4">
        <v>0.52800000000000002</v>
      </c>
      <c r="AA2200" s="4">
        <v>3.9E-2</v>
      </c>
    </row>
    <row r="2201" spans="1:27" s="6" customFormat="1" x14ac:dyDescent="0.3">
      <c r="A2201" s="40">
        <v>2200</v>
      </c>
      <c r="B2201" s="18" t="s">
        <v>323</v>
      </c>
      <c r="C2201" s="43" t="s">
        <v>167</v>
      </c>
      <c r="D2201" s="41"/>
      <c r="E2201" s="41">
        <v>400</v>
      </c>
      <c r="F2201" s="41">
        <v>2030</v>
      </c>
      <c r="G2201" s="4">
        <v>544.25800000000004</v>
      </c>
      <c r="H2201" s="4">
        <v>538.25800000000004</v>
      </c>
      <c r="I2201" s="4">
        <v>531.82100000000003</v>
      </c>
      <c r="J2201" s="4">
        <v>525.28</v>
      </c>
      <c r="K2201" s="4">
        <v>483.12</v>
      </c>
      <c r="L2201" s="4">
        <v>435.78399999999999</v>
      </c>
      <c r="M2201" s="4">
        <v>401.15800000000002</v>
      </c>
      <c r="N2201" s="4">
        <v>364.92599999999999</v>
      </c>
      <c r="O2201" s="4">
        <v>335.87</v>
      </c>
      <c r="P2201" s="4">
        <v>309.84699999999998</v>
      </c>
      <c r="Q2201" s="4">
        <v>259.87099999999998</v>
      </c>
      <c r="R2201" s="4">
        <v>225.322</v>
      </c>
      <c r="S2201" s="4">
        <v>179.62</v>
      </c>
      <c r="T2201" s="4">
        <v>132.976</v>
      </c>
      <c r="U2201" s="4">
        <v>85.268000000000001</v>
      </c>
      <c r="V2201" s="4">
        <v>50.686</v>
      </c>
      <c r="W2201" s="4">
        <v>30.725000000000001</v>
      </c>
      <c r="X2201" s="4">
        <v>15.317</v>
      </c>
      <c r="Y2201" s="4">
        <v>4.7439999999999998</v>
      </c>
      <c r="Z2201" s="4">
        <v>0.80900000000000005</v>
      </c>
      <c r="AA2201" s="4">
        <v>6.8000000000000005E-2</v>
      </c>
    </row>
    <row r="2202" spans="1:27" s="6" customFormat="1" x14ac:dyDescent="0.3">
      <c r="A2202" s="40">
        <v>2201</v>
      </c>
      <c r="B2202" s="18" t="s">
        <v>323</v>
      </c>
      <c r="C2202" s="43" t="s">
        <v>167</v>
      </c>
      <c r="D2202" s="41"/>
      <c r="E2202" s="41">
        <v>400</v>
      </c>
      <c r="F2202" s="41">
        <v>2035</v>
      </c>
      <c r="G2202" s="4">
        <v>544.32299999999998</v>
      </c>
      <c r="H2202" s="4">
        <v>534.07399999999996</v>
      </c>
      <c r="I2202" s="4">
        <v>528.23800000000006</v>
      </c>
      <c r="J2202" s="4">
        <v>521.36800000000005</v>
      </c>
      <c r="K2202" s="4">
        <v>514.88099999999997</v>
      </c>
      <c r="L2202" s="4">
        <v>473.053</v>
      </c>
      <c r="M2202" s="4">
        <v>426.017</v>
      </c>
      <c r="N2202" s="4">
        <v>392.20400000000001</v>
      </c>
      <c r="O2202" s="4">
        <v>357.00799999999998</v>
      </c>
      <c r="P2202" s="4">
        <v>328.28300000000002</v>
      </c>
      <c r="Q2202" s="4">
        <v>301.73599999999999</v>
      </c>
      <c r="R2202" s="4">
        <v>251.25299999999999</v>
      </c>
      <c r="S2202" s="4">
        <v>215.43600000000001</v>
      </c>
      <c r="T2202" s="4">
        <v>168.02199999999999</v>
      </c>
      <c r="U2202" s="4">
        <v>119.149</v>
      </c>
      <c r="V2202" s="4">
        <v>70.480999999999995</v>
      </c>
      <c r="W2202" s="4">
        <v>36.176000000000002</v>
      </c>
      <c r="X2202" s="4">
        <v>17.437000000000001</v>
      </c>
      <c r="Y2202" s="4">
        <v>6.1390000000000002</v>
      </c>
      <c r="Z2202" s="4">
        <v>1.143</v>
      </c>
      <c r="AA2202" s="4">
        <v>0.109</v>
      </c>
    </row>
    <row r="2203" spans="1:27" s="6" customFormat="1" x14ac:dyDescent="0.3">
      <c r="A2203" s="40">
        <v>2202</v>
      </c>
      <c r="B2203" s="18" t="s">
        <v>323</v>
      </c>
      <c r="C2203" s="43" t="s">
        <v>167</v>
      </c>
      <c r="D2203" s="41"/>
      <c r="E2203" s="41">
        <v>400</v>
      </c>
      <c r="F2203" s="41">
        <v>2040</v>
      </c>
      <c r="G2203" s="4">
        <v>553.56100000000004</v>
      </c>
      <c r="H2203" s="4">
        <v>543.05899999999997</v>
      </c>
      <c r="I2203" s="4">
        <v>533.38599999999997</v>
      </c>
      <c r="J2203" s="4">
        <v>526.98900000000003</v>
      </c>
      <c r="K2203" s="4">
        <v>518.84299999999996</v>
      </c>
      <c r="L2203" s="4">
        <v>511.67599999999999</v>
      </c>
      <c r="M2203" s="4">
        <v>469.98099999999999</v>
      </c>
      <c r="N2203" s="4">
        <v>423.17200000000003</v>
      </c>
      <c r="O2203" s="4">
        <v>389.25700000000001</v>
      </c>
      <c r="P2203" s="4">
        <v>353.505</v>
      </c>
      <c r="Q2203" s="4">
        <v>323.70699999999999</v>
      </c>
      <c r="R2203" s="4">
        <v>295.56099999999998</v>
      </c>
      <c r="S2203" s="4">
        <v>243.358</v>
      </c>
      <c r="T2203" s="4">
        <v>204.28200000000001</v>
      </c>
      <c r="U2203" s="4">
        <v>153.01599999999999</v>
      </c>
      <c r="V2203" s="4">
        <v>100.86499999999999</v>
      </c>
      <c r="W2203" s="4">
        <v>52.18</v>
      </c>
      <c r="X2203" s="4">
        <v>21.344999999999999</v>
      </c>
      <c r="Y2203" s="4">
        <v>7.258</v>
      </c>
      <c r="Z2203" s="4">
        <v>1.552</v>
      </c>
      <c r="AA2203" s="4">
        <v>0.16200000000000001</v>
      </c>
    </row>
    <row r="2204" spans="1:27" s="6" customFormat="1" x14ac:dyDescent="0.3">
      <c r="A2204" s="40">
        <v>2203</v>
      </c>
      <c r="B2204" s="18" t="s">
        <v>323</v>
      </c>
      <c r="C2204" s="43" t="s">
        <v>167</v>
      </c>
      <c r="D2204" s="41"/>
      <c r="E2204" s="41">
        <v>400</v>
      </c>
      <c r="F2204" s="41">
        <v>2045</v>
      </c>
      <c r="G2204" s="4">
        <v>554.44299999999998</v>
      </c>
      <c r="H2204" s="4">
        <v>552.36800000000005</v>
      </c>
      <c r="I2204" s="4">
        <v>542.40200000000004</v>
      </c>
      <c r="J2204" s="4">
        <v>532.17499999999995</v>
      </c>
      <c r="K2204" s="4">
        <v>524.51800000000003</v>
      </c>
      <c r="L2204" s="4">
        <v>515.70799999999997</v>
      </c>
      <c r="M2204" s="4">
        <v>508.58300000000003</v>
      </c>
      <c r="N2204" s="4">
        <v>467.07299999999998</v>
      </c>
      <c r="O2204" s="4">
        <v>420.19600000000003</v>
      </c>
      <c r="P2204" s="4">
        <v>385.68400000000003</v>
      </c>
      <c r="Q2204" s="4">
        <v>348.88400000000001</v>
      </c>
      <c r="R2204" s="4">
        <v>317.49599999999998</v>
      </c>
      <c r="S2204" s="4">
        <v>286.86599999999999</v>
      </c>
      <c r="T2204" s="4">
        <v>231.53200000000001</v>
      </c>
      <c r="U2204" s="4">
        <v>187.101</v>
      </c>
      <c r="V2204" s="4">
        <v>130.78399999999999</v>
      </c>
      <c r="W2204" s="4">
        <v>75.873000000000005</v>
      </c>
      <c r="X2204" s="4">
        <v>31.558</v>
      </c>
      <c r="Y2204" s="4">
        <v>9.1999999999999993</v>
      </c>
      <c r="Z2204" s="4">
        <v>1.919</v>
      </c>
      <c r="AA2204" s="4">
        <v>0.23</v>
      </c>
    </row>
    <row r="2205" spans="1:27" s="6" customFormat="1" x14ac:dyDescent="0.3">
      <c r="A2205" s="40">
        <v>2204</v>
      </c>
      <c r="B2205" s="18" t="s">
        <v>323</v>
      </c>
      <c r="C2205" s="43" t="s">
        <v>167</v>
      </c>
      <c r="D2205" s="41"/>
      <c r="E2205" s="41">
        <v>400</v>
      </c>
      <c r="F2205" s="41">
        <v>2050</v>
      </c>
      <c r="G2205" s="4">
        <v>545.51599999999996</v>
      </c>
      <c r="H2205" s="4">
        <v>553.31299999999999</v>
      </c>
      <c r="I2205" s="4">
        <v>551.73800000000006</v>
      </c>
      <c r="J2205" s="4">
        <v>541.22500000000002</v>
      </c>
      <c r="K2205" s="4">
        <v>529.76599999999996</v>
      </c>
      <c r="L2205" s="4">
        <v>521.45899999999995</v>
      </c>
      <c r="M2205" s="4">
        <v>512.70399999999995</v>
      </c>
      <c r="N2205" s="4">
        <v>505.654</v>
      </c>
      <c r="O2205" s="4">
        <v>464.01400000000001</v>
      </c>
      <c r="P2205" s="4">
        <v>416.57400000000001</v>
      </c>
      <c r="Q2205" s="4">
        <v>380.94900000000001</v>
      </c>
      <c r="R2205" s="4">
        <v>342.59300000000002</v>
      </c>
      <c r="S2205" s="4">
        <v>308.73700000000002</v>
      </c>
      <c r="T2205" s="4">
        <v>273.81900000000002</v>
      </c>
      <c r="U2205" s="4">
        <v>213.28299999999999</v>
      </c>
      <c r="V2205" s="4">
        <v>161.535</v>
      </c>
      <c r="W2205" s="4">
        <v>100.086</v>
      </c>
      <c r="X2205" s="4">
        <v>47.158000000000001</v>
      </c>
      <c r="Y2205" s="4">
        <v>14.146000000000001</v>
      </c>
      <c r="Z2205" s="4">
        <v>2.5609999999999999</v>
      </c>
      <c r="AA2205" s="4">
        <v>0.30199999999999999</v>
      </c>
    </row>
    <row r="2206" spans="1:27" s="6" customFormat="1" x14ac:dyDescent="0.3">
      <c r="A2206" s="40">
        <v>2205</v>
      </c>
      <c r="B2206" s="18" t="s">
        <v>323</v>
      </c>
      <c r="C2206" s="43" t="s">
        <v>167</v>
      </c>
      <c r="D2206" s="41"/>
      <c r="E2206" s="41">
        <v>400</v>
      </c>
      <c r="F2206" s="41">
        <v>2055</v>
      </c>
      <c r="G2206" s="4">
        <v>530.1</v>
      </c>
      <c r="H2206" s="4">
        <v>544.47500000000002</v>
      </c>
      <c r="I2206" s="4">
        <v>552.72799999999995</v>
      </c>
      <c r="J2206" s="4">
        <v>550.62300000000005</v>
      </c>
      <c r="K2206" s="4">
        <v>538.93899999999996</v>
      </c>
      <c r="L2206" s="4">
        <v>526.87099999999998</v>
      </c>
      <c r="M2206" s="4">
        <v>518.61699999999996</v>
      </c>
      <c r="N2206" s="4">
        <v>509.93900000000002</v>
      </c>
      <c r="O2206" s="4">
        <v>502.60300000000001</v>
      </c>
      <c r="P2206" s="4">
        <v>460.29399999999998</v>
      </c>
      <c r="Q2206" s="4">
        <v>411.779</v>
      </c>
      <c r="R2206" s="4">
        <v>374.50599999999997</v>
      </c>
      <c r="S2206" s="4">
        <v>333.73</v>
      </c>
      <c r="T2206" s="4">
        <v>295.58199999999999</v>
      </c>
      <c r="U2206" s="4">
        <v>253.565</v>
      </c>
      <c r="V2206" s="4">
        <v>185.822</v>
      </c>
      <c r="W2206" s="4">
        <v>125.556</v>
      </c>
      <c r="X2206" s="4">
        <v>63.771000000000001</v>
      </c>
      <c r="Y2206" s="4">
        <v>21.922999999999998</v>
      </c>
      <c r="Z2206" s="4">
        <v>4.1349999999999998</v>
      </c>
      <c r="AA2206" s="4">
        <v>0.42199999999999999</v>
      </c>
    </row>
    <row r="2207" spans="1:27" s="6" customFormat="1" x14ac:dyDescent="0.3">
      <c r="A2207" s="40">
        <v>2206</v>
      </c>
      <c r="B2207" s="18" t="s">
        <v>323</v>
      </c>
      <c r="C2207" s="43" t="s">
        <v>167</v>
      </c>
      <c r="D2207" s="41"/>
      <c r="E2207" s="41">
        <v>400</v>
      </c>
      <c r="F2207" s="41">
        <v>2060</v>
      </c>
      <c r="G2207" s="4">
        <v>517.06200000000001</v>
      </c>
      <c r="H2207" s="4">
        <v>529.14700000000005</v>
      </c>
      <c r="I2207" s="4">
        <v>543.93200000000002</v>
      </c>
      <c r="J2207" s="4">
        <v>551.678</v>
      </c>
      <c r="K2207" s="4">
        <v>548.45299999999997</v>
      </c>
      <c r="L2207" s="4">
        <v>536.19500000000005</v>
      </c>
      <c r="M2207" s="4">
        <v>524.18700000000001</v>
      </c>
      <c r="N2207" s="4">
        <v>515.99900000000002</v>
      </c>
      <c r="O2207" s="4">
        <v>507.048</v>
      </c>
      <c r="P2207" s="4">
        <v>498.84699999999998</v>
      </c>
      <c r="Q2207" s="4">
        <v>455.33300000000003</v>
      </c>
      <c r="R2207" s="4">
        <v>405.24200000000002</v>
      </c>
      <c r="S2207" s="4">
        <v>365.42899999999997</v>
      </c>
      <c r="T2207" s="4">
        <v>320.40199999999999</v>
      </c>
      <c r="U2207" s="4">
        <v>275.04199999999997</v>
      </c>
      <c r="V2207" s="4">
        <v>222.77500000000001</v>
      </c>
      <c r="W2207" s="4">
        <v>146.52099999999999</v>
      </c>
      <c r="X2207" s="4">
        <v>81.873000000000005</v>
      </c>
      <c r="Y2207" s="4">
        <v>30.675999999999998</v>
      </c>
      <c r="Z2207" s="4">
        <v>6.7119999999999997</v>
      </c>
      <c r="AA2207" s="4">
        <v>0.70199999999999996</v>
      </c>
    </row>
    <row r="2208" spans="1:27" s="6" customFormat="1" x14ac:dyDescent="0.3">
      <c r="A2208" s="40">
        <v>2207</v>
      </c>
      <c r="B2208" s="18" t="s">
        <v>323</v>
      </c>
      <c r="C2208" s="43" t="s">
        <v>167</v>
      </c>
      <c r="D2208" s="41"/>
      <c r="E2208" s="41">
        <v>400</v>
      </c>
      <c r="F2208" s="41">
        <v>2065</v>
      </c>
      <c r="G2208" s="4">
        <v>506.84699999999998</v>
      </c>
      <c r="H2208" s="4">
        <v>516.18600000000004</v>
      </c>
      <c r="I2208" s="4">
        <v>528.64800000000002</v>
      </c>
      <c r="J2208" s="4">
        <v>542.952</v>
      </c>
      <c r="K2208" s="4">
        <v>549.63300000000004</v>
      </c>
      <c r="L2208" s="4">
        <v>545.85299999999995</v>
      </c>
      <c r="M2208" s="4">
        <v>533.654</v>
      </c>
      <c r="N2208" s="4">
        <v>521.71299999999997</v>
      </c>
      <c r="O2208" s="4">
        <v>513.26099999999997</v>
      </c>
      <c r="P2208" s="4">
        <v>503.49400000000003</v>
      </c>
      <c r="Q2208" s="4">
        <v>493.82</v>
      </c>
      <c r="R2208" s="4">
        <v>448.56599999999997</v>
      </c>
      <c r="S2208" s="4">
        <v>396.04899999999998</v>
      </c>
      <c r="T2208" s="4">
        <v>351.75700000000001</v>
      </c>
      <c r="U2208" s="4">
        <v>299.49900000000002</v>
      </c>
      <c r="V2208" s="4">
        <v>243.55500000000001</v>
      </c>
      <c r="W2208" s="4">
        <v>178.048</v>
      </c>
      <c r="X2208" s="4">
        <v>97.66</v>
      </c>
      <c r="Y2208" s="4">
        <v>40.69</v>
      </c>
      <c r="Z2208" s="4">
        <v>9.8260000000000005</v>
      </c>
      <c r="AA2208" s="4">
        <v>1.194</v>
      </c>
    </row>
    <row r="2209" spans="1:27" s="6" customFormat="1" x14ac:dyDescent="0.3">
      <c r="A2209" s="40">
        <v>2208</v>
      </c>
      <c r="B2209" s="18" t="s">
        <v>323</v>
      </c>
      <c r="C2209" s="43" t="s">
        <v>167</v>
      </c>
      <c r="D2209" s="41"/>
      <c r="E2209" s="41">
        <v>400</v>
      </c>
      <c r="F2209" s="41">
        <v>2070</v>
      </c>
      <c r="G2209" s="4">
        <v>499.137</v>
      </c>
      <c r="H2209" s="4">
        <v>506.03800000000001</v>
      </c>
      <c r="I2209" s="4">
        <v>515.73099999999999</v>
      </c>
      <c r="J2209" s="4">
        <v>527.73599999999999</v>
      </c>
      <c r="K2209" s="4">
        <v>541.04700000000003</v>
      </c>
      <c r="L2209" s="4">
        <v>547.19500000000005</v>
      </c>
      <c r="M2209" s="4">
        <v>543.45100000000002</v>
      </c>
      <c r="N2209" s="4">
        <v>531.31700000000001</v>
      </c>
      <c r="O2209" s="4">
        <v>519.13199999999995</v>
      </c>
      <c r="P2209" s="4">
        <v>509.9</v>
      </c>
      <c r="Q2209" s="4">
        <v>498.74299999999999</v>
      </c>
      <c r="R2209" s="4">
        <v>486.96199999999999</v>
      </c>
      <c r="S2209" s="4">
        <v>439.06799999999998</v>
      </c>
      <c r="T2209" s="4">
        <v>382.21100000000001</v>
      </c>
      <c r="U2209" s="4">
        <v>330.25200000000001</v>
      </c>
      <c r="V2209" s="4">
        <v>267.21899999999999</v>
      </c>
      <c r="W2209" s="4">
        <v>197.19800000000001</v>
      </c>
      <c r="X2209" s="4">
        <v>121.211</v>
      </c>
      <c r="Y2209" s="4">
        <v>50.11</v>
      </c>
      <c r="Z2209" s="4">
        <v>13.625999999999999</v>
      </c>
      <c r="AA2209" s="4">
        <v>1.857</v>
      </c>
    </row>
    <row r="2210" spans="1:27" s="6" customFormat="1" x14ac:dyDescent="0.3">
      <c r="A2210" s="40">
        <v>2209</v>
      </c>
      <c r="B2210" s="18" t="s">
        <v>323</v>
      </c>
      <c r="C2210" s="43" t="s">
        <v>167</v>
      </c>
      <c r="D2210" s="41"/>
      <c r="E2210" s="41">
        <v>400</v>
      </c>
      <c r="F2210" s="41">
        <v>2075</v>
      </c>
      <c r="G2210" s="4">
        <v>489.87200000000001</v>
      </c>
      <c r="H2210" s="4">
        <v>498.392</v>
      </c>
      <c r="I2210" s="4">
        <v>505.61599999999999</v>
      </c>
      <c r="J2210" s="4">
        <v>514.88400000000001</v>
      </c>
      <c r="K2210" s="4">
        <v>525.96199999999999</v>
      </c>
      <c r="L2210" s="4">
        <v>538.77499999999998</v>
      </c>
      <c r="M2210" s="4">
        <v>544.947</v>
      </c>
      <c r="N2210" s="4">
        <v>541.245</v>
      </c>
      <c r="O2210" s="4">
        <v>528.87099999999998</v>
      </c>
      <c r="P2210" s="4">
        <v>515.95500000000004</v>
      </c>
      <c r="Q2210" s="4">
        <v>505.399</v>
      </c>
      <c r="R2210" s="4">
        <v>492.26400000000001</v>
      </c>
      <c r="S2210" s="4">
        <v>477.33300000000003</v>
      </c>
      <c r="T2210" s="4">
        <v>424.71899999999999</v>
      </c>
      <c r="U2210" s="4">
        <v>360.27699999999999</v>
      </c>
      <c r="V2210" s="4">
        <v>296.68799999999999</v>
      </c>
      <c r="W2210" s="4">
        <v>218.934</v>
      </c>
      <c r="X2210" s="4">
        <v>136.88300000000001</v>
      </c>
      <c r="Y2210" s="4">
        <v>64.066000000000003</v>
      </c>
      <c r="Z2210" s="4">
        <v>17.5</v>
      </c>
      <c r="AA2210" s="4">
        <v>2.726</v>
      </c>
    </row>
    <row r="2211" spans="1:27" s="6" customFormat="1" x14ac:dyDescent="0.3">
      <c r="A2211" s="40">
        <v>2210</v>
      </c>
      <c r="B2211" s="18" t="s">
        <v>323</v>
      </c>
      <c r="C2211" s="43" t="s">
        <v>167</v>
      </c>
      <c r="D2211" s="41"/>
      <c r="E2211" s="41">
        <v>400</v>
      </c>
      <c r="F2211" s="41">
        <v>2080</v>
      </c>
      <c r="G2211" s="4">
        <v>477.44600000000003</v>
      </c>
      <c r="H2211" s="4">
        <v>489.18700000000001</v>
      </c>
      <c r="I2211" s="4">
        <v>498.005</v>
      </c>
      <c r="J2211" s="4">
        <v>504.83300000000003</v>
      </c>
      <c r="K2211" s="4">
        <v>513.23800000000006</v>
      </c>
      <c r="L2211" s="4">
        <v>523.86300000000006</v>
      </c>
      <c r="M2211" s="4">
        <v>536.697</v>
      </c>
      <c r="N2211" s="4">
        <v>542.88599999999997</v>
      </c>
      <c r="O2211" s="4">
        <v>538.93399999999997</v>
      </c>
      <c r="P2211" s="4">
        <v>525.85400000000004</v>
      </c>
      <c r="Q2211" s="4">
        <v>511.69900000000001</v>
      </c>
      <c r="R2211" s="4">
        <v>499.26499999999999</v>
      </c>
      <c r="S2211" s="4">
        <v>483.17599999999999</v>
      </c>
      <c r="T2211" s="4">
        <v>462.76</v>
      </c>
      <c r="U2211" s="4">
        <v>401.85700000000003</v>
      </c>
      <c r="V2211" s="4">
        <v>325.75900000000001</v>
      </c>
      <c r="W2211" s="4">
        <v>245.80199999999999</v>
      </c>
      <c r="X2211" s="4">
        <v>154.79599999999999</v>
      </c>
      <c r="Y2211" s="4">
        <v>74.427000000000007</v>
      </c>
      <c r="Z2211" s="4">
        <v>23.298999999999999</v>
      </c>
      <c r="AA2211" s="4">
        <v>3.72</v>
      </c>
    </row>
    <row r="2212" spans="1:27" s="6" customFormat="1" x14ac:dyDescent="0.3">
      <c r="A2212" s="40">
        <v>2211</v>
      </c>
      <c r="B2212" s="18" t="s">
        <v>323</v>
      </c>
      <c r="C2212" s="43" t="s">
        <v>167</v>
      </c>
      <c r="D2212" s="41"/>
      <c r="E2212" s="41">
        <v>400</v>
      </c>
      <c r="F2212" s="41">
        <v>2085</v>
      </c>
      <c r="G2212" s="4">
        <v>463.27699999999999</v>
      </c>
      <c r="H2212" s="4">
        <v>476.815</v>
      </c>
      <c r="I2212" s="4">
        <v>488.83</v>
      </c>
      <c r="J2212" s="4">
        <v>497.27600000000001</v>
      </c>
      <c r="K2212" s="4">
        <v>503.30599999999998</v>
      </c>
      <c r="L2212" s="4">
        <v>511.298</v>
      </c>
      <c r="M2212" s="4">
        <v>521.95899999999995</v>
      </c>
      <c r="N2212" s="4">
        <v>534.80399999999997</v>
      </c>
      <c r="O2212" s="4">
        <v>540.73500000000001</v>
      </c>
      <c r="P2212" s="4">
        <v>536.07899999999995</v>
      </c>
      <c r="Q2212" s="4">
        <v>521.81600000000003</v>
      </c>
      <c r="R2212" s="4">
        <v>505.911</v>
      </c>
      <c r="S2212" s="4">
        <v>490.678</v>
      </c>
      <c r="T2212" s="4">
        <v>469.40699999999998</v>
      </c>
      <c r="U2212" s="4">
        <v>439.41699999999997</v>
      </c>
      <c r="V2212" s="4">
        <v>365.58600000000001</v>
      </c>
      <c r="W2212" s="4">
        <v>272.75799999999998</v>
      </c>
      <c r="X2212" s="4">
        <v>176.881</v>
      </c>
      <c r="Y2212" s="4">
        <v>86.503</v>
      </c>
      <c r="Z2212" s="4">
        <v>28.161999999999999</v>
      </c>
      <c r="AA2212" s="4">
        <v>5.1890000000000001</v>
      </c>
    </row>
    <row r="2213" spans="1:27" s="6" customFormat="1" x14ac:dyDescent="0.3">
      <c r="A2213" s="40">
        <v>2212</v>
      </c>
      <c r="B2213" s="18" t="s">
        <v>323</v>
      </c>
      <c r="C2213" s="43" t="s">
        <v>167</v>
      </c>
      <c r="D2213" s="41"/>
      <c r="E2213" s="41">
        <v>400</v>
      </c>
      <c r="F2213" s="41">
        <v>2090</v>
      </c>
      <c r="G2213" s="4">
        <v>450.3</v>
      </c>
      <c r="H2213" s="4">
        <v>462.702</v>
      </c>
      <c r="I2213" s="4">
        <v>476.49</v>
      </c>
      <c r="J2213" s="4">
        <v>488.15199999999999</v>
      </c>
      <c r="K2213" s="4">
        <v>495.86</v>
      </c>
      <c r="L2213" s="4">
        <v>501.51799999999997</v>
      </c>
      <c r="M2213" s="4">
        <v>509.55099999999999</v>
      </c>
      <c r="N2213" s="4">
        <v>520.23099999999999</v>
      </c>
      <c r="O2213" s="4">
        <v>532.82399999999996</v>
      </c>
      <c r="P2213" s="4">
        <v>538.06700000000001</v>
      </c>
      <c r="Q2213" s="4">
        <v>532.23599999999999</v>
      </c>
      <c r="R2213" s="4">
        <v>516.303</v>
      </c>
      <c r="S2213" s="4">
        <v>497.79599999999999</v>
      </c>
      <c r="T2213" s="4">
        <v>477.61900000000003</v>
      </c>
      <c r="U2213" s="4">
        <v>447.19200000000001</v>
      </c>
      <c r="V2213" s="4">
        <v>402.03</v>
      </c>
      <c r="W2213" s="4">
        <v>309.15899999999999</v>
      </c>
      <c r="X2213" s="4">
        <v>199.59700000000001</v>
      </c>
      <c r="Y2213" s="4">
        <v>101.506</v>
      </c>
      <c r="Z2213" s="4">
        <v>34.042999999999999</v>
      </c>
      <c r="AA2213" s="4">
        <v>6.6959999999999997</v>
      </c>
    </row>
    <row r="2214" spans="1:27" s="6" customFormat="1" x14ac:dyDescent="0.3">
      <c r="A2214" s="40">
        <v>2213</v>
      </c>
      <c r="B2214" s="18" t="s">
        <v>323</v>
      </c>
      <c r="C2214" s="43" t="s">
        <v>167</v>
      </c>
      <c r="D2214" s="41"/>
      <c r="E2214" s="41">
        <v>400</v>
      </c>
      <c r="F2214" s="41">
        <v>2095</v>
      </c>
      <c r="G2214" s="4">
        <v>439.61500000000001</v>
      </c>
      <c r="H2214" s="4">
        <v>449.77199999999999</v>
      </c>
      <c r="I2214" s="4">
        <v>462.40199999999999</v>
      </c>
      <c r="J2214" s="4">
        <v>475.86900000000003</v>
      </c>
      <c r="K2214" s="4">
        <v>486.84699999999998</v>
      </c>
      <c r="L2214" s="4">
        <v>494.21199999999999</v>
      </c>
      <c r="M2214" s="4">
        <v>499.91500000000002</v>
      </c>
      <c r="N2214" s="4">
        <v>507.98099999999999</v>
      </c>
      <c r="O2214" s="4">
        <v>518.44299999999998</v>
      </c>
      <c r="P2214" s="4">
        <v>530.37699999999995</v>
      </c>
      <c r="Q2214" s="4">
        <v>534.48</v>
      </c>
      <c r="R2214" s="4">
        <v>527.005</v>
      </c>
      <c r="S2214" s="4">
        <v>508.60300000000001</v>
      </c>
      <c r="T2214" s="4">
        <v>485.44600000000003</v>
      </c>
      <c r="U2214" s="4">
        <v>456.45800000000003</v>
      </c>
      <c r="V2214" s="4">
        <v>411.38499999999999</v>
      </c>
      <c r="W2214" s="4">
        <v>343.24700000000001</v>
      </c>
      <c r="X2214" s="4">
        <v>229.93700000000001</v>
      </c>
      <c r="Y2214" s="4">
        <v>117.55200000000001</v>
      </c>
      <c r="Z2214" s="4">
        <v>41.527999999999999</v>
      </c>
      <c r="AA2214" s="4">
        <v>8.5540000000000003</v>
      </c>
    </row>
    <row r="2215" spans="1:27" s="6" customFormat="1" x14ac:dyDescent="0.3">
      <c r="A2215" s="40">
        <v>2214</v>
      </c>
      <c r="B2215" s="18" t="s">
        <v>323</v>
      </c>
      <c r="C2215" s="43" t="s">
        <v>167</v>
      </c>
      <c r="D2215" s="41"/>
      <c r="E2215" s="41">
        <v>400</v>
      </c>
      <c r="F2215" s="41">
        <v>2100</v>
      </c>
      <c r="G2215" s="4">
        <v>430.84100000000001</v>
      </c>
      <c r="H2215" s="4">
        <v>439.13499999999999</v>
      </c>
      <c r="I2215" s="4">
        <v>449.50200000000001</v>
      </c>
      <c r="J2215" s="4">
        <v>461.86599999999999</v>
      </c>
      <c r="K2215" s="4">
        <v>474.73399999999998</v>
      </c>
      <c r="L2215" s="4">
        <v>485.38499999999999</v>
      </c>
      <c r="M2215" s="4">
        <v>492.76400000000001</v>
      </c>
      <c r="N2215" s="4">
        <v>498.47399999999999</v>
      </c>
      <c r="O2215" s="4">
        <v>506.33800000000002</v>
      </c>
      <c r="P2215" s="4">
        <v>516.20600000000002</v>
      </c>
      <c r="Q2215" s="4">
        <v>527.07399999999996</v>
      </c>
      <c r="R2215" s="4">
        <v>529.58799999999997</v>
      </c>
      <c r="S2215" s="4">
        <v>519.697</v>
      </c>
      <c r="T2215" s="4">
        <v>496.85500000000002</v>
      </c>
      <c r="U2215" s="4">
        <v>465.32100000000003</v>
      </c>
      <c r="V2215" s="4">
        <v>422.07600000000002</v>
      </c>
      <c r="W2215" s="4">
        <v>354.42500000000001</v>
      </c>
      <c r="X2215" s="4">
        <v>259.262</v>
      </c>
      <c r="Y2215" s="4">
        <v>138.83099999999999</v>
      </c>
      <c r="Z2215" s="4">
        <v>49.933999999999997</v>
      </c>
      <c r="AA2215" s="4">
        <v>10.99</v>
      </c>
    </row>
    <row r="2216" spans="1:27" s="6" customFormat="1" x14ac:dyDescent="0.3">
      <c r="A2216" s="40">
        <v>2215</v>
      </c>
      <c r="B2216" s="18" t="s">
        <v>323</v>
      </c>
      <c r="C2216" s="43" t="s">
        <v>168</v>
      </c>
      <c r="D2216" s="41"/>
      <c r="E2216" s="41">
        <v>414</v>
      </c>
      <c r="F2216" s="41">
        <v>2015</v>
      </c>
      <c r="G2216" s="4">
        <v>151.75200000000001</v>
      </c>
      <c r="H2216" s="4">
        <v>134.69499999999999</v>
      </c>
      <c r="I2216" s="4">
        <v>109.65300000000001</v>
      </c>
      <c r="J2216" s="4">
        <v>104.08199999999999</v>
      </c>
      <c r="K2216" s="4">
        <v>110.812</v>
      </c>
      <c r="L2216" s="4">
        <v>170.32400000000001</v>
      </c>
      <c r="M2216" s="4">
        <v>210.88300000000001</v>
      </c>
      <c r="N2216" s="4">
        <v>193.94399999999999</v>
      </c>
      <c r="O2216" s="4">
        <v>167.50399999999999</v>
      </c>
      <c r="P2216" s="4">
        <v>130.226</v>
      </c>
      <c r="Q2216" s="4">
        <v>80.048000000000002</v>
      </c>
      <c r="R2216" s="4">
        <v>51.567</v>
      </c>
      <c r="S2216" s="4">
        <v>24.655999999999999</v>
      </c>
      <c r="T2216" s="4">
        <v>16.263999999999999</v>
      </c>
      <c r="U2216" s="4">
        <v>9.2910000000000004</v>
      </c>
      <c r="V2216" s="4">
        <v>6.2130000000000001</v>
      </c>
      <c r="W2216" s="4">
        <v>2.4510000000000001</v>
      </c>
      <c r="X2216" s="4">
        <v>0.34899999999999998</v>
      </c>
      <c r="Y2216" s="4">
        <v>8.8999999999999996E-2</v>
      </c>
      <c r="Z2216" s="4">
        <v>5.0000000000000001E-3</v>
      </c>
      <c r="AA2216" s="4">
        <v>0</v>
      </c>
    </row>
    <row r="2217" spans="1:27" s="6" customFormat="1" x14ac:dyDescent="0.3">
      <c r="A2217" s="40">
        <v>2216</v>
      </c>
      <c r="B2217" s="18" t="s">
        <v>323</v>
      </c>
      <c r="C2217" s="43" t="s">
        <v>168</v>
      </c>
      <c r="D2217" s="41"/>
      <c r="E2217" s="41">
        <v>414</v>
      </c>
      <c r="F2217" s="41">
        <v>2020</v>
      </c>
      <c r="G2217" s="4">
        <v>158.721</v>
      </c>
      <c r="H2217" s="4">
        <v>152.54599999999999</v>
      </c>
      <c r="I2217" s="4">
        <v>135.33199999999999</v>
      </c>
      <c r="J2217" s="4">
        <v>110.901</v>
      </c>
      <c r="K2217" s="4">
        <v>124.051</v>
      </c>
      <c r="L2217" s="4">
        <v>147.108</v>
      </c>
      <c r="M2217" s="4">
        <v>194.98</v>
      </c>
      <c r="N2217" s="4">
        <v>195.33199999999999</v>
      </c>
      <c r="O2217" s="4">
        <v>163.30500000000001</v>
      </c>
      <c r="P2217" s="4">
        <v>156.62799999999999</v>
      </c>
      <c r="Q2217" s="4">
        <v>124.039</v>
      </c>
      <c r="R2217" s="4">
        <v>74.942999999999998</v>
      </c>
      <c r="S2217" s="4">
        <v>48.222000000000001</v>
      </c>
      <c r="T2217" s="4">
        <v>22.687999999999999</v>
      </c>
      <c r="U2217" s="4">
        <v>14.041</v>
      </c>
      <c r="V2217" s="4">
        <v>6.8979999999999997</v>
      </c>
      <c r="W2217" s="4">
        <v>3.5859999999999999</v>
      </c>
      <c r="X2217" s="4">
        <v>0.93700000000000006</v>
      </c>
      <c r="Y2217" s="4">
        <v>7.2999999999999995E-2</v>
      </c>
      <c r="Z2217" s="4">
        <v>8.0000000000000002E-3</v>
      </c>
      <c r="AA2217" s="4">
        <v>0</v>
      </c>
    </row>
    <row r="2218" spans="1:27" s="6" customFormat="1" x14ac:dyDescent="0.3">
      <c r="A2218" s="40">
        <v>2217</v>
      </c>
      <c r="B2218" s="18" t="s">
        <v>323</v>
      </c>
      <c r="C2218" s="43" t="s">
        <v>168</v>
      </c>
      <c r="D2218" s="41"/>
      <c r="E2218" s="41">
        <v>414</v>
      </c>
      <c r="F2218" s="41">
        <v>2025</v>
      </c>
      <c r="G2218" s="4">
        <v>148.62299999999999</v>
      </c>
      <c r="H2218" s="4">
        <v>159.53299999999999</v>
      </c>
      <c r="I2218" s="4">
        <v>153.18</v>
      </c>
      <c r="J2218" s="4">
        <v>136.566</v>
      </c>
      <c r="K2218" s="4">
        <v>130.869</v>
      </c>
      <c r="L2218" s="4">
        <v>160.33799999999999</v>
      </c>
      <c r="M2218" s="4">
        <v>156.321</v>
      </c>
      <c r="N2218" s="4">
        <v>176.529</v>
      </c>
      <c r="O2218" s="4">
        <v>180.17699999999999</v>
      </c>
      <c r="P2218" s="4">
        <v>155.47900000000001</v>
      </c>
      <c r="Q2218" s="4">
        <v>150.27099999999999</v>
      </c>
      <c r="R2218" s="4">
        <v>118.294</v>
      </c>
      <c r="S2218" s="4">
        <v>70.930999999999997</v>
      </c>
      <c r="T2218" s="4">
        <v>44.725000000000001</v>
      </c>
      <c r="U2218" s="4">
        <v>19.78</v>
      </c>
      <c r="V2218" s="4">
        <v>10.673999999999999</v>
      </c>
      <c r="W2218" s="4">
        <v>4.149</v>
      </c>
      <c r="X2218" s="4">
        <v>1.4630000000000001</v>
      </c>
      <c r="Y2218" s="4">
        <v>0.216</v>
      </c>
      <c r="Z2218" s="4">
        <v>8.9999999999999993E-3</v>
      </c>
      <c r="AA2218" s="4">
        <v>1E-3</v>
      </c>
    </row>
    <row r="2219" spans="1:27" s="6" customFormat="1" x14ac:dyDescent="0.3">
      <c r="A2219" s="40">
        <v>2218</v>
      </c>
      <c r="B2219" s="18" t="s">
        <v>323</v>
      </c>
      <c r="C2219" s="43" t="s">
        <v>168</v>
      </c>
      <c r="D2219" s="41"/>
      <c r="E2219" s="41">
        <v>414</v>
      </c>
      <c r="F2219" s="41">
        <v>2030</v>
      </c>
      <c r="G2219" s="4">
        <v>145.25200000000001</v>
      </c>
      <c r="H2219" s="4">
        <v>149.46899999999999</v>
      </c>
      <c r="I2219" s="4">
        <v>160.17400000000001</v>
      </c>
      <c r="J2219" s="4">
        <v>154.05799999999999</v>
      </c>
      <c r="K2219" s="4">
        <v>149.66499999999999</v>
      </c>
      <c r="L2219" s="4">
        <v>155.66800000000001</v>
      </c>
      <c r="M2219" s="4">
        <v>176.55</v>
      </c>
      <c r="N2219" s="4">
        <v>154.95400000000001</v>
      </c>
      <c r="O2219" s="4">
        <v>163.44999999999999</v>
      </c>
      <c r="P2219" s="4">
        <v>167.572</v>
      </c>
      <c r="Q2219" s="4">
        <v>145.96299999999999</v>
      </c>
      <c r="R2219" s="4">
        <v>143.75800000000001</v>
      </c>
      <c r="S2219" s="4">
        <v>114.13500000000001</v>
      </c>
      <c r="T2219" s="4">
        <v>66.278000000000006</v>
      </c>
      <c r="U2219" s="4">
        <v>39.295000000000002</v>
      </c>
      <c r="V2219" s="4">
        <v>15.35</v>
      </c>
      <c r="W2219" s="4">
        <v>6.6559999999999997</v>
      </c>
      <c r="X2219" s="4">
        <v>1.794</v>
      </c>
      <c r="Y2219" s="4">
        <v>0.36499999999999999</v>
      </c>
      <c r="Z2219" s="4">
        <v>2.5000000000000001E-2</v>
      </c>
      <c r="AA2219" s="4">
        <v>1E-3</v>
      </c>
    </row>
    <row r="2220" spans="1:27" s="6" customFormat="1" x14ac:dyDescent="0.3">
      <c r="A2220" s="40">
        <v>2219</v>
      </c>
      <c r="B2220" s="18" t="s">
        <v>323</v>
      </c>
      <c r="C2220" s="43" t="s">
        <v>168</v>
      </c>
      <c r="D2220" s="41"/>
      <c r="E2220" s="41">
        <v>414</v>
      </c>
      <c r="F2220" s="41">
        <v>2035</v>
      </c>
      <c r="G2220" s="4">
        <v>148.07</v>
      </c>
      <c r="H2220" s="4">
        <v>145.61600000000001</v>
      </c>
      <c r="I2220" s="4">
        <v>149.87700000000001</v>
      </c>
      <c r="J2220" s="4">
        <v>161.05500000000001</v>
      </c>
      <c r="K2220" s="4">
        <v>163.148</v>
      </c>
      <c r="L2220" s="4">
        <v>166.453</v>
      </c>
      <c r="M2220" s="4">
        <v>166.90600000000001</v>
      </c>
      <c r="N2220" s="4">
        <v>177.40700000000001</v>
      </c>
      <c r="O2220" s="4">
        <v>150.71</v>
      </c>
      <c r="P2220" s="4">
        <v>157.185</v>
      </c>
      <c r="Q2220" s="4">
        <v>159.268</v>
      </c>
      <c r="R2220" s="4">
        <v>139.63300000000001</v>
      </c>
      <c r="S2220" s="4">
        <v>138.60300000000001</v>
      </c>
      <c r="T2220" s="4">
        <v>107.173</v>
      </c>
      <c r="U2220" s="4">
        <v>58.747999999999998</v>
      </c>
      <c r="V2220" s="4">
        <v>31.07</v>
      </c>
      <c r="W2220" s="4">
        <v>9.8949999999999996</v>
      </c>
      <c r="X2220" s="4">
        <v>3.0369999999999999</v>
      </c>
      <c r="Y2220" s="4">
        <v>0.48399999999999999</v>
      </c>
      <c r="Z2220" s="4">
        <v>4.9000000000000002E-2</v>
      </c>
      <c r="AA2220" s="4">
        <v>2E-3</v>
      </c>
    </row>
    <row r="2221" spans="1:27" s="6" customFormat="1" x14ac:dyDescent="0.3">
      <c r="A2221" s="40">
        <v>2220</v>
      </c>
      <c r="B2221" s="18" t="s">
        <v>323</v>
      </c>
      <c r="C2221" s="43" t="s">
        <v>168</v>
      </c>
      <c r="D2221" s="41"/>
      <c r="E2221" s="41">
        <v>414</v>
      </c>
      <c r="F2221" s="41">
        <v>2040</v>
      </c>
      <c r="G2221" s="4">
        <v>152.92599999999999</v>
      </c>
      <c r="H2221" s="4">
        <v>148.44800000000001</v>
      </c>
      <c r="I2221" s="4">
        <v>146.03399999999999</v>
      </c>
      <c r="J2221" s="4">
        <v>150.77500000000001</v>
      </c>
      <c r="K2221" s="4">
        <v>170.14500000000001</v>
      </c>
      <c r="L2221" s="4">
        <v>179.928</v>
      </c>
      <c r="M2221" s="4">
        <v>177.684</v>
      </c>
      <c r="N2221" s="4">
        <v>167.797</v>
      </c>
      <c r="O2221" s="4">
        <v>173.11600000000001</v>
      </c>
      <c r="P2221" s="4">
        <v>144.53800000000001</v>
      </c>
      <c r="Q2221" s="4">
        <v>149.02500000000001</v>
      </c>
      <c r="R2221" s="4">
        <v>152.87200000000001</v>
      </c>
      <c r="S2221" s="4">
        <v>134.874</v>
      </c>
      <c r="T2221" s="4">
        <v>130.75</v>
      </c>
      <c r="U2221" s="4">
        <v>95.793000000000006</v>
      </c>
      <c r="V2221" s="4">
        <v>47.265999999999998</v>
      </c>
      <c r="W2221" s="4">
        <v>20.655999999999999</v>
      </c>
      <c r="X2221" s="4">
        <v>4.7450000000000001</v>
      </c>
      <c r="Y2221" s="4">
        <v>0.88100000000000001</v>
      </c>
      <c r="Z2221" s="4">
        <v>7.0000000000000007E-2</v>
      </c>
      <c r="AA2221" s="4">
        <v>4.0000000000000001E-3</v>
      </c>
    </row>
    <row r="2222" spans="1:27" s="6" customFormat="1" x14ac:dyDescent="0.3">
      <c r="A2222" s="40">
        <v>2221</v>
      </c>
      <c r="B2222" s="18" t="s">
        <v>323</v>
      </c>
      <c r="C2222" s="43" t="s">
        <v>168</v>
      </c>
      <c r="D2222" s="41"/>
      <c r="E2222" s="41">
        <v>414</v>
      </c>
      <c r="F2222" s="41">
        <v>2045</v>
      </c>
      <c r="G2222" s="4">
        <v>157.94399999999999</v>
      </c>
      <c r="H2222" s="4">
        <v>153.31100000000001</v>
      </c>
      <c r="I2222" s="4">
        <v>148.87200000000001</v>
      </c>
      <c r="J2222" s="4">
        <v>146.94200000000001</v>
      </c>
      <c r="K2222" s="4">
        <v>158.88499999999999</v>
      </c>
      <c r="L2222" s="4">
        <v>184.93100000000001</v>
      </c>
      <c r="M2222" s="4">
        <v>191.65100000000001</v>
      </c>
      <c r="N2222" s="4">
        <v>179.571</v>
      </c>
      <c r="O2222" s="4">
        <v>163.06299999999999</v>
      </c>
      <c r="P2222" s="4">
        <v>167.37799999999999</v>
      </c>
      <c r="Q2222" s="4">
        <v>137.52099999999999</v>
      </c>
      <c r="R2222" s="4">
        <v>143.37799999999999</v>
      </c>
      <c r="S2222" s="4">
        <v>148.02000000000001</v>
      </c>
      <c r="T2222" s="4">
        <v>127.774</v>
      </c>
      <c r="U2222" s="4">
        <v>117.82299999999999</v>
      </c>
      <c r="V2222" s="4">
        <v>78.305000000000007</v>
      </c>
      <c r="W2222" s="4">
        <v>32.323</v>
      </c>
      <c r="X2222" s="4">
        <v>10.375999999999999</v>
      </c>
      <c r="Y2222" s="4">
        <v>1.476</v>
      </c>
      <c r="Z2222" s="4">
        <v>0.14099999999999999</v>
      </c>
      <c r="AA2222" s="4">
        <v>6.0000000000000001E-3</v>
      </c>
    </row>
    <row r="2223" spans="1:27" s="6" customFormat="1" x14ac:dyDescent="0.3">
      <c r="A2223" s="40">
        <v>2222</v>
      </c>
      <c r="B2223" s="18" t="s">
        <v>323</v>
      </c>
      <c r="C2223" s="43" t="s">
        <v>168</v>
      </c>
      <c r="D2223" s="41"/>
      <c r="E2223" s="41">
        <v>414</v>
      </c>
      <c r="F2223" s="41">
        <v>2050</v>
      </c>
      <c r="G2223" s="4">
        <v>159.779</v>
      </c>
      <c r="H2223" s="4">
        <v>158.33500000000001</v>
      </c>
      <c r="I2223" s="4">
        <v>153.738</v>
      </c>
      <c r="J2223" s="4">
        <v>149.78399999999999</v>
      </c>
      <c r="K2223" s="4">
        <v>155.06200000000001</v>
      </c>
      <c r="L2223" s="4">
        <v>173.69200000000001</v>
      </c>
      <c r="M2223" s="4">
        <v>194.65799999999999</v>
      </c>
      <c r="N2223" s="4">
        <v>191.52699999999999</v>
      </c>
      <c r="O2223" s="4">
        <v>174.82400000000001</v>
      </c>
      <c r="P2223" s="4">
        <v>157.899</v>
      </c>
      <c r="Q2223" s="4">
        <v>161.249</v>
      </c>
      <c r="R2223" s="4">
        <v>132.61000000000001</v>
      </c>
      <c r="S2223" s="4">
        <v>139.005</v>
      </c>
      <c r="T2223" s="4">
        <v>140.75700000000001</v>
      </c>
      <c r="U2223" s="4">
        <v>116.004</v>
      </c>
      <c r="V2223" s="4">
        <v>97.674000000000007</v>
      </c>
      <c r="W2223" s="4">
        <v>54.906999999999996</v>
      </c>
      <c r="X2223" s="4">
        <v>16.923999999999999</v>
      </c>
      <c r="Y2223" s="4">
        <v>3.4340000000000002</v>
      </c>
      <c r="Z2223" s="4">
        <v>0.25600000000000001</v>
      </c>
      <c r="AA2223" s="4">
        <v>1.2E-2</v>
      </c>
    </row>
    <row r="2224" spans="1:27" s="6" customFormat="1" x14ac:dyDescent="0.3">
      <c r="A2224" s="40">
        <v>2223</v>
      </c>
      <c r="B2224" s="18" t="s">
        <v>323</v>
      </c>
      <c r="C2224" s="43" t="s">
        <v>168</v>
      </c>
      <c r="D2224" s="41"/>
      <c r="E2224" s="41">
        <v>414</v>
      </c>
      <c r="F2224" s="41">
        <v>2055</v>
      </c>
      <c r="G2224" s="4">
        <v>157.91300000000001</v>
      </c>
      <c r="H2224" s="4">
        <v>160.15199999999999</v>
      </c>
      <c r="I2224" s="4">
        <v>158.74</v>
      </c>
      <c r="J2224" s="4">
        <v>154.60400000000001</v>
      </c>
      <c r="K2224" s="4">
        <v>157.49799999999999</v>
      </c>
      <c r="L2224" s="4">
        <v>169.13300000000001</v>
      </c>
      <c r="M2224" s="4">
        <v>182.94900000000001</v>
      </c>
      <c r="N2224" s="4">
        <v>194.53299999999999</v>
      </c>
      <c r="O2224" s="4">
        <v>186.98099999999999</v>
      </c>
      <c r="P2224" s="4">
        <v>169.86099999999999</v>
      </c>
      <c r="Q2224" s="4">
        <v>152.12899999999999</v>
      </c>
      <c r="R2224" s="4">
        <v>156.30199999999999</v>
      </c>
      <c r="S2224" s="4">
        <v>128.738</v>
      </c>
      <c r="T2224" s="4">
        <v>132.649</v>
      </c>
      <c r="U2224" s="4">
        <v>128.68600000000001</v>
      </c>
      <c r="V2224" s="4">
        <v>97.507999999999996</v>
      </c>
      <c r="W2224" s="4">
        <v>70.248000000000005</v>
      </c>
      <c r="X2224" s="4">
        <v>30.009</v>
      </c>
      <c r="Y2224" s="4">
        <v>5.9809999999999999</v>
      </c>
      <c r="Z2224" s="4">
        <v>0.65500000000000003</v>
      </c>
      <c r="AA2224" s="4">
        <v>2.3E-2</v>
      </c>
    </row>
    <row r="2225" spans="1:27" s="6" customFormat="1" x14ac:dyDescent="0.3">
      <c r="A2225" s="40">
        <v>2224</v>
      </c>
      <c r="B2225" s="18" t="s">
        <v>323</v>
      </c>
      <c r="C2225" s="43" t="s">
        <v>168</v>
      </c>
      <c r="D2225" s="41"/>
      <c r="E2225" s="41">
        <v>414</v>
      </c>
      <c r="F2225" s="41">
        <v>2060</v>
      </c>
      <c r="G2225" s="4">
        <v>155.32599999999999</v>
      </c>
      <c r="H2225" s="4">
        <v>158.26900000000001</v>
      </c>
      <c r="I2225" s="4">
        <v>160.536</v>
      </c>
      <c r="J2225" s="4">
        <v>159.55699999999999</v>
      </c>
      <c r="K2225" s="4">
        <v>161.90700000000001</v>
      </c>
      <c r="L2225" s="4">
        <v>170.82499999999999</v>
      </c>
      <c r="M2225" s="4">
        <v>177.91</v>
      </c>
      <c r="N2225" s="4">
        <v>182.84700000000001</v>
      </c>
      <c r="O2225" s="4">
        <v>190.21100000000001</v>
      </c>
      <c r="P2225" s="4">
        <v>182.22399999999999</v>
      </c>
      <c r="Q2225" s="4">
        <v>164.304</v>
      </c>
      <c r="R2225" s="4">
        <v>147.53200000000001</v>
      </c>
      <c r="S2225" s="4">
        <v>152.13900000000001</v>
      </c>
      <c r="T2225" s="4">
        <v>123.238</v>
      </c>
      <c r="U2225" s="4">
        <v>122.051</v>
      </c>
      <c r="V2225" s="4">
        <v>109.51300000000001</v>
      </c>
      <c r="W2225" s="4">
        <v>71.736000000000004</v>
      </c>
      <c r="X2225" s="4">
        <v>39.901000000000003</v>
      </c>
      <c r="Y2225" s="4">
        <v>11.253</v>
      </c>
      <c r="Z2225" s="4">
        <v>1.238</v>
      </c>
      <c r="AA2225" s="4">
        <v>6.4000000000000001E-2</v>
      </c>
    </row>
    <row r="2226" spans="1:27" s="6" customFormat="1" x14ac:dyDescent="0.3">
      <c r="A2226" s="40">
        <v>2225</v>
      </c>
      <c r="B2226" s="18" t="s">
        <v>323</v>
      </c>
      <c r="C2226" s="43" t="s">
        <v>168</v>
      </c>
      <c r="D2226" s="41"/>
      <c r="E2226" s="41">
        <v>414</v>
      </c>
      <c r="F2226" s="41">
        <v>2065</v>
      </c>
      <c r="G2226" s="4">
        <v>154.95400000000001</v>
      </c>
      <c r="H2226" s="4">
        <v>155.66200000000001</v>
      </c>
      <c r="I2226" s="4">
        <v>158.63300000000001</v>
      </c>
      <c r="J2226" s="4">
        <v>161.30699999999999</v>
      </c>
      <c r="K2226" s="4">
        <v>166.45099999999999</v>
      </c>
      <c r="L2226" s="4">
        <v>174.49100000000001</v>
      </c>
      <c r="M2226" s="4">
        <v>179.10900000000001</v>
      </c>
      <c r="N2226" s="4">
        <v>177.81899999999999</v>
      </c>
      <c r="O2226" s="4">
        <v>178.78700000000001</v>
      </c>
      <c r="P2226" s="4">
        <v>185.69200000000001</v>
      </c>
      <c r="Q2226" s="4">
        <v>176.88499999999999</v>
      </c>
      <c r="R2226" s="4">
        <v>159.81700000000001</v>
      </c>
      <c r="S2226" s="4">
        <v>143.785</v>
      </c>
      <c r="T2226" s="4">
        <v>146.06200000000001</v>
      </c>
      <c r="U2226" s="4">
        <v>114.05200000000001</v>
      </c>
      <c r="V2226" s="4">
        <v>105.02800000000001</v>
      </c>
      <c r="W2226" s="4">
        <v>82.231999999999999</v>
      </c>
      <c r="X2226" s="4">
        <v>42.195999999999998</v>
      </c>
      <c r="Y2226" s="4">
        <v>15.802</v>
      </c>
      <c r="Z2226" s="4">
        <v>2.5150000000000001</v>
      </c>
      <c r="AA2226" s="4">
        <v>0.13300000000000001</v>
      </c>
    </row>
    <row r="2227" spans="1:27" s="6" customFormat="1" x14ac:dyDescent="0.3">
      <c r="A2227" s="40">
        <v>2226</v>
      </c>
      <c r="B2227" s="18" t="s">
        <v>323</v>
      </c>
      <c r="C2227" s="43" t="s">
        <v>168</v>
      </c>
      <c r="D2227" s="41"/>
      <c r="E2227" s="41">
        <v>414</v>
      </c>
      <c r="F2227" s="41">
        <v>2070</v>
      </c>
      <c r="G2227" s="4">
        <v>156.60499999999999</v>
      </c>
      <c r="H2227" s="4">
        <v>155.27199999999999</v>
      </c>
      <c r="I2227" s="4">
        <v>156.006</v>
      </c>
      <c r="J2227" s="4">
        <v>159.36099999999999</v>
      </c>
      <c r="K2227" s="4">
        <v>167.79400000000001</v>
      </c>
      <c r="L2227" s="4">
        <v>178.29</v>
      </c>
      <c r="M2227" s="4">
        <v>182.28</v>
      </c>
      <c r="N2227" s="4">
        <v>179.018</v>
      </c>
      <c r="O2227" s="4">
        <v>174.001</v>
      </c>
      <c r="P2227" s="4">
        <v>174.56200000000001</v>
      </c>
      <c r="Q2227" s="4">
        <v>180.62700000000001</v>
      </c>
      <c r="R2227" s="4">
        <v>172.51400000000001</v>
      </c>
      <c r="S2227" s="4">
        <v>156.05500000000001</v>
      </c>
      <c r="T2227" s="4">
        <v>138.42099999999999</v>
      </c>
      <c r="U2227" s="4">
        <v>135.887</v>
      </c>
      <c r="V2227" s="4">
        <v>99.179000000000002</v>
      </c>
      <c r="W2227" s="4">
        <v>80.397999999999996</v>
      </c>
      <c r="X2227" s="4">
        <v>50.000999999999998</v>
      </c>
      <c r="Y2227" s="4">
        <v>17.609000000000002</v>
      </c>
      <c r="Z2227" s="4">
        <v>3.8029999999999999</v>
      </c>
      <c r="AA2227" s="4">
        <v>0.29299999999999998</v>
      </c>
    </row>
    <row r="2228" spans="1:27" s="6" customFormat="1" x14ac:dyDescent="0.3">
      <c r="A2228" s="40">
        <v>2227</v>
      </c>
      <c r="B2228" s="18" t="s">
        <v>323</v>
      </c>
      <c r="C2228" s="43" t="s">
        <v>168</v>
      </c>
      <c r="D2228" s="41"/>
      <c r="E2228" s="41">
        <v>414</v>
      </c>
      <c r="F2228" s="41">
        <v>2075</v>
      </c>
      <c r="G2228" s="4">
        <v>158.55099999999999</v>
      </c>
      <c r="H2228" s="4">
        <v>156.899</v>
      </c>
      <c r="I2228" s="4">
        <v>155.59299999999999</v>
      </c>
      <c r="J2228" s="4">
        <v>156.68899999999999</v>
      </c>
      <c r="K2228" s="4">
        <v>165.43899999999999</v>
      </c>
      <c r="L2228" s="4">
        <v>178.88800000000001</v>
      </c>
      <c r="M2228" s="4">
        <v>185.584</v>
      </c>
      <c r="N2228" s="4">
        <v>182.18299999999999</v>
      </c>
      <c r="O2228" s="4">
        <v>175.428</v>
      </c>
      <c r="P2228" s="4">
        <v>170.042</v>
      </c>
      <c r="Q2228" s="4">
        <v>169.852</v>
      </c>
      <c r="R2228" s="4">
        <v>176.46799999999999</v>
      </c>
      <c r="S2228" s="4">
        <v>168.75</v>
      </c>
      <c r="T2228" s="4">
        <v>150.61500000000001</v>
      </c>
      <c r="U2228" s="4">
        <v>129.422</v>
      </c>
      <c r="V2228" s="4">
        <v>119.298</v>
      </c>
      <c r="W2228" s="4">
        <v>77.265000000000001</v>
      </c>
      <c r="X2228" s="4">
        <v>50.393999999999998</v>
      </c>
      <c r="Y2228" s="4">
        <v>21.9</v>
      </c>
      <c r="Z2228" s="4">
        <v>4.5439999999999996</v>
      </c>
      <c r="AA2228" s="4">
        <v>0.48899999999999999</v>
      </c>
    </row>
    <row r="2229" spans="1:27" s="6" customFormat="1" x14ac:dyDescent="0.3">
      <c r="A2229" s="40">
        <v>2228</v>
      </c>
      <c r="B2229" s="18" t="s">
        <v>323</v>
      </c>
      <c r="C2229" s="43" t="s">
        <v>168</v>
      </c>
      <c r="D2229" s="41"/>
      <c r="E2229" s="41">
        <v>414</v>
      </c>
      <c r="F2229" s="41">
        <v>2080</v>
      </c>
      <c r="G2229" s="4">
        <v>159.126</v>
      </c>
      <c r="H2229" s="4">
        <v>158.82599999999999</v>
      </c>
      <c r="I2229" s="4">
        <v>157.19900000000001</v>
      </c>
      <c r="J2229" s="4">
        <v>156.22999999999999</v>
      </c>
      <c r="K2229" s="4">
        <v>162.36500000000001</v>
      </c>
      <c r="L2229" s="4">
        <v>175.79499999999999</v>
      </c>
      <c r="M2229" s="4">
        <v>185.69200000000001</v>
      </c>
      <c r="N2229" s="4">
        <v>185.482</v>
      </c>
      <c r="O2229" s="4">
        <v>178.81700000000001</v>
      </c>
      <c r="P2229" s="4">
        <v>171.71</v>
      </c>
      <c r="Q2229" s="4">
        <v>165.648</v>
      </c>
      <c r="R2229" s="4">
        <v>166.03899999999999</v>
      </c>
      <c r="S2229" s="4">
        <v>172.86500000000001</v>
      </c>
      <c r="T2229" s="4">
        <v>163.25299999999999</v>
      </c>
      <c r="U2229" s="4">
        <v>141.46</v>
      </c>
      <c r="V2229" s="4">
        <v>114.626</v>
      </c>
      <c r="W2229" s="4">
        <v>94.456999999999994</v>
      </c>
      <c r="X2229" s="4">
        <v>49.816000000000003</v>
      </c>
      <c r="Y2229" s="4">
        <v>23.097000000000001</v>
      </c>
      <c r="Z2229" s="4">
        <v>6.0380000000000003</v>
      </c>
      <c r="AA2229" s="4">
        <v>0.64700000000000002</v>
      </c>
    </row>
    <row r="2230" spans="1:27" s="6" customFormat="1" x14ac:dyDescent="0.3">
      <c r="A2230" s="40">
        <v>2229</v>
      </c>
      <c r="B2230" s="18" t="s">
        <v>323</v>
      </c>
      <c r="C2230" s="43" t="s">
        <v>168</v>
      </c>
      <c r="D2230" s="41"/>
      <c r="E2230" s="41">
        <v>414</v>
      </c>
      <c r="F2230" s="41">
        <v>2085</v>
      </c>
      <c r="G2230" s="4">
        <v>158.03800000000001</v>
      </c>
      <c r="H2230" s="4">
        <v>159.37799999999999</v>
      </c>
      <c r="I2230" s="4">
        <v>159.102</v>
      </c>
      <c r="J2230" s="4">
        <v>157.79</v>
      </c>
      <c r="K2230" s="4">
        <v>161.49700000000001</v>
      </c>
      <c r="L2230" s="4">
        <v>171.97900000000001</v>
      </c>
      <c r="M2230" s="4">
        <v>182.11</v>
      </c>
      <c r="N2230" s="4">
        <v>185.589</v>
      </c>
      <c r="O2230" s="4">
        <v>182.34</v>
      </c>
      <c r="P2230" s="4">
        <v>175.33799999999999</v>
      </c>
      <c r="Q2230" s="4">
        <v>167.596</v>
      </c>
      <c r="R2230" s="4">
        <v>162.11099999999999</v>
      </c>
      <c r="S2230" s="4">
        <v>162.828</v>
      </c>
      <c r="T2230" s="4">
        <v>167.61199999999999</v>
      </c>
      <c r="U2230" s="4">
        <v>153.97999999999999</v>
      </c>
      <c r="V2230" s="4">
        <v>126.322</v>
      </c>
      <c r="W2230" s="4">
        <v>92.14</v>
      </c>
      <c r="X2230" s="4">
        <v>62.536999999999999</v>
      </c>
      <c r="Y2230" s="4">
        <v>23.835000000000001</v>
      </c>
      <c r="Z2230" s="4">
        <v>6.7830000000000004</v>
      </c>
      <c r="AA2230" s="4">
        <v>0.92400000000000004</v>
      </c>
    </row>
    <row r="2231" spans="1:27" s="6" customFormat="1" x14ac:dyDescent="0.3">
      <c r="A2231" s="40">
        <v>2230</v>
      </c>
      <c r="B2231" s="18" t="s">
        <v>323</v>
      </c>
      <c r="C2231" s="43" t="s">
        <v>168</v>
      </c>
      <c r="D2231" s="41"/>
      <c r="E2231" s="41">
        <v>414</v>
      </c>
      <c r="F2231" s="41">
        <v>2090</v>
      </c>
      <c r="G2231" s="4">
        <v>156.16800000000001</v>
      </c>
      <c r="H2231" s="4">
        <v>158.267</v>
      </c>
      <c r="I2231" s="4">
        <v>159.63300000000001</v>
      </c>
      <c r="J2231" s="4">
        <v>159.64599999999999</v>
      </c>
      <c r="K2231" s="4">
        <v>162.649</v>
      </c>
      <c r="L2231" s="4">
        <v>170.369</v>
      </c>
      <c r="M2231" s="4">
        <v>177.81</v>
      </c>
      <c r="N2231" s="4">
        <v>182.01599999999999</v>
      </c>
      <c r="O2231" s="4">
        <v>182.673</v>
      </c>
      <c r="P2231" s="4">
        <v>179.09800000000001</v>
      </c>
      <c r="Q2231" s="4">
        <v>171.49299999999999</v>
      </c>
      <c r="R2231" s="4">
        <v>164.27799999999999</v>
      </c>
      <c r="S2231" s="4">
        <v>159.16200000000001</v>
      </c>
      <c r="T2231" s="4">
        <v>158.20500000000001</v>
      </c>
      <c r="U2231" s="4">
        <v>158.708</v>
      </c>
      <c r="V2231" s="4">
        <v>138.52600000000001</v>
      </c>
      <c r="W2231" s="4">
        <v>102.94499999999999</v>
      </c>
      <c r="X2231" s="4">
        <v>62.499000000000002</v>
      </c>
      <c r="Y2231" s="4">
        <v>31.132000000000001</v>
      </c>
      <c r="Z2231" s="4">
        <v>7.4269999999999996</v>
      </c>
      <c r="AA2231" s="4">
        <v>1.141</v>
      </c>
    </row>
    <row r="2232" spans="1:27" s="6" customFormat="1" x14ac:dyDescent="0.3">
      <c r="A2232" s="40">
        <v>2231</v>
      </c>
      <c r="B2232" s="18" t="s">
        <v>323</v>
      </c>
      <c r="C2232" s="43" t="s">
        <v>168</v>
      </c>
      <c r="D2232" s="41"/>
      <c r="E2232" s="41">
        <v>414</v>
      </c>
      <c r="F2232" s="41">
        <v>2095</v>
      </c>
      <c r="G2232" s="4">
        <v>154.774</v>
      </c>
      <c r="H2232" s="4">
        <v>156.37700000000001</v>
      </c>
      <c r="I2232" s="4">
        <v>158.5</v>
      </c>
      <c r="J2232" s="4">
        <v>160.12899999999999</v>
      </c>
      <c r="K2232" s="4">
        <v>164.096</v>
      </c>
      <c r="L2232" s="4">
        <v>170.77600000000001</v>
      </c>
      <c r="M2232" s="4">
        <v>175.70599999999999</v>
      </c>
      <c r="N2232" s="4">
        <v>177.71799999999999</v>
      </c>
      <c r="O2232" s="4">
        <v>179.33500000000001</v>
      </c>
      <c r="P2232" s="4">
        <v>179.68199999999999</v>
      </c>
      <c r="Q2232" s="4">
        <v>175.52500000000001</v>
      </c>
      <c r="R2232" s="4">
        <v>168.37799999999999</v>
      </c>
      <c r="S2232" s="4">
        <v>161.495</v>
      </c>
      <c r="T2232" s="4">
        <v>154.95099999999999</v>
      </c>
      <c r="U2232" s="4">
        <v>150.36799999999999</v>
      </c>
      <c r="V2232" s="4">
        <v>143.804</v>
      </c>
      <c r="W2232" s="4">
        <v>114.39</v>
      </c>
      <c r="X2232" s="4">
        <v>71.475999999999999</v>
      </c>
      <c r="Y2232" s="4">
        <v>32.335999999999999</v>
      </c>
      <c r="Z2232" s="4">
        <v>10.282</v>
      </c>
      <c r="AA2232" s="4">
        <v>1.3580000000000001</v>
      </c>
    </row>
    <row r="2233" spans="1:27" s="6" customFormat="1" x14ac:dyDescent="0.3">
      <c r="A2233" s="40">
        <v>2232</v>
      </c>
      <c r="B2233" s="18" t="s">
        <v>323</v>
      </c>
      <c r="C2233" s="43" t="s">
        <v>168</v>
      </c>
      <c r="D2233" s="41"/>
      <c r="E2233" s="41">
        <v>414</v>
      </c>
      <c r="F2233" s="41">
        <v>2100</v>
      </c>
      <c r="G2233" s="4">
        <v>154.22499999999999</v>
      </c>
      <c r="H2233" s="4">
        <v>154.96</v>
      </c>
      <c r="I2233" s="4">
        <v>156.58799999999999</v>
      </c>
      <c r="J2233" s="4">
        <v>158.94900000000001</v>
      </c>
      <c r="K2233" s="4">
        <v>164.173</v>
      </c>
      <c r="L2233" s="4">
        <v>171.47900000000001</v>
      </c>
      <c r="M2233" s="4">
        <v>175.62100000000001</v>
      </c>
      <c r="N2233" s="4">
        <v>175.61500000000001</v>
      </c>
      <c r="O2233" s="4">
        <v>175.273</v>
      </c>
      <c r="P2233" s="4">
        <v>176.59899999999999</v>
      </c>
      <c r="Q2233" s="4">
        <v>176.392</v>
      </c>
      <c r="R2233" s="4">
        <v>172.613</v>
      </c>
      <c r="S2233" s="4">
        <v>165.72800000000001</v>
      </c>
      <c r="T2233" s="4">
        <v>157.50800000000001</v>
      </c>
      <c r="U2233" s="4">
        <v>147.78100000000001</v>
      </c>
      <c r="V2233" s="4">
        <v>137.137</v>
      </c>
      <c r="W2233" s="4">
        <v>120.2</v>
      </c>
      <c r="X2233" s="4">
        <v>81.174999999999997</v>
      </c>
      <c r="Y2233" s="4">
        <v>38.36</v>
      </c>
      <c r="Z2233" s="4">
        <v>11.298999999999999</v>
      </c>
      <c r="AA2233" s="4">
        <v>1.974</v>
      </c>
    </row>
    <row r="2234" spans="1:27" s="6" customFormat="1" x14ac:dyDescent="0.3">
      <c r="A2234" s="40">
        <v>2233</v>
      </c>
      <c r="B2234" s="18" t="s">
        <v>323</v>
      </c>
      <c r="C2234" s="43" t="s">
        <v>169</v>
      </c>
      <c r="D2234" s="41"/>
      <c r="E2234" s="41">
        <v>422</v>
      </c>
      <c r="F2234" s="41">
        <v>2015</v>
      </c>
      <c r="G2234" s="4">
        <v>227.584</v>
      </c>
      <c r="H2234" s="4">
        <v>220.173</v>
      </c>
      <c r="I2234" s="4">
        <v>256.38600000000002</v>
      </c>
      <c r="J2234" s="4">
        <v>286.21100000000001</v>
      </c>
      <c r="K2234" s="4">
        <v>303.24</v>
      </c>
      <c r="L2234" s="4">
        <v>287.65300000000002</v>
      </c>
      <c r="M2234" s="4">
        <v>251.53700000000001</v>
      </c>
      <c r="N2234" s="4">
        <v>197.46100000000001</v>
      </c>
      <c r="O2234" s="4">
        <v>160.50399999999999</v>
      </c>
      <c r="P2234" s="4">
        <v>143.36799999999999</v>
      </c>
      <c r="Q2234" s="4">
        <v>126.83199999999999</v>
      </c>
      <c r="R2234" s="4">
        <v>112.345</v>
      </c>
      <c r="S2234" s="4">
        <v>99.07</v>
      </c>
      <c r="T2234" s="4">
        <v>75.822999999999993</v>
      </c>
      <c r="U2234" s="4">
        <v>61.43</v>
      </c>
      <c r="V2234" s="4">
        <v>52.944000000000003</v>
      </c>
      <c r="W2234" s="4">
        <v>33.24</v>
      </c>
      <c r="X2234" s="4">
        <v>11.803000000000001</v>
      </c>
      <c r="Y2234" s="4">
        <v>3.7639999999999998</v>
      </c>
      <c r="Z2234" s="4">
        <v>0.748</v>
      </c>
      <c r="AA2234" s="4">
        <v>8.5000000000000006E-2</v>
      </c>
    </row>
    <row r="2235" spans="1:27" s="6" customFormat="1" x14ac:dyDescent="0.3">
      <c r="A2235" s="40">
        <v>2234</v>
      </c>
      <c r="B2235" s="18" t="s">
        <v>323</v>
      </c>
      <c r="C2235" s="43" t="s">
        <v>169</v>
      </c>
      <c r="D2235" s="41"/>
      <c r="E2235" s="41">
        <v>422</v>
      </c>
      <c r="F2235" s="41">
        <v>2020</v>
      </c>
      <c r="G2235" s="4">
        <v>215.87700000000001</v>
      </c>
      <c r="H2235" s="4">
        <v>216.91399999999999</v>
      </c>
      <c r="I2235" s="4">
        <v>210.22900000000001</v>
      </c>
      <c r="J2235" s="4">
        <v>246.99600000000001</v>
      </c>
      <c r="K2235" s="4">
        <v>277.14</v>
      </c>
      <c r="L2235" s="4">
        <v>295.16699999999997</v>
      </c>
      <c r="M2235" s="4">
        <v>281.06099999999998</v>
      </c>
      <c r="N2235" s="4">
        <v>246.09899999999999</v>
      </c>
      <c r="O2235" s="4">
        <v>192.72499999999999</v>
      </c>
      <c r="P2235" s="4">
        <v>156.30600000000001</v>
      </c>
      <c r="Q2235" s="4">
        <v>139.50700000000001</v>
      </c>
      <c r="R2235" s="4">
        <v>123.21299999999999</v>
      </c>
      <c r="S2235" s="4">
        <v>108.55</v>
      </c>
      <c r="T2235" s="4">
        <v>94.256</v>
      </c>
      <c r="U2235" s="4">
        <v>69.768000000000001</v>
      </c>
      <c r="V2235" s="4">
        <v>53.305</v>
      </c>
      <c r="W2235" s="4">
        <v>41.198</v>
      </c>
      <c r="X2235" s="4">
        <v>21.420999999999999</v>
      </c>
      <c r="Y2235" s="4">
        <v>5.7050000000000001</v>
      </c>
      <c r="Z2235" s="4">
        <v>1.208</v>
      </c>
      <c r="AA2235" s="4">
        <v>0.13900000000000001</v>
      </c>
    </row>
    <row r="2236" spans="1:27" s="6" customFormat="1" x14ac:dyDescent="0.3">
      <c r="A2236" s="40">
        <v>2235</v>
      </c>
      <c r="B2236" s="18" t="s">
        <v>323</v>
      </c>
      <c r="C2236" s="43" t="s">
        <v>169</v>
      </c>
      <c r="D2236" s="41"/>
      <c r="E2236" s="41">
        <v>422</v>
      </c>
      <c r="F2236" s="41">
        <v>2025</v>
      </c>
      <c r="G2236" s="4">
        <v>192.85499999999999</v>
      </c>
      <c r="H2236" s="4">
        <v>175.251</v>
      </c>
      <c r="I2236" s="4">
        <v>173.93199999999999</v>
      </c>
      <c r="J2236" s="4">
        <v>169.20500000000001</v>
      </c>
      <c r="K2236" s="4">
        <v>208.40799999999999</v>
      </c>
      <c r="L2236" s="4">
        <v>240.40700000000001</v>
      </c>
      <c r="M2236" s="4">
        <v>263.06799999999998</v>
      </c>
      <c r="N2236" s="4">
        <v>255.358</v>
      </c>
      <c r="O2236" s="4">
        <v>225.37200000000001</v>
      </c>
      <c r="P2236" s="4">
        <v>175.048</v>
      </c>
      <c r="Q2236" s="4">
        <v>141.35499999999999</v>
      </c>
      <c r="R2236" s="4">
        <v>127.005</v>
      </c>
      <c r="S2236" s="4">
        <v>112.995</v>
      </c>
      <c r="T2236" s="4">
        <v>99.224999999999994</v>
      </c>
      <c r="U2236" s="4">
        <v>83.784000000000006</v>
      </c>
      <c r="V2236" s="4">
        <v>58.298999999999999</v>
      </c>
      <c r="W2236" s="4">
        <v>40.256999999999998</v>
      </c>
      <c r="X2236" s="4">
        <v>26.782</v>
      </c>
      <c r="Y2236" s="4">
        <v>10.773999999999999</v>
      </c>
      <c r="Z2236" s="4">
        <v>1.9330000000000001</v>
      </c>
      <c r="AA2236" s="4">
        <v>0.23899999999999999</v>
      </c>
    </row>
    <row r="2237" spans="1:27" s="6" customFormat="1" x14ac:dyDescent="0.3">
      <c r="A2237" s="40">
        <v>2236</v>
      </c>
      <c r="B2237" s="18" t="s">
        <v>323</v>
      </c>
      <c r="C2237" s="43" t="s">
        <v>169</v>
      </c>
      <c r="D2237" s="41"/>
      <c r="E2237" s="41">
        <v>422</v>
      </c>
      <c r="F2237" s="41">
        <v>2030</v>
      </c>
      <c r="G2237" s="4">
        <v>169.88399999999999</v>
      </c>
      <c r="H2237" s="4">
        <v>170.798</v>
      </c>
      <c r="I2237" s="4">
        <v>151.80699999999999</v>
      </c>
      <c r="J2237" s="4">
        <v>148.84700000000001</v>
      </c>
      <c r="K2237" s="4">
        <v>145.20699999999999</v>
      </c>
      <c r="L2237" s="4">
        <v>185.79300000000001</v>
      </c>
      <c r="M2237" s="4">
        <v>218.83600000000001</v>
      </c>
      <c r="N2237" s="4">
        <v>244.11</v>
      </c>
      <c r="O2237" s="4">
        <v>239.99100000000001</v>
      </c>
      <c r="P2237" s="4">
        <v>212.72399999999999</v>
      </c>
      <c r="Q2237" s="4">
        <v>164.05099999999999</v>
      </c>
      <c r="R2237" s="4">
        <v>131.785</v>
      </c>
      <c r="S2237" s="4">
        <v>118.474</v>
      </c>
      <c r="T2237" s="4">
        <v>104.955</v>
      </c>
      <c r="U2237" s="4">
        <v>90.233999999999995</v>
      </c>
      <c r="V2237" s="4">
        <v>72.326999999999998</v>
      </c>
      <c r="W2237" s="4">
        <v>45.305</v>
      </c>
      <c r="X2237" s="4">
        <v>26.802</v>
      </c>
      <c r="Y2237" s="4">
        <v>13.981</v>
      </c>
      <c r="Z2237" s="4">
        <v>3.8479999999999999</v>
      </c>
      <c r="AA2237" s="4">
        <v>0.40899999999999997</v>
      </c>
    </row>
    <row r="2238" spans="1:27" s="6" customFormat="1" x14ac:dyDescent="0.3">
      <c r="A2238" s="40">
        <v>2237</v>
      </c>
      <c r="B2238" s="18" t="s">
        <v>323</v>
      </c>
      <c r="C2238" s="43" t="s">
        <v>169</v>
      </c>
      <c r="D2238" s="41"/>
      <c r="E2238" s="41">
        <v>422</v>
      </c>
      <c r="F2238" s="41">
        <v>2035</v>
      </c>
      <c r="G2238" s="4">
        <v>145.727</v>
      </c>
      <c r="H2238" s="4">
        <v>162.196</v>
      </c>
      <c r="I2238" s="4">
        <v>163.19499999999999</v>
      </c>
      <c r="J2238" s="4">
        <v>143.614</v>
      </c>
      <c r="K2238" s="4">
        <v>140.04</v>
      </c>
      <c r="L2238" s="4">
        <v>136.756</v>
      </c>
      <c r="M2238" s="4">
        <v>177.75700000000001</v>
      </c>
      <c r="N2238" s="4">
        <v>211.05600000000001</v>
      </c>
      <c r="O2238" s="4">
        <v>237.04900000000001</v>
      </c>
      <c r="P2238" s="4">
        <v>233.9</v>
      </c>
      <c r="Q2238" s="4">
        <v>207.274</v>
      </c>
      <c r="R2238" s="4">
        <v>158.97900000000001</v>
      </c>
      <c r="S2238" s="4">
        <v>126.86799999999999</v>
      </c>
      <c r="T2238" s="4">
        <v>112.917</v>
      </c>
      <c r="U2238" s="4">
        <v>97.772999999999996</v>
      </c>
      <c r="V2238" s="4">
        <v>80.212999999999994</v>
      </c>
      <c r="W2238" s="4">
        <v>58.570999999999998</v>
      </c>
      <c r="X2238" s="4">
        <v>31.332000000000001</v>
      </c>
      <c r="Y2238" s="4">
        <v>14.492000000000001</v>
      </c>
      <c r="Z2238" s="4">
        <v>5.2469999999999999</v>
      </c>
      <c r="AA2238" s="4">
        <v>0.84799999999999998</v>
      </c>
    </row>
    <row r="2239" spans="1:27" s="6" customFormat="1" x14ac:dyDescent="0.3">
      <c r="A2239" s="40">
        <v>2238</v>
      </c>
      <c r="B2239" s="18" t="s">
        <v>323</v>
      </c>
      <c r="C2239" s="43" t="s">
        <v>169</v>
      </c>
      <c r="D2239" s="41"/>
      <c r="E2239" s="41">
        <v>422</v>
      </c>
      <c r="F2239" s="41">
        <v>2040</v>
      </c>
      <c r="G2239" s="4">
        <v>127.392</v>
      </c>
      <c r="H2239" s="4">
        <v>145.18100000000001</v>
      </c>
      <c r="I2239" s="4">
        <v>161.898</v>
      </c>
      <c r="J2239" s="4">
        <v>162.482</v>
      </c>
      <c r="K2239" s="4">
        <v>142.00299999999999</v>
      </c>
      <c r="L2239" s="4">
        <v>138.02000000000001</v>
      </c>
      <c r="M2239" s="4">
        <v>135.054</v>
      </c>
      <c r="N2239" s="4">
        <v>176.40899999999999</v>
      </c>
      <c r="O2239" s="4">
        <v>209.83799999999999</v>
      </c>
      <c r="P2239" s="4">
        <v>235.67699999999999</v>
      </c>
      <c r="Q2239" s="4">
        <v>232.18100000000001</v>
      </c>
      <c r="R2239" s="4">
        <v>205.11699999999999</v>
      </c>
      <c r="S2239" s="4">
        <v>156.51499999999999</v>
      </c>
      <c r="T2239" s="4">
        <v>123.51</v>
      </c>
      <c r="U2239" s="4">
        <v>107.29</v>
      </c>
      <c r="V2239" s="4">
        <v>88.739000000000004</v>
      </c>
      <c r="W2239" s="4">
        <v>66.728999999999999</v>
      </c>
      <c r="X2239" s="4">
        <v>41.749000000000002</v>
      </c>
      <c r="Y2239" s="4">
        <v>17.504999999999999</v>
      </c>
      <c r="Z2239" s="4">
        <v>5.6970000000000001</v>
      </c>
      <c r="AA2239" s="4">
        <v>1.2809999999999999</v>
      </c>
    </row>
    <row r="2240" spans="1:27" s="6" customFormat="1" x14ac:dyDescent="0.3">
      <c r="A2240" s="40">
        <v>2239</v>
      </c>
      <c r="B2240" s="18" t="s">
        <v>323</v>
      </c>
      <c r="C2240" s="43" t="s">
        <v>169</v>
      </c>
      <c r="D2240" s="41"/>
      <c r="E2240" s="41">
        <v>422</v>
      </c>
      <c r="F2240" s="41">
        <v>2045</v>
      </c>
      <c r="G2240" s="4">
        <v>118.366</v>
      </c>
      <c r="H2240" s="4">
        <v>126.874</v>
      </c>
      <c r="I2240" s="4">
        <v>144.89599999999999</v>
      </c>
      <c r="J2240" s="4">
        <v>161.19300000000001</v>
      </c>
      <c r="K2240" s="4">
        <v>160.86500000000001</v>
      </c>
      <c r="L2240" s="4">
        <v>139.99700000000001</v>
      </c>
      <c r="M2240" s="4">
        <v>136.333</v>
      </c>
      <c r="N2240" s="4">
        <v>133.80699999999999</v>
      </c>
      <c r="O2240" s="4">
        <v>175.31899999999999</v>
      </c>
      <c r="P2240" s="4">
        <v>208.64599999999999</v>
      </c>
      <c r="Q2240" s="4">
        <v>234.072</v>
      </c>
      <c r="R2240" s="4">
        <v>229.97499999999999</v>
      </c>
      <c r="S2240" s="4">
        <v>202.21899999999999</v>
      </c>
      <c r="T2240" s="4">
        <v>152.709</v>
      </c>
      <c r="U2240" s="4">
        <v>117.815</v>
      </c>
      <c r="V2240" s="4">
        <v>98.043999999999997</v>
      </c>
      <c r="W2240" s="4">
        <v>74.701999999999998</v>
      </c>
      <c r="X2240" s="4">
        <v>48.518000000000001</v>
      </c>
      <c r="Y2240" s="4">
        <v>24.053999999999998</v>
      </c>
      <c r="Z2240" s="4">
        <v>7.1909999999999998</v>
      </c>
      <c r="AA2240" s="4">
        <v>1.5429999999999999</v>
      </c>
    </row>
    <row r="2241" spans="1:27" s="6" customFormat="1" x14ac:dyDescent="0.3">
      <c r="A2241" s="40">
        <v>2240</v>
      </c>
      <c r="B2241" s="18" t="s">
        <v>323</v>
      </c>
      <c r="C2241" s="43" t="s">
        <v>169</v>
      </c>
      <c r="D2241" s="41"/>
      <c r="E2241" s="41">
        <v>422</v>
      </c>
      <c r="F2241" s="41">
        <v>2050</v>
      </c>
      <c r="G2241" s="4">
        <v>119.279</v>
      </c>
      <c r="H2241" s="4">
        <v>117.864</v>
      </c>
      <c r="I2241" s="4">
        <v>126.60299999999999</v>
      </c>
      <c r="J2241" s="4">
        <v>144.20699999999999</v>
      </c>
      <c r="K2241" s="4">
        <v>159.589</v>
      </c>
      <c r="L2241" s="4">
        <v>158.85</v>
      </c>
      <c r="M2241" s="4">
        <v>138.32300000000001</v>
      </c>
      <c r="N2241" s="4">
        <v>135.10300000000001</v>
      </c>
      <c r="O2241" s="4">
        <v>132.84700000000001</v>
      </c>
      <c r="P2241" s="4">
        <v>174.30699999999999</v>
      </c>
      <c r="Q2241" s="4">
        <v>207.29499999999999</v>
      </c>
      <c r="R2241" s="4">
        <v>232.024</v>
      </c>
      <c r="S2241" s="4">
        <v>227.00700000000001</v>
      </c>
      <c r="T2241" s="4">
        <v>197.71</v>
      </c>
      <c r="U2241" s="4">
        <v>146.20099999999999</v>
      </c>
      <c r="V2241" s="4">
        <v>108.35599999999999</v>
      </c>
      <c r="W2241" s="4">
        <v>83.471000000000004</v>
      </c>
      <c r="X2241" s="4">
        <v>55.350999999999999</v>
      </c>
      <c r="Y2241" s="4">
        <v>28.786000000000001</v>
      </c>
      <c r="Z2241" s="4">
        <v>10.304</v>
      </c>
      <c r="AA2241" s="4">
        <v>2.028</v>
      </c>
    </row>
    <row r="2242" spans="1:27" s="6" customFormat="1" x14ac:dyDescent="0.3">
      <c r="A2242" s="40">
        <v>2241</v>
      </c>
      <c r="B2242" s="18" t="s">
        <v>323</v>
      </c>
      <c r="C2242" s="43" t="s">
        <v>169</v>
      </c>
      <c r="D2242" s="41"/>
      <c r="E2242" s="41">
        <v>422</v>
      </c>
      <c r="F2242" s="41">
        <v>2055</v>
      </c>
      <c r="G2242" s="4">
        <v>123.494</v>
      </c>
      <c r="H2242" s="4">
        <v>118.80500000000001</v>
      </c>
      <c r="I2242" s="4">
        <v>117.611</v>
      </c>
      <c r="J2242" s="4">
        <v>125.959</v>
      </c>
      <c r="K2242" s="4">
        <v>142.69900000000001</v>
      </c>
      <c r="L2242" s="4">
        <v>157.68199999999999</v>
      </c>
      <c r="M2242" s="4">
        <v>157.24700000000001</v>
      </c>
      <c r="N2242" s="4">
        <v>137.15899999999999</v>
      </c>
      <c r="O2242" s="4">
        <v>134.19900000000001</v>
      </c>
      <c r="P2242" s="4">
        <v>132.03399999999999</v>
      </c>
      <c r="Q2242" s="4">
        <v>173.22300000000001</v>
      </c>
      <c r="R2242" s="4">
        <v>205.613</v>
      </c>
      <c r="S2242" s="4">
        <v>229.28899999999999</v>
      </c>
      <c r="T2242" s="4">
        <v>222.36099999999999</v>
      </c>
      <c r="U2242" s="4">
        <v>189.92</v>
      </c>
      <c r="V2242" s="4">
        <v>135.27000000000001</v>
      </c>
      <c r="W2242" s="4">
        <v>93.225999999999999</v>
      </c>
      <c r="X2242" s="4">
        <v>62.951999999999998</v>
      </c>
      <c r="Y2242" s="4">
        <v>33.762999999999998</v>
      </c>
      <c r="Z2242" s="4">
        <v>12.836</v>
      </c>
      <c r="AA2242" s="4">
        <v>3.0009999999999999</v>
      </c>
    </row>
    <row r="2243" spans="1:27" s="6" customFormat="1" x14ac:dyDescent="0.3">
      <c r="A2243" s="40">
        <v>2242</v>
      </c>
      <c r="B2243" s="18" t="s">
        <v>323</v>
      </c>
      <c r="C2243" s="43" t="s">
        <v>169</v>
      </c>
      <c r="D2243" s="41"/>
      <c r="E2243" s="41">
        <v>422</v>
      </c>
      <c r="F2243" s="41">
        <v>2060</v>
      </c>
      <c r="G2243" s="4">
        <v>123.77800000000001</v>
      </c>
      <c r="H2243" s="4">
        <v>123.047</v>
      </c>
      <c r="I2243" s="4">
        <v>118.566</v>
      </c>
      <c r="J2243" s="4">
        <v>117.005</v>
      </c>
      <c r="K2243" s="4">
        <v>124.547</v>
      </c>
      <c r="L2243" s="4">
        <v>140.91300000000001</v>
      </c>
      <c r="M2243" s="4">
        <v>156.17099999999999</v>
      </c>
      <c r="N2243" s="4">
        <v>156.126</v>
      </c>
      <c r="O2243" s="4">
        <v>136.309</v>
      </c>
      <c r="P2243" s="4">
        <v>133.441</v>
      </c>
      <c r="Q2243" s="4">
        <v>131.21799999999999</v>
      </c>
      <c r="R2243" s="4">
        <v>171.90899999999999</v>
      </c>
      <c r="S2243" s="4">
        <v>203.39099999999999</v>
      </c>
      <c r="T2243" s="4">
        <v>224.98599999999999</v>
      </c>
      <c r="U2243" s="4">
        <v>214.27199999999999</v>
      </c>
      <c r="V2243" s="4">
        <v>176.70500000000001</v>
      </c>
      <c r="W2243" s="4">
        <v>117.54</v>
      </c>
      <c r="X2243" s="4">
        <v>71.504000000000005</v>
      </c>
      <c r="Y2243" s="4">
        <v>39.433</v>
      </c>
      <c r="Z2243" s="4">
        <v>15.646000000000001</v>
      </c>
      <c r="AA2243" s="4">
        <v>4.0309999999999997</v>
      </c>
    </row>
    <row r="2244" spans="1:27" s="6" customFormat="1" x14ac:dyDescent="0.3">
      <c r="A2244" s="40">
        <v>2243</v>
      </c>
      <c r="B2244" s="18" t="s">
        <v>323</v>
      </c>
      <c r="C2244" s="43" t="s">
        <v>169</v>
      </c>
      <c r="D2244" s="41"/>
      <c r="E2244" s="41">
        <v>422</v>
      </c>
      <c r="F2244" s="41">
        <v>2065</v>
      </c>
      <c r="G2244" s="4">
        <v>117.081</v>
      </c>
      <c r="H2244" s="4">
        <v>123.35599999999999</v>
      </c>
      <c r="I2244" s="4">
        <v>122.82</v>
      </c>
      <c r="J2244" s="4">
        <v>117.996</v>
      </c>
      <c r="K2244" s="4">
        <v>115.68</v>
      </c>
      <c r="L2244" s="4">
        <v>122.875</v>
      </c>
      <c r="M2244" s="4">
        <v>139.50399999999999</v>
      </c>
      <c r="N2244" s="4">
        <v>155.119</v>
      </c>
      <c r="O2244" s="4">
        <v>155.29900000000001</v>
      </c>
      <c r="P2244" s="4">
        <v>135.6</v>
      </c>
      <c r="Q2244" s="4">
        <v>132.68199999999999</v>
      </c>
      <c r="R2244" s="4">
        <v>130.27199999999999</v>
      </c>
      <c r="S2244" s="4">
        <v>170.20500000000001</v>
      </c>
      <c r="T2244" s="4">
        <v>199.90199999999999</v>
      </c>
      <c r="U2244" s="4">
        <v>217.44399999999999</v>
      </c>
      <c r="V2244" s="4">
        <v>200.42400000000001</v>
      </c>
      <c r="W2244" s="4">
        <v>155.005</v>
      </c>
      <c r="X2244" s="4">
        <v>91.628</v>
      </c>
      <c r="Y2244" s="4">
        <v>45.957000000000001</v>
      </c>
      <c r="Z2244" s="4">
        <v>18.972000000000001</v>
      </c>
      <c r="AA2244" s="4">
        <v>5.234</v>
      </c>
    </row>
    <row r="2245" spans="1:27" s="6" customFormat="1" x14ac:dyDescent="0.3">
      <c r="A2245" s="40">
        <v>2244</v>
      </c>
      <c r="B2245" s="18" t="s">
        <v>323</v>
      </c>
      <c r="C2245" s="43" t="s">
        <v>169</v>
      </c>
      <c r="D2245" s="41"/>
      <c r="E2245" s="41">
        <v>422</v>
      </c>
      <c r="F2245" s="41">
        <v>2070</v>
      </c>
      <c r="G2245" s="4">
        <v>107.82899999999999</v>
      </c>
      <c r="H2245" s="4">
        <v>116.68899999999999</v>
      </c>
      <c r="I2245" s="4">
        <v>123.14400000000001</v>
      </c>
      <c r="J2245" s="4">
        <v>122.28400000000001</v>
      </c>
      <c r="K2245" s="4">
        <v>116.749</v>
      </c>
      <c r="L2245" s="4">
        <v>114.117</v>
      </c>
      <c r="M2245" s="4">
        <v>121.569</v>
      </c>
      <c r="N2245" s="4">
        <v>138.53899999999999</v>
      </c>
      <c r="O2245" s="4">
        <v>154.351</v>
      </c>
      <c r="P2245" s="4">
        <v>154.59899999999999</v>
      </c>
      <c r="Q2245" s="4">
        <v>134.89599999999999</v>
      </c>
      <c r="R2245" s="4">
        <v>131.81</v>
      </c>
      <c r="S2245" s="4">
        <v>129.084</v>
      </c>
      <c r="T2245" s="4">
        <v>167.53800000000001</v>
      </c>
      <c r="U2245" s="4">
        <v>193.73400000000001</v>
      </c>
      <c r="V2245" s="4">
        <v>204.40899999999999</v>
      </c>
      <c r="W2245" s="4">
        <v>177.393</v>
      </c>
      <c r="X2245" s="4">
        <v>122.717</v>
      </c>
      <c r="Y2245" s="4">
        <v>60.356999999999999</v>
      </c>
      <c r="Z2245" s="4">
        <v>22.925999999999998</v>
      </c>
      <c r="AA2245" s="4">
        <v>6.7220000000000004</v>
      </c>
    </row>
    <row r="2246" spans="1:27" s="6" customFormat="1" x14ac:dyDescent="0.3">
      <c r="A2246" s="40">
        <v>2245</v>
      </c>
      <c r="B2246" s="18" t="s">
        <v>323</v>
      </c>
      <c r="C2246" s="43" t="s">
        <v>169</v>
      </c>
      <c r="D2246" s="41"/>
      <c r="E2246" s="41">
        <v>422</v>
      </c>
      <c r="F2246" s="41">
        <v>2075</v>
      </c>
      <c r="G2246" s="4">
        <v>101.30800000000001</v>
      </c>
      <c r="H2246" s="4">
        <v>107.46899999999999</v>
      </c>
      <c r="I2246" s="4">
        <v>116.49299999999999</v>
      </c>
      <c r="J2246" s="4">
        <v>122.642</v>
      </c>
      <c r="K2246" s="4">
        <v>121.114</v>
      </c>
      <c r="L2246" s="4">
        <v>115.286</v>
      </c>
      <c r="M2246" s="4">
        <v>112.901</v>
      </c>
      <c r="N2246" s="4">
        <v>120.68600000000001</v>
      </c>
      <c r="O2246" s="4">
        <v>137.846</v>
      </c>
      <c r="P2246" s="4">
        <v>153.70400000000001</v>
      </c>
      <c r="Q2246" s="4">
        <v>153.886</v>
      </c>
      <c r="R2246" s="4">
        <v>134.084</v>
      </c>
      <c r="S2246" s="4">
        <v>130.71199999999999</v>
      </c>
      <c r="T2246" s="4">
        <v>127.23</v>
      </c>
      <c r="U2246" s="4">
        <v>162.768</v>
      </c>
      <c r="V2246" s="4">
        <v>182.934</v>
      </c>
      <c r="W2246" s="4">
        <v>182.386</v>
      </c>
      <c r="X2246" s="4">
        <v>142.422</v>
      </c>
      <c r="Y2246" s="4">
        <v>82.674000000000007</v>
      </c>
      <c r="Z2246" s="4">
        <v>31.126000000000001</v>
      </c>
      <c r="AA2246" s="4">
        <v>8.5640000000000001</v>
      </c>
    </row>
    <row r="2247" spans="1:27" s="6" customFormat="1" x14ac:dyDescent="0.3">
      <c r="A2247" s="40">
        <v>2246</v>
      </c>
      <c r="B2247" s="18" t="s">
        <v>323</v>
      </c>
      <c r="C2247" s="43" t="s">
        <v>169</v>
      </c>
      <c r="D2247" s="41"/>
      <c r="E2247" s="41">
        <v>422</v>
      </c>
      <c r="F2247" s="41">
        <v>2080</v>
      </c>
      <c r="G2247" s="4">
        <v>99.563999999999993</v>
      </c>
      <c r="H2247" s="4">
        <v>100.976</v>
      </c>
      <c r="I2247" s="4">
        <v>107.288</v>
      </c>
      <c r="J2247" s="4">
        <v>116.027</v>
      </c>
      <c r="K2247" s="4">
        <v>121.55200000000001</v>
      </c>
      <c r="L2247" s="4">
        <v>119.747</v>
      </c>
      <c r="M2247" s="4">
        <v>114.152</v>
      </c>
      <c r="N2247" s="4">
        <v>112.086</v>
      </c>
      <c r="O2247" s="4">
        <v>120.065</v>
      </c>
      <c r="P2247" s="4">
        <v>137.28399999999999</v>
      </c>
      <c r="Q2247" s="4">
        <v>153.05600000000001</v>
      </c>
      <c r="R2247" s="4">
        <v>153.06100000000001</v>
      </c>
      <c r="S2247" s="4">
        <v>133.06800000000001</v>
      </c>
      <c r="T2247" s="4">
        <v>129.001</v>
      </c>
      <c r="U2247" s="4">
        <v>123.904</v>
      </c>
      <c r="V2247" s="4">
        <v>154.37200000000001</v>
      </c>
      <c r="W2247" s="4">
        <v>164.535</v>
      </c>
      <c r="X2247" s="4">
        <v>148.49299999999999</v>
      </c>
      <c r="Y2247" s="4">
        <v>98.138999999999996</v>
      </c>
      <c r="Z2247" s="4">
        <v>44.09</v>
      </c>
      <c r="AA2247" s="4">
        <v>11.933</v>
      </c>
    </row>
    <row r="2248" spans="1:27" s="6" customFormat="1" x14ac:dyDescent="0.3">
      <c r="A2248" s="40">
        <v>2247</v>
      </c>
      <c r="B2248" s="18" t="s">
        <v>323</v>
      </c>
      <c r="C2248" s="43" t="s">
        <v>169</v>
      </c>
      <c r="D2248" s="41"/>
      <c r="E2248" s="41">
        <v>422</v>
      </c>
      <c r="F2248" s="41">
        <v>2085</v>
      </c>
      <c r="G2248" s="4">
        <v>100.242</v>
      </c>
      <c r="H2248" s="4">
        <v>99.257000000000005</v>
      </c>
      <c r="I2248" s="4">
        <v>100.81100000000001</v>
      </c>
      <c r="J2248" s="4">
        <v>106.86</v>
      </c>
      <c r="K2248" s="4">
        <v>115.017</v>
      </c>
      <c r="L2248" s="4">
        <v>120.28400000000001</v>
      </c>
      <c r="M2248" s="4">
        <v>118.69199999999999</v>
      </c>
      <c r="N2248" s="4">
        <v>113.398</v>
      </c>
      <c r="O2248" s="4">
        <v>111.526</v>
      </c>
      <c r="P2248" s="4">
        <v>119.578</v>
      </c>
      <c r="Q2248" s="4">
        <v>136.738</v>
      </c>
      <c r="R2248" s="4">
        <v>152.30699999999999</v>
      </c>
      <c r="S2248" s="4">
        <v>152.01400000000001</v>
      </c>
      <c r="T2248" s="4">
        <v>131.482</v>
      </c>
      <c r="U2248" s="4">
        <v>125.905</v>
      </c>
      <c r="V2248" s="4">
        <v>117.98699999999999</v>
      </c>
      <c r="W2248" s="4">
        <v>139.87299999999999</v>
      </c>
      <c r="X2248" s="4">
        <v>135.71</v>
      </c>
      <c r="Y2248" s="4">
        <v>104.505</v>
      </c>
      <c r="Z2248" s="4">
        <v>54.018000000000001</v>
      </c>
      <c r="AA2248" s="4">
        <v>17.492000000000001</v>
      </c>
    </row>
    <row r="2249" spans="1:27" s="6" customFormat="1" x14ac:dyDescent="0.3">
      <c r="A2249" s="40">
        <v>2248</v>
      </c>
      <c r="B2249" s="18" t="s">
        <v>323</v>
      </c>
      <c r="C2249" s="43" t="s">
        <v>169</v>
      </c>
      <c r="D2249" s="41"/>
      <c r="E2249" s="41">
        <v>422</v>
      </c>
      <c r="F2249" s="41">
        <v>2090</v>
      </c>
      <c r="G2249" s="4">
        <v>100.008</v>
      </c>
      <c r="H2249" s="4">
        <v>99.959000000000003</v>
      </c>
      <c r="I2249" s="4">
        <v>99.105000000000004</v>
      </c>
      <c r="J2249" s="4">
        <v>100.417</v>
      </c>
      <c r="K2249" s="4">
        <v>105.932</v>
      </c>
      <c r="L2249" s="4">
        <v>113.852</v>
      </c>
      <c r="M2249" s="4">
        <v>119.312</v>
      </c>
      <c r="N2249" s="4">
        <v>117.994</v>
      </c>
      <c r="O2249" s="4">
        <v>112.878</v>
      </c>
      <c r="P2249" s="4">
        <v>111.092</v>
      </c>
      <c r="Q2249" s="4">
        <v>119.123</v>
      </c>
      <c r="R2249" s="4">
        <v>136.11699999999999</v>
      </c>
      <c r="S2249" s="4">
        <v>151.36500000000001</v>
      </c>
      <c r="T2249" s="4">
        <v>150.36600000000001</v>
      </c>
      <c r="U2249" s="4">
        <v>128.58600000000001</v>
      </c>
      <c r="V2249" s="4">
        <v>120.349</v>
      </c>
      <c r="W2249" s="4">
        <v>107.65900000000001</v>
      </c>
      <c r="X2249" s="4">
        <v>116.81</v>
      </c>
      <c r="Y2249" s="4">
        <v>97.471000000000004</v>
      </c>
      <c r="Z2249" s="4">
        <v>59.317999999999998</v>
      </c>
      <c r="AA2249" s="4">
        <v>23.175000000000001</v>
      </c>
    </row>
    <row r="2250" spans="1:27" s="6" customFormat="1" x14ac:dyDescent="0.3">
      <c r="A2250" s="40">
        <v>2249</v>
      </c>
      <c r="B2250" s="18" t="s">
        <v>323</v>
      </c>
      <c r="C2250" s="43" t="s">
        <v>169</v>
      </c>
      <c r="D2250" s="41"/>
      <c r="E2250" s="41">
        <v>422</v>
      </c>
      <c r="F2250" s="41">
        <v>2095</v>
      </c>
      <c r="G2250" s="4">
        <v>97.045000000000002</v>
      </c>
      <c r="H2250" s="4">
        <v>99.747</v>
      </c>
      <c r="I2250" s="4">
        <v>99.820999999999998</v>
      </c>
      <c r="J2250" s="4">
        <v>98.745000000000005</v>
      </c>
      <c r="K2250" s="4">
        <v>99.569000000000003</v>
      </c>
      <c r="L2250" s="4">
        <v>104.86799999999999</v>
      </c>
      <c r="M2250" s="4">
        <v>112.96599999999999</v>
      </c>
      <c r="N2250" s="4">
        <v>118.672</v>
      </c>
      <c r="O2250" s="4">
        <v>117.51600000000001</v>
      </c>
      <c r="P2250" s="4">
        <v>112.483</v>
      </c>
      <c r="Q2250" s="4">
        <v>110.697</v>
      </c>
      <c r="R2250" s="4">
        <v>118.62</v>
      </c>
      <c r="S2250" s="4">
        <v>135.34899999999999</v>
      </c>
      <c r="T2250" s="4">
        <v>149.869</v>
      </c>
      <c r="U2250" s="4">
        <v>147.328</v>
      </c>
      <c r="V2250" s="4">
        <v>123.34099999999999</v>
      </c>
      <c r="W2250" s="4">
        <v>110.523</v>
      </c>
      <c r="X2250" s="4">
        <v>90.948999999999998</v>
      </c>
      <c r="Y2250" s="4">
        <v>85.503</v>
      </c>
      <c r="Z2250" s="4">
        <v>56.942999999999998</v>
      </c>
      <c r="AA2250" s="4">
        <v>27.683</v>
      </c>
    </row>
    <row r="2251" spans="1:27" s="6" customFormat="1" x14ac:dyDescent="0.3">
      <c r="A2251" s="40">
        <v>2250</v>
      </c>
      <c r="B2251" s="18" t="s">
        <v>323</v>
      </c>
      <c r="C2251" s="43" t="s">
        <v>169</v>
      </c>
      <c r="D2251" s="41"/>
      <c r="E2251" s="41">
        <v>422</v>
      </c>
      <c r="F2251" s="41">
        <v>2100</v>
      </c>
      <c r="G2251" s="4">
        <v>92.287999999999997</v>
      </c>
      <c r="H2251" s="4">
        <v>96.808999999999997</v>
      </c>
      <c r="I2251" s="4">
        <v>99.62</v>
      </c>
      <c r="J2251" s="4">
        <v>99.492000000000004</v>
      </c>
      <c r="K2251" s="4">
        <v>97.974000000000004</v>
      </c>
      <c r="L2251" s="4">
        <v>98.602999999999994</v>
      </c>
      <c r="M2251" s="4">
        <v>104.06699999999999</v>
      </c>
      <c r="N2251" s="4">
        <v>112.38800000000001</v>
      </c>
      <c r="O2251" s="4">
        <v>118.23699999999999</v>
      </c>
      <c r="P2251" s="4">
        <v>117.15</v>
      </c>
      <c r="Q2251" s="4">
        <v>112.122</v>
      </c>
      <c r="R2251" s="4">
        <v>110.268</v>
      </c>
      <c r="S2251" s="4">
        <v>118.01</v>
      </c>
      <c r="T2251" s="4">
        <v>134.13800000000001</v>
      </c>
      <c r="U2251" s="4">
        <v>147.108</v>
      </c>
      <c r="V2251" s="4">
        <v>141.80199999999999</v>
      </c>
      <c r="W2251" s="4">
        <v>114</v>
      </c>
      <c r="X2251" s="4">
        <v>94.451999999999998</v>
      </c>
      <c r="Y2251" s="4">
        <v>67.861000000000004</v>
      </c>
      <c r="Z2251" s="4">
        <v>51.435000000000002</v>
      </c>
      <c r="AA2251" s="4">
        <v>29.428999999999998</v>
      </c>
    </row>
    <row r="2252" spans="1:27" s="6" customFormat="1" x14ac:dyDescent="0.3">
      <c r="A2252" s="40">
        <v>2251</v>
      </c>
      <c r="B2252" s="18" t="s">
        <v>323</v>
      </c>
      <c r="C2252" s="43" t="s">
        <v>170</v>
      </c>
      <c r="D2252" s="41"/>
      <c r="E2252" s="41">
        <v>512</v>
      </c>
      <c r="F2252" s="41">
        <v>2015</v>
      </c>
      <c r="G2252" s="4">
        <v>187.54499999999999</v>
      </c>
      <c r="H2252" s="4">
        <v>148.48599999999999</v>
      </c>
      <c r="I2252" s="4">
        <v>120.699</v>
      </c>
      <c r="J2252" s="4">
        <v>114.366</v>
      </c>
      <c r="K2252" s="4">
        <v>145.76599999999999</v>
      </c>
      <c r="L2252" s="4">
        <v>184.49700000000001</v>
      </c>
      <c r="M2252" s="4">
        <v>165.05799999999999</v>
      </c>
      <c r="N2252" s="4">
        <v>119.697</v>
      </c>
      <c r="O2252" s="4">
        <v>78.596000000000004</v>
      </c>
      <c r="P2252" s="4">
        <v>57.957000000000001</v>
      </c>
      <c r="Q2252" s="4">
        <v>41.365000000000002</v>
      </c>
      <c r="R2252" s="4">
        <v>34.481999999999999</v>
      </c>
      <c r="S2252" s="4">
        <v>27.734999999999999</v>
      </c>
      <c r="T2252" s="4">
        <v>18.43</v>
      </c>
      <c r="U2252" s="4">
        <v>15.061999999999999</v>
      </c>
      <c r="V2252" s="4">
        <v>7.6059999999999999</v>
      </c>
      <c r="W2252" s="4">
        <v>4.4870000000000001</v>
      </c>
      <c r="X2252" s="4">
        <v>2.94</v>
      </c>
      <c r="Y2252" s="4">
        <v>1.2989999999999999</v>
      </c>
      <c r="Z2252" s="4">
        <v>0.47299999999999998</v>
      </c>
      <c r="AA2252" s="4">
        <v>0.108</v>
      </c>
    </row>
    <row r="2253" spans="1:27" s="6" customFormat="1" x14ac:dyDescent="0.3">
      <c r="A2253" s="40">
        <v>2252</v>
      </c>
      <c r="B2253" s="18" t="s">
        <v>323</v>
      </c>
      <c r="C2253" s="43" t="s">
        <v>170</v>
      </c>
      <c r="D2253" s="41"/>
      <c r="E2253" s="41">
        <v>512</v>
      </c>
      <c r="F2253" s="41">
        <v>2020</v>
      </c>
      <c r="G2253" s="4">
        <v>194.255</v>
      </c>
      <c r="H2253" s="4">
        <v>187.566</v>
      </c>
      <c r="I2253" s="4">
        <v>153.33500000000001</v>
      </c>
      <c r="J2253" s="4">
        <v>132.059</v>
      </c>
      <c r="K2253" s="4">
        <v>136.67599999999999</v>
      </c>
      <c r="L2253" s="4">
        <v>175.453</v>
      </c>
      <c r="M2253" s="4">
        <v>195.292</v>
      </c>
      <c r="N2253" s="4">
        <v>158.358</v>
      </c>
      <c r="O2253" s="4">
        <v>116.71299999999999</v>
      </c>
      <c r="P2253" s="4">
        <v>78.111999999999995</v>
      </c>
      <c r="Q2253" s="4">
        <v>57.351999999999997</v>
      </c>
      <c r="R2253" s="4">
        <v>40.219000000000001</v>
      </c>
      <c r="S2253" s="4">
        <v>32.767000000000003</v>
      </c>
      <c r="T2253" s="4">
        <v>25.457999999999998</v>
      </c>
      <c r="U2253" s="4">
        <v>16.259</v>
      </c>
      <c r="V2253" s="4">
        <v>12.678000000000001</v>
      </c>
      <c r="W2253" s="4">
        <v>5.8070000000000004</v>
      </c>
      <c r="X2253" s="4">
        <v>3.0350000000000001</v>
      </c>
      <c r="Y2253" s="4">
        <v>1.69</v>
      </c>
      <c r="Z2253" s="4">
        <v>0.6</v>
      </c>
      <c r="AA2253" s="4">
        <v>0.17899999999999999</v>
      </c>
    </row>
    <row r="2254" spans="1:27" s="6" customFormat="1" x14ac:dyDescent="0.3">
      <c r="A2254" s="40">
        <v>2253</v>
      </c>
      <c r="B2254" s="18" t="s">
        <v>323</v>
      </c>
      <c r="C2254" s="43" t="s">
        <v>170</v>
      </c>
      <c r="D2254" s="41"/>
      <c r="E2254" s="41">
        <v>512</v>
      </c>
      <c r="F2254" s="41">
        <v>2025</v>
      </c>
      <c r="G2254" s="4">
        <v>183.75800000000001</v>
      </c>
      <c r="H2254" s="4">
        <v>194.54599999999999</v>
      </c>
      <c r="I2254" s="4">
        <v>187.90100000000001</v>
      </c>
      <c r="J2254" s="4">
        <v>154.18299999999999</v>
      </c>
      <c r="K2254" s="4">
        <v>144.12299999999999</v>
      </c>
      <c r="L2254" s="4">
        <v>155.41499999999999</v>
      </c>
      <c r="M2254" s="4">
        <v>177.571</v>
      </c>
      <c r="N2254" s="4">
        <v>184.80099999999999</v>
      </c>
      <c r="O2254" s="4">
        <v>150.27099999999999</v>
      </c>
      <c r="P2254" s="4">
        <v>113.557</v>
      </c>
      <c r="Q2254" s="4">
        <v>76.349000000000004</v>
      </c>
      <c r="R2254" s="4">
        <v>54.976999999999997</v>
      </c>
      <c r="S2254" s="4">
        <v>38.417999999999999</v>
      </c>
      <c r="T2254" s="4">
        <v>30.347000000000001</v>
      </c>
      <c r="U2254" s="4">
        <v>22.753</v>
      </c>
      <c r="V2254" s="4">
        <v>13.895</v>
      </c>
      <c r="W2254" s="4">
        <v>9.8919999999999995</v>
      </c>
      <c r="X2254" s="4">
        <v>4.0339999999999998</v>
      </c>
      <c r="Y2254" s="4">
        <v>1.7949999999999999</v>
      </c>
      <c r="Z2254" s="4">
        <v>0.80200000000000005</v>
      </c>
      <c r="AA2254" s="4">
        <v>0.24299999999999999</v>
      </c>
    </row>
    <row r="2255" spans="1:27" s="6" customFormat="1" x14ac:dyDescent="0.3">
      <c r="A2255" s="40">
        <v>2254</v>
      </c>
      <c r="B2255" s="18" t="s">
        <v>323</v>
      </c>
      <c r="C2255" s="43" t="s">
        <v>170</v>
      </c>
      <c r="D2255" s="41"/>
      <c r="E2255" s="41">
        <v>512</v>
      </c>
      <c r="F2255" s="41">
        <v>2030</v>
      </c>
      <c r="G2255" s="4">
        <v>165.887</v>
      </c>
      <c r="H2255" s="4">
        <v>184.083</v>
      </c>
      <c r="I2255" s="4">
        <v>194.893</v>
      </c>
      <c r="J2255" s="4">
        <v>188.73400000000001</v>
      </c>
      <c r="K2255" s="4">
        <v>163.488</v>
      </c>
      <c r="L2255" s="4">
        <v>158.87799999999999</v>
      </c>
      <c r="M2255" s="4">
        <v>157.60599999999999</v>
      </c>
      <c r="N2255" s="4">
        <v>169.654</v>
      </c>
      <c r="O2255" s="4">
        <v>177.90199999999999</v>
      </c>
      <c r="P2255" s="4">
        <v>146.47300000000001</v>
      </c>
      <c r="Q2255" s="4">
        <v>111.526</v>
      </c>
      <c r="R2255" s="4">
        <v>74.203999999999994</v>
      </c>
      <c r="S2255" s="4">
        <v>52.819000000000003</v>
      </c>
      <c r="T2255" s="4">
        <v>35.853000000000002</v>
      </c>
      <c r="U2255" s="4">
        <v>27.413</v>
      </c>
      <c r="V2255" s="4">
        <v>19.707999999999998</v>
      </c>
      <c r="W2255" s="4">
        <v>11.048</v>
      </c>
      <c r="X2255" s="4">
        <v>7.0309999999999997</v>
      </c>
      <c r="Y2255" s="4">
        <v>2.444</v>
      </c>
      <c r="Z2255" s="4">
        <v>0.871</v>
      </c>
      <c r="AA2255" s="4">
        <v>0.33</v>
      </c>
    </row>
    <row r="2256" spans="1:27" s="6" customFormat="1" x14ac:dyDescent="0.3">
      <c r="A2256" s="40">
        <v>2255</v>
      </c>
      <c r="B2256" s="18" t="s">
        <v>323</v>
      </c>
      <c r="C2256" s="43" t="s">
        <v>170</v>
      </c>
      <c r="D2256" s="41"/>
      <c r="E2256" s="41">
        <v>512</v>
      </c>
      <c r="F2256" s="41">
        <v>2035</v>
      </c>
      <c r="G2256" s="4">
        <v>155.91</v>
      </c>
      <c r="H2256" s="4">
        <v>166.245</v>
      </c>
      <c r="I2256" s="4">
        <v>184.45599999999999</v>
      </c>
      <c r="J2256" s="4">
        <v>195.739</v>
      </c>
      <c r="K2256" s="4">
        <v>194.267</v>
      </c>
      <c r="L2256" s="4">
        <v>172.66499999999999</v>
      </c>
      <c r="M2256" s="4">
        <v>160.51400000000001</v>
      </c>
      <c r="N2256" s="4">
        <v>151.76</v>
      </c>
      <c r="O2256" s="4">
        <v>162.596</v>
      </c>
      <c r="P2256" s="4">
        <v>172.26900000000001</v>
      </c>
      <c r="Q2256" s="4">
        <v>143.74</v>
      </c>
      <c r="R2256" s="4">
        <v>109.137</v>
      </c>
      <c r="S2256" s="4">
        <v>71.655000000000001</v>
      </c>
      <c r="T2256" s="4">
        <v>49.744999999999997</v>
      </c>
      <c r="U2256" s="4">
        <v>32.734999999999999</v>
      </c>
      <c r="V2256" s="4">
        <v>24.023</v>
      </c>
      <c r="W2256" s="4">
        <v>15.933999999999999</v>
      </c>
      <c r="X2256" s="4">
        <v>8.0129999999999999</v>
      </c>
      <c r="Y2256" s="4">
        <v>4.3570000000000002</v>
      </c>
      <c r="Z2256" s="4">
        <v>1.2130000000000001</v>
      </c>
      <c r="AA2256" s="4">
        <v>0.38500000000000001</v>
      </c>
    </row>
    <row r="2257" spans="1:27" s="6" customFormat="1" x14ac:dyDescent="0.3">
      <c r="A2257" s="40">
        <v>2256</v>
      </c>
      <c r="B2257" s="18" t="s">
        <v>323</v>
      </c>
      <c r="C2257" s="43" t="s">
        <v>170</v>
      </c>
      <c r="D2257" s="41"/>
      <c r="E2257" s="41">
        <v>512</v>
      </c>
      <c r="F2257" s="41">
        <v>2040</v>
      </c>
      <c r="G2257" s="4">
        <v>156.65</v>
      </c>
      <c r="H2257" s="4">
        <v>156.291</v>
      </c>
      <c r="I2257" s="4">
        <v>166.643</v>
      </c>
      <c r="J2257" s="4">
        <v>185.251</v>
      </c>
      <c r="K2257" s="4">
        <v>201.21</v>
      </c>
      <c r="L2257" s="4">
        <v>202.74799999999999</v>
      </c>
      <c r="M2257" s="4">
        <v>177.376</v>
      </c>
      <c r="N2257" s="4">
        <v>158.428</v>
      </c>
      <c r="O2257" s="4">
        <v>144.792</v>
      </c>
      <c r="P2257" s="4">
        <v>155.34399999999999</v>
      </c>
      <c r="Q2257" s="4">
        <v>166.42599999999999</v>
      </c>
      <c r="R2257" s="4">
        <v>139.75800000000001</v>
      </c>
      <c r="S2257" s="4">
        <v>105.822</v>
      </c>
      <c r="T2257" s="4">
        <v>67.882000000000005</v>
      </c>
      <c r="U2257" s="4">
        <v>45.786999999999999</v>
      </c>
      <c r="V2257" s="4">
        <v>28.98</v>
      </c>
      <c r="W2257" s="4">
        <v>19.707999999999998</v>
      </c>
      <c r="X2257" s="4">
        <v>11.765000000000001</v>
      </c>
      <c r="Y2257" s="4">
        <v>5.0670000000000002</v>
      </c>
      <c r="Z2257" s="4">
        <v>2.2080000000000002</v>
      </c>
      <c r="AA2257" s="4">
        <v>0.51800000000000002</v>
      </c>
    </row>
    <row r="2258" spans="1:27" s="6" customFormat="1" x14ac:dyDescent="0.3">
      <c r="A2258" s="40">
        <v>2257</v>
      </c>
      <c r="B2258" s="18" t="s">
        <v>323</v>
      </c>
      <c r="C2258" s="43" t="s">
        <v>170</v>
      </c>
      <c r="D2258" s="41"/>
      <c r="E2258" s="41">
        <v>512</v>
      </c>
      <c r="F2258" s="41">
        <v>2045</v>
      </c>
      <c r="G2258" s="4">
        <v>162.80799999999999</v>
      </c>
      <c r="H2258" s="4">
        <v>157.042</v>
      </c>
      <c r="I2258" s="4">
        <v>156.70400000000001</v>
      </c>
      <c r="J2258" s="4">
        <v>167.46199999999999</v>
      </c>
      <c r="K2258" s="4">
        <v>188.24799999999999</v>
      </c>
      <c r="L2258" s="4">
        <v>205.959</v>
      </c>
      <c r="M2258" s="4">
        <v>204.93600000000001</v>
      </c>
      <c r="N2258" s="4">
        <v>174.53200000000001</v>
      </c>
      <c r="O2258" s="4">
        <v>152.97200000000001</v>
      </c>
      <c r="P2258" s="4">
        <v>140.91200000000001</v>
      </c>
      <c r="Q2258" s="4">
        <v>153.196</v>
      </c>
      <c r="R2258" s="4">
        <v>163.52099999999999</v>
      </c>
      <c r="S2258" s="4">
        <v>135.92699999999999</v>
      </c>
      <c r="T2258" s="4">
        <v>100.797</v>
      </c>
      <c r="U2258" s="4">
        <v>62.938000000000002</v>
      </c>
      <c r="V2258" s="4">
        <v>40.912999999999997</v>
      </c>
      <c r="W2258" s="4">
        <v>24.097999999999999</v>
      </c>
      <c r="X2258" s="4">
        <v>14.795999999999999</v>
      </c>
      <c r="Y2258" s="4">
        <v>7.5830000000000002</v>
      </c>
      <c r="Z2258" s="4">
        <v>2.617</v>
      </c>
      <c r="AA2258" s="4">
        <v>0.89400000000000002</v>
      </c>
    </row>
    <row r="2259" spans="1:27" s="6" customFormat="1" x14ac:dyDescent="0.3">
      <c r="A2259" s="40">
        <v>2258</v>
      </c>
      <c r="B2259" s="18" t="s">
        <v>323</v>
      </c>
      <c r="C2259" s="43" t="s">
        <v>170</v>
      </c>
      <c r="D2259" s="41"/>
      <c r="E2259" s="41">
        <v>512</v>
      </c>
      <c r="F2259" s="41">
        <v>2050</v>
      </c>
      <c r="G2259" s="4">
        <v>165.702</v>
      </c>
      <c r="H2259" s="4">
        <v>163.20500000000001</v>
      </c>
      <c r="I2259" s="4">
        <v>157.46299999999999</v>
      </c>
      <c r="J2259" s="4">
        <v>157.53800000000001</v>
      </c>
      <c r="K2259" s="4">
        <v>170.49100000000001</v>
      </c>
      <c r="L2259" s="4">
        <v>193.03100000000001</v>
      </c>
      <c r="M2259" s="4">
        <v>210.66499999999999</v>
      </c>
      <c r="N2259" s="4">
        <v>204.56200000000001</v>
      </c>
      <c r="O2259" s="4">
        <v>169.06299999999999</v>
      </c>
      <c r="P2259" s="4">
        <v>149.09899999999999</v>
      </c>
      <c r="Q2259" s="4">
        <v>138.94300000000001</v>
      </c>
      <c r="R2259" s="4">
        <v>150.648</v>
      </c>
      <c r="S2259" s="4">
        <v>159.428</v>
      </c>
      <c r="T2259" s="4">
        <v>130.05099999999999</v>
      </c>
      <c r="U2259" s="4">
        <v>94.057000000000002</v>
      </c>
      <c r="V2259" s="4">
        <v>56.704000000000001</v>
      </c>
      <c r="W2259" s="4">
        <v>34.426000000000002</v>
      </c>
      <c r="X2259" s="4">
        <v>18.363</v>
      </c>
      <c r="Y2259" s="4">
        <v>9.7029999999999994</v>
      </c>
      <c r="Z2259" s="4">
        <v>3.9889999999999999</v>
      </c>
      <c r="AA2259" s="4">
        <v>1.165</v>
      </c>
    </row>
    <row r="2260" spans="1:27" s="6" customFormat="1" x14ac:dyDescent="0.3">
      <c r="A2260" s="40">
        <v>2259</v>
      </c>
      <c r="B2260" s="18" t="s">
        <v>323</v>
      </c>
      <c r="C2260" s="43" t="s">
        <v>170</v>
      </c>
      <c r="D2260" s="41"/>
      <c r="E2260" s="41">
        <v>512</v>
      </c>
      <c r="F2260" s="41">
        <v>2055</v>
      </c>
      <c r="G2260" s="4">
        <v>161.57</v>
      </c>
      <c r="H2260" s="4">
        <v>166.08099999999999</v>
      </c>
      <c r="I2260" s="4">
        <v>163.60499999999999</v>
      </c>
      <c r="J2260" s="4">
        <v>158.25899999999999</v>
      </c>
      <c r="K2260" s="4">
        <v>160.428</v>
      </c>
      <c r="L2260" s="4">
        <v>175.05799999999999</v>
      </c>
      <c r="M2260" s="4">
        <v>197.52500000000001</v>
      </c>
      <c r="N2260" s="4">
        <v>210.304</v>
      </c>
      <c r="O2260" s="4">
        <v>199.29400000000001</v>
      </c>
      <c r="P2260" s="4">
        <v>165.32400000000001</v>
      </c>
      <c r="Q2260" s="4">
        <v>147.18700000000001</v>
      </c>
      <c r="R2260" s="4">
        <v>136.749</v>
      </c>
      <c r="S2260" s="4">
        <v>147.14400000000001</v>
      </c>
      <c r="T2260" s="4">
        <v>153.13900000000001</v>
      </c>
      <c r="U2260" s="4">
        <v>122.054</v>
      </c>
      <c r="V2260" s="4">
        <v>85.385000000000005</v>
      </c>
      <c r="W2260" s="4">
        <v>48.249000000000002</v>
      </c>
      <c r="X2260" s="4">
        <v>26.611000000000001</v>
      </c>
      <c r="Y2260" s="4">
        <v>12.249000000000001</v>
      </c>
      <c r="Z2260" s="4">
        <v>5.202</v>
      </c>
      <c r="AA2260" s="4">
        <v>1.7330000000000001</v>
      </c>
    </row>
    <row r="2261" spans="1:27" s="6" customFormat="1" x14ac:dyDescent="0.3">
      <c r="A2261" s="40">
        <v>2260</v>
      </c>
      <c r="B2261" s="18" t="s">
        <v>323</v>
      </c>
      <c r="C2261" s="43" t="s">
        <v>170</v>
      </c>
      <c r="D2261" s="41"/>
      <c r="E2261" s="41">
        <v>512</v>
      </c>
      <c r="F2261" s="41">
        <v>2060</v>
      </c>
      <c r="G2261" s="4">
        <v>153.31399999999999</v>
      </c>
      <c r="H2261" s="4">
        <v>161.93100000000001</v>
      </c>
      <c r="I2261" s="4">
        <v>166.46199999999999</v>
      </c>
      <c r="J2261" s="4">
        <v>164.357</v>
      </c>
      <c r="K2261" s="4">
        <v>160.99799999999999</v>
      </c>
      <c r="L2261" s="4">
        <v>164.76900000000001</v>
      </c>
      <c r="M2261" s="4">
        <v>179.34100000000001</v>
      </c>
      <c r="N2261" s="4">
        <v>197.209</v>
      </c>
      <c r="O2261" s="4">
        <v>205.30699999999999</v>
      </c>
      <c r="P2261" s="4">
        <v>195.649</v>
      </c>
      <c r="Q2261" s="4">
        <v>163.42599999999999</v>
      </c>
      <c r="R2261" s="4">
        <v>145.05199999999999</v>
      </c>
      <c r="S2261" s="4">
        <v>133.78700000000001</v>
      </c>
      <c r="T2261" s="4">
        <v>141.821</v>
      </c>
      <c r="U2261" s="4">
        <v>144.48699999999999</v>
      </c>
      <c r="V2261" s="4">
        <v>111.589</v>
      </c>
      <c r="W2261" s="4">
        <v>73.418000000000006</v>
      </c>
      <c r="X2261" s="4">
        <v>37.808</v>
      </c>
      <c r="Y2261" s="4">
        <v>18.048999999999999</v>
      </c>
      <c r="Z2261" s="4">
        <v>6.6920000000000002</v>
      </c>
      <c r="AA2261" s="4">
        <v>2.3650000000000002</v>
      </c>
    </row>
    <row r="2262" spans="1:27" s="6" customFormat="1" x14ac:dyDescent="0.3">
      <c r="A2262" s="40">
        <v>2261</v>
      </c>
      <c r="B2262" s="18" t="s">
        <v>323</v>
      </c>
      <c r="C2262" s="43" t="s">
        <v>170</v>
      </c>
      <c r="D2262" s="41"/>
      <c r="E2262" s="41">
        <v>512</v>
      </c>
      <c r="F2262" s="41">
        <v>2065</v>
      </c>
      <c r="G2262" s="4">
        <v>146.38499999999999</v>
      </c>
      <c r="H2262" s="4">
        <v>153.66200000000001</v>
      </c>
      <c r="I2262" s="4">
        <v>162.29499999999999</v>
      </c>
      <c r="J2262" s="4">
        <v>167.173</v>
      </c>
      <c r="K2262" s="4">
        <v>166.94499999999999</v>
      </c>
      <c r="L2262" s="4">
        <v>165.1</v>
      </c>
      <c r="M2262" s="4">
        <v>168.83</v>
      </c>
      <c r="N2262" s="4">
        <v>179.072</v>
      </c>
      <c r="O2262" s="4">
        <v>192.52199999999999</v>
      </c>
      <c r="P2262" s="4">
        <v>201.85</v>
      </c>
      <c r="Q2262" s="4">
        <v>193.69900000000001</v>
      </c>
      <c r="R2262" s="4">
        <v>161.27500000000001</v>
      </c>
      <c r="S2262" s="4">
        <v>142.18</v>
      </c>
      <c r="T2262" s="4">
        <v>129.345</v>
      </c>
      <c r="U2262" s="4">
        <v>134.43899999999999</v>
      </c>
      <c r="V2262" s="4">
        <v>132.94999999999999</v>
      </c>
      <c r="W2262" s="4">
        <v>96.87</v>
      </c>
      <c r="X2262" s="4">
        <v>58.259</v>
      </c>
      <c r="Y2262" s="4">
        <v>26.044</v>
      </c>
      <c r="Z2262" s="4">
        <v>10.037000000000001</v>
      </c>
      <c r="AA2262" s="4">
        <v>3.13</v>
      </c>
    </row>
    <row r="2263" spans="1:27" s="6" customFormat="1" x14ac:dyDescent="0.3">
      <c r="A2263" s="40">
        <v>2262</v>
      </c>
      <c r="B2263" s="18" t="s">
        <v>323</v>
      </c>
      <c r="C2263" s="43" t="s">
        <v>170</v>
      </c>
      <c r="D2263" s="41"/>
      <c r="E2263" s="41">
        <v>512</v>
      </c>
      <c r="F2263" s="41">
        <v>2070</v>
      </c>
      <c r="G2263" s="4">
        <v>144.096</v>
      </c>
      <c r="H2263" s="4">
        <v>146.71799999999999</v>
      </c>
      <c r="I2263" s="4">
        <v>154.00800000000001</v>
      </c>
      <c r="J2263" s="4">
        <v>162.96700000000001</v>
      </c>
      <c r="K2263" s="4">
        <v>169.607</v>
      </c>
      <c r="L2263" s="4">
        <v>170.804</v>
      </c>
      <c r="M2263" s="4">
        <v>168.923</v>
      </c>
      <c r="N2263" s="4">
        <v>168.59299999999999</v>
      </c>
      <c r="O2263" s="4">
        <v>174.703</v>
      </c>
      <c r="P2263" s="4">
        <v>189.31399999999999</v>
      </c>
      <c r="Q2263" s="4">
        <v>199.99100000000001</v>
      </c>
      <c r="R2263" s="4">
        <v>191.416</v>
      </c>
      <c r="S2263" s="4">
        <v>158.37799999999999</v>
      </c>
      <c r="T2263" s="4">
        <v>137.87799999999999</v>
      </c>
      <c r="U2263" s="4">
        <v>123.155</v>
      </c>
      <c r="V2263" s="4">
        <v>124.45399999999999</v>
      </c>
      <c r="W2263" s="4">
        <v>116.458</v>
      </c>
      <c r="X2263" s="4">
        <v>77.796000000000006</v>
      </c>
      <c r="Y2263" s="4">
        <v>40.741</v>
      </c>
      <c r="Z2263" s="4">
        <v>14.739000000000001</v>
      </c>
      <c r="AA2263" s="4">
        <v>4.6130000000000004</v>
      </c>
    </row>
    <row r="2264" spans="1:27" s="6" customFormat="1" x14ac:dyDescent="0.3">
      <c r="A2264" s="40">
        <v>2263</v>
      </c>
      <c r="B2264" s="18" t="s">
        <v>323</v>
      </c>
      <c r="C2264" s="43" t="s">
        <v>170</v>
      </c>
      <c r="D2264" s="41"/>
      <c r="E2264" s="41">
        <v>512</v>
      </c>
      <c r="F2264" s="41">
        <v>2075</v>
      </c>
      <c r="G2264" s="4">
        <v>145.28700000000001</v>
      </c>
      <c r="H2264" s="4">
        <v>144.40700000000001</v>
      </c>
      <c r="I2264" s="4">
        <v>147.047</v>
      </c>
      <c r="J2264" s="4">
        <v>154.643</v>
      </c>
      <c r="K2264" s="4">
        <v>165.255</v>
      </c>
      <c r="L2264" s="4">
        <v>173.22499999999999</v>
      </c>
      <c r="M2264" s="4">
        <v>174.38499999999999</v>
      </c>
      <c r="N2264" s="4">
        <v>168.70400000000001</v>
      </c>
      <c r="O2264" s="4">
        <v>164.52099999999999</v>
      </c>
      <c r="P2264" s="4">
        <v>171.75299999999999</v>
      </c>
      <c r="Q2264" s="4">
        <v>187.64599999999999</v>
      </c>
      <c r="R2264" s="4">
        <v>197.83199999999999</v>
      </c>
      <c r="S2264" s="4">
        <v>188.316</v>
      </c>
      <c r="T2264" s="4">
        <v>154.024</v>
      </c>
      <c r="U2264" s="4">
        <v>131.821</v>
      </c>
      <c r="V2264" s="4">
        <v>114.65</v>
      </c>
      <c r="W2264" s="4">
        <v>109.941</v>
      </c>
      <c r="X2264" s="4">
        <v>94.597999999999999</v>
      </c>
      <c r="Y2264" s="4">
        <v>55.2</v>
      </c>
      <c r="Z2264" s="4">
        <v>23.46</v>
      </c>
      <c r="AA2264" s="4">
        <v>6.8769999999999998</v>
      </c>
    </row>
    <row r="2265" spans="1:27" s="6" customFormat="1" x14ac:dyDescent="0.3">
      <c r="A2265" s="40">
        <v>2264</v>
      </c>
      <c r="B2265" s="18" t="s">
        <v>323</v>
      </c>
      <c r="C2265" s="43" t="s">
        <v>170</v>
      </c>
      <c r="D2265" s="41"/>
      <c r="E2265" s="41">
        <v>512</v>
      </c>
      <c r="F2265" s="41">
        <v>2080</v>
      </c>
      <c r="G2265" s="4">
        <v>146.50800000000001</v>
      </c>
      <c r="H2265" s="4">
        <v>145.578</v>
      </c>
      <c r="I2265" s="4">
        <v>144.71600000000001</v>
      </c>
      <c r="J2265" s="4">
        <v>147.643</v>
      </c>
      <c r="K2265" s="4">
        <v>156.78299999999999</v>
      </c>
      <c r="L2265" s="4">
        <v>168.63499999999999</v>
      </c>
      <c r="M2265" s="4">
        <v>176.56700000000001</v>
      </c>
      <c r="N2265" s="4">
        <v>174.173</v>
      </c>
      <c r="O2265" s="4">
        <v>164.90600000000001</v>
      </c>
      <c r="P2265" s="4">
        <v>161.79599999999999</v>
      </c>
      <c r="Q2265" s="4">
        <v>170.28</v>
      </c>
      <c r="R2265" s="4">
        <v>185.761</v>
      </c>
      <c r="S2265" s="4">
        <v>194.91900000000001</v>
      </c>
      <c r="T2265" s="4">
        <v>183.63200000000001</v>
      </c>
      <c r="U2265" s="4">
        <v>147.821</v>
      </c>
      <c r="V2265" s="4">
        <v>123.36499999999999</v>
      </c>
      <c r="W2265" s="4">
        <v>102.09</v>
      </c>
      <c r="X2265" s="4">
        <v>90.278999999999996</v>
      </c>
      <c r="Y2265" s="4">
        <v>68.075999999999993</v>
      </c>
      <c r="Z2265" s="4">
        <v>32.335999999999999</v>
      </c>
      <c r="AA2265" s="4">
        <v>10.936999999999999</v>
      </c>
    </row>
    <row r="2266" spans="1:27" s="6" customFormat="1" x14ac:dyDescent="0.3">
      <c r="A2266" s="40">
        <v>2265</v>
      </c>
      <c r="B2266" s="18" t="s">
        <v>323</v>
      </c>
      <c r="C2266" s="43" t="s">
        <v>170</v>
      </c>
      <c r="D2266" s="41"/>
      <c r="E2266" s="41">
        <v>512</v>
      </c>
      <c r="F2266" s="41">
        <v>2085</v>
      </c>
      <c r="G2266" s="4">
        <v>144.86099999999999</v>
      </c>
      <c r="H2266" s="4">
        <v>146.77799999999999</v>
      </c>
      <c r="I2266" s="4">
        <v>145.86600000000001</v>
      </c>
      <c r="J2266" s="4">
        <v>145.27199999999999</v>
      </c>
      <c r="K2266" s="4">
        <v>149.63300000000001</v>
      </c>
      <c r="L2266" s="4">
        <v>159.929</v>
      </c>
      <c r="M2266" s="4">
        <v>171.744</v>
      </c>
      <c r="N2266" s="4">
        <v>176.37100000000001</v>
      </c>
      <c r="O2266" s="4">
        <v>170.63800000000001</v>
      </c>
      <c r="P2266" s="4">
        <v>162.375</v>
      </c>
      <c r="Q2266" s="4">
        <v>160.476</v>
      </c>
      <c r="R2266" s="4">
        <v>168.685</v>
      </c>
      <c r="S2266" s="4">
        <v>183.256</v>
      </c>
      <c r="T2266" s="4">
        <v>190.51900000000001</v>
      </c>
      <c r="U2266" s="4">
        <v>176.86099999999999</v>
      </c>
      <c r="V2266" s="4">
        <v>139.01900000000001</v>
      </c>
      <c r="W2266" s="4">
        <v>110.67</v>
      </c>
      <c r="X2266" s="4">
        <v>84.700999999999993</v>
      </c>
      <c r="Y2266" s="4">
        <v>65.852999999999994</v>
      </c>
      <c r="Z2266" s="4">
        <v>40.554000000000002</v>
      </c>
      <c r="AA2266" s="4">
        <v>15.829000000000001</v>
      </c>
    </row>
    <row r="2267" spans="1:27" s="6" customFormat="1" x14ac:dyDescent="0.3">
      <c r="A2267" s="40">
        <v>2266</v>
      </c>
      <c r="B2267" s="18" t="s">
        <v>323</v>
      </c>
      <c r="C2267" s="43" t="s">
        <v>170</v>
      </c>
      <c r="D2267" s="41"/>
      <c r="E2267" s="41">
        <v>512</v>
      </c>
      <c r="F2267" s="41">
        <v>2090</v>
      </c>
      <c r="G2267" s="4">
        <v>140.56899999999999</v>
      </c>
      <c r="H2267" s="4">
        <v>145.11000000000001</v>
      </c>
      <c r="I2267" s="4">
        <v>147.04400000000001</v>
      </c>
      <c r="J2267" s="4">
        <v>146.37799999999999</v>
      </c>
      <c r="K2267" s="4">
        <v>147.11000000000001</v>
      </c>
      <c r="L2267" s="4">
        <v>152.542</v>
      </c>
      <c r="M2267" s="4">
        <v>162.80500000000001</v>
      </c>
      <c r="N2267" s="4">
        <v>171.56800000000001</v>
      </c>
      <c r="O2267" s="4">
        <v>173.10400000000001</v>
      </c>
      <c r="P2267" s="4">
        <v>168.291</v>
      </c>
      <c r="Q2267" s="4">
        <v>161.15600000000001</v>
      </c>
      <c r="R2267" s="4">
        <v>159.083</v>
      </c>
      <c r="S2267" s="4">
        <v>166.596</v>
      </c>
      <c r="T2267" s="4">
        <v>179.499</v>
      </c>
      <c r="U2267" s="4">
        <v>184.09100000000001</v>
      </c>
      <c r="V2267" s="4">
        <v>167.09700000000001</v>
      </c>
      <c r="W2267" s="4">
        <v>125.601</v>
      </c>
      <c r="X2267" s="4">
        <v>92.745999999999995</v>
      </c>
      <c r="Y2267" s="4">
        <v>62.63</v>
      </c>
      <c r="Z2267" s="4">
        <v>39.923000000000002</v>
      </c>
      <c r="AA2267" s="4">
        <v>20.960999999999999</v>
      </c>
    </row>
    <row r="2268" spans="1:27" s="6" customFormat="1" x14ac:dyDescent="0.3">
      <c r="A2268" s="40">
        <v>2267</v>
      </c>
      <c r="B2268" s="18" t="s">
        <v>323</v>
      </c>
      <c r="C2268" s="43" t="s">
        <v>170</v>
      </c>
      <c r="D2268" s="41"/>
      <c r="E2268" s="41">
        <v>512</v>
      </c>
      <c r="F2268" s="41">
        <v>2095</v>
      </c>
      <c r="G2268" s="4">
        <v>136.047</v>
      </c>
      <c r="H2268" s="4">
        <v>140.797</v>
      </c>
      <c r="I2268" s="4">
        <v>145.35300000000001</v>
      </c>
      <c r="J2268" s="4">
        <v>147.51499999999999</v>
      </c>
      <c r="K2268" s="4">
        <v>148.065</v>
      </c>
      <c r="L2268" s="4">
        <v>149.77699999999999</v>
      </c>
      <c r="M2268" s="4">
        <v>155.184</v>
      </c>
      <c r="N2268" s="4">
        <v>162.65</v>
      </c>
      <c r="O2268" s="4">
        <v>168.577</v>
      </c>
      <c r="P2268" s="4">
        <v>170.94300000000001</v>
      </c>
      <c r="Q2268" s="4">
        <v>167.15199999999999</v>
      </c>
      <c r="R2268" s="4">
        <v>159.88499999999999</v>
      </c>
      <c r="S2268" s="4">
        <v>157.29</v>
      </c>
      <c r="T2268" s="4">
        <v>163.50299999999999</v>
      </c>
      <c r="U2268" s="4">
        <v>173.97300000000001</v>
      </c>
      <c r="V2268" s="4">
        <v>174.68700000000001</v>
      </c>
      <c r="W2268" s="4">
        <v>151.994</v>
      </c>
      <c r="X2268" s="4">
        <v>106.28700000000001</v>
      </c>
      <c r="Y2268" s="4">
        <v>69.498999999999995</v>
      </c>
      <c r="Z2268" s="4">
        <v>38.639000000000003</v>
      </c>
      <c r="AA2268" s="4">
        <v>23.016999999999999</v>
      </c>
    </row>
    <row r="2269" spans="1:27" s="6" customFormat="1" x14ac:dyDescent="0.3">
      <c r="A2269" s="40">
        <v>2268</v>
      </c>
      <c r="B2269" s="18" t="s">
        <v>323</v>
      </c>
      <c r="C2269" s="43" t="s">
        <v>170</v>
      </c>
      <c r="D2269" s="41"/>
      <c r="E2269" s="41">
        <v>512</v>
      </c>
      <c r="F2269" s="41">
        <v>2100</v>
      </c>
      <c r="G2269" s="4">
        <v>133.352</v>
      </c>
      <c r="H2269" s="4">
        <v>136.25399999999999</v>
      </c>
      <c r="I2269" s="4">
        <v>141.01900000000001</v>
      </c>
      <c r="J2269" s="4">
        <v>145.78100000000001</v>
      </c>
      <c r="K2269" s="4">
        <v>149.04499999999999</v>
      </c>
      <c r="L2269" s="4">
        <v>150.488</v>
      </c>
      <c r="M2269" s="4">
        <v>152.179</v>
      </c>
      <c r="N2269" s="4">
        <v>155.048</v>
      </c>
      <c r="O2269" s="4">
        <v>159.94200000000001</v>
      </c>
      <c r="P2269" s="4">
        <v>166.62</v>
      </c>
      <c r="Q2269" s="4">
        <v>169.89400000000001</v>
      </c>
      <c r="R2269" s="4">
        <v>165.96600000000001</v>
      </c>
      <c r="S2269" s="4">
        <v>158.255</v>
      </c>
      <c r="T2269" s="4">
        <v>154.649</v>
      </c>
      <c r="U2269" s="4">
        <v>158.90299999999999</v>
      </c>
      <c r="V2269" s="4">
        <v>165.745</v>
      </c>
      <c r="W2269" s="4">
        <v>159.893</v>
      </c>
      <c r="X2269" s="4">
        <v>129.79</v>
      </c>
      <c r="Y2269" s="4">
        <v>80.658000000000001</v>
      </c>
      <c r="Z2269" s="4">
        <v>43.603000000000002</v>
      </c>
      <c r="AA2269" s="4">
        <v>23.690999999999999</v>
      </c>
    </row>
    <row r="2270" spans="1:27" s="6" customFormat="1" x14ac:dyDescent="0.3">
      <c r="A2270" s="40">
        <v>2269</v>
      </c>
      <c r="B2270" s="18" t="s">
        <v>323</v>
      </c>
      <c r="C2270" s="43" t="s">
        <v>171</v>
      </c>
      <c r="D2270" s="41"/>
      <c r="E2270" s="41">
        <v>634</v>
      </c>
      <c r="F2270" s="41">
        <v>2015</v>
      </c>
      <c r="G2270" s="4">
        <v>62.192</v>
      </c>
      <c r="H2270" s="4">
        <v>57.569000000000003</v>
      </c>
      <c r="I2270" s="4">
        <v>47.158000000000001</v>
      </c>
      <c r="J2270" s="4">
        <v>35.406999999999996</v>
      </c>
      <c r="K2270" s="4">
        <v>49.713000000000001</v>
      </c>
      <c r="L2270" s="4">
        <v>77.468000000000004</v>
      </c>
      <c r="M2270" s="4">
        <v>84.841999999999999</v>
      </c>
      <c r="N2270" s="4">
        <v>66.137</v>
      </c>
      <c r="O2270" s="4">
        <v>48.575000000000003</v>
      </c>
      <c r="P2270" s="4">
        <v>34.189</v>
      </c>
      <c r="Q2270" s="4">
        <v>20.736999999999998</v>
      </c>
      <c r="R2270" s="4">
        <v>10.994</v>
      </c>
      <c r="S2270" s="4">
        <v>5.7759999999999998</v>
      </c>
      <c r="T2270" s="4">
        <v>4.0940000000000003</v>
      </c>
      <c r="U2270" s="4">
        <v>2.5249999999999999</v>
      </c>
      <c r="V2270" s="4">
        <v>1.8240000000000001</v>
      </c>
      <c r="W2270" s="4">
        <v>0.67400000000000004</v>
      </c>
      <c r="X2270" s="4">
        <v>0.33500000000000002</v>
      </c>
      <c r="Y2270" s="4">
        <v>0.1</v>
      </c>
      <c r="Z2270" s="4">
        <v>4.5999999999999999E-2</v>
      </c>
      <c r="AA2270" s="4">
        <v>1.7000000000000001E-2</v>
      </c>
    </row>
    <row r="2271" spans="1:27" s="6" customFormat="1" x14ac:dyDescent="0.3">
      <c r="A2271" s="40">
        <v>2270</v>
      </c>
      <c r="B2271" s="18" t="s">
        <v>323</v>
      </c>
      <c r="C2271" s="43" t="s">
        <v>171</v>
      </c>
      <c r="D2271" s="41"/>
      <c r="E2271" s="41">
        <v>634</v>
      </c>
      <c r="F2271" s="41">
        <v>2020</v>
      </c>
      <c r="G2271" s="4">
        <v>65.710999999999999</v>
      </c>
      <c r="H2271" s="4">
        <v>65.123000000000005</v>
      </c>
      <c r="I2271" s="4">
        <v>59.023000000000003</v>
      </c>
      <c r="J2271" s="4">
        <v>47.613999999999997</v>
      </c>
      <c r="K2271" s="4">
        <v>47.871000000000002</v>
      </c>
      <c r="L2271" s="4">
        <v>74.650000000000006</v>
      </c>
      <c r="M2271" s="4">
        <v>94.864000000000004</v>
      </c>
      <c r="N2271" s="4">
        <v>84.712999999999994</v>
      </c>
      <c r="O2271" s="4">
        <v>56.002000000000002</v>
      </c>
      <c r="P2271" s="4">
        <v>40.896000000000001</v>
      </c>
      <c r="Q2271" s="4">
        <v>30.465</v>
      </c>
      <c r="R2271" s="4">
        <v>18.942</v>
      </c>
      <c r="S2271" s="4">
        <v>10.339</v>
      </c>
      <c r="T2271" s="4">
        <v>5.8449999999999998</v>
      </c>
      <c r="U2271" s="4">
        <v>3.8780000000000001</v>
      </c>
      <c r="V2271" s="4">
        <v>2.1110000000000002</v>
      </c>
      <c r="W2271" s="4">
        <v>1.3759999999999999</v>
      </c>
      <c r="X2271" s="4">
        <v>0.434</v>
      </c>
      <c r="Y2271" s="4">
        <v>0.17199999999999999</v>
      </c>
      <c r="Z2271" s="4">
        <v>3.6999999999999998E-2</v>
      </c>
      <c r="AA2271" s="4">
        <v>1.2999999999999999E-2</v>
      </c>
    </row>
    <row r="2272" spans="1:27" s="6" customFormat="1" x14ac:dyDescent="0.3">
      <c r="A2272" s="40">
        <v>2271</v>
      </c>
      <c r="B2272" s="18" t="s">
        <v>323</v>
      </c>
      <c r="C2272" s="43" t="s">
        <v>171</v>
      </c>
      <c r="D2272" s="41"/>
      <c r="E2272" s="41">
        <v>634</v>
      </c>
      <c r="F2272" s="41">
        <v>2025</v>
      </c>
      <c r="G2272" s="4">
        <v>66.944999999999993</v>
      </c>
      <c r="H2272" s="4">
        <v>68.644000000000005</v>
      </c>
      <c r="I2272" s="4">
        <v>66.575999999999993</v>
      </c>
      <c r="J2272" s="4">
        <v>59.473999999999997</v>
      </c>
      <c r="K2272" s="4">
        <v>62.569000000000003</v>
      </c>
      <c r="L2272" s="4">
        <v>72.813000000000002</v>
      </c>
      <c r="M2272" s="4">
        <v>89.558000000000007</v>
      </c>
      <c r="N2272" s="4">
        <v>94.725999999999999</v>
      </c>
      <c r="O2272" s="4">
        <v>74.543000000000006</v>
      </c>
      <c r="P2272" s="4">
        <v>43.301000000000002</v>
      </c>
      <c r="Q2272" s="4">
        <v>32.17</v>
      </c>
      <c r="R2272" s="4">
        <v>28.547999999999998</v>
      </c>
      <c r="S2272" s="4">
        <v>18.033999999999999</v>
      </c>
      <c r="T2272" s="4">
        <v>10.141</v>
      </c>
      <c r="U2272" s="4">
        <v>5.4889999999999999</v>
      </c>
      <c r="V2272" s="4">
        <v>3.2850000000000001</v>
      </c>
      <c r="W2272" s="4">
        <v>1.6220000000000001</v>
      </c>
      <c r="X2272" s="4">
        <v>0.91</v>
      </c>
      <c r="Y2272" s="4">
        <v>0.22900000000000001</v>
      </c>
      <c r="Z2272" s="4">
        <v>6.6000000000000003E-2</v>
      </c>
      <c r="AA2272" s="4">
        <v>1.0999999999999999E-2</v>
      </c>
    </row>
    <row r="2273" spans="1:27" s="6" customFormat="1" x14ac:dyDescent="0.3">
      <c r="A2273" s="40">
        <v>2272</v>
      </c>
      <c r="B2273" s="18" t="s">
        <v>323</v>
      </c>
      <c r="C2273" s="43" t="s">
        <v>171</v>
      </c>
      <c r="D2273" s="41"/>
      <c r="E2273" s="41">
        <v>634</v>
      </c>
      <c r="F2273" s="41">
        <v>2030</v>
      </c>
      <c r="G2273" s="4">
        <v>66.91</v>
      </c>
      <c r="H2273" s="4">
        <v>69.884</v>
      </c>
      <c r="I2273" s="4">
        <v>70.099999999999994</v>
      </c>
      <c r="J2273" s="4">
        <v>67.025000000000006</v>
      </c>
      <c r="K2273" s="4">
        <v>66.923000000000002</v>
      </c>
      <c r="L2273" s="4">
        <v>77.507999999999996</v>
      </c>
      <c r="M2273" s="4">
        <v>82.727000000000004</v>
      </c>
      <c r="N2273" s="4">
        <v>89.435000000000002</v>
      </c>
      <c r="O2273" s="4">
        <v>89.537000000000006</v>
      </c>
      <c r="P2273" s="4">
        <v>69.272000000000006</v>
      </c>
      <c r="Q2273" s="4">
        <v>39.534999999999997</v>
      </c>
      <c r="R2273" s="4">
        <v>30.253</v>
      </c>
      <c r="S2273" s="4">
        <v>27.369</v>
      </c>
      <c r="T2273" s="4">
        <v>17.419</v>
      </c>
      <c r="U2273" s="4">
        <v>9.4320000000000004</v>
      </c>
      <c r="V2273" s="4">
        <v>4.7030000000000003</v>
      </c>
      <c r="W2273" s="4">
        <v>2.5680000000000001</v>
      </c>
      <c r="X2273" s="4">
        <v>1.0960000000000001</v>
      </c>
      <c r="Y2273" s="4">
        <v>0.49199999999999999</v>
      </c>
      <c r="Z2273" s="4">
        <v>0.09</v>
      </c>
      <c r="AA2273" s="4">
        <v>1.7000000000000001E-2</v>
      </c>
    </row>
    <row r="2274" spans="1:27" s="6" customFormat="1" x14ac:dyDescent="0.3">
      <c r="A2274" s="40">
        <v>2273</v>
      </c>
      <c r="B2274" s="18" t="s">
        <v>323</v>
      </c>
      <c r="C2274" s="43" t="s">
        <v>171</v>
      </c>
      <c r="D2274" s="41"/>
      <c r="E2274" s="41">
        <v>634</v>
      </c>
      <c r="F2274" s="41">
        <v>2035</v>
      </c>
      <c r="G2274" s="4">
        <v>66.007000000000005</v>
      </c>
      <c r="H2274" s="4">
        <v>69.852000000000004</v>
      </c>
      <c r="I2274" s="4">
        <v>71.341999999999999</v>
      </c>
      <c r="J2274" s="4">
        <v>70.551000000000002</v>
      </c>
      <c r="K2274" s="4">
        <v>72.968999999999994</v>
      </c>
      <c r="L2274" s="4">
        <v>78.611000000000004</v>
      </c>
      <c r="M2274" s="4">
        <v>86.174000000000007</v>
      </c>
      <c r="N2274" s="4">
        <v>83.117999999999995</v>
      </c>
      <c r="O2274" s="4">
        <v>84.263999999999996</v>
      </c>
      <c r="P2274" s="4">
        <v>84.22</v>
      </c>
      <c r="Q2274" s="4">
        <v>65.355000000000004</v>
      </c>
      <c r="R2274" s="4">
        <v>37.798999999999999</v>
      </c>
      <c r="S2274" s="4">
        <v>29.33</v>
      </c>
      <c r="T2274" s="4">
        <v>26.312000000000001</v>
      </c>
      <c r="U2274" s="4">
        <v>16.155000000000001</v>
      </c>
      <c r="V2274" s="4">
        <v>8.17</v>
      </c>
      <c r="W2274" s="4">
        <v>3.7320000000000002</v>
      </c>
      <c r="X2274" s="4">
        <v>1.77</v>
      </c>
      <c r="Y2274" s="4">
        <v>0.61</v>
      </c>
      <c r="Z2274" s="4">
        <v>0.20100000000000001</v>
      </c>
      <c r="AA2274" s="4">
        <v>2.5000000000000001E-2</v>
      </c>
    </row>
    <row r="2275" spans="1:27" s="6" customFormat="1" x14ac:dyDescent="0.3">
      <c r="A2275" s="40">
        <v>2274</v>
      </c>
      <c r="B2275" s="18" t="s">
        <v>323</v>
      </c>
      <c r="C2275" s="43" t="s">
        <v>171</v>
      </c>
      <c r="D2275" s="41"/>
      <c r="E2275" s="41">
        <v>634</v>
      </c>
      <c r="F2275" s="41">
        <v>2040</v>
      </c>
      <c r="G2275" s="4">
        <v>65.697000000000003</v>
      </c>
      <c r="H2275" s="4">
        <v>67.707999999999998</v>
      </c>
      <c r="I2275" s="4">
        <v>70.816999999999993</v>
      </c>
      <c r="J2275" s="4">
        <v>71.543999999999997</v>
      </c>
      <c r="K2275" s="4">
        <v>76.497</v>
      </c>
      <c r="L2275" s="4">
        <v>84.656999999999996</v>
      </c>
      <c r="M2275" s="4">
        <v>87.278000000000006</v>
      </c>
      <c r="N2275" s="4">
        <v>86.563000000000002</v>
      </c>
      <c r="O2275" s="4">
        <v>77.965999999999994</v>
      </c>
      <c r="P2275" s="4">
        <v>78.978999999999999</v>
      </c>
      <c r="Q2275" s="4">
        <v>79.234999999999999</v>
      </c>
      <c r="R2275" s="4">
        <v>62.347999999999999</v>
      </c>
      <c r="S2275" s="4">
        <v>36.728000000000002</v>
      </c>
      <c r="T2275" s="4">
        <v>28.289000000000001</v>
      </c>
      <c r="U2275" s="4">
        <v>24.446999999999999</v>
      </c>
      <c r="V2275" s="4">
        <v>14.132</v>
      </c>
      <c r="W2275" s="4">
        <v>6.5739999999999998</v>
      </c>
      <c r="X2275" s="4">
        <v>2.621</v>
      </c>
      <c r="Y2275" s="4">
        <v>1.0069999999999999</v>
      </c>
      <c r="Z2275" s="4">
        <v>0.255</v>
      </c>
      <c r="AA2275" s="4">
        <v>5.2999999999999999E-2</v>
      </c>
    </row>
    <row r="2276" spans="1:27" s="6" customFormat="1" x14ac:dyDescent="0.3">
      <c r="A2276" s="40">
        <v>2275</v>
      </c>
      <c r="B2276" s="18" t="s">
        <v>323</v>
      </c>
      <c r="C2276" s="43" t="s">
        <v>171</v>
      </c>
      <c r="D2276" s="41"/>
      <c r="E2276" s="41">
        <v>634</v>
      </c>
      <c r="F2276" s="41">
        <v>2045</v>
      </c>
      <c r="G2276" s="4">
        <v>67.790000000000006</v>
      </c>
      <c r="H2276" s="4">
        <v>67.400999999999996</v>
      </c>
      <c r="I2276" s="4">
        <v>68.674999999999997</v>
      </c>
      <c r="J2276" s="4">
        <v>71.022999999999996</v>
      </c>
      <c r="K2276" s="4">
        <v>77.494</v>
      </c>
      <c r="L2276" s="4">
        <v>88.183999999999997</v>
      </c>
      <c r="M2276" s="4">
        <v>93.323999999999998</v>
      </c>
      <c r="N2276" s="4">
        <v>87.671999999999997</v>
      </c>
      <c r="O2276" s="4">
        <v>81.409000000000006</v>
      </c>
      <c r="P2276" s="4">
        <v>72.712000000000003</v>
      </c>
      <c r="Q2276" s="4">
        <v>74.043999999999997</v>
      </c>
      <c r="R2276" s="4">
        <v>76.113</v>
      </c>
      <c r="S2276" s="4">
        <v>60.706000000000003</v>
      </c>
      <c r="T2276" s="4">
        <v>35.450000000000003</v>
      </c>
      <c r="U2276" s="4">
        <v>26.425999999999998</v>
      </c>
      <c r="V2276" s="4">
        <v>21.58</v>
      </c>
      <c r="W2276" s="4">
        <v>11.518000000000001</v>
      </c>
      <c r="X2276" s="4">
        <v>4.6989999999999998</v>
      </c>
      <c r="Y2276" s="4">
        <v>1.5249999999999999</v>
      </c>
      <c r="Z2276" s="4">
        <v>0.43</v>
      </c>
      <c r="AA2276" s="4">
        <v>7.3999999999999996E-2</v>
      </c>
    </row>
    <row r="2277" spans="1:27" s="6" customFormat="1" x14ac:dyDescent="0.3">
      <c r="A2277" s="40">
        <v>2276</v>
      </c>
      <c r="B2277" s="18" t="s">
        <v>323</v>
      </c>
      <c r="C2277" s="43" t="s">
        <v>171</v>
      </c>
      <c r="D2277" s="41"/>
      <c r="E2277" s="41">
        <v>634</v>
      </c>
      <c r="F2277" s="41">
        <v>2050</v>
      </c>
      <c r="G2277" s="4">
        <v>70.052999999999997</v>
      </c>
      <c r="H2277" s="4">
        <v>69.497</v>
      </c>
      <c r="I2277" s="4">
        <v>68.370999999999995</v>
      </c>
      <c r="J2277" s="4">
        <v>68.887</v>
      </c>
      <c r="K2277" s="4">
        <v>76.974999999999994</v>
      </c>
      <c r="L2277" s="4">
        <v>89.182000000000002</v>
      </c>
      <c r="M2277" s="4">
        <v>96.850999999999999</v>
      </c>
      <c r="N2277" s="4">
        <v>93.712999999999994</v>
      </c>
      <c r="O2277" s="4">
        <v>82.521000000000001</v>
      </c>
      <c r="P2277" s="4">
        <v>76.156000000000006</v>
      </c>
      <c r="Q2277" s="4">
        <v>67.831999999999994</v>
      </c>
      <c r="R2277" s="4">
        <v>71.027000000000001</v>
      </c>
      <c r="S2277" s="4">
        <v>74.254999999999995</v>
      </c>
      <c r="T2277" s="4">
        <v>58.497999999999998</v>
      </c>
      <c r="U2277" s="4">
        <v>33.241999999999997</v>
      </c>
      <c r="V2277" s="4">
        <v>23.521999999999998</v>
      </c>
      <c r="W2277" s="4">
        <v>17.8</v>
      </c>
      <c r="X2277" s="4">
        <v>8.3689999999999998</v>
      </c>
      <c r="Y2277" s="4">
        <v>2.79</v>
      </c>
      <c r="Z2277" s="4">
        <v>0.66900000000000004</v>
      </c>
      <c r="AA2277" s="4">
        <v>0.124</v>
      </c>
    </row>
    <row r="2278" spans="1:27" s="6" customFormat="1" x14ac:dyDescent="0.3">
      <c r="A2278" s="40">
        <v>2277</v>
      </c>
      <c r="B2278" s="18" t="s">
        <v>323</v>
      </c>
      <c r="C2278" s="43" t="s">
        <v>171</v>
      </c>
      <c r="D2278" s="41"/>
      <c r="E2278" s="41">
        <v>634</v>
      </c>
      <c r="F2278" s="41">
        <v>2055</v>
      </c>
      <c r="G2278" s="4">
        <v>71.733000000000004</v>
      </c>
      <c r="H2278" s="4">
        <v>71.676000000000002</v>
      </c>
      <c r="I2278" s="4">
        <v>70.415999999999997</v>
      </c>
      <c r="J2278" s="4">
        <v>68.573999999999998</v>
      </c>
      <c r="K2278" s="4">
        <v>74.543000000000006</v>
      </c>
      <c r="L2278" s="4">
        <v>88.08</v>
      </c>
      <c r="M2278" s="4">
        <v>97.415000000000006</v>
      </c>
      <c r="N2278" s="4">
        <v>97.216999999999999</v>
      </c>
      <c r="O2278" s="4">
        <v>88.81</v>
      </c>
      <c r="P2278" s="4">
        <v>77.528000000000006</v>
      </c>
      <c r="Q2278" s="4">
        <v>71.498999999999995</v>
      </c>
      <c r="R2278" s="4">
        <v>65.031999999999996</v>
      </c>
      <c r="S2278" s="4">
        <v>69.42</v>
      </c>
      <c r="T2278" s="4">
        <v>71.671000000000006</v>
      </c>
      <c r="U2278" s="4">
        <v>54.972000000000001</v>
      </c>
      <c r="V2278" s="4">
        <v>29.814</v>
      </c>
      <c r="W2278" s="4">
        <v>19.617000000000001</v>
      </c>
      <c r="X2278" s="4">
        <v>13.135</v>
      </c>
      <c r="Y2278" s="4">
        <v>5.0709999999999997</v>
      </c>
      <c r="Z2278" s="4">
        <v>1.254</v>
      </c>
      <c r="AA2278" s="4">
        <v>0.19900000000000001</v>
      </c>
    </row>
    <row r="2279" spans="1:27" s="6" customFormat="1" x14ac:dyDescent="0.3">
      <c r="A2279" s="40">
        <v>2278</v>
      </c>
      <c r="B2279" s="18" t="s">
        <v>323</v>
      </c>
      <c r="C2279" s="43" t="s">
        <v>171</v>
      </c>
      <c r="D2279" s="41"/>
      <c r="E2279" s="41">
        <v>634</v>
      </c>
      <c r="F2279" s="41">
        <v>2060</v>
      </c>
      <c r="G2279" s="4">
        <v>72.201999999999998</v>
      </c>
      <c r="H2279" s="4">
        <v>73.266000000000005</v>
      </c>
      <c r="I2279" s="4">
        <v>72.548000000000002</v>
      </c>
      <c r="J2279" s="4">
        <v>70.608999999999995</v>
      </c>
      <c r="K2279" s="4">
        <v>73.932000000000002</v>
      </c>
      <c r="L2279" s="4">
        <v>85.066000000000003</v>
      </c>
      <c r="M2279" s="4">
        <v>95.879000000000005</v>
      </c>
      <c r="N2279" s="4">
        <v>97.76</v>
      </c>
      <c r="O2279" s="4">
        <v>92.561999999999998</v>
      </c>
      <c r="P2279" s="4">
        <v>84.055000000000007</v>
      </c>
      <c r="Q2279" s="4">
        <v>73.106999999999999</v>
      </c>
      <c r="R2279" s="4">
        <v>68.813999999999993</v>
      </c>
      <c r="S2279" s="4">
        <v>63.668999999999997</v>
      </c>
      <c r="T2279" s="4">
        <v>67.228999999999999</v>
      </c>
      <c r="U2279" s="4">
        <v>67.611999999999995</v>
      </c>
      <c r="V2279" s="4">
        <v>49.66</v>
      </c>
      <c r="W2279" s="4">
        <v>25.128</v>
      </c>
      <c r="X2279" s="4">
        <v>14.693</v>
      </c>
      <c r="Y2279" s="4">
        <v>8.1189999999999998</v>
      </c>
      <c r="Z2279" s="4">
        <v>2.339</v>
      </c>
      <c r="AA2279" s="4">
        <v>0.374</v>
      </c>
    </row>
    <row r="2280" spans="1:27" s="6" customFormat="1" x14ac:dyDescent="0.3">
      <c r="A2280" s="40">
        <v>2279</v>
      </c>
      <c r="B2280" s="18" t="s">
        <v>323</v>
      </c>
      <c r="C2280" s="43" t="s">
        <v>171</v>
      </c>
      <c r="D2280" s="41"/>
      <c r="E2280" s="41">
        <v>634</v>
      </c>
      <c r="F2280" s="41">
        <v>2065</v>
      </c>
      <c r="G2280" s="4">
        <v>72.087999999999994</v>
      </c>
      <c r="H2280" s="4">
        <v>73.653999999999996</v>
      </c>
      <c r="I2280" s="4">
        <v>74.090999999999994</v>
      </c>
      <c r="J2280" s="4">
        <v>72.727999999999994</v>
      </c>
      <c r="K2280" s="4">
        <v>75.668999999999997</v>
      </c>
      <c r="L2280" s="4">
        <v>83.872</v>
      </c>
      <c r="M2280" s="4">
        <v>92.432000000000002</v>
      </c>
      <c r="N2280" s="4">
        <v>96.204999999999998</v>
      </c>
      <c r="O2280" s="4">
        <v>93.361000000000004</v>
      </c>
      <c r="P2280" s="4">
        <v>88.058999999999997</v>
      </c>
      <c r="Q2280" s="4">
        <v>79.844999999999999</v>
      </c>
      <c r="R2280" s="4">
        <v>70.558000000000007</v>
      </c>
      <c r="S2280" s="4">
        <v>67.477999999999994</v>
      </c>
      <c r="T2280" s="4">
        <v>61.857999999999997</v>
      </c>
      <c r="U2280" s="4">
        <v>63.704000000000001</v>
      </c>
      <c r="V2280" s="4">
        <v>61.488</v>
      </c>
      <c r="W2280" s="4">
        <v>42.271999999999998</v>
      </c>
      <c r="X2280" s="4">
        <v>19.09</v>
      </c>
      <c r="Y2280" s="4">
        <v>9.2609999999999992</v>
      </c>
      <c r="Z2280" s="4">
        <v>3.839</v>
      </c>
      <c r="AA2280" s="4">
        <v>0.71499999999999997</v>
      </c>
    </row>
    <row r="2281" spans="1:27" s="6" customFormat="1" x14ac:dyDescent="0.3">
      <c r="A2281" s="40">
        <v>2280</v>
      </c>
      <c r="B2281" s="18" t="s">
        <v>323</v>
      </c>
      <c r="C2281" s="43" t="s">
        <v>171</v>
      </c>
      <c r="D2281" s="41"/>
      <c r="E2281" s="41">
        <v>634</v>
      </c>
      <c r="F2281" s="41">
        <v>2070</v>
      </c>
      <c r="G2281" s="4">
        <v>72.248000000000005</v>
      </c>
      <c r="H2281" s="4">
        <v>73.450999999999993</v>
      </c>
      <c r="I2281" s="4">
        <v>74.429000000000002</v>
      </c>
      <c r="J2281" s="4">
        <v>74.260000000000005</v>
      </c>
      <c r="K2281" s="4">
        <v>77.489999999999995</v>
      </c>
      <c r="L2281" s="4">
        <v>85.021000000000001</v>
      </c>
      <c r="M2281" s="4">
        <v>90.805999999999997</v>
      </c>
      <c r="N2281" s="4">
        <v>92.74</v>
      </c>
      <c r="O2281" s="4">
        <v>92.063999999999993</v>
      </c>
      <c r="P2281" s="4">
        <v>89.117000000000004</v>
      </c>
      <c r="Q2281" s="4">
        <v>84.072999999999993</v>
      </c>
      <c r="R2281" s="4">
        <v>77.388000000000005</v>
      </c>
      <c r="S2281" s="4">
        <v>69.290999999999997</v>
      </c>
      <c r="T2281" s="4">
        <v>65.697999999999993</v>
      </c>
      <c r="U2281" s="4">
        <v>58.863999999999997</v>
      </c>
      <c r="V2281" s="4">
        <v>58.302999999999997</v>
      </c>
      <c r="W2281" s="4">
        <v>52.835999999999999</v>
      </c>
      <c r="X2281" s="4">
        <v>32.552</v>
      </c>
      <c r="Y2281" s="4">
        <v>12.259</v>
      </c>
      <c r="Z2281" s="4">
        <v>4.4870000000000001</v>
      </c>
      <c r="AA2281" s="4">
        <v>1.23</v>
      </c>
    </row>
    <row r="2282" spans="1:27" s="6" customFormat="1" x14ac:dyDescent="0.3">
      <c r="A2282" s="40">
        <v>2281</v>
      </c>
      <c r="B2282" s="18" t="s">
        <v>323</v>
      </c>
      <c r="C2282" s="43" t="s">
        <v>171</v>
      </c>
      <c r="D2282" s="41"/>
      <c r="E2282" s="41">
        <v>634</v>
      </c>
      <c r="F2282" s="41">
        <v>2075</v>
      </c>
      <c r="G2282" s="4">
        <v>72.906000000000006</v>
      </c>
      <c r="H2282" s="4">
        <v>73.528000000000006</v>
      </c>
      <c r="I2282" s="4">
        <v>74.179000000000002</v>
      </c>
      <c r="J2282" s="4">
        <v>74.587000000000003</v>
      </c>
      <c r="K2282" s="4">
        <v>78.724000000000004</v>
      </c>
      <c r="L2282" s="4">
        <v>86.254999999999995</v>
      </c>
      <c r="M2282" s="4">
        <v>91.519000000000005</v>
      </c>
      <c r="N2282" s="4">
        <v>91.093999999999994</v>
      </c>
      <c r="O2282" s="4">
        <v>88.861000000000004</v>
      </c>
      <c r="P2282" s="4">
        <v>88.084000000000003</v>
      </c>
      <c r="Q2282" s="4">
        <v>85.370999999999995</v>
      </c>
      <c r="R2282" s="4">
        <v>81.736000000000004</v>
      </c>
      <c r="S2282" s="4">
        <v>76.106999999999999</v>
      </c>
      <c r="T2282" s="4">
        <v>67.602999999999994</v>
      </c>
      <c r="U2282" s="4">
        <v>62.735999999999997</v>
      </c>
      <c r="V2282" s="4">
        <v>54.186999999999998</v>
      </c>
      <c r="W2282" s="4">
        <v>50.536000000000001</v>
      </c>
      <c r="X2282" s="4">
        <v>41.204999999999998</v>
      </c>
      <c r="Y2282" s="4">
        <v>21.282</v>
      </c>
      <c r="Z2282" s="4">
        <v>6.0819999999999999</v>
      </c>
      <c r="AA2282" s="4">
        <v>1.5820000000000001</v>
      </c>
    </row>
    <row r="2283" spans="1:27" s="6" customFormat="1" x14ac:dyDescent="0.3">
      <c r="A2283" s="40">
        <v>2282</v>
      </c>
      <c r="B2283" s="18" t="s">
        <v>323</v>
      </c>
      <c r="C2283" s="43" t="s">
        <v>171</v>
      </c>
      <c r="D2283" s="41"/>
      <c r="E2283" s="41">
        <v>634</v>
      </c>
      <c r="F2283" s="41">
        <v>2080</v>
      </c>
      <c r="G2283" s="4">
        <v>74.016000000000005</v>
      </c>
      <c r="H2283" s="4">
        <v>74.099999999999994</v>
      </c>
      <c r="I2283" s="4">
        <v>74.206999999999994</v>
      </c>
      <c r="J2283" s="4">
        <v>74.326999999999998</v>
      </c>
      <c r="K2283" s="4">
        <v>78.751999999999995</v>
      </c>
      <c r="L2283" s="4">
        <v>86.902000000000001</v>
      </c>
      <c r="M2283" s="4">
        <v>92.319000000000003</v>
      </c>
      <c r="N2283" s="4">
        <v>91.787000000000006</v>
      </c>
      <c r="O2283" s="4">
        <v>87.471000000000004</v>
      </c>
      <c r="P2283" s="4">
        <v>85.149000000000001</v>
      </c>
      <c r="Q2283" s="4">
        <v>84.585999999999999</v>
      </c>
      <c r="R2283" s="4">
        <v>83.177999999999997</v>
      </c>
      <c r="S2283" s="4">
        <v>80.491</v>
      </c>
      <c r="T2283" s="4">
        <v>74.378</v>
      </c>
      <c r="U2283" s="4">
        <v>64.777000000000001</v>
      </c>
      <c r="V2283" s="4">
        <v>58.076000000000001</v>
      </c>
      <c r="W2283" s="4">
        <v>47.363</v>
      </c>
      <c r="X2283" s="4">
        <v>39.901000000000003</v>
      </c>
      <c r="Y2283" s="4">
        <v>27.416</v>
      </c>
      <c r="Z2283" s="4">
        <v>10.811999999999999</v>
      </c>
      <c r="AA2283" s="4">
        <v>2.173</v>
      </c>
    </row>
    <row r="2284" spans="1:27" s="6" customFormat="1" x14ac:dyDescent="0.3">
      <c r="A2284" s="40">
        <v>2283</v>
      </c>
      <c r="B2284" s="18" t="s">
        <v>323</v>
      </c>
      <c r="C2284" s="43" t="s">
        <v>171</v>
      </c>
      <c r="D2284" s="41"/>
      <c r="E2284" s="41">
        <v>634</v>
      </c>
      <c r="F2284" s="41">
        <v>2085</v>
      </c>
      <c r="G2284" s="4">
        <v>74.841999999999999</v>
      </c>
      <c r="H2284" s="4">
        <v>75.122</v>
      </c>
      <c r="I2284" s="4">
        <v>74.731999999999999</v>
      </c>
      <c r="J2284" s="4">
        <v>74.344999999999999</v>
      </c>
      <c r="K2284" s="4">
        <v>78.194000000000003</v>
      </c>
      <c r="L2284" s="4">
        <v>86.347999999999999</v>
      </c>
      <c r="M2284" s="4">
        <v>92.531999999999996</v>
      </c>
      <c r="N2284" s="4">
        <v>92.563000000000002</v>
      </c>
      <c r="O2284" s="4">
        <v>88.42</v>
      </c>
      <c r="P2284" s="4">
        <v>84.022999999999996</v>
      </c>
      <c r="Q2284" s="4">
        <v>81.906000000000006</v>
      </c>
      <c r="R2284" s="4">
        <v>82.552999999999997</v>
      </c>
      <c r="S2284" s="4">
        <v>82.015000000000001</v>
      </c>
      <c r="T2284" s="4">
        <v>78.802000000000007</v>
      </c>
      <c r="U2284" s="4">
        <v>71.483999999999995</v>
      </c>
      <c r="V2284" s="4">
        <v>60.28</v>
      </c>
      <c r="W2284" s="4">
        <v>51.17</v>
      </c>
      <c r="X2284" s="4">
        <v>37.841000000000001</v>
      </c>
      <c r="Y2284" s="4">
        <v>27.004000000000001</v>
      </c>
      <c r="Z2284" s="4">
        <v>14.259</v>
      </c>
      <c r="AA2284" s="4">
        <v>3.7749999999999999</v>
      </c>
    </row>
    <row r="2285" spans="1:27" s="6" customFormat="1" x14ac:dyDescent="0.3">
      <c r="A2285" s="40">
        <v>2284</v>
      </c>
      <c r="B2285" s="18" t="s">
        <v>323</v>
      </c>
      <c r="C2285" s="43" t="s">
        <v>171</v>
      </c>
      <c r="D2285" s="41"/>
      <c r="E2285" s="41">
        <v>634</v>
      </c>
      <c r="F2285" s="41">
        <v>2090</v>
      </c>
      <c r="G2285" s="4">
        <v>75.102000000000004</v>
      </c>
      <c r="H2285" s="4">
        <v>75.863</v>
      </c>
      <c r="I2285" s="4">
        <v>75.703000000000003</v>
      </c>
      <c r="J2285" s="4">
        <v>74.858000000000004</v>
      </c>
      <c r="K2285" s="4">
        <v>77.914000000000001</v>
      </c>
      <c r="L2285" s="4">
        <v>85.203999999999994</v>
      </c>
      <c r="M2285" s="4">
        <v>91.540999999999997</v>
      </c>
      <c r="N2285" s="4">
        <v>92.756</v>
      </c>
      <c r="O2285" s="4">
        <v>89.450999999999993</v>
      </c>
      <c r="P2285" s="4">
        <v>85.23</v>
      </c>
      <c r="Q2285" s="4">
        <v>81.03</v>
      </c>
      <c r="R2285" s="4">
        <v>80.040000000000006</v>
      </c>
      <c r="S2285" s="4">
        <v>81.495000000000005</v>
      </c>
      <c r="T2285" s="4">
        <v>80.436999999999998</v>
      </c>
      <c r="U2285" s="4">
        <v>75.956999999999994</v>
      </c>
      <c r="V2285" s="4">
        <v>66.850999999999999</v>
      </c>
      <c r="W2285" s="4">
        <v>53.512</v>
      </c>
      <c r="X2285" s="4">
        <v>41.345999999999997</v>
      </c>
      <c r="Y2285" s="4">
        <v>26.035</v>
      </c>
      <c r="Z2285" s="4">
        <v>14.369</v>
      </c>
      <c r="AA2285" s="4">
        <v>5.375</v>
      </c>
    </row>
    <row r="2286" spans="1:27" s="6" customFormat="1" x14ac:dyDescent="0.3">
      <c r="A2286" s="40">
        <v>2285</v>
      </c>
      <c r="B2286" s="18" t="s">
        <v>323</v>
      </c>
      <c r="C2286" s="43" t="s">
        <v>171</v>
      </c>
      <c r="D2286" s="41"/>
      <c r="E2286" s="41">
        <v>634</v>
      </c>
      <c r="F2286" s="41">
        <v>2095</v>
      </c>
      <c r="G2286" s="4">
        <v>74.944000000000003</v>
      </c>
      <c r="H2286" s="4">
        <v>76.037000000000006</v>
      </c>
      <c r="I2286" s="4">
        <v>76.394999999999996</v>
      </c>
      <c r="J2286" s="4">
        <v>75.819000000000003</v>
      </c>
      <c r="K2286" s="4">
        <v>78.129000000000005</v>
      </c>
      <c r="L2286" s="4">
        <v>84.338999999999999</v>
      </c>
      <c r="M2286" s="4">
        <v>89.965000000000003</v>
      </c>
      <c r="N2286" s="4">
        <v>91.744</v>
      </c>
      <c r="O2286" s="4">
        <v>89.899000000000001</v>
      </c>
      <c r="P2286" s="4">
        <v>86.522999999999996</v>
      </c>
      <c r="Q2286" s="4">
        <v>82.474999999999994</v>
      </c>
      <c r="R2286" s="4">
        <v>79.319000000000003</v>
      </c>
      <c r="S2286" s="4">
        <v>79.105000000000004</v>
      </c>
      <c r="T2286" s="4">
        <v>80.069000000000003</v>
      </c>
      <c r="U2286" s="4">
        <v>77.757999999999996</v>
      </c>
      <c r="V2286" s="4">
        <v>71.37</v>
      </c>
      <c r="W2286" s="4">
        <v>59.776000000000003</v>
      </c>
      <c r="X2286" s="4">
        <v>43.716000000000001</v>
      </c>
      <c r="Y2286" s="4">
        <v>28.911999999999999</v>
      </c>
      <c r="Z2286" s="4">
        <v>14.173999999999999</v>
      </c>
      <c r="AA2286" s="4">
        <v>6.0359999999999996</v>
      </c>
    </row>
    <row r="2287" spans="1:27" s="6" customFormat="1" x14ac:dyDescent="0.3">
      <c r="A2287" s="40">
        <v>2286</v>
      </c>
      <c r="B2287" s="18" t="s">
        <v>323</v>
      </c>
      <c r="C2287" s="43" t="s">
        <v>171</v>
      </c>
      <c r="D2287" s="41"/>
      <c r="E2287" s="41">
        <v>634</v>
      </c>
      <c r="F2287" s="41">
        <v>2100</v>
      </c>
      <c r="G2287" s="4">
        <v>74.626000000000005</v>
      </c>
      <c r="H2287" s="4">
        <v>75.793000000000006</v>
      </c>
      <c r="I2287" s="4">
        <v>76.521000000000001</v>
      </c>
      <c r="J2287" s="4">
        <v>76.501000000000005</v>
      </c>
      <c r="K2287" s="4">
        <v>78.792000000000002</v>
      </c>
      <c r="L2287" s="4">
        <v>83.968999999999994</v>
      </c>
      <c r="M2287" s="4">
        <v>88.665999999999997</v>
      </c>
      <c r="N2287" s="4">
        <v>90.147000000000006</v>
      </c>
      <c r="O2287" s="4">
        <v>89.144000000000005</v>
      </c>
      <c r="P2287" s="4">
        <v>87.23</v>
      </c>
      <c r="Q2287" s="4">
        <v>84.007000000000005</v>
      </c>
      <c r="R2287" s="4">
        <v>80.903999999999996</v>
      </c>
      <c r="S2287" s="4">
        <v>78.474000000000004</v>
      </c>
      <c r="T2287" s="4">
        <v>77.847999999999999</v>
      </c>
      <c r="U2287" s="4">
        <v>77.608999999999995</v>
      </c>
      <c r="V2287" s="4">
        <v>73.378</v>
      </c>
      <c r="W2287" s="4">
        <v>64.25</v>
      </c>
      <c r="X2287" s="4">
        <v>49.341999999999999</v>
      </c>
      <c r="Y2287" s="4">
        <v>31.045000000000002</v>
      </c>
      <c r="Z2287" s="4">
        <v>16.094000000000001</v>
      </c>
      <c r="AA2287" s="4">
        <v>6.335</v>
      </c>
    </row>
    <row r="2288" spans="1:27" s="6" customFormat="1" x14ac:dyDescent="0.3">
      <c r="A2288" s="40">
        <v>2287</v>
      </c>
      <c r="B2288" s="18" t="s">
        <v>323</v>
      </c>
      <c r="C2288" s="43" t="s">
        <v>172</v>
      </c>
      <c r="D2288" s="41"/>
      <c r="E2288" s="41">
        <v>682</v>
      </c>
      <c r="F2288" s="41">
        <v>2015</v>
      </c>
      <c r="G2288" s="4">
        <v>1458.991</v>
      </c>
      <c r="H2288" s="4">
        <v>1362.2809999999999</v>
      </c>
      <c r="I2288" s="4">
        <v>1218.982</v>
      </c>
      <c r="J2288" s="4">
        <v>1149.7829999999999</v>
      </c>
      <c r="K2288" s="4">
        <v>1225.9739999999999</v>
      </c>
      <c r="L2288" s="4">
        <v>1284.364</v>
      </c>
      <c r="M2288" s="4">
        <v>1303.797</v>
      </c>
      <c r="N2288" s="4">
        <v>1308.395</v>
      </c>
      <c r="O2288" s="4">
        <v>1058.2070000000001</v>
      </c>
      <c r="P2288" s="4">
        <v>726.52</v>
      </c>
      <c r="Q2288" s="4">
        <v>520.43899999999996</v>
      </c>
      <c r="R2288" s="4">
        <v>331.04599999999999</v>
      </c>
      <c r="S2288" s="4">
        <v>261.03199999999998</v>
      </c>
      <c r="T2288" s="4">
        <v>164.3</v>
      </c>
      <c r="U2288" s="4">
        <v>127.42100000000001</v>
      </c>
      <c r="V2288" s="4">
        <v>83.513999999999996</v>
      </c>
      <c r="W2288" s="4">
        <v>47.39</v>
      </c>
      <c r="X2288" s="4">
        <v>22.878</v>
      </c>
      <c r="Y2288" s="4">
        <v>7.5739999999999998</v>
      </c>
      <c r="Z2288" s="4">
        <v>1.409</v>
      </c>
      <c r="AA2288" s="4">
        <v>0.14000000000000001</v>
      </c>
    </row>
    <row r="2289" spans="1:27" s="6" customFormat="1" x14ac:dyDescent="0.3">
      <c r="A2289" s="40">
        <v>2288</v>
      </c>
      <c r="B2289" s="18" t="s">
        <v>323</v>
      </c>
      <c r="C2289" s="43" t="s">
        <v>172</v>
      </c>
      <c r="D2289" s="41"/>
      <c r="E2289" s="41">
        <v>682</v>
      </c>
      <c r="F2289" s="41">
        <v>2020</v>
      </c>
      <c r="G2289" s="4">
        <v>1506.864</v>
      </c>
      <c r="H2289" s="4">
        <v>1383.2239999999999</v>
      </c>
      <c r="I2289" s="4">
        <v>1261.74</v>
      </c>
      <c r="J2289" s="4">
        <v>1096.393</v>
      </c>
      <c r="K2289" s="4">
        <v>1119.5309999999999</v>
      </c>
      <c r="L2289" s="4">
        <v>1365.2729999999999</v>
      </c>
      <c r="M2289" s="4">
        <v>1408.4259999999999</v>
      </c>
      <c r="N2289" s="4">
        <v>1294.0450000000001</v>
      </c>
      <c r="O2289" s="4">
        <v>1260.452</v>
      </c>
      <c r="P2289" s="4">
        <v>1016.421</v>
      </c>
      <c r="Q2289" s="4">
        <v>676.70899999999995</v>
      </c>
      <c r="R2289" s="4">
        <v>481.87</v>
      </c>
      <c r="S2289" s="4">
        <v>312.30399999999997</v>
      </c>
      <c r="T2289" s="4">
        <v>242.17400000000001</v>
      </c>
      <c r="U2289" s="4">
        <v>143.60499999999999</v>
      </c>
      <c r="V2289" s="4">
        <v>100.867</v>
      </c>
      <c r="W2289" s="4">
        <v>57.173999999999999</v>
      </c>
      <c r="X2289" s="4">
        <v>25.138999999999999</v>
      </c>
      <c r="Y2289" s="4">
        <v>8.6620000000000008</v>
      </c>
      <c r="Z2289" s="4">
        <v>1.903</v>
      </c>
      <c r="AA2289" s="4">
        <v>0.224</v>
      </c>
    </row>
    <row r="2290" spans="1:27" s="6" customFormat="1" x14ac:dyDescent="0.3">
      <c r="A2290" s="40">
        <v>2289</v>
      </c>
      <c r="B2290" s="18" t="s">
        <v>323</v>
      </c>
      <c r="C2290" s="43" t="s">
        <v>172</v>
      </c>
      <c r="D2290" s="41"/>
      <c r="E2290" s="41">
        <v>682</v>
      </c>
      <c r="F2290" s="41">
        <v>2025</v>
      </c>
      <c r="G2290" s="4">
        <v>1451.71</v>
      </c>
      <c r="H2290" s="4">
        <v>1498.9</v>
      </c>
      <c r="I2290" s="4">
        <v>1375.4639999999999</v>
      </c>
      <c r="J2290" s="4">
        <v>1255.498</v>
      </c>
      <c r="K2290" s="4">
        <v>1111.3510000000001</v>
      </c>
      <c r="L2290" s="4">
        <v>1173.095</v>
      </c>
      <c r="M2290" s="4">
        <v>1417.0039999999999</v>
      </c>
      <c r="N2290" s="4">
        <v>1416.106</v>
      </c>
      <c r="O2290" s="4">
        <v>1269.08</v>
      </c>
      <c r="P2290" s="4">
        <v>1225.069</v>
      </c>
      <c r="Q2290" s="4">
        <v>980.952</v>
      </c>
      <c r="R2290" s="4">
        <v>652.90800000000002</v>
      </c>
      <c r="S2290" s="4">
        <v>463.08699999999999</v>
      </c>
      <c r="T2290" s="4">
        <v>291.44</v>
      </c>
      <c r="U2290" s="4">
        <v>213.88</v>
      </c>
      <c r="V2290" s="4">
        <v>115.658</v>
      </c>
      <c r="W2290" s="4">
        <v>70.784000000000006</v>
      </c>
      <c r="X2290" s="4">
        <v>31.45</v>
      </c>
      <c r="Y2290" s="4">
        <v>9.9570000000000007</v>
      </c>
      <c r="Z2290" s="4">
        <v>2.2829999999999999</v>
      </c>
      <c r="AA2290" s="4">
        <v>0.317</v>
      </c>
    </row>
    <row r="2291" spans="1:27" s="6" customFormat="1" x14ac:dyDescent="0.3">
      <c r="A2291" s="40">
        <v>2290</v>
      </c>
      <c r="B2291" s="18" t="s">
        <v>323</v>
      </c>
      <c r="C2291" s="43" t="s">
        <v>172</v>
      </c>
      <c r="D2291" s="41"/>
      <c r="E2291" s="41">
        <v>682</v>
      </c>
      <c r="F2291" s="41">
        <v>2030</v>
      </c>
      <c r="G2291" s="4">
        <v>1331.789</v>
      </c>
      <c r="H2291" s="4">
        <v>1444.2159999999999</v>
      </c>
      <c r="I2291" s="4">
        <v>1491.28</v>
      </c>
      <c r="J2291" s="4">
        <v>1369.269</v>
      </c>
      <c r="K2291" s="4">
        <v>1269.076</v>
      </c>
      <c r="L2291" s="4">
        <v>1152.607</v>
      </c>
      <c r="M2291" s="4">
        <v>1216.7059999999999</v>
      </c>
      <c r="N2291" s="4">
        <v>1422.4190000000001</v>
      </c>
      <c r="O2291" s="4">
        <v>1388.4860000000001</v>
      </c>
      <c r="P2291" s="4">
        <v>1241.758</v>
      </c>
      <c r="Q2291" s="4">
        <v>1200.3489999999999</v>
      </c>
      <c r="R2291" s="4">
        <v>959.53899999999999</v>
      </c>
      <c r="S2291" s="4">
        <v>629.30499999999995</v>
      </c>
      <c r="T2291" s="4">
        <v>434.39400000000001</v>
      </c>
      <c r="U2291" s="4">
        <v>259.75900000000001</v>
      </c>
      <c r="V2291" s="4">
        <v>174.90600000000001</v>
      </c>
      <c r="W2291" s="4">
        <v>82.977000000000004</v>
      </c>
      <c r="X2291" s="4">
        <v>40.228000000000002</v>
      </c>
      <c r="Y2291" s="4">
        <v>12.977</v>
      </c>
      <c r="Z2291" s="4">
        <v>2.7440000000000002</v>
      </c>
      <c r="AA2291" s="4">
        <v>0.4</v>
      </c>
    </row>
    <row r="2292" spans="1:27" s="6" customFormat="1" x14ac:dyDescent="0.3">
      <c r="A2292" s="40">
        <v>2291</v>
      </c>
      <c r="B2292" s="18" t="s">
        <v>323</v>
      </c>
      <c r="C2292" s="43" t="s">
        <v>172</v>
      </c>
      <c r="D2292" s="41"/>
      <c r="E2292" s="41">
        <v>682</v>
      </c>
      <c r="F2292" s="41">
        <v>2035</v>
      </c>
      <c r="G2292" s="4">
        <v>1252.4749999999999</v>
      </c>
      <c r="H2292" s="4">
        <v>1332.278</v>
      </c>
      <c r="I2292" s="4">
        <v>1441.991</v>
      </c>
      <c r="J2292" s="4">
        <v>1486.3969999999999</v>
      </c>
      <c r="K2292" s="4">
        <v>1377.838</v>
      </c>
      <c r="L2292" s="4">
        <v>1296.422</v>
      </c>
      <c r="M2292" s="4">
        <v>1185.172</v>
      </c>
      <c r="N2292" s="4">
        <v>1225.5029999999999</v>
      </c>
      <c r="O2292" s="4">
        <v>1405.2349999999999</v>
      </c>
      <c r="P2292" s="4">
        <v>1368.3879999999999</v>
      </c>
      <c r="Q2292" s="4">
        <v>1220.26</v>
      </c>
      <c r="R2292" s="4">
        <v>1173.7280000000001</v>
      </c>
      <c r="S2292" s="4">
        <v>922.44899999999996</v>
      </c>
      <c r="T2292" s="4">
        <v>590.77599999999995</v>
      </c>
      <c r="U2292" s="4">
        <v>390.44200000000001</v>
      </c>
      <c r="V2292" s="4">
        <v>215.42500000000001</v>
      </c>
      <c r="W2292" s="4">
        <v>128.07499999999999</v>
      </c>
      <c r="X2292" s="4">
        <v>48.613999999999997</v>
      </c>
      <c r="Y2292" s="4">
        <v>17.257000000000001</v>
      </c>
      <c r="Z2292" s="4">
        <v>3.7320000000000002</v>
      </c>
      <c r="AA2292" s="4">
        <v>0.498</v>
      </c>
    </row>
    <row r="2293" spans="1:27" s="6" customFormat="1" x14ac:dyDescent="0.3">
      <c r="A2293" s="40">
        <v>2292</v>
      </c>
      <c r="B2293" s="18" t="s">
        <v>323</v>
      </c>
      <c r="C2293" s="43" t="s">
        <v>172</v>
      </c>
      <c r="D2293" s="41"/>
      <c r="E2293" s="41">
        <v>682</v>
      </c>
      <c r="F2293" s="41">
        <v>2040</v>
      </c>
      <c r="G2293" s="4">
        <v>1225.3140000000001</v>
      </c>
      <c r="H2293" s="4">
        <v>1253.2940000000001</v>
      </c>
      <c r="I2293" s="4">
        <v>1330.4639999999999</v>
      </c>
      <c r="J2293" s="4">
        <v>1437.4159999999999</v>
      </c>
      <c r="K2293" s="4">
        <v>1494.943</v>
      </c>
      <c r="L2293" s="4">
        <v>1405.1410000000001</v>
      </c>
      <c r="M2293" s="4">
        <v>1328.8209999999999</v>
      </c>
      <c r="N2293" s="4">
        <v>1194.2570000000001</v>
      </c>
      <c r="O2293" s="4">
        <v>1209.693</v>
      </c>
      <c r="P2293" s="4">
        <v>1385.614</v>
      </c>
      <c r="Q2293" s="4">
        <v>1346.394</v>
      </c>
      <c r="R2293" s="4">
        <v>1194.6679999999999</v>
      </c>
      <c r="S2293" s="4">
        <v>1132.163</v>
      </c>
      <c r="T2293" s="4">
        <v>870.71299999999997</v>
      </c>
      <c r="U2293" s="4">
        <v>534.93499999999995</v>
      </c>
      <c r="V2293" s="4">
        <v>327.81099999999998</v>
      </c>
      <c r="W2293" s="4">
        <v>160.619</v>
      </c>
      <c r="X2293" s="4">
        <v>77.093999999999994</v>
      </c>
      <c r="Y2293" s="4">
        <v>21.6</v>
      </c>
      <c r="Z2293" s="4">
        <v>5.16</v>
      </c>
      <c r="AA2293" s="4">
        <v>0.69099999999999995</v>
      </c>
    </row>
    <row r="2294" spans="1:27" s="6" customFormat="1" x14ac:dyDescent="0.3">
      <c r="A2294" s="40">
        <v>2293</v>
      </c>
      <c r="B2294" s="18" t="s">
        <v>323</v>
      </c>
      <c r="C2294" s="43" t="s">
        <v>172</v>
      </c>
      <c r="D2294" s="41"/>
      <c r="E2294" s="41">
        <v>682</v>
      </c>
      <c r="F2294" s="41">
        <v>2045</v>
      </c>
      <c r="G2294" s="4">
        <v>1242.3209999999999</v>
      </c>
      <c r="H2294" s="4">
        <v>1226.328</v>
      </c>
      <c r="I2294" s="4">
        <v>1251.7619999999999</v>
      </c>
      <c r="J2294" s="4">
        <v>1326.2349999999999</v>
      </c>
      <c r="K2294" s="4">
        <v>1446.2670000000001</v>
      </c>
      <c r="L2294" s="4">
        <v>1522.231</v>
      </c>
      <c r="M2294" s="4">
        <v>1437.4939999999999</v>
      </c>
      <c r="N2294" s="4">
        <v>1337.712</v>
      </c>
      <c r="O2294" s="4">
        <v>1178.9280000000001</v>
      </c>
      <c r="P2294" s="4">
        <v>1191.876</v>
      </c>
      <c r="Q2294" s="4">
        <v>1364.239</v>
      </c>
      <c r="R2294" s="4">
        <v>1319.9590000000001</v>
      </c>
      <c r="S2294" s="4">
        <v>1154.904</v>
      </c>
      <c r="T2294" s="4">
        <v>1073.3140000000001</v>
      </c>
      <c r="U2294" s="4">
        <v>793.98599999999999</v>
      </c>
      <c r="V2294" s="4">
        <v>454.60899999999998</v>
      </c>
      <c r="W2294" s="4">
        <v>248.96299999999999</v>
      </c>
      <c r="X2294" s="4">
        <v>99.474999999999994</v>
      </c>
      <c r="Y2294" s="4">
        <v>35.575000000000003</v>
      </c>
      <c r="Z2294" s="4">
        <v>6.7510000000000003</v>
      </c>
      <c r="AA2294" s="4">
        <v>0.98899999999999999</v>
      </c>
    </row>
    <row r="2295" spans="1:27" s="6" customFormat="1" x14ac:dyDescent="0.3">
      <c r="A2295" s="40">
        <v>2294</v>
      </c>
      <c r="B2295" s="18" t="s">
        <v>323</v>
      </c>
      <c r="C2295" s="43" t="s">
        <v>172</v>
      </c>
      <c r="D2295" s="41"/>
      <c r="E2295" s="41">
        <v>682</v>
      </c>
      <c r="F2295" s="41">
        <v>2050</v>
      </c>
      <c r="G2295" s="4">
        <v>1261.6959999999999</v>
      </c>
      <c r="H2295" s="4">
        <v>1243.442</v>
      </c>
      <c r="I2295" s="4">
        <v>1224.991</v>
      </c>
      <c r="J2295" s="4">
        <v>1247.788</v>
      </c>
      <c r="K2295" s="4">
        <v>1335.4449999999999</v>
      </c>
      <c r="L2295" s="4">
        <v>1473.816</v>
      </c>
      <c r="M2295" s="4">
        <v>1554.521</v>
      </c>
      <c r="N2295" s="4">
        <v>1446.3140000000001</v>
      </c>
      <c r="O2295" s="4">
        <v>1322.075</v>
      </c>
      <c r="P2295" s="4">
        <v>1161.72</v>
      </c>
      <c r="Q2295" s="4">
        <v>1173.088</v>
      </c>
      <c r="R2295" s="4">
        <v>1338.7449999999999</v>
      </c>
      <c r="S2295" s="4">
        <v>1279.0050000000001</v>
      </c>
      <c r="T2295" s="4">
        <v>1098.7239999999999</v>
      </c>
      <c r="U2295" s="4">
        <v>984.91700000000003</v>
      </c>
      <c r="V2295" s="4">
        <v>682.07299999999998</v>
      </c>
      <c r="W2295" s="4">
        <v>350.99</v>
      </c>
      <c r="X2295" s="4">
        <v>158.17400000000001</v>
      </c>
      <c r="Y2295" s="4">
        <v>47.506999999999998</v>
      </c>
      <c r="Z2295" s="4">
        <v>11.579000000000001</v>
      </c>
      <c r="AA2295" s="4">
        <v>1.353</v>
      </c>
    </row>
    <row r="2296" spans="1:27" s="6" customFormat="1" x14ac:dyDescent="0.3">
      <c r="A2296" s="40">
        <v>2295</v>
      </c>
      <c r="B2296" s="18" t="s">
        <v>323</v>
      </c>
      <c r="C2296" s="43" t="s">
        <v>172</v>
      </c>
      <c r="D2296" s="41"/>
      <c r="E2296" s="41">
        <v>682</v>
      </c>
      <c r="F2296" s="41">
        <v>2055</v>
      </c>
      <c r="G2296" s="4">
        <v>1243.713</v>
      </c>
      <c r="H2296" s="4">
        <v>1262.7829999999999</v>
      </c>
      <c r="I2296" s="4">
        <v>1242.221</v>
      </c>
      <c r="J2296" s="4">
        <v>1221.307</v>
      </c>
      <c r="K2296" s="4">
        <v>1256.7170000000001</v>
      </c>
      <c r="L2296" s="4">
        <v>1361.83</v>
      </c>
      <c r="M2296" s="4">
        <v>1504.5930000000001</v>
      </c>
      <c r="N2296" s="4">
        <v>1562.6410000000001</v>
      </c>
      <c r="O2296" s="4">
        <v>1431.077</v>
      </c>
      <c r="P2296" s="4">
        <v>1304.9349999999999</v>
      </c>
      <c r="Q2296" s="4">
        <v>1144.2049999999999</v>
      </c>
      <c r="R2296" s="4">
        <v>1151.7370000000001</v>
      </c>
      <c r="S2296" s="4">
        <v>1299.944</v>
      </c>
      <c r="T2296" s="4">
        <v>1221.1990000000001</v>
      </c>
      <c r="U2296" s="4">
        <v>1014.265</v>
      </c>
      <c r="V2296" s="4">
        <v>854.76900000000001</v>
      </c>
      <c r="W2296" s="4">
        <v>534.91700000000003</v>
      </c>
      <c r="X2296" s="4">
        <v>228.523</v>
      </c>
      <c r="Y2296" s="4">
        <v>78.108999999999995</v>
      </c>
      <c r="Z2296" s="4">
        <v>16.097000000000001</v>
      </c>
      <c r="AA2296" s="4">
        <v>2.34</v>
      </c>
    </row>
    <row r="2297" spans="1:27" s="6" customFormat="1" x14ac:dyDescent="0.3">
      <c r="A2297" s="40">
        <v>2296</v>
      </c>
      <c r="B2297" s="18" t="s">
        <v>323</v>
      </c>
      <c r="C2297" s="43" t="s">
        <v>172</v>
      </c>
      <c r="D2297" s="41"/>
      <c r="E2297" s="41">
        <v>682</v>
      </c>
      <c r="F2297" s="41">
        <v>2060</v>
      </c>
      <c r="G2297" s="4">
        <v>1191.0719999999999</v>
      </c>
      <c r="H2297" s="4">
        <v>1244.7919999999999</v>
      </c>
      <c r="I2297" s="4">
        <v>1261.6600000000001</v>
      </c>
      <c r="J2297" s="4">
        <v>1238.7560000000001</v>
      </c>
      <c r="K2297" s="4">
        <v>1229.845</v>
      </c>
      <c r="L2297" s="4">
        <v>1281.867</v>
      </c>
      <c r="M2297" s="4">
        <v>1391.182</v>
      </c>
      <c r="N2297" s="4">
        <v>1512.4079999999999</v>
      </c>
      <c r="O2297" s="4">
        <v>1547.8140000000001</v>
      </c>
      <c r="P2297" s="4">
        <v>1414.2739999999999</v>
      </c>
      <c r="Q2297" s="4">
        <v>1287.1579999999999</v>
      </c>
      <c r="R2297" s="4">
        <v>1124.461</v>
      </c>
      <c r="S2297" s="4">
        <v>1119.8910000000001</v>
      </c>
      <c r="T2297" s="4">
        <v>1245.1369999999999</v>
      </c>
      <c r="U2297" s="4">
        <v>1133.492</v>
      </c>
      <c r="V2297" s="4">
        <v>888.45699999999999</v>
      </c>
      <c r="W2297" s="4">
        <v>680.02</v>
      </c>
      <c r="X2297" s="4">
        <v>356.21199999999999</v>
      </c>
      <c r="Y2297" s="4">
        <v>116.419</v>
      </c>
      <c r="Z2297" s="4">
        <v>27.49</v>
      </c>
      <c r="AA2297" s="4">
        <v>3.45</v>
      </c>
    </row>
    <row r="2298" spans="1:27" s="6" customFormat="1" x14ac:dyDescent="0.3">
      <c r="A2298" s="40">
        <v>2297</v>
      </c>
      <c r="B2298" s="18" t="s">
        <v>323</v>
      </c>
      <c r="C2298" s="43" t="s">
        <v>172</v>
      </c>
      <c r="D2298" s="41"/>
      <c r="E2298" s="41">
        <v>682</v>
      </c>
      <c r="F2298" s="41">
        <v>2065</v>
      </c>
      <c r="G2298" s="4">
        <v>1132.136</v>
      </c>
      <c r="H2298" s="4">
        <v>1192.1600000000001</v>
      </c>
      <c r="I2298" s="4">
        <v>1243.796</v>
      </c>
      <c r="J2298" s="4">
        <v>1258.4110000000001</v>
      </c>
      <c r="K2298" s="4">
        <v>1246.8320000000001</v>
      </c>
      <c r="L2298" s="4">
        <v>1253.6479999999999</v>
      </c>
      <c r="M2298" s="4">
        <v>1309.6980000000001</v>
      </c>
      <c r="N2298" s="4">
        <v>1398.8109999999999</v>
      </c>
      <c r="O2298" s="4">
        <v>1498.598</v>
      </c>
      <c r="P2298" s="4">
        <v>1531.3340000000001</v>
      </c>
      <c r="Q2298" s="4">
        <v>1396.605</v>
      </c>
      <c r="R2298" s="4">
        <v>1266.741</v>
      </c>
      <c r="S2298" s="4">
        <v>1095.26</v>
      </c>
      <c r="T2298" s="4">
        <v>1075.502</v>
      </c>
      <c r="U2298" s="4">
        <v>1161.4649999999999</v>
      </c>
      <c r="V2298" s="4">
        <v>1001.316</v>
      </c>
      <c r="W2298" s="4">
        <v>716.096</v>
      </c>
      <c r="X2298" s="4">
        <v>462.291</v>
      </c>
      <c r="Y2298" s="4">
        <v>186.78700000000001</v>
      </c>
      <c r="Z2298" s="4">
        <v>42.468000000000004</v>
      </c>
      <c r="AA2298" s="4">
        <v>5.9820000000000002</v>
      </c>
    </row>
    <row r="2299" spans="1:27" s="6" customFormat="1" x14ac:dyDescent="0.3">
      <c r="A2299" s="40">
        <v>2298</v>
      </c>
      <c r="B2299" s="18" t="s">
        <v>323</v>
      </c>
      <c r="C2299" s="43" t="s">
        <v>172</v>
      </c>
      <c r="D2299" s="41"/>
      <c r="E2299" s="41">
        <v>682</v>
      </c>
      <c r="F2299" s="41">
        <v>2070</v>
      </c>
      <c r="G2299" s="4">
        <v>1095.682</v>
      </c>
      <c r="H2299" s="4">
        <v>1133.229</v>
      </c>
      <c r="I2299" s="4">
        <v>1191.289</v>
      </c>
      <c r="J2299" s="4">
        <v>1240.789</v>
      </c>
      <c r="K2299" s="4">
        <v>1266.0170000000001</v>
      </c>
      <c r="L2299" s="4">
        <v>1269.222</v>
      </c>
      <c r="M2299" s="4">
        <v>1279.886</v>
      </c>
      <c r="N2299" s="4">
        <v>1317.037</v>
      </c>
      <c r="O2299" s="4">
        <v>1386.2080000000001</v>
      </c>
      <c r="P2299" s="4">
        <v>1483.32</v>
      </c>
      <c r="Q2299" s="4">
        <v>1513.819</v>
      </c>
      <c r="R2299" s="4">
        <v>1376.1210000000001</v>
      </c>
      <c r="S2299" s="4">
        <v>1236.51</v>
      </c>
      <c r="T2299" s="4">
        <v>1054.713</v>
      </c>
      <c r="U2299" s="4">
        <v>1007.929</v>
      </c>
      <c r="V2299" s="4">
        <v>1034.191</v>
      </c>
      <c r="W2299" s="4">
        <v>817.06399999999996</v>
      </c>
      <c r="X2299" s="4">
        <v>496.48399999999998</v>
      </c>
      <c r="Y2299" s="4">
        <v>249.25299999999999</v>
      </c>
      <c r="Z2299" s="4">
        <v>70.573999999999998</v>
      </c>
      <c r="AA2299" s="4">
        <v>9.6839999999999993</v>
      </c>
    </row>
    <row r="2300" spans="1:27" s="6" customFormat="1" x14ac:dyDescent="0.3">
      <c r="A2300" s="40">
        <v>2299</v>
      </c>
      <c r="B2300" s="18" t="s">
        <v>323</v>
      </c>
      <c r="C2300" s="43" t="s">
        <v>172</v>
      </c>
      <c r="D2300" s="41"/>
      <c r="E2300" s="41">
        <v>682</v>
      </c>
      <c r="F2300" s="41">
        <v>2075</v>
      </c>
      <c r="G2300" s="4">
        <v>1086.1990000000001</v>
      </c>
      <c r="H2300" s="4">
        <v>1096.7460000000001</v>
      </c>
      <c r="I2300" s="4">
        <v>1132.48</v>
      </c>
      <c r="J2300" s="4">
        <v>1188.52</v>
      </c>
      <c r="K2300" s="4">
        <v>1247.9490000000001</v>
      </c>
      <c r="L2300" s="4">
        <v>1286.998</v>
      </c>
      <c r="M2300" s="4">
        <v>1293.7929999999999</v>
      </c>
      <c r="N2300" s="4">
        <v>1286.816</v>
      </c>
      <c r="O2300" s="4">
        <v>1305.4659999999999</v>
      </c>
      <c r="P2300" s="4">
        <v>1372.377</v>
      </c>
      <c r="Q2300" s="4">
        <v>1467.174</v>
      </c>
      <c r="R2300" s="4">
        <v>1493.2550000000001</v>
      </c>
      <c r="S2300" s="4">
        <v>1345.7660000000001</v>
      </c>
      <c r="T2300" s="4">
        <v>1194.0150000000001</v>
      </c>
      <c r="U2300" s="4">
        <v>992.68399999999997</v>
      </c>
      <c r="V2300" s="4">
        <v>904.00199999999995</v>
      </c>
      <c r="W2300" s="4">
        <v>853.46699999999998</v>
      </c>
      <c r="X2300" s="4">
        <v>576.846</v>
      </c>
      <c r="Y2300" s="4">
        <v>274.72399999999999</v>
      </c>
      <c r="Z2300" s="4">
        <v>97.358000000000004</v>
      </c>
      <c r="AA2300" s="4">
        <v>16.568000000000001</v>
      </c>
    </row>
    <row r="2301" spans="1:27" s="6" customFormat="1" x14ac:dyDescent="0.3">
      <c r="A2301" s="40">
        <v>2300</v>
      </c>
      <c r="B2301" s="18" t="s">
        <v>323</v>
      </c>
      <c r="C2301" s="43" t="s">
        <v>172</v>
      </c>
      <c r="D2301" s="41"/>
      <c r="E2301" s="41">
        <v>682</v>
      </c>
      <c r="F2301" s="41">
        <v>2080</v>
      </c>
      <c r="G2301" s="4">
        <v>1086.7929999999999</v>
      </c>
      <c r="H2301" s="4">
        <v>1087.1990000000001</v>
      </c>
      <c r="I2301" s="4">
        <v>1096.087</v>
      </c>
      <c r="J2301" s="4">
        <v>1129.962</v>
      </c>
      <c r="K2301" s="4">
        <v>1195.268</v>
      </c>
      <c r="L2301" s="4">
        <v>1267.5540000000001</v>
      </c>
      <c r="M2301" s="4">
        <v>1309.8879999999999</v>
      </c>
      <c r="N2301" s="4">
        <v>1300.2190000000001</v>
      </c>
      <c r="O2301" s="4">
        <v>1276.0940000000001</v>
      </c>
      <c r="P2301" s="4">
        <v>1292.854</v>
      </c>
      <c r="Q2301" s="4">
        <v>1357.9829999999999</v>
      </c>
      <c r="R2301" s="4">
        <v>1448.39</v>
      </c>
      <c r="S2301" s="4">
        <v>1462.8630000000001</v>
      </c>
      <c r="T2301" s="4">
        <v>1302.808</v>
      </c>
      <c r="U2301" s="4">
        <v>1128.3340000000001</v>
      </c>
      <c r="V2301" s="4">
        <v>896.43399999999997</v>
      </c>
      <c r="W2301" s="4">
        <v>754.06399999999996</v>
      </c>
      <c r="X2301" s="4">
        <v>613.08000000000004</v>
      </c>
      <c r="Y2301" s="4">
        <v>327.29700000000003</v>
      </c>
      <c r="Z2301" s="4">
        <v>110.87</v>
      </c>
      <c r="AA2301" s="4">
        <v>24.295000000000002</v>
      </c>
    </row>
    <row r="2302" spans="1:27" s="6" customFormat="1" x14ac:dyDescent="0.3">
      <c r="A2302" s="40">
        <v>2301</v>
      </c>
      <c r="B2302" s="18" t="s">
        <v>323</v>
      </c>
      <c r="C2302" s="43" t="s">
        <v>172</v>
      </c>
      <c r="D2302" s="41"/>
      <c r="E2302" s="41">
        <v>682</v>
      </c>
      <c r="F2302" s="41">
        <v>2085</v>
      </c>
      <c r="G2302" s="4">
        <v>1077.702</v>
      </c>
      <c r="H2302" s="4">
        <v>1087.711</v>
      </c>
      <c r="I2302" s="4">
        <v>1086.5999999999999</v>
      </c>
      <c r="J2302" s="4">
        <v>1093.7719999999999</v>
      </c>
      <c r="K2302" s="4">
        <v>1136.2809999999999</v>
      </c>
      <c r="L2302" s="4">
        <v>1213.5160000000001</v>
      </c>
      <c r="M2302" s="4">
        <v>1288.808</v>
      </c>
      <c r="N2302" s="4">
        <v>1315.7929999999999</v>
      </c>
      <c r="O2302" s="4">
        <v>1290.19</v>
      </c>
      <c r="P2302" s="4">
        <v>1264.4390000000001</v>
      </c>
      <c r="Q2302" s="4">
        <v>1279.8789999999999</v>
      </c>
      <c r="R2302" s="4">
        <v>1341.453</v>
      </c>
      <c r="S2302" s="4">
        <v>1420.835</v>
      </c>
      <c r="T2302" s="4">
        <v>1419.5050000000001</v>
      </c>
      <c r="U2302" s="4">
        <v>1235.8440000000001</v>
      </c>
      <c r="V2302" s="4">
        <v>1025.5540000000001</v>
      </c>
      <c r="W2302" s="4">
        <v>755.51400000000001</v>
      </c>
      <c r="X2302" s="4">
        <v>550.94899999999996</v>
      </c>
      <c r="Y2302" s="4">
        <v>356.72</v>
      </c>
      <c r="Z2302" s="4">
        <v>136.59700000000001</v>
      </c>
      <c r="AA2302" s="4">
        <v>29.852</v>
      </c>
    </row>
    <row r="2303" spans="1:27" s="6" customFormat="1" x14ac:dyDescent="0.3">
      <c r="A2303" s="40">
        <v>2302</v>
      </c>
      <c r="B2303" s="18" t="s">
        <v>323</v>
      </c>
      <c r="C2303" s="43" t="s">
        <v>172</v>
      </c>
      <c r="D2303" s="41"/>
      <c r="E2303" s="41">
        <v>682</v>
      </c>
      <c r="F2303" s="41">
        <v>2090</v>
      </c>
      <c r="G2303" s="4">
        <v>1052.8</v>
      </c>
      <c r="H2303" s="4">
        <v>1078.5450000000001</v>
      </c>
      <c r="I2303" s="4">
        <v>1087.1569999999999</v>
      </c>
      <c r="J2303" s="4">
        <v>1084.47</v>
      </c>
      <c r="K2303" s="4">
        <v>1099.626</v>
      </c>
      <c r="L2303" s="4">
        <v>1153.1590000000001</v>
      </c>
      <c r="M2303" s="4">
        <v>1233.1569999999999</v>
      </c>
      <c r="N2303" s="4">
        <v>1294.2429999999999</v>
      </c>
      <c r="O2303" s="4">
        <v>1306.431</v>
      </c>
      <c r="P2303" s="4">
        <v>1279.2729999999999</v>
      </c>
      <c r="Q2303" s="4">
        <v>1252.472</v>
      </c>
      <c r="R2303" s="4">
        <v>1265.1199999999999</v>
      </c>
      <c r="S2303" s="4">
        <v>1317.4570000000001</v>
      </c>
      <c r="T2303" s="4">
        <v>1381.479</v>
      </c>
      <c r="U2303" s="4">
        <v>1351.114</v>
      </c>
      <c r="V2303" s="4">
        <v>1129.759</v>
      </c>
      <c r="W2303" s="4">
        <v>872.30499999999995</v>
      </c>
      <c r="X2303" s="4">
        <v>560.43299999999999</v>
      </c>
      <c r="Y2303" s="4">
        <v>327.91899999999998</v>
      </c>
      <c r="Z2303" s="4">
        <v>153.523</v>
      </c>
      <c r="AA2303" s="4">
        <v>38</v>
      </c>
    </row>
    <row r="2304" spans="1:27" s="6" customFormat="1" x14ac:dyDescent="0.3">
      <c r="A2304" s="40">
        <v>2303</v>
      </c>
      <c r="B2304" s="18" t="s">
        <v>323</v>
      </c>
      <c r="C2304" s="43" t="s">
        <v>172</v>
      </c>
      <c r="D2304" s="41"/>
      <c r="E2304" s="41">
        <v>682</v>
      </c>
      <c r="F2304" s="41">
        <v>2095</v>
      </c>
      <c r="G2304" s="4">
        <v>1019.7190000000001</v>
      </c>
      <c r="H2304" s="4">
        <v>1053.5650000000001</v>
      </c>
      <c r="I2304" s="4">
        <v>1078.048</v>
      </c>
      <c r="J2304" s="4">
        <v>1085.2049999999999</v>
      </c>
      <c r="K2304" s="4">
        <v>1089.8340000000001</v>
      </c>
      <c r="L2304" s="4">
        <v>1115.1079999999999</v>
      </c>
      <c r="M2304" s="4">
        <v>1171.1880000000001</v>
      </c>
      <c r="N2304" s="4">
        <v>1238.18</v>
      </c>
      <c r="O2304" s="4">
        <v>1285.6559999999999</v>
      </c>
      <c r="P2304" s="4">
        <v>1296.2639999999999</v>
      </c>
      <c r="Q2304" s="4">
        <v>1268.076</v>
      </c>
      <c r="R2304" s="4">
        <v>1238.962</v>
      </c>
      <c r="S2304" s="4">
        <v>1243.981</v>
      </c>
      <c r="T2304" s="4">
        <v>1283.4690000000001</v>
      </c>
      <c r="U2304" s="4">
        <v>1319.354</v>
      </c>
      <c r="V2304" s="4">
        <v>1242.2270000000001</v>
      </c>
      <c r="W2304" s="4">
        <v>969.80799999999999</v>
      </c>
      <c r="X2304" s="4">
        <v>657.02099999999996</v>
      </c>
      <c r="Y2304" s="4">
        <v>341.34899999999999</v>
      </c>
      <c r="Z2304" s="4">
        <v>145.66499999999999</v>
      </c>
      <c r="AA2304" s="4">
        <v>45.268000000000001</v>
      </c>
    </row>
    <row r="2305" spans="1:27" s="6" customFormat="1" x14ac:dyDescent="0.3">
      <c r="A2305" s="40">
        <v>2304</v>
      </c>
      <c r="B2305" s="18" t="s">
        <v>323</v>
      </c>
      <c r="C2305" s="43" t="s">
        <v>172</v>
      </c>
      <c r="D2305" s="41"/>
      <c r="E2305" s="41">
        <v>682</v>
      </c>
      <c r="F2305" s="41">
        <v>2100</v>
      </c>
      <c r="G2305" s="4">
        <v>990.88400000000001</v>
      </c>
      <c r="H2305" s="4">
        <v>1020.417</v>
      </c>
      <c r="I2305" s="4">
        <v>1053.1220000000001</v>
      </c>
      <c r="J2305" s="4">
        <v>1076.27</v>
      </c>
      <c r="K2305" s="4">
        <v>1090.059</v>
      </c>
      <c r="L2305" s="4">
        <v>1103.8910000000001</v>
      </c>
      <c r="M2305" s="4">
        <v>1131.5070000000001</v>
      </c>
      <c r="N2305" s="4">
        <v>1175.7860000000001</v>
      </c>
      <c r="O2305" s="4">
        <v>1230.424</v>
      </c>
      <c r="P2305" s="4">
        <v>1276.3689999999999</v>
      </c>
      <c r="Q2305" s="4">
        <v>1285.8119999999999</v>
      </c>
      <c r="R2305" s="4">
        <v>1255.403</v>
      </c>
      <c r="S2305" s="4">
        <v>1219.779</v>
      </c>
      <c r="T2305" s="4">
        <v>1214.163</v>
      </c>
      <c r="U2305" s="4">
        <v>1229.654</v>
      </c>
      <c r="V2305" s="4">
        <v>1219.587</v>
      </c>
      <c r="W2305" s="4">
        <v>1075.67</v>
      </c>
      <c r="X2305" s="4">
        <v>741.15599999999995</v>
      </c>
      <c r="Y2305" s="4">
        <v>409.16500000000002</v>
      </c>
      <c r="Z2305" s="4">
        <v>156.37899999999999</v>
      </c>
      <c r="AA2305" s="4">
        <v>46.71</v>
      </c>
    </row>
    <row r="2306" spans="1:27" s="6" customFormat="1" x14ac:dyDescent="0.3">
      <c r="A2306" s="40">
        <v>2305</v>
      </c>
      <c r="B2306" s="18" t="s">
        <v>323</v>
      </c>
      <c r="C2306" s="43" t="s">
        <v>173</v>
      </c>
      <c r="D2306" s="41">
        <v>12</v>
      </c>
      <c r="E2306" s="41">
        <v>275</v>
      </c>
      <c r="F2306" s="41">
        <v>2015</v>
      </c>
      <c r="G2306" s="4">
        <v>341.73599999999999</v>
      </c>
      <c r="H2306" s="4">
        <v>303.12599999999998</v>
      </c>
      <c r="I2306" s="4">
        <v>270.66399999999999</v>
      </c>
      <c r="J2306" s="4">
        <v>259.84199999999998</v>
      </c>
      <c r="K2306" s="4">
        <v>237.255</v>
      </c>
      <c r="L2306" s="4">
        <v>188.47900000000001</v>
      </c>
      <c r="M2306" s="4">
        <v>150.84200000000001</v>
      </c>
      <c r="N2306" s="4">
        <v>127.236</v>
      </c>
      <c r="O2306" s="4">
        <v>103.965</v>
      </c>
      <c r="P2306" s="4">
        <v>86.950999999999993</v>
      </c>
      <c r="Q2306" s="4">
        <v>69.308999999999997</v>
      </c>
      <c r="R2306" s="4">
        <v>48.430999999999997</v>
      </c>
      <c r="S2306" s="4">
        <v>37.673999999999999</v>
      </c>
      <c r="T2306" s="4">
        <v>28.469000000000001</v>
      </c>
      <c r="U2306" s="4">
        <v>20.748999999999999</v>
      </c>
      <c r="V2306" s="4">
        <v>13.507999999999999</v>
      </c>
      <c r="W2306" s="4">
        <v>6.64</v>
      </c>
      <c r="X2306" s="4">
        <v>2.452</v>
      </c>
      <c r="Y2306" s="4">
        <v>0.65300000000000002</v>
      </c>
      <c r="Z2306" s="4">
        <v>8.5000000000000006E-2</v>
      </c>
      <c r="AA2306" s="4">
        <v>6.0000000000000001E-3</v>
      </c>
    </row>
    <row r="2307" spans="1:27" s="6" customFormat="1" x14ac:dyDescent="0.3">
      <c r="A2307" s="40">
        <v>2306</v>
      </c>
      <c r="B2307" s="18" t="s">
        <v>323</v>
      </c>
      <c r="C2307" s="43" t="s">
        <v>173</v>
      </c>
      <c r="D2307" s="41">
        <v>12</v>
      </c>
      <c r="E2307" s="41">
        <v>275</v>
      </c>
      <c r="F2307" s="41">
        <v>2020</v>
      </c>
      <c r="G2307" s="4">
        <v>372.536</v>
      </c>
      <c r="H2307" s="4">
        <v>338.59399999999999</v>
      </c>
      <c r="I2307" s="4">
        <v>300.74599999999998</v>
      </c>
      <c r="J2307" s="4">
        <v>268.43599999999998</v>
      </c>
      <c r="K2307" s="4">
        <v>257.52600000000001</v>
      </c>
      <c r="L2307" s="4">
        <v>234.98699999999999</v>
      </c>
      <c r="M2307" s="4">
        <v>186.48699999999999</v>
      </c>
      <c r="N2307" s="4">
        <v>149.06299999999999</v>
      </c>
      <c r="O2307" s="4">
        <v>125.489</v>
      </c>
      <c r="P2307" s="4">
        <v>102.13500000000001</v>
      </c>
      <c r="Q2307" s="4">
        <v>84.900999999999996</v>
      </c>
      <c r="R2307" s="4">
        <v>67.040999999999997</v>
      </c>
      <c r="S2307" s="4">
        <v>46.097000000000001</v>
      </c>
      <c r="T2307" s="4">
        <v>34.831000000000003</v>
      </c>
      <c r="U2307" s="4">
        <v>24.907</v>
      </c>
      <c r="V2307" s="4">
        <v>16.469000000000001</v>
      </c>
      <c r="W2307" s="4">
        <v>9.0210000000000008</v>
      </c>
      <c r="X2307" s="4">
        <v>3.3580000000000001</v>
      </c>
      <c r="Y2307" s="4">
        <v>0.83499999999999996</v>
      </c>
      <c r="Z2307" s="4">
        <v>0.13100000000000001</v>
      </c>
      <c r="AA2307" s="4">
        <v>8.9999999999999993E-3</v>
      </c>
    </row>
    <row r="2308" spans="1:27" s="6" customFormat="1" x14ac:dyDescent="0.3">
      <c r="A2308" s="40">
        <v>2307</v>
      </c>
      <c r="B2308" s="18" t="s">
        <v>323</v>
      </c>
      <c r="C2308" s="43" t="s">
        <v>173</v>
      </c>
      <c r="D2308" s="41">
        <v>12</v>
      </c>
      <c r="E2308" s="41">
        <v>275</v>
      </c>
      <c r="F2308" s="41">
        <v>2025</v>
      </c>
      <c r="G2308" s="4">
        <v>393.88900000000001</v>
      </c>
      <c r="H2308" s="4">
        <v>370.01600000000002</v>
      </c>
      <c r="I2308" s="4">
        <v>336.71800000000002</v>
      </c>
      <c r="J2308" s="4">
        <v>298.995</v>
      </c>
      <c r="K2308" s="4">
        <v>266.63900000000001</v>
      </c>
      <c r="L2308" s="4">
        <v>255.661</v>
      </c>
      <c r="M2308" s="4">
        <v>233.148</v>
      </c>
      <c r="N2308" s="4">
        <v>184.79300000000001</v>
      </c>
      <c r="O2308" s="4">
        <v>147.42400000000001</v>
      </c>
      <c r="P2308" s="4">
        <v>123.685</v>
      </c>
      <c r="Q2308" s="4">
        <v>100.089</v>
      </c>
      <c r="R2308" s="4">
        <v>82.486999999999995</v>
      </c>
      <c r="S2308" s="4">
        <v>64.212000000000003</v>
      </c>
      <c r="T2308" s="4">
        <v>42.957999999999998</v>
      </c>
      <c r="U2308" s="4">
        <v>30.835000000000001</v>
      </c>
      <c r="V2308" s="4">
        <v>20.119</v>
      </c>
      <c r="W2308" s="4">
        <v>11.3</v>
      </c>
      <c r="X2308" s="4">
        <v>4.7460000000000004</v>
      </c>
      <c r="Y2308" s="4">
        <v>1.2050000000000001</v>
      </c>
      <c r="Z2308" s="4">
        <v>0.18</v>
      </c>
      <c r="AA2308" s="4">
        <v>1.4999999999999999E-2</v>
      </c>
    </row>
    <row r="2309" spans="1:27" s="6" customFormat="1" x14ac:dyDescent="0.3">
      <c r="A2309" s="40">
        <v>2308</v>
      </c>
      <c r="B2309" s="18" t="s">
        <v>323</v>
      </c>
      <c r="C2309" s="43" t="s">
        <v>173</v>
      </c>
      <c r="D2309" s="41">
        <v>12</v>
      </c>
      <c r="E2309" s="41">
        <v>275</v>
      </c>
      <c r="F2309" s="41">
        <v>2030</v>
      </c>
      <c r="G2309" s="4">
        <v>408.642</v>
      </c>
      <c r="H2309" s="4">
        <v>391.50099999999998</v>
      </c>
      <c r="I2309" s="4">
        <v>368.18799999999999</v>
      </c>
      <c r="J2309" s="4">
        <v>334.97300000000001</v>
      </c>
      <c r="K2309" s="4">
        <v>297.22300000000001</v>
      </c>
      <c r="L2309" s="4">
        <v>264.87599999999998</v>
      </c>
      <c r="M2309" s="4">
        <v>253.84899999999999</v>
      </c>
      <c r="N2309" s="4">
        <v>231.28700000000001</v>
      </c>
      <c r="O2309" s="4">
        <v>182.97200000000001</v>
      </c>
      <c r="P2309" s="4">
        <v>145.49600000000001</v>
      </c>
      <c r="Q2309" s="4">
        <v>121.44199999999999</v>
      </c>
      <c r="R2309" s="4">
        <v>97.486999999999995</v>
      </c>
      <c r="S2309" s="4">
        <v>79.3</v>
      </c>
      <c r="T2309" s="4">
        <v>60.2</v>
      </c>
      <c r="U2309" s="4">
        <v>38.368000000000002</v>
      </c>
      <c r="V2309" s="4">
        <v>25.274000000000001</v>
      </c>
      <c r="W2309" s="4">
        <v>14.128</v>
      </c>
      <c r="X2309" s="4">
        <v>6.1559999999999997</v>
      </c>
      <c r="Y2309" s="4">
        <v>1.786</v>
      </c>
      <c r="Z2309" s="4">
        <v>0.27500000000000002</v>
      </c>
      <c r="AA2309" s="4">
        <v>2.1999999999999999E-2</v>
      </c>
    </row>
    <row r="2310" spans="1:27" s="6" customFormat="1" x14ac:dyDescent="0.3">
      <c r="A2310" s="40">
        <v>2309</v>
      </c>
      <c r="B2310" s="18" t="s">
        <v>323</v>
      </c>
      <c r="C2310" s="43" t="s">
        <v>173</v>
      </c>
      <c r="D2310" s="41">
        <v>12</v>
      </c>
      <c r="E2310" s="41">
        <v>275</v>
      </c>
      <c r="F2310" s="41">
        <v>2035</v>
      </c>
      <c r="G2310" s="4">
        <v>422.02600000000001</v>
      </c>
      <c r="H2310" s="4">
        <v>406.38200000000001</v>
      </c>
      <c r="I2310" s="4">
        <v>389.74799999999999</v>
      </c>
      <c r="J2310" s="4">
        <v>366.464</v>
      </c>
      <c r="K2310" s="4">
        <v>333.17899999999997</v>
      </c>
      <c r="L2310" s="4">
        <v>295.45299999999997</v>
      </c>
      <c r="M2310" s="4">
        <v>263.13799999999998</v>
      </c>
      <c r="N2310" s="4">
        <v>251.988</v>
      </c>
      <c r="O2310" s="4">
        <v>229.24199999999999</v>
      </c>
      <c r="P2310" s="4">
        <v>180.791</v>
      </c>
      <c r="Q2310" s="4">
        <v>143.071</v>
      </c>
      <c r="R2310" s="4">
        <v>118.557</v>
      </c>
      <c r="S2310" s="4">
        <v>94.024000000000001</v>
      </c>
      <c r="T2310" s="4">
        <v>74.727000000000004</v>
      </c>
      <c r="U2310" s="4">
        <v>54.234000000000002</v>
      </c>
      <c r="V2310" s="4">
        <v>31.876999999999999</v>
      </c>
      <c r="W2310" s="4">
        <v>18.148</v>
      </c>
      <c r="X2310" s="4">
        <v>7.968</v>
      </c>
      <c r="Y2310" s="4">
        <v>2.4340000000000002</v>
      </c>
      <c r="Z2310" s="4">
        <v>0.436</v>
      </c>
      <c r="AA2310" s="4">
        <v>3.6999999999999998E-2</v>
      </c>
    </row>
    <row r="2311" spans="1:27" s="6" customFormat="1" x14ac:dyDescent="0.3">
      <c r="A2311" s="40">
        <v>2310</v>
      </c>
      <c r="B2311" s="18" t="s">
        <v>323</v>
      </c>
      <c r="C2311" s="43" t="s">
        <v>173</v>
      </c>
      <c r="D2311" s="41">
        <v>12</v>
      </c>
      <c r="E2311" s="41">
        <v>275</v>
      </c>
      <c r="F2311" s="41">
        <v>2040</v>
      </c>
      <c r="G2311" s="4">
        <v>436.952</v>
      </c>
      <c r="H2311" s="4">
        <v>419.88200000000001</v>
      </c>
      <c r="I2311" s="4">
        <v>404.71699999999998</v>
      </c>
      <c r="J2311" s="4">
        <v>388.07900000000001</v>
      </c>
      <c r="K2311" s="4">
        <v>364.67</v>
      </c>
      <c r="L2311" s="4">
        <v>331.36599999999999</v>
      </c>
      <c r="M2311" s="4">
        <v>293.69299999999998</v>
      </c>
      <c r="N2311" s="4">
        <v>261.34300000000002</v>
      </c>
      <c r="O2311" s="4">
        <v>249.93100000000001</v>
      </c>
      <c r="P2311" s="4">
        <v>226.76599999999999</v>
      </c>
      <c r="Q2311" s="4">
        <v>178.02600000000001</v>
      </c>
      <c r="R2311" s="4">
        <v>139.934</v>
      </c>
      <c r="S2311" s="4">
        <v>114.68300000000001</v>
      </c>
      <c r="T2311" s="4">
        <v>89.004999999999995</v>
      </c>
      <c r="U2311" s="4">
        <v>67.825000000000003</v>
      </c>
      <c r="V2311" s="4">
        <v>45.627000000000002</v>
      </c>
      <c r="W2311" s="4">
        <v>23.355</v>
      </c>
      <c r="X2311" s="4">
        <v>10.564</v>
      </c>
      <c r="Y2311" s="4">
        <v>3.2989999999999999</v>
      </c>
      <c r="Z2311" s="4">
        <v>0.63200000000000001</v>
      </c>
      <c r="AA2311" s="4">
        <v>6.2E-2</v>
      </c>
    </row>
    <row r="2312" spans="1:27" s="6" customFormat="1" x14ac:dyDescent="0.3">
      <c r="A2312" s="40">
        <v>2311</v>
      </c>
      <c r="B2312" s="18" t="s">
        <v>323</v>
      </c>
      <c r="C2312" s="43" t="s">
        <v>173</v>
      </c>
      <c r="D2312" s="41">
        <v>12</v>
      </c>
      <c r="E2312" s="41">
        <v>275</v>
      </c>
      <c r="F2312" s="41">
        <v>2045</v>
      </c>
      <c r="G2312" s="4">
        <v>452.31299999999999</v>
      </c>
      <c r="H2312" s="4">
        <v>434.904</v>
      </c>
      <c r="I2312" s="4">
        <v>418.298</v>
      </c>
      <c r="J2312" s="4">
        <v>403.11799999999999</v>
      </c>
      <c r="K2312" s="4">
        <v>386.32799999999997</v>
      </c>
      <c r="L2312" s="4">
        <v>362.84800000000001</v>
      </c>
      <c r="M2312" s="4">
        <v>329.55500000000001</v>
      </c>
      <c r="N2312" s="4">
        <v>291.86200000000002</v>
      </c>
      <c r="O2312" s="4">
        <v>259.35500000000002</v>
      </c>
      <c r="P2312" s="4">
        <v>247.43100000000001</v>
      </c>
      <c r="Q2312" s="4">
        <v>223.596</v>
      </c>
      <c r="R2312" s="4">
        <v>174.42699999999999</v>
      </c>
      <c r="S2312" s="4">
        <v>135.70400000000001</v>
      </c>
      <c r="T2312" s="4">
        <v>109.01600000000001</v>
      </c>
      <c r="U2312" s="4">
        <v>81.328999999999994</v>
      </c>
      <c r="V2312" s="4">
        <v>57.704999999999998</v>
      </c>
      <c r="W2312" s="4">
        <v>34.064</v>
      </c>
      <c r="X2312" s="4">
        <v>13.996</v>
      </c>
      <c r="Y2312" s="4">
        <v>4.5659999999999998</v>
      </c>
      <c r="Z2312" s="4">
        <v>0.90600000000000003</v>
      </c>
      <c r="AA2312" s="4">
        <v>9.7000000000000003E-2</v>
      </c>
    </row>
    <row r="2313" spans="1:27" s="6" customFormat="1" x14ac:dyDescent="0.3">
      <c r="A2313" s="40">
        <v>2312</v>
      </c>
      <c r="B2313" s="18" t="s">
        <v>323</v>
      </c>
      <c r="C2313" s="43" t="s">
        <v>173</v>
      </c>
      <c r="D2313" s="41">
        <v>12</v>
      </c>
      <c r="E2313" s="41">
        <v>275</v>
      </c>
      <c r="F2313" s="41">
        <v>2050</v>
      </c>
      <c r="G2313" s="4">
        <v>464.39600000000002</v>
      </c>
      <c r="H2313" s="4">
        <v>450.35399999999998</v>
      </c>
      <c r="I2313" s="4">
        <v>433.38900000000001</v>
      </c>
      <c r="J2313" s="4">
        <v>416.774</v>
      </c>
      <c r="K2313" s="4">
        <v>401.43299999999999</v>
      </c>
      <c r="L2313" s="4">
        <v>384.53699999999998</v>
      </c>
      <c r="M2313" s="4">
        <v>361.01299999999998</v>
      </c>
      <c r="N2313" s="4">
        <v>327.66199999999998</v>
      </c>
      <c r="O2313" s="4">
        <v>289.822</v>
      </c>
      <c r="P2313" s="4">
        <v>256.93299999999999</v>
      </c>
      <c r="Q2313" s="4">
        <v>244.22300000000001</v>
      </c>
      <c r="R2313" s="4">
        <v>219.441</v>
      </c>
      <c r="S2313" s="4">
        <v>169.55500000000001</v>
      </c>
      <c r="T2313" s="4">
        <v>129.46899999999999</v>
      </c>
      <c r="U2313" s="4">
        <v>100.233</v>
      </c>
      <c r="V2313" s="4">
        <v>69.897999999999996</v>
      </c>
      <c r="W2313" s="4">
        <v>43.811</v>
      </c>
      <c r="X2313" s="4">
        <v>20.975000000000001</v>
      </c>
      <c r="Y2313" s="4">
        <v>6.2910000000000004</v>
      </c>
      <c r="Z2313" s="4">
        <v>1.3240000000000001</v>
      </c>
      <c r="AA2313" s="4">
        <v>0.14899999999999999</v>
      </c>
    </row>
    <row r="2314" spans="1:27" s="6" customFormat="1" x14ac:dyDescent="0.3">
      <c r="A2314" s="40">
        <v>2313</v>
      </c>
      <c r="B2314" s="18" t="s">
        <v>323</v>
      </c>
      <c r="C2314" s="43" t="s">
        <v>173</v>
      </c>
      <c r="D2314" s="41">
        <v>12</v>
      </c>
      <c r="E2314" s="41">
        <v>275</v>
      </c>
      <c r="F2314" s="41">
        <v>2055</v>
      </c>
      <c r="G2314" s="4">
        <v>471.23200000000003</v>
      </c>
      <c r="H2314" s="4">
        <v>462.58199999999999</v>
      </c>
      <c r="I2314" s="4">
        <v>448.95600000000002</v>
      </c>
      <c r="J2314" s="4">
        <v>431.97500000000002</v>
      </c>
      <c r="K2314" s="4">
        <v>415.20800000000003</v>
      </c>
      <c r="L2314" s="4">
        <v>399.75299999999999</v>
      </c>
      <c r="M2314" s="4">
        <v>382.77800000000002</v>
      </c>
      <c r="N2314" s="4">
        <v>359.13600000000002</v>
      </c>
      <c r="O2314" s="4">
        <v>325.58600000000001</v>
      </c>
      <c r="P2314" s="4">
        <v>287.363</v>
      </c>
      <c r="Q2314" s="4">
        <v>253.85900000000001</v>
      </c>
      <c r="R2314" s="4">
        <v>240.041</v>
      </c>
      <c r="S2314" s="4">
        <v>213.81299999999999</v>
      </c>
      <c r="T2314" s="4">
        <v>162.34200000000001</v>
      </c>
      <c r="U2314" s="4">
        <v>119.724</v>
      </c>
      <c r="V2314" s="4">
        <v>86.980999999999995</v>
      </c>
      <c r="W2314" s="4">
        <v>53.917000000000002</v>
      </c>
      <c r="X2314" s="4">
        <v>27.670999999999999</v>
      </c>
      <c r="Y2314" s="4">
        <v>9.7889999999999997</v>
      </c>
      <c r="Z2314" s="4">
        <v>1.923</v>
      </c>
      <c r="AA2314" s="4">
        <v>0.23200000000000001</v>
      </c>
    </row>
    <row r="2315" spans="1:27" s="6" customFormat="1" x14ac:dyDescent="0.3">
      <c r="A2315" s="40">
        <v>2314</v>
      </c>
      <c r="B2315" s="18" t="s">
        <v>323</v>
      </c>
      <c r="C2315" s="43" t="s">
        <v>173</v>
      </c>
      <c r="D2315" s="41">
        <v>12</v>
      </c>
      <c r="E2315" s="41">
        <v>275</v>
      </c>
      <c r="F2315" s="41">
        <v>2060</v>
      </c>
      <c r="G2315" s="4">
        <v>472.911</v>
      </c>
      <c r="H2315" s="4">
        <v>469.56700000000001</v>
      </c>
      <c r="I2315" s="4">
        <v>461.29700000000003</v>
      </c>
      <c r="J2315" s="4">
        <v>447.642</v>
      </c>
      <c r="K2315" s="4">
        <v>430.50900000000001</v>
      </c>
      <c r="L2315" s="4">
        <v>413.63499999999999</v>
      </c>
      <c r="M2315" s="4">
        <v>398.09500000000003</v>
      </c>
      <c r="N2315" s="4">
        <v>380.96899999999999</v>
      </c>
      <c r="O2315" s="4">
        <v>357.06099999999998</v>
      </c>
      <c r="P2315" s="4">
        <v>323.06099999999998</v>
      </c>
      <c r="Q2315" s="4">
        <v>284.21499999999997</v>
      </c>
      <c r="R2315" s="4">
        <v>249.83699999999999</v>
      </c>
      <c r="S2315" s="4">
        <v>234.352</v>
      </c>
      <c r="T2315" s="4">
        <v>205.393</v>
      </c>
      <c r="U2315" s="4">
        <v>150.92500000000001</v>
      </c>
      <c r="V2315" s="4">
        <v>104.813</v>
      </c>
      <c r="W2315" s="4">
        <v>68.093000000000004</v>
      </c>
      <c r="X2315" s="4">
        <v>34.866</v>
      </c>
      <c r="Y2315" s="4">
        <v>13.375999999999999</v>
      </c>
      <c r="Z2315" s="4">
        <v>3.1389999999999998</v>
      </c>
      <c r="AA2315" s="4">
        <v>0.35899999999999999</v>
      </c>
    </row>
    <row r="2316" spans="1:27" s="6" customFormat="1" x14ac:dyDescent="0.3">
      <c r="A2316" s="40">
        <v>2315</v>
      </c>
      <c r="B2316" s="18" t="s">
        <v>323</v>
      </c>
      <c r="C2316" s="43" t="s">
        <v>173</v>
      </c>
      <c r="D2316" s="41">
        <v>12</v>
      </c>
      <c r="E2316" s="41">
        <v>275</v>
      </c>
      <c r="F2316" s="41">
        <v>2065</v>
      </c>
      <c r="G2316" s="4">
        <v>472.904</v>
      </c>
      <c r="H2316" s="4">
        <v>471.39100000000002</v>
      </c>
      <c r="I2316" s="4">
        <v>468.39100000000002</v>
      </c>
      <c r="J2316" s="4">
        <v>460.08300000000003</v>
      </c>
      <c r="K2316" s="4">
        <v>446.26900000000001</v>
      </c>
      <c r="L2316" s="4">
        <v>429.029</v>
      </c>
      <c r="M2316" s="4">
        <v>412.07299999999998</v>
      </c>
      <c r="N2316" s="4">
        <v>396.37599999999998</v>
      </c>
      <c r="O2316" s="4">
        <v>378.95699999999999</v>
      </c>
      <c r="P2316" s="4">
        <v>354.52600000000001</v>
      </c>
      <c r="Q2316" s="4">
        <v>319.81299999999999</v>
      </c>
      <c r="R2316" s="4">
        <v>280.072</v>
      </c>
      <c r="S2316" s="4">
        <v>244.35599999999999</v>
      </c>
      <c r="T2316" s="4">
        <v>225.785</v>
      </c>
      <c r="U2316" s="4">
        <v>191.91499999999999</v>
      </c>
      <c r="V2316" s="4">
        <v>133.232</v>
      </c>
      <c r="W2316" s="4">
        <v>83.204999999999998</v>
      </c>
      <c r="X2316" s="4">
        <v>45.039000000000001</v>
      </c>
      <c r="Y2316" s="4">
        <v>17.431000000000001</v>
      </c>
      <c r="Z2316" s="4">
        <v>4.4930000000000003</v>
      </c>
      <c r="AA2316" s="4">
        <v>0.61399999999999999</v>
      </c>
    </row>
    <row r="2317" spans="1:27" s="6" customFormat="1" x14ac:dyDescent="0.3">
      <c r="A2317" s="40">
        <v>2316</v>
      </c>
      <c r="B2317" s="18" t="s">
        <v>323</v>
      </c>
      <c r="C2317" s="43" t="s">
        <v>173</v>
      </c>
      <c r="D2317" s="41">
        <v>12</v>
      </c>
      <c r="E2317" s="41">
        <v>275</v>
      </c>
      <c r="F2317" s="41">
        <v>2070</v>
      </c>
      <c r="G2317" s="4">
        <v>471.40199999999999</v>
      </c>
      <c r="H2317" s="4">
        <v>471.51900000000001</v>
      </c>
      <c r="I2317" s="4">
        <v>470.32299999999998</v>
      </c>
      <c r="J2317" s="4">
        <v>467.27699999999999</v>
      </c>
      <c r="K2317" s="4">
        <v>458.80799999999999</v>
      </c>
      <c r="L2317" s="4">
        <v>444.87599999999998</v>
      </c>
      <c r="M2317" s="4">
        <v>427.55200000000002</v>
      </c>
      <c r="N2317" s="4">
        <v>410.44900000000001</v>
      </c>
      <c r="O2317" s="4">
        <v>394.459</v>
      </c>
      <c r="P2317" s="4">
        <v>376.48</v>
      </c>
      <c r="Q2317" s="4">
        <v>351.24099999999999</v>
      </c>
      <c r="R2317" s="4">
        <v>315.50900000000001</v>
      </c>
      <c r="S2317" s="4">
        <v>274.39100000000002</v>
      </c>
      <c r="T2317" s="4">
        <v>236.035</v>
      </c>
      <c r="U2317" s="4">
        <v>211.9</v>
      </c>
      <c r="V2317" s="4">
        <v>170.702</v>
      </c>
      <c r="W2317" s="4">
        <v>107.116</v>
      </c>
      <c r="X2317" s="4">
        <v>56.17</v>
      </c>
      <c r="Y2317" s="4">
        <v>23.219000000000001</v>
      </c>
      <c r="Z2317" s="4">
        <v>6.1150000000000002</v>
      </c>
      <c r="AA2317" s="4">
        <v>0.94199999999999995</v>
      </c>
    </row>
    <row r="2318" spans="1:27" s="6" customFormat="1" x14ac:dyDescent="0.3">
      <c r="A2318" s="40">
        <v>2317</v>
      </c>
      <c r="B2318" s="18" t="s">
        <v>323</v>
      </c>
      <c r="C2318" s="43" t="s">
        <v>173</v>
      </c>
      <c r="D2318" s="41">
        <v>12</v>
      </c>
      <c r="E2318" s="41">
        <v>275</v>
      </c>
      <c r="F2318" s="41">
        <v>2075</v>
      </c>
      <c r="G2318" s="4">
        <v>469.47399999999999</v>
      </c>
      <c r="H2318" s="4">
        <v>470.14499999999998</v>
      </c>
      <c r="I2318" s="4">
        <v>470.55599999999998</v>
      </c>
      <c r="J2318" s="4">
        <v>469.31200000000001</v>
      </c>
      <c r="K2318" s="4">
        <v>466.1</v>
      </c>
      <c r="L2318" s="4">
        <v>457.50700000000001</v>
      </c>
      <c r="M2318" s="4">
        <v>443.48599999999999</v>
      </c>
      <c r="N2318" s="4">
        <v>426.012</v>
      </c>
      <c r="O2318" s="4">
        <v>408.62799999999999</v>
      </c>
      <c r="P2318" s="4">
        <v>392.08800000000002</v>
      </c>
      <c r="Q2318" s="4">
        <v>373.26600000000002</v>
      </c>
      <c r="R2318" s="4">
        <v>346.88299999999998</v>
      </c>
      <c r="S2318" s="4">
        <v>309.59899999999999</v>
      </c>
      <c r="T2318" s="4">
        <v>265.72199999999998</v>
      </c>
      <c r="U2318" s="4">
        <v>222.45099999999999</v>
      </c>
      <c r="V2318" s="4">
        <v>189.83199999999999</v>
      </c>
      <c r="W2318" s="4">
        <v>138.93700000000001</v>
      </c>
      <c r="X2318" s="4">
        <v>73.760999999999996</v>
      </c>
      <c r="Y2318" s="4">
        <v>29.835999999999999</v>
      </c>
      <c r="Z2318" s="4">
        <v>8.4960000000000004</v>
      </c>
      <c r="AA2318" s="4">
        <v>1.367</v>
      </c>
    </row>
    <row r="2319" spans="1:27" s="6" customFormat="1" x14ac:dyDescent="0.3">
      <c r="A2319" s="40">
        <v>2318</v>
      </c>
      <c r="B2319" s="18" t="s">
        <v>323</v>
      </c>
      <c r="C2319" s="43" t="s">
        <v>173</v>
      </c>
      <c r="D2319" s="41">
        <v>12</v>
      </c>
      <c r="E2319" s="41">
        <v>275</v>
      </c>
      <c r="F2319" s="41">
        <v>2080</v>
      </c>
      <c r="G2319" s="4">
        <v>465.67700000000002</v>
      </c>
      <c r="H2319" s="4">
        <v>468.33499999999998</v>
      </c>
      <c r="I2319" s="4">
        <v>469.27499999999998</v>
      </c>
      <c r="J2319" s="4">
        <v>469.637</v>
      </c>
      <c r="K2319" s="4">
        <v>468.23899999999998</v>
      </c>
      <c r="L2319" s="4">
        <v>464.89699999999999</v>
      </c>
      <c r="M2319" s="4">
        <v>456.20400000000001</v>
      </c>
      <c r="N2319" s="4">
        <v>442.03</v>
      </c>
      <c r="O2319" s="4">
        <v>424.28100000000001</v>
      </c>
      <c r="P2319" s="4">
        <v>406.37099999999998</v>
      </c>
      <c r="Q2319" s="4">
        <v>389.00400000000002</v>
      </c>
      <c r="R2319" s="4">
        <v>368.98500000000001</v>
      </c>
      <c r="S2319" s="4">
        <v>340.87299999999999</v>
      </c>
      <c r="T2319" s="4">
        <v>300.51799999999997</v>
      </c>
      <c r="U2319" s="4">
        <v>251.42400000000001</v>
      </c>
      <c r="V2319" s="4">
        <v>200.619</v>
      </c>
      <c r="W2319" s="4">
        <v>156.274</v>
      </c>
      <c r="X2319" s="4">
        <v>97.491</v>
      </c>
      <c r="Y2319" s="4">
        <v>40.311999999999998</v>
      </c>
      <c r="Z2319" s="4">
        <v>11.366</v>
      </c>
      <c r="AA2319" s="4">
        <v>2</v>
      </c>
    </row>
    <row r="2320" spans="1:27" s="6" customFormat="1" x14ac:dyDescent="0.3">
      <c r="A2320" s="40">
        <v>2319</v>
      </c>
      <c r="B2320" s="18" t="s">
        <v>323</v>
      </c>
      <c r="C2320" s="43" t="s">
        <v>173</v>
      </c>
      <c r="D2320" s="41">
        <v>12</v>
      </c>
      <c r="E2320" s="41">
        <v>275</v>
      </c>
      <c r="F2320" s="41">
        <v>2085</v>
      </c>
      <c r="G2320" s="4">
        <v>459.846</v>
      </c>
      <c r="H2320" s="4">
        <v>464.64600000000002</v>
      </c>
      <c r="I2320" s="4">
        <v>467.55</v>
      </c>
      <c r="J2320" s="4">
        <v>468.44799999999998</v>
      </c>
      <c r="K2320" s="4">
        <v>468.66199999999998</v>
      </c>
      <c r="L2320" s="4">
        <v>467.13600000000002</v>
      </c>
      <c r="M2320" s="4">
        <v>463.69</v>
      </c>
      <c r="N2320" s="4">
        <v>454.839</v>
      </c>
      <c r="O2320" s="4">
        <v>440.38299999999998</v>
      </c>
      <c r="P2320" s="4">
        <v>422.13</v>
      </c>
      <c r="Q2320" s="4">
        <v>403.42399999999998</v>
      </c>
      <c r="R2320" s="4">
        <v>384.887</v>
      </c>
      <c r="S2320" s="4">
        <v>363.08100000000002</v>
      </c>
      <c r="T2320" s="4">
        <v>331.596</v>
      </c>
      <c r="U2320" s="4">
        <v>285.40699999999998</v>
      </c>
      <c r="V2320" s="4">
        <v>228.202</v>
      </c>
      <c r="W2320" s="4">
        <v>166.953</v>
      </c>
      <c r="X2320" s="4">
        <v>111.648</v>
      </c>
      <c r="Y2320" s="4">
        <v>54.765999999999998</v>
      </c>
      <c r="Z2320" s="4">
        <v>15.97</v>
      </c>
      <c r="AA2320" s="4">
        <v>2.835</v>
      </c>
    </row>
    <row r="2321" spans="1:27" s="6" customFormat="1" x14ac:dyDescent="0.3">
      <c r="A2321" s="40">
        <v>2320</v>
      </c>
      <c r="B2321" s="18" t="s">
        <v>323</v>
      </c>
      <c r="C2321" s="43" t="s">
        <v>173</v>
      </c>
      <c r="D2321" s="41">
        <v>12</v>
      </c>
      <c r="E2321" s="41">
        <v>275</v>
      </c>
      <c r="F2321" s="41">
        <v>2090</v>
      </c>
      <c r="G2321" s="4">
        <v>452.64</v>
      </c>
      <c r="H2321" s="4">
        <v>458.91800000000001</v>
      </c>
      <c r="I2321" s="4">
        <v>463.94099999999997</v>
      </c>
      <c r="J2321" s="4">
        <v>466.80399999999997</v>
      </c>
      <c r="K2321" s="4">
        <v>467.55900000000003</v>
      </c>
      <c r="L2321" s="4">
        <v>467.65800000000002</v>
      </c>
      <c r="M2321" s="4">
        <v>466.02699999999999</v>
      </c>
      <c r="N2321" s="4">
        <v>462.41899999999998</v>
      </c>
      <c r="O2321" s="4">
        <v>453.29</v>
      </c>
      <c r="P2321" s="4">
        <v>438.33100000000002</v>
      </c>
      <c r="Q2321" s="4">
        <v>419.30599999999998</v>
      </c>
      <c r="R2321" s="4">
        <v>399.476</v>
      </c>
      <c r="S2321" s="4">
        <v>379.18299999999999</v>
      </c>
      <c r="T2321" s="4">
        <v>353.89600000000002</v>
      </c>
      <c r="U2321" s="4">
        <v>315.99200000000002</v>
      </c>
      <c r="V2321" s="4">
        <v>260.565</v>
      </c>
      <c r="W2321" s="4">
        <v>191.83799999999999</v>
      </c>
      <c r="X2321" s="4">
        <v>121.277</v>
      </c>
      <c r="Y2321" s="4">
        <v>64.343000000000004</v>
      </c>
      <c r="Z2321" s="4">
        <v>22.501000000000001</v>
      </c>
      <c r="AA2321" s="4">
        <v>4.1589999999999998</v>
      </c>
    </row>
    <row r="2322" spans="1:27" s="6" customFormat="1" x14ac:dyDescent="0.3">
      <c r="A2322" s="40">
        <v>2321</v>
      </c>
      <c r="B2322" s="18" t="s">
        <v>323</v>
      </c>
      <c r="C2322" s="43" t="s">
        <v>173</v>
      </c>
      <c r="D2322" s="41">
        <v>12</v>
      </c>
      <c r="E2322" s="41">
        <v>275</v>
      </c>
      <c r="F2322" s="41">
        <v>2095</v>
      </c>
      <c r="G2322" s="4">
        <v>443.86399999999998</v>
      </c>
      <c r="H2322" s="4">
        <v>451.80599999999998</v>
      </c>
      <c r="I2322" s="4">
        <v>458.28800000000001</v>
      </c>
      <c r="J2322" s="4">
        <v>463.274</v>
      </c>
      <c r="K2322" s="4">
        <v>466.00200000000001</v>
      </c>
      <c r="L2322" s="4">
        <v>466.65</v>
      </c>
      <c r="M2322" s="4">
        <v>466.64600000000002</v>
      </c>
      <c r="N2322" s="4">
        <v>464.85700000000003</v>
      </c>
      <c r="O2322" s="4">
        <v>460.97500000000002</v>
      </c>
      <c r="P2322" s="4">
        <v>451.34899999999999</v>
      </c>
      <c r="Q2322" s="4">
        <v>435.625</v>
      </c>
      <c r="R2322" s="4">
        <v>415.517</v>
      </c>
      <c r="S2322" s="4">
        <v>394.00400000000002</v>
      </c>
      <c r="T2322" s="4">
        <v>370.27100000000002</v>
      </c>
      <c r="U2322" s="4">
        <v>338.322</v>
      </c>
      <c r="V2322" s="4">
        <v>290.08800000000002</v>
      </c>
      <c r="W2322" s="4">
        <v>221.16900000000001</v>
      </c>
      <c r="X2322" s="4">
        <v>141.60300000000001</v>
      </c>
      <c r="Y2322" s="4">
        <v>71.643000000000001</v>
      </c>
      <c r="Z2322" s="4">
        <v>27.393999999999998</v>
      </c>
      <c r="AA2322" s="4">
        <v>6.1470000000000002</v>
      </c>
    </row>
    <row r="2323" spans="1:27" s="6" customFormat="1" x14ac:dyDescent="0.3">
      <c r="A2323" s="40">
        <v>2322</v>
      </c>
      <c r="B2323" s="18" t="s">
        <v>323</v>
      </c>
      <c r="C2323" s="43" t="s">
        <v>173</v>
      </c>
      <c r="D2323" s="41">
        <v>12</v>
      </c>
      <c r="E2323" s="41">
        <v>275</v>
      </c>
      <c r="F2323" s="41">
        <v>2100</v>
      </c>
      <c r="G2323" s="4">
        <v>435.52600000000001</v>
      </c>
      <c r="H2323" s="4">
        <v>443.11799999999999</v>
      </c>
      <c r="I2323" s="4">
        <v>451.24700000000001</v>
      </c>
      <c r="J2323" s="4">
        <v>457.69</v>
      </c>
      <c r="K2323" s="4">
        <v>462.55399999999997</v>
      </c>
      <c r="L2323" s="4">
        <v>465.17700000000002</v>
      </c>
      <c r="M2323" s="4">
        <v>465.73099999999999</v>
      </c>
      <c r="N2323" s="4">
        <v>465.58</v>
      </c>
      <c r="O2323" s="4">
        <v>463.52499999999998</v>
      </c>
      <c r="P2323" s="4">
        <v>459.15800000000002</v>
      </c>
      <c r="Q2323" s="4">
        <v>448.78699999999998</v>
      </c>
      <c r="R2323" s="4">
        <v>431.99200000000002</v>
      </c>
      <c r="S2323" s="4">
        <v>410.25200000000001</v>
      </c>
      <c r="T2323" s="4">
        <v>385.404</v>
      </c>
      <c r="U2323" s="4">
        <v>355.029</v>
      </c>
      <c r="V2323" s="4">
        <v>312.202</v>
      </c>
      <c r="W2323" s="4">
        <v>248.47</v>
      </c>
      <c r="X2323" s="4">
        <v>165.74799999999999</v>
      </c>
      <c r="Y2323" s="4">
        <v>85.641999999999996</v>
      </c>
      <c r="Z2323" s="4">
        <v>31.553000000000001</v>
      </c>
      <c r="AA2323" s="4">
        <v>8.0449999999999999</v>
      </c>
    </row>
    <row r="2324" spans="1:27" s="6" customFormat="1" x14ac:dyDescent="0.3">
      <c r="A2324" s="40">
        <v>2323</v>
      </c>
      <c r="B2324" s="18" t="s">
        <v>323</v>
      </c>
      <c r="C2324" s="43" t="s">
        <v>174</v>
      </c>
      <c r="D2324" s="41"/>
      <c r="E2324" s="41">
        <v>760</v>
      </c>
      <c r="F2324" s="41">
        <v>2015</v>
      </c>
      <c r="G2324" s="4">
        <v>1090.4459999999999</v>
      </c>
      <c r="H2324" s="4">
        <v>1206.223</v>
      </c>
      <c r="I2324" s="4">
        <v>1183.539</v>
      </c>
      <c r="J2324" s="4">
        <v>1038.845</v>
      </c>
      <c r="K2324" s="4">
        <v>733.05799999999999</v>
      </c>
      <c r="L2324" s="4">
        <v>650.84699999999998</v>
      </c>
      <c r="M2324" s="4">
        <v>649.30200000000002</v>
      </c>
      <c r="N2324" s="4">
        <v>564.673</v>
      </c>
      <c r="O2324" s="4">
        <v>459.44799999999998</v>
      </c>
      <c r="P2324" s="4">
        <v>401.85399999999998</v>
      </c>
      <c r="Q2324" s="4">
        <v>357.99299999999999</v>
      </c>
      <c r="R2324" s="4">
        <v>284.911</v>
      </c>
      <c r="S2324" s="4">
        <v>226.661</v>
      </c>
      <c r="T2324" s="4">
        <v>140.733</v>
      </c>
      <c r="U2324" s="4">
        <v>113.914</v>
      </c>
      <c r="V2324" s="4">
        <v>79.519000000000005</v>
      </c>
      <c r="W2324" s="4">
        <v>51.082999999999998</v>
      </c>
      <c r="X2324" s="4">
        <v>19.603999999999999</v>
      </c>
      <c r="Y2324" s="4">
        <v>5.0190000000000001</v>
      </c>
      <c r="Z2324" s="4">
        <v>1.004</v>
      </c>
      <c r="AA2324" s="4">
        <v>8.5000000000000006E-2</v>
      </c>
    </row>
    <row r="2325" spans="1:27" s="6" customFormat="1" x14ac:dyDescent="0.3">
      <c r="A2325" s="40">
        <v>2324</v>
      </c>
      <c r="B2325" s="18" t="s">
        <v>323</v>
      </c>
      <c r="C2325" s="43" t="s">
        <v>174</v>
      </c>
      <c r="D2325" s="41"/>
      <c r="E2325" s="41">
        <v>760</v>
      </c>
      <c r="F2325" s="41">
        <v>2020</v>
      </c>
      <c r="G2325" s="4">
        <v>907.66</v>
      </c>
      <c r="H2325" s="4">
        <v>1060.23</v>
      </c>
      <c r="I2325" s="4">
        <v>1189.204</v>
      </c>
      <c r="J2325" s="4">
        <v>1138.239</v>
      </c>
      <c r="K2325" s="4">
        <v>936.02200000000005</v>
      </c>
      <c r="L2325" s="4">
        <v>607.98400000000004</v>
      </c>
      <c r="M2325" s="4">
        <v>546.43700000000001</v>
      </c>
      <c r="N2325" s="4">
        <v>574.65200000000004</v>
      </c>
      <c r="O2325" s="4">
        <v>514.00800000000004</v>
      </c>
      <c r="P2325" s="4">
        <v>424.78699999999998</v>
      </c>
      <c r="Q2325" s="4">
        <v>376.45400000000001</v>
      </c>
      <c r="R2325" s="4">
        <v>337.78</v>
      </c>
      <c r="S2325" s="4">
        <v>267.49700000000001</v>
      </c>
      <c r="T2325" s="4">
        <v>208.89099999999999</v>
      </c>
      <c r="U2325" s="4">
        <v>123.82</v>
      </c>
      <c r="V2325" s="4">
        <v>92.546000000000006</v>
      </c>
      <c r="W2325" s="4">
        <v>55.365000000000002</v>
      </c>
      <c r="X2325" s="4">
        <v>27.707999999999998</v>
      </c>
      <c r="Y2325" s="4">
        <v>7.3789999999999996</v>
      </c>
      <c r="Z2325" s="4">
        <v>1.173</v>
      </c>
      <c r="AA2325" s="4">
        <v>0.129</v>
      </c>
    </row>
    <row r="2326" spans="1:27" s="6" customFormat="1" x14ac:dyDescent="0.3">
      <c r="A2326" s="40">
        <v>2325</v>
      </c>
      <c r="B2326" s="18" t="s">
        <v>323</v>
      </c>
      <c r="C2326" s="43" t="s">
        <v>174</v>
      </c>
      <c r="D2326" s="41"/>
      <c r="E2326" s="41">
        <v>760</v>
      </c>
      <c r="F2326" s="41">
        <v>2025</v>
      </c>
      <c r="G2326" s="4">
        <v>1135.8699999999999</v>
      </c>
      <c r="H2326" s="4">
        <v>1120.9449999999999</v>
      </c>
      <c r="I2326" s="4">
        <v>1196.7829999999999</v>
      </c>
      <c r="J2326" s="4">
        <v>1230.6320000000001</v>
      </c>
      <c r="K2326" s="4">
        <v>1157.6880000000001</v>
      </c>
      <c r="L2326" s="4">
        <v>999.58500000000004</v>
      </c>
      <c r="M2326" s="4">
        <v>763.27499999999998</v>
      </c>
      <c r="N2326" s="4">
        <v>738.11599999999999</v>
      </c>
      <c r="O2326" s="4">
        <v>733.07299999999998</v>
      </c>
      <c r="P2326" s="4">
        <v>623.44100000000003</v>
      </c>
      <c r="Q2326" s="4">
        <v>494.25200000000001</v>
      </c>
      <c r="R2326" s="4">
        <v>417.19099999999997</v>
      </c>
      <c r="S2326" s="4">
        <v>357.92399999999998</v>
      </c>
      <c r="T2326" s="4">
        <v>272.76299999999998</v>
      </c>
      <c r="U2326" s="4">
        <v>201.61099999999999</v>
      </c>
      <c r="V2326" s="4">
        <v>111.295</v>
      </c>
      <c r="W2326" s="4">
        <v>71.61</v>
      </c>
      <c r="X2326" s="4">
        <v>32.715000000000003</v>
      </c>
      <c r="Y2326" s="4">
        <v>11.055999999999999</v>
      </c>
      <c r="Z2326" s="4">
        <v>1.851</v>
      </c>
      <c r="AA2326" s="4">
        <v>0.16600000000000001</v>
      </c>
    </row>
    <row r="2327" spans="1:27" s="6" customFormat="1" x14ac:dyDescent="0.3">
      <c r="A2327" s="40">
        <v>2326</v>
      </c>
      <c r="B2327" s="18" t="s">
        <v>323</v>
      </c>
      <c r="C2327" s="43" t="s">
        <v>174</v>
      </c>
      <c r="D2327" s="41"/>
      <c r="E2327" s="41">
        <v>760</v>
      </c>
      <c r="F2327" s="41">
        <v>2030</v>
      </c>
      <c r="G2327" s="4">
        <v>1232.193</v>
      </c>
      <c r="H2327" s="4">
        <v>1215.366</v>
      </c>
      <c r="I2327" s="4">
        <v>1201.604</v>
      </c>
      <c r="J2327" s="4">
        <v>1247.2149999999999</v>
      </c>
      <c r="K2327" s="4">
        <v>1242.5360000000001</v>
      </c>
      <c r="L2327" s="4">
        <v>1160.961</v>
      </c>
      <c r="M2327" s="4">
        <v>1020.7</v>
      </c>
      <c r="N2327" s="4">
        <v>820.23599999999999</v>
      </c>
      <c r="O2327" s="4">
        <v>808.67499999999995</v>
      </c>
      <c r="P2327" s="4">
        <v>789.65300000000002</v>
      </c>
      <c r="Q2327" s="4">
        <v>659.98800000000006</v>
      </c>
      <c r="R2327" s="4">
        <v>514.30499999999995</v>
      </c>
      <c r="S2327" s="4">
        <v>423.99700000000001</v>
      </c>
      <c r="T2327" s="4">
        <v>352.577</v>
      </c>
      <c r="U2327" s="4">
        <v>256.935</v>
      </c>
      <c r="V2327" s="4">
        <v>176.22200000000001</v>
      </c>
      <c r="W2327" s="4">
        <v>85.456999999999994</v>
      </c>
      <c r="X2327" s="4">
        <v>42.959000000000003</v>
      </c>
      <c r="Y2327" s="4">
        <v>13.657</v>
      </c>
      <c r="Z2327" s="4">
        <v>2.9119999999999999</v>
      </c>
      <c r="AA2327" s="4">
        <v>0.26600000000000001</v>
      </c>
    </row>
    <row r="2328" spans="1:27" s="6" customFormat="1" x14ac:dyDescent="0.3">
      <c r="A2328" s="40">
        <v>2327</v>
      </c>
      <c r="B2328" s="18" t="s">
        <v>323</v>
      </c>
      <c r="C2328" s="43" t="s">
        <v>174</v>
      </c>
      <c r="D2328" s="41"/>
      <c r="E2328" s="41">
        <v>760</v>
      </c>
      <c r="F2328" s="41">
        <v>2035</v>
      </c>
      <c r="G2328" s="4">
        <v>1259.6089999999999</v>
      </c>
      <c r="H2328" s="4">
        <v>1235.8869999999999</v>
      </c>
      <c r="I2328" s="4">
        <v>1217.3019999999999</v>
      </c>
      <c r="J2328" s="4">
        <v>1208.7149999999999</v>
      </c>
      <c r="K2328" s="4">
        <v>1264.3889999999999</v>
      </c>
      <c r="L2328" s="4">
        <v>1263.4179999999999</v>
      </c>
      <c r="M2328" s="4">
        <v>1177.713</v>
      </c>
      <c r="N2328" s="4">
        <v>1031.529</v>
      </c>
      <c r="O2328" s="4">
        <v>826.05700000000002</v>
      </c>
      <c r="P2328" s="4">
        <v>809.60799999999995</v>
      </c>
      <c r="Q2328" s="4">
        <v>785.774</v>
      </c>
      <c r="R2328" s="4">
        <v>652.27599999999995</v>
      </c>
      <c r="S2328" s="4">
        <v>503.07400000000001</v>
      </c>
      <c r="T2328" s="4">
        <v>406.714</v>
      </c>
      <c r="U2328" s="4">
        <v>325.786</v>
      </c>
      <c r="V2328" s="4">
        <v>222.06</v>
      </c>
      <c r="W2328" s="4">
        <v>134.27000000000001</v>
      </c>
      <c r="X2328" s="4">
        <v>52.045999999999999</v>
      </c>
      <c r="Y2328" s="4">
        <v>18.702000000000002</v>
      </c>
      <c r="Z2328" s="4">
        <v>3.7730000000000001</v>
      </c>
      <c r="AA2328" s="4">
        <v>0.46</v>
      </c>
    </row>
    <row r="2329" spans="1:27" s="6" customFormat="1" x14ac:dyDescent="0.3">
      <c r="A2329" s="40">
        <v>2328</v>
      </c>
      <c r="B2329" s="18" t="s">
        <v>323</v>
      </c>
      <c r="C2329" s="43" t="s">
        <v>174</v>
      </c>
      <c r="D2329" s="41"/>
      <c r="E2329" s="41">
        <v>760</v>
      </c>
      <c r="F2329" s="41">
        <v>2040</v>
      </c>
      <c r="G2329" s="4">
        <v>1260.1980000000001</v>
      </c>
      <c r="H2329" s="4">
        <v>1257.2560000000001</v>
      </c>
      <c r="I2329" s="4">
        <v>1234.5360000000001</v>
      </c>
      <c r="J2329" s="4">
        <v>1214.9380000000001</v>
      </c>
      <c r="K2329" s="4">
        <v>1204.01</v>
      </c>
      <c r="L2329" s="4">
        <v>1258.471</v>
      </c>
      <c r="M2329" s="4">
        <v>1257.808</v>
      </c>
      <c r="N2329" s="4">
        <v>1172.701</v>
      </c>
      <c r="O2329" s="4">
        <v>1026.579</v>
      </c>
      <c r="P2329" s="4">
        <v>820.65700000000004</v>
      </c>
      <c r="Q2329" s="4">
        <v>801.95799999999997</v>
      </c>
      <c r="R2329" s="4">
        <v>774.47900000000004</v>
      </c>
      <c r="S2329" s="4">
        <v>637.26700000000005</v>
      </c>
      <c r="T2329" s="4">
        <v>482.99799999999999</v>
      </c>
      <c r="U2329" s="4">
        <v>377.30900000000003</v>
      </c>
      <c r="V2329" s="4">
        <v>284.00700000000001</v>
      </c>
      <c r="W2329" s="4">
        <v>171.83500000000001</v>
      </c>
      <c r="X2329" s="4">
        <v>84.072999999999993</v>
      </c>
      <c r="Y2329" s="4">
        <v>23.577999999999999</v>
      </c>
      <c r="Z2329" s="4">
        <v>5.4569999999999999</v>
      </c>
      <c r="AA2329" s="4">
        <v>0.627</v>
      </c>
    </row>
    <row r="2330" spans="1:27" s="6" customFormat="1" x14ac:dyDescent="0.3">
      <c r="A2330" s="40">
        <v>2329</v>
      </c>
      <c r="B2330" s="18" t="s">
        <v>323</v>
      </c>
      <c r="C2330" s="43" t="s">
        <v>174</v>
      </c>
      <c r="D2330" s="41"/>
      <c r="E2330" s="41">
        <v>760</v>
      </c>
      <c r="F2330" s="41">
        <v>2045</v>
      </c>
      <c r="G2330" s="4">
        <v>1219.0319999999999</v>
      </c>
      <c r="H2330" s="4">
        <v>1257.9449999999999</v>
      </c>
      <c r="I2330" s="4">
        <v>1255.992</v>
      </c>
      <c r="J2330" s="4">
        <v>1232.2439999999999</v>
      </c>
      <c r="K2330" s="4">
        <v>1210.337</v>
      </c>
      <c r="L2330" s="4">
        <v>1198.335</v>
      </c>
      <c r="M2330" s="4">
        <v>1253.0709999999999</v>
      </c>
      <c r="N2330" s="4">
        <v>1252.857</v>
      </c>
      <c r="O2330" s="4">
        <v>1167.644</v>
      </c>
      <c r="P2330" s="4">
        <v>1020.623</v>
      </c>
      <c r="Q2330" s="4">
        <v>813.50300000000004</v>
      </c>
      <c r="R2330" s="4">
        <v>791.33799999999997</v>
      </c>
      <c r="S2330" s="4">
        <v>758.10900000000004</v>
      </c>
      <c r="T2330" s="4">
        <v>613.78899999999999</v>
      </c>
      <c r="U2330" s="4">
        <v>450.53899999999999</v>
      </c>
      <c r="V2330" s="4">
        <v>332.05900000000003</v>
      </c>
      <c r="W2330" s="4">
        <v>223.398</v>
      </c>
      <c r="X2330" s="4">
        <v>110.46599999999999</v>
      </c>
      <c r="Y2330" s="4">
        <v>39.554000000000002</v>
      </c>
      <c r="Z2330" s="4">
        <v>7.2210000000000001</v>
      </c>
      <c r="AA2330" s="4">
        <v>0.95699999999999996</v>
      </c>
    </row>
    <row r="2331" spans="1:27" s="6" customFormat="1" x14ac:dyDescent="0.3">
      <c r="A2331" s="40">
        <v>2330</v>
      </c>
      <c r="B2331" s="18" t="s">
        <v>323</v>
      </c>
      <c r="C2331" s="43" t="s">
        <v>174</v>
      </c>
      <c r="D2331" s="41"/>
      <c r="E2331" s="41">
        <v>760</v>
      </c>
      <c r="F2331" s="41">
        <v>2050</v>
      </c>
      <c r="G2331" s="4">
        <v>1164.8789999999999</v>
      </c>
      <c r="H2331" s="4">
        <v>1216.8920000000001</v>
      </c>
      <c r="I2331" s="4">
        <v>1256.731</v>
      </c>
      <c r="J2331" s="4">
        <v>1253.752</v>
      </c>
      <c r="K2331" s="4">
        <v>1227.74</v>
      </c>
      <c r="L2331" s="4">
        <v>1204.752</v>
      </c>
      <c r="M2331" s="4">
        <v>1193.175</v>
      </c>
      <c r="N2331" s="4">
        <v>1248.3530000000001</v>
      </c>
      <c r="O2331" s="4">
        <v>1247.8679999999999</v>
      </c>
      <c r="P2331" s="4">
        <v>1161.4490000000001</v>
      </c>
      <c r="Q2331" s="4">
        <v>1012.545</v>
      </c>
      <c r="R2331" s="4">
        <v>803.55700000000002</v>
      </c>
      <c r="S2331" s="4">
        <v>775.89200000000005</v>
      </c>
      <c r="T2331" s="4">
        <v>732.28099999999995</v>
      </c>
      <c r="U2331" s="4">
        <v>575.41700000000003</v>
      </c>
      <c r="V2331" s="4">
        <v>399.96300000000002</v>
      </c>
      <c r="W2331" s="4">
        <v>265.16899999999998</v>
      </c>
      <c r="X2331" s="4">
        <v>147.21600000000001</v>
      </c>
      <c r="Y2331" s="4">
        <v>53.881999999999998</v>
      </c>
      <c r="Z2331" s="4">
        <v>12.698</v>
      </c>
      <c r="AA2331" s="4">
        <v>1.359</v>
      </c>
    </row>
    <row r="2332" spans="1:27" s="6" customFormat="1" x14ac:dyDescent="0.3">
      <c r="A2332" s="40">
        <v>2331</v>
      </c>
      <c r="B2332" s="18" t="s">
        <v>323</v>
      </c>
      <c r="C2332" s="43" t="s">
        <v>174</v>
      </c>
      <c r="D2332" s="41"/>
      <c r="E2332" s="41">
        <v>760</v>
      </c>
      <c r="F2332" s="41">
        <v>2055</v>
      </c>
      <c r="G2332" s="4">
        <v>1120.7719999999999</v>
      </c>
      <c r="H2332" s="4">
        <v>1162.922</v>
      </c>
      <c r="I2332" s="4">
        <v>1215.787</v>
      </c>
      <c r="J2332" s="4">
        <v>1254.6300000000001</v>
      </c>
      <c r="K2332" s="4">
        <v>1249.4839999999999</v>
      </c>
      <c r="L2332" s="4">
        <v>1222.4649999999999</v>
      </c>
      <c r="M2332" s="4">
        <v>1199.885</v>
      </c>
      <c r="N2332" s="4">
        <v>1188.855</v>
      </c>
      <c r="O2332" s="4">
        <v>1243.723</v>
      </c>
      <c r="P2332" s="4">
        <v>1241.8</v>
      </c>
      <c r="Q2332" s="4">
        <v>1153.0360000000001</v>
      </c>
      <c r="R2332" s="4">
        <v>1001.216</v>
      </c>
      <c r="S2332" s="4">
        <v>789.07100000000003</v>
      </c>
      <c r="T2332" s="4">
        <v>751.40300000000002</v>
      </c>
      <c r="U2332" s="4">
        <v>689.66099999999994</v>
      </c>
      <c r="V2332" s="4">
        <v>514.93499999999995</v>
      </c>
      <c r="W2332" s="4">
        <v>323.911</v>
      </c>
      <c r="X2332" s="4">
        <v>178.86600000000001</v>
      </c>
      <c r="Y2332" s="4">
        <v>74.323999999999998</v>
      </c>
      <c r="Z2332" s="4">
        <v>18.100999999999999</v>
      </c>
      <c r="AA2332" s="4">
        <v>2.46</v>
      </c>
    </row>
    <row r="2333" spans="1:27" s="6" customFormat="1" x14ac:dyDescent="0.3">
      <c r="A2333" s="40">
        <v>2332</v>
      </c>
      <c r="B2333" s="18" t="s">
        <v>323</v>
      </c>
      <c r="C2333" s="43" t="s">
        <v>174</v>
      </c>
      <c r="D2333" s="41"/>
      <c r="E2333" s="41">
        <v>760</v>
      </c>
      <c r="F2333" s="41">
        <v>2060</v>
      </c>
      <c r="G2333" s="4">
        <v>1094.088</v>
      </c>
      <c r="H2333" s="4">
        <v>1118.981</v>
      </c>
      <c r="I2333" s="4">
        <v>1161.9179999999999</v>
      </c>
      <c r="J2333" s="4">
        <v>1213.835</v>
      </c>
      <c r="K2333" s="4">
        <v>1250.6030000000001</v>
      </c>
      <c r="L2333" s="4">
        <v>1244.4949999999999</v>
      </c>
      <c r="M2333" s="4">
        <v>1217.8679999999999</v>
      </c>
      <c r="N2333" s="4">
        <v>1195.827</v>
      </c>
      <c r="O2333" s="4">
        <v>1184.6790000000001</v>
      </c>
      <c r="P2333" s="4">
        <v>1238.1110000000001</v>
      </c>
      <c r="Q2333" s="4">
        <v>1233.52</v>
      </c>
      <c r="R2333" s="4">
        <v>1141.1600000000001</v>
      </c>
      <c r="S2333" s="4">
        <v>984.59699999999998</v>
      </c>
      <c r="T2333" s="4">
        <v>765.98500000000001</v>
      </c>
      <c r="U2333" s="4">
        <v>710.654</v>
      </c>
      <c r="V2333" s="4">
        <v>621.75900000000001</v>
      </c>
      <c r="W2333" s="4">
        <v>422.51299999999998</v>
      </c>
      <c r="X2333" s="4">
        <v>223.34899999999999</v>
      </c>
      <c r="Y2333" s="4">
        <v>93.322000000000003</v>
      </c>
      <c r="Z2333" s="4">
        <v>26.088999999999999</v>
      </c>
      <c r="AA2333" s="4">
        <v>3.7839999999999998</v>
      </c>
    </row>
    <row r="2334" spans="1:27" s="6" customFormat="1" x14ac:dyDescent="0.3">
      <c r="A2334" s="40">
        <v>2333</v>
      </c>
      <c r="B2334" s="18" t="s">
        <v>323</v>
      </c>
      <c r="C2334" s="43" t="s">
        <v>174</v>
      </c>
      <c r="D2334" s="41"/>
      <c r="E2334" s="41">
        <v>760</v>
      </c>
      <c r="F2334" s="41">
        <v>2065</v>
      </c>
      <c r="G2334" s="4">
        <v>1075.634</v>
      </c>
      <c r="H2334" s="4">
        <v>1092.434</v>
      </c>
      <c r="I2334" s="4">
        <v>1118.057</v>
      </c>
      <c r="J2334" s="4">
        <v>1160.1020000000001</v>
      </c>
      <c r="K2334" s="4">
        <v>1210.0630000000001</v>
      </c>
      <c r="L2334" s="4">
        <v>1245.893</v>
      </c>
      <c r="M2334" s="4">
        <v>1240.143</v>
      </c>
      <c r="N2334" s="4">
        <v>1214.0309999999999</v>
      </c>
      <c r="O2334" s="4">
        <v>1191.8989999999999</v>
      </c>
      <c r="P2334" s="4">
        <v>1179.6610000000001</v>
      </c>
      <c r="Q2334" s="4">
        <v>1230.443</v>
      </c>
      <c r="R2334" s="4">
        <v>1221.7750000000001</v>
      </c>
      <c r="S2334" s="4">
        <v>1123.671</v>
      </c>
      <c r="T2334" s="4">
        <v>957.93399999999997</v>
      </c>
      <c r="U2334" s="4">
        <v>727.28800000000001</v>
      </c>
      <c r="V2334" s="4">
        <v>645.08799999999997</v>
      </c>
      <c r="W2334" s="4">
        <v>516.43600000000004</v>
      </c>
      <c r="X2334" s="4">
        <v>297.45999999999998</v>
      </c>
      <c r="Y2334" s="4">
        <v>120.256</v>
      </c>
      <c r="Z2334" s="4">
        <v>34.176000000000002</v>
      </c>
      <c r="AA2334" s="4">
        <v>5.774</v>
      </c>
    </row>
    <row r="2335" spans="1:27" s="6" customFormat="1" x14ac:dyDescent="0.3">
      <c r="A2335" s="40">
        <v>2334</v>
      </c>
      <c r="B2335" s="18" t="s">
        <v>323</v>
      </c>
      <c r="C2335" s="43" t="s">
        <v>174</v>
      </c>
      <c r="D2335" s="41"/>
      <c r="E2335" s="41">
        <v>760</v>
      </c>
      <c r="F2335" s="41">
        <v>2070</v>
      </c>
      <c r="G2335" s="4">
        <v>1053.4780000000001</v>
      </c>
      <c r="H2335" s="4">
        <v>1074.075</v>
      </c>
      <c r="I2335" s="4">
        <v>1091.5709999999999</v>
      </c>
      <c r="J2335" s="4">
        <v>1116.3720000000001</v>
      </c>
      <c r="K2335" s="4">
        <v>1156.586</v>
      </c>
      <c r="L2335" s="4">
        <v>1205.663</v>
      </c>
      <c r="M2335" s="4">
        <v>1241.796</v>
      </c>
      <c r="N2335" s="4">
        <v>1236.5</v>
      </c>
      <c r="O2335" s="4">
        <v>1210.32</v>
      </c>
      <c r="P2335" s="4">
        <v>1187.1949999999999</v>
      </c>
      <c r="Q2335" s="4">
        <v>1172.8440000000001</v>
      </c>
      <c r="R2335" s="4">
        <v>1219.575</v>
      </c>
      <c r="S2335" s="4">
        <v>1204.473</v>
      </c>
      <c r="T2335" s="4">
        <v>1095.4949999999999</v>
      </c>
      <c r="U2335" s="4">
        <v>912.89300000000003</v>
      </c>
      <c r="V2335" s="4">
        <v>664.42499999999995</v>
      </c>
      <c r="W2335" s="4">
        <v>541.97</v>
      </c>
      <c r="X2335" s="4">
        <v>370.80599999999998</v>
      </c>
      <c r="Y2335" s="4">
        <v>165.04900000000001</v>
      </c>
      <c r="Z2335" s="4">
        <v>45.878</v>
      </c>
      <c r="AA2335" s="4">
        <v>8.0960000000000001</v>
      </c>
    </row>
    <row r="2336" spans="1:27" s="6" customFormat="1" x14ac:dyDescent="0.3">
      <c r="A2336" s="40">
        <v>2335</v>
      </c>
      <c r="B2336" s="18" t="s">
        <v>323</v>
      </c>
      <c r="C2336" s="43" t="s">
        <v>174</v>
      </c>
      <c r="D2336" s="41"/>
      <c r="E2336" s="41">
        <v>760</v>
      </c>
      <c r="F2336" s="41">
        <v>2075</v>
      </c>
      <c r="G2336" s="4">
        <v>1022.871</v>
      </c>
      <c r="H2336" s="4">
        <v>1052.0150000000001</v>
      </c>
      <c r="I2336" s="4">
        <v>1073.2760000000001</v>
      </c>
      <c r="J2336" s="4">
        <v>1089.9939999999999</v>
      </c>
      <c r="K2336" s="4">
        <v>1113.0930000000001</v>
      </c>
      <c r="L2336" s="4">
        <v>1152.48</v>
      </c>
      <c r="M2336" s="4">
        <v>1201.845</v>
      </c>
      <c r="N2336" s="4">
        <v>1238.3679999999999</v>
      </c>
      <c r="O2336" s="4">
        <v>1232.9770000000001</v>
      </c>
      <c r="P2336" s="4">
        <v>1205.865</v>
      </c>
      <c r="Q2336" s="4">
        <v>1180.827</v>
      </c>
      <c r="R2336" s="4">
        <v>1163.229</v>
      </c>
      <c r="S2336" s="4">
        <v>1203.6099999999999</v>
      </c>
      <c r="T2336" s="4">
        <v>1176.5319999999999</v>
      </c>
      <c r="U2336" s="4">
        <v>1047.575</v>
      </c>
      <c r="V2336" s="4">
        <v>838.99599999999998</v>
      </c>
      <c r="W2336" s="4">
        <v>564.23900000000003</v>
      </c>
      <c r="X2336" s="4">
        <v>396.44900000000001</v>
      </c>
      <c r="Y2336" s="4">
        <v>211.739</v>
      </c>
      <c r="Z2336" s="4">
        <v>65.492000000000004</v>
      </c>
      <c r="AA2336" s="4">
        <v>11.45</v>
      </c>
    </row>
    <row r="2337" spans="1:27" s="6" customFormat="1" x14ac:dyDescent="0.3">
      <c r="A2337" s="40">
        <v>2336</v>
      </c>
      <c r="B2337" s="18" t="s">
        <v>323</v>
      </c>
      <c r="C2337" s="43" t="s">
        <v>174</v>
      </c>
      <c r="D2337" s="41"/>
      <c r="E2337" s="41">
        <v>760</v>
      </c>
      <c r="F2337" s="41">
        <v>2080</v>
      </c>
      <c r="G2337" s="4">
        <v>987.428</v>
      </c>
      <c r="H2337" s="4">
        <v>1021.499</v>
      </c>
      <c r="I2337" s="4">
        <v>1051.2750000000001</v>
      </c>
      <c r="J2337" s="4">
        <v>1071.806</v>
      </c>
      <c r="K2337" s="4">
        <v>1086.9190000000001</v>
      </c>
      <c r="L2337" s="4">
        <v>1109.259</v>
      </c>
      <c r="M2337" s="4">
        <v>1148.9380000000001</v>
      </c>
      <c r="N2337" s="4">
        <v>1198.665</v>
      </c>
      <c r="O2337" s="4">
        <v>1235.05</v>
      </c>
      <c r="P2337" s="4">
        <v>1228.7439999999999</v>
      </c>
      <c r="Q2337" s="4">
        <v>1199.848</v>
      </c>
      <c r="R2337" s="4">
        <v>1171.8530000000001</v>
      </c>
      <c r="S2337" s="4">
        <v>1149.1679999999999</v>
      </c>
      <c r="T2337" s="4">
        <v>1177.826</v>
      </c>
      <c r="U2337" s="4">
        <v>1128.711</v>
      </c>
      <c r="V2337" s="4">
        <v>968.21400000000006</v>
      </c>
      <c r="W2337" s="4">
        <v>719.72</v>
      </c>
      <c r="X2337" s="4">
        <v>420.077</v>
      </c>
      <c r="Y2337" s="4">
        <v>232.67</v>
      </c>
      <c r="Z2337" s="4">
        <v>87.259</v>
      </c>
      <c r="AA2337" s="4">
        <v>17.056000000000001</v>
      </c>
    </row>
    <row r="2338" spans="1:27" s="6" customFormat="1" x14ac:dyDescent="0.3">
      <c r="A2338" s="40">
        <v>2337</v>
      </c>
      <c r="B2338" s="18" t="s">
        <v>323</v>
      </c>
      <c r="C2338" s="43" t="s">
        <v>174</v>
      </c>
      <c r="D2338" s="41"/>
      <c r="E2338" s="41">
        <v>760</v>
      </c>
      <c r="F2338" s="41">
        <v>2085</v>
      </c>
      <c r="G2338" s="4">
        <v>953.76700000000005</v>
      </c>
      <c r="H2338" s="4">
        <v>986.15</v>
      </c>
      <c r="I2338" s="4">
        <v>1020.806</v>
      </c>
      <c r="J2338" s="4">
        <v>1049.9010000000001</v>
      </c>
      <c r="K2338" s="4">
        <v>1068.9169999999999</v>
      </c>
      <c r="L2338" s="4">
        <v>1083.3320000000001</v>
      </c>
      <c r="M2338" s="4">
        <v>1105.9680000000001</v>
      </c>
      <c r="N2338" s="4">
        <v>1146.0050000000001</v>
      </c>
      <c r="O2338" s="4">
        <v>1195.607</v>
      </c>
      <c r="P2338" s="4">
        <v>1231.086</v>
      </c>
      <c r="Q2338" s="4">
        <v>1223.049</v>
      </c>
      <c r="R2338" s="4">
        <v>1191.4169999999999</v>
      </c>
      <c r="S2338" s="4">
        <v>1158.816</v>
      </c>
      <c r="T2338" s="4">
        <v>1126.473</v>
      </c>
      <c r="U2338" s="4">
        <v>1133.42</v>
      </c>
      <c r="V2338" s="4">
        <v>1048.7539999999999</v>
      </c>
      <c r="W2338" s="4">
        <v>838.50400000000002</v>
      </c>
      <c r="X2338" s="4">
        <v>544.84100000000001</v>
      </c>
      <c r="Y2338" s="4">
        <v>253.03800000000001</v>
      </c>
      <c r="Z2338" s="4">
        <v>99.409000000000006</v>
      </c>
      <c r="AA2338" s="4">
        <v>24.11</v>
      </c>
    </row>
    <row r="2339" spans="1:27" s="6" customFormat="1" x14ac:dyDescent="0.3">
      <c r="A2339" s="40">
        <v>2338</v>
      </c>
      <c r="B2339" s="18" t="s">
        <v>323</v>
      </c>
      <c r="C2339" s="43" t="s">
        <v>174</v>
      </c>
      <c r="D2339" s="41"/>
      <c r="E2339" s="41">
        <v>760</v>
      </c>
      <c r="F2339" s="41">
        <v>2090</v>
      </c>
      <c r="G2339" s="4">
        <v>928.23900000000003</v>
      </c>
      <c r="H2339" s="4">
        <v>952.57899999999995</v>
      </c>
      <c r="I2339" s="4">
        <v>985.505</v>
      </c>
      <c r="J2339" s="4">
        <v>1019.519</v>
      </c>
      <c r="K2339" s="4">
        <v>1047.203</v>
      </c>
      <c r="L2339" s="4">
        <v>1065.5619999999999</v>
      </c>
      <c r="M2339" s="4">
        <v>1080.2460000000001</v>
      </c>
      <c r="N2339" s="4">
        <v>1103.232</v>
      </c>
      <c r="O2339" s="4">
        <v>1143.2070000000001</v>
      </c>
      <c r="P2339" s="4">
        <v>1192.0029999999999</v>
      </c>
      <c r="Q2339" s="4">
        <v>1225.798</v>
      </c>
      <c r="R2339" s="4">
        <v>1215.1420000000001</v>
      </c>
      <c r="S2339" s="4">
        <v>1179.3119999999999</v>
      </c>
      <c r="T2339" s="4">
        <v>1137.8889999999999</v>
      </c>
      <c r="U2339" s="4">
        <v>1087.2850000000001</v>
      </c>
      <c r="V2339" s="4">
        <v>1058.5409999999999</v>
      </c>
      <c r="W2339" s="4">
        <v>916.51300000000003</v>
      </c>
      <c r="X2339" s="4">
        <v>644.827</v>
      </c>
      <c r="Y2339" s="4">
        <v>336.28199999999998</v>
      </c>
      <c r="Z2339" s="4">
        <v>111.791</v>
      </c>
      <c r="AA2339" s="4">
        <v>29.651</v>
      </c>
    </row>
    <row r="2340" spans="1:27" s="6" customFormat="1" x14ac:dyDescent="0.3">
      <c r="A2340" s="40">
        <v>2339</v>
      </c>
      <c r="B2340" s="18" t="s">
        <v>323</v>
      </c>
      <c r="C2340" s="43" t="s">
        <v>174</v>
      </c>
      <c r="D2340" s="41"/>
      <c r="E2340" s="41">
        <v>760</v>
      </c>
      <c r="F2340" s="41">
        <v>2095</v>
      </c>
      <c r="G2340" s="4">
        <v>909.10299999999995</v>
      </c>
      <c r="H2340" s="4">
        <v>927.12800000000004</v>
      </c>
      <c r="I2340" s="4">
        <v>951.98400000000004</v>
      </c>
      <c r="J2340" s="4">
        <v>984.31899999999996</v>
      </c>
      <c r="K2340" s="4">
        <v>1017.016</v>
      </c>
      <c r="L2340" s="4">
        <v>1044.079</v>
      </c>
      <c r="M2340" s="4">
        <v>1062.672</v>
      </c>
      <c r="N2340" s="4">
        <v>1077.675</v>
      </c>
      <c r="O2340" s="4">
        <v>1100.6400000000001</v>
      </c>
      <c r="P2340" s="4">
        <v>1139.9490000000001</v>
      </c>
      <c r="Q2340" s="4">
        <v>1187.2370000000001</v>
      </c>
      <c r="R2340" s="4">
        <v>1218.5070000000001</v>
      </c>
      <c r="S2340" s="4">
        <v>1203.9069999999999</v>
      </c>
      <c r="T2340" s="4">
        <v>1159.8979999999999</v>
      </c>
      <c r="U2340" s="4">
        <v>1101.4380000000001</v>
      </c>
      <c r="V2340" s="4">
        <v>1020.325</v>
      </c>
      <c r="W2340" s="4">
        <v>932.93200000000002</v>
      </c>
      <c r="X2340" s="4">
        <v>715.32299999999998</v>
      </c>
      <c r="Y2340" s="4">
        <v>407.24</v>
      </c>
      <c r="Z2340" s="4">
        <v>153.345</v>
      </c>
      <c r="AA2340" s="4">
        <v>35.185000000000002</v>
      </c>
    </row>
    <row r="2341" spans="1:27" s="6" customFormat="1" x14ac:dyDescent="0.3">
      <c r="A2341" s="40">
        <v>2340</v>
      </c>
      <c r="B2341" s="18" t="s">
        <v>323</v>
      </c>
      <c r="C2341" s="43" t="s">
        <v>174</v>
      </c>
      <c r="D2341" s="41"/>
      <c r="E2341" s="41">
        <v>760</v>
      </c>
      <c r="F2341" s="41">
        <v>2100</v>
      </c>
      <c r="G2341" s="4">
        <v>891.25599999999997</v>
      </c>
      <c r="H2341" s="4">
        <v>908.053</v>
      </c>
      <c r="I2341" s="4">
        <v>926.56600000000003</v>
      </c>
      <c r="J2341" s="4">
        <v>950.88599999999997</v>
      </c>
      <c r="K2341" s="4">
        <v>982.02200000000005</v>
      </c>
      <c r="L2341" s="4">
        <v>1014.141</v>
      </c>
      <c r="M2341" s="4">
        <v>1041.3979999999999</v>
      </c>
      <c r="N2341" s="4">
        <v>1060.2570000000001</v>
      </c>
      <c r="O2341" s="4">
        <v>1075.2190000000001</v>
      </c>
      <c r="P2341" s="4">
        <v>1097.58</v>
      </c>
      <c r="Q2341" s="4">
        <v>1135.521</v>
      </c>
      <c r="R2341" s="4">
        <v>1180.441</v>
      </c>
      <c r="S2341" s="4">
        <v>1207.732</v>
      </c>
      <c r="T2341" s="4">
        <v>1184.9169999999999</v>
      </c>
      <c r="U2341" s="4">
        <v>1124.002</v>
      </c>
      <c r="V2341" s="4">
        <v>1035.3720000000001</v>
      </c>
      <c r="W2341" s="4">
        <v>901.303</v>
      </c>
      <c r="X2341" s="4">
        <v>738.51099999999997</v>
      </c>
      <c r="Y2341" s="4">
        <v>474.33699999999999</v>
      </c>
      <c r="Z2341" s="4">
        <v>203.19499999999999</v>
      </c>
      <c r="AA2341" s="4">
        <v>53.51</v>
      </c>
    </row>
    <row r="2342" spans="1:27" s="6" customFormat="1" x14ac:dyDescent="0.3">
      <c r="A2342" s="40">
        <v>2341</v>
      </c>
      <c r="B2342" s="18" t="s">
        <v>323</v>
      </c>
      <c r="C2342" s="43" t="s">
        <v>175</v>
      </c>
      <c r="D2342" s="41"/>
      <c r="E2342" s="41">
        <v>792</v>
      </c>
      <c r="F2342" s="41">
        <v>2015</v>
      </c>
      <c r="G2342" s="4">
        <v>3291.2919999999999</v>
      </c>
      <c r="H2342" s="4">
        <v>3241.5189999999998</v>
      </c>
      <c r="I2342" s="4">
        <v>3266.45</v>
      </c>
      <c r="J2342" s="4">
        <v>3277.326</v>
      </c>
      <c r="K2342" s="4">
        <v>3119.7910000000002</v>
      </c>
      <c r="L2342" s="4">
        <v>3138.9569999999999</v>
      </c>
      <c r="M2342" s="4">
        <v>3156.2489999999998</v>
      </c>
      <c r="N2342" s="4">
        <v>2997.7179999999998</v>
      </c>
      <c r="O2342" s="4">
        <v>2746.4050000000002</v>
      </c>
      <c r="P2342" s="4">
        <v>2413.395</v>
      </c>
      <c r="Q2342" s="4">
        <v>2144.5990000000002</v>
      </c>
      <c r="R2342" s="4">
        <v>1896.6690000000001</v>
      </c>
      <c r="S2342" s="4">
        <v>1584.1959999999999</v>
      </c>
      <c r="T2342" s="4">
        <v>1178.8219999999999</v>
      </c>
      <c r="U2342" s="4">
        <v>904.37599999999998</v>
      </c>
      <c r="V2342" s="4">
        <v>662.21600000000001</v>
      </c>
      <c r="W2342" s="4">
        <v>472.11799999999999</v>
      </c>
      <c r="X2342" s="4">
        <v>212.11799999999999</v>
      </c>
      <c r="Y2342" s="4">
        <v>55.8</v>
      </c>
      <c r="Z2342" s="4">
        <v>7.6840000000000002</v>
      </c>
      <c r="AA2342" s="4">
        <v>0.68500000000000005</v>
      </c>
    </row>
    <row r="2343" spans="1:27" s="6" customFormat="1" x14ac:dyDescent="0.3">
      <c r="A2343" s="40">
        <v>2342</v>
      </c>
      <c r="B2343" s="18" t="s">
        <v>323</v>
      </c>
      <c r="C2343" s="43" t="s">
        <v>175</v>
      </c>
      <c r="D2343" s="41"/>
      <c r="E2343" s="41">
        <v>792</v>
      </c>
      <c r="F2343" s="41">
        <v>2020</v>
      </c>
      <c r="G2343" s="4">
        <v>3121.1419999999998</v>
      </c>
      <c r="H2343" s="4">
        <v>3334.98</v>
      </c>
      <c r="I2343" s="4">
        <v>3305.4349999999999</v>
      </c>
      <c r="J2343" s="4">
        <v>3328.1770000000001</v>
      </c>
      <c r="K2343" s="4">
        <v>3316.9859999999999</v>
      </c>
      <c r="L2343" s="4">
        <v>3158.0889999999999</v>
      </c>
      <c r="M2343" s="4">
        <v>3174.779</v>
      </c>
      <c r="N2343" s="4">
        <v>3189.549</v>
      </c>
      <c r="O2343" s="4">
        <v>3028.596</v>
      </c>
      <c r="P2343" s="4">
        <v>2774.0250000000001</v>
      </c>
      <c r="Q2343" s="4">
        <v>2436.35</v>
      </c>
      <c r="R2343" s="4">
        <v>2159.4769999999999</v>
      </c>
      <c r="S2343" s="4">
        <v>1857.1959999999999</v>
      </c>
      <c r="T2343" s="4">
        <v>1525.998</v>
      </c>
      <c r="U2343" s="4">
        <v>1099.325</v>
      </c>
      <c r="V2343" s="4">
        <v>786.66899999999998</v>
      </c>
      <c r="W2343" s="4">
        <v>506.31900000000002</v>
      </c>
      <c r="X2343" s="4">
        <v>284.096</v>
      </c>
      <c r="Y2343" s="4">
        <v>86.405000000000001</v>
      </c>
      <c r="Z2343" s="4">
        <v>12.672000000000001</v>
      </c>
      <c r="AA2343" s="4">
        <v>0.88900000000000001</v>
      </c>
    </row>
    <row r="2344" spans="1:27" s="6" customFormat="1" x14ac:dyDescent="0.3">
      <c r="A2344" s="40">
        <v>2343</v>
      </c>
      <c r="B2344" s="18" t="s">
        <v>323</v>
      </c>
      <c r="C2344" s="43" t="s">
        <v>175</v>
      </c>
      <c r="D2344" s="41"/>
      <c r="E2344" s="41">
        <v>792</v>
      </c>
      <c r="F2344" s="41">
        <v>2025</v>
      </c>
      <c r="G2344" s="4">
        <v>2996.9659999999999</v>
      </c>
      <c r="H2344" s="4">
        <v>3098.9369999999999</v>
      </c>
      <c r="I2344" s="4">
        <v>3233.1129999999998</v>
      </c>
      <c r="J2344" s="4">
        <v>3214.181</v>
      </c>
      <c r="K2344" s="4">
        <v>3243.9479999999999</v>
      </c>
      <c r="L2344" s="4">
        <v>3253.232</v>
      </c>
      <c r="M2344" s="4">
        <v>3106.3090000000002</v>
      </c>
      <c r="N2344" s="4">
        <v>3120.5680000000002</v>
      </c>
      <c r="O2344" s="4">
        <v>3131.96</v>
      </c>
      <c r="P2344" s="4">
        <v>2966.8490000000002</v>
      </c>
      <c r="Q2344" s="4">
        <v>2706.2730000000001</v>
      </c>
      <c r="R2344" s="4">
        <v>2360.5340000000001</v>
      </c>
      <c r="S2344" s="4">
        <v>2070.837</v>
      </c>
      <c r="T2344" s="4">
        <v>1766.905</v>
      </c>
      <c r="U2344" s="4">
        <v>1419.751</v>
      </c>
      <c r="V2344" s="4">
        <v>961.05100000000004</v>
      </c>
      <c r="W2344" s="4">
        <v>606.53599999999994</v>
      </c>
      <c r="X2344" s="4">
        <v>317.77600000000001</v>
      </c>
      <c r="Y2344" s="4">
        <v>123.48</v>
      </c>
      <c r="Z2344" s="4">
        <v>21.457000000000001</v>
      </c>
      <c r="AA2344" s="4">
        <v>1.5620000000000001</v>
      </c>
    </row>
    <row r="2345" spans="1:27" s="6" customFormat="1" x14ac:dyDescent="0.3">
      <c r="A2345" s="40">
        <v>2344</v>
      </c>
      <c r="B2345" s="18" t="s">
        <v>323</v>
      </c>
      <c r="C2345" s="43" t="s">
        <v>175</v>
      </c>
      <c r="D2345" s="41"/>
      <c r="E2345" s="41">
        <v>792</v>
      </c>
      <c r="F2345" s="41">
        <v>2030</v>
      </c>
      <c r="G2345" s="4">
        <v>2874.4540000000002</v>
      </c>
      <c r="H2345" s="4">
        <v>2986.134</v>
      </c>
      <c r="I2345" s="4">
        <v>3083.2730000000001</v>
      </c>
      <c r="J2345" s="4">
        <v>3162.78</v>
      </c>
      <c r="K2345" s="4">
        <v>3150.6689999999999</v>
      </c>
      <c r="L2345" s="4">
        <v>3183.6210000000001</v>
      </c>
      <c r="M2345" s="4">
        <v>3205.761</v>
      </c>
      <c r="N2345" s="4">
        <v>3066.4560000000001</v>
      </c>
      <c r="O2345" s="4">
        <v>3077.5410000000002</v>
      </c>
      <c r="P2345" s="4">
        <v>3083.8870000000002</v>
      </c>
      <c r="Q2345" s="4">
        <v>2912.0410000000002</v>
      </c>
      <c r="R2345" s="4">
        <v>2642.1640000000002</v>
      </c>
      <c r="S2345" s="4">
        <v>2284.2950000000001</v>
      </c>
      <c r="T2345" s="4">
        <v>1974.568</v>
      </c>
      <c r="U2345" s="4">
        <v>1647.1469999999999</v>
      </c>
      <c r="V2345" s="4">
        <v>1257.665</v>
      </c>
      <c r="W2345" s="4">
        <v>757.60299999999995</v>
      </c>
      <c r="X2345" s="4">
        <v>394.928</v>
      </c>
      <c r="Y2345" s="4">
        <v>146.30099999999999</v>
      </c>
      <c r="Z2345" s="4">
        <v>33.253</v>
      </c>
      <c r="AA2345" s="4">
        <v>2.8639999999999999</v>
      </c>
    </row>
    <row r="2346" spans="1:27" s="6" customFormat="1" x14ac:dyDescent="0.3">
      <c r="A2346" s="40">
        <v>2345</v>
      </c>
      <c r="B2346" s="18" t="s">
        <v>323</v>
      </c>
      <c r="C2346" s="43" t="s">
        <v>175</v>
      </c>
      <c r="D2346" s="41"/>
      <c r="E2346" s="41">
        <v>792</v>
      </c>
      <c r="F2346" s="41">
        <v>2035</v>
      </c>
      <c r="G2346" s="4">
        <v>2786.674</v>
      </c>
      <c r="H2346" s="4">
        <v>2864.3029999999999</v>
      </c>
      <c r="I2346" s="4">
        <v>2978.8470000000002</v>
      </c>
      <c r="J2346" s="4">
        <v>3073.8989999999999</v>
      </c>
      <c r="K2346" s="4">
        <v>3135.355</v>
      </c>
      <c r="L2346" s="4">
        <v>3124.1149999999998</v>
      </c>
      <c r="M2346" s="4">
        <v>3156.652</v>
      </c>
      <c r="N2346" s="4">
        <v>3181.4740000000002</v>
      </c>
      <c r="O2346" s="4">
        <v>3042.8409999999999</v>
      </c>
      <c r="P2346" s="4">
        <v>3049.2559999999999</v>
      </c>
      <c r="Q2346" s="4">
        <v>3047.902</v>
      </c>
      <c r="R2346" s="4">
        <v>2865.9029999999998</v>
      </c>
      <c r="S2346" s="4">
        <v>2582.1640000000002</v>
      </c>
      <c r="T2346" s="4">
        <v>2204.8760000000002</v>
      </c>
      <c r="U2346" s="4">
        <v>1858.2919999999999</v>
      </c>
      <c r="V2346" s="4">
        <v>1474.5840000000001</v>
      </c>
      <c r="W2346" s="4">
        <v>1016.9880000000001</v>
      </c>
      <c r="X2346" s="4">
        <v>509.495</v>
      </c>
      <c r="Y2346" s="4">
        <v>191.411</v>
      </c>
      <c r="Z2346" s="4">
        <v>42.417000000000002</v>
      </c>
      <c r="AA2346" s="4">
        <v>4.8369999999999997</v>
      </c>
    </row>
    <row r="2347" spans="1:27" s="6" customFormat="1" x14ac:dyDescent="0.3">
      <c r="A2347" s="40">
        <v>2346</v>
      </c>
      <c r="B2347" s="18" t="s">
        <v>323</v>
      </c>
      <c r="C2347" s="43" t="s">
        <v>175</v>
      </c>
      <c r="D2347" s="41"/>
      <c r="E2347" s="41">
        <v>792</v>
      </c>
      <c r="F2347" s="41">
        <v>2040</v>
      </c>
      <c r="G2347" s="4">
        <v>2701.1219999999998</v>
      </c>
      <c r="H2347" s="4">
        <v>2777.5839999999998</v>
      </c>
      <c r="I2347" s="4">
        <v>2855.7489999999998</v>
      </c>
      <c r="J2347" s="4">
        <v>2946.15</v>
      </c>
      <c r="K2347" s="4">
        <v>3037.92</v>
      </c>
      <c r="L2347" s="4">
        <v>3114.5320000000002</v>
      </c>
      <c r="M2347" s="4">
        <v>3107.473</v>
      </c>
      <c r="N2347" s="4">
        <v>3138.4360000000001</v>
      </c>
      <c r="O2347" s="4">
        <v>3161.4430000000002</v>
      </c>
      <c r="P2347" s="4">
        <v>3020.24</v>
      </c>
      <c r="Q2347" s="4">
        <v>3020.7150000000001</v>
      </c>
      <c r="R2347" s="4">
        <v>3009.232</v>
      </c>
      <c r="S2347" s="4">
        <v>2812.8049999999998</v>
      </c>
      <c r="T2347" s="4">
        <v>2507.3229999999999</v>
      </c>
      <c r="U2347" s="4">
        <v>2093.636</v>
      </c>
      <c r="V2347" s="4">
        <v>1683.2360000000001</v>
      </c>
      <c r="W2347" s="4">
        <v>1216.654</v>
      </c>
      <c r="X2347" s="4">
        <v>703.85799999999995</v>
      </c>
      <c r="Y2347" s="4">
        <v>258.64499999999998</v>
      </c>
      <c r="Z2347" s="4">
        <v>59.387</v>
      </c>
      <c r="AA2347" s="4">
        <v>6.7889999999999997</v>
      </c>
    </row>
    <row r="2348" spans="1:27" s="6" customFormat="1" x14ac:dyDescent="0.3">
      <c r="A2348" s="40">
        <v>2347</v>
      </c>
      <c r="B2348" s="18" t="s">
        <v>323</v>
      </c>
      <c r="C2348" s="43" t="s">
        <v>175</v>
      </c>
      <c r="D2348" s="41"/>
      <c r="E2348" s="41">
        <v>792</v>
      </c>
      <c r="F2348" s="41">
        <v>2045</v>
      </c>
      <c r="G2348" s="4">
        <v>2625.3589999999999</v>
      </c>
      <c r="H2348" s="4">
        <v>2692.931</v>
      </c>
      <c r="I2348" s="4">
        <v>2769.7730000000001</v>
      </c>
      <c r="J2348" s="4">
        <v>2823.8090000000002</v>
      </c>
      <c r="K2348" s="4">
        <v>2911.0120000000002</v>
      </c>
      <c r="L2348" s="4">
        <v>3018.0439999999999</v>
      </c>
      <c r="M2348" s="4">
        <v>3098.819</v>
      </c>
      <c r="N2348" s="4">
        <v>3090.453</v>
      </c>
      <c r="O2348" s="4">
        <v>3119.788</v>
      </c>
      <c r="P2348" s="4">
        <v>3139.6039999999998</v>
      </c>
      <c r="Q2348" s="4">
        <v>2993.777</v>
      </c>
      <c r="R2348" s="4">
        <v>2985.116</v>
      </c>
      <c r="S2348" s="4">
        <v>2957.78</v>
      </c>
      <c r="T2348" s="4">
        <v>2737.712</v>
      </c>
      <c r="U2348" s="4">
        <v>2390.7330000000002</v>
      </c>
      <c r="V2348" s="4">
        <v>1911.454</v>
      </c>
      <c r="W2348" s="4">
        <v>1409.3969999999999</v>
      </c>
      <c r="X2348" s="4">
        <v>864.06799999999998</v>
      </c>
      <c r="Y2348" s="4">
        <v>372.721</v>
      </c>
      <c r="Z2348" s="4">
        <v>85.451999999999998</v>
      </c>
      <c r="AA2348" s="4">
        <v>10.170999999999999</v>
      </c>
    </row>
    <row r="2349" spans="1:27" s="6" customFormat="1" x14ac:dyDescent="0.3">
      <c r="A2349" s="40">
        <v>2348</v>
      </c>
      <c r="B2349" s="18" t="s">
        <v>323</v>
      </c>
      <c r="C2349" s="43" t="s">
        <v>175</v>
      </c>
      <c r="D2349" s="41"/>
      <c r="E2349" s="41">
        <v>792</v>
      </c>
      <c r="F2349" s="41">
        <v>2050</v>
      </c>
      <c r="G2349" s="4">
        <v>2538.9879999999998</v>
      </c>
      <c r="H2349" s="4">
        <v>2617.9</v>
      </c>
      <c r="I2349" s="4">
        <v>2685.7139999999999</v>
      </c>
      <c r="J2349" s="4">
        <v>2738.4140000000002</v>
      </c>
      <c r="K2349" s="4">
        <v>2789.3389999999999</v>
      </c>
      <c r="L2349" s="4">
        <v>2892.002</v>
      </c>
      <c r="M2349" s="4">
        <v>3003.3319999999999</v>
      </c>
      <c r="N2349" s="4">
        <v>3082.7260000000001</v>
      </c>
      <c r="O2349" s="4">
        <v>3073.049</v>
      </c>
      <c r="P2349" s="4">
        <v>3099.4830000000002</v>
      </c>
      <c r="Q2349" s="4">
        <v>3114.0279999999998</v>
      </c>
      <c r="R2349" s="4">
        <v>2960.93</v>
      </c>
      <c r="S2349" s="4">
        <v>2937.8229999999999</v>
      </c>
      <c r="T2349" s="4">
        <v>2884.8240000000001</v>
      </c>
      <c r="U2349" s="4">
        <v>2619.9929999999999</v>
      </c>
      <c r="V2349" s="4">
        <v>2197.9409999999998</v>
      </c>
      <c r="W2349" s="4">
        <v>1621.365</v>
      </c>
      <c r="X2349" s="4">
        <v>1024.1790000000001</v>
      </c>
      <c r="Y2349" s="4">
        <v>475.28899999999999</v>
      </c>
      <c r="Z2349" s="4">
        <v>130.43799999999999</v>
      </c>
      <c r="AA2349" s="4">
        <v>15.662000000000001</v>
      </c>
    </row>
    <row r="2350" spans="1:27" s="6" customFormat="1" x14ac:dyDescent="0.3">
      <c r="A2350" s="40">
        <v>2349</v>
      </c>
      <c r="B2350" s="18" t="s">
        <v>323</v>
      </c>
      <c r="C2350" s="43" t="s">
        <v>175</v>
      </c>
      <c r="D2350" s="41"/>
      <c r="E2350" s="41">
        <v>792</v>
      </c>
      <c r="F2350" s="41">
        <v>2055</v>
      </c>
      <c r="G2350" s="4">
        <v>2444.5520000000001</v>
      </c>
      <c r="H2350" s="4">
        <v>2532.2930000000001</v>
      </c>
      <c r="I2350" s="4">
        <v>2611.3719999999998</v>
      </c>
      <c r="J2350" s="4">
        <v>2656.239</v>
      </c>
      <c r="K2350" s="4">
        <v>2706.0039999999999</v>
      </c>
      <c r="L2350" s="4">
        <v>2771.7379999999998</v>
      </c>
      <c r="M2350" s="4">
        <v>2878.605</v>
      </c>
      <c r="N2350" s="4">
        <v>2988.654</v>
      </c>
      <c r="O2350" s="4">
        <v>3066.607</v>
      </c>
      <c r="P2350" s="4">
        <v>3054.3829999999998</v>
      </c>
      <c r="Q2350" s="4">
        <v>3075.9470000000001</v>
      </c>
      <c r="R2350" s="4">
        <v>3082.3820000000001</v>
      </c>
      <c r="S2350" s="4">
        <v>2917.56</v>
      </c>
      <c r="T2350" s="4">
        <v>2870.904</v>
      </c>
      <c r="U2350" s="4">
        <v>2770.2460000000001</v>
      </c>
      <c r="V2350" s="4">
        <v>2424.547</v>
      </c>
      <c r="W2350" s="4">
        <v>1887.617</v>
      </c>
      <c r="X2350" s="4">
        <v>1204.77</v>
      </c>
      <c r="Y2350" s="4">
        <v>585.04200000000003</v>
      </c>
      <c r="Z2350" s="4">
        <v>176.357</v>
      </c>
      <c r="AA2350" s="4">
        <v>25.597000000000001</v>
      </c>
    </row>
    <row r="2351" spans="1:27" s="6" customFormat="1" x14ac:dyDescent="0.3">
      <c r="A2351" s="40">
        <v>2350</v>
      </c>
      <c r="B2351" s="18" t="s">
        <v>323</v>
      </c>
      <c r="C2351" s="43" t="s">
        <v>175</v>
      </c>
      <c r="D2351" s="41"/>
      <c r="E2351" s="41">
        <v>792</v>
      </c>
      <c r="F2351" s="41">
        <v>2060</v>
      </c>
      <c r="G2351" s="4">
        <v>2353.701</v>
      </c>
      <c r="H2351" s="4">
        <v>2438.5500000000002</v>
      </c>
      <c r="I2351" s="4">
        <v>2526.386</v>
      </c>
      <c r="J2351" s="4">
        <v>2583.692</v>
      </c>
      <c r="K2351" s="4">
        <v>2625.8040000000001</v>
      </c>
      <c r="L2351" s="4">
        <v>2689.66</v>
      </c>
      <c r="M2351" s="4">
        <v>2759.5360000000001</v>
      </c>
      <c r="N2351" s="4">
        <v>2865.2739999999999</v>
      </c>
      <c r="O2351" s="4">
        <v>2973.989</v>
      </c>
      <c r="P2351" s="4">
        <v>3049.2840000000001</v>
      </c>
      <c r="Q2351" s="4">
        <v>3032.7860000000001</v>
      </c>
      <c r="R2351" s="4">
        <v>3046.9650000000001</v>
      </c>
      <c r="S2351" s="4">
        <v>3040.7530000000002</v>
      </c>
      <c r="T2351" s="4">
        <v>2856.203</v>
      </c>
      <c r="U2351" s="4">
        <v>2765.5189999999998</v>
      </c>
      <c r="V2351" s="4">
        <v>2578.89</v>
      </c>
      <c r="W2351" s="4">
        <v>2105.7869999999998</v>
      </c>
      <c r="X2351" s="4">
        <v>1431.511</v>
      </c>
      <c r="Y2351" s="4">
        <v>712.65800000000002</v>
      </c>
      <c r="Z2351" s="4">
        <v>229.32499999999999</v>
      </c>
      <c r="AA2351" s="4">
        <v>37.743000000000002</v>
      </c>
    </row>
    <row r="2352" spans="1:27" s="6" customFormat="1" x14ac:dyDescent="0.3">
      <c r="A2352" s="40">
        <v>2351</v>
      </c>
      <c r="B2352" s="18" t="s">
        <v>323</v>
      </c>
      <c r="C2352" s="43" t="s">
        <v>175</v>
      </c>
      <c r="D2352" s="41"/>
      <c r="E2352" s="41">
        <v>792</v>
      </c>
      <c r="F2352" s="41">
        <v>2065</v>
      </c>
      <c r="G2352" s="4">
        <v>2279.4490000000001</v>
      </c>
      <c r="H2352" s="4">
        <v>2348.2869999999998</v>
      </c>
      <c r="I2352" s="4">
        <v>2433.1750000000002</v>
      </c>
      <c r="J2352" s="4">
        <v>2500.471</v>
      </c>
      <c r="K2352" s="4">
        <v>2555.1509999999998</v>
      </c>
      <c r="L2352" s="4">
        <v>2610.6329999999998</v>
      </c>
      <c r="M2352" s="4">
        <v>2678.4850000000001</v>
      </c>
      <c r="N2352" s="4">
        <v>2747.4540000000002</v>
      </c>
      <c r="O2352" s="4">
        <v>2852.038</v>
      </c>
      <c r="P2352" s="4">
        <v>2958.2809999999999</v>
      </c>
      <c r="Q2352" s="4">
        <v>3029.27</v>
      </c>
      <c r="R2352" s="4">
        <v>3006.2730000000001</v>
      </c>
      <c r="S2352" s="4">
        <v>3008.9319999999998</v>
      </c>
      <c r="T2352" s="4">
        <v>2981.7139999999999</v>
      </c>
      <c r="U2352" s="4">
        <v>2759.1260000000002</v>
      </c>
      <c r="V2352" s="4">
        <v>2588.2379999999998</v>
      </c>
      <c r="W2352" s="4">
        <v>2262.569</v>
      </c>
      <c r="X2352" s="4">
        <v>1626.635</v>
      </c>
      <c r="Y2352" s="4">
        <v>874.19500000000005</v>
      </c>
      <c r="Z2352" s="4">
        <v>293.87900000000002</v>
      </c>
      <c r="AA2352" s="4">
        <v>53.045000000000002</v>
      </c>
    </row>
    <row r="2353" spans="1:27" s="6" customFormat="1" x14ac:dyDescent="0.3">
      <c r="A2353" s="40">
        <v>2352</v>
      </c>
      <c r="B2353" s="18" t="s">
        <v>323</v>
      </c>
      <c r="C2353" s="43" t="s">
        <v>175</v>
      </c>
      <c r="D2353" s="41"/>
      <c r="E2353" s="41">
        <v>792</v>
      </c>
      <c r="F2353" s="41">
        <v>2070</v>
      </c>
      <c r="G2353" s="4">
        <v>2214.127</v>
      </c>
      <c r="H2353" s="4">
        <v>2274.5410000000002</v>
      </c>
      <c r="I2353" s="4">
        <v>2343.424</v>
      </c>
      <c r="J2353" s="4">
        <v>2408.96</v>
      </c>
      <c r="K2353" s="4">
        <v>2473.7919999999999</v>
      </c>
      <c r="L2353" s="4">
        <v>2541.1219999999998</v>
      </c>
      <c r="M2353" s="4">
        <v>2600.3980000000001</v>
      </c>
      <c r="N2353" s="4">
        <v>2667.4740000000002</v>
      </c>
      <c r="O2353" s="4">
        <v>2735.511</v>
      </c>
      <c r="P2353" s="4">
        <v>2837.9580000000001</v>
      </c>
      <c r="Q2353" s="4">
        <v>2940.2240000000002</v>
      </c>
      <c r="R2353" s="4">
        <v>3004.8119999999999</v>
      </c>
      <c r="S2353" s="4">
        <v>2971.6729999999998</v>
      </c>
      <c r="T2353" s="4">
        <v>2955.0450000000001</v>
      </c>
      <c r="U2353" s="4">
        <v>2887.9969999999998</v>
      </c>
      <c r="V2353" s="4">
        <v>2595.14</v>
      </c>
      <c r="W2353" s="4">
        <v>2292.2069999999999</v>
      </c>
      <c r="X2353" s="4">
        <v>1778.1759999999999</v>
      </c>
      <c r="Y2353" s="4">
        <v>1023.739</v>
      </c>
      <c r="Z2353" s="4">
        <v>378.404</v>
      </c>
      <c r="AA2353" s="4">
        <v>73.103999999999999</v>
      </c>
    </row>
    <row r="2354" spans="1:27" s="6" customFormat="1" x14ac:dyDescent="0.3">
      <c r="A2354" s="40">
        <v>2353</v>
      </c>
      <c r="B2354" s="18" t="s">
        <v>323</v>
      </c>
      <c r="C2354" s="43" t="s">
        <v>175</v>
      </c>
      <c r="D2354" s="41"/>
      <c r="E2354" s="41">
        <v>792</v>
      </c>
      <c r="F2354" s="41">
        <v>2075</v>
      </c>
      <c r="G2354" s="4">
        <v>2159.252</v>
      </c>
      <c r="H2354" s="4">
        <v>2209.6779999999999</v>
      </c>
      <c r="I2354" s="4">
        <v>2270.116</v>
      </c>
      <c r="J2354" s="4">
        <v>2320.8679999999999</v>
      </c>
      <c r="K2354" s="4">
        <v>2384.107</v>
      </c>
      <c r="L2354" s="4">
        <v>2460.8200000000002</v>
      </c>
      <c r="M2354" s="4">
        <v>2531.7640000000001</v>
      </c>
      <c r="N2354" s="4">
        <v>2590.37</v>
      </c>
      <c r="O2354" s="4">
        <v>2656.652</v>
      </c>
      <c r="P2354" s="4">
        <v>2722.8850000000002</v>
      </c>
      <c r="Q2354" s="4">
        <v>2821.8629999999998</v>
      </c>
      <c r="R2354" s="4">
        <v>2918.2829999999999</v>
      </c>
      <c r="S2354" s="4">
        <v>2972.9929999999999</v>
      </c>
      <c r="T2354" s="4">
        <v>2922.6019999999999</v>
      </c>
      <c r="U2354" s="4">
        <v>2869.1350000000002</v>
      </c>
      <c r="V2354" s="4">
        <v>2728.7370000000001</v>
      </c>
      <c r="W2354" s="4">
        <v>2318.1239999999998</v>
      </c>
      <c r="X2354" s="4">
        <v>1830.259</v>
      </c>
      <c r="Y2354" s="4">
        <v>1150.818</v>
      </c>
      <c r="Z2354" s="4">
        <v>463.774</v>
      </c>
      <c r="AA2354" s="4">
        <v>100.70399999999999</v>
      </c>
    </row>
    <row r="2355" spans="1:27" s="6" customFormat="1" x14ac:dyDescent="0.3">
      <c r="A2355" s="40">
        <v>2354</v>
      </c>
      <c r="B2355" s="18" t="s">
        <v>323</v>
      </c>
      <c r="C2355" s="43" t="s">
        <v>175</v>
      </c>
      <c r="D2355" s="41"/>
      <c r="E2355" s="41">
        <v>792</v>
      </c>
      <c r="F2355" s="41">
        <v>2080</v>
      </c>
      <c r="G2355" s="4">
        <v>2099.3150000000001</v>
      </c>
      <c r="H2355" s="4">
        <v>2155.2220000000002</v>
      </c>
      <c r="I2355" s="4">
        <v>2205.6550000000002</v>
      </c>
      <c r="J2355" s="4">
        <v>2249.1729999999998</v>
      </c>
      <c r="K2355" s="4">
        <v>2297.8229999999999</v>
      </c>
      <c r="L2355" s="4">
        <v>2372.1819999999998</v>
      </c>
      <c r="M2355" s="4">
        <v>2452.308</v>
      </c>
      <c r="N2355" s="4">
        <v>2522.6480000000001</v>
      </c>
      <c r="O2355" s="4">
        <v>2580.576</v>
      </c>
      <c r="P2355" s="4">
        <v>2645.27</v>
      </c>
      <c r="Q2355" s="4">
        <v>2708.5189999999998</v>
      </c>
      <c r="R2355" s="4">
        <v>2802.4050000000002</v>
      </c>
      <c r="S2355" s="4">
        <v>2889.8270000000002</v>
      </c>
      <c r="T2355" s="4">
        <v>2927.7359999999999</v>
      </c>
      <c r="U2355" s="4">
        <v>2843.915</v>
      </c>
      <c r="V2355" s="4">
        <v>2722.1010000000001</v>
      </c>
      <c r="W2355" s="4">
        <v>2456.5610000000001</v>
      </c>
      <c r="X2355" s="4">
        <v>1877.9359999999999</v>
      </c>
      <c r="Y2355" s="4">
        <v>1215.4369999999999</v>
      </c>
      <c r="Z2355" s="4">
        <v>543.99199999999996</v>
      </c>
      <c r="AA2355" s="4">
        <v>132.88399999999999</v>
      </c>
    </row>
    <row r="2356" spans="1:27" s="6" customFormat="1" x14ac:dyDescent="0.3">
      <c r="A2356" s="40">
        <v>2355</v>
      </c>
      <c r="B2356" s="18" t="s">
        <v>323</v>
      </c>
      <c r="C2356" s="43" t="s">
        <v>175</v>
      </c>
      <c r="D2356" s="41"/>
      <c r="E2356" s="41">
        <v>792</v>
      </c>
      <c r="F2356" s="41">
        <v>2085</v>
      </c>
      <c r="G2356" s="4">
        <v>2038.152</v>
      </c>
      <c r="H2356" s="4">
        <v>2095.674</v>
      </c>
      <c r="I2356" s="4">
        <v>2151.5650000000001</v>
      </c>
      <c r="J2356" s="4">
        <v>2186.288</v>
      </c>
      <c r="K2356" s="4">
        <v>2227.866</v>
      </c>
      <c r="L2356" s="4">
        <v>2286.9009999999998</v>
      </c>
      <c r="M2356" s="4">
        <v>2364.4780000000001</v>
      </c>
      <c r="N2356" s="4">
        <v>2444.0720000000001</v>
      </c>
      <c r="O2356" s="4">
        <v>2513.8040000000001</v>
      </c>
      <c r="P2356" s="4">
        <v>2570.3330000000001</v>
      </c>
      <c r="Q2356" s="4">
        <v>2632.4270000000001</v>
      </c>
      <c r="R2356" s="4">
        <v>2691.33</v>
      </c>
      <c r="S2356" s="4">
        <v>2777.3589999999999</v>
      </c>
      <c r="T2356" s="4">
        <v>2849.4549999999999</v>
      </c>
      <c r="U2356" s="4">
        <v>2855.03</v>
      </c>
      <c r="V2356" s="4">
        <v>2708.98</v>
      </c>
      <c r="W2356" s="4">
        <v>2469.1550000000002</v>
      </c>
      <c r="X2356" s="4">
        <v>2018.3109999999999</v>
      </c>
      <c r="Y2356" s="4">
        <v>1278.9110000000001</v>
      </c>
      <c r="Z2356" s="4">
        <v>599.12599999999998</v>
      </c>
      <c r="AA2356" s="4">
        <v>168.136</v>
      </c>
    </row>
    <row r="2357" spans="1:27" s="6" customFormat="1" x14ac:dyDescent="0.3">
      <c r="A2357" s="40">
        <v>2356</v>
      </c>
      <c r="B2357" s="18" t="s">
        <v>323</v>
      </c>
      <c r="C2357" s="43" t="s">
        <v>175</v>
      </c>
      <c r="D2357" s="41"/>
      <c r="E2357" s="41">
        <v>792</v>
      </c>
      <c r="F2357" s="41">
        <v>2090</v>
      </c>
      <c r="G2357" s="4">
        <v>1976.6079999999999</v>
      </c>
      <c r="H2357" s="4">
        <v>2034.8510000000001</v>
      </c>
      <c r="I2357" s="4">
        <v>2092.357</v>
      </c>
      <c r="J2357" s="4">
        <v>2133.7420000000002</v>
      </c>
      <c r="K2357" s="4">
        <v>2166.7040000000002</v>
      </c>
      <c r="L2357" s="4">
        <v>2217.8710000000001</v>
      </c>
      <c r="M2357" s="4">
        <v>2279.9319999999998</v>
      </c>
      <c r="N2357" s="4">
        <v>2357.0630000000001</v>
      </c>
      <c r="O2357" s="4">
        <v>2436.1219999999998</v>
      </c>
      <c r="P2357" s="4">
        <v>2504.5889999999999</v>
      </c>
      <c r="Q2357" s="4">
        <v>2558.7919999999999</v>
      </c>
      <c r="R2357" s="4">
        <v>2617.0340000000001</v>
      </c>
      <c r="S2357" s="4">
        <v>2669.2049999999999</v>
      </c>
      <c r="T2357" s="4">
        <v>2741.56</v>
      </c>
      <c r="U2357" s="4">
        <v>2783.8420000000001</v>
      </c>
      <c r="V2357" s="4">
        <v>2728.85</v>
      </c>
      <c r="W2357" s="4">
        <v>2473.181</v>
      </c>
      <c r="X2357" s="4">
        <v>2053.4229999999998</v>
      </c>
      <c r="Y2357" s="4">
        <v>1405.107</v>
      </c>
      <c r="Z2357" s="4">
        <v>654.30399999999997</v>
      </c>
      <c r="AA2357" s="4">
        <v>200.11699999999999</v>
      </c>
    </row>
    <row r="2358" spans="1:27" s="6" customFormat="1" x14ac:dyDescent="0.3">
      <c r="A2358" s="40">
        <v>2357</v>
      </c>
      <c r="B2358" s="18" t="s">
        <v>323</v>
      </c>
      <c r="C2358" s="43" t="s">
        <v>175</v>
      </c>
      <c r="D2358" s="41"/>
      <c r="E2358" s="41">
        <v>792</v>
      </c>
      <c r="F2358" s="41">
        <v>2095</v>
      </c>
      <c r="G2358" s="4">
        <v>1922.1379999999999</v>
      </c>
      <c r="H2358" s="4">
        <v>1973.64</v>
      </c>
      <c r="I2358" s="4">
        <v>2031.8679999999999</v>
      </c>
      <c r="J2358" s="4">
        <v>2076.0720000000001</v>
      </c>
      <c r="K2358" s="4">
        <v>2115.8440000000001</v>
      </c>
      <c r="L2358" s="4">
        <v>2157.62</v>
      </c>
      <c r="M2358" s="4">
        <v>2211.585</v>
      </c>
      <c r="N2358" s="4">
        <v>2273.2829999999999</v>
      </c>
      <c r="O2358" s="4">
        <v>2349.9659999999999</v>
      </c>
      <c r="P2358" s="4">
        <v>2427.9029999999998</v>
      </c>
      <c r="Q2358" s="4">
        <v>2494.268</v>
      </c>
      <c r="R2358" s="4">
        <v>2545.0859999999998</v>
      </c>
      <c r="S2358" s="4">
        <v>2597.3589999999999</v>
      </c>
      <c r="T2358" s="4">
        <v>2637.636</v>
      </c>
      <c r="U2358" s="4">
        <v>2683.328</v>
      </c>
      <c r="V2358" s="4">
        <v>2669.9029999999998</v>
      </c>
      <c r="W2358" s="4">
        <v>2507.6210000000001</v>
      </c>
      <c r="X2358" s="4">
        <v>2082.3440000000001</v>
      </c>
      <c r="Y2358" s="4">
        <v>1462.261</v>
      </c>
      <c r="Z2358" s="4">
        <v>747.22199999999998</v>
      </c>
      <c r="AA2358" s="4">
        <v>234.65799999999999</v>
      </c>
    </row>
    <row r="2359" spans="1:27" s="6" customFormat="1" x14ac:dyDescent="0.3">
      <c r="A2359" s="40">
        <v>2358</v>
      </c>
      <c r="B2359" s="18" t="s">
        <v>323</v>
      </c>
      <c r="C2359" s="43" t="s">
        <v>175</v>
      </c>
      <c r="D2359" s="41"/>
      <c r="E2359" s="41">
        <v>792</v>
      </c>
      <c r="F2359" s="41">
        <v>2100</v>
      </c>
      <c r="G2359" s="4">
        <v>1876.1969999999999</v>
      </c>
      <c r="H2359" s="4">
        <v>1919.4739999999999</v>
      </c>
      <c r="I2359" s="4">
        <v>1970.9480000000001</v>
      </c>
      <c r="J2359" s="4">
        <v>2017.0989999999999</v>
      </c>
      <c r="K2359" s="4">
        <v>2059.84</v>
      </c>
      <c r="L2359" s="4">
        <v>2107.6320000000001</v>
      </c>
      <c r="M2359" s="4">
        <v>2151.971</v>
      </c>
      <c r="N2359" s="4">
        <v>2205.62</v>
      </c>
      <c r="O2359" s="4">
        <v>2266.9639999999999</v>
      </c>
      <c r="P2359" s="4">
        <v>2342.6559999999999</v>
      </c>
      <c r="Q2359" s="4">
        <v>2418.723</v>
      </c>
      <c r="R2359" s="4">
        <v>2482.0189999999998</v>
      </c>
      <c r="S2359" s="4">
        <v>2527.567</v>
      </c>
      <c r="T2359" s="4">
        <v>2569.15</v>
      </c>
      <c r="U2359" s="4">
        <v>2585.8490000000002</v>
      </c>
      <c r="V2359" s="4">
        <v>2581.3310000000001</v>
      </c>
      <c r="W2359" s="4">
        <v>2467.7330000000002</v>
      </c>
      <c r="X2359" s="4">
        <v>2134.837</v>
      </c>
      <c r="Y2359" s="4">
        <v>1513.511</v>
      </c>
      <c r="Z2359" s="4">
        <v>805.63400000000001</v>
      </c>
      <c r="AA2359" s="4">
        <v>282.94799999999998</v>
      </c>
    </row>
    <row r="2360" spans="1:27" s="6" customFormat="1" x14ac:dyDescent="0.3">
      <c r="A2360" s="40">
        <v>2359</v>
      </c>
      <c r="B2360" s="18" t="s">
        <v>323</v>
      </c>
      <c r="C2360" s="43" t="s">
        <v>176</v>
      </c>
      <c r="D2360" s="41"/>
      <c r="E2360" s="41">
        <v>784</v>
      </c>
      <c r="F2360" s="41">
        <v>2015</v>
      </c>
      <c r="G2360" s="4">
        <v>230.37700000000001</v>
      </c>
      <c r="H2360" s="4">
        <v>214.70500000000001</v>
      </c>
      <c r="I2360" s="4">
        <v>173.161</v>
      </c>
      <c r="J2360" s="4">
        <v>159.518</v>
      </c>
      <c r="K2360" s="4">
        <v>184.95099999999999</v>
      </c>
      <c r="L2360" s="4">
        <v>282.19099999999997</v>
      </c>
      <c r="M2360" s="4">
        <v>342.64699999999999</v>
      </c>
      <c r="N2360" s="4">
        <v>301.45400000000001</v>
      </c>
      <c r="O2360" s="4">
        <v>227.24199999999999</v>
      </c>
      <c r="P2360" s="4">
        <v>148.77600000000001</v>
      </c>
      <c r="Q2360" s="4">
        <v>93.183000000000007</v>
      </c>
      <c r="R2360" s="4">
        <v>48.107999999999997</v>
      </c>
      <c r="S2360" s="4">
        <v>24.155999999999999</v>
      </c>
      <c r="T2360" s="4">
        <v>14.352</v>
      </c>
      <c r="U2360" s="4">
        <v>6.4969999999999999</v>
      </c>
      <c r="V2360" s="4">
        <v>4.0039999999999996</v>
      </c>
      <c r="W2360" s="4">
        <v>2.794</v>
      </c>
      <c r="X2360" s="4">
        <v>0.93899999999999995</v>
      </c>
      <c r="Y2360" s="4">
        <v>0.42899999999999999</v>
      </c>
      <c r="Z2360" s="4">
        <v>8.2000000000000003E-2</v>
      </c>
      <c r="AA2360" s="4">
        <v>1.7000000000000001E-2</v>
      </c>
    </row>
    <row r="2361" spans="1:27" s="6" customFormat="1" x14ac:dyDescent="0.3">
      <c r="A2361" s="40">
        <v>2360</v>
      </c>
      <c r="B2361" s="18" t="s">
        <v>323</v>
      </c>
      <c r="C2361" s="43" t="s">
        <v>176</v>
      </c>
      <c r="D2361" s="41"/>
      <c r="E2361" s="41">
        <v>784</v>
      </c>
      <c r="F2361" s="41">
        <v>2020</v>
      </c>
      <c r="G2361" s="4">
        <v>215.09</v>
      </c>
      <c r="H2361" s="4">
        <v>233.935</v>
      </c>
      <c r="I2361" s="4">
        <v>217.06899999999999</v>
      </c>
      <c r="J2361" s="4">
        <v>186.75299999999999</v>
      </c>
      <c r="K2361" s="4">
        <v>209.29599999999999</v>
      </c>
      <c r="L2361" s="4">
        <v>252.185</v>
      </c>
      <c r="M2361" s="4">
        <v>331.786</v>
      </c>
      <c r="N2361" s="4">
        <v>354.596</v>
      </c>
      <c r="O2361" s="4">
        <v>285.76400000000001</v>
      </c>
      <c r="P2361" s="4">
        <v>211.14699999999999</v>
      </c>
      <c r="Q2361" s="4">
        <v>134.90100000000001</v>
      </c>
      <c r="R2361" s="4">
        <v>85.066999999999993</v>
      </c>
      <c r="S2361" s="4">
        <v>43.591999999999999</v>
      </c>
      <c r="T2361" s="4">
        <v>21.390999999999998</v>
      </c>
      <c r="U2361" s="4">
        <v>12.733000000000001</v>
      </c>
      <c r="V2361" s="4">
        <v>5.3259999999999996</v>
      </c>
      <c r="W2361" s="4">
        <v>2.89</v>
      </c>
      <c r="X2361" s="4">
        <v>1.6519999999999999</v>
      </c>
      <c r="Y2361" s="4">
        <v>0.41199999999999998</v>
      </c>
      <c r="Z2361" s="4">
        <v>0.13200000000000001</v>
      </c>
      <c r="AA2361" s="4">
        <v>1.9E-2</v>
      </c>
    </row>
    <row r="2362" spans="1:27" s="6" customFormat="1" x14ac:dyDescent="0.3">
      <c r="A2362" s="40">
        <v>2361</v>
      </c>
      <c r="B2362" s="18" t="s">
        <v>323</v>
      </c>
      <c r="C2362" s="43" t="s">
        <v>176</v>
      </c>
      <c r="D2362" s="41"/>
      <c r="E2362" s="41">
        <v>784</v>
      </c>
      <c r="F2362" s="41">
        <v>2025</v>
      </c>
      <c r="G2362" s="4">
        <v>211.233</v>
      </c>
      <c r="H2362" s="4">
        <v>216.68299999999999</v>
      </c>
      <c r="I2362" s="4">
        <v>234.804</v>
      </c>
      <c r="J2362" s="4">
        <v>229.89099999999999</v>
      </c>
      <c r="K2362" s="4">
        <v>236.51400000000001</v>
      </c>
      <c r="L2362" s="4">
        <v>276.51400000000001</v>
      </c>
      <c r="M2362" s="4">
        <v>299.334</v>
      </c>
      <c r="N2362" s="4">
        <v>341.27499999999998</v>
      </c>
      <c r="O2362" s="4">
        <v>338.81900000000002</v>
      </c>
      <c r="P2362" s="4">
        <v>269.45499999999998</v>
      </c>
      <c r="Q2362" s="4">
        <v>196.792</v>
      </c>
      <c r="R2362" s="4">
        <v>126.437</v>
      </c>
      <c r="S2362" s="4">
        <v>79.495000000000005</v>
      </c>
      <c r="T2362" s="4">
        <v>39.616999999999997</v>
      </c>
      <c r="U2362" s="4">
        <v>19.161999999999999</v>
      </c>
      <c r="V2362" s="4">
        <v>10.596</v>
      </c>
      <c r="W2362" s="4">
        <v>3.93</v>
      </c>
      <c r="X2362" s="4">
        <v>1.7629999999999999</v>
      </c>
      <c r="Y2362" s="4">
        <v>0.752</v>
      </c>
      <c r="Z2362" s="4">
        <v>0.13200000000000001</v>
      </c>
      <c r="AA2362" s="4">
        <v>2.9000000000000001E-2</v>
      </c>
    </row>
    <row r="2363" spans="1:27" s="6" customFormat="1" x14ac:dyDescent="0.3">
      <c r="A2363" s="40">
        <v>2362</v>
      </c>
      <c r="B2363" s="18" t="s">
        <v>323</v>
      </c>
      <c r="C2363" s="43" t="s">
        <v>176</v>
      </c>
      <c r="D2363" s="41"/>
      <c r="E2363" s="41">
        <v>784</v>
      </c>
      <c r="F2363" s="41">
        <v>2030</v>
      </c>
      <c r="G2363" s="4">
        <v>223.673</v>
      </c>
      <c r="H2363" s="4">
        <v>212.84200000000001</v>
      </c>
      <c r="I2363" s="4">
        <v>217.57300000000001</v>
      </c>
      <c r="J2363" s="4">
        <v>247.62799999999999</v>
      </c>
      <c r="K2363" s="4">
        <v>279.62200000000001</v>
      </c>
      <c r="L2363" s="4">
        <v>303.721</v>
      </c>
      <c r="M2363" s="4">
        <v>323.65100000000001</v>
      </c>
      <c r="N2363" s="4">
        <v>308.89</v>
      </c>
      <c r="O2363" s="4">
        <v>325.55700000000002</v>
      </c>
      <c r="P2363" s="4">
        <v>322.33600000000001</v>
      </c>
      <c r="Q2363" s="4">
        <v>254.696</v>
      </c>
      <c r="R2363" s="4">
        <v>187.47499999999999</v>
      </c>
      <c r="S2363" s="4">
        <v>119.61</v>
      </c>
      <c r="T2363" s="4">
        <v>73.454999999999998</v>
      </c>
      <c r="U2363" s="4">
        <v>35.805999999999997</v>
      </c>
      <c r="V2363" s="4">
        <v>16.175000000000001</v>
      </c>
      <c r="W2363" s="4">
        <v>7.9909999999999997</v>
      </c>
      <c r="X2363" s="4">
        <v>2.4710000000000001</v>
      </c>
      <c r="Y2363" s="4">
        <v>0.83399999999999996</v>
      </c>
      <c r="Z2363" s="4">
        <v>0.25</v>
      </c>
      <c r="AA2363" s="4">
        <v>3.2000000000000001E-2</v>
      </c>
    </row>
    <row r="2364" spans="1:27" s="6" customFormat="1" x14ac:dyDescent="0.3">
      <c r="A2364" s="40">
        <v>2363</v>
      </c>
      <c r="B2364" s="18" t="s">
        <v>323</v>
      </c>
      <c r="C2364" s="43" t="s">
        <v>176</v>
      </c>
      <c r="D2364" s="41"/>
      <c r="E2364" s="41">
        <v>784</v>
      </c>
      <c r="F2364" s="41">
        <v>2035</v>
      </c>
      <c r="G2364" s="4">
        <v>241.54599999999999</v>
      </c>
      <c r="H2364" s="4">
        <v>225.28899999999999</v>
      </c>
      <c r="I2364" s="4">
        <v>213.745</v>
      </c>
      <c r="J2364" s="4">
        <v>222.92500000000001</v>
      </c>
      <c r="K2364" s="4">
        <v>287.37</v>
      </c>
      <c r="L2364" s="4">
        <v>344.30799999999999</v>
      </c>
      <c r="M2364" s="4">
        <v>350.84699999999998</v>
      </c>
      <c r="N2364" s="4">
        <v>333.19499999999999</v>
      </c>
      <c r="O2364" s="4">
        <v>293.26600000000002</v>
      </c>
      <c r="P2364" s="4">
        <v>309.19600000000003</v>
      </c>
      <c r="Q2364" s="4">
        <v>307.26299999999998</v>
      </c>
      <c r="R2364" s="4">
        <v>244.69399999999999</v>
      </c>
      <c r="S2364" s="4">
        <v>178.93</v>
      </c>
      <c r="T2364" s="4">
        <v>111.593</v>
      </c>
      <c r="U2364" s="4">
        <v>66.909000000000006</v>
      </c>
      <c r="V2364" s="4">
        <v>30.603999999999999</v>
      </c>
      <c r="W2364" s="4">
        <v>12.433999999999999</v>
      </c>
      <c r="X2364" s="4">
        <v>5.16</v>
      </c>
      <c r="Y2364" s="4">
        <v>1.214</v>
      </c>
      <c r="Z2364" s="4">
        <v>0.28799999999999998</v>
      </c>
      <c r="AA2364" s="4">
        <v>5.8000000000000003E-2</v>
      </c>
    </row>
    <row r="2365" spans="1:27" s="6" customFormat="1" x14ac:dyDescent="0.3">
      <c r="A2365" s="40">
        <v>2364</v>
      </c>
      <c r="B2365" s="18" t="s">
        <v>323</v>
      </c>
      <c r="C2365" s="43" t="s">
        <v>176</v>
      </c>
      <c r="D2365" s="41"/>
      <c r="E2365" s="41">
        <v>784</v>
      </c>
      <c r="F2365" s="41">
        <v>2040</v>
      </c>
      <c r="G2365" s="4">
        <v>253.887</v>
      </c>
      <c r="H2365" s="4">
        <v>243.16</v>
      </c>
      <c r="I2365" s="4">
        <v>226.191</v>
      </c>
      <c r="J2365" s="4">
        <v>219.11</v>
      </c>
      <c r="K2365" s="4">
        <v>262.70800000000003</v>
      </c>
      <c r="L2365" s="4">
        <v>352.06700000000001</v>
      </c>
      <c r="M2365" s="4">
        <v>391.40499999999997</v>
      </c>
      <c r="N2365" s="4">
        <v>360.37299999999999</v>
      </c>
      <c r="O2365" s="4">
        <v>317.54700000000003</v>
      </c>
      <c r="P2365" s="4">
        <v>277.10199999999998</v>
      </c>
      <c r="Q2365" s="4">
        <v>294.36399999999998</v>
      </c>
      <c r="R2365" s="4">
        <v>296.74700000000001</v>
      </c>
      <c r="S2365" s="4">
        <v>234.845</v>
      </c>
      <c r="T2365" s="4">
        <v>168.24100000000001</v>
      </c>
      <c r="U2365" s="4">
        <v>102.38500000000001</v>
      </c>
      <c r="V2365" s="4">
        <v>57.859000000000002</v>
      </c>
      <c r="W2365" s="4">
        <v>23.946999999999999</v>
      </c>
      <c r="X2365" s="4">
        <v>8.2379999999999995</v>
      </c>
      <c r="Y2365" s="4">
        <v>2.6230000000000002</v>
      </c>
      <c r="Z2365" s="4">
        <v>0.44</v>
      </c>
      <c r="AA2365" s="4">
        <v>7.2999999999999995E-2</v>
      </c>
    </row>
    <row r="2366" spans="1:27" s="6" customFormat="1" x14ac:dyDescent="0.3">
      <c r="A2366" s="40">
        <v>2365</v>
      </c>
      <c r="B2366" s="18" t="s">
        <v>323</v>
      </c>
      <c r="C2366" s="43" t="s">
        <v>176</v>
      </c>
      <c r="D2366" s="41"/>
      <c r="E2366" s="41">
        <v>784</v>
      </c>
      <c r="F2366" s="41">
        <v>2045</v>
      </c>
      <c r="G2366" s="4">
        <v>257.49</v>
      </c>
      <c r="H2366" s="4">
        <v>255.50299999999999</v>
      </c>
      <c r="I2366" s="4">
        <v>244.06399999999999</v>
      </c>
      <c r="J2366" s="4">
        <v>231.56100000000001</v>
      </c>
      <c r="K2366" s="4">
        <v>258.91300000000001</v>
      </c>
      <c r="L2366" s="4">
        <v>327.44200000000001</v>
      </c>
      <c r="M2366" s="4">
        <v>399.18099999999998</v>
      </c>
      <c r="N2366" s="4">
        <v>400.899</v>
      </c>
      <c r="O2366" s="4">
        <v>344.697</v>
      </c>
      <c r="P2366" s="4">
        <v>301.34399999999999</v>
      </c>
      <c r="Q2366" s="4">
        <v>262.62900000000002</v>
      </c>
      <c r="R2366" s="4">
        <v>284.28100000000001</v>
      </c>
      <c r="S2366" s="4">
        <v>285.97300000000001</v>
      </c>
      <c r="T2366" s="4">
        <v>222.107</v>
      </c>
      <c r="U2366" s="4">
        <v>155.36199999999999</v>
      </c>
      <c r="V2366" s="4">
        <v>89.460999999999999</v>
      </c>
      <c r="W2366" s="4">
        <v>45.996000000000002</v>
      </c>
      <c r="X2366" s="4">
        <v>16.234000000000002</v>
      </c>
      <c r="Y2366" s="4">
        <v>4.32</v>
      </c>
      <c r="Z2366" s="4">
        <v>0.98</v>
      </c>
      <c r="AA2366" s="4">
        <v>0.111</v>
      </c>
    </row>
    <row r="2367" spans="1:27" s="6" customFormat="1" x14ac:dyDescent="0.3">
      <c r="A2367" s="40">
        <v>2366</v>
      </c>
      <c r="B2367" s="18" t="s">
        <v>323</v>
      </c>
      <c r="C2367" s="43" t="s">
        <v>176</v>
      </c>
      <c r="D2367" s="41"/>
      <c r="E2367" s="41">
        <v>784</v>
      </c>
      <c r="F2367" s="41">
        <v>2050</v>
      </c>
      <c r="G2367" s="4">
        <v>258.822</v>
      </c>
      <c r="H2367" s="4">
        <v>259.11500000000001</v>
      </c>
      <c r="I2367" s="4">
        <v>256.411</v>
      </c>
      <c r="J2367" s="4">
        <v>246.93600000000001</v>
      </c>
      <c r="K2367" s="4">
        <v>268.87</v>
      </c>
      <c r="L2367" s="4">
        <v>323.66500000000002</v>
      </c>
      <c r="M2367" s="4">
        <v>374.596</v>
      </c>
      <c r="N2367" s="4">
        <v>408.68599999999998</v>
      </c>
      <c r="O2367" s="4">
        <v>385.18</v>
      </c>
      <c r="P2367" s="4">
        <v>328.45400000000001</v>
      </c>
      <c r="Q2367" s="4">
        <v>286.81400000000002</v>
      </c>
      <c r="R2367" s="4">
        <v>253.18199999999999</v>
      </c>
      <c r="S2367" s="4">
        <v>274.49599999999998</v>
      </c>
      <c r="T2367" s="4">
        <v>271.803</v>
      </c>
      <c r="U2367" s="4">
        <v>206.345</v>
      </c>
      <c r="V2367" s="4">
        <v>137.071</v>
      </c>
      <c r="W2367" s="4">
        <v>72.182000000000002</v>
      </c>
      <c r="X2367" s="4">
        <v>31.869</v>
      </c>
      <c r="Y2367" s="4">
        <v>8.7759999999999998</v>
      </c>
      <c r="Z2367" s="4">
        <v>1.675</v>
      </c>
      <c r="AA2367" s="4">
        <v>0.24399999999999999</v>
      </c>
    </row>
    <row r="2368" spans="1:27" s="6" customFormat="1" x14ac:dyDescent="0.3">
      <c r="A2368" s="40">
        <v>2367</v>
      </c>
      <c r="B2368" s="18" t="s">
        <v>323</v>
      </c>
      <c r="C2368" s="43" t="s">
        <v>176</v>
      </c>
      <c r="D2368" s="41"/>
      <c r="E2368" s="41">
        <v>784</v>
      </c>
      <c r="F2368" s="41">
        <v>2055</v>
      </c>
      <c r="G2368" s="4">
        <v>264.04599999999999</v>
      </c>
      <c r="H2368" s="4">
        <v>260.36700000000002</v>
      </c>
      <c r="I2368" s="4">
        <v>259.97899999999998</v>
      </c>
      <c r="J2368" s="4">
        <v>259.13600000000002</v>
      </c>
      <c r="K2368" s="4">
        <v>282.37</v>
      </c>
      <c r="L2368" s="4">
        <v>330.38099999999997</v>
      </c>
      <c r="M2368" s="4">
        <v>368.46800000000002</v>
      </c>
      <c r="N2368" s="4">
        <v>383.65</v>
      </c>
      <c r="O2368" s="4">
        <v>393.72899999999998</v>
      </c>
      <c r="P2368" s="4">
        <v>369.60199999999998</v>
      </c>
      <c r="Q2368" s="4">
        <v>314.48099999999999</v>
      </c>
      <c r="R2368" s="4">
        <v>277.596</v>
      </c>
      <c r="S2368" s="4">
        <v>244.85499999999999</v>
      </c>
      <c r="T2368" s="4">
        <v>261.89800000000002</v>
      </c>
      <c r="U2368" s="4">
        <v>253.90700000000001</v>
      </c>
      <c r="V2368" s="4">
        <v>183.655</v>
      </c>
      <c r="W2368" s="4">
        <v>112.10299999999999</v>
      </c>
      <c r="X2368" s="4">
        <v>51.023000000000003</v>
      </c>
      <c r="Y2368" s="4">
        <v>17.716999999999999</v>
      </c>
      <c r="Z2368" s="4">
        <v>3.5190000000000001</v>
      </c>
      <c r="AA2368" s="4">
        <v>0.44</v>
      </c>
    </row>
    <row r="2369" spans="1:27" s="6" customFormat="1" x14ac:dyDescent="0.3">
      <c r="A2369" s="40">
        <v>2368</v>
      </c>
      <c r="B2369" s="18" t="s">
        <v>323</v>
      </c>
      <c r="C2369" s="43" t="s">
        <v>176</v>
      </c>
      <c r="D2369" s="41"/>
      <c r="E2369" s="41">
        <v>784</v>
      </c>
      <c r="F2369" s="41">
        <v>2060</v>
      </c>
      <c r="G2369" s="4">
        <v>272.46699999999998</v>
      </c>
      <c r="H2369" s="4">
        <v>265.50900000000001</v>
      </c>
      <c r="I2369" s="4">
        <v>261.18700000000001</v>
      </c>
      <c r="J2369" s="4">
        <v>262.56299999999999</v>
      </c>
      <c r="K2369" s="4">
        <v>292.69900000000001</v>
      </c>
      <c r="L2369" s="4">
        <v>340.63600000000002</v>
      </c>
      <c r="M2369" s="4">
        <v>372.81799999999998</v>
      </c>
      <c r="N2369" s="4">
        <v>377.048</v>
      </c>
      <c r="O2369" s="4">
        <v>369.51299999999998</v>
      </c>
      <c r="P2369" s="4">
        <v>378.93400000000003</v>
      </c>
      <c r="Q2369" s="4">
        <v>356.11700000000002</v>
      </c>
      <c r="R2369" s="4">
        <v>305.47800000000001</v>
      </c>
      <c r="S2369" s="4">
        <v>269.30099999999999</v>
      </c>
      <c r="T2369" s="4">
        <v>234.37899999999999</v>
      </c>
      <c r="U2369" s="4">
        <v>245.87799999999999</v>
      </c>
      <c r="V2369" s="4">
        <v>227.79499999999999</v>
      </c>
      <c r="W2369" s="4">
        <v>152.065</v>
      </c>
      <c r="X2369" s="4">
        <v>80.710999999999999</v>
      </c>
      <c r="Y2369" s="4">
        <v>29.119</v>
      </c>
      <c r="Z2369" s="4">
        <v>7.3390000000000004</v>
      </c>
      <c r="AA2369" s="4">
        <v>0.93200000000000005</v>
      </c>
    </row>
    <row r="2370" spans="1:27" s="6" customFormat="1" x14ac:dyDescent="0.3">
      <c r="A2370" s="40">
        <v>2369</v>
      </c>
      <c r="B2370" s="18" t="s">
        <v>323</v>
      </c>
      <c r="C2370" s="43" t="s">
        <v>176</v>
      </c>
      <c r="D2370" s="41"/>
      <c r="E2370" s="41">
        <v>784</v>
      </c>
      <c r="F2370" s="41">
        <v>2065</v>
      </c>
      <c r="G2370" s="4">
        <v>281.69900000000001</v>
      </c>
      <c r="H2370" s="4">
        <v>273.84500000000003</v>
      </c>
      <c r="I2370" s="4">
        <v>266.28100000000001</v>
      </c>
      <c r="J2370" s="4">
        <v>263.62599999999998</v>
      </c>
      <c r="K2370" s="4">
        <v>294.262</v>
      </c>
      <c r="L2370" s="4">
        <v>347.721</v>
      </c>
      <c r="M2370" s="4">
        <v>380.70800000000003</v>
      </c>
      <c r="N2370" s="4">
        <v>380.91500000000002</v>
      </c>
      <c r="O2370" s="4">
        <v>363.70100000000002</v>
      </c>
      <c r="P2370" s="4">
        <v>355.61200000000002</v>
      </c>
      <c r="Q2370" s="4">
        <v>366.149</v>
      </c>
      <c r="R2370" s="4">
        <v>347.21800000000002</v>
      </c>
      <c r="S2370" s="4">
        <v>297.20499999999998</v>
      </c>
      <c r="T2370" s="4">
        <v>258.755</v>
      </c>
      <c r="U2370" s="4">
        <v>221.07499999999999</v>
      </c>
      <c r="V2370" s="4">
        <v>222.25399999999999</v>
      </c>
      <c r="W2370" s="4">
        <v>190.827</v>
      </c>
      <c r="X2370" s="4">
        <v>111.42700000000001</v>
      </c>
      <c r="Y2370" s="4">
        <v>47.247999999999998</v>
      </c>
      <c r="Z2370" s="4">
        <v>12.449</v>
      </c>
      <c r="AA2370" s="4">
        <v>1.9990000000000001</v>
      </c>
    </row>
    <row r="2371" spans="1:27" s="6" customFormat="1" x14ac:dyDescent="0.3">
      <c r="A2371" s="40">
        <v>2370</v>
      </c>
      <c r="B2371" s="18" t="s">
        <v>323</v>
      </c>
      <c r="C2371" s="43" t="s">
        <v>176</v>
      </c>
      <c r="D2371" s="41"/>
      <c r="E2371" s="41">
        <v>784</v>
      </c>
      <c r="F2371" s="41">
        <v>2070</v>
      </c>
      <c r="G2371" s="4">
        <v>288.447</v>
      </c>
      <c r="H2371" s="4">
        <v>282.99200000000002</v>
      </c>
      <c r="I2371" s="4">
        <v>274.57</v>
      </c>
      <c r="J2371" s="4">
        <v>268.57799999999997</v>
      </c>
      <c r="K2371" s="4">
        <v>293.464</v>
      </c>
      <c r="L2371" s="4">
        <v>346.04500000000002</v>
      </c>
      <c r="M2371" s="4">
        <v>385.423</v>
      </c>
      <c r="N2371" s="4">
        <v>388.31200000000001</v>
      </c>
      <c r="O2371" s="4">
        <v>368.33300000000003</v>
      </c>
      <c r="P2371" s="4">
        <v>350.62400000000002</v>
      </c>
      <c r="Q2371" s="4">
        <v>343.7</v>
      </c>
      <c r="R2371" s="4">
        <v>357.69799999999998</v>
      </c>
      <c r="S2371" s="4">
        <v>338.755</v>
      </c>
      <c r="T2371" s="4">
        <v>286.55399999999997</v>
      </c>
      <c r="U2371" s="4">
        <v>245.13399999999999</v>
      </c>
      <c r="V2371" s="4">
        <v>201.24799999999999</v>
      </c>
      <c r="W2371" s="4">
        <v>188.27600000000001</v>
      </c>
      <c r="X2371" s="4">
        <v>142.24600000000001</v>
      </c>
      <c r="Y2371" s="4">
        <v>66.903000000000006</v>
      </c>
      <c r="Z2371" s="4">
        <v>20.870999999999999</v>
      </c>
      <c r="AA2371" s="4">
        <v>3.5990000000000002</v>
      </c>
    </row>
    <row r="2372" spans="1:27" s="6" customFormat="1" x14ac:dyDescent="0.3">
      <c r="A2372" s="40">
        <v>2371</v>
      </c>
      <c r="B2372" s="18" t="s">
        <v>323</v>
      </c>
      <c r="C2372" s="43" t="s">
        <v>176</v>
      </c>
      <c r="D2372" s="41"/>
      <c r="E2372" s="41">
        <v>784</v>
      </c>
      <c r="F2372" s="41">
        <v>2075</v>
      </c>
      <c r="G2372" s="4">
        <v>292.97500000000002</v>
      </c>
      <c r="H2372" s="4">
        <v>289.654</v>
      </c>
      <c r="I2372" s="4">
        <v>283.67099999999999</v>
      </c>
      <c r="J2372" s="4">
        <v>276.72199999999998</v>
      </c>
      <c r="K2372" s="4">
        <v>296.54899999999998</v>
      </c>
      <c r="L2372" s="4">
        <v>342.00900000000001</v>
      </c>
      <c r="M2372" s="4">
        <v>381.39100000000002</v>
      </c>
      <c r="N2372" s="4">
        <v>392.54</v>
      </c>
      <c r="O2372" s="4">
        <v>376.49599999999998</v>
      </c>
      <c r="P2372" s="4">
        <v>356.04899999999998</v>
      </c>
      <c r="Q2372" s="4">
        <v>339.471</v>
      </c>
      <c r="R2372" s="4">
        <v>335.988</v>
      </c>
      <c r="S2372" s="4">
        <v>349.69400000000002</v>
      </c>
      <c r="T2372" s="4">
        <v>327.68400000000003</v>
      </c>
      <c r="U2372" s="4">
        <v>272.57900000000001</v>
      </c>
      <c r="V2372" s="4">
        <v>224.62100000000001</v>
      </c>
      <c r="W2372" s="4">
        <v>172.274</v>
      </c>
      <c r="X2372" s="4">
        <v>142.63800000000001</v>
      </c>
      <c r="Y2372" s="4">
        <v>87.509</v>
      </c>
      <c r="Z2372" s="4">
        <v>30.513999999999999</v>
      </c>
      <c r="AA2372" s="4">
        <v>6.2809999999999997</v>
      </c>
    </row>
    <row r="2373" spans="1:27" s="6" customFormat="1" x14ac:dyDescent="0.3">
      <c r="A2373" s="40">
        <v>2372</v>
      </c>
      <c r="B2373" s="18" t="s">
        <v>323</v>
      </c>
      <c r="C2373" s="43" t="s">
        <v>176</v>
      </c>
      <c r="D2373" s="41"/>
      <c r="E2373" s="41">
        <v>784</v>
      </c>
      <c r="F2373" s="41">
        <v>2080</v>
      </c>
      <c r="G2373" s="4">
        <v>295.53699999999998</v>
      </c>
      <c r="H2373" s="4">
        <v>294.10000000000002</v>
      </c>
      <c r="I2373" s="4">
        <v>290.28300000000002</v>
      </c>
      <c r="J2373" s="4">
        <v>285.67399999999998</v>
      </c>
      <c r="K2373" s="4">
        <v>302.822</v>
      </c>
      <c r="L2373" s="4">
        <v>341.85700000000003</v>
      </c>
      <c r="M2373" s="4">
        <v>374.99799999999999</v>
      </c>
      <c r="N2373" s="4">
        <v>388.02800000000002</v>
      </c>
      <c r="O2373" s="4">
        <v>381.495</v>
      </c>
      <c r="P2373" s="4">
        <v>364.99799999999999</v>
      </c>
      <c r="Q2373" s="4">
        <v>345.60399999999998</v>
      </c>
      <c r="R2373" s="4">
        <v>332.31200000000001</v>
      </c>
      <c r="S2373" s="4">
        <v>328.971</v>
      </c>
      <c r="T2373" s="4">
        <v>339.221</v>
      </c>
      <c r="U2373" s="4">
        <v>312.88799999999998</v>
      </c>
      <c r="V2373" s="4">
        <v>251.30500000000001</v>
      </c>
      <c r="W2373" s="4">
        <v>194.16900000000001</v>
      </c>
      <c r="X2373" s="4">
        <v>132.523</v>
      </c>
      <c r="Y2373" s="4">
        <v>89.802999999999997</v>
      </c>
      <c r="Z2373" s="4">
        <v>41.161999999999999</v>
      </c>
      <c r="AA2373" s="4">
        <v>9.7289999999999992</v>
      </c>
    </row>
    <row r="2374" spans="1:27" s="6" customFormat="1" x14ac:dyDescent="0.3">
      <c r="A2374" s="40">
        <v>2373</v>
      </c>
      <c r="B2374" s="18" t="s">
        <v>323</v>
      </c>
      <c r="C2374" s="43" t="s">
        <v>176</v>
      </c>
      <c r="D2374" s="41"/>
      <c r="E2374" s="41">
        <v>784</v>
      </c>
      <c r="F2374" s="41">
        <v>2085</v>
      </c>
      <c r="G2374" s="4">
        <v>298.97399999999999</v>
      </c>
      <c r="H2374" s="4">
        <v>296.57900000000001</v>
      </c>
      <c r="I2374" s="4">
        <v>294.68599999999998</v>
      </c>
      <c r="J2374" s="4">
        <v>292.14</v>
      </c>
      <c r="K2374" s="4">
        <v>309.90499999999997</v>
      </c>
      <c r="L2374" s="4">
        <v>344.88600000000002</v>
      </c>
      <c r="M2374" s="4">
        <v>372.48099999999999</v>
      </c>
      <c r="N2374" s="4">
        <v>381.15899999999999</v>
      </c>
      <c r="O2374" s="4">
        <v>377.762</v>
      </c>
      <c r="P2374" s="4">
        <v>370.78800000000001</v>
      </c>
      <c r="Q2374" s="4">
        <v>355.245</v>
      </c>
      <c r="R2374" s="4">
        <v>338.90600000000001</v>
      </c>
      <c r="S2374" s="4">
        <v>325.91300000000001</v>
      </c>
      <c r="T2374" s="4">
        <v>319.88900000000001</v>
      </c>
      <c r="U2374" s="4">
        <v>325.03899999999999</v>
      </c>
      <c r="V2374" s="4">
        <v>290.10300000000001</v>
      </c>
      <c r="W2374" s="4">
        <v>219.21799999999999</v>
      </c>
      <c r="X2374" s="4">
        <v>151.517</v>
      </c>
      <c r="Y2374" s="4">
        <v>85.281000000000006</v>
      </c>
      <c r="Z2374" s="4">
        <v>43.509</v>
      </c>
      <c r="AA2374" s="4">
        <v>13.853999999999999</v>
      </c>
    </row>
    <row r="2375" spans="1:27" s="6" customFormat="1" x14ac:dyDescent="0.3">
      <c r="A2375" s="40">
        <v>2374</v>
      </c>
      <c r="B2375" s="18" t="s">
        <v>323</v>
      </c>
      <c r="C2375" s="43" t="s">
        <v>176</v>
      </c>
      <c r="D2375" s="41"/>
      <c r="E2375" s="41">
        <v>784</v>
      </c>
      <c r="F2375" s="41">
        <v>2090</v>
      </c>
      <c r="G2375" s="4">
        <v>302.959</v>
      </c>
      <c r="H2375" s="4">
        <v>299.93099999999998</v>
      </c>
      <c r="I2375" s="4">
        <v>297.11500000000001</v>
      </c>
      <c r="J2375" s="4">
        <v>296.39999999999998</v>
      </c>
      <c r="K2375" s="4">
        <v>314.50200000000001</v>
      </c>
      <c r="L2375" s="4">
        <v>348.726</v>
      </c>
      <c r="M2375" s="4">
        <v>373.149</v>
      </c>
      <c r="N2375" s="4">
        <v>378.16500000000002</v>
      </c>
      <c r="O2375" s="4">
        <v>371.67599999999999</v>
      </c>
      <c r="P2375" s="4">
        <v>367.87</v>
      </c>
      <c r="Q2375" s="4">
        <v>361.74099999999999</v>
      </c>
      <c r="R2375" s="4">
        <v>348.97899999999998</v>
      </c>
      <c r="S2375" s="4">
        <v>332.95299999999997</v>
      </c>
      <c r="T2375" s="4">
        <v>317.67500000000001</v>
      </c>
      <c r="U2375" s="4">
        <v>307.52800000000002</v>
      </c>
      <c r="V2375" s="4">
        <v>302.99</v>
      </c>
      <c r="W2375" s="4">
        <v>255.25800000000001</v>
      </c>
      <c r="X2375" s="4">
        <v>173.428</v>
      </c>
      <c r="Y2375" s="4">
        <v>99.6</v>
      </c>
      <c r="Z2375" s="4">
        <v>42.542000000000002</v>
      </c>
      <c r="AA2375" s="4">
        <v>16.087</v>
      </c>
    </row>
    <row r="2376" spans="1:27" s="6" customFormat="1" x14ac:dyDescent="0.3">
      <c r="A2376" s="40">
        <v>2375</v>
      </c>
      <c r="B2376" s="18" t="s">
        <v>323</v>
      </c>
      <c r="C2376" s="43" t="s">
        <v>176</v>
      </c>
      <c r="D2376" s="41"/>
      <c r="E2376" s="41">
        <v>784</v>
      </c>
      <c r="F2376" s="41">
        <v>2095</v>
      </c>
      <c r="G2376" s="4">
        <v>306.83699999999999</v>
      </c>
      <c r="H2376" s="4">
        <v>303.82799999999997</v>
      </c>
      <c r="I2376" s="4">
        <v>300.42099999999999</v>
      </c>
      <c r="J2376" s="4">
        <v>298.68599999999998</v>
      </c>
      <c r="K2376" s="4">
        <v>316.89299999999997</v>
      </c>
      <c r="L2376" s="4">
        <v>350.08300000000003</v>
      </c>
      <c r="M2376" s="4">
        <v>374.62400000000002</v>
      </c>
      <c r="N2376" s="4">
        <v>378.34899999999999</v>
      </c>
      <c r="O2376" s="4">
        <v>369.46100000000001</v>
      </c>
      <c r="P2376" s="4">
        <v>362.60300000000001</v>
      </c>
      <c r="Q2376" s="4">
        <v>359.56599999999997</v>
      </c>
      <c r="R2376" s="4">
        <v>355.935</v>
      </c>
      <c r="S2376" s="4">
        <v>343.41899999999998</v>
      </c>
      <c r="T2376" s="4">
        <v>325.28100000000001</v>
      </c>
      <c r="U2376" s="4">
        <v>306.34800000000001</v>
      </c>
      <c r="V2376" s="4">
        <v>288.11399999999998</v>
      </c>
      <c r="W2376" s="4">
        <v>268.77999999999997</v>
      </c>
      <c r="X2376" s="4">
        <v>204.59399999999999</v>
      </c>
      <c r="Y2376" s="4">
        <v>116.35599999999999</v>
      </c>
      <c r="Z2376" s="4">
        <v>51.116999999999997</v>
      </c>
      <c r="AA2376" s="4">
        <v>16.937000000000001</v>
      </c>
    </row>
    <row r="2377" spans="1:27" s="6" customFormat="1" x14ac:dyDescent="0.3">
      <c r="A2377" s="40">
        <v>2376</v>
      </c>
      <c r="B2377" s="18" t="s">
        <v>323</v>
      </c>
      <c r="C2377" s="43" t="s">
        <v>176</v>
      </c>
      <c r="D2377" s="41"/>
      <c r="E2377" s="41">
        <v>784</v>
      </c>
      <c r="F2377" s="41">
        <v>2100</v>
      </c>
      <c r="G2377" s="4">
        <v>309.65800000000002</v>
      </c>
      <c r="H2377" s="4">
        <v>307.62599999999998</v>
      </c>
      <c r="I2377" s="4">
        <v>304.274</v>
      </c>
      <c r="J2377" s="4">
        <v>301.846</v>
      </c>
      <c r="K2377" s="4">
        <v>317.315</v>
      </c>
      <c r="L2377" s="4">
        <v>349.23200000000003</v>
      </c>
      <c r="M2377" s="4">
        <v>373.62099999999998</v>
      </c>
      <c r="N2377" s="4">
        <v>379.33699999999999</v>
      </c>
      <c r="O2377" s="4">
        <v>370.42200000000003</v>
      </c>
      <c r="P2377" s="4">
        <v>361.197</v>
      </c>
      <c r="Q2377" s="4">
        <v>355.048</v>
      </c>
      <c r="R2377" s="4">
        <v>354.26900000000001</v>
      </c>
      <c r="S2377" s="4">
        <v>350.80099999999999</v>
      </c>
      <c r="T2377" s="4">
        <v>336.22500000000002</v>
      </c>
      <c r="U2377" s="4">
        <v>314.596</v>
      </c>
      <c r="V2377" s="4">
        <v>288.37</v>
      </c>
      <c r="W2377" s="4">
        <v>257.56</v>
      </c>
      <c r="X2377" s="4">
        <v>218.131</v>
      </c>
      <c r="Y2377" s="4">
        <v>139.99600000000001</v>
      </c>
      <c r="Z2377" s="4">
        <v>61.399000000000001</v>
      </c>
      <c r="AA2377" s="4">
        <v>20.251000000000001</v>
      </c>
    </row>
    <row r="2378" spans="1:27" s="6" customFormat="1" x14ac:dyDescent="0.3">
      <c r="A2378" s="40">
        <v>2377</v>
      </c>
      <c r="B2378" s="18" t="s">
        <v>323</v>
      </c>
      <c r="C2378" s="43" t="s">
        <v>177</v>
      </c>
      <c r="D2378" s="41"/>
      <c r="E2378" s="41">
        <v>887</v>
      </c>
      <c r="F2378" s="41">
        <v>2015</v>
      </c>
      <c r="G2378" s="4">
        <v>1964.7570000000001</v>
      </c>
      <c r="H2378" s="4">
        <v>1775.607</v>
      </c>
      <c r="I2378" s="4">
        <v>1606.2529999999999</v>
      </c>
      <c r="J2378" s="4">
        <v>1481.556</v>
      </c>
      <c r="K2378" s="4">
        <v>1424.511</v>
      </c>
      <c r="L2378" s="4">
        <v>1193.2909999999999</v>
      </c>
      <c r="M2378" s="4">
        <v>943.154</v>
      </c>
      <c r="N2378" s="4">
        <v>711.14300000000003</v>
      </c>
      <c r="O2378" s="4">
        <v>493.053</v>
      </c>
      <c r="P2378" s="4">
        <v>427.12799999999999</v>
      </c>
      <c r="Q2378" s="4">
        <v>368.322</v>
      </c>
      <c r="R2378" s="4">
        <v>286.90699999999998</v>
      </c>
      <c r="S2378" s="4">
        <v>227.839</v>
      </c>
      <c r="T2378" s="4">
        <v>179.33099999999999</v>
      </c>
      <c r="U2378" s="4">
        <v>113.154</v>
      </c>
      <c r="V2378" s="4">
        <v>69.257999999999996</v>
      </c>
      <c r="W2378" s="4">
        <v>34.398000000000003</v>
      </c>
      <c r="X2378" s="4">
        <v>12.509</v>
      </c>
      <c r="Y2378" s="4">
        <v>3.0179999999999998</v>
      </c>
      <c r="Z2378" s="4">
        <v>0.45100000000000001</v>
      </c>
      <c r="AA2378" s="4">
        <v>3.5999999999999997E-2</v>
      </c>
    </row>
    <row r="2379" spans="1:27" s="6" customFormat="1" x14ac:dyDescent="0.3">
      <c r="A2379" s="40">
        <v>2378</v>
      </c>
      <c r="B2379" s="18" t="s">
        <v>323</v>
      </c>
      <c r="C2379" s="43" t="s">
        <v>177</v>
      </c>
      <c r="D2379" s="41"/>
      <c r="E2379" s="41">
        <v>887</v>
      </c>
      <c r="F2379" s="41">
        <v>2020</v>
      </c>
      <c r="G2379" s="4">
        <v>2043.104</v>
      </c>
      <c r="H2379" s="4">
        <v>1941.2149999999999</v>
      </c>
      <c r="I2379" s="4">
        <v>1761.9659999999999</v>
      </c>
      <c r="J2379" s="4">
        <v>1587.5360000000001</v>
      </c>
      <c r="K2379" s="4">
        <v>1457.02</v>
      </c>
      <c r="L2379" s="4">
        <v>1398.8779999999999</v>
      </c>
      <c r="M2379" s="4">
        <v>1170.625</v>
      </c>
      <c r="N2379" s="4">
        <v>924.27800000000002</v>
      </c>
      <c r="O2379" s="4">
        <v>695.02700000000004</v>
      </c>
      <c r="P2379" s="4">
        <v>479.03699999999998</v>
      </c>
      <c r="Q2379" s="4">
        <v>411.36500000000001</v>
      </c>
      <c r="R2379" s="4">
        <v>349.47199999999998</v>
      </c>
      <c r="S2379" s="4">
        <v>265.197</v>
      </c>
      <c r="T2379" s="4">
        <v>201.416</v>
      </c>
      <c r="U2379" s="4">
        <v>146.85400000000001</v>
      </c>
      <c r="V2379" s="4">
        <v>81.394999999999996</v>
      </c>
      <c r="W2379" s="4">
        <v>40.375999999999998</v>
      </c>
      <c r="X2379" s="4">
        <v>14.629</v>
      </c>
      <c r="Y2379" s="4">
        <v>3.4580000000000002</v>
      </c>
      <c r="Z2379" s="4">
        <v>0.499</v>
      </c>
      <c r="AA2379" s="4">
        <v>4.3999999999999997E-2</v>
      </c>
    </row>
    <row r="2380" spans="1:27" s="6" customFormat="1" x14ac:dyDescent="0.3">
      <c r="A2380" s="40">
        <v>2379</v>
      </c>
      <c r="B2380" s="18" t="s">
        <v>323</v>
      </c>
      <c r="C2380" s="43" t="s">
        <v>177</v>
      </c>
      <c r="D2380" s="41"/>
      <c r="E2380" s="41">
        <v>887</v>
      </c>
      <c r="F2380" s="41">
        <v>2025</v>
      </c>
      <c r="G2380" s="4">
        <v>2073.5259999999998</v>
      </c>
      <c r="H2380" s="4">
        <v>2021.722</v>
      </c>
      <c r="I2380" s="4">
        <v>1928.114</v>
      </c>
      <c r="J2380" s="4">
        <v>1743.7190000000001</v>
      </c>
      <c r="K2380" s="4">
        <v>1563.8920000000001</v>
      </c>
      <c r="L2380" s="4">
        <v>1433.0050000000001</v>
      </c>
      <c r="M2380" s="4">
        <v>1375.6130000000001</v>
      </c>
      <c r="N2380" s="4">
        <v>1150.0530000000001</v>
      </c>
      <c r="O2380" s="4">
        <v>905.60599999999999</v>
      </c>
      <c r="P2380" s="4">
        <v>677.21400000000006</v>
      </c>
      <c r="Q2380" s="4">
        <v>462.40199999999999</v>
      </c>
      <c r="R2380" s="4">
        <v>391.28699999999998</v>
      </c>
      <c r="S2380" s="4">
        <v>324.02999999999997</v>
      </c>
      <c r="T2380" s="4">
        <v>235.316</v>
      </c>
      <c r="U2380" s="4">
        <v>165.72300000000001</v>
      </c>
      <c r="V2380" s="4">
        <v>106.32</v>
      </c>
      <c r="W2380" s="4">
        <v>47.844000000000001</v>
      </c>
      <c r="X2380" s="4">
        <v>17.346</v>
      </c>
      <c r="Y2380" s="4">
        <v>4.0910000000000002</v>
      </c>
      <c r="Z2380" s="4">
        <v>0.57699999999999996</v>
      </c>
      <c r="AA2380" s="4">
        <v>4.9000000000000002E-2</v>
      </c>
    </row>
    <row r="2381" spans="1:27" s="6" customFormat="1" x14ac:dyDescent="0.3">
      <c r="A2381" s="40">
        <v>2380</v>
      </c>
      <c r="B2381" s="18" t="s">
        <v>323</v>
      </c>
      <c r="C2381" s="43" t="s">
        <v>177</v>
      </c>
      <c r="D2381" s="41"/>
      <c r="E2381" s="41">
        <v>887</v>
      </c>
      <c r="F2381" s="41">
        <v>2030</v>
      </c>
      <c r="G2381" s="4">
        <v>2081.04</v>
      </c>
      <c r="H2381" s="4">
        <v>2054.6190000000001</v>
      </c>
      <c r="I2381" s="4">
        <v>2009.9059999999999</v>
      </c>
      <c r="J2381" s="4">
        <v>1911.249</v>
      </c>
      <c r="K2381" s="4">
        <v>1721.7570000000001</v>
      </c>
      <c r="L2381" s="4">
        <v>1541.693</v>
      </c>
      <c r="M2381" s="4">
        <v>1411.92</v>
      </c>
      <c r="N2381" s="4">
        <v>1354.5329999999999</v>
      </c>
      <c r="O2381" s="4">
        <v>1129.385</v>
      </c>
      <c r="P2381" s="4">
        <v>884.55499999999995</v>
      </c>
      <c r="Q2381" s="4">
        <v>655.46</v>
      </c>
      <c r="R2381" s="4">
        <v>440.92899999999997</v>
      </c>
      <c r="S2381" s="4">
        <v>363.87200000000001</v>
      </c>
      <c r="T2381" s="4">
        <v>288.596</v>
      </c>
      <c r="U2381" s="4">
        <v>194.53</v>
      </c>
      <c r="V2381" s="4">
        <v>120.72499999999999</v>
      </c>
      <c r="W2381" s="4">
        <v>62.999000000000002</v>
      </c>
      <c r="X2381" s="4">
        <v>20.753</v>
      </c>
      <c r="Y2381" s="4">
        <v>4.9029999999999996</v>
      </c>
      <c r="Z2381" s="4">
        <v>0.69</v>
      </c>
      <c r="AA2381" s="4">
        <v>5.7000000000000002E-2</v>
      </c>
    </row>
    <row r="2382" spans="1:27" s="6" customFormat="1" x14ac:dyDescent="0.3">
      <c r="A2382" s="40">
        <v>2381</v>
      </c>
      <c r="B2382" s="18" t="s">
        <v>323</v>
      </c>
      <c r="C2382" s="43" t="s">
        <v>177</v>
      </c>
      <c r="D2382" s="41"/>
      <c r="E2382" s="41">
        <v>887</v>
      </c>
      <c r="F2382" s="41">
        <v>2035</v>
      </c>
      <c r="G2382" s="4">
        <v>2080.7359999999999</v>
      </c>
      <c r="H2382" s="4">
        <v>2064.4409999999998</v>
      </c>
      <c r="I2382" s="4">
        <v>2043.819</v>
      </c>
      <c r="J2382" s="4">
        <v>1993.856</v>
      </c>
      <c r="K2382" s="4">
        <v>1889.796</v>
      </c>
      <c r="L2382" s="4">
        <v>1699.9960000000001</v>
      </c>
      <c r="M2382" s="4">
        <v>1521.2639999999999</v>
      </c>
      <c r="N2382" s="4">
        <v>1392.135</v>
      </c>
      <c r="O2382" s="4">
        <v>1332.433</v>
      </c>
      <c r="P2382" s="4">
        <v>1105.203</v>
      </c>
      <c r="Q2382" s="4">
        <v>857.93100000000004</v>
      </c>
      <c r="R2382" s="4">
        <v>626.57399999999996</v>
      </c>
      <c r="S2382" s="4">
        <v>411.16500000000002</v>
      </c>
      <c r="T2382" s="4">
        <v>325.21699999999998</v>
      </c>
      <c r="U2382" s="4">
        <v>239.68299999999999</v>
      </c>
      <c r="V2382" s="4">
        <v>142.58199999999999</v>
      </c>
      <c r="W2382" s="4">
        <v>72.103999999999999</v>
      </c>
      <c r="X2382" s="4">
        <v>27.59</v>
      </c>
      <c r="Y2382" s="4">
        <v>5.9279999999999999</v>
      </c>
      <c r="Z2382" s="4">
        <v>0.83399999999999996</v>
      </c>
      <c r="AA2382" s="4">
        <v>6.8000000000000005E-2</v>
      </c>
    </row>
    <row r="2383" spans="1:27" s="6" customFormat="1" x14ac:dyDescent="0.3">
      <c r="A2383" s="40">
        <v>2382</v>
      </c>
      <c r="B2383" s="18" t="s">
        <v>323</v>
      </c>
      <c r="C2383" s="43" t="s">
        <v>177</v>
      </c>
      <c r="D2383" s="41"/>
      <c r="E2383" s="41">
        <v>887</v>
      </c>
      <c r="F2383" s="41">
        <v>2040</v>
      </c>
      <c r="G2383" s="4">
        <v>2065.8560000000002</v>
      </c>
      <c r="H2383" s="4">
        <v>2066.3530000000001</v>
      </c>
      <c r="I2383" s="4">
        <v>2055.3850000000002</v>
      </c>
      <c r="J2383" s="4">
        <v>2030.684</v>
      </c>
      <c r="K2383" s="4">
        <v>1975.9190000000001</v>
      </c>
      <c r="L2383" s="4">
        <v>1870.655</v>
      </c>
      <c r="M2383" s="4">
        <v>1681.42</v>
      </c>
      <c r="N2383" s="4">
        <v>1502.8630000000001</v>
      </c>
      <c r="O2383" s="4">
        <v>1371.7170000000001</v>
      </c>
      <c r="P2383" s="4">
        <v>1306.4010000000001</v>
      </c>
      <c r="Q2383" s="4">
        <v>1074.2280000000001</v>
      </c>
      <c r="R2383" s="4">
        <v>822.23800000000006</v>
      </c>
      <c r="S2383" s="4">
        <v>586.32899999999995</v>
      </c>
      <c r="T2383" s="4">
        <v>369.20699999999999</v>
      </c>
      <c r="U2383" s="4">
        <v>271.92200000000003</v>
      </c>
      <c r="V2383" s="4">
        <v>177.417</v>
      </c>
      <c r="W2383" s="4">
        <v>86.322999999999993</v>
      </c>
      <c r="X2383" s="4">
        <v>32.124000000000002</v>
      </c>
      <c r="Y2383" s="4">
        <v>8.0380000000000003</v>
      </c>
      <c r="Z2383" s="4">
        <v>1.0269999999999999</v>
      </c>
      <c r="AA2383" s="4">
        <v>8.3000000000000004E-2</v>
      </c>
    </row>
    <row r="2384" spans="1:27" s="6" customFormat="1" x14ac:dyDescent="0.3">
      <c r="A2384" s="40">
        <v>2383</v>
      </c>
      <c r="B2384" s="18" t="s">
        <v>323</v>
      </c>
      <c r="C2384" s="43" t="s">
        <v>177</v>
      </c>
      <c r="D2384" s="41"/>
      <c r="E2384" s="41">
        <v>887</v>
      </c>
      <c r="F2384" s="41">
        <v>2045</v>
      </c>
      <c r="G2384" s="4">
        <v>2033.8579999999999</v>
      </c>
      <c r="H2384" s="4">
        <v>2053.2620000000002</v>
      </c>
      <c r="I2384" s="4">
        <v>2058.096</v>
      </c>
      <c r="J2384" s="4">
        <v>2043.0550000000001</v>
      </c>
      <c r="K2384" s="4">
        <v>2013.7539999999999</v>
      </c>
      <c r="L2384" s="4">
        <v>1957.6510000000001</v>
      </c>
      <c r="M2384" s="4">
        <v>1852.2760000000001</v>
      </c>
      <c r="N2384" s="4">
        <v>1663.002</v>
      </c>
      <c r="O2384" s="4">
        <v>1482.6089999999999</v>
      </c>
      <c r="P2384" s="4">
        <v>1346.6949999999999</v>
      </c>
      <c r="Q2384" s="4">
        <v>1271.9580000000001</v>
      </c>
      <c r="R2384" s="4">
        <v>1031.828</v>
      </c>
      <c r="S2384" s="4">
        <v>771.81700000000001</v>
      </c>
      <c r="T2384" s="4">
        <v>528.87400000000002</v>
      </c>
      <c r="U2384" s="4">
        <v>310.71600000000001</v>
      </c>
      <c r="V2384" s="4">
        <v>203.214</v>
      </c>
      <c r="W2384" s="4">
        <v>108.85899999999999</v>
      </c>
      <c r="X2384" s="4">
        <v>39.119</v>
      </c>
      <c r="Y2384" s="4">
        <v>9.5419999999999998</v>
      </c>
      <c r="Z2384" s="4">
        <v>1.419</v>
      </c>
      <c r="AA2384" s="4">
        <v>0.10299999999999999</v>
      </c>
    </row>
    <row r="2385" spans="1:27" s="6" customFormat="1" x14ac:dyDescent="0.3">
      <c r="A2385" s="40">
        <v>2384</v>
      </c>
      <c r="B2385" s="18" t="s">
        <v>323</v>
      </c>
      <c r="C2385" s="43" t="s">
        <v>177</v>
      </c>
      <c r="D2385" s="41"/>
      <c r="E2385" s="41">
        <v>887</v>
      </c>
      <c r="F2385" s="41">
        <v>2050</v>
      </c>
      <c r="G2385" s="4">
        <v>1982.473</v>
      </c>
      <c r="H2385" s="4">
        <v>2022.9480000000001</v>
      </c>
      <c r="I2385" s="4">
        <v>2045.74</v>
      </c>
      <c r="J2385" s="4">
        <v>2046.519</v>
      </c>
      <c r="K2385" s="4">
        <v>2027.1679999999999</v>
      </c>
      <c r="L2385" s="4">
        <v>1996.6110000000001</v>
      </c>
      <c r="M2385" s="4">
        <v>1940.173</v>
      </c>
      <c r="N2385" s="4">
        <v>1833.95</v>
      </c>
      <c r="O2385" s="4">
        <v>1642.5050000000001</v>
      </c>
      <c r="P2385" s="4">
        <v>1457.471</v>
      </c>
      <c r="Q2385" s="4">
        <v>1313.2729999999999</v>
      </c>
      <c r="R2385" s="4">
        <v>1224.3789999999999</v>
      </c>
      <c r="S2385" s="4">
        <v>971.50400000000002</v>
      </c>
      <c r="T2385" s="4">
        <v>699.26400000000001</v>
      </c>
      <c r="U2385" s="4">
        <v>447.98700000000002</v>
      </c>
      <c r="V2385" s="4">
        <v>234.41900000000001</v>
      </c>
      <c r="W2385" s="4">
        <v>126.35</v>
      </c>
      <c r="X2385" s="4">
        <v>50.173999999999999</v>
      </c>
      <c r="Y2385" s="4">
        <v>11.849</v>
      </c>
      <c r="Z2385" s="4">
        <v>1.7170000000000001</v>
      </c>
      <c r="AA2385" s="4">
        <v>0.14199999999999999</v>
      </c>
    </row>
    <row r="2386" spans="1:27" s="6" customFormat="1" x14ac:dyDescent="0.3">
      <c r="A2386" s="40">
        <v>2385</v>
      </c>
      <c r="B2386" s="18" t="s">
        <v>323</v>
      </c>
      <c r="C2386" s="43" t="s">
        <v>177</v>
      </c>
      <c r="D2386" s="41"/>
      <c r="E2386" s="41">
        <v>887</v>
      </c>
      <c r="F2386" s="41">
        <v>2055</v>
      </c>
      <c r="G2386" s="4">
        <v>1904.873</v>
      </c>
      <c r="H2386" s="4">
        <v>1973.0519999999999</v>
      </c>
      <c r="I2386" s="4">
        <v>2016.2149999999999</v>
      </c>
      <c r="J2386" s="4">
        <v>2035.1130000000001</v>
      </c>
      <c r="K2386" s="4">
        <v>2031.924</v>
      </c>
      <c r="L2386" s="4">
        <v>2011.4480000000001</v>
      </c>
      <c r="M2386" s="4">
        <v>1980.4449999999999</v>
      </c>
      <c r="N2386" s="4">
        <v>1922.7750000000001</v>
      </c>
      <c r="O2386" s="4">
        <v>1813.299</v>
      </c>
      <c r="P2386" s="4">
        <v>1616.674</v>
      </c>
      <c r="Q2386" s="4">
        <v>1423.4670000000001</v>
      </c>
      <c r="R2386" s="4">
        <v>1266.6790000000001</v>
      </c>
      <c r="S2386" s="4">
        <v>1156.152</v>
      </c>
      <c r="T2386" s="4">
        <v>883.95500000000004</v>
      </c>
      <c r="U2386" s="4">
        <v>596.09</v>
      </c>
      <c r="V2386" s="4">
        <v>341.19200000000001</v>
      </c>
      <c r="W2386" s="4">
        <v>147.708</v>
      </c>
      <c r="X2386" s="4">
        <v>59.253</v>
      </c>
      <c r="Y2386" s="4">
        <v>15.51</v>
      </c>
      <c r="Z2386" s="4">
        <v>2.1760000000000002</v>
      </c>
      <c r="AA2386" s="4">
        <v>0.17599999999999999</v>
      </c>
    </row>
    <row r="2387" spans="1:27" s="6" customFormat="1" x14ac:dyDescent="0.3">
      <c r="A2387" s="40">
        <v>2386</v>
      </c>
      <c r="B2387" s="18" t="s">
        <v>323</v>
      </c>
      <c r="C2387" s="43" t="s">
        <v>177</v>
      </c>
      <c r="D2387" s="41"/>
      <c r="E2387" s="41">
        <v>887</v>
      </c>
      <c r="F2387" s="41">
        <v>2060</v>
      </c>
      <c r="G2387" s="4">
        <v>1819.8969999999999</v>
      </c>
      <c r="H2387" s="4">
        <v>1896.9179999999999</v>
      </c>
      <c r="I2387" s="4">
        <v>1967.086</v>
      </c>
      <c r="J2387" s="4">
        <v>2006.5519999999999</v>
      </c>
      <c r="K2387" s="4">
        <v>2021.82</v>
      </c>
      <c r="L2387" s="4">
        <v>2017.5920000000001</v>
      </c>
      <c r="M2387" s="4">
        <v>1996.7080000000001</v>
      </c>
      <c r="N2387" s="4">
        <v>1964.395</v>
      </c>
      <c r="O2387" s="4">
        <v>1903.077</v>
      </c>
      <c r="P2387" s="4">
        <v>1787.0150000000001</v>
      </c>
      <c r="Q2387" s="4">
        <v>1581.46</v>
      </c>
      <c r="R2387" s="4">
        <v>1375.895</v>
      </c>
      <c r="S2387" s="4">
        <v>1199.768</v>
      </c>
      <c r="T2387" s="4">
        <v>1056.819</v>
      </c>
      <c r="U2387" s="4">
        <v>758.76400000000001</v>
      </c>
      <c r="V2387" s="4">
        <v>458.74799999999999</v>
      </c>
      <c r="W2387" s="4">
        <v>218.23</v>
      </c>
      <c r="X2387" s="4">
        <v>70.656000000000006</v>
      </c>
      <c r="Y2387" s="4">
        <v>18.757999999999999</v>
      </c>
      <c r="Z2387" s="4">
        <v>2.919</v>
      </c>
      <c r="AA2387" s="4">
        <v>0.22600000000000001</v>
      </c>
    </row>
    <row r="2388" spans="1:27" s="6" customFormat="1" x14ac:dyDescent="0.3">
      <c r="A2388" s="40">
        <v>2387</v>
      </c>
      <c r="B2388" s="18" t="s">
        <v>323</v>
      </c>
      <c r="C2388" s="43" t="s">
        <v>177</v>
      </c>
      <c r="D2388" s="41"/>
      <c r="E2388" s="41">
        <v>887</v>
      </c>
      <c r="F2388" s="41">
        <v>2065</v>
      </c>
      <c r="G2388" s="4">
        <v>1740.047</v>
      </c>
      <c r="H2388" s="4">
        <v>1813.1969999999999</v>
      </c>
      <c r="I2388" s="4">
        <v>1891.6759999999999</v>
      </c>
      <c r="J2388" s="4">
        <v>1958.32</v>
      </c>
      <c r="K2388" s="4">
        <v>1994.4749999999999</v>
      </c>
      <c r="L2388" s="4">
        <v>2008.816</v>
      </c>
      <c r="M2388" s="4">
        <v>2004.2180000000001</v>
      </c>
      <c r="N2388" s="4">
        <v>1982.0519999999999</v>
      </c>
      <c r="O2388" s="4">
        <v>1946.02</v>
      </c>
      <c r="P2388" s="4">
        <v>1877.606</v>
      </c>
      <c r="Q2388" s="4">
        <v>1750.6990000000001</v>
      </c>
      <c r="R2388" s="4">
        <v>1531.7270000000001</v>
      </c>
      <c r="S2388" s="4">
        <v>1307.0940000000001</v>
      </c>
      <c r="T2388" s="4">
        <v>1101.5730000000001</v>
      </c>
      <c r="U2388" s="4">
        <v>913.25699999999995</v>
      </c>
      <c r="V2388" s="4">
        <v>589.90599999999995</v>
      </c>
      <c r="W2388" s="4">
        <v>297.76900000000001</v>
      </c>
      <c r="X2388" s="4">
        <v>106.459</v>
      </c>
      <c r="Y2388" s="4">
        <v>22.908999999999999</v>
      </c>
      <c r="Z2388" s="4">
        <v>3.621</v>
      </c>
      <c r="AA2388" s="4">
        <v>0.307</v>
      </c>
    </row>
    <row r="2389" spans="1:27" s="6" customFormat="1" x14ac:dyDescent="0.3">
      <c r="A2389" s="40">
        <v>2388</v>
      </c>
      <c r="B2389" s="18" t="s">
        <v>323</v>
      </c>
      <c r="C2389" s="43" t="s">
        <v>177</v>
      </c>
      <c r="D2389" s="41"/>
      <c r="E2389" s="41">
        <v>887</v>
      </c>
      <c r="F2389" s="41">
        <v>2070</v>
      </c>
      <c r="G2389" s="4">
        <v>1666.914</v>
      </c>
      <c r="H2389" s="4">
        <v>1734.2619999999999</v>
      </c>
      <c r="I2389" s="4">
        <v>1808.489</v>
      </c>
      <c r="J2389" s="4">
        <v>1883.6189999999999</v>
      </c>
      <c r="K2389" s="4">
        <v>1947.115</v>
      </c>
      <c r="L2389" s="4">
        <v>1982.365</v>
      </c>
      <c r="M2389" s="4">
        <v>1996.269</v>
      </c>
      <c r="N2389" s="4">
        <v>1990.423</v>
      </c>
      <c r="O2389" s="4">
        <v>1964.6420000000001</v>
      </c>
      <c r="P2389" s="4">
        <v>1921.519</v>
      </c>
      <c r="Q2389" s="4">
        <v>1841.6969999999999</v>
      </c>
      <c r="R2389" s="4">
        <v>1698.8920000000001</v>
      </c>
      <c r="S2389" s="4">
        <v>1459.652</v>
      </c>
      <c r="T2389" s="4">
        <v>1206.18</v>
      </c>
      <c r="U2389" s="4">
        <v>959.71900000000005</v>
      </c>
      <c r="V2389" s="4">
        <v>719.39499999999998</v>
      </c>
      <c r="W2389" s="4">
        <v>390.73500000000001</v>
      </c>
      <c r="X2389" s="4">
        <v>149.52199999999999</v>
      </c>
      <c r="Y2389" s="4">
        <v>35.838999999999999</v>
      </c>
      <c r="Z2389" s="4">
        <v>4.6139999999999999</v>
      </c>
      <c r="AA2389" s="4">
        <v>0.39600000000000002</v>
      </c>
    </row>
    <row r="2390" spans="1:27" s="6" customFormat="1" x14ac:dyDescent="0.3">
      <c r="A2390" s="40">
        <v>2389</v>
      </c>
      <c r="B2390" s="18" t="s">
        <v>323</v>
      </c>
      <c r="C2390" s="43" t="s">
        <v>177</v>
      </c>
      <c r="D2390" s="41"/>
      <c r="E2390" s="41">
        <v>887</v>
      </c>
      <c r="F2390" s="41">
        <v>2075</v>
      </c>
      <c r="G2390" s="4">
        <v>1602.452</v>
      </c>
      <c r="H2390" s="4">
        <v>1661.886</v>
      </c>
      <c r="I2390" s="4">
        <v>1730.0070000000001</v>
      </c>
      <c r="J2390" s="4">
        <v>1801.096</v>
      </c>
      <c r="K2390" s="4">
        <v>1873.3119999999999</v>
      </c>
      <c r="L2390" s="4">
        <v>1935.8889999999999</v>
      </c>
      <c r="M2390" s="4">
        <v>1970.691</v>
      </c>
      <c r="N2390" s="4">
        <v>1983.3430000000001</v>
      </c>
      <c r="O2390" s="4">
        <v>1974.009</v>
      </c>
      <c r="P2390" s="4">
        <v>1941.3920000000001</v>
      </c>
      <c r="Q2390" s="4">
        <v>1886.971</v>
      </c>
      <c r="R2390" s="4">
        <v>1790.4949999999999</v>
      </c>
      <c r="S2390" s="4">
        <v>1623.854</v>
      </c>
      <c r="T2390" s="4">
        <v>1353.596</v>
      </c>
      <c r="U2390" s="4">
        <v>1059.287</v>
      </c>
      <c r="V2390" s="4">
        <v>765.83699999999999</v>
      </c>
      <c r="W2390" s="4">
        <v>486.21199999999999</v>
      </c>
      <c r="X2390" s="4">
        <v>202.04</v>
      </c>
      <c r="Y2390" s="4">
        <v>52.334000000000003</v>
      </c>
      <c r="Z2390" s="4">
        <v>7.5540000000000003</v>
      </c>
      <c r="AA2390" s="4">
        <v>0.52500000000000002</v>
      </c>
    </row>
    <row r="2391" spans="1:27" s="6" customFormat="1" x14ac:dyDescent="0.3">
      <c r="A2391" s="40">
        <v>2390</v>
      </c>
      <c r="B2391" s="18" t="s">
        <v>323</v>
      </c>
      <c r="C2391" s="43" t="s">
        <v>177</v>
      </c>
      <c r="D2391" s="41"/>
      <c r="E2391" s="41">
        <v>887</v>
      </c>
      <c r="F2391" s="41">
        <v>2080</v>
      </c>
      <c r="G2391" s="4">
        <v>1544.84</v>
      </c>
      <c r="H2391" s="4">
        <v>1598.0719999999999</v>
      </c>
      <c r="I2391" s="4">
        <v>1658.0730000000001</v>
      </c>
      <c r="J2391" s="4">
        <v>1723.2470000000001</v>
      </c>
      <c r="K2391" s="4">
        <v>1791.6780000000001</v>
      </c>
      <c r="L2391" s="4">
        <v>1863.0509999999999</v>
      </c>
      <c r="M2391" s="4">
        <v>1925.152</v>
      </c>
      <c r="N2391" s="4">
        <v>1958.741</v>
      </c>
      <c r="O2391" s="4">
        <v>1968.0619999999999</v>
      </c>
      <c r="P2391" s="4">
        <v>1952.154</v>
      </c>
      <c r="Q2391" s="4">
        <v>1908.7439999999999</v>
      </c>
      <c r="R2391" s="4">
        <v>1837.9380000000001</v>
      </c>
      <c r="S2391" s="4">
        <v>1716.595</v>
      </c>
      <c r="T2391" s="4">
        <v>1513.327</v>
      </c>
      <c r="U2391" s="4">
        <v>1198.31</v>
      </c>
      <c r="V2391" s="4">
        <v>856.35799999999995</v>
      </c>
      <c r="W2391" s="4">
        <v>528.25400000000002</v>
      </c>
      <c r="X2391" s="4">
        <v>259.024</v>
      </c>
      <c r="Y2391" s="4">
        <v>73.597999999999999</v>
      </c>
      <c r="Z2391" s="4">
        <v>11.561999999999999</v>
      </c>
      <c r="AA2391" s="4">
        <v>0.88200000000000001</v>
      </c>
    </row>
    <row r="2392" spans="1:27" s="6" customFormat="1" x14ac:dyDescent="0.3">
      <c r="A2392" s="40">
        <v>2391</v>
      </c>
      <c r="B2392" s="18" t="s">
        <v>323</v>
      </c>
      <c r="C2392" s="43" t="s">
        <v>177</v>
      </c>
      <c r="D2392" s="41"/>
      <c r="E2392" s="41">
        <v>887</v>
      </c>
      <c r="F2392" s="41">
        <v>2085</v>
      </c>
      <c r="G2392" s="4">
        <v>1490.5360000000001</v>
      </c>
      <c r="H2392" s="4">
        <v>1541.011</v>
      </c>
      <c r="I2392" s="4">
        <v>1594.6389999999999</v>
      </c>
      <c r="J2392" s="4">
        <v>1651.905</v>
      </c>
      <c r="K2392" s="4">
        <v>1714.6479999999999</v>
      </c>
      <c r="L2392" s="4">
        <v>1782.3530000000001</v>
      </c>
      <c r="M2392" s="4">
        <v>1853.3</v>
      </c>
      <c r="N2392" s="4">
        <v>1914.2329999999999</v>
      </c>
      <c r="O2392" s="4">
        <v>1944.6610000000001</v>
      </c>
      <c r="P2392" s="4">
        <v>1947.711</v>
      </c>
      <c r="Q2392" s="4">
        <v>1921.4739999999999</v>
      </c>
      <c r="R2392" s="4">
        <v>1862.3969999999999</v>
      </c>
      <c r="S2392" s="4">
        <v>1767.0809999999999</v>
      </c>
      <c r="T2392" s="4">
        <v>1607.1569999999999</v>
      </c>
      <c r="U2392" s="4">
        <v>1349.8130000000001</v>
      </c>
      <c r="V2392" s="4">
        <v>980.62</v>
      </c>
      <c r="W2392" s="4">
        <v>602.12699999999995</v>
      </c>
      <c r="X2392" s="4">
        <v>289.49400000000003</v>
      </c>
      <c r="Y2392" s="4">
        <v>98.028999999999996</v>
      </c>
      <c r="Z2392" s="4">
        <v>17.021999999999998</v>
      </c>
      <c r="AA2392" s="4">
        <v>1.4139999999999999</v>
      </c>
    </row>
    <row r="2393" spans="1:27" s="6" customFormat="1" x14ac:dyDescent="0.3">
      <c r="A2393" s="40">
        <v>2392</v>
      </c>
      <c r="B2393" s="18" t="s">
        <v>323</v>
      </c>
      <c r="C2393" s="43" t="s">
        <v>177</v>
      </c>
      <c r="D2393" s="41"/>
      <c r="E2393" s="41">
        <v>887</v>
      </c>
      <c r="F2393" s="41">
        <v>2090</v>
      </c>
      <c r="G2393" s="4">
        <v>1438.8989999999999</v>
      </c>
      <c r="H2393" s="4">
        <v>1487.164</v>
      </c>
      <c r="I2393" s="4">
        <v>1537.91</v>
      </c>
      <c r="J2393" s="4">
        <v>1589.0219999999999</v>
      </c>
      <c r="K2393" s="4">
        <v>1644.0719999999999</v>
      </c>
      <c r="L2393" s="4">
        <v>1706.165</v>
      </c>
      <c r="M2393" s="4">
        <v>1773.5239999999999</v>
      </c>
      <c r="N2393" s="4">
        <v>1843.4359999999999</v>
      </c>
      <c r="O2393" s="4">
        <v>1901.375</v>
      </c>
      <c r="P2393" s="4">
        <v>1925.8679999999999</v>
      </c>
      <c r="Q2393" s="4">
        <v>1919.1210000000001</v>
      </c>
      <c r="R2393" s="4">
        <v>1877.9359999999999</v>
      </c>
      <c r="S2393" s="4">
        <v>1795.4580000000001</v>
      </c>
      <c r="T2393" s="4">
        <v>1661.79</v>
      </c>
      <c r="U2393" s="4">
        <v>1443.9290000000001</v>
      </c>
      <c r="V2393" s="4">
        <v>1117.7539999999999</v>
      </c>
      <c r="W2393" s="4">
        <v>702.61300000000006</v>
      </c>
      <c r="X2393" s="4">
        <v>339.42399999999998</v>
      </c>
      <c r="Y2393" s="4">
        <v>113.922</v>
      </c>
      <c r="Z2393" s="4">
        <v>23.795000000000002</v>
      </c>
      <c r="AA2393" s="4">
        <v>2.194</v>
      </c>
    </row>
    <row r="2394" spans="1:27" s="6" customFormat="1" x14ac:dyDescent="0.3">
      <c r="A2394" s="40">
        <v>2393</v>
      </c>
      <c r="B2394" s="18" t="s">
        <v>323</v>
      </c>
      <c r="C2394" s="43" t="s">
        <v>177</v>
      </c>
      <c r="D2394" s="41"/>
      <c r="E2394" s="41">
        <v>887</v>
      </c>
      <c r="F2394" s="41">
        <v>2095</v>
      </c>
      <c r="G2394" s="4">
        <v>1390.4649999999999</v>
      </c>
      <c r="H2394" s="4">
        <v>1435.915</v>
      </c>
      <c r="I2394" s="4">
        <v>1484.364</v>
      </c>
      <c r="J2394" s="4">
        <v>1532.806</v>
      </c>
      <c r="K2394" s="4">
        <v>1581.903</v>
      </c>
      <c r="L2394" s="4">
        <v>1636.384</v>
      </c>
      <c r="M2394" s="4">
        <v>1698.2080000000001</v>
      </c>
      <c r="N2394" s="4">
        <v>1764.67</v>
      </c>
      <c r="O2394" s="4">
        <v>1831.8779999999999</v>
      </c>
      <c r="P2394" s="4">
        <v>1884.2439999999999</v>
      </c>
      <c r="Q2394" s="4">
        <v>1899.537</v>
      </c>
      <c r="R2394" s="4">
        <v>1878.653</v>
      </c>
      <c r="S2394" s="4">
        <v>1815.1679999999999</v>
      </c>
      <c r="T2394" s="4">
        <v>1695.6849999999999</v>
      </c>
      <c r="U2394" s="4">
        <v>1503.4549999999999</v>
      </c>
      <c r="V2394" s="4">
        <v>1209.4549999999999</v>
      </c>
      <c r="W2394" s="4">
        <v>815.71500000000003</v>
      </c>
      <c r="X2394" s="4">
        <v>407.25599999999997</v>
      </c>
      <c r="Y2394" s="4">
        <v>138.88999999999999</v>
      </c>
      <c r="Z2394" s="4">
        <v>29.047999999999998</v>
      </c>
      <c r="AA2394" s="4">
        <v>3.2469999999999999</v>
      </c>
    </row>
    <row r="2395" spans="1:27" s="6" customFormat="1" x14ac:dyDescent="0.3">
      <c r="A2395" s="40">
        <v>2394</v>
      </c>
      <c r="B2395" s="18" t="s">
        <v>323</v>
      </c>
      <c r="C2395" s="43" t="s">
        <v>177</v>
      </c>
      <c r="D2395" s="41"/>
      <c r="E2395" s="41">
        <v>887</v>
      </c>
      <c r="F2395" s="41">
        <v>2100</v>
      </c>
      <c r="G2395" s="4">
        <v>1345.8130000000001</v>
      </c>
      <c r="H2395" s="4">
        <v>1387.819</v>
      </c>
      <c r="I2395" s="4">
        <v>1433.4090000000001</v>
      </c>
      <c r="J2395" s="4">
        <v>1479.7449999999999</v>
      </c>
      <c r="K2395" s="4">
        <v>1526.3589999999999</v>
      </c>
      <c r="L2395" s="4">
        <v>1574.9580000000001</v>
      </c>
      <c r="M2395" s="4">
        <v>1629.2180000000001</v>
      </c>
      <c r="N2395" s="4">
        <v>1690.269</v>
      </c>
      <c r="O2395" s="4">
        <v>1754.3389999999999</v>
      </c>
      <c r="P2395" s="4">
        <v>1816.508</v>
      </c>
      <c r="Q2395" s="4">
        <v>1860.28</v>
      </c>
      <c r="R2395" s="4">
        <v>1862.31</v>
      </c>
      <c r="S2395" s="4">
        <v>1820.366</v>
      </c>
      <c r="T2395" s="4">
        <v>1721.2460000000001</v>
      </c>
      <c r="U2395" s="4">
        <v>1544.337</v>
      </c>
      <c r="V2395" s="4">
        <v>1273.1400000000001</v>
      </c>
      <c r="W2395" s="4">
        <v>898.351</v>
      </c>
      <c r="X2395" s="4">
        <v>485.73500000000001</v>
      </c>
      <c r="Y2395" s="4">
        <v>173.136</v>
      </c>
      <c r="Z2395" s="4">
        <v>37.186999999999998</v>
      </c>
      <c r="AA2395" s="4">
        <v>4.24</v>
      </c>
    </row>
    <row r="2396" spans="1:27" s="6" customFormat="1" x14ac:dyDescent="0.3">
      <c r="A2396" s="40">
        <v>2395</v>
      </c>
      <c r="B2396" s="18" t="s">
        <v>323</v>
      </c>
      <c r="C2396" s="19" t="s">
        <v>178</v>
      </c>
      <c r="D2396" s="41"/>
      <c r="E2396" s="41">
        <v>908</v>
      </c>
      <c r="F2396" s="41">
        <v>2015</v>
      </c>
      <c r="G2396" s="4">
        <v>19488.662</v>
      </c>
      <c r="H2396" s="4">
        <v>19254.784</v>
      </c>
      <c r="I2396" s="4">
        <v>18106.798999999999</v>
      </c>
      <c r="J2396" s="4">
        <v>18384.746999999999</v>
      </c>
      <c r="K2396" s="4">
        <v>21428.159</v>
      </c>
      <c r="L2396" s="4">
        <v>25214.171999999999</v>
      </c>
      <c r="M2396" s="4">
        <v>25765.919999999998</v>
      </c>
      <c r="N2396" s="4">
        <v>25906.769</v>
      </c>
      <c r="O2396" s="4">
        <v>26245.9</v>
      </c>
      <c r="P2396" s="4">
        <v>26407.902999999998</v>
      </c>
      <c r="Q2396" s="4">
        <v>27840.179</v>
      </c>
      <c r="R2396" s="4">
        <v>26916.02</v>
      </c>
      <c r="S2396" s="4">
        <v>24976.449000000001</v>
      </c>
      <c r="T2396" s="4">
        <v>21017.685000000001</v>
      </c>
      <c r="U2396" s="4">
        <v>16546.060000000001</v>
      </c>
      <c r="V2396" s="4">
        <v>16629.023000000001</v>
      </c>
      <c r="W2396" s="4">
        <v>11632.312</v>
      </c>
      <c r="X2396" s="4">
        <v>7563.9870000000001</v>
      </c>
      <c r="Y2396" s="4">
        <v>3129.2809999999999</v>
      </c>
      <c r="Z2396" s="4">
        <v>573.41399999999999</v>
      </c>
      <c r="AA2396" s="4">
        <v>92.727999999999994</v>
      </c>
    </row>
    <row r="2397" spans="1:27" s="6" customFormat="1" x14ac:dyDescent="0.3">
      <c r="A2397" s="40">
        <v>2396</v>
      </c>
      <c r="B2397" s="18" t="s">
        <v>323</v>
      </c>
      <c r="C2397" s="19" t="s">
        <v>178</v>
      </c>
      <c r="D2397" s="41"/>
      <c r="E2397" s="41">
        <v>908</v>
      </c>
      <c r="F2397" s="41">
        <v>2020</v>
      </c>
      <c r="G2397" s="4">
        <v>18938.258000000002</v>
      </c>
      <c r="H2397" s="4">
        <v>19576</v>
      </c>
      <c r="I2397" s="4">
        <v>19311.503000000001</v>
      </c>
      <c r="J2397" s="4">
        <v>18324.375</v>
      </c>
      <c r="K2397" s="4">
        <v>18805.666000000001</v>
      </c>
      <c r="L2397" s="4">
        <v>21878.812999999998</v>
      </c>
      <c r="M2397" s="4">
        <v>25528.701000000001</v>
      </c>
      <c r="N2397" s="4">
        <v>25926.685000000001</v>
      </c>
      <c r="O2397" s="4">
        <v>25939.754000000001</v>
      </c>
      <c r="P2397" s="4">
        <v>26144.572</v>
      </c>
      <c r="Q2397" s="4">
        <v>26160.352999999999</v>
      </c>
      <c r="R2397" s="4">
        <v>27351.043000000001</v>
      </c>
      <c r="S2397" s="4">
        <v>26146.7</v>
      </c>
      <c r="T2397" s="4">
        <v>23877.589</v>
      </c>
      <c r="U2397" s="4">
        <v>19628.424999999999</v>
      </c>
      <c r="V2397" s="4">
        <v>14689.745000000001</v>
      </c>
      <c r="W2397" s="4">
        <v>13204.722</v>
      </c>
      <c r="X2397" s="4">
        <v>7734.5029999999997</v>
      </c>
      <c r="Y2397" s="4">
        <v>3647.7530000000002</v>
      </c>
      <c r="Z2397" s="4">
        <v>943.495</v>
      </c>
      <c r="AA2397" s="4">
        <v>95.477000000000004</v>
      </c>
    </row>
    <row r="2398" spans="1:27" s="6" customFormat="1" x14ac:dyDescent="0.3">
      <c r="A2398" s="40">
        <v>2397</v>
      </c>
      <c r="B2398" s="18" t="s">
        <v>323</v>
      </c>
      <c r="C2398" s="19" t="s">
        <v>178</v>
      </c>
      <c r="D2398" s="41"/>
      <c r="E2398" s="41">
        <v>908</v>
      </c>
      <c r="F2398" s="41">
        <v>2025</v>
      </c>
      <c r="G2398" s="4">
        <v>18135.478999999999</v>
      </c>
      <c r="H2398" s="4">
        <v>19008.843000000001</v>
      </c>
      <c r="I2398" s="4">
        <v>19621.84</v>
      </c>
      <c r="J2398" s="4">
        <v>19486.839</v>
      </c>
      <c r="K2398" s="4">
        <v>18667.323</v>
      </c>
      <c r="L2398" s="4">
        <v>19175.793000000001</v>
      </c>
      <c r="M2398" s="4">
        <v>22141.719000000001</v>
      </c>
      <c r="N2398" s="4">
        <v>25646.044999999998</v>
      </c>
      <c r="O2398" s="4">
        <v>25931.885999999999</v>
      </c>
      <c r="P2398" s="4">
        <v>25831.071</v>
      </c>
      <c r="Q2398" s="4">
        <v>25903.102999999999</v>
      </c>
      <c r="R2398" s="4">
        <v>25752.788</v>
      </c>
      <c r="S2398" s="4">
        <v>26647.271000000001</v>
      </c>
      <c r="T2398" s="4">
        <v>25094.468000000001</v>
      </c>
      <c r="U2398" s="4">
        <v>22340.28</v>
      </c>
      <c r="V2398" s="4">
        <v>17581.004000000001</v>
      </c>
      <c r="W2398" s="4">
        <v>11979.119000000001</v>
      </c>
      <c r="X2398" s="4">
        <v>8889.8610000000008</v>
      </c>
      <c r="Y2398" s="4">
        <v>3891.1289999999999</v>
      </c>
      <c r="Z2398" s="4">
        <v>1130.6289999999999</v>
      </c>
      <c r="AA2398" s="4">
        <v>154.62</v>
      </c>
    </row>
    <row r="2399" spans="1:27" s="6" customFormat="1" x14ac:dyDescent="0.3">
      <c r="A2399" s="40">
        <v>2398</v>
      </c>
      <c r="B2399" s="18" t="s">
        <v>323</v>
      </c>
      <c r="C2399" s="19" t="s">
        <v>178</v>
      </c>
      <c r="D2399" s="41"/>
      <c r="E2399" s="41">
        <v>908</v>
      </c>
      <c r="F2399" s="41">
        <v>2030</v>
      </c>
      <c r="G2399" s="4">
        <v>17267.227999999999</v>
      </c>
      <c r="H2399" s="4">
        <v>18214.255000000001</v>
      </c>
      <c r="I2399" s="4">
        <v>19059.447</v>
      </c>
      <c r="J2399" s="4">
        <v>19808.16</v>
      </c>
      <c r="K2399" s="4">
        <v>19853.347000000002</v>
      </c>
      <c r="L2399" s="4">
        <v>19067.436000000002</v>
      </c>
      <c r="M2399" s="4">
        <v>19476.490000000002</v>
      </c>
      <c r="N2399" s="4">
        <v>22304.053</v>
      </c>
      <c r="O2399" s="4">
        <v>25671.906999999999</v>
      </c>
      <c r="P2399" s="4">
        <v>25840.739000000001</v>
      </c>
      <c r="Q2399" s="4">
        <v>25613.098000000002</v>
      </c>
      <c r="R2399" s="4">
        <v>25524.178</v>
      </c>
      <c r="S2399" s="4">
        <v>25169.707999999999</v>
      </c>
      <c r="T2399" s="4">
        <v>25682.120999999999</v>
      </c>
      <c r="U2399" s="4">
        <v>23613.699000000001</v>
      </c>
      <c r="V2399" s="4">
        <v>20061.684000000001</v>
      </c>
      <c r="W2399" s="4">
        <v>14540.710999999999</v>
      </c>
      <c r="X2399" s="4">
        <v>8371.518</v>
      </c>
      <c r="Y2399" s="4">
        <v>4549.8900000000003</v>
      </c>
      <c r="Z2399" s="4">
        <v>1265.183</v>
      </c>
      <c r="AA2399" s="4">
        <v>196.69399999999999</v>
      </c>
    </row>
    <row r="2400" spans="1:27" s="6" customFormat="1" x14ac:dyDescent="0.3">
      <c r="A2400" s="40">
        <v>2399</v>
      </c>
      <c r="B2400" s="18" t="s">
        <v>323</v>
      </c>
      <c r="C2400" s="19" t="s">
        <v>178</v>
      </c>
      <c r="D2400" s="41"/>
      <c r="E2400" s="41">
        <v>908</v>
      </c>
      <c r="F2400" s="41">
        <v>2035</v>
      </c>
      <c r="G2400" s="4">
        <v>16868.786</v>
      </c>
      <c r="H2400" s="4">
        <v>17347.757000000001</v>
      </c>
      <c r="I2400" s="4">
        <v>18266.145</v>
      </c>
      <c r="J2400" s="4">
        <v>19247.518</v>
      </c>
      <c r="K2400" s="4">
        <v>20175.521000000001</v>
      </c>
      <c r="L2400" s="4">
        <v>20253.527999999998</v>
      </c>
      <c r="M2400" s="4">
        <v>19371.009999999998</v>
      </c>
      <c r="N2400" s="4">
        <v>19658.742999999999</v>
      </c>
      <c r="O2400" s="4">
        <v>22365.200000000001</v>
      </c>
      <c r="P2400" s="4">
        <v>25594.154999999999</v>
      </c>
      <c r="Q2400" s="4">
        <v>25638.524000000001</v>
      </c>
      <c r="R2400" s="4">
        <v>25260.507000000001</v>
      </c>
      <c r="S2400" s="4">
        <v>24975.931</v>
      </c>
      <c r="T2400" s="4">
        <v>24360.871999999999</v>
      </c>
      <c r="U2400" s="4">
        <v>24311.341</v>
      </c>
      <c r="V2400" s="4">
        <v>21394.883999999998</v>
      </c>
      <c r="W2400" s="4">
        <v>16660.687000000002</v>
      </c>
      <c r="X2400" s="4">
        <v>10389.666999999999</v>
      </c>
      <c r="Y2400" s="4">
        <v>4494.7780000000002</v>
      </c>
      <c r="Z2400" s="4">
        <v>1512.2380000000001</v>
      </c>
      <c r="AA2400" s="4">
        <v>232.89599999999999</v>
      </c>
    </row>
    <row r="2401" spans="1:27" s="6" customFormat="1" x14ac:dyDescent="0.3">
      <c r="A2401" s="40">
        <v>2400</v>
      </c>
      <c r="B2401" s="18" t="s">
        <v>323</v>
      </c>
      <c r="C2401" s="19" t="s">
        <v>178</v>
      </c>
      <c r="D2401" s="41"/>
      <c r="E2401" s="41">
        <v>908</v>
      </c>
      <c r="F2401" s="41">
        <v>2040</v>
      </c>
      <c r="G2401" s="4">
        <v>17100.082999999999</v>
      </c>
      <c r="H2401" s="4">
        <v>16950.353999999999</v>
      </c>
      <c r="I2401" s="4">
        <v>17400.728999999999</v>
      </c>
      <c r="J2401" s="4">
        <v>18455.852999999999</v>
      </c>
      <c r="K2401" s="4">
        <v>19617.238000000001</v>
      </c>
      <c r="L2401" s="4">
        <v>20575.911</v>
      </c>
      <c r="M2401" s="4">
        <v>20556.288</v>
      </c>
      <c r="N2401" s="4">
        <v>19556.763999999999</v>
      </c>
      <c r="O2401" s="4">
        <v>19744.400000000001</v>
      </c>
      <c r="P2401" s="4">
        <v>22331.627</v>
      </c>
      <c r="Q2401" s="4">
        <v>25410.314999999999</v>
      </c>
      <c r="R2401" s="4">
        <v>25307.919000000002</v>
      </c>
      <c r="S2401" s="4">
        <v>24747.296999999999</v>
      </c>
      <c r="T2401" s="4">
        <v>24212.767</v>
      </c>
      <c r="U2401" s="4">
        <v>23201.93</v>
      </c>
      <c r="V2401" s="4">
        <v>22234.121999999999</v>
      </c>
      <c r="W2401" s="4">
        <v>18017.907999999999</v>
      </c>
      <c r="X2401" s="4">
        <v>11991.275</v>
      </c>
      <c r="Y2401" s="4">
        <v>5760.6090000000004</v>
      </c>
      <c r="Z2401" s="4">
        <v>1575.0029999999999</v>
      </c>
      <c r="AA2401" s="4">
        <v>284.05500000000001</v>
      </c>
    </row>
    <row r="2402" spans="1:27" s="6" customFormat="1" x14ac:dyDescent="0.3">
      <c r="A2402" s="40">
        <v>2401</v>
      </c>
      <c r="B2402" s="18" t="s">
        <v>323</v>
      </c>
      <c r="C2402" s="19" t="s">
        <v>178</v>
      </c>
      <c r="D2402" s="41"/>
      <c r="E2402" s="41">
        <v>908</v>
      </c>
      <c r="F2402" s="41">
        <v>2045</v>
      </c>
      <c r="G2402" s="4">
        <v>17452.074000000001</v>
      </c>
      <c r="H2402" s="4">
        <v>17182.154999999999</v>
      </c>
      <c r="I2402" s="4">
        <v>17004.008999999998</v>
      </c>
      <c r="J2402" s="4">
        <v>17591.942999999999</v>
      </c>
      <c r="K2402" s="4">
        <v>18828.162</v>
      </c>
      <c r="L2402" s="4">
        <v>20020.877</v>
      </c>
      <c r="M2402" s="4">
        <v>20879.043000000001</v>
      </c>
      <c r="N2402" s="4">
        <v>20741.277999999998</v>
      </c>
      <c r="O2402" s="4">
        <v>19647.530999999999</v>
      </c>
      <c r="P2402" s="4">
        <v>19742.441999999999</v>
      </c>
      <c r="Q2402" s="4">
        <v>22205.946</v>
      </c>
      <c r="R2402" s="4">
        <v>25104.710999999999</v>
      </c>
      <c r="S2402" s="4">
        <v>24823.823</v>
      </c>
      <c r="T2402" s="4">
        <v>24029.913</v>
      </c>
      <c r="U2402" s="4">
        <v>23116.165000000001</v>
      </c>
      <c r="V2402" s="4">
        <v>21429.483</v>
      </c>
      <c r="W2402" s="4">
        <v>19015.241999999998</v>
      </c>
      <c r="X2402" s="4">
        <v>13256.236000000001</v>
      </c>
      <c r="Y2402" s="4">
        <v>6740.7079999999996</v>
      </c>
      <c r="Z2402" s="4">
        <v>2110.1190000000001</v>
      </c>
      <c r="AA2402" s="4">
        <v>315.673</v>
      </c>
    </row>
    <row r="2403" spans="1:27" s="6" customFormat="1" x14ac:dyDescent="0.3">
      <c r="A2403" s="40">
        <v>2402</v>
      </c>
      <c r="B2403" s="18" t="s">
        <v>323</v>
      </c>
      <c r="C2403" s="19" t="s">
        <v>178</v>
      </c>
      <c r="D2403" s="41"/>
      <c r="E2403" s="41">
        <v>908</v>
      </c>
      <c r="F2403" s="41">
        <v>2050</v>
      </c>
      <c r="G2403" s="4">
        <v>17457.745999999999</v>
      </c>
      <c r="H2403" s="4">
        <v>17534.486000000001</v>
      </c>
      <c r="I2403" s="4">
        <v>17236.133999999998</v>
      </c>
      <c r="J2403" s="4">
        <v>17196.231</v>
      </c>
      <c r="K2403" s="4">
        <v>17966.645</v>
      </c>
      <c r="L2403" s="4">
        <v>19235.145</v>
      </c>
      <c r="M2403" s="4">
        <v>20328.577000000001</v>
      </c>
      <c r="N2403" s="4">
        <v>21064.53</v>
      </c>
      <c r="O2403" s="4">
        <v>20831.223000000002</v>
      </c>
      <c r="P2403" s="4">
        <v>19653.032999999999</v>
      </c>
      <c r="Q2403" s="4">
        <v>19659.393</v>
      </c>
      <c r="R2403" s="4">
        <v>21980.261999999999</v>
      </c>
      <c r="S2403" s="4">
        <v>24654.701000000001</v>
      </c>
      <c r="T2403" s="4">
        <v>24144.144</v>
      </c>
      <c r="U2403" s="4">
        <v>22993.664000000001</v>
      </c>
      <c r="V2403" s="4">
        <v>21430.1</v>
      </c>
      <c r="W2403" s="4">
        <v>18616.172999999999</v>
      </c>
      <c r="X2403" s="4">
        <v>14322.834000000001</v>
      </c>
      <c r="Y2403" s="4">
        <v>7681.3990000000003</v>
      </c>
      <c r="Z2403" s="4">
        <v>2523.6709999999998</v>
      </c>
      <c r="AA2403" s="4">
        <v>430.40199999999999</v>
      </c>
    </row>
    <row r="2404" spans="1:27" s="6" customFormat="1" x14ac:dyDescent="0.3">
      <c r="A2404" s="40">
        <v>2403</v>
      </c>
      <c r="B2404" s="18" t="s">
        <v>323</v>
      </c>
      <c r="C2404" s="19" t="s">
        <v>178</v>
      </c>
      <c r="D2404" s="41"/>
      <c r="E2404" s="41">
        <v>908</v>
      </c>
      <c r="F2404" s="41">
        <v>2055</v>
      </c>
      <c r="G2404" s="4">
        <v>17098.142</v>
      </c>
      <c r="H2404" s="4">
        <v>17536.081999999999</v>
      </c>
      <c r="I2404" s="4">
        <v>17585.580999999998</v>
      </c>
      <c r="J2404" s="4">
        <v>17418.490000000002</v>
      </c>
      <c r="K2404" s="4">
        <v>17552.484</v>
      </c>
      <c r="L2404" s="4">
        <v>18354.867999999999</v>
      </c>
      <c r="M2404" s="4">
        <v>19530.195</v>
      </c>
      <c r="N2404" s="4">
        <v>20508.041000000001</v>
      </c>
      <c r="O2404" s="4">
        <v>21147.510999999999</v>
      </c>
      <c r="P2404" s="4">
        <v>20830.931</v>
      </c>
      <c r="Q2404" s="4">
        <v>19577.813999999998</v>
      </c>
      <c r="R2404" s="4">
        <v>19491.005000000001</v>
      </c>
      <c r="S2404" s="4">
        <v>21639.357</v>
      </c>
      <c r="T2404" s="4">
        <v>24019.897000000001</v>
      </c>
      <c r="U2404" s="4">
        <v>23158.799999999999</v>
      </c>
      <c r="V2404" s="4">
        <v>21393.071</v>
      </c>
      <c r="W2404" s="4">
        <v>18738.026000000002</v>
      </c>
      <c r="X2404" s="4">
        <v>14363.129000000001</v>
      </c>
      <c r="Y2404" s="4">
        <v>8577.6689999999999</v>
      </c>
      <c r="Z2404" s="4">
        <v>2985.884</v>
      </c>
      <c r="AA2404" s="4">
        <v>538.17399999999998</v>
      </c>
    </row>
    <row r="2405" spans="1:27" s="6" customFormat="1" x14ac:dyDescent="0.3">
      <c r="A2405" s="40">
        <v>2404</v>
      </c>
      <c r="B2405" s="18" t="s">
        <v>323</v>
      </c>
      <c r="C2405" s="19" t="s">
        <v>178</v>
      </c>
      <c r="D2405" s="41"/>
      <c r="E2405" s="41">
        <v>908</v>
      </c>
      <c r="F2405" s="41">
        <v>2060</v>
      </c>
      <c r="G2405" s="4">
        <v>16636.553</v>
      </c>
      <c r="H2405" s="4">
        <v>17172.663</v>
      </c>
      <c r="I2405" s="4">
        <v>17584.605</v>
      </c>
      <c r="J2405" s="4">
        <v>17758.323</v>
      </c>
      <c r="K2405" s="4">
        <v>17756.043000000001</v>
      </c>
      <c r="L2405" s="4">
        <v>17921.358</v>
      </c>
      <c r="M2405" s="4">
        <v>18637.411</v>
      </c>
      <c r="N2405" s="4">
        <v>19704.332999999999</v>
      </c>
      <c r="O2405" s="4">
        <v>20590.785</v>
      </c>
      <c r="P2405" s="4">
        <v>21144.535</v>
      </c>
      <c r="Q2405" s="4">
        <v>20752.274000000001</v>
      </c>
      <c r="R2405" s="4">
        <v>19423.324000000001</v>
      </c>
      <c r="S2405" s="4">
        <v>19230.739000000001</v>
      </c>
      <c r="T2405" s="4">
        <v>21153.519</v>
      </c>
      <c r="U2405" s="4">
        <v>23094.420999999998</v>
      </c>
      <c r="V2405" s="4">
        <v>21628.745999999999</v>
      </c>
      <c r="W2405" s="4">
        <v>18816.809000000001</v>
      </c>
      <c r="X2405" s="4">
        <v>14625.91</v>
      </c>
      <c r="Y2405" s="4">
        <v>8893.3430000000008</v>
      </c>
      <c r="Z2405" s="4">
        <v>3468.5010000000002</v>
      </c>
      <c r="AA2405" s="4">
        <v>663.36099999999999</v>
      </c>
    </row>
    <row r="2406" spans="1:27" s="6" customFormat="1" x14ac:dyDescent="0.3">
      <c r="A2406" s="40">
        <v>2405</v>
      </c>
      <c r="B2406" s="18" t="s">
        <v>323</v>
      </c>
      <c r="C2406" s="19" t="s">
        <v>178</v>
      </c>
      <c r="D2406" s="41"/>
      <c r="E2406" s="41">
        <v>908</v>
      </c>
      <c r="F2406" s="41">
        <v>2065</v>
      </c>
      <c r="G2406" s="4">
        <v>16327.727000000001</v>
      </c>
      <c r="H2406" s="4">
        <v>16707.223999999998</v>
      </c>
      <c r="I2406" s="4">
        <v>17218.694</v>
      </c>
      <c r="J2406" s="4">
        <v>17747.87</v>
      </c>
      <c r="K2406" s="4">
        <v>18077.026999999998</v>
      </c>
      <c r="L2406" s="4">
        <v>18104.398000000001</v>
      </c>
      <c r="M2406" s="4">
        <v>18189.774000000001</v>
      </c>
      <c r="N2406" s="4">
        <v>18805.819</v>
      </c>
      <c r="O2406" s="4">
        <v>19787.466</v>
      </c>
      <c r="P2406" s="4">
        <v>20593.187999999998</v>
      </c>
      <c r="Q2406" s="4">
        <v>21067.018</v>
      </c>
      <c r="R2406" s="4">
        <v>20596.039000000001</v>
      </c>
      <c r="S2406" s="4">
        <v>19184.32</v>
      </c>
      <c r="T2406" s="4">
        <v>18856.357</v>
      </c>
      <c r="U2406" s="4">
        <v>20441.163</v>
      </c>
      <c r="V2406" s="4">
        <v>21649.578000000001</v>
      </c>
      <c r="W2406" s="4">
        <v>19148.526999999998</v>
      </c>
      <c r="X2406" s="4">
        <v>14842.656000000001</v>
      </c>
      <c r="Y2406" s="4">
        <v>9243.8539999999994</v>
      </c>
      <c r="Z2406" s="4">
        <v>3748.94</v>
      </c>
      <c r="AA2406" s="4">
        <v>805.59400000000005</v>
      </c>
    </row>
    <row r="2407" spans="1:27" s="6" customFormat="1" x14ac:dyDescent="0.3">
      <c r="A2407" s="40">
        <v>2406</v>
      </c>
      <c r="B2407" s="18" t="s">
        <v>323</v>
      </c>
      <c r="C2407" s="19" t="s">
        <v>178</v>
      </c>
      <c r="D2407" s="41"/>
      <c r="E2407" s="41">
        <v>908</v>
      </c>
      <c r="F2407" s="41">
        <v>2070</v>
      </c>
      <c r="G2407" s="4">
        <v>16269.593999999999</v>
      </c>
      <c r="H2407" s="4">
        <v>16394.415000000001</v>
      </c>
      <c r="I2407" s="4">
        <v>16750.772000000001</v>
      </c>
      <c r="J2407" s="4">
        <v>17372.710999999999</v>
      </c>
      <c r="K2407" s="4">
        <v>18048.008999999998</v>
      </c>
      <c r="L2407" s="4">
        <v>18404.682000000001</v>
      </c>
      <c r="M2407" s="4">
        <v>18357.011999999999</v>
      </c>
      <c r="N2407" s="4">
        <v>18350.392</v>
      </c>
      <c r="O2407" s="4">
        <v>18889.03</v>
      </c>
      <c r="P2407" s="4">
        <v>19796.123</v>
      </c>
      <c r="Q2407" s="4">
        <v>20527.185000000001</v>
      </c>
      <c r="R2407" s="4">
        <v>20915.723000000002</v>
      </c>
      <c r="S2407" s="4">
        <v>20356.692999999999</v>
      </c>
      <c r="T2407" s="4">
        <v>18840.2</v>
      </c>
      <c r="U2407" s="4">
        <v>18304.876</v>
      </c>
      <c r="V2407" s="4">
        <v>19321.496999999999</v>
      </c>
      <c r="W2407" s="4">
        <v>19291.592000000001</v>
      </c>
      <c r="X2407" s="4">
        <v>15279.379000000001</v>
      </c>
      <c r="Y2407" s="4">
        <v>9554.3060000000005</v>
      </c>
      <c r="Z2407" s="4">
        <v>4029.18</v>
      </c>
      <c r="AA2407" s="4">
        <v>923.221</v>
      </c>
    </row>
    <row r="2408" spans="1:27" s="6" customFormat="1" x14ac:dyDescent="0.3">
      <c r="A2408" s="40">
        <v>2407</v>
      </c>
      <c r="B2408" s="18" t="s">
        <v>323</v>
      </c>
      <c r="C2408" s="19" t="s">
        <v>178</v>
      </c>
      <c r="D2408" s="41"/>
      <c r="E2408" s="41">
        <v>908</v>
      </c>
      <c r="F2408" s="41">
        <v>2075</v>
      </c>
      <c r="G2408" s="4">
        <v>16342.393</v>
      </c>
      <c r="H2408" s="4">
        <v>16332.156000000001</v>
      </c>
      <c r="I2408" s="4">
        <v>16435.393</v>
      </c>
      <c r="J2408" s="4">
        <v>16895.508000000002</v>
      </c>
      <c r="K2408" s="4">
        <v>17654.563999999998</v>
      </c>
      <c r="L2408" s="4">
        <v>18355.442999999999</v>
      </c>
      <c r="M2408" s="4">
        <v>18641.219000000001</v>
      </c>
      <c r="N2408" s="4">
        <v>18507.642</v>
      </c>
      <c r="O2408" s="4">
        <v>18431.003000000001</v>
      </c>
      <c r="P2408" s="4">
        <v>18903.429</v>
      </c>
      <c r="Q2408" s="4">
        <v>19742.577000000001</v>
      </c>
      <c r="R2408" s="4">
        <v>20394.463</v>
      </c>
      <c r="S2408" s="4">
        <v>20684.502</v>
      </c>
      <c r="T2408" s="4">
        <v>20011.847000000002</v>
      </c>
      <c r="U2408" s="4">
        <v>18331.153999999999</v>
      </c>
      <c r="V2408" s="4">
        <v>17431.054</v>
      </c>
      <c r="W2408" s="4">
        <v>17454.894</v>
      </c>
      <c r="X2408" s="4">
        <v>15566.285</v>
      </c>
      <c r="Y2408" s="4">
        <v>10023.968000000001</v>
      </c>
      <c r="Z2408" s="4">
        <v>4283.6980000000003</v>
      </c>
      <c r="AA2408" s="4">
        <v>1042.239</v>
      </c>
    </row>
    <row r="2409" spans="1:27" s="6" customFormat="1" x14ac:dyDescent="0.3">
      <c r="A2409" s="40">
        <v>2408</v>
      </c>
      <c r="B2409" s="18" t="s">
        <v>323</v>
      </c>
      <c r="C2409" s="19" t="s">
        <v>178</v>
      </c>
      <c r="D2409" s="41"/>
      <c r="E2409" s="41">
        <v>908</v>
      </c>
      <c r="F2409" s="41">
        <v>2080</v>
      </c>
      <c r="G2409" s="4">
        <v>16338.259</v>
      </c>
      <c r="H2409" s="4">
        <v>16400.731</v>
      </c>
      <c r="I2409" s="4">
        <v>16370.441000000001</v>
      </c>
      <c r="J2409" s="4">
        <v>16570.614000000001</v>
      </c>
      <c r="K2409" s="4">
        <v>17159.105</v>
      </c>
      <c r="L2409" s="4">
        <v>17942.085999999999</v>
      </c>
      <c r="M2409" s="4">
        <v>18576.547999999999</v>
      </c>
      <c r="N2409" s="4">
        <v>18781.384999999998</v>
      </c>
      <c r="O2409" s="4">
        <v>18582.878000000001</v>
      </c>
      <c r="P2409" s="4">
        <v>18447.745999999999</v>
      </c>
      <c r="Q2409" s="4">
        <v>18861.73</v>
      </c>
      <c r="R2409" s="4">
        <v>19629.762999999999</v>
      </c>
      <c r="S2409" s="4">
        <v>20190.379000000001</v>
      </c>
      <c r="T2409" s="4">
        <v>20350.691999999999</v>
      </c>
      <c r="U2409" s="4">
        <v>19499.749</v>
      </c>
      <c r="V2409" s="4">
        <v>17520.919999999998</v>
      </c>
      <c r="W2409" s="4">
        <v>15945.402</v>
      </c>
      <c r="X2409" s="4">
        <v>14399.826999999999</v>
      </c>
      <c r="Y2409" s="4">
        <v>10404.763999999999</v>
      </c>
      <c r="Z2409" s="4">
        <v>4624.3770000000004</v>
      </c>
      <c r="AA2409" s="4">
        <v>1157.5820000000001</v>
      </c>
    </row>
    <row r="2410" spans="1:27" s="6" customFormat="1" x14ac:dyDescent="0.3">
      <c r="A2410" s="40">
        <v>2409</v>
      </c>
      <c r="B2410" s="18" t="s">
        <v>323</v>
      </c>
      <c r="C2410" s="19" t="s">
        <v>178</v>
      </c>
      <c r="D2410" s="41"/>
      <c r="E2410" s="41">
        <v>908</v>
      </c>
      <c r="F2410" s="41">
        <v>2085</v>
      </c>
      <c r="G2410" s="4">
        <v>16156.563</v>
      </c>
      <c r="H2410" s="4">
        <v>16392.398000000001</v>
      </c>
      <c r="I2410" s="4">
        <v>16436.241999999998</v>
      </c>
      <c r="J2410" s="4">
        <v>16496.099999999999</v>
      </c>
      <c r="K2410" s="4">
        <v>16815.687999999998</v>
      </c>
      <c r="L2410" s="4">
        <v>17426.77</v>
      </c>
      <c r="M2410" s="4">
        <v>18148.272000000001</v>
      </c>
      <c r="N2410" s="4">
        <v>18707.081999999999</v>
      </c>
      <c r="O2410" s="4">
        <v>18850.655999999999</v>
      </c>
      <c r="P2410" s="4">
        <v>18598.335999999999</v>
      </c>
      <c r="Q2410" s="4">
        <v>18413.302</v>
      </c>
      <c r="R2410" s="4">
        <v>18767.857</v>
      </c>
      <c r="S2410" s="4">
        <v>19454.562999999998</v>
      </c>
      <c r="T2410" s="4">
        <v>19894.179</v>
      </c>
      <c r="U2410" s="4">
        <v>19852.062000000002</v>
      </c>
      <c r="V2410" s="4">
        <v>18681.04</v>
      </c>
      <c r="W2410" s="4">
        <v>16132.704</v>
      </c>
      <c r="X2410" s="4">
        <v>13429.201999999999</v>
      </c>
      <c r="Y2410" s="4">
        <v>9947.6479999999992</v>
      </c>
      <c r="Z2410" s="4">
        <v>4937.4279999999999</v>
      </c>
      <c r="AA2410" s="4">
        <v>1296.981</v>
      </c>
    </row>
    <row r="2411" spans="1:27" s="6" customFormat="1" x14ac:dyDescent="0.3">
      <c r="A2411" s="40">
        <v>2410</v>
      </c>
      <c r="B2411" s="18" t="s">
        <v>323</v>
      </c>
      <c r="C2411" s="19" t="s">
        <v>178</v>
      </c>
      <c r="D2411" s="41"/>
      <c r="E2411" s="41">
        <v>908</v>
      </c>
      <c r="F2411" s="41">
        <v>2090</v>
      </c>
      <c r="G2411" s="4">
        <v>15857.514999999999</v>
      </c>
      <c r="H2411" s="4">
        <v>16206.496999999999</v>
      </c>
      <c r="I2411" s="4">
        <v>16425.163</v>
      </c>
      <c r="J2411" s="4">
        <v>16552.175999999999</v>
      </c>
      <c r="K2411" s="4">
        <v>16722.363000000001</v>
      </c>
      <c r="L2411" s="4">
        <v>17063.165000000001</v>
      </c>
      <c r="M2411" s="4">
        <v>17618.047999999999</v>
      </c>
      <c r="N2411" s="4">
        <v>18269.900000000001</v>
      </c>
      <c r="O2411" s="4">
        <v>18771.490000000002</v>
      </c>
      <c r="P2411" s="4">
        <v>18864.053</v>
      </c>
      <c r="Q2411" s="4">
        <v>18566.297999999999</v>
      </c>
      <c r="R2411" s="4">
        <v>18332.177</v>
      </c>
      <c r="S2411" s="4">
        <v>18620.329000000002</v>
      </c>
      <c r="T2411" s="4">
        <v>19198.911</v>
      </c>
      <c r="U2411" s="4">
        <v>19449.753000000001</v>
      </c>
      <c r="V2411" s="4">
        <v>19052.163</v>
      </c>
      <c r="W2411" s="4">
        <v>17275.319</v>
      </c>
      <c r="X2411" s="4">
        <v>13753.958000000001</v>
      </c>
      <c r="Y2411" s="4">
        <v>9578.65</v>
      </c>
      <c r="Z2411" s="4">
        <v>4930.3130000000001</v>
      </c>
      <c r="AA2411" s="4">
        <v>1443.2370000000001</v>
      </c>
    </row>
    <row r="2412" spans="1:27" s="6" customFormat="1" x14ac:dyDescent="0.3">
      <c r="A2412" s="40">
        <v>2411</v>
      </c>
      <c r="B2412" s="18" t="s">
        <v>323</v>
      </c>
      <c r="C2412" s="19" t="s">
        <v>178</v>
      </c>
      <c r="D2412" s="41"/>
      <c r="E2412" s="41">
        <v>908</v>
      </c>
      <c r="F2412" s="41">
        <v>2095</v>
      </c>
      <c r="G2412" s="4">
        <v>15576.058000000001</v>
      </c>
      <c r="H2412" s="4">
        <v>15903.293</v>
      </c>
      <c r="I2412" s="4">
        <v>16236.504000000001</v>
      </c>
      <c r="J2412" s="4">
        <v>16531.439999999999</v>
      </c>
      <c r="K2412" s="4">
        <v>16759.513999999999</v>
      </c>
      <c r="L2412" s="4">
        <v>16949.257000000001</v>
      </c>
      <c r="M2412" s="4">
        <v>17239.011999999999</v>
      </c>
      <c r="N2412" s="4">
        <v>17730.753000000001</v>
      </c>
      <c r="O2412" s="4">
        <v>18330.239000000001</v>
      </c>
      <c r="P2412" s="4">
        <v>18784.121999999999</v>
      </c>
      <c r="Q2412" s="4">
        <v>18833.327000000001</v>
      </c>
      <c r="R2412" s="4">
        <v>18491.152999999998</v>
      </c>
      <c r="S2412" s="4">
        <v>18203.615000000002</v>
      </c>
      <c r="T2412" s="4">
        <v>18403.498</v>
      </c>
      <c r="U2412" s="4">
        <v>18813.041000000001</v>
      </c>
      <c r="V2412" s="4">
        <v>18732.657999999999</v>
      </c>
      <c r="W2412" s="4">
        <v>17675.555</v>
      </c>
      <c r="X2412" s="4">
        <v>14855.333000000001</v>
      </c>
      <c r="Y2412" s="4">
        <v>10023.405000000001</v>
      </c>
      <c r="Z2412" s="4">
        <v>4958.0349999999999</v>
      </c>
      <c r="AA2412" s="4">
        <v>1535.4770000000001</v>
      </c>
    </row>
    <row r="2413" spans="1:27" s="6" customFormat="1" x14ac:dyDescent="0.3">
      <c r="A2413" s="40">
        <v>2412</v>
      </c>
      <c r="B2413" s="18" t="s">
        <v>323</v>
      </c>
      <c r="C2413" s="19" t="s">
        <v>178</v>
      </c>
      <c r="D2413" s="41"/>
      <c r="E2413" s="41">
        <v>908</v>
      </c>
      <c r="F2413" s="41">
        <v>2100</v>
      </c>
      <c r="G2413" s="4">
        <v>15405.759</v>
      </c>
      <c r="H2413" s="4">
        <v>15617.647000000001</v>
      </c>
      <c r="I2413" s="4">
        <v>15930.602999999999</v>
      </c>
      <c r="J2413" s="4">
        <v>16333.226000000001</v>
      </c>
      <c r="K2413" s="4">
        <v>16719.993999999999</v>
      </c>
      <c r="L2413" s="4">
        <v>16965.744999999999</v>
      </c>
      <c r="M2413" s="4">
        <v>17109.22</v>
      </c>
      <c r="N2413" s="4">
        <v>17342.112000000001</v>
      </c>
      <c r="O2413" s="4">
        <v>17786.972000000002</v>
      </c>
      <c r="P2413" s="4">
        <v>18343.273000000001</v>
      </c>
      <c r="Q2413" s="4">
        <v>18756.457999999999</v>
      </c>
      <c r="R2413" s="4">
        <v>18762.874</v>
      </c>
      <c r="S2413" s="4">
        <v>18372.629000000001</v>
      </c>
      <c r="T2413" s="4">
        <v>18013.955000000002</v>
      </c>
      <c r="U2413" s="4">
        <v>18074.589</v>
      </c>
      <c r="V2413" s="4">
        <v>18186.88</v>
      </c>
      <c r="W2413" s="4">
        <v>17487.541000000001</v>
      </c>
      <c r="X2413" s="4">
        <v>15302.246999999999</v>
      </c>
      <c r="Y2413" s="4">
        <v>11013.671</v>
      </c>
      <c r="Z2413" s="4">
        <v>5370.3829999999998</v>
      </c>
      <c r="AA2413" s="4">
        <v>1633.163</v>
      </c>
    </row>
    <row r="2414" spans="1:27" s="6" customFormat="1" x14ac:dyDescent="0.3">
      <c r="A2414" s="40">
        <v>2413</v>
      </c>
      <c r="B2414" s="18" t="s">
        <v>323</v>
      </c>
      <c r="C2414" s="44" t="s">
        <v>179</v>
      </c>
      <c r="D2414" s="41"/>
      <c r="E2414" s="41">
        <v>923</v>
      </c>
      <c r="F2414" s="41">
        <v>2015</v>
      </c>
      <c r="G2414" s="4">
        <v>8291.2420000000002</v>
      </c>
      <c r="H2414" s="4">
        <v>7687.2449999999999</v>
      </c>
      <c r="I2414" s="4">
        <v>6766.5370000000003</v>
      </c>
      <c r="J2414" s="4">
        <v>6736.0959999999995</v>
      </c>
      <c r="K2414" s="4">
        <v>8887.9609999999993</v>
      </c>
      <c r="L2414" s="4">
        <v>11693.442999999999</v>
      </c>
      <c r="M2414" s="4">
        <v>11622.519</v>
      </c>
      <c r="N2414" s="4">
        <v>11284.159</v>
      </c>
      <c r="O2414" s="4">
        <v>10550.971</v>
      </c>
      <c r="P2414" s="4">
        <v>9526.741</v>
      </c>
      <c r="Q2414" s="4">
        <v>11084.754000000001</v>
      </c>
      <c r="R2414" s="4">
        <v>11737.446</v>
      </c>
      <c r="S2414" s="4">
        <v>11224.825000000001</v>
      </c>
      <c r="T2414" s="4">
        <v>8033.3689999999997</v>
      </c>
      <c r="U2414" s="4">
        <v>5972.0529999999999</v>
      </c>
      <c r="V2414" s="4">
        <v>6853.6729999999998</v>
      </c>
      <c r="W2414" s="4">
        <v>4009.567</v>
      </c>
      <c r="X2414" s="4">
        <v>2496.2849999999999</v>
      </c>
      <c r="Y2414" s="4">
        <v>712.67700000000002</v>
      </c>
      <c r="Z2414" s="4">
        <v>95.602999999999994</v>
      </c>
      <c r="AA2414" s="4">
        <v>13.961</v>
      </c>
    </row>
    <row r="2415" spans="1:27" s="6" customFormat="1" x14ac:dyDescent="0.3">
      <c r="A2415" s="40">
        <v>2414</v>
      </c>
      <c r="B2415" s="18" t="s">
        <v>323</v>
      </c>
      <c r="C2415" s="44" t="s">
        <v>179</v>
      </c>
      <c r="D2415" s="41"/>
      <c r="E2415" s="41">
        <v>923</v>
      </c>
      <c r="F2415" s="41">
        <v>2020</v>
      </c>
      <c r="G2415" s="4">
        <v>7857.5749999999998</v>
      </c>
      <c r="H2415" s="4">
        <v>8287.232</v>
      </c>
      <c r="I2415" s="4">
        <v>7685.2520000000004</v>
      </c>
      <c r="J2415" s="4">
        <v>6796.0010000000002</v>
      </c>
      <c r="K2415" s="4">
        <v>6770.2179999999998</v>
      </c>
      <c r="L2415" s="4">
        <v>8907.2990000000009</v>
      </c>
      <c r="M2415" s="4">
        <v>11669.602999999999</v>
      </c>
      <c r="N2415" s="4">
        <v>11563.79</v>
      </c>
      <c r="O2415" s="4">
        <v>11201.072</v>
      </c>
      <c r="P2415" s="4">
        <v>10429.376</v>
      </c>
      <c r="Q2415" s="4">
        <v>9360.9380000000001</v>
      </c>
      <c r="R2415" s="4">
        <v>10779.913</v>
      </c>
      <c r="S2415" s="4">
        <v>11249.712</v>
      </c>
      <c r="T2415" s="4">
        <v>10538.708000000001</v>
      </c>
      <c r="U2415" s="4">
        <v>7284.4709999999995</v>
      </c>
      <c r="V2415" s="4">
        <v>5036.8639999999996</v>
      </c>
      <c r="W2415" s="4">
        <v>5020.7690000000002</v>
      </c>
      <c r="X2415" s="4">
        <v>2337.232</v>
      </c>
      <c r="Y2415" s="4">
        <v>999.14499999999998</v>
      </c>
      <c r="Z2415" s="4">
        <v>169.7</v>
      </c>
      <c r="AA2415" s="4">
        <v>12.58</v>
      </c>
    </row>
    <row r="2416" spans="1:27" s="6" customFormat="1" x14ac:dyDescent="0.3">
      <c r="A2416" s="40">
        <v>2415</v>
      </c>
      <c r="B2416" s="18" t="s">
        <v>323</v>
      </c>
      <c r="C2416" s="44" t="s">
        <v>179</v>
      </c>
      <c r="D2416" s="41"/>
      <c r="E2416" s="41">
        <v>923</v>
      </c>
      <c r="F2416" s="41">
        <v>2025</v>
      </c>
      <c r="G2416" s="4">
        <v>7210.7420000000002</v>
      </c>
      <c r="H2416" s="4">
        <v>7854.2139999999999</v>
      </c>
      <c r="I2416" s="4">
        <v>8284.6669999999995</v>
      </c>
      <c r="J2416" s="4">
        <v>7700.2569999999996</v>
      </c>
      <c r="K2416" s="4">
        <v>6812.8940000000002</v>
      </c>
      <c r="L2416" s="4">
        <v>6781.4089999999997</v>
      </c>
      <c r="M2416" s="4">
        <v>8890.8289999999997</v>
      </c>
      <c r="N2416" s="4">
        <v>11607.757</v>
      </c>
      <c r="O2416" s="4">
        <v>11477.071</v>
      </c>
      <c r="P2416" s="4">
        <v>11079.04</v>
      </c>
      <c r="Q2416" s="4">
        <v>10259.704</v>
      </c>
      <c r="R2416" s="4">
        <v>9126.9950000000008</v>
      </c>
      <c r="S2416" s="4">
        <v>10362.558000000001</v>
      </c>
      <c r="T2416" s="4">
        <v>10608.441999999999</v>
      </c>
      <c r="U2416" s="4">
        <v>9609.0290000000005</v>
      </c>
      <c r="V2416" s="4">
        <v>6221.61</v>
      </c>
      <c r="W2416" s="4">
        <v>3777.1909999999998</v>
      </c>
      <c r="X2416" s="4">
        <v>2989.4079999999999</v>
      </c>
      <c r="Y2416" s="4">
        <v>980.28300000000002</v>
      </c>
      <c r="Z2416" s="4">
        <v>249.61699999999999</v>
      </c>
      <c r="AA2416" s="4">
        <v>21.981000000000002</v>
      </c>
    </row>
    <row r="2417" spans="1:27" s="6" customFormat="1" x14ac:dyDescent="0.3">
      <c r="A2417" s="40">
        <v>2416</v>
      </c>
      <c r="B2417" s="18" t="s">
        <v>323</v>
      </c>
      <c r="C2417" s="44" t="s">
        <v>179</v>
      </c>
      <c r="D2417" s="41"/>
      <c r="E2417" s="41">
        <v>923</v>
      </c>
      <c r="F2417" s="41">
        <v>2030</v>
      </c>
      <c r="G2417" s="4">
        <v>6521.16</v>
      </c>
      <c r="H2417" s="4">
        <v>7209.47</v>
      </c>
      <c r="I2417" s="4">
        <v>7852.9179999999997</v>
      </c>
      <c r="J2417" s="4">
        <v>8300.7430000000004</v>
      </c>
      <c r="K2417" s="4">
        <v>7719.2020000000002</v>
      </c>
      <c r="L2417" s="4">
        <v>6828.0969999999998</v>
      </c>
      <c r="M2417" s="4">
        <v>6780.3289999999997</v>
      </c>
      <c r="N2417" s="4">
        <v>8856.5130000000008</v>
      </c>
      <c r="O2417" s="4">
        <v>11528.166999999999</v>
      </c>
      <c r="P2417" s="4">
        <v>11360.073</v>
      </c>
      <c r="Q2417" s="4">
        <v>10912.007</v>
      </c>
      <c r="R2417" s="4">
        <v>10021.156000000001</v>
      </c>
      <c r="S2417" s="4">
        <v>8803.08</v>
      </c>
      <c r="T2417" s="4">
        <v>9806.7389999999996</v>
      </c>
      <c r="U2417" s="4">
        <v>9727.4979999999996</v>
      </c>
      <c r="V2417" s="4">
        <v>8268.2729999999992</v>
      </c>
      <c r="W2417" s="4">
        <v>4755.1750000000002</v>
      </c>
      <c r="X2417" s="4">
        <v>2322.7350000000001</v>
      </c>
      <c r="Y2417" s="4">
        <v>1291</v>
      </c>
      <c r="Z2417" s="4">
        <v>259.39800000000002</v>
      </c>
      <c r="AA2417" s="4">
        <v>34.179000000000002</v>
      </c>
    </row>
    <row r="2418" spans="1:27" s="6" customFormat="1" x14ac:dyDescent="0.3">
      <c r="A2418" s="40">
        <v>2417</v>
      </c>
      <c r="B2418" s="18" t="s">
        <v>323</v>
      </c>
      <c r="C2418" s="44" t="s">
        <v>179</v>
      </c>
      <c r="D2418" s="41"/>
      <c r="E2418" s="41">
        <v>923</v>
      </c>
      <c r="F2418" s="41">
        <v>2035</v>
      </c>
      <c r="G2418" s="4">
        <v>6212.3239999999996</v>
      </c>
      <c r="H2418" s="4">
        <v>6521.0069999999996</v>
      </c>
      <c r="I2418" s="4">
        <v>7209.0709999999999</v>
      </c>
      <c r="J2418" s="4">
        <v>7870.0870000000004</v>
      </c>
      <c r="K2418" s="4">
        <v>8319.2690000000002</v>
      </c>
      <c r="L2418" s="4">
        <v>7733.2939999999999</v>
      </c>
      <c r="M2418" s="4">
        <v>6827.9440000000004</v>
      </c>
      <c r="N2418" s="4">
        <v>6762.7340000000004</v>
      </c>
      <c r="O2418" s="4">
        <v>8807.1710000000003</v>
      </c>
      <c r="P2418" s="4">
        <v>11418.07</v>
      </c>
      <c r="Q2418" s="4">
        <v>11199.019</v>
      </c>
      <c r="R2418" s="4">
        <v>10675.781999999999</v>
      </c>
      <c r="S2418" s="4">
        <v>9689.5470000000005</v>
      </c>
      <c r="T2418" s="4">
        <v>8367.598</v>
      </c>
      <c r="U2418" s="4">
        <v>9034.2469999999994</v>
      </c>
      <c r="V2418" s="4">
        <v>8441.4740000000002</v>
      </c>
      <c r="W2418" s="4">
        <v>6392.4309999999996</v>
      </c>
      <c r="X2418" s="4">
        <v>3008.04</v>
      </c>
      <c r="Y2418" s="4">
        <v>1047.779</v>
      </c>
      <c r="Z2418" s="4">
        <v>354.19200000000001</v>
      </c>
      <c r="AA2418" s="4">
        <v>38.939</v>
      </c>
    </row>
    <row r="2419" spans="1:27" s="6" customFormat="1" x14ac:dyDescent="0.3">
      <c r="A2419" s="40">
        <v>2418</v>
      </c>
      <c r="B2419" s="18" t="s">
        <v>323</v>
      </c>
      <c r="C2419" s="44" t="s">
        <v>179</v>
      </c>
      <c r="D2419" s="41"/>
      <c r="E2419" s="41">
        <v>923</v>
      </c>
      <c r="F2419" s="41">
        <v>2040</v>
      </c>
      <c r="G2419" s="4">
        <v>6411.68</v>
      </c>
      <c r="H2419" s="4">
        <v>6212.8289999999997</v>
      </c>
      <c r="I2419" s="4">
        <v>6521.3919999999998</v>
      </c>
      <c r="J2419" s="4">
        <v>7227.4359999999997</v>
      </c>
      <c r="K2419" s="4">
        <v>7890.25</v>
      </c>
      <c r="L2419" s="4">
        <v>8332.5869999999995</v>
      </c>
      <c r="M2419" s="4">
        <v>7731.5590000000002</v>
      </c>
      <c r="N2419" s="4">
        <v>6811.777</v>
      </c>
      <c r="O2419" s="4">
        <v>6733.5690000000004</v>
      </c>
      <c r="P2419" s="4">
        <v>8733.7980000000007</v>
      </c>
      <c r="Q2419" s="4">
        <v>11266.048000000001</v>
      </c>
      <c r="R2419" s="4">
        <v>10971.33</v>
      </c>
      <c r="S2419" s="4">
        <v>10346.67</v>
      </c>
      <c r="T2419" s="4">
        <v>9240.9390000000003</v>
      </c>
      <c r="U2419" s="4">
        <v>7755.5780000000004</v>
      </c>
      <c r="V2419" s="4">
        <v>7893.8019999999997</v>
      </c>
      <c r="W2419" s="4">
        <v>6613.3860000000004</v>
      </c>
      <c r="X2419" s="4">
        <v>4116.8310000000001</v>
      </c>
      <c r="Y2419" s="4">
        <v>1412.11</v>
      </c>
      <c r="Z2419" s="4">
        <v>303.95499999999998</v>
      </c>
      <c r="AA2419" s="4">
        <v>54.006999999999998</v>
      </c>
    </row>
    <row r="2420" spans="1:27" s="6" customFormat="1" x14ac:dyDescent="0.3">
      <c r="A2420" s="40">
        <v>2419</v>
      </c>
      <c r="B2420" s="18" t="s">
        <v>323</v>
      </c>
      <c r="C2420" s="44" t="s">
        <v>179</v>
      </c>
      <c r="D2420" s="41"/>
      <c r="E2420" s="41">
        <v>923</v>
      </c>
      <c r="F2420" s="41">
        <v>2045</v>
      </c>
      <c r="G2420" s="4">
        <v>6718.0050000000001</v>
      </c>
      <c r="H2420" s="4">
        <v>6412.3609999999999</v>
      </c>
      <c r="I2420" s="4">
        <v>6213.6859999999997</v>
      </c>
      <c r="J2420" s="4">
        <v>6540.8670000000002</v>
      </c>
      <c r="K2420" s="4">
        <v>7249.4790000000003</v>
      </c>
      <c r="L2420" s="4">
        <v>7905.924</v>
      </c>
      <c r="M2420" s="4">
        <v>8330</v>
      </c>
      <c r="N2420" s="4">
        <v>7713.4639999999999</v>
      </c>
      <c r="O2420" s="4">
        <v>6784.5259999999998</v>
      </c>
      <c r="P2420" s="4">
        <v>6685.02</v>
      </c>
      <c r="Q2420" s="4">
        <v>8628.4850000000006</v>
      </c>
      <c r="R2420" s="4">
        <v>11049.937</v>
      </c>
      <c r="S2420" s="4">
        <v>10652.605</v>
      </c>
      <c r="T2420" s="4">
        <v>9898.5349999999999</v>
      </c>
      <c r="U2420" s="4">
        <v>8605.893</v>
      </c>
      <c r="V2420" s="4">
        <v>6843.4920000000002</v>
      </c>
      <c r="W2420" s="4">
        <v>6256.143</v>
      </c>
      <c r="X2420" s="4">
        <v>4352.9570000000003</v>
      </c>
      <c r="Y2420" s="4">
        <v>1988.7619999999999</v>
      </c>
      <c r="Z2420" s="4">
        <v>432.88799999999998</v>
      </c>
      <c r="AA2420" s="4">
        <v>51.963999999999999</v>
      </c>
    </row>
    <row r="2421" spans="1:27" s="6" customFormat="1" x14ac:dyDescent="0.3">
      <c r="A2421" s="40">
        <v>2420</v>
      </c>
      <c r="B2421" s="18" t="s">
        <v>323</v>
      </c>
      <c r="C2421" s="44" t="s">
        <v>179</v>
      </c>
      <c r="D2421" s="41"/>
      <c r="E2421" s="41">
        <v>923</v>
      </c>
      <c r="F2421" s="41">
        <v>2050</v>
      </c>
      <c r="G2421" s="4">
        <v>6740.2520000000004</v>
      </c>
      <c r="H2421" s="4">
        <v>6718.7449999999999</v>
      </c>
      <c r="I2421" s="4">
        <v>6413.3209999999999</v>
      </c>
      <c r="J2421" s="4">
        <v>6233.7849999999999</v>
      </c>
      <c r="K2421" s="4">
        <v>6564.6570000000002</v>
      </c>
      <c r="L2421" s="4">
        <v>7267.723</v>
      </c>
      <c r="M2421" s="4">
        <v>7906.8620000000001</v>
      </c>
      <c r="N2421" s="4">
        <v>8310.7070000000003</v>
      </c>
      <c r="O2421" s="4">
        <v>7683.55</v>
      </c>
      <c r="P2421" s="4">
        <v>6738.4309999999996</v>
      </c>
      <c r="Q2421" s="4">
        <v>6612.1419999999998</v>
      </c>
      <c r="R2421" s="4">
        <v>8476.1880000000001</v>
      </c>
      <c r="S2421" s="4">
        <v>10747.013999999999</v>
      </c>
      <c r="T2421" s="4">
        <v>10216.322</v>
      </c>
      <c r="U2421" s="4">
        <v>9258.7430000000004</v>
      </c>
      <c r="V2421" s="4">
        <v>7650.3010000000004</v>
      </c>
      <c r="W2421" s="4">
        <v>5507.8969999999999</v>
      </c>
      <c r="X2421" s="4">
        <v>4189.9669999999996</v>
      </c>
      <c r="Y2421" s="4">
        <v>2169.346</v>
      </c>
      <c r="Z2421" s="4">
        <v>633.28700000000003</v>
      </c>
      <c r="AA2421" s="4">
        <v>74.510999999999996</v>
      </c>
    </row>
    <row r="2422" spans="1:27" s="6" customFormat="1" x14ac:dyDescent="0.3">
      <c r="A2422" s="40">
        <v>2421</v>
      </c>
      <c r="B2422" s="18" t="s">
        <v>323</v>
      </c>
      <c r="C2422" s="44" t="s">
        <v>179</v>
      </c>
      <c r="D2422" s="41"/>
      <c r="E2422" s="41">
        <v>923</v>
      </c>
      <c r="F2422" s="41">
        <v>2055</v>
      </c>
      <c r="G2422" s="4">
        <v>6451.31</v>
      </c>
      <c r="H2422" s="4">
        <v>6740.9629999999997</v>
      </c>
      <c r="I2422" s="4">
        <v>6719.5640000000003</v>
      </c>
      <c r="J2422" s="4">
        <v>6432.3649999999998</v>
      </c>
      <c r="K2422" s="4">
        <v>6256.9430000000002</v>
      </c>
      <c r="L2422" s="4">
        <v>6583.6980000000003</v>
      </c>
      <c r="M2422" s="4">
        <v>7271.24</v>
      </c>
      <c r="N2422" s="4">
        <v>7891.2979999999998</v>
      </c>
      <c r="O2422" s="4">
        <v>8278.6049999999996</v>
      </c>
      <c r="P2422" s="4">
        <v>7633.3559999999998</v>
      </c>
      <c r="Q2422" s="4">
        <v>6668.7879999999996</v>
      </c>
      <c r="R2422" s="4">
        <v>6504.5659999999998</v>
      </c>
      <c r="S2422" s="4">
        <v>8261.6569999999992</v>
      </c>
      <c r="T2422" s="4">
        <v>10331.209999999999</v>
      </c>
      <c r="U2422" s="4">
        <v>9589.7099999999991</v>
      </c>
      <c r="V2422" s="4">
        <v>8289.0310000000009</v>
      </c>
      <c r="W2422" s="4">
        <v>6232.89</v>
      </c>
      <c r="X2422" s="4">
        <v>3777.3020000000001</v>
      </c>
      <c r="Y2422" s="4">
        <v>2142.42</v>
      </c>
      <c r="Z2422" s="4">
        <v>721.11599999999999</v>
      </c>
      <c r="AA2422" s="4">
        <v>113.482</v>
      </c>
    </row>
    <row r="2423" spans="1:27" s="6" customFormat="1" x14ac:dyDescent="0.3">
      <c r="A2423" s="40">
        <v>2422</v>
      </c>
      <c r="B2423" s="18" t="s">
        <v>323</v>
      </c>
      <c r="C2423" s="44" t="s">
        <v>179</v>
      </c>
      <c r="D2423" s="41"/>
      <c r="E2423" s="41">
        <v>923</v>
      </c>
      <c r="F2423" s="41">
        <v>2060</v>
      </c>
      <c r="G2423" s="4">
        <v>6078.6559999999999</v>
      </c>
      <c r="H2423" s="4">
        <v>6452.165</v>
      </c>
      <c r="I2423" s="4">
        <v>6741.7780000000002</v>
      </c>
      <c r="J2423" s="4">
        <v>6737.48</v>
      </c>
      <c r="K2423" s="4">
        <v>6454.1450000000004</v>
      </c>
      <c r="L2423" s="4">
        <v>6275.7479999999996</v>
      </c>
      <c r="M2423" s="4">
        <v>6589.5469999999996</v>
      </c>
      <c r="N2423" s="4">
        <v>7259.8890000000001</v>
      </c>
      <c r="O2423" s="4">
        <v>7863.9769999999999</v>
      </c>
      <c r="P2423" s="4">
        <v>8226.2510000000002</v>
      </c>
      <c r="Q2423" s="4">
        <v>7558.5439999999999</v>
      </c>
      <c r="R2423" s="4">
        <v>6566.232</v>
      </c>
      <c r="S2423" s="4">
        <v>6352.009</v>
      </c>
      <c r="T2423" s="4">
        <v>7965.5389999999998</v>
      </c>
      <c r="U2423" s="4">
        <v>9728.76</v>
      </c>
      <c r="V2423" s="4">
        <v>8631.9220000000005</v>
      </c>
      <c r="W2423" s="4">
        <v>6830.5370000000003</v>
      </c>
      <c r="X2423" s="4">
        <v>4356.2700000000004</v>
      </c>
      <c r="Y2423" s="4">
        <v>1999.165</v>
      </c>
      <c r="Z2423" s="4">
        <v>737.17700000000002</v>
      </c>
      <c r="AA2423" s="4">
        <v>140.08600000000001</v>
      </c>
    </row>
    <row r="2424" spans="1:27" s="6" customFormat="1" x14ac:dyDescent="0.3">
      <c r="A2424" s="40">
        <v>2423</v>
      </c>
      <c r="B2424" s="18" t="s">
        <v>323</v>
      </c>
      <c r="C2424" s="44" t="s">
        <v>179</v>
      </c>
      <c r="D2424" s="41"/>
      <c r="E2424" s="41">
        <v>923</v>
      </c>
      <c r="F2424" s="41">
        <v>2065</v>
      </c>
      <c r="G2424" s="4">
        <v>5844.6679999999997</v>
      </c>
      <c r="H2424" s="4">
        <v>6079.6570000000002</v>
      </c>
      <c r="I2424" s="4">
        <v>6453.0690000000004</v>
      </c>
      <c r="J2424" s="4">
        <v>6758.7070000000003</v>
      </c>
      <c r="K2424" s="4">
        <v>6757.8029999999999</v>
      </c>
      <c r="L2424" s="4">
        <v>6471.6360000000004</v>
      </c>
      <c r="M2424" s="4">
        <v>6282.424</v>
      </c>
      <c r="N2424" s="4">
        <v>6582.0640000000003</v>
      </c>
      <c r="O2424" s="4">
        <v>7237.973</v>
      </c>
      <c r="P2424" s="4">
        <v>7818.02</v>
      </c>
      <c r="Q2424" s="4">
        <v>8149.1639999999998</v>
      </c>
      <c r="R2424" s="4">
        <v>7449.2910000000002</v>
      </c>
      <c r="S2424" s="4">
        <v>6421.0209999999997</v>
      </c>
      <c r="T2424" s="4">
        <v>6140.2569999999996</v>
      </c>
      <c r="U2424" s="4">
        <v>7532.9870000000001</v>
      </c>
      <c r="V2424" s="4">
        <v>8799.473</v>
      </c>
      <c r="W2424" s="4">
        <v>7175.9769999999999</v>
      </c>
      <c r="X2424" s="4">
        <v>4860.451</v>
      </c>
      <c r="Y2424" s="4">
        <v>2371.299</v>
      </c>
      <c r="Z2424" s="4">
        <v>721.06899999999996</v>
      </c>
      <c r="AA2424" s="4">
        <v>153.04499999999999</v>
      </c>
    </row>
    <row r="2425" spans="1:27" s="6" customFormat="1" x14ac:dyDescent="0.3">
      <c r="A2425" s="40">
        <v>2424</v>
      </c>
      <c r="B2425" s="18" t="s">
        <v>323</v>
      </c>
      <c r="C2425" s="44" t="s">
        <v>179</v>
      </c>
      <c r="D2425" s="41"/>
      <c r="E2425" s="41">
        <v>923</v>
      </c>
      <c r="F2425" s="41">
        <v>2070</v>
      </c>
      <c r="G2425" s="4">
        <v>5830.0039999999999</v>
      </c>
      <c r="H2425" s="4">
        <v>5845.6790000000001</v>
      </c>
      <c r="I2425" s="4">
        <v>6080.66</v>
      </c>
      <c r="J2425" s="4">
        <v>6469.2529999999997</v>
      </c>
      <c r="K2425" s="4">
        <v>6777.8419999999996</v>
      </c>
      <c r="L2425" s="4">
        <v>6773.8770000000004</v>
      </c>
      <c r="M2425" s="4">
        <v>6477.616</v>
      </c>
      <c r="N2425" s="4">
        <v>6276.8869999999997</v>
      </c>
      <c r="O2425" s="4">
        <v>6565.308</v>
      </c>
      <c r="P2425" s="4">
        <v>7199.45</v>
      </c>
      <c r="Q2425" s="4">
        <v>7749.8639999999996</v>
      </c>
      <c r="R2425" s="4">
        <v>8037.607</v>
      </c>
      <c r="S2425" s="4">
        <v>7295.3630000000003</v>
      </c>
      <c r="T2425" s="4">
        <v>6219.0079999999998</v>
      </c>
      <c r="U2425" s="4">
        <v>5828.7560000000003</v>
      </c>
      <c r="V2425" s="4">
        <v>6861.3419999999996</v>
      </c>
      <c r="W2425" s="4">
        <v>7374.21</v>
      </c>
      <c r="X2425" s="4">
        <v>5182.7269999999999</v>
      </c>
      <c r="Y2425" s="4">
        <v>2721.674</v>
      </c>
      <c r="Z2425" s="4">
        <v>891.29600000000005</v>
      </c>
      <c r="AA2425" s="4">
        <v>160.828</v>
      </c>
    </row>
    <row r="2426" spans="1:27" s="6" customFormat="1" x14ac:dyDescent="0.3">
      <c r="A2426" s="40">
        <v>2425</v>
      </c>
      <c r="B2426" s="18" t="s">
        <v>323</v>
      </c>
      <c r="C2426" s="44" t="s">
        <v>179</v>
      </c>
      <c r="D2426" s="41"/>
      <c r="E2426" s="41">
        <v>923</v>
      </c>
      <c r="F2426" s="41">
        <v>2075</v>
      </c>
      <c r="G2426" s="4">
        <v>5927.2309999999998</v>
      </c>
      <c r="H2426" s="4">
        <v>5830.9219999999996</v>
      </c>
      <c r="I2426" s="4">
        <v>5846.7190000000001</v>
      </c>
      <c r="J2426" s="4">
        <v>6096.0739999999996</v>
      </c>
      <c r="K2426" s="4">
        <v>6487.5230000000001</v>
      </c>
      <c r="L2426" s="4">
        <v>6792.9480000000003</v>
      </c>
      <c r="M2426" s="4">
        <v>6778.9319999999998</v>
      </c>
      <c r="N2426" s="4">
        <v>6472.0290000000005</v>
      </c>
      <c r="O2426" s="4">
        <v>6262.8609999999999</v>
      </c>
      <c r="P2426" s="4">
        <v>6533.7939999999999</v>
      </c>
      <c r="Q2426" s="4">
        <v>7141.4189999999999</v>
      </c>
      <c r="R2426" s="4">
        <v>7650.9129999999996</v>
      </c>
      <c r="S2426" s="4">
        <v>7880.7139999999999</v>
      </c>
      <c r="T2426" s="4">
        <v>7080.0190000000002</v>
      </c>
      <c r="U2426" s="4">
        <v>5919.1350000000002</v>
      </c>
      <c r="V2426" s="4">
        <v>5340.4870000000001</v>
      </c>
      <c r="W2426" s="4">
        <v>5816.2579999999998</v>
      </c>
      <c r="X2426" s="4">
        <v>5393.3</v>
      </c>
      <c r="Y2426" s="4">
        <v>2969.0680000000002</v>
      </c>
      <c r="Z2426" s="4">
        <v>1065.23</v>
      </c>
      <c r="AA2426" s="4">
        <v>203.03200000000001</v>
      </c>
    </row>
    <row r="2427" spans="1:27" s="6" customFormat="1" x14ac:dyDescent="0.3">
      <c r="A2427" s="40">
        <v>2426</v>
      </c>
      <c r="B2427" s="18" t="s">
        <v>323</v>
      </c>
      <c r="C2427" s="44" t="s">
        <v>179</v>
      </c>
      <c r="D2427" s="41"/>
      <c r="E2427" s="41">
        <v>923</v>
      </c>
      <c r="F2427" s="41">
        <v>2080</v>
      </c>
      <c r="G2427" s="4">
        <v>5957.8879999999999</v>
      </c>
      <c r="H2427" s="4">
        <v>5927.99</v>
      </c>
      <c r="I2427" s="4">
        <v>5831.8990000000003</v>
      </c>
      <c r="J2427" s="4">
        <v>5861.2139999999999</v>
      </c>
      <c r="K2427" s="4">
        <v>6113.5129999999999</v>
      </c>
      <c r="L2427" s="4">
        <v>6502.0510000000004</v>
      </c>
      <c r="M2427" s="4">
        <v>6797.7650000000003</v>
      </c>
      <c r="N2427" s="4">
        <v>6772.9430000000002</v>
      </c>
      <c r="O2427" s="4">
        <v>6458.2520000000004</v>
      </c>
      <c r="P2427" s="4">
        <v>6235.3239999999996</v>
      </c>
      <c r="Q2427" s="4">
        <v>6485.4</v>
      </c>
      <c r="R2427" s="4">
        <v>7056.7659999999996</v>
      </c>
      <c r="S2427" s="4">
        <v>7511.7079999999996</v>
      </c>
      <c r="T2427" s="4">
        <v>7660.3329999999996</v>
      </c>
      <c r="U2427" s="4">
        <v>6757.8149999999996</v>
      </c>
      <c r="V2427" s="4">
        <v>5445.4960000000001</v>
      </c>
      <c r="W2427" s="4">
        <v>4571.4589999999998</v>
      </c>
      <c r="X2427" s="4">
        <v>4333.6670000000004</v>
      </c>
      <c r="Y2427" s="4">
        <v>3150.415</v>
      </c>
      <c r="Z2427" s="4">
        <v>1201.9639999999999</v>
      </c>
      <c r="AA2427" s="4">
        <v>256.78500000000003</v>
      </c>
    </row>
    <row r="2428" spans="1:27" s="6" customFormat="1" x14ac:dyDescent="0.3">
      <c r="A2428" s="40">
        <v>2427</v>
      </c>
      <c r="B2428" s="18" t="s">
        <v>323</v>
      </c>
      <c r="C2428" s="44" t="s">
        <v>179</v>
      </c>
      <c r="D2428" s="41"/>
      <c r="E2428" s="41">
        <v>923</v>
      </c>
      <c r="F2428" s="41">
        <v>2085</v>
      </c>
      <c r="G2428" s="4">
        <v>5846.0860000000002</v>
      </c>
      <c r="H2428" s="4">
        <v>5958.5219999999999</v>
      </c>
      <c r="I2428" s="4">
        <v>5928.8270000000002</v>
      </c>
      <c r="J2428" s="4">
        <v>5845.3469999999998</v>
      </c>
      <c r="K2428" s="4">
        <v>5877.6</v>
      </c>
      <c r="L2428" s="4">
        <v>6127.5050000000001</v>
      </c>
      <c r="M2428" s="4">
        <v>6507.1390000000001</v>
      </c>
      <c r="N2428" s="4">
        <v>6792.2250000000004</v>
      </c>
      <c r="O2428" s="4">
        <v>6759</v>
      </c>
      <c r="P2428" s="4">
        <v>6431.549</v>
      </c>
      <c r="Q2428" s="4">
        <v>6192.5950000000003</v>
      </c>
      <c r="R2428" s="4">
        <v>6414.3140000000003</v>
      </c>
      <c r="S2428" s="4">
        <v>6937.51</v>
      </c>
      <c r="T2428" s="4">
        <v>7315.1859999999997</v>
      </c>
      <c r="U2428" s="4">
        <v>7327.9539999999997</v>
      </c>
      <c r="V2428" s="4">
        <v>6245.0060000000003</v>
      </c>
      <c r="W2428" s="4">
        <v>4692.5039999999999</v>
      </c>
      <c r="X2428" s="4">
        <v>3460.9450000000002</v>
      </c>
      <c r="Y2428" s="4">
        <v>2606.8989999999999</v>
      </c>
      <c r="Z2428" s="4">
        <v>1312.46</v>
      </c>
      <c r="AA2428" s="4">
        <v>308.16399999999999</v>
      </c>
    </row>
    <row r="2429" spans="1:27" s="6" customFormat="1" x14ac:dyDescent="0.3">
      <c r="A2429" s="40">
        <v>2428</v>
      </c>
      <c r="B2429" s="18" t="s">
        <v>323</v>
      </c>
      <c r="C2429" s="44" t="s">
        <v>179</v>
      </c>
      <c r="D2429" s="41"/>
      <c r="E2429" s="41">
        <v>923</v>
      </c>
      <c r="F2429" s="41">
        <v>2090</v>
      </c>
      <c r="G2429" s="4">
        <v>5640.299</v>
      </c>
      <c r="H2429" s="4">
        <v>5846.616</v>
      </c>
      <c r="I2429" s="4">
        <v>5959.2420000000002</v>
      </c>
      <c r="J2429" s="4">
        <v>5941.16</v>
      </c>
      <c r="K2429" s="4">
        <v>5860.43</v>
      </c>
      <c r="L2429" s="4">
        <v>5890.7439999999997</v>
      </c>
      <c r="M2429" s="4">
        <v>6132.924</v>
      </c>
      <c r="N2429" s="4">
        <v>6502.8440000000001</v>
      </c>
      <c r="O2429" s="4">
        <v>6779.2389999999996</v>
      </c>
      <c r="P2429" s="4">
        <v>6732.6049999999996</v>
      </c>
      <c r="Q2429" s="4">
        <v>6390.317</v>
      </c>
      <c r="R2429" s="4">
        <v>6129.6419999999998</v>
      </c>
      <c r="S2429" s="4">
        <v>6314.0119999999997</v>
      </c>
      <c r="T2429" s="4">
        <v>6768.3519999999999</v>
      </c>
      <c r="U2429" s="4">
        <v>7016.4709999999995</v>
      </c>
      <c r="V2429" s="4">
        <v>6795.7049999999999</v>
      </c>
      <c r="W2429" s="4">
        <v>5422.8280000000004</v>
      </c>
      <c r="X2429" s="4">
        <v>3592.627</v>
      </c>
      <c r="Y2429" s="4">
        <v>2136.4180000000001</v>
      </c>
      <c r="Z2429" s="4">
        <v>1135.5899999999999</v>
      </c>
      <c r="AA2429" s="4">
        <v>355.56200000000001</v>
      </c>
    </row>
    <row r="2430" spans="1:27" s="6" customFormat="1" x14ac:dyDescent="0.3">
      <c r="A2430" s="40">
        <v>2429</v>
      </c>
      <c r="B2430" s="18" t="s">
        <v>323</v>
      </c>
      <c r="C2430" s="44" t="s">
        <v>179</v>
      </c>
      <c r="D2430" s="41"/>
      <c r="E2430" s="41">
        <v>923</v>
      </c>
      <c r="F2430" s="41">
        <v>2095</v>
      </c>
      <c r="G2430" s="4">
        <v>5461.5290000000005</v>
      </c>
      <c r="H2430" s="4">
        <v>5640.7659999999996</v>
      </c>
      <c r="I2430" s="4">
        <v>5847.2539999999999</v>
      </c>
      <c r="J2430" s="4">
        <v>5970.5069999999996</v>
      </c>
      <c r="K2430" s="4">
        <v>5954.8329999999996</v>
      </c>
      <c r="L2430" s="4">
        <v>5872.4189999999999</v>
      </c>
      <c r="M2430" s="4">
        <v>5896.0550000000003</v>
      </c>
      <c r="N2430" s="4">
        <v>6129.8440000000001</v>
      </c>
      <c r="O2430" s="4">
        <v>6491.7460000000001</v>
      </c>
      <c r="P2430" s="4">
        <v>6754.585</v>
      </c>
      <c r="Q2430" s="4">
        <v>6692.1570000000002</v>
      </c>
      <c r="R2430" s="4">
        <v>6329.7780000000002</v>
      </c>
      <c r="S2430" s="4">
        <v>6040.7920000000004</v>
      </c>
      <c r="T2430" s="4">
        <v>6170.96</v>
      </c>
      <c r="U2430" s="4">
        <v>6508.82</v>
      </c>
      <c r="V2430" s="4">
        <v>6534.0810000000001</v>
      </c>
      <c r="W2430" s="4">
        <v>5935.0720000000001</v>
      </c>
      <c r="X2430" s="4">
        <v>4204.8280000000004</v>
      </c>
      <c r="Y2430" s="4">
        <v>2257.4160000000002</v>
      </c>
      <c r="Z2430" s="4">
        <v>967.44100000000003</v>
      </c>
      <c r="AA2430" s="4">
        <v>344.69900000000001</v>
      </c>
    </row>
    <row r="2431" spans="1:27" s="6" customFormat="1" x14ac:dyDescent="0.3">
      <c r="A2431" s="40">
        <v>2430</v>
      </c>
      <c r="B2431" s="18" t="s">
        <v>323</v>
      </c>
      <c r="C2431" s="44" t="s">
        <v>179</v>
      </c>
      <c r="D2431" s="41"/>
      <c r="E2431" s="41">
        <v>923</v>
      </c>
      <c r="F2431" s="41">
        <v>2100</v>
      </c>
      <c r="G2431" s="4">
        <v>5384.3320000000003</v>
      </c>
      <c r="H2431" s="4">
        <v>5461.893</v>
      </c>
      <c r="I2431" s="4">
        <v>5641.3440000000001</v>
      </c>
      <c r="J2431" s="4">
        <v>5857.4709999999995</v>
      </c>
      <c r="K2431" s="4">
        <v>5982.83</v>
      </c>
      <c r="L2431" s="4">
        <v>5965.5069999999996</v>
      </c>
      <c r="M2431" s="4">
        <v>5877.1689999999999</v>
      </c>
      <c r="N2431" s="4">
        <v>5893.6540000000005</v>
      </c>
      <c r="O2431" s="4">
        <v>6120.7219999999998</v>
      </c>
      <c r="P2431" s="4">
        <v>6470.1769999999997</v>
      </c>
      <c r="Q2431" s="4">
        <v>6716.9880000000003</v>
      </c>
      <c r="R2431" s="4">
        <v>6633.3180000000002</v>
      </c>
      <c r="S2431" s="4">
        <v>6244.7719999999999</v>
      </c>
      <c r="T2431" s="4">
        <v>5913.6019999999999</v>
      </c>
      <c r="U2431" s="4">
        <v>5949.4889999999996</v>
      </c>
      <c r="V2431" s="4">
        <v>6086.0640000000003</v>
      </c>
      <c r="W2431" s="4">
        <v>5745.808</v>
      </c>
      <c r="X2431" s="4">
        <v>4645.58</v>
      </c>
      <c r="Y2431" s="4">
        <v>2696.5929999999998</v>
      </c>
      <c r="Z2431" s="4">
        <v>1051.056</v>
      </c>
      <c r="AA2431" s="4">
        <v>320.06</v>
      </c>
    </row>
    <row r="2432" spans="1:27" s="6" customFormat="1" x14ac:dyDescent="0.3">
      <c r="A2432" s="40">
        <v>2431</v>
      </c>
      <c r="B2432" s="18" t="s">
        <v>323</v>
      </c>
      <c r="C2432" s="43" t="s">
        <v>180</v>
      </c>
      <c r="D2432" s="41"/>
      <c r="E2432" s="41">
        <v>112</v>
      </c>
      <c r="F2432" s="41">
        <v>2015</v>
      </c>
      <c r="G2432" s="4">
        <v>279.32</v>
      </c>
      <c r="H2432" s="4">
        <v>248.523</v>
      </c>
      <c r="I2432" s="4">
        <v>215.52199999999999</v>
      </c>
      <c r="J2432" s="4">
        <v>224.16200000000001</v>
      </c>
      <c r="K2432" s="4">
        <v>298.024</v>
      </c>
      <c r="L2432" s="4">
        <v>375.18099999999998</v>
      </c>
      <c r="M2432" s="4">
        <v>371.95499999999998</v>
      </c>
      <c r="N2432" s="4">
        <v>341.94099999999997</v>
      </c>
      <c r="O2432" s="4">
        <v>338.11700000000002</v>
      </c>
      <c r="P2432" s="4">
        <v>335.98500000000001</v>
      </c>
      <c r="Q2432" s="4">
        <v>389.69299999999998</v>
      </c>
      <c r="R2432" s="4">
        <v>398.33</v>
      </c>
      <c r="S2432" s="4">
        <v>333.57900000000001</v>
      </c>
      <c r="T2432" s="4">
        <v>261.58199999999999</v>
      </c>
      <c r="U2432" s="4">
        <v>180.99600000000001</v>
      </c>
      <c r="V2432" s="4">
        <v>224.27</v>
      </c>
      <c r="W2432" s="4">
        <v>141.31899999999999</v>
      </c>
      <c r="X2432" s="4">
        <v>87.016000000000005</v>
      </c>
      <c r="Y2432" s="4">
        <v>23.699000000000002</v>
      </c>
      <c r="Z2432" s="4">
        <v>2.988</v>
      </c>
      <c r="AA2432" s="4">
        <v>0.40899999999999997</v>
      </c>
    </row>
    <row r="2433" spans="1:27" s="6" customFormat="1" x14ac:dyDescent="0.3">
      <c r="A2433" s="40">
        <v>2432</v>
      </c>
      <c r="B2433" s="18" t="s">
        <v>323</v>
      </c>
      <c r="C2433" s="43" t="s">
        <v>180</v>
      </c>
      <c r="D2433" s="41"/>
      <c r="E2433" s="41">
        <v>112</v>
      </c>
      <c r="F2433" s="41">
        <v>2020</v>
      </c>
      <c r="G2433" s="4">
        <v>268.94499999999999</v>
      </c>
      <c r="H2433" s="4">
        <v>279.24299999999999</v>
      </c>
      <c r="I2433" s="4">
        <v>248.46600000000001</v>
      </c>
      <c r="J2433" s="4">
        <v>215.89400000000001</v>
      </c>
      <c r="K2433" s="4">
        <v>224.815</v>
      </c>
      <c r="L2433" s="4">
        <v>298.29300000000001</v>
      </c>
      <c r="M2433" s="4">
        <v>374.45499999999998</v>
      </c>
      <c r="N2433" s="4">
        <v>370.20699999999999</v>
      </c>
      <c r="O2433" s="4">
        <v>339.30900000000003</v>
      </c>
      <c r="P2433" s="4">
        <v>334.27600000000001</v>
      </c>
      <c r="Q2433" s="4">
        <v>330.423</v>
      </c>
      <c r="R2433" s="4">
        <v>379.36599999999999</v>
      </c>
      <c r="S2433" s="4">
        <v>382.14600000000002</v>
      </c>
      <c r="T2433" s="4">
        <v>313.46199999999999</v>
      </c>
      <c r="U2433" s="4">
        <v>236.922</v>
      </c>
      <c r="V2433" s="4">
        <v>152.226</v>
      </c>
      <c r="W2433" s="4">
        <v>163.827</v>
      </c>
      <c r="X2433" s="4">
        <v>81.376000000000005</v>
      </c>
      <c r="Y2433" s="4">
        <v>34.704999999999998</v>
      </c>
      <c r="Z2433" s="4">
        <v>5.6520000000000001</v>
      </c>
      <c r="AA2433" s="4">
        <v>0.39300000000000002</v>
      </c>
    </row>
    <row r="2434" spans="1:27" s="6" customFormat="1" x14ac:dyDescent="0.3">
      <c r="A2434" s="40">
        <v>2433</v>
      </c>
      <c r="B2434" s="18" t="s">
        <v>323</v>
      </c>
      <c r="C2434" s="43" t="s">
        <v>180</v>
      </c>
      <c r="D2434" s="41"/>
      <c r="E2434" s="41">
        <v>112</v>
      </c>
      <c r="F2434" s="41">
        <v>2025</v>
      </c>
      <c r="G2434" s="4">
        <v>248.267</v>
      </c>
      <c r="H2434" s="4">
        <v>268.90499999999997</v>
      </c>
      <c r="I2434" s="4">
        <v>279.185</v>
      </c>
      <c r="J2434" s="4">
        <v>248.82900000000001</v>
      </c>
      <c r="K2434" s="4">
        <v>216.58699999999999</v>
      </c>
      <c r="L2434" s="4">
        <v>225.279</v>
      </c>
      <c r="M2434" s="4">
        <v>297.92899999999997</v>
      </c>
      <c r="N2434" s="4">
        <v>372.839</v>
      </c>
      <c r="O2434" s="4">
        <v>367.54300000000001</v>
      </c>
      <c r="P2434" s="4">
        <v>335.726</v>
      </c>
      <c r="Q2434" s="4">
        <v>329.13200000000001</v>
      </c>
      <c r="R2434" s="4">
        <v>322.30399999999997</v>
      </c>
      <c r="S2434" s="4">
        <v>365.06400000000002</v>
      </c>
      <c r="T2434" s="4">
        <v>360.74900000000002</v>
      </c>
      <c r="U2434" s="4">
        <v>285.97899999999998</v>
      </c>
      <c r="V2434" s="4">
        <v>201.70599999999999</v>
      </c>
      <c r="W2434" s="4">
        <v>113.501</v>
      </c>
      <c r="X2434" s="4">
        <v>97.376000000000005</v>
      </c>
      <c r="Y2434" s="4">
        <v>33.923000000000002</v>
      </c>
      <c r="Z2434" s="4">
        <v>8.7409999999999997</v>
      </c>
      <c r="AA2434" s="4">
        <v>0.73199999999999998</v>
      </c>
    </row>
    <row r="2435" spans="1:27" s="6" customFormat="1" x14ac:dyDescent="0.3">
      <c r="A2435" s="40">
        <v>2434</v>
      </c>
      <c r="B2435" s="18" t="s">
        <v>323</v>
      </c>
      <c r="C2435" s="43" t="s">
        <v>180</v>
      </c>
      <c r="D2435" s="41"/>
      <c r="E2435" s="41">
        <v>112</v>
      </c>
      <c r="F2435" s="41">
        <v>2030</v>
      </c>
      <c r="G2435" s="4">
        <v>223.59</v>
      </c>
      <c r="H2435" s="4">
        <v>248.25700000000001</v>
      </c>
      <c r="I2435" s="4">
        <v>268.87</v>
      </c>
      <c r="J2435" s="4">
        <v>279.54399999999998</v>
      </c>
      <c r="K2435" s="4">
        <v>249.50299999999999</v>
      </c>
      <c r="L2435" s="4">
        <v>217.10300000000001</v>
      </c>
      <c r="M2435" s="4">
        <v>225.22300000000001</v>
      </c>
      <c r="N2435" s="4">
        <v>296.84100000000001</v>
      </c>
      <c r="O2435" s="4">
        <v>370.34300000000002</v>
      </c>
      <c r="P2435" s="4">
        <v>363.91199999999998</v>
      </c>
      <c r="Q2435" s="4">
        <v>330.91399999999999</v>
      </c>
      <c r="R2435" s="4">
        <v>321.59899999999999</v>
      </c>
      <c r="S2435" s="4">
        <v>310.99700000000001</v>
      </c>
      <c r="T2435" s="4">
        <v>346.03399999999999</v>
      </c>
      <c r="U2435" s="4">
        <v>331.24299999999999</v>
      </c>
      <c r="V2435" s="4">
        <v>246.12700000000001</v>
      </c>
      <c r="W2435" s="4">
        <v>153.17599999999999</v>
      </c>
      <c r="X2435" s="4">
        <v>69.423000000000002</v>
      </c>
      <c r="Y2435" s="4">
        <v>42.264000000000003</v>
      </c>
      <c r="Z2435" s="4">
        <v>8.9830000000000005</v>
      </c>
      <c r="AA2435" s="4">
        <v>1.196</v>
      </c>
    </row>
    <row r="2436" spans="1:27" s="6" customFormat="1" x14ac:dyDescent="0.3">
      <c r="A2436" s="40">
        <v>2435</v>
      </c>
      <c r="B2436" s="18" t="s">
        <v>323</v>
      </c>
      <c r="C2436" s="43" t="s">
        <v>180</v>
      </c>
      <c r="D2436" s="41"/>
      <c r="E2436" s="41">
        <v>112</v>
      </c>
      <c r="F2436" s="41">
        <v>2035</v>
      </c>
      <c r="G2436" s="4">
        <v>212.393</v>
      </c>
      <c r="H2436" s="4">
        <v>223.61</v>
      </c>
      <c r="I2436" s="4">
        <v>248.25</v>
      </c>
      <c r="J2436" s="4">
        <v>269.25400000000002</v>
      </c>
      <c r="K2436" s="4">
        <v>280.209</v>
      </c>
      <c r="L2436" s="4">
        <v>249.99100000000001</v>
      </c>
      <c r="M2436" s="4">
        <v>217.12299999999999</v>
      </c>
      <c r="N2436" s="4">
        <v>224.58600000000001</v>
      </c>
      <c r="O2436" s="4">
        <v>295.04399999999998</v>
      </c>
      <c r="P2436" s="4">
        <v>366.89800000000002</v>
      </c>
      <c r="Q2436" s="4">
        <v>358.98200000000003</v>
      </c>
      <c r="R2436" s="4">
        <v>323.78300000000002</v>
      </c>
      <c r="S2436" s="4">
        <v>311.01799999999997</v>
      </c>
      <c r="T2436" s="4">
        <v>295.858</v>
      </c>
      <c r="U2436" s="4">
        <v>319.64800000000002</v>
      </c>
      <c r="V2436" s="4">
        <v>288.11</v>
      </c>
      <c r="W2436" s="4">
        <v>190.38200000000001</v>
      </c>
      <c r="X2436" s="4">
        <v>96.498999999999995</v>
      </c>
      <c r="Y2436" s="4">
        <v>31.44</v>
      </c>
      <c r="Z2436" s="4">
        <v>11.814</v>
      </c>
      <c r="AA2436" s="4">
        <v>1.347</v>
      </c>
    </row>
    <row r="2437" spans="1:27" s="6" customFormat="1" x14ac:dyDescent="0.3">
      <c r="A2437" s="40">
        <v>2436</v>
      </c>
      <c r="B2437" s="18" t="s">
        <v>323</v>
      </c>
      <c r="C2437" s="43" t="s">
        <v>180</v>
      </c>
      <c r="D2437" s="41"/>
      <c r="E2437" s="41">
        <v>112</v>
      </c>
      <c r="F2437" s="41">
        <v>2040</v>
      </c>
      <c r="G2437" s="4">
        <v>220.03</v>
      </c>
      <c r="H2437" s="4">
        <v>212.43100000000001</v>
      </c>
      <c r="I2437" s="4">
        <v>223.624</v>
      </c>
      <c r="J2437" s="4">
        <v>248.66399999999999</v>
      </c>
      <c r="K2437" s="4">
        <v>269.959</v>
      </c>
      <c r="L2437" s="4">
        <v>280.678</v>
      </c>
      <c r="M2437" s="4">
        <v>249.96199999999999</v>
      </c>
      <c r="N2437" s="4">
        <v>216.589</v>
      </c>
      <c r="O2437" s="4">
        <v>223.38900000000001</v>
      </c>
      <c r="P2437" s="4">
        <v>292.495</v>
      </c>
      <c r="Q2437" s="4">
        <v>362.20299999999997</v>
      </c>
      <c r="R2437" s="4">
        <v>351.68200000000002</v>
      </c>
      <c r="S2437" s="4">
        <v>313.76900000000001</v>
      </c>
      <c r="T2437" s="4">
        <v>296.84399999999999</v>
      </c>
      <c r="U2437" s="4">
        <v>274.78199999999998</v>
      </c>
      <c r="V2437" s="4">
        <v>280.68099999999998</v>
      </c>
      <c r="W2437" s="4">
        <v>226.59899999999999</v>
      </c>
      <c r="X2437" s="4">
        <v>123.206</v>
      </c>
      <c r="Y2437" s="4">
        <v>45.438000000000002</v>
      </c>
      <c r="Z2437" s="4">
        <v>9.24</v>
      </c>
      <c r="AA2437" s="4">
        <v>1.821</v>
      </c>
    </row>
    <row r="2438" spans="1:27" s="6" customFormat="1" x14ac:dyDescent="0.3">
      <c r="A2438" s="40">
        <v>2437</v>
      </c>
      <c r="B2438" s="18" t="s">
        <v>323</v>
      </c>
      <c r="C2438" s="43" t="s">
        <v>180</v>
      </c>
      <c r="D2438" s="41"/>
      <c r="E2438" s="41">
        <v>112</v>
      </c>
      <c r="F2438" s="41">
        <v>2045</v>
      </c>
      <c r="G2438" s="4">
        <v>232.83699999999999</v>
      </c>
      <c r="H2438" s="4">
        <v>220.07499999999999</v>
      </c>
      <c r="I2438" s="4">
        <v>212.45699999999999</v>
      </c>
      <c r="J2438" s="4">
        <v>224.06800000000001</v>
      </c>
      <c r="K2438" s="4">
        <v>249.41399999999999</v>
      </c>
      <c r="L2438" s="4">
        <v>270.47899999999998</v>
      </c>
      <c r="M2438" s="4">
        <v>280.61500000000001</v>
      </c>
      <c r="N2438" s="4">
        <v>249.346</v>
      </c>
      <c r="O2438" s="4">
        <v>215.52199999999999</v>
      </c>
      <c r="P2438" s="4">
        <v>221.61099999999999</v>
      </c>
      <c r="Q2438" s="4">
        <v>288.97800000000001</v>
      </c>
      <c r="R2438" s="4">
        <v>355.245</v>
      </c>
      <c r="S2438" s="4">
        <v>341.44400000000002</v>
      </c>
      <c r="T2438" s="4">
        <v>300.36200000000002</v>
      </c>
      <c r="U2438" s="4">
        <v>277.05700000000002</v>
      </c>
      <c r="V2438" s="4">
        <v>243.38</v>
      </c>
      <c r="W2438" s="4">
        <v>224.13399999999999</v>
      </c>
      <c r="X2438" s="4">
        <v>150.309</v>
      </c>
      <c r="Y2438" s="4">
        <v>60.15</v>
      </c>
      <c r="Z2438" s="4">
        <v>13.994999999999999</v>
      </c>
      <c r="AA2438" s="4">
        <v>1.5960000000000001</v>
      </c>
    </row>
    <row r="2439" spans="1:27" s="6" customFormat="1" x14ac:dyDescent="0.3">
      <c r="A2439" s="40">
        <v>2438</v>
      </c>
      <c r="B2439" s="18" t="s">
        <v>323</v>
      </c>
      <c r="C2439" s="43" t="s">
        <v>180</v>
      </c>
      <c r="D2439" s="41"/>
      <c r="E2439" s="41">
        <v>112</v>
      </c>
      <c r="F2439" s="41">
        <v>2050</v>
      </c>
      <c r="G2439" s="4">
        <v>235.82499999999999</v>
      </c>
      <c r="H2439" s="4">
        <v>232.88300000000001</v>
      </c>
      <c r="I2439" s="4">
        <v>220.108</v>
      </c>
      <c r="J2439" s="4">
        <v>212.91900000000001</v>
      </c>
      <c r="K2439" s="4">
        <v>224.86</v>
      </c>
      <c r="L2439" s="4">
        <v>249.99299999999999</v>
      </c>
      <c r="M2439" s="4">
        <v>270.49099999999999</v>
      </c>
      <c r="N2439" s="4">
        <v>279.94099999999997</v>
      </c>
      <c r="O2439" s="4">
        <v>248.161</v>
      </c>
      <c r="P2439" s="4">
        <v>213.91499999999999</v>
      </c>
      <c r="Q2439" s="4">
        <v>219.12</v>
      </c>
      <c r="R2439" s="4">
        <v>283.74700000000001</v>
      </c>
      <c r="S2439" s="4">
        <v>345.50900000000001</v>
      </c>
      <c r="T2439" s="4">
        <v>327.75599999999997</v>
      </c>
      <c r="U2439" s="4">
        <v>281.61700000000002</v>
      </c>
      <c r="V2439" s="4">
        <v>247.37</v>
      </c>
      <c r="W2439" s="4">
        <v>197.11500000000001</v>
      </c>
      <c r="X2439" s="4">
        <v>152.155</v>
      </c>
      <c r="Y2439" s="4">
        <v>75.933999999999997</v>
      </c>
      <c r="Z2439" s="4">
        <v>19.373999999999999</v>
      </c>
      <c r="AA2439" s="4">
        <v>2.3420000000000001</v>
      </c>
    </row>
    <row r="2440" spans="1:27" s="6" customFormat="1" x14ac:dyDescent="0.3">
      <c r="A2440" s="40">
        <v>2439</v>
      </c>
      <c r="B2440" s="18" t="s">
        <v>323</v>
      </c>
      <c r="C2440" s="43" t="s">
        <v>180</v>
      </c>
      <c r="D2440" s="41"/>
      <c r="E2440" s="41">
        <v>112</v>
      </c>
      <c r="F2440" s="41">
        <v>2055</v>
      </c>
      <c r="G2440" s="4">
        <v>226.309</v>
      </c>
      <c r="H2440" s="4">
        <v>235.874</v>
      </c>
      <c r="I2440" s="4">
        <v>232.91200000000001</v>
      </c>
      <c r="J2440" s="4">
        <v>220.547</v>
      </c>
      <c r="K2440" s="4">
        <v>213.69</v>
      </c>
      <c r="L2440" s="4">
        <v>225.45</v>
      </c>
      <c r="M2440" s="4">
        <v>250.06100000000001</v>
      </c>
      <c r="N2440" s="4">
        <v>269.89999999999998</v>
      </c>
      <c r="O2440" s="4">
        <v>278.64999999999998</v>
      </c>
      <c r="P2440" s="4">
        <v>246.38200000000001</v>
      </c>
      <c r="Q2440" s="4">
        <v>211.64</v>
      </c>
      <c r="R2440" s="4">
        <v>215.39099999999999</v>
      </c>
      <c r="S2440" s="4">
        <v>276.435</v>
      </c>
      <c r="T2440" s="4">
        <v>332.52</v>
      </c>
      <c r="U2440" s="4">
        <v>308.613</v>
      </c>
      <c r="V2440" s="4">
        <v>253.34</v>
      </c>
      <c r="W2440" s="4">
        <v>203.02799999999999</v>
      </c>
      <c r="X2440" s="4">
        <v>136.77500000000001</v>
      </c>
      <c r="Y2440" s="4">
        <v>79.415000000000006</v>
      </c>
      <c r="Z2440" s="4">
        <v>25.536999999999999</v>
      </c>
      <c r="AA2440" s="4">
        <v>3.3940000000000001</v>
      </c>
    </row>
    <row r="2441" spans="1:27" s="6" customFormat="1" x14ac:dyDescent="0.3">
      <c r="A2441" s="40">
        <v>2440</v>
      </c>
      <c r="B2441" s="18" t="s">
        <v>323</v>
      </c>
      <c r="C2441" s="43" t="s">
        <v>180</v>
      </c>
      <c r="D2441" s="41"/>
      <c r="E2441" s="41">
        <v>112</v>
      </c>
      <c r="F2441" s="41">
        <v>2060</v>
      </c>
      <c r="G2441" s="4">
        <v>212.749</v>
      </c>
      <c r="H2441" s="4">
        <v>226.364</v>
      </c>
      <c r="I2441" s="4">
        <v>235.904</v>
      </c>
      <c r="J2441" s="4">
        <v>233.327</v>
      </c>
      <c r="K2441" s="4">
        <v>221.27500000000001</v>
      </c>
      <c r="L2441" s="4">
        <v>214.26900000000001</v>
      </c>
      <c r="M2441" s="4">
        <v>225.57499999999999</v>
      </c>
      <c r="N2441" s="4">
        <v>249.58099999999999</v>
      </c>
      <c r="O2441" s="4">
        <v>268.73399999999998</v>
      </c>
      <c r="P2441" s="4">
        <v>276.73500000000001</v>
      </c>
      <c r="Q2441" s="4">
        <v>243.88200000000001</v>
      </c>
      <c r="R2441" s="4">
        <v>208.239</v>
      </c>
      <c r="S2441" s="4">
        <v>210.173</v>
      </c>
      <c r="T2441" s="4">
        <v>266.69400000000002</v>
      </c>
      <c r="U2441" s="4">
        <v>314.34800000000001</v>
      </c>
      <c r="V2441" s="4">
        <v>279.57100000000003</v>
      </c>
      <c r="W2441" s="4">
        <v>210.524</v>
      </c>
      <c r="X2441" s="4">
        <v>143.81100000000001</v>
      </c>
      <c r="Y2441" s="4">
        <v>73.635000000000005</v>
      </c>
      <c r="Z2441" s="4">
        <v>27.837</v>
      </c>
      <c r="AA2441" s="4">
        <v>4.6989999999999998</v>
      </c>
    </row>
    <row r="2442" spans="1:27" s="6" customFormat="1" x14ac:dyDescent="0.3">
      <c r="A2442" s="40">
        <v>2441</v>
      </c>
      <c r="B2442" s="18" t="s">
        <v>323</v>
      </c>
      <c r="C2442" s="43" t="s">
        <v>180</v>
      </c>
      <c r="D2442" s="41"/>
      <c r="E2442" s="41">
        <v>112</v>
      </c>
      <c r="F2442" s="41">
        <v>2065</v>
      </c>
      <c r="G2442" s="4">
        <v>204.434</v>
      </c>
      <c r="H2442" s="4">
        <v>212.80600000000001</v>
      </c>
      <c r="I2442" s="4">
        <v>226.399</v>
      </c>
      <c r="J2442" s="4">
        <v>236.297</v>
      </c>
      <c r="K2442" s="4">
        <v>234.00899999999999</v>
      </c>
      <c r="L2442" s="4">
        <v>221.81800000000001</v>
      </c>
      <c r="M2442" s="4">
        <v>214.41499999999999</v>
      </c>
      <c r="N2442" s="4">
        <v>225.20500000000001</v>
      </c>
      <c r="O2442" s="4">
        <v>248.57900000000001</v>
      </c>
      <c r="P2442" s="4">
        <v>266.98599999999999</v>
      </c>
      <c r="Q2442" s="4">
        <v>274.05700000000002</v>
      </c>
      <c r="R2442" s="4">
        <v>240.16</v>
      </c>
      <c r="S2442" s="4">
        <v>203.483</v>
      </c>
      <c r="T2442" s="4">
        <v>203.22399999999999</v>
      </c>
      <c r="U2442" s="4">
        <v>253.03700000000001</v>
      </c>
      <c r="V2442" s="4">
        <v>286.58800000000002</v>
      </c>
      <c r="W2442" s="4">
        <v>234.97499999999999</v>
      </c>
      <c r="X2442" s="4">
        <v>151.97900000000001</v>
      </c>
      <c r="Y2442" s="4">
        <v>79.680999999999997</v>
      </c>
      <c r="Z2442" s="4">
        <v>26.831</v>
      </c>
      <c r="AA2442" s="4">
        <v>5.48</v>
      </c>
    </row>
    <row r="2443" spans="1:27" s="6" customFormat="1" x14ac:dyDescent="0.3">
      <c r="A2443" s="40">
        <v>2442</v>
      </c>
      <c r="B2443" s="18" t="s">
        <v>323</v>
      </c>
      <c r="C2443" s="43" t="s">
        <v>180</v>
      </c>
      <c r="D2443" s="41"/>
      <c r="E2443" s="41">
        <v>112</v>
      </c>
      <c r="F2443" s="41">
        <v>2070</v>
      </c>
      <c r="G2443" s="4">
        <v>204.34399999999999</v>
      </c>
      <c r="H2443" s="4">
        <v>204.49100000000001</v>
      </c>
      <c r="I2443" s="4">
        <v>212.84100000000001</v>
      </c>
      <c r="J2443" s="4">
        <v>226.77500000000001</v>
      </c>
      <c r="K2443" s="4">
        <v>236.94</v>
      </c>
      <c r="L2443" s="4">
        <v>234.50899999999999</v>
      </c>
      <c r="M2443" s="4">
        <v>221.94200000000001</v>
      </c>
      <c r="N2443" s="4">
        <v>214.09899999999999</v>
      </c>
      <c r="O2443" s="4">
        <v>224.369</v>
      </c>
      <c r="P2443" s="4">
        <v>247.053</v>
      </c>
      <c r="Q2443" s="4">
        <v>264.53699999999998</v>
      </c>
      <c r="R2443" s="4">
        <v>270.09100000000001</v>
      </c>
      <c r="S2443" s="4">
        <v>234.982</v>
      </c>
      <c r="T2443" s="4">
        <v>197.161</v>
      </c>
      <c r="U2443" s="4">
        <v>193.47</v>
      </c>
      <c r="V2443" s="4">
        <v>232.06899999999999</v>
      </c>
      <c r="W2443" s="4">
        <v>243.43899999999999</v>
      </c>
      <c r="X2443" s="4">
        <v>172.68299999999999</v>
      </c>
      <c r="Y2443" s="4">
        <v>86.536000000000001</v>
      </c>
      <c r="Z2443" s="4">
        <v>30.134</v>
      </c>
      <c r="AA2443" s="4">
        <v>5.6369999999999996</v>
      </c>
    </row>
    <row r="2444" spans="1:27" s="6" customFormat="1" x14ac:dyDescent="0.3">
      <c r="A2444" s="40">
        <v>2443</v>
      </c>
      <c r="B2444" s="18" t="s">
        <v>323</v>
      </c>
      <c r="C2444" s="43" t="s">
        <v>180</v>
      </c>
      <c r="D2444" s="41"/>
      <c r="E2444" s="41">
        <v>112</v>
      </c>
      <c r="F2444" s="41">
        <v>2075</v>
      </c>
      <c r="G2444" s="4">
        <v>208.83699999999999</v>
      </c>
      <c r="H2444" s="4">
        <v>204.4</v>
      </c>
      <c r="I2444" s="4">
        <v>204.52799999999999</v>
      </c>
      <c r="J2444" s="4">
        <v>213.20099999999999</v>
      </c>
      <c r="K2444" s="4">
        <v>227.386</v>
      </c>
      <c r="L2444" s="4">
        <v>237.405</v>
      </c>
      <c r="M2444" s="4">
        <v>234.602</v>
      </c>
      <c r="N2444" s="4">
        <v>221.62100000000001</v>
      </c>
      <c r="O2444" s="4">
        <v>213.352</v>
      </c>
      <c r="P2444" s="4">
        <v>223.06700000000001</v>
      </c>
      <c r="Q2444" s="4">
        <v>244.899</v>
      </c>
      <c r="R2444" s="4">
        <v>260.899</v>
      </c>
      <c r="S2444" s="4">
        <v>264.57799999999997</v>
      </c>
      <c r="T2444" s="4">
        <v>228.11</v>
      </c>
      <c r="U2444" s="4">
        <v>188.291</v>
      </c>
      <c r="V2444" s="4">
        <v>178.441</v>
      </c>
      <c r="W2444" s="4">
        <v>199.16</v>
      </c>
      <c r="X2444" s="4">
        <v>182.08099999999999</v>
      </c>
      <c r="Y2444" s="4">
        <v>101.08</v>
      </c>
      <c r="Z2444" s="4">
        <v>34.018999999999998</v>
      </c>
      <c r="AA2444" s="4">
        <v>6.4870000000000001</v>
      </c>
    </row>
    <row r="2445" spans="1:27" s="6" customFormat="1" x14ac:dyDescent="0.3">
      <c r="A2445" s="40">
        <v>2444</v>
      </c>
      <c r="B2445" s="18" t="s">
        <v>323</v>
      </c>
      <c r="C2445" s="43" t="s">
        <v>180</v>
      </c>
      <c r="D2445" s="41"/>
      <c r="E2445" s="41">
        <v>112</v>
      </c>
      <c r="F2445" s="41">
        <v>2080</v>
      </c>
      <c r="G2445" s="4">
        <v>210.72800000000001</v>
      </c>
      <c r="H2445" s="4">
        <v>208.88800000000001</v>
      </c>
      <c r="I2445" s="4">
        <v>204.434</v>
      </c>
      <c r="J2445" s="4">
        <v>204.86699999999999</v>
      </c>
      <c r="K2445" s="4">
        <v>213.78200000000001</v>
      </c>
      <c r="L2445" s="4">
        <v>227.83</v>
      </c>
      <c r="M2445" s="4">
        <v>237.48099999999999</v>
      </c>
      <c r="N2445" s="4">
        <v>234.255</v>
      </c>
      <c r="O2445" s="4">
        <v>220.87299999999999</v>
      </c>
      <c r="P2445" s="4">
        <v>212.17599999999999</v>
      </c>
      <c r="Q2445" s="4">
        <v>221.22</v>
      </c>
      <c r="R2445" s="4">
        <v>241.70500000000001</v>
      </c>
      <c r="S2445" s="4">
        <v>255.87</v>
      </c>
      <c r="T2445" s="4">
        <v>257.30700000000002</v>
      </c>
      <c r="U2445" s="4">
        <v>218.49700000000001</v>
      </c>
      <c r="V2445" s="4">
        <v>174.59100000000001</v>
      </c>
      <c r="W2445" s="4">
        <v>154.636</v>
      </c>
      <c r="X2445" s="4">
        <v>151.49100000000001</v>
      </c>
      <c r="Y2445" s="4">
        <v>109.456</v>
      </c>
      <c r="Z2445" s="4">
        <v>41.264000000000003</v>
      </c>
      <c r="AA2445" s="4">
        <v>7.6310000000000002</v>
      </c>
    </row>
    <row r="2446" spans="1:27" s="6" customFormat="1" x14ac:dyDescent="0.3">
      <c r="A2446" s="40">
        <v>2445</v>
      </c>
      <c r="B2446" s="18" t="s">
        <v>323</v>
      </c>
      <c r="C2446" s="43" t="s">
        <v>180</v>
      </c>
      <c r="D2446" s="41"/>
      <c r="E2446" s="41">
        <v>112</v>
      </c>
      <c r="F2446" s="41">
        <v>2085</v>
      </c>
      <c r="G2446" s="4">
        <v>206.93799999999999</v>
      </c>
      <c r="H2446" s="4">
        <v>210.77799999999999</v>
      </c>
      <c r="I2446" s="4">
        <v>208.92099999999999</v>
      </c>
      <c r="J2446" s="4">
        <v>204.749</v>
      </c>
      <c r="K2446" s="4">
        <v>205.41</v>
      </c>
      <c r="L2446" s="4">
        <v>214.20500000000001</v>
      </c>
      <c r="M2446" s="4">
        <v>227.91300000000001</v>
      </c>
      <c r="N2446" s="4">
        <v>237.14099999999999</v>
      </c>
      <c r="O2446" s="4">
        <v>233.48699999999999</v>
      </c>
      <c r="P2446" s="4">
        <v>219.70699999999999</v>
      </c>
      <c r="Q2446" s="4">
        <v>210.50800000000001</v>
      </c>
      <c r="R2446" s="4">
        <v>218.489</v>
      </c>
      <c r="S2446" s="4">
        <v>237.31399999999999</v>
      </c>
      <c r="T2446" s="4">
        <v>249.274</v>
      </c>
      <c r="U2446" s="4">
        <v>247.17500000000001</v>
      </c>
      <c r="V2446" s="4">
        <v>203.648</v>
      </c>
      <c r="W2446" s="4">
        <v>152.73500000000001</v>
      </c>
      <c r="X2446" s="4">
        <v>119.571</v>
      </c>
      <c r="Y2446" s="4">
        <v>93.484999999999999</v>
      </c>
      <c r="Z2446" s="4">
        <v>46.384999999999998</v>
      </c>
      <c r="AA2446" s="4">
        <v>9.5709999999999997</v>
      </c>
    </row>
    <row r="2447" spans="1:27" s="6" customFormat="1" x14ac:dyDescent="0.3">
      <c r="A2447" s="40">
        <v>2446</v>
      </c>
      <c r="B2447" s="18" t="s">
        <v>323</v>
      </c>
      <c r="C2447" s="43" t="s">
        <v>180</v>
      </c>
      <c r="D2447" s="41"/>
      <c r="E2447" s="41">
        <v>112</v>
      </c>
      <c r="F2447" s="41">
        <v>2090</v>
      </c>
      <c r="G2447" s="4">
        <v>199.65899999999999</v>
      </c>
      <c r="H2447" s="4">
        <v>206.98500000000001</v>
      </c>
      <c r="I2447" s="4">
        <v>210.80600000000001</v>
      </c>
      <c r="J2447" s="4">
        <v>209.209</v>
      </c>
      <c r="K2447" s="4">
        <v>205.25</v>
      </c>
      <c r="L2447" s="4">
        <v>205.80600000000001</v>
      </c>
      <c r="M2447" s="4">
        <v>214.29400000000001</v>
      </c>
      <c r="N2447" s="4">
        <v>227.60499999999999</v>
      </c>
      <c r="O2447" s="4">
        <v>236.39500000000001</v>
      </c>
      <c r="P2447" s="4">
        <v>232.30199999999999</v>
      </c>
      <c r="Q2447" s="4">
        <v>218.05500000000001</v>
      </c>
      <c r="R2447" s="4">
        <v>208.03899999999999</v>
      </c>
      <c r="S2447" s="4">
        <v>214.74</v>
      </c>
      <c r="T2447" s="4">
        <v>231.565</v>
      </c>
      <c r="U2447" s="4">
        <v>240.08099999999999</v>
      </c>
      <c r="V2447" s="4">
        <v>231.441</v>
      </c>
      <c r="W2447" s="4">
        <v>179.66900000000001</v>
      </c>
      <c r="X2447" s="4">
        <v>119.863</v>
      </c>
      <c r="Y2447" s="4">
        <v>75.567999999999998</v>
      </c>
      <c r="Z2447" s="4">
        <v>41.003999999999998</v>
      </c>
      <c r="AA2447" s="4">
        <v>11.349</v>
      </c>
    </row>
    <row r="2448" spans="1:27" s="6" customFormat="1" x14ac:dyDescent="0.3">
      <c r="A2448" s="40">
        <v>2447</v>
      </c>
      <c r="B2448" s="18" t="s">
        <v>323</v>
      </c>
      <c r="C2448" s="43" t="s">
        <v>180</v>
      </c>
      <c r="D2448" s="41"/>
      <c r="E2448" s="41">
        <v>112</v>
      </c>
      <c r="F2448" s="41">
        <v>2095</v>
      </c>
      <c r="G2448" s="4">
        <v>193.08600000000001</v>
      </c>
      <c r="H2448" s="4">
        <v>199.703</v>
      </c>
      <c r="I2448" s="4">
        <v>207.01400000000001</v>
      </c>
      <c r="J2448" s="4">
        <v>211.071</v>
      </c>
      <c r="K2448" s="4">
        <v>209.666</v>
      </c>
      <c r="L2448" s="4">
        <v>205.61</v>
      </c>
      <c r="M2448" s="4">
        <v>205.89099999999999</v>
      </c>
      <c r="N2448" s="4">
        <v>214.029</v>
      </c>
      <c r="O2448" s="4">
        <v>226.92599999999999</v>
      </c>
      <c r="P2448" s="4">
        <v>235.24799999999999</v>
      </c>
      <c r="Q2448" s="4">
        <v>230.636</v>
      </c>
      <c r="R2448" s="4">
        <v>215.631</v>
      </c>
      <c r="S2448" s="4">
        <v>204.67500000000001</v>
      </c>
      <c r="T2448" s="4">
        <v>209.86500000000001</v>
      </c>
      <c r="U2448" s="4">
        <v>223.59</v>
      </c>
      <c r="V2448" s="4">
        <v>225.81399999999999</v>
      </c>
      <c r="W2448" s="4">
        <v>205.88900000000001</v>
      </c>
      <c r="X2448" s="4">
        <v>143.07400000000001</v>
      </c>
      <c r="Y2448" s="4">
        <v>77.569000000000003</v>
      </c>
      <c r="Z2448" s="4">
        <v>34.31</v>
      </c>
      <c r="AA2448" s="4">
        <v>11.007</v>
      </c>
    </row>
    <row r="2449" spans="1:27" s="6" customFormat="1" x14ac:dyDescent="0.3">
      <c r="A2449" s="40">
        <v>2448</v>
      </c>
      <c r="B2449" s="18" t="s">
        <v>323</v>
      </c>
      <c r="C2449" s="43" t="s">
        <v>180</v>
      </c>
      <c r="D2449" s="41"/>
      <c r="E2449" s="41">
        <v>112</v>
      </c>
      <c r="F2449" s="41">
        <v>2100</v>
      </c>
      <c r="G2449" s="4">
        <v>190.822</v>
      </c>
      <c r="H2449" s="4">
        <v>193.12799999999999</v>
      </c>
      <c r="I2449" s="4">
        <v>199.72900000000001</v>
      </c>
      <c r="J2449" s="4">
        <v>207.256</v>
      </c>
      <c r="K2449" s="4">
        <v>211.48099999999999</v>
      </c>
      <c r="L2449" s="4">
        <v>209.98400000000001</v>
      </c>
      <c r="M2449" s="4">
        <v>205.679</v>
      </c>
      <c r="N2449" s="4">
        <v>205.65199999999999</v>
      </c>
      <c r="O2449" s="4">
        <v>213.42500000000001</v>
      </c>
      <c r="P2449" s="4">
        <v>225.87899999999999</v>
      </c>
      <c r="Q2449" s="4">
        <v>233.642</v>
      </c>
      <c r="R2449" s="4">
        <v>228.20500000000001</v>
      </c>
      <c r="S2449" s="4">
        <v>212.34700000000001</v>
      </c>
      <c r="T2449" s="4">
        <v>200.32499999999999</v>
      </c>
      <c r="U2449" s="4">
        <v>203.12799999999999</v>
      </c>
      <c r="V2449" s="4">
        <v>211.20599999999999</v>
      </c>
      <c r="W2449" s="4">
        <v>202.471</v>
      </c>
      <c r="X2449" s="4">
        <v>166.25899999999999</v>
      </c>
      <c r="Y2449" s="4">
        <v>94.730999999999995</v>
      </c>
      <c r="Z2449" s="4">
        <v>36.424999999999997</v>
      </c>
      <c r="AA2449" s="4">
        <v>9.8710000000000004</v>
      </c>
    </row>
    <row r="2450" spans="1:27" s="6" customFormat="1" x14ac:dyDescent="0.3">
      <c r="A2450" s="40">
        <v>2449</v>
      </c>
      <c r="B2450" s="18" t="s">
        <v>323</v>
      </c>
      <c r="C2450" s="43" t="s">
        <v>181</v>
      </c>
      <c r="D2450" s="41"/>
      <c r="E2450" s="41">
        <v>100</v>
      </c>
      <c r="F2450" s="41">
        <v>2015</v>
      </c>
      <c r="G2450" s="4">
        <v>163.089</v>
      </c>
      <c r="H2450" s="4">
        <v>172.32499999999999</v>
      </c>
      <c r="I2450" s="4">
        <v>153.01599999999999</v>
      </c>
      <c r="J2450" s="4">
        <v>147.87299999999999</v>
      </c>
      <c r="K2450" s="4">
        <v>191.84899999999999</v>
      </c>
      <c r="L2450" s="4">
        <v>235.548</v>
      </c>
      <c r="M2450" s="4">
        <v>230.642</v>
      </c>
      <c r="N2450" s="4">
        <v>261.85399999999998</v>
      </c>
      <c r="O2450" s="4">
        <v>260.154</v>
      </c>
      <c r="P2450" s="4">
        <v>240.74199999999999</v>
      </c>
      <c r="Q2450" s="4">
        <v>244.655</v>
      </c>
      <c r="R2450" s="4">
        <v>257.82299999999998</v>
      </c>
      <c r="S2450" s="4">
        <v>270.04399999999998</v>
      </c>
      <c r="T2450" s="4">
        <v>274.03300000000002</v>
      </c>
      <c r="U2450" s="4">
        <v>207.43799999999999</v>
      </c>
      <c r="V2450" s="4">
        <v>168.36600000000001</v>
      </c>
      <c r="W2450" s="4">
        <v>129.97200000000001</v>
      </c>
      <c r="X2450" s="4">
        <v>60.314999999999998</v>
      </c>
      <c r="Y2450" s="4">
        <v>15.888</v>
      </c>
      <c r="Z2450" s="4">
        <v>1.48</v>
      </c>
      <c r="AA2450" s="4">
        <v>0.186</v>
      </c>
    </row>
    <row r="2451" spans="1:27" s="6" customFormat="1" x14ac:dyDescent="0.3">
      <c r="A2451" s="40">
        <v>2450</v>
      </c>
      <c r="B2451" s="18" t="s">
        <v>323</v>
      </c>
      <c r="C2451" s="43" t="s">
        <v>181</v>
      </c>
      <c r="D2451" s="41"/>
      <c r="E2451" s="41">
        <v>100</v>
      </c>
      <c r="F2451" s="41">
        <v>2020</v>
      </c>
      <c r="G2451" s="4">
        <v>156.505</v>
      </c>
      <c r="H2451" s="4">
        <v>162.49</v>
      </c>
      <c r="I2451" s="4">
        <v>171.852</v>
      </c>
      <c r="J2451" s="4">
        <v>151.05600000000001</v>
      </c>
      <c r="K2451" s="4">
        <v>144.50299999999999</v>
      </c>
      <c r="L2451" s="4">
        <v>188.60900000000001</v>
      </c>
      <c r="M2451" s="4">
        <v>232.86699999999999</v>
      </c>
      <c r="N2451" s="4">
        <v>228.346</v>
      </c>
      <c r="O2451" s="4">
        <v>259.26400000000001</v>
      </c>
      <c r="P2451" s="4">
        <v>256.899</v>
      </c>
      <c r="Q2451" s="4">
        <v>236.447</v>
      </c>
      <c r="R2451" s="4">
        <v>238.334</v>
      </c>
      <c r="S2451" s="4">
        <v>248.31399999999999</v>
      </c>
      <c r="T2451" s="4">
        <v>255.55</v>
      </c>
      <c r="U2451" s="4">
        <v>250.33500000000001</v>
      </c>
      <c r="V2451" s="4">
        <v>174.768</v>
      </c>
      <c r="W2451" s="4">
        <v>121.60299999999999</v>
      </c>
      <c r="X2451" s="4">
        <v>68.637</v>
      </c>
      <c r="Y2451" s="4">
        <v>18.064</v>
      </c>
      <c r="Z2451" s="4">
        <v>2.4950000000000001</v>
      </c>
      <c r="AA2451" s="4">
        <v>0.158</v>
      </c>
    </row>
    <row r="2452" spans="1:27" s="6" customFormat="1" x14ac:dyDescent="0.3">
      <c r="A2452" s="40">
        <v>2451</v>
      </c>
      <c r="B2452" s="18" t="s">
        <v>323</v>
      </c>
      <c r="C2452" s="43" t="s">
        <v>181</v>
      </c>
      <c r="D2452" s="41"/>
      <c r="E2452" s="41">
        <v>100</v>
      </c>
      <c r="F2452" s="41">
        <v>2025</v>
      </c>
      <c r="G2452" s="4">
        <v>146.90299999999999</v>
      </c>
      <c r="H2452" s="4">
        <v>155.93199999999999</v>
      </c>
      <c r="I2452" s="4">
        <v>162.03700000000001</v>
      </c>
      <c r="J2452" s="4">
        <v>169.887</v>
      </c>
      <c r="K2452" s="4">
        <v>147.696</v>
      </c>
      <c r="L2452" s="4">
        <v>141.36099999999999</v>
      </c>
      <c r="M2452" s="4">
        <v>186.06299999999999</v>
      </c>
      <c r="N2452" s="4">
        <v>230.614</v>
      </c>
      <c r="O2452" s="4">
        <v>226.06100000000001</v>
      </c>
      <c r="P2452" s="4">
        <v>256.18599999999998</v>
      </c>
      <c r="Q2452" s="4">
        <v>252.613</v>
      </c>
      <c r="R2452" s="4">
        <v>230.71799999999999</v>
      </c>
      <c r="S2452" s="4">
        <v>230.09100000000001</v>
      </c>
      <c r="T2452" s="4">
        <v>235.77799999999999</v>
      </c>
      <c r="U2452" s="4">
        <v>234.67500000000001</v>
      </c>
      <c r="V2452" s="4">
        <v>212.99700000000001</v>
      </c>
      <c r="W2452" s="4">
        <v>128.48500000000001</v>
      </c>
      <c r="X2452" s="4">
        <v>66.349000000000004</v>
      </c>
      <c r="Y2452" s="4">
        <v>21.782</v>
      </c>
      <c r="Z2452" s="4">
        <v>3.0609999999999999</v>
      </c>
      <c r="AA2452" s="4">
        <v>0.26300000000000001</v>
      </c>
    </row>
    <row r="2453" spans="1:27" s="6" customFormat="1" x14ac:dyDescent="0.3">
      <c r="A2453" s="40">
        <v>2452</v>
      </c>
      <c r="B2453" s="18" t="s">
        <v>323</v>
      </c>
      <c r="C2453" s="43" t="s">
        <v>181</v>
      </c>
      <c r="D2453" s="41"/>
      <c r="E2453" s="41">
        <v>100</v>
      </c>
      <c r="F2453" s="41">
        <v>2030</v>
      </c>
      <c r="G2453" s="4">
        <v>134.85400000000001</v>
      </c>
      <c r="H2453" s="4">
        <v>146.35300000000001</v>
      </c>
      <c r="I2453" s="4">
        <v>155.49299999999999</v>
      </c>
      <c r="J2453" s="4">
        <v>160.09299999999999</v>
      </c>
      <c r="K2453" s="4">
        <v>166.517</v>
      </c>
      <c r="L2453" s="4">
        <v>144.56100000000001</v>
      </c>
      <c r="M2453" s="4">
        <v>138.94200000000001</v>
      </c>
      <c r="N2453" s="4">
        <v>184.01599999999999</v>
      </c>
      <c r="O2453" s="4">
        <v>228.398</v>
      </c>
      <c r="P2453" s="4">
        <v>223.43700000000001</v>
      </c>
      <c r="Q2453" s="4">
        <v>252.16</v>
      </c>
      <c r="R2453" s="4">
        <v>246.88499999999999</v>
      </c>
      <c r="S2453" s="4">
        <v>223.22499999999999</v>
      </c>
      <c r="T2453" s="4">
        <v>219.13900000000001</v>
      </c>
      <c r="U2453" s="4">
        <v>217.554</v>
      </c>
      <c r="V2453" s="4">
        <v>201.46600000000001</v>
      </c>
      <c r="W2453" s="4">
        <v>159.155</v>
      </c>
      <c r="X2453" s="4">
        <v>72.25</v>
      </c>
      <c r="Y2453" s="4">
        <v>22.222000000000001</v>
      </c>
      <c r="Z2453" s="4">
        <v>3.96</v>
      </c>
      <c r="AA2453" s="4">
        <v>0.34499999999999997</v>
      </c>
    </row>
    <row r="2454" spans="1:27" s="6" customFormat="1" x14ac:dyDescent="0.3">
      <c r="A2454" s="40">
        <v>2453</v>
      </c>
      <c r="B2454" s="18" t="s">
        <v>323</v>
      </c>
      <c r="C2454" s="43" t="s">
        <v>181</v>
      </c>
      <c r="D2454" s="41"/>
      <c r="E2454" s="41">
        <v>100</v>
      </c>
      <c r="F2454" s="41">
        <v>2035</v>
      </c>
      <c r="G2454" s="4">
        <v>126.901</v>
      </c>
      <c r="H2454" s="4">
        <v>134.32400000000001</v>
      </c>
      <c r="I2454" s="4">
        <v>145.92699999999999</v>
      </c>
      <c r="J2454" s="4">
        <v>153.565</v>
      </c>
      <c r="K2454" s="4">
        <v>156.751</v>
      </c>
      <c r="L2454" s="4">
        <v>163.36799999999999</v>
      </c>
      <c r="M2454" s="4">
        <v>142.155</v>
      </c>
      <c r="N2454" s="4">
        <v>137.084</v>
      </c>
      <c r="O2454" s="4">
        <v>182.124</v>
      </c>
      <c r="P2454" s="4">
        <v>225.87100000000001</v>
      </c>
      <c r="Q2454" s="4">
        <v>220.06200000000001</v>
      </c>
      <c r="R2454" s="4">
        <v>246.76599999999999</v>
      </c>
      <c r="S2454" s="4">
        <v>239.34399999999999</v>
      </c>
      <c r="T2454" s="4">
        <v>213.21</v>
      </c>
      <c r="U2454" s="4">
        <v>203.14400000000001</v>
      </c>
      <c r="V2454" s="4">
        <v>188.464</v>
      </c>
      <c r="W2454" s="4">
        <v>153.096</v>
      </c>
      <c r="X2454" s="4">
        <v>92.385000000000005</v>
      </c>
      <c r="Y2454" s="4">
        <v>25.616</v>
      </c>
      <c r="Z2454" s="4">
        <v>4.3600000000000003</v>
      </c>
      <c r="AA2454" s="4">
        <v>0.47199999999999998</v>
      </c>
    </row>
    <row r="2455" spans="1:27" s="6" customFormat="1" x14ac:dyDescent="0.3">
      <c r="A2455" s="40">
        <v>2454</v>
      </c>
      <c r="B2455" s="18" t="s">
        <v>323</v>
      </c>
      <c r="C2455" s="43" t="s">
        <v>181</v>
      </c>
      <c r="D2455" s="41"/>
      <c r="E2455" s="41">
        <v>100</v>
      </c>
      <c r="F2455" s="41">
        <v>2040</v>
      </c>
      <c r="G2455" s="4">
        <v>126.96</v>
      </c>
      <c r="H2455" s="4">
        <v>126.386</v>
      </c>
      <c r="I2455" s="4">
        <v>133.91200000000001</v>
      </c>
      <c r="J2455" s="4">
        <v>144.01900000000001</v>
      </c>
      <c r="K2455" s="4">
        <v>150.24799999999999</v>
      </c>
      <c r="L2455" s="4">
        <v>153.63200000000001</v>
      </c>
      <c r="M2455" s="4">
        <v>160.93899999999999</v>
      </c>
      <c r="N2455" s="4">
        <v>140.31</v>
      </c>
      <c r="O2455" s="4">
        <v>135.483</v>
      </c>
      <c r="P2455" s="4">
        <v>180.07900000000001</v>
      </c>
      <c r="Q2455" s="4">
        <v>222.63499999999999</v>
      </c>
      <c r="R2455" s="4">
        <v>215.58500000000001</v>
      </c>
      <c r="S2455" s="4">
        <v>239.66399999999999</v>
      </c>
      <c r="T2455" s="4">
        <v>229.221</v>
      </c>
      <c r="U2455" s="4">
        <v>198.495</v>
      </c>
      <c r="V2455" s="4">
        <v>177.435</v>
      </c>
      <c r="W2455" s="4">
        <v>145.42599999999999</v>
      </c>
      <c r="X2455" s="4">
        <v>91.494</v>
      </c>
      <c r="Y2455" s="4">
        <v>34.524000000000001</v>
      </c>
      <c r="Z2455" s="4">
        <v>5.3940000000000001</v>
      </c>
      <c r="AA2455" s="4">
        <v>0.55900000000000005</v>
      </c>
    </row>
    <row r="2456" spans="1:27" s="6" customFormat="1" x14ac:dyDescent="0.3">
      <c r="A2456" s="40">
        <v>2455</v>
      </c>
      <c r="B2456" s="18" t="s">
        <v>323</v>
      </c>
      <c r="C2456" s="43" t="s">
        <v>181</v>
      </c>
      <c r="D2456" s="41"/>
      <c r="E2456" s="41">
        <v>100</v>
      </c>
      <c r="F2456" s="41">
        <v>2045</v>
      </c>
      <c r="G2456" s="4">
        <v>128.00399999999999</v>
      </c>
      <c r="H2456" s="4">
        <v>126.452</v>
      </c>
      <c r="I2456" s="4">
        <v>125.982</v>
      </c>
      <c r="J2456" s="4">
        <v>132.017</v>
      </c>
      <c r="K2456" s="4">
        <v>140.726</v>
      </c>
      <c r="L2456" s="4">
        <v>147.15</v>
      </c>
      <c r="M2456" s="4">
        <v>151.239</v>
      </c>
      <c r="N2456" s="4">
        <v>159.066</v>
      </c>
      <c r="O2456" s="4">
        <v>138.73599999999999</v>
      </c>
      <c r="P2456" s="4">
        <v>133.876</v>
      </c>
      <c r="Q2456" s="4">
        <v>177.559</v>
      </c>
      <c r="R2456" s="4">
        <v>218.36799999999999</v>
      </c>
      <c r="S2456" s="4">
        <v>209.72499999999999</v>
      </c>
      <c r="T2456" s="4">
        <v>230.10300000000001</v>
      </c>
      <c r="U2456" s="4">
        <v>214.27199999999999</v>
      </c>
      <c r="V2456" s="4">
        <v>174.72</v>
      </c>
      <c r="W2456" s="4">
        <v>138.90100000000001</v>
      </c>
      <c r="X2456" s="4">
        <v>89.328999999999994</v>
      </c>
      <c r="Y2456" s="4">
        <v>35.936999999999998</v>
      </c>
      <c r="Z2456" s="4">
        <v>7.7839999999999998</v>
      </c>
      <c r="AA2456" s="4">
        <v>0.72699999999999998</v>
      </c>
    </row>
    <row r="2457" spans="1:27" s="6" customFormat="1" x14ac:dyDescent="0.3">
      <c r="A2457" s="40">
        <v>2456</v>
      </c>
      <c r="B2457" s="18" t="s">
        <v>323</v>
      </c>
      <c r="C2457" s="43" t="s">
        <v>181</v>
      </c>
      <c r="D2457" s="41"/>
      <c r="E2457" s="41">
        <v>100</v>
      </c>
      <c r="F2457" s="41">
        <v>2050</v>
      </c>
      <c r="G2457" s="4">
        <v>124.81699999999999</v>
      </c>
      <c r="H2457" s="4">
        <v>127.501</v>
      </c>
      <c r="I2457" s="4">
        <v>126.053</v>
      </c>
      <c r="J2457" s="4">
        <v>124.101</v>
      </c>
      <c r="K2457" s="4">
        <v>128.74799999999999</v>
      </c>
      <c r="L2457" s="4">
        <v>137.65</v>
      </c>
      <c r="M2457" s="4">
        <v>144.78299999999999</v>
      </c>
      <c r="N2457" s="4">
        <v>149.41999999999999</v>
      </c>
      <c r="O2457" s="4">
        <v>157.446</v>
      </c>
      <c r="P2457" s="4">
        <v>137.16399999999999</v>
      </c>
      <c r="Q2457" s="4">
        <v>131.999</v>
      </c>
      <c r="R2457" s="4">
        <v>174.29599999999999</v>
      </c>
      <c r="S2457" s="4">
        <v>212.77500000000001</v>
      </c>
      <c r="T2457" s="4">
        <v>201.81899999999999</v>
      </c>
      <c r="U2457" s="4">
        <v>215.9</v>
      </c>
      <c r="V2457" s="4">
        <v>189.95400000000001</v>
      </c>
      <c r="W2457" s="4">
        <v>138.596</v>
      </c>
      <c r="X2457" s="4">
        <v>87.51</v>
      </c>
      <c r="Y2457" s="4">
        <v>36.753</v>
      </c>
      <c r="Z2457" s="4">
        <v>8.641</v>
      </c>
      <c r="AA2457" s="4">
        <v>1.0960000000000001</v>
      </c>
    </row>
    <row r="2458" spans="1:27" s="6" customFormat="1" x14ac:dyDescent="0.3">
      <c r="A2458" s="40">
        <v>2457</v>
      </c>
      <c r="B2458" s="18" t="s">
        <v>323</v>
      </c>
      <c r="C2458" s="43" t="s">
        <v>181</v>
      </c>
      <c r="D2458" s="41"/>
      <c r="E2458" s="41">
        <v>100</v>
      </c>
      <c r="F2458" s="41">
        <v>2055</v>
      </c>
      <c r="G2458" s="4">
        <v>118.727</v>
      </c>
      <c r="H2458" s="4">
        <v>124.343</v>
      </c>
      <c r="I2458" s="4">
        <v>127.123</v>
      </c>
      <c r="J2458" s="4">
        <v>124.27</v>
      </c>
      <c r="K2458" s="4">
        <v>121.008</v>
      </c>
      <c r="L2458" s="4">
        <v>125.843</v>
      </c>
      <c r="M2458" s="4">
        <v>135.417</v>
      </c>
      <c r="N2458" s="4">
        <v>143.07300000000001</v>
      </c>
      <c r="O2458" s="4">
        <v>147.929</v>
      </c>
      <c r="P2458" s="4">
        <v>155.83799999999999</v>
      </c>
      <c r="Q2458" s="4">
        <v>135.364</v>
      </c>
      <c r="R2458" s="4">
        <v>129.66300000000001</v>
      </c>
      <c r="S2458" s="4">
        <v>170.07599999999999</v>
      </c>
      <c r="T2458" s="4">
        <v>205.21799999999999</v>
      </c>
      <c r="U2458" s="4">
        <v>190.03100000000001</v>
      </c>
      <c r="V2458" s="4">
        <v>192.69200000000001</v>
      </c>
      <c r="W2458" s="4">
        <v>152.577</v>
      </c>
      <c r="X2458" s="4">
        <v>89.444999999999993</v>
      </c>
      <c r="Y2458" s="4">
        <v>37.633000000000003</v>
      </c>
      <c r="Z2458" s="4">
        <v>9.4009999999999998</v>
      </c>
      <c r="AA2458" s="4">
        <v>1.3220000000000001</v>
      </c>
    </row>
    <row r="2459" spans="1:27" s="6" customFormat="1" x14ac:dyDescent="0.3">
      <c r="A2459" s="40">
        <v>2458</v>
      </c>
      <c r="B2459" s="18" t="s">
        <v>323</v>
      </c>
      <c r="C2459" s="43" t="s">
        <v>181</v>
      </c>
      <c r="D2459" s="41"/>
      <c r="E2459" s="41">
        <v>100</v>
      </c>
      <c r="F2459" s="41">
        <v>2060</v>
      </c>
      <c r="G2459" s="4">
        <v>112.005</v>
      </c>
      <c r="H2459" s="4">
        <v>118.283</v>
      </c>
      <c r="I2459" s="4">
        <v>123.98699999999999</v>
      </c>
      <c r="J2459" s="4">
        <v>125.43300000000001</v>
      </c>
      <c r="K2459" s="4">
        <v>121.337</v>
      </c>
      <c r="L2459" s="4">
        <v>118.265</v>
      </c>
      <c r="M2459" s="4">
        <v>123.749</v>
      </c>
      <c r="N2459" s="4">
        <v>133.82300000000001</v>
      </c>
      <c r="O2459" s="4">
        <v>141.691</v>
      </c>
      <c r="P2459" s="4">
        <v>146.47499999999999</v>
      </c>
      <c r="Q2459" s="4">
        <v>153.96</v>
      </c>
      <c r="R2459" s="4">
        <v>133.12200000000001</v>
      </c>
      <c r="S2459" s="4">
        <v>126.685</v>
      </c>
      <c r="T2459" s="4">
        <v>164.37899999999999</v>
      </c>
      <c r="U2459" s="4">
        <v>193.90100000000001</v>
      </c>
      <c r="V2459" s="4">
        <v>170.70400000000001</v>
      </c>
      <c r="W2459" s="4">
        <v>156.655</v>
      </c>
      <c r="X2459" s="4">
        <v>100.78400000000001</v>
      </c>
      <c r="Y2459" s="4">
        <v>40.146000000000001</v>
      </c>
      <c r="Z2459" s="4">
        <v>10.224</v>
      </c>
      <c r="AA2459" s="4">
        <v>1.536</v>
      </c>
    </row>
    <row r="2460" spans="1:27" s="6" customFormat="1" x14ac:dyDescent="0.3">
      <c r="A2460" s="40">
        <v>2459</v>
      </c>
      <c r="B2460" s="18" t="s">
        <v>323</v>
      </c>
      <c r="C2460" s="43" t="s">
        <v>181</v>
      </c>
      <c r="D2460" s="41"/>
      <c r="E2460" s="41">
        <v>100</v>
      </c>
      <c r="F2460" s="41">
        <v>2065</v>
      </c>
      <c r="G2460" s="4">
        <v>106.78400000000001</v>
      </c>
      <c r="H2460" s="4">
        <v>111.59</v>
      </c>
      <c r="I2460" s="4">
        <v>117.947</v>
      </c>
      <c r="J2460" s="4">
        <v>122.392</v>
      </c>
      <c r="K2460" s="4">
        <v>122.666</v>
      </c>
      <c r="L2460" s="4">
        <v>118.747</v>
      </c>
      <c r="M2460" s="4">
        <v>116.29600000000001</v>
      </c>
      <c r="N2460" s="4">
        <v>122.27</v>
      </c>
      <c r="O2460" s="4">
        <v>132.553</v>
      </c>
      <c r="P2460" s="4">
        <v>140.36000000000001</v>
      </c>
      <c r="Q2460" s="4">
        <v>144.797</v>
      </c>
      <c r="R2460" s="4">
        <v>151.59200000000001</v>
      </c>
      <c r="S2460" s="4">
        <v>130.25299999999999</v>
      </c>
      <c r="T2460" s="4">
        <v>122.663</v>
      </c>
      <c r="U2460" s="4">
        <v>155.78399999999999</v>
      </c>
      <c r="V2460" s="4">
        <v>175.19200000000001</v>
      </c>
      <c r="W2460" s="4">
        <v>140.279</v>
      </c>
      <c r="X2460" s="4">
        <v>105.65900000000001</v>
      </c>
      <c r="Y2460" s="4">
        <v>47.03</v>
      </c>
      <c r="Z2460" s="4">
        <v>11.532</v>
      </c>
      <c r="AA2460" s="4">
        <v>1.7729999999999999</v>
      </c>
    </row>
    <row r="2461" spans="1:27" s="6" customFormat="1" x14ac:dyDescent="0.3">
      <c r="A2461" s="40">
        <v>2460</v>
      </c>
      <c r="B2461" s="18" t="s">
        <v>323</v>
      </c>
      <c r="C2461" s="43" t="s">
        <v>181</v>
      </c>
      <c r="D2461" s="41"/>
      <c r="E2461" s="41">
        <v>100</v>
      </c>
      <c r="F2461" s="41">
        <v>2070</v>
      </c>
      <c r="G2461" s="4">
        <v>104.239</v>
      </c>
      <c r="H2461" s="4">
        <v>106.39400000000001</v>
      </c>
      <c r="I2461" s="4">
        <v>111.277</v>
      </c>
      <c r="J2461" s="4">
        <v>116.45099999999999</v>
      </c>
      <c r="K2461" s="4">
        <v>119.792</v>
      </c>
      <c r="L2461" s="4">
        <v>120.227</v>
      </c>
      <c r="M2461" s="4">
        <v>116.896</v>
      </c>
      <c r="N2461" s="4">
        <v>114.92100000000001</v>
      </c>
      <c r="O2461" s="4">
        <v>121.119</v>
      </c>
      <c r="P2461" s="4">
        <v>131.35499999999999</v>
      </c>
      <c r="Q2461" s="4">
        <v>138.839</v>
      </c>
      <c r="R2461" s="4">
        <v>142.69999999999999</v>
      </c>
      <c r="S2461" s="4">
        <v>148.548</v>
      </c>
      <c r="T2461" s="4">
        <v>126.363</v>
      </c>
      <c r="U2461" s="4">
        <v>116.586</v>
      </c>
      <c r="V2461" s="4">
        <v>141.53100000000001</v>
      </c>
      <c r="W2461" s="4">
        <v>145.46</v>
      </c>
      <c r="X2461" s="4">
        <v>96.527000000000001</v>
      </c>
      <c r="Y2461" s="4">
        <v>51.183999999999997</v>
      </c>
      <c r="Z2461" s="4">
        <v>14.257999999999999</v>
      </c>
      <c r="AA2461" s="4">
        <v>2.11</v>
      </c>
    </row>
    <row r="2462" spans="1:27" s="6" customFormat="1" x14ac:dyDescent="0.3">
      <c r="A2462" s="40">
        <v>2461</v>
      </c>
      <c r="B2462" s="18" t="s">
        <v>323</v>
      </c>
      <c r="C2462" s="43" t="s">
        <v>181</v>
      </c>
      <c r="D2462" s="41"/>
      <c r="E2462" s="41">
        <v>100</v>
      </c>
      <c r="F2462" s="41">
        <v>2075</v>
      </c>
      <c r="G2462" s="4">
        <v>103.27500000000001</v>
      </c>
      <c r="H2462" s="4">
        <v>103.875</v>
      </c>
      <c r="I2462" s="4">
        <v>106.10299999999999</v>
      </c>
      <c r="J2462" s="4">
        <v>109.878</v>
      </c>
      <c r="K2462" s="4">
        <v>114.017</v>
      </c>
      <c r="L2462" s="4">
        <v>117.505</v>
      </c>
      <c r="M2462" s="4">
        <v>118.49</v>
      </c>
      <c r="N2462" s="4">
        <v>115.604</v>
      </c>
      <c r="O2462" s="4">
        <v>113.867</v>
      </c>
      <c r="P2462" s="4">
        <v>120.054</v>
      </c>
      <c r="Q2462" s="4">
        <v>130.006</v>
      </c>
      <c r="R2462" s="4">
        <v>136.94999999999999</v>
      </c>
      <c r="S2462" s="4">
        <v>140.012</v>
      </c>
      <c r="T2462" s="4">
        <v>144.38399999999999</v>
      </c>
      <c r="U2462" s="4">
        <v>120.44199999999999</v>
      </c>
      <c r="V2462" s="4">
        <v>106.462</v>
      </c>
      <c r="W2462" s="4">
        <v>118.64400000000001</v>
      </c>
      <c r="X2462" s="4">
        <v>101.99</v>
      </c>
      <c r="Y2462" s="4">
        <v>48.444000000000003</v>
      </c>
      <c r="Z2462" s="4">
        <v>16.338000000000001</v>
      </c>
      <c r="AA2462" s="4">
        <v>2.7290000000000001</v>
      </c>
    </row>
    <row r="2463" spans="1:27" s="6" customFormat="1" x14ac:dyDescent="0.3">
      <c r="A2463" s="40">
        <v>2462</v>
      </c>
      <c r="B2463" s="18" t="s">
        <v>323</v>
      </c>
      <c r="C2463" s="43" t="s">
        <v>181</v>
      </c>
      <c r="D2463" s="41"/>
      <c r="E2463" s="41">
        <v>100</v>
      </c>
      <c r="F2463" s="41">
        <v>2080</v>
      </c>
      <c r="G2463" s="4">
        <v>101.751</v>
      </c>
      <c r="H2463" s="4">
        <v>102.935</v>
      </c>
      <c r="I2463" s="4">
        <v>103.604</v>
      </c>
      <c r="J2463" s="4">
        <v>104.79900000000001</v>
      </c>
      <c r="K2463" s="4">
        <v>107.611</v>
      </c>
      <c r="L2463" s="4">
        <v>111.88800000000001</v>
      </c>
      <c r="M2463" s="4">
        <v>115.883</v>
      </c>
      <c r="N2463" s="4">
        <v>117.28</v>
      </c>
      <c r="O2463" s="4">
        <v>114.617</v>
      </c>
      <c r="P2463" s="4">
        <v>112.908</v>
      </c>
      <c r="Q2463" s="4">
        <v>118.881</v>
      </c>
      <c r="R2463" s="4">
        <v>128.346</v>
      </c>
      <c r="S2463" s="4">
        <v>134.53899999999999</v>
      </c>
      <c r="T2463" s="4">
        <v>136.32900000000001</v>
      </c>
      <c r="U2463" s="4">
        <v>138.01</v>
      </c>
      <c r="V2463" s="4">
        <v>110.554</v>
      </c>
      <c r="W2463" s="4">
        <v>90.099000000000004</v>
      </c>
      <c r="X2463" s="4">
        <v>84.751000000000005</v>
      </c>
      <c r="Y2463" s="4">
        <v>53.009</v>
      </c>
      <c r="Z2463" s="4">
        <v>16.277000000000001</v>
      </c>
      <c r="AA2463" s="4">
        <v>3.3450000000000002</v>
      </c>
    </row>
    <row r="2464" spans="1:27" s="6" customFormat="1" x14ac:dyDescent="0.3">
      <c r="A2464" s="40">
        <v>2463</v>
      </c>
      <c r="B2464" s="18" t="s">
        <v>323</v>
      </c>
      <c r="C2464" s="43" t="s">
        <v>181</v>
      </c>
      <c r="D2464" s="41"/>
      <c r="E2464" s="41">
        <v>100</v>
      </c>
      <c r="F2464" s="41">
        <v>2085</v>
      </c>
      <c r="G2464" s="4">
        <v>98.588999999999999</v>
      </c>
      <c r="H2464" s="4">
        <v>101.43300000000001</v>
      </c>
      <c r="I2464" s="4">
        <v>102.682</v>
      </c>
      <c r="J2464" s="4">
        <v>102.392</v>
      </c>
      <c r="K2464" s="4">
        <v>102.696</v>
      </c>
      <c r="L2464" s="4">
        <v>105.63800000000001</v>
      </c>
      <c r="M2464" s="4">
        <v>110.386</v>
      </c>
      <c r="N2464" s="4">
        <v>114.764</v>
      </c>
      <c r="O2464" s="4">
        <v>116.35599999999999</v>
      </c>
      <c r="P2464" s="4">
        <v>113.71899999999999</v>
      </c>
      <c r="Q2464" s="4">
        <v>111.863</v>
      </c>
      <c r="R2464" s="4">
        <v>117.45</v>
      </c>
      <c r="S2464" s="4">
        <v>126.224</v>
      </c>
      <c r="T2464" s="4">
        <v>131.209</v>
      </c>
      <c r="U2464" s="4">
        <v>130.63200000000001</v>
      </c>
      <c r="V2464" s="4">
        <v>127.26900000000001</v>
      </c>
      <c r="W2464" s="4">
        <v>94.373999999999995</v>
      </c>
      <c r="X2464" s="4">
        <v>65.471999999999994</v>
      </c>
      <c r="Y2464" s="4">
        <v>45.515999999999998</v>
      </c>
      <c r="Z2464" s="4">
        <v>18.71</v>
      </c>
      <c r="AA2464" s="4">
        <v>3.6219999999999999</v>
      </c>
    </row>
    <row r="2465" spans="1:27" s="6" customFormat="1" x14ac:dyDescent="0.3">
      <c r="A2465" s="40">
        <v>2464</v>
      </c>
      <c r="B2465" s="18" t="s">
        <v>323</v>
      </c>
      <c r="C2465" s="43" t="s">
        <v>181</v>
      </c>
      <c r="D2465" s="41"/>
      <c r="E2465" s="41">
        <v>100</v>
      </c>
      <c r="F2465" s="41">
        <v>2090</v>
      </c>
      <c r="G2465" s="4">
        <v>94.543999999999997</v>
      </c>
      <c r="H2465" s="4">
        <v>98.296000000000006</v>
      </c>
      <c r="I2465" s="4">
        <v>101.20099999999999</v>
      </c>
      <c r="J2465" s="4">
        <v>101.56399999999999</v>
      </c>
      <c r="K2465" s="4">
        <v>100.452</v>
      </c>
      <c r="L2465" s="4">
        <v>100.878</v>
      </c>
      <c r="M2465" s="4">
        <v>104.255</v>
      </c>
      <c r="N2465" s="4">
        <v>109.357</v>
      </c>
      <c r="O2465" s="4">
        <v>113.913</v>
      </c>
      <c r="P2465" s="4">
        <v>115.51300000000001</v>
      </c>
      <c r="Q2465" s="4">
        <v>112.741</v>
      </c>
      <c r="R2465" s="4">
        <v>110.598</v>
      </c>
      <c r="S2465" s="4">
        <v>115.628</v>
      </c>
      <c r="T2465" s="4">
        <v>123.282</v>
      </c>
      <c r="U2465" s="4">
        <v>126.01900000000001</v>
      </c>
      <c r="V2465" s="4">
        <v>120.98699999999999</v>
      </c>
      <c r="W2465" s="4">
        <v>109.532</v>
      </c>
      <c r="X2465" s="4">
        <v>69.688999999999993</v>
      </c>
      <c r="Y2465" s="4">
        <v>36.265999999999998</v>
      </c>
      <c r="Z2465" s="4">
        <v>16.834</v>
      </c>
      <c r="AA2465" s="4">
        <v>4.33</v>
      </c>
    </row>
    <row r="2466" spans="1:27" s="6" customFormat="1" x14ac:dyDescent="0.3">
      <c r="A2466" s="40">
        <v>2465</v>
      </c>
      <c r="B2466" s="18" t="s">
        <v>323</v>
      </c>
      <c r="C2466" s="43" t="s">
        <v>181</v>
      </c>
      <c r="D2466" s="41"/>
      <c r="E2466" s="41">
        <v>100</v>
      </c>
      <c r="F2466" s="41">
        <v>2095</v>
      </c>
      <c r="G2466" s="4">
        <v>90.879000000000005</v>
      </c>
      <c r="H2466" s="4">
        <v>94.275999999999996</v>
      </c>
      <c r="I2466" s="4">
        <v>98.081999999999994</v>
      </c>
      <c r="J2466" s="4">
        <v>100.17700000000001</v>
      </c>
      <c r="K2466" s="4">
        <v>99.781999999999996</v>
      </c>
      <c r="L2466" s="4">
        <v>98.783000000000001</v>
      </c>
      <c r="M2466" s="4">
        <v>99.611000000000004</v>
      </c>
      <c r="N2466" s="4">
        <v>103.318</v>
      </c>
      <c r="O2466" s="4">
        <v>108.58499999999999</v>
      </c>
      <c r="P2466" s="4">
        <v>113.14400000000001</v>
      </c>
      <c r="Q2466" s="4">
        <v>114.593</v>
      </c>
      <c r="R2466" s="4">
        <v>111.55800000000001</v>
      </c>
      <c r="S2466" s="4">
        <v>108.995</v>
      </c>
      <c r="T2466" s="4">
        <v>113.09699999999999</v>
      </c>
      <c r="U2466" s="4">
        <v>118.679</v>
      </c>
      <c r="V2466" s="4">
        <v>117.206</v>
      </c>
      <c r="W2466" s="4">
        <v>104.946</v>
      </c>
      <c r="X2466" s="4">
        <v>82.153000000000006</v>
      </c>
      <c r="Y2466" s="4">
        <v>39.779000000000003</v>
      </c>
      <c r="Z2466" s="4">
        <v>14.04</v>
      </c>
      <c r="AA2466" s="4">
        <v>4.3099999999999996</v>
      </c>
    </row>
    <row r="2467" spans="1:27" s="6" customFormat="1" x14ac:dyDescent="0.3">
      <c r="A2467" s="40">
        <v>2466</v>
      </c>
      <c r="B2467" s="18" t="s">
        <v>323</v>
      </c>
      <c r="C2467" s="43" t="s">
        <v>181</v>
      </c>
      <c r="D2467" s="41"/>
      <c r="E2467" s="41">
        <v>100</v>
      </c>
      <c r="F2467" s="41">
        <v>2100</v>
      </c>
      <c r="G2467" s="4">
        <v>88.424000000000007</v>
      </c>
      <c r="H2467" s="4">
        <v>90.634</v>
      </c>
      <c r="I2467" s="4">
        <v>94.081999999999994</v>
      </c>
      <c r="J2467" s="4">
        <v>97.153000000000006</v>
      </c>
      <c r="K2467" s="4">
        <v>98.558000000000007</v>
      </c>
      <c r="L2467" s="4">
        <v>98.263999999999996</v>
      </c>
      <c r="M2467" s="4">
        <v>97.632000000000005</v>
      </c>
      <c r="N2467" s="4">
        <v>98.762</v>
      </c>
      <c r="O2467" s="4">
        <v>102.623</v>
      </c>
      <c r="P2467" s="4">
        <v>107.89400000000001</v>
      </c>
      <c r="Q2467" s="4">
        <v>112.306</v>
      </c>
      <c r="R2467" s="4">
        <v>113.48</v>
      </c>
      <c r="S2467" s="4">
        <v>110.056</v>
      </c>
      <c r="T2467" s="4">
        <v>106.764</v>
      </c>
      <c r="U2467" s="4">
        <v>109.116</v>
      </c>
      <c r="V2467" s="4">
        <v>110.83199999999999</v>
      </c>
      <c r="W2467" s="4">
        <v>102.44799999999999</v>
      </c>
      <c r="X2467" s="4">
        <v>79.918999999999997</v>
      </c>
      <c r="Y2467" s="4">
        <v>48.283000000000001</v>
      </c>
      <c r="Z2467" s="4">
        <v>16.106000000000002</v>
      </c>
      <c r="AA2467" s="4">
        <v>3.9239999999999999</v>
      </c>
    </row>
    <row r="2468" spans="1:27" s="6" customFormat="1" x14ac:dyDescent="0.3">
      <c r="A2468" s="40">
        <v>2467</v>
      </c>
      <c r="B2468" s="18" t="s">
        <v>323</v>
      </c>
      <c r="C2468" s="43" t="s">
        <v>182</v>
      </c>
      <c r="D2468" s="41"/>
      <c r="E2468" s="41">
        <v>203</v>
      </c>
      <c r="F2468" s="41">
        <v>2015</v>
      </c>
      <c r="G2468" s="4">
        <v>268.524</v>
      </c>
      <c r="H2468" s="4">
        <v>278.02600000000001</v>
      </c>
      <c r="I2468" s="4">
        <v>234.12700000000001</v>
      </c>
      <c r="J2468" s="4">
        <v>221.72399999999999</v>
      </c>
      <c r="K2468" s="4">
        <v>300.13799999999998</v>
      </c>
      <c r="L2468" s="4">
        <v>340.67</v>
      </c>
      <c r="M2468" s="4">
        <v>363.60500000000002</v>
      </c>
      <c r="N2468" s="4">
        <v>450.541</v>
      </c>
      <c r="O2468" s="4">
        <v>423.53899999999999</v>
      </c>
      <c r="P2468" s="4">
        <v>342.59899999999999</v>
      </c>
      <c r="Q2468" s="4">
        <v>332.54</v>
      </c>
      <c r="R2468" s="4">
        <v>339.12099999999998</v>
      </c>
      <c r="S2468" s="4">
        <v>380.06900000000002</v>
      </c>
      <c r="T2468" s="4">
        <v>367.97399999999999</v>
      </c>
      <c r="U2468" s="4">
        <v>278.03100000000001</v>
      </c>
      <c r="V2468" s="4">
        <v>186.72900000000001</v>
      </c>
      <c r="W2468" s="4">
        <v>152.81100000000001</v>
      </c>
      <c r="X2468" s="4">
        <v>92.328999999999994</v>
      </c>
      <c r="Y2468" s="4">
        <v>36.223999999999997</v>
      </c>
      <c r="Z2468" s="4">
        <v>3.5720000000000001</v>
      </c>
      <c r="AA2468" s="4">
        <v>0.46899999999999997</v>
      </c>
    </row>
    <row r="2469" spans="1:27" s="6" customFormat="1" x14ac:dyDescent="0.3">
      <c r="A2469" s="40">
        <v>2468</v>
      </c>
      <c r="B2469" s="18" t="s">
        <v>323</v>
      </c>
      <c r="C2469" s="43" t="s">
        <v>182</v>
      </c>
      <c r="D2469" s="41"/>
      <c r="E2469" s="41">
        <v>203</v>
      </c>
      <c r="F2469" s="41">
        <v>2020</v>
      </c>
      <c r="G2469" s="4">
        <v>260.99</v>
      </c>
      <c r="H2469" s="4">
        <v>269.72800000000001</v>
      </c>
      <c r="I2469" s="4">
        <v>278.64800000000002</v>
      </c>
      <c r="J2469" s="4">
        <v>236.05099999999999</v>
      </c>
      <c r="K2469" s="4">
        <v>226.25200000000001</v>
      </c>
      <c r="L2469" s="4">
        <v>305.60399999999998</v>
      </c>
      <c r="M2469" s="4">
        <v>345.01299999999998</v>
      </c>
      <c r="N2469" s="4">
        <v>366.23399999999998</v>
      </c>
      <c r="O2469" s="4">
        <v>451.17599999999999</v>
      </c>
      <c r="P2469" s="4">
        <v>422.34100000000001</v>
      </c>
      <c r="Q2469" s="4">
        <v>339.96499999999997</v>
      </c>
      <c r="R2469" s="4">
        <v>327.517</v>
      </c>
      <c r="S2469" s="4">
        <v>330.23200000000003</v>
      </c>
      <c r="T2469" s="4">
        <v>363.59699999999998</v>
      </c>
      <c r="U2469" s="4">
        <v>342.26799999999997</v>
      </c>
      <c r="V2469" s="4">
        <v>245.60400000000001</v>
      </c>
      <c r="W2469" s="4">
        <v>147.387</v>
      </c>
      <c r="X2469" s="4">
        <v>96.010999999999996</v>
      </c>
      <c r="Y2469" s="4">
        <v>39.427999999999997</v>
      </c>
      <c r="Z2469" s="4">
        <v>8.5920000000000005</v>
      </c>
      <c r="AA2469" s="4">
        <v>0.40500000000000003</v>
      </c>
    </row>
    <row r="2470" spans="1:27" s="6" customFormat="1" x14ac:dyDescent="0.3">
      <c r="A2470" s="40">
        <v>2469</v>
      </c>
      <c r="B2470" s="18" t="s">
        <v>323</v>
      </c>
      <c r="C2470" s="43" t="s">
        <v>182</v>
      </c>
      <c r="D2470" s="41"/>
      <c r="E2470" s="41">
        <v>203</v>
      </c>
      <c r="F2470" s="41">
        <v>2025</v>
      </c>
      <c r="G2470" s="4">
        <v>246.1</v>
      </c>
      <c r="H2470" s="4">
        <v>262.20600000000002</v>
      </c>
      <c r="I2470" s="4">
        <v>270.36200000000002</v>
      </c>
      <c r="J2470" s="4">
        <v>280.56</v>
      </c>
      <c r="K2470" s="4">
        <v>240.58</v>
      </c>
      <c r="L2470" s="4">
        <v>231.821</v>
      </c>
      <c r="M2470" s="4">
        <v>310.02600000000001</v>
      </c>
      <c r="N2470" s="4">
        <v>347.726</v>
      </c>
      <c r="O2470" s="4">
        <v>367.24700000000001</v>
      </c>
      <c r="P2470" s="4">
        <v>449.971</v>
      </c>
      <c r="Q2470" s="4">
        <v>419.15</v>
      </c>
      <c r="R2470" s="4">
        <v>335.19</v>
      </c>
      <c r="S2470" s="4">
        <v>319.572</v>
      </c>
      <c r="T2470" s="4">
        <v>316.99799999999999</v>
      </c>
      <c r="U2470" s="4">
        <v>339.99299999999999</v>
      </c>
      <c r="V2470" s="4">
        <v>304.99200000000002</v>
      </c>
      <c r="W2470" s="4">
        <v>196.97399999999999</v>
      </c>
      <c r="X2470" s="4">
        <v>95.356999999999999</v>
      </c>
      <c r="Y2470" s="4">
        <v>43.003999999999998</v>
      </c>
      <c r="Z2470" s="4">
        <v>10.016</v>
      </c>
      <c r="AA2470" s="4">
        <v>0.96799999999999997</v>
      </c>
    </row>
    <row r="2471" spans="1:27" s="6" customFormat="1" x14ac:dyDescent="0.3">
      <c r="A2471" s="40">
        <v>2470</v>
      </c>
      <c r="B2471" s="18" t="s">
        <v>323</v>
      </c>
      <c r="C2471" s="43" t="s">
        <v>182</v>
      </c>
      <c r="D2471" s="41"/>
      <c r="E2471" s="41">
        <v>203</v>
      </c>
      <c r="F2471" s="41">
        <v>2030</v>
      </c>
      <c r="G2471" s="4">
        <v>228.04599999999999</v>
      </c>
      <c r="H2471" s="4">
        <v>247.32900000000001</v>
      </c>
      <c r="I2471" s="4">
        <v>262.85199999999998</v>
      </c>
      <c r="J2471" s="4">
        <v>272.29199999999997</v>
      </c>
      <c r="K2471" s="4">
        <v>285.06900000000002</v>
      </c>
      <c r="L2471" s="4">
        <v>246.15600000000001</v>
      </c>
      <c r="M2471" s="4">
        <v>236.363</v>
      </c>
      <c r="N2471" s="4">
        <v>312.84300000000002</v>
      </c>
      <c r="O2471" s="4">
        <v>348.87</v>
      </c>
      <c r="P2471" s="4">
        <v>366.666</v>
      </c>
      <c r="Q2471" s="4">
        <v>446.78800000000001</v>
      </c>
      <c r="R2471" s="4">
        <v>413.565</v>
      </c>
      <c r="S2471" s="4">
        <v>327.64999999999998</v>
      </c>
      <c r="T2471" s="4">
        <v>307.70999999999998</v>
      </c>
      <c r="U2471" s="4">
        <v>297.87799999999999</v>
      </c>
      <c r="V2471" s="4">
        <v>305.39999999999998</v>
      </c>
      <c r="W2471" s="4">
        <v>248.19399999999999</v>
      </c>
      <c r="X2471" s="4">
        <v>130.91200000000001</v>
      </c>
      <c r="Y2471" s="4">
        <v>44.643999999999998</v>
      </c>
      <c r="Z2471" s="4">
        <v>11.654999999999999</v>
      </c>
      <c r="AA2471" s="4">
        <v>1.268</v>
      </c>
    </row>
    <row r="2472" spans="1:27" s="6" customFormat="1" x14ac:dyDescent="0.3">
      <c r="A2472" s="40">
        <v>2471</v>
      </c>
      <c r="B2472" s="18" t="s">
        <v>323</v>
      </c>
      <c r="C2472" s="43" t="s">
        <v>182</v>
      </c>
      <c r="D2472" s="41"/>
      <c r="E2472" s="41">
        <v>203</v>
      </c>
      <c r="F2472" s="41">
        <v>2035</v>
      </c>
      <c r="G2472" s="4">
        <v>220.09</v>
      </c>
      <c r="H2472" s="4">
        <v>229.28899999999999</v>
      </c>
      <c r="I2472" s="4">
        <v>247.98400000000001</v>
      </c>
      <c r="J2472" s="4">
        <v>264.79700000000003</v>
      </c>
      <c r="K2472" s="4">
        <v>276.82900000000001</v>
      </c>
      <c r="L2472" s="4">
        <v>290.61799999999999</v>
      </c>
      <c r="M2472" s="4">
        <v>250.70099999999999</v>
      </c>
      <c r="N2472" s="4">
        <v>239.34800000000001</v>
      </c>
      <c r="O2472" s="4">
        <v>314.15699999999998</v>
      </c>
      <c r="P2472" s="4">
        <v>348.51299999999998</v>
      </c>
      <c r="Q2472" s="4">
        <v>364.46300000000002</v>
      </c>
      <c r="R2472" s="4">
        <v>441.25299999999999</v>
      </c>
      <c r="S2472" s="4">
        <v>404.892</v>
      </c>
      <c r="T2472" s="4">
        <v>316.40699999999998</v>
      </c>
      <c r="U2472" s="4">
        <v>290.50299999999999</v>
      </c>
      <c r="V2472" s="4">
        <v>269.63799999999998</v>
      </c>
      <c r="W2472" s="4">
        <v>252.03899999999999</v>
      </c>
      <c r="X2472" s="4">
        <v>169.28200000000001</v>
      </c>
      <c r="Y2472" s="4">
        <v>63.984999999999999</v>
      </c>
      <c r="Z2472" s="4">
        <v>12.895</v>
      </c>
      <c r="AA2472" s="4">
        <v>1.601</v>
      </c>
    </row>
    <row r="2473" spans="1:27" s="6" customFormat="1" x14ac:dyDescent="0.3">
      <c r="A2473" s="40">
        <v>2472</v>
      </c>
      <c r="B2473" s="18" t="s">
        <v>323</v>
      </c>
      <c r="C2473" s="43" t="s">
        <v>182</v>
      </c>
      <c r="D2473" s="41"/>
      <c r="E2473" s="41">
        <v>203</v>
      </c>
      <c r="F2473" s="41">
        <v>2040</v>
      </c>
      <c r="G2473" s="4">
        <v>229.90299999999999</v>
      </c>
      <c r="H2473" s="4">
        <v>221.34200000000001</v>
      </c>
      <c r="I2473" s="4">
        <v>229.95699999999999</v>
      </c>
      <c r="J2473" s="4">
        <v>249.94499999999999</v>
      </c>
      <c r="K2473" s="4">
        <v>269.35500000000002</v>
      </c>
      <c r="L2473" s="4">
        <v>282.404</v>
      </c>
      <c r="M2473" s="4">
        <v>295.13099999999997</v>
      </c>
      <c r="N2473" s="4">
        <v>253.68700000000001</v>
      </c>
      <c r="O2473" s="4">
        <v>240.92599999999999</v>
      </c>
      <c r="P2473" s="4">
        <v>314.07900000000001</v>
      </c>
      <c r="Q2473" s="4">
        <v>346.65600000000001</v>
      </c>
      <c r="R2473" s="4">
        <v>360.392</v>
      </c>
      <c r="S2473" s="4">
        <v>432.66699999999997</v>
      </c>
      <c r="T2473" s="4">
        <v>391.971</v>
      </c>
      <c r="U2473" s="4">
        <v>299.94400000000002</v>
      </c>
      <c r="V2473" s="4">
        <v>264.75599999999997</v>
      </c>
      <c r="W2473" s="4">
        <v>225.31899999999999</v>
      </c>
      <c r="X2473" s="4">
        <v>175.935</v>
      </c>
      <c r="Y2473" s="4">
        <v>86.022000000000006</v>
      </c>
      <c r="Z2473" s="4">
        <v>19.596</v>
      </c>
      <c r="AA2473" s="4">
        <v>1.92</v>
      </c>
    </row>
    <row r="2474" spans="1:27" s="6" customFormat="1" x14ac:dyDescent="0.3">
      <c r="A2474" s="40">
        <v>2473</v>
      </c>
      <c r="B2474" s="18" t="s">
        <v>323</v>
      </c>
      <c r="C2474" s="43" t="s">
        <v>182</v>
      </c>
      <c r="D2474" s="41"/>
      <c r="E2474" s="41">
        <v>203</v>
      </c>
      <c r="F2474" s="41">
        <v>2045</v>
      </c>
      <c r="G2474" s="4">
        <v>241.26499999999999</v>
      </c>
      <c r="H2474" s="4">
        <v>231.15799999999999</v>
      </c>
      <c r="I2474" s="4">
        <v>222.01599999999999</v>
      </c>
      <c r="J2474" s="4">
        <v>231.93199999999999</v>
      </c>
      <c r="K2474" s="4">
        <v>254.53100000000001</v>
      </c>
      <c r="L2474" s="4">
        <v>274.95100000000002</v>
      </c>
      <c r="M2474" s="4">
        <v>286.94600000000003</v>
      </c>
      <c r="N2474" s="4">
        <v>298.07400000000001</v>
      </c>
      <c r="O2474" s="4">
        <v>255.268</v>
      </c>
      <c r="P2474" s="4">
        <v>241.27600000000001</v>
      </c>
      <c r="Q2474" s="4">
        <v>312.65800000000002</v>
      </c>
      <c r="R2474" s="4">
        <v>343.11599999999999</v>
      </c>
      <c r="S2474" s="4">
        <v>353.97699999999998</v>
      </c>
      <c r="T2474" s="4">
        <v>419.86599999999999</v>
      </c>
      <c r="U2474" s="4">
        <v>372.964</v>
      </c>
      <c r="V2474" s="4">
        <v>275.07499999999999</v>
      </c>
      <c r="W2474" s="4">
        <v>223.80799999999999</v>
      </c>
      <c r="X2474" s="4">
        <v>160.71700000000001</v>
      </c>
      <c r="Y2474" s="4">
        <v>92.733999999999995</v>
      </c>
      <c r="Z2474" s="4">
        <v>27.855</v>
      </c>
      <c r="AA2474" s="4">
        <v>3.0409999999999999</v>
      </c>
    </row>
    <row r="2475" spans="1:27" s="6" customFormat="1" x14ac:dyDescent="0.3">
      <c r="A2475" s="40">
        <v>2474</v>
      </c>
      <c r="B2475" s="18" t="s">
        <v>323</v>
      </c>
      <c r="C2475" s="43" t="s">
        <v>182</v>
      </c>
      <c r="D2475" s="41"/>
      <c r="E2475" s="41">
        <v>203</v>
      </c>
      <c r="F2475" s="41">
        <v>2050</v>
      </c>
      <c r="G2475" s="4">
        <v>241.892</v>
      </c>
      <c r="H2475" s="4">
        <v>242.52099999999999</v>
      </c>
      <c r="I2475" s="4">
        <v>231.834</v>
      </c>
      <c r="J2475" s="4">
        <v>224.00200000000001</v>
      </c>
      <c r="K2475" s="4">
        <v>236.541</v>
      </c>
      <c r="L2475" s="4">
        <v>260.15300000000002</v>
      </c>
      <c r="M2475" s="4">
        <v>279.51799999999997</v>
      </c>
      <c r="N2475" s="4">
        <v>289.92399999999998</v>
      </c>
      <c r="O2475" s="4">
        <v>299.58499999999998</v>
      </c>
      <c r="P2475" s="4">
        <v>255.62299999999999</v>
      </c>
      <c r="Q2475" s="4">
        <v>240.50899999999999</v>
      </c>
      <c r="R2475" s="4">
        <v>309.77100000000002</v>
      </c>
      <c r="S2475" s="4">
        <v>337.48099999999999</v>
      </c>
      <c r="T2475" s="4">
        <v>344.31299999999999</v>
      </c>
      <c r="U2475" s="4">
        <v>400.90300000000002</v>
      </c>
      <c r="V2475" s="4">
        <v>344.03</v>
      </c>
      <c r="W2475" s="4">
        <v>235.08199999999999</v>
      </c>
      <c r="X2475" s="4">
        <v>162.99299999999999</v>
      </c>
      <c r="Y2475" s="4">
        <v>87.817999999999998</v>
      </c>
      <c r="Z2475" s="4">
        <v>31.763000000000002</v>
      </c>
      <c r="AA2475" s="4">
        <v>4.6749999999999998</v>
      </c>
    </row>
    <row r="2476" spans="1:27" s="6" customFormat="1" x14ac:dyDescent="0.3">
      <c r="A2476" s="40">
        <v>2475</v>
      </c>
      <c r="B2476" s="18" t="s">
        <v>323</v>
      </c>
      <c r="C2476" s="43" t="s">
        <v>182</v>
      </c>
      <c r="D2476" s="41"/>
      <c r="E2476" s="41">
        <v>203</v>
      </c>
      <c r="F2476" s="41">
        <v>2055</v>
      </c>
      <c r="G2476" s="4">
        <v>234.72</v>
      </c>
      <c r="H2476" s="4">
        <v>243.08699999999999</v>
      </c>
      <c r="I2476" s="4">
        <v>243.161</v>
      </c>
      <c r="J2476" s="4">
        <v>233.71899999999999</v>
      </c>
      <c r="K2476" s="4">
        <v>228.38800000000001</v>
      </c>
      <c r="L2476" s="4">
        <v>241.899</v>
      </c>
      <c r="M2476" s="4">
        <v>264.50700000000001</v>
      </c>
      <c r="N2476" s="4">
        <v>282.36500000000001</v>
      </c>
      <c r="O2476" s="4">
        <v>291.38499999999999</v>
      </c>
      <c r="P2476" s="4">
        <v>299.75599999999997</v>
      </c>
      <c r="Q2476" s="4">
        <v>254.828</v>
      </c>
      <c r="R2476" s="4">
        <v>238.57499999999999</v>
      </c>
      <c r="S2476" s="4">
        <v>305.09399999999999</v>
      </c>
      <c r="T2476" s="4">
        <v>328.95699999999999</v>
      </c>
      <c r="U2476" s="4">
        <v>329.87700000000001</v>
      </c>
      <c r="V2476" s="4">
        <v>371.83199999999999</v>
      </c>
      <c r="W2476" s="4">
        <v>297.02999999999997</v>
      </c>
      <c r="X2476" s="4">
        <v>174.59700000000001</v>
      </c>
      <c r="Y2476" s="4">
        <v>92.164000000000001</v>
      </c>
      <c r="Z2476" s="4">
        <v>31.748000000000001</v>
      </c>
      <c r="AA2476" s="4">
        <v>5.8929999999999998</v>
      </c>
    </row>
    <row r="2477" spans="1:27" s="6" customFormat="1" x14ac:dyDescent="0.3">
      <c r="A2477" s="40">
        <v>2476</v>
      </c>
      <c r="B2477" s="18" t="s">
        <v>323</v>
      </c>
      <c r="C2477" s="43" t="s">
        <v>182</v>
      </c>
      <c r="D2477" s="41"/>
      <c r="E2477" s="41">
        <v>203</v>
      </c>
      <c r="F2477" s="41">
        <v>2060</v>
      </c>
      <c r="G2477" s="4">
        <v>225.095</v>
      </c>
      <c r="H2477" s="4">
        <v>235.852</v>
      </c>
      <c r="I2477" s="4">
        <v>243.69399999999999</v>
      </c>
      <c r="J2477" s="4">
        <v>244.94300000000001</v>
      </c>
      <c r="K2477" s="4">
        <v>237.87299999999999</v>
      </c>
      <c r="L2477" s="4">
        <v>233.47</v>
      </c>
      <c r="M2477" s="4">
        <v>246.042</v>
      </c>
      <c r="N2477" s="4">
        <v>267.22199999999998</v>
      </c>
      <c r="O2477" s="4">
        <v>283.76799999999997</v>
      </c>
      <c r="P2477" s="4">
        <v>291.59399999999999</v>
      </c>
      <c r="Q2477" s="4">
        <v>298.75299999999999</v>
      </c>
      <c r="R2477" s="4">
        <v>252.9</v>
      </c>
      <c r="S2477" s="4">
        <v>235.322</v>
      </c>
      <c r="T2477" s="4">
        <v>297.976</v>
      </c>
      <c r="U2477" s="4">
        <v>316.12599999999998</v>
      </c>
      <c r="V2477" s="4">
        <v>307.51299999999998</v>
      </c>
      <c r="W2477" s="4">
        <v>324.06099999999998</v>
      </c>
      <c r="X2477" s="4">
        <v>224.61500000000001</v>
      </c>
      <c r="Y2477" s="4">
        <v>101.91200000000001</v>
      </c>
      <c r="Z2477" s="4">
        <v>35.048000000000002</v>
      </c>
      <c r="AA2477" s="4">
        <v>6.4870000000000001</v>
      </c>
    </row>
    <row r="2478" spans="1:27" s="6" customFormat="1" x14ac:dyDescent="0.3">
      <c r="A2478" s="40">
        <v>2477</v>
      </c>
      <c r="B2478" s="18" t="s">
        <v>323</v>
      </c>
      <c r="C2478" s="43" t="s">
        <v>182</v>
      </c>
      <c r="D2478" s="41"/>
      <c r="E2478" s="41">
        <v>203</v>
      </c>
      <c r="F2478" s="41">
        <v>2065</v>
      </c>
      <c r="G2478" s="4">
        <v>218.27199999999999</v>
      </c>
      <c r="H2478" s="4">
        <v>226.16900000000001</v>
      </c>
      <c r="I2478" s="4">
        <v>236.428</v>
      </c>
      <c r="J2478" s="4">
        <v>245.37799999999999</v>
      </c>
      <c r="K2478" s="4">
        <v>248.86199999999999</v>
      </c>
      <c r="L2478" s="4">
        <v>242.66900000000001</v>
      </c>
      <c r="M2478" s="4">
        <v>237.39</v>
      </c>
      <c r="N2478" s="4">
        <v>248.63200000000001</v>
      </c>
      <c r="O2478" s="4">
        <v>268.58600000000001</v>
      </c>
      <c r="P2478" s="4">
        <v>284.00400000000002</v>
      </c>
      <c r="Q2478" s="4">
        <v>290.71800000000002</v>
      </c>
      <c r="R2478" s="4">
        <v>296.58199999999999</v>
      </c>
      <c r="S2478" s="4">
        <v>249.702</v>
      </c>
      <c r="T2478" s="4">
        <v>230.29</v>
      </c>
      <c r="U2478" s="4">
        <v>287.185</v>
      </c>
      <c r="V2478" s="4">
        <v>296.10700000000003</v>
      </c>
      <c r="W2478" s="4">
        <v>270.411</v>
      </c>
      <c r="X2478" s="4">
        <v>249.29300000000001</v>
      </c>
      <c r="Y2478" s="4">
        <v>135.15600000000001</v>
      </c>
      <c r="Z2478" s="4">
        <v>40.698999999999998</v>
      </c>
      <c r="AA2478" s="4">
        <v>7.6159999999999997</v>
      </c>
    </row>
    <row r="2479" spans="1:27" s="6" customFormat="1" x14ac:dyDescent="0.3">
      <c r="A2479" s="40">
        <v>2478</v>
      </c>
      <c r="B2479" s="18" t="s">
        <v>323</v>
      </c>
      <c r="C2479" s="43" t="s">
        <v>182</v>
      </c>
      <c r="D2479" s="41"/>
      <c r="E2479" s="41">
        <v>203</v>
      </c>
      <c r="F2479" s="41">
        <v>2070</v>
      </c>
      <c r="G2479" s="4">
        <v>218.08600000000001</v>
      </c>
      <c r="H2479" s="4">
        <v>219.28200000000001</v>
      </c>
      <c r="I2479" s="4">
        <v>226.71100000000001</v>
      </c>
      <c r="J2479" s="4">
        <v>238.01599999999999</v>
      </c>
      <c r="K2479" s="4">
        <v>249.06700000000001</v>
      </c>
      <c r="L2479" s="4">
        <v>253.37</v>
      </c>
      <c r="M2479" s="4">
        <v>246.352</v>
      </c>
      <c r="N2479" s="4">
        <v>239.83600000000001</v>
      </c>
      <c r="O2479" s="4">
        <v>249.95699999999999</v>
      </c>
      <c r="P2479" s="4">
        <v>268.86599999999999</v>
      </c>
      <c r="Q2479" s="4">
        <v>283.24099999999999</v>
      </c>
      <c r="R2479" s="4">
        <v>288.78100000000001</v>
      </c>
      <c r="S2479" s="4">
        <v>293.077</v>
      </c>
      <c r="T2479" s="4">
        <v>244.767</v>
      </c>
      <c r="U2479" s="4">
        <v>222.57900000000001</v>
      </c>
      <c r="V2479" s="4">
        <v>270.214</v>
      </c>
      <c r="W2479" s="4">
        <v>262.577</v>
      </c>
      <c r="X2479" s="4">
        <v>211.42</v>
      </c>
      <c r="Y2479" s="4">
        <v>154.40899999999999</v>
      </c>
      <c r="Z2479" s="4">
        <v>56.576000000000001</v>
      </c>
      <c r="AA2479" s="4">
        <v>9.4109999999999996</v>
      </c>
    </row>
    <row r="2480" spans="1:27" s="6" customFormat="1" x14ac:dyDescent="0.3">
      <c r="A2480" s="40">
        <v>2479</v>
      </c>
      <c r="B2480" s="18" t="s">
        <v>323</v>
      </c>
      <c r="C2480" s="43" t="s">
        <v>182</v>
      </c>
      <c r="D2480" s="41"/>
      <c r="E2480" s="41">
        <v>203</v>
      </c>
      <c r="F2480" s="41">
        <v>2075</v>
      </c>
      <c r="G2480" s="4">
        <v>222.589</v>
      </c>
      <c r="H2480" s="4">
        <v>219.03</v>
      </c>
      <c r="I2480" s="4">
        <v>219.79400000000001</v>
      </c>
      <c r="J2480" s="4">
        <v>228.20500000000001</v>
      </c>
      <c r="K2480" s="4">
        <v>241.48099999999999</v>
      </c>
      <c r="L2480" s="4">
        <v>253.29400000000001</v>
      </c>
      <c r="M2480" s="4">
        <v>256.815</v>
      </c>
      <c r="N2480" s="4">
        <v>248.63800000000001</v>
      </c>
      <c r="O2480" s="4">
        <v>241.095</v>
      </c>
      <c r="P2480" s="4">
        <v>250.285</v>
      </c>
      <c r="Q2480" s="4">
        <v>268.24299999999999</v>
      </c>
      <c r="R2480" s="4">
        <v>281.51799999999997</v>
      </c>
      <c r="S2480" s="4">
        <v>285.65199999999999</v>
      </c>
      <c r="T2480" s="4">
        <v>287.71600000000001</v>
      </c>
      <c r="U2480" s="4">
        <v>237.16499999999999</v>
      </c>
      <c r="V2480" s="4">
        <v>210.33</v>
      </c>
      <c r="W2480" s="4">
        <v>241.53</v>
      </c>
      <c r="X2480" s="4">
        <v>208.48500000000001</v>
      </c>
      <c r="Y2480" s="4">
        <v>134.62899999999999</v>
      </c>
      <c r="Z2480" s="4">
        <v>67.638000000000005</v>
      </c>
      <c r="AA2480" s="4">
        <v>13.637</v>
      </c>
    </row>
    <row r="2481" spans="1:27" s="6" customFormat="1" x14ac:dyDescent="0.3">
      <c r="A2481" s="40">
        <v>2480</v>
      </c>
      <c r="B2481" s="18" t="s">
        <v>323</v>
      </c>
      <c r="C2481" s="43" t="s">
        <v>182</v>
      </c>
      <c r="D2481" s="41"/>
      <c r="E2481" s="41">
        <v>203</v>
      </c>
      <c r="F2481" s="41">
        <v>2080</v>
      </c>
      <c r="G2481" s="4">
        <v>225.33500000000001</v>
      </c>
      <c r="H2481" s="4">
        <v>223.471</v>
      </c>
      <c r="I2481" s="4">
        <v>219.50899999999999</v>
      </c>
      <c r="J2481" s="4">
        <v>221.19</v>
      </c>
      <c r="K2481" s="4">
        <v>231.44200000000001</v>
      </c>
      <c r="L2481" s="4">
        <v>245.43100000000001</v>
      </c>
      <c r="M2481" s="4">
        <v>256.51</v>
      </c>
      <c r="N2481" s="4">
        <v>258.94</v>
      </c>
      <c r="O2481" s="4">
        <v>249.8</v>
      </c>
      <c r="P2481" s="4">
        <v>241.43299999999999</v>
      </c>
      <c r="Q2481" s="4">
        <v>249.79599999999999</v>
      </c>
      <c r="R2481" s="4">
        <v>266.76600000000002</v>
      </c>
      <c r="S2481" s="4">
        <v>278.72800000000001</v>
      </c>
      <c r="T2481" s="4">
        <v>280.846</v>
      </c>
      <c r="U2481" s="4">
        <v>279.41399999999999</v>
      </c>
      <c r="V2481" s="4">
        <v>224.98699999999999</v>
      </c>
      <c r="W2481" s="4">
        <v>189.38900000000001</v>
      </c>
      <c r="X2481" s="4">
        <v>194.523</v>
      </c>
      <c r="Y2481" s="4">
        <v>136.22499999999999</v>
      </c>
      <c r="Z2481" s="4">
        <v>61.552</v>
      </c>
      <c r="AA2481" s="4">
        <v>17.774999999999999</v>
      </c>
    </row>
    <row r="2482" spans="1:27" s="6" customFormat="1" x14ac:dyDescent="0.3">
      <c r="A2482" s="40">
        <v>2481</v>
      </c>
      <c r="B2482" s="18" t="s">
        <v>323</v>
      </c>
      <c r="C2482" s="43" t="s">
        <v>182</v>
      </c>
      <c r="D2482" s="41"/>
      <c r="E2482" s="41">
        <v>203</v>
      </c>
      <c r="F2482" s="41">
        <v>2085</v>
      </c>
      <c r="G2482" s="4">
        <v>223.005</v>
      </c>
      <c r="H2482" s="4">
        <v>226.15100000000001</v>
      </c>
      <c r="I2482" s="4">
        <v>223.91200000000001</v>
      </c>
      <c r="J2482" s="4">
        <v>220.80600000000001</v>
      </c>
      <c r="K2482" s="4">
        <v>224.197</v>
      </c>
      <c r="L2482" s="4">
        <v>235.11199999999999</v>
      </c>
      <c r="M2482" s="4">
        <v>248.42099999999999</v>
      </c>
      <c r="N2482" s="4">
        <v>258.483</v>
      </c>
      <c r="O2482" s="4">
        <v>260.00200000000001</v>
      </c>
      <c r="P2482" s="4">
        <v>250.09299999999999</v>
      </c>
      <c r="Q2482" s="4">
        <v>241.02600000000001</v>
      </c>
      <c r="R2482" s="4">
        <v>248.56200000000001</v>
      </c>
      <c r="S2482" s="4">
        <v>264.35700000000003</v>
      </c>
      <c r="T2482" s="4">
        <v>274.423</v>
      </c>
      <c r="U2482" s="4">
        <v>273.34899999999999</v>
      </c>
      <c r="V2482" s="4">
        <v>266.03199999999998</v>
      </c>
      <c r="W2482" s="4">
        <v>203.98599999999999</v>
      </c>
      <c r="X2482" s="4">
        <v>154.60599999999999</v>
      </c>
      <c r="Y2482" s="4">
        <v>130.274</v>
      </c>
      <c r="Z2482" s="4">
        <v>64.906000000000006</v>
      </c>
      <c r="AA2482" s="4">
        <v>18.331</v>
      </c>
    </row>
    <row r="2483" spans="1:27" s="6" customFormat="1" x14ac:dyDescent="0.3">
      <c r="A2483" s="40">
        <v>2482</v>
      </c>
      <c r="B2483" s="18" t="s">
        <v>323</v>
      </c>
      <c r="C2483" s="43" t="s">
        <v>182</v>
      </c>
      <c r="D2483" s="41"/>
      <c r="E2483" s="41">
        <v>203</v>
      </c>
      <c r="F2483" s="41">
        <v>2090</v>
      </c>
      <c r="G2483" s="4">
        <v>217.059</v>
      </c>
      <c r="H2483" s="4">
        <v>223.75899999999999</v>
      </c>
      <c r="I2483" s="4">
        <v>226.56</v>
      </c>
      <c r="J2483" s="4">
        <v>225.10599999999999</v>
      </c>
      <c r="K2483" s="4">
        <v>223.583</v>
      </c>
      <c r="L2483" s="4">
        <v>227.58799999999999</v>
      </c>
      <c r="M2483" s="4">
        <v>237.87799999999999</v>
      </c>
      <c r="N2483" s="4">
        <v>250.25</v>
      </c>
      <c r="O2483" s="4">
        <v>259.46300000000002</v>
      </c>
      <c r="P2483" s="4">
        <v>260.24900000000002</v>
      </c>
      <c r="Q2483" s="4">
        <v>249.68700000000001</v>
      </c>
      <c r="R2483" s="4">
        <v>239.94399999999999</v>
      </c>
      <c r="S2483" s="4">
        <v>246.524</v>
      </c>
      <c r="T2483" s="4">
        <v>260.61399999999998</v>
      </c>
      <c r="U2483" s="4">
        <v>267.64</v>
      </c>
      <c r="V2483" s="4">
        <v>261.13600000000002</v>
      </c>
      <c r="W2483" s="4">
        <v>242.721</v>
      </c>
      <c r="X2483" s="4">
        <v>168.59700000000001</v>
      </c>
      <c r="Y2483" s="4">
        <v>105.928</v>
      </c>
      <c r="Z2483" s="4">
        <v>64.515000000000001</v>
      </c>
      <c r="AA2483" s="4">
        <v>20.265999999999998</v>
      </c>
    </row>
    <row r="2484" spans="1:27" s="6" customFormat="1" x14ac:dyDescent="0.3">
      <c r="A2484" s="40">
        <v>2483</v>
      </c>
      <c r="B2484" s="18" t="s">
        <v>323</v>
      </c>
      <c r="C2484" s="43" t="s">
        <v>182</v>
      </c>
      <c r="D2484" s="41"/>
      <c r="E2484" s="41">
        <v>203</v>
      </c>
      <c r="F2484" s="41">
        <v>2095</v>
      </c>
      <c r="G2484" s="4">
        <v>211.03100000000001</v>
      </c>
      <c r="H2484" s="4">
        <v>217.74799999999999</v>
      </c>
      <c r="I2484" s="4">
        <v>224.131</v>
      </c>
      <c r="J2484" s="4">
        <v>227.655</v>
      </c>
      <c r="K2484" s="4">
        <v>227.65199999999999</v>
      </c>
      <c r="L2484" s="4">
        <v>226.68799999999999</v>
      </c>
      <c r="M2484" s="4">
        <v>230.12799999999999</v>
      </c>
      <c r="N2484" s="4">
        <v>239.559</v>
      </c>
      <c r="O2484" s="4">
        <v>251.15700000000001</v>
      </c>
      <c r="P2484" s="4">
        <v>259.68900000000002</v>
      </c>
      <c r="Q2484" s="4">
        <v>259.83800000000002</v>
      </c>
      <c r="R2484" s="4">
        <v>248.65</v>
      </c>
      <c r="S2484" s="4">
        <v>238.155</v>
      </c>
      <c r="T2484" s="4">
        <v>243.33199999999999</v>
      </c>
      <c r="U2484" s="4">
        <v>254.667</v>
      </c>
      <c r="V2484" s="4">
        <v>256.51499999999999</v>
      </c>
      <c r="W2484" s="4">
        <v>239.732</v>
      </c>
      <c r="X2484" s="4">
        <v>203.078</v>
      </c>
      <c r="Y2484" s="4">
        <v>118.175</v>
      </c>
      <c r="Z2484" s="4">
        <v>54.548999999999999</v>
      </c>
      <c r="AA2484" s="4">
        <v>21.783000000000001</v>
      </c>
    </row>
    <row r="2485" spans="1:27" s="6" customFormat="1" x14ac:dyDescent="0.3">
      <c r="A2485" s="40">
        <v>2484</v>
      </c>
      <c r="B2485" s="18" t="s">
        <v>323</v>
      </c>
      <c r="C2485" s="43" t="s">
        <v>182</v>
      </c>
      <c r="D2485" s="41"/>
      <c r="E2485" s="41">
        <v>203</v>
      </c>
      <c r="F2485" s="41">
        <v>2100</v>
      </c>
      <c r="G2485" s="4">
        <v>207.9</v>
      </c>
      <c r="H2485" s="4">
        <v>211.65600000000001</v>
      </c>
      <c r="I2485" s="4">
        <v>218.08799999999999</v>
      </c>
      <c r="J2485" s="4">
        <v>225.125</v>
      </c>
      <c r="K2485" s="4">
        <v>229.96600000000001</v>
      </c>
      <c r="L2485" s="4">
        <v>230.47300000000001</v>
      </c>
      <c r="M2485" s="4">
        <v>228.99199999999999</v>
      </c>
      <c r="N2485" s="4">
        <v>231.65799999999999</v>
      </c>
      <c r="O2485" s="4">
        <v>240.39599999999999</v>
      </c>
      <c r="P2485" s="4">
        <v>251.38</v>
      </c>
      <c r="Q2485" s="4">
        <v>259.32400000000001</v>
      </c>
      <c r="R2485" s="4">
        <v>258.863</v>
      </c>
      <c r="S2485" s="4">
        <v>246.98400000000001</v>
      </c>
      <c r="T2485" s="4">
        <v>235.369</v>
      </c>
      <c r="U2485" s="4">
        <v>238.221</v>
      </c>
      <c r="V2485" s="4">
        <v>244.78399999999999</v>
      </c>
      <c r="W2485" s="4">
        <v>236.756</v>
      </c>
      <c r="X2485" s="4">
        <v>202.82499999999999</v>
      </c>
      <c r="Y2485" s="4">
        <v>145.554</v>
      </c>
      <c r="Z2485" s="4">
        <v>63.442999999999998</v>
      </c>
      <c r="AA2485" s="4">
        <v>20.92</v>
      </c>
    </row>
    <row r="2486" spans="1:27" s="6" customFormat="1" x14ac:dyDescent="0.3">
      <c r="A2486" s="40">
        <v>2485</v>
      </c>
      <c r="B2486" s="18" t="s">
        <v>323</v>
      </c>
      <c r="C2486" s="43" t="s">
        <v>183</v>
      </c>
      <c r="D2486" s="41"/>
      <c r="E2486" s="41">
        <v>348</v>
      </c>
      <c r="F2486" s="41">
        <v>2015</v>
      </c>
      <c r="G2486" s="4">
        <v>217.143</v>
      </c>
      <c r="H2486" s="4">
        <v>235.40799999999999</v>
      </c>
      <c r="I2486" s="4">
        <v>234.53299999999999</v>
      </c>
      <c r="J2486" s="4">
        <v>249.601</v>
      </c>
      <c r="K2486" s="4">
        <v>307.41899999999998</v>
      </c>
      <c r="L2486" s="4">
        <v>297.58199999999999</v>
      </c>
      <c r="M2486" s="4">
        <v>319.12099999999998</v>
      </c>
      <c r="N2486" s="4">
        <v>405.53300000000002</v>
      </c>
      <c r="O2486" s="4">
        <v>387.63600000000002</v>
      </c>
      <c r="P2486" s="4">
        <v>334.81299999999999</v>
      </c>
      <c r="Q2486" s="4">
        <v>298.173</v>
      </c>
      <c r="R2486" s="4">
        <v>364.15300000000002</v>
      </c>
      <c r="S2486" s="4">
        <v>404.97800000000001</v>
      </c>
      <c r="T2486" s="4">
        <v>310.85899999999998</v>
      </c>
      <c r="U2486" s="4">
        <v>271.06299999999999</v>
      </c>
      <c r="V2486" s="4">
        <v>215.58099999999999</v>
      </c>
      <c r="W2486" s="4">
        <v>156.822</v>
      </c>
      <c r="X2486" s="4">
        <v>80.373999999999995</v>
      </c>
      <c r="Y2486" s="4">
        <v>37.649000000000001</v>
      </c>
      <c r="Z2486" s="4">
        <v>4.4640000000000004</v>
      </c>
      <c r="AA2486" s="4">
        <v>0.68899999999999995</v>
      </c>
    </row>
    <row r="2487" spans="1:27" s="6" customFormat="1" x14ac:dyDescent="0.3">
      <c r="A2487" s="40">
        <v>2486</v>
      </c>
      <c r="B2487" s="18" t="s">
        <v>323</v>
      </c>
      <c r="C2487" s="43" t="s">
        <v>183</v>
      </c>
      <c r="D2487" s="41"/>
      <c r="E2487" s="41">
        <v>348</v>
      </c>
      <c r="F2487" s="41">
        <v>2020</v>
      </c>
      <c r="G2487" s="4">
        <v>211.88900000000001</v>
      </c>
      <c r="H2487" s="4">
        <v>217.417</v>
      </c>
      <c r="I2487" s="4">
        <v>235.637</v>
      </c>
      <c r="J2487" s="4">
        <v>236.126</v>
      </c>
      <c r="K2487" s="4">
        <v>252.39500000000001</v>
      </c>
      <c r="L2487" s="4">
        <v>309.84899999999999</v>
      </c>
      <c r="M2487" s="4">
        <v>299.12599999999998</v>
      </c>
      <c r="N2487" s="4">
        <v>319.65499999999997</v>
      </c>
      <c r="O2487" s="4">
        <v>404.44200000000001</v>
      </c>
      <c r="P2487" s="4">
        <v>384.43099999999998</v>
      </c>
      <c r="Q2487" s="4">
        <v>329.2</v>
      </c>
      <c r="R2487" s="4">
        <v>289.95999999999998</v>
      </c>
      <c r="S2487" s="4">
        <v>349.15499999999997</v>
      </c>
      <c r="T2487" s="4">
        <v>381.22199999999998</v>
      </c>
      <c r="U2487" s="4">
        <v>283.98500000000001</v>
      </c>
      <c r="V2487" s="4">
        <v>232.81</v>
      </c>
      <c r="W2487" s="4">
        <v>163.09800000000001</v>
      </c>
      <c r="X2487" s="4">
        <v>94.263999999999996</v>
      </c>
      <c r="Y2487" s="4">
        <v>33.94</v>
      </c>
      <c r="Z2487" s="4">
        <v>9.5180000000000007</v>
      </c>
      <c r="AA2487" s="4">
        <v>0.60899999999999999</v>
      </c>
    </row>
    <row r="2488" spans="1:27" s="6" customFormat="1" x14ac:dyDescent="0.3">
      <c r="A2488" s="40">
        <v>2487</v>
      </c>
      <c r="B2488" s="18" t="s">
        <v>323</v>
      </c>
      <c r="C2488" s="43" t="s">
        <v>183</v>
      </c>
      <c r="D2488" s="41"/>
      <c r="E2488" s="41">
        <v>348</v>
      </c>
      <c r="F2488" s="41">
        <v>2025</v>
      </c>
      <c r="G2488" s="4">
        <v>206.215</v>
      </c>
      <c r="H2488" s="4">
        <v>212.17400000000001</v>
      </c>
      <c r="I2488" s="4">
        <v>217.65899999999999</v>
      </c>
      <c r="J2488" s="4">
        <v>237.238</v>
      </c>
      <c r="K2488" s="4">
        <v>238.94200000000001</v>
      </c>
      <c r="L2488" s="4">
        <v>254.90799999999999</v>
      </c>
      <c r="M2488" s="4">
        <v>311.39800000000002</v>
      </c>
      <c r="N2488" s="4">
        <v>299.75099999999998</v>
      </c>
      <c r="O2488" s="4">
        <v>319.06200000000001</v>
      </c>
      <c r="P2488" s="4">
        <v>401.3</v>
      </c>
      <c r="Q2488" s="4">
        <v>378.35700000000003</v>
      </c>
      <c r="R2488" s="4">
        <v>320.714</v>
      </c>
      <c r="S2488" s="4">
        <v>278.84500000000003</v>
      </c>
      <c r="T2488" s="4">
        <v>330.00099999999998</v>
      </c>
      <c r="U2488" s="4">
        <v>350.23399999999998</v>
      </c>
      <c r="V2488" s="4">
        <v>246.15100000000001</v>
      </c>
      <c r="W2488" s="4">
        <v>178.96299999999999</v>
      </c>
      <c r="X2488" s="4">
        <v>100.667</v>
      </c>
      <c r="Y2488" s="4">
        <v>41.371000000000002</v>
      </c>
      <c r="Z2488" s="4">
        <v>9.0190000000000001</v>
      </c>
      <c r="AA2488" s="4">
        <v>1.254</v>
      </c>
    </row>
    <row r="2489" spans="1:27" s="6" customFormat="1" x14ac:dyDescent="0.3">
      <c r="A2489" s="40">
        <v>2488</v>
      </c>
      <c r="B2489" s="18" t="s">
        <v>323</v>
      </c>
      <c r="C2489" s="43" t="s">
        <v>183</v>
      </c>
      <c r="D2489" s="41"/>
      <c r="E2489" s="41">
        <v>348</v>
      </c>
      <c r="F2489" s="41">
        <v>2030</v>
      </c>
      <c r="G2489" s="4">
        <v>199.90799999999999</v>
      </c>
      <c r="H2489" s="4">
        <v>206.511</v>
      </c>
      <c r="I2489" s="4">
        <v>212.423</v>
      </c>
      <c r="J2489" s="4">
        <v>219.279</v>
      </c>
      <c r="K2489" s="4">
        <v>240.06399999999999</v>
      </c>
      <c r="L2489" s="4">
        <v>241.48400000000001</v>
      </c>
      <c r="M2489" s="4">
        <v>256.56099999999998</v>
      </c>
      <c r="N2489" s="4">
        <v>312.029</v>
      </c>
      <c r="O2489" s="4">
        <v>299.32400000000001</v>
      </c>
      <c r="P2489" s="4">
        <v>316.875</v>
      </c>
      <c r="Q2489" s="4">
        <v>395.36599999999999</v>
      </c>
      <c r="R2489" s="4">
        <v>369.22899999999998</v>
      </c>
      <c r="S2489" s="4">
        <v>309.23399999999998</v>
      </c>
      <c r="T2489" s="4">
        <v>264.55399999999997</v>
      </c>
      <c r="U2489" s="4">
        <v>304.78199999999998</v>
      </c>
      <c r="V2489" s="4">
        <v>306.14499999999998</v>
      </c>
      <c r="W2489" s="4">
        <v>192.036</v>
      </c>
      <c r="X2489" s="4">
        <v>113.223</v>
      </c>
      <c r="Y2489" s="4">
        <v>45.817999999999998</v>
      </c>
      <c r="Z2489" s="4">
        <v>11.537000000000001</v>
      </c>
      <c r="AA2489" s="4">
        <v>1.333</v>
      </c>
    </row>
    <row r="2490" spans="1:27" s="6" customFormat="1" x14ac:dyDescent="0.3">
      <c r="A2490" s="40">
        <v>2489</v>
      </c>
      <c r="B2490" s="18" t="s">
        <v>323</v>
      </c>
      <c r="C2490" s="43" t="s">
        <v>183</v>
      </c>
      <c r="D2490" s="41"/>
      <c r="E2490" s="41">
        <v>348</v>
      </c>
      <c r="F2490" s="41">
        <v>2035</v>
      </c>
      <c r="G2490" s="4">
        <v>190.892</v>
      </c>
      <c r="H2490" s="4">
        <v>200.21299999999999</v>
      </c>
      <c r="I2490" s="4">
        <v>206.76900000000001</v>
      </c>
      <c r="J2490" s="4">
        <v>214.05199999999999</v>
      </c>
      <c r="K2490" s="4">
        <v>222.13200000000001</v>
      </c>
      <c r="L2490" s="4">
        <v>242.61600000000001</v>
      </c>
      <c r="M2490" s="4">
        <v>243.17699999999999</v>
      </c>
      <c r="N2490" s="4">
        <v>257.34800000000001</v>
      </c>
      <c r="O2490" s="4">
        <v>311.62</v>
      </c>
      <c r="P2490" s="4">
        <v>297.46199999999999</v>
      </c>
      <c r="Q2490" s="4">
        <v>312.589</v>
      </c>
      <c r="R2490" s="4">
        <v>386.47699999999998</v>
      </c>
      <c r="S2490" s="4">
        <v>356.90699999999998</v>
      </c>
      <c r="T2490" s="4">
        <v>294.42099999999999</v>
      </c>
      <c r="U2490" s="4">
        <v>245.57599999999999</v>
      </c>
      <c r="V2490" s="4">
        <v>268.58</v>
      </c>
      <c r="W2490" s="4">
        <v>242.226</v>
      </c>
      <c r="X2490" s="4">
        <v>124.40900000000001</v>
      </c>
      <c r="Y2490" s="4">
        <v>53.38</v>
      </c>
      <c r="Z2490" s="4">
        <v>13.396000000000001</v>
      </c>
      <c r="AA2490" s="4">
        <v>1.7509999999999999</v>
      </c>
    </row>
    <row r="2491" spans="1:27" s="6" customFormat="1" x14ac:dyDescent="0.3">
      <c r="A2491" s="40">
        <v>2490</v>
      </c>
      <c r="B2491" s="18" t="s">
        <v>323</v>
      </c>
      <c r="C2491" s="43" t="s">
        <v>183</v>
      </c>
      <c r="D2491" s="41"/>
      <c r="E2491" s="41">
        <v>348</v>
      </c>
      <c r="F2491" s="41">
        <v>2040</v>
      </c>
      <c r="G2491" s="4">
        <v>184.51</v>
      </c>
      <c r="H2491" s="4">
        <v>191.20699999999999</v>
      </c>
      <c r="I2491" s="4">
        <v>200.47900000000001</v>
      </c>
      <c r="J2491" s="4">
        <v>208.40700000000001</v>
      </c>
      <c r="K2491" s="4">
        <v>216.91800000000001</v>
      </c>
      <c r="L2491" s="4">
        <v>224.715</v>
      </c>
      <c r="M2491" s="4">
        <v>244.32599999999999</v>
      </c>
      <c r="N2491" s="4">
        <v>244.02199999999999</v>
      </c>
      <c r="O2491" s="4">
        <v>257.226</v>
      </c>
      <c r="P2491" s="4">
        <v>309.81299999999999</v>
      </c>
      <c r="Q2491" s="4">
        <v>293.74799999999999</v>
      </c>
      <c r="R2491" s="4">
        <v>306.09800000000001</v>
      </c>
      <c r="S2491" s="4">
        <v>374.47</v>
      </c>
      <c r="T2491" s="4">
        <v>340.92399999999998</v>
      </c>
      <c r="U2491" s="4">
        <v>274.56400000000002</v>
      </c>
      <c r="V2491" s="4">
        <v>218.03299999999999</v>
      </c>
      <c r="W2491" s="4">
        <v>215.298</v>
      </c>
      <c r="X2491" s="4">
        <v>160.429</v>
      </c>
      <c r="Y2491" s="4">
        <v>60.633000000000003</v>
      </c>
      <c r="Z2491" s="4">
        <v>16.331</v>
      </c>
      <c r="AA2491" s="4">
        <v>2.1589999999999998</v>
      </c>
    </row>
    <row r="2492" spans="1:27" s="6" customFormat="1" x14ac:dyDescent="0.3">
      <c r="A2492" s="40">
        <v>2491</v>
      </c>
      <c r="B2492" s="18" t="s">
        <v>323</v>
      </c>
      <c r="C2492" s="43" t="s">
        <v>183</v>
      </c>
      <c r="D2492" s="41"/>
      <c r="E2492" s="41">
        <v>348</v>
      </c>
      <c r="F2492" s="41">
        <v>2045</v>
      </c>
      <c r="G2492" s="4">
        <v>180.84299999999999</v>
      </c>
      <c r="H2492" s="4">
        <v>184.834</v>
      </c>
      <c r="I2492" s="4">
        <v>191.477</v>
      </c>
      <c r="J2492" s="4">
        <v>202.125</v>
      </c>
      <c r="K2492" s="4">
        <v>211.28700000000001</v>
      </c>
      <c r="L2492" s="4">
        <v>219.51499999999999</v>
      </c>
      <c r="M2492" s="4">
        <v>226.46299999999999</v>
      </c>
      <c r="N2492" s="4">
        <v>245.196</v>
      </c>
      <c r="O2492" s="4">
        <v>244.00399999999999</v>
      </c>
      <c r="P2492" s="4">
        <v>255.952</v>
      </c>
      <c r="Q2492" s="4">
        <v>306.209</v>
      </c>
      <c r="R2492" s="4">
        <v>288.09199999999998</v>
      </c>
      <c r="S2492" s="4">
        <v>297.27699999999999</v>
      </c>
      <c r="T2492" s="4">
        <v>358.78899999999999</v>
      </c>
      <c r="U2492" s="4">
        <v>319.28300000000002</v>
      </c>
      <c r="V2492" s="4">
        <v>245.43899999999999</v>
      </c>
      <c r="W2492" s="4">
        <v>176.892</v>
      </c>
      <c r="X2492" s="4">
        <v>145.53299999999999</v>
      </c>
      <c r="Y2492" s="4">
        <v>80.652000000000001</v>
      </c>
      <c r="Z2492" s="4">
        <v>19.364999999999998</v>
      </c>
      <c r="AA2492" s="4">
        <v>2.7589999999999999</v>
      </c>
    </row>
    <row r="2493" spans="1:27" s="6" customFormat="1" x14ac:dyDescent="0.3">
      <c r="A2493" s="40">
        <v>2492</v>
      </c>
      <c r="B2493" s="18" t="s">
        <v>323</v>
      </c>
      <c r="C2493" s="43" t="s">
        <v>183</v>
      </c>
      <c r="D2493" s="41"/>
      <c r="E2493" s="41">
        <v>348</v>
      </c>
      <c r="F2493" s="41">
        <v>2050</v>
      </c>
      <c r="G2493" s="4">
        <v>176.91900000000001</v>
      </c>
      <c r="H2493" s="4">
        <v>181.17099999999999</v>
      </c>
      <c r="I2493" s="4">
        <v>185.11</v>
      </c>
      <c r="J2493" s="4">
        <v>193.13499999999999</v>
      </c>
      <c r="K2493" s="4">
        <v>205.01599999999999</v>
      </c>
      <c r="L2493" s="4">
        <v>213.9</v>
      </c>
      <c r="M2493" s="4">
        <v>221.286</v>
      </c>
      <c r="N2493" s="4">
        <v>227.393</v>
      </c>
      <c r="O2493" s="4">
        <v>245.22499999999999</v>
      </c>
      <c r="P2493" s="4">
        <v>242.93700000000001</v>
      </c>
      <c r="Q2493" s="4">
        <v>253.262</v>
      </c>
      <c r="R2493" s="4">
        <v>300.74200000000002</v>
      </c>
      <c r="S2493" s="4">
        <v>280.404</v>
      </c>
      <c r="T2493" s="4">
        <v>285.69200000000001</v>
      </c>
      <c r="U2493" s="4">
        <v>337.40600000000001</v>
      </c>
      <c r="V2493" s="4">
        <v>287.31299999999999</v>
      </c>
      <c r="W2493" s="4">
        <v>201.45699999999999</v>
      </c>
      <c r="X2493" s="4">
        <v>121.98099999999999</v>
      </c>
      <c r="Y2493" s="4">
        <v>75.438000000000002</v>
      </c>
      <c r="Z2493" s="4">
        <v>26.888999999999999</v>
      </c>
      <c r="AA2493" s="4">
        <v>3.4590000000000001</v>
      </c>
    </row>
    <row r="2494" spans="1:27" s="6" customFormat="1" x14ac:dyDescent="0.3">
      <c r="A2494" s="40">
        <v>2493</v>
      </c>
      <c r="B2494" s="18" t="s">
        <v>323</v>
      </c>
      <c r="C2494" s="43" t="s">
        <v>183</v>
      </c>
      <c r="D2494" s="41"/>
      <c r="E2494" s="41">
        <v>348</v>
      </c>
      <c r="F2494" s="41">
        <v>2055</v>
      </c>
      <c r="G2494" s="4">
        <v>173.16399999999999</v>
      </c>
      <c r="H2494" s="4">
        <v>177.232</v>
      </c>
      <c r="I2494" s="4">
        <v>181.43299999999999</v>
      </c>
      <c r="J2494" s="4">
        <v>186.68899999999999</v>
      </c>
      <c r="K2494" s="4">
        <v>195.887</v>
      </c>
      <c r="L2494" s="4">
        <v>207.50399999999999</v>
      </c>
      <c r="M2494" s="4">
        <v>215.589</v>
      </c>
      <c r="N2494" s="4">
        <v>222.18</v>
      </c>
      <c r="O2494" s="4">
        <v>227.49</v>
      </c>
      <c r="P2494" s="4">
        <v>244.23099999999999</v>
      </c>
      <c r="Q2494" s="4">
        <v>240.59399999999999</v>
      </c>
      <c r="R2494" s="4">
        <v>249.113</v>
      </c>
      <c r="S2494" s="4">
        <v>293.303</v>
      </c>
      <c r="T2494" s="4">
        <v>270.24200000000002</v>
      </c>
      <c r="U2494" s="4">
        <v>269.74400000000003</v>
      </c>
      <c r="V2494" s="4">
        <v>305.55500000000001</v>
      </c>
      <c r="W2494" s="4">
        <v>238.47300000000001</v>
      </c>
      <c r="X2494" s="4">
        <v>141.61799999999999</v>
      </c>
      <c r="Y2494" s="4">
        <v>65.143000000000001</v>
      </c>
      <c r="Z2494" s="4">
        <v>26.244</v>
      </c>
      <c r="AA2494" s="4">
        <v>4.976</v>
      </c>
    </row>
    <row r="2495" spans="1:27" s="6" customFormat="1" x14ac:dyDescent="0.3">
      <c r="A2495" s="40">
        <v>2494</v>
      </c>
      <c r="B2495" s="18" t="s">
        <v>323</v>
      </c>
      <c r="C2495" s="43" t="s">
        <v>183</v>
      </c>
      <c r="D2495" s="41"/>
      <c r="E2495" s="41">
        <v>348</v>
      </c>
      <c r="F2495" s="41">
        <v>2060</v>
      </c>
      <c r="G2495" s="4">
        <v>169.57599999999999</v>
      </c>
      <c r="H2495" s="4">
        <v>173.46</v>
      </c>
      <c r="I2495" s="4">
        <v>177.48400000000001</v>
      </c>
      <c r="J2495" s="4">
        <v>182.93</v>
      </c>
      <c r="K2495" s="4">
        <v>189.3</v>
      </c>
      <c r="L2495" s="4">
        <v>198.25</v>
      </c>
      <c r="M2495" s="4">
        <v>209.11199999999999</v>
      </c>
      <c r="N2495" s="4">
        <v>216.447</v>
      </c>
      <c r="O2495" s="4">
        <v>222.29</v>
      </c>
      <c r="P2495" s="4">
        <v>226.672</v>
      </c>
      <c r="Q2495" s="4">
        <v>242.04499999999999</v>
      </c>
      <c r="R2495" s="4">
        <v>236.95400000000001</v>
      </c>
      <c r="S2495" s="4">
        <v>243.423</v>
      </c>
      <c r="T2495" s="4">
        <v>283.38900000000001</v>
      </c>
      <c r="U2495" s="4">
        <v>256.06799999999998</v>
      </c>
      <c r="V2495" s="4">
        <v>245.68299999999999</v>
      </c>
      <c r="W2495" s="4">
        <v>256.16300000000001</v>
      </c>
      <c r="X2495" s="4">
        <v>170.57300000000001</v>
      </c>
      <c r="Y2495" s="4">
        <v>77.718000000000004</v>
      </c>
      <c r="Z2495" s="4">
        <v>23.571000000000002</v>
      </c>
      <c r="AA2495" s="4">
        <v>5.3559999999999999</v>
      </c>
    </row>
    <row r="2496" spans="1:27" s="6" customFormat="1" x14ac:dyDescent="0.3">
      <c r="A2496" s="40">
        <v>2495</v>
      </c>
      <c r="B2496" s="18" t="s">
        <v>323</v>
      </c>
      <c r="C2496" s="43" t="s">
        <v>183</v>
      </c>
      <c r="D2496" s="41"/>
      <c r="E2496" s="41">
        <v>348</v>
      </c>
      <c r="F2496" s="41">
        <v>2065</v>
      </c>
      <c r="G2496" s="4">
        <v>165.47800000000001</v>
      </c>
      <c r="H2496" s="4">
        <v>169.85900000000001</v>
      </c>
      <c r="I2496" s="4">
        <v>173.69800000000001</v>
      </c>
      <c r="J2496" s="4">
        <v>178.89699999999999</v>
      </c>
      <c r="K2496" s="4">
        <v>185.39699999999999</v>
      </c>
      <c r="L2496" s="4">
        <v>191.536</v>
      </c>
      <c r="M2496" s="4">
        <v>199.77799999999999</v>
      </c>
      <c r="N2496" s="4">
        <v>209.93199999999999</v>
      </c>
      <c r="O2496" s="4">
        <v>216.57300000000001</v>
      </c>
      <c r="P2496" s="4">
        <v>221.56200000000001</v>
      </c>
      <c r="Q2496" s="4">
        <v>224.81800000000001</v>
      </c>
      <c r="R2496" s="4">
        <v>238.65700000000001</v>
      </c>
      <c r="S2496" s="4">
        <v>231.952</v>
      </c>
      <c r="T2496" s="4">
        <v>235.78</v>
      </c>
      <c r="U2496" s="4">
        <v>269.43799999999999</v>
      </c>
      <c r="V2496" s="4">
        <v>234.505</v>
      </c>
      <c r="W2496" s="4">
        <v>207.96199999999999</v>
      </c>
      <c r="X2496" s="4">
        <v>186.31800000000001</v>
      </c>
      <c r="Y2496" s="4">
        <v>96.119</v>
      </c>
      <c r="Z2496" s="4">
        <v>29.234999999999999</v>
      </c>
      <c r="AA2496" s="4">
        <v>5.194</v>
      </c>
    </row>
    <row r="2497" spans="1:27" s="6" customFormat="1" x14ac:dyDescent="0.3">
      <c r="A2497" s="40">
        <v>2496</v>
      </c>
      <c r="B2497" s="18" t="s">
        <v>323</v>
      </c>
      <c r="C2497" s="43" t="s">
        <v>183</v>
      </c>
      <c r="D2497" s="41"/>
      <c r="E2497" s="41">
        <v>348</v>
      </c>
      <c r="F2497" s="41">
        <v>2070</v>
      </c>
      <c r="G2497" s="4">
        <v>161.21199999999999</v>
      </c>
      <c r="H2497" s="4">
        <v>165.74199999999999</v>
      </c>
      <c r="I2497" s="4">
        <v>170.083</v>
      </c>
      <c r="J2497" s="4">
        <v>175.02799999999999</v>
      </c>
      <c r="K2497" s="4">
        <v>181.22399999999999</v>
      </c>
      <c r="L2497" s="4">
        <v>187.505</v>
      </c>
      <c r="M2497" s="4">
        <v>192.977</v>
      </c>
      <c r="N2497" s="4">
        <v>200.55799999999999</v>
      </c>
      <c r="O2497" s="4">
        <v>210.06700000000001</v>
      </c>
      <c r="P2497" s="4">
        <v>215.92500000000001</v>
      </c>
      <c r="Q2497" s="4">
        <v>219.88800000000001</v>
      </c>
      <c r="R2497" s="4">
        <v>221.91499999999999</v>
      </c>
      <c r="S2497" s="4">
        <v>233.983</v>
      </c>
      <c r="T2497" s="4">
        <v>225.16300000000001</v>
      </c>
      <c r="U2497" s="4">
        <v>224.876</v>
      </c>
      <c r="V2497" s="4">
        <v>247.988</v>
      </c>
      <c r="W2497" s="4">
        <v>200.285</v>
      </c>
      <c r="X2497" s="4">
        <v>153.67699999999999</v>
      </c>
      <c r="Y2497" s="4">
        <v>107.72199999999999</v>
      </c>
      <c r="Z2497" s="4">
        <v>37.581000000000003</v>
      </c>
      <c r="AA2497" s="4">
        <v>6.4779999999999998</v>
      </c>
    </row>
    <row r="2498" spans="1:27" s="6" customFormat="1" x14ac:dyDescent="0.3">
      <c r="A2498" s="40">
        <v>2497</v>
      </c>
      <c r="B2498" s="18" t="s">
        <v>323</v>
      </c>
      <c r="C2498" s="43" t="s">
        <v>183</v>
      </c>
      <c r="D2498" s="41"/>
      <c r="E2498" s="41">
        <v>348</v>
      </c>
      <c r="F2498" s="41">
        <v>2075</v>
      </c>
      <c r="G2498" s="4">
        <v>157.44499999999999</v>
      </c>
      <c r="H2498" s="4">
        <v>161.459</v>
      </c>
      <c r="I2498" s="4">
        <v>165.952</v>
      </c>
      <c r="J2498" s="4">
        <v>171.33199999999999</v>
      </c>
      <c r="K2498" s="4">
        <v>177.21100000000001</v>
      </c>
      <c r="L2498" s="4">
        <v>183.19900000000001</v>
      </c>
      <c r="M2498" s="4">
        <v>188.858</v>
      </c>
      <c r="N2498" s="4">
        <v>193.71899999999999</v>
      </c>
      <c r="O2498" s="4">
        <v>200.708</v>
      </c>
      <c r="P2498" s="4">
        <v>209.494</v>
      </c>
      <c r="Q2498" s="4">
        <v>214.422</v>
      </c>
      <c r="R2498" s="4">
        <v>217.27199999999999</v>
      </c>
      <c r="S2498" s="4">
        <v>217.90700000000001</v>
      </c>
      <c r="T2498" s="4">
        <v>227.61699999999999</v>
      </c>
      <c r="U2498" s="4">
        <v>215.40100000000001</v>
      </c>
      <c r="V2498" s="4">
        <v>207.989</v>
      </c>
      <c r="W2498" s="4">
        <v>213.65100000000001</v>
      </c>
      <c r="X2498" s="4">
        <v>150.315</v>
      </c>
      <c r="Y2498" s="4">
        <v>91.122</v>
      </c>
      <c r="Z2498" s="4">
        <v>43.764000000000003</v>
      </c>
      <c r="AA2498" s="4">
        <v>8.6920000000000002</v>
      </c>
    </row>
    <row r="2499" spans="1:27" s="6" customFormat="1" x14ac:dyDescent="0.3">
      <c r="A2499" s="40">
        <v>2498</v>
      </c>
      <c r="B2499" s="18" t="s">
        <v>323</v>
      </c>
      <c r="C2499" s="43" t="s">
        <v>183</v>
      </c>
      <c r="D2499" s="41"/>
      <c r="E2499" s="41">
        <v>348</v>
      </c>
      <c r="F2499" s="41">
        <v>2080</v>
      </c>
      <c r="G2499" s="4">
        <v>154.322</v>
      </c>
      <c r="H2499" s="4">
        <v>157.67599999999999</v>
      </c>
      <c r="I2499" s="4">
        <v>161.65799999999999</v>
      </c>
      <c r="J2499" s="4">
        <v>167.12100000000001</v>
      </c>
      <c r="K2499" s="4">
        <v>173.36600000000001</v>
      </c>
      <c r="L2499" s="4">
        <v>179.05699999999999</v>
      </c>
      <c r="M2499" s="4">
        <v>184.46299999999999</v>
      </c>
      <c r="N2499" s="4">
        <v>189.554</v>
      </c>
      <c r="O2499" s="4">
        <v>193.874</v>
      </c>
      <c r="P2499" s="4">
        <v>200.22200000000001</v>
      </c>
      <c r="Q2499" s="4">
        <v>208.15700000000001</v>
      </c>
      <c r="R2499" s="4">
        <v>212.07300000000001</v>
      </c>
      <c r="S2499" s="4">
        <v>213.65</v>
      </c>
      <c r="T2499" s="4">
        <v>212.405</v>
      </c>
      <c r="U2499" s="4">
        <v>218.37100000000001</v>
      </c>
      <c r="V2499" s="4">
        <v>200.15</v>
      </c>
      <c r="W2499" s="4">
        <v>180.68</v>
      </c>
      <c r="X2499" s="4">
        <v>162.732</v>
      </c>
      <c r="Y2499" s="4">
        <v>91.319000000000003</v>
      </c>
      <c r="Z2499" s="4">
        <v>38.423999999999999</v>
      </c>
      <c r="AA2499" s="4">
        <v>10.843</v>
      </c>
    </row>
    <row r="2500" spans="1:27" s="6" customFormat="1" x14ac:dyDescent="0.3">
      <c r="A2500" s="40">
        <v>2499</v>
      </c>
      <c r="B2500" s="18" t="s">
        <v>323</v>
      </c>
      <c r="C2500" s="43" t="s">
        <v>183</v>
      </c>
      <c r="D2500" s="41"/>
      <c r="E2500" s="41">
        <v>348</v>
      </c>
      <c r="F2500" s="41">
        <v>2085</v>
      </c>
      <c r="G2500" s="4">
        <v>151.506</v>
      </c>
      <c r="H2500" s="4">
        <v>154.53700000000001</v>
      </c>
      <c r="I2500" s="4">
        <v>157.86000000000001</v>
      </c>
      <c r="J2500" s="4">
        <v>162.74199999999999</v>
      </c>
      <c r="K2500" s="4">
        <v>169.011</v>
      </c>
      <c r="L2500" s="4">
        <v>175.07900000000001</v>
      </c>
      <c r="M2500" s="4">
        <v>180.22900000000001</v>
      </c>
      <c r="N2500" s="4">
        <v>185.11099999999999</v>
      </c>
      <c r="O2500" s="4">
        <v>189.703</v>
      </c>
      <c r="P2500" s="4">
        <v>193.45099999999999</v>
      </c>
      <c r="Q2500" s="4">
        <v>199.05500000000001</v>
      </c>
      <c r="R2500" s="4">
        <v>206.06399999999999</v>
      </c>
      <c r="S2500" s="4">
        <v>208.82499999999999</v>
      </c>
      <c r="T2500" s="4">
        <v>208.655</v>
      </c>
      <c r="U2500" s="4">
        <v>204.333</v>
      </c>
      <c r="V2500" s="4">
        <v>203.797</v>
      </c>
      <c r="W2500" s="4">
        <v>175.23599999999999</v>
      </c>
      <c r="X2500" s="4">
        <v>139.56100000000001</v>
      </c>
      <c r="Y2500" s="4">
        <v>101.187</v>
      </c>
      <c r="Z2500" s="4">
        <v>39.920999999999999</v>
      </c>
      <c r="AA2500" s="4">
        <v>10.66</v>
      </c>
    </row>
    <row r="2501" spans="1:27" s="6" customFormat="1" x14ac:dyDescent="0.3">
      <c r="A2501" s="40">
        <v>2500</v>
      </c>
      <c r="B2501" s="18" t="s">
        <v>323</v>
      </c>
      <c r="C2501" s="43" t="s">
        <v>183</v>
      </c>
      <c r="D2501" s="41"/>
      <c r="E2501" s="41">
        <v>348</v>
      </c>
      <c r="F2501" s="41">
        <v>2090</v>
      </c>
      <c r="G2501" s="4">
        <v>148.62899999999999</v>
      </c>
      <c r="H2501" s="4">
        <v>151.703</v>
      </c>
      <c r="I2501" s="4">
        <v>154.70500000000001</v>
      </c>
      <c r="J2501" s="4">
        <v>158.86099999999999</v>
      </c>
      <c r="K2501" s="4">
        <v>164.48699999999999</v>
      </c>
      <c r="L2501" s="4">
        <v>170.59200000000001</v>
      </c>
      <c r="M2501" s="4">
        <v>176.16200000000001</v>
      </c>
      <c r="N2501" s="4">
        <v>180.827</v>
      </c>
      <c r="O2501" s="4">
        <v>185.255</v>
      </c>
      <c r="P2501" s="4">
        <v>189.32599999999999</v>
      </c>
      <c r="Q2501" s="4">
        <v>192.423</v>
      </c>
      <c r="R2501" s="4">
        <v>197.22200000000001</v>
      </c>
      <c r="S2501" s="4">
        <v>203.16300000000001</v>
      </c>
      <c r="T2501" s="4">
        <v>204.298</v>
      </c>
      <c r="U2501" s="4">
        <v>201.232</v>
      </c>
      <c r="V2501" s="4">
        <v>191.47499999999999</v>
      </c>
      <c r="W2501" s="4">
        <v>179.73699999999999</v>
      </c>
      <c r="X2501" s="4">
        <v>137.14699999999999</v>
      </c>
      <c r="Y2501" s="4">
        <v>88.707999999999998</v>
      </c>
      <c r="Z2501" s="4">
        <v>45.786999999999999</v>
      </c>
      <c r="AA2501" s="4">
        <v>11.44</v>
      </c>
    </row>
    <row r="2502" spans="1:27" s="6" customFormat="1" x14ac:dyDescent="0.3">
      <c r="A2502" s="40">
        <v>2501</v>
      </c>
      <c r="B2502" s="18" t="s">
        <v>323</v>
      </c>
      <c r="C2502" s="43" t="s">
        <v>183</v>
      </c>
      <c r="D2502" s="41"/>
      <c r="E2502" s="41">
        <v>348</v>
      </c>
      <c r="F2502" s="41">
        <v>2095</v>
      </c>
      <c r="G2502" s="4">
        <v>145.51300000000001</v>
      </c>
      <c r="H2502" s="4">
        <v>148.809</v>
      </c>
      <c r="I2502" s="4">
        <v>151.857</v>
      </c>
      <c r="J2502" s="4">
        <v>155.62200000000001</v>
      </c>
      <c r="K2502" s="4">
        <v>160.458</v>
      </c>
      <c r="L2502" s="4">
        <v>165.935</v>
      </c>
      <c r="M2502" s="4">
        <v>171.584</v>
      </c>
      <c r="N2502" s="4">
        <v>176.71100000000001</v>
      </c>
      <c r="O2502" s="4">
        <v>180.96299999999999</v>
      </c>
      <c r="P2502" s="4">
        <v>184.922</v>
      </c>
      <c r="Q2502" s="4">
        <v>188.40899999999999</v>
      </c>
      <c r="R2502" s="4">
        <v>190.80699999999999</v>
      </c>
      <c r="S2502" s="4">
        <v>194.68700000000001</v>
      </c>
      <c r="T2502" s="4">
        <v>199.10599999999999</v>
      </c>
      <c r="U2502" s="4">
        <v>197.52799999999999</v>
      </c>
      <c r="V2502" s="4">
        <v>189.34299999999999</v>
      </c>
      <c r="W2502" s="4">
        <v>170.11600000000001</v>
      </c>
      <c r="X2502" s="4">
        <v>142.55199999999999</v>
      </c>
      <c r="Y2502" s="4">
        <v>89.141999999999996</v>
      </c>
      <c r="Z2502" s="4">
        <v>41.581000000000003</v>
      </c>
      <c r="AA2502" s="4">
        <v>13.551</v>
      </c>
    </row>
    <row r="2503" spans="1:27" s="6" customFormat="1" x14ac:dyDescent="0.3">
      <c r="A2503" s="40">
        <v>2502</v>
      </c>
      <c r="B2503" s="18" t="s">
        <v>323</v>
      </c>
      <c r="C2503" s="43" t="s">
        <v>183</v>
      </c>
      <c r="D2503" s="41"/>
      <c r="E2503" s="41">
        <v>348</v>
      </c>
      <c r="F2503" s="41">
        <v>2100</v>
      </c>
      <c r="G2503" s="4">
        <v>142.36699999999999</v>
      </c>
      <c r="H2503" s="4">
        <v>145.67599999999999</v>
      </c>
      <c r="I2503" s="4">
        <v>148.946</v>
      </c>
      <c r="J2503" s="4">
        <v>152.69</v>
      </c>
      <c r="K2503" s="4">
        <v>157.07499999999999</v>
      </c>
      <c r="L2503" s="4">
        <v>161.77600000000001</v>
      </c>
      <c r="M2503" s="4">
        <v>166.83699999999999</v>
      </c>
      <c r="N2503" s="4">
        <v>172.084</v>
      </c>
      <c r="O2503" s="4">
        <v>176.83699999999999</v>
      </c>
      <c r="P2503" s="4">
        <v>180.67</v>
      </c>
      <c r="Q2503" s="4">
        <v>184.108</v>
      </c>
      <c r="R2503" s="4">
        <v>186.97</v>
      </c>
      <c r="S2503" s="4">
        <v>188.56800000000001</v>
      </c>
      <c r="T2503" s="4">
        <v>191.11</v>
      </c>
      <c r="U2503" s="4">
        <v>192.96</v>
      </c>
      <c r="V2503" s="4">
        <v>186.56800000000001</v>
      </c>
      <c r="W2503" s="4">
        <v>169.37799999999999</v>
      </c>
      <c r="X2503" s="4">
        <v>136.607</v>
      </c>
      <c r="Y2503" s="4">
        <v>94.626000000000005</v>
      </c>
      <c r="Z2503" s="4">
        <v>43.215000000000003</v>
      </c>
      <c r="AA2503" s="4">
        <v>13.648999999999999</v>
      </c>
    </row>
    <row r="2504" spans="1:27" s="6" customFormat="1" x14ac:dyDescent="0.3">
      <c r="A2504" s="40">
        <v>2503</v>
      </c>
      <c r="B2504" s="18" t="s">
        <v>323</v>
      </c>
      <c r="C2504" s="43" t="s">
        <v>184</v>
      </c>
      <c r="D2504" s="41"/>
      <c r="E2504" s="41">
        <v>616</v>
      </c>
      <c r="F2504" s="41">
        <v>2015</v>
      </c>
      <c r="G2504" s="4">
        <v>925.774</v>
      </c>
      <c r="H2504" s="4">
        <v>974.81600000000003</v>
      </c>
      <c r="I2504" s="4">
        <v>871.52499999999998</v>
      </c>
      <c r="J2504" s="4">
        <v>985.86</v>
      </c>
      <c r="K2504" s="4">
        <v>1215.8150000000001</v>
      </c>
      <c r="L2504" s="4">
        <v>1387.2750000000001</v>
      </c>
      <c r="M2504" s="4">
        <v>1585.09</v>
      </c>
      <c r="N2504" s="4">
        <v>1505.3689999999999</v>
      </c>
      <c r="O2504" s="4">
        <v>1325.0509999999999</v>
      </c>
      <c r="P2504" s="4">
        <v>1166.173</v>
      </c>
      <c r="Q2504" s="4">
        <v>1239.742</v>
      </c>
      <c r="R2504" s="4">
        <v>1505.394</v>
      </c>
      <c r="S2504" s="4">
        <v>1427.33</v>
      </c>
      <c r="T2504" s="4">
        <v>1155.9159999999999</v>
      </c>
      <c r="U2504" s="4">
        <v>723.77300000000002</v>
      </c>
      <c r="V2504" s="4">
        <v>722.452</v>
      </c>
      <c r="W2504" s="4">
        <v>577.10699999999997</v>
      </c>
      <c r="X2504" s="4">
        <v>343.01900000000001</v>
      </c>
      <c r="Y2504" s="4">
        <v>123.97799999999999</v>
      </c>
      <c r="Z2504" s="4">
        <v>17.503</v>
      </c>
      <c r="AA2504" s="4">
        <v>2.5009999999999999</v>
      </c>
    </row>
    <row r="2505" spans="1:27" s="6" customFormat="1" x14ac:dyDescent="0.3">
      <c r="A2505" s="40">
        <v>2504</v>
      </c>
      <c r="B2505" s="18" t="s">
        <v>323</v>
      </c>
      <c r="C2505" s="43" t="s">
        <v>184</v>
      </c>
      <c r="D2505" s="41"/>
      <c r="E2505" s="41">
        <v>616</v>
      </c>
      <c r="F2505" s="41">
        <v>2020</v>
      </c>
      <c r="G2505" s="4">
        <v>835.06600000000003</v>
      </c>
      <c r="H2505" s="4">
        <v>924.15099999999995</v>
      </c>
      <c r="I2505" s="4">
        <v>973.72900000000004</v>
      </c>
      <c r="J2505" s="4">
        <v>869.13199999999995</v>
      </c>
      <c r="K2505" s="4">
        <v>980.83</v>
      </c>
      <c r="L2505" s="4">
        <v>1209.5920000000001</v>
      </c>
      <c r="M2505" s="4">
        <v>1381.2339999999999</v>
      </c>
      <c r="N2505" s="4">
        <v>1578.5329999999999</v>
      </c>
      <c r="O2505" s="4">
        <v>1497.271</v>
      </c>
      <c r="P2505" s="4">
        <v>1314.2850000000001</v>
      </c>
      <c r="Q2505" s="4">
        <v>1150.6469999999999</v>
      </c>
      <c r="R2505" s="4">
        <v>1213.5350000000001</v>
      </c>
      <c r="S2505" s="4">
        <v>1456.797</v>
      </c>
      <c r="T2505" s="4">
        <v>1358.8710000000001</v>
      </c>
      <c r="U2505" s="4">
        <v>1074.49</v>
      </c>
      <c r="V2505" s="4">
        <v>642.61500000000001</v>
      </c>
      <c r="W2505" s="4">
        <v>580.63400000000001</v>
      </c>
      <c r="X2505" s="4">
        <v>381.58699999999999</v>
      </c>
      <c r="Y2505" s="4">
        <v>162.57300000000001</v>
      </c>
      <c r="Z2505" s="4">
        <v>35.432000000000002</v>
      </c>
      <c r="AA2505" s="4">
        <v>2.6459999999999999</v>
      </c>
    </row>
    <row r="2506" spans="1:27" s="6" customFormat="1" x14ac:dyDescent="0.3">
      <c r="A2506" s="40">
        <v>2505</v>
      </c>
      <c r="B2506" s="18" t="s">
        <v>323</v>
      </c>
      <c r="C2506" s="43" t="s">
        <v>184</v>
      </c>
      <c r="D2506" s="41"/>
      <c r="E2506" s="41">
        <v>616</v>
      </c>
      <c r="F2506" s="41">
        <v>2025</v>
      </c>
      <c r="G2506" s="4">
        <v>750.23800000000006</v>
      </c>
      <c r="H2506" s="4">
        <v>833.52800000000002</v>
      </c>
      <c r="I2506" s="4">
        <v>923.13699999999994</v>
      </c>
      <c r="J2506" s="4">
        <v>971.31799999999998</v>
      </c>
      <c r="K2506" s="4">
        <v>864.298</v>
      </c>
      <c r="L2506" s="4">
        <v>974.94299999999998</v>
      </c>
      <c r="M2506" s="4">
        <v>1203.9069999999999</v>
      </c>
      <c r="N2506" s="4">
        <v>1375.348</v>
      </c>
      <c r="O2506" s="4">
        <v>1570.5250000000001</v>
      </c>
      <c r="P2506" s="4">
        <v>1485.92</v>
      </c>
      <c r="Q2506" s="4">
        <v>1297.962</v>
      </c>
      <c r="R2506" s="4">
        <v>1127.923</v>
      </c>
      <c r="S2506" s="4">
        <v>1177.0920000000001</v>
      </c>
      <c r="T2506" s="4">
        <v>1391.895</v>
      </c>
      <c r="U2506" s="4">
        <v>1269.5820000000001</v>
      </c>
      <c r="V2506" s="4">
        <v>961.54899999999998</v>
      </c>
      <c r="W2506" s="4">
        <v>523.53800000000001</v>
      </c>
      <c r="X2506" s="4">
        <v>393.08199999999999</v>
      </c>
      <c r="Y2506" s="4">
        <v>187.726</v>
      </c>
      <c r="Z2506" s="4">
        <v>48.966000000000001</v>
      </c>
      <c r="AA2506" s="4">
        <v>5.3049999999999997</v>
      </c>
    </row>
    <row r="2507" spans="1:27" s="6" customFormat="1" x14ac:dyDescent="0.3">
      <c r="A2507" s="40">
        <v>2506</v>
      </c>
      <c r="B2507" s="18" t="s">
        <v>323</v>
      </c>
      <c r="C2507" s="43" t="s">
        <v>184</v>
      </c>
      <c r="D2507" s="41"/>
      <c r="E2507" s="41">
        <v>616</v>
      </c>
      <c r="F2507" s="41">
        <v>2030</v>
      </c>
      <c r="G2507" s="4">
        <v>691.28300000000002</v>
      </c>
      <c r="H2507" s="4">
        <v>748.78200000000004</v>
      </c>
      <c r="I2507" s="4">
        <v>832.57899999999995</v>
      </c>
      <c r="J2507" s="4">
        <v>920.82500000000005</v>
      </c>
      <c r="K2507" s="4">
        <v>966.46</v>
      </c>
      <c r="L2507" s="4">
        <v>858.59400000000005</v>
      </c>
      <c r="M2507" s="4">
        <v>969.65499999999997</v>
      </c>
      <c r="N2507" s="4">
        <v>1198.569</v>
      </c>
      <c r="O2507" s="4">
        <v>1368.4490000000001</v>
      </c>
      <c r="P2507" s="4">
        <v>1559.338</v>
      </c>
      <c r="Q2507" s="4">
        <v>1468.71</v>
      </c>
      <c r="R2507" s="4">
        <v>1274.116</v>
      </c>
      <c r="S2507" s="4">
        <v>1096.442</v>
      </c>
      <c r="T2507" s="4">
        <v>1128.3209999999999</v>
      </c>
      <c r="U2507" s="4">
        <v>1306.5219999999999</v>
      </c>
      <c r="V2507" s="4">
        <v>1144.3399999999999</v>
      </c>
      <c r="W2507" s="4">
        <v>793.25400000000002</v>
      </c>
      <c r="X2507" s="4">
        <v>362.24299999999999</v>
      </c>
      <c r="Y2507" s="4">
        <v>200.24799999999999</v>
      </c>
      <c r="Z2507" s="4">
        <v>59.433999999999997</v>
      </c>
      <c r="AA2507" s="4">
        <v>7.9550000000000001</v>
      </c>
    </row>
    <row r="2508" spans="1:27" s="6" customFormat="1" x14ac:dyDescent="0.3">
      <c r="A2508" s="40">
        <v>2507</v>
      </c>
      <c r="B2508" s="18" t="s">
        <v>323</v>
      </c>
      <c r="C2508" s="43" t="s">
        <v>184</v>
      </c>
      <c r="D2508" s="41"/>
      <c r="E2508" s="41">
        <v>616</v>
      </c>
      <c r="F2508" s="41">
        <v>2035</v>
      </c>
      <c r="G2508" s="4">
        <v>653.79399999999998</v>
      </c>
      <c r="H2508" s="4">
        <v>689.87400000000002</v>
      </c>
      <c r="I2508" s="4">
        <v>747.89599999999996</v>
      </c>
      <c r="J2508" s="4">
        <v>830.36599999999999</v>
      </c>
      <c r="K2508" s="4">
        <v>916.07799999999997</v>
      </c>
      <c r="L2508" s="4">
        <v>960.71299999999997</v>
      </c>
      <c r="M2508" s="4">
        <v>853.52599999999995</v>
      </c>
      <c r="N2508" s="4">
        <v>964.92100000000005</v>
      </c>
      <c r="O2508" s="4">
        <v>1192.5899999999999</v>
      </c>
      <c r="P2508" s="4">
        <v>1359.1079999999999</v>
      </c>
      <c r="Q2508" s="4">
        <v>1542.4839999999999</v>
      </c>
      <c r="R2508" s="4">
        <v>1443.654</v>
      </c>
      <c r="S2508" s="4">
        <v>1241.181</v>
      </c>
      <c r="T2508" s="4">
        <v>1054.278</v>
      </c>
      <c r="U2508" s="4">
        <v>1063.739</v>
      </c>
      <c r="V2508" s="4">
        <v>1185.6310000000001</v>
      </c>
      <c r="W2508" s="4">
        <v>955.24900000000002</v>
      </c>
      <c r="X2508" s="4">
        <v>560.34799999999996</v>
      </c>
      <c r="Y2508" s="4">
        <v>190.81200000000001</v>
      </c>
      <c r="Z2508" s="4">
        <v>66.540000000000006</v>
      </c>
      <c r="AA2508" s="4">
        <v>10.391</v>
      </c>
    </row>
    <row r="2509" spans="1:27" s="6" customFormat="1" x14ac:dyDescent="0.3">
      <c r="A2509" s="40">
        <v>2508</v>
      </c>
      <c r="B2509" s="18" t="s">
        <v>323</v>
      </c>
      <c r="C2509" s="43" t="s">
        <v>184</v>
      </c>
      <c r="D2509" s="41"/>
      <c r="E2509" s="41">
        <v>616</v>
      </c>
      <c r="F2509" s="41">
        <v>2040</v>
      </c>
      <c r="G2509" s="4">
        <v>649.45299999999997</v>
      </c>
      <c r="H2509" s="4">
        <v>652.42200000000003</v>
      </c>
      <c r="I2509" s="4">
        <v>689.03300000000002</v>
      </c>
      <c r="J2509" s="4">
        <v>745.77300000000002</v>
      </c>
      <c r="K2509" s="4">
        <v>825.75300000000004</v>
      </c>
      <c r="L2509" s="4">
        <v>910.43299999999999</v>
      </c>
      <c r="M2509" s="4">
        <v>955.58699999999999</v>
      </c>
      <c r="N2509" s="4">
        <v>849.12300000000005</v>
      </c>
      <c r="O2509" s="4">
        <v>959.95799999999997</v>
      </c>
      <c r="P2509" s="4">
        <v>1184.76</v>
      </c>
      <c r="Q2509" s="4">
        <v>1345.27</v>
      </c>
      <c r="R2509" s="4">
        <v>1518.06</v>
      </c>
      <c r="S2509" s="4">
        <v>1409.12</v>
      </c>
      <c r="T2509" s="4">
        <v>1196.9390000000001</v>
      </c>
      <c r="U2509" s="4">
        <v>997.99599999999998</v>
      </c>
      <c r="V2509" s="4">
        <v>971.40599999999995</v>
      </c>
      <c r="W2509" s="4">
        <v>1000.65</v>
      </c>
      <c r="X2509" s="4">
        <v>688.00300000000004</v>
      </c>
      <c r="Y2509" s="4">
        <v>304.661</v>
      </c>
      <c r="Z2509" s="4">
        <v>66.424000000000007</v>
      </c>
      <c r="AA2509" s="4">
        <v>12.473000000000001</v>
      </c>
    </row>
    <row r="2510" spans="1:27" s="6" customFormat="1" x14ac:dyDescent="0.3">
      <c r="A2510" s="40">
        <v>2509</v>
      </c>
      <c r="B2510" s="18" t="s">
        <v>323</v>
      </c>
      <c r="C2510" s="43" t="s">
        <v>184</v>
      </c>
      <c r="D2510" s="41"/>
      <c r="E2510" s="41">
        <v>616</v>
      </c>
      <c r="F2510" s="41">
        <v>2045</v>
      </c>
      <c r="G2510" s="4">
        <v>649.46799999999996</v>
      </c>
      <c r="H2510" s="4">
        <v>648.10199999999998</v>
      </c>
      <c r="I2510" s="4">
        <v>651.61199999999997</v>
      </c>
      <c r="J2510" s="4">
        <v>686.97500000000002</v>
      </c>
      <c r="K2510" s="4">
        <v>741.27</v>
      </c>
      <c r="L2510" s="4">
        <v>820.23599999999999</v>
      </c>
      <c r="M2510" s="4">
        <v>905.42899999999997</v>
      </c>
      <c r="N2510" s="4">
        <v>951.10900000000004</v>
      </c>
      <c r="O2510" s="4">
        <v>844.70699999999999</v>
      </c>
      <c r="P2510" s="4">
        <v>953.76700000000005</v>
      </c>
      <c r="Q2510" s="4">
        <v>1173.393</v>
      </c>
      <c r="R2510" s="4">
        <v>1325.414</v>
      </c>
      <c r="S2510" s="4">
        <v>1484.462</v>
      </c>
      <c r="T2510" s="4">
        <v>1362.568</v>
      </c>
      <c r="U2510" s="4">
        <v>1137.3430000000001</v>
      </c>
      <c r="V2510" s="4">
        <v>916.67399999999998</v>
      </c>
      <c r="W2510" s="4">
        <v>828.21400000000006</v>
      </c>
      <c r="X2510" s="4">
        <v>733.83299999999997</v>
      </c>
      <c r="Y2510" s="4">
        <v>385.37400000000002</v>
      </c>
      <c r="Z2510" s="4">
        <v>110.861</v>
      </c>
      <c r="AA2510" s="4">
        <v>13.433</v>
      </c>
    </row>
    <row r="2511" spans="1:27" s="6" customFormat="1" x14ac:dyDescent="0.3">
      <c r="A2511" s="40">
        <v>2510</v>
      </c>
      <c r="B2511" s="18" t="s">
        <v>323</v>
      </c>
      <c r="C2511" s="43" t="s">
        <v>184</v>
      </c>
      <c r="D2511" s="41"/>
      <c r="E2511" s="41">
        <v>616</v>
      </c>
      <c r="F2511" s="41">
        <v>2050</v>
      </c>
      <c r="G2511" s="4">
        <v>627.46100000000001</v>
      </c>
      <c r="H2511" s="4">
        <v>648.13499999999999</v>
      </c>
      <c r="I2511" s="4">
        <v>647.30499999999995</v>
      </c>
      <c r="J2511" s="4">
        <v>649.59100000000001</v>
      </c>
      <c r="K2511" s="4">
        <v>682.55</v>
      </c>
      <c r="L2511" s="4">
        <v>735.85900000000004</v>
      </c>
      <c r="M2511" s="4">
        <v>815.37699999999995</v>
      </c>
      <c r="N2511" s="4">
        <v>901.12699999999995</v>
      </c>
      <c r="O2511" s="4">
        <v>946.56</v>
      </c>
      <c r="P2511" s="4">
        <v>839.39300000000003</v>
      </c>
      <c r="Q2511" s="4">
        <v>945.03700000000003</v>
      </c>
      <c r="R2511" s="4">
        <v>1157.2080000000001</v>
      </c>
      <c r="S2511" s="4">
        <v>1298.175</v>
      </c>
      <c r="T2511" s="4">
        <v>1438.9490000000001</v>
      </c>
      <c r="U2511" s="4">
        <v>1299.25</v>
      </c>
      <c r="V2511" s="4">
        <v>1050.373</v>
      </c>
      <c r="W2511" s="4">
        <v>789.13599999999997</v>
      </c>
      <c r="X2511" s="4">
        <v>618.10599999999999</v>
      </c>
      <c r="Y2511" s="4">
        <v>423.37</v>
      </c>
      <c r="Z2511" s="4">
        <v>146.697</v>
      </c>
      <c r="AA2511" s="4">
        <v>22.295999999999999</v>
      </c>
    </row>
    <row r="2512" spans="1:27" s="6" customFormat="1" x14ac:dyDescent="0.3">
      <c r="A2512" s="40">
        <v>2511</v>
      </c>
      <c r="B2512" s="18" t="s">
        <v>323</v>
      </c>
      <c r="C2512" s="43" t="s">
        <v>184</v>
      </c>
      <c r="D2512" s="41"/>
      <c r="E2512" s="41">
        <v>616</v>
      </c>
      <c r="F2512" s="41">
        <v>2055</v>
      </c>
      <c r="G2512" s="4">
        <v>588.53800000000001</v>
      </c>
      <c r="H2512" s="4">
        <v>626.20500000000004</v>
      </c>
      <c r="I2512" s="4">
        <v>647.38400000000001</v>
      </c>
      <c r="J2512" s="4">
        <v>645.39700000000005</v>
      </c>
      <c r="K2512" s="4">
        <v>645.41600000000005</v>
      </c>
      <c r="L2512" s="4">
        <v>677.452</v>
      </c>
      <c r="M2512" s="4">
        <v>731.32899999999995</v>
      </c>
      <c r="N2512" s="4">
        <v>811.43700000000001</v>
      </c>
      <c r="O2512" s="4">
        <v>896.97299999999996</v>
      </c>
      <c r="P2512" s="4">
        <v>941.11300000000006</v>
      </c>
      <c r="Q2512" s="4">
        <v>832.14499999999998</v>
      </c>
      <c r="R2512" s="4">
        <v>932.86</v>
      </c>
      <c r="S2512" s="4">
        <v>1135.1849999999999</v>
      </c>
      <c r="T2512" s="4">
        <v>1261.3040000000001</v>
      </c>
      <c r="U2512" s="4">
        <v>1376.67</v>
      </c>
      <c r="V2512" s="4">
        <v>1206.164</v>
      </c>
      <c r="W2512" s="4">
        <v>912.62599999999998</v>
      </c>
      <c r="X2512" s="4">
        <v>598.90099999999995</v>
      </c>
      <c r="Y2512" s="4">
        <v>366.92</v>
      </c>
      <c r="Z2512" s="4">
        <v>168.40700000000001</v>
      </c>
      <c r="AA2512" s="4">
        <v>31.928000000000001</v>
      </c>
    </row>
    <row r="2513" spans="1:27" s="6" customFormat="1" x14ac:dyDescent="0.3">
      <c r="A2513" s="40">
        <v>2512</v>
      </c>
      <c r="B2513" s="18" t="s">
        <v>323</v>
      </c>
      <c r="C2513" s="43" t="s">
        <v>184</v>
      </c>
      <c r="D2513" s="41"/>
      <c r="E2513" s="41">
        <v>616</v>
      </c>
      <c r="F2513" s="41">
        <v>2060</v>
      </c>
      <c r="G2513" s="4">
        <v>553.29399999999998</v>
      </c>
      <c r="H2513" s="4">
        <v>587.36199999999997</v>
      </c>
      <c r="I2513" s="4">
        <v>625.50099999999998</v>
      </c>
      <c r="J2513" s="4">
        <v>645.58199999999999</v>
      </c>
      <c r="K2513" s="4">
        <v>641.45500000000004</v>
      </c>
      <c r="L2513" s="4">
        <v>640.61900000000003</v>
      </c>
      <c r="M2513" s="4">
        <v>673.21500000000003</v>
      </c>
      <c r="N2513" s="4">
        <v>727.73400000000004</v>
      </c>
      <c r="O2513" s="4">
        <v>807.75199999999995</v>
      </c>
      <c r="P2513" s="4">
        <v>892.09100000000001</v>
      </c>
      <c r="Q2513" s="4">
        <v>933.63</v>
      </c>
      <c r="R2513" s="4">
        <v>822.16399999999999</v>
      </c>
      <c r="S2513" s="4">
        <v>916.42700000000002</v>
      </c>
      <c r="T2513" s="4">
        <v>1105.347</v>
      </c>
      <c r="U2513" s="4">
        <v>1210.4649999999999</v>
      </c>
      <c r="V2513" s="4">
        <v>1284.269</v>
      </c>
      <c r="W2513" s="4">
        <v>1057.115</v>
      </c>
      <c r="X2513" s="4">
        <v>703.65700000000004</v>
      </c>
      <c r="Y2513" s="4">
        <v>365.28199999999998</v>
      </c>
      <c r="Z2513" s="4">
        <v>152.251</v>
      </c>
      <c r="AA2513" s="4">
        <v>39.817</v>
      </c>
    </row>
    <row r="2514" spans="1:27" s="6" customFormat="1" x14ac:dyDescent="0.3">
      <c r="A2514" s="40">
        <v>2513</v>
      </c>
      <c r="B2514" s="18" t="s">
        <v>323</v>
      </c>
      <c r="C2514" s="43" t="s">
        <v>184</v>
      </c>
      <c r="D2514" s="41"/>
      <c r="E2514" s="41">
        <v>616</v>
      </c>
      <c r="F2514" s="41">
        <v>2065</v>
      </c>
      <c r="G2514" s="4">
        <v>530.08100000000002</v>
      </c>
      <c r="H2514" s="4">
        <v>552.19600000000003</v>
      </c>
      <c r="I2514" s="4">
        <v>586.71100000000001</v>
      </c>
      <c r="J2514" s="4">
        <v>623.81299999999999</v>
      </c>
      <c r="K2514" s="4">
        <v>641.86300000000006</v>
      </c>
      <c r="L2514" s="4">
        <v>636.92399999999998</v>
      </c>
      <c r="M2514" s="4">
        <v>636.65499999999997</v>
      </c>
      <c r="N2514" s="4">
        <v>669.89700000000005</v>
      </c>
      <c r="O2514" s="4">
        <v>724.46500000000003</v>
      </c>
      <c r="P2514" s="4">
        <v>803.53399999999999</v>
      </c>
      <c r="Q2514" s="4">
        <v>885.46299999999997</v>
      </c>
      <c r="R2514" s="4">
        <v>923.30200000000002</v>
      </c>
      <c r="S2514" s="4">
        <v>808.74900000000002</v>
      </c>
      <c r="T2514" s="4">
        <v>894.07600000000002</v>
      </c>
      <c r="U2514" s="4">
        <v>1063.739</v>
      </c>
      <c r="V2514" s="4">
        <v>1134.117</v>
      </c>
      <c r="W2514" s="4">
        <v>1134.2660000000001</v>
      </c>
      <c r="X2514" s="4">
        <v>826.67200000000003</v>
      </c>
      <c r="Y2514" s="4">
        <v>439.81599999999997</v>
      </c>
      <c r="Z2514" s="4">
        <v>157.55199999999999</v>
      </c>
      <c r="AA2514" s="4">
        <v>40.030999999999999</v>
      </c>
    </row>
    <row r="2515" spans="1:27" s="6" customFormat="1" x14ac:dyDescent="0.3">
      <c r="A2515" s="40">
        <v>2514</v>
      </c>
      <c r="B2515" s="18" t="s">
        <v>323</v>
      </c>
      <c r="C2515" s="43" t="s">
        <v>184</v>
      </c>
      <c r="D2515" s="41"/>
      <c r="E2515" s="41">
        <v>616</v>
      </c>
      <c r="F2515" s="41">
        <v>2070</v>
      </c>
      <c r="G2515" s="4">
        <v>520.58100000000002</v>
      </c>
      <c r="H2515" s="4">
        <v>529.04899999999998</v>
      </c>
      <c r="I2515" s="4">
        <v>551.59400000000005</v>
      </c>
      <c r="J2515" s="4">
        <v>585.14099999999996</v>
      </c>
      <c r="K2515" s="4">
        <v>620.33000000000004</v>
      </c>
      <c r="L2515" s="4">
        <v>637.60500000000002</v>
      </c>
      <c r="M2515" s="4">
        <v>633.19399999999996</v>
      </c>
      <c r="N2515" s="4">
        <v>633.58500000000004</v>
      </c>
      <c r="O2515" s="4">
        <v>666.96299999999997</v>
      </c>
      <c r="P2515" s="4">
        <v>720.84500000000003</v>
      </c>
      <c r="Q2515" s="4">
        <v>797.94799999999998</v>
      </c>
      <c r="R2515" s="4">
        <v>876.43299999999999</v>
      </c>
      <c r="S2515" s="4">
        <v>909.51199999999994</v>
      </c>
      <c r="T2515" s="4">
        <v>790.58299999999997</v>
      </c>
      <c r="U2515" s="4">
        <v>862.83600000000001</v>
      </c>
      <c r="V2515" s="4">
        <v>1001.045</v>
      </c>
      <c r="W2515" s="4">
        <v>1009.578</v>
      </c>
      <c r="X2515" s="4">
        <v>899.96</v>
      </c>
      <c r="Y2515" s="4">
        <v>529.91399999999999</v>
      </c>
      <c r="Z2515" s="4">
        <v>197.46700000000001</v>
      </c>
      <c r="AA2515" s="4">
        <v>43.273000000000003</v>
      </c>
    </row>
    <row r="2516" spans="1:27" s="6" customFormat="1" x14ac:dyDescent="0.3">
      <c r="A2516" s="40">
        <v>2515</v>
      </c>
      <c r="B2516" s="18" t="s">
        <v>323</v>
      </c>
      <c r="C2516" s="43" t="s">
        <v>184</v>
      </c>
      <c r="D2516" s="41"/>
      <c r="E2516" s="41">
        <v>616</v>
      </c>
      <c r="F2516" s="41">
        <v>2075</v>
      </c>
      <c r="G2516" s="4">
        <v>516.62900000000002</v>
      </c>
      <c r="H2516" s="4">
        <v>519.61599999999999</v>
      </c>
      <c r="I2516" s="4">
        <v>528.48800000000006</v>
      </c>
      <c r="J2516" s="4">
        <v>550.13699999999994</v>
      </c>
      <c r="K2516" s="4">
        <v>581.89700000000005</v>
      </c>
      <c r="L2516" s="4">
        <v>616.34400000000005</v>
      </c>
      <c r="M2516" s="4">
        <v>634.11199999999997</v>
      </c>
      <c r="N2516" s="4">
        <v>630.32899999999995</v>
      </c>
      <c r="O2516" s="4">
        <v>630.92399999999998</v>
      </c>
      <c r="P2516" s="4">
        <v>663.80200000000002</v>
      </c>
      <c r="Q2516" s="4">
        <v>716.15599999999995</v>
      </c>
      <c r="R2516" s="4">
        <v>790.42499999999995</v>
      </c>
      <c r="S2516" s="4">
        <v>864.40599999999995</v>
      </c>
      <c r="T2516" s="4">
        <v>890.702</v>
      </c>
      <c r="U2516" s="4">
        <v>764.90899999999999</v>
      </c>
      <c r="V2516" s="4">
        <v>815.22699999999998</v>
      </c>
      <c r="W2516" s="4">
        <v>897.50199999999995</v>
      </c>
      <c r="X2516" s="4">
        <v>811.68</v>
      </c>
      <c r="Y2516" s="4">
        <v>590.42899999999997</v>
      </c>
      <c r="Z2516" s="4">
        <v>246.977</v>
      </c>
      <c r="AA2516" s="4">
        <v>55.280999999999999</v>
      </c>
    </row>
    <row r="2517" spans="1:27" s="6" customFormat="1" x14ac:dyDescent="0.3">
      <c r="A2517" s="40">
        <v>2516</v>
      </c>
      <c r="B2517" s="18" t="s">
        <v>323</v>
      </c>
      <c r="C2517" s="43" t="s">
        <v>184</v>
      </c>
      <c r="D2517" s="41"/>
      <c r="E2517" s="41">
        <v>616</v>
      </c>
      <c r="F2517" s="41">
        <v>2080</v>
      </c>
      <c r="G2517" s="4">
        <v>507.34800000000001</v>
      </c>
      <c r="H2517" s="4">
        <v>515.726</v>
      </c>
      <c r="I2517" s="4">
        <v>519.09900000000005</v>
      </c>
      <c r="J2517" s="4">
        <v>527.13400000000001</v>
      </c>
      <c r="K2517" s="4">
        <v>547.12699999999995</v>
      </c>
      <c r="L2517" s="4">
        <v>578.19899999999996</v>
      </c>
      <c r="M2517" s="4">
        <v>613.09799999999996</v>
      </c>
      <c r="N2517" s="4">
        <v>631.43600000000004</v>
      </c>
      <c r="O2517" s="4">
        <v>627.85400000000004</v>
      </c>
      <c r="P2517" s="4">
        <v>628.10900000000004</v>
      </c>
      <c r="Q2517" s="4">
        <v>659.78099999999995</v>
      </c>
      <c r="R2517" s="4">
        <v>709.923</v>
      </c>
      <c r="S2517" s="4">
        <v>780.471</v>
      </c>
      <c r="T2517" s="4">
        <v>847.96699999999998</v>
      </c>
      <c r="U2517" s="4">
        <v>863.87900000000002</v>
      </c>
      <c r="V2517" s="4">
        <v>725.43899999999996</v>
      </c>
      <c r="W2517" s="4">
        <v>735.85599999999999</v>
      </c>
      <c r="X2517" s="4">
        <v>730.69899999999996</v>
      </c>
      <c r="Y2517" s="4">
        <v>544.48199999999997</v>
      </c>
      <c r="Z2517" s="4">
        <v>285.31900000000002</v>
      </c>
      <c r="AA2517" s="4">
        <v>72.707999999999998</v>
      </c>
    </row>
    <row r="2518" spans="1:27" s="6" customFormat="1" x14ac:dyDescent="0.3">
      <c r="A2518" s="40">
        <v>2517</v>
      </c>
      <c r="B2518" s="18" t="s">
        <v>323</v>
      </c>
      <c r="C2518" s="43" t="s">
        <v>184</v>
      </c>
      <c r="D2518" s="41"/>
      <c r="E2518" s="41">
        <v>616</v>
      </c>
      <c r="F2518" s="41">
        <v>2085</v>
      </c>
      <c r="G2518" s="4">
        <v>489.95600000000002</v>
      </c>
      <c r="H2518" s="4">
        <v>506.51299999999998</v>
      </c>
      <c r="I2518" s="4">
        <v>515.24300000000005</v>
      </c>
      <c r="J2518" s="4">
        <v>517.846</v>
      </c>
      <c r="K2518" s="4">
        <v>524.346</v>
      </c>
      <c r="L2518" s="4">
        <v>543.71299999999997</v>
      </c>
      <c r="M2518" s="4">
        <v>575.20299999999997</v>
      </c>
      <c r="N2518" s="4">
        <v>610.63599999999997</v>
      </c>
      <c r="O2518" s="4">
        <v>629.149</v>
      </c>
      <c r="P2518" s="4">
        <v>625.26599999999996</v>
      </c>
      <c r="Q2518" s="4">
        <v>624.58900000000006</v>
      </c>
      <c r="R2518" s="4">
        <v>654.50099999999998</v>
      </c>
      <c r="S2518" s="4">
        <v>701.73500000000001</v>
      </c>
      <c r="T2518" s="4">
        <v>766.83699999999999</v>
      </c>
      <c r="U2518" s="4">
        <v>824.29700000000003</v>
      </c>
      <c r="V2518" s="4">
        <v>822.23299999999995</v>
      </c>
      <c r="W2518" s="4">
        <v>659.00300000000004</v>
      </c>
      <c r="X2518" s="4">
        <v>606.26099999999997</v>
      </c>
      <c r="Y2518" s="4">
        <v>500.67500000000001</v>
      </c>
      <c r="Z2518" s="4">
        <v>272.44900000000001</v>
      </c>
      <c r="AA2518" s="4">
        <v>90.119</v>
      </c>
    </row>
    <row r="2519" spans="1:27" s="6" customFormat="1" x14ac:dyDescent="0.3">
      <c r="A2519" s="40">
        <v>2518</v>
      </c>
      <c r="B2519" s="18" t="s">
        <v>323</v>
      </c>
      <c r="C2519" s="43" t="s">
        <v>184</v>
      </c>
      <c r="D2519" s="41"/>
      <c r="E2519" s="41">
        <v>616</v>
      </c>
      <c r="F2519" s="41">
        <v>2090</v>
      </c>
      <c r="G2519" s="4">
        <v>468.67500000000001</v>
      </c>
      <c r="H2519" s="4">
        <v>489.185</v>
      </c>
      <c r="I2519" s="4">
        <v>506.06799999999998</v>
      </c>
      <c r="J2519" s="4">
        <v>514.08699999999999</v>
      </c>
      <c r="K2519" s="4">
        <v>515.274</v>
      </c>
      <c r="L2519" s="4">
        <v>521.20100000000002</v>
      </c>
      <c r="M2519" s="4">
        <v>540.96699999999998</v>
      </c>
      <c r="N2519" s="4">
        <v>572.96299999999997</v>
      </c>
      <c r="O2519" s="4">
        <v>608.55600000000004</v>
      </c>
      <c r="P2519" s="4">
        <v>626.75900000000001</v>
      </c>
      <c r="Q2519" s="4">
        <v>622.05499999999995</v>
      </c>
      <c r="R2519" s="4">
        <v>620.00599999999997</v>
      </c>
      <c r="S2519" s="4">
        <v>647.60199999999998</v>
      </c>
      <c r="T2519" s="4">
        <v>690.48199999999997</v>
      </c>
      <c r="U2519" s="4">
        <v>747.00199999999995</v>
      </c>
      <c r="V2519" s="4">
        <v>787.16600000000005</v>
      </c>
      <c r="W2519" s="4">
        <v>751.39300000000003</v>
      </c>
      <c r="X2519" s="4">
        <v>549.03700000000003</v>
      </c>
      <c r="Y2519" s="4">
        <v>423.82600000000002</v>
      </c>
      <c r="Z2519" s="4">
        <v>259.01499999999999</v>
      </c>
      <c r="AA2519" s="4">
        <v>95.358999999999995</v>
      </c>
    </row>
    <row r="2520" spans="1:27" s="6" customFormat="1" x14ac:dyDescent="0.3">
      <c r="A2520" s="40">
        <v>2519</v>
      </c>
      <c r="B2520" s="18" t="s">
        <v>323</v>
      </c>
      <c r="C2520" s="43" t="s">
        <v>184</v>
      </c>
      <c r="D2520" s="41"/>
      <c r="E2520" s="41">
        <v>616</v>
      </c>
      <c r="F2520" s="41">
        <v>2095</v>
      </c>
      <c r="G2520" s="4">
        <v>451.61599999999999</v>
      </c>
      <c r="H2520" s="4">
        <v>467.96899999999999</v>
      </c>
      <c r="I2520" s="4">
        <v>488.77699999999999</v>
      </c>
      <c r="J2520" s="4">
        <v>505.01</v>
      </c>
      <c r="K2520" s="4">
        <v>511.73099999999999</v>
      </c>
      <c r="L2520" s="4">
        <v>512.39099999999996</v>
      </c>
      <c r="M2520" s="4">
        <v>518.69299999999998</v>
      </c>
      <c r="N2520" s="4">
        <v>538.93700000000001</v>
      </c>
      <c r="O2520" s="4">
        <v>571.10500000000002</v>
      </c>
      <c r="P2520" s="4">
        <v>606.41700000000003</v>
      </c>
      <c r="Q2520" s="4">
        <v>623.82000000000005</v>
      </c>
      <c r="R2520" s="4">
        <v>617.89300000000003</v>
      </c>
      <c r="S2520" s="4">
        <v>614.05200000000002</v>
      </c>
      <c r="T2520" s="4">
        <v>638.09799999999996</v>
      </c>
      <c r="U2520" s="4">
        <v>673.97400000000005</v>
      </c>
      <c r="V2520" s="4">
        <v>715.64499999999998</v>
      </c>
      <c r="W2520" s="4">
        <v>723.553</v>
      </c>
      <c r="X2520" s="4">
        <v>632.98099999999999</v>
      </c>
      <c r="Y2520" s="4">
        <v>391.63400000000001</v>
      </c>
      <c r="Z2520" s="4">
        <v>226.827</v>
      </c>
      <c r="AA2520" s="4">
        <v>97.57</v>
      </c>
    </row>
    <row r="2521" spans="1:27" s="6" customFormat="1" x14ac:dyDescent="0.3">
      <c r="A2521" s="40">
        <v>2520</v>
      </c>
      <c r="B2521" s="18" t="s">
        <v>323</v>
      </c>
      <c r="C2521" s="43" t="s">
        <v>184</v>
      </c>
      <c r="D2521" s="41"/>
      <c r="E2521" s="41">
        <v>616</v>
      </c>
      <c r="F2521" s="41">
        <v>2100</v>
      </c>
      <c r="G2521" s="4">
        <v>441.20400000000001</v>
      </c>
      <c r="H2521" s="4">
        <v>450.96899999999999</v>
      </c>
      <c r="I2521" s="4">
        <v>467.59899999999999</v>
      </c>
      <c r="J2521" s="4">
        <v>487.82</v>
      </c>
      <c r="K2521" s="4">
        <v>502.86599999999999</v>
      </c>
      <c r="L2521" s="4">
        <v>509.108</v>
      </c>
      <c r="M2521" s="4">
        <v>510.10899999999998</v>
      </c>
      <c r="N2521" s="4">
        <v>516.86</v>
      </c>
      <c r="O2521" s="4">
        <v>537.29700000000003</v>
      </c>
      <c r="P2521" s="4">
        <v>569.25800000000004</v>
      </c>
      <c r="Q2521" s="4">
        <v>603.86300000000006</v>
      </c>
      <c r="R2521" s="4">
        <v>620.11300000000006</v>
      </c>
      <c r="S2521" s="4">
        <v>612.60900000000004</v>
      </c>
      <c r="T2521" s="4">
        <v>605.91600000000005</v>
      </c>
      <c r="U2521" s="4">
        <v>624.01199999999994</v>
      </c>
      <c r="V2521" s="4">
        <v>647.44000000000005</v>
      </c>
      <c r="W2521" s="4">
        <v>660.97299999999996</v>
      </c>
      <c r="X2521" s="4">
        <v>615.26499999999999</v>
      </c>
      <c r="Y2521" s="4">
        <v>459.85500000000002</v>
      </c>
      <c r="Z2521" s="4">
        <v>216.78399999999999</v>
      </c>
      <c r="AA2521" s="4">
        <v>94.043000000000006</v>
      </c>
    </row>
    <row r="2522" spans="1:27" s="6" customFormat="1" x14ac:dyDescent="0.3">
      <c r="A2522" s="40">
        <v>2521</v>
      </c>
      <c r="B2522" s="18" t="s">
        <v>323</v>
      </c>
      <c r="C2522" s="43" t="s">
        <v>185</v>
      </c>
      <c r="D2522" s="41">
        <v>13</v>
      </c>
      <c r="E2522" s="41">
        <v>498</v>
      </c>
      <c r="F2522" s="41">
        <v>2015</v>
      </c>
      <c r="G2522" s="4">
        <v>107.523</v>
      </c>
      <c r="H2522" s="4">
        <v>105.166</v>
      </c>
      <c r="I2522" s="4">
        <v>97.236000000000004</v>
      </c>
      <c r="J2522" s="4">
        <v>119.09</v>
      </c>
      <c r="K2522" s="4">
        <v>162.905</v>
      </c>
      <c r="L2522" s="4">
        <v>208.93899999999999</v>
      </c>
      <c r="M2522" s="4">
        <v>175.27099999999999</v>
      </c>
      <c r="N2522" s="4">
        <v>152.66900000000001</v>
      </c>
      <c r="O2522" s="4">
        <v>135.27600000000001</v>
      </c>
      <c r="P2522" s="4">
        <v>126.13500000000001</v>
      </c>
      <c r="Q2522" s="4">
        <v>163.55600000000001</v>
      </c>
      <c r="R2522" s="4">
        <v>152.96100000000001</v>
      </c>
      <c r="S2522" s="4">
        <v>152.61099999999999</v>
      </c>
      <c r="T2522" s="4">
        <v>69.787000000000006</v>
      </c>
      <c r="U2522" s="4">
        <v>66.363</v>
      </c>
      <c r="V2522" s="4">
        <v>55.881</v>
      </c>
      <c r="W2522" s="4">
        <v>36.497</v>
      </c>
      <c r="X2522" s="4">
        <v>18.991</v>
      </c>
      <c r="Y2522" s="4">
        <v>5.0629999999999997</v>
      </c>
      <c r="Z2522" s="4">
        <v>0.56899999999999995</v>
      </c>
      <c r="AA2522" s="4">
        <v>8.2000000000000003E-2</v>
      </c>
    </row>
    <row r="2523" spans="1:27" s="6" customFormat="1" x14ac:dyDescent="0.3">
      <c r="A2523" s="40">
        <v>2522</v>
      </c>
      <c r="B2523" s="18" t="s">
        <v>323</v>
      </c>
      <c r="C2523" s="43" t="s">
        <v>185</v>
      </c>
      <c r="D2523" s="41">
        <v>13</v>
      </c>
      <c r="E2523" s="41">
        <v>498</v>
      </c>
      <c r="F2523" s="41">
        <v>2020</v>
      </c>
      <c r="G2523" s="4">
        <v>96.269000000000005</v>
      </c>
      <c r="H2523" s="4">
        <v>107.03700000000001</v>
      </c>
      <c r="I2523" s="4">
        <v>104.509</v>
      </c>
      <c r="J2523" s="4">
        <v>96.066000000000003</v>
      </c>
      <c r="K2523" s="4">
        <v>117.646</v>
      </c>
      <c r="L2523" s="4">
        <v>161.63</v>
      </c>
      <c r="M2523" s="4">
        <v>207.65700000000001</v>
      </c>
      <c r="N2523" s="4">
        <v>173.99199999999999</v>
      </c>
      <c r="O2523" s="4">
        <v>151.26</v>
      </c>
      <c r="P2523" s="4">
        <v>133.37299999999999</v>
      </c>
      <c r="Q2523" s="4">
        <v>123.495</v>
      </c>
      <c r="R2523" s="4">
        <v>158.50800000000001</v>
      </c>
      <c r="S2523" s="4">
        <v>144.70699999999999</v>
      </c>
      <c r="T2523" s="4">
        <v>140.32499999999999</v>
      </c>
      <c r="U2523" s="4">
        <v>61.268000000000001</v>
      </c>
      <c r="V2523" s="4">
        <v>52.579000000000001</v>
      </c>
      <c r="W2523" s="4">
        <v>37.491</v>
      </c>
      <c r="X2523" s="4">
        <v>18.818000000000001</v>
      </c>
      <c r="Y2523" s="4">
        <v>6.7830000000000004</v>
      </c>
      <c r="Z2523" s="4">
        <v>1.115</v>
      </c>
      <c r="AA2523" s="4">
        <v>6.8000000000000005E-2</v>
      </c>
    </row>
    <row r="2524" spans="1:27" s="6" customFormat="1" x14ac:dyDescent="0.3">
      <c r="A2524" s="40">
        <v>2523</v>
      </c>
      <c r="B2524" s="18" t="s">
        <v>323</v>
      </c>
      <c r="C2524" s="43" t="s">
        <v>185</v>
      </c>
      <c r="D2524" s="41">
        <v>13</v>
      </c>
      <c r="E2524" s="41">
        <v>498</v>
      </c>
      <c r="F2524" s="41">
        <v>2025</v>
      </c>
      <c r="G2524" s="4">
        <v>84.82</v>
      </c>
      <c r="H2524" s="4">
        <v>95.814999999999998</v>
      </c>
      <c r="I2524" s="4">
        <v>106.386</v>
      </c>
      <c r="J2524" s="4">
        <v>103.339</v>
      </c>
      <c r="K2524" s="4">
        <v>94.661000000000001</v>
      </c>
      <c r="L2524" s="4">
        <v>116.458</v>
      </c>
      <c r="M2524" s="4">
        <v>160.50200000000001</v>
      </c>
      <c r="N2524" s="4">
        <v>206.28299999999999</v>
      </c>
      <c r="O2524" s="4">
        <v>172.50200000000001</v>
      </c>
      <c r="P2524" s="4">
        <v>149.27199999999999</v>
      </c>
      <c r="Q2524" s="4">
        <v>130.75200000000001</v>
      </c>
      <c r="R2524" s="4">
        <v>119.884</v>
      </c>
      <c r="S2524" s="4">
        <v>150.518</v>
      </c>
      <c r="T2524" s="4">
        <v>133.79</v>
      </c>
      <c r="U2524" s="4">
        <v>124.17700000000001</v>
      </c>
      <c r="V2524" s="4">
        <v>49.216000000000001</v>
      </c>
      <c r="W2524" s="4">
        <v>36.040999999999997</v>
      </c>
      <c r="X2524" s="4">
        <v>19.936</v>
      </c>
      <c r="Y2524" s="4">
        <v>6.992</v>
      </c>
      <c r="Z2524" s="4">
        <v>1.5620000000000001</v>
      </c>
      <c r="AA2524" s="4">
        <v>0.129</v>
      </c>
    </row>
    <row r="2525" spans="1:27" s="6" customFormat="1" x14ac:dyDescent="0.3">
      <c r="A2525" s="40">
        <v>2524</v>
      </c>
      <c r="B2525" s="18" t="s">
        <v>323</v>
      </c>
      <c r="C2525" s="43" t="s">
        <v>185</v>
      </c>
      <c r="D2525" s="41">
        <v>13</v>
      </c>
      <c r="E2525" s="41">
        <v>498</v>
      </c>
      <c r="F2525" s="41">
        <v>2030</v>
      </c>
      <c r="G2525" s="4">
        <v>76.528000000000006</v>
      </c>
      <c r="H2525" s="4">
        <v>84.391999999999996</v>
      </c>
      <c r="I2525" s="4">
        <v>95.177999999999997</v>
      </c>
      <c r="J2525" s="4">
        <v>105.22199999999999</v>
      </c>
      <c r="K2525" s="4">
        <v>101.932</v>
      </c>
      <c r="L2525" s="4">
        <v>93.52</v>
      </c>
      <c r="M2525" s="4">
        <v>115.465</v>
      </c>
      <c r="N2525" s="4">
        <v>159.35</v>
      </c>
      <c r="O2525" s="4">
        <v>204.65700000000001</v>
      </c>
      <c r="P2525" s="4">
        <v>170.38900000000001</v>
      </c>
      <c r="Q2525" s="4">
        <v>146.524</v>
      </c>
      <c r="R2525" s="4">
        <v>127.16</v>
      </c>
      <c r="S2525" s="4">
        <v>114.209</v>
      </c>
      <c r="T2525" s="4">
        <v>139.86000000000001</v>
      </c>
      <c r="U2525" s="4">
        <v>119.246</v>
      </c>
      <c r="V2525" s="4">
        <v>100.994</v>
      </c>
      <c r="W2525" s="4">
        <v>34.396000000000001</v>
      </c>
      <c r="X2525" s="4">
        <v>19.710999999999999</v>
      </c>
      <c r="Y2525" s="4">
        <v>7.6790000000000003</v>
      </c>
      <c r="Z2525" s="4">
        <v>1.677</v>
      </c>
      <c r="AA2525" s="4">
        <v>0.191</v>
      </c>
    </row>
    <row r="2526" spans="1:27" s="6" customFormat="1" x14ac:dyDescent="0.3">
      <c r="A2526" s="40">
        <v>2525</v>
      </c>
      <c r="B2526" s="18" t="s">
        <v>323</v>
      </c>
      <c r="C2526" s="43" t="s">
        <v>185</v>
      </c>
      <c r="D2526" s="41">
        <v>13</v>
      </c>
      <c r="E2526" s="41">
        <v>498</v>
      </c>
      <c r="F2526" s="41">
        <v>2035</v>
      </c>
      <c r="G2526" s="4">
        <v>70.706999999999994</v>
      </c>
      <c r="H2526" s="4">
        <v>76.12</v>
      </c>
      <c r="I2526" s="4">
        <v>83.768000000000001</v>
      </c>
      <c r="J2526" s="4">
        <v>94.031999999999996</v>
      </c>
      <c r="K2526" s="4">
        <v>103.82</v>
      </c>
      <c r="L2526" s="4">
        <v>100.786</v>
      </c>
      <c r="M2526" s="4">
        <v>92.597999999999999</v>
      </c>
      <c r="N2526" s="4">
        <v>114.51</v>
      </c>
      <c r="O2526" s="4">
        <v>158.05699999999999</v>
      </c>
      <c r="P2526" s="4">
        <v>202.33500000000001</v>
      </c>
      <c r="Q2526" s="4">
        <v>167.46</v>
      </c>
      <c r="R2526" s="4">
        <v>142.761</v>
      </c>
      <c r="S2526" s="4">
        <v>121.545</v>
      </c>
      <c r="T2526" s="4">
        <v>106.623</v>
      </c>
      <c r="U2526" s="4">
        <v>125.529</v>
      </c>
      <c r="V2526" s="4">
        <v>98.16</v>
      </c>
      <c r="W2526" s="4">
        <v>71.938999999999993</v>
      </c>
      <c r="X2526" s="4">
        <v>19.34</v>
      </c>
      <c r="Y2526" s="4">
        <v>7.8730000000000002</v>
      </c>
      <c r="Z2526" s="4">
        <v>1.9219999999999999</v>
      </c>
      <c r="AA2526" s="4">
        <v>0.219</v>
      </c>
    </row>
    <row r="2527" spans="1:27" s="6" customFormat="1" x14ac:dyDescent="0.3">
      <c r="A2527" s="40">
        <v>2526</v>
      </c>
      <c r="B2527" s="18" t="s">
        <v>323</v>
      </c>
      <c r="C2527" s="43" t="s">
        <v>185</v>
      </c>
      <c r="D2527" s="41">
        <v>13</v>
      </c>
      <c r="E2527" s="41">
        <v>498</v>
      </c>
      <c r="F2527" s="41">
        <v>2040</v>
      </c>
      <c r="G2527" s="4">
        <v>68.763999999999996</v>
      </c>
      <c r="H2527" s="4">
        <v>70.31</v>
      </c>
      <c r="I2527" s="4">
        <v>75.501999999999995</v>
      </c>
      <c r="J2527" s="4">
        <v>82.635999999999996</v>
      </c>
      <c r="K2527" s="4">
        <v>92.65</v>
      </c>
      <c r="L2527" s="4">
        <v>102.678</v>
      </c>
      <c r="M2527" s="4">
        <v>99.855000000000004</v>
      </c>
      <c r="N2527" s="4">
        <v>91.744</v>
      </c>
      <c r="O2527" s="4">
        <v>113.508</v>
      </c>
      <c r="P2527" s="4">
        <v>156.29</v>
      </c>
      <c r="Q2527" s="4">
        <v>199.096</v>
      </c>
      <c r="R2527" s="4">
        <v>163.43899999999999</v>
      </c>
      <c r="S2527" s="4">
        <v>136.88300000000001</v>
      </c>
      <c r="T2527" s="4">
        <v>113.982</v>
      </c>
      <c r="U2527" s="4">
        <v>96.320999999999998</v>
      </c>
      <c r="V2527" s="4">
        <v>104.495</v>
      </c>
      <c r="W2527" s="4">
        <v>71.171000000000006</v>
      </c>
      <c r="X2527" s="4">
        <v>41.518999999999998</v>
      </c>
      <c r="Y2527" s="4">
        <v>7.9960000000000004</v>
      </c>
      <c r="Z2527" s="4">
        <v>2.0499999999999998</v>
      </c>
      <c r="AA2527" s="4">
        <v>0.26</v>
      </c>
    </row>
    <row r="2528" spans="1:27" s="6" customFormat="1" x14ac:dyDescent="0.3">
      <c r="A2528" s="40">
        <v>2527</v>
      </c>
      <c r="B2528" s="18" t="s">
        <v>323</v>
      </c>
      <c r="C2528" s="43" t="s">
        <v>185</v>
      </c>
      <c r="D2528" s="41">
        <v>13</v>
      </c>
      <c r="E2528" s="41">
        <v>498</v>
      </c>
      <c r="F2528" s="41">
        <v>2045</v>
      </c>
      <c r="G2528" s="4">
        <v>68.16</v>
      </c>
      <c r="H2528" s="4">
        <v>68.375</v>
      </c>
      <c r="I2528" s="4">
        <v>69.700999999999993</v>
      </c>
      <c r="J2528" s="4">
        <v>74.381</v>
      </c>
      <c r="K2528" s="4">
        <v>81.272999999999996</v>
      </c>
      <c r="L2528" s="4">
        <v>91.528999999999996</v>
      </c>
      <c r="M2528" s="4">
        <v>101.756</v>
      </c>
      <c r="N2528" s="4">
        <v>98.997</v>
      </c>
      <c r="O2528" s="4">
        <v>90.89</v>
      </c>
      <c r="P2528" s="4">
        <v>112.221</v>
      </c>
      <c r="Q2528" s="4">
        <v>153.89500000000001</v>
      </c>
      <c r="R2528" s="4">
        <v>194.64400000000001</v>
      </c>
      <c r="S2528" s="4">
        <v>157.18199999999999</v>
      </c>
      <c r="T2528" s="4">
        <v>128.928</v>
      </c>
      <c r="U2528" s="4">
        <v>103.617</v>
      </c>
      <c r="V2528" s="4">
        <v>81.054000000000002</v>
      </c>
      <c r="W2528" s="4">
        <v>77.081999999999994</v>
      </c>
      <c r="X2528" s="4">
        <v>42.142000000000003</v>
      </c>
      <c r="Y2528" s="4">
        <v>17.762</v>
      </c>
      <c r="Z2528" s="4">
        <v>2.1709999999999998</v>
      </c>
      <c r="AA2528" s="4">
        <v>0.29199999999999998</v>
      </c>
    </row>
    <row r="2529" spans="1:27" s="6" customFormat="1" x14ac:dyDescent="0.3">
      <c r="A2529" s="40">
        <v>2528</v>
      </c>
      <c r="B2529" s="18" t="s">
        <v>323</v>
      </c>
      <c r="C2529" s="43" t="s">
        <v>185</v>
      </c>
      <c r="D2529" s="41">
        <v>13</v>
      </c>
      <c r="E2529" s="41">
        <v>498</v>
      </c>
      <c r="F2529" s="41">
        <v>2050</v>
      </c>
      <c r="G2529" s="4">
        <v>65.879000000000005</v>
      </c>
      <c r="H2529" s="4">
        <v>67.778999999999996</v>
      </c>
      <c r="I2529" s="4">
        <v>67.766999999999996</v>
      </c>
      <c r="J2529" s="4">
        <v>68.59</v>
      </c>
      <c r="K2529" s="4">
        <v>73.033000000000001</v>
      </c>
      <c r="L2529" s="4">
        <v>80.176000000000002</v>
      </c>
      <c r="M2529" s="4">
        <v>90.643000000000001</v>
      </c>
      <c r="N2529" s="4">
        <v>100.908</v>
      </c>
      <c r="O2529" s="4">
        <v>98.134</v>
      </c>
      <c r="P2529" s="4">
        <v>89.852999999999994</v>
      </c>
      <c r="Q2529" s="4">
        <v>110.54600000000001</v>
      </c>
      <c r="R2529" s="4">
        <v>150.64400000000001</v>
      </c>
      <c r="S2529" s="4">
        <v>187.72200000000001</v>
      </c>
      <c r="T2529" s="4">
        <v>148.655</v>
      </c>
      <c r="U2529" s="4">
        <v>117.898</v>
      </c>
      <c r="V2529" s="4">
        <v>88.090999999999994</v>
      </c>
      <c r="W2529" s="4">
        <v>60.783000000000001</v>
      </c>
      <c r="X2529" s="4">
        <v>46.78</v>
      </c>
      <c r="Y2529" s="4">
        <v>18.640999999999998</v>
      </c>
      <c r="Z2529" s="4">
        <v>5.0229999999999997</v>
      </c>
      <c r="AA2529" s="4">
        <v>0.32400000000000001</v>
      </c>
    </row>
    <row r="2530" spans="1:27" s="6" customFormat="1" x14ac:dyDescent="0.3">
      <c r="A2530" s="40">
        <v>2529</v>
      </c>
      <c r="B2530" s="18" t="s">
        <v>323</v>
      </c>
      <c r="C2530" s="43" t="s">
        <v>185</v>
      </c>
      <c r="D2530" s="41">
        <v>13</v>
      </c>
      <c r="E2530" s="41">
        <v>498</v>
      </c>
      <c r="F2530" s="41">
        <v>2055</v>
      </c>
      <c r="G2530" s="4">
        <v>61.603999999999999</v>
      </c>
      <c r="H2530" s="4">
        <v>65.518000000000001</v>
      </c>
      <c r="I2530" s="4">
        <v>67.201999999999998</v>
      </c>
      <c r="J2530" s="4">
        <v>66.715999999999994</v>
      </c>
      <c r="K2530" s="4">
        <v>67.313999999999993</v>
      </c>
      <c r="L2530" s="4">
        <v>72.001999999999995</v>
      </c>
      <c r="M2530" s="4">
        <v>79.353999999999999</v>
      </c>
      <c r="N2530" s="4">
        <v>89.873000000000005</v>
      </c>
      <c r="O2530" s="4">
        <v>100.083</v>
      </c>
      <c r="P2530" s="4">
        <v>97.096999999999994</v>
      </c>
      <c r="Q2530" s="4">
        <v>88.549000000000007</v>
      </c>
      <c r="R2530" s="4">
        <v>108.316</v>
      </c>
      <c r="S2530" s="4">
        <v>145.62200000000001</v>
      </c>
      <c r="T2530" s="4">
        <v>178.19800000000001</v>
      </c>
      <c r="U2530" s="4">
        <v>136.696</v>
      </c>
      <c r="V2530" s="4">
        <v>101.236</v>
      </c>
      <c r="W2530" s="4">
        <v>67.144999999999996</v>
      </c>
      <c r="X2530" s="4">
        <v>37.828000000000003</v>
      </c>
      <c r="Y2530" s="4">
        <v>21.425999999999998</v>
      </c>
      <c r="Z2530" s="4">
        <v>5.508</v>
      </c>
      <c r="AA2530" s="4">
        <v>0.73599999999999999</v>
      </c>
    </row>
    <row r="2531" spans="1:27" s="6" customFormat="1" x14ac:dyDescent="0.3">
      <c r="A2531" s="40">
        <v>2530</v>
      </c>
      <c r="B2531" s="18" t="s">
        <v>323</v>
      </c>
      <c r="C2531" s="43" t="s">
        <v>185</v>
      </c>
      <c r="D2531" s="41">
        <v>13</v>
      </c>
      <c r="E2531" s="41">
        <v>498</v>
      </c>
      <c r="F2531" s="41">
        <v>2060</v>
      </c>
      <c r="G2531" s="4">
        <v>57.145000000000003</v>
      </c>
      <c r="H2531" s="4">
        <v>61.265999999999998</v>
      </c>
      <c r="I2531" s="4">
        <v>64.974000000000004</v>
      </c>
      <c r="J2531" s="4">
        <v>66.206000000000003</v>
      </c>
      <c r="K2531" s="4">
        <v>65.510000000000005</v>
      </c>
      <c r="L2531" s="4">
        <v>66.343000000000004</v>
      </c>
      <c r="M2531" s="4">
        <v>71.239999999999995</v>
      </c>
      <c r="N2531" s="4">
        <v>78.656000000000006</v>
      </c>
      <c r="O2531" s="4">
        <v>89.14</v>
      </c>
      <c r="P2531" s="4">
        <v>99.093000000000004</v>
      </c>
      <c r="Q2531" s="4">
        <v>95.787000000000006</v>
      </c>
      <c r="R2531" s="4">
        <v>86.849000000000004</v>
      </c>
      <c r="S2531" s="4">
        <v>104.932</v>
      </c>
      <c r="T2531" s="4">
        <v>138.71299999999999</v>
      </c>
      <c r="U2531" s="4">
        <v>164.739</v>
      </c>
      <c r="V2531" s="4">
        <v>118.49</v>
      </c>
      <c r="W2531" s="4">
        <v>78.38</v>
      </c>
      <c r="X2531" s="4">
        <v>42.814999999999998</v>
      </c>
      <c r="Y2531" s="4">
        <v>17.922999999999998</v>
      </c>
      <c r="Z2531" s="4">
        <v>6.609</v>
      </c>
      <c r="AA2531" s="4">
        <v>0.9</v>
      </c>
    </row>
    <row r="2532" spans="1:27" s="6" customFormat="1" x14ac:dyDescent="0.3">
      <c r="A2532" s="40">
        <v>2531</v>
      </c>
      <c r="B2532" s="18" t="s">
        <v>323</v>
      </c>
      <c r="C2532" s="43" t="s">
        <v>185</v>
      </c>
      <c r="D2532" s="41">
        <v>13</v>
      </c>
      <c r="E2532" s="41">
        <v>498</v>
      </c>
      <c r="F2532" s="41">
        <v>2065</v>
      </c>
      <c r="G2532" s="4">
        <v>53.948999999999998</v>
      </c>
      <c r="H2532" s="4">
        <v>56.829000000000001</v>
      </c>
      <c r="I2532" s="4">
        <v>60.753</v>
      </c>
      <c r="J2532" s="4">
        <v>64.034999999999997</v>
      </c>
      <c r="K2532" s="4">
        <v>65.066999999999993</v>
      </c>
      <c r="L2532" s="4">
        <v>64.594999999999999</v>
      </c>
      <c r="M2532" s="4">
        <v>65.637</v>
      </c>
      <c r="N2532" s="4">
        <v>70.602999999999994</v>
      </c>
      <c r="O2532" s="4">
        <v>78.007999999999996</v>
      </c>
      <c r="P2532" s="4">
        <v>88.283000000000001</v>
      </c>
      <c r="Q2532" s="4">
        <v>97.838999999999999</v>
      </c>
      <c r="R2532" s="4">
        <v>94.072000000000003</v>
      </c>
      <c r="S2532" s="4">
        <v>84.305999999999997</v>
      </c>
      <c r="T2532" s="4">
        <v>100.274</v>
      </c>
      <c r="U2532" s="4">
        <v>128.876</v>
      </c>
      <c r="V2532" s="4">
        <v>144.05799999999999</v>
      </c>
      <c r="W2532" s="4">
        <v>93.084999999999994</v>
      </c>
      <c r="X2532" s="4">
        <v>51.128</v>
      </c>
      <c r="Y2532" s="4">
        <v>20.951000000000001</v>
      </c>
      <c r="Z2532" s="4">
        <v>5.7640000000000002</v>
      </c>
      <c r="AA2532" s="4">
        <v>1.1339999999999999</v>
      </c>
    </row>
    <row r="2533" spans="1:27" s="6" customFormat="1" x14ac:dyDescent="0.3">
      <c r="A2533" s="40">
        <v>2532</v>
      </c>
      <c r="B2533" s="18" t="s">
        <v>323</v>
      </c>
      <c r="C2533" s="43" t="s">
        <v>185</v>
      </c>
      <c r="D2533" s="41">
        <v>13</v>
      </c>
      <c r="E2533" s="41">
        <v>498</v>
      </c>
      <c r="F2533" s="41">
        <v>2070</v>
      </c>
      <c r="G2533" s="4">
        <v>52.26</v>
      </c>
      <c r="H2533" s="4">
        <v>53.652000000000001</v>
      </c>
      <c r="I2533" s="4">
        <v>56.347999999999999</v>
      </c>
      <c r="J2533" s="4">
        <v>59.872999999999998</v>
      </c>
      <c r="K2533" s="4">
        <v>62.966000000000001</v>
      </c>
      <c r="L2533" s="4">
        <v>64.206000000000003</v>
      </c>
      <c r="M2533" s="4">
        <v>63.930999999999997</v>
      </c>
      <c r="N2533" s="4">
        <v>65.05</v>
      </c>
      <c r="O2533" s="4">
        <v>70.022999999999996</v>
      </c>
      <c r="P2533" s="4">
        <v>77.275000000000006</v>
      </c>
      <c r="Q2533" s="4">
        <v>87.22</v>
      </c>
      <c r="R2533" s="4">
        <v>96.203999999999994</v>
      </c>
      <c r="S2533" s="4">
        <v>91.519000000000005</v>
      </c>
      <c r="T2533" s="4">
        <v>80.811000000000007</v>
      </c>
      <c r="U2533" s="4">
        <v>93.599000000000004</v>
      </c>
      <c r="V2533" s="4">
        <v>113.637</v>
      </c>
      <c r="W2533" s="4">
        <v>114.744</v>
      </c>
      <c r="X2533" s="4">
        <v>62.052999999999997</v>
      </c>
      <c r="Y2533" s="4">
        <v>25.81</v>
      </c>
      <c r="Z2533" s="4">
        <v>7.0209999999999999</v>
      </c>
      <c r="AA2533" s="4">
        <v>1.0900000000000001</v>
      </c>
    </row>
    <row r="2534" spans="1:27" s="6" customFormat="1" x14ac:dyDescent="0.3">
      <c r="A2534" s="40">
        <v>2533</v>
      </c>
      <c r="B2534" s="18" t="s">
        <v>323</v>
      </c>
      <c r="C2534" s="43" t="s">
        <v>185</v>
      </c>
      <c r="D2534" s="41">
        <v>13</v>
      </c>
      <c r="E2534" s="41">
        <v>498</v>
      </c>
      <c r="F2534" s="41">
        <v>2075</v>
      </c>
      <c r="G2534" s="4">
        <v>51.326000000000001</v>
      </c>
      <c r="H2534" s="4">
        <v>51.981999999999999</v>
      </c>
      <c r="I2534" s="4">
        <v>53.203000000000003</v>
      </c>
      <c r="J2534" s="4">
        <v>55.527000000000001</v>
      </c>
      <c r="K2534" s="4">
        <v>58.872</v>
      </c>
      <c r="L2534" s="4">
        <v>62.16</v>
      </c>
      <c r="M2534" s="4">
        <v>63.582999999999998</v>
      </c>
      <c r="N2534" s="4">
        <v>63.384999999999998</v>
      </c>
      <c r="O2534" s="4">
        <v>64.525999999999996</v>
      </c>
      <c r="P2534" s="4">
        <v>69.385000000000005</v>
      </c>
      <c r="Q2534" s="4">
        <v>76.385999999999996</v>
      </c>
      <c r="R2534" s="4">
        <v>85.846000000000004</v>
      </c>
      <c r="S2534" s="4">
        <v>93.777000000000001</v>
      </c>
      <c r="T2534" s="4">
        <v>87.980999999999995</v>
      </c>
      <c r="U2534" s="4">
        <v>75.762</v>
      </c>
      <c r="V2534" s="4">
        <v>83.168999999999997</v>
      </c>
      <c r="W2534" s="4">
        <v>91.674000000000007</v>
      </c>
      <c r="X2534" s="4">
        <v>78.052999999999997</v>
      </c>
      <c r="Y2534" s="4">
        <v>32.255000000000003</v>
      </c>
      <c r="Z2534" s="4">
        <v>8.9930000000000003</v>
      </c>
      <c r="AA2534" s="4">
        <v>1.341</v>
      </c>
    </row>
    <row r="2535" spans="1:27" s="6" customFormat="1" x14ac:dyDescent="0.3">
      <c r="A2535" s="40">
        <v>2534</v>
      </c>
      <c r="B2535" s="18" t="s">
        <v>323</v>
      </c>
      <c r="C2535" s="43" t="s">
        <v>185</v>
      </c>
      <c r="D2535" s="41">
        <v>13</v>
      </c>
      <c r="E2535" s="41">
        <v>498</v>
      </c>
      <c r="F2535" s="41">
        <v>2080</v>
      </c>
      <c r="G2535" s="4">
        <v>50.119</v>
      </c>
      <c r="H2535" s="4">
        <v>51.067999999999998</v>
      </c>
      <c r="I2535" s="4">
        <v>51.563000000000002</v>
      </c>
      <c r="J2535" s="4">
        <v>52.436</v>
      </c>
      <c r="K2535" s="4">
        <v>54.595999999999997</v>
      </c>
      <c r="L2535" s="4">
        <v>58.122999999999998</v>
      </c>
      <c r="M2535" s="4">
        <v>61.582000000000001</v>
      </c>
      <c r="N2535" s="4">
        <v>63.073</v>
      </c>
      <c r="O2535" s="4">
        <v>62.899000000000001</v>
      </c>
      <c r="P2535" s="4">
        <v>63.96</v>
      </c>
      <c r="Q2535" s="4">
        <v>68.626000000000005</v>
      </c>
      <c r="R2535" s="4">
        <v>75.254000000000005</v>
      </c>
      <c r="S2535" s="4">
        <v>83.834000000000003</v>
      </c>
      <c r="T2535" s="4">
        <v>90.409000000000006</v>
      </c>
      <c r="U2535" s="4">
        <v>82.835999999999999</v>
      </c>
      <c r="V2535" s="4">
        <v>67.822999999999993</v>
      </c>
      <c r="W2535" s="4">
        <v>67.936999999999998</v>
      </c>
      <c r="X2535" s="4">
        <v>63.62</v>
      </c>
      <c r="Y2535" s="4">
        <v>41.777999999999999</v>
      </c>
      <c r="Z2535" s="4">
        <v>11.694000000000001</v>
      </c>
      <c r="AA2535" s="4">
        <v>1.79</v>
      </c>
    </row>
    <row r="2536" spans="1:27" s="6" customFormat="1" x14ac:dyDescent="0.3">
      <c r="A2536" s="40">
        <v>2535</v>
      </c>
      <c r="B2536" s="18" t="s">
        <v>323</v>
      </c>
      <c r="C2536" s="43" t="s">
        <v>185</v>
      </c>
      <c r="D2536" s="41">
        <v>13</v>
      </c>
      <c r="E2536" s="41">
        <v>498</v>
      </c>
      <c r="F2536" s="41">
        <v>2085</v>
      </c>
      <c r="G2536" s="4">
        <v>48.067999999999998</v>
      </c>
      <c r="H2536" s="4">
        <v>49.878</v>
      </c>
      <c r="I2536" s="4">
        <v>50.68</v>
      </c>
      <c r="J2536" s="4">
        <v>50.851999999999997</v>
      </c>
      <c r="K2536" s="4">
        <v>51.573999999999998</v>
      </c>
      <c r="L2536" s="4">
        <v>53.904000000000003</v>
      </c>
      <c r="M2536" s="4">
        <v>57.59</v>
      </c>
      <c r="N2536" s="4">
        <v>61.110999999999997</v>
      </c>
      <c r="O2536" s="4">
        <v>62.624000000000002</v>
      </c>
      <c r="P2536" s="4">
        <v>62.383000000000003</v>
      </c>
      <c r="Q2536" s="4">
        <v>63.298000000000002</v>
      </c>
      <c r="R2536" s="4">
        <v>67.671000000000006</v>
      </c>
      <c r="S2536" s="4">
        <v>73.614999999999995</v>
      </c>
      <c r="T2536" s="4">
        <v>81.033000000000001</v>
      </c>
      <c r="U2536" s="4">
        <v>85.456000000000003</v>
      </c>
      <c r="V2536" s="4">
        <v>74.668000000000006</v>
      </c>
      <c r="W2536" s="4">
        <v>56.045999999999999</v>
      </c>
      <c r="X2536" s="4">
        <v>48.027000000000001</v>
      </c>
      <c r="Y2536" s="4">
        <v>34.997999999999998</v>
      </c>
      <c r="Z2536" s="4">
        <v>15.728999999999999</v>
      </c>
      <c r="AA2536" s="4">
        <v>2.444</v>
      </c>
    </row>
    <row r="2537" spans="1:27" s="6" customFormat="1" x14ac:dyDescent="0.3">
      <c r="A2537" s="40">
        <v>2536</v>
      </c>
      <c r="B2537" s="18" t="s">
        <v>323</v>
      </c>
      <c r="C2537" s="43" t="s">
        <v>185</v>
      </c>
      <c r="D2537" s="41">
        <v>13</v>
      </c>
      <c r="E2537" s="41">
        <v>498</v>
      </c>
      <c r="F2537" s="41">
        <v>2090</v>
      </c>
      <c r="G2537" s="4">
        <v>45.613999999999997</v>
      </c>
      <c r="H2537" s="4">
        <v>47.847999999999999</v>
      </c>
      <c r="I2537" s="4">
        <v>49.518999999999998</v>
      </c>
      <c r="J2537" s="4">
        <v>50.021999999999998</v>
      </c>
      <c r="K2537" s="4">
        <v>50.058</v>
      </c>
      <c r="L2537" s="4">
        <v>50.938000000000002</v>
      </c>
      <c r="M2537" s="4">
        <v>53.417000000000002</v>
      </c>
      <c r="N2537" s="4">
        <v>57.161000000000001</v>
      </c>
      <c r="O2537" s="4">
        <v>60.701000000000001</v>
      </c>
      <c r="P2537" s="4">
        <v>62.145000000000003</v>
      </c>
      <c r="Q2537" s="4">
        <v>61.78</v>
      </c>
      <c r="R2537" s="4">
        <v>62.476999999999997</v>
      </c>
      <c r="S2537" s="4">
        <v>66.304000000000002</v>
      </c>
      <c r="T2537" s="4">
        <v>71.328000000000003</v>
      </c>
      <c r="U2537" s="4">
        <v>76.88</v>
      </c>
      <c r="V2537" s="4">
        <v>77.531999999999996</v>
      </c>
      <c r="W2537" s="4">
        <v>62.377000000000002</v>
      </c>
      <c r="X2537" s="4">
        <v>40.328000000000003</v>
      </c>
      <c r="Y2537" s="4">
        <v>27.129000000000001</v>
      </c>
      <c r="Z2537" s="4">
        <v>13.673</v>
      </c>
      <c r="AA2537" s="4">
        <v>3.4449999999999998</v>
      </c>
    </row>
    <row r="2538" spans="1:27" s="6" customFormat="1" x14ac:dyDescent="0.3">
      <c r="A2538" s="40">
        <v>2537</v>
      </c>
      <c r="B2538" s="18" t="s">
        <v>323</v>
      </c>
      <c r="C2538" s="43" t="s">
        <v>185</v>
      </c>
      <c r="D2538" s="41">
        <v>13</v>
      </c>
      <c r="E2538" s="41">
        <v>498</v>
      </c>
      <c r="F2538" s="41">
        <v>2095</v>
      </c>
      <c r="G2538" s="4">
        <v>43.536999999999999</v>
      </c>
      <c r="H2538" s="4">
        <v>45.412999999999997</v>
      </c>
      <c r="I2538" s="4">
        <v>47.518000000000001</v>
      </c>
      <c r="J2538" s="4">
        <v>48.917000000000002</v>
      </c>
      <c r="K2538" s="4">
        <v>49.293999999999997</v>
      </c>
      <c r="L2538" s="4">
        <v>49.472000000000001</v>
      </c>
      <c r="M2538" s="4">
        <v>50.494</v>
      </c>
      <c r="N2538" s="4">
        <v>53.03</v>
      </c>
      <c r="O2538" s="4">
        <v>56.792999999999999</v>
      </c>
      <c r="P2538" s="4">
        <v>60.265000000000001</v>
      </c>
      <c r="Q2538" s="4">
        <v>61.588999999999999</v>
      </c>
      <c r="R2538" s="4">
        <v>61.033999999999999</v>
      </c>
      <c r="S2538" s="4">
        <v>61.308</v>
      </c>
      <c r="T2538" s="4">
        <v>64.393000000000001</v>
      </c>
      <c r="U2538" s="4">
        <v>67.911000000000001</v>
      </c>
      <c r="V2538" s="4">
        <v>70.183000000000007</v>
      </c>
      <c r="W2538" s="4">
        <v>65.456000000000003</v>
      </c>
      <c r="X2538" s="4">
        <v>45.671999999999997</v>
      </c>
      <c r="Y2538" s="4">
        <v>23.390999999999998</v>
      </c>
      <c r="Z2538" s="4">
        <v>11.007999999999999</v>
      </c>
      <c r="AA2538" s="4">
        <v>3.403</v>
      </c>
    </row>
    <row r="2539" spans="1:27" s="6" customFormat="1" x14ac:dyDescent="0.3">
      <c r="A2539" s="40">
        <v>2538</v>
      </c>
      <c r="B2539" s="18" t="s">
        <v>323</v>
      </c>
      <c r="C2539" s="43" t="s">
        <v>185</v>
      </c>
      <c r="D2539" s="41">
        <v>13</v>
      </c>
      <c r="E2539" s="41">
        <v>498</v>
      </c>
      <c r="F2539" s="41">
        <v>2100</v>
      </c>
      <c r="G2539" s="4">
        <v>42.158000000000001</v>
      </c>
      <c r="H2539" s="4">
        <v>43.351999999999997</v>
      </c>
      <c r="I2539" s="4">
        <v>45.115000000000002</v>
      </c>
      <c r="J2539" s="4">
        <v>46.970999999999997</v>
      </c>
      <c r="K2539" s="4">
        <v>48.253</v>
      </c>
      <c r="L2539" s="4">
        <v>48.762</v>
      </c>
      <c r="M2539" s="4">
        <v>49.067999999999998</v>
      </c>
      <c r="N2539" s="4">
        <v>50.143000000000001</v>
      </c>
      <c r="O2539" s="4">
        <v>52.7</v>
      </c>
      <c r="P2539" s="4">
        <v>56.408999999999999</v>
      </c>
      <c r="Q2539" s="4">
        <v>59.762999999999998</v>
      </c>
      <c r="R2539" s="4">
        <v>60.899000000000001</v>
      </c>
      <c r="S2539" s="4">
        <v>59.978999999999999</v>
      </c>
      <c r="T2539" s="4">
        <v>59.664999999999999</v>
      </c>
      <c r="U2539" s="4">
        <v>61.503999999999998</v>
      </c>
      <c r="V2539" s="4">
        <v>62.347000000000001</v>
      </c>
      <c r="W2539" s="4">
        <v>59.820999999999998</v>
      </c>
      <c r="X2539" s="4">
        <v>48.689</v>
      </c>
      <c r="Y2539" s="4">
        <v>27.145</v>
      </c>
      <c r="Z2539" s="4">
        <v>9.8339999999999996</v>
      </c>
      <c r="AA2539" s="4">
        <v>2.9969999999999999</v>
      </c>
    </row>
    <row r="2540" spans="1:27" s="6" customFormat="1" x14ac:dyDescent="0.3">
      <c r="A2540" s="40">
        <v>2539</v>
      </c>
      <c r="B2540" s="18" t="s">
        <v>323</v>
      </c>
      <c r="C2540" s="43" t="s">
        <v>186</v>
      </c>
      <c r="D2540" s="41"/>
      <c r="E2540" s="41">
        <v>642</v>
      </c>
      <c r="F2540" s="41">
        <v>2015</v>
      </c>
      <c r="G2540" s="4">
        <v>472.49400000000003</v>
      </c>
      <c r="H2540" s="4">
        <v>510.05</v>
      </c>
      <c r="I2540" s="4">
        <v>508.51</v>
      </c>
      <c r="J2540" s="4">
        <v>529.41300000000001</v>
      </c>
      <c r="K2540" s="4">
        <v>557.01199999999994</v>
      </c>
      <c r="L2540" s="4">
        <v>691.05499999999995</v>
      </c>
      <c r="M2540" s="4">
        <v>622.74400000000003</v>
      </c>
      <c r="N2540" s="4">
        <v>768.495</v>
      </c>
      <c r="O2540" s="4">
        <v>754.52499999999998</v>
      </c>
      <c r="P2540" s="4">
        <v>780.54300000000001</v>
      </c>
      <c r="Q2540" s="4">
        <v>554.505</v>
      </c>
      <c r="R2540" s="4">
        <v>722.91399999999999</v>
      </c>
      <c r="S2540" s="4">
        <v>739.49699999999996</v>
      </c>
      <c r="T2540" s="4">
        <v>592.48400000000004</v>
      </c>
      <c r="U2540" s="4">
        <v>434.02699999999999</v>
      </c>
      <c r="V2540" s="4">
        <v>476.16399999999999</v>
      </c>
      <c r="W2540" s="4">
        <v>314.90100000000001</v>
      </c>
      <c r="X2540" s="4">
        <v>159.66499999999999</v>
      </c>
      <c r="Y2540" s="4">
        <v>48.36</v>
      </c>
      <c r="Z2540" s="4">
        <v>5.35</v>
      </c>
      <c r="AA2540" s="4">
        <v>0.70599999999999996</v>
      </c>
    </row>
    <row r="2541" spans="1:27" s="6" customFormat="1" x14ac:dyDescent="0.3">
      <c r="A2541" s="40">
        <v>2540</v>
      </c>
      <c r="B2541" s="18" t="s">
        <v>323</v>
      </c>
      <c r="C2541" s="43" t="s">
        <v>186</v>
      </c>
      <c r="D2541" s="41"/>
      <c r="E2541" s="41">
        <v>642</v>
      </c>
      <c r="F2541" s="41">
        <v>2020</v>
      </c>
      <c r="G2541" s="4">
        <v>449.94299999999998</v>
      </c>
      <c r="H2541" s="4">
        <v>468.66699999999997</v>
      </c>
      <c r="I2541" s="4">
        <v>507.86799999999999</v>
      </c>
      <c r="J2541" s="4">
        <v>502.9</v>
      </c>
      <c r="K2541" s="4">
        <v>516.82399999999996</v>
      </c>
      <c r="L2541" s="4">
        <v>541.47900000000004</v>
      </c>
      <c r="M2541" s="4">
        <v>677.404</v>
      </c>
      <c r="N2541" s="4">
        <v>612.221</v>
      </c>
      <c r="O2541" s="4">
        <v>758.77599999999995</v>
      </c>
      <c r="P2541" s="4">
        <v>744.06799999999998</v>
      </c>
      <c r="Q2541" s="4">
        <v>765.976</v>
      </c>
      <c r="R2541" s="4">
        <v>539.173</v>
      </c>
      <c r="S2541" s="4">
        <v>695.45799999999997</v>
      </c>
      <c r="T2541" s="4">
        <v>699.02300000000002</v>
      </c>
      <c r="U2541" s="4">
        <v>540.88499999999999</v>
      </c>
      <c r="V2541" s="4">
        <v>368.75900000000001</v>
      </c>
      <c r="W2541" s="4">
        <v>351.46800000000002</v>
      </c>
      <c r="X2541" s="4">
        <v>181.47900000000001</v>
      </c>
      <c r="Y2541" s="4">
        <v>62.987000000000002</v>
      </c>
      <c r="Z2541" s="4">
        <v>10.955</v>
      </c>
      <c r="AA2541" s="4">
        <v>0.69399999999999995</v>
      </c>
    </row>
    <row r="2542" spans="1:27" s="6" customFormat="1" x14ac:dyDescent="0.3">
      <c r="A2542" s="40">
        <v>2541</v>
      </c>
      <c r="B2542" s="18" t="s">
        <v>323</v>
      </c>
      <c r="C2542" s="43" t="s">
        <v>186</v>
      </c>
      <c r="D2542" s="41"/>
      <c r="E2542" s="41">
        <v>642</v>
      </c>
      <c r="F2542" s="41">
        <v>2025</v>
      </c>
      <c r="G2542" s="4">
        <v>428.83499999999998</v>
      </c>
      <c r="H2542" s="4">
        <v>447.851</v>
      </c>
      <c r="I2542" s="4">
        <v>467.46</v>
      </c>
      <c r="J2542" s="4">
        <v>504.87400000000002</v>
      </c>
      <c r="K2542" s="4">
        <v>496.33199999999999</v>
      </c>
      <c r="L2542" s="4">
        <v>508.68</v>
      </c>
      <c r="M2542" s="4">
        <v>534.27200000000005</v>
      </c>
      <c r="N2542" s="4">
        <v>671.07100000000003</v>
      </c>
      <c r="O2542" s="4">
        <v>606.33199999999999</v>
      </c>
      <c r="P2542" s="4">
        <v>750.524</v>
      </c>
      <c r="Q2542" s="4">
        <v>732.01800000000003</v>
      </c>
      <c r="R2542" s="4">
        <v>747.42100000000005</v>
      </c>
      <c r="S2542" s="4">
        <v>520.29399999999998</v>
      </c>
      <c r="T2542" s="4">
        <v>660.1</v>
      </c>
      <c r="U2542" s="4">
        <v>642.06299999999999</v>
      </c>
      <c r="V2542" s="4">
        <v>464.25599999999997</v>
      </c>
      <c r="W2542" s="4">
        <v>276.95499999999998</v>
      </c>
      <c r="X2542" s="4">
        <v>208.339</v>
      </c>
      <c r="Y2542" s="4">
        <v>74.558999999999997</v>
      </c>
      <c r="Z2542" s="4">
        <v>15.048999999999999</v>
      </c>
      <c r="AA2542" s="4">
        <v>1.3959999999999999</v>
      </c>
    </row>
    <row r="2543" spans="1:27" s="6" customFormat="1" x14ac:dyDescent="0.3">
      <c r="A2543" s="40">
        <v>2542</v>
      </c>
      <c r="B2543" s="18" t="s">
        <v>323</v>
      </c>
      <c r="C2543" s="43" t="s">
        <v>186</v>
      </c>
      <c r="D2543" s="41"/>
      <c r="E2543" s="41">
        <v>642</v>
      </c>
      <c r="F2543" s="41">
        <v>2030</v>
      </c>
      <c r="G2543" s="4">
        <v>408.97500000000002</v>
      </c>
      <c r="H2543" s="4">
        <v>427.57100000000003</v>
      </c>
      <c r="I2543" s="4">
        <v>447.10500000000002</v>
      </c>
      <c r="J2543" s="4">
        <v>465.733</v>
      </c>
      <c r="K2543" s="4">
        <v>501.12400000000002</v>
      </c>
      <c r="L2543" s="4">
        <v>491.66899999999998</v>
      </c>
      <c r="M2543" s="4">
        <v>504.43</v>
      </c>
      <c r="N2543" s="4">
        <v>530.45799999999997</v>
      </c>
      <c r="O2543" s="4">
        <v>666.39200000000005</v>
      </c>
      <c r="P2543" s="4">
        <v>600.51700000000005</v>
      </c>
      <c r="Q2543" s="4">
        <v>739.58699999999999</v>
      </c>
      <c r="R2543" s="4">
        <v>715.68200000000002</v>
      </c>
      <c r="S2543" s="4">
        <v>723.31500000000005</v>
      </c>
      <c r="T2543" s="4">
        <v>495.60300000000001</v>
      </c>
      <c r="U2543" s="4">
        <v>609.76499999999999</v>
      </c>
      <c r="V2543" s="4">
        <v>556.67999999999995</v>
      </c>
      <c r="W2543" s="4">
        <v>355.02499999999998</v>
      </c>
      <c r="X2543" s="4">
        <v>169.155</v>
      </c>
      <c r="Y2543" s="4">
        <v>89.453000000000003</v>
      </c>
      <c r="Z2543" s="4">
        <v>18.895</v>
      </c>
      <c r="AA2543" s="4">
        <v>2.0750000000000002</v>
      </c>
    </row>
    <row r="2544" spans="1:27" s="6" customFormat="1" x14ac:dyDescent="0.3">
      <c r="A2544" s="40">
        <v>2543</v>
      </c>
      <c r="B2544" s="18" t="s">
        <v>323</v>
      </c>
      <c r="C2544" s="43" t="s">
        <v>186</v>
      </c>
      <c r="D2544" s="41"/>
      <c r="E2544" s="41">
        <v>642</v>
      </c>
      <c r="F2544" s="41">
        <v>2035</v>
      </c>
      <c r="G2544" s="4">
        <v>395.85300000000001</v>
      </c>
      <c r="H2544" s="4">
        <v>407.75900000000001</v>
      </c>
      <c r="I2544" s="4">
        <v>426.858</v>
      </c>
      <c r="J2544" s="4">
        <v>445.42</v>
      </c>
      <c r="K2544" s="4">
        <v>462.06299999999999</v>
      </c>
      <c r="L2544" s="4">
        <v>496.50400000000002</v>
      </c>
      <c r="M2544" s="4">
        <v>487.51100000000002</v>
      </c>
      <c r="N2544" s="4">
        <v>500.78899999999999</v>
      </c>
      <c r="O2544" s="4">
        <v>526.59400000000005</v>
      </c>
      <c r="P2544" s="4">
        <v>660.40800000000002</v>
      </c>
      <c r="Q2544" s="4">
        <v>592.16200000000003</v>
      </c>
      <c r="R2544" s="4">
        <v>724.13</v>
      </c>
      <c r="S2544" s="4">
        <v>694.09</v>
      </c>
      <c r="T2544" s="4">
        <v>691.25599999999997</v>
      </c>
      <c r="U2544" s="4">
        <v>460.14699999999999</v>
      </c>
      <c r="V2544" s="4">
        <v>533.52200000000005</v>
      </c>
      <c r="W2544" s="4">
        <v>432.78</v>
      </c>
      <c r="X2544" s="4">
        <v>222.928</v>
      </c>
      <c r="Y2544" s="4">
        <v>75.69</v>
      </c>
      <c r="Z2544" s="4">
        <v>23.975000000000001</v>
      </c>
      <c r="AA2544" s="4">
        <v>2.7839999999999998</v>
      </c>
    </row>
    <row r="2545" spans="1:27" s="6" customFormat="1" x14ac:dyDescent="0.3">
      <c r="A2545" s="40">
        <v>2544</v>
      </c>
      <c r="B2545" s="18" t="s">
        <v>323</v>
      </c>
      <c r="C2545" s="43" t="s">
        <v>186</v>
      </c>
      <c r="D2545" s="41"/>
      <c r="E2545" s="41">
        <v>642</v>
      </c>
      <c r="F2545" s="41">
        <v>2040</v>
      </c>
      <c r="G2545" s="4">
        <v>388.755</v>
      </c>
      <c r="H2545" s="4">
        <v>394.673</v>
      </c>
      <c r="I2545" s="4">
        <v>407.07299999999998</v>
      </c>
      <c r="J2545" s="4">
        <v>425.209</v>
      </c>
      <c r="K2545" s="4">
        <v>441.80700000000002</v>
      </c>
      <c r="L2545" s="4">
        <v>457.548</v>
      </c>
      <c r="M2545" s="4">
        <v>492.39800000000002</v>
      </c>
      <c r="N2545" s="4">
        <v>483.99400000000003</v>
      </c>
      <c r="O2545" s="4">
        <v>497.18799999999999</v>
      </c>
      <c r="P2545" s="4">
        <v>521.90800000000002</v>
      </c>
      <c r="Q2545" s="4">
        <v>651.81600000000003</v>
      </c>
      <c r="R2545" s="4">
        <v>580.5</v>
      </c>
      <c r="S2545" s="4">
        <v>703.726</v>
      </c>
      <c r="T2545" s="4">
        <v>665.31200000000001</v>
      </c>
      <c r="U2545" s="4">
        <v>644.92899999999997</v>
      </c>
      <c r="V2545" s="4">
        <v>406.04</v>
      </c>
      <c r="W2545" s="4">
        <v>421.18900000000002</v>
      </c>
      <c r="X2545" s="4">
        <v>278.90199999999999</v>
      </c>
      <c r="Y2545" s="4">
        <v>103.73099999999999</v>
      </c>
      <c r="Z2545" s="4">
        <v>21.408999999999999</v>
      </c>
      <c r="AA2545" s="4">
        <v>3.7370000000000001</v>
      </c>
    </row>
    <row r="2546" spans="1:27" s="6" customFormat="1" x14ac:dyDescent="0.3">
      <c r="A2546" s="40">
        <v>2545</v>
      </c>
      <c r="B2546" s="18" t="s">
        <v>323</v>
      </c>
      <c r="C2546" s="43" t="s">
        <v>186</v>
      </c>
      <c r="D2546" s="41"/>
      <c r="E2546" s="41">
        <v>642</v>
      </c>
      <c r="F2546" s="41">
        <v>2045</v>
      </c>
      <c r="G2546" s="4">
        <v>378.36099999999999</v>
      </c>
      <c r="H2546" s="4">
        <v>387.60399999999998</v>
      </c>
      <c r="I2546" s="4">
        <v>394.00900000000001</v>
      </c>
      <c r="J2546" s="4">
        <v>405.45699999999999</v>
      </c>
      <c r="K2546" s="4">
        <v>421.64100000000002</v>
      </c>
      <c r="L2546" s="4">
        <v>437.35899999999998</v>
      </c>
      <c r="M2546" s="4">
        <v>453.56099999999998</v>
      </c>
      <c r="N2546" s="4">
        <v>488.94099999999997</v>
      </c>
      <c r="O2546" s="4">
        <v>480.59100000000001</v>
      </c>
      <c r="P2546" s="4">
        <v>492.92399999999998</v>
      </c>
      <c r="Q2546" s="4">
        <v>515.39</v>
      </c>
      <c r="R2546" s="4">
        <v>639.84</v>
      </c>
      <c r="S2546" s="4">
        <v>565.17600000000004</v>
      </c>
      <c r="T2546" s="4">
        <v>676.42899999999997</v>
      </c>
      <c r="U2546" s="4">
        <v>623.47500000000002</v>
      </c>
      <c r="V2546" s="4">
        <v>573.57799999999997</v>
      </c>
      <c r="W2546" s="4">
        <v>325.096</v>
      </c>
      <c r="X2546" s="4">
        <v>278.02999999999997</v>
      </c>
      <c r="Y2546" s="4">
        <v>134.614</v>
      </c>
      <c r="Z2546" s="4">
        <v>30.876999999999999</v>
      </c>
      <c r="AA2546" s="4">
        <v>3.69</v>
      </c>
    </row>
    <row r="2547" spans="1:27" s="6" customFormat="1" x14ac:dyDescent="0.3">
      <c r="A2547" s="40">
        <v>2546</v>
      </c>
      <c r="B2547" s="18" t="s">
        <v>323</v>
      </c>
      <c r="C2547" s="43" t="s">
        <v>186</v>
      </c>
      <c r="D2547" s="41"/>
      <c r="E2547" s="41">
        <v>642</v>
      </c>
      <c r="F2547" s="41">
        <v>2050</v>
      </c>
      <c r="G2547" s="4">
        <v>364.13200000000001</v>
      </c>
      <c r="H2547" s="4">
        <v>377.23700000000002</v>
      </c>
      <c r="I2547" s="4">
        <v>386.959</v>
      </c>
      <c r="J2547" s="4">
        <v>392.41800000000001</v>
      </c>
      <c r="K2547" s="4">
        <v>401.93599999999998</v>
      </c>
      <c r="L2547" s="4">
        <v>417.25200000000001</v>
      </c>
      <c r="M2547" s="4">
        <v>433.44900000000001</v>
      </c>
      <c r="N2547" s="4">
        <v>450.26600000000002</v>
      </c>
      <c r="O2547" s="4">
        <v>485.63400000000001</v>
      </c>
      <c r="P2547" s="4">
        <v>476.63200000000001</v>
      </c>
      <c r="Q2547" s="4">
        <v>487.096</v>
      </c>
      <c r="R2547" s="4">
        <v>506.45800000000003</v>
      </c>
      <c r="S2547" s="4">
        <v>624.10400000000004</v>
      </c>
      <c r="T2547" s="4">
        <v>544.65200000000004</v>
      </c>
      <c r="U2547" s="4">
        <v>636.53099999999995</v>
      </c>
      <c r="V2547" s="4">
        <v>558.56100000000004</v>
      </c>
      <c r="W2547" s="4">
        <v>465.36</v>
      </c>
      <c r="X2547" s="4">
        <v>219.50899999999999</v>
      </c>
      <c r="Y2547" s="4">
        <v>138.94</v>
      </c>
      <c r="Z2547" s="4">
        <v>42.091999999999999</v>
      </c>
      <c r="AA2547" s="4">
        <v>5.327</v>
      </c>
    </row>
    <row r="2548" spans="1:27" s="6" customFormat="1" x14ac:dyDescent="0.3">
      <c r="A2548" s="40">
        <v>2547</v>
      </c>
      <c r="B2548" s="18" t="s">
        <v>323</v>
      </c>
      <c r="C2548" s="43" t="s">
        <v>186</v>
      </c>
      <c r="D2548" s="41"/>
      <c r="E2548" s="41">
        <v>642</v>
      </c>
      <c r="F2548" s="41">
        <v>2055</v>
      </c>
      <c r="G2548" s="4">
        <v>350.36599999999999</v>
      </c>
      <c r="H2548" s="4">
        <v>363.077</v>
      </c>
      <c r="I2548" s="4">
        <v>376.63200000000001</v>
      </c>
      <c r="J2548" s="4">
        <v>385.45800000000003</v>
      </c>
      <c r="K2548" s="4">
        <v>389.09300000000002</v>
      </c>
      <c r="L2548" s="4">
        <v>397.798</v>
      </c>
      <c r="M2548" s="4">
        <v>413.57799999999997</v>
      </c>
      <c r="N2548" s="4">
        <v>430.37299999999999</v>
      </c>
      <c r="O2548" s="4">
        <v>447.28199999999998</v>
      </c>
      <c r="P2548" s="4">
        <v>481.88799999999998</v>
      </c>
      <c r="Q2548" s="4">
        <v>471.34300000000002</v>
      </c>
      <c r="R2548" s="4">
        <v>479.20400000000001</v>
      </c>
      <c r="S2548" s="4">
        <v>494.81099999999998</v>
      </c>
      <c r="T2548" s="4">
        <v>602.95600000000002</v>
      </c>
      <c r="U2548" s="4">
        <v>514.51099999999997</v>
      </c>
      <c r="V2548" s="4">
        <v>574.18399999999997</v>
      </c>
      <c r="W2548" s="4">
        <v>458.82400000000001</v>
      </c>
      <c r="X2548" s="4">
        <v>320.99</v>
      </c>
      <c r="Y2548" s="4">
        <v>113.39100000000001</v>
      </c>
      <c r="Z2548" s="4">
        <v>45.561</v>
      </c>
      <c r="AA2548" s="4">
        <v>7.6740000000000004</v>
      </c>
    </row>
    <row r="2549" spans="1:27" s="6" customFormat="1" x14ac:dyDescent="0.3">
      <c r="A2549" s="40">
        <v>2548</v>
      </c>
      <c r="B2549" s="18" t="s">
        <v>323</v>
      </c>
      <c r="C2549" s="43" t="s">
        <v>186</v>
      </c>
      <c r="D2549" s="41"/>
      <c r="E2549" s="41">
        <v>642</v>
      </c>
      <c r="F2549" s="41">
        <v>2060</v>
      </c>
      <c r="G2549" s="4">
        <v>338.11700000000002</v>
      </c>
      <c r="H2549" s="4">
        <v>349.37900000000002</v>
      </c>
      <c r="I2549" s="4">
        <v>362.512</v>
      </c>
      <c r="J2549" s="4">
        <v>375.21499999999997</v>
      </c>
      <c r="K2549" s="4">
        <v>382.315</v>
      </c>
      <c r="L2549" s="4">
        <v>385.19299999999998</v>
      </c>
      <c r="M2549" s="4">
        <v>394.34800000000001</v>
      </c>
      <c r="N2549" s="4">
        <v>410.71199999999999</v>
      </c>
      <c r="O2549" s="4">
        <v>427.62599999999998</v>
      </c>
      <c r="P2549" s="4">
        <v>443.97500000000002</v>
      </c>
      <c r="Q2549" s="4">
        <v>476.904</v>
      </c>
      <c r="R2549" s="4">
        <v>464.226</v>
      </c>
      <c r="S2549" s="4">
        <v>468.94600000000003</v>
      </c>
      <c r="T2549" s="4">
        <v>479.14499999999998</v>
      </c>
      <c r="U2549" s="4">
        <v>571.71500000000003</v>
      </c>
      <c r="V2549" s="4">
        <v>467.113</v>
      </c>
      <c r="W2549" s="4">
        <v>477.21300000000002</v>
      </c>
      <c r="X2549" s="4">
        <v>322.96100000000001</v>
      </c>
      <c r="Y2549" s="4">
        <v>171.17</v>
      </c>
      <c r="Z2549" s="4">
        <v>38.942999999999998</v>
      </c>
      <c r="AA2549" s="4">
        <v>9.0429999999999993</v>
      </c>
    </row>
    <row r="2550" spans="1:27" s="6" customFormat="1" x14ac:dyDescent="0.3">
      <c r="A2550" s="40">
        <v>2549</v>
      </c>
      <c r="B2550" s="18" t="s">
        <v>323</v>
      </c>
      <c r="C2550" s="43" t="s">
        <v>186</v>
      </c>
      <c r="D2550" s="41"/>
      <c r="E2550" s="41">
        <v>642</v>
      </c>
      <c r="F2550" s="41">
        <v>2065</v>
      </c>
      <c r="G2550" s="4">
        <v>328.60500000000002</v>
      </c>
      <c r="H2550" s="4">
        <v>337.19299999999998</v>
      </c>
      <c r="I2550" s="4">
        <v>348.84899999999999</v>
      </c>
      <c r="J2550" s="4">
        <v>361.185</v>
      </c>
      <c r="K2550" s="4">
        <v>372.25799999999998</v>
      </c>
      <c r="L2550" s="4">
        <v>378.63799999999998</v>
      </c>
      <c r="M2550" s="4">
        <v>381.95600000000002</v>
      </c>
      <c r="N2550" s="4">
        <v>391.68299999999999</v>
      </c>
      <c r="O2550" s="4">
        <v>408.18900000000002</v>
      </c>
      <c r="P2550" s="4">
        <v>424.62900000000002</v>
      </c>
      <c r="Q2550" s="4">
        <v>439.64600000000002</v>
      </c>
      <c r="R2550" s="4">
        <v>470.20800000000003</v>
      </c>
      <c r="S2550" s="4">
        <v>454.97399999999999</v>
      </c>
      <c r="T2550" s="4">
        <v>455.07799999999997</v>
      </c>
      <c r="U2550" s="4">
        <v>455.83199999999999</v>
      </c>
      <c r="V2550" s="4">
        <v>522.11199999999997</v>
      </c>
      <c r="W2550" s="4">
        <v>392.37599999999998</v>
      </c>
      <c r="X2550" s="4">
        <v>342.2</v>
      </c>
      <c r="Y2550" s="4">
        <v>177.36600000000001</v>
      </c>
      <c r="Z2550" s="4">
        <v>61.396000000000001</v>
      </c>
      <c r="AA2550" s="4">
        <v>8.5399999999999991</v>
      </c>
    </row>
    <row r="2551" spans="1:27" s="6" customFormat="1" x14ac:dyDescent="0.3">
      <c r="A2551" s="40">
        <v>2550</v>
      </c>
      <c r="B2551" s="18" t="s">
        <v>323</v>
      </c>
      <c r="C2551" s="43" t="s">
        <v>186</v>
      </c>
      <c r="D2551" s="41"/>
      <c r="E2551" s="41">
        <v>642</v>
      </c>
      <c r="F2551" s="41">
        <v>2070</v>
      </c>
      <c r="G2551" s="4">
        <v>320.99900000000002</v>
      </c>
      <c r="H2551" s="4">
        <v>327.74099999999999</v>
      </c>
      <c r="I2551" s="4">
        <v>336.70100000000002</v>
      </c>
      <c r="J2551" s="4">
        <v>347.60899999999998</v>
      </c>
      <c r="K2551" s="4">
        <v>358.41199999999998</v>
      </c>
      <c r="L2551" s="4">
        <v>368.81099999999998</v>
      </c>
      <c r="M2551" s="4">
        <v>375.59800000000001</v>
      </c>
      <c r="N2551" s="4">
        <v>379.47</v>
      </c>
      <c r="O2551" s="4">
        <v>389.36799999999999</v>
      </c>
      <c r="P2551" s="4">
        <v>405.47399999999999</v>
      </c>
      <c r="Q2551" s="4">
        <v>420.74700000000001</v>
      </c>
      <c r="R2551" s="4">
        <v>433.88400000000001</v>
      </c>
      <c r="S2551" s="4">
        <v>461.505</v>
      </c>
      <c r="T2551" s="4">
        <v>442.43799999999999</v>
      </c>
      <c r="U2551" s="4">
        <v>434.35700000000003</v>
      </c>
      <c r="V2551" s="4">
        <v>418.68400000000003</v>
      </c>
      <c r="W2551" s="4">
        <v>443.25</v>
      </c>
      <c r="X2551" s="4">
        <v>286.68799999999999</v>
      </c>
      <c r="Y2551" s="4">
        <v>193.71199999999999</v>
      </c>
      <c r="Z2551" s="4">
        <v>66.587000000000003</v>
      </c>
      <c r="AA2551" s="4">
        <v>13.093999999999999</v>
      </c>
    </row>
    <row r="2552" spans="1:27" s="6" customFormat="1" x14ac:dyDescent="0.3">
      <c r="A2552" s="40">
        <v>2551</v>
      </c>
      <c r="B2552" s="18" t="s">
        <v>323</v>
      </c>
      <c r="C2552" s="43" t="s">
        <v>186</v>
      </c>
      <c r="D2552" s="41"/>
      <c r="E2552" s="41">
        <v>642</v>
      </c>
      <c r="F2552" s="41">
        <v>2075</v>
      </c>
      <c r="G2552" s="4">
        <v>313.72500000000002</v>
      </c>
      <c r="H2552" s="4">
        <v>320.19200000000001</v>
      </c>
      <c r="I2552" s="4">
        <v>327.28199999999998</v>
      </c>
      <c r="J2552" s="4">
        <v>335.541</v>
      </c>
      <c r="K2552" s="4">
        <v>345.017</v>
      </c>
      <c r="L2552" s="4">
        <v>355.19200000000001</v>
      </c>
      <c r="M2552" s="4">
        <v>365.97399999999999</v>
      </c>
      <c r="N2552" s="4">
        <v>373.27800000000002</v>
      </c>
      <c r="O2552" s="4">
        <v>377.33699999999999</v>
      </c>
      <c r="P2552" s="4">
        <v>386.91199999999998</v>
      </c>
      <c r="Q2552" s="4">
        <v>401.99900000000002</v>
      </c>
      <c r="R2552" s="4">
        <v>415.60500000000002</v>
      </c>
      <c r="S2552" s="4">
        <v>426.41199999999998</v>
      </c>
      <c r="T2552" s="4">
        <v>449.64800000000002</v>
      </c>
      <c r="U2552" s="4">
        <v>423.55700000000002</v>
      </c>
      <c r="V2552" s="4">
        <v>401.05399999999997</v>
      </c>
      <c r="W2552" s="4">
        <v>358.87400000000002</v>
      </c>
      <c r="X2552" s="4">
        <v>329.44600000000003</v>
      </c>
      <c r="Y2552" s="4">
        <v>166.88399999999999</v>
      </c>
      <c r="Z2552" s="4">
        <v>75.888999999999996</v>
      </c>
      <c r="AA2552" s="4">
        <v>15.66</v>
      </c>
    </row>
    <row r="2553" spans="1:27" s="6" customFormat="1" x14ac:dyDescent="0.3">
      <c r="A2553" s="40">
        <v>2552</v>
      </c>
      <c r="B2553" s="18" t="s">
        <v>323</v>
      </c>
      <c r="C2553" s="43" t="s">
        <v>186</v>
      </c>
      <c r="D2553" s="41"/>
      <c r="E2553" s="41">
        <v>642</v>
      </c>
      <c r="F2553" s="41">
        <v>2080</v>
      </c>
      <c r="G2553" s="4">
        <v>305.00200000000001</v>
      </c>
      <c r="H2553" s="4">
        <v>312.97199999999998</v>
      </c>
      <c r="I2553" s="4">
        <v>319.76499999999999</v>
      </c>
      <c r="J2553" s="4">
        <v>326.20299999999997</v>
      </c>
      <c r="K2553" s="4">
        <v>333.12900000000002</v>
      </c>
      <c r="L2553" s="4">
        <v>342.02300000000002</v>
      </c>
      <c r="M2553" s="4">
        <v>352.55500000000001</v>
      </c>
      <c r="N2553" s="4">
        <v>363.82</v>
      </c>
      <c r="O2553" s="4">
        <v>371.29899999999998</v>
      </c>
      <c r="P2553" s="4">
        <v>375.096</v>
      </c>
      <c r="Q2553" s="4">
        <v>383.80900000000003</v>
      </c>
      <c r="R2553" s="4">
        <v>397.42899999999997</v>
      </c>
      <c r="S2553" s="4">
        <v>408.95699999999999</v>
      </c>
      <c r="T2553" s="4">
        <v>416.2</v>
      </c>
      <c r="U2553" s="4">
        <v>431.67899999999997</v>
      </c>
      <c r="V2553" s="4">
        <v>393.01499999999999</v>
      </c>
      <c r="W2553" s="4">
        <v>346.89</v>
      </c>
      <c r="X2553" s="4">
        <v>271.084</v>
      </c>
      <c r="Y2553" s="4">
        <v>196.952</v>
      </c>
      <c r="Z2553" s="4">
        <v>68.12</v>
      </c>
      <c r="AA2553" s="4">
        <v>18.867000000000001</v>
      </c>
    </row>
    <row r="2554" spans="1:27" s="6" customFormat="1" x14ac:dyDescent="0.3">
      <c r="A2554" s="40">
        <v>2553</v>
      </c>
      <c r="B2554" s="18" t="s">
        <v>323</v>
      </c>
      <c r="C2554" s="43" t="s">
        <v>186</v>
      </c>
      <c r="D2554" s="41"/>
      <c r="E2554" s="41">
        <v>642</v>
      </c>
      <c r="F2554" s="41">
        <v>2085</v>
      </c>
      <c r="G2554" s="4">
        <v>295.72899999999998</v>
      </c>
      <c r="H2554" s="4">
        <v>304.30599999999998</v>
      </c>
      <c r="I2554" s="4">
        <v>312.577</v>
      </c>
      <c r="J2554" s="4">
        <v>318.76499999999999</v>
      </c>
      <c r="K2554" s="4">
        <v>323.96800000000002</v>
      </c>
      <c r="L2554" s="4">
        <v>330.35599999999999</v>
      </c>
      <c r="M2554" s="4">
        <v>339.58300000000003</v>
      </c>
      <c r="N2554" s="4">
        <v>350.57</v>
      </c>
      <c r="O2554" s="4">
        <v>362.00099999999998</v>
      </c>
      <c r="P2554" s="4">
        <v>369.24099999999999</v>
      </c>
      <c r="Q2554" s="4">
        <v>372.29599999999999</v>
      </c>
      <c r="R2554" s="4">
        <v>379.76900000000001</v>
      </c>
      <c r="S2554" s="4">
        <v>391.55200000000002</v>
      </c>
      <c r="T2554" s="4">
        <v>399.86799999999999</v>
      </c>
      <c r="U2554" s="4">
        <v>400.66399999999999</v>
      </c>
      <c r="V2554" s="4">
        <v>402.48099999999999</v>
      </c>
      <c r="W2554" s="4">
        <v>342.94400000000002</v>
      </c>
      <c r="X2554" s="4">
        <v>266.20299999999997</v>
      </c>
      <c r="Y2554" s="4">
        <v>166.358</v>
      </c>
      <c r="Z2554" s="4">
        <v>83.73</v>
      </c>
      <c r="AA2554" s="4">
        <v>18.800999999999998</v>
      </c>
    </row>
    <row r="2555" spans="1:27" s="6" customFormat="1" x14ac:dyDescent="0.3">
      <c r="A2555" s="40">
        <v>2554</v>
      </c>
      <c r="B2555" s="18" t="s">
        <v>323</v>
      </c>
      <c r="C2555" s="43" t="s">
        <v>186</v>
      </c>
      <c r="D2555" s="41"/>
      <c r="E2555" s="41">
        <v>642</v>
      </c>
      <c r="F2555" s="41">
        <v>2090</v>
      </c>
      <c r="G2555" s="4">
        <v>286.72500000000002</v>
      </c>
      <c r="H2555" s="4">
        <v>295.08699999999999</v>
      </c>
      <c r="I2555" s="4">
        <v>303.94499999999999</v>
      </c>
      <c r="J2555" s="4">
        <v>311.65600000000001</v>
      </c>
      <c r="K2555" s="4">
        <v>316.70100000000002</v>
      </c>
      <c r="L2555" s="4">
        <v>321.411</v>
      </c>
      <c r="M2555" s="4">
        <v>328.11</v>
      </c>
      <c r="N2555" s="4">
        <v>337.76499999999999</v>
      </c>
      <c r="O2555" s="4">
        <v>348.916</v>
      </c>
      <c r="P2555" s="4">
        <v>360.12900000000002</v>
      </c>
      <c r="Q2555" s="4">
        <v>366.68900000000002</v>
      </c>
      <c r="R2555" s="4">
        <v>368.67200000000003</v>
      </c>
      <c r="S2555" s="4">
        <v>374.58</v>
      </c>
      <c r="T2555" s="4">
        <v>383.47</v>
      </c>
      <c r="U2555" s="4">
        <v>385.91800000000001</v>
      </c>
      <c r="V2555" s="4">
        <v>375.21199999999999</v>
      </c>
      <c r="W2555" s="4">
        <v>354.06900000000002</v>
      </c>
      <c r="X2555" s="4">
        <v>267.05399999999997</v>
      </c>
      <c r="Y2555" s="4">
        <v>167.41</v>
      </c>
      <c r="Z2555" s="4">
        <v>73.498999999999995</v>
      </c>
      <c r="AA2555" s="4">
        <v>23.196000000000002</v>
      </c>
    </row>
    <row r="2556" spans="1:27" s="6" customFormat="1" x14ac:dyDescent="0.3">
      <c r="A2556" s="40">
        <v>2555</v>
      </c>
      <c r="B2556" s="18" t="s">
        <v>323</v>
      </c>
      <c r="C2556" s="43" t="s">
        <v>186</v>
      </c>
      <c r="D2556" s="41"/>
      <c r="E2556" s="41">
        <v>642</v>
      </c>
      <c r="F2556" s="41">
        <v>2095</v>
      </c>
      <c r="G2556" s="4">
        <v>279.29399999999998</v>
      </c>
      <c r="H2556" s="4">
        <v>286.13400000000001</v>
      </c>
      <c r="I2556" s="4">
        <v>294.75400000000002</v>
      </c>
      <c r="J2556" s="4">
        <v>303.09800000000001</v>
      </c>
      <c r="K2556" s="4">
        <v>309.76400000000001</v>
      </c>
      <c r="L2556" s="4">
        <v>314.36</v>
      </c>
      <c r="M2556" s="4">
        <v>319.35599999999999</v>
      </c>
      <c r="N2556" s="4">
        <v>326.45</v>
      </c>
      <c r="O2556" s="4">
        <v>336.26299999999998</v>
      </c>
      <c r="P2556" s="4">
        <v>347.23</v>
      </c>
      <c r="Q2556" s="4">
        <v>357.82100000000003</v>
      </c>
      <c r="R2556" s="4">
        <v>363.39400000000001</v>
      </c>
      <c r="S2556" s="4">
        <v>364.01600000000002</v>
      </c>
      <c r="T2556" s="4">
        <v>367.399</v>
      </c>
      <c r="U2556" s="4">
        <v>370.95400000000001</v>
      </c>
      <c r="V2556" s="4">
        <v>362.86399999999998</v>
      </c>
      <c r="W2556" s="4">
        <v>332.53800000000001</v>
      </c>
      <c r="X2556" s="4">
        <v>279.44099999999997</v>
      </c>
      <c r="Y2556" s="4">
        <v>171.79300000000001</v>
      </c>
      <c r="Z2556" s="4">
        <v>76.679000000000002</v>
      </c>
      <c r="AA2556" s="4">
        <v>22.855</v>
      </c>
    </row>
    <row r="2557" spans="1:27" s="6" customFormat="1" x14ac:dyDescent="0.3">
      <c r="A2557" s="40">
        <v>2556</v>
      </c>
      <c r="B2557" s="18" t="s">
        <v>323</v>
      </c>
      <c r="C2557" s="43" t="s">
        <v>186</v>
      </c>
      <c r="D2557" s="41"/>
      <c r="E2557" s="41">
        <v>642</v>
      </c>
      <c r="F2557" s="41">
        <v>2100</v>
      </c>
      <c r="G2557" s="4">
        <v>272.87099999999998</v>
      </c>
      <c r="H2557" s="4">
        <v>278.755</v>
      </c>
      <c r="I2557" s="4">
        <v>285.83100000000002</v>
      </c>
      <c r="J2557" s="4">
        <v>293.98700000000002</v>
      </c>
      <c r="K2557" s="4">
        <v>301.37700000000001</v>
      </c>
      <c r="L2557" s="4">
        <v>307.63099999999997</v>
      </c>
      <c r="M2557" s="4">
        <v>312.49099999999999</v>
      </c>
      <c r="N2557" s="4">
        <v>317.84699999999998</v>
      </c>
      <c r="O2557" s="4">
        <v>325.10000000000002</v>
      </c>
      <c r="P2557" s="4">
        <v>334.76799999999997</v>
      </c>
      <c r="Q2557" s="4">
        <v>345.21100000000001</v>
      </c>
      <c r="R2557" s="4">
        <v>354.91500000000002</v>
      </c>
      <c r="S2557" s="4">
        <v>359.23</v>
      </c>
      <c r="T2557" s="4">
        <v>357.59699999999998</v>
      </c>
      <c r="U2557" s="4">
        <v>356.20299999999997</v>
      </c>
      <c r="V2557" s="4">
        <v>350.08499999999998</v>
      </c>
      <c r="W2557" s="4">
        <v>323.77199999999999</v>
      </c>
      <c r="X2557" s="4">
        <v>265.76400000000001</v>
      </c>
      <c r="Y2557" s="4">
        <v>183.81399999999999</v>
      </c>
      <c r="Z2557" s="4">
        <v>81.771000000000001</v>
      </c>
      <c r="AA2557" s="4">
        <v>24.754999999999999</v>
      </c>
    </row>
    <row r="2558" spans="1:27" s="6" customFormat="1" x14ac:dyDescent="0.3">
      <c r="A2558" s="40">
        <v>2557</v>
      </c>
      <c r="B2558" s="18" t="s">
        <v>323</v>
      </c>
      <c r="C2558" s="43" t="s">
        <v>187</v>
      </c>
      <c r="D2558" s="41"/>
      <c r="E2558" s="41">
        <v>643</v>
      </c>
      <c r="F2558" s="41">
        <v>2015</v>
      </c>
      <c r="G2558" s="4">
        <v>4549.3940000000002</v>
      </c>
      <c r="H2558" s="4">
        <v>3875.5140000000001</v>
      </c>
      <c r="I2558" s="4">
        <v>3378.527</v>
      </c>
      <c r="J2558" s="4">
        <v>3084.7860000000001</v>
      </c>
      <c r="K2558" s="4">
        <v>4347.393</v>
      </c>
      <c r="L2558" s="4">
        <v>6204.5230000000001</v>
      </c>
      <c r="M2558" s="4">
        <v>5941.6480000000001</v>
      </c>
      <c r="N2558" s="4">
        <v>5447.2190000000001</v>
      </c>
      <c r="O2558" s="4">
        <v>5107.3609999999999</v>
      </c>
      <c r="P2558" s="4">
        <v>4493.4390000000003</v>
      </c>
      <c r="Q2558" s="4">
        <v>5904.1710000000003</v>
      </c>
      <c r="R2558" s="4">
        <v>6024.4120000000003</v>
      </c>
      <c r="S2558" s="4">
        <v>5588.3969999999999</v>
      </c>
      <c r="T2558" s="4">
        <v>3565.3690000000001</v>
      </c>
      <c r="U2558" s="4">
        <v>2657.4850000000001</v>
      </c>
      <c r="V2558" s="4">
        <v>3458.864</v>
      </c>
      <c r="W2558" s="4">
        <v>1863.5740000000001</v>
      </c>
      <c r="X2558" s="4">
        <v>1198.664</v>
      </c>
      <c r="Y2558" s="4">
        <v>298.54700000000003</v>
      </c>
      <c r="Z2558" s="4">
        <v>44.244999999999997</v>
      </c>
      <c r="AA2558" s="4">
        <v>6.89</v>
      </c>
    </row>
    <row r="2559" spans="1:27" s="6" customFormat="1" x14ac:dyDescent="0.3">
      <c r="A2559" s="40">
        <v>2558</v>
      </c>
      <c r="B2559" s="18" t="s">
        <v>323</v>
      </c>
      <c r="C2559" s="43" t="s">
        <v>187</v>
      </c>
      <c r="D2559" s="41"/>
      <c r="E2559" s="41">
        <v>643</v>
      </c>
      <c r="F2559" s="41">
        <v>2020</v>
      </c>
      <c r="G2559" s="4">
        <v>4331.6580000000004</v>
      </c>
      <c r="H2559" s="4">
        <v>4553.7510000000002</v>
      </c>
      <c r="I2559" s="4">
        <v>3880.27</v>
      </c>
      <c r="J2559" s="4">
        <v>3419.0430000000001</v>
      </c>
      <c r="K2559" s="4">
        <v>3138.7379999999998</v>
      </c>
      <c r="L2559" s="4">
        <v>4392.2659999999996</v>
      </c>
      <c r="M2559" s="4">
        <v>6211.4880000000003</v>
      </c>
      <c r="N2559" s="4">
        <v>5919.7669999999998</v>
      </c>
      <c r="O2559" s="4">
        <v>5411.3869999999997</v>
      </c>
      <c r="P2559" s="4">
        <v>5047.9129999999996</v>
      </c>
      <c r="Q2559" s="4">
        <v>4413.2290000000003</v>
      </c>
      <c r="R2559" s="4">
        <v>5732.6390000000001</v>
      </c>
      <c r="S2559" s="4">
        <v>5756.1859999999997</v>
      </c>
      <c r="T2559" s="4">
        <v>5225.0749999999998</v>
      </c>
      <c r="U2559" s="4">
        <v>3209.9789999999998</v>
      </c>
      <c r="V2559" s="4">
        <v>2217.384</v>
      </c>
      <c r="W2559" s="4">
        <v>2503.6880000000001</v>
      </c>
      <c r="X2559" s="4">
        <v>1063.02</v>
      </c>
      <c r="Y2559" s="4">
        <v>470.584</v>
      </c>
      <c r="Z2559" s="4">
        <v>69.290000000000006</v>
      </c>
      <c r="AA2559" s="4">
        <v>5.7850000000000001</v>
      </c>
    </row>
    <row r="2560" spans="1:27" s="6" customFormat="1" x14ac:dyDescent="0.3">
      <c r="A2560" s="40">
        <v>2559</v>
      </c>
      <c r="B2560" s="18" t="s">
        <v>323</v>
      </c>
      <c r="C2560" s="43" t="s">
        <v>187</v>
      </c>
      <c r="D2560" s="41"/>
      <c r="E2560" s="41">
        <v>643</v>
      </c>
      <c r="F2560" s="41">
        <v>2025</v>
      </c>
      <c r="G2560" s="4">
        <v>3953.962</v>
      </c>
      <c r="H2560" s="4">
        <v>4333.0820000000003</v>
      </c>
      <c r="I2560" s="4">
        <v>4555.0230000000001</v>
      </c>
      <c r="J2560" s="4">
        <v>3903.415</v>
      </c>
      <c r="K2560" s="4">
        <v>3449.4989999999998</v>
      </c>
      <c r="L2560" s="4">
        <v>3165.9920000000002</v>
      </c>
      <c r="M2560" s="4">
        <v>4395.4629999999997</v>
      </c>
      <c r="N2560" s="4">
        <v>6178.1880000000001</v>
      </c>
      <c r="O2560" s="4">
        <v>5872.2020000000002</v>
      </c>
      <c r="P2560" s="4">
        <v>5345.893</v>
      </c>
      <c r="Q2560" s="4">
        <v>4958.4120000000003</v>
      </c>
      <c r="R2560" s="4">
        <v>4293.3789999999999</v>
      </c>
      <c r="S2560" s="4">
        <v>5494.1260000000002</v>
      </c>
      <c r="T2560" s="4">
        <v>5405.21</v>
      </c>
      <c r="U2560" s="4">
        <v>4733.7219999999998</v>
      </c>
      <c r="V2560" s="4">
        <v>2706.0039999999999</v>
      </c>
      <c r="W2560" s="4">
        <v>1632.7550000000001</v>
      </c>
      <c r="X2560" s="4">
        <v>1465.7090000000001</v>
      </c>
      <c r="Y2560" s="4">
        <v>432.76600000000002</v>
      </c>
      <c r="Z2560" s="4">
        <v>114.27200000000001</v>
      </c>
      <c r="AA2560" s="4">
        <v>8.8089999999999993</v>
      </c>
    </row>
    <row r="2561" spans="1:27" s="6" customFormat="1" x14ac:dyDescent="0.3">
      <c r="A2561" s="40">
        <v>2560</v>
      </c>
      <c r="B2561" s="18" t="s">
        <v>323</v>
      </c>
      <c r="C2561" s="43" t="s">
        <v>187</v>
      </c>
      <c r="D2561" s="41"/>
      <c r="E2561" s="41">
        <v>643</v>
      </c>
      <c r="F2561" s="41">
        <v>2030</v>
      </c>
      <c r="G2561" s="4">
        <v>3519.1089999999999</v>
      </c>
      <c r="H2561" s="4">
        <v>3956.2510000000002</v>
      </c>
      <c r="I2561" s="4">
        <v>4334.8990000000003</v>
      </c>
      <c r="J2561" s="4">
        <v>4577.7219999999998</v>
      </c>
      <c r="K2561" s="4">
        <v>3933.3809999999999</v>
      </c>
      <c r="L2561" s="4">
        <v>3476.5010000000002</v>
      </c>
      <c r="M2561" s="4">
        <v>3178.6080000000002</v>
      </c>
      <c r="N2561" s="4">
        <v>4381.6850000000004</v>
      </c>
      <c r="O2561" s="4">
        <v>6133.0190000000002</v>
      </c>
      <c r="P2561" s="4">
        <v>5806.1130000000003</v>
      </c>
      <c r="Q2561" s="4">
        <v>5257.665</v>
      </c>
      <c r="R2561" s="4">
        <v>4832.6090000000004</v>
      </c>
      <c r="S2561" s="4">
        <v>4127.12</v>
      </c>
      <c r="T2561" s="4">
        <v>5180.0630000000001</v>
      </c>
      <c r="U2561" s="4">
        <v>4925.5429999999997</v>
      </c>
      <c r="V2561" s="4">
        <v>4028.21</v>
      </c>
      <c r="W2561" s="4">
        <v>2023.6679999999999</v>
      </c>
      <c r="X2561" s="4">
        <v>978.85199999999998</v>
      </c>
      <c r="Y2561" s="4">
        <v>617.15099999999995</v>
      </c>
      <c r="Z2561" s="4">
        <v>109.67100000000001</v>
      </c>
      <c r="AA2561" s="4">
        <v>14.974</v>
      </c>
    </row>
    <row r="2562" spans="1:27" s="6" customFormat="1" x14ac:dyDescent="0.3">
      <c r="A2562" s="40">
        <v>2561</v>
      </c>
      <c r="B2562" s="18" t="s">
        <v>323</v>
      </c>
      <c r="C2562" s="43" t="s">
        <v>187</v>
      </c>
      <c r="D2562" s="41"/>
      <c r="E2562" s="41">
        <v>643</v>
      </c>
      <c r="F2562" s="41">
        <v>2035</v>
      </c>
      <c r="G2562" s="4">
        <v>3361.2809999999999</v>
      </c>
      <c r="H2562" s="4">
        <v>3522.1619999999998</v>
      </c>
      <c r="I2562" s="4">
        <v>3958.6550000000002</v>
      </c>
      <c r="J2562" s="4">
        <v>4358.3159999999998</v>
      </c>
      <c r="K2562" s="4">
        <v>4606.8829999999998</v>
      </c>
      <c r="L2562" s="4">
        <v>3959.6529999999998</v>
      </c>
      <c r="M2562" s="4">
        <v>3488.8180000000002</v>
      </c>
      <c r="N2562" s="4">
        <v>3177.02</v>
      </c>
      <c r="O2562" s="4">
        <v>4358.6549999999997</v>
      </c>
      <c r="P2562" s="4">
        <v>6069.2070000000003</v>
      </c>
      <c r="Q2562" s="4">
        <v>5716.5870000000004</v>
      </c>
      <c r="R2562" s="4">
        <v>5133.0860000000002</v>
      </c>
      <c r="S2562" s="4">
        <v>4657.5</v>
      </c>
      <c r="T2562" s="4">
        <v>3905.748</v>
      </c>
      <c r="U2562" s="4">
        <v>4745.32</v>
      </c>
      <c r="V2562" s="4">
        <v>4227.3739999999998</v>
      </c>
      <c r="W2562" s="4">
        <v>3055.0329999999999</v>
      </c>
      <c r="X2562" s="4">
        <v>1239.8599999999999</v>
      </c>
      <c r="Y2562" s="4">
        <v>425.214</v>
      </c>
      <c r="Z2562" s="4">
        <v>162.81100000000001</v>
      </c>
      <c r="AA2562" s="4">
        <v>15.715</v>
      </c>
    </row>
    <row r="2563" spans="1:27" s="6" customFormat="1" x14ac:dyDescent="0.3">
      <c r="A2563" s="40">
        <v>2562</v>
      </c>
      <c r="B2563" s="18" t="s">
        <v>323</v>
      </c>
      <c r="C2563" s="43" t="s">
        <v>187</v>
      </c>
      <c r="D2563" s="41"/>
      <c r="E2563" s="41">
        <v>643</v>
      </c>
      <c r="F2563" s="41">
        <v>2040</v>
      </c>
      <c r="G2563" s="4">
        <v>3551.6480000000001</v>
      </c>
      <c r="H2563" s="4">
        <v>3364.75</v>
      </c>
      <c r="I2563" s="4">
        <v>3525.1030000000001</v>
      </c>
      <c r="J2563" s="4">
        <v>3982.8739999999998</v>
      </c>
      <c r="K2563" s="4">
        <v>4388.5950000000003</v>
      </c>
      <c r="L2563" s="4">
        <v>4631.9539999999997</v>
      </c>
      <c r="M2563" s="4">
        <v>3970.96</v>
      </c>
      <c r="N2563" s="4">
        <v>3486.9090000000001</v>
      </c>
      <c r="O2563" s="4">
        <v>3167.89</v>
      </c>
      <c r="P2563" s="4">
        <v>4320.7070000000003</v>
      </c>
      <c r="Q2563" s="4">
        <v>5982.0969999999998</v>
      </c>
      <c r="R2563" s="4">
        <v>5589.9930000000004</v>
      </c>
      <c r="S2563" s="4">
        <v>4959.1049999999996</v>
      </c>
      <c r="T2563" s="4">
        <v>4422.5609999999997</v>
      </c>
      <c r="U2563" s="4">
        <v>3595.779</v>
      </c>
      <c r="V2563" s="4">
        <v>4105.46</v>
      </c>
      <c r="W2563" s="4">
        <v>3248.8020000000001</v>
      </c>
      <c r="X2563" s="4">
        <v>1910.7090000000001</v>
      </c>
      <c r="Y2563" s="4">
        <v>554.93700000000001</v>
      </c>
      <c r="Z2563" s="4">
        <v>116.657</v>
      </c>
      <c r="AA2563" s="4">
        <v>23.337</v>
      </c>
    </row>
    <row r="2564" spans="1:27" s="6" customFormat="1" x14ac:dyDescent="0.3">
      <c r="A2564" s="40">
        <v>2563</v>
      </c>
      <c r="B2564" s="18" t="s">
        <v>323</v>
      </c>
      <c r="C2564" s="43" t="s">
        <v>187</v>
      </c>
      <c r="D2564" s="41"/>
      <c r="E2564" s="41">
        <v>643</v>
      </c>
      <c r="F2564" s="41">
        <v>2045</v>
      </c>
      <c r="G2564" s="4">
        <v>3817.1030000000001</v>
      </c>
      <c r="H2564" s="4">
        <v>3555.17</v>
      </c>
      <c r="I2564" s="4">
        <v>3368.002</v>
      </c>
      <c r="J2564" s="4">
        <v>3550.1190000000001</v>
      </c>
      <c r="K2564" s="4">
        <v>4014.4929999999999</v>
      </c>
      <c r="L2564" s="4">
        <v>4415.3890000000001</v>
      </c>
      <c r="M2564" s="4">
        <v>4641.8180000000002</v>
      </c>
      <c r="N2564" s="4">
        <v>3967.9009999999998</v>
      </c>
      <c r="O2564" s="4">
        <v>3477.2809999999999</v>
      </c>
      <c r="P2564" s="4">
        <v>3146.1590000000001</v>
      </c>
      <c r="Q2564" s="4">
        <v>4265.3280000000004</v>
      </c>
      <c r="R2564" s="4">
        <v>5857.7849999999999</v>
      </c>
      <c r="S2564" s="4">
        <v>5412.2929999999997</v>
      </c>
      <c r="T2564" s="4">
        <v>4723.9489999999996</v>
      </c>
      <c r="U2564" s="4">
        <v>4091.2089999999998</v>
      </c>
      <c r="V2564" s="4">
        <v>3136.52</v>
      </c>
      <c r="W2564" s="4">
        <v>3199.4189999999999</v>
      </c>
      <c r="X2564" s="4">
        <v>2077.6419999999998</v>
      </c>
      <c r="Y2564" s="4">
        <v>883.89400000000001</v>
      </c>
      <c r="Z2564" s="4">
        <v>159.11699999999999</v>
      </c>
      <c r="AA2564" s="4">
        <v>19.097999999999999</v>
      </c>
    </row>
    <row r="2565" spans="1:27" s="6" customFormat="1" x14ac:dyDescent="0.3">
      <c r="A2565" s="40">
        <v>2564</v>
      </c>
      <c r="B2565" s="18" t="s">
        <v>323</v>
      </c>
      <c r="C2565" s="43" t="s">
        <v>187</v>
      </c>
      <c r="D2565" s="41"/>
      <c r="E2565" s="41">
        <v>643</v>
      </c>
      <c r="F2565" s="41">
        <v>2050</v>
      </c>
      <c r="G2565" s="4">
        <v>3887.7570000000001</v>
      </c>
      <c r="H2565" s="4">
        <v>3820.6019999999999</v>
      </c>
      <c r="I2565" s="4">
        <v>3558.4409999999998</v>
      </c>
      <c r="J2565" s="4">
        <v>3393.4119999999998</v>
      </c>
      <c r="K2565" s="4">
        <v>3583.02</v>
      </c>
      <c r="L2565" s="4">
        <v>4043.1880000000001</v>
      </c>
      <c r="M2565" s="4">
        <v>4427.8879999999999</v>
      </c>
      <c r="N2565" s="4">
        <v>4636.759</v>
      </c>
      <c r="O2565" s="4">
        <v>3956.6750000000002</v>
      </c>
      <c r="P2565" s="4">
        <v>3454.6419999999998</v>
      </c>
      <c r="Q2565" s="4">
        <v>3110.94</v>
      </c>
      <c r="R2565" s="4">
        <v>4183.5150000000003</v>
      </c>
      <c r="S2565" s="4">
        <v>5682.8010000000004</v>
      </c>
      <c r="T2565" s="4">
        <v>5170.4170000000004</v>
      </c>
      <c r="U2565" s="4">
        <v>4388.8159999999998</v>
      </c>
      <c r="V2565" s="4">
        <v>3594.5729999999999</v>
      </c>
      <c r="W2565" s="4">
        <v>2474.9180000000001</v>
      </c>
      <c r="X2565" s="4">
        <v>2087.2359999999999</v>
      </c>
      <c r="Y2565" s="4">
        <v>990.28700000000003</v>
      </c>
      <c r="Z2565" s="4">
        <v>263.98399999999998</v>
      </c>
      <c r="AA2565" s="4">
        <v>25.331</v>
      </c>
    </row>
    <row r="2566" spans="1:27" s="6" customFormat="1" x14ac:dyDescent="0.3">
      <c r="A2566" s="40">
        <v>2565</v>
      </c>
      <c r="B2566" s="18" t="s">
        <v>323</v>
      </c>
      <c r="C2566" s="43" t="s">
        <v>187</v>
      </c>
      <c r="D2566" s="41"/>
      <c r="E2566" s="41">
        <v>643</v>
      </c>
      <c r="F2566" s="41">
        <v>2055</v>
      </c>
      <c r="G2566" s="4">
        <v>3729.7469999999998</v>
      </c>
      <c r="H2566" s="4">
        <v>3891.0410000000002</v>
      </c>
      <c r="I2566" s="4">
        <v>3823.6039999999998</v>
      </c>
      <c r="J2566" s="4">
        <v>3582.4920000000002</v>
      </c>
      <c r="K2566" s="4">
        <v>3425.04</v>
      </c>
      <c r="L2566" s="4">
        <v>3611.6019999999999</v>
      </c>
      <c r="M2566" s="4">
        <v>4057.08</v>
      </c>
      <c r="N2566" s="4">
        <v>4425.0990000000002</v>
      </c>
      <c r="O2566" s="4">
        <v>4622.04</v>
      </c>
      <c r="P2566" s="4">
        <v>3931.223</v>
      </c>
      <c r="Q2566" s="4">
        <v>3417.6840000000002</v>
      </c>
      <c r="R2566" s="4">
        <v>3056.1729999999998</v>
      </c>
      <c r="S2566" s="4">
        <v>4066.7370000000001</v>
      </c>
      <c r="T2566" s="4">
        <v>5443.7160000000003</v>
      </c>
      <c r="U2566" s="4">
        <v>4823.3649999999998</v>
      </c>
      <c r="V2566" s="4">
        <v>3882.7550000000001</v>
      </c>
      <c r="W2566" s="4">
        <v>2870.0709999999999</v>
      </c>
      <c r="X2566" s="4">
        <v>1645.82</v>
      </c>
      <c r="Y2566" s="4">
        <v>1024.1859999999999</v>
      </c>
      <c r="Z2566" s="4">
        <v>307.86</v>
      </c>
      <c r="AA2566" s="4">
        <v>42.871000000000002</v>
      </c>
    </row>
    <row r="2567" spans="1:27" s="6" customFormat="1" x14ac:dyDescent="0.3">
      <c r="A2567" s="40">
        <v>2566</v>
      </c>
      <c r="B2567" s="18" t="s">
        <v>323</v>
      </c>
      <c r="C2567" s="43" t="s">
        <v>187</v>
      </c>
      <c r="D2567" s="41"/>
      <c r="E2567" s="41">
        <v>643</v>
      </c>
      <c r="F2567" s="41">
        <v>2060</v>
      </c>
      <c r="G2567" s="4">
        <v>3500.6460000000002</v>
      </c>
      <c r="H2567" s="4">
        <v>3732.973</v>
      </c>
      <c r="I2567" s="4">
        <v>3893.89</v>
      </c>
      <c r="J2567" s="4">
        <v>3846.261</v>
      </c>
      <c r="K2567" s="4">
        <v>3612.2779999999998</v>
      </c>
      <c r="L2567" s="4">
        <v>3452.66</v>
      </c>
      <c r="M2567" s="4">
        <v>3626.7359999999999</v>
      </c>
      <c r="N2567" s="4">
        <v>4056.9830000000002</v>
      </c>
      <c r="O2567" s="4">
        <v>4413.2690000000002</v>
      </c>
      <c r="P2567" s="4">
        <v>4592.6019999999999</v>
      </c>
      <c r="Q2567" s="4">
        <v>3890.8150000000001</v>
      </c>
      <c r="R2567" s="4">
        <v>3360.8220000000001</v>
      </c>
      <c r="S2567" s="4">
        <v>2976.5059999999999</v>
      </c>
      <c r="T2567" s="4">
        <v>3905.88</v>
      </c>
      <c r="U2567" s="4">
        <v>5097.63</v>
      </c>
      <c r="V2567" s="4">
        <v>4294.2719999999999</v>
      </c>
      <c r="W2567" s="4">
        <v>3134.018</v>
      </c>
      <c r="X2567" s="4">
        <v>1942.722</v>
      </c>
      <c r="Y2567" s="4">
        <v>829.80600000000004</v>
      </c>
      <c r="Z2567" s="4">
        <v>330.74</v>
      </c>
      <c r="AA2567" s="4">
        <v>54.128</v>
      </c>
    </row>
    <row r="2568" spans="1:27" s="6" customFormat="1" x14ac:dyDescent="0.3">
      <c r="A2568" s="40">
        <v>2567</v>
      </c>
      <c r="B2568" s="18" t="s">
        <v>323</v>
      </c>
      <c r="C2568" s="43" t="s">
        <v>187</v>
      </c>
      <c r="D2568" s="41"/>
      <c r="E2568" s="41">
        <v>643</v>
      </c>
      <c r="F2568" s="41">
        <v>2065</v>
      </c>
      <c r="G2568" s="4">
        <v>3367.8339999999998</v>
      </c>
      <c r="H2568" s="4">
        <v>3503.8139999999999</v>
      </c>
      <c r="I2568" s="4">
        <v>3735.7469999999998</v>
      </c>
      <c r="J2568" s="4">
        <v>3915.26</v>
      </c>
      <c r="K2568" s="4">
        <v>3874.1460000000002</v>
      </c>
      <c r="L2568" s="4">
        <v>3638.0940000000001</v>
      </c>
      <c r="M2568" s="4">
        <v>3467.8069999999998</v>
      </c>
      <c r="N2568" s="4">
        <v>3629.136</v>
      </c>
      <c r="O2568" s="4">
        <v>4048.5639999999999</v>
      </c>
      <c r="P2568" s="4">
        <v>4387.6459999999997</v>
      </c>
      <c r="Q2568" s="4">
        <v>4547.2240000000002</v>
      </c>
      <c r="R2568" s="4">
        <v>3829.596</v>
      </c>
      <c r="S2568" s="4">
        <v>3278.538</v>
      </c>
      <c r="T2568" s="4">
        <v>2865.915</v>
      </c>
      <c r="U2568" s="4">
        <v>3670.788</v>
      </c>
      <c r="V2568" s="4">
        <v>4565.5630000000001</v>
      </c>
      <c r="W2568" s="4">
        <v>3501.7710000000002</v>
      </c>
      <c r="X2568" s="4">
        <v>2157.2399999999998</v>
      </c>
      <c r="Y2568" s="4">
        <v>1005.242</v>
      </c>
      <c r="Z2568" s="4">
        <v>278.01799999999997</v>
      </c>
      <c r="AA2568" s="4">
        <v>61.844000000000001</v>
      </c>
    </row>
    <row r="2569" spans="1:27" s="6" customFormat="1" x14ac:dyDescent="0.3">
      <c r="A2569" s="40">
        <v>2568</v>
      </c>
      <c r="B2569" s="18" t="s">
        <v>323</v>
      </c>
      <c r="C2569" s="43" t="s">
        <v>187</v>
      </c>
      <c r="D2569" s="41"/>
      <c r="E2569" s="41">
        <v>643</v>
      </c>
      <c r="F2569" s="41">
        <v>2070</v>
      </c>
      <c r="G2569" s="4">
        <v>3391.8919999999998</v>
      </c>
      <c r="H2569" s="4">
        <v>3370.8690000000001</v>
      </c>
      <c r="I2569" s="4">
        <v>3506.5349999999999</v>
      </c>
      <c r="J2569" s="4">
        <v>3756.0309999999999</v>
      </c>
      <c r="K2569" s="4">
        <v>3941.4589999999998</v>
      </c>
      <c r="L2569" s="4">
        <v>3898.0770000000002</v>
      </c>
      <c r="M2569" s="4">
        <v>3652.0439999999999</v>
      </c>
      <c r="N2569" s="4">
        <v>3471.1619999999998</v>
      </c>
      <c r="O2569" s="4">
        <v>3624.0720000000001</v>
      </c>
      <c r="P2569" s="4">
        <v>4027.6579999999999</v>
      </c>
      <c r="Q2569" s="4">
        <v>4347.4830000000002</v>
      </c>
      <c r="R2569" s="4">
        <v>4479.7430000000004</v>
      </c>
      <c r="S2569" s="4">
        <v>3741.7359999999999</v>
      </c>
      <c r="T2569" s="4">
        <v>3163.998</v>
      </c>
      <c r="U2569" s="4">
        <v>2702.97</v>
      </c>
      <c r="V2569" s="4">
        <v>3306.8809999999999</v>
      </c>
      <c r="W2569" s="4">
        <v>3760.2130000000002</v>
      </c>
      <c r="X2569" s="4">
        <v>2450.2240000000002</v>
      </c>
      <c r="Y2569" s="4">
        <v>1145.192</v>
      </c>
      <c r="Z2569" s="4">
        <v>349.46199999999999</v>
      </c>
      <c r="AA2569" s="4">
        <v>56.93</v>
      </c>
    </row>
    <row r="2570" spans="1:27" s="6" customFormat="1" x14ac:dyDescent="0.3">
      <c r="A2570" s="40">
        <v>2569</v>
      </c>
      <c r="B2570" s="18" t="s">
        <v>323</v>
      </c>
      <c r="C2570" s="43" t="s">
        <v>187</v>
      </c>
      <c r="D2570" s="41"/>
      <c r="E2570" s="41">
        <v>643</v>
      </c>
      <c r="F2570" s="41">
        <v>2075</v>
      </c>
      <c r="G2570" s="4">
        <v>3493.5149999999999</v>
      </c>
      <c r="H2570" s="4">
        <v>3394.6979999999999</v>
      </c>
      <c r="I2570" s="4">
        <v>3373.4830000000002</v>
      </c>
      <c r="J2570" s="4">
        <v>3525.721</v>
      </c>
      <c r="K2570" s="4">
        <v>3780.8229999999999</v>
      </c>
      <c r="L2570" s="4">
        <v>3963.893</v>
      </c>
      <c r="M2570" s="4">
        <v>3910.6480000000001</v>
      </c>
      <c r="N2570" s="4">
        <v>3654.7860000000001</v>
      </c>
      <c r="O2570" s="4">
        <v>3467.5529999999999</v>
      </c>
      <c r="P2570" s="4">
        <v>3607.7379999999998</v>
      </c>
      <c r="Q2570" s="4">
        <v>3993.7829999999999</v>
      </c>
      <c r="R2570" s="4">
        <v>4287.3310000000001</v>
      </c>
      <c r="S2570" s="4">
        <v>4383.442</v>
      </c>
      <c r="T2570" s="4">
        <v>3618.7460000000001</v>
      </c>
      <c r="U2570" s="4">
        <v>2993.6930000000002</v>
      </c>
      <c r="V2570" s="4">
        <v>2448.2370000000001</v>
      </c>
      <c r="W2570" s="4">
        <v>2748.9180000000001</v>
      </c>
      <c r="X2570" s="4">
        <v>2671.67</v>
      </c>
      <c r="Y2570" s="4">
        <v>1332.53</v>
      </c>
      <c r="Z2570" s="4">
        <v>412.40600000000001</v>
      </c>
      <c r="AA2570" s="4">
        <v>70.906999999999996</v>
      </c>
    </row>
    <row r="2571" spans="1:27" s="6" customFormat="1" x14ac:dyDescent="0.3">
      <c r="A2571" s="40">
        <v>2570</v>
      </c>
      <c r="B2571" s="18" t="s">
        <v>323</v>
      </c>
      <c r="C2571" s="43" t="s">
        <v>187</v>
      </c>
      <c r="D2571" s="41"/>
      <c r="E2571" s="41">
        <v>643</v>
      </c>
      <c r="F2571" s="41">
        <v>2080</v>
      </c>
      <c r="G2571" s="4">
        <v>3546.904</v>
      </c>
      <c r="H2571" s="4">
        <v>3496.0459999999998</v>
      </c>
      <c r="I2571" s="4">
        <v>3397.1320000000001</v>
      </c>
      <c r="J2571" s="4">
        <v>3391.46</v>
      </c>
      <c r="K2571" s="4">
        <v>3549.1550000000002</v>
      </c>
      <c r="L2571" s="4">
        <v>3802.0709999999999</v>
      </c>
      <c r="M2571" s="4">
        <v>3975.67</v>
      </c>
      <c r="N2571" s="4">
        <v>3912.5239999999999</v>
      </c>
      <c r="O2571" s="4">
        <v>3650.7629999999999</v>
      </c>
      <c r="P2571" s="4">
        <v>3453.4740000000002</v>
      </c>
      <c r="Q2571" s="4">
        <v>3580.0859999999998</v>
      </c>
      <c r="R2571" s="4">
        <v>3942.489</v>
      </c>
      <c r="S2571" s="4">
        <v>4201.3090000000002</v>
      </c>
      <c r="T2571" s="4">
        <v>4248.0320000000002</v>
      </c>
      <c r="U2571" s="4">
        <v>3434.4580000000001</v>
      </c>
      <c r="V2571" s="4">
        <v>2725.4380000000001</v>
      </c>
      <c r="W2571" s="4">
        <v>2053.2689999999998</v>
      </c>
      <c r="X2571" s="4">
        <v>1982.107</v>
      </c>
      <c r="Y2571" s="4">
        <v>1487.425</v>
      </c>
      <c r="Z2571" s="4">
        <v>496.76600000000002</v>
      </c>
      <c r="AA2571" s="4">
        <v>87.832999999999998</v>
      </c>
    </row>
    <row r="2572" spans="1:27" s="6" customFormat="1" x14ac:dyDescent="0.3">
      <c r="A2572" s="40">
        <v>2571</v>
      </c>
      <c r="B2572" s="18" t="s">
        <v>323</v>
      </c>
      <c r="C2572" s="43" t="s">
        <v>187</v>
      </c>
      <c r="D2572" s="41"/>
      <c r="E2572" s="41">
        <v>643</v>
      </c>
      <c r="F2572" s="41">
        <v>2085</v>
      </c>
      <c r="G2572" s="4">
        <v>3497.2130000000002</v>
      </c>
      <c r="H2572" s="4">
        <v>3549.194</v>
      </c>
      <c r="I2572" s="4">
        <v>3498.2440000000001</v>
      </c>
      <c r="J2572" s="4">
        <v>3413.8049999999998</v>
      </c>
      <c r="K2572" s="4">
        <v>3413.366</v>
      </c>
      <c r="L2572" s="4">
        <v>3569.2849999999999</v>
      </c>
      <c r="M2572" s="4">
        <v>3813.4949999999999</v>
      </c>
      <c r="N2572" s="4">
        <v>3977.366</v>
      </c>
      <c r="O2572" s="4">
        <v>3907.7950000000001</v>
      </c>
      <c r="P2572" s="4">
        <v>3636.6419999999998</v>
      </c>
      <c r="Q2572" s="4">
        <v>3429.0790000000002</v>
      </c>
      <c r="R2572" s="4">
        <v>3537.5390000000002</v>
      </c>
      <c r="S2572" s="4">
        <v>3868.8380000000002</v>
      </c>
      <c r="T2572" s="4">
        <v>4079.6509999999998</v>
      </c>
      <c r="U2572" s="4">
        <v>4043.5590000000002</v>
      </c>
      <c r="V2572" s="4">
        <v>3142.0050000000001</v>
      </c>
      <c r="W2572" s="4">
        <v>2305.1370000000002</v>
      </c>
      <c r="X2572" s="4">
        <v>1501.6790000000001</v>
      </c>
      <c r="Y2572" s="4">
        <v>1128.9680000000001</v>
      </c>
      <c r="Z2572" s="4">
        <v>573.73</v>
      </c>
      <c r="AA2572" s="4">
        <v>110.65900000000001</v>
      </c>
    </row>
    <row r="2573" spans="1:27" s="6" customFormat="1" x14ac:dyDescent="0.3">
      <c r="A2573" s="40">
        <v>2572</v>
      </c>
      <c r="B2573" s="18" t="s">
        <v>323</v>
      </c>
      <c r="C2573" s="43" t="s">
        <v>187</v>
      </c>
      <c r="D2573" s="41"/>
      <c r="E2573" s="41">
        <v>643</v>
      </c>
      <c r="F2573" s="41">
        <v>2090</v>
      </c>
      <c r="G2573" s="4">
        <v>3377.5650000000001</v>
      </c>
      <c r="H2573" s="4">
        <v>3499.2809999999999</v>
      </c>
      <c r="I2573" s="4">
        <v>3551.1759999999999</v>
      </c>
      <c r="J2573" s="4">
        <v>3513.57</v>
      </c>
      <c r="K2573" s="4">
        <v>3433.9830000000002</v>
      </c>
      <c r="L2573" s="4">
        <v>3432.116</v>
      </c>
      <c r="M2573" s="4">
        <v>3580.404</v>
      </c>
      <c r="N2573" s="4">
        <v>3815.692</v>
      </c>
      <c r="O2573" s="4">
        <v>3972.8209999999999</v>
      </c>
      <c r="P2573" s="4">
        <v>3893.2840000000001</v>
      </c>
      <c r="Q2573" s="4">
        <v>3612.491</v>
      </c>
      <c r="R2573" s="4">
        <v>3391.2750000000001</v>
      </c>
      <c r="S2573" s="4">
        <v>3476.1509999999998</v>
      </c>
      <c r="T2573" s="4">
        <v>3764.12</v>
      </c>
      <c r="U2573" s="4">
        <v>3894.607</v>
      </c>
      <c r="V2573" s="4">
        <v>3717.26</v>
      </c>
      <c r="W2573" s="4">
        <v>2680.1260000000002</v>
      </c>
      <c r="X2573" s="4">
        <v>1710.5039999999999</v>
      </c>
      <c r="Y2573" s="4">
        <v>875.82500000000005</v>
      </c>
      <c r="Z2573" s="4">
        <v>451.40600000000001</v>
      </c>
      <c r="AA2573" s="4">
        <v>135.37899999999999</v>
      </c>
    </row>
    <row r="2574" spans="1:27" s="6" customFormat="1" x14ac:dyDescent="0.3">
      <c r="A2574" s="40">
        <v>2573</v>
      </c>
      <c r="B2574" s="18" t="s">
        <v>323</v>
      </c>
      <c r="C2574" s="43" t="s">
        <v>187</v>
      </c>
      <c r="D2574" s="41"/>
      <c r="E2574" s="41">
        <v>643</v>
      </c>
      <c r="F2574" s="41">
        <v>2095</v>
      </c>
      <c r="G2574" s="4">
        <v>3274.1280000000002</v>
      </c>
      <c r="H2574" s="4">
        <v>3379.4430000000002</v>
      </c>
      <c r="I2574" s="4">
        <v>3501.08</v>
      </c>
      <c r="J2574" s="4">
        <v>3565.1860000000001</v>
      </c>
      <c r="K2574" s="4">
        <v>3531.9250000000002</v>
      </c>
      <c r="L2574" s="4">
        <v>3451.1190000000001</v>
      </c>
      <c r="M2574" s="4">
        <v>3442.5819999999999</v>
      </c>
      <c r="N2574" s="4">
        <v>3583.0949999999998</v>
      </c>
      <c r="O2574" s="4">
        <v>3812.1010000000001</v>
      </c>
      <c r="P2574" s="4">
        <v>3959.0279999999998</v>
      </c>
      <c r="Q2574" s="4">
        <v>3868.9050000000002</v>
      </c>
      <c r="R2574" s="4">
        <v>3575.3229999999999</v>
      </c>
      <c r="S2574" s="4">
        <v>3336.5889999999999</v>
      </c>
      <c r="T2574" s="4">
        <v>3388.2280000000001</v>
      </c>
      <c r="U2574" s="4">
        <v>3603.1329999999998</v>
      </c>
      <c r="V2574" s="4">
        <v>3596.5529999999999</v>
      </c>
      <c r="W2574" s="4">
        <v>3195.9650000000001</v>
      </c>
      <c r="X2574" s="4">
        <v>2015.829</v>
      </c>
      <c r="Y2574" s="4">
        <v>1020.0940000000001</v>
      </c>
      <c r="Z2574" s="4">
        <v>362.39</v>
      </c>
      <c r="AA2574" s="4">
        <v>121.17100000000001</v>
      </c>
    </row>
    <row r="2575" spans="1:27" s="6" customFormat="1" x14ac:dyDescent="0.3">
      <c r="A2575" s="40">
        <v>2574</v>
      </c>
      <c r="B2575" s="18" t="s">
        <v>323</v>
      </c>
      <c r="C2575" s="43" t="s">
        <v>187</v>
      </c>
      <c r="D2575" s="41"/>
      <c r="E2575" s="41">
        <v>643</v>
      </c>
      <c r="F2575" s="41">
        <v>2100</v>
      </c>
      <c r="G2575" s="4">
        <v>3242.4549999999999</v>
      </c>
      <c r="H2575" s="4">
        <v>3275.8020000000001</v>
      </c>
      <c r="I2575" s="4">
        <v>3381.0810000000001</v>
      </c>
      <c r="J2575" s="4">
        <v>3513.7930000000001</v>
      </c>
      <c r="K2575" s="4">
        <v>3581.8040000000001</v>
      </c>
      <c r="L2575" s="4">
        <v>3547.328</v>
      </c>
      <c r="M2575" s="4">
        <v>3460.5740000000001</v>
      </c>
      <c r="N2575" s="4">
        <v>3445.3380000000002</v>
      </c>
      <c r="O2575" s="4">
        <v>3580.5509999999999</v>
      </c>
      <c r="P2575" s="4">
        <v>3800.0819999999999</v>
      </c>
      <c r="Q2575" s="4">
        <v>3935.95</v>
      </c>
      <c r="R2575" s="4">
        <v>3831.8209999999999</v>
      </c>
      <c r="S2575" s="4">
        <v>3521.799</v>
      </c>
      <c r="T2575" s="4">
        <v>3257.8020000000001</v>
      </c>
      <c r="U2575" s="4">
        <v>3251.7930000000001</v>
      </c>
      <c r="V2575" s="4">
        <v>3341.9029999999998</v>
      </c>
      <c r="W2575" s="4">
        <v>3115.8029999999999</v>
      </c>
      <c r="X2575" s="4">
        <v>2435.4520000000002</v>
      </c>
      <c r="Y2575" s="4">
        <v>1228.549</v>
      </c>
      <c r="Z2575" s="4">
        <v>436.52800000000002</v>
      </c>
      <c r="AA2575" s="4">
        <v>104.20699999999999</v>
      </c>
    </row>
    <row r="2576" spans="1:27" s="6" customFormat="1" x14ac:dyDescent="0.3">
      <c r="A2576" s="40">
        <v>2575</v>
      </c>
      <c r="B2576" s="18" t="s">
        <v>323</v>
      </c>
      <c r="C2576" s="43" t="s">
        <v>188</v>
      </c>
      <c r="D2576" s="41"/>
      <c r="E2576" s="41">
        <v>703</v>
      </c>
      <c r="F2576" s="41">
        <v>2015</v>
      </c>
      <c r="G2576" s="4">
        <v>139.37700000000001</v>
      </c>
      <c r="H2576" s="4">
        <v>138.03200000000001</v>
      </c>
      <c r="I2576" s="4">
        <v>128.268</v>
      </c>
      <c r="J2576" s="4">
        <v>141.29300000000001</v>
      </c>
      <c r="K2576" s="4">
        <v>177.98699999999999</v>
      </c>
      <c r="L2576" s="4">
        <v>201.92</v>
      </c>
      <c r="M2576" s="4">
        <v>214.52799999999999</v>
      </c>
      <c r="N2576" s="4">
        <v>224.41300000000001</v>
      </c>
      <c r="O2576" s="4">
        <v>200.28100000000001</v>
      </c>
      <c r="P2576" s="4">
        <v>177.00700000000001</v>
      </c>
      <c r="Q2576" s="4">
        <v>190.50800000000001</v>
      </c>
      <c r="R2576" s="4">
        <v>198.363</v>
      </c>
      <c r="S2576" s="4">
        <v>193.51599999999999</v>
      </c>
      <c r="T2576" s="4">
        <v>149.10900000000001</v>
      </c>
      <c r="U2576" s="4">
        <v>116.608</v>
      </c>
      <c r="V2576" s="4">
        <v>87.784000000000006</v>
      </c>
      <c r="W2576" s="4">
        <v>66.197000000000003</v>
      </c>
      <c r="X2576" s="4">
        <v>35.454999999999998</v>
      </c>
      <c r="Y2576" s="4">
        <v>13.404999999999999</v>
      </c>
      <c r="Z2576" s="4">
        <v>1.415</v>
      </c>
      <c r="AA2576" s="4">
        <v>0.186</v>
      </c>
    </row>
    <row r="2577" spans="1:27" s="6" customFormat="1" x14ac:dyDescent="0.3">
      <c r="A2577" s="40">
        <v>2576</v>
      </c>
      <c r="B2577" s="18" t="s">
        <v>323</v>
      </c>
      <c r="C2577" s="43" t="s">
        <v>188</v>
      </c>
      <c r="D2577" s="41"/>
      <c r="E2577" s="41">
        <v>703</v>
      </c>
      <c r="F2577" s="41">
        <v>2020</v>
      </c>
      <c r="G2577" s="4">
        <v>136.75899999999999</v>
      </c>
      <c r="H2577" s="4">
        <v>139.38</v>
      </c>
      <c r="I2577" s="4">
        <v>138.01900000000001</v>
      </c>
      <c r="J2577" s="4">
        <v>128.346</v>
      </c>
      <c r="K2577" s="4">
        <v>141.529</v>
      </c>
      <c r="L2577" s="4">
        <v>178.261</v>
      </c>
      <c r="M2577" s="4">
        <v>202.017</v>
      </c>
      <c r="N2577" s="4">
        <v>214.244</v>
      </c>
      <c r="O2577" s="4">
        <v>223.59299999999999</v>
      </c>
      <c r="P2577" s="4">
        <v>198.91900000000001</v>
      </c>
      <c r="Q2577" s="4">
        <v>174.84899999999999</v>
      </c>
      <c r="R2577" s="4">
        <v>186.74</v>
      </c>
      <c r="S2577" s="4">
        <v>192.22800000000001</v>
      </c>
      <c r="T2577" s="4">
        <v>184.24100000000001</v>
      </c>
      <c r="U2577" s="4">
        <v>137.77600000000001</v>
      </c>
      <c r="V2577" s="4">
        <v>101.14400000000001</v>
      </c>
      <c r="W2577" s="4">
        <v>66.335999999999999</v>
      </c>
      <c r="X2577" s="4">
        <v>39.353999999999999</v>
      </c>
      <c r="Y2577" s="4">
        <v>14.537000000000001</v>
      </c>
      <c r="Z2577" s="4">
        <v>3.1579999999999999</v>
      </c>
      <c r="AA2577" s="4">
        <v>0.17499999999999999</v>
      </c>
    </row>
    <row r="2578" spans="1:27" s="6" customFormat="1" x14ac:dyDescent="0.3">
      <c r="A2578" s="40">
        <v>2577</v>
      </c>
      <c r="B2578" s="18" t="s">
        <v>323</v>
      </c>
      <c r="C2578" s="43" t="s">
        <v>188</v>
      </c>
      <c r="D2578" s="41"/>
      <c r="E2578" s="41">
        <v>703</v>
      </c>
      <c r="F2578" s="41">
        <v>2025</v>
      </c>
      <c r="G2578" s="4">
        <v>130.30600000000001</v>
      </c>
      <c r="H2578" s="4">
        <v>136.77000000000001</v>
      </c>
      <c r="I2578" s="4">
        <v>139.37299999999999</v>
      </c>
      <c r="J2578" s="4">
        <v>138.09700000000001</v>
      </c>
      <c r="K2578" s="4">
        <v>128.60599999999999</v>
      </c>
      <c r="L2578" s="4">
        <v>141.85499999999999</v>
      </c>
      <c r="M2578" s="4">
        <v>178.40600000000001</v>
      </c>
      <c r="N2578" s="4">
        <v>201.791</v>
      </c>
      <c r="O2578" s="4">
        <v>213.523</v>
      </c>
      <c r="P2578" s="4">
        <v>222.155</v>
      </c>
      <c r="Q2578" s="4">
        <v>196.64500000000001</v>
      </c>
      <c r="R2578" s="4">
        <v>171.62799999999999</v>
      </c>
      <c r="S2578" s="4">
        <v>181.36799999999999</v>
      </c>
      <c r="T2578" s="4">
        <v>183.631</v>
      </c>
      <c r="U2578" s="4">
        <v>171.08699999999999</v>
      </c>
      <c r="V2578" s="4">
        <v>120.56</v>
      </c>
      <c r="W2578" s="4">
        <v>77.781000000000006</v>
      </c>
      <c r="X2578" s="4">
        <v>40.661999999999999</v>
      </c>
      <c r="Y2578" s="4">
        <v>16.905000000000001</v>
      </c>
      <c r="Z2578" s="4">
        <v>3.6579999999999999</v>
      </c>
      <c r="AA2578" s="4">
        <v>0.38800000000000001</v>
      </c>
    </row>
    <row r="2579" spans="1:27" s="6" customFormat="1" x14ac:dyDescent="0.3">
      <c r="A2579" s="40">
        <v>2578</v>
      </c>
      <c r="B2579" s="18" t="s">
        <v>323</v>
      </c>
      <c r="C2579" s="43" t="s">
        <v>188</v>
      </c>
      <c r="D2579" s="41"/>
      <c r="E2579" s="41">
        <v>703</v>
      </c>
      <c r="F2579" s="41">
        <v>2030</v>
      </c>
      <c r="G2579" s="4">
        <v>120.20699999999999</v>
      </c>
      <c r="H2579" s="4">
        <v>130.327</v>
      </c>
      <c r="I2579" s="4">
        <v>136.77000000000001</v>
      </c>
      <c r="J2579" s="4">
        <v>139.45599999999999</v>
      </c>
      <c r="K2579" s="4">
        <v>138.35499999999999</v>
      </c>
      <c r="L2579" s="4">
        <v>128.952</v>
      </c>
      <c r="M2579" s="4">
        <v>142.05799999999999</v>
      </c>
      <c r="N2579" s="4">
        <v>178.26300000000001</v>
      </c>
      <c r="O2579" s="4">
        <v>201.17400000000001</v>
      </c>
      <c r="P2579" s="4">
        <v>212.245</v>
      </c>
      <c r="Q2579" s="4">
        <v>219.779</v>
      </c>
      <c r="R2579" s="4">
        <v>193.268</v>
      </c>
      <c r="S2579" s="4">
        <v>167.042</v>
      </c>
      <c r="T2579" s="4">
        <v>173.803</v>
      </c>
      <c r="U2579" s="4">
        <v>171.31299999999999</v>
      </c>
      <c r="V2579" s="4">
        <v>150.928</v>
      </c>
      <c r="W2579" s="4">
        <v>94.218000000000004</v>
      </c>
      <c r="X2579" s="4">
        <v>49.045000000000002</v>
      </c>
      <c r="Y2579" s="4">
        <v>18.245000000000001</v>
      </c>
      <c r="Z2579" s="4">
        <v>4.53</v>
      </c>
      <c r="AA2579" s="4">
        <v>0.504</v>
      </c>
    </row>
    <row r="2580" spans="1:27" s="6" customFormat="1" x14ac:dyDescent="0.3">
      <c r="A2580" s="40">
        <v>2579</v>
      </c>
      <c r="B2580" s="18" t="s">
        <v>323</v>
      </c>
      <c r="C2580" s="43" t="s">
        <v>188</v>
      </c>
      <c r="D2580" s="41"/>
      <c r="E2580" s="41">
        <v>703</v>
      </c>
      <c r="F2580" s="41">
        <v>2035</v>
      </c>
      <c r="G2580" s="4">
        <v>111.63</v>
      </c>
      <c r="H2580" s="4">
        <v>120.239</v>
      </c>
      <c r="I2580" s="4">
        <v>130.333</v>
      </c>
      <c r="J2580" s="4">
        <v>136.86000000000001</v>
      </c>
      <c r="K2580" s="4">
        <v>139.72</v>
      </c>
      <c r="L2580" s="4">
        <v>138.69499999999999</v>
      </c>
      <c r="M2580" s="4">
        <v>129.18100000000001</v>
      </c>
      <c r="N2580" s="4">
        <v>142.01900000000001</v>
      </c>
      <c r="O2580" s="4">
        <v>177.779</v>
      </c>
      <c r="P2580" s="4">
        <v>200.05699999999999</v>
      </c>
      <c r="Q2580" s="4">
        <v>210.13</v>
      </c>
      <c r="R2580" s="4">
        <v>216.25800000000001</v>
      </c>
      <c r="S2580" s="4">
        <v>188.46100000000001</v>
      </c>
      <c r="T2580" s="4">
        <v>160.53299999999999</v>
      </c>
      <c r="U2580" s="4">
        <v>162.821</v>
      </c>
      <c r="V2580" s="4">
        <v>152.227</v>
      </c>
      <c r="W2580" s="4">
        <v>119.652</v>
      </c>
      <c r="X2580" s="4">
        <v>60.935000000000002</v>
      </c>
      <c r="Y2580" s="4">
        <v>22.899000000000001</v>
      </c>
      <c r="Z2580" s="4">
        <v>5.1840000000000002</v>
      </c>
      <c r="AA2580" s="4">
        <v>0.66800000000000004</v>
      </c>
    </row>
    <row r="2581" spans="1:27" s="6" customFormat="1" x14ac:dyDescent="0.3">
      <c r="A2581" s="40">
        <v>2580</v>
      </c>
      <c r="B2581" s="18" t="s">
        <v>323</v>
      </c>
      <c r="C2581" s="43" t="s">
        <v>188</v>
      </c>
      <c r="D2581" s="41"/>
      <c r="E2581" s="41">
        <v>703</v>
      </c>
      <c r="F2581" s="41">
        <v>2040</v>
      </c>
      <c r="G2581" s="4">
        <v>109.45399999999999</v>
      </c>
      <c r="H2581" s="4">
        <v>111.66800000000001</v>
      </c>
      <c r="I2581" s="4">
        <v>120.252</v>
      </c>
      <c r="J2581" s="4">
        <v>130.43299999999999</v>
      </c>
      <c r="K2581" s="4">
        <v>137.13499999999999</v>
      </c>
      <c r="L2581" s="4">
        <v>140.06700000000001</v>
      </c>
      <c r="M2581" s="4">
        <v>138.91999999999999</v>
      </c>
      <c r="N2581" s="4">
        <v>129.185</v>
      </c>
      <c r="O2581" s="4">
        <v>141.70500000000001</v>
      </c>
      <c r="P2581" s="4">
        <v>176.875</v>
      </c>
      <c r="Q2581" s="4">
        <v>198.208</v>
      </c>
      <c r="R2581" s="4">
        <v>207.00899999999999</v>
      </c>
      <c r="S2581" s="4">
        <v>211.26900000000001</v>
      </c>
      <c r="T2581" s="4">
        <v>181.61799999999999</v>
      </c>
      <c r="U2581" s="4">
        <v>151</v>
      </c>
      <c r="V2581" s="4">
        <v>145.69300000000001</v>
      </c>
      <c r="W2581" s="4">
        <v>122.34699999999999</v>
      </c>
      <c r="X2581" s="4">
        <v>79.295000000000002</v>
      </c>
      <c r="Y2581" s="4">
        <v>29.57</v>
      </c>
      <c r="Z2581" s="4">
        <v>6.89</v>
      </c>
      <c r="AA2581" s="4">
        <v>0.82899999999999996</v>
      </c>
    </row>
    <row r="2582" spans="1:27" s="6" customFormat="1" x14ac:dyDescent="0.3">
      <c r="A2582" s="40">
        <v>2581</v>
      </c>
      <c r="B2582" s="18" t="s">
        <v>323</v>
      </c>
      <c r="C2582" s="43" t="s">
        <v>188</v>
      </c>
      <c r="D2582" s="41"/>
      <c r="E2582" s="41">
        <v>703</v>
      </c>
      <c r="F2582" s="41">
        <v>2045</v>
      </c>
      <c r="G2582" s="4">
        <v>111.256</v>
      </c>
      <c r="H2582" s="4">
        <v>109.497</v>
      </c>
      <c r="I2582" s="4">
        <v>111.688</v>
      </c>
      <c r="J2582" s="4">
        <v>120.35899999999999</v>
      </c>
      <c r="K2582" s="4">
        <v>130.72</v>
      </c>
      <c r="L2582" s="4">
        <v>137.489</v>
      </c>
      <c r="M2582" s="4">
        <v>140.297</v>
      </c>
      <c r="N2582" s="4">
        <v>138.922</v>
      </c>
      <c r="O2582" s="4">
        <v>128.946</v>
      </c>
      <c r="P2582" s="4">
        <v>141.06399999999999</v>
      </c>
      <c r="Q2582" s="4">
        <v>175.37200000000001</v>
      </c>
      <c r="R2582" s="4">
        <v>195.49</v>
      </c>
      <c r="S2582" s="4">
        <v>202.59399999999999</v>
      </c>
      <c r="T2582" s="4">
        <v>204.12700000000001</v>
      </c>
      <c r="U2582" s="4">
        <v>171.48</v>
      </c>
      <c r="V2582" s="4">
        <v>135.995</v>
      </c>
      <c r="W2582" s="4">
        <v>118.599</v>
      </c>
      <c r="X2582" s="4">
        <v>82.947999999999993</v>
      </c>
      <c r="Y2582" s="4">
        <v>39.908000000000001</v>
      </c>
      <c r="Z2582" s="4">
        <v>9.4039999999999999</v>
      </c>
      <c r="AA2582" s="4">
        <v>1.167</v>
      </c>
    </row>
    <row r="2583" spans="1:27" s="6" customFormat="1" x14ac:dyDescent="0.3">
      <c r="A2583" s="40">
        <v>2582</v>
      </c>
      <c r="B2583" s="18" t="s">
        <v>323</v>
      </c>
      <c r="C2583" s="43" t="s">
        <v>188</v>
      </c>
      <c r="D2583" s="41"/>
      <c r="E2583" s="41">
        <v>703</v>
      </c>
      <c r="F2583" s="41">
        <v>2050</v>
      </c>
      <c r="G2583" s="4">
        <v>111.80800000000001</v>
      </c>
      <c r="H2583" s="4">
        <v>111.3</v>
      </c>
      <c r="I2583" s="4">
        <v>109.52</v>
      </c>
      <c r="J2583" s="4">
        <v>111.80500000000001</v>
      </c>
      <c r="K2583" s="4">
        <v>120.661</v>
      </c>
      <c r="L2583" s="4">
        <v>131.08600000000001</v>
      </c>
      <c r="M2583" s="4">
        <v>137.72800000000001</v>
      </c>
      <c r="N2583" s="4">
        <v>140.31100000000001</v>
      </c>
      <c r="O2583" s="4">
        <v>138.68</v>
      </c>
      <c r="P2583" s="4">
        <v>128.41999999999999</v>
      </c>
      <c r="Q2583" s="4">
        <v>139.97200000000001</v>
      </c>
      <c r="R2583" s="4">
        <v>173.15799999999999</v>
      </c>
      <c r="S2583" s="4">
        <v>191.643</v>
      </c>
      <c r="T2583" s="4">
        <v>196.23</v>
      </c>
      <c r="U2583" s="4">
        <v>193.416</v>
      </c>
      <c r="V2583" s="4">
        <v>155.376</v>
      </c>
      <c r="W2583" s="4">
        <v>112.02</v>
      </c>
      <c r="X2583" s="4">
        <v>82.128</v>
      </c>
      <c r="Y2583" s="4">
        <v>43.204999999999998</v>
      </c>
      <c r="Z2583" s="4">
        <v>13.382</v>
      </c>
      <c r="AA2583" s="4">
        <v>1.704</v>
      </c>
    </row>
    <row r="2584" spans="1:27" s="6" customFormat="1" x14ac:dyDescent="0.3">
      <c r="A2584" s="40">
        <v>2583</v>
      </c>
      <c r="B2584" s="18" t="s">
        <v>323</v>
      </c>
      <c r="C2584" s="43" t="s">
        <v>188</v>
      </c>
      <c r="D2584" s="41"/>
      <c r="E2584" s="41">
        <v>703</v>
      </c>
      <c r="F2584" s="41">
        <v>2055</v>
      </c>
      <c r="G2584" s="4">
        <v>109.31</v>
      </c>
      <c r="H2584" s="4">
        <v>111.848</v>
      </c>
      <c r="I2584" s="4">
        <v>111.32</v>
      </c>
      <c r="J2584" s="4">
        <v>109.633</v>
      </c>
      <c r="K2584" s="4">
        <v>112.1</v>
      </c>
      <c r="L2584" s="4">
        <v>121.017</v>
      </c>
      <c r="M2584" s="4">
        <v>131.32</v>
      </c>
      <c r="N2584" s="4">
        <v>137.74799999999999</v>
      </c>
      <c r="O2584" s="4">
        <v>140.084</v>
      </c>
      <c r="P2584" s="4">
        <v>138.149</v>
      </c>
      <c r="Q2584" s="4">
        <v>127.51</v>
      </c>
      <c r="R2584" s="4">
        <v>138.35300000000001</v>
      </c>
      <c r="S2584" s="4">
        <v>170.017</v>
      </c>
      <c r="T2584" s="4">
        <v>186.05</v>
      </c>
      <c r="U2584" s="4">
        <v>186.54900000000001</v>
      </c>
      <c r="V2584" s="4">
        <v>176.23400000000001</v>
      </c>
      <c r="W2584" s="4">
        <v>129.38900000000001</v>
      </c>
      <c r="X2584" s="4">
        <v>79.114999999999995</v>
      </c>
      <c r="Y2584" s="4">
        <v>44.186999999999998</v>
      </c>
      <c r="Z2584" s="4">
        <v>15.24</v>
      </c>
      <c r="AA2584" s="4">
        <v>2.589</v>
      </c>
    </row>
    <row r="2585" spans="1:27" s="6" customFormat="1" x14ac:dyDescent="0.3">
      <c r="A2585" s="40">
        <v>2584</v>
      </c>
      <c r="B2585" s="18" t="s">
        <v>323</v>
      </c>
      <c r="C2585" s="43" t="s">
        <v>188</v>
      </c>
      <c r="D2585" s="41"/>
      <c r="E2585" s="41">
        <v>703</v>
      </c>
      <c r="F2585" s="41">
        <v>2060</v>
      </c>
      <c r="G2585" s="4">
        <v>104.601</v>
      </c>
      <c r="H2585" s="4">
        <v>109.348</v>
      </c>
      <c r="I2585" s="4">
        <v>111.867</v>
      </c>
      <c r="J2585" s="4">
        <v>111.429</v>
      </c>
      <c r="K2585" s="4">
        <v>109.91500000000001</v>
      </c>
      <c r="L2585" s="4">
        <v>112.446</v>
      </c>
      <c r="M2585" s="4">
        <v>121.249</v>
      </c>
      <c r="N2585" s="4">
        <v>131.352</v>
      </c>
      <c r="O2585" s="4">
        <v>137.547</v>
      </c>
      <c r="P2585" s="4">
        <v>139.58699999999999</v>
      </c>
      <c r="Q2585" s="4">
        <v>137.24299999999999</v>
      </c>
      <c r="R2585" s="4">
        <v>126.155</v>
      </c>
      <c r="S2585" s="4">
        <v>136.047</v>
      </c>
      <c r="T2585" s="4">
        <v>165.40899999999999</v>
      </c>
      <c r="U2585" s="4">
        <v>177.41900000000001</v>
      </c>
      <c r="V2585" s="4">
        <v>170.86</v>
      </c>
      <c r="W2585" s="4">
        <v>148.244</v>
      </c>
      <c r="X2585" s="4">
        <v>93.07</v>
      </c>
      <c r="Y2585" s="4">
        <v>43.881</v>
      </c>
      <c r="Z2585" s="4">
        <v>16.358000000000001</v>
      </c>
      <c r="AA2585" s="4">
        <v>3.2530000000000001</v>
      </c>
    </row>
    <row r="2586" spans="1:27" s="6" customFormat="1" x14ac:dyDescent="0.3">
      <c r="A2586" s="40">
        <v>2585</v>
      </c>
      <c r="B2586" s="18" t="s">
        <v>323</v>
      </c>
      <c r="C2586" s="43" t="s">
        <v>188</v>
      </c>
      <c r="D2586" s="41"/>
      <c r="E2586" s="41">
        <v>703</v>
      </c>
      <c r="F2586" s="41">
        <v>2065</v>
      </c>
      <c r="G2586" s="4">
        <v>99.614999999999995</v>
      </c>
      <c r="H2586" s="4">
        <v>104.63800000000001</v>
      </c>
      <c r="I2586" s="4">
        <v>109.36499999999999</v>
      </c>
      <c r="J2586" s="4">
        <v>111.968</v>
      </c>
      <c r="K2586" s="4">
        <v>111.694</v>
      </c>
      <c r="L2586" s="4">
        <v>110.242</v>
      </c>
      <c r="M2586" s="4">
        <v>112.67100000000001</v>
      </c>
      <c r="N2586" s="4">
        <v>121.294</v>
      </c>
      <c r="O2586" s="4">
        <v>131.18199999999999</v>
      </c>
      <c r="P2586" s="4">
        <v>137.09700000000001</v>
      </c>
      <c r="Q2586" s="4">
        <v>138.74299999999999</v>
      </c>
      <c r="R2586" s="4">
        <v>135.899</v>
      </c>
      <c r="S2586" s="4">
        <v>124.224</v>
      </c>
      <c r="T2586" s="4">
        <v>132.62799999999999</v>
      </c>
      <c r="U2586" s="4">
        <v>158.19300000000001</v>
      </c>
      <c r="V2586" s="4">
        <v>163.292</v>
      </c>
      <c r="W2586" s="4">
        <v>145.102</v>
      </c>
      <c r="X2586" s="4">
        <v>108.515</v>
      </c>
      <c r="Y2586" s="4">
        <v>53.176000000000002</v>
      </c>
      <c r="Z2586" s="4">
        <v>17.042000000000002</v>
      </c>
      <c r="AA2586" s="4">
        <v>3.8090000000000002</v>
      </c>
    </row>
    <row r="2587" spans="1:27" s="6" customFormat="1" x14ac:dyDescent="0.3">
      <c r="A2587" s="40">
        <v>2586</v>
      </c>
      <c r="B2587" s="18" t="s">
        <v>323</v>
      </c>
      <c r="C2587" s="43" t="s">
        <v>188</v>
      </c>
      <c r="D2587" s="41"/>
      <c r="E2587" s="41">
        <v>703</v>
      </c>
      <c r="F2587" s="41">
        <v>2070</v>
      </c>
      <c r="G2587" s="4">
        <v>96.484999999999999</v>
      </c>
      <c r="H2587" s="4">
        <v>99.65</v>
      </c>
      <c r="I2587" s="4">
        <v>104.65600000000001</v>
      </c>
      <c r="J2587" s="4">
        <v>109.46299999999999</v>
      </c>
      <c r="K2587" s="4">
        <v>112.221</v>
      </c>
      <c r="L2587" s="4">
        <v>111.999</v>
      </c>
      <c r="M2587" s="4">
        <v>110.45699999999999</v>
      </c>
      <c r="N2587" s="4">
        <v>112.729</v>
      </c>
      <c r="O2587" s="4">
        <v>121.161</v>
      </c>
      <c r="P2587" s="4">
        <v>130.79300000000001</v>
      </c>
      <c r="Q2587" s="4">
        <v>136.339</v>
      </c>
      <c r="R2587" s="4">
        <v>137.5</v>
      </c>
      <c r="S2587" s="4">
        <v>133.99299999999999</v>
      </c>
      <c r="T2587" s="4">
        <v>121.33799999999999</v>
      </c>
      <c r="U2587" s="4">
        <v>127.202</v>
      </c>
      <c r="V2587" s="4">
        <v>146.28800000000001</v>
      </c>
      <c r="W2587" s="4">
        <v>139.95599999999999</v>
      </c>
      <c r="X2587" s="4">
        <v>108.021</v>
      </c>
      <c r="Y2587" s="4">
        <v>63.814</v>
      </c>
      <c r="Z2587" s="4">
        <v>21.646000000000001</v>
      </c>
      <c r="AA2587" s="4">
        <v>4.3090000000000002</v>
      </c>
    </row>
    <row r="2588" spans="1:27" s="6" customFormat="1" x14ac:dyDescent="0.3">
      <c r="A2588" s="40">
        <v>2587</v>
      </c>
      <c r="B2588" s="18" t="s">
        <v>323</v>
      </c>
      <c r="C2588" s="43" t="s">
        <v>188</v>
      </c>
      <c r="D2588" s="41"/>
      <c r="E2588" s="41">
        <v>703</v>
      </c>
      <c r="F2588" s="41">
        <v>2075</v>
      </c>
      <c r="G2588" s="4">
        <v>95.668000000000006</v>
      </c>
      <c r="H2588" s="4">
        <v>96.516000000000005</v>
      </c>
      <c r="I2588" s="4">
        <v>99.665999999999997</v>
      </c>
      <c r="J2588" s="4">
        <v>104.748</v>
      </c>
      <c r="K2588" s="4">
        <v>109.702</v>
      </c>
      <c r="L2588" s="4">
        <v>112.505</v>
      </c>
      <c r="M2588" s="4">
        <v>112.19799999999999</v>
      </c>
      <c r="N2588" s="4">
        <v>110.51300000000001</v>
      </c>
      <c r="O2588" s="4">
        <v>112.623</v>
      </c>
      <c r="P2588" s="4">
        <v>120.837</v>
      </c>
      <c r="Q2588" s="4">
        <v>130.13399999999999</v>
      </c>
      <c r="R2588" s="4">
        <v>135.22200000000001</v>
      </c>
      <c r="S2588" s="4">
        <v>135.732</v>
      </c>
      <c r="T2588" s="4">
        <v>131.10900000000001</v>
      </c>
      <c r="U2588" s="4">
        <v>116.67400000000001</v>
      </c>
      <c r="V2588" s="4">
        <v>118.136</v>
      </c>
      <c r="W2588" s="4">
        <v>126.42400000000001</v>
      </c>
      <c r="X2588" s="4">
        <v>105.79</v>
      </c>
      <c r="Y2588" s="4">
        <v>65.22</v>
      </c>
      <c r="Z2588" s="4">
        <v>27.135000000000002</v>
      </c>
      <c r="AA2588" s="4">
        <v>5.6870000000000003</v>
      </c>
    </row>
    <row r="2589" spans="1:27" s="6" customFormat="1" x14ac:dyDescent="0.3">
      <c r="A2589" s="40">
        <v>2588</v>
      </c>
      <c r="B2589" s="18" t="s">
        <v>323</v>
      </c>
      <c r="C2589" s="43" t="s">
        <v>188</v>
      </c>
      <c r="D2589" s="41"/>
      <c r="E2589" s="41">
        <v>703</v>
      </c>
      <c r="F2589" s="41">
        <v>2080</v>
      </c>
      <c r="G2589" s="4">
        <v>95.578999999999994</v>
      </c>
      <c r="H2589" s="4">
        <v>95.697000000000003</v>
      </c>
      <c r="I2589" s="4">
        <v>96.531999999999996</v>
      </c>
      <c r="J2589" s="4">
        <v>99.756</v>
      </c>
      <c r="K2589" s="4">
        <v>104.976</v>
      </c>
      <c r="L2589" s="4">
        <v>109.971</v>
      </c>
      <c r="M2589" s="4">
        <v>112.687</v>
      </c>
      <c r="N2589" s="4">
        <v>112.247</v>
      </c>
      <c r="O2589" s="4">
        <v>110.423</v>
      </c>
      <c r="P2589" s="4">
        <v>112.355</v>
      </c>
      <c r="Q2589" s="4">
        <v>120.28700000000001</v>
      </c>
      <c r="R2589" s="4">
        <v>129.16499999999999</v>
      </c>
      <c r="S2589" s="4">
        <v>133.63800000000001</v>
      </c>
      <c r="T2589" s="4">
        <v>133.03800000000001</v>
      </c>
      <c r="U2589" s="4">
        <v>126.38500000000001</v>
      </c>
      <c r="V2589" s="4">
        <v>108.81100000000001</v>
      </c>
      <c r="W2589" s="4">
        <v>102.917</v>
      </c>
      <c r="X2589" s="4">
        <v>96.983999999999995</v>
      </c>
      <c r="Y2589" s="4">
        <v>65.537000000000006</v>
      </c>
      <c r="Z2589" s="4">
        <v>28.949000000000002</v>
      </c>
      <c r="AA2589" s="4">
        <v>7.6210000000000004</v>
      </c>
    </row>
    <row r="2590" spans="1:27" s="6" customFormat="1" x14ac:dyDescent="0.3">
      <c r="A2590" s="40">
        <v>2589</v>
      </c>
      <c r="B2590" s="18" t="s">
        <v>323</v>
      </c>
      <c r="C2590" s="43" t="s">
        <v>188</v>
      </c>
      <c r="D2590" s="41"/>
      <c r="E2590" s="41">
        <v>703</v>
      </c>
      <c r="F2590" s="41">
        <v>2085</v>
      </c>
      <c r="G2590" s="4">
        <v>94.646000000000001</v>
      </c>
      <c r="H2590" s="4">
        <v>95.6</v>
      </c>
      <c r="I2590" s="4">
        <v>95.710999999999999</v>
      </c>
      <c r="J2590" s="4">
        <v>96.617999999999995</v>
      </c>
      <c r="K2590" s="4">
        <v>99.971000000000004</v>
      </c>
      <c r="L2590" s="4">
        <v>105.227</v>
      </c>
      <c r="M2590" s="4">
        <v>110.13800000000001</v>
      </c>
      <c r="N2590" s="4">
        <v>112.733</v>
      </c>
      <c r="O2590" s="4">
        <v>112.161</v>
      </c>
      <c r="P2590" s="4">
        <v>110.185</v>
      </c>
      <c r="Q2590" s="4">
        <v>111.89400000000001</v>
      </c>
      <c r="R2590" s="4">
        <v>119.48</v>
      </c>
      <c r="S2590" s="4">
        <v>127.79</v>
      </c>
      <c r="T2590" s="4">
        <v>131.19399999999999</v>
      </c>
      <c r="U2590" s="4">
        <v>128.542</v>
      </c>
      <c r="V2590" s="4">
        <v>118.319</v>
      </c>
      <c r="W2590" s="4">
        <v>95.492000000000004</v>
      </c>
      <c r="X2590" s="4">
        <v>80.028999999999996</v>
      </c>
      <c r="Y2590" s="4">
        <v>61.534999999999997</v>
      </c>
      <c r="Z2590" s="4">
        <v>30.286999999999999</v>
      </c>
      <c r="AA2590" s="4">
        <v>8.9749999999999996</v>
      </c>
    </row>
    <row r="2591" spans="1:27" s="6" customFormat="1" x14ac:dyDescent="0.3">
      <c r="A2591" s="40">
        <v>2590</v>
      </c>
      <c r="B2591" s="18" t="s">
        <v>323</v>
      </c>
      <c r="C2591" s="43" t="s">
        <v>188</v>
      </c>
      <c r="D2591" s="41"/>
      <c r="E2591" s="41">
        <v>703</v>
      </c>
      <c r="F2591" s="41">
        <v>2090</v>
      </c>
      <c r="G2591" s="4">
        <v>92.111999999999995</v>
      </c>
      <c r="H2591" s="4">
        <v>94.662999999999997</v>
      </c>
      <c r="I2591" s="4">
        <v>95.613</v>
      </c>
      <c r="J2591" s="4">
        <v>95.79</v>
      </c>
      <c r="K2591" s="4">
        <v>96.817999999999998</v>
      </c>
      <c r="L2591" s="4">
        <v>100.20699999999999</v>
      </c>
      <c r="M2591" s="4">
        <v>105.38800000000001</v>
      </c>
      <c r="N2591" s="4">
        <v>110.18300000000001</v>
      </c>
      <c r="O2591" s="4">
        <v>112.65600000000001</v>
      </c>
      <c r="P2591" s="4">
        <v>111.94</v>
      </c>
      <c r="Q2591" s="4">
        <v>109.77800000000001</v>
      </c>
      <c r="R2591" s="4">
        <v>111.217</v>
      </c>
      <c r="S2591" s="4">
        <v>118.328</v>
      </c>
      <c r="T2591" s="4">
        <v>125.64700000000001</v>
      </c>
      <c r="U2591" s="4">
        <v>127.047</v>
      </c>
      <c r="V2591" s="4">
        <v>120.79300000000001</v>
      </c>
      <c r="W2591" s="4">
        <v>104.577</v>
      </c>
      <c r="X2591" s="4">
        <v>75.242999999999995</v>
      </c>
      <c r="Y2591" s="4">
        <v>51.976999999999997</v>
      </c>
      <c r="Z2591" s="4">
        <v>29.588999999999999</v>
      </c>
      <c r="AA2591" s="4">
        <v>10.185</v>
      </c>
    </row>
    <row r="2592" spans="1:27" s="6" customFormat="1" x14ac:dyDescent="0.3">
      <c r="A2592" s="40">
        <v>2591</v>
      </c>
      <c r="B2592" s="18" t="s">
        <v>323</v>
      </c>
      <c r="C2592" s="43" t="s">
        <v>188</v>
      </c>
      <c r="D2592" s="41"/>
      <c r="E2592" s="41">
        <v>703</v>
      </c>
      <c r="F2592" s="41">
        <v>2095</v>
      </c>
      <c r="G2592" s="4">
        <v>89.004999999999995</v>
      </c>
      <c r="H2592" s="4">
        <v>92.126000000000005</v>
      </c>
      <c r="I2592" s="4">
        <v>94.673000000000002</v>
      </c>
      <c r="J2592" s="4">
        <v>95.685000000000002</v>
      </c>
      <c r="K2592" s="4">
        <v>95.975999999999999</v>
      </c>
      <c r="L2592" s="4">
        <v>97.034999999999997</v>
      </c>
      <c r="M2592" s="4">
        <v>100.35299999999999</v>
      </c>
      <c r="N2592" s="4">
        <v>105.43</v>
      </c>
      <c r="O2592" s="4">
        <v>110.116</v>
      </c>
      <c r="P2592" s="4">
        <v>112.455</v>
      </c>
      <c r="Q2592" s="4">
        <v>111.568</v>
      </c>
      <c r="R2592" s="4">
        <v>109.18</v>
      </c>
      <c r="S2592" s="4">
        <v>110.251</v>
      </c>
      <c r="T2592" s="4">
        <v>116.509</v>
      </c>
      <c r="U2592" s="4">
        <v>121.93300000000001</v>
      </c>
      <c r="V2592" s="4">
        <v>119.804</v>
      </c>
      <c r="W2592" s="4">
        <v>107.47</v>
      </c>
      <c r="X2592" s="4">
        <v>83.421999999999997</v>
      </c>
      <c r="Y2592" s="4">
        <v>49.954000000000001</v>
      </c>
      <c r="Z2592" s="4">
        <v>25.954999999999998</v>
      </c>
      <c r="AA2592" s="4">
        <v>10.88</v>
      </c>
    </row>
    <row r="2593" spans="1:27" s="6" customFormat="1" x14ac:dyDescent="0.3">
      <c r="A2593" s="40">
        <v>2592</v>
      </c>
      <c r="B2593" s="18" t="s">
        <v>323</v>
      </c>
      <c r="C2593" s="43" t="s">
        <v>188</v>
      </c>
      <c r="D2593" s="41"/>
      <c r="E2593" s="41">
        <v>703</v>
      </c>
      <c r="F2593" s="41">
        <v>2100</v>
      </c>
      <c r="G2593" s="4">
        <v>86.287999999999997</v>
      </c>
      <c r="H2593" s="4">
        <v>89.01</v>
      </c>
      <c r="I2593" s="4">
        <v>92.131</v>
      </c>
      <c r="J2593" s="4">
        <v>94.731999999999999</v>
      </c>
      <c r="K2593" s="4">
        <v>95.84</v>
      </c>
      <c r="L2593" s="4">
        <v>96.16</v>
      </c>
      <c r="M2593" s="4">
        <v>97.165000000000006</v>
      </c>
      <c r="N2593" s="4">
        <v>100.4</v>
      </c>
      <c r="O2593" s="4">
        <v>105.384</v>
      </c>
      <c r="P2593" s="4">
        <v>109.952</v>
      </c>
      <c r="Q2593" s="4">
        <v>112.13800000000001</v>
      </c>
      <c r="R2593" s="4">
        <v>111.047</v>
      </c>
      <c r="S2593" s="4">
        <v>108.352</v>
      </c>
      <c r="T2593" s="4">
        <v>108.724</v>
      </c>
      <c r="U2593" s="4">
        <v>113.282</v>
      </c>
      <c r="V2593" s="4">
        <v>115.298</v>
      </c>
      <c r="W2593" s="4">
        <v>107.163</v>
      </c>
      <c r="X2593" s="4">
        <v>86.658000000000001</v>
      </c>
      <c r="Y2593" s="4">
        <v>56.591999999999999</v>
      </c>
      <c r="Z2593" s="4">
        <v>26.027000000000001</v>
      </c>
      <c r="AA2593" s="4">
        <v>10.772</v>
      </c>
    </row>
    <row r="2594" spans="1:27" s="6" customFormat="1" x14ac:dyDescent="0.3">
      <c r="A2594" s="40">
        <v>2593</v>
      </c>
      <c r="B2594" s="18" t="s">
        <v>323</v>
      </c>
      <c r="C2594" s="43" t="s">
        <v>189</v>
      </c>
      <c r="D2594" s="41">
        <v>14</v>
      </c>
      <c r="E2594" s="41">
        <v>804</v>
      </c>
      <c r="F2594" s="41">
        <v>2015</v>
      </c>
      <c r="G2594" s="4">
        <v>1168.604</v>
      </c>
      <c r="H2594" s="4">
        <v>1149.385</v>
      </c>
      <c r="I2594" s="4">
        <v>945.27300000000002</v>
      </c>
      <c r="J2594" s="4">
        <v>1032.2940000000001</v>
      </c>
      <c r="K2594" s="4">
        <v>1329.4190000000001</v>
      </c>
      <c r="L2594" s="4">
        <v>1750.75</v>
      </c>
      <c r="M2594" s="4">
        <v>1797.915</v>
      </c>
      <c r="N2594" s="4">
        <v>1726.125</v>
      </c>
      <c r="O2594" s="4">
        <v>1619.0309999999999</v>
      </c>
      <c r="P2594" s="4">
        <v>1529.3050000000001</v>
      </c>
      <c r="Q2594" s="4">
        <v>1767.211</v>
      </c>
      <c r="R2594" s="4">
        <v>1773.9749999999999</v>
      </c>
      <c r="S2594" s="4">
        <v>1734.8040000000001</v>
      </c>
      <c r="T2594" s="4">
        <v>1286.2560000000001</v>
      </c>
      <c r="U2594" s="4">
        <v>1036.269</v>
      </c>
      <c r="V2594" s="4">
        <v>1257.5820000000001</v>
      </c>
      <c r="W2594" s="4">
        <v>570.36699999999996</v>
      </c>
      <c r="X2594" s="4">
        <v>420.45699999999999</v>
      </c>
      <c r="Y2594" s="4">
        <v>109.864</v>
      </c>
      <c r="Z2594" s="4">
        <v>14.016999999999999</v>
      </c>
      <c r="AA2594" s="4">
        <v>1.843</v>
      </c>
    </row>
    <row r="2595" spans="1:27" s="6" customFormat="1" x14ac:dyDescent="0.3">
      <c r="A2595" s="40">
        <v>2594</v>
      </c>
      <c r="B2595" s="18" t="s">
        <v>323</v>
      </c>
      <c r="C2595" s="43" t="s">
        <v>189</v>
      </c>
      <c r="D2595" s="41">
        <v>14</v>
      </c>
      <c r="E2595" s="41">
        <v>804</v>
      </c>
      <c r="F2595" s="41">
        <v>2020</v>
      </c>
      <c r="G2595" s="4">
        <v>1109.5509999999999</v>
      </c>
      <c r="H2595" s="4">
        <v>1165.3679999999999</v>
      </c>
      <c r="I2595" s="4">
        <v>1146.2539999999999</v>
      </c>
      <c r="J2595" s="4">
        <v>941.38699999999994</v>
      </c>
      <c r="K2595" s="4">
        <v>1026.6859999999999</v>
      </c>
      <c r="L2595" s="4">
        <v>1321.7159999999999</v>
      </c>
      <c r="M2595" s="4">
        <v>1738.3420000000001</v>
      </c>
      <c r="N2595" s="4">
        <v>1780.5909999999999</v>
      </c>
      <c r="O2595" s="4">
        <v>1704.5940000000001</v>
      </c>
      <c r="P2595" s="4">
        <v>1592.8710000000001</v>
      </c>
      <c r="Q2595" s="4">
        <v>1496.7070000000001</v>
      </c>
      <c r="R2595" s="4">
        <v>1714.1410000000001</v>
      </c>
      <c r="S2595" s="4">
        <v>1694.489</v>
      </c>
      <c r="T2595" s="4">
        <v>1617.3420000000001</v>
      </c>
      <c r="U2595" s="4">
        <v>1146.5630000000001</v>
      </c>
      <c r="V2595" s="4">
        <v>848.97500000000002</v>
      </c>
      <c r="W2595" s="4">
        <v>885.23699999999997</v>
      </c>
      <c r="X2595" s="4">
        <v>312.68599999999998</v>
      </c>
      <c r="Y2595" s="4">
        <v>155.54400000000001</v>
      </c>
      <c r="Z2595" s="4">
        <v>23.492999999999999</v>
      </c>
      <c r="AA2595" s="4">
        <v>1.647</v>
      </c>
    </row>
    <row r="2596" spans="1:27" s="6" customFormat="1" x14ac:dyDescent="0.3">
      <c r="A2596" s="40">
        <v>2595</v>
      </c>
      <c r="B2596" s="18" t="s">
        <v>323</v>
      </c>
      <c r="C2596" s="43" t="s">
        <v>189</v>
      </c>
      <c r="D2596" s="41">
        <v>14</v>
      </c>
      <c r="E2596" s="41">
        <v>804</v>
      </c>
      <c r="F2596" s="41">
        <v>2025</v>
      </c>
      <c r="G2596" s="4">
        <v>1015.096</v>
      </c>
      <c r="H2596" s="4">
        <v>1107.951</v>
      </c>
      <c r="I2596" s="4">
        <v>1164.0450000000001</v>
      </c>
      <c r="J2596" s="4">
        <v>1142.7</v>
      </c>
      <c r="K2596" s="4">
        <v>935.69299999999998</v>
      </c>
      <c r="L2596" s="4">
        <v>1020.112</v>
      </c>
      <c r="M2596" s="4">
        <v>1312.8630000000001</v>
      </c>
      <c r="N2596" s="4">
        <v>1724.146</v>
      </c>
      <c r="O2596" s="4">
        <v>1762.0740000000001</v>
      </c>
      <c r="P2596" s="4">
        <v>1682.0930000000001</v>
      </c>
      <c r="Q2596" s="4">
        <v>1564.663</v>
      </c>
      <c r="R2596" s="4">
        <v>1457.8340000000001</v>
      </c>
      <c r="S2596" s="4">
        <v>1645.588</v>
      </c>
      <c r="T2596" s="4">
        <v>1590.29</v>
      </c>
      <c r="U2596" s="4">
        <v>1457.5170000000001</v>
      </c>
      <c r="V2596" s="4">
        <v>954.17899999999997</v>
      </c>
      <c r="W2596" s="4">
        <v>612.19799999999998</v>
      </c>
      <c r="X2596" s="4">
        <v>501.93099999999998</v>
      </c>
      <c r="Y2596" s="4">
        <v>121.255</v>
      </c>
      <c r="Z2596" s="4">
        <v>35.273000000000003</v>
      </c>
      <c r="AA2596" s="4">
        <v>2.7370000000000001</v>
      </c>
    </row>
    <row r="2597" spans="1:27" s="6" customFormat="1" x14ac:dyDescent="0.3">
      <c r="A2597" s="40">
        <v>2596</v>
      </c>
      <c r="B2597" s="18" t="s">
        <v>323</v>
      </c>
      <c r="C2597" s="43" t="s">
        <v>189</v>
      </c>
      <c r="D2597" s="41">
        <v>14</v>
      </c>
      <c r="E2597" s="41">
        <v>804</v>
      </c>
      <c r="F2597" s="41">
        <v>2030</v>
      </c>
      <c r="G2597" s="4">
        <v>918.66</v>
      </c>
      <c r="H2597" s="4">
        <v>1013.697</v>
      </c>
      <c r="I2597" s="4">
        <v>1106.749</v>
      </c>
      <c r="J2597" s="4">
        <v>1160.577</v>
      </c>
      <c r="K2597" s="4">
        <v>1136.797</v>
      </c>
      <c r="L2597" s="4">
        <v>929.55700000000002</v>
      </c>
      <c r="M2597" s="4">
        <v>1013.024</v>
      </c>
      <c r="N2597" s="4">
        <v>1302.4590000000001</v>
      </c>
      <c r="O2597" s="4">
        <v>1707.5409999999999</v>
      </c>
      <c r="P2597" s="4">
        <v>1740.5809999999999</v>
      </c>
      <c r="Q2597" s="4">
        <v>1654.5139999999999</v>
      </c>
      <c r="R2597" s="4">
        <v>1527.0429999999999</v>
      </c>
      <c r="S2597" s="4">
        <v>1403.846</v>
      </c>
      <c r="T2597" s="4">
        <v>1551.652</v>
      </c>
      <c r="U2597" s="4">
        <v>1443.652</v>
      </c>
      <c r="V2597" s="4">
        <v>1227.9829999999999</v>
      </c>
      <c r="W2597" s="4">
        <v>702.053</v>
      </c>
      <c r="X2597" s="4">
        <v>357.92099999999999</v>
      </c>
      <c r="Y2597" s="4">
        <v>203.27600000000001</v>
      </c>
      <c r="Z2597" s="4">
        <v>29.056000000000001</v>
      </c>
      <c r="AA2597" s="4">
        <v>4.3380000000000001</v>
      </c>
    </row>
    <row r="2598" spans="1:27" s="6" customFormat="1" x14ac:dyDescent="0.3">
      <c r="A2598" s="40">
        <v>2597</v>
      </c>
      <c r="B2598" s="18" t="s">
        <v>323</v>
      </c>
      <c r="C2598" s="43" t="s">
        <v>189</v>
      </c>
      <c r="D2598" s="41">
        <v>14</v>
      </c>
      <c r="E2598" s="41">
        <v>804</v>
      </c>
      <c r="F2598" s="41">
        <v>2035</v>
      </c>
      <c r="G2598" s="4">
        <v>868.78300000000002</v>
      </c>
      <c r="H2598" s="4">
        <v>917.41700000000003</v>
      </c>
      <c r="I2598" s="4">
        <v>1012.631</v>
      </c>
      <c r="J2598" s="4">
        <v>1103.425</v>
      </c>
      <c r="K2598" s="4">
        <v>1154.7840000000001</v>
      </c>
      <c r="L2598" s="4">
        <v>1130.3499999999999</v>
      </c>
      <c r="M2598" s="4">
        <v>923.154</v>
      </c>
      <c r="N2598" s="4">
        <v>1005.109</v>
      </c>
      <c r="O2598" s="4">
        <v>1290.5509999999999</v>
      </c>
      <c r="P2598" s="4">
        <v>1688.211</v>
      </c>
      <c r="Q2598" s="4">
        <v>1714.1</v>
      </c>
      <c r="R2598" s="4">
        <v>1617.614</v>
      </c>
      <c r="S2598" s="4">
        <v>1474.6089999999999</v>
      </c>
      <c r="T2598" s="4">
        <v>1329.2639999999999</v>
      </c>
      <c r="U2598" s="4">
        <v>1417.82</v>
      </c>
      <c r="V2598" s="4">
        <v>1229.768</v>
      </c>
      <c r="W2598" s="4">
        <v>920.03499999999997</v>
      </c>
      <c r="X2598" s="4">
        <v>422.05399999999997</v>
      </c>
      <c r="Y2598" s="4">
        <v>150.87</v>
      </c>
      <c r="Z2598" s="4">
        <v>51.295000000000002</v>
      </c>
      <c r="AA2598" s="4">
        <v>3.9910000000000001</v>
      </c>
    </row>
    <row r="2599" spans="1:27" s="6" customFormat="1" x14ac:dyDescent="0.3">
      <c r="A2599" s="40">
        <v>2598</v>
      </c>
      <c r="B2599" s="18" t="s">
        <v>323</v>
      </c>
      <c r="C2599" s="43" t="s">
        <v>189</v>
      </c>
      <c r="D2599" s="41">
        <v>14</v>
      </c>
      <c r="E2599" s="41">
        <v>804</v>
      </c>
      <c r="F2599" s="41">
        <v>2040</v>
      </c>
      <c r="G2599" s="4">
        <v>882.20299999999997</v>
      </c>
      <c r="H2599" s="4">
        <v>867.64</v>
      </c>
      <c r="I2599" s="4">
        <v>916.45699999999999</v>
      </c>
      <c r="J2599" s="4">
        <v>1009.476</v>
      </c>
      <c r="K2599" s="4">
        <v>1097.83</v>
      </c>
      <c r="L2599" s="4">
        <v>1148.4780000000001</v>
      </c>
      <c r="M2599" s="4">
        <v>1123.481</v>
      </c>
      <c r="N2599" s="4">
        <v>916.21400000000006</v>
      </c>
      <c r="O2599" s="4">
        <v>996.29600000000005</v>
      </c>
      <c r="P2599" s="4">
        <v>1276.7919999999999</v>
      </c>
      <c r="Q2599" s="4">
        <v>1664.319</v>
      </c>
      <c r="R2599" s="4">
        <v>1678.5719999999999</v>
      </c>
      <c r="S2599" s="4">
        <v>1565.9970000000001</v>
      </c>
      <c r="T2599" s="4">
        <v>1401.567</v>
      </c>
      <c r="U2599" s="4">
        <v>1221.768</v>
      </c>
      <c r="V2599" s="4">
        <v>1219.8030000000001</v>
      </c>
      <c r="W2599" s="4">
        <v>936.58500000000004</v>
      </c>
      <c r="X2599" s="4">
        <v>567.33900000000006</v>
      </c>
      <c r="Y2599" s="4">
        <v>184.59800000000001</v>
      </c>
      <c r="Z2599" s="4">
        <v>39.963999999999999</v>
      </c>
      <c r="AA2599" s="4">
        <v>6.9119999999999999</v>
      </c>
    </row>
    <row r="2600" spans="1:27" s="6" customFormat="1" x14ac:dyDescent="0.3">
      <c r="A2600" s="40">
        <v>2599</v>
      </c>
      <c r="B2600" s="18" t="s">
        <v>323</v>
      </c>
      <c r="C2600" s="43" t="s">
        <v>189</v>
      </c>
      <c r="D2600" s="41">
        <v>14</v>
      </c>
      <c r="E2600" s="41">
        <v>804</v>
      </c>
      <c r="F2600" s="41">
        <v>2045</v>
      </c>
      <c r="G2600" s="4">
        <v>910.70799999999997</v>
      </c>
      <c r="H2600" s="4">
        <v>881.09400000000005</v>
      </c>
      <c r="I2600" s="4">
        <v>866.74199999999996</v>
      </c>
      <c r="J2600" s="4">
        <v>913.43399999999997</v>
      </c>
      <c r="K2600" s="4">
        <v>1004.124</v>
      </c>
      <c r="L2600" s="4">
        <v>1091.827</v>
      </c>
      <c r="M2600" s="4">
        <v>1141.876</v>
      </c>
      <c r="N2600" s="4">
        <v>1115.912</v>
      </c>
      <c r="O2600" s="4">
        <v>908.58100000000002</v>
      </c>
      <c r="P2600" s="4">
        <v>986.17</v>
      </c>
      <c r="Q2600" s="4">
        <v>1259.703</v>
      </c>
      <c r="R2600" s="4">
        <v>1631.943</v>
      </c>
      <c r="S2600" s="4">
        <v>1628.4749999999999</v>
      </c>
      <c r="T2600" s="4">
        <v>1493.414</v>
      </c>
      <c r="U2600" s="4">
        <v>1295.193</v>
      </c>
      <c r="V2600" s="4">
        <v>1061.057</v>
      </c>
      <c r="W2600" s="4">
        <v>943.99800000000005</v>
      </c>
      <c r="X2600" s="4">
        <v>592.47400000000005</v>
      </c>
      <c r="Y2600" s="4">
        <v>257.73700000000002</v>
      </c>
      <c r="Z2600" s="4">
        <v>51.459000000000003</v>
      </c>
      <c r="AA2600" s="4">
        <v>6.1609999999999996</v>
      </c>
    </row>
    <row r="2601" spans="1:27" s="6" customFormat="1" x14ac:dyDescent="0.3">
      <c r="A2601" s="40">
        <v>2600</v>
      </c>
      <c r="B2601" s="18" t="s">
        <v>323</v>
      </c>
      <c r="C2601" s="43" t="s">
        <v>189</v>
      </c>
      <c r="D2601" s="41">
        <v>14</v>
      </c>
      <c r="E2601" s="41">
        <v>804</v>
      </c>
      <c r="F2601" s="41">
        <v>2050</v>
      </c>
      <c r="G2601" s="4">
        <v>903.76199999999994</v>
      </c>
      <c r="H2601" s="4">
        <v>909.61599999999999</v>
      </c>
      <c r="I2601" s="4">
        <v>880.22400000000005</v>
      </c>
      <c r="J2601" s="4">
        <v>863.81200000000001</v>
      </c>
      <c r="K2601" s="4">
        <v>908.29200000000003</v>
      </c>
      <c r="L2601" s="4">
        <v>998.46600000000001</v>
      </c>
      <c r="M2601" s="4">
        <v>1085.6990000000001</v>
      </c>
      <c r="N2601" s="4">
        <v>1134.6579999999999</v>
      </c>
      <c r="O2601" s="4">
        <v>1107.45</v>
      </c>
      <c r="P2601" s="4">
        <v>899.85199999999998</v>
      </c>
      <c r="Q2601" s="4">
        <v>973.66099999999994</v>
      </c>
      <c r="R2601" s="4">
        <v>1236.6489999999999</v>
      </c>
      <c r="S2601" s="4">
        <v>1586.4</v>
      </c>
      <c r="T2601" s="4">
        <v>1557.8389999999999</v>
      </c>
      <c r="U2601" s="4">
        <v>1387.0060000000001</v>
      </c>
      <c r="V2601" s="4">
        <v>1134.6600000000001</v>
      </c>
      <c r="W2601" s="4">
        <v>833.43</v>
      </c>
      <c r="X2601" s="4">
        <v>611.56899999999996</v>
      </c>
      <c r="Y2601" s="4">
        <v>278.95999999999998</v>
      </c>
      <c r="Z2601" s="4">
        <v>75.441999999999993</v>
      </c>
      <c r="AA2601" s="4">
        <v>7.9569999999999999</v>
      </c>
    </row>
    <row r="2602" spans="1:27" s="6" customFormat="1" x14ac:dyDescent="0.3">
      <c r="A2602" s="40">
        <v>2601</v>
      </c>
      <c r="B2602" s="18" t="s">
        <v>323</v>
      </c>
      <c r="C2602" s="43" t="s">
        <v>189</v>
      </c>
      <c r="D2602" s="41">
        <v>14</v>
      </c>
      <c r="E2602" s="41">
        <v>804</v>
      </c>
      <c r="F2602" s="41">
        <v>2055</v>
      </c>
      <c r="G2602" s="4">
        <v>858.82500000000005</v>
      </c>
      <c r="H2602" s="4">
        <v>902.73800000000006</v>
      </c>
      <c r="I2602" s="4">
        <v>908.79300000000001</v>
      </c>
      <c r="J2602" s="4">
        <v>877.44399999999996</v>
      </c>
      <c r="K2602" s="4">
        <v>859.00699999999995</v>
      </c>
      <c r="L2602" s="4">
        <v>903.13099999999997</v>
      </c>
      <c r="M2602" s="4">
        <v>993.005</v>
      </c>
      <c r="N2602" s="4">
        <v>1079.25</v>
      </c>
      <c r="O2602" s="4">
        <v>1126.6890000000001</v>
      </c>
      <c r="P2602" s="4">
        <v>1097.6790000000001</v>
      </c>
      <c r="Q2602" s="4">
        <v>889.13099999999997</v>
      </c>
      <c r="R2602" s="4">
        <v>956.91800000000001</v>
      </c>
      <c r="S2602" s="4">
        <v>1204.377</v>
      </c>
      <c r="T2602" s="4">
        <v>1522.049</v>
      </c>
      <c r="U2602" s="4">
        <v>1453.654</v>
      </c>
      <c r="V2602" s="4">
        <v>1225.039</v>
      </c>
      <c r="W2602" s="4">
        <v>903.72699999999998</v>
      </c>
      <c r="X2602" s="4">
        <v>552.21299999999997</v>
      </c>
      <c r="Y2602" s="4">
        <v>297.95499999999998</v>
      </c>
      <c r="Z2602" s="4">
        <v>85.61</v>
      </c>
      <c r="AA2602" s="4">
        <v>12.099</v>
      </c>
    </row>
    <row r="2603" spans="1:27" s="6" customFormat="1" x14ac:dyDescent="0.3">
      <c r="A2603" s="40">
        <v>2602</v>
      </c>
      <c r="B2603" s="18" t="s">
        <v>323</v>
      </c>
      <c r="C2603" s="43" t="s">
        <v>189</v>
      </c>
      <c r="D2603" s="41">
        <v>14</v>
      </c>
      <c r="E2603" s="41">
        <v>804</v>
      </c>
      <c r="F2603" s="41">
        <v>2060</v>
      </c>
      <c r="G2603" s="4">
        <v>805.428</v>
      </c>
      <c r="H2603" s="4">
        <v>857.87800000000004</v>
      </c>
      <c r="I2603" s="4">
        <v>901.96500000000003</v>
      </c>
      <c r="J2603" s="4">
        <v>906.154</v>
      </c>
      <c r="K2603" s="4">
        <v>872.88699999999994</v>
      </c>
      <c r="L2603" s="4">
        <v>854.23299999999995</v>
      </c>
      <c r="M2603" s="4">
        <v>898.28099999999995</v>
      </c>
      <c r="N2603" s="4">
        <v>987.37900000000002</v>
      </c>
      <c r="O2603" s="4">
        <v>1072.1600000000001</v>
      </c>
      <c r="P2603" s="4">
        <v>1117.4269999999999</v>
      </c>
      <c r="Q2603" s="4">
        <v>1085.5250000000001</v>
      </c>
      <c r="R2603" s="4">
        <v>874.80100000000004</v>
      </c>
      <c r="S2603" s="4">
        <v>933.548</v>
      </c>
      <c r="T2603" s="4">
        <v>1158.607</v>
      </c>
      <c r="U2603" s="4">
        <v>1426.3489999999999</v>
      </c>
      <c r="V2603" s="4">
        <v>1293.4469999999999</v>
      </c>
      <c r="W2603" s="4">
        <v>988.16399999999999</v>
      </c>
      <c r="X2603" s="4">
        <v>611.26199999999994</v>
      </c>
      <c r="Y2603" s="4">
        <v>277.69200000000001</v>
      </c>
      <c r="Z2603" s="4">
        <v>95.596000000000004</v>
      </c>
      <c r="AA2603" s="4">
        <v>14.867000000000001</v>
      </c>
    </row>
    <row r="2604" spans="1:27" s="6" customFormat="1" x14ac:dyDescent="0.3">
      <c r="A2604" s="40">
        <v>2603</v>
      </c>
      <c r="B2604" s="18" t="s">
        <v>323</v>
      </c>
      <c r="C2604" s="43" t="s">
        <v>189</v>
      </c>
      <c r="D2604" s="41">
        <v>14</v>
      </c>
      <c r="E2604" s="41">
        <v>804</v>
      </c>
      <c r="F2604" s="41">
        <v>2065</v>
      </c>
      <c r="G2604" s="4">
        <v>769.61599999999999</v>
      </c>
      <c r="H2604" s="4">
        <v>804.56299999999999</v>
      </c>
      <c r="I2604" s="4">
        <v>857.17200000000003</v>
      </c>
      <c r="J2604" s="4">
        <v>899.48199999999997</v>
      </c>
      <c r="K2604" s="4">
        <v>901.84100000000001</v>
      </c>
      <c r="L2604" s="4">
        <v>868.37300000000005</v>
      </c>
      <c r="M2604" s="4">
        <v>849.81899999999996</v>
      </c>
      <c r="N2604" s="4">
        <v>893.41200000000003</v>
      </c>
      <c r="O2604" s="4">
        <v>981.274</v>
      </c>
      <c r="P2604" s="4">
        <v>1063.9190000000001</v>
      </c>
      <c r="Q2604" s="4">
        <v>1105.8589999999999</v>
      </c>
      <c r="R2604" s="4">
        <v>1069.223</v>
      </c>
      <c r="S2604" s="4">
        <v>854.84</v>
      </c>
      <c r="T2604" s="4">
        <v>900.32899999999995</v>
      </c>
      <c r="U2604" s="4">
        <v>1090.115</v>
      </c>
      <c r="V2604" s="4">
        <v>1277.9390000000001</v>
      </c>
      <c r="W2604" s="4">
        <v>1055.75</v>
      </c>
      <c r="X2604" s="4">
        <v>681.447</v>
      </c>
      <c r="Y2604" s="4">
        <v>316.762</v>
      </c>
      <c r="Z2604" s="4">
        <v>93</v>
      </c>
      <c r="AA2604" s="4">
        <v>17.623999999999999</v>
      </c>
    </row>
    <row r="2605" spans="1:27" s="6" customFormat="1" x14ac:dyDescent="0.3">
      <c r="A2605" s="40">
        <v>2604</v>
      </c>
      <c r="B2605" s="18" t="s">
        <v>323</v>
      </c>
      <c r="C2605" s="43" t="s">
        <v>189</v>
      </c>
      <c r="D2605" s="41">
        <v>14</v>
      </c>
      <c r="E2605" s="41">
        <v>804</v>
      </c>
      <c r="F2605" s="41">
        <v>2070</v>
      </c>
      <c r="G2605" s="4">
        <v>759.90599999999995</v>
      </c>
      <c r="H2605" s="4">
        <v>768.80899999999997</v>
      </c>
      <c r="I2605" s="4">
        <v>803.91399999999999</v>
      </c>
      <c r="J2605" s="4">
        <v>854.86599999999999</v>
      </c>
      <c r="K2605" s="4">
        <v>895.43100000000004</v>
      </c>
      <c r="L2605" s="4">
        <v>897.56799999999998</v>
      </c>
      <c r="M2605" s="4">
        <v>864.22500000000002</v>
      </c>
      <c r="N2605" s="4">
        <v>845.47699999999998</v>
      </c>
      <c r="O2605" s="4">
        <v>888.20899999999995</v>
      </c>
      <c r="P2605" s="4">
        <v>974.20600000000002</v>
      </c>
      <c r="Q2605" s="4">
        <v>1053.6220000000001</v>
      </c>
      <c r="R2605" s="4">
        <v>1090.356</v>
      </c>
      <c r="S2605" s="4">
        <v>1046.508</v>
      </c>
      <c r="T2605" s="4">
        <v>826.38599999999997</v>
      </c>
      <c r="U2605" s="4">
        <v>850.28099999999995</v>
      </c>
      <c r="V2605" s="4">
        <v>983.005</v>
      </c>
      <c r="W2605" s="4">
        <v>1054.7080000000001</v>
      </c>
      <c r="X2605" s="4">
        <v>741.47400000000005</v>
      </c>
      <c r="Y2605" s="4">
        <v>363.38099999999997</v>
      </c>
      <c r="Z2605" s="4">
        <v>110.56399999999999</v>
      </c>
      <c r="AA2605" s="4">
        <v>18.495999999999999</v>
      </c>
    </row>
    <row r="2606" spans="1:27" s="6" customFormat="1" x14ac:dyDescent="0.3">
      <c r="A2606" s="40">
        <v>2605</v>
      </c>
      <c r="B2606" s="18" t="s">
        <v>323</v>
      </c>
      <c r="C2606" s="43" t="s">
        <v>189</v>
      </c>
      <c r="D2606" s="41">
        <v>14</v>
      </c>
      <c r="E2606" s="41">
        <v>804</v>
      </c>
      <c r="F2606" s="41">
        <v>2075</v>
      </c>
      <c r="G2606" s="4">
        <v>764.22199999999998</v>
      </c>
      <c r="H2606" s="4">
        <v>759.154</v>
      </c>
      <c r="I2606" s="4">
        <v>768.22</v>
      </c>
      <c r="J2606" s="4">
        <v>801.78399999999999</v>
      </c>
      <c r="K2606" s="4">
        <v>851.11699999999996</v>
      </c>
      <c r="L2606" s="4">
        <v>891.45100000000002</v>
      </c>
      <c r="M2606" s="4">
        <v>893.65200000000004</v>
      </c>
      <c r="N2606" s="4">
        <v>860.15599999999995</v>
      </c>
      <c r="O2606" s="4">
        <v>840.87599999999998</v>
      </c>
      <c r="P2606" s="4">
        <v>882.22</v>
      </c>
      <c r="Q2606" s="4">
        <v>965.39099999999996</v>
      </c>
      <c r="R2606" s="4">
        <v>1039.845</v>
      </c>
      <c r="S2606" s="4">
        <v>1068.796</v>
      </c>
      <c r="T2606" s="4">
        <v>1014.006</v>
      </c>
      <c r="U2606" s="4">
        <v>783.24099999999999</v>
      </c>
      <c r="V2606" s="4">
        <v>771.44200000000001</v>
      </c>
      <c r="W2606" s="4">
        <v>819.88099999999997</v>
      </c>
      <c r="X2606" s="4">
        <v>753.79</v>
      </c>
      <c r="Y2606" s="4">
        <v>406.47500000000002</v>
      </c>
      <c r="Z2606" s="4">
        <v>132.071</v>
      </c>
      <c r="AA2606" s="4">
        <v>22.611000000000001</v>
      </c>
    </row>
    <row r="2607" spans="1:27" s="6" customFormat="1" x14ac:dyDescent="0.3">
      <c r="A2607" s="40">
        <v>2606</v>
      </c>
      <c r="B2607" s="18" t="s">
        <v>323</v>
      </c>
      <c r="C2607" s="43" t="s">
        <v>189</v>
      </c>
      <c r="D2607" s="41">
        <v>14</v>
      </c>
      <c r="E2607" s="41">
        <v>804</v>
      </c>
      <c r="F2607" s="41">
        <v>2080</v>
      </c>
      <c r="G2607" s="4">
        <v>760.8</v>
      </c>
      <c r="H2607" s="4">
        <v>763.51099999999997</v>
      </c>
      <c r="I2607" s="4">
        <v>758.60299999999995</v>
      </c>
      <c r="J2607" s="4">
        <v>766.24800000000005</v>
      </c>
      <c r="K2607" s="4">
        <v>798.32899999999995</v>
      </c>
      <c r="L2607" s="4">
        <v>847.45799999999997</v>
      </c>
      <c r="M2607" s="4">
        <v>887.83600000000001</v>
      </c>
      <c r="N2607" s="4">
        <v>889.81399999999996</v>
      </c>
      <c r="O2607" s="4">
        <v>855.85</v>
      </c>
      <c r="P2607" s="4">
        <v>835.59100000000001</v>
      </c>
      <c r="Q2607" s="4">
        <v>874.75699999999995</v>
      </c>
      <c r="R2607" s="4">
        <v>953.61599999999999</v>
      </c>
      <c r="S2607" s="4">
        <v>1020.712</v>
      </c>
      <c r="T2607" s="4">
        <v>1037.8</v>
      </c>
      <c r="U2607" s="4">
        <v>964.28599999999994</v>
      </c>
      <c r="V2607" s="4">
        <v>714.68799999999999</v>
      </c>
      <c r="W2607" s="4">
        <v>649.78599999999994</v>
      </c>
      <c r="X2607" s="4">
        <v>595.67600000000004</v>
      </c>
      <c r="Y2607" s="4">
        <v>424.23200000000003</v>
      </c>
      <c r="Z2607" s="4">
        <v>153.59899999999999</v>
      </c>
      <c r="AA2607" s="4">
        <v>28.372</v>
      </c>
    </row>
    <row r="2608" spans="1:27" s="6" customFormat="1" x14ac:dyDescent="0.3">
      <c r="A2608" s="40">
        <v>2607</v>
      </c>
      <c r="B2608" s="18" t="s">
        <v>323</v>
      </c>
      <c r="C2608" s="43" t="s">
        <v>189</v>
      </c>
      <c r="D2608" s="41">
        <v>14</v>
      </c>
      <c r="E2608" s="41">
        <v>804</v>
      </c>
      <c r="F2608" s="41">
        <v>2085</v>
      </c>
      <c r="G2608" s="4">
        <v>740.43600000000004</v>
      </c>
      <c r="H2608" s="4">
        <v>760.13199999999995</v>
      </c>
      <c r="I2608" s="4">
        <v>762.99699999999996</v>
      </c>
      <c r="J2608" s="4">
        <v>756.77200000000005</v>
      </c>
      <c r="K2608" s="4">
        <v>763.06100000000004</v>
      </c>
      <c r="L2608" s="4">
        <v>794.98599999999999</v>
      </c>
      <c r="M2608" s="4">
        <v>844.18100000000004</v>
      </c>
      <c r="N2608" s="4">
        <v>884.31</v>
      </c>
      <c r="O2608" s="4">
        <v>885.72199999999998</v>
      </c>
      <c r="P2608" s="4">
        <v>850.86199999999997</v>
      </c>
      <c r="Q2608" s="4">
        <v>828.98699999999997</v>
      </c>
      <c r="R2608" s="4">
        <v>864.78899999999999</v>
      </c>
      <c r="S2608" s="4">
        <v>937.26</v>
      </c>
      <c r="T2608" s="4">
        <v>993.04200000000003</v>
      </c>
      <c r="U2608" s="4">
        <v>989.947</v>
      </c>
      <c r="V2608" s="4">
        <v>884.55399999999997</v>
      </c>
      <c r="W2608" s="4">
        <v>607.55100000000004</v>
      </c>
      <c r="X2608" s="4">
        <v>479.536</v>
      </c>
      <c r="Y2608" s="4">
        <v>343.90300000000002</v>
      </c>
      <c r="Z2608" s="4">
        <v>166.613</v>
      </c>
      <c r="AA2608" s="4">
        <v>34.981999999999999</v>
      </c>
    </row>
    <row r="2609" spans="1:27" s="6" customFormat="1" x14ac:dyDescent="0.3">
      <c r="A2609" s="40">
        <v>2608</v>
      </c>
      <c r="B2609" s="18" t="s">
        <v>323</v>
      </c>
      <c r="C2609" s="43" t="s">
        <v>189</v>
      </c>
      <c r="D2609" s="41">
        <v>14</v>
      </c>
      <c r="E2609" s="41">
        <v>804</v>
      </c>
      <c r="F2609" s="41">
        <v>2090</v>
      </c>
      <c r="G2609" s="4">
        <v>709.71699999999998</v>
      </c>
      <c r="H2609" s="4">
        <v>739.80899999999997</v>
      </c>
      <c r="I2609" s="4">
        <v>759.649</v>
      </c>
      <c r="J2609" s="4">
        <v>761.29499999999996</v>
      </c>
      <c r="K2609" s="4">
        <v>753.82399999999996</v>
      </c>
      <c r="L2609" s="4">
        <v>760.00699999999995</v>
      </c>
      <c r="M2609" s="4">
        <v>792.04899999999998</v>
      </c>
      <c r="N2609" s="4">
        <v>841.04100000000005</v>
      </c>
      <c r="O2609" s="4">
        <v>880.56299999999999</v>
      </c>
      <c r="P2609" s="4">
        <v>880.95799999999997</v>
      </c>
      <c r="Q2609" s="4">
        <v>844.61800000000005</v>
      </c>
      <c r="R2609" s="4">
        <v>820.19200000000001</v>
      </c>
      <c r="S2609" s="4">
        <v>850.99199999999996</v>
      </c>
      <c r="T2609" s="4">
        <v>913.54600000000005</v>
      </c>
      <c r="U2609" s="4">
        <v>950.04499999999996</v>
      </c>
      <c r="V2609" s="4">
        <v>912.70299999999997</v>
      </c>
      <c r="W2609" s="4">
        <v>758.62699999999995</v>
      </c>
      <c r="X2609" s="4">
        <v>455.16500000000002</v>
      </c>
      <c r="Y2609" s="4">
        <v>283.78100000000001</v>
      </c>
      <c r="Z2609" s="4">
        <v>140.268</v>
      </c>
      <c r="AA2609" s="4">
        <v>40.613</v>
      </c>
    </row>
    <row r="2610" spans="1:27" s="6" customFormat="1" x14ac:dyDescent="0.3">
      <c r="A2610" s="40">
        <v>2609</v>
      </c>
      <c r="B2610" s="18" t="s">
        <v>323</v>
      </c>
      <c r="C2610" s="43" t="s">
        <v>189</v>
      </c>
      <c r="D2610" s="41">
        <v>14</v>
      </c>
      <c r="E2610" s="41">
        <v>804</v>
      </c>
      <c r="F2610" s="41">
        <v>2095</v>
      </c>
      <c r="G2610" s="4">
        <v>683.44</v>
      </c>
      <c r="H2610" s="4">
        <v>709.14499999999998</v>
      </c>
      <c r="I2610" s="4">
        <v>739.36800000000005</v>
      </c>
      <c r="J2610" s="4">
        <v>758.08600000000001</v>
      </c>
      <c r="K2610" s="4">
        <v>758.58500000000004</v>
      </c>
      <c r="L2610" s="4">
        <v>751.02599999999995</v>
      </c>
      <c r="M2610" s="4">
        <v>757.36300000000006</v>
      </c>
      <c r="N2610" s="4">
        <v>789.28499999999997</v>
      </c>
      <c r="O2610" s="4">
        <v>837.73699999999997</v>
      </c>
      <c r="P2610" s="4">
        <v>876.18700000000001</v>
      </c>
      <c r="Q2610" s="4">
        <v>874.97799999999995</v>
      </c>
      <c r="R2610" s="4">
        <v>836.30799999999999</v>
      </c>
      <c r="S2610" s="4">
        <v>808.06399999999996</v>
      </c>
      <c r="T2610" s="4">
        <v>830.93299999999999</v>
      </c>
      <c r="U2610" s="4">
        <v>876.45100000000002</v>
      </c>
      <c r="V2610" s="4">
        <v>880.154</v>
      </c>
      <c r="W2610" s="4">
        <v>789.40700000000004</v>
      </c>
      <c r="X2610" s="4">
        <v>576.62599999999998</v>
      </c>
      <c r="Y2610" s="4">
        <v>275.88499999999999</v>
      </c>
      <c r="Z2610" s="4">
        <v>120.102</v>
      </c>
      <c r="AA2610" s="4">
        <v>38.168999999999997</v>
      </c>
    </row>
    <row r="2611" spans="1:27" s="6" customFormat="1" x14ac:dyDescent="0.3">
      <c r="A2611" s="40">
        <v>2610</v>
      </c>
      <c r="B2611" s="18" t="s">
        <v>323</v>
      </c>
      <c r="C2611" s="43" t="s">
        <v>189</v>
      </c>
      <c r="D2611" s="41">
        <v>14</v>
      </c>
      <c r="E2611" s="41">
        <v>804</v>
      </c>
      <c r="F2611" s="41">
        <v>2100</v>
      </c>
      <c r="G2611" s="4">
        <v>669.84299999999996</v>
      </c>
      <c r="H2611" s="4">
        <v>682.91099999999994</v>
      </c>
      <c r="I2611" s="4">
        <v>708.74199999999996</v>
      </c>
      <c r="J2611" s="4">
        <v>737.94399999999996</v>
      </c>
      <c r="K2611" s="4">
        <v>755.61</v>
      </c>
      <c r="L2611" s="4">
        <v>756.02099999999996</v>
      </c>
      <c r="M2611" s="4">
        <v>748.62199999999996</v>
      </c>
      <c r="N2611" s="4">
        <v>754.91</v>
      </c>
      <c r="O2611" s="4">
        <v>786.40899999999999</v>
      </c>
      <c r="P2611" s="4">
        <v>833.88499999999999</v>
      </c>
      <c r="Q2611" s="4">
        <v>870.68299999999999</v>
      </c>
      <c r="R2611" s="4">
        <v>867.005</v>
      </c>
      <c r="S2611" s="4">
        <v>824.84799999999996</v>
      </c>
      <c r="T2611" s="4">
        <v>790.33</v>
      </c>
      <c r="U2611" s="4">
        <v>799.27</v>
      </c>
      <c r="V2611" s="4">
        <v>815.601</v>
      </c>
      <c r="W2611" s="4">
        <v>767.22299999999996</v>
      </c>
      <c r="X2611" s="4">
        <v>608.14200000000005</v>
      </c>
      <c r="Y2611" s="4">
        <v>357.44400000000002</v>
      </c>
      <c r="Z2611" s="4">
        <v>120.923</v>
      </c>
      <c r="AA2611" s="4">
        <v>34.921999999999997</v>
      </c>
    </row>
    <row r="2612" spans="1:27" s="6" customFormat="1" x14ac:dyDescent="0.3">
      <c r="A2612" s="40">
        <v>2611</v>
      </c>
      <c r="B2612" s="18" t="s">
        <v>323</v>
      </c>
      <c r="C2612" s="44" t="s">
        <v>190</v>
      </c>
      <c r="D2612" s="41">
        <v>15</v>
      </c>
      <c r="E2612" s="41">
        <v>924</v>
      </c>
      <c r="F2612" s="41">
        <v>2015</v>
      </c>
      <c r="G2612" s="4">
        <v>3047.4009999999998</v>
      </c>
      <c r="H2612" s="4">
        <v>3018.1840000000002</v>
      </c>
      <c r="I2612" s="4">
        <v>2745.12</v>
      </c>
      <c r="J2612" s="4">
        <v>2874.7579999999998</v>
      </c>
      <c r="K2612" s="4">
        <v>3259.6909999999998</v>
      </c>
      <c r="L2612" s="4">
        <v>3434.2350000000001</v>
      </c>
      <c r="M2612" s="4">
        <v>3417.6190000000001</v>
      </c>
      <c r="N2612" s="4">
        <v>3318.94</v>
      </c>
      <c r="O2612" s="4">
        <v>3417.11</v>
      </c>
      <c r="P2612" s="4">
        <v>3657.5549999999998</v>
      </c>
      <c r="Q2612" s="4">
        <v>3611.2840000000001</v>
      </c>
      <c r="R2612" s="4">
        <v>3229.846</v>
      </c>
      <c r="S2612" s="4">
        <v>2924.9409999999998</v>
      </c>
      <c r="T2612" s="4">
        <v>3032.7710000000002</v>
      </c>
      <c r="U2612" s="4">
        <v>2351.9639999999999</v>
      </c>
      <c r="V2612" s="4">
        <v>1896.049</v>
      </c>
      <c r="W2612" s="4">
        <v>1460.9739999999999</v>
      </c>
      <c r="X2612" s="4">
        <v>997.79499999999996</v>
      </c>
      <c r="Y2612" s="4">
        <v>484.48200000000003</v>
      </c>
      <c r="Z2612" s="4">
        <v>118.92100000000001</v>
      </c>
      <c r="AA2612" s="4">
        <v>17.271999999999998</v>
      </c>
    </row>
    <row r="2613" spans="1:27" s="6" customFormat="1" x14ac:dyDescent="0.3">
      <c r="A2613" s="40">
        <v>2612</v>
      </c>
      <c r="B2613" s="18" t="s">
        <v>323</v>
      </c>
      <c r="C2613" s="44" t="s">
        <v>190</v>
      </c>
      <c r="D2613" s="41">
        <v>15</v>
      </c>
      <c r="E2613" s="41">
        <v>924</v>
      </c>
      <c r="F2613" s="41">
        <v>2020</v>
      </c>
      <c r="G2613" s="4">
        <v>3072.6120000000001</v>
      </c>
      <c r="H2613" s="4">
        <v>3064.9380000000001</v>
      </c>
      <c r="I2613" s="4">
        <v>3033.4360000000001</v>
      </c>
      <c r="J2613" s="4">
        <v>2812.9810000000002</v>
      </c>
      <c r="K2613" s="4">
        <v>2997.0940000000001</v>
      </c>
      <c r="L2613" s="4">
        <v>3376.1709999999998</v>
      </c>
      <c r="M2613" s="4">
        <v>3518.3180000000002</v>
      </c>
      <c r="N2613" s="4">
        <v>3470.64</v>
      </c>
      <c r="O2613" s="4">
        <v>3347.7939999999999</v>
      </c>
      <c r="P2613" s="4">
        <v>3423.6680000000001</v>
      </c>
      <c r="Q2613" s="4">
        <v>3640.2020000000002</v>
      </c>
      <c r="R2613" s="4">
        <v>3569.0770000000002</v>
      </c>
      <c r="S2613" s="4">
        <v>3163.4720000000002</v>
      </c>
      <c r="T2613" s="4">
        <v>2825.5909999999999</v>
      </c>
      <c r="U2613" s="4">
        <v>2862.4949999999999</v>
      </c>
      <c r="V2613" s="4">
        <v>2123.3969999999999</v>
      </c>
      <c r="W2613" s="4">
        <v>1565.5540000000001</v>
      </c>
      <c r="X2613" s="4">
        <v>1017.523</v>
      </c>
      <c r="Y2613" s="4">
        <v>515.63699999999994</v>
      </c>
      <c r="Z2613" s="4">
        <v>153.31</v>
      </c>
      <c r="AA2613" s="4">
        <v>20.317</v>
      </c>
    </row>
    <row r="2614" spans="1:27" s="6" customFormat="1" x14ac:dyDescent="0.3">
      <c r="A2614" s="40">
        <v>2613</v>
      </c>
      <c r="B2614" s="18" t="s">
        <v>323</v>
      </c>
      <c r="C2614" s="44" t="s">
        <v>190</v>
      </c>
      <c r="D2614" s="41">
        <v>15</v>
      </c>
      <c r="E2614" s="41">
        <v>924</v>
      </c>
      <c r="F2614" s="41">
        <v>2025</v>
      </c>
      <c r="G2614" s="4">
        <v>3054.2660000000001</v>
      </c>
      <c r="H2614" s="4">
        <v>3090.09</v>
      </c>
      <c r="I2614" s="4">
        <v>3079.9760000000001</v>
      </c>
      <c r="J2614" s="4">
        <v>3098.9969999999998</v>
      </c>
      <c r="K2614" s="4">
        <v>2931.9340000000002</v>
      </c>
      <c r="L2614" s="4">
        <v>3111.2620000000002</v>
      </c>
      <c r="M2614" s="4">
        <v>3458.7570000000001</v>
      </c>
      <c r="N2614" s="4">
        <v>3570.2759999999998</v>
      </c>
      <c r="O2614" s="4">
        <v>3498.8470000000002</v>
      </c>
      <c r="P2614" s="4">
        <v>3355.5990000000002</v>
      </c>
      <c r="Q2614" s="4">
        <v>3410.5340000000001</v>
      </c>
      <c r="R2614" s="4">
        <v>3601.5859999999998</v>
      </c>
      <c r="S2614" s="4">
        <v>3500.9470000000001</v>
      </c>
      <c r="T2614" s="4">
        <v>3063.7890000000002</v>
      </c>
      <c r="U2614" s="4">
        <v>2679.0740000000001</v>
      </c>
      <c r="V2614" s="4">
        <v>2605.3440000000001</v>
      </c>
      <c r="W2614" s="4">
        <v>1777.586</v>
      </c>
      <c r="X2614" s="4">
        <v>1112.2660000000001</v>
      </c>
      <c r="Y2614" s="4">
        <v>541.21299999999997</v>
      </c>
      <c r="Z2614" s="4">
        <v>168.84200000000001</v>
      </c>
      <c r="AA2614" s="4">
        <v>26.651</v>
      </c>
    </row>
    <row r="2615" spans="1:27" s="6" customFormat="1" x14ac:dyDescent="0.3">
      <c r="A2615" s="40">
        <v>2614</v>
      </c>
      <c r="B2615" s="18" t="s">
        <v>323</v>
      </c>
      <c r="C2615" s="44" t="s">
        <v>190</v>
      </c>
      <c r="D2615" s="41">
        <v>15</v>
      </c>
      <c r="E2615" s="41">
        <v>924</v>
      </c>
      <c r="F2615" s="41">
        <v>2030</v>
      </c>
      <c r="G2615" s="4">
        <v>2983.527</v>
      </c>
      <c r="H2615" s="4">
        <v>3072.172</v>
      </c>
      <c r="I2615" s="4">
        <v>3105.422</v>
      </c>
      <c r="J2615" s="4">
        <v>3146.7919999999999</v>
      </c>
      <c r="K2615" s="4">
        <v>3219.953</v>
      </c>
      <c r="L2615" s="4">
        <v>3048.288</v>
      </c>
      <c r="M2615" s="4">
        <v>3195.982</v>
      </c>
      <c r="N2615" s="4">
        <v>3512.3490000000002</v>
      </c>
      <c r="O2615" s="4">
        <v>3599.5650000000001</v>
      </c>
      <c r="P2615" s="4">
        <v>3507.598</v>
      </c>
      <c r="Q2615" s="4">
        <v>3345.6669999999999</v>
      </c>
      <c r="R2615" s="4">
        <v>3378.9229999999998</v>
      </c>
      <c r="S2615" s="4">
        <v>3539.2739999999999</v>
      </c>
      <c r="T2615" s="4">
        <v>3399.413</v>
      </c>
      <c r="U2615" s="4">
        <v>2917.069</v>
      </c>
      <c r="V2615" s="4">
        <v>2456.105</v>
      </c>
      <c r="W2615" s="4">
        <v>2209.73</v>
      </c>
      <c r="X2615" s="4">
        <v>1290.1210000000001</v>
      </c>
      <c r="Y2615" s="4">
        <v>608.20600000000002</v>
      </c>
      <c r="Z2615" s="4">
        <v>183.54599999999999</v>
      </c>
      <c r="AA2615" s="4">
        <v>30.949000000000002</v>
      </c>
    </row>
    <row r="2616" spans="1:27" s="6" customFormat="1" x14ac:dyDescent="0.3">
      <c r="A2616" s="40">
        <v>2615</v>
      </c>
      <c r="B2616" s="18" t="s">
        <v>323</v>
      </c>
      <c r="C2616" s="44" t="s">
        <v>190</v>
      </c>
      <c r="D2616" s="41">
        <v>15</v>
      </c>
      <c r="E2616" s="41">
        <v>924</v>
      </c>
      <c r="F2616" s="41">
        <v>2035</v>
      </c>
      <c r="G2616" s="4">
        <v>2958.2049999999999</v>
      </c>
      <c r="H2616" s="4">
        <v>3001.6080000000002</v>
      </c>
      <c r="I2616" s="4">
        <v>3087.585</v>
      </c>
      <c r="J2616" s="4">
        <v>3172.364</v>
      </c>
      <c r="K2616" s="4">
        <v>3267.904</v>
      </c>
      <c r="L2616" s="4">
        <v>3336.2449999999999</v>
      </c>
      <c r="M2616" s="4">
        <v>3133.444</v>
      </c>
      <c r="N2616" s="4">
        <v>3250.6619999999998</v>
      </c>
      <c r="O2616" s="4">
        <v>3542.748</v>
      </c>
      <c r="P2616" s="4">
        <v>3609.1709999999998</v>
      </c>
      <c r="Q2616" s="4">
        <v>3498.6640000000002</v>
      </c>
      <c r="R2616" s="4">
        <v>3318.3580000000002</v>
      </c>
      <c r="S2616" s="4">
        <v>3326.3310000000001</v>
      </c>
      <c r="T2616" s="4">
        <v>3445.701</v>
      </c>
      <c r="U2616" s="4">
        <v>3249.5880000000002</v>
      </c>
      <c r="V2616" s="4">
        <v>2692.1120000000001</v>
      </c>
      <c r="W2616" s="4">
        <v>2106.569</v>
      </c>
      <c r="X2616" s="4">
        <v>1636.336</v>
      </c>
      <c r="Y2616" s="4">
        <v>725.97</v>
      </c>
      <c r="Z2616" s="4">
        <v>213.22399999999999</v>
      </c>
      <c r="AA2616" s="4">
        <v>35.029000000000003</v>
      </c>
    </row>
    <row r="2617" spans="1:27" s="6" customFormat="1" x14ac:dyDescent="0.3">
      <c r="A2617" s="40">
        <v>2616</v>
      </c>
      <c r="B2617" s="18" t="s">
        <v>323</v>
      </c>
      <c r="C2617" s="44" t="s">
        <v>190</v>
      </c>
      <c r="D2617" s="41">
        <v>15</v>
      </c>
      <c r="E2617" s="41">
        <v>924</v>
      </c>
      <c r="F2617" s="41">
        <v>2040</v>
      </c>
      <c r="G2617" s="4">
        <v>3018.2730000000001</v>
      </c>
      <c r="H2617" s="4">
        <v>2976.4059999999999</v>
      </c>
      <c r="I2617" s="4">
        <v>3017.125</v>
      </c>
      <c r="J2617" s="4">
        <v>3154.6410000000001</v>
      </c>
      <c r="K2617" s="4">
        <v>3293.64</v>
      </c>
      <c r="L2617" s="4">
        <v>3384.386</v>
      </c>
      <c r="M2617" s="4">
        <v>3421.31</v>
      </c>
      <c r="N2617" s="4">
        <v>3188.7429999999999</v>
      </c>
      <c r="O2617" s="4">
        <v>3282.6460000000002</v>
      </c>
      <c r="P2617" s="4">
        <v>3553.9789999999998</v>
      </c>
      <c r="Q2617" s="4">
        <v>3601.489</v>
      </c>
      <c r="R2617" s="4">
        <v>3472.857</v>
      </c>
      <c r="S2617" s="4">
        <v>3271.8249999999998</v>
      </c>
      <c r="T2617" s="4">
        <v>3246.2049999999999</v>
      </c>
      <c r="U2617" s="4">
        <v>3306.6819999999998</v>
      </c>
      <c r="V2617" s="4">
        <v>3017.82</v>
      </c>
      <c r="W2617" s="4">
        <v>2333.29</v>
      </c>
      <c r="X2617" s="4">
        <v>1586.07</v>
      </c>
      <c r="Y2617" s="4">
        <v>946.20500000000004</v>
      </c>
      <c r="Z2617" s="4">
        <v>262.98</v>
      </c>
      <c r="AA2617" s="4">
        <v>41.73</v>
      </c>
    </row>
    <row r="2618" spans="1:27" s="6" customFormat="1" x14ac:dyDescent="0.3">
      <c r="A2618" s="40">
        <v>2617</v>
      </c>
      <c r="B2618" s="18" t="s">
        <v>323</v>
      </c>
      <c r="C2618" s="44" t="s">
        <v>190</v>
      </c>
      <c r="D2618" s="41">
        <v>15</v>
      </c>
      <c r="E2618" s="41">
        <v>924</v>
      </c>
      <c r="F2618" s="41">
        <v>2045</v>
      </c>
      <c r="G2618" s="4">
        <v>3099.393</v>
      </c>
      <c r="H2618" s="4">
        <v>3036.58</v>
      </c>
      <c r="I2618" s="4">
        <v>2991.9839999999999</v>
      </c>
      <c r="J2618" s="4">
        <v>3084.2890000000002</v>
      </c>
      <c r="K2618" s="4">
        <v>3276.0990000000002</v>
      </c>
      <c r="L2618" s="4">
        <v>3410.3470000000002</v>
      </c>
      <c r="M2618" s="4">
        <v>3469.7069999999999</v>
      </c>
      <c r="N2618" s="4">
        <v>3476.5279999999998</v>
      </c>
      <c r="O2618" s="4">
        <v>3221.63</v>
      </c>
      <c r="P2618" s="4">
        <v>3296.2469999999998</v>
      </c>
      <c r="Q2618" s="4">
        <v>3548.7460000000001</v>
      </c>
      <c r="R2618" s="4">
        <v>3577.6190000000001</v>
      </c>
      <c r="S2618" s="4">
        <v>3428.6619999999998</v>
      </c>
      <c r="T2618" s="4">
        <v>3200.375</v>
      </c>
      <c r="U2618" s="4">
        <v>3126.5659999999998</v>
      </c>
      <c r="V2618" s="4">
        <v>3090.1489999999999</v>
      </c>
      <c r="W2618" s="4">
        <v>2642.931</v>
      </c>
      <c r="X2618" s="4">
        <v>1786.896</v>
      </c>
      <c r="Y2618" s="4">
        <v>939.66</v>
      </c>
      <c r="Z2618" s="4">
        <v>354.43099999999998</v>
      </c>
      <c r="AA2618" s="4">
        <v>52.704999999999998</v>
      </c>
    </row>
    <row r="2619" spans="1:27" s="6" customFormat="1" x14ac:dyDescent="0.3">
      <c r="A2619" s="40">
        <v>2618</v>
      </c>
      <c r="B2619" s="18" t="s">
        <v>323</v>
      </c>
      <c r="C2619" s="44" t="s">
        <v>190</v>
      </c>
      <c r="D2619" s="41">
        <v>15</v>
      </c>
      <c r="E2619" s="41">
        <v>924</v>
      </c>
      <c r="F2619" s="41">
        <v>2050</v>
      </c>
      <c r="G2619" s="4">
        <v>3139.1239999999998</v>
      </c>
      <c r="H2619" s="4">
        <v>3117.768</v>
      </c>
      <c r="I2619" s="4">
        <v>3052.2060000000001</v>
      </c>
      <c r="J2619" s="4">
        <v>3059.25</v>
      </c>
      <c r="K2619" s="4">
        <v>3205.9209999999998</v>
      </c>
      <c r="L2619" s="4">
        <v>3393.0349999999999</v>
      </c>
      <c r="M2619" s="4">
        <v>3495.9369999999999</v>
      </c>
      <c r="N2619" s="4">
        <v>3525.2530000000002</v>
      </c>
      <c r="O2619" s="4">
        <v>3509.3530000000001</v>
      </c>
      <c r="P2619" s="4">
        <v>3236.625</v>
      </c>
      <c r="Q2619" s="4">
        <v>3294.5120000000002</v>
      </c>
      <c r="R2619" s="4">
        <v>3528.3969999999999</v>
      </c>
      <c r="S2619" s="4">
        <v>3536.2550000000001</v>
      </c>
      <c r="T2619" s="4">
        <v>3360.55</v>
      </c>
      <c r="U2619" s="4">
        <v>3093.0520000000001</v>
      </c>
      <c r="V2619" s="4">
        <v>2938.5070000000001</v>
      </c>
      <c r="W2619" s="4">
        <v>2734.1089999999999</v>
      </c>
      <c r="X2619" s="4">
        <v>2058.5520000000001</v>
      </c>
      <c r="Y2619" s="4">
        <v>1085.5920000000001</v>
      </c>
      <c r="Z2619" s="4">
        <v>363.06900000000002</v>
      </c>
      <c r="AA2619" s="4">
        <v>72.546000000000006</v>
      </c>
    </row>
    <row r="2620" spans="1:27" s="6" customFormat="1" x14ac:dyDescent="0.3">
      <c r="A2620" s="40">
        <v>2619</v>
      </c>
      <c r="B2620" s="18" t="s">
        <v>323</v>
      </c>
      <c r="C2620" s="44" t="s">
        <v>190</v>
      </c>
      <c r="D2620" s="41">
        <v>15</v>
      </c>
      <c r="E2620" s="41">
        <v>924</v>
      </c>
      <c r="F2620" s="41">
        <v>2055</v>
      </c>
      <c r="G2620" s="4">
        <v>3132.8209999999999</v>
      </c>
      <c r="H2620" s="4">
        <v>3156.511</v>
      </c>
      <c r="I2620" s="4">
        <v>3132.46</v>
      </c>
      <c r="J2620" s="4">
        <v>3115.8040000000001</v>
      </c>
      <c r="K2620" s="4">
        <v>3174.355</v>
      </c>
      <c r="L2620" s="4">
        <v>3316.614</v>
      </c>
      <c r="M2620" s="4">
        <v>3474.0970000000002</v>
      </c>
      <c r="N2620" s="4">
        <v>3548.61</v>
      </c>
      <c r="O2620" s="4">
        <v>3556.386</v>
      </c>
      <c r="P2620" s="4">
        <v>3522.915</v>
      </c>
      <c r="Q2620" s="4">
        <v>3236.0459999999998</v>
      </c>
      <c r="R2620" s="4">
        <v>3278.53</v>
      </c>
      <c r="S2620" s="4">
        <v>3491.5610000000001</v>
      </c>
      <c r="T2620" s="4">
        <v>3471.9879999999998</v>
      </c>
      <c r="U2620" s="4">
        <v>3257.8670000000002</v>
      </c>
      <c r="V2620" s="4">
        <v>2922.8420000000001</v>
      </c>
      <c r="W2620" s="4">
        <v>2623.8809999999999</v>
      </c>
      <c r="X2620" s="4">
        <v>2164.8960000000002</v>
      </c>
      <c r="Y2620" s="4">
        <v>1282.7280000000001</v>
      </c>
      <c r="Z2620" s="4">
        <v>433.30099999999999</v>
      </c>
      <c r="AA2620" s="4">
        <v>79.936999999999998</v>
      </c>
    </row>
    <row r="2621" spans="1:27" s="6" customFormat="1" x14ac:dyDescent="0.3">
      <c r="A2621" s="40">
        <v>2620</v>
      </c>
      <c r="B2621" s="18" t="s">
        <v>323</v>
      </c>
      <c r="C2621" s="44" t="s">
        <v>190</v>
      </c>
      <c r="D2621" s="41">
        <v>15</v>
      </c>
      <c r="E2621" s="41">
        <v>924</v>
      </c>
      <c r="F2621" s="41">
        <v>2060</v>
      </c>
      <c r="G2621" s="4">
        <v>3103.69</v>
      </c>
      <c r="H2621" s="4">
        <v>3149.3440000000001</v>
      </c>
      <c r="I2621" s="4">
        <v>3170.4569999999999</v>
      </c>
      <c r="J2621" s="4">
        <v>3192.7220000000002</v>
      </c>
      <c r="K2621" s="4">
        <v>3224.8829999999998</v>
      </c>
      <c r="L2621" s="4">
        <v>3279.32</v>
      </c>
      <c r="M2621" s="4">
        <v>3393.5929999999998</v>
      </c>
      <c r="N2621" s="4">
        <v>3524.2049999999999</v>
      </c>
      <c r="O2621" s="4">
        <v>3578.326</v>
      </c>
      <c r="P2621" s="4">
        <v>3569.45</v>
      </c>
      <c r="Q2621" s="4">
        <v>3521.5639999999999</v>
      </c>
      <c r="R2621" s="4">
        <v>3222.4630000000002</v>
      </c>
      <c r="S2621" s="4">
        <v>3248.2689999999998</v>
      </c>
      <c r="T2621" s="4">
        <v>3434.056</v>
      </c>
      <c r="U2621" s="4">
        <v>3375.02</v>
      </c>
      <c r="V2621" s="4">
        <v>3093.8760000000002</v>
      </c>
      <c r="W2621" s="4">
        <v>2633.105</v>
      </c>
      <c r="X2621" s="4">
        <v>2107.9290000000001</v>
      </c>
      <c r="Y2621" s="4">
        <v>1381.2460000000001</v>
      </c>
      <c r="Z2621" s="4">
        <v>528.78300000000002</v>
      </c>
      <c r="AA2621" s="4">
        <v>97.034000000000006</v>
      </c>
    </row>
    <row r="2622" spans="1:27" s="6" customFormat="1" x14ac:dyDescent="0.3">
      <c r="A2622" s="40">
        <v>2621</v>
      </c>
      <c r="B2622" s="18" t="s">
        <v>323</v>
      </c>
      <c r="C2622" s="44" t="s">
        <v>190</v>
      </c>
      <c r="D2622" s="41">
        <v>15</v>
      </c>
      <c r="E2622" s="41">
        <v>924</v>
      </c>
      <c r="F2622" s="41">
        <v>2065</v>
      </c>
      <c r="G2622" s="4">
        <v>3083.16</v>
      </c>
      <c r="H2622" s="4">
        <v>3119.34</v>
      </c>
      <c r="I2622" s="4">
        <v>3162.5259999999998</v>
      </c>
      <c r="J2622" s="4">
        <v>3227.395</v>
      </c>
      <c r="K2622" s="4">
        <v>3295.779</v>
      </c>
      <c r="L2622" s="4">
        <v>3324.0549999999998</v>
      </c>
      <c r="M2622" s="4">
        <v>3352.16</v>
      </c>
      <c r="N2622" s="4">
        <v>3441.1689999999999</v>
      </c>
      <c r="O2622" s="4">
        <v>3552.5520000000001</v>
      </c>
      <c r="P2622" s="4">
        <v>3590.9929999999999</v>
      </c>
      <c r="Q2622" s="4">
        <v>3568.5439999999999</v>
      </c>
      <c r="R2622" s="4">
        <v>3507.6419999999998</v>
      </c>
      <c r="S2622" s="4">
        <v>3196.0410000000002</v>
      </c>
      <c r="T2622" s="4">
        <v>3200.4229999999998</v>
      </c>
      <c r="U2622" s="4">
        <v>3347.2640000000001</v>
      </c>
      <c r="V2622" s="4">
        <v>3219.7049999999999</v>
      </c>
      <c r="W2622" s="4">
        <v>2811.049</v>
      </c>
      <c r="X2622" s="4">
        <v>2147.02</v>
      </c>
      <c r="Y2622" s="4">
        <v>1374.7940000000001</v>
      </c>
      <c r="Z2622" s="4">
        <v>587.03200000000004</v>
      </c>
      <c r="AA2622" s="4">
        <v>122.001</v>
      </c>
    </row>
    <row r="2623" spans="1:27" s="6" customFormat="1" x14ac:dyDescent="0.3">
      <c r="A2623" s="40">
        <v>2622</v>
      </c>
      <c r="B2623" s="18" t="s">
        <v>323</v>
      </c>
      <c r="C2623" s="44" t="s">
        <v>190</v>
      </c>
      <c r="D2623" s="41">
        <v>15</v>
      </c>
      <c r="E2623" s="41">
        <v>924</v>
      </c>
      <c r="F2623" s="41">
        <v>2070</v>
      </c>
      <c r="G2623" s="4">
        <v>3091.5540000000001</v>
      </c>
      <c r="H2623" s="4">
        <v>3097.922</v>
      </c>
      <c r="I2623" s="4">
        <v>3131.779</v>
      </c>
      <c r="J2623" s="4">
        <v>3216.1489999999999</v>
      </c>
      <c r="K2623" s="4">
        <v>3324.4229999999998</v>
      </c>
      <c r="L2623" s="4">
        <v>3389.145</v>
      </c>
      <c r="M2623" s="4">
        <v>3392.6529999999998</v>
      </c>
      <c r="N2623" s="4">
        <v>3397.145</v>
      </c>
      <c r="O2623" s="4">
        <v>3468.2240000000002</v>
      </c>
      <c r="P2623" s="4">
        <v>3564.91</v>
      </c>
      <c r="Q2623" s="4">
        <v>3590.63</v>
      </c>
      <c r="R2623" s="4">
        <v>3556.03</v>
      </c>
      <c r="S2623" s="4">
        <v>3481.3249999999998</v>
      </c>
      <c r="T2623" s="4">
        <v>3153.91</v>
      </c>
      <c r="U2623" s="4">
        <v>3127.8049999999998</v>
      </c>
      <c r="V2623" s="4">
        <v>3207.538</v>
      </c>
      <c r="W2623" s="4">
        <v>2948.453</v>
      </c>
      <c r="X2623" s="4">
        <v>2325.5650000000001</v>
      </c>
      <c r="Y2623" s="4">
        <v>1433.24</v>
      </c>
      <c r="Z2623" s="4">
        <v>601.73500000000001</v>
      </c>
      <c r="AA2623" s="4">
        <v>142.286</v>
      </c>
    </row>
    <row r="2624" spans="1:27" s="6" customFormat="1" x14ac:dyDescent="0.3">
      <c r="A2624" s="40">
        <v>2623</v>
      </c>
      <c r="B2624" s="18" t="s">
        <v>323</v>
      </c>
      <c r="C2624" s="44" t="s">
        <v>190</v>
      </c>
      <c r="D2624" s="41">
        <v>15</v>
      </c>
      <c r="E2624" s="41">
        <v>924</v>
      </c>
      <c r="F2624" s="41">
        <v>2075</v>
      </c>
      <c r="G2624" s="4">
        <v>3116.1109999999999</v>
      </c>
      <c r="H2624" s="4">
        <v>3105.415</v>
      </c>
      <c r="I2624" s="4">
        <v>3109.6019999999999</v>
      </c>
      <c r="J2624" s="4">
        <v>3182.09</v>
      </c>
      <c r="K2624" s="4">
        <v>3307.154</v>
      </c>
      <c r="L2624" s="4">
        <v>3412.0059999999999</v>
      </c>
      <c r="M2624" s="4">
        <v>3453.498</v>
      </c>
      <c r="N2624" s="4">
        <v>3434.9180000000001</v>
      </c>
      <c r="O2624" s="4">
        <v>3422.797</v>
      </c>
      <c r="P2624" s="4">
        <v>3480.3339999999998</v>
      </c>
      <c r="Q2624" s="4">
        <v>3565.1610000000001</v>
      </c>
      <c r="R2624" s="4">
        <v>3579.54</v>
      </c>
      <c r="S2624" s="4">
        <v>3532.1260000000002</v>
      </c>
      <c r="T2624" s="4">
        <v>3439.7280000000001</v>
      </c>
      <c r="U2624" s="4">
        <v>3089.8209999999999</v>
      </c>
      <c r="V2624" s="4">
        <v>3009.9250000000002</v>
      </c>
      <c r="W2624" s="4">
        <v>2959.7530000000002</v>
      </c>
      <c r="X2624" s="4">
        <v>2472.3429999999998</v>
      </c>
      <c r="Y2624" s="4">
        <v>1588.0139999999999</v>
      </c>
      <c r="Z2624" s="4">
        <v>647.44399999999996</v>
      </c>
      <c r="AA2624" s="4">
        <v>153.55799999999999</v>
      </c>
    </row>
    <row r="2625" spans="1:27" s="6" customFormat="1" x14ac:dyDescent="0.3">
      <c r="A2625" s="40">
        <v>2624</v>
      </c>
      <c r="B2625" s="18" t="s">
        <v>323</v>
      </c>
      <c r="C2625" s="44" t="s">
        <v>190</v>
      </c>
      <c r="D2625" s="41">
        <v>15</v>
      </c>
      <c r="E2625" s="41">
        <v>924</v>
      </c>
      <c r="F2625" s="41">
        <v>2080</v>
      </c>
      <c r="G2625" s="4">
        <v>3131.4650000000001</v>
      </c>
      <c r="H2625" s="4">
        <v>3129.076</v>
      </c>
      <c r="I2625" s="4">
        <v>3116.317</v>
      </c>
      <c r="J2625" s="4">
        <v>3156.5590000000002</v>
      </c>
      <c r="K2625" s="4">
        <v>3267.0790000000002</v>
      </c>
      <c r="L2625" s="4">
        <v>3388.96</v>
      </c>
      <c r="M2625" s="4">
        <v>3472.1480000000001</v>
      </c>
      <c r="N2625" s="4">
        <v>3492.9949999999999</v>
      </c>
      <c r="O2625" s="4">
        <v>3458.991</v>
      </c>
      <c r="P2625" s="4">
        <v>3434.509</v>
      </c>
      <c r="Q2625" s="4">
        <v>3481.3560000000002</v>
      </c>
      <c r="R2625" s="4">
        <v>3555.66</v>
      </c>
      <c r="S2625" s="4">
        <v>3558.1370000000002</v>
      </c>
      <c r="T2625" s="4">
        <v>3494.3629999999998</v>
      </c>
      <c r="U2625" s="4">
        <v>3376.797</v>
      </c>
      <c r="V2625" s="4">
        <v>2985.279</v>
      </c>
      <c r="W2625" s="4">
        <v>2797.806</v>
      </c>
      <c r="X2625" s="4">
        <v>2515.0010000000002</v>
      </c>
      <c r="Y2625" s="4">
        <v>1725.0540000000001</v>
      </c>
      <c r="Z2625" s="4">
        <v>740.22900000000004</v>
      </c>
      <c r="AA2625" s="4">
        <v>170.44900000000001</v>
      </c>
    </row>
    <row r="2626" spans="1:27" s="6" customFormat="1" x14ac:dyDescent="0.3">
      <c r="A2626" s="40">
        <v>2625</v>
      </c>
      <c r="B2626" s="18" t="s">
        <v>323</v>
      </c>
      <c r="C2626" s="44" t="s">
        <v>190</v>
      </c>
      <c r="D2626" s="41">
        <v>15</v>
      </c>
      <c r="E2626" s="41">
        <v>924</v>
      </c>
      <c r="F2626" s="41">
        <v>2085</v>
      </c>
      <c r="G2626" s="4">
        <v>3123.1570000000002</v>
      </c>
      <c r="H2626" s="4">
        <v>3143.5120000000002</v>
      </c>
      <c r="I2626" s="4">
        <v>3139.201</v>
      </c>
      <c r="J2626" s="4">
        <v>3159.953</v>
      </c>
      <c r="K2626" s="4">
        <v>3235.5129999999999</v>
      </c>
      <c r="L2626" s="4">
        <v>3343.0970000000002</v>
      </c>
      <c r="M2626" s="4">
        <v>3444.8870000000002</v>
      </c>
      <c r="N2626" s="4">
        <v>3508.9189999999999</v>
      </c>
      <c r="O2626" s="4">
        <v>3515.4319999999998</v>
      </c>
      <c r="P2626" s="4">
        <v>3470.0459999999998</v>
      </c>
      <c r="Q2626" s="4">
        <v>3436.0059999999999</v>
      </c>
      <c r="R2626" s="4">
        <v>3473.5610000000001</v>
      </c>
      <c r="S2626" s="4">
        <v>3536.9070000000002</v>
      </c>
      <c r="T2626" s="4">
        <v>3524.2449999999999</v>
      </c>
      <c r="U2626" s="4">
        <v>3437.221</v>
      </c>
      <c r="V2626" s="4">
        <v>3273.8919999999998</v>
      </c>
      <c r="W2626" s="4">
        <v>2794.2379999999998</v>
      </c>
      <c r="X2626" s="4">
        <v>2408.2950000000001</v>
      </c>
      <c r="Y2626" s="4">
        <v>1792.4949999999999</v>
      </c>
      <c r="Z2626" s="4">
        <v>828.82899999999995</v>
      </c>
      <c r="AA2626" s="4">
        <v>199.82</v>
      </c>
    </row>
    <row r="2627" spans="1:27" s="6" customFormat="1" x14ac:dyDescent="0.3">
      <c r="A2627" s="40">
        <v>2626</v>
      </c>
      <c r="B2627" s="18" t="s">
        <v>323</v>
      </c>
      <c r="C2627" s="44" t="s">
        <v>190</v>
      </c>
      <c r="D2627" s="41">
        <v>15</v>
      </c>
      <c r="E2627" s="41">
        <v>924</v>
      </c>
      <c r="F2627" s="41">
        <v>2090</v>
      </c>
      <c r="G2627" s="4">
        <v>3096.2640000000001</v>
      </c>
      <c r="H2627" s="4">
        <v>3134.2890000000002</v>
      </c>
      <c r="I2627" s="4">
        <v>3152.8649999999998</v>
      </c>
      <c r="J2627" s="4">
        <v>3179.4839999999999</v>
      </c>
      <c r="K2627" s="4">
        <v>3232.875</v>
      </c>
      <c r="L2627" s="4">
        <v>3305.752</v>
      </c>
      <c r="M2627" s="4">
        <v>3394.819</v>
      </c>
      <c r="N2627" s="4">
        <v>3478.944</v>
      </c>
      <c r="O2627" s="4">
        <v>3529.7849999999999</v>
      </c>
      <c r="P2627" s="4">
        <v>3525.7829999999999</v>
      </c>
      <c r="Q2627" s="4">
        <v>3471.7049999999999</v>
      </c>
      <c r="R2627" s="4">
        <v>3429.5859999999998</v>
      </c>
      <c r="S2627" s="4">
        <v>3457.6509999999998</v>
      </c>
      <c r="T2627" s="4">
        <v>3507.143</v>
      </c>
      <c r="U2627" s="4">
        <v>3473.1379999999999</v>
      </c>
      <c r="V2627" s="4">
        <v>3343.623</v>
      </c>
      <c r="W2627" s="4">
        <v>3083.83</v>
      </c>
      <c r="X2627" s="4">
        <v>2435.3910000000001</v>
      </c>
      <c r="Y2627" s="4">
        <v>1754.39</v>
      </c>
      <c r="Z2627" s="4">
        <v>887.71600000000001</v>
      </c>
      <c r="AA2627" s="4">
        <v>232.77199999999999</v>
      </c>
    </row>
    <row r="2628" spans="1:27" s="6" customFormat="1" x14ac:dyDescent="0.3">
      <c r="A2628" s="40">
        <v>2627</v>
      </c>
      <c r="B2628" s="18" t="s">
        <v>323</v>
      </c>
      <c r="C2628" s="44" t="s">
        <v>190</v>
      </c>
      <c r="D2628" s="41">
        <v>15</v>
      </c>
      <c r="E2628" s="41">
        <v>924</v>
      </c>
      <c r="F2628" s="41">
        <v>2095</v>
      </c>
      <c r="G2628" s="4">
        <v>3067.0189999999998</v>
      </c>
      <c r="H2628" s="4">
        <v>3106.4760000000001</v>
      </c>
      <c r="I2628" s="4">
        <v>3142.8760000000002</v>
      </c>
      <c r="J2628" s="4">
        <v>3189.7919999999999</v>
      </c>
      <c r="K2628" s="4">
        <v>3246.3420000000001</v>
      </c>
      <c r="L2628" s="4">
        <v>3297.3049999999998</v>
      </c>
      <c r="M2628" s="4">
        <v>3353.2310000000002</v>
      </c>
      <c r="N2628" s="4">
        <v>3426.1669999999999</v>
      </c>
      <c r="O2628" s="4">
        <v>3498.2179999999998</v>
      </c>
      <c r="P2628" s="4">
        <v>3539.4349999999999</v>
      </c>
      <c r="Q2628" s="4">
        <v>3527.48</v>
      </c>
      <c r="R2628" s="4">
        <v>3466.1840000000002</v>
      </c>
      <c r="S2628" s="4">
        <v>3416.0010000000002</v>
      </c>
      <c r="T2628" s="4">
        <v>3432.1529999999998</v>
      </c>
      <c r="U2628" s="4">
        <v>3462.2190000000001</v>
      </c>
      <c r="V2628" s="4">
        <v>3389.114</v>
      </c>
      <c r="W2628" s="4">
        <v>3168.4549999999999</v>
      </c>
      <c r="X2628" s="4">
        <v>2719.0390000000002</v>
      </c>
      <c r="Y2628" s="4">
        <v>1811.085</v>
      </c>
      <c r="Z2628" s="4">
        <v>896.779</v>
      </c>
      <c r="AA2628" s="4">
        <v>261.28199999999998</v>
      </c>
    </row>
    <row r="2629" spans="1:27" s="6" customFormat="1" x14ac:dyDescent="0.3">
      <c r="A2629" s="40">
        <v>2628</v>
      </c>
      <c r="B2629" s="18" t="s">
        <v>323</v>
      </c>
      <c r="C2629" s="44" t="s">
        <v>190</v>
      </c>
      <c r="D2629" s="41">
        <v>15</v>
      </c>
      <c r="E2629" s="41">
        <v>924</v>
      </c>
      <c r="F2629" s="41">
        <v>2100</v>
      </c>
      <c r="G2629" s="4">
        <v>3048.3150000000001</v>
      </c>
      <c r="H2629" s="4">
        <v>3076.3240000000001</v>
      </c>
      <c r="I2629" s="4">
        <v>3114.2890000000002</v>
      </c>
      <c r="J2629" s="4">
        <v>3176.4769999999999</v>
      </c>
      <c r="K2629" s="4">
        <v>3250.5859999999998</v>
      </c>
      <c r="L2629" s="4">
        <v>3304.942</v>
      </c>
      <c r="M2629" s="4">
        <v>3340.5120000000002</v>
      </c>
      <c r="N2629" s="4">
        <v>3381.835</v>
      </c>
      <c r="O2629" s="4">
        <v>3443.8539999999998</v>
      </c>
      <c r="P2629" s="4">
        <v>3507.2150000000001</v>
      </c>
      <c r="Q2629" s="4">
        <v>3541.2249999999999</v>
      </c>
      <c r="R2629" s="4">
        <v>3522.7150000000001</v>
      </c>
      <c r="S2629" s="4">
        <v>3454.317</v>
      </c>
      <c r="T2629" s="4">
        <v>3394.1759999999999</v>
      </c>
      <c r="U2629" s="4">
        <v>3393.835</v>
      </c>
      <c r="V2629" s="4">
        <v>3388.4090000000001</v>
      </c>
      <c r="W2629" s="4">
        <v>3230.3090000000002</v>
      </c>
      <c r="X2629" s="4">
        <v>2825.7750000000001</v>
      </c>
      <c r="Y2629" s="4">
        <v>2064.509</v>
      </c>
      <c r="Z2629" s="4">
        <v>955.08900000000006</v>
      </c>
      <c r="AA2629" s="4">
        <v>279.13799999999998</v>
      </c>
    </row>
    <row r="2630" spans="1:27" s="6" customFormat="1" x14ac:dyDescent="0.3">
      <c r="A2630" s="40">
        <v>2629</v>
      </c>
      <c r="B2630" s="18" t="s">
        <v>323</v>
      </c>
      <c r="C2630" s="43" t="s">
        <v>191</v>
      </c>
      <c r="D2630" s="41">
        <v>16</v>
      </c>
      <c r="E2630" s="41">
        <v>830</v>
      </c>
      <c r="F2630" s="41">
        <v>2015</v>
      </c>
      <c r="G2630" s="4">
        <v>3.8359999999999999</v>
      </c>
      <c r="H2630" s="4">
        <v>3.9220000000000002</v>
      </c>
      <c r="I2630" s="4">
        <v>4.1059999999999999</v>
      </c>
      <c r="J2630" s="4">
        <v>4.16</v>
      </c>
      <c r="K2630" s="4">
        <v>4.8079999999999998</v>
      </c>
      <c r="L2630" s="4">
        <v>4.8419999999999996</v>
      </c>
      <c r="M2630" s="4">
        <v>5.3970000000000002</v>
      </c>
      <c r="N2630" s="4">
        <v>5.8019999999999996</v>
      </c>
      <c r="O2630" s="4">
        <v>6.2539999999999996</v>
      </c>
      <c r="P2630" s="4">
        <v>6.3289999999999997</v>
      </c>
      <c r="Q2630" s="4">
        <v>6.2930000000000001</v>
      </c>
      <c r="R2630" s="4">
        <v>5.8650000000000002</v>
      </c>
      <c r="S2630" s="4">
        <v>5.6020000000000003</v>
      </c>
      <c r="T2630" s="4">
        <v>4.2320000000000002</v>
      </c>
      <c r="U2630" s="4">
        <v>3.8809999999999998</v>
      </c>
      <c r="V2630" s="4">
        <v>2.7690000000000001</v>
      </c>
      <c r="W2630" s="4">
        <v>2.1749999999999998</v>
      </c>
      <c r="X2630" s="4">
        <v>1.39</v>
      </c>
      <c r="Y2630" s="4">
        <v>0.67300000000000004</v>
      </c>
      <c r="Z2630" s="4">
        <v>0.19</v>
      </c>
      <c r="AA2630" s="4">
        <v>3.5999999999999997E-2</v>
      </c>
    </row>
    <row r="2631" spans="1:27" s="6" customFormat="1" x14ac:dyDescent="0.3">
      <c r="A2631" s="40">
        <v>2630</v>
      </c>
      <c r="B2631" s="18" t="s">
        <v>323</v>
      </c>
      <c r="C2631" s="43" t="s">
        <v>191</v>
      </c>
      <c r="D2631" s="41">
        <v>16</v>
      </c>
      <c r="E2631" s="41">
        <v>830</v>
      </c>
      <c r="F2631" s="41">
        <v>2020</v>
      </c>
      <c r="G2631" s="4">
        <v>3.8109999999999999</v>
      </c>
      <c r="H2631" s="4">
        <v>3.88</v>
      </c>
      <c r="I2631" s="4">
        <v>3.9590000000000001</v>
      </c>
      <c r="J2631" s="4">
        <v>4.2939999999999996</v>
      </c>
      <c r="K2631" s="4">
        <v>4.4989999999999997</v>
      </c>
      <c r="L2631" s="4">
        <v>5.1310000000000002</v>
      </c>
      <c r="M2631" s="4">
        <v>5.085</v>
      </c>
      <c r="N2631" s="4">
        <v>5.56</v>
      </c>
      <c r="O2631" s="4">
        <v>5.9020000000000001</v>
      </c>
      <c r="P2631" s="4">
        <v>6.3019999999999996</v>
      </c>
      <c r="Q2631" s="4">
        <v>6.3319999999999999</v>
      </c>
      <c r="R2631" s="4">
        <v>6.2530000000000001</v>
      </c>
      <c r="S2631" s="4">
        <v>5.78</v>
      </c>
      <c r="T2631" s="4">
        <v>5.44</v>
      </c>
      <c r="U2631" s="4">
        <v>3.9929999999999999</v>
      </c>
      <c r="V2631" s="4">
        <v>3.468</v>
      </c>
      <c r="W2631" s="4">
        <v>2.2440000000000002</v>
      </c>
      <c r="X2631" s="4">
        <v>1.4770000000000001</v>
      </c>
      <c r="Y2631" s="4">
        <v>0.72</v>
      </c>
      <c r="Z2631" s="4">
        <v>0.23699999999999999</v>
      </c>
      <c r="AA2631" s="4">
        <v>4.2000000000000003E-2</v>
      </c>
    </row>
    <row r="2632" spans="1:27" s="6" customFormat="1" x14ac:dyDescent="0.3">
      <c r="A2632" s="40">
        <v>2631</v>
      </c>
      <c r="B2632" s="18" t="s">
        <v>323</v>
      </c>
      <c r="C2632" s="43" t="s">
        <v>191</v>
      </c>
      <c r="D2632" s="41">
        <v>16</v>
      </c>
      <c r="E2632" s="41">
        <v>830</v>
      </c>
      <c r="F2632" s="41">
        <v>2025</v>
      </c>
      <c r="G2632" s="4">
        <v>3.83</v>
      </c>
      <c r="H2632" s="4">
        <v>3.8559999999999999</v>
      </c>
      <c r="I2632" s="4">
        <v>3.9159999999999999</v>
      </c>
      <c r="J2632" s="4">
        <v>4.1470000000000002</v>
      </c>
      <c r="K2632" s="4">
        <v>4.6340000000000003</v>
      </c>
      <c r="L2632" s="4">
        <v>4.8250000000000002</v>
      </c>
      <c r="M2632" s="4">
        <v>5.3739999999999997</v>
      </c>
      <c r="N2632" s="4">
        <v>5.2469999999999999</v>
      </c>
      <c r="O2632" s="4">
        <v>5.6619999999999999</v>
      </c>
      <c r="P2632" s="4">
        <v>5.9530000000000003</v>
      </c>
      <c r="Q2632" s="4">
        <v>6.3090000000000002</v>
      </c>
      <c r="R2632" s="4">
        <v>6.298</v>
      </c>
      <c r="S2632" s="4">
        <v>6.17</v>
      </c>
      <c r="T2632" s="4">
        <v>5.6239999999999997</v>
      </c>
      <c r="U2632" s="4">
        <v>5.15</v>
      </c>
      <c r="V2632" s="4">
        <v>3.5950000000000002</v>
      </c>
      <c r="W2632" s="4">
        <v>2.8420000000000001</v>
      </c>
      <c r="X2632" s="4">
        <v>1.5549999999999999</v>
      </c>
      <c r="Y2632" s="4">
        <v>0.79100000000000004</v>
      </c>
      <c r="Z2632" s="4">
        <v>0.26700000000000002</v>
      </c>
      <c r="AA2632" s="4">
        <v>5.5E-2</v>
      </c>
    </row>
    <row r="2633" spans="1:27" s="6" customFormat="1" x14ac:dyDescent="0.3">
      <c r="A2633" s="40">
        <v>2632</v>
      </c>
      <c r="B2633" s="18" t="s">
        <v>323</v>
      </c>
      <c r="C2633" s="43" t="s">
        <v>191</v>
      </c>
      <c r="D2633" s="41">
        <v>16</v>
      </c>
      <c r="E2633" s="41">
        <v>830</v>
      </c>
      <c r="F2633" s="41">
        <v>2030</v>
      </c>
      <c r="G2633" s="4">
        <v>3.8570000000000002</v>
      </c>
      <c r="H2633" s="4">
        <v>3.875</v>
      </c>
      <c r="I2633" s="4">
        <v>3.891</v>
      </c>
      <c r="J2633" s="4">
        <v>4.1050000000000004</v>
      </c>
      <c r="K2633" s="4">
        <v>4.4859999999999998</v>
      </c>
      <c r="L2633" s="4">
        <v>4.9569999999999999</v>
      </c>
      <c r="M2633" s="4">
        <v>5.069</v>
      </c>
      <c r="N2633" s="4">
        <v>5.5380000000000003</v>
      </c>
      <c r="O2633" s="4">
        <v>5.351</v>
      </c>
      <c r="P2633" s="4">
        <v>5.7160000000000002</v>
      </c>
      <c r="Q2633" s="4">
        <v>5.9669999999999996</v>
      </c>
      <c r="R2633" s="4">
        <v>6.28</v>
      </c>
      <c r="S2633" s="4">
        <v>6.2210000000000001</v>
      </c>
      <c r="T2633" s="4">
        <v>6.016</v>
      </c>
      <c r="U2633" s="4">
        <v>5.3440000000000003</v>
      </c>
      <c r="V2633" s="4">
        <v>4.6639999999999997</v>
      </c>
      <c r="W2633" s="4">
        <v>2.9820000000000002</v>
      </c>
      <c r="X2633" s="4">
        <v>2.0099999999999998</v>
      </c>
      <c r="Y2633" s="4">
        <v>0.85699999999999998</v>
      </c>
      <c r="Z2633" s="4">
        <v>0.30499999999999999</v>
      </c>
      <c r="AA2633" s="4">
        <v>6.6000000000000003E-2</v>
      </c>
    </row>
    <row r="2634" spans="1:27" s="6" customFormat="1" x14ac:dyDescent="0.3">
      <c r="A2634" s="40">
        <v>2633</v>
      </c>
      <c r="B2634" s="18" t="s">
        <v>323</v>
      </c>
      <c r="C2634" s="43" t="s">
        <v>191</v>
      </c>
      <c r="D2634" s="41">
        <v>16</v>
      </c>
      <c r="E2634" s="41">
        <v>830</v>
      </c>
      <c r="F2634" s="41">
        <v>2035</v>
      </c>
      <c r="G2634" s="4">
        <v>3.8780000000000001</v>
      </c>
      <c r="H2634" s="4">
        <v>3.903</v>
      </c>
      <c r="I2634" s="4">
        <v>3.9119999999999999</v>
      </c>
      <c r="J2634" s="4">
        <v>4.0789999999999997</v>
      </c>
      <c r="K2634" s="4">
        <v>4.444</v>
      </c>
      <c r="L2634" s="4">
        <v>4.8120000000000003</v>
      </c>
      <c r="M2634" s="4">
        <v>5.2</v>
      </c>
      <c r="N2634" s="4">
        <v>5.2329999999999997</v>
      </c>
      <c r="O2634" s="4">
        <v>5.641</v>
      </c>
      <c r="P2634" s="4">
        <v>5.4080000000000004</v>
      </c>
      <c r="Q2634" s="4">
        <v>5.7329999999999997</v>
      </c>
      <c r="R2634" s="4">
        <v>5.9459999999999997</v>
      </c>
      <c r="S2634" s="4">
        <v>6.2119999999999997</v>
      </c>
      <c r="T2634" s="4">
        <v>6.0780000000000003</v>
      </c>
      <c r="U2634" s="4">
        <v>5.7370000000000001</v>
      </c>
      <c r="V2634" s="4">
        <v>4.8730000000000002</v>
      </c>
      <c r="W2634" s="4">
        <v>3.907</v>
      </c>
      <c r="X2634" s="4">
        <v>2.145</v>
      </c>
      <c r="Y2634" s="4">
        <v>1.1379999999999999</v>
      </c>
      <c r="Z2634" s="4">
        <v>0.34300000000000003</v>
      </c>
      <c r="AA2634" s="4">
        <v>0.08</v>
      </c>
    </row>
    <row r="2635" spans="1:27" s="6" customFormat="1" x14ac:dyDescent="0.3">
      <c r="A2635" s="40">
        <v>2634</v>
      </c>
      <c r="B2635" s="18" t="s">
        <v>323</v>
      </c>
      <c r="C2635" s="43" t="s">
        <v>191</v>
      </c>
      <c r="D2635" s="41">
        <v>16</v>
      </c>
      <c r="E2635" s="41">
        <v>830</v>
      </c>
      <c r="F2635" s="41">
        <v>2040</v>
      </c>
      <c r="G2635" s="4">
        <v>3.8849999999999998</v>
      </c>
      <c r="H2635" s="4">
        <v>3.923</v>
      </c>
      <c r="I2635" s="4">
        <v>3.94</v>
      </c>
      <c r="J2635" s="4">
        <v>4.0999999999999996</v>
      </c>
      <c r="K2635" s="4">
        <v>4.42</v>
      </c>
      <c r="L2635" s="4">
        <v>4.7690000000000001</v>
      </c>
      <c r="M2635" s="4">
        <v>5.056</v>
      </c>
      <c r="N2635" s="4">
        <v>5.3659999999999997</v>
      </c>
      <c r="O2635" s="4">
        <v>5.3380000000000001</v>
      </c>
      <c r="P2635" s="4">
        <v>5.6989999999999998</v>
      </c>
      <c r="Q2635" s="4">
        <v>5.4290000000000003</v>
      </c>
      <c r="R2635" s="4">
        <v>5.718</v>
      </c>
      <c r="S2635" s="4">
        <v>5.8860000000000001</v>
      </c>
      <c r="T2635" s="4">
        <v>6.0789999999999997</v>
      </c>
      <c r="U2635" s="4">
        <v>5.8140000000000001</v>
      </c>
      <c r="V2635" s="4">
        <v>5.2619999999999996</v>
      </c>
      <c r="W2635" s="4">
        <v>4.1239999999999997</v>
      </c>
      <c r="X2635" s="4">
        <v>2.8610000000000002</v>
      </c>
      <c r="Y2635" s="4">
        <v>1.2490000000000001</v>
      </c>
      <c r="Z2635" s="4">
        <v>0.47499999999999998</v>
      </c>
      <c r="AA2635" s="4">
        <v>9.5000000000000001E-2</v>
      </c>
    </row>
    <row r="2636" spans="1:27" s="6" customFormat="1" x14ac:dyDescent="0.3">
      <c r="A2636" s="40">
        <v>2635</v>
      </c>
      <c r="B2636" s="18" t="s">
        <v>323</v>
      </c>
      <c r="C2636" s="43" t="s">
        <v>191</v>
      </c>
      <c r="D2636" s="41">
        <v>16</v>
      </c>
      <c r="E2636" s="41">
        <v>830</v>
      </c>
      <c r="F2636" s="41">
        <v>2045</v>
      </c>
      <c r="G2636" s="4">
        <v>3.8929999999999998</v>
      </c>
      <c r="H2636" s="4">
        <v>3.9289999999999998</v>
      </c>
      <c r="I2636" s="4">
        <v>3.96</v>
      </c>
      <c r="J2636" s="4">
        <v>4.1269999999999998</v>
      </c>
      <c r="K2636" s="4">
        <v>4.4390000000000001</v>
      </c>
      <c r="L2636" s="4">
        <v>4.7460000000000004</v>
      </c>
      <c r="M2636" s="4">
        <v>5.0140000000000002</v>
      </c>
      <c r="N2636" s="4">
        <v>5.2220000000000004</v>
      </c>
      <c r="O2636" s="4">
        <v>5.4710000000000001</v>
      </c>
      <c r="P2636" s="4">
        <v>5.4</v>
      </c>
      <c r="Q2636" s="4">
        <v>5.7210000000000001</v>
      </c>
      <c r="R2636" s="4">
        <v>5.4210000000000003</v>
      </c>
      <c r="S2636" s="4">
        <v>5.67</v>
      </c>
      <c r="T2636" s="4">
        <v>5.7729999999999997</v>
      </c>
      <c r="U2636" s="4">
        <v>5.835</v>
      </c>
      <c r="V2636" s="4">
        <v>5.3630000000000004</v>
      </c>
      <c r="W2636" s="4">
        <v>4.4960000000000004</v>
      </c>
      <c r="X2636" s="4">
        <v>3.069</v>
      </c>
      <c r="Y2636" s="4">
        <v>1.7090000000000001</v>
      </c>
      <c r="Z2636" s="4">
        <v>0.54100000000000004</v>
      </c>
      <c r="AA2636" s="4">
        <v>0.13400000000000001</v>
      </c>
    </row>
    <row r="2637" spans="1:27" s="6" customFormat="1" x14ac:dyDescent="0.3">
      <c r="A2637" s="40">
        <v>2636</v>
      </c>
      <c r="B2637" s="18" t="s">
        <v>323</v>
      </c>
      <c r="C2637" s="43" t="s">
        <v>191</v>
      </c>
      <c r="D2637" s="41">
        <v>16</v>
      </c>
      <c r="E2637" s="41">
        <v>830</v>
      </c>
      <c r="F2637" s="41">
        <v>2050</v>
      </c>
      <c r="G2637" s="4">
        <v>3.911</v>
      </c>
      <c r="H2637" s="4">
        <v>3.94</v>
      </c>
      <c r="I2637" s="4">
        <v>3.9670000000000001</v>
      </c>
      <c r="J2637" s="4">
        <v>4.1479999999999997</v>
      </c>
      <c r="K2637" s="4">
        <v>4.468</v>
      </c>
      <c r="L2637" s="4">
        <v>4.7649999999999997</v>
      </c>
      <c r="M2637" s="4">
        <v>4.992</v>
      </c>
      <c r="N2637" s="4">
        <v>5.18</v>
      </c>
      <c r="O2637" s="4">
        <v>5.3289999999999997</v>
      </c>
      <c r="P2637" s="4">
        <v>5.5339999999999998</v>
      </c>
      <c r="Q2637" s="4">
        <v>5.4240000000000004</v>
      </c>
      <c r="R2637" s="4">
        <v>5.7140000000000004</v>
      </c>
      <c r="S2637" s="4">
        <v>5.3810000000000002</v>
      </c>
      <c r="T2637" s="4">
        <v>5.57</v>
      </c>
      <c r="U2637" s="4">
        <v>5.5609999999999999</v>
      </c>
      <c r="V2637" s="4">
        <v>5.41</v>
      </c>
      <c r="W2637" s="4">
        <v>4.6280000000000001</v>
      </c>
      <c r="X2637" s="4">
        <v>3.4009999999999998</v>
      </c>
      <c r="Y2637" s="4">
        <v>1.881</v>
      </c>
      <c r="Z2637" s="4">
        <v>0.76800000000000002</v>
      </c>
      <c r="AA2637" s="4">
        <v>0.16600000000000001</v>
      </c>
    </row>
    <row r="2638" spans="1:27" s="6" customFormat="1" x14ac:dyDescent="0.3">
      <c r="A2638" s="40">
        <v>2637</v>
      </c>
      <c r="B2638" s="18" t="s">
        <v>323</v>
      </c>
      <c r="C2638" s="43" t="s">
        <v>191</v>
      </c>
      <c r="D2638" s="41">
        <v>16</v>
      </c>
      <c r="E2638" s="41">
        <v>830</v>
      </c>
      <c r="F2638" s="41">
        <v>2055</v>
      </c>
      <c r="G2638" s="4">
        <v>3.9369999999999998</v>
      </c>
      <c r="H2638" s="4">
        <v>3.9550000000000001</v>
      </c>
      <c r="I2638" s="4">
        <v>3.9750000000000001</v>
      </c>
      <c r="J2638" s="4">
        <v>4.1660000000000004</v>
      </c>
      <c r="K2638" s="4">
        <v>4.4950000000000001</v>
      </c>
      <c r="L2638" s="4">
        <v>4.7880000000000003</v>
      </c>
      <c r="M2638" s="4">
        <v>4.9980000000000002</v>
      </c>
      <c r="N2638" s="4">
        <v>5.1440000000000001</v>
      </c>
      <c r="O2638" s="4">
        <v>5.2750000000000004</v>
      </c>
      <c r="P2638" s="4">
        <v>5.3789999999999996</v>
      </c>
      <c r="Q2638" s="4">
        <v>5.5529999999999999</v>
      </c>
      <c r="R2638" s="4">
        <v>5.4160000000000004</v>
      </c>
      <c r="S2638" s="4">
        <v>5.6719999999999997</v>
      </c>
      <c r="T2638" s="4">
        <v>5.2930000000000001</v>
      </c>
      <c r="U2638" s="4">
        <v>5.3760000000000003</v>
      </c>
      <c r="V2638" s="4">
        <v>5.18</v>
      </c>
      <c r="W2638" s="4">
        <v>4.71</v>
      </c>
      <c r="X2638" s="4">
        <v>3.5550000000000002</v>
      </c>
      <c r="Y2638" s="4">
        <v>2.1360000000000001</v>
      </c>
      <c r="Z2638" s="4">
        <v>0.875</v>
      </c>
      <c r="AA2638" s="4">
        <v>0.23899999999999999</v>
      </c>
    </row>
    <row r="2639" spans="1:27" s="6" customFormat="1" x14ac:dyDescent="0.3">
      <c r="A2639" s="40">
        <v>2638</v>
      </c>
      <c r="B2639" s="18" t="s">
        <v>323</v>
      </c>
      <c r="C2639" s="43" t="s">
        <v>191</v>
      </c>
      <c r="D2639" s="41">
        <v>16</v>
      </c>
      <c r="E2639" s="41">
        <v>830</v>
      </c>
      <c r="F2639" s="41">
        <v>2060</v>
      </c>
      <c r="G2639" s="4">
        <v>3.964</v>
      </c>
      <c r="H2639" s="4">
        <v>3.9769999999999999</v>
      </c>
      <c r="I2639" s="4">
        <v>3.9910000000000001</v>
      </c>
      <c r="J2639" s="4">
        <v>4.1660000000000004</v>
      </c>
      <c r="K2639" s="4">
        <v>4.4950000000000001</v>
      </c>
      <c r="L2639" s="4">
        <v>4.7990000000000004</v>
      </c>
      <c r="M2639" s="4">
        <v>5.008</v>
      </c>
      <c r="N2639" s="4">
        <v>5.141</v>
      </c>
      <c r="O2639" s="4">
        <v>5.2329999999999997</v>
      </c>
      <c r="P2639" s="4">
        <v>5.3230000000000004</v>
      </c>
      <c r="Q2639" s="4">
        <v>5.3979999999999997</v>
      </c>
      <c r="R2639" s="4">
        <v>5.5430000000000001</v>
      </c>
      <c r="S2639" s="4">
        <v>5.3789999999999996</v>
      </c>
      <c r="T2639" s="4">
        <v>5.5839999999999996</v>
      </c>
      <c r="U2639" s="4">
        <v>5.1230000000000002</v>
      </c>
      <c r="V2639" s="4">
        <v>5.0339999999999998</v>
      </c>
      <c r="W2639" s="4">
        <v>4.5490000000000004</v>
      </c>
      <c r="X2639" s="4">
        <v>3.6720000000000002</v>
      </c>
      <c r="Y2639" s="4">
        <v>2.286</v>
      </c>
      <c r="Z2639" s="4">
        <v>1.0289999999999999</v>
      </c>
      <c r="AA2639" s="4">
        <v>0.29699999999999999</v>
      </c>
    </row>
    <row r="2640" spans="1:27" s="6" customFormat="1" x14ac:dyDescent="0.3">
      <c r="A2640" s="40">
        <v>2639</v>
      </c>
      <c r="B2640" s="18" t="s">
        <v>323</v>
      </c>
      <c r="C2640" s="43" t="s">
        <v>191</v>
      </c>
      <c r="D2640" s="41">
        <v>16</v>
      </c>
      <c r="E2640" s="41">
        <v>830</v>
      </c>
      <c r="F2640" s="41">
        <v>2065</v>
      </c>
      <c r="G2640" s="4">
        <v>3.9849999999999999</v>
      </c>
      <c r="H2640" s="4">
        <v>4.0039999999999996</v>
      </c>
      <c r="I2640" s="4">
        <v>4.0110000000000001</v>
      </c>
      <c r="J2640" s="4">
        <v>4.17</v>
      </c>
      <c r="K2640" s="4">
        <v>4.4770000000000003</v>
      </c>
      <c r="L2640" s="4">
        <v>4.7830000000000004</v>
      </c>
      <c r="M2640" s="4">
        <v>5.0069999999999997</v>
      </c>
      <c r="N2640" s="4">
        <v>5.1440000000000001</v>
      </c>
      <c r="O2640" s="4">
        <v>5.2240000000000002</v>
      </c>
      <c r="P2640" s="4">
        <v>5.2789999999999999</v>
      </c>
      <c r="Q2640" s="4">
        <v>5.3410000000000002</v>
      </c>
      <c r="R2640" s="4">
        <v>5.39</v>
      </c>
      <c r="S2640" s="4">
        <v>5.5090000000000003</v>
      </c>
      <c r="T2640" s="4">
        <v>5.3049999999999997</v>
      </c>
      <c r="U2640" s="4">
        <v>5.4169999999999998</v>
      </c>
      <c r="V2640" s="4">
        <v>4.8179999999999996</v>
      </c>
      <c r="W2640" s="4">
        <v>4.4550000000000001</v>
      </c>
      <c r="X2640" s="4">
        <v>3.5960000000000001</v>
      </c>
      <c r="Y2640" s="4">
        <v>2.4140000000000001</v>
      </c>
      <c r="Z2640" s="4">
        <v>1.137</v>
      </c>
      <c r="AA2640" s="4">
        <v>0.36699999999999999</v>
      </c>
    </row>
    <row r="2641" spans="1:27" s="6" customFormat="1" x14ac:dyDescent="0.3">
      <c r="A2641" s="40">
        <v>2640</v>
      </c>
      <c r="B2641" s="18" t="s">
        <v>323</v>
      </c>
      <c r="C2641" s="43" t="s">
        <v>191</v>
      </c>
      <c r="D2641" s="41">
        <v>16</v>
      </c>
      <c r="E2641" s="41">
        <v>830</v>
      </c>
      <c r="F2641" s="41">
        <v>2070</v>
      </c>
      <c r="G2641" s="4">
        <v>3.9870000000000001</v>
      </c>
      <c r="H2641" s="4">
        <v>4.0220000000000002</v>
      </c>
      <c r="I2641" s="4">
        <v>4.0359999999999996</v>
      </c>
      <c r="J2641" s="4">
        <v>4.1790000000000003</v>
      </c>
      <c r="K2641" s="4">
        <v>4.4619999999999997</v>
      </c>
      <c r="L2641" s="4">
        <v>4.7460000000000004</v>
      </c>
      <c r="M2641" s="4">
        <v>4.9779999999999998</v>
      </c>
      <c r="N2641" s="4">
        <v>5.1360000000000001</v>
      </c>
      <c r="O2641" s="4">
        <v>5.2220000000000004</v>
      </c>
      <c r="P2641" s="4">
        <v>5.2679999999999998</v>
      </c>
      <c r="Q2641" s="4">
        <v>5.2969999999999997</v>
      </c>
      <c r="R2641" s="4">
        <v>5.3360000000000003</v>
      </c>
      <c r="S2641" s="4">
        <v>5.3620000000000001</v>
      </c>
      <c r="T2641" s="4">
        <v>5.4390000000000001</v>
      </c>
      <c r="U2641" s="4">
        <v>5.157</v>
      </c>
      <c r="V2641" s="4">
        <v>5.117</v>
      </c>
      <c r="W2641" s="4">
        <v>4.2949999999999999</v>
      </c>
      <c r="X2641" s="4">
        <v>3.57</v>
      </c>
      <c r="Y2641" s="4">
        <v>2.4140000000000001</v>
      </c>
      <c r="Z2641" s="4">
        <v>1.238</v>
      </c>
      <c r="AA2641" s="4">
        <v>0.432</v>
      </c>
    </row>
    <row r="2642" spans="1:27" s="6" customFormat="1" x14ac:dyDescent="0.3">
      <c r="A2642" s="40">
        <v>2641</v>
      </c>
      <c r="B2642" s="18" t="s">
        <v>323</v>
      </c>
      <c r="C2642" s="43" t="s">
        <v>191</v>
      </c>
      <c r="D2642" s="41">
        <v>16</v>
      </c>
      <c r="E2642" s="41">
        <v>830</v>
      </c>
      <c r="F2642" s="41">
        <v>2075</v>
      </c>
      <c r="G2642" s="4">
        <v>3.9790000000000001</v>
      </c>
      <c r="H2642" s="4">
        <v>4.0220000000000002</v>
      </c>
      <c r="I2642" s="4">
        <v>4.0519999999999996</v>
      </c>
      <c r="J2642" s="4">
        <v>4.1920000000000002</v>
      </c>
      <c r="K2642" s="4">
        <v>4.452</v>
      </c>
      <c r="L2642" s="4">
        <v>4.7160000000000002</v>
      </c>
      <c r="M2642" s="4">
        <v>4.9290000000000003</v>
      </c>
      <c r="N2642" s="4">
        <v>5.0990000000000002</v>
      </c>
      <c r="O2642" s="4">
        <v>5.21</v>
      </c>
      <c r="P2642" s="4">
        <v>5.2640000000000002</v>
      </c>
      <c r="Q2642" s="4">
        <v>5.2850000000000001</v>
      </c>
      <c r="R2642" s="4">
        <v>5.2930000000000001</v>
      </c>
      <c r="S2642" s="4">
        <v>5.31</v>
      </c>
      <c r="T2642" s="4">
        <v>5.2990000000000004</v>
      </c>
      <c r="U2642" s="4">
        <v>5.298</v>
      </c>
      <c r="V2642" s="4">
        <v>4.8899999999999997</v>
      </c>
      <c r="W2642" s="4">
        <v>4.5970000000000004</v>
      </c>
      <c r="X2642" s="4">
        <v>3.4870000000000001</v>
      </c>
      <c r="Y2642" s="4">
        <v>2.4489999999999998</v>
      </c>
      <c r="Z2642" s="4">
        <v>1.2789999999999999</v>
      </c>
      <c r="AA2642" s="4">
        <v>0.499</v>
      </c>
    </row>
    <row r="2643" spans="1:27" s="6" customFormat="1" x14ac:dyDescent="0.3">
      <c r="A2643" s="40">
        <v>2642</v>
      </c>
      <c r="B2643" s="18" t="s">
        <v>323</v>
      </c>
      <c r="C2643" s="43" t="s">
        <v>191</v>
      </c>
      <c r="D2643" s="41">
        <v>16</v>
      </c>
      <c r="E2643" s="41">
        <v>830</v>
      </c>
      <c r="F2643" s="41">
        <v>2080</v>
      </c>
      <c r="G2643" s="4">
        <v>3.9649999999999999</v>
      </c>
      <c r="H2643" s="4">
        <v>4.0119999999999996</v>
      </c>
      <c r="I2643" s="4">
        <v>4.0490000000000004</v>
      </c>
      <c r="J2643" s="4">
        <v>4.1970000000000001</v>
      </c>
      <c r="K2643" s="4">
        <v>4.4489999999999998</v>
      </c>
      <c r="L2643" s="4">
        <v>4.6890000000000001</v>
      </c>
      <c r="M2643" s="4">
        <v>4.8860000000000001</v>
      </c>
      <c r="N2643" s="4">
        <v>5.0419999999999998</v>
      </c>
      <c r="O2643" s="4">
        <v>5.1689999999999996</v>
      </c>
      <c r="P2643" s="4">
        <v>5.2489999999999997</v>
      </c>
      <c r="Q2643" s="4">
        <v>5.282</v>
      </c>
      <c r="R2643" s="4">
        <v>5.282</v>
      </c>
      <c r="S2643" s="4">
        <v>5.27</v>
      </c>
      <c r="T2643" s="4">
        <v>5.2530000000000001</v>
      </c>
      <c r="U2643" s="4">
        <v>5.173</v>
      </c>
      <c r="V2643" s="4">
        <v>5.0439999999999996</v>
      </c>
      <c r="W2643" s="4">
        <v>4.4249999999999998</v>
      </c>
      <c r="X2643" s="4">
        <v>3.7810000000000001</v>
      </c>
      <c r="Y2643" s="4">
        <v>2.4430000000000001</v>
      </c>
      <c r="Z2643" s="4">
        <v>1.339</v>
      </c>
      <c r="AA2643" s="4">
        <v>0.55100000000000005</v>
      </c>
    </row>
    <row r="2644" spans="1:27" s="6" customFormat="1" x14ac:dyDescent="0.3">
      <c r="A2644" s="40">
        <v>2643</v>
      </c>
      <c r="B2644" s="18" t="s">
        <v>323</v>
      </c>
      <c r="C2644" s="43" t="s">
        <v>191</v>
      </c>
      <c r="D2644" s="41">
        <v>16</v>
      </c>
      <c r="E2644" s="41">
        <v>830</v>
      </c>
      <c r="F2644" s="41">
        <v>2085</v>
      </c>
      <c r="G2644" s="4">
        <v>3.95</v>
      </c>
      <c r="H2644" s="4">
        <v>3.9950000000000001</v>
      </c>
      <c r="I2644" s="4">
        <v>4.0369999999999999</v>
      </c>
      <c r="J2644" s="4">
        <v>4.1870000000000003</v>
      </c>
      <c r="K2644" s="4">
        <v>4.4359999999999999</v>
      </c>
      <c r="L2644" s="4">
        <v>4.6689999999999996</v>
      </c>
      <c r="M2644" s="4">
        <v>4.8479999999999999</v>
      </c>
      <c r="N2644" s="4">
        <v>4.99</v>
      </c>
      <c r="O2644" s="4">
        <v>5.1070000000000002</v>
      </c>
      <c r="P2644" s="4">
        <v>5.2039999999999997</v>
      </c>
      <c r="Q2644" s="4">
        <v>5.2629999999999999</v>
      </c>
      <c r="R2644" s="4">
        <v>5.2789999999999999</v>
      </c>
      <c r="S2644" s="4">
        <v>5.2610000000000001</v>
      </c>
      <c r="T2644" s="4">
        <v>5.218</v>
      </c>
      <c r="U2644" s="4">
        <v>5.1390000000000002</v>
      </c>
      <c r="V2644" s="4">
        <v>4.944</v>
      </c>
      <c r="W2644" s="4">
        <v>4.5970000000000004</v>
      </c>
      <c r="X2644" s="4">
        <v>3.6829999999999998</v>
      </c>
      <c r="Y2644" s="4">
        <v>2.702</v>
      </c>
      <c r="Z2644" s="4">
        <v>1.3740000000000001</v>
      </c>
      <c r="AA2644" s="4">
        <v>0.60599999999999998</v>
      </c>
    </row>
    <row r="2645" spans="1:27" s="6" customFormat="1" x14ac:dyDescent="0.3">
      <c r="A2645" s="40">
        <v>2644</v>
      </c>
      <c r="B2645" s="18" t="s">
        <v>323</v>
      </c>
      <c r="C2645" s="43" t="s">
        <v>191</v>
      </c>
      <c r="D2645" s="41">
        <v>16</v>
      </c>
      <c r="E2645" s="41">
        <v>830</v>
      </c>
      <c r="F2645" s="41">
        <v>2090</v>
      </c>
      <c r="G2645" s="4">
        <v>3.9340000000000002</v>
      </c>
      <c r="H2645" s="4">
        <v>3.9780000000000002</v>
      </c>
      <c r="I2645" s="4">
        <v>4.0190000000000001</v>
      </c>
      <c r="J2645" s="4">
        <v>4.1630000000000003</v>
      </c>
      <c r="K2645" s="4">
        <v>4.407</v>
      </c>
      <c r="L2645" s="4">
        <v>4.6390000000000002</v>
      </c>
      <c r="M2645" s="4">
        <v>4.8159999999999998</v>
      </c>
      <c r="N2645" s="4">
        <v>4.9459999999999997</v>
      </c>
      <c r="O2645" s="4">
        <v>5.05</v>
      </c>
      <c r="P2645" s="4">
        <v>5.141</v>
      </c>
      <c r="Q2645" s="4">
        <v>5.218</v>
      </c>
      <c r="R2645" s="4">
        <v>5.2619999999999996</v>
      </c>
      <c r="S2645" s="4">
        <v>5.2629999999999999</v>
      </c>
      <c r="T2645" s="4">
        <v>5.2140000000000004</v>
      </c>
      <c r="U2645" s="4">
        <v>5.1139999999999999</v>
      </c>
      <c r="V2645" s="4">
        <v>4.9260000000000002</v>
      </c>
      <c r="W2645" s="4">
        <v>4.5330000000000004</v>
      </c>
      <c r="X2645" s="4">
        <v>3.8679999999999999</v>
      </c>
      <c r="Y2645" s="4">
        <v>2.68</v>
      </c>
      <c r="Z2645" s="4">
        <v>1.5640000000000001</v>
      </c>
      <c r="AA2645" s="4">
        <v>0.65800000000000003</v>
      </c>
    </row>
    <row r="2646" spans="1:27" s="6" customFormat="1" x14ac:dyDescent="0.3">
      <c r="A2646" s="40">
        <v>2645</v>
      </c>
      <c r="B2646" s="18" t="s">
        <v>323</v>
      </c>
      <c r="C2646" s="43" t="s">
        <v>191</v>
      </c>
      <c r="D2646" s="41">
        <v>16</v>
      </c>
      <c r="E2646" s="41">
        <v>830</v>
      </c>
      <c r="F2646" s="41">
        <v>2095</v>
      </c>
      <c r="G2646" s="4">
        <v>3.9119999999999999</v>
      </c>
      <c r="H2646" s="4">
        <v>3.96</v>
      </c>
      <c r="I2646" s="4">
        <v>3.9980000000000002</v>
      </c>
      <c r="J2646" s="4">
        <v>4.133</v>
      </c>
      <c r="K2646" s="4">
        <v>4.3639999999999999</v>
      </c>
      <c r="L2646" s="4">
        <v>4.5919999999999996</v>
      </c>
      <c r="M2646" s="4">
        <v>4.774</v>
      </c>
      <c r="N2646" s="4">
        <v>4.9039999999999999</v>
      </c>
      <c r="O2646" s="4">
        <v>5</v>
      </c>
      <c r="P2646" s="4">
        <v>5.08</v>
      </c>
      <c r="Q2646" s="4">
        <v>5.1539999999999999</v>
      </c>
      <c r="R2646" s="4">
        <v>5.218</v>
      </c>
      <c r="S2646" s="4">
        <v>5.2460000000000004</v>
      </c>
      <c r="T2646" s="4">
        <v>5.2190000000000003</v>
      </c>
      <c r="U2646" s="4">
        <v>5.1189999999999998</v>
      </c>
      <c r="V2646" s="4">
        <v>4.9180000000000001</v>
      </c>
      <c r="W2646" s="4">
        <v>4.5439999999999996</v>
      </c>
      <c r="X2646" s="4">
        <v>3.8580000000000001</v>
      </c>
      <c r="Y2646" s="4">
        <v>2.8679999999999999</v>
      </c>
      <c r="Z2646" s="4">
        <v>1.5940000000000001</v>
      </c>
      <c r="AA2646" s="4">
        <v>0.76300000000000001</v>
      </c>
    </row>
    <row r="2647" spans="1:27" s="6" customFormat="1" x14ac:dyDescent="0.3">
      <c r="A2647" s="40">
        <v>2646</v>
      </c>
      <c r="B2647" s="18" t="s">
        <v>323</v>
      </c>
      <c r="C2647" s="43" t="s">
        <v>191</v>
      </c>
      <c r="D2647" s="41">
        <v>16</v>
      </c>
      <c r="E2647" s="41">
        <v>830</v>
      </c>
      <c r="F2647" s="41">
        <v>2100</v>
      </c>
      <c r="G2647" s="4">
        <v>3.8759999999999999</v>
      </c>
      <c r="H2647" s="4">
        <v>3.9359999999999999</v>
      </c>
      <c r="I2647" s="4">
        <v>3.9790000000000001</v>
      </c>
      <c r="J2647" s="4">
        <v>4.1040000000000001</v>
      </c>
      <c r="K2647" s="4">
        <v>4.3170000000000002</v>
      </c>
      <c r="L2647" s="4">
        <v>4.5330000000000004</v>
      </c>
      <c r="M2647" s="4">
        <v>4.7140000000000004</v>
      </c>
      <c r="N2647" s="4">
        <v>4.8540000000000001</v>
      </c>
      <c r="O2647" s="4">
        <v>4.9539999999999997</v>
      </c>
      <c r="P2647" s="4">
        <v>5.0279999999999996</v>
      </c>
      <c r="Q2647" s="4">
        <v>5.0940000000000003</v>
      </c>
      <c r="R2647" s="4">
        <v>5.1529999999999996</v>
      </c>
      <c r="S2647" s="4">
        <v>5.202</v>
      </c>
      <c r="T2647" s="4">
        <v>5.2080000000000002</v>
      </c>
      <c r="U2647" s="4">
        <v>5.133</v>
      </c>
      <c r="V2647" s="4">
        <v>4.9379999999999997</v>
      </c>
      <c r="W2647" s="4">
        <v>4.5620000000000003</v>
      </c>
      <c r="X2647" s="4">
        <v>3.9089999999999998</v>
      </c>
      <c r="Y2647" s="4">
        <v>2.9089999999999998</v>
      </c>
      <c r="Z2647" s="4">
        <v>1.7529999999999999</v>
      </c>
      <c r="AA2647" s="4">
        <v>0.83599999999999997</v>
      </c>
    </row>
    <row r="2648" spans="1:27" s="6" customFormat="1" x14ac:dyDescent="0.3">
      <c r="A2648" s="40">
        <v>2647</v>
      </c>
      <c r="B2648" s="18" t="s">
        <v>323</v>
      </c>
      <c r="C2648" s="43" t="s">
        <v>192</v>
      </c>
      <c r="D2648" s="41"/>
      <c r="E2648" s="41">
        <v>208</v>
      </c>
      <c r="F2648" s="41">
        <v>2015</v>
      </c>
      <c r="G2648" s="4">
        <v>143.678</v>
      </c>
      <c r="H2648" s="4">
        <v>161.66800000000001</v>
      </c>
      <c r="I2648" s="4">
        <v>161.43600000000001</v>
      </c>
      <c r="J2648" s="4">
        <v>174.523</v>
      </c>
      <c r="K2648" s="4">
        <v>189.23099999999999</v>
      </c>
      <c r="L2648" s="4">
        <v>168.892</v>
      </c>
      <c r="M2648" s="4">
        <v>155.023</v>
      </c>
      <c r="N2648" s="4">
        <v>178.50200000000001</v>
      </c>
      <c r="O2648" s="4">
        <v>189.41300000000001</v>
      </c>
      <c r="P2648" s="4">
        <v>209.58699999999999</v>
      </c>
      <c r="Q2648" s="4">
        <v>197.71600000000001</v>
      </c>
      <c r="R2648" s="4">
        <v>178.767</v>
      </c>
      <c r="S2648" s="4">
        <v>165.39699999999999</v>
      </c>
      <c r="T2648" s="4">
        <v>192.083</v>
      </c>
      <c r="U2648" s="4">
        <v>141.50800000000001</v>
      </c>
      <c r="V2648" s="4">
        <v>102.919</v>
      </c>
      <c r="W2648" s="4">
        <v>69.543000000000006</v>
      </c>
      <c r="X2648" s="4">
        <v>47.976999999999997</v>
      </c>
      <c r="Y2648" s="4">
        <v>24.466999999999999</v>
      </c>
      <c r="Z2648" s="4">
        <v>6.5830000000000002</v>
      </c>
      <c r="AA2648" s="4">
        <v>0.97399999999999998</v>
      </c>
    </row>
    <row r="2649" spans="1:27" s="6" customFormat="1" x14ac:dyDescent="0.3">
      <c r="A2649" s="40">
        <v>2648</v>
      </c>
      <c r="B2649" s="18" t="s">
        <v>323</v>
      </c>
      <c r="C2649" s="43" t="s">
        <v>192</v>
      </c>
      <c r="D2649" s="41"/>
      <c r="E2649" s="41">
        <v>208</v>
      </c>
      <c r="F2649" s="41">
        <v>2020</v>
      </c>
      <c r="G2649" s="4">
        <v>150.24299999999999</v>
      </c>
      <c r="H2649" s="4">
        <v>144.83799999999999</v>
      </c>
      <c r="I2649" s="4">
        <v>163.715</v>
      </c>
      <c r="J2649" s="4">
        <v>166.16800000000001</v>
      </c>
      <c r="K2649" s="4">
        <v>182.179</v>
      </c>
      <c r="L2649" s="4">
        <v>196.88800000000001</v>
      </c>
      <c r="M2649" s="4">
        <v>174.18700000000001</v>
      </c>
      <c r="N2649" s="4">
        <v>157.97499999999999</v>
      </c>
      <c r="O2649" s="4">
        <v>180.32499999999999</v>
      </c>
      <c r="P2649" s="4">
        <v>189.51499999999999</v>
      </c>
      <c r="Q2649" s="4">
        <v>207.851</v>
      </c>
      <c r="R2649" s="4">
        <v>194.88300000000001</v>
      </c>
      <c r="S2649" s="4">
        <v>175.20599999999999</v>
      </c>
      <c r="T2649" s="4">
        <v>159.18799999999999</v>
      </c>
      <c r="U2649" s="4">
        <v>179.86699999999999</v>
      </c>
      <c r="V2649" s="4">
        <v>126.069</v>
      </c>
      <c r="W2649" s="4">
        <v>83.319000000000003</v>
      </c>
      <c r="X2649" s="4">
        <v>47.951000000000001</v>
      </c>
      <c r="Y2649" s="4">
        <v>24.731999999999999</v>
      </c>
      <c r="Z2649" s="4">
        <v>7.766</v>
      </c>
      <c r="AA2649" s="4">
        <v>1.1619999999999999</v>
      </c>
    </row>
    <row r="2650" spans="1:27" s="6" customFormat="1" x14ac:dyDescent="0.3">
      <c r="A2650" s="40">
        <v>2649</v>
      </c>
      <c r="B2650" s="18" t="s">
        <v>323</v>
      </c>
      <c r="C2650" s="43" t="s">
        <v>192</v>
      </c>
      <c r="D2650" s="41"/>
      <c r="E2650" s="41">
        <v>208</v>
      </c>
      <c r="F2650" s="41">
        <v>2025</v>
      </c>
      <c r="G2650" s="4">
        <v>161.08799999999999</v>
      </c>
      <c r="H2650" s="4">
        <v>151.40799999999999</v>
      </c>
      <c r="I2650" s="4">
        <v>146.89500000000001</v>
      </c>
      <c r="J2650" s="4">
        <v>168.45599999999999</v>
      </c>
      <c r="K2650" s="4">
        <v>173.84299999999999</v>
      </c>
      <c r="L2650" s="4">
        <v>189.86</v>
      </c>
      <c r="M2650" s="4">
        <v>202.172</v>
      </c>
      <c r="N2650" s="4">
        <v>177.13399999999999</v>
      </c>
      <c r="O2650" s="4">
        <v>159.90100000000001</v>
      </c>
      <c r="P2650" s="4">
        <v>180.56</v>
      </c>
      <c r="Q2650" s="4">
        <v>188.12100000000001</v>
      </c>
      <c r="R2650" s="4">
        <v>205.072</v>
      </c>
      <c r="S2650" s="4">
        <v>191.221</v>
      </c>
      <c r="T2650" s="4">
        <v>169.08600000000001</v>
      </c>
      <c r="U2650" s="4">
        <v>149.81899999999999</v>
      </c>
      <c r="V2650" s="4">
        <v>161.512</v>
      </c>
      <c r="W2650" s="4">
        <v>103.351</v>
      </c>
      <c r="X2650" s="4">
        <v>58.575000000000003</v>
      </c>
      <c r="Y2650" s="4">
        <v>25.408999999999999</v>
      </c>
      <c r="Z2650" s="4">
        <v>8.1259999999999994</v>
      </c>
      <c r="AA2650" s="4">
        <v>1.417</v>
      </c>
    </row>
    <row r="2651" spans="1:27" s="6" customFormat="1" x14ac:dyDescent="0.3">
      <c r="A2651" s="40">
        <v>2650</v>
      </c>
      <c r="B2651" s="18" t="s">
        <v>323</v>
      </c>
      <c r="C2651" s="43" t="s">
        <v>192</v>
      </c>
      <c r="D2651" s="41"/>
      <c r="E2651" s="41">
        <v>208</v>
      </c>
      <c r="F2651" s="41">
        <v>2030</v>
      </c>
      <c r="G2651" s="4">
        <v>167.25399999999999</v>
      </c>
      <c r="H2651" s="4">
        <v>162.25700000000001</v>
      </c>
      <c r="I2651" s="4">
        <v>153.46899999999999</v>
      </c>
      <c r="J2651" s="4">
        <v>151.64599999999999</v>
      </c>
      <c r="K2651" s="4">
        <v>176.143</v>
      </c>
      <c r="L2651" s="4">
        <v>181.54499999999999</v>
      </c>
      <c r="M2651" s="4">
        <v>195.17</v>
      </c>
      <c r="N2651" s="4">
        <v>205.101</v>
      </c>
      <c r="O2651" s="4">
        <v>179.04900000000001</v>
      </c>
      <c r="P2651" s="4">
        <v>160.31100000000001</v>
      </c>
      <c r="Q2651" s="4">
        <v>179.37700000000001</v>
      </c>
      <c r="R2651" s="4">
        <v>185.876</v>
      </c>
      <c r="S2651" s="4">
        <v>201.506</v>
      </c>
      <c r="T2651" s="4">
        <v>185.011</v>
      </c>
      <c r="U2651" s="4">
        <v>159.87100000000001</v>
      </c>
      <c r="V2651" s="4">
        <v>135.60300000000001</v>
      </c>
      <c r="W2651" s="4">
        <v>134.047</v>
      </c>
      <c r="X2651" s="4">
        <v>74.063999999999993</v>
      </c>
      <c r="Y2651" s="4">
        <v>31.905999999999999</v>
      </c>
      <c r="Z2651" s="4">
        <v>8.6440000000000001</v>
      </c>
      <c r="AA2651" s="4">
        <v>1.5649999999999999</v>
      </c>
    </row>
    <row r="2652" spans="1:27" s="6" customFormat="1" x14ac:dyDescent="0.3">
      <c r="A2652" s="40">
        <v>2651</v>
      </c>
      <c r="B2652" s="18" t="s">
        <v>323</v>
      </c>
      <c r="C2652" s="43" t="s">
        <v>192</v>
      </c>
      <c r="D2652" s="41"/>
      <c r="E2652" s="41">
        <v>208</v>
      </c>
      <c r="F2652" s="41">
        <v>2035</v>
      </c>
      <c r="G2652" s="4">
        <v>167.012</v>
      </c>
      <c r="H2652" s="4">
        <v>168.429</v>
      </c>
      <c r="I2652" s="4">
        <v>164.31800000000001</v>
      </c>
      <c r="J2652" s="4">
        <v>158.22300000000001</v>
      </c>
      <c r="K2652" s="4">
        <v>159.35</v>
      </c>
      <c r="L2652" s="4">
        <v>183.851</v>
      </c>
      <c r="M2652" s="4">
        <v>186.881</v>
      </c>
      <c r="N2652" s="4">
        <v>198.136</v>
      </c>
      <c r="O2652" s="4">
        <v>206.99100000000001</v>
      </c>
      <c r="P2652" s="4">
        <v>179.43299999999999</v>
      </c>
      <c r="Q2652" s="4">
        <v>159.41300000000001</v>
      </c>
      <c r="R2652" s="4">
        <v>177.44499999999999</v>
      </c>
      <c r="S2652" s="4">
        <v>183.06399999999999</v>
      </c>
      <c r="T2652" s="4">
        <v>195.43</v>
      </c>
      <c r="U2652" s="4">
        <v>175.65</v>
      </c>
      <c r="V2652" s="4">
        <v>145.71299999999999</v>
      </c>
      <c r="W2652" s="4">
        <v>113.84399999999999</v>
      </c>
      <c r="X2652" s="4">
        <v>97.763999999999996</v>
      </c>
      <c r="Y2652" s="4">
        <v>41.386000000000003</v>
      </c>
      <c r="Z2652" s="4">
        <v>11.215</v>
      </c>
      <c r="AA2652" s="4">
        <v>1.7270000000000001</v>
      </c>
    </row>
    <row r="2653" spans="1:27" s="6" customFormat="1" x14ac:dyDescent="0.3">
      <c r="A2653" s="40">
        <v>2652</v>
      </c>
      <c r="B2653" s="18" t="s">
        <v>323</v>
      </c>
      <c r="C2653" s="43" t="s">
        <v>192</v>
      </c>
      <c r="D2653" s="41"/>
      <c r="E2653" s="41">
        <v>208</v>
      </c>
      <c r="F2653" s="41">
        <v>2040</v>
      </c>
      <c r="G2653" s="4">
        <v>163.89500000000001</v>
      </c>
      <c r="H2653" s="4">
        <v>168.19</v>
      </c>
      <c r="I2653" s="4">
        <v>170.49100000000001</v>
      </c>
      <c r="J2653" s="4">
        <v>169.07300000000001</v>
      </c>
      <c r="K2653" s="4">
        <v>165.93100000000001</v>
      </c>
      <c r="L2653" s="4">
        <v>167.083</v>
      </c>
      <c r="M2653" s="4">
        <v>189.197</v>
      </c>
      <c r="N2653" s="4">
        <v>189.87700000000001</v>
      </c>
      <c r="O2653" s="4">
        <v>200.07900000000001</v>
      </c>
      <c r="P2653" s="4">
        <v>207.32300000000001</v>
      </c>
      <c r="Q2653" s="4">
        <v>178.483</v>
      </c>
      <c r="R2653" s="4">
        <v>157.92500000000001</v>
      </c>
      <c r="S2653" s="4">
        <v>175.102</v>
      </c>
      <c r="T2653" s="4">
        <v>178.04400000000001</v>
      </c>
      <c r="U2653" s="4">
        <v>186.28299999999999</v>
      </c>
      <c r="V2653" s="4">
        <v>161.16999999999999</v>
      </c>
      <c r="W2653" s="4">
        <v>123.684</v>
      </c>
      <c r="X2653" s="4">
        <v>84.475999999999999</v>
      </c>
      <c r="Y2653" s="4">
        <v>56.030999999999999</v>
      </c>
      <c r="Z2653" s="4">
        <v>15.032999999999999</v>
      </c>
      <c r="AA2653" s="4">
        <v>2.2589999999999999</v>
      </c>
    </row>
    <row r="2654" spans="1:27" s="6" customFormat="1" x14ac:dyDescent="0.3">
      <c r="A2654" s="40">
        <v>2653</v>
      </c>
      <c r="B2654" s="18" t="s">
        <v>323</v>
      </c>
      <c r="C2654" s="43" t="s">
        <v>192</v>
      </c>
      <c r="D2654" s="41"/>
      <c r="E2654" s="41">
        <v>208</v>
      </c>
      <c r="F2654" s="41">
        <v>2045</v>
      </c>
      <c r="G2654" s="4">
        <v>161.006</v>
      </c>
      <c r="H2654" s="4">
        <v>165.07900000000001</v>
      </c>
      <c r="I2654" s="4">
        <v>170.25700000000001</v>
      </c>
      <c r="J2654" s="4">
        <v>175.249</v>
      </c>
      <c r="K2654" s="4">
        <v>176.785</v>
      </c>
      <c r="L2654" s="4">
        <v>173.66900000000001</v>
      </c>
      <c r="M2654" s="4">
        <v>172.45500000000001</v>
      </c>
      <c r="N2654" s="4">
        <v>192.21199999999999</v>
      </c>
      <c r="O2654" s="4">
        <v>191.87200000000001</v>
      </c>
      <c r="P2654" s="4">
        <v>200.505</v>
      </c>
      <c r="Q2654" s="4">
        <v>206.279</v>
      </c>
      <c r="R2654" s="4">
        <v>176.91200000000001</v>
      </c>
      <c r="S2654" s="4">
        <v>156.22499999999999</v>
      </c>
      <c r="T2654" s="4">
        <v>170.72399999999999</v>
      </c>
      <c r="U2654" s="4">
        <v>170.36699999999999</v>
      </c>
      <c r="V2654" s="4">
        <v>172.011</v>
      </c>
      <c r="W2654" s="4">
        <v>138.24100000000001</v>
      </c>
      <c r="X2654" s="4">
        <v>93.307000000000002</v>
      </c>
      <c r="Y2654" s="4">
        <v>49.618000000000002</v>
      </c>
      <c r="Z2654" s="4">
        <v>21.018999999999998</v>
      </c>
      <c r="AA2654" s="4">
        <v>3.113</v>
      </c>
    </row>
    <row r="2655" spans="1:27" s="6" customFormat="1" x14ac:dyDescent="0.3">
      <c r="A2655" s="40">
        <v>2654</v>
      </c>
      <c r="B2655" s="18" t="s">
        <v>323</v>
      </c>
      <c r="C2655" s="43" t="s">
        <v>192</v>
      </c>
      <c r="D2655" s="41"/>
      <c r="E2655" s="41">
        <v>208</v>
      </c>
      <c r="F2655" s="41">
        <v>2050</v>
      </c>
      <c r="G2655" s="4">
        <v>161.678</v>
      </c>
      <c r="H2655" s="4">
        <v>162.196</v>
      </c>
      <c r="I2655" s="4">
        <v>167.14699999999999</v>
      </c>
      <c r="J2655" s="4">
        <v>175.02</v>
      </c>
      <c r="K2655" s="4">
        <v>182.965</v>
      </c>
      <c r="L2655" s="4">
        <v>184.52500000000001</v>
      </c>
      <c r="M2655" s="4">
        <v>179.047</v>
      </c>
      <c r="N2655" s="4">
        <v>175.50700000000001</v>
      </c>
      <c r="O2655" s="4">
        <v>194.233</v>
      </c>
      <c r="P2655" s="4">
        <v>192.386</v>
      </c>
      <c r="Q2655" s="4">
        <v>199.61799999999999</v>
      </c>
      <c r="R2655" s="4">
        <v>204.55600000000001</v>
      </c>
      <c r="S2655" s="4">
        <v>175.10300000000001</v>
      </c>
      <c r="T2655" s="4">
        <v>152.72900000000001</v>
      </c>
      <c r="U2655" s="4">
        <v>163.96199999999999</v>
      </c>
      <c r="V2655" s="4">
        <v>158.28899999999999</v>
      </c>
      <c r="W2655" s="4">
        <v>149.05000000000001</v>
      </c>
      <c r="X2655" s="4">
        <v>106</v>
      </c>
      <c r="Y2655" s="4">
        <v>56.161999999999999</v>
      </c>
      <c r="Z2655" s="4">
        <v>19.23</v>
      </c>
      <c r="AA2655" s="4">
        <v>4.4829999999999997</v>
      </c>
    </row>
    <row r="2656" spans="1:27" s="6" customFormat="1" x14ac:dyDescent="0.3">
      <c r="A2656" s="40">
        <v>2655</v>
      </c>
      <c r="B2656" s="18" t="s">
        <v>323</v>
      </c>
      <c r="C2656" s="43" t="s">
        <v>192</v>
      </c>
      <c r="D2656" s="41"/>
      <c r="E2656" s="41">
        <v>208</v>
      </c>
      <c r="F2656" s="41">
        <v>2055</v>
      </c>
      <c r="G2656" s="4">
        <v>165.90299999999999</v>
      </c>
      <c r="H2656" s="4">
        <v>162.72499999999999</v>
      </c>
      <c r="I2656" s="4">
        <v>164.01499999999999</v>
      </c>
      <c r="J2656" s="4">
        <v>171.33699999999999</v>
      </c>
      <c r="K2656" s="4">
        <v>181.80500000000001</v>
      </c>
      <c r="L2656" s="4">
        <v>189.767</v>
      </c>
      <c r="M2656" s="4">
        <v>189.24700000000001</v>
      </c>
      <c r="N2656" s="4">
        <v>181.72</v>
      </c>
      <c r="O2656" s="4">
        <v>177.298</v>
      </c>
      <c r="P2656" s="4">
        <v>194.65199999999999</v>
      </c>
      <c r="Q2656" s="4">
        <v>191.602</v>
      </c>
      <c r="R2656" s="4">
        <v>198.07</v>
      </c>
      <c r="S2656" s="4">
        <v>202.37200000000001</v>
      </c>
      <c r="T2656" s="4">
        <v>171.39699999999999</v>
      </c>
      <c r="U2656" s="4">
        <v>147.17500000000001</v>
      </c>
      <c r="V2656" s="4">
        <v>153.21100000000001</v>
      </c>
      <c r="W2656" s="4">
        <v>138.499</v>
      </c>
      <c r="X2656" s="4">
        <v>116.08499999999999</v>
      </c>
      <c r="Y2656" s="4">
        <v>65.335999999999999</v>
      </c>
      <c r="Z2656" s="4">
        <v>22.47</v>
      </c>
      <c r="AA2656" s="4">
        <v>4.5449999999999999</v>
      </c>
    </row>
    <row r="2657" spans="1:27" s="6" customFormat="1" x14ac:dyDescent="0.3">
      <c r="A2657" s="40">
        <v>2656</v>
      </c>
      <c r="B2657" s="18" t="s">
        <v>323</v>
      </c>
      <c r="C2657" s="43" t="s">
        <v>192</v>
      </c>
      <c r="D2657" s="41"/>
      <c r="E2657" s="41">
        <v>208</v>
      </c>
      <c r="F2657" s="41">
        <v>2060</v>
      </c>
      <c r="G2657" s="4">
        <v>170.07499999999999</v>
      </c>
      <c r="H2657" s="4">
        <v>166.893</v>
      </c>
      <c r="I2657" s="4">
        <v>164.44900000000001</v>
      </c>
      <c r="J2657" s="4">
        <v>167.98699999999999</v>
      </c>
      <c r="K2657" s="4">
        <v>177.768</v>
      </c>
      <c r="L2657" s="4">
        <v>188.255</v>
      </c>
      <c r="M2657" s="4">
        <v>194.239</v>
      </c>
      <c r="N2657" s="4">
        <v>191.774</v>
      </c>
      <c r="O2657" s="4">
        <v>183.41900000000001</v>
      </c>
      <c r="P2657" s="4">
        <v>177.76499999999999</v>
      </c>
      <c r="Q2657" s="4">
        <v>193.92699999999999</v>
      </c>
      <c r="R2657" s="4">
        <v>190.267</v>
      </c>
      <c r="S2657" s="4">
        <v>196.18199999999999</v>
      </c>
      <c r="T2657" s="4">
        <v>198.35900000000001</v>
      </c>
      <c r="U2657" s="4">
        <v>165.65100000000001</v>
      </c>
      <c r="V2657" s="4">
        <v>138.25800000000001</v>
      </c>
      <c r="W2657" s="4">
        <v>135.26599999999999</v>
      </c>
      <c r="X2657" s="4">
        <v>109.452</v>
      </c>
      <c r="Y2657" s="4">
        <v>73.174999999999997</v>
      </c>
      <c r="Z2657" s="4">
        <v>26.951000000000001</v>
      </c>
      <c r="AA2657" s="4">
        <v>5.3360000000000003</v>
      </c>
    </row>
    <row r="2658" spans="1:27" s="6" customFormat="1" x14ac:dyDescent="0.3">
      <c r="A2658" s="40">
        <v>2657</v>
      </c>
      <c r="B2658" s="18" t="s">
        <v>323</v>
      </c>
      <c r="C2658" s="43" t="s">
        <v>192</v>
      </c>
      <c r="D2658" s="41"/>
      <c r="E2658" s="41">
        <v>208</v>
      </c>
      <c r="F2658" s="41">
        <v>2065</v>
      </c>
      <c r="G2658" s="4">
        <v>171.27799999999999</v>
      </c>
      <c r="H2658" s="4">
        <v>171.012</v>
      </c>
      <c r="I2658" s="4">
        <v>168.523</v>
      </c>
      <c r="J2658" s="4">
        <v>168.2</v>
      </c>
      <c r="K2658" s="4">
        <v>174.06399999999999</v>
      </c>
      <c r="L2658" s="4">
        <v>183.864</v>
      </c>
      <c r="M2658" s="4">
        <v>192.483</v>
      </c>
      <c r="N2658" s="4">
        <v>196.62799999999999</v>
      </c>
      <c r="O2658" s="4">
        <v>193.374</v>
      </c>
      <c r="P2658" s="4">
        <v>183.85900000000001</v>
      </c>
      <c r="Q2658" s="4">
        <v>177.19800000000001</v>
      </c>
      <c r="R2658" s="4">
        <v>192.7</v>
      </c>
      <c r="S2658" s="4">
        <v>188.68</v>
      </c>
      <c r="T2658" s="4">
        <v>192.65700000000001</v>
      </c>
      <c r="U2658" s="4">
        <v>192.274</v>
      </c>
      <c r="V2658" s="4">
        <v>156.43199999999999</v>
      </c>
      <c r="W2658" s="4">
        <v>123.196</v>
      </c>
      <c r="X2658" s="4">
        <v>108.517</v>
      </c>
      <c r="Y2658" s="4">
        <v>70.632000000000005</v>
      </c>
      <c r="Z2658" s="4">
        <v>31.18</v>
      </c>
      <c r="AA2658" s="4">
        <v>6.5869999999999997</v>
      </c>
    </row>
    <row r="2659" spans="1:27" s="6" customFormat="1" x14ac:dyDescent="0.3">
      <c r="A2659" s="40">
        <v>2658</v>
      </c>
      <c r="B2659" s="18" t="s">
        <v>323</v>
      </c>
      <c r="C2659" s="43" t="s">
        <v>192</v>
      </c>
      <c r="D2659" s="41"/>
      <c r="E2659" s="41">
        <v>208</v>
      </c>
      <c r="F2659" s="41">
        <v>2070</v>
      </c>
      <c r="G2659" s="4">
        <v>169.64599999999999</v>
      </c>
      <c r="H2659" s="4">
        <v>172.16</v>
      </c>
      <c r="I2659" s="4">
        <v>172.547</v>
      </c>
      <c r="J2659" s="4">
        <v>172.05199999999999</v>
      </c>
      <c r="K2659" s="4">
        <v>173.923</v>
      </c>
      <c r="L2659" s="4">
        <v>179.803</v>
      </c>
      <c r="M2659" s="4">
        <v>187.84800000000001</v>
      </c>
      <c r="N2659" s="4">
        <v>194.738</v>
      </c>
      <c r="O2659" s="4">
        <v>198.137</v>
      </c>
      <c r="P2659" s="4">
        <v>193.77799999999999</v>
      </c>
      <c r="Q2659" s="4">
        <v>183.31899999999999</v>
      </c>
      <c r="R2659" s="4">
        <v>176.21899999999999</v>
      </c>
      <c r="S2659" s="4">
        <v>191.238</v>
      </c>
      <c r="T2659" s="4">
        <v>185.596</v>
      </c>
      <c r="U2659" s="4">
        <v>187.249</v>
      </c>
      <c r="V2659" s="4">
        <v>182.405</v>
      </c>
      <c r="W2659" s="4">
        <v>140.51599999999999</v>
      </c>
      <c r="X2659" s="4">
        <v>100.17400000000001</v>
      </c>
      <c r="Y2659" s="4">
        <v>71.534000000000006</v>
      </c>
      <c r="Z2659" s="4">
        <v>31.007000000000001</v>
      </c>
      <c r="AA2659" s="4">
        <v>7.9390000000000001</v>
      </c>
    </row>
    <row r="2660" spans="1:27" s="6" customFormat="1" x14ac:dyDescent="0.3">
      <c r="A2660" s="40">
        <v>2659</v>
      </c>
      <c r="B2660" s="18" t="s">
        <v>323</v>
      </c>
      <c r="C2660" s="43" t="s">
        <v>192</v>
      </c>
      <c r="D2660" s="41"/>
      <c r="E2660" s="41">
        <v>208</v>
      </c>
      <c r="F2660" s="41">
        <v>2075</v>
      </c>
      <c r="G2660" s="4">
        <v>167.274</v>
      </c>
      <c r="H2660" s="4">
        <v>170.47300000000001</v>
      </c>
      <c r="I2660" s="4">
        <v>173.59800000000001</v>
      </c>
      <c r="J2660" s="4">
        <v>175.858</v>
      </c>
      <c r="K2660" s="4">
        <v>177.416</v>
      </c>
      <c r="L2660" s="4">
        <v>179.304</v>
      </c>
      <c r="M2660" s="4">
        <v>183.54400000000001</v>
      </c>
      <c r="N2660" s="4">
        <v>189.96899999999999</v>
      </c>
      <c r="O2660" s="4">
        <v>196.15799999999999</v>
      </c>
      <c r="P2660" s="4">
        <v>198.51599999999999</v>
      </c>
      <c r="Q2660" s="4">
        <v>193.25</v>
      </c>
      <c r="R2660" s="4">
        <v>182.39</v>
      </c>
      <c r="S2660" s="4">
        <v>175.096</v>
      </c>
      <c r="T2660" s="4">
        <v>188.38300000000001</v>
      </c>
      <c r="U2660" s="4">
        <v>180.846</v>
      </c>
      <c r="V2660" s="4">
        <v>178.423</v>
      </c>
      <c r="W2660" s="4">
        <v>165.11699999999999</v>
      </c>
      <c r="X2660" s="4">
        <v>115.758</v>
      </c>
      <c r="Y2660" s="4">
        <v>67.429000000000002</v>
      </c>
      <c r="Z2660" s="4">
        <v>32.347000000000001</v>
      </c>
      <c r="AA2660" s="4">
        <v>8.4350000000000005</v>
      </c>
    </row>
    <row r="2661" spans="1:27" s="6" customFormat="1" x14ac:dyDescent="0.3">
      <c r="A2661" s="40">
        <v>2660</v>
      </c>
      <c r="B2661" s="18" t="s">
        <v>323</v>
      </c>
      <c r="C2661" s="43" t="s">
        <v>192</v>
      </c>
      <c r="D2661" s="41"/>
      <c r="E2661" s="41">
        <v>208</v>
      </c>
      <c r="F2661" s="41">
        <v>2080</v>
      </c>
      <c r="G2661" s="4">
        <v>166.31399999999999</v>
      </c>
      <c r="H2661" s="4">
        <v>168.047</v>
      </c>
      <c r="I2661" s="4">
        <v>171.816</v>
      </c>
      <c r="J2661" s="4">
        <v>176.68700000000001</v>
      </c>
      <c r="K2661" s="4">
        <v>180.864</v>
      </c>
      <c r="L2661" s="4">
        <v>182.43899999999999</v>
      </c>
      <c r="M2661" s="4">
        <v>182.798</v>
      </c>
      <c r="N2661" s="4">
        <v>185.529</v>
      </c>
      <c r="O2661" s="4">
        <v>191.30500000000001</v>
      </c>
      <c r="P2661" s="4">
        <v>196.52600000000001</v>
      </c>
      <c r="Q2661" s="4">
        <v>198.024</v>
      </c>
      <c r="R2661" s="4">
        <v>192.34800000000001</v>
      </c>
      <c r="S2661" s="4">
        <v>181.327</v>
      </c>
      <c r="T2661" s="4">
        <v>172.76300000000001</v>
      </c>
      <c r="U2661" s="4">
        <v>184.011</v>
      </c>
      <c r="V2661" s="4">
        <v>173.071</v>
      </c>
      <c r="W2661" s="4">
        <v>162.77000000000001</v>
      </c>
      <c r="X2661" s="4">
        <v>137.821</v>
      </c>
      <c r="Y2661" s="4">
        <v>79.594999999999999</v>
      </c>
      <c r="Z2661" s="4">
        <v>31.440999999999999</v>
      </c>
      <c r="AA2661" s="4">
        <v>9.1140000000000008</v>
      </c>
    </row>
    <row r="2662" spans="1:27" s="6" customFormat="1" x14ac:dyDescent="0.3">
      <c r="A2662" s="40">
        <v>2661</v>
      </c>
      <c r="B2662" s="18" t="s">
        <v>323</v>
      </c>
      <c r="C2662" s="43" t="s">
        <v>192</v>
      </c>
      <c r="D2662" s="41"/>
      <c r="E2662" s="41">
        <v>208</v>
      </c>
      <c r="F2662" s="41">
        <v>2085</v>
      </c>
      <c r="G2662" s="4">
        <v>167.077</v>
      </c>
      <c r="H2662" s="4">
        <v>167.03299999999999</v>
      </c>
      <c r="I2662" s="4">
        <v>169.29499999999999</v>
      </c>
      <c r="J2662" s="4">
        <v>174.68600000000001</v>
      </c>
      <c r="K2662" s="4">
        <v>181.339</v>
      </c>
      <c r="L2662" s="4">
        <v>185.52799999999999</v>
      </c>
      <c r="M2662" s="4">
        <v>185.68199999999999</v>
      </c>
      <c r="N2662" s="4">
        <v>184.64400000000001</v>
      </c>
      <c r="O2662" s="4">
        <v>186.77799999999999</v>
      </c>
      <c r="P2662" s="4">
        <v>191.666</v>
      </c>
      <c r="Q2662" s="4">
        <v>196.095</v>
      </c>
      <c r="R2662" s="4">
        <v>197.18799999999999</v>
      </c>
      <c r="S2662" s="4">
        <v>191.30699999999999</v>
      </c>
      <c r="T2662" s="4">
        <v>179.13399999999999</v>
      </c>
      <c r="U2662" s="4">
        <v>169.14500000000001</v>
      </c>
      <c r="V2662" s="4">
        <v>176.80500000000001</v>
      </c>
      <c r="W2662" s="4">
        <v>159.03899999999999</v>
      </c>
      <c r="X2662" s="4">
        <v>137.566</v>
      </c>
      <c r="Y2662" s="4">
        <v>96.73</v>
      </c>
      <c r="Z2662" s="4">
        <v>38.244</v>
      </c>
      <c r="AA2662" s="4">
        <v>9.3480000000000008</v>
      </c>
    </row>
    <row r="2663" spans="1:27" s="6" customFormat="1" x14ac:dyDescent="0.3">
      <c r="A2663" s="40">
        <v>2662</v>
      </c>
      <c r="B2663" s="18" t="s">
        <v>323</v>
      </c>
      <c r="C2663" s="43" t="s">
        <v>192</v>
      </c>
      <c r="D2663" s="41"/>
      <c r="E2663" s="41">
        <v>208</v>
      </c>
      <c r="F2663" s="41">
        <v>2090</v>
      </c>
      <c r="G2663" s="4">
        <v>168.364</v>
      </c>
      <c r="H2663" s="4">
        <v>167.739</v>
      </c>
      <c r="I2663" s="4">
        <v>168.18600000000001</v>
      </c>
      <c r="J2663" s="4">
        <v>171.946</v>
      </c>
      <c r="K2663" s="4">
        <v>178.97900000000001</v>
      </c>
      <c r="L2663" s="4">
        <v>185.64500000000001</v>
      </c>
      <c r="M2663" s="4">
        <v>188.52600000000001</v>
      </c>
      <c r="N2663" s="4">
        <v>187.386</v>
      </c>
      <c r="O2663" s="4">
        <v>185.80199999999999</v>
      </c>
      <c r="P2663" s="4">
        <v>187.126</v>
      </c>
      <c r="Q2663" s="4">
        <v>191.29499999999999</v>
      </c>
      <c r="R2663" s="4">
        <v>195.358</v>
      </c>
      <c r="S2663" s="4">
        <v>196.22</v>
      </c>
      <c r="T2663" s="4">
        <v>189.202</v>
      </c>
      <c r="U2663" s="4">
        <v>175.74299999999999</v>
      </c>
      <c r="V2663" s="4">
        <v>163.13300000000001</v>
      </c>
      <c r="W2663" s="4">
        <v>163.58699999999999</v>
      </c>
      <c r="X2663" s="4">
        <v>136.01900000000001</v>
      </c>
      <c r="Y2663" s="4">
        <v>98.484999999999999</v>
      </c>
      <c r="Z2663" s="4">
        <v>47.868000000000002</v>
      </c>
      <c r="AA2663" s="4">
        <v>11.31</v>
      </c>
    </row>
    <row r="2664" spans="1:27" s="6" customFormat="1" x14ac:dyDescent="0.3">
      <c r="A2664" s="40">
        <v>2663</v>
      </c>
      <c r="B2664" s="18" t="s">
        <v>323</v>
      </c>
      <c r="C2664" s="43" t="s">
        <v>192</v>
      </c>
      <c r="D2664" s="41"/>
      <c r="E2664" s="41">
        <v>208</v>
      </c>
      <c r="F2664" s="41">
        <v>2095</v>
      </c>
      <c r="G2664" s="4">
        <v>168.809</v>
      </c>
      <c r="H2664" s="4">
        <v>168.97300000000001</v>
      </c>
      <c r="I2664" s="4">
        <v>168.797</v>
      </c>
      <c r="J2664" s="4">
        <v>170.614</v>
      </c>
      <c r="K2664" s="4">
        <v>175.881</v>
      </c>
      <c r="L2664" s="4">
        <v>182.929</v>
      </c>
      <c r="M2664" s="4">
        <v>188.39099999999999</v>
      </c>
      <c r="N2664" s="4">
        <v>190.08799999999999</v>
      </c>
      <c r="O2664" s="4">
        <v>188.446</v>
      </c>
      <c r="P2664" s="4">
        <v>186.125</v>
      </c>
      <c r="Q2664" s="4">
        <v>186.809</v>
      </c>
      <c r="R2664" s="4">
        <v>190.66</v>
      </c>
      <c r="S2664" s="4">
        <v>194.51</v>
      </c>
      <c r="T2664" s="4">
        <v>194.26900000000001</v>
      </c>
      <c r="U2664" s="4">
        <v>185.97399999999999</v>
      </c>
      <c r="V2664" s="4">
        <v>170.08</v>
      </c>
      <c r="W2664" s="4">
        <v>151.916</v>
      </c>
      <c r="X2664" s="4">
        <v>141.49700000000001</v>
      </c>
      <c r="Y2664" s="4">
        <v>99.262</v>
      </c>
      <c r="Z2664" s="4">
        <v>50.168999999999997</v>
      </c>
      <c r="AA2664" s="4">
        <v>14.496</v>
      </c>
    </row>
    <row r="2665" spans="1:27" s="6" customFormat="1" x14ac:dyDescent="0.3">
      <c r="A2665" s="40">
        <v>2664</v>
      </c>
      <c r="B2665" s="18" t="s">
        <v>323</v>
      </c>
      <c r="C2665" s="43" t="s">
        <v>192</v>
      </c>
      <c r="D2665" s="41"/>
      <c r="E2665" s="41">
        <v>208</v>
      </c>
      <c r="F2665" s="41">
        <v>2100</v>
      </c>
      <c r="G2665" s="4">
        <v>167.48699999999999</v>
      </c>
      <c r="H2665" s="4">
        <v>169.36099999999999</v>
      </c>
      <c r="I2665" s="4">
        <v>169.93100000000001</v>
      </c>
      <c r="J2665" s="4">
        <v>171.006</v>
      </c>
      <c r="K2665" s="4">
        <v>174.19300000000001</v>
      </c>
      <c r="L2665" s="4">
        <v>179.47200000000001</v>
      </c>
      <c r="M2665" s="4">
        <v>185.42599999999999</v>
      </c>
      <c r="N2665" s="4">
        <v>189.81100000000001</v>
      </c>
      <c r="O2665" s="4">
        <v>191.054</v>
      </c>
      <c r="P2665" s="4">
        <v>188.74</v>
      </c>
      <c r="Q2665" s="4">
        <v>185.84800000000001</v>
      </c>
      <c r="R2665" s="4">
        <v>186.26599999999999</v>
      </c>
      <c r="S2665" s="4">
        <v>189.947</v>
      </c>
      <c r="T2665" s="4">
        <v>192.78899999999999</v>
      </c>
      <c r="U2665" s="4">
        <v>191.31200000000001</v>
      </c>
      <c r="V2665" s="4">
        <v>180.589</v>
      </c>
      <c r="W2665" s="4">
        <v>159.40100000000001</v>
      </c>
      <c r="X2665" s="4">
        <v>132.905</v>
      </c>
      <c r="Y2665" s="4">
        <v>105.30500000000001</v>
      </c>
      <c r="Z2665" s="4">
        <v>52.110999999999997</v>
      </c>
      <c r="AA2665" s="4">
        <v>16.353000000000002</v>
      </c>
    </row>
    <row r="2666" spans="1:27" s="6" customFormat="1" x14ac:dyDescent="0.3">
      <c r="A2666" s="40">
        <v>2665</v>
      </c>
      <c r="B2666" s="18" t="s">
        <v>323</v>
      </c>
      <c r="C2666" s="43" t="s">
        <v>193</v>
      </c>
      <c r="D2666" s="41"/>
      <c r="E2666" s="41">
        <v>233</v>
      </c>
      <c r="F2666" s="41">
        <v>2015</v>
      </c>
      <c r="G2666" s="4">
        <v>34.662999999999997</v>
      </c>
      <c r="H2666" s="4">
        <v>37.317999999999998</v>
      </c>
      <c r="I2666" s="4">
        <v>31.193999999999999</v>
      </c>
      <c r="J2666" s="4">
        <v>28.288</v>
      </c>
      <c r="K2666" s="4">
        <v>37.021000000000001</v>
      </c>
      <c r="L2666" s="4">
        <v>47.832000000000001</v>
      </c>
      <c r="M2666" s="4">
        <v>45.622</v>
      </c>
      <c r="N2666" s="4">
        <v>43.616</v>
      </c>
      <c r="O2666" s="4">
        <v>45.668999999999997</v>
      </c>
      <c r="P2666" s="4">
        <v>42.72</v>
      </c>
      <c r="Q2666" s="4">
        <v>46.923999999999999</v>
      </c>
      <c r="R2666" s="4">
        <v>48.41</v>
      </c>
      <c r="S2666" s="4">
        <v>46.802</v>
      </c>
      <c r="T2666" s="4">
        <v>41.749000000000002</v>
      </c>
      <c r="U2666" s="4">
        <v>35.335999999999999</v>
      </c>
      <c r="V2666" s="4">
        <v>37.265999999999998</v>
      </c>
      <c r="W2666" s="4">
        <v>26.209</v>
      </c>
      <c r="X2666" s="4">
        <v>16.812999999999999</v>
      </c>
      <c r="Y2666" s="4">
        <v>5.6890000000000001</v>
      </c>
      <c r="Z2666" s="4">
        <v>0.872</v>
      </c>
      <c r="AA2666" s="4">
        <v>0.128</v>
      </c>
    </row>
    <row r="2667" spans="1:27" s="6" customFormat="1" x14ac:dyDescent="0.3">
      <c r="A2667" s="40">
        <v>2666</v>
      </c>
      <c r="B2667" s="18" t="s">
        <v>323</v>
      </c>
      <c r="C2667" s="43" t="s">
        <v>193</v>
      </c>
      <c r="D2667" s="41"/>
      <c r="E2667" s="41">
        <v>233</v>
      </c>
      <c r="F2667" s="41">
        <v>2020</v>
      </c>
      <c r="G2667" s="4">
        <v>33.625</v>
      </c>
      <c r="H2667" s="4">
        <v>34.570999999999998</v>
      </c>
      <c r="I2667" s="4">
        <v>37.238999999999997</v>
      </c>
      <c r="J2667" s="4">
        <v>30.876000000000001</v>
      </c>
      <c r="K2667" s="4">
        <v>27.747</v>
      </c>
      <c r="L2667" s="4">
        <v>36.488</v>
      </c>
      <c r="M2667" s="4">
        <v>47.363999999999997</v>
      </c>
      <c r="N2667" s="4">
        <v>45.231999999999999</v>
      </c>
      <c r="O2667" s="4">
        <v>43.256</v>
      </c>
      <c r="P2667" s="4">
        <v>45.238</v>
      </c>
      <c r="Q2667" s="4">
        <v>42.155999999999999</v>
      </c>
      <c r="R2667" s="4">
        <v>46.027999999999999</v>
      </c>
      <c r="S2667" s="4">
        <v>47.033000000000001</v>
      </c>
      <c r="T2667" s="4">
        <v>44.826999999999998</v>
      </c>
      <c r="U2667" s="4">
        <v>39.036999999999999</v>
      </c>
      <c r="V2667" s="4">
        <v>31.515999999999998</v>
      </c>
      <c r="W2667" s="4">
        <v>30.152000000000001</v>
      </c>
      <c r="X2667" s="4">
        <v>17.434000000000001</v>
      </c>
      <c r="Y2667" s="4">
        <v>7.9039999999999999</v>
      </c>
      <c r="Z2667" s="4">
        <v>1.6519999999999999</v>
      </c>
      <c r="AA2667" s="4">
        <v>0.14399999999999999</v>
      </c>
    </row>
    <row r="2668" spans="1:27" s="6" customFormat="1" x14ac:dyDescent="0.3">
      <c r="A2668" s="40">
        <v>2667</v>
      </c>
      <c r="B2668" s="18" t="s">
        <v>323</v>
      </c>
      <c r="C2668" s="43" t="s">
        <v>193</v>
      </c>
      <c r="D2668" s="41"/>
      <c r="E2668" s="41">
        <v>233</v>
      </c>
      <c r="F2668" s="41">
        <v>2025</v>
      </c>
      <c r="G2668" s="4">
        <v>31.234999999999999</v>
      </c>
      <c r="H2668" s="4">
        <v>33.537999999999997</v>
      </c>
      <c r="I2668" s="4">
        <v>34.497999999999998</v>
      </c>
      <c r="J2668" s="4">
        <v>36.918999999999997</v>
      </c>
      <c r="K2668" s="4">
        <v>30.334</v>
      </c>
      <c r="L2668" s="4">
        <v>27.236000000000001</v>
      </c>
      <c r="M2668" s="4">
        <v>36.06</v>
      </c>
      <c r="N2668" s="4">
        <v>46.981999999999999</v>
      </c>
      <c r="O2668" s="4">
        <v>44.881</v>
      </c>
      <c r="P2668" s="4">
        <v>42.865000000000002</v>
      </c>
      <c r="Q2668" s="4">
        <v>44.683</v>
      </c>
      <c r="R2668" s="4">
        <v>41.405000000000001</v>
      </c>
      <c r="S2668" s="4">
        <v>44.820999999999998</v>
      </c>
      <c r="T2668" s="4">
        <v>45.206000000000003</v>
      </c>
      <c r="U2668" s="4">
        <v>42.137</v>
      </c>
      <c r="V2668" s="4">
        <v>35.121000000000002</v>
      </c>
      <c r="W2668" s="4">
        <v>25.890999999999998</v>
      </c>
      <c r="X2668" s="4">
        <v>20.606999999999999</v>
      </c>
      <c r="Y2668" s="4">
        <v>8.5670000000000002</v>
      </c>
      <c r="Z2668" s="4">
        <v>2.4390000000000001</v>
      </c>
      <c r="AA2668" s="4">
        <v>0.27300000000000002</v>
      </c>
    </row>
    <row r="2669" spans="1:27" s="6" customFormat="1" x14ac:dyDescent="0.3">
      <c r="A2669" s="40">
        <v>2668</v>
      </c>
      <c r="B2669" s="18" t="s">
        <v>323</v>
      </c>
      <c r="C2669" s="43" t="s">
        <v>193</v>
      </c>
      <c r="D2669" s="41"/>
      <c r="E2669" s="41">
        <v>233</v>
      </c>
      <c r="F2669" s="41">
        <v>2030</v>
      </c>
      <c r="G2669" s="4">
        <v>28.132000000000001</v>
      </c>
      <c r="H2669" s="4">
        <v>31.151</v>
      </c>
      <c r="I2669" s="4">
        <v>33.466999999999999</v>
      </c>
      <c r="J2669" s="4">
        <v>34.180999999999997</v>
      </c>
      <c r="K2669" s="4">
        <v>36.375</v>
      </c>
      <c r="L2669" s="4">
        <v>29.823</v>
      </c>
      <c r="M2669" s="4">
        <v>26.834</v>
      </c>
      <c r="N2669" s="4">
        <v>35.723999999999997</v>
      </c>
      <c r="O2669" s="4">
        <v>46.637999999999998</v>
      </c>
      <c r="P2669" s="4">
        <v>44.5</v>
      </c>
      <c r="Q2669" s="4">
        <v>42.371000000000002</v>
      </c>
      <c r="R2669" s="4">
        <v>43.945</v>
      </c>
      <c r="S2669" s="4">
        <v>40.401000000000003</v>
      </c>
      <c r="T2669" s="4">
        <v>43.213999999999999</v>
      </c>
      <c r="U2669" s="4">
        <v>42.697000000000003</v>
      </c>
      <c r="V2669" s="4">
        <v>38.213000000000001</v>
      </c>
      <c r="W2669" s="4">
        <v>29.259</v>
      </c>
      <c r="X2669" s="4">
        <v>18.138000000000002</v>
      </c>
      <c r="Y2669" s="4">
        <v>10.552</v>
      </c>
      <c r="Z2669" s="4">
        <v>2.7989999999999999</v>
      </c>
      <c r="AA2669" s="4">
        <v>0.434</v>
      </c>
    </row>
    <row r="2670" spans="1:27" s="6" customFormat="1" x14ac:dyDescent="0.3">
      <c r="A2670" s="40">
        <v>2669</v>
      </c>
      <c r="B2670" s="18" t="s">
        <v>323</v>
      </c>
      <c r="C2670" s="43" t="s">
        <v>193</v>
      </c>
      <c r="D2670" s="41"/>
      <c r="E2670" s="41">
        <v>233</v>
      </c>
      <c r="F2670" s="41">
        <v>2035</v>
      </c>
      <c r="G2670" s="4">
        <v>26.870999999999999</v>
      </c>
      <c r="H2670" s="4">
        <v>28.050999999999998</v>
      </c>
      <c r="I2670" s="4">
        <v>31.085000000000001</v>
      </c>
      <c r="J2670" s="4">
        <v>33.154000000000003</v>
      </c>
      <c r="K2670" s="4">
        <v>33.646000000000001</v>
      </c>
      <c r="L2670" s="4">
        <v>35.86</v>
      </c>
      <c r="M2670" s="4">
        <v>29.422000000000001</v>
      </c>
      <c r="N2670" s="4">
        <v>26.533000000000001</v>
      </c>
      <c r="O2670" s="4">
        <v>35.44</v>
      </c>
      <c r="P2670" s="4">
        <v>46.27</v>
      </c>
      <c r="Q2670" s="4">
        <v>44.024000000000001</v>
      </c>
      <c r="R2670" s="4">
        <v>41.722000000000001</v>
      </c>
      <c r="S2670" s="4">
        <v>42.963999999999999</v>
      </c>
      <c r="T2670" s="4">
        <v>39.063000000000002</v>
      </c>
      <c r="U2670" s="4">
        <v>40.994</v>
      </c>
      <c r="V2670" s="4">
        <v>38.996000000000002</v>
      </c>
      <c r="W2670" s="4">
        <v>32.232999999999997</v>
      </c>
      <c r="X2670" s="4">
        <v>20.962</v>
      </c>
      <c r="Y2670" s="4">
        <v>9.6430000000000007</v>
      </c>
      <c r="Z2670" s="4">
        <v>3.6339999999999999</v>
      </c>
      <c r="AA2670" s="4">
        <v>0.54500000000000004</v>
      </c>
    </row>
    <row r="2671" spans="1:27" s="6" customFormat="1" x14ac:dyDescent="0.3">
      <c r="A2671" s="40">
        <v>2670</v>
      </c>
      <c r="B2671" s="18" t="s">
        <v>323</v>
      </c>
      <c r="C2671" s="43" t="s">
        <v>193</v>
      </c>
      <c r="D2671" s="41"/>
      <c r="E2671" s="41">
        <v>233</v>
      </c>
      <c r="F2671" s="41">
        <v>2040</v>
      </c>
      <c r="G2671" s="4">
        <v>27.588000000000001</v>
      </c>
      <c r="H2671" s="4">
        <v>26.792000000000002</v>
      </c>
      <c r="I2671" s="4">
        <v>27.984000000000002</v>
      </c>
      <c r="J2671" s="4">
        <v>30.777000000000001</v>
      </c>
      <c r="K2671" s="4">
        <v>32.621000000000002</v>
      </c>
      <c r="L2671" s="4">
        <v>33.137999999999998</v>
      </c>
      <c r="M2671" s="4">
        <v>35.453000000000003</v>
      </c>
      <c r="N2671" s="4">
        <v>29.12</v>
      </c>
      <c r="O2671" s="4">
        <v>26.292999999999999</v>
      </c>
      <c r="P2671" s="4">
        <v>35.152000000000001</v>
      </c>
      <c r="Q2671" s="4">
        <v>45.808</v>
      </c>
      <c r="R2671" s="4">
        <v>43.399000000000001</v>
      </c>
      <c r="S2671" s="4">
        <v>40.860999999999997</v>
      </c>
      <c r="T2671" s="4">
        <v>41.651000000000003</v>
      </c>
      <c r="U2671" s="4">
        <v>37.198999999999998</v>
      </c>
      <c r="V2671" s="4">
        <v>37.682000000000002</v>
      </c>
      <c r="W2671" s="4">
        <v>33.274000000000001</v>
      </c>
      <c r="X2671" s="4">
        <v>23.579000000000001</v>
      </c>
      <c r="Y2671" s="4">
        <v>11.544</v>
      </c>
      <c r="Z2671" s="4">
        <v>3.4940000000000002</v>
      </c>
      <c r="AA2671" s="4">
        <v>0.74099999999999999</v>
      </c>
    </row>
    <row r="2672" spans="1:27" s="6" customFormat="1" x14ac:dyDescent="0.3">
      <c r="A2672" s="40">
        <v>2671</v>
      </c>
      <c r="B2672" s="18" t="s">
        <v>323</v>
      </c>
      <c r="C2672" s="43" t="s">
        <v>193</v>
      </c>
      <c r="D2672" s="41"/>
      <c r="E2672" s="41">
        <v>233</v>
      </c>
      <c r="F2672" s="41">
        <v>2045</v>
      </c>
      <c r="G2672" s="4">
        <v>28.254999999999999</v>
      </c>
      <c r="H2672" s="4">
        <v>27.509</v>
      </c>
      <c r="I2672" s="4">
        <v>26.728000000000002</v>
      </c>
      <c r="J2672" s="4">
        <v>27.678999999999998</v>
      </c>
      <c r="K2672" s="4">
        <v>30.247</v>
      </c>
      <c r="L2672" s="4">
        <v>32.118000000000002</v>
      </c>
      <c r="M2672" s="4">
        <v>32.741</v>
      </c>
      <c r="N2672" s="4">
        <v>35.140999999999998</v>
      </c>
      <c r="O2672" s="4">
        <v>28.876000000000001</v>
      </c>
      <c r="P2672" s="4">
        <v>26.064</v>
      </c>
      <c r="Q2672" s="4">
        <v>34.808</v>
      </c>
      <c r="R2672" s="4">
        <v>45.204999999999998</v>
      </c>
      <c r="S2672" s="4">
        <v>42.570999999999998</v>
      </c>
      <c r="T2672" s="4">
        <v>39.706000000000003</v>
      </c>
      <c r="U2672" s="4">
        <v>39.81</v>
      </c>
      <c r="V2672" s="4">
        <v>34.4</v>
      </c>
      <c r="W2672" s="4">
        <v>32.499000000000002</v>
      </c>
      <c r="X2672" s="4">
        <v>24.824999999999999</v>
      </c>
      <c r="Y2672" s="4">
        <v>13.436999999999999</v>
      </c>
      <c r="Z2672" s="4">
        <v>4.3970000000000002</v>
      </c>
      <c r="AA2672" s="4">
        <v>0.79200000000000004</v>
      </c>
    </row>
    <row r="2673" spans="1:27" s="6" customFormat="1" x14ac:dyDescent="0.3">
      <c r="A2673" s="40">
        <v>2672</v>
      </c>
      <c r="B2673" s="18" t="s">
        <v>323</v>
      </c>
      <c r="C2673" s="43" t="s">
        <v>193</v>
      </c>
      <c r="D2673" s="41"/>
      <c r="E2673" s="41">
        <v>233</v>
      </c>
      <c r="F2673" s="41">
        <v>2050</v>
      </c>
      <c r="G2673" s="4">
        <v>27.702000000000002</v>
      </c>
      <c r="H2673" s="4">
        <v>28.177</v>
      </c>
      <c r="I2673" s="4">
        <v>27.445</v>
      </c>
      <c r="J2673" s="4">
        <v>26.425999999999998</v>
      </c>
      <c r="K2673" s="4">
        <v>27.154</v>
      </c>
      <c r="L2673" s="4">
        <v>29.75</v>
      </c>
      <c r="M2673" s="4">
        <v>31.728000000000002</v>
      </c>
      <c r="N2673" s="4">
        <v>32.442999999999998</v>
      </c>
      <c r="O2673" s="4">
        <v>34.887999999999998</v>
      </c>
      <c r="P2673" s="4">
        <v>28.646999999999998</v>
      </c>
      <c r="Q2673" s="4">
        <v>25.808</v>
      </c>
      <c r="R2673" s="4">
        <v>34.374000000000002</v>
      </c>
      <c r="S2673" s="4">
        <v>44.41</v>
      </c>
      <c r="T2673" s="4">
        <v>41.460999999999999</v>
      </c>
      <c r="U2673" s="4">
        <v>38.078000000000003</v>
      </c>
      <c r="V2673" s="4">
        <v>37.020000000000003</v>
      </c>
      <c r="W2673" s="4">
        <v>29.968</v>
      </c>
      <c r="X2673" s="4">
        <v>24.699000000000002</v>
      </c>
      <c r="Y2673" s="4">
        <v>14.614000000000001</v>
      </c>
      <c r="Z2673" s="4">
        <v>5.3710000000000004</v>
      </c>
      <c r="AA2673" s="4">
        <v>1.024</v>
      </c>
    </row>
    <row r="2674" spans="1:27" s="6" customFormat="1" x14ac:dyDescent="0.3">
      <c r="A2674" s="40">
        <v>2673</v>
      </c>
      <c r="B2674" s="18" t="s">
        <v>323</v>
      </c>
      <c r="C2674" s="43" t="s">
        <v>193</v>
      </c>
      <c r="D2674" s="41"/>
      <c r="E2674" s="41">
        <v>233</v>
      </c>
      <c r="F2674" s="41">
        <v>2055</v>
      </c>
      <c r="G2674" s="4">
        <v>26.225000000000001</v>
      </c>
      <c r="H2674" s="4">
        <v>27.628</v>
      </c>
      <c r="I2674" s="4">
        <v>28.117000000000001</v>
      </c>
      <c r="J2674" s="4">
        <v>27.158000000000001</v>
      </c>
      <c r="K2674" s="4">
        <v>25.928000000000001</v>
      </c>
      <c r="L2674" s="4">
        <v>26.687000000000001</v>
      </c>
      <c r="M2674" s="4">
        <v>29.384</v>
      </c>
      <c r="N2674" s="4">
        <v>31.446999999999999</v>
      </c>
      <c r="O2674" s="4">
        <v>32.21</v>
      </c>
      <c r="P2674" s="4">
        <v>34.646000000000001</v>
      </c>
      <c r="Q2674" s="4">
        <v>28.390999999999998</v>
      </c>
      <c r="R2674" s="4">
        <v>25.501999999999999</v>
      </c>
      <c r="S2674" s="4">
        <v>33.811</v>
      </c>
      <c r="T2674" s="4">
        <v>43.341000000000001</v>
      </c>
      <c r="U2674" s="4">
        <v>39.884</v>
      </c>
      <c r="V2674" s="4">
        <v>35.588999999999999</v>
      </c>
      <c r="W2674" s="4">
        <v>32.543999999999997</v>
      </c>
      <c r="X2674" s="4">
        <v>23.164000000000001</v>
      </c>
      <c r="Y2674" s="4">
        <v>14.983000000000001</v>
      </c>
      <c r="Z2674" s="4">
        <v>6.1120000000000001</v>
      </c>
      <c r="AA2674" s="4">
        <v>1.327</v>
      </c>
    </row>
    <row r="2675" spans="1:27" s="6" customFormat="1" x14ac:dyDescent="0.3">
      <c r="A2675" s="40">
        <v>2674</v>
      </c>
      <c r="B2675" s="18" t="s">
        <v>323</v>
      </c>
      <c r="C2675" s="43" t="s">
        <v>193</v>
      </c>
      <c r="D2675" s="41"/>
      <c r="E2675" s="41">
        <v>233</v>
      </c>
      <c r="F2675" s="41">
        <v>2060</v>
      </c>
      <c r="G2675" s="4">
        <v>24.603999999999999</v>
      </c>
      <c r="H2675" s="4">
        <v>26.155000000000001</v>
      </c>
      <c r="I2675" s="4">
        <v>27.571999999999999</v>
      </c>
      <c r="J2675" s="4">
        <v>27.844000000000001</v>
      </c>
      <c r="K2675" s="4">
        <v>26.684999999999999</v>
      </c>
      <c r="L2675" s="4">
        <v>25.484999999999999</v>
      </c>
      <c r="M2675" s="4">
        <v>26.344999999999999</v>
      </c>
      <c r="N2675" s="4">
        <v>29.126000000000001</v>
      </c>
      <c r="O2675" s="4">
        <v>31.234000000000002</v>
      </c>
      <c r="P2675" s="4">
        <v>31.997</v>
      </c>
      <c r="Q2675" s="4">
        <v>34.372</v>
      </c>
      <c r="R2675" s="4">
        <v>28.082000000000001</v>
      </c>
      <c r="S2675" s="4">
        <v>25.113</v>
      </c>
      <c r="T2675" s="4">
        <v>33.058999999999997</v>
      </c>
      <c r="U2675" s="4">
        <v>41.814</v>
      </c>
      <c r="V2675" s="4">
        <v>37.457999999999998</v>
      </c>
      <c r="W2675" s="4">
        <v>31.558</v>
      </c>
      <c r="X2675" s="4">
        <v>25.564</v>
      </c>
      <c r="Y2675" s="4">
        <v>14.462</v>
      </c>
      <c r="Z2675" s="4">
        <v>6.5490000000000004</v>
      </c>
      <c r="AA2675" s="4">
        <v>1.623</v>
      </c>
    </row>
    <row r="2676" spans="1:27" s="6" customFormat="1" x14ac:dyDescent="0.3">
      <c r="A2676" s="40">
        <v>2675</v>
      </c>
      <c r="B2676" s="18" t="s">
        <v>323</v>
      </c>
      <c r="C2676" s="43" t="s">
        <v>193</v>
      </c>
      <c r="D2676" s="41"/>
      <c r="E2676" s="41">
        <v>233</v>
      </c>
      <c r="F2676" s="41">
        <v>2065</v>
      </c>
      <c r="G2676" s="4">
        <v>23.484999999999999</v>
      </c>
      <c r="H2676" s="4">
        <v>24.539000000000001</v>
      </c>
      <c r="I2676" s="4">
        <v>26.102</v>
      </c>
      <c r="J2676" s="4">
        <v>27.315999999999999</v>
      </c>
      <c r="K2676" s="4">
        <v>27.4</v>
      </c>
      <c r="L2676" s="4">
        <v>26.27</v>
      </c>
      <c r="M2676" s="4">
        <v>25.164999999999999</v>
      </c>
      <c r="N2676" s="4">
        <v>26.109000000000002</v>
      </c>
      <c r="O2676" s="4">
        <v>28.93</v>
      </c>
      <c r="P2676" s="4">
        <v>31.038</v>
      </c>
      <c r="Q2676" s="4">
        <v>31.757999999999999</v>
      </c>
      <c r="R2676" s="4">
        <v>34.033999999999999</v>
      </c>
      <c r="S2676" s="4">
        <v>27.692</v>
      </c>
      <c r="T2676" s="4">
        <v>24.594000000000001</v>
      </c>
      <c r="U2676" s="4">
        <v>31.981999999999999</v>
      </c>
      <c r="V2676" s="4">
        <v>39.447000000000003</v>
      </c>
      <c r="W2676" s="4">
        <v>33.481000000000002</v>
      </c>
      <c r="X2676" s="4">
        <v>25.166</v>
      </c>
      <c r="Y2676" s="4">
        <v>16.399999999999999</v>
      </c>
      <c r="Z2676" s="4">
        <v>6.5890000000000004</v>
      </c>
      <c r="AA2676" s="4">
        <v>1.8720000000000001</v>
      </c>
    </row>
    <row r="2677" spans="1:27" s="6" customFormat="1" x14ac:dyDescent="0.3">
      <c r="A2677" s="40">
        <v>2676</v>
      </c>
      <c r="B2677" s="18" t="s">
        <v>323</v>
      </c>
      <c r="C2677" s="43" t="s">
        <v>193</v>
      </c>
      <c r="D2677" s="41"/>
      <c r="E2677" s="41">
        <v>233</v>
      </c>
      <c r="F2677" s="41">
        <v>2070</v>
      </c>
      <c r="G2677" s="4">
        <v>23.17</v>
      </c>
      <c r="H2677" s="4">
        <v>23.422999999999998</v>
      </c>
      <c r="I2677" s="4">
        <v>24.489000000000001</v>
      </c>
      <c r="J2677" s="4">
        <v>25.861999999999998</v>
      </c>
      <c r="K2677" s="4">
        <v>26.9</v>
      </c>
      <c r="L2677" s="4">
        <v>27.007000000000001</v>
      </c>
      <c r="M2677" s="4">
        <v>25.968</v>
      </c>
      <c r="N2677" s="4">
        <v>24.945</v>
      </c>
      <c r="O2677" s="4">
        <v>25.933</v>
      </c>
      <c r="P2677" s="4">
        <v>28.757999999999999</v>
      </c>
      <c r="Q2677" s="4">
        <v>30.824000000000002</v>
      </c>
      <c r="R2677" s="4">
        <v>31.47</v>
      </c>
      <c r="S2677" s="4">
        <v>33.606000000000002</v>
      </c>
      <c r="T2677" s="4">
        <v>27.17</v>
      </c>
      <c r="U2677" s="4">
        <v>23.850999999999999</v>
      </c>
      <c r="V2677" s="4">
        <v>30.294</v>
      </c>
      <c r="W2677" s="4">
        <v>35.524999999999999</v>
      </c>
      <c r="X2677" s="4">
        <v>27.082000000000001</v>
      </c>
      <c r="Y2677" s="4">
        <v>16.562000000000001</v>
      </c>
      <c r="Z2677" s="4">
        <v>7.7770000000000001</v>
      </c>
      <c r="AA2677" s="4">
        <v>2.0329999999999999</v>
      </c>
    </row>
    <row r="2678" spans="1:27" s="6" customFormat="1" x14ac:dyDescent="0.3">
      <c r="A2678" s="40">
        <v>2677</v>
      </c>
      <c r="B2678" s="18" t="s">
        <v>323</v>
      </c>
      <c r="C2678" s="43" t="s">
        <v>193</v>
      </c>
      <c r="D2678" s="41"/>
      <c r="E2678" s="41">
        <v>233</v>
      </c>
      <c r="F2678" s="41">
        <v>2075</v>
      </c>
      <c r="G2678" s="4">
        <v>23.251999999999999</v>
      </c>
      <c r="H2678" s="4">
        <v>23.114000000000001</v>
      </c>
      <c r="I2678" s="4">
        <v>23.376999999999999</v>
      </c>
      <c r="J2678" s="4">
        <v>24.263999999999999</v>
      </c>
      <c r="K2678" s="4">
        <v>25.471</v>
      </c>
      <c r="L2678" s="4">
        <v>26.532</v>
      </c>
      <c r="M2678" s="4">
        <v>26.725000000000001</v>
      </c>
      <c r="N2678" s="4">
        <v>25.762</v>
      </c>
      <c r="O2678" s="4">
        <v>24.783999999999999</v>
      </c>
      <c r="P2678" s="4">
        <v>25.783999999999999</v>
      </c>
      <c r="Q2678" s="4">
        <v>28.571000000000002</v>
      </c>
      <c r="R2678" s="4">
        <v>30.565000000000001</v>
      </c>
      <c r="S2678" s="4">
        <v>31.105</v>
      </c>
      <c r="T2678" s="4">
        <v>33.027999999999999</v>
      </c>
      <c r="U2678" s="4">
        <v>26.411000000000001</v>
      </c>
      <c r="V2678" s="4">
        <v>22.68</v>
      </c>
      <c r="W2678" s="4">
        <v>27.471</v>
      </c>
      <c r="X2678" s="4">
        <v>29.116</v>
      </c>
      <c r="Y2678" s="4">
        <v>18.257000000000001</v>
      </c>
      <c r="Z2678" s="4">
        <v>8.1590000000000007</v>
      </c>
      <c r="AA2678" s="4">
        <v>2.4689999999999999</v>
      </c>
    </row>
    <row r="2679" spans="1:27" s="6" customFormat="1" x14ac:dyDescent="0.3">
      <c r="A2679" s="40">
        <v>2678</v>
      </c>
      <c r="B2679" s="18" t="s">
        <v>323</v>
      </c>
      <c r="C2679" s="43" t="s">
        <v>193</v>
      </c>
      <c r="D2679" s="41"/>
      <c r="E2679" s="41">
        <v>233</v>
      </c>
      <c r="F2679" s="41">
        <v>2080</v>
      </c>
      <c r="G2679" s="4">
        <v>23.097000000000001</v>
      </c>
      <c r="H2679" s="4">
        <v>23.199000000000002</v>
      </c>
      <c r="I2679" s="4">
        <v>23.071999999999999</v>
      </c>
      <c r="J2679" s="4">
        <v>23.167000000000002</v>
      </c>
      <c r="K2679" s="4">
        <v>23.9</v>
      </c>
      <c r="L2679" s="4">
        <v>25.13</v>
      </c>
      <c r="M2679" s="4">
        <v>26.268999999999998</v>
      </c>
      <c r="N2679" s="4">
        <v>26.532</v>
      </c>
      <c r="O2679" s="4">
        <v>25.611000000000001</v>
      </c>
      <c r="P2679" s="4">
        <v>24.646999999999998</v>
      </c>
      <c r="Q2679" s="4">
        <v>25.625</v>
      </c>
      <c r="R2679" s="4">
        <v>28.352</v>
      </c>
      <c r="S2679" s="4">
        <v>30.242000000000001</v>
      </c>
      <c r="T2679" s="4">
        <v>30.614999999999998</v>
      </c>
      <c r="U2679" s="4">
        <v>32.177</v>
      </c>
      <c r="V2679" s="4">
        <v>25.204999999999998</v>
      </c>
      <c r="W2679" s="4">
        <v>20.7</v>
      </c>
      <c r="X2679" s="4">
        <v>22.795000000000002</v>
      </c>
      <c r="Y2679" s="4">
        <v>20.079999999999998</v>
      </c>
      <c r="Z2679" s="4">
        <v>9.3249999999999993</v>
      </c>
      <c r="AA2679" s="4">
        <v>2.7989999999999999</v>
      </c>
    </row>
    <row r="2680" spans="1:27" s="6" customFormat="1" x14ac:dyDescent="0.3">
      <c r="A2680" s="40">
        <v>2679</v>
      </c>
      <c r="B2680" s="18" t="s">
        <v>323</v>
      </c>
      <c r="C2680" s="43" t="s">
        <v>193</v>
      </c>
      <c r="D2680" s="41"/>
      <c r="E2680" s="41">
        <v>233</v>
      </c>
      <c r="F2680" s="41">
        <v>2085</v>
      </c>
      <c r="G2680" s="4">
        <v>22.414999999999999</v>
      </c>
      <c r="H2680" s="4">
        <v>23.048999999999999</v>
      </c>
      <c r="I2680" s="4">
        <v>23.158999999999999</v>
      </c>
      <c r="J2680" s="4">
        <v>22.878</v>
      </c>
      <c r="K2680" s="4">
        <v>22.831</v>
      </c>
      <c r="L2680" s="4">
        <v>23.584</v>
      </c>
      <c r="M2680" s="4">
        <v>24.888999999999999</v>
      </c>
      <c r="N2680" s="4">
        <v>26.088999999999999</v>
      </c>
      <c r="O2680" s="4">
        <v>26.390999999999998</v>
      </c>
      <c r="P2680" s="4">
        <v>25.484000000000002</v>
      </c>
      <c r="Q2680" s="4">
        <v>24.507000000000001</v>
      </c>
      <c r="R2680" s="4">
        <v>25.440999999999999</v>
      </c>
      <c r="S2680" s="4">
        <v>28.077000000000002</v>
      </c>
      <c r="T2680" s="4">
        <v>29.806000000000001</v>
      </c>
      <c r="U2680" s="4">
        <v>29.888999999999999</v>
      </c>
      <c r="V2680" s="4">
        <v>30.814</v>
      </c>
      <c r="W2680" s="4">
        <v>23.148</v>
      </c>
      <c r="X2680" s="4">
        <v>17.381</v>
      </c>
      <c r="Y2680" s="4">
        <v>16.074999999999999</v>
      </c>
      <c r="Z2680" s="4">
        <v>10.635999999999999</v>
      </c>
      <c r="AA2680" s="4">
        <v>3.3450000000000002</v>
      </c>
    </row>
    <row r="2681" spans="1:27" s="6" customFormat="1" x14ac:dyDescent="0.3">
      <c r="A2681" s="40">
        <v>2680</v>
      </c>
      <c r="B2681" s="18" t="s">
        <v>323</v>
      </c>
      <c r="C2681" s="43" t="s">
        <v>193</v>
      </c>
      <c r="D2681" s="41"/>
      <c r="E2681" s="41">
        <v>233</v>
      </c>
      <c r="F2681" s="41">
        <v>2090</v>
      </c>
      <c r="G2681" s="4">
        <v>21.433</v>
      </c>
      <c r="H2681" s="4">
        <v>22.37</v>
      </c>
      <c r="I2681" s="4">
        <v>23.010999999999999</v>
      </c>
      <c r="J2681" s="4">
        <v>22.978999999999999</v>
      </c>
      <c r="K2681" s="4">
        <v>22.568999999999999</v>
      </c>
      <c r="L2681" s="4">
        <v>22.539000000000001</v>
      </c>
      <c r="M2681" s="4">
        <v>23.361000000000001</v>
      </c>
      <c r="N2681" s="4">
        <v>24.725000000000001</v>
      </c>
      <c r="O2681" s="4">
        <v>25.962</v>
      </c>
      <c r="P2681" s="4">
        <v>26.273</v>
      </c>
      <c r="Q2681" s="4">
        <v>25.353999999999999</v>
      </c>
      <c r="R2681" s="4">
        <v>24.347000000000001</v>
      </c>
      <c r="S2681" s="4">
        <v>25.216999999999999</v>
      </c>
      <c r="T2681" s="4">
        <v>27.707000000000001</v>
      </c>
      <c r="U2681" s="4">
        <v>29.152000000000001</v>
      </c>
      <c r="V2681" s="4">
        <v>28.710999999999999</v>
      </c>
      <c r="W2681" s="4">
        <v>28.465</v>
      </c>
      <c r="X2681" s="4">
        <v>19.658000000000001</v>
      </c>
      <c r="Y2681" s="4">
        <v>12.518000000000001</v>
      </c>
      <c r="Z2681" s="4">
        <v>8.8140000000000001</v>
      </c>
      <c r="AA2681" s="4">
        <v>4.0339999999999998</v>
      </c>
    </row>
    <row r="2682" spans="1:27" s="6" customFormat="1" x14ac:dyDescent="0.3">
      <c r="A2682" s="40">
        <v>2681</v>
      </c>
      <c r="B2682" s="18" t="s">
        <v>323</v>
      </c>
      <c r="C2682" s="43" t="s">
        <v>193</v>
      </c>
      <c r="D2682" s="41"/>
      <c r="E2682" s="41">
        <v>233</v>
      </c>
      <c r="F2682" s="41">
        <v>2095</v>
      </c>
      <c r="G2682" s="4">
        <v>20.597999999999999</v>
      </c>
      <c r="H2682" s="4">
        <v>21.391999999999999</v>
      </c>
      <c r="I2682" s="4">
        <v>22.337</v>
      </c>
      <c r="J2682" s="4">
        <v>22.847000000000001</v>
      </c>
      <c r="K2682" s="4">
        <v>22.693999999999999</v>
      </c>
      <c r="L2682" s="4">
        <v>22.3</v>
      </c>
      <c r="M2682" s="4">
        <v>22.335999999999999</v>
      </c>
      <c r="N2682" s="4">
        <v>23.213000000000001</v>
      </c>
      <c r="O2682" s="4">
        <v>24.611000000000001</v>
      </c>
      <c r="P2682" s="4">
        <v>25.855</v>
      </c>
      <c r="Q2682" s="4">
        <v>26.15</v>
      </c>
      <c r="R2682" s="4">
        <v>25.202000000000002</v>
      </c>
      <c r="S2682" s="4">
        <v>24.152000000000001</v>
      </c>
      <c r="T2682" s="4">
        <v>24.914000000000001</v>
      </c>
      <c r="U2682" s="4">
        <v>27.148</v>
      </c>
      <c r="V2682" s="4">
        <v>28.088000000000001</v>
      </c>
      <c r="W2682" s="4">
        <v>26.664000000000001</v>
      </c>
      <c r="X2682" s="4">
        <v>24.425000000000001</v>
      </c>
      <c r="Y2682" s="4">
        <v>14.439</v>
      </c>
      <c r="Z2682" s="4">
        <v>7.0910000000000002</v>
      </c>
      <c r="AA2682" s="4">
        <v>3.871</v>
      </c>
    </row>
    <row r="2683" spans="1:27" s="6" customFormat="1" x14ac:dyDescent="0.3">
      <c r="A2683" s="40">
        <v>2682</v>
      </c>
      <c r="B2683" s="18" t="s">
        <v>323</v>
      </c>
      <c r="C2683" s="43" t="s">
        <v>193</v>
      </c>
      <c r="D2683" s="41"/>
      <c r="E2683" s="41">
        <v>233</v>
      </c>
      <c r="F2683" s="41">
        <v>2100</v>
      </c>
      <c r="G2683" s="4">
        <v>20.108000000000001</v>
      </c>
      <c r="H2683" s="4">
        <v>20.562000000000001</v>
      </c>
      <c r="I2683" s="4">
        <v>21.361999999999998</v>
      </c>
      <c r="J2683" s="4">
        <v>22.187000000000001</v>
      </c>
      <c r="K2683" s="4">
        <v>22.588000000000001</v>
      </c>
      <c r="L2683" s="4">
        <v>22.451000000000001</v>
      </c>
      <c r="M2683" s="4">
        <v>22.116</v>
      </c>
      <c r="N2683" s="4">
        <v>22.202999999999999</v>
      </c>
      <c r="O2683" s="4">
        <v>23.111999999999998</v>
      </c>
      <c r="P2683" s="4">
        <v>24.515999999999998</v>
      </c>
      <c r="Q2683" s="4">
        <v>25.745000000000001</v>
      </c>
      <c r="R2683" s="4">
        <v>26.012</v>
      </c>
      <c r="S2683" s="4">
        <v>25.021000000000001</v>
      </c>
      <c r="T2683" s="4">
        <v>23.887</v>
      </c>
      <c r="U2683" s="4">
        <v>24.451000000000001</v>
      </c>
      <c r="V2683" s="4">
        <v>26.225999999999999</v>
      </c>
      <c r="W2683" s="4">
        <v>26.218</v>
      </c>
      <c r="X2683" s="4">
        <v>23.103999999999999</v>
      </c>
      <c r="Y2683" s="4">
        <v>18.274999999999999</v>
      </c>
      <c r="Z2683" s="4">
        <v>8.4380000000000006</v>
      </c>
      <c r="AA2683" s="4">
        <v>3.4449999999999998</v>
      </c>
    </row>
    <row r="2684" spans="1:27" s="6" customFormat="1" x14ac:dyDescent="0.3">
      <c r="A2684" s="40">
        <v>2683</v>
      </c>
      <c r="B2684" s="18" t="s">
        <v>323</v>
      </c>
      <c r="C2684" s="43" t="s">
        <v>194</v>
      </c>
      <c r="D2684" s="41">
        <v>17</v>
      </c>
      <c r="E2684" s="41">
        <v>246</v>
      </c>
      <c r="F2684" s="41">
        <v>2015</v>
      </c>
      <c r="G2684" s="4">
        <v>146.536</v>
      </c>
      <c r="H2684" s="4">
        <v>149.99</v>
      </c>
      <c r="I2684" s="4">
        <v>142.61799999999999</v>
      </c>
      <c r="J2684" s="4">
        <v>147.69399999999999</v>
      </c>
      <c r="K2684" s="4">
        <v>170.24299999999999</v>
      </c>
      <c r="L2684" s="4">
        <v>165.244</v>
      </c>
      <c r="M2684" s="4">
        <v>172.202</v>
      </c>
      <c r="N2684" s="4">
        <v>167.017</v>
      </c>
      <c r="O2684" s="4">
        <v>153.22900000000001</v>
      </c>
      <c r="P2684" s="4">
        <v>175.04400000000001</v>
      </c>
      <c r="Q2684" s="4">
        <v>187.381</v>
      </c>
      <c r="R2684" s="4">
        <v>185.48599999999999</v>
      </c>
      <c r="S2684" s="4">
        <v>190.84800000000001</v>
      </c>
      <c r="T2684" s="4">
        <v>199.25700000000001</v>
      </c>
      <c r="U2684" s="4">
        <v>135.54400000000001</v>
      </c>
      <c r="V2684" s="4">
        <v>111.31399999999999</v>
      </c>
      <c r="W2684" s="4">
        <v>87.141000000000005</v>
      </c>
      <c r="X2684" s="4">
        <v>62.47</v>
      </c>
      <c r="Y2684" s="4">
        <v>28.366</v>
      </c>
      <c r="Z2684" s="4">
        <v>5.8369999999999997</v>
      </c>
      <c r="AA2684" s="4">
        <v>0.66700000000000004</v>
      </c>
    </row>
    <row r="2685" spans="1:27" s="6" customFormat="1" x14ac:dyDescent="0.3">
      <c r="A2685" s="40">
        <v>2684</v>
      </c>
      <c r="B2685" s="18" t="s">
        <v>323</v>
      </c>
      <c r="C2685" s="43" t="s">
        <v>194</v>
      </c>
      <c r="D2685" s="41">
        <v>17</v>
      </c>
      <c r="E2685" s="41">
        <v>246</v>
      </c>
      <c r="F2685" s="41">
        <v>2020</v>
      </c>
      <c r="G2685" s="4">
        <v>149.56899999999999</v>
      </c>
      <c r="H2685" s="4">
        <v>148.68199999999999</v>
      </c>
      <c r="I2685" s="4">
        <v>151.73699999999999</v>
      </c>
      <c r="J2685" s="4">
        <v>144.44900000000001</v>
      </c>
      <c r="K2685" s="4">
        <v>152.61500000000001</v>
      </c>
      <c r="L2685" s="4">
        <v>175.41800000000001</v>
      </c>
      <c r="M2685" s="4">
        <v>168.48</v>
      </c>
      <c r="N2685" s="4">
        <v>174.37700000000001</v>
      </c>
      <c r="O2685" s="4">
        <v>168.48500000000001</v>
      </c>
      <c r="P2685" s="4">
        <v>153.917</v>
      </c>
      <c r="Q2685" s="4">
        <v>174.88900000000001</v>
      </c>
      <c r="R2685" s="4">
        <v>185.95</v>
      </c>
      <c r="S2685" s="4">
        <v>182.54300000000001</v>
      </c>
      <c r="T2685" s="4">
        <v>185.82900000000001</v>
      </c>
      <c r="U2685" s="4">
        <v>190.05199999999999</v>
      </c>
      <c r="V2685" s="4">
        <v>123.956</v>
      </c>
      <c r="W2685" s="4">
        <v>92.844999999999999</v>
      </c>
      <c r="X2685" s="4">
        <v>60.448999999999998</v>
      </c>
      <c r="Y2685" s="4">
        <v>31.265999999999998</v>
      </c>
      <c r="Z2685" s="4">
        <v>8.42</v>
      </c>
      <c r="AA2685" s="4">
        <v>0.89300000000000002</v>
      </c>
    </row>
    <row r="2686" spans="1:27" s="6" customFormat="1" x14ac:dyDescent="0.3">
      <c r="A2686" s="40">
        <v>2685</v>
      </c>
      <c r="B2686" s="18" t="s">
        <v>323</v>
      </c>
      <c r="C2686" s="43" t="s">
        <v>194</v>
      </c>
      <c r="D2686" s="41">
        <v>17</v>
      </c>
      <c r="E2686" s="41">
        <v>246</v>
      </c>
      <c r="F2686" s="41">
        <v>2025</v>
      </c>
      <c r="G2686" s="4">
        <v>149.74100000000001</v>
      </c>
      <c r="H2686" s="4">
        <v>151.721</v>
      </c>
      <c r="I2686" s="4">
        <v>150.434</v>
      </c>
      <c r="J2686" s="4">
        <v>153.57</v>
      </c>
      <c r="K2686" s="4">
        <v>149.387</v>
      </c>
      <c r="L2686" s="4">
        <v>157.83199999999999</v>
      </c>
      <c r="M2686" s="4">
        <v>178.661</v>
      </c>
      <c r="N2686" s="4">
        <v>170.697</v>
      </c>
      <c r="O2686" s="4">
        <v>175.874</v>
      </c>
      <c r="P2686" s="4">
        <v>169.172</v>
      </c>
      <c r="Q2686" s="4">
        <v>154.03100000000001</v>
      </c>
      <c r="R2686" s="4">
        <v>173.78399999999999</v>
      </c>
      <c r="S2686" s="4">
        <v>183.29300000000001</v>
      </c>
      <c r="T2686" s="4">
        <v>178.21700000000001</v>
      </c>
      <c r="U2686" s="4">
        <v>178.05500000000001</v>
      </c>
      <c r="V2686" s="4">
        <v>175.167</v>
      </c>
      <c r="W2686" s="4">
        <v>104.86199999999999</v>
      </c>
      <c r="X2686" s="4">
        <v>65.921999999999997</v>
      </c>
      <c r="Y2686" s="4">
        <v>31.295000000000002</v>
      </c>
      <c r="Z2686" s="4">
        <v>9.6839999999999993</v>
      </c>
      <c r="AA2686" s="4">
        <v>1.329</v>
      </c>
    </row>
    <row r="2687" spans="1:27" s="6" customFormat="1" x14ac:dyDescent="0.3">
      <c r="A2687" s="40">
        <v>2686</v>
      </c>
      <c r="B2687" s="18" t="s">
        <v>323</v>
      </c>
      <c r="C2687" s="43" t="s">
        <v>194</v>
      </c>
      <c r="D2687" s="41">
        <v>17</v>
      </c>
      <c r="E2687" s="41">
        <v>246</v>
      </c>
      <c r="F2687" s="41">
        <v>2030</v>
      </c>
      <c r="G2687" s="4">
        <v>147.476</v>
      </c>
      <c r="H2687" s="4">
        <v>151.89599999999999</v>
      </c>
      <c r="I2687" s="4">
        <v>153.476</v>
      </c>
      <c r="J2687" s="4">
        <v>152.27500000000001</v>
      </c>
      <c r="K2687" s="4">
        <v>158.511</v>
      </c>
      <c r="L2687" s="4">
        <v>154.62299999999999</v>
      </c>
      <c r="M2687" s="4">
        <v>161.11699999999999</v>
      </c>
      <c r="N2687" s="4">
        <v>180.887</v>
      </c>
      <c r="O2687" s="4">
        <v>172.245</v>
      </c>
      <c r="P2687" s="4">
        <v>176.59800000000001</v>
      </c>
      <c r="Q2687" s="4">
        <v>169.286</v>
      </c>
      <c r="R2687" s="4">
        <v>153.29</v>
      </c>
      <c r="S2687" s="4">
        <v>171.56899999999999</v>
      </c>
      <c r="T2687" s="4">
        <v>179.36600000000001</v>
      </c>
      <c r="U2687" s="4">
        <v>171.458</v>
      </c>
      <c r="V2687" s="4">
        <v>165.31800000000001</v>
      </c>
      <c r="W2687" s="4">
        <v>150.071</v>
      </c>
      <c r="X2687" s="4">
        <v>76.066000000000003</v>
      </c>
      <c r="Y2687" s="4">
        <v>35.222999999999999</v>
      </c>
      <c r="Z2687" s="4">
        <v>10.09</v>
      </c>
      <c r="AA2687" s="4">
        <v>1.631</v>
      </c>
    </row>
    <row r="2688" spans="1:27" s="6" customFormat="1" x14ac:dyDescent="0.3">
      <c r="A2688" s="40">
        <v>2687</v>
      </c>
      <c r="B2688" s="18" t="s">
        <v>323</v>
      </c>
      <c r="C2688" s="43" t="s">
        <v>194</v>
      </c>
      <c r="D2688" s="41">
        <v>17</v>
      </c>
      <c r="E2688" s="41">
        <v>246</v>
      </c>
      <c r="F2688" s="41">
        <v>2035</v>
      </c>
      <c r="G2688" s="4">
        <v>145.77000000000001</v>
      </c>
      <c r="H2688" s="4">
        <v>149.636</v>
      </c>
      <c r="I2688" s="4">
        <v>153.654</v>
      </c>
      <c r="J2688" s="4">
        <v>155.32300000000001</v>
      </c>
      <c r="K2688" s="4">
        <v>157.233</v>
      </c>
      <c r="L2688" s="4">
        <v>163.75399999999999</v>
      </c>
      <c r="M2688" s="4">
        <v>157.93</v>
      </c>
      <c r="N2688" s="4">
        <v>163.39699999999999</v>
      </c>
      <c r="O2688" s="4">
        <v>182.453</v>
      </c>
      <c r="P2688" s="4">
        <v>173.05199999999999</v>
      </c>
      <c r="Q2688" s="4">
        <v>176.768</v>
      </c>
      <c r="R2688" s="4">
        <v>168.547</v>
      </c>
      <c r="S2688" s="4">
        <v>151.578</v>
      </c>
      <c r="T2688" s="4">
        <v>168.27799999999999</v>
      </c>
      <c r="U2688" s="4">
        <v>173.21600000000001</v>
      </c>
      <c r="V2688" s="4">
        <v>160.29900000000001</v>
      </c>
      <c r="W2688" s="4">
        <v>143.40199999999999</v>
      </c>
      <c r="X2688" s="4">
        <v>111.155</v>
      </c>
      <c r="Y2688" s="4">
        <v>41.929000000000002</v>
      </c>
      <c r="Z2688" s="4">
        <v>11.826000000000001</v>
      </c>
      <c r="AA2688" s="4">
        <v>1.8029999999999999</v>
      </c>
    </row>
    <row r="2689" spans="1:27" s="6" customFormat="1" x14ac:dyDescent="0.3">
      <c r="A2689" s="40">
        <v>2688</v>
      </c>
      <c r="B2689" s="18" t="s">
        <v>323</v>
      </c>
      <c r="C2689" s="43" t="s">
        <v>194</v>
      </c>
      <c r="D2689" s="41">
        <v>17</v>
      </c>
      <c r="E2689" s="41">
        <v>246</v>
      </c>
      <c r="F2689" s="41">
        <v>2040</v>
      </c>
      <c r="G2689" s="4">
        <v>146.59399999999999</v>
      </c>
      <c r="H2689" s="4">
        <v>147.93299999999999</v>
      </c>
      <c r="I2689" s="4">
        <v>151.398</v>
      </c>
      <c r="J2689" s="4">
        <v>155.50899999999999</v>
      </c>
      <c r="K2689" s="4">
        <v>160.28899999999999</v>
      </c>
      <c r="L2689" s="4">
        <v>162.489</v>
      </c>
      <c r="M2689" s="4">
        <v>167.06899999999999</v>
      </c>
      <c r="N2689" s="4">
        <v>160.239</v>
      </c>
      <c r="O2689" s="4">
        <v>165.04300000000001</v>
      </c>
      <c r="P2689" s="4">
        <v>183.285</v>
      </c>
      <c r="Q2689" s="4">
        <v>173.33699999999999</v>
      </c>
      <c r="R2689" s="4">
        <v>176.11</v>
      </c>
      <c r="S2689" s="4">
        <v>166.84399999999999</v>
      </c>
      <c r="T2689" s="4">
        <v>149.001</v>
      </c>
      <c r="U2689" s="4">
        <v>163.08099999999999</v>
      </c>
      <c r="V2689" s="4">
        <v>162.96299999999999</v>
      </c>
      <c r="W2689" s="4">
        <v>140.655</v>
      </c>
      <c r="X2689" s="4">
        <v>108.322</v>
      </c>
      <c r="Y2689" s="4">
        <v>63.128</v>
      </c>
      <c r="Z2689" s="4">
        <v>14.638999999999999</v>
      </c>
      <c r="AA2689" s="4">
        <v>2.1749999999999998</v>
      </c>
    </row>
    <row r="2690" spans="1:27" s="6" customFormat="1" x14ac:dyDescent="0.3">
      <c r="A2690" s="40">
        <v>2689</v>
      </c>
      <c r="B2690" s="18" t="s">
        <v>323</v>
      </c>
      <c r="C2690" s="43" t="s">
        <v>194</v>
      </c>
      <c r="D2690" s="41">
        <v>17</v>
      </c>
      <c r="E2690" s="41">
        <v>246</v>
      </c>
      <c r="F2690" s="41">
        <v>2045</v>
      </c>
      <c r="G2690" s="4">
        <v>148.779</v>
      </c>
      <c r="H2690" s="4">
        <v>148.76300000000001</v>
      </c>
      <c r="I2690" s="4">
        <v>149.69900000000001</v>
      </c>
      <c r="J2690" s="4">
        <v>153.256</v>
      </c>
      <c r="K2690" s="4">
        <v>160.48699999999999</v>
      </c>
      <c r="L2690" s="4">
        <v>165.55799999999999</v>
      </c>
      <c r="M2690" s="4">
        <v>165.81899999999999</v>
      </c>
      <c r="N2690" s="4">
        <v>169.387</v>
      </c>
      <c r="O2690" s="4">
        <v>161.923</v>
      </c>
      <c r="P2690" s="4">
        <v>165.989</v>
      </c>
      <c r="Q2690" s="4">
        <v>183.60900000000001</v>
      </c>
      <c r="R2690" s="4">
        <v>172.839</v>
      </c>
      <c r="S2690" s="4">
        <v>174.52099999999999</v>
      </c>
      <c r="T2690" s="4">
        <v>164.28800000000001</v>
      </c>
      <c r="U2690" s="4">
        <v>144.88399999999999</v>
      </c>
      <c r="V2690" s="4">
        <v>154.346</v>
      </c>
      <c r="W2690" s="4">
        <v>144.55699999999999</v>
      </c>
      <c r="X2690" s="4">
        <v>108.276</v>
      </c>
      <c r="Y2690" s="4">
        <v>63.341000000000001</v>
      </c>
      <c r="Z2690" s="4">
        <v>22.914000000000001</v>
      </c>
      <c r="AA2690" s="4">
        <v>2.7850000000000001</v>
      </c>
    </row>
    <row r="2691" spans="1:27" s="6" customFormat="1" x14ac:dyDescent="0.3">
      <c r="A2691" s="40">
        <v>2690</v>
      </c>
      <c r="B2691" s="18" t="s">
        <v>323</v>
      </c>
      <c r="C2691" s="43" t="s">
        <v>194</v>
      </c>
      <c r="D2691" s="41">
        <v>17</v>
      </c>
      <c r="E2691" s="41">
        <v>246</v>
      </c>
      <c r="F2691" s="41">
        <v>2050</v>
      </c>
      <c r="G2691" s="4">
        <v>150.291</v>
      </c>
      <c r="H2691" s="4">
        <v>150.94900000000001</v>
      </c>
      <c r="I2691" s="4">
        <v>150.53100000000001</v>
      </c>
      <c r="J2691" s="4">
        <v>151.565</v>
      </c>
      <c r="K2691" s="4">
        <v>158.24700000000001</v>
      </c>
      <c r="L2691" s="4">
        <v>165.767</v>
      </c>
      <c r="M2691" s="4">
        <v>168.90100000000001</v>
      </c>
      <c r="N2691" s="4">
        <v>168.16</v>
      </c>
      <c r="O2691" s="4">
        <v>171.089</v>
      </c>
      <c r="P2691" s="4">
        <v>162.93</v>
      </c>
      <c r="Q2691" s="4">
        <v>166.476</v>
      </c>
      <c r="R2691" s="4">
        <v>183.16800000000001</v>
      </c>
      <c r="S2691" s="4">
        <v>171.47</v>
      </c>
      <c r="T2691" s="4">
        <v>172.13</v>
      </c>
      <c r="U2691" s="4">
        <v>160.20599999999999</v>
      </c>
      <c r="V2691" s="4">
        <v>137.893</v>
      </c>
      <c r="W2691" s="4">
        <v>138.32499999999999</v>
      </c>
      <c r="X2691" s="4">
        <v>113.313</v>
      </c>
      <c r="Y2691" s="4">
        <v>65.141000000000005</v>
      </c>
      <c r="Z2691" s="4">
        <v>23.891999999999999</v>
      </c>
      <c r="AA2691" s="4">
        <v>4.4169999999999998</v>
      </c>
    </row>
    <row r="2692" spans="1:27" s="6" customFormat="1" x14ac:dyDescent="0.3">
      <c r="A2692" s="40">
        <v>2691</v>
      </c>
      <c r="B2692" s="18" t="s">
        <v>323</v>
      </c>
      <c r="C2692" s="43" t="s">
        <v>194</v>
      </c>
      <c r="D2692" s="41">
        <v>17</v>
      </c>
      <c r="E2692" s="41">
        <v>246</v>
      </c>
      <c r="F2692" s="41">
        <v>2055</v>
      </c>
      <c r="G2692" s="4">
        <v>150.45099999999999</v>
      </c>
      <c r="H2692" s="4">
        <v>152.35400000000001</v>
      </c>
      <c r="I2692" s="4">
        <v>152.62899999999999</v>
      </c>
      <c r="J2692" s="4">
        <v>152.304</v>
      </c>
      <c r="K2692" s="4">
        <v>156.31100000000001</v>
      </c>
      <c r="L2692" s="4">
        <v>163.27199999999999</v>
      </c>
      <c r="M2692" s="4">
        <v>168.95</v>
      </c>
      <c r="N2692" s="4">
        <v>171.13200000000001</v>
      </c>
      <c r="O2692" s="4">
        <v>169.79300000000001</v>
      </c>
      <c r="P2692" s="4">
        <v>172.04599999999999</v>
      </c>
      <c r="Q2692" s="4">
        <v>163.43899999999999</v>
      </c>
      <c r="R2692" s="4">
        <v>166.21799999999999</v>
      </c>
      <c r="S2692" s="4">
        <v>181.86799999999999</v>
      </c>
      <c r="T2692" s="4">
        <v>169.381</v>
      </c>
      <c r="U2692" s="4">
        <v>168.29300000000001</v>
      </c>
      <c r="V2692" s="4">
        <v>153.221</v>
      </c>
      <c r="W2692" s="4">
        <v>124.77200000000001</v>
      </c>
      <c r="X2692" s="4">
        <v>110.31</v>
      </c>
      <c r="Y2692" s="4">
        <v>70.067999999999998</v>
      </c>
      <c r="Z2692" s="4">
        <v>25.515999999999998</v>
      </c>
      <c r="AA2692" s="4">
        <v>5.048</v>
      </c>
    </row>
    <row r="2693" spans="1:27" s="6" customFormat="1" x14ac:dyDescent="0.3">
      <c r="A2693" s="40">
        <v>2692</v>
      </c>
      <c r="B2693" s="18" t="s">
        <v>323</v>
      </c>
      <c r="C2693" s="43" t="s">
        <v>194</v>
      </c>
      <c r="D2693" s="41">
        <v>17</v>
      </c>
      <c r="E2693" s="41">
        <v>246</v>
      </c>
      <c r="F2693" s="41">
        <v>2060</v>
      </c>
      <c r="G2693" s="4">
        <v>149.82</v>
      </c>
      <c r="H2693" s="4">
        <v>152.40600000000001</v>
      </c>
      <c r="I2693" s="4">
        <v>153.947</v>
      </c>
      <c r="J2693" s="4">
        <v>154.31200000000001</v>
      </c>
      <c r="K2693" s="4">
        <v>156.804</v>
      </c>
      <c r="L2693" s="4">
        <v>161.077</v>
      </c>
      <c r="M2693" s="4">
        <v>166.29599999999999</v>
      </c>
      <c r="N2693" s="4">
        <v>171.07300000000001</v>
      </c>
      <c r="O2693" s="4">
        <v>172.69</v>
      </c>
      <c r="P2693" s="4">
        <v>170.726</v>
      </c>
      <c r="Q2693" s="4">
        <v>172.53299999999999</v>
      </c>
      <c r="R2693" s="4">
        <v>163.26300000000001</v>
      </c>
      <c r="S2693" s="4">
        <v>165.20099999999999</v>
      </c>
      <c r="T2693" s="4">
        <v>179.88200000000001</v>
      </c>
      <c r="U2693" s="4">
        <v>166.012</v>
      </c>
      <c r="V2693" s="4">
        <v>161.68799999999999</v>
      </c>
      <c r="W2693" s="4">
        <v>139.86199999999999</v>
      </c>
      <c r="X2693" s="4">
        <v>101.136</v>
      </c>
      <c r="Y2693" s="4">
        <v>70.040999999999997</v>
      </c>
      <c r="Z2693" s="4">
        <v>28.478000000000002</v>
      </c>
      <c r="AA2693" s="4">
        <v>5.6509999999999998</v>
      </c>
    </row>
    <row r="2694" spans="1:27" s="6" customFormat="1" x14ac:dyDescent="0.3">
      <c r="A2694" s="40">
        <v>2693</v>
      </c>
      <c r="B2694" s="18" t="s">
        <v>323</v>
      </c>
      <c r="C2694" s="43" t="s">
        <v>194</v>
      </c>
      <c r="D2694" s="41">
        <v>17</v>
      </c>
      <c r="E2694" s="41">
        <v>246</v>
      </c>
      <c r="F2694" s="41">
        <v>2065</v>
      </c>
      <c r="G2694" s="4">
        <v>148.83699999999999</v>
      </c>
      <c r="H2694" s="4">
        <v>151.66800000000001</v>
      </c>
      <c r="I2694" s="4">
        <v>153.91</v>
      </c>
      <c r="J2694" s="4">
        <v>155.53700000000001</v>
      </c>
      <c r="K2694" s="4">
        <v>158.565</v>
      </c>
      <c r="L2694" s="4">
        <v>161.309</v>
      </c>
      <c r="M2694" s="4">
        <v>163.94</v>
      </c>
      <c r="N2694" s="4">
        <v>168.31</v>
      </c>
      <c r="O2694" s="4">
        <v>172.55699999999999</v>
      </c>
      <c r="P2694" s="4">
        <v>173.58600000000001</v>
      </c>
      <c r="Q2694" s="4">
        <v>171.221</v>
      </c>
      <c r="R2694" s="4">
        <v>172.37100000000001</v>
      </c>
      <c r="S2694" s="4">
        <v>162.393</v>
      </c>
      <c r="T2694" s="4">
        <v>163.62799999999999</v>
      </c>
      <c r="U2694" s="4">
        <v>176.69499999999999</v>
      </c>
      <c r="V2694" s="4">
        <v>160.178</v>
      </c>
      <c r="W2694" s="4">
        <v>148.83000000000001</v>
      </c>
      <c r="X2694" s="4">
        <v>115.166</v>
      </c>
      <c r="Y2694" s="4">
        <v>65.905000000000001</v>
      </c>
      <c r="Z2694" s="4">
        <v>29.533999999999999</v>
      </c>
      <c r="AA2694" s="4">
        <v>6.5439999999999996</v>
      </c>
    </row>
    <row r="2695" spans="1:27" s="6" customFormat="1" x14ac:dyDescent="0.3">
      <c r="A2695" s="40">
        <v>2694</v>
      </c>
      <c r="B2695" s="18" t="s">
        <v>323</v>
      </c>
      <c r="C2695" s="43" t="s">
        <v>194</v>
      </c>
      <c r="D2695" s="41">
        <v>17</v>
      </c>
      <c r="E2695" s="41">
        <v>246</v>
      </c>
      <c r="F2695" s="41">
        <v>2070</v>
      </c>
      <c r="G2695" s="4">
        <v>148.48599999999999</v>
      </c>
      <c r="H2695" s="4">
        <v>150.577</v>
      </c>
      <c r="I2695" s="4">
        <v>153.08500000000001</v>
      </c>
      <c r="J2695" s="4">
        <v>155.41</v>
      </c>
      <c r="K2695" s="4">
        <v>159.54400000000001</v>
      </c>
      <c r="L2695" s="4">
        <v>162.81100000000001</v>
      </c>
      <c r="M2695" s="4">
        <v>164.00800000000001</v>
      </c>
      <c r="N2695" s="4">
        <v>165.846</v>
      </c>
      <c r="O2695" s="4">
        <v>169.72200000000001</v>
      </c>
      <c r="P2695" s="4">
        <v>173.42</v>
      </c>
      <c r="Q2695" s="4">
        <v>174.07599999999999</v>
      </c>
      <c r="R2695" s="4">
        <v>171.11600000000001</v>
      </c>
      <c r="S2695" s="4">
        <v>171.55799999999999</v>
      </c>
      <c r="T2695" s="4">
        <v>161.03800000000001</v>
      </c>
      <c r="U2695" s="4">
        <v>161.07599999999999</v>
      </c>
      <c r="V2695" s="4">
        <v>171.15700000000001</v>
      </c>
      <c r="W2695" s="4">
        <v>148.61500000000001</v>
      </c>
      <c r="X2695" s="4">
        <v>124.42100000000001</v>
      </c>
      <c r="Y2695" s="4">
        <v>76.989999999999995</v>
      </c>
      <c r="Z2695" s="4">
        <v>28.832000000000001</v>
      </c>
      <c r="AA2695" s="4">
        <v>7.1779999999999999</v>
      </c>
    </row>
    <row r="2696" spans="1:27" s="6" customFormat="1" x14ac:dyDescent="0.3">
      <c r="A2696" s="40">
        <v>2695</v>
      </c>
      <c r="B2696" s="18" t="s">
        <v>323</v>
      </c>
      <c r="C2696" s="43" t="s">
        <v>194</v>
      </c>
      <c r="D2696" s="41">
        <v>17</v>
      </c>
      <c r="E2696" s="41">
        <v>246</v>
      </c>
      <c r="F2696" s="41">
        <v>2075</v>
      </c>
      <c r="G2696" s="4">
        <v>148.63</v>
      </c>
      <c r="H2696" s="4">
        <v>150.11799999999999</v>
      </c>
      <c r="I2696" s="4">
        <v>151.90700000000001</v>
      </c>
      <c r="J2696" s="4">
        <v>154.494</v>
      </c>
      <c r="K2696" s="4">
        <v>159.17099999999999</v>
      </c>
      <c r="L2696" s="4">
        <v>163.529</v>
      </c>
      <c r="M2696" s="4">
        <v>165.345</v>
      </c>
      <c r="N2696" s="4">
        <v>165.80099999999999</v>
      </c>
      <c r="O2696" s="4">
        <v>167.18199999999999</v>
      </c>
      <c r="P2696" s="4">
        <v>170.553</v>
      </c>
      <c r="Q2696" s="4">
        <v>173.905</v>
      </c>
      <c r="R2696" s="4">
        <v>174.00800000000001</v>
      </c>
      <c r="S2696" s="4">
        <v>170.42</v>
      </c>
      <c r="T2696" s="4">
        <v>170.29599999999999</v>
      </c>
      <c r="U2696" s="4">
        <v>158.83099999999999</v>
      </c>
      <c r="V2696" s="4">
        <v>156.60900000000001</v>
      </c>
      <c r="W2696" s="4">
        <v>159.97999999999999</v>
      </c>
      <c r="X2696" s="4">
        <v>126.048</v>
      </c>
      <c r="Y2696" s="4">
        <v>85.268000000000001</v>
      </c>
      <c r="Z2696" s="4">
        <v>34.933999999999997</v>
      </c>
      <c r="AA2696" s="4">
        <v>7.4340000000000002</v>
      </c>
    </row>
    <row r="2697" spans="1:27" s="6" customFormat="1" x14ac:dyDescent="0.3">
      <c r="A2697" s="40">
        <v>2696</v>
      </c>
      <c r="B2697" s="18" t="s">
        <v>323</v>
      </c>
      <c r="C2697" s="43" t="s">
        <v>194</v>
      </c>
      <c r="D2697" s="41">
        <v>17</v>
      </c>
      <c r="E2697" s="41">
        <v>246</v>
      </c>
      <c r="F2697" s="41">
        <v>2080</v>
      </c>
      <c r="G2697" s="4">
        <v>148.75800000000001</v>
      </c>
      <c r="H2697" s="4">
        <v>150.154</v>
      </c>
      <c r="I2697" s="4">
        <v>151.357</v>
      </c>
      <c r="J2697" s="4">
        <v>153.22200000000001</v>
      </c>
      <c r="K2697" s="4">
        <v>158.006</v>
      </c>
      <c r="L2697" s="4">
        <v>162.892</v>
      </c>
      <c r="M2697" s="4">
        <v>165.899</v>
      </c>
      <c r="N2697" s="4">
        <v>167.024</v>
      </c>
      <c r="O2697" s="4">
        <v>167.05699999999999</v>
      </c>
      <c r="P2697" s="4">
        <v>167.976</v>
      </c>
      <c r="Q2697" s="4">
        <v>171.03800000000001</v>
      </c>
      <c r="R2697" s="4">
        <v>173.87700000000001</v>
      </c>
      <c r="S2697" s="4">
        <v>173.398</v>
      </c>
      <c r="T2697" s="4">
        <v>169.334</v>
      </c>
      <c r="U2697" s="4">
        <v>168.25</v>
      </c>
      <c r="V2697" s="4">
        <v>154.94999999999999</v>
      </c>
      <c r="W2697" s="4">
        <v>147.41399999999999</v>
      </c>
      <c r="X2697" s="4">
        <v>137.584</v>
      </c>
      <c r="Y2697" s="4">
        <v>88.513000000000005</v>
      </c>
      <c r="Z2697" s="4">
        <v>40.121000000000002</v>
      </c>
      <c r="AA2697" s="4">
        <v>9.0779999999999994</v>
      </c>
    </row>
    <row r="2698" spans="1:27" s="6" customFormat="1" x14ac:dyDescent="0.3">
      <c r="A2698" s="40">
        <v>2697</v>
      </c>
      <c r="B2698" s="18" t="s">
        <v>323</v>
      </c>
      <c r="C2698" s="43" t="s">
        <v>194</v>
      </c>
      <c r="D2698" s="41">
        <v>17</v>
      </c>
      <c r="E2698" s="41">
        <v>246</v>
      </c>
      <c r="F2698" s="41">
        <v>2085</v>
      </c>
      <c r="G2698" s="4">
        <v>148.43600000000001</v>
      </c>
      <c r="H2698" s="4">
        <v>150.17500000000001</v>
      </c>
      <c r="I2698" s="4">
        <v>151.30799999999999</v>
      </c>
      <c r="J2698" s="4">
        <v>152.58099999999999</v>
      </c>
      <c r="K2698" s="4">
        <v>156.48699999999999</v>
      </c>
      <c r="L2698" s="4">
        <v>161.46600000000001</v>
      </c>
      <c r="M2698" s="4">
        <v>165.09899999999999</v>
      </c>
      <c r="N2698" s="4">
        <v>167.46299999999999</v>
      </c>
      <c r="O2698" s="4">
        <v>168.19900000000001</v>
      </c>
      <c r="P2698" s="4">
        <v>167.81</v>
      </c>
      <c r="Q2698" s="4">
        <v>168.452</v>
      </c>
      <c r="R2698" s="4">
        <v>171.054</v>
      </c>
      <c r="S2698" s="4">
        <v>173.36099999999999</v>
      </c>
      <c r="T2698" s="4">
        <v>172.44800000000001</v>
      </c>
      <c r="U2698" s="4">
        <v>167.577</v>
      </c>
      <c r="V2698" s="4">
        <v>164.65700000000001</v>
      </c>
      <c r="W2698" s="4">
        <v>146.83500000000001</v>
      </c>
      <c r="X2698" s="4">
        <v>128.523</v>
      </c>
      <c r="Y2698" s="4">
        <v>99.010999999999996</v>
      </c>
      <c r="Z2698" s="4">
        <v>43.234000000000002</v>
      </c>
      <c r="AA2698" s="4">
        <v>10.956</v>
      </c>
    </row>
    <row r="2699" spans="1:27" s="6" customFormat="1" x14ac:dyDescent="0.3">
      <c r="A2699" s="40">
        <v>2698</v>
      </c>
      <c r="B2699" s="18" t="s">
        <v>323</v>
      </c>
      <c r="C2699" s="43" t="s">
        <v>194</v>
      </c>
      <c r="D2699" s="41">
        <v>17</v>
      </c>
      <c r="E2699" s="41">
        <v>246</v>
      </c>
      <c r="F2699" s="41">
        <v>2090</v>
      </c>
      <c r="G2699" s="4">
        <v>147.40199999999999</v>
      </c>
      <c r="H2699" s="4">
        <v>149.74199999999999</v>
      </c>
      <c r="I2699" s="4">
        <v>151.238</v>
      </c>
      <c r="J2699" s="4">
        <v>152.43799999999999</v>
      </c>
      <c r="K2699" s="4">
        <v>155.59800000000001</v>
      </c>
      <c r="L2699" s="4">
        <v>159.68199999999999</v>
      </c>
      <c r="M2699" s="4">
        <v>163.50399999999999</v>
      </c>
      <c r="N2699" s="4">
        <v>166.54599999999999</v>
      </c>
      <c r="O2699" s="4">
        <v>168.554</v>
      </c>
      <c r="P2699" s="4">
        <v>168.904</v>
      </c>
      <c r="Q2699" s="4">
        <v>168.26900000000001</v>
      </c>
      <c r="R2699" s="4">
        <v>168.50200000000001</v>
      </c>
      <c r="S2699" s="4">
        <v>170.62799999999999</v>
      </c>
      <c r="T2699" s="4">
        <v>172.548</v>
      </c>
      <c r="U2699" s="4">
        <v>170.899</v>
      </c>
      <c r="V2699" s="4">
        <v>164.458</v>
      </c>
      <c r="W2699" s="4">
        <v>156.97300000000001</v>
      </c>
      <c r="X2699" s="4">
        <v>129.63</v>
      </c>
      <c r="Y2699" s="4">
        <v>94.638000000000005</v>
      </c>
      <c r="Z2699" s="4">
        <v>50.121000000000002</v>
      </c>
      <c r="AA2699" s="4">
        <v>12.526</v>
      </c>
    </row>
    <row r="2700" spans="1:27" s="6" customFormat="1" x14ac:dyDescent="0.3">
      <c r="A2700" s="40">
        <v>2699</v>
      </c>
      <c r="B2700" s="18" t="s">
        <v>323</v>
      </c>
      <c r="C2700" s="43" t="s">
        <v>194</v>
      </c>
      <c r="D2700" s="41">
        <v>17</v>
      </c>
      <c r="E2700" s="41">
        <v>246</v>
      </c>
      <c r="F2700" s="41">
        <v>2095</v>
      </c>
      <c r="G2700" s="4">
        <v>146.042</v>
      </c>
      <c r="H2700" s="4">
        <v>148.6</v>
      </c>
      <c r="I2700" s="4">
        <v>150.72</v>
      </c>
      <c r="J2700" s="4">
        <v>152.27699999999999</v>
      </c>
      <c r="K2700" s="4">
        <v>155.20599999999999</v>
      </c>
      <c r="L2700" s="4">
        <v>158.53200000000001</v>
      </c>
      <c r="M2700" s="4">
        <v>161.55600000000001</v>
      </c>
      <c r="N2700" s="4">
        <v>164.83500000000001</v>
      </c>
      <c r="O2700" s="4">
        <v>167.553</v>
      </c>
      <c r="P2700" s="4">
        <v>169.21</v>
      </c>
      <c r="Q2700" s="4">
        <v>169.339</v>
      </c>
      <c r="R2700" s="4">
        <v>168.33699999999999</v>
      </c>
      <c r="S2700" s="4">
        <v>168.15600000000001</v>
      </c>
      <c r="T2700" s="4">
        <v>169.95099999999999</v>
      </c>
      <c r="U2700" s="4">
        <v>171.21899999999999</v>
      </c>
      <c r="V2700" s="4">
        <v>168.14599999999999</v>
      </c>
      <c r="W2700" s="4">
        <v>157.66200000000001</v>
      </c>
      <c r="X2700" s="4">
        <v>140.24299999999999</v>
      </c>
      <c r="Y2700" s="4">
        <v>97.614000000000004</v>
      </c>
      <c r="Z2700" s="4">
        <v>49.645000000000003</v>
      </c>
      <c r="AA2700" s="4">
        <v>15.035</v>
      </c>
    </row>
    <row r="2701" spans="1:27" s="6" customFormat="1" x14ac:dyDescent="0.3">
      <c r="A2701" s="40">
        <v>2700</v>
      </c>
      <c r="B2701" s="18" t="s">
        <v>323</v>
      </c>
      <c r="C2701" s="43" t="s">
        <v>194</v>
      </c>
      <c r="D2701" s="41">
        <v>17</v>
      </c>
      <c r="E2701" s="41">
        <v>246</v>
      </c>
      <c r="F2701" s="41">
        <v>2100</v>
      </c>
      <c r="G2701" s="4">
        <v>144.773</v>
      </c>
      <c r="H2701" s="4">
        <v>147.13</v>
      </c>
      <c r="I2701" s="4">
        <v>149.489</v>
      </c>
      <c r="J2701" s="4">
        <v>151.66300000000001</v>
      </c>
      <c r="K2701" s="4">
        <v>154.79400000000001</v>
      </c>
      <c r="L2701" s="4">
        <v>157.87299999999999</v>
      </c>
      <c r="M2701" s="4">
        <v>160.23599999999999</v>
      </c>
      <c r="N2701" s="4">
        <v>162.76900000000001</v>
      </c>
      <c r="O2701" s="4">
        <v>165.75899999999999</v>
      </c>
      <c r="P2701" s="4">
        <v>168.15899999999999</v>
      </c>
      <c r="Q2701" s="4">
        <v>169.619</v>
      </c>
      <c r="R2701" s="4">
        <v>169.42</v>
      </c>
      <c r="S2701" s="4">
        <v>168.054</v>
      </c>
      <c r="T2701" s="4">
        <v>167.59700000000001</v>
      </c>
      <c r="U2701" s="4">
        <v>168.845</v>
      </c>
      <c r="V2701" s="4">
        <v>168.86</v>
      </c>
      <c r="W2701" s="4">
        <v>162.054</v>
      </c>
      <c r="X2701" s="4">
        <v>142.49799999999999</v>
      </c>
      <c r="Y2701" s="4">
        <v>107.988</v>
      </c>
      <c r="Z2701" s="4">
        <v>53.095999999999997</v>
      </c>
      <c r="AA2701" s="4">
        <v>16.135000000000002</v>
      </c>
    </row>
    <row r="2702" spans="1:27" s="6" customFormat="1" x14ac:dyDescent="0.3">
      <c r="A2702" s="40">
        <v>2701</v>
      </c>
      <c r="B2702" s="18" t="s">
        <v>323</v>
      </c>
      <c r="C2702" s="43" t="s">
        <v>195</v>
      </c>
      <c r="D2702" s="41"/>
      <c r="E2702" s="41">
        <v>352</v>
      </c>
      <c r="F2702" s="41">
        <v>2015</v>
      </c>
      <c r="G2702" s="4">
        <v>11.118</v>
      </c>
      <c r="H2702" s="4">
        <v>11.218</v>
      </c>
      <c r="I2702" s="4">
        <v>10.507999999999999</v>
      </c>
      <c r="J2702" s="4">
        <v>10.714</v>
      </c>
      <c r="K2702" s="4">
        <v>12.242000000000001</v>
      </c>
      <c r="L2702" s="4">
        <v>11.337999999999999</v>
      </c>
      <c r="M2702" s="4">
        <v>11.454000000000001</v>
      </c>
      <c r="N2702" s="4">
        <v>10.813000000000001</v>
      </c>
      <c r="O2702" s="4">
        <v>10.445</v>
      </c>
      <c r="P2702" s="4">
        <v>10.494</v>
      </c>
      <c r="Q2702" s="4">
        <v>10.974</v>
      </c>
      <c r="R2702" s="4">
        <v>10.433</v>
      </c>
      <c r="S2702" s="4">
        <v>8.8320000000000007</v>
      </c>
      <c r="T2702" s="4">
        <v>7.306</v>
      </c>
      <c r="U2702" s="4">
        <v>5.4809999999999999</v>
      </c>
      <c r="V2702" s="4">
        <v>3.9980000000000002</v>
      </c>
      <c r="W2702" s="4">
        <v>3.5859999999999999</v>
      </c>
      <c r="X2702" s="4">
        <v>2.286</v>
      </c>
      <c r="Y2702" s="4">
        <v>1.034</v>
      </c>
      <c r="Z2702" s="4">
        <v>0.246</v>
      </c>
      <c r="AA2702" s="4">
        <v>3.2000000000000001E-2</v>
      </c>
    </row>
    <row r="2703" spans="1:27" s="6" customFormat="1" x14ac:dyDescent="0.3">
      <c r="A2703" s="40">
        <v>2702</v>
      </c>
      <c r="B2703" s="18" t="s">
        <v>323</v>
      </c>
      <c r="C2703" s="43" t="s">
        <v>195</v>
      </c>
      <c r="D2703" s="41"/>
      <c r="E2703" s="41">
        <v>352</v>
      </c>
      <c r="F2703" s="41">
        <v>2020</v>
      </c>
      <c r="G2703" s="4">
        <v>10.798</v>
      </c>
      <c r="H2703" s="4">
        <v>11.137</v>
      </c>
      <c r="I2703" s="4">
        <v>11.234999999999999</v>
      </c>
      <c r="J2703" s="4">
        <v>10.61</v>
      </c>
      <c r="K2703" s="4">
        <v>10.893000000000001</v>
      </c>
      <c r="L2703" s="4">
        <v>12.404</v>
      </c>
      <c r="M2703" s="4">
        <v>11.452999999999999</v>
      </c>
      <c r="N2703" s="4">
        <v>11.521000000000001</v>
      </c>
      <c r="O2703" s="4">
        <v>10.840999999999999</v>
      </c>
      <c r="P2703" s="4">
        <v>10.436999999999999</v>
      </c>
      <c r="Q2703" s="4">
        <v>10.446</v>
      </c>
      <c r="R2703" s="4">
        <v>10.863</v>
      </c>
      <c r="S2703" s="4">
        <v>10.241</v>
      </c>
      <c r="T2703" s="4">
        <v>8.5570000000000004</v>
      </c>
      <c r="U2703" s="4">
        <v>6.9219999999999997</v>
      </c>
      <c r="V2703" s="4">
        <v>4.9720000000000004</v>
      </c>
      <c r="W2703" s="4">
        <v>3.3359999999999999</v>
      </c>
      <c r="X2703" s="4">
        <v>2.5329999999999999</v>
      </c>
      <c r="Y2703" s="4">
        <v>1.1930000000000001</v>
      </c>
      <c r="Z2703" s="4">
        <v>0.33500000000000002</v>
      </c>
      <c r="AA2703" s="4">
        <v>4.2000000000000003E-2</v>
      </c>
    </row>
    <row r="2704" spans="1:27" s="6" customFormat="1" x14ac:dyDescent="0.3">
      <c r="A2704" s="40">
        <v>2703</v>
      </c>
      <c r="B2704" s="18" t="s">
        <v>323</v>
      </c>
      <c r="C2704" s="43" t="s">
        <v>195</v>
      </c>
      <c r="D2704" s="41"/>
      <c r="E2704" s="41">
        <v>352</v>
      </c>
      <c r="F2704" s="41">
        <v>2025</v>
      </c>
      <c r="G2704" s="4">
        <v>10.654999999999999</v>
      </c>
      <c r="H2704" s="4">
        <v>10.821</v>
      </c>
      <c r="I2704" s="4">
        <v>11.154</v>
      </c>
      <c r="J2704" s="4">
        <v>11.337</v>
      </c>
      <c r="K2704" s="4">
        <v>10.789</v>
      </c>
      <c r="L2704" s="4">
        <v>11.055999999999999</v>
      </c>
      <c r="M2704" s="4">
        <v>12.519</v>
      </c>
      <c r="N2704" s="4">
        <v>11.523</v>
      </c>
      <c r="O2704" s="4">
        <v>11.55</v>
      </c>
      <c r="P2704" s="4">
        <v>10.835000000000001</v>
      </c>
      <c r="Q2704" s="4">
        <v>10.395</v>
      </c>
      <c r="R2704" s="4">
        <v>10.351000000000001</v>
      </c>
      <c r="S2704" s="4">
        <v>10.68</v>
      </c>
      <c r="T2704" s="4">
        <v>9.9469999999999992</v>
      </c>
      <c r="U2704" s="4">
        <v>8.14</v>
      </c>
      <c r="V2704" s="4">
        <v>6.3239999999999998</v>
      </c>
      <c r="W2704" s="4">
        <v>4.2</v>
      </c>
      <c r="X2704" s="4">
        <v>2.4049999999999998</v>
      </c>
      <c r="Y2704" s="4">
        <v>1.3580000000000001</v>
      </c>
      <c r="Z2704" s="4">
        <v>0.39800000000000002</v>
      </c>
      <c r="AA2704" s="4">
        <v>5.8999999999999997E-2</v>
      </c>
    </row>
    <row r="2705" spans="1:27" s="6" customFormat="1" x14ac:dyDescent="0.3">
      <c r="A2705" s="40">
        <v>2704</v>
      </c>
      <c r="B2705" s="18" t="s">
        <v>323</v>
      </c>
      <c r="C2705" s="43" t="s">
        <v>195</v>
      </c>
      <c r="D2705" s="41"/>
      <c r="E2705" s="41">
        <v>352</v>
      </c>
      <c r="F2705" s="41">
        <v>2030</v>
      </c>
      <c r="G2705" s="4">
        <v>10.385</v>
      </c>
      <c r="H2705" s="4">
        <v>10.677</v>
      </c>
      <c r="I2705" s="4">
        <v>10.837999999999999</v>
      </c>
      <c r="J2705" s="4">
        <v>11.257</v>
      </c>
      <c r="K2705" s="4">
        <v>11.516999999999999</v>
      </c>
      <c r="L2705" s="4">
        <v>10.955</v>
      </c>
      <c r="M2705" s="4">
        <v>11.173999999999999</v>
      </c>
      <c r="N2705" s="4">
        <v>12.589</v>
      </c>
      <c r="O2705" s="4">
        <v>11.553000000000001</v>
      </c>
      <c r="P2705" s="4">
        <v>11.545999999999999</v>
      </c>
      <c r="Q2705" s="4">
        <v>10.797000000000001</v>
      </c>
      <c r="R2705" s="4">
        <v>10.311</v>
      </c>
      <c r="S2705" s="4">
        <v>10.192</v>
      </c>
      <c r="T2705" s="4">
        <v>10.4</v>
      </c>
      <c r="U2705" s="4">
        <v>9.5009999999999994</v>
      </c>
      <c r="V2705" s="4">
        <v>7.4880000000000004</v>
      </c>
      <c r="W2705" s="4">
        <v>5.4050000000000002</v>
      </c>
      <c r="X2705" s="4">
        <v>3.0870000000000002</v>
      </c>
      <c r="Y2705" s="4">
        <v>1.323</v>
      </c>
      <c r="Z2705" s="4">
        <v>0.46800000000000003</v>
      </c>
      <c r="AA2705" s="4">
        <v>7.2999999999999995E-2</v>
      </c>
    </row>
    <row r="2706" spans="1:27" s="6" customFormat="1" x14ac:dyDescent="0.3">
      <c r="A2706" s="40">
        <v>2705</v>
      </c>
      <c r="B2706" s="18" t="s">
        <v>323</v>
      </c>
      <c r="C2706" s="43" t="s">
        <v>195</v>
      </c>
      <c r="D2706" s="41"/>
      <c r="E2706" s="41">
        <v>352</v>
      </c>
      <c r="F2706" s="41">
        <v>2035</v>
      </c>
      <c r="G2706" s="4">
        <v>10.154999999999999</v>
      </c>
      <c r="H2706" s="4">
        <v>10.407999999999999</v>
      </c>
      <c r="I2706" s="4">
        <v>10.695</v>
      </c>
      <c r="J2706" s="4">
        <v>10.942</v>
      </c>
      <c r="K2706" s="4">
        <v>11.436999999999999</v>
      </c>
      <c r="L2706" s="4">
        <v>11.683</v>
      </c>
      <c r="M2706" s="4">
        <v>11.074</v>
      </c>
      <c r="N2706" s="4">
        <v>11.247999999999999</v>
      </c>
      <c r="O2706" s="4">
        <v>12.62</v>
      </c>
      <c r="P2706" s="4">
        <v>11.553000000000001</v>
      </c>
      <c r="Q2706" s="4">
        <v>11.507999999999999</v>
      </c>
      <c r="R2706" s="4">
        <v>10.717000000000001</v>
      </c>
      <c r="S2706" s="4">
        <v>10.166</v>
      </c>
      <c r="T2706" s="4">
        <v>9.9469999999999992</v>
      </c>
      <c r="U2706" s="4">
        <v>9.9700000000000006</v>
      </c>
      <c r="V2706" s="4">
        <v>8.7929999999999993</v>
      </c>
      <c r="W2706" s="4">
        <v>6.47</v>
      </c>
      <c r="X2706" s="4">
        <v>4.0439999999999996</v>
      </c>
      <c r="Y2706" s="4">
        <v>1.7410000000000001</v>
      </c>
      <c r="Z2706" s="4">
        <v>0.46899999999999997</v>
      </c>
      <c r="AA2706" s="4">
        <v>8.7999999999999995E-2</v>
      </c>
    </row>
    <row r="2707" spans="1:27" s="6" customFormat="1" x14ac:dyDescent="0.3">
      <c r="A2707" s="40">
        <v>2706</v>
      </c>
      <c r="B2707" s="18" t="s">
        <v>323</v>
      </c>
      <c r="C2707" s="43" t="s">
        <v>195</v>
      </c>
      <c r="D2707" s="41"/>
      <c r="E2707" s="41">
        <v>352</v>
      </c>
      <c r="F2707" s="41">
        <v>2040</v>
      </c>
      <c r="G2707" s="4">
        <v>10.076000000000001</v>
      </c>
      <c r="H2707" s="4">
        <v>10.177</v>
      </c>
      <c r="I2707" s="4">
        <v>10.426</v>
      </c>
      <c r="J2707" s="4">
        <v>10.8</v>
      </c>
      <c r="K2707" s="4">
        <v>11.122</v>
      </c>
      <c r="L2707" s="4">
        <v>11.603</v>
      </c>
      <c r="M2707" s="4">
        <v>11.801</v>
      </c>
      <c r="N2707" s="4">
        <v>11.147</v>
      </c>
      <c r="O2707" s="4">
        <v>11.282999999999999</v>
      </c>
      <c r="P2707" s="4">
        <v>12.62</v>
      </c>
      <c r="Q2707" s="4">
        <v>11.521000000000001</v>
      </c>
      <c r="R2707" s="4">
        <v>11.430999999999999</v>
      </c>
      <c r="S2707" s="4">
        <v>10.58</v>
      </c>
      <c r="T2707" s="4">
        <v>9.9429999999999996</v>
      </c>
      <c r="U2707" s="4">
        <v>9.5719999999999992</v>
      </c>
      <c r="V2707" s="4">
        <v>9.2859999999999996</v>
      </c>
      <c r="W2707" s="4">
        <v>7.6829999999999998</v>
      </c>
      <c r="X2707" s="4">
        <v>4.93</v>
      </c>
      <c r="Y2707" s="4">
        <v>2.3420000000000001</v>
      </c>
      <c r="Z2707" s="4">
        <v>0.63700000000000001</v>
      </c>
      <c r="AA2707" s="4">
        <v>9.2999999999999999E-2</v>
      </c>
    </row>
    <row r="2708" spans="1:27" s="6" customFormat="1" x14ac:dyDescent="0.3">
      <c r="A2708" s="40">
        <v>2707</v>
      </c>
      <c r="B2708" s="18" t="s">
        <v>323</v>
      </c>
      <c r="C2708" s="43" t="s">
        <v>195</v>
      </c>
      <c r="D2708" s="41"/>
      <c r="E2708" s="41">
        <v>352</v>
      </c>
      <c r="F2708" s="41">
        <v>2045</v>
      </c>
      <c r="G2708" s="4">
        <v>10.053000000000001</v>
      </c>
      <c r="H2708" s="4">
        <v>10.098000000000001</v>
      </c>
      <c r="I2708" s="4">
        <v>10.196</v>
      </c>
      <c r="J2708" s="4">
        <v>10.531000000000001</v>
      </c>
      <c r="K2708" s="4">
        <v>10.98</v>
      </c>
      <c r="L2708" s="4">
        <v>11.289</v>
      </c>
      <c r="M2708" s="4">
        <v>11.724</v>
      </c>
      <c r="N2708" s="4">
        <v>11.875999999999999</v>
      </c>
      <c r="O2708" s="4">
        <v>11.185</v>
      </c>
      <c r="P2708" s="4">
        <v>11.288</v>
      </c>
      <c r="Q2708" s="4">
        <v>12.589</v>
      </c>
      <c r="R2708" s="4">
        <v>11.454000000000001</v>
      </c>
      <c r="S2708" s="4">
        <v>11.298999999999999</v>
      </c>
      <c r="T2708" s="4">
        <v>10.368</v>
      </c>
      <c r="U2708" s="4">
        <v>9.6020000000000003</v>
      </c>
      <c r="V2708" s="4">
        <v>8.9649999999999999</v>
      </c>
      <c r="W2708" s="4">
        <v>8.1929999999999996</v>
      </c>
      <c r="X2708" s="4">
        <v>5.9560000000000004</v>
      </c>
      <c r="Y2708" s="4">
        <v>2.923</v>
      </c>
      <c r="Z2708" s="4">
        <v>0.88200000000000001</v>
      </c>
      <c r="AA2708" s="4">
        <v>0.125</v>
      </c>
    </row>
    <row r="2709" spans="1:27" s="6" customFormat="1" x14ac:dyDescent="0.3">
      <c r="A2709" s="40">
        <v>2708</v>
      </c>
      <c r="B2709" s="18" t="s">
        <v>323</v>
      </c>
      <c r="C2709" s="43" t="s">
        <v>195</v>
      </c>
      <c r="D2709" s="41"/>
      <c r="E2709" s="41">
        <v>352</v>
      </c>
      <c r="F2709" s="41">
        <v>2050</v>
      </c>
      <c r="G2709" s="4">
        <v>9.9580000000000002</v>
      </c>
      <c r="H2709" s="4">
        <v>10.077</v>
      </c>
      <c r="I2709" s="4">
        <v>10.117000000000001</v>
      </c>
      <c r="J2709" s="4">
        <v>10.301</v>
      </c>
      <c r="K2709" s="4">
        <v>10.712</v>
      </c>
      <c r="L2709" s="4">
        <v>11.148</v>
      </c>
      <c r="M2709" s="4">
        <v>11.411</v>
      </c>
      <c r="N2709" s="4">
        <v>11.8</v>
      </c>
      <c r="O2709" s="4">
        <v>11.914999999999999</v>
      </c>
      <c r="P2709" s="4">
        <v>11.194000000000001</v>
      </c>
      <c r="Q2709" s="4">
        <v>11.269</v>
      </c>
      <c r="R2709" s="4">
        <v>12.522</v>
      </c>
      <c r="S2709" s="4">
        <v>11.333</v>
      </c>
      <c r="T2709" s="4">
        <v>11.093</v>
      </c>
      <c r="U2709" s="4">
        <v>10.042999999999999</v>
      </c>
      <c r="V2709" s="4">
        <v>9.0419999999999998</v>
      </c>
      <c r="W2709" s="4">
        <v>7.9880000000000004</v>
      </c>
      <c r="X2709" s="4">
        <v>6.4610000000000003</v>
      </c>
      <c r="Y2709" s="4">
        <v>3.6190000000000002</v>
      </c>
      <c r="Z2709" s="4">
        <v>1.137</v>
      </c>
      <c r="AA2709" s="4">
        <v>0.17599999999999999</v>
      </c>
    </row>
    <row r="2710" spans="1:27" s="6" customFormat="1" x14ac:dyDescent="0.3">
      <c r="A2710" s="40">
        <v>2709</v>
      </c>
      <c r="B2710" s="18" t="s">
        <v>323</v>
      </c>
      <c r="C2710" s="43" t="s">
        <v>195</v>
      </c>
      <c r="D2710" s="41"/>
      <c r="E2710" s="41">
        <v>352</v>
      </c>
      <c r="F2710" s="41">
        <v>2055</v>
      </c>
      <c r="G2710" s="4">
        <v>9.7720000000000002</v>
      </c>
      <c r="H2710" s="4">
        <v>9.98</v>
      </c>
      <c r="I2710" s="4">
        <v>10.095000000000001</v>
      </c>
      <c r="J2710" s="4">
        <v>10.215</v>
      </c>
      <c r="K2710" s="4">
        <v>10.474</v>
      </c>
      <c r="L2710" s="4">
        <v>10.874000000000001</v>
      </c>
      <c r="M2710" s="4">
        <v>11.263</v>
      </c>
      <c r="N2710" s="4">
        <v>11.483000000000001</v>
      </c>
      <c r="O2710" s="4">
        <v>11.835000000000001</v>
      </c>
      <c r="P2710" s="4">
        <v>11.922000000000001</v>
      </c>
      <c r="Q2710" s="4">
        <v>11.176</v>
      </c>
      <c r="R2710" s="4">
        <v>11.212999999999999</v>
      </c>
      <c r="S2710" s="4">
        <v>12.401</v>
      </c>
      <c r="T2710" s="4">
        <v>11.145</v>
      </c>
      <c r="U2710" s="4">
        <v>10.776</v>
      </c>
      <c r="V2710" s="4">
        <v>9.5050000000000008</v>
      </c>
      <c r="W2710" s="4">
        <v>8.1300000000000008</v>
      </c>
      <c r="X2710" s="4">
        <v>6.3959999999999999</v>
      </c>
      <c r="Y2710" s="4">
        <v>4.0170000000000003</v>
      </c>
      <c r="Z2710" s="4">
        <v>1.4470000000000001</v>
      </c>
      <c r="AA2710" s="4">
        <v>0.23499999999999999</v>
      </c>
    </row>
    <row r="2711" spans="1:27" s="6" customFormat="1" x14ac:dyDescent="0.3">
      <c r="A2711" s="40">
        <v>2710</v>
      </c>
      <c r="B2711" s="18" t="s">
        <v>323</v>
      </c>
      <c r="C2711" s="43" t="s">
        <v>195</v>
      </c>
      <c r="D2711" s="41"/>
      <c r="E2711" s="41">
        <v>352</v>
      </c>
      <c r="F2711" s="41">
        <v>2060</v>
      </c>
      <c r="G2711" s="4">
        <v>9.58</v>
      </c>
      <c r="H2711" s="4">
        <v>9.7919999999999998</v>
      </c>
      <c r="I2711" s="4">
        <v>9.9949999999999992</v>
      </c>
      <c r="J2711" s="4">
        <v>10.191000000000001</v>
      </c>
      <c r="K2711" s="4">
        <v>10.381</v>
      </c>
      <c r="L2711" s="4">
        <v>10.627000000000001</v>
      </c>
      <c r="M2711" s="4">
        <v>10.981999999999999</v>
      </c>
      <c r="N2711" s="4">
        <v>11.331</v>
      </c>
      <c r="O2711" s="4">
        <v>11.518000000000001</v>
      </c>
      <c r="P2711" s="4">
        <v>11.843999999999999</v>
      </c>
      <c r="Q2711" s="4">
        <v>11.904999999999999</v>
      </c>
      <c r="R2711" s="4">
        <v>11.128</v>
      </c>
      <c r="S2711" s="4">
        <v>11.118</v>
      </c>
      <c r="T2711" s="4">
        <v>12.215</v>
      </c>
      <c r="U2711" s="4">
        <v>10.855</v>
      </c>
      <c r="V2711" s="4">
        <v>10.247</v>
      </c>
      <c r="W2711" s="4">
        <v>8.6189999999999998</v>
      </c>
      <c r="X2711" s="4">
        <v>6.6070000000000002</v>
      </c>
      <c r="Y2711" s="4">
        <v>4.0679999999999996</v>
      </c>
      <c r="Z2711" s="4">
        <v>1.6539999999999999</v>
      </c>
      <c r="AA2711" s="4">
        <v>0.308</v>
      </c>
    </row>
    <row r="2712" spans="1:27" s="6" customFormat="1" x14ac:dyDescent="0.3">
      <c r="A2712" s="40">
        <v>2711</v>
      </c>
      <c r="B2712" s="18" t="s">
        <v>323</v>
      </c>
      <c r="C2712" s="43" t="s">
        <v>195</v>
      </c>
      <c r="D2712" s="41"/>
      <c r="E2712" s="41">
        <v>352</v>
      </c>
      <c r="F2712" s="41">
        <v>2065</v>
      </c>
      <c r="G2712" s="4">
        <v>9.4039999999999999</v>
      </c>
      <c r="H2712" s="4">
        <v>9.5990000000000002</v>
      </c>
      <c r="I2712" s="4">
        <v>9.8079999999999998</v>
      </c>
      <c r="J2712" s="4">
        <v>10.086</v>
      </c>
      <c r="K2712" s="4">
        <v>10.345000000000001</v>
      </c>
      <c r="L2712" s="4">
        <v>10.523999999999999</v>
      </c>
      <c r="M2712" s="4">
        <v>10.731</v>
      </c>
      <c r="N2712" s="4">
        <v>11.047000000000001</v>
      </c>
      <c r="O2712" s="4">
        <v>11.364000000000001</v>
      </c>
      <c r="P2712" s="4">
        <v>11.528</v>
      </c>
      <c r="Q2712" s="4">
        <v>11.829000000000001</v>
      </c>
      <c r="R2712" s="4">
        <v>11.859</v>
      </c>
      <c r="S2712" s="4">
        <v>11.044</v>
      </c>
      <c r="T2712" s="4">
        <v>10.97</v>
      </c>
      <c r="U2712" s="4">
        <v>11.93</v>
      </c>
      <c r="V2712" s="4">
        <v>10.371</v>
      </c>
      <c r="W2712" s="4">
        <v>9.3689999999999998</v>
      </c>
      <c r="X2712" s="4">
        <v>7.1109999999999998</v>
      </c>
      <c r="Y2712" s="4">
        <v>4.3010000000000002</v>
      </c>
      <c r="Z2712" s="4">
        <v>1.726</v>
      </c>
      <c r="AA2712" s="4">
        <v>0.36899999999999999</v>
      </c>
    </row>
    <row r="2713" spans="1:27" s="6" customFormat="1" x14ac:dyDescent="0.3">
      <c r="A2713" s="40">
        <v>2712</v>
      </c>
      <c r="B2713" s="18" t="s">
        <v>323</v>
      </c>
      <c r="C2713" s="43" t="s">
        <v>195</v>
      </c>
      <c r="D2713" s="41"/>
      <c r="E2713" s="41">
        <v>352</v>
      </c>
      <c r="F2713" s="41">
        <v>2070</v>
      </c>
      <c r="G2713" s="4">
        <v>9.2729999999999997</v>
      </c>
      <c r="H2713" s="4">
        <v>9.423</v>
      </c>
      <c r="I2713" s="4">
        <v>9.6140000000000008</v>
      </c>
      <c r="J2713" s="4">
        <v>9.8930000000000007</v>
      </c>
      <c r="K2713" s="4">
        <v>10.233000000000001</v>
      </c>
      <c r="L2713" s="4">
        <v>10.481</v>
      </c>
      <c r="M2713" s="4">
        <v>10.622</v>
      </c>
      <c r="N2713" s="4">
        <v>10.792</v>
      </c>
      <c r="O2713" s="4">
        <v>11.081</v>
      </c>
      <c r="P2713" s="4">
        <v>11.375</v>
      </c>
      <c r="Q2713" s="4">
        <v>11.518000000000001</v>
      </c>
      <c r="R2713" s="4">
        <v>11.789</v>
      </c>
      <c r="S2713" s="4">
        <v>11.776999999999999</v>
      </c>
      <c r="T2713" s="4">
        <v>10.91</v>
      </c>
      <c r="U2713" s="4">
        <v>10.738</v>
      </c>
      <c r="V2713" s="4">
        <v>11.446</v>
      </c>
      <c r="W2713" s="4">
        <v>9.5559999999999992</v>
      </c>
      <c r="X2713" s="4">
        <v>7.8380000000000001</v>
      </c>
      <c r="Y2713" s="4">
        <v>4.7320000000000002</v>
      </c>
      <c r="Z2713" s="4">
        <v>1.877</v>
      </c>
      <c r="AA2713" s="4">
        <v>0.40400000000000003</v>
      </c>
    </row>
    <row r="2714" spans="1:27" s="6" customFormat="1" x14ac:dyDescent="0.3">
      <c r="A2714" s="40">
        <v>2713</v>
      </c>
      <c r="B2714" s="18" t="s">
        <v>323</v>
      </c>
      <c r="C2714" s="43" t="s">
        <v>195</v>
      </c>
      <c r="D2714" s="41"/>
      <c r="E2714" s="41">
        <v>352</v>
      </c>
      <c r="F2714" s="41">
        <v>2075</v>
      </c>
      <c r="G2714" s="4">
        <v>9.1809999999999992</v>
      </c>
      <c r="H2714" s="4">
        <v>9.2929999999999993</v>
      </c>
      <c r="I2714" s="4">
        <v>9.4380000000000006</v>
      </c>
      <c r="J2714" s="4">
        <v>9.6929999999999996</v>
      </c>
      <c r="K2714" s="4">
        <v>10.029999999999999</v>
      </c>
      <c r="L2714" s="4">
        <v>10.361000000000001</v>
      </c>
      <c r="M2714" s="4">
        <v>10.571</v>
      </c>
      <c r="N2714" s="4">
        <v>10.679</v>
      </c>
      <c r="O2714" s="4">
        <v>10.824</v>
      </c>
      <c r="P2714" s="4">
        <v>11.090999999999999</v>
      </c>
      <c r="Q2714" s="4">
        <v>11.364000000000001</v>
      </c>
      <c r="R2714" s="4">
        <v>11.484</v>
      </c>
      <c r="S2714" s="4">
        <v>11.717000000000001</v>
      </c>
      <c r="T2714" s="4">
        <v>11.65</v>
      </c>
      <c r="U2714" s="4">
        <v>10.708</v>
      </c>
      <c r="V2714" s="4">
        <v>10.345000000000001</v>
      </c>
      <c r="W2714" s="4">
        <v>10.63</v>
      </c>
      <c r="X2714" s="4">
        <v>8.1080000000000005</v>
      </c>
      <c r="Y2714" s="4">
        <v>5.3380000000000001</v>
      </c>
      <c r="Z2714" s="4">
        <v>2.133</v>
      </c>
      <c r="AA2714" s="4">
        <v>0.45100000000000001</v>
      </c>
    </row>
    <row r="2715" spans="1:27" s="6" customFormat="1" x14ac:dyDescent="0.3">
      <c r="A2715" s="40">
        <v>2714</v>
      </c>
      <c r="B2715" s="18" t="s">
        <v>323</v>
      </c>
      <c r="C2715" s="43" t="s">
        <v>195</v>
      </c>
      <c r="D2715" s="41"/>
      <c r="E2715" s="41">
        <v>352</v>
      </c>
      <c r="F2715" s="41">
        <v>2080</v>
      </c>
      <c r="G2715" s="4">
        <v>9.0779999999999994</v>
      </c>
      <c r="H2715" s="4">
        <v>9.1969999999999992</v>
      </c>
      <c r="I2715" s="4">
        <v>9.3059999999999992</v>
      </c>
      <c r="J2715" s="4">
        <v>9.5109999999999992</v>
      </c>
      <c r="K2715" s="4">
        <v>9.8219999999999992</v>
      </c>
      <c r="L2715" s="4">
        <v>10.15</v>
      </c>
      <c r="M2715" s="4">
        <v>10.446</v>
      </c>
      <c r="N2715" s="4">
        <v>10.625</v>
      </c>
      <c r="O2715" s="4">
        <v>10.709</v>
      </c>
      <c r="P2715" s="4">
        <v>10.833</v>
      </c>
      <c r="Q2715" s="4">
        <v>11.085000000000001</v>
      </c>
      <c r="R2715" s="4">
        <v>11.335000000000001</v>
      </c>
      <c r="S2715" s="4">
        <v>11.420999999999999</v>
      </c>
      <c r="T2715" s="4">
        <v>11.605</v>
      </c>
      <c r="U2715" s="4">
        <v>11.457000000000001</v>
      </c>
      <c r="V2715" s="4">
        <v>10.353</v>
      </c>
      <c r="W2715" s="4">
        <v>9.6739999999999995</v>
      </c>
      <c r="X2715" s="4">
        <v>9.1329999999999991</v>
      </c>
      <c r="Y2715" s="4">
        <v>5.64</v>
      </c>
      <c r="Z2715" s="4">
        <v>2.4780000000000002</v>
      </c>
      <c r="AA2715" s="4">
        <v>0.52400000000000002</v>
      </c>
    </row>
    <row r="2716" spans="1:27" s="6" customFormat="1" x14ac:dyDescent="0.3">
      <c r="A2716" s="40">
        <v>2715</v>
      </c>
      <c r="B2716" s="18" t="s">
        <v>323</v>
      </c>
      <c r="C2716" s="43" t="s">
        <v>195</v>
      </c>
      <c r="D2716" s="41"/>
      <c r="E2716" s="41">
        <v>352</v>
      </c>
      <c r="F2716" s="41">
        <v>2085</v>
      </c>
      <c r="G2716" s="4">
        <v>8.9450000000000003</v>
      </c>
      <c r="H2716" s="4">
        <v>9.093</v>
      </c>
      <c r="I2716" s="4">
        <v>9.2089999999999996</v>
      </c>
      <c r="J2716" s="4">
        <v>9.375</v>
      </c>
      <c r="K2716" s="4">
        <v>9.6289999999999996</v>
      </c>
      <c r="L2716" s="4">
        <v>9.9329999999999998</v>
      </c>
      <c r="M2716" s="4">
        <v>10.227</v>
      </c>
      <c r="N2716" s="4">
        <v>10.497</v>
      </c>
      <c r="O2716" s="4">
        <v>10.654</v>
      </c>
      <c r="P2716" s="4">
        <v>10.718999999999999</v>
      </c>
      <c r="Q2716" s="4">
        <v>10.829000000000001</v>
      </c>
      <c r="R2716" s="4">
        <v>11.06</v>
      </c>
      <c r="S2716" s="4">
        <v>11.281000000000001</v>
      </c>
      <c r="T2716" s="4">
        <v>11.326000000000001</v>
      </c>
      <c r="U2716" s="4">
        <v>11.433999999999999</v>
      </c>
      <c r="V2716" s="4">
        <v>11.117000000000001</v>
      </c>
      <c r="W2716" s="4">
        <v>9.7490000000000006</v>
      </c>
      <c r="X2716" s="4">
        <v>8.4220000000000006</v>
      </c>
      <c r="Y2716" s="4">
        <v>6.4960000000000004</v>
      </c>
      <c r="Z2716" s="4">
        <v>2.702</v>
      </c>
      <c r="AA2716" s="4">
        <v>0.626</v>
      </c>
    </row>
    <row r="2717" spans="1:27" s="6" customFormat="1" x14ac:dyDescent="0.3">
      <c r="A2717" s="40">
        <v>2716</v>
      </c>
      <c r="B2717" s="18" t="s">
        <v>323</v>
      </c>
      <c r="C2717" s="43" t="s">
        <v>195</v>
      </c>
      <c r="D2717" s="41"/>
      <c r="E2717" s="41">
        <v>352</v>
      </c>
      <c r="F2717" s="41">
        <v>2090</v>
      </c>
      <c r="G2717" s="4">
        <v>8.7880000000000003</v>
      </c>
      <c r="H2717" s="4">
        <v>8.9600000000000009</v>
      </c>
      <c r="I2717" s="4">
        <v>9.1039999999999992</v>
      </c>
      <c r="J2717" s="4">
        <v>9.2729999999999997</v>
      </c>
      <c r="K2717" s="4">
        <v>9.484</v>
      </c>
      <c r="L2717" s="4">
        <v>9.7330000000000005</v>
      </c>
      <c r="M2717" s="4">
        <v>10.005000000000001</v>
      </c>
      <c r="N2717" s="4">
        <v>10.273999999999999</v>
      </c>
      <c r="O2717" s="4">
        <v>10.523999999999999</v>
      </c>
      <c r="P2717" s="4">
        <v>10.666</v>
      </c>
      <c r="Q2717" s="4">
        <v>10.715999999999999</v>
      </c>
      <c r="R2717" s="4">
        <v>10.807</v>
      </c>
      <c r="S2717" s="4">
        <v>11.015000000000001</v>
      </c>
      <c r="T2717" s="4">
        <v>11.196999999999999</v>
      </c>
      <c r="U2717" s="4">
        <v>11.180999999999999</v>
      </c>
      <c r="V2717" s="4">
        <v>11.132</v>
      </c>
      <c r="W2717" s="4">
        <v>10.532999999999999</v>
      </c>
      <c r="X2717" s="4">
        <v>8.5869999999999997</v>
      </c>
      <c r="Y2717" s="4">
        <v>6.1150000000000002</v>
      </c>
      <c r="Z2717" s="4">
        <v>3.206</v>
      </c>
      <c r="AA2717" s="4">
        <v>0.71199999999999997</v>
      </c>
    </row>
    <row r="2718" spans="1:27" s="6" customFormat="1" x14ac:dyDescent="0.3">
      <c r="A2718" s="40">
        <v>2717</v>
      </c>
      <c r="B2718" s="18" t="s">
        <v>323</v>
      </c>
      <c r="C2718" s="43" t="s">
        <v>195</v>
      </c>
      <c r="D2718" s="41"/>
      <c r="E2718" s="41">
        <v>352</v>
      </c>
      <c r="F2718" s="41">
        <v>2095</v>
      </c>
      <c r="G2718" s="4">
        <v>8.64</v>
      </c>
      <c r="H2718" s="4">
        <v>8.8010000000000002</v>
      </c>
      <c r="I2718" s="4">
        <v>8.9710000000000001</v>
      </c>
      <c r="J2718" s="4">
        <v>9.1609999999999996</v>
      </c>
      <c r="K2718" s="4">
        <v>9.3740000000000006</v>
      </c>
      <c r="L2718" s="4">
        <v>9.577</v>
      </c>
      <c r="M2718" s="4">
        <v>9.7989999999999995</v>
      </c>
      <c r="N2718" s="4">
        <v>10.050000000000001</v>
      </c>
      <c r="O2718" s="4">
        <v>10.298999999999999</v>
      </c>
      <c r="P2718" s="4">
        <v>10.534000000000001</v>
      </c>
      <c r="Q2718" s="4">
        <v>10.664</v>
      </c>
      <c r="R2718" s="4">
        <v>10.698</v>
      </c>
      <c r="S2718" s="4">
        <v>10.769</v>
      </c>
      <c r="T2718" s="4">
        <v>10.942</v>
      </c>
      <c r="U2718" s="4">
        <v>11.07</v>
      </c>
      <c r="V2718" s="4">
        <v>10.919</v>
      </c>
      <c r="W2718" s="4">
        <v>10.61</v>
      </c>
      <c r="X2718" s="4">
        <v>9.3870000000000005</v>
      </c>
      <c r="Y2718" s="4">
        <v>6.3689999999999998</v>
      </c>
      <c r="Z2718" s="4">
        <v>3.113</v>
      </c>
      <c r="AA2718" s="4">
        <v>0.86199999999999999</v>
      </c>
    </row>
    <row r="2719" spans="1:27" s="6" customFormat="1" x14ac:dyDescent="0.3">
      <c r="A2719" s="40">
        <v>2718</v>
      </c>
      <c r="B2719" s="18" t="s">
        <v>323</v>
      </c>
      <c r="C2719" s="43" t="s">
        <v>195</v>
      </c>
      <c r="D2719" s="41"/>
      <c r="E2719" s="41">
        <v>352</v>
      </c>
      <c r="F2719" s="41">
        <v>2100</v>
      </c>
      <c r="G2719" s="4">
        <v>8.5050000000000008</v>
      </c>
      <c r="H2719" s="4">
        <v>8.6509999999999998</v>
      </c>
      <c r="I2719" s="4">
        <v>8.81</v>
      </c>
      <c r="J2719" s="4">
        <v>9.0229999999999997</v>
      </c>
      <c r="K2719" s="4">
        <v>9.2550000000000008</v>
      </c>
      <c r="L2719" s="4">
        <v>9.4610000000000003</v>
      </c>
      <c r="M2719" s="4">
        <v>9.6379999999999999</v>
      </c>
      <c r="N2719" s="4">
        <v>9.8390000000000004</v>
      </c>
      <c r="O2719" s="4">
        <v>10.071</v>
      </c>
      <c r="P2719" s="4">
        <v>10.308</v>
      </c>
      <c r="Q2719" s="4">
        <v>10.532</v>
      </c>
      <c r="R2719" s="4">
        <v>10.647</v>
      </c>
      <c r="S2719" s="4">
        <v>10.664</v>
      </c>
      <c r="T2719" s="4">
        <v>10.71</v>
      </c>
      <c r="U2719" s="4">
        <v>10.836</v>
      </c>
      <c r="V2719" s="4">
        <v>10.842000000000001</v>
      </c>
      <c r="W2719" s="4">
        <v>10.461</v>
      </c>
      <c r="X2719" s="4">
        <v>9.5579999999999998</v>
      </c>
      <c r="Y2719" s="4">
        <v>7.1</v>
      </c>
      <c r="Z2719" s="4">
        <v>3.3380000000000001</v>
      </c>
      <c r="AA2719" s="4">
        <v>0.89700000000000002</v>
      </c>
    </row>
    <row r="2720" spans="1:27" s="6" customFormat="1" x14ac:dyDescent="0.3">
      <c r="A2720" s="40">
        <v>2719</v>
      </c>
      <c r="B2720" s="18" t="s">
        <v>323</v>
      </c>
      <c r="C2720" s="43" t="s">
        <v>196</v>
      </c>
      <c r="D2720" s="41"/>
      <c r="E2720" s="41">
        <v>372</v>
      </c>
      <c r="F2720" s="41">
        <v>2015</v>
      </c>
      <c r="G2720" s="4">
        <v>171.71100000000001</v>
      </c>
      <c r="H2720" s="4">
        <v>173.37700000000001</v>
      </c>
      <c r="I2720" s="4">
        <v>152.5</v>
      </c>
      <c r="J2720" s="4">
        <v>132.452</v>
      </c>
      <c r="K2720" s="4">
        <v>126.041</v>
      </c>
      <c r="L2720" s="4">
        <v>150.386</v>
      </c>
      <c r="M2720" s="4">
        <v>187.41499999999999</v>
      </c>
      <c r="N2720" s="4">
        <v>194.29599999999999</v>
      </c>
      <c r="O2720" s="4">
        <v>184.95599999999999</v>
      </c>
      <c r="P2720" s="4">
        <v>155.09200000000001</v>
      </c>
      <c r="Q2720" s="4">
        <v>152.041</v>
      </c>
      <c r="R2720" s="4">
        <v>131.36699999999999</v>
      </c>
      <c r="S2720" s="4">
        <v>123.598</v>
      </c>
      <c r="T2720" s="4">
        <v>108.48399999999999</v>
      </c>
      <c r="U2720" s="4">
        <v>79.98</v>
      </c>
      <c r="V2720" s="4">
        <v>61.704000000000001</v>
      </c>
      <c r="W2720" s="4">
        <v>41.709000000000003</v>
      </c>
      <c r="X2720" s="4">
        <v>25.596</v>
      </c>
      <c r="Y2720" s="4">
        <v>12.772</v>
      </c>
      <c r="Z2720" s="4">
        <v>3.113</v>
      </c>
      <c r="AA2720" s="4">
        <v>0.39400000000000002</v>
      </c>
    </row>
    <row r="2721" spans="1:27" s="6" customFormat="1" x14ac:dyDescent="0.3">
      <c r="A2721" s="40">
        <v>2720</v>
      </c>
      <c r="B2721" s="18" t="s">
        <v>323</v>
      </c>
      <c r="C2721" s="43" t="s">
        <v>196</v>
      </c>
      <c r="D2721" s="41"/>
      <c r="E2721" s="41">
        <v>372</v>
      </c>
      <c r="F2721" s="41">
        <v>2020</v>
      </c>
      <c r="G2721" s="4">
        <v>156.68299999999999</v>
      </c>
      <c r="H2721" s="4">
        <v>172.179</v>
      </c>
      <c r="I2721" s="4">
        <v>173.619</v>
      </c>
      <c r="J2721" s="4">
        <v>153.22</v>
      </c>
      <c r="K2721" s="4">
        <v>134.17500000000001</v>
      </c>
      <c r="L2721" s="4">
        <v>128.17099999999999</v>
      </c>
      <c r="M2721" s="4">
        <v>152.07499999999999</v>
      </c>
      <c r="N2721" s="4">
        <v>188.39500000000001</v>
      </c>
      <c r="O2721" s="4">
        <v>194.62100000000001</v>
      </c>
      <c r="P2721" s="4">
        <v>184.64099999999999</v>
      </c>
      <c r="Q2721" s="4">
        <v>154.25800000000001</v>
      </c>
      <c r="R2721" s="4">
        <v>150.417</v>
      </c>
      <c r="S2721" s="4">
        <v>128.91</v>
      </c>
      <c r="T2721" s="4">
        <v>119.63200000000001</v>
      </c>
      <c r="U2721" s="4">
        <v>102.52</v>
      </c>
      <c r="V2721" s="4">
        <v>72.043000000000006</v>
      </c>
      <c r="W2721" s="4">
        <v>50.314</v>
      </c>
      <c r="X2721" s="4">
        <v>28.276</v>
      </c>
      <c r="Y2721" s="4">
        <v>12.733000000000001</v>
      </c>
      <c r="Z2721" s="4">
        <v>3.8839999999999999</v>
      </c>
      <c r="AA2721" s="4">
        <v>0.497</v>
      </c>
    </row>
    <row r="2722" spans="1:27" s="6" customFormat="1" x14ac:dyDescent="0.3">
      <c r="A2722" s="40">
        <v>2721</v>
      </c>
      <c r="B2722" s="18" t="s">
        <v>323</v>
      </c>
      <c r="C2722" s="43" t="s">
        <v>196</v>
      </c>
      <c r="D2722" s="41"/>
      <c r="E2722" s="41">
        <v>372</v>
      </c>
      <c r="F2722" s="41">
        <v>2025</v>
      </c>
      <c r="G2722" s="4">
        <v>144.952</v>
      </c>
      <c r="H2722" s="4">
        <v>157.74700000000001</v>
      </c>
      <c r="I2722" s="4">
        <v>172.74799999999999</v>
      </c>
      <c r="J2722" s="4">
        <v>175.24799999999999</v>
      </c>
      <c r="K2722" s="4">
        <v>157.036</v>
      </c>
      <c r="L2722" s="4">
        <v>138.87700000000001</v>
      </c>
      <c r="M2722" s="4">
        <v>132.041</v>
      </c>
      <c r="N2722" s="4">
        <v>154.649</v>
      </c>
      <c r="O2722" s="4">
        <v>189.77600000000001</v>
      </c>
      <c r="P2722" s="4">
        <v>194.982</v>
      </c>
      <c r="Q2722" s="4">
        <v>184.119</v>
      </c>
      <c r="R2722" s="4">
        <v>153.041</v>
      </c>
      <c r="S2722" s="4">
        <v>148.02000000000001</v>
      </c>
      <c r="T2722" s="4">
        <v>125.255</v>
      </c>
      <c r="U2722" s="4">
        <v>113.708</v>
      </c>
      <c r="V2722" s="4">
        <v>93.21</v>
      </c>
      <c r="W2722" s="4">
        <v>59.63</v>
      </c>
      <c r="X2722" s="4">
        <v>34.881</v>
      </c>
      <c r="Y2722" s="4">
        <v>14.484999999999999</v>
      </c>
      <c r="Z2722" s="4">
        <v>3.9990000000000001</v>
      </c>
      <c r="AA2722" s="4">
        <v>0.63600000000000001</v>
      </c>
    </row>
    <row r="2723" spans="1:27" s="6" customFormat="1" x14ac:dyDescent="0.3">
      <c r="A2723" s="40">
        <v>2722</v>
      </c>
      <c r="B2723" s="18" t="s">
        <v>323</v>
      </c>
      <c r="C2723" s="43" t="s">
        <v>196</v>
      </c>
      <c r="D2723" s="41"/>
      <c r="E2723" s="41">
        <v>372</v>
      </c>
      <c r="F2723" s="41">
        <v>2030</v>
      </c>
      <c r="G2723" s="4">
        <v>142.67500000000001</v>
      </c>
      <c r="H2723" s="4">
        <v>146.02199999999999</v>
      </c>
      <c r="I2723" s="4">
        <v>158.321</v>
      </c>
      <c r="J2723" s="4">
        <v>174.38800000000001</v>
      </c>
      <c r="K2723" s="4">
        <v>179.059</v>
      </c>
      <c r="L2723" s="4">
        <v>161.733</v>
      </c>
      <c r="M2723" s="4">
        <v>142.75</v>
      </c>
      <c r="N2723" s="4">
        <v>134.67099999999999</v>
      </c>
      <c r="O2723" s="4">
        <v>156.15799999999999</v>
      </c>
      <c r="P2723" s="4">
        <v>190.23699999999999</v>
      </c>
      <c r="Q2723" s="4">
        <v>194.52</v>
      </c>
      <c r="R2723" s="4">
        <v>182.767</v>
      </c>
      <c r="S2723" s="4">
        <v>150.863</v>
      </c>
      <c r="T2723" s="4">
        <v>144.214</v>
      </c>
      <c r="U2723" s="4">
        <v>119.65</v>
      </c>
      <c r="V2723" s="4">
        <v>104.279</v>
      </c>
      <c r="W2723" s="4">
        <v>78.251000000000005</v>
      </c>
      <c r="X2723" s="4">
        <v>42.264000000000003</v>
      </c>
      <c r="Y2723" s="4">
        <v>18.407</v>
      </c>
      <c r="Z2723" s="4">
        <v>4.7009999999999996</v>
      </c>
      <c r="AA2723" s="4">
        <v>0.69</v>
      </c>
    </row>
    <row r="2724" spans="1:27" s="6" customFormat="1" x14ac:dyDescent="0.3">
      <c r="A2724" s="40">
        <v>2723</v>
      </c>
      <c r="B2724" s="18" t="s">
        <v>323</v>
      </c>
      <c r="C2724" s="43" t="s">
        <v>196</v>
      </c>
      <c r="D2724" s="41"/>
      <c r="E2724" s="41">
        <v>372</v>
      </c>
      <c r="F2724" s="41">
        <v>2035</v>
      </c>
      <c r="G2724" s="4">
        <v>151.072</v>
      </c>
      <c r="H2724" s="4">
        <v>143.749</v>
      </c>
      <c r="I2724" s="4">
        <v>146.60400000000001</v>
      </c>
      <c r="J2724" s="4">
        <v>159.97499999999999</v>
      </c>
      <c r="K2724" s="4">
        <v>178.21199999999999</v>
      </c>
      <c r="L2724" s="4">
        <v>183.75</v>
      </c>
      <c r="M2724" s="4">
        <v>165.59899999999999</v>
      </c>
      <c r="N2724" s="4">
        <v>145.387</v>
      </c>
      <c r="O2724" s="4">
        <v>136.256</v>
      </c>
      <c r="P2724" s="4">
        <v>156.809</v>
      </c>
      <c r="Q2724" s="4">
        <v>189.91900000000001</v>
      </c>
      <c r="R2724" s="4">
        <v>193.25299999999999</v>
      </c>
      <c r="S2724" s="4">
        <v>180.38800000000001</v>
      </c>
      <c r="T2724" s="4">
        <v>147.36500000000001</v>
      </c>
      <c r="U2724" s="4">
        <v>138.369</v>
      </c>
      <c r="V2724" s="4">
        <v>110.58799999999999</v>
      </c>
      <c r="W2724" s="4">
        <v>88.691000000000003</v>
      </c>
      <c r="X2724" s="4">
        <v>56.607999999999997</v>
      </c>
      <c r="Y2724" s="4">
        <v>22.937999999999999</v>
      </c>
      <c r="Z2724" s="4">
        <v>6.1669999999999998</v>
      </c>
      <c r="AA2724" s="4">
        <v>0.82199999999999995</v>
      </c>
    </row>
    <row r="2725" spans="1:27" s="6" customFormat="1" x14ac:dyDescent="0.3">
      <c r="A2725" s="40">
        <v>2724</v>
      </c>
      <c r="B2725" s="18" t="s">
        <v>323</v>
      </c>
      <c r="C2725" s="43" t="s">
        <v>196</v>
      </c>
      <c r="D2725" s="41"/>
      <c r="E2725" s="41">
        <v>372</v>
      </c>
      <c r="F2725" s="41">
        <v>2040</v>
      </c>
      <c r="G2725" s="4">
        <v>162.108</v>
      </c>
      <c r="H2725" s="4">
        <v>152.148</v>
      </c>
      <c r="I2725" s="4">
        <v>144.33500000000001</v>
      </c>
      <c r="J2725" s="4">
        <v>148.268</v>
      </c>
      <c r="K2725" s="4">
        <v>163.82499999999999</v>
      </c>
      <c r="L2725" s="4">
        <v>182.91900000000001</v>
      </c>
      <c r="M2725" s="4">
        <v>187.61099999999999</v>
      </c>
      <c r="N2725" s="4">
        <v>168.22499999999999</v>
      </c>
      <c r="O2725" s="4">
        <v>146.97800000000001</v>
      </c>
      <c r="P2725" s="4">
        <v>137.02600000000001</v>
      </c>
      <c r="Q2725" s="4">
        <v>156.768</v>
      </c>
      <c r="R2725" s="4">
        <v>188.858</v>
      </c>
      <c r="S2725" s="4">
        <v>190.994</v>
      </c>
      <c r="T2725" s="4">
        <v>176.59</v>
      </c>
      <c r="U2725" s="4">
        <v>141.97499999999999</v>
      </c>
      <c r="V2725" s="4">
        <v>128.80099999999999</v>
      </c>
      <c r="W2725" s="4">
        <v>95.216999999999999</v>
      </c>
      <c r="X2725" s="4">
        <v>65.430999999999997</v>
      </c>
      <c r="Y2725" s="4">
        <v>31.571000000000002</v>
      </c>
      <c r="Z2725" s="4">
        <v>7.931</v>
      </c>
      <c r="AA2725" s="4">
        <v>1.091</v>
      </c>
    </row>
    <row r="2726" spans="1:27" s="6" customFormat="1" x14ac:dyDescent="0.3">
      <c r="A2726" s="40">
        <v>2725</v>
      </c>
      <c r="B2726" s="18" t="s">
        <v>323</v>
      </c>
      <c r="C2726" s="43" t="s">
        <v>196</v>
      </c>
      <c r="D2726" s="41"/>
      <c r="E2726" s="41">
        <v>372</v>
      </c>
      <c r="F2726" s="41">
        <v>2045</v>
      </c>
      <c r="G2726" s="4">
        <v>167.255</v>
      </c>
      <c r="H2726" s="4">
        <v>163.185</v>
      </c>
      <c r="I2726" s="4">
        <v>152.73400000000001</v>
      </c>
      <c r="J2726" s="4">
        <v>146.00399999999999</v>
      </c>
      <c r="K2726" s="4">
        <v>152.136</v>
      </c>
      <c r="L2726" s="4">
        <v>168.55600000000001</v>
      </c>
      <c r="M2726" s="4">
        <v>186.797</v>
      </c>
      <c r="N2726" s="4">
        <v>190.23400000000001</v>
      </c>
      <c r="O2726" s="4">
        <v>169.80500000000001</v>
      </c>
      <c r="P2726" s="4">
        <v>147.76</v>
      </c>
      <c r="Q2726" s="4">
        <v>137.15700000000001</v>
      </c>
      <c r="R2726" s="4">
        <v>156.108</v>
      </c>
      <c r="S2726" s="4">
        <v>186.91</v>
      </c>
      <c r="T2726" s="4">
        <v>187.38300000000001</v>
      </c>
      <c r="U2726" s="4">
        <v>170.768</v>
      </c>
      <c r="V2726" s="4">
        <v>133.06100000000001</v>
      </c>
      <c r="W2726" s="4">
        <v>112.209</v>
      </c>
      <c r="X2726" s="4">
        <v>71.602000000000004</v>
      </c>
      <c r="Y2726" s="4">
        <v>37.491999999999997</v>
      </c>
      <c r="Z2726" s="4">
        <v>11.265000000000001</v>
      </c>
      <c r="AA2726" s="4">
        <v>1.4430000000000001</v>
      </c>
    </row>
    <row r="2727" spans="1:27" s="6" customFormat="1" x14ac:dyDescent="0.3">
      <c r="A2727" s="40">
        <v>2726</v>
      </c>
      <c r="B2727" s="18" t="s">
        <v>323</v>
      </c>
      <c r="C2727" s="43" t="s">
        <v>196</v>
      </c>
      <c r="D2727" s="41"/>
      <c r="E2727" s="41">
        <v>372</v>
      </c>
      <c r="F2727" s="41">
        <v>2050</v>
      </c>
      <c r="G2727" s="4">
        <v>164.40899999999999</v>
      </c>
      <c r="H2727" s="4">
        <v>168.33199999999999</v>
      </c>
      <c r="I2727" s="4">
        <v>163.773</v>
      </c>
      <c r="J2727" s="4">
        <v>154.40799999999999</v>
      </c>
      <c r="K2727" s="4">
        <v>149.88399999999999</v>
      </c>
      <c r="L2727" s="4">
        <v>156.88900000000001</v>
      </c>
      <c r="M2727" s="4">
        <v>172.464</v>
      </c>
      <c r="N2727" s="4">
        <v>189.44399999999999</v>
      </c>
      <c r="O2727" s="4">
        <v>191.81299999999999</v>
      </c>
      <c r="P2727" s="4">
        <v>170.57499999999999</v>
      </c>
      <c r="Q2727" s="4">
        <v>147.917</v>
      </c>
      <c r="R2727" s="4">
        <v>136.74600000000001</v>
      </c>
      <c r="S2727" s="4">
        <v>154.74700000000001</v>
      </c>
      <c r="T2727" s="4">
        <v>183.77199999999999</v>
      </c>
      <c r="U2727" s="4">
        <v>181.869</v>
      </c>
      <c r="V2727" s="4">
        <v>161.07900000000001</v>
      </c>
      <c r="W2727" s="4">
        <v>117.261</v>
      </c>
      <c r="X2727" s="4">
        <v>85.997</v>
      </c>
      <c r="Y2727" s="4">
        <v>42.164000000000001</v>
      </c>
      <c r="Z2727" s="4">
        <v>13.818</v>
      </c>
      <c r="AA2727" s="4">
        <v>2.085</v>
      </c>
    </row>
    <row r="2728" spans="1:27" s="6" customFormat="1" x14ac:dyDescent="0.3">
      <c r="A2728" s="40">
        <v>2727</v>
      </c>
      <c r="B2728" s="18" t="s">
        <v>323</v>
      </c>
      <c r="C2728" s="43" t="s">
        <v>196</v>
      </c>
      <c r="D2728" s="41"/>
      <c r="E2728" s="41">
        <v>372</v>
      </c>
      <c r="F2728" s="41">
        <v>2055</v>
      </c>
      <c r="G2728" s="4">
        <v>157.99700000000001</v>
      </c>
      <c r="H2728" s="4">
        <v>165.43600000000001</v>
      </c>
      <c r="I2728" s="4">
        <v>168.892</v>
      </c>
      <c r="J2728" s="4">
        <v>165.36099999999999</v>
      </c>
      <c r="K2728" s="4">
        <v>158.096</v>
      </c>
      <c r="L2728" s="4">
        <v>154.405</v>
      </c>
      <c r="M2728" s="4">
        <v>160.614</v>
      </c>
      <c r="N2728" s="4">
        <v>174.999</v>
      </c>
      <c r="O2728" s="4">
        <v>190.959</v>
      </c>
      <c r="P2728" s="4">
        <v>192.51499999999999</v>
      </c>
      <c r="Q2728" s="4">
        <v>170.672</v>
      </c>
      <c r="R2728" s="4">
        <v>147.511</v>
      </c>
      <c r="S2728" s="4">
        <v>135.72900000000001</v>
      </c>
      <c r="T2728" s="4">
        <v>152.459</v>
      </c>
      <c r="U2728" s="4">
        <v>178.94</v>
      </c>
      <c r="V2728" s="4">
        <v>172.53700000000001</v>
      </c>
      <c r="W2728" s="4">
        <v>143.42500000000001</v>
      </c>
      <c r="X2728" s="4">
        <v>91.453000000000003</v>
      </c>
      <c r="Y2728" s="4">
        <v>51.95</v>
      </c>
      <c r="Z2728" s="4">
        <v>16.026</v>
      </c>
      <c r="AA2728" s="4">
        <v>2.6739999999999999</v>
      </c>
    </row>
    <row r="2729" spans="1:27" s="6" customFormat="1" x14ac:dyDescent="0.3">
      <c r="A2729" s="40">
        <v>2728</v>
      </c>
      <c r="B2729" s="18" t="s">
        <v>323</v>
      </c>
      <c r="C2729" s="43" t="s">
        <v>196</v>
      </c>
      <c r="D2729" s="41"/>
      <c r="E2729" s="41">
        <v>372</v>
      </c>
      <c r="F2729" s="41">
        <v>2060</v>
      </c>
      <c r="G2729" s="4">
        <v>154.17500000000001</v>
      </c>
      <c r="H2729" s="4">
        <v>158.97300000000001</v>
      </c>
      <c r="I2729" s="4">
        <v>165.96799999999999</v>
      </c>
      <c r="J2729" s="4">
        <v>170.39699999999999</v>
      </c>
      <c r="K2729" s="4">
        <v>168.852</v>
      </c>
      <c r="L2729" s="4">
        <v>162.37899999999999</v>
      </c>
      <c r="M2729" s="4">
        <v>157.941</v>
      </c>
      <c r="N2729" s="4">
        <v>163.036</v>
      </c>
      <c r="O2729" s="4">
        <v>176.46700000000001</v>
      </c>
      <c r="P2729" s="4">
        <v>191.655</v>
      </c>
      <c r="Q2729" s="4">
        <v>192.572</v>
      </c>
      <c r="R2729" s="4">
        <v>170.21899999999999</v>
      </c>
      <c r="S2729" s="4">
        <v>146.53100000000001</v>
      </c>
      <c r="T2729" s="4">
        <v>133.97499999999999</v>
      </c>
      <c r="U2729" s="4">
        <v>148.91900000000001</v>
      </c>
      <c r="V2729" s="4">
        <v>170.69399999999999</v>
      </c>
      <c r="W2729" s="4">
        <v>155.179</v>
      </c>
      <c r="X2729" s="4">
        <v>113.8</v>
      </c>
      <c r="Y2729" s="4">
        <v>56.682000000000002</v>
      </c>
      <c r="Z2729" s="4">
        <v>20.379000000000001</v>
      </c>
      <c r="AA2729" s="4">
        <v>3.2250000000000001</v>
      </c>
    </row>
    <row r="2730" spans="1:27" s="6" customFormat="1" x14ac:dyDescent="0.3">
      <c r="A2730" s="40">
        <v>2729</v>
      </c>
      <c r="B2730" s="18" t="s">
        <v>323</v>
      </c>
      <c r="C2730" s="43" t="s">
        <v>196</v>
      </c>
      <c r="D2730" s="41"/>
      <c r="E2730" s="41">
        <v>372</v>
      </c>
      <c r="F2730" s="41">
        <v>2065</v>
      </c>
      <c r="G2730" s="4">
        <v>155.54599999999999</v>
      </c>
      <c r="H2730" s="4">
        <v>155.09700000000001</v>
      </c>
      <c r="I2730" s="4">
        <v>159.47499999999999</v>
      </c>
      <c r="J2730" s="4">
        <v>167.393</v>
      </c>
      <c r="K2730" s="4">
        <v>173.69800000000001</v>
      </c>
      <c r="L2730" s="4">
        <v>172.899</v>
      </c>
      <c r="M2730" s="4">
        <v>165.72</v>
      </c>
      <c r="N2730" s="4">
        <v>160.24100000000001</v>
      </c>
      <c r="O2730" s="4">
        <v>164.447</v>
      </c>
      <c r="P2730" s="4">
        <v>177.17</v>
      </c>
      <c r="Q2730" s="4">
        <v>191.745</v>
      </c>
      <c r="R2730" s="4">
        <v>192.09399999999999</v>
      </c>
      <c r="S2730" s="4">
        <v>169.19499999999999</v>
      </c>
      <c r="T2730" s="4">
        <v>144.84899999999999</v>
      </c>
      <c r="U2730" s="4">
        <v>131.239</v>
      </c>
      <c r="V2730" s="4">
        <v>142.79499999999999</v>
      </c>
      <c r="W2730" s="4">
        <v>154.99100000000001</v>
      </c>
      <c r="X2730" s="4">
        <v>125.193</v>
      </c>
      <c r="Y2730" s="4">
        <v>72.338999999999999</v>
      </c>
      <c r="Z2730" s="4">
        <v>22.951000000000001</v>
      </c>
      <c r="AA2730" s="4">
        <v>4.1779999999999999</v>
      </c>
    </row>
    <row r="2731" spans="1:27" s="6" customFormat="1" x14ac:dyDescent="0.3">
      <c r="A2731" s="40">
        <v>2730</v>
      </c>
      <c r="B2731" s="18" t="s">
        <v>323</v>
      </c>
      <c r="C2731" s="43" t="s">
        <v>196</v>
      </c>
      <c r="D2731" s="41"/>
      <c r="E2731" s="41">
        <v>372</v>
      </c>
      <c r="F2731" s="41">
        <v>2070</v>
      </c>
      <c r="G2731" s="4">
        <v>159.803</v>
      </c>
      <c r="H2731" s="4">
        <v>156.416</v>
      </c>
      <c r="I2731" s="4">
        <v>155.571</v>
      </c>
      <c r="J2731" s="4">
        <v>160.822</v>
      </c>
      <c r="K2731" s="4">
        <v>170.506</v>
      </c>
      <c r="L2731" s="4">
        <v>177.50800000000001</v>
      </c>
      <c r="M2731" s="4">
        <v>176.04499999999999</v>
      </c>
      <c r="N2731" s="4">
        <v>167.88499999999999</v>
      </c>
      <c r="O2731" s="4">
        <v>161.58199999999999</v>
      </c>
      <c r="P2731" s="4">
        <v>165.149</v>
      </c>
      <c r="Q2731" s="4">
        <v>177.32900000000001</v>
      </c>
      <c r="R2731" s="4">
        <v>191.35300000000001</v>
      </c>
      <c r="S2731" s="4">
        <v>191.06299999999999</v>
      </c>
      <c r="T2731" s="4">
        <v>167.46899999999999</v>
      </c>
      <c r="U2731" s="4">
        <v>142.24799999999999</v>
      </c>
      <c r="V2731" s="4">
        <v>126.45099999999999</v>
      </c>
      <c r="W2731" s="4">
        <v>130.851</v>
      </c>
      <c r="X2731" s="4">
        <v>127.089</v>
      </c>
      <c r="Y2731" s="4">
        <v>81.606999999999999</v>
      </c>
      <c r="Z2731" s="4">
        <v>30.244</v>
      </c>
      <c r="AA2731" s="4">
        <v>4.931</v>
      </c>
    </row>
    <row r="2732" spans="1:27" s="6" customFormat="1" x14ac:dyDescent="0.3">
      <c r="A2732" s="40">
        <v>2731</v>
      </c>
      <c r="B2732" s="18" t="s">
        <v>323</v>
      </c>
      <c r="C2732" s="43" t="s">
        <v>196</v>
      </c>
      <c r="D2732" s="41"/>
      <c r="E2732" s="41">
        <v>372</v>
      </c>
      <c r="F2732" s="41">
        <v>2075</v>
      </c>
      <c r="G2732" s="4">
        <v>163.42500000000001</v>
      </c>
      <c r="H2732" s="4">
        <v>160.61699999999999</v>
      </c>
      <c r="I2732" s="4">
        <v>156.86099999999999</v>
      </c>
      <c r="J2732" s="4">
        <v>156.83600000000001</v>
      </c>
      <c r="K2732" s="4">
        <v>163.74700000000001</v>
      </c>
      <c r="L2732" s="4">
        <v>174.084</v>
      </c>
      <c r="M2732" s="4">
        <v>180.46100000000001</v>
      </c>
      <c r="N2732" s="4">
        <v>178.07499999999999</v>
      </c>
      <c r="O2732" s="4">
        <v>169.14699999999999</v>
      </c>
      <c r="P2732" s="4">
        <v>162.261</v>
      </c>
      <c r="Q2732" s="4">
        <v>165.35300000000001</v>
      </c>
      <c r="R2732" s="4">
        <v>177.06100000000001</v>
      </c>
      <c r="S2732" s="4">
        <v>190.46899999999999</v>
      </c>
      <c r="T2732" s="4">
        <v>189.352</v>
      </c>
      <c r="U2732" s="4">
        <v>164.839</v>
      </c>
      <c r="V2732" s="4">
        <v>137.667</v>
      </c>
      <c r="W2732" s="4">
        <v>116.89</v>
      </c>
      <c r="X2732" s="4">
        <v>109.009</v>
      </c>
      <c r="Y2732" s="4">
        <v>84.945999999999998</v>
      </c>
      <c r="Z2732" s="4">
        <v>35.250999999999998</v>
      </c>
      <c r="AA2732" s="4">
        <v>6.5720000000000001</v>
      </c>
    </row>
    <row r="2733" spans="1:27" s="6" customFormat="1" x14ac:dyDescent="0.3">
      <c r="A2733" s="40">
        <v>2732</v>
      </c>
      <c r="B2733" s="18" t="s">
        <v>323</v>
      </c>
      <c r="C2733" s="43" t="s">
        <v>196</v>
      </c>
      <c r="D2733" s="41"/>
      <c r="E2733" s="41">
        <v>372</v>
      </c>
      <c r="F2733" s="41">
        <v>2080</v>
      </c>
      <c r="G2733" s="4">
        <v>163.60599999999999</v>
      </c>
      <c r="H2733" s="4">
        <v>164.18600000000001</v>
      </c>
      <c r="I2733" s="4">
        <v>161.03200000000001</v>
      </c>
      <c r="J2733" s="4">
        <v>158.042</v>
      </c>
      <c r="K2733" s="4">
        <v>159.56899999999999</v>
      </c>
      <c r="L2733" s="4">
        <v>167.09200000000001</v>
      </c>
      <c r="M2733" s="4">
        <v>176.845</v>
      </c>
      <c r="N2733" s="4">
        <v>182.35900000000001</v>
      </c>
      <c r="O2733" s="4">
        <v>179.25299999999999</v>
      </c>
      <c r="P2733" s="4">
        <v>169.78399999999999</v>
      </c>
      <c r="Q2733" s="4">
        <v>162.47999999999999</v>
      </c>
      <c r="R2733" s="4">
        <v>165.179</v>
      </c>
      <c r="S2733" s="4">
        <v>176.38</v>
      </c>
      <c r="T2733" s="4">
        <v>188.995</v>
      </c>
      <c r="U2733" s="4">
        <v>186.76599999999999</v>
      </c>
      <c r="V2733" s="4">
        <v>160.17099999999999</v>
      </c>
      <c r="W2733" s="4">
        <v>128.29300000000001</v>
      </c>
      <c r="X2733" s="4">
        <v>98.864000000000004</v>
      </c>
      <c r="Y2733" s="4">
        <v>74.665999999999997</v>
      </c>
      <c r="Z2733" s="4">
        <v>37.906999999999996</v>
      </c>
      <c r="AA2733" s="4">
        <v>8.0350000000000001</v>
      </c>
    </row>
    <row r="2734" spans="1:27" s="6" customFormat="1" x14ac:dyDescent="0.3">
      <c r="A2734" s="40">
        <v>2733</v>
      </c>
      <c r="B2734" s="18" t="s">
        <v>323</v>
      </c>
      <c r="C2734" s="43" t="s">
        <v>196</v>
      </c>
      <c r="D2734" s="41"/>
      <c r="E2734" s="41">
        <v>372</v>
      </c>
      <c r="F2734" s="41">
        <v>2085</v>
      </c>
      <c r="G2734" s="4">
        <v>160.739</v>
      </c>
      <c r="H2734" s="4">
        <v>164.31399999999999</v>
      </c>
      <c r="I2734" s="4">
        <v>164.57300000000001</v>
      </c>
      <c r="J2734" s="4">
        <v>162.131</v>
      </c>
      <c r="K2734" s="4">
        <v>160.58199999999999</v>
      </c>
      <c r="L2734" s="4">
        <v>162.68</v>
      </c>
      <c r="M2734" s="4">
        <v>169.66200000000001</v>
      </c>
      <c r="N2734" s="4">
        <v>178.61600000000001</v>
      </c>
      <c r="O2734" s="4">
        <v>183.46</v>
      </c>
      <c r="P2734" s="4">
        <v>179.84899999999999</v>
      </c>
      <c r="Q2734" s="4">
        <v>169.99600000000001</v>
      </c>
      <c r="R2734" s="4">
        <v>162.36099999999999</v>
      </c>
      <c r="S2734" s="4">
        <v>164.65899999999999</v>
      </c>
      <c r="T2734" s="4">
        <v>175.22200000000001</v>
      </c>
      <c r="U2734" s="4">
        <v>186.785</v>
      </c>
      <c r="V2734" s="4">
        <v>182.16</v>
      </c>
      <c r="W2734" s="4">
        <v>150.42099999999999</v>
      </c>
      <c r="X2734" s="4">
        <v>110.121</v>
      </c>
      <c r="Y2734" s="4">
        <v>69.397999999999996</v>
      </c>
      <c r="Z2734" s="4">
        <v>34.450000000000003</v>
      </c>
      <c r="AA2734" s="4">
        <v>9.0860000000000003</v>
      </c>
    </row>
    <row r="2735" spans="1:27" s="6" customFormat="1" x14ac:dyDescent="0.3">
      <c r="A2735" s="40">
        <v>2734</v>
      </c>
      <c r="B2735" s="18" t="s">
        <v>323</v>
      </c>
      <c r="C2735" s="43" t="s">
        <v>196</v>
      </c>
      <c r="D2735" s="41"/>
      <c r="E2735" s="41">
        <v>372</v>
      </c>
      <c r="F2735" s="41">
        <v>2090</v>
      </c>
      <c r="G2735" s="4">
        <v>157.60400000000001</v>
      </c>
      <c r="H2735" s="4">
        <v>161.39400000000001</v>
      </c>
      <c r="I2735" s="4">
        <v>164.67</v>
      </c>
      <c r="J2735" s="4">
        <v>165.58600000000001</v>
      </c>
      <c r="K2735" s="4">
        <v>164.47800000000001</v>
      </c>
      <c r="L2735" s="4">
        <v>163.45699999999999</v>
      </c>
      <c r="M2735" s="4">
        <v>165.05799999999999</v>
      </c>
      <c r="N2735" s="4">
        <v>171.304</v>
      </c>
      <c r="O2735" s="4">
        <v>179.642</v>
      </c>
      <c r="P2735" s="4">
        <v>184.018</v>
      </c>
      <c r="Q2735" s="4">
        <v>180.04900000000001</v>
      </c>
      <c r="R2735" s="4">
        <v>169.899</v>
      </c>
      <c r="S2735" s="4">
        <v>161.93899999999999</v>
      </c>
      <c r="T2735" s="4">
        <v>163.751</v>
      </c>
      <c r="U2735" s="4">
        <v>173.489</v>
      </c>
      <c r="V2735" s="4">
        <v>182.815</v>
      </c>
      <c r="W2735" s="4">
        <v>172.32300000000001</v>
      </c>
      <c r="X2735" s="4">
        <v>130.96899999999999</v>
      </c>
      <c r="Y2735" s="4">
        <v>79.198999999999998</v>
      </c>
      <c r="Z2735" s="4">
        <v>33.119</v>
      </c>
      <c r="AA2735" s="4">
        <v>8.8710000000000004</v>
      </c>
    </row>
    <row r="2736" spans="1:27" s="6" customFormat="1" x14ac:dyDescent="0.3">
      <c r="A2736" s="40">
        <v>2735</v>
      </c>
      <c r="B2736" s="18" t="s">
        <v>323</v>
      </c>
      <c r="C2736" s="43" t="s">
        <v>196</v>
      </c>
      <c r="D2736" s="41"/>
      <c r="E2736" s="41">
        <v>372</v>
      </c>
      <c r="F2736" s="41">
        <v>2095</v>
      </c>
      <c r="G2736" s="4">
        <v>156.32</v>
      </c>
      <c r="H2736" s="4">
        <v>158.20400000000001</v>
      </c>
      <c r="I2736" s="4">
        <v>161.721</v>
      </c>
      <c r="J2736" s="4">
        <v>165.602</v>
      </c>
      <c r="K2736" s="4">
        <v>167.74</v>
      </c>
      <c r="L2736" s="4">
        <v>167.11699999999999</v>
      </c>
      <c r="M2736" s="4">
        <v>165.63900000000001</v>
      </c>
      <c r="N2736" s="4">
        <v>166.56800000000001</v>
      </c>
      <c r="O2736" s="4">
        <v>172.25299999999999</v>
      </c>
      <c r="P2736" s="4">
        <v>180.166</v>
      </c>
      <c r="Q2736" s="4">
        <v>184.21299999999999</v>
      </c>
      <c r="R2736" s="4">
        <v>179.96700000000001</v>
      </c>
      <c r="S2736" s="4">
        <v>169.53100000000001</v>
      </c>
      <c r="T2736" s="4">
        <v>161.19399999999999</v>
      </c>
      <c r="U2736" s="4">
        <v>162.39500000000001</v>
      </c>
      <c r="V2736" s="4">
        <v>170.33600000000001</v>
      </c>
      <c r="W2736" s="4">
        <v>174.11500000000001</v>
      </c>
      <c r="X2736" s="4">
        <v>152.084</v>
      </c>
      <c r="Y2736" s="4">
        <v>96.451999999999998</v>
      </c>
      <c r="Z2736" s="4">
        <v>39.1</v>
      </c>
      <c r="AA2736" s="4">
        <v>8.82</v>
      </c>
    </row>
    <row r="2737" spans="1:27" s="6" customFormat="1" x14ac:dyDescent="0.3">
      <c r="A2737" s="40">
        <v>2736</v>
      </c>
      <c r="B2737" s="18" t="s">
        <v>323</v>
      </c>
      <c r="C2737" s="43" t="s">
        <v>196</v>
      </c>
      <c r="D2737" s="41"/>
      <c r="E2737" s="41">
        <v>372</v>
      </c>
      <c r="F2737" s="41">
        <v>2100</v>
      </c>
      <c r="G2737" s="4">
        <v>156.89699999999999</v>
      </c>
      <c r="H2737" s="4">
        <v>156.86699999999999</v>
      </c>
      <c r="I2737" s="4">
        <v>158.501</v>
      </c>
      <c r="J2737" s="4">
        <v>162.56899999999999</v>
      </c>
      <c r="K2737" s="4">
        <v>167.56</v>
      </c>
      <c r="L2737" s="4">
        <v>170.14</v>
      </c>
      <c r="M2737" s="4">
        <v>169.102</v>
      </c>
      <c r="N2737" s="4">
        <v>167.01599999999999</v>
      </c>
      <c r="O2737" s="4">
        <v>167.43899999999999</v>
      </c>
      <c r="P2737" s="4">
        <v>172.74600000000001</v>
      </c>
      <c r="Q2737" s="4">
        <v>180.364</v>
      </c>
      <c r="R2737" s="4">
        <v>184.15799999999999</v>
      </c>
      <c r="S2737" s="4">
        <v>179.64400000000001</v>
      </c>
      <c r="T2737" s="4">
        <v>168.881</v>
      </c>
      <c r="U2737" s="4">
        <v>160.08799999999999</v>
      </c>
      <c r="V2737" s="4">
        <v>159.904</v>
      </c>
      <c r="W2737" s="4">
        <v>163.26499999999999</v>
      </c>
      <c r="X2737" s="4">
        <v>155.69</v>
      </c>
      <c r="Y2737" s="4">
        <v>114.67100000000001</v>
      </c>
      <c r="Z2737" s="4">
        <v>49.295000000000002</v>
      </c>
      <c r="AA2737" s="4">
        <v>10.388999999999999</v>
      </c>
    </row>
    <row r="2738" spans="1:27" s="6" customFormat="1" x14ac:dyDescent="0.3">
      <c r="A2738" s="40">
        <v>2737</v>
      </c>
      <c r="B2738" s="18" t="s">
        <v>323</v>
      </c>
      <c r="C2738" s="43" t="s">
        <v>197</v>
      </c>
      <c r="D2738" s="41"/>
      <c r="E2738" s="41">
        <v>428</v>
      </c>
      <c r="F2738" s="41">
        <v>2015</v>
      </c>
      <c r="G2738" s="4">
        <v>48.962000000000003</v>
      </c>
      <c r="H2738" s="4">
        <v>52.265000000000001</v>
      </c>
      <c r="I2738" s="4">
        <v>45.82</v>
      </c>
      <c r="J2738" s="4">
        <v>42.293999999999997</v>
      </c>
      <c r="K2738" s="4">
        <v>60.68</v>
      </c>
      <c r="L2738" s="4">
        <v>70.896000000000001</v>
      </c>
      <c r="M2738" s="4">
        <v>66.924999999999997</v>
      </c>
      <c r="N2738" s="4">
        <v>65.081999999999994</v>
      </c>
      <c r="O2738" s="4">
        <v>70.239000000000004</v>
      </c>
      <c r="P2738" s="4">
        <v>69.165000000000006</v>
      </c>
      <c r="Q2738" s="4">
        <v>77.978999999999999</v>
      </c>
      <c r="R2738" s="4">
        <v>78.456999999999994</v>
      </c>
      <c r="S2738" s="4">
        <v>70.456000000000003</v>
      </c>
      <c r="T2738" s="4">
        <v>62.542000000000002</v>
      </c>
      <c r="U2738" s="4">
        <v>62.881</v>
      </c>
      <c r="V2738" s="4">
        <v>60.344999999999999</v>
      </c>
      <c r="W2738" s="4">
        <v>40.085000000000001</v>
      </c>
      <c r="X2738" s="4">
        <v>24.058</v>
      </c>
      <c r="Y2738" s="4">
        <v>7.7709999999999999</v>
      </c>
      <c r="Z2738" s="4">
        <v>1.04</v>
      </c>
      <c r="AA2738" s="4">
        <v>0.157</v>
      </c>
    </row>
    <row r="2739" spans="1:27" s="6" customFormat="1" x14ac:dyDescent="0.3">
      <c r="A2739" s="40">
        <v>2738</v>
      </c>
      <c r="B2739" s="18" t="s">
        <v>323</v>
      </c>
      <c r="C2739" s="43" t="s">
        <v>197</v>
      </c>
      <c r="D2739" s="41"/>
      <c r="E2739" s="41">
        <v>428</v>
      </c>
      <c r="F2739" s="41">
        <v>2020</v>
      </c>
      <c r="G2739" s="4">
        <v>45.466000000000001</v>
      </c>
      <c r="H2739" s="4">
        <v>48.255000000000003</v>
      </c>
      <c r="I2739" s="4">
        <v>51.697000000000003</v>
      </c>
      <c r="J2739" s="4">
        <v>42.892000000000003</v>
      </c>
      <c r="K2739" s="4">
        <v>37.186999999999998</v>
      </c>
      <c r="L2739" s="4">
        <v>55.883000000000003</v>
      </c>
      <c r="M2739" s="4">
        <v>67.290999999999997</v>
      </c>
      <c r="N2739" s="4">
        <v>64.361999999999995</v>
      </c>
      <c r="O2739" s="4">
        <v>63.155999999999999</v>
      </c>
      <c r="P2739" s="4">
        <v>68.557000000000002</v>
      </c>
      <c r="Q2739" s="4">
        <v>67.457999999999998</v>
      </c>
      <c r="R2739" s="4">
        <v>75.727999999999994</v>
      </c>
      <c r="S2739" s="4">
        <v>75.257999999999996</v>
      </c>
      <c r="T2739" s="4">
        <v>66.283000000000001</v>
      </c>
      <c r="U2739" s="4">
        <v>57.293999999999997</v>
      </c>
      <c r="V2739" s="4">
        <v>54.247</v>
      </c>
      <c r="W2739" s="4">
        <v>45.786000000000001</v>
      </c>
      <c r="X2739" s="4">
        <v>24.163</v>
      </c>
      <c r="Y2739" s="4">
        <v>9.9459999999999997</v>
      </c>
      <c r="Z2739" s="4">
        <v>1.784</v>
      </c>
      <c r="AA2739" s="4">
        <v>0.13</v>
      </c>
    </row>
    <row r="2740" spans="1:27" s="6" customFormat="1" x14ac:dyDescent="0.3">
      <c r="A2740" s="40">
        <v>2739</v>
      </c>
      <c r="B2740" s="18" t="s">
        <v>323</v>
      </c>
      <c r="C2740" s="43" t="s">
        <v>197</v>
      </c>
      <c r="D2740" s="41"/>
      <c r="E2740" s="41">
        <v>428</v>
      </c>
      <c r="F2740" s="41">
        <v>2025</v>
      </c>
      <c r="G2740" s="4">
        <v>41.734000000000002</v>
      </c>
      <c r="H2740" s="4">
        <v>45.098999999999997</v>
      </c>
      <c r="I2740" s="4">
        <v>47.963000000000001</v>
      </c>
      <c r="J2740" s="4">
        <v>50.216000000000001</v>
      </c>
      <c r="K2740" s="4">
        <v>40.311</v>
      </c>
      <c r="L2740" s="4">
        <v>34.779000000000003</v>
      </c>
      <c r="M2740" s="4">
        <v>54.031999999999996</v>
      </c>
      <c r="N2740" s="4">
        <v>65.882000000000005</v>
      </c>
      <c r="O2740" s="4">
        <v>63.206000000000003</v>
      </c>
      <c r="P2740" s="4">
        <v>62.058999999999997</v>
      </c>
      <c r="Q2740" s="4">
        <v>67.225999999999999</v>
      </c>
      <c r="R2740" s="4">
        <v>65.751000000000005</v>
      </c>
      <c r="S2740" s="4">
        <v>72.941000000000003</v>
      </c>
      <c r="T2740" s="4">
        <v>71.171999999999997</v>
      </c>
      <c r="U2740" s="4">
        <v>61.112000000000002</v>
      </c>
      <c r="V2740" s="4">
        <v>49.908000000000001</v>
      </c>
      <c r="W2740" s="4">
        <v>41.860999999999997</v>
      </c>
      <c r="X2740" s="4">
        <v>28.376999999999999</v>
      </c>
      <c r="Y2740" s="4">
        <v>10.422000000000001</v>
      </c>
      <c r="Z2740" s="4">
        <v>2.4239999999999999</v>
      </c>
      <c r="AA2740" s="4">
        <v>0.219</v>
      </c>
    </row>
    <row r="2741" spans="1:27" s="6" customFormat="1" x14ac:dyDescent="0.3">
      <c r="A2741" s="40">
        <v>2740</v>
      </c>
      <c r="B2741" s="18" t="s">
        <v>323</v>
      </c>
      <c r="C2741" s="43" t="s">
        <v>197</v>
      </c>
      <c r="D2741" s="41"/>
      <c r="E2741" s="41">
        <v>428</v>
      </c>
      <c r="F2741" s="41">
        <v>2030</v>
      </c>
      <c r="G2741" s="4">
        <v>37.417000000000002</v>
      </c>
      <c r="H2741" s="4">
        <v>41.639000000000003</v>
      </c>
      <c r="I2741" s="4">
        <v>45.026000000000003</v>
      </c>
      <c r="J2741" s="4">
        <v>47.643999999999998</v>
      </c>
      <c r="K2741" s="4">
        <v>49.643999999999998</v>
      </c>
      <c r="L2741" s="4">
        <v>39.768999999999998</v>
      </c>
      <c r="M2741" s="4">
        <v>34.353999999999999</v>
      </c>
      <c r="N2741" s="4">
        <v>53.6</v>
      </c>
      <c r="O2741" s="4">
        <v>65.331000000000003</v>
      </c>
      <c r="P2741" s="4">
        <v>62.524000000000001</v>
      </c>
      <c r="Q2741" s="4">
        <v>61.125</v>
      </c>
      <c r="R2741" s="4">
        <v>65.774000000000001</v>
      </c>
      <c r="S2741" s="4">
        <v>63.569000000000003</v>
      </c>
      <c r="T2741" s="4">
        <v>69.302000000000007</v>
      </c>
      <c r="U2741" s="4">
        <v>66.007000000000005</v>
      </c>
      <c r="V2741" s="4">
        <v>53.716999999999999</v>
      </c>
      <c r="W2741" s="4">
        <v>39.125</v>
      </c>
      <c r="X2741" s="4">
        <v>26.63</v>
      </c>
      <c r="Y2741" s="4">
        <v>12.743</v>
      </c>
      <c r="Z2741" s="4">
        <v>2.6909999999999998</v>
      </c>
      <c r="AA2741" s="4">
        <v>0.32</v>
      </c>
    </row>
    <row r="2742" spans="1:27" s="6" customFormat="1" x14ac:dyDescent="0.3">
      <c r="A2742" s="40">
        <v>2741</v>
      </c>
      <c r="B2742" s="18" t="s">
        <v>323</v>
      </c>
      <c r="C2742" s="43" t="s">
        <v>197</v>
      </c>
      <c r="D2742" s="41"/>
      <c r="E2742" s="41">
        <v>428</v>
      </c>
      <c r="F2742" s="41">
        <v>2035</v>
      </c>
      <c r="G2742" s="4">
        <v>35.256999999999998</v>
      </c>
      <c r="H2742" s="4">
        <v>37.326999999999998</v>
      </c>
      <c r="I2742" s="4">
        <v>41.57</v>
      </c>
      <c r="J2742" s="4">
        <v>44.712000000000003</v>
      </c>
      <c r="K2742" s="4">
        <v>47.08</v>
      </c>
      <c r="L2742" s="4">
        <v>49.09</v>
      </c>
      <c r="M2742" s="4">
        <v>39.335999999999999</v>
      </c>
      <c r="N2742" s="4">
        <v>34.003</v>
      </c>
      <c r="O2742" s="4">
        <v>53.146999999999998</v>
      </c>
      <c r="P2742" s="4">
        <v>64.665999999999997</v>
      </c>
      <c r="Q2742" s="4">
        <v>61.639000000000003</v>
      </c>
      <c r="R2742" s="4">
        <v>59.884999999999998</v>
      </c>
      <c r="S2742" s="4">
        <v>63.735999999999997</v>
      </c>
      <c r="T2742" s="4">
        <v>60.601999999999997</v>
      </c>
      <c r="U2742" s="4">
        <v>64.573999999999998</v>
      </c>
      <c r="V2742" s="4">
        <v>58.469000000000001</v>
      </c>
      <c r="W2742" s="4">
        <v>42.704999999999998</v>
      </c>
      <c r="X2742" s="4">
        <v>25.489000000000001</v>
      </c>
      <c r="Y2742" s="4">
        <v>12.41</v>
      </c>
      <c r="Z2742" s="4">
        <v>3.472</v>
      </c>
      <c r="AA2742" s="4">
        <v>0.38500000000000001</v>
      </c>
    </row>
    <row r="2743" spans="1:27" s="6" customFormat="1" x14ac:dyDescent="0.3">
      <c r="A2743" s="40">
        <v>2742</v>
      </c>
      <c r="B2743" s="18" t="s">
        <v>323</v>
      </c>
      <c r="C2743" s="43" t="s">
        <v>197</v>
      </c>
      <c r="D2743" s="41"/>
      <c r="E2743" s="41">
        <v>428</v>
      </c>
      <c r="F2743" s="41">
        <v>2040</v>
      </c>
      <c r="G2743" s="4">
        <v>36.395000000000003</v>
      </c>
      <c r="H2743" s="4">
        <v>35.168999999999997</v>
      </c>
      <c r="I2743" s="4">
        <v>37.261000000000003</v>
      </c>
      <c r="J2743" s="4">
        <v>41.259</v>
      </c>
      <c r="K2743" s="4">
        <v>44.155999999999999</v>
      </c>
      <c r="L2743" s="4">
        <v>46.536999999999999</v>
      </c>
      <c r="M2743" s="4">
        <v>48.645000000000003</v>
      </c>
      <c r="N2743" s="4">
        <v>38.979999999999997</v>
      </c>
      <c r="O2743" s="4">
        <v>33.676000000000002</v>
      </c>
      <c r="P2743" s="4">
        <v>52.62</v>
      </c>
      <c r="Q2743" s="4">
        <v>63.808</v>
      </c>
      <c r="R2743" s="4">
        <v>60.468000000000004</v>
      </c>
      <c r="S2743" s="4">
        <v>58.149000000000001</v>
      </c>
      <c r="T2743" s="4">
        <v>60.957999999999998</v>
      </c>
      <c r="U2743" s="4">
        <v>56.715000000000003</v>
      </c>
      <c r="V2743" s="4">
        <v>57.615000000000002</v>
      </c>
      <c r="W2743" s="4">
        <v>47.094000000000001</v>
      </c>
      <c r="X2743" s="4">
        <v>28.452999999999999</v>
      </c>
      <c r="Y2743" s="4">
        <v>12.307</v>
      </c>
      <c r="Z2743" s="4">
        <v>3.5630000000000002</v>
      </c>
      <c r="AA2743" s="4">
        <v>0.52</v>
      </c>
    </row>
    <row r="2744" spans="1:27" s="6" customFormat="1" x14ac:dyDescent="0.3">
      <c r="A2744" s="40">
        <v>2743</v>
      </c>
      <c r="B2744" s="18" t="s">
        <v>323</v>
      </c>
      <c r="C2744" s="43" t="s">
        <v>197</v>
      </c>
      <c r="D2744" s="41"/>
      <c r="E2744" s="41">
        <v>428</v>
      </c>
      <c r="F2744" s="41">
        <v>2045</v>
      </c>
      <c r="G2744" s="4">
        <v>37.789000000000001</v>
      </c>
      <c r="H2744" s="4">
        <v>36.31</v>
      </c>
      <c r="I2744" s="4">
        <v>35.103999999999999</v>
      </c>
      <c r="J2744" s="4">
        <v>36.953000000000003</v>
      </c>
      <c r="K2744" s="4">
        <v>40.71</v>
      </c>
      <c r="L2744" s="4">
        <v>43.622999999999998</v>
      </c>
      <c r="M2744" s="4">
        <v>46.103000000000002</v>
      </c>
      <c r="N2744" s="4">
        <v>48.268000000000001</v>
      </c>
      <c r="O2744" s="4">
        <v>38.637999999999998</v>
      </c>
      <c r="P2744" s="4">
        <v>33.325000000000003</v>
      </c>
      <c r="Q2744" s="4">
        <v>51.951999999999998</v>
      </c>
      <c r="R2744" s="4">
        <v>62.67</v>
      </c>
      <c r="S2744" s="4">
        <v>58.831000000000003</v>
      </c>
      <c r="T2744" s="4">
        <v>55.777000000000001</v>
      </c>
      <c r="U2744" s="4">
        <v>57.274999999999999</v>
      </c>
      <c r="V2744" s="4">
        <v>50.932000000000002</v>
      </c>
      <c r="W2744" s="4">
        <v>46.956000000000003</v>
      </c>
      <c r="X2744" s="4">
        <v>32.020000000000003</v>
      </c>
      <c r="Y2744" s="4">
        <v>14.189</v>
      </c>
      <c r="Z2744" s="4">
        <v>3.7080000000000002</v>
      </c>
      <c r="AA2744" s="4">
        <v>0.57899999999999996</v>
      </c>
    </row>
    <row r="2745" spans="1:27" s="6" customFormat="1" x14ac:dyDescent="0.3">
      <c r="A2745" s="40">
        <v>2744</v>
      </c>
      <c r="B2745" s="18" t="s">
        <v>323</v>
      </c>
      <c r="C2745" s="43" t="s">
        <v>197</v>
      </c>
      <c r="D2745" s="41"/>
      <c r="E2745" s="41">
        <v>428</v>
      </c>
      <c r="F2745" s="41">
        <v>2050</v>
      </c>
      <c r="G2745" s="4">
        <v>37.164000000000001</v>
      </c>
      <c r="H2745" s="4">
        <v>37.703000000000003</v>
      </c>
      <c r="I2745" s="4">
        <v>36.244999999999997</v>
      </c>
      <c r="J2745" s="4">
        <v>34.798999999999999</v>
      </c>
      <c r="K2745" s="4">
        <v>36.411999999999999</v>
      </c>
      <c r="L2745" s="4">
        <v>40.186999999999998</v>
      </c>
      <c r="M2745" s="4">
        <v>43.2</v>
      </c>
      <c r="N2745" s="4">
        <v>45.741999999999997</v>
      </c>
      <c r="O2745" s="4">
        <v>47.896000000000001</v>
      </c>
      <c r="P2745" s="4">
        <v>38.268999999999998</v>
      </c>
      <c r="Q2745" s="4">
        <v>32.902999999999999</v>
      </c>
      <c r="R2745" s="4">
        <v>51.076999999999998</v>
      </c>
      <c r="S2745" s="4">
        <v>61.085999999999999</v>
      </c>
      <c r="T2745" s="4">
        <v>56.584000000000003</v>
      </c>
      <c r="U2745" s="4">
        <v>52.598999999999997</v>
      </c>
      <c r="V2745" s="4">
        <v>51.743000000000002</v>
      </c>
      <c r="W2745" s="4">
        <v>41.96</v>
      </c>
      <c r="X2745" s="4">
        <v>32.530999999999999</v>
      </c>
      <c r="Y2745" s="4">
        <v>16.456</v>
      </c>
      <c r="Z2745" s="4">
        <v>4.476</v>
      </c>
      <c r="AA2745" s="4">
        <v>0.63900000000000001</v>
      </c>
    </row>
    <row r="2746" spans="1:27" s="6" customFormat="1" x14ac:dyDescent="0.3">
      <c r="A2746" s="40">
        <v>2745</v>
      </c>
      <c r="B2746" s="18" t="s">
        <v>323</v>
      </c>
      <c r="C2746" s="43" t="s">
        <v>197</v>
      </c>
      <c r="D2746" s="41"/>
      <c r="E2746" s="41">
        <v>428</v>
      </c>
      <c r="F2746" s="41">
        <v>2055</v>
      </c>
      <c r="G2746" s="4">
        <v>35.030999999999999</v>
      </c>
      <c r="H2746" s="4">
        <v>37.082999999999998</v>
      </c>
      <c r="I2746" s="4">
        <v>37.640999999999998</v>
      </c>
      <c r="J2746" s="4">
        <v>35.953000000000003</v>
      </c>
      <c r="K2746" s="4">
        <v>34.287999999999997</v>
      </c>
      <c r="L2746" s="4">
        <v>35.921999999999997</v>
      </c>
      <c r="M2746" s="4">
        <v>39.792000000000002</v>
      </c>
      <c r="N2746" s="4">
        <v>42.866999999999997</v>
      </c>
      <c r="O2746" s="4">
        <v>45.405999999999999</v>
      </c>
      <c r="P2746" s="4">
        <v>47.488</v>
      </c>
      <c r="Q2746" s="4">
        <v>37.826000000000001</v>
      </c>
      <c r="R2746" s="4">
        <v>32.374000000000002</v>
      </c>
      <c r="S2746" s="4">
        <v>49.872999999999998</v>
      </c>
      <c r="T2746" s="4">
        <v>58.915999999999997</v>
      </c>
      <c r="U2746" s="4">
        <v>53.56</v>
      </c>
      <c r="V2746" s="4">
        <v>47.808</v>
      </c>
      <c r="W2746" s="4">
        <v>43.100999999999999</v>
      </c>
      <c r="X2746" s="4">
        <v>29.634</v>
      </c>
      <c r="Y2746" s="4">
        <v>17.245999999999999</v>
      </c>
      <c r="Z2746" s="4">
        <v>5.4450000000000003</v>
      </c>
      <c r="AA2746" s="4">
        <v>0.80400000000000005</v>
      </c>
    </row>
    <row r="2747" spans="1:27" s="6" customFormat="1" x14ac:dyDescent="0.3">
      <c r="A2747" s="40">
        <v>2746</v>
      </c>
      <c r="B2747" s="18" t="s">
        <v>323</v>
      </c>
      <c r="C2747" s="43" t="s">
        <v>197</v>
      </c>
      <c r="D2747" s="41"/>
      <c r="E2747" s="41">
        <v>428</v>
      </c>
      <c r="F2747" s="41">
        <v>2060</v>
      </c>
      <c r="G2747" s="4">
        <v>32.654000000000003</v>
      </c>
      <c r="H2747" s="4">
        <v>34.957000000000001</v>
      </c>
      <c r="I2747" s="4">
        <v>37.024000000000001</v>
      </c>
      <c r="J2747" s="4">
        <v>37.365000000000002</v>
      </c>
      <c r="K2747" s="4">
        <v>35.466999999999999</v>
      </c>
      <c r="L2747" s="4">
        <v>33.828000000000003</v>
      </c>
      <c r="M2747" s="4">
        <v>35.555999999999997</v>
      </c>
      <c r="N2747" s="4">
        <v>39.49</v>
      </c>
      <c r="O2747" s="4">
        <v>42.563000000000002</v>
      </c>
      <c r="P2747" s="4">
        <v>45.039000000000001</v>
      </c>
      <c r="Q2747" s="4">
        <v>46.988999999999997</v>
      </c>
      <c r="R2747" s="4">
        <v>37.264000000000003</v>
      </c>
      <c r="S2747" s="4">
        <v>31.655999999999999</v>
      </c>
      <c r="T2747" s="4">
        <v>48.215000000000003</v>
      </c>
      <c r="U2747" s="4">
        <v>55.951000000000001</v>
      </c>
      <c r="V2747" s="4">
        <v>48.939</v>
      </c>
      <c r="W2747" s="4">
        <v>40.206000000000003</v>
      </c>
      <c r="X2747" s="4">
        <v>30.954999999999998</v>
      </c>
      <c r="Y2747" s="4">
        <v>16.149999999999999</v>
      </c>
      <c r="Z2747" s="4">
        <v>5.9560000000000004</v>
      </c>
      <c r="AA2747" s="4">
        <v>1.0309999999999999</v>
      </c>
    </row>
    <row r="2748" spans="1:27" s="6" customFormat="1" x14ac:dyDescent="0.3">
      <c r="A2748" s="40">
        <v>2747</v>
      </c>
      <c r="B2748" s="18" t="s">
        <v>323</v>
      </c>
      <c r="C2748" s="43" t="s">
        <v>197</v>
      </c>
      <c r="D2748" s="41"/>
      <c r="E2748" s="41">
        <v>428</v>
      </c>
      <c r="F2748" s="41">
        <v>2065</v>
      </c>
      <c r="G2748" s="4">
        <v>31.015999999999998</v>
      </c>
      <c r="H2748" s="4">
        <v>32.584000000000003</v>
      </c>
      <c r="I2748" s="4">
        <v>34.902999999999999</v>
      </c>
      <c r="J2748" s="4">
        <v>36.764000000000003</v>
      </c>
      <c r="K2748" s="4">
        <v>36.908999999999999</v>
      </c>
      <c r="L2748" s="4">
        <v>35.033000000000001</v>
      </c>
      <c r="M2748" s="4">
        <v>33.485999999999997</v>
      </c>
      <c r="N2748" s="4">
        <v>35.281999999999996</v>
      </c>
      <c r="O2748" s="4">
        <v>39.216999999999999</v>
      </c>
      <c r="P2748" s="4">
        <v>42.241</v>
      </c>
      <c r="Q2748" s="4">
        <v>44.594999999999999</v>
      </c>
      <c r="R2748" s="4">
        <v>46.345999999999997</v>
      </c>
      <c r="S2748" s="4">
        <v>36.5</v>
      </c>
      <c r="T2748" s="4">
        <v>30.672999999999998</v>
      </c>
      <c r="U2748" s="4">
        <v>45.933999999999997</v>
      </c>
      <c r="V2748" s="4">
        <v>51.396000000000001</v>
      </c>
      <c r="W2748" s="4">
        <v>41.555</v>
      </c>
      <c r="X2748" s="4">
        <v>29.367000000000001</v>
      </c>
      <c r="Y2748" s="4">
        <v>17.346</v>
      </c>
      <c r="Z2748" s="4">
        <v>5.827</v>
      </c>
      <c r="AA2748" s="4">
        <v>1.212</v>
      </c>
    </row>
    <row r="2749" spans="1:27" s="6" customFormat="1" x14ac:dyDescent="0.3">
      <c r="A2749" s="40">
        <v>2748</v>
      </c>
      <c r="B2749" s="18" t="s">
        <v>323</v>
      </c>
      <c r="C2749" s="43" t="s">
        <v>197</v>
      </c>
      <c r="D2749" s="41"/>
      <c r="E2749" s="41">
        <v>428</v>
      </c>
      <c r="F2749" s="41">
        <v>2070</v>
      </c>
      <c r="G2749" s="4">
        <v>30.606999999999999</v>
      </c>
      <c r="H2749" s="4">
        <v>30.95</v>
      </c>
      <c r="I2749" s="4">
        <v>32.533000000000001</v>
      </c>
      <c r="J2749" s="4">
        <v>34.658000000000001</v>
      </c>
      <c r="K2749" s="4">
        <v>36.332999999999998</v>
      </c>
      <c r="L2749" s="4">
        <v>36.497</v>
      </c>
      <c r="M2749" s="4">
        <v>34.71</v>
      </c>
      <c r="N2749" s="4">
        <v>33.231000000000002</v>
      </c>
      <c r="O2749" s="4">
        <v>35.040999999999997</v>
      </c>
      <c r="P2749" s="4">
        <v>38.933999999999997</v>
      </c>
      <c r="Q2749" s="4">
        <v>41.847999999999999</v>
      </c>
      <c r="R2749" s="4">
        <v>44.024999999999999</v>
      </c>
      <c r="S2749" s="4">
        <v>45.466999999999999</v>
      </c>
      <c r="T2749" s="4">
        <v>35.442</v>
      </c>
      <c r="U2749" s="4">
        <v>29.305</v>
      </c>
      <c r="V2749" s="4">
        <v>42.396000000000001</v>
      </c>
      <c r="W2749" s="4">
        <v>44.027999999999999</v>
      </c>
      <c r="X2749" s="4">
        <v>30.834</v>
      </c>
      <c r="Y2749" s="4">
        <v>16.899999999999999</v>
      </c>
      <c r="Z2749" s="4">
        <v>6.5309999999999997</v>
      </c>
      <c r="AA2749" s="4">
        <v>1.2849999999999999</v>
      </c>
    </row>
    <row r="2750" spans="1:27" s="6" customFormat="1" x14ac:dyDescent="0.3">
      <c r="A2750" s="40">
        <v>2749</v>
      </c>
      <c r="B2750" s="18" t="s">
        <v>323</v>
      </c>
      <c r="C2750" s="43" t="s">
        <v>197</v>
      </c>
      <c r="D2750" s="41"/>
      <c r="E2750" s="41">
        <v>428</v>
      </c>
      <c r="F2750" s="41">
        <v>2075</v>
      </c>
      <c r="G2750" s="4">
        <v>30.850999999999999</v>
      </c>
      <c r="H2750" s="4">
        <v>30.545000000000002</v>
      </c>
      <c r="I2750" s="4">
        <v>30.904</v>
      </c>
      <c r="J2750" s="4">
        <v>32.305999999999997</v>
      </c>
      <c r="K2750" s="4">
        <v>34.255000000000003</v>
      </c>
      <c r="L2750" s="4">
        <v>35.948</v>
      </c>
      <c r="M2750" s="4">
        <v>36.192</v>
      </c>
      <c r="N2750" s="4">
        <v>34.47</v>
      </c>
      <c r="O2750" s="4">
        <v>33.014000000000003</v>
      </c>
      <c r="P2750" s="4">
        <v>34.798000000000002</v>
      </c>
      <c r="Q2750" s="4">
        <v>38.593000000000004</v>
      </c>
      <c r="R2750" s="4">
        <v>41.347999999999999</v>
      </c>
      <c r="S2750" s="4">
        <v>43.25</v>
      </c>
      <c r="T2750" s="4">
        <v>44.244999999999997</v>
      </c>
      <c r="U2750" s="4">
        <v>33.959000000000003</v>
      </c>
      <c r="V2750" s="4">
        <v>27.17</v>
      </c>
      <c r="W2750" s="4">
        <v>36.625</v>
      </c>
      <c r="X2750" s="4">
        <v>33.165999999999997</v>
      </c>
      <c r="Y2750" s="4">
        <v>18.206</v>
      </c>
      <c r="Z2750" s="4">
        <v>6.633</v>
      </c>
      <c r="AA2750" s="4">
        <v>1.5</v>
      </c>
    </row>
    <row r="2751" spans="1:27" s="6" customFormat="1" x14ac:dyDescent="0.3">
      <c r="A2751" s="40">
        <v>2750</v>
      </c>
      <c r="B2751" s="18" t="s">
        <v>323</v>
      </c>
      <c r="C2751" s="43" t="s">
        <v>197</v>
      </c>
      <c r="D2751" s="41"/>
      <c r="E2751" s="41">
        <v>428</v>
      </c>
      <c r="F2751" s="41">
        <v>2080</v>
      </c>
      <c r="G2751" s="4">
        <v>30.803000000000001</v>
      </c>
      <c r="H2751" s="4">
        <v>30.794</v>
      </c>
      <c r="I2751" s="4">
        <v>30.5</v>
      </c>
      <c r="J2751" s="4">
        <v>30.690999999999999</v>
      </c>
      <c r="K2751" s="4">
        <v>31.931999999999999</v>
      </c>
      <c r="L2751" s="4">
        <v>33.898000000000003</v>
      </c>
      <c r="M2751" s="4">
        <v>35.664999999999999</v>
      </c>
      <c r="N2751" s="4">
        <v>35.965000000000003</v>
      </c>
      <c r="O2751" s="4">
        <v>34.265000000000001</v>
      </c>
      <c r="P2751" s="4">
        <v>32.796999999999997</v>
      </c>
      <c r="Q2751" s="4">
        <v>34.51</v>
      </c>
      <c r="R2751" s="4">
        <v>38.162999999999997</v>
      </c>
      <c r="S2751" s="4">
        <v>40.67</v>
      </c>
      <c r="T2751" s="4">
        <v>42.164000000000001</v>
      </c>
      <c r="U2751" s="4">
        <v>42.505000000000003</v>
      </c>
      <c r="V2751" s="4">
        <v>31.617999999999999</v>
      </c>
      <c r="W2751" s="4">
        <v>23.651</v>
      </c>
      <c r="X2751" s="4">
        <v>27.974</v>
      </c>
      <c r="Y2751" s="4">
        <v>20.053000000000001</v>
      </c>
      <c r="Z2751" s="4">
        <v>7.4279999999999999</v>
      </c>
      <c r="AA2751" s="4">
        <v>1.6379999999999999</v>
      </c>
    </row>
    <row r="2752" spans="1:27" s="6" customFormat="1" x14ac:dyDescent="0.3">
      <c r="A2752" s="40">
        <v>2751</v>
      </c>
      <c r="B2752" s="18" t="s">
        <v>323</v>
      </c>
      <c r="C2752" s="43" t="s">
        <v>197</v>
      </c>
      <c r="D2752" s="41"/>
      <c r="E2752" s="41">
        <v>428</v>
      </c>
      <c r="F2752" s="41">
        <v>2085</v>
      </c>
      <c r="G2752" s="4">
        <v>29.94</v>
      </c>
      <c r="H2752" s="4">
        <v>30.748999999999999</v>
      </c>
      <c r="I2752" s="4">
        <v>30.751999999999999</v>
      </c>
      <c r="J2752" s="4">
        <v>30.302</v>
      </c>
      <c r="K2752" s="4">
        <v>30.344000000000001</v>
      </c>
      <c r="L2752" s="4">
        <v>31.599</v>
      </c>
      <c r="M2752" s="4">
        <v>33.637</v>
      </c>
      <c r="N2752" s="4">
        <v>35.454999999999998</v>
      </c>
      <c r="O2752" s="4">
        <v>35.770000000000003</v>
      </c>
      <c r="P2752" s="4">
        <v>34.055999999999997</v>
      </c>
      <c r="Q2752" s="4">
        <v>32.542999999999999</v>
      </c>
      <c r="R2752" s="4">
        <v>34.151000000000003</v>
      </c>
      <c r="S2752" s="4">
        <v>37.584000000000003</v>
      </c>
      <c r="T2752" s="4">
        <v>39.722999999999999</v>
      </c>
      <c r="U2752" s="4">
        <v>40.610999999999997</v>
      </c>
      <c r="V2752" s="4">
        <v>39.741</v>
      </c>
      <c r="W2752" s="4">
        <v>27.736000000000001</v>
      </c>
      <c r="X2752" s="4">
        <v>18.318000000000001</v>
      </c>
      <c r="Y2752" s="4">
        <v>17.324000000000002</v>
      </c>
      <c r="Z2752" s="4">
        <v>8.5109999999999992</v>
      </c>
      <c r="AA2752" s="4">
        <v>1.9179999999999999</v>
      </c>
    </row>
    <row r="2753" spans="1:27" s="6" customFormat="1" x14ac:dyDescent="0.3">
      <c r="A2753" s="40">
        <v>2752</v>
      </c>
      <c r="B2753" s="18" t="s">
        <v>323</v>
      </c>
      <c r="C2753" s="43" t="s">
        <v>197</v>
      </c>
      <c r="D2753" s="41"/>
      <c r="E2753" s="41">
        <v>428</v>
      </c>
      <c r="F2753" s="41">
        <v>2090</v>
      </c>
      <c r="G2753" s="4">
        <v>28.565999999999999</v>
      </c>
      <c r="H2753" s="4">
        <v>29.89</v>
      </c>
      <c r="I2753" s="4">
        <v>30.710999999999999</v>
      </c>
      <c r="J2753" s="4">
        <v>30.57</v>
      </c>
      <c r="K2753" s="4">
        <v>29.984999999999999</v>
      </c>
      <c r="L2753" s="4">
        <v>30.039000000000001</v>
      </c>
      <c r="M2753" s="4">
        <v>31.361999999999998</v>
      </c>
      <c r="N2753" s="4">
        <v>33.447000000000003</v>
      </c>
      <c r="O2753" s="4">
        <v>35.277999999999999</v>
      </c>
      <c r="P2753" s="4">
        <v>35.573</v>
      </c>
      <c r="Q2753" s="4">
        <v>33.816000000000003</v>
      </c>
      <c r="R2753" s="4">
        <v>32.228000000000002</v>
      </c>
      <c r="S2753" s="4">
        <v>33.670999999999999</v>
      </c>
      <c r="T2753" s="4">
        <v>36.771000000000001</v>
      </c>
      <c r="U2753" s="4">
        <v>38.347999999999999</v>
      </c>
      <c r="V2753" s="4">
        <v>38.116</v>
      </c>
      <c r="W2753" s="4">
        <v>35.11</v>
      </c>
      <c r="X2753" s="4">
        <v>21.76</v>
      </c>
      <c r="Y2753" s="4">
        <v>11.601000000000001</v>
      </c>
      <c r="Z2753" s="4">
        <v>7.6310000000000002</v>
      </c>
      <c r="AA2753" s="4">
        <v>2.3119999999999998</v>
      </c>
    </row>
    <row r="2754" spans="1:27" s="6" customFormat="1" x14ac:dyDescent="0.3">
      <c r="A2754" s="40">
        <v>2753</v>
      </c>
      <c r="B2754" s="18" t="s">
        <v>323</v>
      </c>
      <c r="C2754" s="43" t="s">
        <v>197</v>
      </c>
      <c r="D2754" s="41"/>
      <c r="E2754" s="41">
        <v>428</v>
      </c>
      <c r="F2754" s="41">
        <v>2095</v>
      </c>
      <c r="G2754" s="4">
        <v>27.349</v>
      </c>
      <c r="H2754" s="4">
        <v>28.52</v>
      </c>
      <c r="I2754" s="4">
        <v>29.855</v>
      </c>
      <c r="J2754" s="4">
        <v>30.542999999999999</v>
      </c>
      <c r="K2754" s="4">
        <v>30.277000000000001</v>
      </c>
      <c r="L2754" s="4">
        <v>29.706</v>
      </c>
      <c r="M2754" s="4">
        <v>29.821000000000002</v>
      </c>
      <c r="N2754" s="4">
        <v>31.189</v>
      </c>
      <c r="O2754" s="4">
        <v>33.287999999999997</v>
      </c>
      <c r="P2754" s="4">
        <v>35.097999999999999</v>
      </c>
      <c r="Q2754" s="4">
        <v>35.343000000000004</v>
      </c>
      <c r="R2754" s="4">
        <v>33.517000000000003</v>
      </c>
      <c r="S2754" s="4">
        <v>31.812000000000001</v>
      </c>
      <c r="T2754" s="4">
        <v>32.997</v>
      </c>
      <c r="U2754" s="4">
        <v>35.578000000000003</v>
      </c>
      <c r="V2754" s="4">
        <v>36.128999999999998</v>
      </c>
      <c r="W2754" s="4">
        <v>33.905999999999999</v>
      </c>
      <c r="X2754" s="4">
        <v>27.89</v>
      </c>
      <c r="Y2754" s="4">
        <v>14.085000000000001</v>
      </c>
      <c r="Z2754" s="4">
        <v>5.2990000000000004</v>
      </c>
      <c r="AA2754" s="4">
        <v>2.3090000000000002</v>
      </c>
    </row>
    <row r="2755" spans="1:27" s="6" customFormat="1" x14ac:dyDescent="0.3">
      <c r="A2755" s="40">
        <v>2754</v>
      </c>
      <c r="B2755" s="18" t="s">
        <v>323</v>
      </c>
      <c r="C2755" s="43" t="s">
        <v>197</v>
      </c>
      <c r="D2755" s="41"/>
      <c r="E2755" s="41">
        <v>428</v>
      </c>
      <c r="F2755" s="41">
        <v>2100</v>
      </c>
      <c r="G2755" s="4">
        <v>26.646999999999998</v>
      </c>
      <c r="H2755" s="4">
        <v>27.306999999999999</v>
      </c>
      <c r="I2755" s="4">
        <v>28.486999999999998</v>
      </c>
      <c r="J2755" s="4">
        <v>29.702999999999999</v>
      </c>
      <c r="K2755" s="4">
        <v>30.274999999999999</v>
      </c>
      <c r="L2755" s="4">
        <v>30.023</v>
      </c>
      <c r="M2755" s="4">
        <v>29.507999999999999</v>
      </c>
      <c r="N2755" s="4">
        <v>29.667999999999999</v>
      </c>
      <c r="O2755" s="4">
        <v>31.048999999999999</v>
      </c>
      <c r="P2755" s="4">
        <v>33.131</v>
      </c>
      <c r="Q2755" s="4">
        <v>34.889000000000003</v>
      </c>
      <c r="R2755" s="4">
        <v>35.055999999999997</v>
      </c>
      <c r="S2755" s="4">
        <v>33.119999999999997</v>
      </c>
      <c r="T2755" s="4">
        <v>31.224</v>
      </c>
      <c r="U2755" s="4">
        <v>31.998999999999999</v>
      </c>
      <c r="V2755" s="4">
        <v>33.639000000000003</v>
      </c>
      <c r="W2755" s="4">
        <v>32.35</v>
      </c>
      <c r="X2755" s="4">
        <v>27.262</v>
      </c>
      <c r="Y2755" s="4">
        <v>18.437999999999999</v>
      </c>
      <c r="Z2755" s="4">
        <v>6.6680000000000001</v>
      </c>
      <c r="AA2755" s="4">
        <v>1.85</v>
      </c>
    </row>
    <row r="2756" spans="1:27" s="6" customFormat="1" x14ac:dyDescent="0.3">
      <c r="A2756" s="40">
        <v>2755</v>
      </c>
      <c r="B2756" s="18" t="s">
        <v>323</v>
      </c>
      <c r="C2756" s="43" t="s">
        <v>198</v>
      </c>
      <c r="D2756" s="41"/>
      <c r="E2756" s="41">
        <v>440</v>
      </c>
      <c r="F2756" s="41">
        <v>2015</v>
      </c>
      <c r="G2756" s="4">
        <v>73.837999999999994</v>
      </c>
      <c r="H2756" s="4">
        <v>67.876000000000005</v>
      </c>
      <c r="I2756" s="4">
        <v>67.090999999999994</v>
      </c>
      <c r="J2756" s="4">
        <v>82.432000000000002</v>
      </c>
      <c r="K2756" s="4">
        <v>100.15600000000001</v>
      </c>
      <c r="L2756" s="4">
        <v>95.174000000000007</v>
      </c>
      <c r="M2756" s="4">
        <v>88.382999999999996</v>
      </c>
      <c r="N2756" s="4">
        <v>91.284000000000006</v>
      </c>
      <c r="O2756" s="4">
        <v>104.351</v>
      </c>
      <c r="P2756" s="4">
        <v>108.858</v>
      </c>
      <c r="Q2756" s="4">
        <v>123.286</v>
      </c>
      <c r="R2756" s="4">
        <v>116.357</v>
      </c>
      <c r="S2756" s="4">
        <v>97.954999999999998</v>
      </c>
      <c r="T2756" s="4">
        <v>87.025000000000006</v>
      </c>
      <c r="U2756" s="4">
        <v>84.352000000000004</v>
      </c>
      <c r="V2756" s="4">
        <v>81.658000000000001</v>
      </c>
      <c r="W2756" s="4">
        <v>62.131999999999998</v>
      </c>
      <c r="X2756" s="4">
        <v>35.637</v>
      </c>
      <c r="Y2756" s="4">
        <v>12.068</v>
      </c>
      <c r="Z2756" s="4">
        <v>1.627</v>
      </c>
      <c r="AA2756" s="4">
        <v>0.215</v>
      </c>
    </row>
    <row r="2757" spans="1:27" s="6" customFormat="1" x14ac:dyDescent="0.3">
      <c r="A2757" s="40">
        <v>2756</v>
      </c>
      <c r="B2757" s="18" t="s">
        <v>323</v>
      </c>
      <c r="C2757" s="43" t="s">
        <v>198</v>
      </c>
      <c r="D2757" s="41"/>
      <c r="E2757" s="41">
        <v>440</v>
      </c>
      <c r="F2757" s="41">
        <v>2020</v>
      </c>
      <c r="G2757" s="4">
        <v>73.528000000000006</v>
      </c>
      <c r="H2757" s="4">
        <v>73.438999999999993</v>
      </c>
      <c r="I2757" s="4">
        <v>67.554000000000002</v>
      </c>
      <c r="J2757" s="4">
        <v>65.581000000000003</v>
      </c>
      <c r="K2757" s="4">
        <v>79.790000000000006</v>
      </c>
      <c r="L2757" s="4">
        <v>97.614999999999995</v>
      </c>
      <c r="M2757" s="4">
        <v>93.16</v>
      </c>
      <c r="N2757" s="4">
        <v>86.811000000000007</v>
      </c>
      <c r="O2757" s="4">
        <v>89.849000000000004</v>
      </c>
      <c r="P2757" s="4">
        <v>102.649</v>
      </c>
      <c r="Q2757" s="4">
        <v>106.64100000000001</v>
      </c>
      <c r="R2757" s="4">
        <v>120.006</v>
      </c>
      <c r="S2757" s="4">
        <v>112.038</v>
      </c>
      <c r="T2757" s="4">
        <v>92.823999999999998</v>
      </c>
      <c r="U2757" s="4">
        <v>80.459999999999994</v>
      </c>
      <c r="V2757" s="4">
        <v>74.19</v>
      </c>
      <c r="W2757" s="4">
        <v>63.826999999999998</v>
      </c>
      <c r="X2757" s="4">
        <v>38.695999999999998</v>
      </c>
      <c r="Y2757" s="4">
        <v>15.563000000000001</v>
      </c>
      <c r="Z2757" s="4">
        <v>3.0150000000000001</v>
      </c>
      <c r="AA2757" s="4">
        <v>0.21299999999999999</v>
      </c>
    </row>
    <row r="2758" spans="1:27" s="6" customFormat="1" x14ac:dyDescent="0.3">
      <c r="A2758" s="40">
        <v>2757</v>
      </c>
      <c r="B2758" s="18" t="s">
        <v>323</v>
      </c>
      <c r="C2758" s="43" t="s">
        <v>198</v>
      </c>
      <c r="D2758" s="41"/>
      <c r="E2758" s="41">
        <v>440</v>
      </c>
      <c r="F2758" s="41">
        <v>2025</v>
      </c>
      <c r="G2758" s="4">
        <v>73.085999999999999</v>
      </c>
      <c r="H2758" s="4">
        <v>73.334000000000003</v>
      </c>
      <c r="I2758" s="4">
        <v>73.283000000000001</v>
      </c>
      <c r="J2758" s="4">
        <v>66.918999999999997</v>
      </c>
      <c r="K2758" s="4">
        <v>64.483000000000004</v>
      </c>
      <c r="L2758" s="4">
        <v>78.700999999999993</v>
      </c>
      <c r="M2758" s="4">
        <v>96.632999999999996</v>
      </c>
      <c r="N2758" s="4">
        <v>92.275999999999996</v>
      </c>
      <c r="O2758" s="4">
        <v>85.894999999999996</v>
      </c>
      <c r="P2758" s="4">
        <v>88.665999999999997</v>
      </c>
      <c r="Q2758" s="4">
        <v>100.83499999999999</v>
      </c>
      <c r="R2758" s="4">
        <v>104.05800000000001</v>
      </c>
      <c r="S2758" s="4">
        <v>115.895</v>
      </c>
      <c r="T2758" s="4">
        <v>106.575</v>
      </c>
      <c r="U2758" s="4">
        <v>86.242000000000004</v>
      </c>
      <c r="V2758" s="4">
        <v>71.278999999999996</v>
      </c>
      <c r="W2758" s="4">
        <v>58.762999999999998</v>
      </c>
      <c r="X2758" s="4">
        <v>40.698999999999998</v>
      </c>
      <c r="Y2758" s="4">
        <v>17.518999999999998</v>
      </c>
      <c r="Z2758" s="4">
        <v>4.0919999999999996</v>
      </c>
      <c r="AA2758" s="4">
        <v>0.39300000000000002</v>
      </c>
    </row>
    <row r="2759" spans="1:27" s="6" customFormat="1" x14ac:dyDescent="0.3">
      <c r="A2759" s="40">
        <v>2758</v>
      </c>
      <c r="B2759" s="18" t="s">
        <v>323</v>
      </c>
      <c r="C2759" s="43" t="s">
        <v>198</v>
      </c>
      <c r="D2759" s="41"/>
      <c r="E2759" s="41">
        <v>440</v>
      </c>
      <c r="F2759" s="41">
        <v>2030</v>
      </c>
      <c r="G2759" s="4">
        <v>67.700999999999993</v>
      </c>
      <c r="H2759" s="4">
        <v>72.897000000000006</v>
      </c>
      <c r="I2759" s="4">
        <v>73.180999999999997</v>
      </c>
      <c r="J2759" s="4">
        <v>72.644999999999996</v>
      </c>
      <c r="K2759" s="4">
        <v>65.825000000000003</v>
      </c>
      <c r="L2759" s="4">
        <v>63.433</v>
      </c>
      <c r="M2759" s="4">
        <v>77.793999999999997</v>
      </c>
      <c r="N2759" s="4">
        <v>95.763999999999996</v>
      </c>
      <c r="O2759" s="4">
        <v>91.363</v>
      </c>
      <c r="P2759" s="4">
        <v>84.816999999999993</v>
      </c>
      <c r="Q2759" s="4">
        <v>87.174000000000007</v>
      </c>
      <c r="R2759" s="4">
        <v>98.534999999999997</v>
      </c>
      <c r="S2759" s="4">
        <v>100.709</v>
      </c>
      <c r="T2759" s="4">
        <v>110.584</v>
      </c>
      <c r="U2759" s="4">
        <v>99.435000000000002</v>
      </c>
      <c r="V2759" s="4">
        <v>76.902000000000001</v>
      </c>
      <c r="W2759" s="4">
        <v>57.146999999999998</v>
      </c>
      <c r="X2759" s="4">
        <v>38.299999999999997</v>
      </c>
      <c r="Y2759" s="4">
        <v>19.059999999999999</v>
      </c>
      <c r="Z2759" s="4">
        <v>4.835</v>
      </c>
      <c r="AA2759" s="4">
        <v>0.57199999999999995</v>
      </c>
    </row>
    <row r="2760" spans="1:27" s="6" customFormat="1" x14ac:dyDescent="0.3">
      <c r="A2760" s="40">
        <v>2759</v>
      </c>
      <c r="B2760" s="18" t="s">
        <v>323</v>
      </c>
      <c r="C2760" s="43" t="s">
        <v>198</v>
      </c>
      <c r="D2760" s="41"/>
      <c r="E2760" s="41">
        <v>440</v>
      </c>
      <c r="F2760" s="41">
        <v>2035</v>
      </c>
      <c r="G2760" s="4">
        <v>61.015999999999998</v>
      </c>
      <c r="H2760" s="4">
        <v>67.52</v>
      </c>
      <c r="I2760" s="4">
        <v>72.748000000000005</v>
      </c>
      <c r="J2760" s="4">
        <v>72.551000000000002</v>
      </c>
      <c r="K2760" s="4">
        <v>71.551000000000002</v>
      </c>
      <c r="L2760" s="4">
        <v>64.78</v>
      </c>
      <c r="M2760" s="4">
        <v>62.582000000000001</v>
      </c>
      <c r="N2760" s="4">
        <v>77.028000000000006</v>
      </c>
      <c r="O2760" s="4">
        <v>94.87</v>
      </c>
      <c r="P2760" s="4">
        <v>90.290999999999997</v>
      </c>
      <c r="Q2760" s="4">
        <v>83.468000000000004</v>
      </c>
      <c r="R2760" s="4">
        <v>85.298000000000002</v>
      </c>
      <c r="S2760" s="4">
        <v>95.558000000000007</v>
      </c>
      <c r="T2760" s="4">
        <v>96.364999999999995</v>
      </c>
      <c r="U2760" s="4">
        <v>103.58</v>
      </c>
      <c r="V2760" s="4">
        <v>89.203999999999994</v>
      </c>
      <c r="W2760" s="4">
        <v>62.35</v>
      </c>
      <c r="X2760" s="4">
        <v>38.012999999999998</v>
      </c>
      <c r="Y2760" s="4">
        <v>18.513999999999999</v>
      </c>
      <c r="Z2760" s="4">
        <v>5.508</v>
      </c>
      <c r="AA2760" s="4">
        <v>0.72399999999999998</v>
      </c>
    </row>
    <row r="2761" spans="1:27" s="6" customFormat="1" x14ac:dyDescent="0.3">
      <c r="A2761" s="40">
        <v>2760</v>
      </c>
      <c r="B2761" s="18" t="s">
        <v>323</v>
      </c>
      <c r="C2761" s="43" t="s">
        <v>198</v>
      </c>
      <c r="D2761" s="41"/>
      <c r="E2761" s="41">
        <v>440</v>
      </c>
      <c r="F2761" s="41">
        <v>2040</v>
      </c>
      <c r="G2761" s="4">
        <v>58.287999999999997</v>
      </c>
      <c r="H2761" s="4">
        <v>60.844000000000001</v>
      </c>
      <c r="I2761" s="4">
        <v>67.378</v>
      </c>
      <c r="J2761" s="4">
        <v>72.120999999999995</v>
      </c>
      <c r="K2761" s="4">
        <v>71.460999999999999</v>
      </c>
      <c r="L2761" s="4">
        <v>70.503</v>
      </c>
      <c r="M2761" s="4">
        <v>63.936</v>
      </c>
      <c r="N2761" s="4">
        <v>61.893000000000001</v>
      </c>
      <c r="O2761" s="4">
        <v>76.284999999999997</v>
      </c>
      <c r="P2761" s="4">
        <v>93.822999999999993</v>
      </c>
      <c r="Q2761" s="4">
        <v>88.945999999999998</v>
      </c>
      <c r="R2761" s="4">
        <v>81.775000000000006</v>
      </c>
      <c r="S2761" s="4">
        <v>82.873999999999995</v>
      </c>
      <c r="T2761" s="4">
        <v>91.68</v>
      </c>
      <c r="U2761" s="4">
        <v>90.584999999999994</v>
      </c>
      <c r="V2761" s="4">
        <v>93.444000000000003</v>
      </c>
      <c r="W2761" s="4">
        <v>73.081999999999994</v>
      </c>
      <c r="X2761" s="4">
        <v>42.271000000000001</v>
      </c>
      <c r="Y2761" s="4">
        <v>18.936</v>
      </c>
      <c r="Z2761" s="4">
        <v>5.593</v>
      </c>
      <c r="AA2761" s="4">
        <v>0.875</v>
      </c>
    </row>
    <row r="2762" spans="1:27" s="6" customFormat="1" x14ac:dyDescent="0.3">
      <c r="A2762" s="40">
        <v>2761</v>
      </c>
      <c r="B2762" s="18" t="s">
        <v>323</v>
      </c>
      <c r="C2762" s="43" t="s">
        <v>198</v>
      </c>
      <c r="D2762" s="41"/>
      <c r="E2762" s="41">
        <v>440</v>
      </c>
      <c r="F2762" s="41">
        <v>2045</v>
      </c>
      <c r="G2762" s="4">
        <v>59.378999999999998</v>
      </c>
      <c r="H2762" s="4">
        <v>58.119</v>
      </c>
      <c r="I2762" s="4">
        <v>60.704999999999998</v>
      </c>
      <c r="J2762" s="4">
        <v>66.757000000000005</v>
      </c>
      <c r="K2762" s="4">
        <v>71.037000000000006</v>
      </c>
      <c r="L2762" s="4">
        <v>70.421999999999997</v>
      </c>
      <c r="M2762" s="4">
        <v>69.658000000000001</v>
      </c>
      <c r="N2762" s="4">
        <v>63.26</v>
      </c>
      <c r="O2762" s="4">
        <v>61.264000000000003</v>
      </c>
      <c r="P2762" s="4">
        <v>75.450999999999993</v>
      </c>
      <c r="Q2762" s="4">
        <v>92.513000000000005</v>
      </c>
      <c r="R2762" s="4">
        <v>87.259</v>
      </c>
      <c r="S2762" s="4">
        <v>79.593999999999994</v>
      </c>
      <c r="T2762" s="4">
        <v>79.707999999999998</v>
      </c>
      <c r="U2762" s="4">
        <v>86.478999999999999</v>
      </c>
      <c r="V2762" s="4">
        <v>82.152000000000001</v>
      </c>
      <c r="W2762" s="4">
        <v>77.313000000000002</v>
      </c>
      <c r="X2762" s="4">
        <v>50.451999999999998</v>
      </c>
      <c r="Y2762" s="4">
        <v>21.670999999999999</v>
      </c>
      <c r="Z2762" s="4">
        <v>5.9720000000000004</v>
      </c>
      <c r="AA2762" s="4">
        <v>0.95199999999999996</v>
      </c>
    </row>
    <row r="2763" spans="1:27" s="6" customFormat="1" x14ac:dyDescent="0.3">
      <c r="A2763" s="40">
        <v>2762</v>
      </c>
      <c r="B2763" s="18" t="s">
        <v>323</v>
      </c>
      <c r="C2763" s="43" t="s">
        <v>198</v>
      </c>
      <c r="D2763" s="41"/>
      <c r="E2763" s="41">
        <v>440</v>
      </c>
      <c r="F2763" s="41">
        <v>2050</v>
      </c>
      <c r="G2763" s="4">
        <v>60.701999999999998</v>
      </c>
      <c r="H2763" s="4">
        <v>59.21</v>
      </c>
      <c r="I2763" s="4">
        <v>57.984999999999999</v>
      </c>
      <c r="J2763" s="4">
        <v>60.091000000000001</v>
      </c>
      <c r="K2763" s="4">
        <v>65.683999999999997</v>
      </c>
      <c r="L2763" s="4">
        <v>70.006</v>
      </c>
      <c r="M2763" s="4">
        <v>69.588999999999999</v>
      </c>
      <c r="N2763" s="4">
        <v>68.978999999999999</v>
      </c>
      <c r="O2763" s="4">
        <v>62.645000000000003</v>
      </c>
      <c r="P2763" s="4">
        <v>60.591999999999999</v>
      </c>
      <c r="Q2763" s="4">
        <v>74.438000000000002</v>
      </c>
      <c r="R2763" s="4">
        <v>90.869</v>
      </c>
      <c r="S2763" s="4">
        <v>85.081000000000003</v>
      </c>
      <c r="T2763" s="4">
        <v>76.733999999999995</v>
      </c>
      <c r="U2763" s="4">
        <v>75.421999999999997</v>
      </c>
      <c r="V2763" s="4">
        <v>78.811000000000007</v>
      </c>
      <c r="W2763" s="4">
        <v>68.596000000000004</v>
      </c>
      <c r="X2763" s="4">
        <v>54.280999999999999</v>
      </c>
      <c r="Y2763" s="4">
        <v>26.576000000000001</v>
      </c>
      <c r="Z2763" s="4">
        <v>7.1219999999999999</v>
      </c>
      <c r="AA2763" s="4">
        <v>1.0669999999999999</v>
      </c>
    </row>
    <row r="2764" spans="1:27" s="6" customFormat="1" x14ac:dyDescent="0.3">
      <c r="A2764" s="40">
        <v>2763</v>
      </c>
      <c r="B2764" s="18" t="s">
        <v>323</v>
      </c>
      <c r="C2764" s="43" t="s">
        <v>198</v>
      </c>
      <c r="D2764" s="41"/>
      <c r="E2764" s="41">
        <v>440</v>
      </c>
      <c r="F2764" s="41">
        <v>2055</v>
      </c>
      <c r="G2764" s="4">
        <v>60.14</v>
      </c>
      <c r="H2764" s="4">
        <v>60.542000000000002</v>
      </c>
      <c r="I2764" s="4">
        <v>59.082999999999998</v>
      </c>
      <c r="J2764" s="4">
        <v>57.402999999999999</v>
      </c>
      <c r="K2764" s="4">
        <v>59.078000000000003</v>
      </c>
      <c r="L2764" s="4">
        <v>64.712999999999994</v>
      </c>
      <c r="M2764" s="4">
        <v>69.218000000000004</v>
      </c>
      <c r="N2764" s="4">
        <v>68.945999999999998</v>
      </c>
      <c r="O2764" s="4">
        <v>68.373999999999995</v>
      </c>
      <c r="P2764" s="4">
        <v>62.006</v>
      </c>
      <c r="Q2764" s="4">
        <v>59.808999999999997</v>
      </c>
      <c r="R2764" s="4">
        <v>73.186999999999998</v>
      </c>
      <c r="S2764" s="4">
        <v>88.751999999999995</v>
      </c>
      <c r="T2764" s="4">
        <v>82.212999999999994</v>
      </c>
      <c r="U2764" s="4">
        <v>72.828999999999994</v>
      </c>
      <c r="V2764" s="4">
        <v>69.055000000000007</v>
      </c>
      <c r="W2764" s="4">
        <v>66.376999999999995</v>
      </c>
      <c r="X2764" s="4">
        <v>48.935000000000002</v>
      </c>
      <c r="Y2764" s="4">
        <v>29.341000000000001</v>
      </c>
      <c r="Z2764" s="4">
        <v>9.0879999999999992</v>
      </c>
      <c r="AA2764" s="4">
        <v>1.321</v>
      </c>
    </row>
    <row r="2765" spans="1:27" s="6" customFormat="1" x14ac:dyDescent="0.3">
      <c r="A2765" s="40">
        <v>2764</v>
      </c>
      <c r="B2765" s="18" t="s">
        <v>323</v>
      </c>
      <c r="C2765" s="43" t="s">
        <v>198</v>
      </c>
      <c r="D2765" s="41"/>
      <c r="E2765" s="41">
        <v>440</v>
      </c>
      <c r="F2765" s="41">
        <v>2060</v>
      </c>
      <c r="G2765" s="4">
        <v>57.442999999999998</v>
      </c>
      <c r="H2765" s="4">
        <v>59.987000000000002</v>
      </c>
      <c r="I2765" s="4">
        <v>60.423000000000002</v>
      </c>
      <c r="J2765" s="4">
        <v>58.53</v>
      </c>
      <c r="K2765" s="4">
        <v>56.447000000000003</v>
      </c>
      <c r="L2765" s="4">
        <v>58.165999999999997</v>
      </c>
      <c r="M2765" s="4">
        <v>63.978000000000002</v>
      </c>
      <c r="N2765" s="4">
        <v>68.614999999999995</v>
      </c>
      <c r="O2765" s="4">
        <v>68.38</v>
      </c>
      <c r="P2765" s="4">
        <v>67.736999999999995</v>
      </c>
      <c r="Q2765" s="4">
        <v>61.26</v>
      </c>
      <c r="R2765" s="4">
        <v>58.86</v>
      </c>
      <c r="S2765" s="4">
        <v>71.587000000000003</v>
      </c>
      <c r="T2765" s="4">
        <v>85.947000000000003</v>
      </c>
      <c r="U2765" s="4">
        <v>78.259</v>
      </c>
      <c r="V2765" s="4">
        <v>66.981999999999999</v>
      </c>
      <c r="W2765" s="4">
        <v>58.651000000000003</v>
      </c>
      <c r="X2765" s="4">
        <v>48.098999999999997</v>
      </c>
      <c r="Y2765" s="4">
        <v>27.135999999999999</v>
      </c>
      <c r="Z2765" s="4">
        <v>10.439</v>
      </c>
      <c r="AA2765" s="4">
        <v>1.7589999999999999</v>
      </c>
    </row>
    <row r="2766" spans="1:27" s="6" customFormat="1" x14ac:dyDescent="0.3">
      <c r="A2766" s="40">
        <v>2765</v>
      </c>
      <c r="B2766" s="18" t="s">
        <v>323</v>
      </c>
      <c r="C2766" s="43" t="s">
        <v>198</v>
      </c>
      <c r="D2766" s="41"/>
      <c r="E2766" s="41">
        <v>440</v>
      </c>
      <c r="F2766" s="41">
        <v>2065</v>
      </c>
      <c r="G2766" s="4">
        <v>53.878</v>
      </c>
      <c r="H2766" s="4">
        <v>57.3</v>
      </c>
      <c r="I2766" s="4">
        <v>59.872999999999998</v>
      </c>
      <c r="J2766" s="4">
        <v>59.902000000000001</v>
      </c>
      <c r="K2766" s="4">
        <v>57.628</v>
      </c>
      <c r="L2766" s="4">
        <v>55.591000000000001</v>
      </c>
      <c r="M2766" s="4">
        <v>57.484999999999999</v>
      </c>
      <c r="N2766" s="4">
        <v>63.424999999999997</v>
      </c>
      <c r="O2766" s="4">
        <v>68.085999999999999</v>
      </c>
      <c r="P2766" s="4">
        <v>67.789000000000001</v>
      </c>
      <c r="Q2766" s="4">
        <v>66.989999999999995</v>
      </c>
      <c r="R2766" s="4">
        <v>60.356000000000002</v>
      </c>
      <c r="S2766" s="4">
        <v>57.652999999999999</v>
      </c>
      <c r="T2766" s="4">
        <v>69.465999999999994</v>
      </c>
      <c r="U2766" s="4">
        <v>82.048000000000002</v>
      </c>
      <c r="V2766" s="4">
        <v>72.292000000000002</v>
      </c>
      <c r="W2766" s="4">
        <v>57.35</v>
      </c>
      <c r="X2766" s="4">
        <v>43.142000000000003</v>
      </c>
      <c r="Y2766" s="4">
        <v>27.338999999999999</v>
      </c>
      <c r="Z2766" s="4">
        <v>10.036</v>
      </c>
      <c r="AA2766" s="4">
        <v>2.1579999999999999</v>
      </c>
    </row>
    <row r="2767" spans="1:27" s="6" customFormat="1" x14ac:dyDescent="0.3">
      <c r="A2767" s="40">
        <v>2766</v>
      </c>
      <c r="B2767" s="18" t="s">
        <v>323</v>
      </c>
      <c r="C2767" s="43" t="s">
        <v>198</v>
      </c>
      <c r="D2767" s="41"/>
      <c r="E2767" s="41">
        <v>440</v>
      </c>
      <c r="F2767" s="41">
        <v>2070</v>
      </c>
      <c r="G2767" s="4">
        <v>51.457999999999998</v>
      </c>
      <c r="H2767" s="4">
        <v>53.744999999999997</v>
      </c>
      <c r="I2767" s="4">
        <v>57.192999999999998</v>
      </c>
      <c r="J2767" s="4">
        <v>59.384</v>
      </c>
      <c r="K2767" s="4">
        <v>59.051000000000002</v>
      </c>
      <c r="L2767" s="4">
        <v>56.819000000000003</v>
      </c>
      <c r="M2767" s="4">
        <v>54.954000000000001</v>
      </c>
      <c r="N2767" s="4">
        <v>56.981999999999999</v>
      </c>
      <c r="O2767" s="4">
        <v>62.951000000000001</v>
      </c>
      <c r="P2767" s="4">
        <v>67.534999999999997</v>
      </c>
      <c r="Q2767" s="4">
        <v>67.09</v>
      </c>
      <c r="R2767" s="4">
        <v>66.072000000000003</v>
      </c>
      <c r="S2767" s="4">
        <v>59.203000000000003</v>
      </c>
      <c r="T2767" s="4">
        <v>56.043999999999997</v>
      </c>
      <c r="U2767" s="4">
        <v>66.481999999999999</v>
      </c>
      <c r="V2767" s="4">
        <v>76.090999999999994</v>
      </c>
      <c r="W2767" s="4">
        <v>62.362000000000002</v>
      </c>
      <c r="X2767" s="4">
        <v>42.784999999999997</v>
      </c>
      <c r="Y2767" s="4">
        <v>25.111999999999998</v>
      </c>
      <c r="Z2767" s="4">
        <v>10.506</v>
      </c>
      <c r="AA2767" s="4">
        <v>2.2610000000000001</v>
      </c>
    </row>
    <row r="2768" spans="1:27" s="6" customFormat="1" x14ac:dyDescent="0.3">
      <c r="A2768" s="40">
        <v>2767</v>
      </c>
      <c r="B2768" s="18" t="s">
        <v>323</v>
      </c>
      <c r="C2768" s="43" t="s">
        <v>198</v>
      </c>
      <c r="D2768" s="41"/>
      <c r="E2768" s="41">
        <v>440</v>
      </c>
      <c r="F2768" s="41">
        <v>2075</v>
      </c>
      <c r="G2768" s="4">
        <v>50.97</v>
      </c>
      <c r="H2768" s="4">
        <v>51.337000000000003</v>
      </c>
      <c r="I2768" s="4">
        <v>53.645000000000003</v>
      </c>
      <c r="J2768" s="4">
        <v>56.738</v>
      </c>
      <c r="K2768" s="4">
        <v>58.587000000000003</v>
      </c>
      <c r="L2768" s="4">
        <v>58.292000000000002</v>
      </c>
      <c r="M2768" s="4">
        <v>56.222999999999999</v>
      </c>
      <c r="N2768" s="4">
        <v>54.488999999999997</v>
      </c>
      <c r="O2768" s="4">
        <v>56.563000000000002</v>
      </c>
      <c r="P2768" s="4">
        <v>62.466000000000001</v>
      </c>
      <c r="Q2768" s="4">
        <v>66.888999999999996</v>
      </c>
      <c r="R2768" s="4">
        <v>66.234999999999999</v>
      </c>
      <c r="S2768" s="4">
        <v>64.900999999999996</v>
      </c>
      <c r="T2768" s="4">
        <v>57.658999999999999</v>
      </c>
      <c r="U2768" s="4">
        <v>53.771000000000001</v>
      </c>
      <c r="V2768" s="4">
        <v>61.898000000000003</v>
      </c>
      <c r="W2768" s="4">
        <v>66.13</v>
      </c>
      <c r="X2768" s="4">
        <v>47.183999999999997</v>
      </c>
      <c r="Y2768" s="4">
        <v>25.501999999999999</v>
      </c>
      <c r="Z2768" s="4">
        <v>10.028</v>
      </c>
      <c r="AA2768" s="4">
        <v>2.4830000000000001</v>
      </c>
    </row>
    <row r="2769" spans="1:27" s="6" customFormat="1" x14ac:dyDescent="0.3">
      <c r="A2769" s="40">
        <v>2768</v>
      </c>
      <c r="B2769" s="18" t="s">
        <v>323</v>
      </c>
      <c r="C2769" s="43" t="s">
        <v>198</v>
      </c>
      <c r="D2769" s="41"/>
      <c r="E2769" s="41">
        <v>440</v>
      </c>
      <c r="F2769" s="41">
        <v>2080</v>
      </c>
      <c r="G2769" s="4">
        <v>51.356999999999999</v>
      </c>
      <c r="H2769" s="4">
        <v>50.856000000000002</v>
      </c>
      <c r="I2769" s="4">
        <v>51.244999999999997</v>
      </c>
      <c r="J2769" s="4">
        <v>53.220999999999997</v>
      </c>
      <c r="K2769" s="4">
        <v>55.994999999999997</v>
      </c>
      <c r="L2769" s="4">
        <v>57.88</v>
      </c>
      <c r="M2769" s="4">
        <v>57.732999999999997</v>
      </c>
      <c r="N2769" s="4">
        <v>55.786999999999999</v>
      </c>
      <c r="O2769" s="4">
        <v>54.107999999999997</v>
      </c>
      <c r="P2769" s="4">
        <v>56.143000000000001</v>
      </c>
      <c r="Q2769" s="4">
        <v>61.905999999999999</v>
      </c>
      <c r="R2769" s="4">
        <v>66.097999999999999</v>
      </c>
      <c r="S2769" s="4">
        <v>65.146000000000001</v>
      </c>
      <c r="T2769" s="4">
        <v>63.320999999999998</v>
      </c>
      <c r="U2769" s="4">
        <v>55.454000000000001</v>
      </c>
      <c r="V2769" s="4">
        <v>50.246000000000002</v>
      </c>
      <c r="W2769" s="4">
        <v>54.168999999999997</v>
      </c>
      <c r="X2769" s="4">
        <v>50.697000000000003</v>
      </c>
      <c r="Y2769" s="4">
        <v>28.760999999999999</v>
      </c>
      <c r="Z2769" s="4">
        <v>10.564</v>
      </c>
      <c r="AA2769" s="4">
        <v>2.5489999999999999</v>
      </c>
    </row>
    <row r="2770" spans="1:27" s="6" customFormat="1" x14ac:dyDescent="0.3">
      <c r="A2770" s="40">
        <v>2769</v>
      </c>
      <c r="B2770" s="18" t="s">
        <v>323</v>
      </c>
      <c r="C2770" s="43" t="s">
        <v>198</v>
      </c>
      <c r="D2770" s="41"/>
      <c r="E2770" s="41">
        <v>440</v>
      </c>
      <c r="F2770" s="41">
        <v>2085</v>
      </c>
      <c r="G2770" s="4">
        <v>51.14</v>
      </c>
      <c r="H2770" s="4">
        <v>51.25</v>
      </c>
      <c r="I2770" s="4">
        <v>50.77</v>
      </c>
      <c r="J2770" s="4">
        <v>50.850999999999999</v>
      </c>
      <c r="K2770" s="4">
        <v>52.531999999999996</v>
      </c>
      <c r="L2770" s="4">
        <v>55.338999999999999</v>
      </c>
      <c r="M2770" s="4">
        <v>57.360999999999997</v>
      </c>
      <c r="N2770" s="4">
        <v>57.326999999999998</v>
      </c>
      <c r="O2770" s="4">
        <v>55.429000000000002</v>
      </c>
      <c r="P2770" s="4">
        <v>53.731999999999999</v>
      </c>
      <c r="Q2770" s="4">
        <v>55.670999999999999</v>
      </c>
      <c r="R2770" s="4">
        <v>61.225000000000001</v>
      </c>
      <c r="S2770" s="4">
        <v>65.087999999999994</v>
      </c>
      <c r="T2770" s="4">
        <v>63.665999999999997</v>
      </c>
      <c r="U2770" s="4">
        <v>61.04</v>
      </c>
      <c r="V2770" s="4">
        <v>52.005000000000003</v>
      </c>
      <c r="W2770" s="4">
        <v>44.264000000000003</v>
      </c>
      <c r="X2770" s="4">
        <v>42.054000000000002</v>
      </c>
      <c r="Y2770" s="4">
        <v>31.581</v>
      </c>
      <c r="Z2770" s="4">
        <v>12.348000000000001</v>
      </c>
      <c r="AA2770" s="4">
        <v>2.7959999999999998</v>
      </c>
    </row>
    <row r="2771" spans="1:27" s="6" customFormat="1" x14ac:dyDescent="0.3">
      <c r="A2771" s="40">
        <v>2770</v>
      </c>
      <c r="B2771" s="18" t="s">
        <v>323</v>
      </c>
      <c r="C2771" s="43" t="s">
        <v>198</v>
      </c>
      <c r="D2771" s="41"/>
      <c r="E2771" s="41">
        <v>440</v>
      </c>
      <c r="F2771" s="41">
        <v>2090</v>
      </c>
      <c r="G2771" s="4">
        <v>49.683999999999997</v>
      </c>
      <c r="H2771" s="4">
        <v>51.04</v>
      </c>
      <c r="I2771" s="4">
        <v>51.170999999999999</v>
      </c>
      <c r="J2771" s="4">
        <v>50.405999999999999</v>
      </c>
      <c r="K2771" s="4">
        <v>50.218000000000004</v>
      </c>
      <c r="L2771" s="4">
        <v>51.930999999999997</v>
      </c>
      <c r="M2771" s="4">
        <v>54.863</v>
      </c>
      <c r="N2771" s="4">
        <v>56.984999999999999</v>
      </c>
      <c r="O2771" s="4">
        <v>56.993000000000002</v>
      </c>
      <c r="P2771" s="4">
        <v>55.079000000000001</v>
      </c>
      <c r="Q2771" s="4">
        <v>53.31</v>
      </c>
      <c r="R2771" s="4">
        <v>55.097999999999999</v>
      </c>
      <c r="S2771" s="4">
        <v>60.357999999999997</v>
      </c>
      <c r="T2771" s="4">
        <v>63.710999999999999</v>
      </c>
      <c r="U2771" s="4">
        <v>61.506999999999998</v>
      </c>
      <c r="V2771" s="4">
        <v>57.436999999999998</v>
      </c>
      <c r="W2771" s="4">
        <v>46.103000000000002</v>
      </c>
      <c r="X2771" s="4">
        <v>34.783000000000001</v>
      </c>
      <c r="Y2771" s="4">
        <v>26.751000000000001</v>
      </c>
      <c r="Z2771" s="4">
        <v>14.036</v>
      </c>
      <c r="AA2771" s="4">
        <v>3.3759999999999999</v>
      </c>
    </row>
    <row r="2772" spans="1:27" s="6" customFormat="1" x14ac:dyDescent="0.3">
      <c r="A2772" s="40">
        <v>2771</v>
      </c>
      <c r="B2772" s="18" t="s">
        <v>323</v>
      </c>
      <c r="C2772" s="43" t="s">
        <v>198</v>
      </c>
      <c r="D2772" s="41"/>
      <c r="E2772" s="41">
        <v>440</v>
      </c>
      <c r="F2772" s="41">
        <v>2095</v>
      </c>
      <c r="G2772" s="4">
        <v>47.612000000000002</v>
      </c>
      <c r="H2772" s="4">
        <v>49.591999999999999</v>
      </c>
      <c r="I2772" s="4">
        <v>50.966999999999999</v>
      </c>
      <c r="J2772" s="4">
        <v>50.837000000000003</v>
      </c>
      <c r="K2772" s="4">
        <v>49.825000000000003</v>
      </c>
      <c r="L2772" s="4">
        <v>49.667999999999999</v>
      </c>
      <c r="M2772" s="4">
        <v>51.497</v>
      </c>
      <c r="N2772" s="4">
        <v>54.523000000000003</v>
      </c>
      <c r="O2772" s="4">
        <v>56.679000000000002</v>
      </c>
      <c r="P2772" s="4">
        <v>56.664999999999999</v>
      </c>
      <c r="Q2772" s="4">
        <v>54.683999999999997</v>
      </c>
      <c r="R2772" s="4">
        <v>52.807000000000002</v>
      </c>
      <c r="S2772" s="4">
        <v>54.378</v>
      </c>
      <c r="T2772" s="4">
        <v>59.170999999999999</v>
      </c>
      <c r="U2772" s="4">
        <v>61.683999999999997</v>
      </c>
      <c r="V2772" s="4">
        <v>58.07</v>
      </c>
      <c r="W2772" s="4">
        <v>51.244999999999997</v>
      </c>
      <c r="X2772" s="4">
        <v>36.664999999999999</v>
      </c>
      <c r="Y2772" s="4">
        <v>22.593</v>
      </c>
      <c r="Z2772" s="4">
        <v>12.311</v>
      </c>
      <c r="AA2772" s="4">
        <v>4.0629999999999997</v>
      </c>
    </row>
    <row r="2773" spans="1:27" s="6" customFormat="1" x14ac:dyDescent="0.3">
      <c r="A2773" s="40">
        <v>2772</v>
      </c>
      <c r="B2773" s="18" t="s">
        <v>323</v>
      </c>
      <c r="C2773" s="43" t="s">
        <v>198</v>
      </c>
      <c r="D2773" s="41"/>
      <c r="E2773" s="41">
        <v>440</v>
      </c>
      <c r="F2773" s="41">
        <v>2100</v>
      </c>
      <c r="G2773" s="4">
        <v>45.86</v>
      </c>
      <c r="H2773" s="4">
        <v>47.529000000000003</v>
      </c>
      <c r="I2773" s="4">
        <v>49.527000000000001</v>
      </c>
      <c r="J2773" s="4">
        <v>50.662999999999997</v>
      </c>
      <c r="K2773" s="4">
        <v>50.308</v>
      </c>
      <c r="L2773" s="4">
        <v>49.323</v>
      </c>
      <c r="M2773" s="4">
        <v>49.274000000000001</v>
      </c>
      <c r="N2773" s="4">
        <v>51.192</v>
      </c>
      <c r="O2773" s="4">
        <v>54.25</v>
      </c>
      <c r="P2773" s="4">
        <v>56.378999999999998</v>
      </c>
      <c r="Q2773" s="4">
        <v>56.292999999999999</v>
      </c>
      <c r="R2773" s="4">
        <v>54.21</v>
      </c>
      <c r="S2773" s="4">
        <v>52.167000000000002</v>
      </c>
      <c r="T2773" s="4">
        <v>53.383000000000003</v>
      </c>
      <c r="U2773" s="4">
        <v>57.396999999999998</v>
      </c>
      <c r="V2773" s="4">
        <v>58.414999999999999</v>
      </c>
      <c r="W2773" s="4">
        <v>52.1</v>
      </c>
      <c r="X2773" s="4">
        <v>41.192999999999998</v>
      </c>
      <c r="Y2773" s="4">
        <v>24.265999999999998</v>
      </c>
      <c r="Z2773" s="4">
        <v>10.733000000000001</v>
      </c>
      <c r="AA2773" s="4">
        <v>3.9849999999999999</v>
      </c>
    </row>
    <row r="2774" spans="1:27" s="6" customFormat="1" x14ac:dyDescent="0.3">
      <c r="A2774" s="40">
        <v>2773</v>
      </c>
      <c r="B2774" s="18" t="s">
        <v>323</v>
      </c>
      <c r="C2774" s="43" t="s">
        <v>199</v>
      </c>
      <c r="D2774" s="41">
        <v>18</v>
      </c>
      <c r="E2774" s="41">
        <v>578</v>
      </c>
      <c r="F2774" s="41">
        <v>2015</v>
      </c>
      <c r="G2774" s="4">
        <v>150.48599999999999</v>
      </c>
      <c r="H2774" s="4">
        <v>155.09100000000001</v>
      </c>
      <c r="I2774" s="4">
        <v>150.226</v>
      </c>
      <c r="J2774" s="4">
        <v>158.33199999999999</v>
      </c>
      <c r="K2774" s="4">
        <v>169.08799999999999</v>
      </c>
      <c r="L2774" s="4">
        <v>176.09100000000001</v>
      </c>
      <c r="M2774" s="4">
        <v>169.41399999999999</v>
      </c>
      <c r="N2774" s="4">
        <v>164.10300000000001</v>
      </c>
      <c r="O2774" s="4">
        <v>181.36799999999999</v>
      </c>
      <c r="P2774" s="4">
        <v>182.81200000000001</v>
      </c>
      <c r="Q2774" s="4">
        <v>164.43799999999999</v>
      </c>
      <c r="R2774" s="4">
        <v>156.40600000000001</v>
      </c>
      <c r="S2774" s="4">
        <v>142.19900000000001</v>
      </c>
      <c r="T2774" s="4">
        <v>143.03</v>
      </c>
      <c r="U2774" s="4">
        <v>103.935</v>
      </c>
      <c r="V2774" s="4">
        <v>76.447000000000003</v>
      </c>
      <c r="W2774" s="4">
        <v>61.338000000000001</v>
      </c>
      <c r="X2774" s="4">
        <v>44.72</v>
      </c>
      <c r="Y2774" s="4">
        <v>25.332000000000001</v>
      </c>
      <c r="Z2774" s="4">
        <v>6.3959999999999999</v>
      </c>
      <c r="AA2774" s="4">
        <v>0.70699999999999996</v>
      </c>
    </row>
    <row r="2775" spans="1:27" s="6" customFormat="1" x14ac:dyDescent="0.3">
      <c r="A2775" s="40">
        <v>2774</v>
      </c>
      <c r="B2775" s="18" t="s">
        <v>323</v>
      </c>
      <c r="C2775" s="43" t="s">
        <v>199</v>
      </c>
      <c r="D2775" s="41">
        <v>18</v>
      </c>
      <c r="E2775" s="41">
        <v>578</v>
      </c>
      <c r="F2775" s="41">
        <v>2020</v>
      </c>
      <c r="G2775" s="4">
        <v>158.91499999999999</v>
      </c>
      <c r="H2775" s="4">
        <v>152.124</v>
      </c>
      <c r="I2775" s="4">
        <v>156.434</v>
      </c>
      <c r="J2775" s="4">
        <v>157.44</v>
      </c>
      <c r="K2775" s="4">
        <v>170.86500000000001</v>
      </c>
      <c r="L2775" s="4">
        <v>180.64500000000001</v>
      </c>
      <c r="M2775" s="4">
        <v>184.41399999999999</v>
      </c>
      <c r="N2775" s="4">
        <v>174.81700000000001</v>
      </c>
      <c r="O2775" s="4">
        <v>167.34299999999999</v>
      </c>
      <c r="P2775" s="4">
        <v>182.91200000000001</v>
      </c>
      <c r="Q2775" s="4">
        <v>182.94200000000001</v>
      </c>
      <c r="R2775" s="4">
        <v>163.44</v>
      </c>
      <c r="S2775" s="4">
        <v>154.08000000000001</v>
      </c>
      <c r="T2775" s="4">
        <v>138.31800000000001</v>
      </c>
      <c r="U2775" s="4">
        <v>136.255</v>
      </c>
      <c r="V2775" s="4">
        <v>95.001999999999995</v>
      </c>
      <c r="W2775" s="4">
        <v>63.908000000000001</v>
      </c>
      <c r="X2775" s="4">
        <v>42.712000000000003</v>
      </c>
      <c r="Y2775" s="4">
        <v>22.21</v>
      </c>
      <c r="Z2775" s="4">
        <v>7.27</v>
      </c>
      <c r="AA2775" s="4">
        <v>0.93600000000000005</v>
      </c>
    </row>
    <row r="2776" spans="1:27" s="6" customFormat="1" x14ac:dyDescent="0.3">
      <c r="A2776" s="40">
        <v>2775</v>
      </c>
      <c r="B2776" s="18" t="s">
        <v>323</v>
      </c>
      <c r="C2776" s="43" t="s">
        <v>199</v>
      </c>
      <c r="D2776" s="41">
        <v>18</v>
      </c>
      <c r="E2776" s="41">
        <v>578</v>
      </c>
      <c r="F2776" s="41">
        <v>2025</v>
      </c>
      <c r="G2776" s="4">
        <v>165.30600000000001</v>
      </c>
      <c r="H2776" s="4">
        <v>160.55799999999999</v>
      </c>
      <c r="I2776" s="4">
        <v>153.471</v>
      </c>
      <c r="J2776" s="4">
        <v>163.65100000000001</v>
      </c>
      <c r="K2776" s="4">
        <v>169.98599999999999</v>
      </c>
      <c r="L2776" s="4">
        <v>182.435</v>
      </c>
      <c r="M2776" s="4">
        <v>188.983</v>
      </c>
      <c r="N2776" s="4">
        <v>189.81700000000001</v>
      </c>
      <c r="O2776" s="4">
        <v>178.066</v>
      </c>
      <c r="P2776" s="4">
        <v>169.012</v>
      </c>
      <c r="Q2776" s="4">
        <v>183.148</v>
      </c>
      <c r="R2776" s="4">
        <v>181.89599999999999</v>
      </c>
      <c r="S2776" s="4">
        <v>161.22900000000001</v>
      </c>
      <c r="T2776" s="4">
        <v>150.209</v>
      </c>
      <c r="U2776" s="4">
        <v>132.33099999999999</v>
      </c>
      <c r="V2776" s="4">
        <v>125.43600000000001</v>
      </c>
      <c r="W2776" s="4">
        <v>80.424000000000007</v>
      </c>
      <c r="X2776" s="4">
        <v>45.415999999999997</v>
      </c>
      <c r="Y2776" s="4">
        <v>21.797999999999998</v>
      </c>
      <c r="Z2776" s="4">
        <v>6.569</v>
      </c>
      <c r="AA2776" s="4">
        <v>1.109</v>
      </c>
    </row>
    <row r="2777" spans="1:27" s="6" customFormat="1" x14ac:dyDescent="0.3">
      <c r="A2777" s="40">
        <v>2776</v>
      </c>
      <c r="B2777" s="18" t="s">
        <v>323</v>
      </c>
      <c r="C2777" s="43" t="s">
        <v>199</v>
      </c>
      <c r="D2777" s="41">
        <v>18</v>
      </c>
      <c r="E2777" s="41">
        <v>578</v>
      </c>
      <c r="F2777" s="41">
        <v>2030</v>
      </c>
      <c r="G2777" s="4">
        <v>169.05199999999999</v>
      </c>
      <c r="H2777" s="4">
        <v>166.953</v>
      </c>
      <c r="I2777" s="4">
        <v>161.90700000000001</v>
      </c>
      <c r="J2777" s="4">
        <v>160.696</v>
      </c>
      <c r="K2777" s="4">
        <v>176.20599999999999</v>
      </c>
      <c r="L2777" s="4">
        <v>181.572</v>
      </c>
      <c r="M2777" s="4">
        <v>190.79</v>
      </c>
      <c r="N2777" s="4">
        <v>194.40799999999999</v>
      </c>
      <c r="O2777" s="4">
        <v>193.072</v>
      </c>
      <c r="P2777" s="4">
        <v>179.75299999999999</v>
      </c>
      <c r="Q2777" s="4">
        <v>169.44800000000001</v>
      </c>
      <c r="R2777" s="4">
        <v>182.27099999999999</v>
      </c>
      <c r="S2777" s="4">
        <v>179.63300000000001</v>
      </c>
      <c r="T2777" s="4">
        <v>157.53700000000001</v>
      </c>
      <c r="U2777" s="4">
        <v>144.28399999999999</v>
      </c>
      <c r="V2777" s="4">
        <v>122.73399999999999</v>
      </c>
      <c r="W2777" s="4">
        <v>107.52800000000001</v>
      </c>
      <c r="X2777" s="4">
        <v>58.343000000000004</v>
      </c>
      <c r="Y2777" s="4">
        <v>23.84</v>
      </c>
      <c r="Z2777" s="4">
        <v>6.6539999999999999</v>
      </c>
      <c r="AA2777" s="4">
        <v>1.0649999999999999</v>
      </c>
    </row>
    <row r="2778" spans="1:27" s="6" customFormat="1" x14ac:dyDescent="0.3">
      <c r="A2778" s="40">
        <v>2777</v>
      </c>
      <c r="B2778" s="18" t="s">
        <v>323</v>
      </c>
      <c r="C2778" s="43" t="s">
        <v>199</v>
      </c>
      <c r="D2778" s="41">
        <v>18</v>
      </c>
      <c r="E2778" s="41">
        <v>578</v>
      </c>
      <c r="F2778" s="41">
        <v>2035</v>
      </c>
      <c r="G2778" s="4">
        <v>171.37200000000001</v>
      </c>
      <c r="H2778" s="4">
        <v>170.7</v>
      </c>
      <c r="I2778" s="4">
        <v>168.30500000000001</v>
      </c>
      <c r="J2778" s="4">
        <v>169.13499999999999</v>
      </c>
      <c r="K2778" s="4">
        <v>173.26499999999999</v>
      </c>
      <c r="L2778" s="4">
        <v>187.79900000000001</v>
      </c>
      <c r="M2778" s="4">
        <v>189.946</v>
      </c>
      <c r="N2778" s="4">
        <v>196.23500000000001</v>
      </c>
      <c r="O2778" s="4">
        <v>197.69</v>
      </c>
      <c r="P2778" s="4">
        <v>194.768</v>
      </c>
      <c r="Q2778" s="4">
        <v>180.21600000000001</v>
      </c>
      <c r="R2778" s="4">
        <v>168.84899999999999</v>
      </c>
      <c r="S2778" s="4">
        <v>180.24100000000001</v>
      </c>
      <c r="T2778" s="4">
        <v>175.85400000000001</v>
      </c>
      <c r="U2778" s="4">
        <v>151.87</v>
      </c>
      <c r="V2778" s="4">
        <v>134.69300000000001</v>
      </c>
      <c r="W2778" s="4">
        <v>106.441</v>
      </c>
      <c r="X2778" s="4">
        <v>79.492000000000004</v>
      </c>
      <c r="Y2778" s="4">
        <v>31.440999999999999</v>
      </c>
      <c r="Z2778" s="4">
        <v>7.4980000000000002</v>
      </c>
      <c r="AA2778" s="4">
        <v>1.099</v>
      </c>
    </row>
    <row r="2779" spans="1:27" s="6" customFormat="1" x14ac:dyDescent="0.3">
      <c r="A2779" s="40">
        <v>2778</v>
      </c>
      <c r="B2779" s="18" t="s">
        <v>323</v>
      </c>
      <c r="C2779" s="43" t="s">
        <v>199</v>
      </c>
      <c r="D2779" s="41">
        <v>18</v>
      </c>
      <c r="E2779" s="41">
        <v>578</v>
      </c>
      <c r="F2779" s="41">
        <v>2040</v>
      </c>
      <c r="G2779" s="4">
        <v>173.57400000000001</v>
      </c>
      <c r="H2779" s="4">
        <v>173.02799999999999</v>
      </c>
      <c r="I2779" s="4">
        <v>172.05600000000001</v>
      </c>
      <c r="J2779" s="4">
        <v>175.53700000000001</v>
      </c>
      <c r="K2779" s="4">
        <v>181.709</v>
      </c>
      <c r="L2779" s="4">
        <v>184.874</v>
      </c>
      <c r="M2779" s="4">
        <v>196.185</v>
      </c>
      <c r="N2779" s="4">
        <v>195.417</v>
      </c>
      <c r="O2779" s="4">
        <v>199.55199999999999</v>
      </c>
      <c r="P2779" s="4">
        <v>199.43</v>
      </c>
      <c r="Q2779" s="4">
        <v>195.244</v>
      </c>
      <c r="R2779" s="4">
        <v>179.666</v>
      </c>
      <c r="S2779" s="4">
        <v>167.23</v>
      </c>
      <c r="T2779" s="4">
        <v>176.81899999999999</v>
      </c>
      <c r="U2779" s="4">
        <v>170.10400000000001</v>
      </c>
      <c r="V2779" s="4">
        <v>142.67599999999999</v>
      </c>
      <c r="W2779" s="4">
        <v>118.14</v>
      </c>
      <c r="X2779" s="4">
        <v>80.19</v>
      </c>
      <c r="Y2779" s="4">
        <v>44</v>
      </c>
      <c r="Z2779" s="4">
        <v>10.199</v>
      </c>
      <c r="AA2779" s="4">
        <v>1.2569999999999999</v>
      </c>
    </row>
    <row r="2780" spans="1:27" s="6" customFormat="1" x14ac:dyDescent="0.3">
      <c r="A2780" s="40">
        <v>2779</v>
      </c>
      <c r="B2780" s="18" t="s">
        <v>323</v>
      </c>
      <c r="C2780" s="43" t="s">
        <v>199</v>
      </c>
      <c r="D2780" s="41">
        <v>18</v>
      </c>
      <c r="E2780" s="41">
        <v>578</v>
      </c>
      <c r="F2780" s="41">
        <v>2045</v>
      </c>
      <c r="G2780" s="4">
        <v>176.51900000000001</v>
      </c>
      <c r="H2780" s="4">
        <v>175.232</v>
      </c>
      <c r="I2780" s="4">
        <v>174.38300000000001</v>
      </c>
      <c r="J2780" s="4">
        <v>179.292</v>
      </c>
      <c r="K2780" s="4">
        <v>188.11600000000001</v>
      </c>
      <c r="L2780" s="4">
        <v>193.32499999999999</v>
      </c>
      <c r="M2780" s="4">
        <v>193.28</v>
      </c>
      <c r="N2780" s="4">
        <v>201.67400000000001</v>
      </c>
      <c r="O2780" s="4">
        <v>198.77</v>
      </c>
      <c r="P2780" s="4">
        <v>201.34299999999999</v>
      </c>
      <c r="Q2780" s="4">
        <v>199.977</v>
      </c>
      <c r="R2780" s="4">
        <v>194.714</v>
      </c>
      <c r="S2780" s="4">
        <v>178.11799999999999</v>
      </c>
      <c r="T2780" s="4">
        <v>164.40100000000001</v>
      </c>
      <c r="U2780" s="4">
        <v>171.59899999999999</v>
      </c>
      <c r="V2780" s="4">
        <v>160.73599999999999</v>
      </c>
      <c r="W2780" s="4">
        <v>126.473</v>
      </c>
      <c r="X2780" s="4">
        <v>90.617999999999995</v>
      </c>
      <c r="Y2780" s="4">
        <v>45.552999999999997</v>
      </c>
      <c r="Z2780" s="4">
        <v>14.718</v>
      </c>
      <c r="AA2780" s="4">
        <v>1.72</v>
      </c>
    </row>
    <row r="2781" spans="1:27" s="6" customFormat="1" x14ac:dyDescent="0.3">
      <c r="A2781" s="40">
        <v>2780</v>
      </c>
      <c r="B2781" s="18" t="s">
        <v>323</v>
      </c>
      <c r="C2781" s="43" t="s">
        <v>199</v>
      </c>
      <c r="D2781" s="41">
        <v>18</v>
      </c>
      <c r="E2781" s="41">
        <v>578</v>
      </c>
      <c r="F2781" s="41">
        <v>2050</v>
      </c>
      <c r="G2781" s="4">
        <v>180.70599999999999</v>
      </c>
      <c r="H2781" s="4">
        <v>178.179</v>
      </c>
      <c r="I2781" s="4">
        <v>176.59100000000001</v>
      </c>
      <c r="J2781" s="4">
        <v>181.625</v>
      </c>
      <c r="K2781" s="4">
        <v>191.87899999999999</v>
      </c>
      <c r="L2781" s="4">
        <v>199.74100000000001</v>
      </c>
      <c r="M2781" s="4">
        <v>201.74</v>
      </c>
      <c r="N2781" s="4">
        <v>198.792</v>
      </c>
      <c r="O2781" s="4">
        <v>205.04900000000001</v>
      </c>
      <c r="P2781" s="4">
        <v>200.619</v>
      </c>
      <c r="Q2781" s="4">
        <v>201.97300000000001</v>
      </c>
      <c r="R2781" s="4">
        <v>199.554</v>
      </c>
      <c r="S2781" s="4">
        <v>193.20599999999999</v>
      </c>
      <c r="T2781" s="4">
        <v>175.4</v>
      </c>
      <c r="U2781" s="4">
        <v>160.05799999999999</v>
      </c>
      <c r="V2781" s="4">
        <v>163.04900000000001</v>
      </c>
      <c r="W2781" s="4">
        <v>143.923</v>
      </c>
      <c r="X2781" s="4">
        <v>98.721999999999994</v>
      </c>
      <c r="Y2781" s="4">
        <v>52.819000000000003</v>
      </c>
      <c r="Z2781" s="4">
        <v>15.714</v>
      </c>
      <c r="AA2781" s="4">
        <v>2.536</v>
      </c>
    </row>
    <row r="2782" spans="1:27" s="6" customFormat="1" x14ac:dyDescent="0.3">
      <c r="A2782" s="40">
        <v>2781</v>
      </c>
      <c r="B2782" s="18" t="s">
        <v>323</v>
      </c>
      <c r="C2782" s="43" t="s">
        <v>199</v>
      </c>
      <c r="D2782" s="41">
        <v>18</v>
      </c>
      <c r="E2782" s="41">
        <v>578</v>
      </c>
      <c r="F2782" s="41">
        <v>2055</v>
      </c>
      <c r="G2782" s="4">
        <v>185.17500000000001</v>
      </c>
      <c r="H2782" s="4">
        <v>182.28200000000001</v>
      </c>
      <c r="I2782" s="4">
        <v>179.47</v>
      </c>
      <c r="J2782" s="4">
        <v>183.47200000000001</v>
      </c>
      <c r="K2782" s="4">
        <v>193.58699999999999</v>
      </c>
      <c r="L2782" s="4">
        <v>202.92500000000001</v>
      </c>
      <c r="M2782" s="4">
        <v>207.73599999999999</v>
      </c>
      <c r="N2782" s="4">
        <v>206.976</v>
      </c>
      <c r="O2782" s="4">
        <v>202.02</v>
      </c>
      <c r="P2782" s="4">
        <v>206.81399999999999</v>
      </c>
      <c r="Q2782" s="4">
        <v>201.26</v>
      </c>
      <c r="R2782" s="4">
        <v>201.62200000000001</v>
      </c>
      <c r="S2782" s="4">
        <v>198.16800000000001</v>
      </c>
      <c r="T2782" s="4">
        <v>190.523</v>
      </c>
      <c r="U2782" s="4">
        <v>171.215</v>
      </c>
      <c r="V2782" s="4">
        <v>152.85400000000001</v>
      </c>
      <c r="W2782" s="4">
        <v>147.357</v>
      </c>
      <c r="X2782" s="4">
        <v>114.196</v>
      </c>
      <c r="Y2782" s="4">
        <v>58.978999999999999</v>
      </c>
      <c r="Z2782" s="4">
        <v>18.777999999999999</v>
      </c>
      <c r="AA2782" s="4">
        <v>2.8919999999999999</v>
      </c>
    </row>
    <row r="2783" spans="1:27" s="6" customFormat="1" x14ac:dyDescent="0.3">
      <c r="A2783" s="40">
        <v>2782</v>
      </c>
      <c r="B2783" s="18" t="s">
        <v>323</v>
      </c>
      <c r="C2783" s="43" t="s">
        <v>199</v>
      </c>
      <c r="D2783" s="41">
        <v>18</v>
      </c>
      <c r="E2783" s="41">
        <v>578</v>
      </c>
      <c r="F2783" s="41">
        <v>2060</v>
      </c>
      <c r="G2783" s="4">
        <v>188.47</v>
      </c>
      <c r="H2783" s="4">
        <v>186.67099999999999</v>
      </c>
      <c r="I2783" s="4">
        <v>183.50700000000001</v>
      </c>
      <c r="J2783" s="4">
        <v>185.99199999999999</v>
      </c>
      <c r="K2783" s="4">
        <v>194.80699999999999</v>
      </c>
      <c r="L2783" s="4">
        <v>204.05500000000001</v>
      </c>
      <c r="M2783" s="4">
        <v>210.50399999999999</v>
      </c>
      <c r="N2783" s="4">
        <v>212.702</v>
      </c>
      <c r="O2783" s="4">
        <v>210.03700000000001</v>
      </c>
      <c r="P2783" s="4">
        <v>203.721</v>
      </c>
      <c r="Q2783" s="4">
        <v>207.43899999999999</v>
      </c>
      <c r="R2783" s="4">
        <v>200.99299999999999</v>
      </c>
      <c r="S2783" s="4">
        <v>200.387</v>
      </c>
      <c r="T2783" s="4">
        <v>195.70500000000001</v>
      </c>
      <c r="U2783" s="4">
        <v>186.45</v>
      </c>
      <c r="V2783" s="4">
        <v>164.29499999999999</v>
      </c>
      <c r="W2783" s="4">
        <v>139.423</v>
      </c>
      <c r="X2783" s="4">
        <v>118.866</v>
      </c>
      <c r="Y2783" s="4">
        <v>69.974000000000004</v>
      </c>
      <c r="Z2783" s="4">
        <v>21.638000000000002</v>
      </c>
      <c r="AA2783" s="4">
        <v>3.5329999999999999</v>
      </c>
    </row>
    <row r="2784" spans="1:27" s="6" customFormat="1" x14ac:dyDescent="0.3">
      <c r="A2784" s="40">
        <v>2783</v>
      </c>
      <c r="B2784" s="18" t="s">
        <v>323</v>
      </c>
      <c r="C2784" s="43" t="s">
        <v>199</v>
      </c>
      <c r="D2784" s="41">
        <v>18</v>
      </c>
      <c r="E2784" s="41">
        <v>578</v>
      </c>
      <c r="F2784" s="41">
        <v>2065</v>
      </c>
      <c r="G2784" s="4">
        <v>190.29900000000001</v>
      </c>
      <c r="H2784" s="4">
        <v>189.88399999999999</v>
      </c>
      <c r="I2784" s="4">
        <v>187.82599999999999</v>
      </c>
      <c r="J2784" s="4">
        <v>189.667</v>
      </c>
      <c r="K2784" s="4">
        <v>196.70099999999999</v>
      </c>
      <c r="L2784" s="4">
        <v>204.702</v>
      </c>
      <c r="M2784" s="4">
        <v>211.22200000000001</v>
      </c>
      <c r="N2784" s="4">
        <v>215.202</v>
      </c>
      <c r="O2784" s="4">
        <v>215.6</v>
      </c>
      <c r="P2784" s="4">
        <v>211.649</v>
      </c>
      <c r="Q2784" s="4">
        <v>204.35599999999999</v>
      </c>
      <c r="R2784" s="4">
        <v>207.21100000000001</v>
      </c>
      <c r="S2784" s="4">
        <v>199.922</v>
      </c>
      <c r="T2784" s="4">
        <v>198.17099999999999</v>
      </c>
      <c r="U2784" s="4">
        <v>191.98500000000001</v>
      </c>
      <c r="V2784" s="4">
        <v>179.708</v>
      </c>
      <c r="W2784" s="4">
        <v>151.15</v>
      </c>
      <c r="X2784" s="4">
        <v>114.261</v>
      </c>
      <c r="Y2784" s="4">
        <v>74.674000000000007</v>
      </c>
      <c r="Z2784" s="4">
        <v>26.497</v>
      </c>
      <c r="AA2784" s="4">
        <v>4.2240000000000002</v>
      </c>
    </row>
    <row r="2785" spans="1:27" s="6" customFormat="1" x14ac:dyDescent="0.3">
      <c r="A2785" s="40">
        <v>2784</v>
      </c>
      <c r="B2785" s="18" t="s">
        <v>323</v>
      </c>
      <c r="C2785" s="43" t="s">
        <v>199</v>
      </c>
      <c r="D2785" s="41">
        <v>18</v>
      </c>
      <c r="E2785" s="41">
        <v>578</v>
      </c>
      <c r="F2785" s="41">
        <v>2070</v>
      </c>
      <c r="G2785" s="4">
        <v>191.35400000000001</v>
      </c>
      <c r="H2785" s="4">
        <v>191.62899999999999</v>
      </c>
      <c r="I2785" s="4">
        <v>190.97300000000001</v>
      </c>
      <c r="J2785" s="4">
        <v>193.626</v>
      </c>
      <c r="K2785" s="4">
        <v>199.749</v>
      </c>
      <c r="L2785" s="4">
        <v>206.01499999999999</v>
      </c>
      <c r="M2785" s="4">
        <v>211.45099999999999</v>
      </c>
      <c r="N2785" s="4">
        <v>215.65199999999999</v>
      </c>
      <c r="O2785" s="4">
        <v>217.93899999999999</v>
      </c>
      <c r="P2785" s="4">
        <v>217.12899999999999</v>
      </c>
      <c r="Q2785" s="4">
        <v>212.25700000000001</v>
      </c>
      <c r="R2785" s="4">
        <v>204.209</v>
      </c>
      <c r="S2785" s="4">
        <v>206.23500000000001</v>
      </c>
      <c r="T2785" s="4">
        <v>197.96299999999999</v>
      </c>
      <c r="U2785" s="4">
        <v>194.827</v>
      </c>
      <c r="V2785" s="4">
        <v>185.78899999999999</v>
      </c>
      <c r="W2785" s="4">
        <v>166.63800000000001</v>
      </c>
      <c r="X2785" s="4">
        <v>125.73</v>
      </c>
      <c r="Y2785" s="4">
        <v>73.522000000000006</v>
      </c>
      <c r="Z2785" s="4">
        <v>29.166</v>
      </c>
      <c r="AA2785" s="4">
        <v>5.306</v>
      </c>
    </row>
    <row r="2786" spans="1:27" s="6" customFormat="1" x14ac:dyDescent="0.3">
      <c r="A2786" s="40">
        <v>2785</v>
      </c>
      <c r="B2786" s="18" t="s">
        <v>323</v>
      </c>
      <c r="C2786" s="43" t="s">
        <v>199</v>
      </c>
      <c r="D2786" s="41">
        <v>18</v>
      </c>
      <c r="E2786" s="41">
        <v>578</v>
      </c>
      <c r="F2786" s="41">
        <v>2075</v>
      </c>
      <c r="G2786" s="4">
        <v>192.464</v>
      </c>
      <c r="H2786" s="4">
        <v>192.60300000000001</v>
      </c>
      <c r="I2786" s="4">
        <v>192.65199999999999</v>
      </c>
      <c r="J2786" s="4">
        <v>196.41200000000001</v>
      </c>
      <c r="K2786" s="4">
        <v>203.08</v>
      </c>
      <c r="L2786" s="4">
        <v>208.48500000000001</v>
      </c>
      <c r="M2786" s="4">
        <v>212.34899999999999</v>
      </c>
      <c r="N2786" s="4">
        <v>215.61099999999999</v>
      </c>
      <c r="O2786" s="4">
        <v>218.23</v>
      </c>
      <c r="P2786" s="4">
        <v>219.38900000000001</v>
      </c>
      <c r="Q2786" s="4">
        <v>217.72</v>
      </c>
      <c r="R2786" s="4">
        <v>212.13800000000001</v>
      </c>
      <c r="S2786" s="4">
        <v>203.393</v>
      </c>
      <c r="T2786" s="4">
        <v>204.459</v>
      </c>
      <c r="U2786" s="4">
        <v>195.03899999999999</v>
      </c>
      <c r="V2786" s="4">
        <v>189.28800000000001</v>
      </c>
      <c r="W2786" s="4">
        <v>173.63499999999999</v>
      </c>
      <c r="X2786" s="4">
        <v>140.721</v>
      </c>
      <c r="Y2786" s="4">
        <v>82.941000000000003</v>
      </c>
      <c r="Z2786" s="4">
        <v>29.677</v>
      </c>
      <c r="AA2786" s="4">
        <v>6.14</v>
      </c>
    </row>
    <row r="2787" spans="1:27" s="6" customFormat="1" x14ac:dyDescent="0.3">
      <c r="A2787" s="40">
        <v>2786</v>
      </c>
      <c r="B2787" s="18" t="s">
        <v>323</v>
      </c>
      <c r="C2787" s="43" t="s">
        <v>199</v>
      </c>
      <c r="D2787" s="41">
        <v>18</v>
      </c>
      <c r="E2787" s="41">
        <v>578</v>
      </c>
      <c r="F2787" s="41">
        <v>2080</v>
      </c>
      <c r="G2787" s="4">
        <v>193.988</v>
      </c>
      <c r="H2787" s="4">
        <v>193.631</v>
      </c>
      <c r="I2787" s="4">
        <v>193.55799999999999</v>
      </c>
      <c r="J2787" s="4">
        <v>197.72900000000001</v>
      </c>
      <c r="K2787" s="4">
        <v>205.238</v>
      </c>
      <c r="L2787" s="4">
        <v>211.23699999999999</v>
      </c>
      <c r="M2787" s="4">
        <v>214.40100000000001</v>
      </c>
      <c r="N2787" s="4">
        <v>216.23699999999999</v>
      </c>
      <c r="O2787" s="4">
        <v>218.02600000000001</v>
      </c>
      <c r="P2787" s="4">
        <v>219.59899999999999</v>
      </c>
      <c r="Q2787" s="4">
        <v>219.964</v>
      </c>
      <c r="R2787" s="4">
        <v>217.63399999999999</v>
      </c>
      <c r="S2787" s="4">
        <v>211.40299999999999</v>
      </c>
      <c r="T2787" s="4">
        <v>201.87200000000001</v>
      </c>
      <c r="U2787" s="4">
        <v>201.81700000000001</v>
      </c>
      <c r="V2787" s="4">
        <v>190.16900000000001</v>
      </c>
      <c r="W2787" s="4">
        <v>178.178</v>
      </c>
      <c r="X2787" s="4">
        <v>148.715</v>
      </c>
      <c r="Y2787" s="4">
        <v>95.08</v>
      </c>
      <c r="Z2787" s="4">
        <v>34.576000000000001</v>
      </c>
      <c r="AA2787" s="4">
        <v>6.5780000000000003</v>
      </c>
    </row>
    <row r="2788" spans="1:27" s="6" customFormat="1" x14ac:dyDescent="0.3">
      <c r="A2788" s="40">
        <v>2787</v>
      </c>
      <c r="B2788" s="18" t="s">
        <v>323</v>
      </c>
      <c r="C2788" s="43" t="s">
        <v>199</v>
      </c>
      <c r="D2788" s="41">
        <v>18</v>
      </c>
      <c r="E2788" s="41">
        <v>578</v>
      </c>
      <c r="F2788" s="41">
        <v>2085</v>
      </c>
      <c r="G2788" s="4">
        <v>195.37299999999999</v>
      </c>
      <c r="H2788" s="4">
        <v>195.06899999999999</v>
      </c>
      <c r="I2788" s="4">
        <v>194.51499999999999</v>
      </c>
      <c r="J2788" s="4">
        <v>198.27199999999999</v>
      </c>
      <c r="K2788" s="4">
        <v>205.929</v>
      </c>
      <c r="L2788" s="4">
        <v>212.815</v>
      </c>
      <c r="M2788" s="4">
        <v>216.733</v>
      </c>
      <c r="N2788" s="4">
        <v>218.018</v>
      </c>
      <c r="O2788" s="4">
        <v>218.49</v>
      </c>
      <c r="P2788" s="4">
        <v>219.31399999999999</v>
      </c>
      <c r="Q2788" s="4">
        <v>220.15799999999999</v>
      </c>
      <c r="R2788" s="4">
        <v>219.91800000000001</v>
      </c>
      <c r="S2788" s="4">
        <v>216.988</v>
      </c>
      <c r="T2788" s="4">
        <v>210.024</v>
      </c>
      <c r="U2788" s="4">
        <v>199.61699999999999</v>
      </c>
      <c r="V2788" s="4">
        <v>197.42400000000001</v>
      </c>
      <c r="W2788" s="4">
        <v>180.22800000000001</v>
      </c>
      <c r="X2788" s="4">
        <v>154.714</v>
      </c>
      <c r="Y2788" s="4">
        <v>102.914</v>
      </c>
      <c r="Z2788" s="4">
        <v>40.969000000000001</v>
      </c>
      <c r="AA2788" s="4">
        <v>7.8029999999999999</v>
      </c>
    </row>
    <row r="2789" spans="1:27" s="6" customFormat="1" x14ac:dyDescent="0.3">
      <c r="A2789" s="40">
        <v>2788</v>
      </c>
      <c r="B2789" s="18" t="s">
        <v>323</v>
      </c>
      <c r="C2789" s="43" t="s">
        <v>199</v>
      </c>
      <c r="D2789" s="41">
        <v>18</v>
      </c>
      <c r="E2789" s="41">
        <v>578</v>
      </c>
      <c r="F2789" s="41">
        <v>2090</v>
      </c>
      <c r="G2789" s="4">
        <v>196.50399999999999</v>
      </c>
      <c r="H2789" s="4">
        <v>196.37200000000001</v>
      </c>
      <c r="I2789" s="4">
        <v>195.887</v>
      </c>
      <c r="J2789" s="4">
        <v>198.87</v>
      </c>
      <c r="K2789" s="4">
        <v>205.845</v>
      </c>
      <c r="L2789" s="4">
        <v>212.92599999999999</v>
      </c>
      <c r="M2789" s="4">
        <v>217.892</v>
      </c>
      <c r="N2789" s="4">
        <v>220.078</v>
      </c>
      <c r="O2789" s="4">
        <v>220.107</v>
      </c>
      <c r="P2789" s="4">
        <v>219.69300000000001</v>
      </c>
      <c r="Q2789" s="4">
        <v>219.85599999999999</v>
      </c>
      <c r="R2789" s="4">
        <v>220.154</v>
      </c>
      <c r="S2789" s="4">
        <v>219.37200000000001</v>
      </c>
      <c r="T2789" s="4">
        <v>215.767</v>
      </c>
      <c r="U2789" s="4">
        <v>208.00200000000001</v>
      </c>
      <c r="V2789" s="4">
        <v>195.85499999999999</v>
      </c>
      <c r="W2789" s="4">
        <v>188.28</v>
      </c>
      <c r="X2789" s="4">
        <v>158.54400000000001</v>
      </c>
      <c r="Y2789" s="4">
        <v>109.598</v>
      </c>
      <c r="Z2789" s="4">
        <v>45.837000000000003</v>
      </c>
      <c r="AA2789" s="4">
        <v>9.5500000000000007</v>
      </c>
    </row>
    <row r="2790" spans="1:27" s="6" customFormat="1" x14ac:dyDescent="0.3">
      <c r="A2790" s="40">
        <v>2789</v>
      </c>
      <c r="B2790" s="18" t="s">
        <v>323</v>
      </c>
      <c r="C2790" s="43" t="s">
        <v>199</v>
      </c>
      <c r="D2790" s="41">
        <v>18</v>
      </c>
      <c r="E2790" s="41">
        <v>578</v>
      </c>
      <c r="F2790" s="41">
        <v>2095</v>
      </c>
      <c r="G2790" s="4">
        <v>196.65799999999999</v>
      </c>
      <c r="H2790" s="4">
        <v>197.42</v>
      </c>
      <c r="I2790" s="4">
        <v>197.124</v>
      </c>
      <c r="J2790" s="4">
        <v>199.88</v>
      </c>
      <c r="K2790" s="4">
        <v>205.81200000000001</v>
      </c>
      <c r="L2790" s="4">
        <v>212.26400000000001</v>
      </c>
      <c r="M2790" s="4">
        <v>217.58600000000001</v>
      </c>
      <c r="N2790" s="4">
        <v>220.96299999999999</v>
      </c>
      <c r="O2790" s="4">
        <v>221.99700000000001</v>
      </c>
      <c r="P2790" s="4">
        <v>221.22</v>
      </c>
      <c r="Q2790" s="4">
        <v>220.21100000000001</v>
      </c>
      <c r="R2790" s="4">
        <v>219.89</v>
      </c>
      <c r="S2790" s="4">
        <v>219.71</v>
      </c>
      <c r="T2790" s="4">
        <v>218.32900000000001</v>
      </c>
      <c r="U2790" s="4">
        <v>214.00399999999999</v>
      </c>
      <c r="V2790" s="4">
        <v>204.65700000000001</v>
      </c>
      <c r="W2790" s="4">
        <v>187.92</v>
      </c>
      <c r="X2790" s="4">
        <v>167.78700000000001</v>
      </c>
      <c r="Y2790" s="4">
        <v>115.041</v>
      </c>
      <c r="Z2790" s="4">
        <v>50.545999999999999</v>
      </c>
      <c r="AA2790" s="4">
        <v>11.225</v>
      </c>
    </row>
    <row r="2791" spans="1:27" s="6" customFormat="1" x14ac:dyDescent="0.3">
      <c r="A2791" s="40">
        <v>2790</v>
      </c>
      <c r="B2791" s="18" t="s">
        <v>323</v>
      </c>
      <c r="C2791" s="43" t="s">
        <v>199</v>
      </c>
      <c r="D2791" s="41">
        <v>18</v>
      </c>
      <c r="E2791" s="41">
        <v>578</v>
      </c>
      <c r="F2791" s="41">
        <v>2100</v>
      </c>
      <c r="G2791" s="4">
        <v>196.15799999999999</v>
      </c>
      <c r="H2791" s="4">
        <v>197.49</v>
      </c>
      <c r="I2791" s="4">
        <v>198.102</v>
      </c>
      <c r="J2791" s="4">
        <v>200.75299999999999</v>
      </c>
      <c r="K2791" s="4">
        <v>206.19200000000001</v>
      </c>
      <c r="L2791" s="4">
        <v>211.649</v>
      </c>
      <c r="M2791" s="4">
        <v>216.50299999999999</v>
      </c>
      <c r="N2791" s="4">
        <v>220.38399999999999</v>
      </c>
      <c r="O2791" s="4">
        <v>222.715</v>
      </c>
      <c r="P2791" s="4">
        <v>223.02</v>
      </c>
      <c r="Q2791" s="4">
        <v>221.70699999999999</v>
      </c>
      <c r="R2791" s="4">
        <v>220.267</v>
      </c>
      <c r="S2791" s="4">
        <v>219.53100000000001</v>
      </c>
      <c r="T2791" s="4">
        <v>218.83199999999999</v>
      </c>
      <c r="U2791" s="4">
        <v>216.828</v>
      </c>
      <c r="V2791" s="4">
        <v>211.08600000000001</v>
      </c>
      <c r="W2791" s="4">
        <v>197.43899999999999</v>
      </c>
      <c r="X2791" s="4">
        <v>169.48699999999999</v>
      </c>
      <c r="Y2791" s="4">
        <v>124.58199999999999</v>
      </c>
      <c r="Z2791" s="4">
        <v>54.911999999999999</v>
      </c>
      <c r="AA2791" s="4">
        <v>12.956</v>
      </c>
    </row>
    <row r="2792" spans="1:27" s="6" customFormat="1" x14ac:dyDescent="0.3">
      <c r="A2792" s="40">
        <v>2791</v>
      </c>
      <c r="B2792" s="18" t="s">
        <v>323</v>
      </c>
      <c r="C2792" s="43" t="s">
        <v>200</v>
      </c>
      <c r="D2792" s="41"/>
      <c r="E2792" s="41">
        <v>752</v>
      </c>
      <c r="F2792" s="41">
        <v>2015</v>
      </c>
      <c r="G2792" s="4">
        <v>285.90699999999998</v>
      </c>
      <c r="H2792" s="4">
        <v>282.65800000000002</v>
      </c>
      <c r="I2792" s="4">
        <v>252.84</v>
      </c>
      <c r="J2792" s="4">
        <v>243.83199999999999</v>
      </c>
      <c r="K2792" s="4">
        <v>340.44900000000001</v>
      </c>
      <c r="L2792" s="4">
        <v>326.81799999999998</v>
      </c>
      <c r="M2792" s="4">
        <v>297.85199999999998</v>
      </c>
      <c r="N2792" s="4">
        <v>293.733</v>
      </c>
      <c r="O2792" s="4">
        <v>320.63</v>
      </c>
      <c r="P2792" s="4">
        <v>334.471</v>
      </c>
      <c r="Q2792" s="4">
        <v>307.00299999999999</v>
      </c>
      <c r="R2792" s="4">
        <v>288.12599999999998</v>
      </c>
      <c r="S2792" s="4">
        <v>274.61500000000001</v>
      </c>
      <c r="T2792" s="4">
        <v>304.56700000000001</v>
      </c>
      <c r="U2792" s="4">
        <v>244.489</v>
      </c>
      <c r="V2792" s="4">
        <v>177.02</v>
      </c>
      <c r="W2792" s="4">
        <v>139.102</v>
      </c>
      <c r="X2792" s="4">
        <v>101.523</v>
      </c>
      <c r="Y2792" s="4">
        <v>53.317</v>
      </c>
      <c r="Z2792" s="4">
        <v>13.055999999999999</v>
      </c>
      <c r="AA2792" s="4">
        <v>1.5489999999999999</v>
      </c>
    </row>
    <row r="2793" spans="1:27" s="6" customFormat="1" x14ac:dyDescent="0.3">
      <c r="A2793" s="40">
        <v>2792</v>
      </c>
      <c r="B2793" s="18" t="s">
        <v>323</v>
      </c>
      <c r="C2793" s="43" t="s">
        <v>200</v>
      </c>
      <c r="D2793" s="41"/>
      <c r="E2793" s="41">
        <v>752</v>
      </c>
      <c r="F2793" s="41">
        <v>2020</v>
      </c>
      <c r="G2793" s="4">
        <v>301.41800000000001</v>
      </c>
      <c r="H2793" s="4">
        <v>288.48899999999998</v>
      </c>
      <c r="I2793" s="4">
        <v>284.77699999999999</v>
      </c>
      <c r="J2793" s="4">
        <v>264.29000000000002</v>
      </c>
      <c r="K2793" s="4">
        <v>263.75799999999998</v>
      </c>
      <c r="L2793" s="4">
        <v>358.72500000000002</v>
      </c>
      <c r="M2793" s="4">
        <v>339.99299999999999</v>
      </c>
      <c r="N2793" s="4">
        <v>306.40600000000001</v>
      </c>
      <c r="O2793" s="4">
        <v>298.79700000000003</v>
      </c>
      <c r="P2793" s="4">
        <v>322.916</v>
      </c>
      <c r="Q2793" s="4">
        <v>334.31599999999997</v>
      </c>
      <c r="R2793" s="4">
        <v>304.83600000000001</v>
      </c>
      <c r="S2793" s="4">
        <v>283.67200000000003</v>
      </c>
      <c r="T2793" s="4">
        <v>266.928</v>
      </c>
      <c r="U2793" s="4">
        <v>289.82799999999997</v>
      </c>
      <c r="V2793" s="4">
        <v>223.596</v>
      </c>
      <c r="W2793" s="4">
        <v>148.709</v>
      </c>
      <c r="X2793" s="4">
        <v>97.751000000000005</v>
      </c>
      <c r="Y2793" s="4">
        <v>51.188000000000002</v>
      </c>
      <c r="Z2793" s="4">
        <v>15.646000000000001</v>
      </c>
      <c r="AA2793" s="4">
        <v>1.8879999999999999</v>
      </c>
    </row>
    <row r="2794" spans="1:27" s="6" customFormat="1" x14ac:dyDescent="0.3">
      <c r="A2794" s="40">
        <v>2793</v>
      </c>
      <c r="B2794" s="18" t="s">
        <v>323</v>
      </c>
      <c r="C2794" s="43" t="s">
        <v>200</v>
      </c>
      <c r="D2794" s="41"/>
      <c r="E2794" s="41">
        <v>752</v>
      </c>
      <c r="F2794" s="41">
        <v>2025</v>
      </c>
      <c r="G2794" s="4">
        <v>306.88</v>
      </c>
      <c r="H2794" s="4">
        <v>303.33600000000001</v>
      </c>
      <c r="I2794" s="4">
        <v>290.06200000000001</v>
      </c>
      <c r="J2794" s="4">
        <v>293.32600000000002</v>
      </c>
      <c r="K2794" s="4">
        <v>279.18200000000002</v>
      </c>
      <c r="L2794" s="4">
        <v>277.47899999999998</v>
      </c>
      <c r="M2794" s="4">
        <v>368.49700000000001</v>
      </c>
      <c r="N2794" s="4">
        <v>346.24900000000002</v>
      </c>
      <c r="O2794" s="4">
        <v>310.036</v>
      </c>
      <c r="P2794" s="4">
        <v>300.358</v>
      </c>
      <c r="Q2794" s="4">
        <v>322.45</v>
      </c>
      <c r="R2794" s="4">
        <v>331.75700000000001</v>
      </c>
      <c r="S2794" s="4">
        <v>300.27699999999999</v>
      </c>
      <c r="T2794" s="4">
        <v>276.23</v>
      </c>
      <c r="U2794" s="4">
        <v>255.03399999999999</v>
      </c>
      <c r="V2794" s="4">
        <v>266.95999999999998</v>
      </c>
      <c r="W2794" s="4">
        <v>190.25399999999999</v>
      </c>
      <c r="X2794" s="4">
        <v>106.762</v>
      </c>
      <c r="Y2794" s="4">
        <v>50.762999999999998</v>
      </c>
      <c r="Z2794" s="4">
        <v>15.542999999999999</v>
      </c>
      <c r="AA2794" s="4">
        <v>2.3279999999999998</v>
      </c>
    </row>
    <row r="2795" spans="1:27" s="6" customFormat="1" x14ac:dyDescent="0.3">
      <c r="A2795" s="40">
        <v>2794</v>
      </c>
      <c r="B2795" s="18" t="s">
        <v>323</v>
      </c>
      <c r="C2795" s="43" t="s">
        <v>200</v>
      </c>
      <c r="D2795" s="41"/>
      <c r="E2795" s="41">
        <v>752</v>
      </c>
      <c r="F2795" s="41">
        <v>2030</v>
      </c>
      <c r="G2795" s="4">
        <v>299.77699999999999</v>
      </c>
      <c r="H2795" s="4">
        <v>308.80399999999997</v>
      </c>
      <c r="I2795" s="4">
        <v>304.91399999999999</v>
      </c>
      <c r="J2795" s="4">
        <v>298.62099999999998</v>
      </c>
      <c r="K2795" s="4">
        <v>308.21499999999997</v>
      </c>
      <c r="L2795" s="4">
        <v>292.911</v>
      </c>
      <c r="M2795" s="4">
        <v>287.37799999999999</v>
      </c>
      <c r="N2795" s="4">
        <v>374.75599999999997</v>
      </c>
      <c r="O2795" s="4">
        <v>349.85300000000001</v>
      </c>
      <c r="P2795" s="4">
        <v>311.65499999999997</v>
      </c>
      <c r="Q2795" s="4">
        <v>300.22000000000003</v>
      </c>
      <c r="R2795" s="4">
        <v>320.31200000000001</v>
      </c>
      <c r="S2795" s="4">
        <v>327.19600000000003</v>
      </c>
      <c r="T2795" s="4">
        <v>293.04899999999998</v>
      </c>
      <c r="U2795" s="4">
        <v>264.96100000000001</v>
      </c>
      <c r="V2795" s="4">
        <v>236.602</v>
      </c>
      <c r="W2795" s="4">
        <v>229.989</v>
      </c>
      <c r="X2795" s="4">
        <v>139.41900000000001</v>
      </c>
      <c r="Y2795" s="4">
        <v>57.073</v>
      </c>
      <c r="Z2795" s="4">
        <v>15.95</v>
      </c>
      <c r="AA2795" s="4">
        <v>2.4380000000000002</v>
      </c>
    </row>
    <row r="2796" spans="1:27" s="6" customFormat="1" x14ac:dyDescent="0.3">
      <c r="A2796" s="40">
        <v>2795</v>
      </c>
      <c r="B2796" s="18" t="s">
        <v>323</v>
      </c>
      <c r="C2796" s="43" t="s">
        <v>200</v>
      </c>
      <c r="D2796" s="41"/>
      <c r="E2796" s="41">
        <v>752</v>
      </c>
      <c r="F2796" s="41">
        <v>2035</v>
      </c>
      <c r="G2796" s="4">
        <v>294.02</v>
      </c>
      <c r="H2796" s="4">
        <v>301.71199999999999</v>
      </c>
      <c r="I2796" s="4">
        <v>310.38600000000002</v>
      </c>
      <c r="J2796" s="4">
        <v>313.47899999999998</v>
      </c>
      <c r="K2796" s="4">
        <v>313.52499999999998</v>
      </c>
      <c r="L2796" s="4">
        <v>321.94099999999997</v>
      </c>
      <c r="M2796" s="4">
        <v>302.81700000000001</v>
      </c>
      <c r="N2796" s="4">
        <v>293.798</v>
      </c>
      <c r="O2796" s="4">
        <v>378.36799999999999</v>
      </c>
      <c r="P2796" s="4">
        <v>351.43700000000001</v>
      </c>
      <c r="Q2796" s="4">
        <v>311.61399999999998</v>
      </c>
      <c r="R2796" s="4">
        <v>298.565</v>
      </c>
      <c r="S2796" s="4">
        <v>316.36500000000001</v>
      </c>
      <c r="T2796" s="4">
        <v>319.97699999999998</v>
      </c>
      <c r="U2796" s="4">
        <v>282.13499999999999</v>
      </c>
      <c r="V2796" s="4">
        <v>247.46299999999999</v>
      </c>
      <c r="W2796" s="4">
        <v>206.309</v>
      </c>
      <c r="X2796" s="4">
        <v>171.952</v>
      </c>
      <c r="Y2796" s="4">
        <v>76.706999999999994</v>
      </c>
      <c r="Z2796" s="4">
        <v>18.559000000000001</v>
      </c>
      <c r="AA2796" s="4">
        <v>2.5790000000000002</v>
      </c>
    </row>
    <row r="2797" spans="1:27" s="6" customFormat="1" x14ac:dyDescent="0.3">
      <c r="A2797" s="40">
        <v>2796</v>
      </c>
      <c r="B2797" s="18" t="s">
        <v>323</v>
      </c>
      <c r="C2797" s="43" t="s">
        <v>200</v>
      </c>
      <c r="D2797" s="41"/>
      <c r="E2797" s="41">
        <v>752</v>
      </c>
      <c r="F2797" s="41">
        <v>2040</v>
      </c>
      <c r="G2797" s="4">
        <v>300.803</v>
      </c>
      <c r="H2797" s="4">
        <v>295.96300000000002</v>
      </c>
      <c r="I2797" s="4">
        <v>303.303</v>
      </c>
      <c r="J2797" s="4">
        <v>318.96199999999999</v>
      </c>
      <c r="K2797" s="4">
        <v>328.39</v>
      </c>
      <c r="L2797" s="4">
        <v>327.27100000000002</v>
      </c>
      <c r="M2797" s="4">
        <v>331.846</v>
      </c>
      <c r="N2797" s="4">
        <v>309.25400000000002</v>
      </c>
      <c r="O2797" s="4">
        <v>297.637</v>
      </c>
      <c r="P2797" s="4">
        <v>379.964</v>
      </c>
      <c r="Q2797" s="4">
        <v>351.33800000000002</v>
      </c>
      <c r="R2797" s="4">
        <v>310.09500000000003</v>
      </c>
      <c r="S2797" s="4">
        <v>295.29700000000003</v>
      </c>
      <c r="T2797" s="4">
        <v>310.02300000000002</v>
      </c>
      <c r="U2797" s="4">
        <v>309.09399999999999</v>
      </c>
      <c r="V2797" s="4">
        <v>265.11200000000002</v>
      </c>
      <c r="W2797" s="4">
        <v>218.16900000000001</v>
      </c>
      <c r="X2797" s="4">
        <v>157.166</v>
      </c>
      <c r="Y2797" s="4">
        <v>97.236999999999995</v>
      </c>
      <c r="Z2797" s="4">
        <v>25.789000000000001</v>
      </c>
      <c r="AA2797" s="4">
        <v>3.0459999999999998</v>
      </c>
    </row>
    <row r="2798" spans="1:27" s="6" customFormat="1" x14ac:dyDescent="0.3">
      <c r="A2798" s="40">
        <v>2797</v>
      </c>
      <c r="B2798" s="18" t="s">
        <v>323</v>
      </c>
      <c r="C2798" s="43" t="s">
        <v>200</v>
      </c>
      <c r="D2798" s="41"/>
      <c r="E2798" s="41">
        <v>752</v>
      </c>
      <c r="F2798" s="41">
        <v>2045</v>
      </c>
      <c r="G2798" s="4">
        <v>313.15899999999999</v>
      </c>
      <c r="H2798" s="4">
        <v>302.75400000000002</v>
      </c>
      <c r="I2798" s="4">
        <v>297.55900000000003</v>
      </c>
      <c r="J2798" s="4">
        <v>311.89</v>
      </c>
      <c r="K2798" s="4">
        <v>333.88799999999998</v>
      </c>
      <c r="L2798" s="4">
        <v>342.14699999999999</v>
      </c>
      <c r="M2798" s="4">
        <v>337.19900000000001</v>
      </c>
      <c r="N2798" s="4">
        <v>338.28300000000002</v>
      </c>
      <c r="O2798" s="4">
        <v>313.11500000000001</v>
      </c>
      <c r="P2798" s="4">
        <v>299.58</v>
      </c>
      <c r="Q2798" s="4">
        <v>379.89400000000001</v>
      </c>
      <c r="R2798" s="4">
        <v>349.74400000000003</v>
      </c>
      <c r="S2798" s="4">
        <v>307.041</v>
      </c>
      <c r="T2798" s="4">
        <v>289.97000000000003</v>
      </c>
      <c r="U2798" s="4">
        <v>300.46800000000002</v>
      </c>
      <c r="V2798" s="4">
        <v>292.13099999999997</v>
      </c>
      <c r="W2798" s="4">
        <v>236.21799999999999</v>
      </c>
      <c r="X2798" s="4">
        <v>169.28200000000001</v>
      </c>
      <c r="Y2798" s="4">
        <v>91.343000000000004</v>
      </c>
      <c r="Z2798" s="4">
        <v>33.819000000000003</v>
      </c>
      <c r="AA2798" s="4">
        <v>4.2729999999999997</v>
      </c>
    </row>
    <row r="2799" spans="1:27" s="6" customFormat="1" x14ac:dyDescent="0.3">
      <c r="A2799" s="40">
        <v>2798</v>
      </c>
      <c r="B2799" s="18" t="s">
        <v>323</v>
      </c>
      <c r="C2799" s="43" t="s">
        <v>200</v>
      </c>
      <c r="D2799" s="41"/>
      <c r="E2799" s="41">
        <v>752</v>
      </c>
      <c r="F2799" s="41">
        <v>2050</v>
      </c>
      <c r="G2799" s="4">
        <v>323.14999999999998</v>
      </c>
      <c r="H2799" s="4">
        <v>315.113</v>
      </c>
      <c r="I2799" s="4">
        <v>304.35500000000002</v>
      </c>
      <c r="J2799" s="4">
        <v>306.15600000000001</v>
      </c>
      <c r="K2799" s="4">
        <v>326.83600000000001</v>
      </c>
      <c r="L2799" s="4">
        <v>347.661</v>
      </c>
      <c r="M2799" s="4">
        <v>352.089</v>
      </c>
      <c r="N2799" s="4">
        <v>343.66800000000001</v>
      </c>
      <c r="O2799" s="4">
        <v>342.15100000000001</v>
      </c>
      <c r="P2799" s="4">
        <v>315.09699999999998</v>
      </c>
      <c r="Q2799" s="4">
        <v>300.03800000000001</v>
      </c>
      <c r="R2799" s="4">
        <v>378.35399999999998</v>
      </c>
      <c r="S2799" s="4">
        <v>346.60199999999998</v>
      </c>
      <c r="T2799" s="4">
        <v>302.03899999999999</v>
      </c>
      <c r="U2799" s="4">
        <v>281.93</v>
      </c>
      <c r="V2799" s="4">
        <v>285.56799999999998</v>
      </c>
      <c r="W2799" s="4">
        <v>262.94900000000001</v>
      </c>
      <c r="X2799" s="4">
        <v>186.60499999999999</v>
      </c>
      <c r="Y2799" s="4">
        <v>101.11</v>
      </c>
      <c r="Z2799" s="4">
        <v>32.878999999999998</v>
      </c>
      <c r="AA2799" s="4">
        <v>5.8090000000000002</v>
      </c>
    </row>
    <row r="2800" spans="1:27" s="6" customFormat="1" x14ac:dyDescent="0.3">
      <c r="A2800" s="40">
        <v>2799</v>
      </c>
      <c r="B2800" s="18" t="s">
        <v>323</v>
      </c>
      <c r="C2800" s="43" t="s">
        <v>200</v>
      </c>
      <c r="D2800" s="41"/>
      <c r="E2800" s="41">
        <v>752</v>
      </c>
      <c r="F2800" s="41">
        <v>2055</v>
      </c>
      <c r="G2800" s="4">
        <v>328.03300000000002</v>
      </c>
      <c r="H2800" s="4">
        <v>325.00700000000001</v>
      </c>
      <c r="I2800" s="4">
        <v>316.63200000000001</v>
      </c>
      <c r="J2800" s="4">
        <v>312.524</v>
      </c>
      <c r="K2800" s="4">
        <v>320.36399999999998</v>
      </c>
      <c r="L2800" s="4">
        <v>339.935</v>
      </c>
      <c r="M2800" s="4">
        <v>357.11500000000001</v>
      </c>
      <c r="N2800" s="4">
        <v>358.23200000000003</v>
      </c>
      <c r="O2800" s="4">
        <v>347.36</v>
      </c>
      <c r="P2800" s="4">
        <v>344.00099999999998</v>
      </c>
      <c r="Q2800" s="4">
        <v>315.52699999999999</v>
      </c>
      <c r="R2800" s="4">
        <v>299.19799999999998</v>
      </c>
      <c r="S2800" s="4">
        <v>375.24099999999999</v>
      </c>
      <c r="T2800" s="4">
        <v>341.43299999999999</v>
      </c>
      <c r="U2800" s="4">
        <v>294.45</v>
      </c>
      <c r="V2800" s="4">
        <v>269.27300000000002</v>
      </c>
      <c r="W2800" s="4">
        <v>259.39100000000002</v>
      </c>
      <c r="X2800" s="4">
        <v>211.14699999999999</v>
      </c>
      <c r="Y2800" s="4">
        <v>114.324</v>
      </c>
      <c r="Z2800" s="4">
        <v>37.6</v>
      </c>
      <c r="AA2800" s="4">
        <v>6.0650000000000004</v>
      </c>
    </row>
    <row r="2801" spans="1:27" s="6" customFormat="1" x14ac:dyDescent="0.3">
      <c r="A2801" s="40">
        <v>2800</v>
      </c>
      <c r="B2801" s="18" t="s">
        <v>323</v>
      </c>
      <c r="C2801" s="43" t="s">
        <v>200</v>
      </c>
      <c r="D2801" s="41"/>
      <c r="E2801" s="41">
        <v>752</v>
      </c>
      <c r="F2801" s="41">
        <v>2060</v>
      </c>
      <c r="G2801" s="4">
        <v>327.88799999999998</v>
      </c>
      <c r="H2801" s="4">
        <v>329.79399999999998</v>
      </c>
      <c r="I2801" s="4">
        <v>326.44900000000001</v>
      </c>
      <c r="J2801" s="4">
        <v>324.37200000000001</v>
      </c>
      <c r="K2801" s="4">
        <v>325.99200000000002</v>
      </c>
      <c r="L2801" s="4">
        <v>332.786</v>
      </c>
      <c r="M2801" s="4">
        <v>348.90499999999997</v>
      </c>
      <c r="N2801" s="4">
        <v>362.94900000000001</v>
      </c>
      <c r="O2801" s="4">
        <v>361.73099999999999</v>
      </c>
      <c r="P2801" s="4">
        <v>349.137</v>
      </c>
      <c r="Q2801" s="4">
        <v>344.36099999999999</v>
      </c>
      <c r="R2801" s="4">
        <v>314.72699999999998</v>
      </c>
      <c r="S2801" s="4">
        <v>297.13799999999998</v>
      </c>
      <c r="T2801" s="4">
        <v>370.17500000000001</v>
      </c>
      <c r="U2801" s="4">
        <v>333.69099999999997</v>
      </c>
      <c r="V2801" s="4">
        <v>282.55</v>
      </c>
      <c r="W2801" s="4">
        <v>246.77799999999999</v>
      </c>
      <c r="X2801" s="4">
        <v>211.703</v>
      </c>
      <c r="Y2801" s="4">
        <v>132.739</v>
      </c>
      <c r="Z2801" s="4">
        <v>43.969000000000001</v>
      </c>
      <c r="AA2801" s="4">
        <v>7.0460000000000003</v>
      </c>
    </row>
    <row r="2802" spans="1:27" s="6" customFormat="1" x14ac:dyDescent="0.3">
      <c r="A2802" s="40">
        <v>2801</v>
      </c>
      <c r="B2802" s="18" t="s">
        <v>323</v>
      </c>
      <c r="C2802" s="43" t="s">
        <v>200</v>
      </c>
      <c r="D2802" s="41"/>
      <c r="E2802" s="41">
        <v>752</v>
      </c>
      <c r="F2802" s="41">
        <v>2065</v>
      </c>
      <c r="G2802" s="4">
        <v>326.00299999999999</v>
      </c>
      <c r="H2802" s="4">
        <v>329.553</v>
      </c>
      <c r="I2802" s="4">
        <v>331.15699999999998</v>
      </c>
      <c r="J2802" s="4">
        <v>333.76</v>
      </c>
      <c r="K2802" s="4">
        <v>337.089</v>
      </c>
      <c r="L2802" s="4">
        <v>337.72699999999998</v>
      </c>
      <c r="M2802" s="4">
        <v>341.274</v>
      </c>
      <c r="N2802" s="4">
        <v>354.43299999999999</v>
      </c>
      <c r="O2802" s="4">
        <v>366.26900000000001</v>
      </c>
      <c r="P2802" s="4">
        <v>363.41699999999997</v>
      </c>
      <c r="Q2802" s="4">
        <v>349.512</v>
      </c>
      <c r="R2802" s="4">
        <v>343.53699999999998</v>
      </c>
      <c r="S2802" s="4">
        <v>312.77499999999998</v>
      </c>
      <c r="T2802" s="4">
        <v>293.62099999999998</v>
      </c>
      <c r="U2802" s="4">
        <v>362.63400000000001</v>
      </c>
      <c r="V2802" s="4">
        <v>321.57499999999999</v>
      </c>
      <c r="W2802" s="4">
        <v>261.08300000000003</v>
      </c>
      <c r="X2802" s="4">
        <v>204.53</v>
      </c>
      <c r="Y2802" s="4">
        <v>136.45500000000001</v>
      </c>
      <c r="Z2802" s="4">
        <v>52.774000000000001</v>
      </c>
      <c r="AA2802" s="4">
        <v>8.4730000000000008</v>
      </c>
    </row>
    <row r="2803" spans="1:27" s="6" customFormat="1" x14ac:dyDescent="0.3">
      <c r="A2803" s="40">
        <v>2802</v>
      </c>
      <c r="B2803" s="18" t="s">
        <v>323</v>
      </c>
      <c r="C2803" s="43" t="s">
        <v>200</v>
      </c>
      <c r="D2803" s="41"/>
      <c r="E2803" s="41">
        <v>752</v>
      </c>
      <c r="F2803" s="41">
        <v>2070</v>
      </c>
      <c r="G2803" s="4">
        <v>326.97500000000002</v>
      </c>
      <c r="H2803" s="4">
        <v>327.57299999999998</v>
      </c>
      <c r="I2803" s="4">
        <v>330.83699999999999</v>
      </c>
      <c r="J2803" s="4">
        <v>338.041</v>
      </c>
      <c r="K2803" s="4">
        <v>345.733</v>
      </c>
      <c r="L2803" s="4">
        <v>348.13600000000002</v>
      </c>
      <c r="M2803" s="4">
        <v>345.721</v>
      </c>
      <c r="N2803" s="4">
        <v>346.49299999999999</v>
      </c>
      <c r="O2803" s="4">
        <v>357.58600000000001</v>
      </c>
      <c r="P2803" s="4">
        <v>367.88099999999997</v>
      </c>
      <c r="Q2803" s="4">
        <v>363.78399999999999</v>
      </c>
      <c r="R2803" s="4">
        <v>348.798</v>
      </c>
      <c r="S2803" s="4">
        <v>341.61099999999999</v>
      </c>
      <c r="T2803" s="4">
        <v>309.46300000000002</v>
      </c>
      <c r="U2803" s="4">
        <v>288.34899999999999</v>
      </c>
      <c r="V2803" s="4">
        <v>350.89699999999999</v>
      </c>
      <c r="W2803" s="4">
        <v>299.49700000000001</v>
      </c>
      <c r="X2803" s="4">
        <v>219.68199999999999</v>
      </c>
      <c r="Y2803" s="4">
        <v>135.18700000000001</v>
      </c>
      <c r="Z2803" s="4">
        <v>56.131999999999998</v>
      </c>
      <c r="AA2803" s="4">
        <v>10.483000000000001</v>
      </c>
    </row>
    <row r="2804" spans="1:27" s="6" customFormat="1" x14ac:dyDescent="0.3">
      <c r="A2804" s="40">
        <v>2803</v>
      </c>
      <c r="B2804" s="18" t="s">
        <v>323</v>
      </c>
      <c r="C2804" s="43" t="s">
        <v>200</v>
      </c>
      <c r="D2804" s="41"/>
      <c r="E2804" s="41">
        <v>752</v>
      </c>
      <c r="F2804" s="41">
        <v>2075</v>
      </c>
      <c r="G2804" s="4">
        <v>331.58100000000002</v>
      </c>
      <c r="H2804" s="4">
        <v>328.44799999999998</v>
      </c>
      <c r="I2804" s="4">
        <v>328.77800000000002</v>
      </c>
      <c r="J2804" s="4">
        <v>337.29500000000002</v>
      </c>
      <c r="K2804" s="4">
        <v>349.26900000000001</v>
      </c>
      <c r="L2804" s="4">
        <v>356.096</v>
      </c>
      <c r="M2804" s="4">
        <v>355.63099999999997</v>
      </c>
      <c r="N2804" s="4">
        <v>350.62200000000001</v>
      </c>
      <c r="O2804" s="4">
        <v>349.47300000000001</v>
      </c>
      <c r="P2804" s="4">
        <v>359.13600000000002</v>
      </c>
      <c r="Q2804" s="4">
        <v>368.25900000000001</v>
      </c>
      <c r="R2804" s="4">
        <v>363.12599999999998</v>
      </c>
      <c r="S2804" s="4">
        <v>347.06900000000002</v>
      </c>
      <c r="T2804" s="4">
        <v>338.36</v>
      </c>
      <c r="U2804" s="4">
        <v>304.50700000000001</v>
      </c>
      <c r="V2804" s="4">
        <v>280.065</v>
      </c>
      <c r="W2804" s="4">
        <v>329.12900000000002</v>
      </c>
      <c r="X2804" s="4">
        <v>255.51900000000001</v>
      </c>
      <c r="Y2804" s="4">
        <v>148.67099999999999</v>
      </c>
      <c r="Z2804" s="4">
        <v>57.456000000000003</v>
      </c>
      <c r="AA2804" s="4">
        <v>11.74</v>
      </c>
    </row>
    <row r="2805" spans="1:27" s="6" customFormat="1" x14ac:dyDescent="0.3">
      <c r="A2805" s="40">
        <v>2804</v>
      </c>
      <c r="B2805" s="18" t="s">
        <v>323</v>
      </c>
      <c r="C2805" s="43" t="s">
        <v>200</v>
      </c>
      <c r="D2805" s="41"/>
      <c r="E2805" s="41">
        <v>752</v>
      </c>
      <c r="F2805" s="41">
        <v>2080</v>
      </c>
      <c r="G2805" s="4">
        <v>336.86799999999999</v>
      </c>
      <c r="H2805" s="4">
        <v>332.95800000000003</v>
      </c>
      <c r="I2805" s="4">
        <v>329.57499999999999</v>
      </c>
      <c r="J2805" s="4">
        <v>334.80799999999999</v>
      </c>
      <c r="K2805" s="4">
        <v>347.78</v>
      </c>
      <c r="L2805" s="4">
        <v>358.94400000000002</v>
      </c>
      <c r="M2805" s="4">
        <v>363.09699999999998</v>
      </c>
      <c r="N2805" s="4">
        <v>360.21</v>
      </c>
      <c r="O2805" s="4">
        <v>353.41500000000002</v>
      </c>
      <c r="P2805" s="4">
        <v>350.95800000000003</v>
      </c>
      <c r="Q2805" s="4">
        <v>359.55599999999998</v>
      </c>
      <c r="R2805" s="4">
        <v>367.702</v>
      </c>
      <c r="S2805" s="4">
        <v>361.54199999999997</v>
      </c>
      <c r="T2805" s="4">
        <v>344.15899999999999</v>
      </c>
      <c r="U2805" s="4">
        <v>333.57799999999997</v>
      </c>
      <c r="V2805" s="4">
        <v>296.79700000000003</v>
      </c>
      <c r="W2805" s="4">
        <v>264.54199999999997</v>
      </c>
      <c r="X2805" s="4">
        <v>284.71600000000001</v>
      </c>
      <c r="Y2805" s="4">
        <v>177.16</v>
      </c>
      <c r="Z2805" s="4">
        <v>65.387</v>
      </c>
      <c r="AA2805" s="4">
        <v>12.577999999999999</v>
      </c>
    </row>
    <row r="2806" spans="1:27" s="6" customFormat="1" x14ac:dyDescent="0.3">
      <c r="A2806" s="40">
        <v>2805</v>
      </c>
      <c r="B2806" s="18" t="s">
        <v>323</v>
      </c>
      <c r="C2806" s="43" t="s">
        <v>200</v>
      </c>
      <c r="D2806" s="41"/>
      <c r="E2806" s="41">
        <v>752</v>
      </c>
      <c r="F2806" s="41">
        <v>2085</v>
      </c>
      <c r="G2806" s="4">
        <v>339.774</v>
      </c>
      <c r="H2806" s="4">
        <v>338.14800000000002</v>
      </c>
      <c r="I2806" s="4">
        <v>334.00299999999999</v>
      </c>
      <c r="J2806" s="4">
        <v>335.17599999999999</v>
      </c>
      <c r="K2806" s="4">
        <v>344.55</v>
      </c>
      <c r="L2806" s="4">
        <v>356.77300000000002</v>
      </c>
      <c r="M2806" s="4">
        <v>365.45100000000002</v>
      </c>
      <c r="N2806" s="4">
        <v>367.35500000000002</v>
      </c>
      <c r="O2806" s="4">
        <v>362.81</v>
      </c>
      <c r="P2806" s="4">
        <v>354.81599999999997</v>
      </c>
      <c r="Q2806" s="4">
        <v>351.41</v>
      </c>
      <c r="R2806" s="4">
        <v>359.14299999999997</v>
      </c>
      <c r="S2806" s="4">
        <v>366.31799999999998</v>
      </c>
      <c r="T2806" s="4">
        <v>358.89</v>
      </c>
      <c r="U2806" s="4">
        <v>339.92200000000003</v>
      </c>
      <c r="V2806" s="4">
        <v>326.209</v>
      </c>
      <c r="W2806" s="4">
        <v>282.22500000000002</v>
      </c>
      <c r="X2806" s="4">
        <v>231.99799999999999</v>
      </c>
      <c r="Y2806" s="4">
        <v>202.316</v>
      </c>
      <c r="Z2806" s="4">
        <v>80.742999999999995</v>
      </c>
      <c r="AA2806" s="4">
        <v>14.643000000000001</v>
      </c>
    </row>
    <row r="2807" spans="1:27" s="6" customFormat="1" x14ac:dyDescent="0.3">
      <c r="A2807" s="40">
        <v>2806</v>
      </c>
      <c r="B2807" s="18" t="s">
        <v>323</v>
      </c>
      <c r="C2807" s="43" t="s">
        <v>200</v>
      </c>
      <c r="D2807" s="41"/>
      <c r="E2807" s="41">
        <v>752</v>
      </c>
      <c r="F2807" s="41">
        <v>2090</v>
      </c>
      <c r="G2807" s="4">
        <v>339.64100000000002</v>
      </c>
      <c r="H2807" s="4">
        <v>340.95600000000002</v>
      </c>
      <c r="I2807" s="4">
        <v>339.11200000000002</v>
      </c>
      <c r="J2807" s="4">
        <v>339.17399999999998</v>
      </c>
      <c r="K2807" s="4">
        <v>344.17099999999999</v>
      </c>
      <c r="L2807" s="4">
        <v>352.85599999999999</v>
      </c>
      <c r="M2807" s="4">
        <v>362.78500000000003</v>
      </c>
      <c r="N2807" s="4">
        <v>369.387</v>
      </c>
      <c r="O2807" s="4">
        <v>369.76499999999999</v>
      </c>
      <c r="P2807" s="4">
        <v>364.11500000000001</v>
      </c>
      <c r="Q2807" s="4">
        <v>355.26299999999998</v>
      </c>
      <c r="R2807" s="4">
        <v>351.10599999999999</v>
      </c>
      <c r="S2807" s="4">
        <v>357.99099999999999</v>
      </c>
      <c r="T2807" s="4">
        <v>363.97500000000002</v>
      </c>
      <c r="U2807" s="4">
        <v>355.036</v>
      </c>
      <c r="V2807" s="4">
        <v>333.38099999999997</v>
      </c>
      <c r="W2807" s="4">
        <v>312.02699999999999</v>
      </c>
      <c r="X2807" s="4">
        <v>250.58799999999999</v>
      </c>
      <c r="Y2807" s="4">
        <v>168.67400000000001</v>
      </c>
      <c r="Z2807" s="4">
        <v>95.394000000000005</v>
      </c>
      <c r="AA2807" s="4">
        <v>18.489000000000001</v>
      </c>
    </row>
    <row r="2808" spans="1:27" s="6" customFormat="1" x14ac:dyDescent="0.3">
      <c r="A2808" s="40">
        <v>2807</v>
      </c>
      <c r="B2808" s="18" t="s">
        <v>323</v>
      </c>
      <c r="C2808" s="43" t="s">
        <v>200</v>
      </c>
      <c r="D2808" s="41"/>
      <c r="E2808" s="41">
        <v>752</v>
      </c>
      <c r="F2808" s="41">
        <v>2095</v>
      </c>
      <c r="G2808" s="4">
        <v>337.87200000000001</v>
      </c>
      <c r="H2808" s="4">
        <v>340.721</v>
      </c>
      <c r="I2808" s="4">
        <v>341.84100000000001</v>
      </c>
      <c r="J2808" s="4">
        <v>343.85300000000001</v>
      </c>
      <c r="K2808" s="4">
        <v>347.42399999999998</v>
      </c>
      <c r="L2808" s="4">
        <v>351.79199999999997</v>
      </c>
      <c r="M2808" s="4">
        <v>358.37400000000002</v>
      </c>
      <c r="N2808" s="4">
        <v>366.40100000000001</v>
      </c>
      <c r="O2808" s="4">
        <v>371.60399999999998</v>
      </c>
      <c r="P2808" s="4">
        <v>370.97199999999998</v>
      </c>
      <c r="Q2808" s="4">
        <v>364.53800000000001</v>
      </c>
      <c r="R2808" s="4">
        <v>355.02699999999999</v>
      </c>
      <c r="S2808" s="4">
        <v>350.16199999999998</v>
      </c>
      <c r="T2808" s="4">
        <v>356.02300000000002</v>
      </c>
      <c r="U2808" s="4">
        <v>360.61099999999999</v>
      </c>
      <c r="V2808" s="4">
        <v>349.15</v>
      </c>
      <c r="W2808" s="4">
        <v>320.67200000000003</v>
      </c>
      <c r="X2808" s="4">
        <v>280.39800000000002</v>
      </c>
      <c r="Y2808" s="4">
        <v>186.41200000000001</v>
      </c>
      <c r="Z2808" s="4">
        <v>82.352000000000004</v>
      </c>
      <c r="AA2808" s="4">
        <v>22.812999999999999</v>
      </c>
    </row>
    <row r="2809" spans="1:27" s="6" customFormat="1" x14ac:dyDescent="0.3">
      <c r="A2809" s="40">
        <v>2808</v>
      </c>
      <c r="B2809" s="18" t="s">
        <v>323</v>
      </c>
      <c r="C2809" s="43" t="s">
        <v>200</v>
      </c>
      <c r="D2809" s="41"/>
      <c r="E2809" s="41">
        <v>752</v>
      </c>
      <c r="F2809" s="41">
        <v>2100</v>
      </c>
      <c r="G2809" s="4">
        <v>336.65300000000002</v>
      </c>
      <c r="H2809" s="4">
        <v>338.85500000000002</v>
      </c>
      <c r="I2809" s="4">
        <v>341.52600000000001</v>
      </c>
      <c r="J2809" s="4">
        <v>346.15300000000002</v>
      </c>
      <c r="K2809" s="4">
        <v>351.35399999999998</v>
      </c>
      <c r="L2809" s="4">
        <v>354.35300000000001</v>
      </c>
      <c r="M2809" s="4">
        <v>356.81200000000001</v>
      </c>
      <c r="N2809" s="4">
        <v>361.67</v>
      </c>
      <c r="O2809" s="4">
        <v>368.42899999999997</v>
      </c>
      <c r="P2809" s="4">
        <v>372.71600000000001</v>
      </c>
      <c r="Q2809" s="4">
        <v>371.38200000000001</v>
      </c>
      <c r="R2809" s="4">
        <v>364.35199999999998</v>
      </c>
      <c r="S2809" s="4">
        <v>354.23200000000003</v>
      </c>
      <c r="T2809" s="4">
        <v>348.54</v>
      </c>
      <c r="U2809" s="4">
        <v>353.24</v>
      </c>
      <c r="V2809" s="4">
        <v>355.53699999999998</v>
      </c>
      <c r="W2809" s="4">
        <v>337.64100000000002</v>
      </c>
      <c r="X2809" s="4">
        <v>291.60500000000002</v>
      </c>
      <c r="Y2809" s="4">
        <v>213.52</v>
      </c>
      <c r="Z2809" s="4">
        <v>94.400999999999996</v>
      </c>
      <c r="AA2809" s="4">
        <v>21.818000000000001</v>
      </c>
    </row>
    <row r="2810" spans="1:27" s="6" customFormat="1" x14ac:dyDescent="0.3">
      <c r="A2810" s="40">
        <v>2809</v>
      </c>
      <c r="B2810" s="18" t="s">
        <v>323</v>
      </c>
      <c r="C2810" s="43" t="s">
        <v>201</v>
      </c>
      <c r="D2810" s="41"/>
      <c r="E2810" s="41">
        <v>826</v>
      </c>
      <c r="F2810" s="41">
        <v>2015</v>
      </c>
      <c r="G2810" s="4">
        <v>1972.9380000000001</v>
      </c>
      <c r="H2810" s="4">
        <v>1918.8610000000001</v>
      </c>
      <c r="I2810" s="4">
        <v>1722.713</v>
      </c>
      <c r="J2810" s="4">
        <v>1845.846</v>
      </c>
      <c r="K2810" s="4">
        <v>2045.9580000000001</v>
      </c>
      <c r="L2810" s="4">
        <v>2213.2539999999999</v>
      </c>
      <c r="M2810" s="4">
        <v>2214.2869999999998</v>
      </c>
      <c r="N2810" s="4">
        <v>2100.5880000000002</v>
      </c>
      <c r="O2810" s="4">
        <v>2146.0329999999999</v>
      </c>
      <c r="P2810" s="4">
        <v>2358.2049999999999</v>
      </c>
      <c r="Q2810" s="4">
        <v>2332.8180000000002</v>
      </c>
      <c r="R2810" s="4">
        <v>2025.915</v>
      </c>
      <c r="S2810" s="4">
        <v>1794.9559999999999</v>
      </c>
      <c r="T2810" s="4">
        <v>1878.7</v>
      </c>
      <c r="U2810" s="4">
        <v>1451.52</v>
      </c>
      <c r="V2810" s="4">
        <v>1178.3679999999999</v>
      </c>
      <c r="W2810" s="4">
        <v>926.2</v>
      </c>
      <c r="X2810" s="4">
        <v>634.03599999999994</v>
      </c>
      <c r="Y2810" s="4">
        <v>312.26499999999999</v>
      </c>
      <c r="Z2810" s="4">
        <v>79.730999999999995</v>
      </c>
      <c r="AA2810" s="4">
        <v>12.356</v>
      </c>
    </row>
    <row r="2811" spans="1:27" s="6" customFormat="1" x14ac:dyDescent="0.3">
      <c r="A2811" s="40">
        <v>2810</v>
      </c>
      <c r="B2811" s="18" t="s">
        <v>323</v>
      </c>
      <c r="C2811" s="43" t="s">
        <v>201</v>
      </c>
      <c r="D2811" s="41"/>
      <c r="E2811" s="41">
        <v>826</v>
      </c>
      <c r="F2811" s="41">
        <v>2020</v>
      </c>
      <c r="G2811" s="4">
        <v>1984.7670000000001</v>
      </c>
      <c r="H2811" s="4">
        <v>1983.577</v>
      </c>
      <c r="I2811" s="4">
        <v>1927.5070000000001</v>
      </c>
      <c r="J2811" s="4">
        <v>1769.021</v>
      </c>
      <c r="K2811" s="4">
        <v>1929.0250000000001</v>
      </c>
      <c r="L2811" s="4">
        <v>2124.8229999999999</v>
      </c>
      <c r="M2811" s="4">
        <v>2271.1799999999998</v>
      </c>
      <c r="N2811" s="4">
        <v>2251.4279999999999</v>
      </c>
      <c r="O2811" s="4">
        <v>2121.049</v>
      </c>
      <c r="P2811" s="4">
        <v>2152.0340000000001</v>
      </c>
      <c r="Q2811" s="4">
        <v>2348.143</v>
      </c>
      <c r="R2811" s="4">
        <v>2306.2710000000002</v>
      </c>
      <c r="S2811" s="4">
        <v>1984.518</v>
      </c>
      <c r="T2811" s="4">
        <v>1734.1890000000001</v>
      </c>
      <c r="U2811" s="4">
        <v>1772.681</v>
      </c>
      <c r="V2811" s="4">
        <v>1311.5830000000001</v>
      </c>
      <c r="W2811" s="4">
        <v>979.26199999999994</v>
      </c>
      <c r="X2811" s="4">
        <v>654.84100000000001</v>
      </c>
      <c r="Y2811" s="4">
        <v>337.46499999999997</v>
      </c>
      <c r="Z2811" s="4">
        <v>103.01300000000001</v>
      </c>
      <c r="AA2811" s="4">
        <v>14.308</v>
      </c>
    </row>
    <row r="2812" spans="1:27" s="6" customFormat="1" x14ac:dyDescent="0.3">
      <c r="A2812" s="40">
        <v>2811</v>
      </c>
      <c r="B2812" s="18" t="s">
        <v>323</v>
      </c>
      <c r="C2812" s="43" t="s">
        <v>201</v>
      </c>
      <c r="D2812" s="41"/>
      <c r="E2812" s="41">
        <v>826</v>
      </c>
      <c r="F2812" s="41">
        <v>2025</v>
      </c>
      <c r="G2812" s="4">
        <v>1961.79</v>
      </c>
      <c r="H2812" s="4">
        <v>1994.8489999999999</v>
      </c>
      <c r="I2812" s="4">
        <v>1991.7650000000001</v>
      </c>
      <c r="J2812" s="4">
        <v>1971.181</v>
      </c>
      <c r="K2812" s="4">
        <v>1847.665</v>
      </c>
      <c r="L2812" s="4">
        <v>2003.6469999999999</v>
      </c>
      <c r="M2812" s="4">
        <v>2179.6640000000002</v>
      </c>
      <c r="N2812" s="4">
        <v>2306.087</v>
      </c>
      <c r="O2812" s="4">
        <v>2270.1860000000001</v>
      </c>
      <c r="P2812" s="4">
        <v>2126.944</v>
      </c>
      <c r="Q2812" s="4">
        <v>2144.672</v>
      </c>
      <c r="R2812" s="4">
        <v>2323.4369999999999</v>
      </c>
      <c r="S2812" s="4">
        <v>2262.0630000000001</v>
      </c>
      <c r="T2812" s="4">
        <v>1922.1890000000001</v>
      </c>
      <c r="U2812" s="4">
        <v>1643.954</v>
      </c>
      <c r="V2812" s="4">
        <v>1613.5809999999999</v>
      </c>
      <c r="W2812" s="4">
        <v>1103.212</v>
      </c>
      <c r="X2812" s="4">
        <v>705.73500000000001</v>
      </c>
      <c r="Y2812" s="4">
        <v>358.09899999999999</v>
      </c>
      <c r="Z2812" s="4">
        <v>115.008</v>
      </c>
      <c r="AA2812" s="4">
        <v>18.754000000000001</v>
      </c>
    </row>
    <row r="2813" spans="1:27" s="6" customFormat="1" x14ac:dyDescent="0.3">
      <c r="A2813" s="40">
        <v>2812</v>
      </c>
      <c r="B2813" s="18" t="s">
        <v>323</v>
      </c>
      <c r="C2813" s="43" t="s">
        <v>201</v>
      </c>
      <c r="D2813" s="41"/>
      <c r="E2813" s="41">
        <v>826</v>
      </c>
      <c r="F2813" s="41">
        <v>2030</v>
      </c>
      <c r="G2813" s="4">
        <v>1905.645</v>
      </c>
      <c r="H2813" s="4">
        <v>1972.0050000000001</v>
      </c>
      <c r="I2813" s="4">
        <v>2003.0930000000001</v>
      </c>
      <c r="J2813" s="4">
        <v>2035.491</v>
      </c>
      <c r="K2813" s="4">
        <v>2049.8180000000002</v>
      </c>
      <c r="L2813" s="4">
        <v>1922.5250000000001</v>
      </c>
      <c r="M2813" s="4">
        <v>2058.8879999999999</v>
      </c>
      <c r="N2813" s="4">
        <v>2215.1019999999999</v>
      </c>
      <c r="O2813" s="4">
        <v>2325.17</v>
      </c>
      <c r="P2813" s="4">
        <v>2276.105</v>
      </c>
      <c r="Q2813" s="4">
        <v>2121.1909999999998</v>
      </c>
      <c r="R2813" s="4">
        <v>2125.0459999999998</v>
      </c>
      <c r="S2813" s="4">
        <v>2282.741</v>
      </c>
      <c r="T2813" s="4">
        <v>2196.4929999999999</v>
      </c>
      <c r="U2813" s="4">
        <v>1829.98</v>
      </c>
      <c r="V2813" s="4">
        <v>1507.4939999999999</v>
      </c>
      <c r="W2813" s="4">
        <v>1373.1890000000001</v>
      </c>
      <c r="X2813" s="4">
        <v>810.12199999999996</v>
      </c>
      <c r="Y2813" s="4">
        <v>396.44</v>
      </c>
      <c r="Z2813" s="4">
        <v>126.108</v>
      </c>
      <c r="AA2813" s="4">
        <v>22.009</v>
      </c>
    </row>
    <row r="2814" spans="1:27" s="6" customFormat="1" x14ac:dyDescent="0.3">
      <c r="A2814" s="40">
        <v>2813</v>
      </c>
      <c r="B2814" s="18" t="s">
        <v>323</v>
      </c>
      <c r="C2814" s="43" t="s">
        <v>201</v>
      </c>
      <c r="D2814" s="41"/>
      <c r="E2814" s="41">
        <v>826</v>
      </c>
      <c r="F2814" s="41">
        <v>2035</v>
      </c>
      <c r="G2814" s="4">
        <v>1887.5730000000001</v>
      </c>
      <c r="H2814" s="4">
        <v>1915.9870000000001</v>
      </c>
      <c r="I2814" s="4">
        <v>1980.2950000000001</v>
      </c>
      <c r="J2814" s="4">
        <v>2046.896</v>
      </c>
      <c r="K2814" s="4">
        <v>2114.1889999999999</v>
      </c>
      <c r="L2814" s="4">
        <v>2124.6149999999998</v>
      </c>
      <c r="M2814" s="4">
        <v>1978.087</v>
      </c>
      <c r="N2814" s="4">
        <v>2094.9169999999999</v>
      </c>
      <c r="O2814" s="4">
        <v>2235.0149999999999</v>
      </c>
      <c r="P2814" s="4">
        <v>2331.6770000000001</v>
      </c>
      <c r="Q2814" s="4">
        <v>2270.5250000000001</v>
      </c>
      <c r="R2814" s="4">
        <v>2103.9650000000001</v>
      </c>
      <c r="S2814" s="4">
        <v>2091.5990000000002</v>
      </c>
      <c r="T2814" s="4">
        <v>2222.181</v>
      </c>
      <c r="U2814" s="4">
        <v>2099.4580000000001</v>
      </c>
      <c r="V2814" s="4">
        <v>1689.4639999999999</v>
      </c>
      <c r="W2814" s="4">
        <v>1297.5909999999999</v>
      </c>
      <c r="X2814" s="4">
        <v>1026.6780000000001</v>
      </c>
      <c r="Y2814" s="4">
        <v>467.11599999999999</v>
      </c>
      <c r="Z2814" s="4">
        <v>144.19</v>
      </c>
      <c r="AA2814" s="4">
        <v>25.084</v>
      </c>
    </row>
    <row r="2815" spans="1:27" s="6" customFormat="1" x14ac:dyDescent="0.3">
      <c r="A2815" s="40">
        <v>2814</v>
      </c>
      <c r="B2815" s="18" t="s">
        <v>323</v>
      </c>
      <c r="C2815" s="43" t="s">
        <v>201</v>
      </c>
      <c r="D2815" s="41"/>
      <c r="E2815" s="41">
        <v>826</v>
      </c>
      <c r="F2815" s="41">
        <v>2040</v>
      </c>
      <c r="G2815" s="4">
        <v>1930.933</v>
      </c>
      <c r="H2815" s="4">
        <v>1898.001</v>
      </c>
      <c r="I2815" s="4">
        <v>1924.3489999999999</v>
      </c>
      <c r="J2815" s="4">
        <v>2024.164</v>
      </c>
      <c r="K2815" s="4">
        <v>2125.6909999999998</v>
      </c>
      <c r="L2815" s="4">
        <v>2189.0709999999999</v>
      </c>
      <c r="M2815" s="4">
        <v>2180.069</v>
      </c>
      <c r="N2815" s="4">
        <v>2014.569</v>
      </c>
      <c r="O2815" s="4">
        <v>2115.6860000000001</v>
      </c>
      <c r="P2815" s="4">
        <v>2242.7550000000001</v>
      </c>
      <c r="Q2815" s="4">
        <v>2326.998</v>
      </c>
      <c r="R2815" s="4">
        <v>2253.5949999999998</v>
      </c>
      <c r="S2815" s="4">
        <v>2073.8879999999999</v>
      </c>
      <c r="T2815" s="4">
        <v>2041.056</v>
      </c>
      <c r="U2815" s="4">
        <v>2131.8939999999998</v>
      </c>
      <c r="V2815" s="4">
        <v>1950.0930000000001</v>
      </c>
      <c r="W2815" s="4">
        <v>1469.1210000000001</v>
      </c>
      <c r="X2815" s="4">
        <v>986.41600000000005</v>
      </c>
      <c r="Y2815" s="4">
        <v>606.61300000000006</v>
      </c>
      <c r="Z2815" s="4">
        <v>175.17400000000001</v>
      </c>
      <c r="AA2815" s="4">
        <v>29.469000000000001</v>
      </c>
    </row>
    <row r="2816" spans="1:27" s="6" customFormat="1" x14ac:dyDescent="0.3">
      <c r="A2816" s="40">
        <v>2815</v>
      </c>
      <c r="B2816" s="18" t="s">
        <v>323</v>
      </c>
      <c r="C2816" s="43" t="s">
        <v>201</v>
      </c>
      <c r="D2816" s="41"/>
      <c r="E2816" s="41">
        <v>826</v>
      </c>
      <c r="F2816" s="41">
        <v>2045</v>
      </c>
      <c r="G2816" s="4">
        <v>1989.261</v>
      </c>
      <c r="H2816" s="4">
        <v>1941.4359999999999</v>
      </c>
      <c r="I2816" s="4">
        <v>1906.403</v>
      </c>
      <c r="J2816" s="4">
        <v>1968.2919999999999</v>
      </c>
      <c r="K2816" s="4">
        <v>2103.0729999999999</v>
      </c>
      <c r="L2816" s="4">
        <v>2200.71</v>
      </c>
      <c r="M2816" s="4">
        <v>2244.6559999999999</v>
      </c>
      <c r="N2816" s="4">
        <v>2216.4459999999999</v>
      </c>
      <c r="O2816" s="4">
        <v>2036.0050000000001</v>
      </c>
      <c r="P2816" s="4">
        <v>2124.7220000000002</v>
      </c>
      <c r="Q2816" s="4">
        <v>2239.9639999999999</v>
      </c>
      <c r="R2816" s="4">
        <v>2311.4989999999998</v>
      </c>
      <c r="S2816" s="4">
        <v>2224.1019999999999</v>
      </c>
      <c r="T2816" s="4">
        <v>2028.241</v>
      </c>
      <c r="U2816" s="4">
        <v>1965.2929999999999</v>
      </c>
      <c r="V2816" s="4">
        <v>1992.008</v>
      </c>
      <c r="W2816" s="4">
        <v>1712.5640000000001</v>
      </c>
      <c r="X2816" s="4">
        <v>1135.162</v>
      </c>
      <c r="Y2816" s="4">
        <v>597.14700000000005</v>
      </c>
      <c r="Z2816" s="4">
        <v>234.614</v>
      </c>
      <c r="AA2816" s="4">
        <v>36.643000000000001</v>
      </c>
    </row>
    <row r="2817" spans="1:27" s="6" customFormat="1" x14ac:dyDescent="0.3">
      <c r="A2817" s="40">
        <v>2816</v>
      </c>
      <c r="B2817" s="18" t="s">
        <v>323</v>
      </c>
      <c r="C2817" s="43" t="s">
        <v>201</v>
      </c>
      <c r="D2817" s="41"/>
      <c r="E2817" s="41">
        <v>826</v>
      </c>
      <c r="F2817" s="41">
        <v>2050</v>
      </c>
      <c r="G2817" s="4">
        <v>2015.443</v>
      </c>
      <c r="H2817" s="4">
        <v>1999.818</v>
      </c>
      <c r="I2817" s="4">
        <v>1949.8689999999999</v>
      </c>
      <c r="J2817" s="4">
        <v>1950.4090000000001</v>
      </c>
      <c r="K2817" s="4">
        <v>2047.307</v>
      </c>
      <c r="L2817" s="4">
        <v>2178.2570000000001</v>
      </c>
      <c r="M2817" s="4">
        <v>2256.4789999999998</v>
      </c>
      <c r="N2817" s="4">
        <v>2281.2020000000002</v>
      </c>
      <c r="O2817" s="4">
        <v>2237.7710000000002</v>
      </c>
      <c r="P2817" s="4">
        <v>2046.057</v>
      </c>
      <c r="Q2817" s="4">
        <v>2123.8310000000001</v>
      </c>
      <c r="R2817" s="4">
        <v>2227.1990000000001</v>
      </c>
      <c r="S2817" s="4">
        <v>2284.076</v>
      </c>
      <c r="T2817" s="4">
        <v>2179.328</v>
      </c>
      <c r="U2817" s="4">
        <v>1959.4380000000001</v>
      </c>
      <c r="V2817" s="4">
        <v>1846.7090000000001</v>
      </c>
      <c r="W2817" s="4">
        <v>1765.9380000000001</v>
      </c>
      <c r="X2817" s="4">
        <v>1344.0550000000001</v>
      </c>
      <c r="Y2817" s="4">
        <v>703.56100000000004</v>
      </c>
      <c r="Z2817" s="4">
        <v>238.07</v>
      </c>
      <c r="AA2817" s="4">
        <v>49.948999999999998</v>
      </c>
    </row>
    <row r="2818" spans="1:27" s="6" customFormat="1" x14ac:dyDescent="0.3">
      <c r="A2818" s="40">
        <v>2817</v>
      </c>
      <c r="B2818" s="18" t="s">
        <v>323</v>
      </c>
      <c r="C2818" s="43" t="s">
        <v>201</v>
      </c>
      <c r="D2818" s="41"/>
      <c r="E2818" s="41">
        <v>826</v>
      </c>
      <c r="F2818" s="41">
        <v>2055</v>
      </c>
      <c r="G2818" s="4">
        <v>2006.1130000000001</v>
      </c>
      <c r="H2818" s="4">
        <v>2025.4839999999999</v>
      </c>
      <c r="I2818" s="4">
        <v>2007.8219999999999</v>
      </c>
      <c r="J2818" s="4">
        <v>1991.682</v>
      </c>
      <c r="K2818" s="4">
        <v>2025.5150000000001</v>
      </c>
      <c r="L2818" s="4">
        <v>2118.819</v>
      </c>
      <c r="M2818" s="4">
        <v>2231.3319999999999</v>
      </c>
      <c r="N2818" s="4">
        <v>2291.2930000000001</v>
      </c>
      <c r="O2818" s="4">
        <v>2301.4749999999999</v>
      </c>
      <c r="P2818" s="4">
        <v>2246.8530000000001</v>
      </c>
      <c r="Q2818" s="4">
        <v>2046.066</v>
      </c>
      <c r="R2818" s="4">
        <v>2113.422</v>
      </c>
      <c r="S2818" s="4">
        <v>2203.4479999999999</v>
      </c>
      <c r="T2818" s="4">
        <v>2242.1950000000002</v>
      </c>
      <c r="U2818" s="4">
        <v>2111.788</v>
      </c>
      <c r="V2818" s="4">
        <v>1850.9770000000001</v>
      </c>
      <c r="W2818" s="4">
        <v>1652.1569999999999</v>
      </c>
      <c r="X2818" s="4">
        <v>1407.2570000000001</v>
      </c>
      <c r="Y2818" s="4">
        <v>852.72299999999996</v>
      </c>
      <c r="Z2818" s="4">
        <v>289.20699999999999</v>
      </c>
      <c r="AA2818" s="4">
        <v>54.567999999999998</v>
      </c>
    </row>
    <row r="2819" spans="1:27" s="6" customFormat="1" x14ac:dyDescent="0.3">
      <c r="A2819" s="40">
        <v>2818</v>
      </c>
      <c r="B2819" s="18" t="s">
        <v>323</v>
      </c>
      <c r="C2819" s="43" t="s">
        <v>201</v>
      </c>
      <c r="D2819" s="41"/>
      <c r="E2819" s="41">
        <v>826</v>
      </c>
      <c r="F2819" s="41">
        <v>2060</v>
      </c>
      <c r="G2819" s="4">
        <v>1980.922</v>
      </c>
      <c r="H2819" s="4">
        <v>2015.6690000000001</v>
      </c>
      <c r="I2819" s="4">
        <v>2033.0830000000001</v>
      </c>
      <c r="J2819" s="4">
        <v>2047.4349999999999</v>
      </c>
      <c r="K2819" s="4">
        <v>2062.8519999999999</v>
      </c>
      <c r="L2819" s="4">
        <v>2093.3240000000001</v>
      </c>
      <c r="M2819" s="4">
        <v>2169.23</v>
      </c>
      <c r="N2819" s="4">
        <v>2264.4490000000001</v>
      </c>
      <c r="O2819" s="4">
        <v>2310.6410000000001</v>
      </c>
      <c r="P2819" s="4">
        <v>2310.107</v>
      </c>
      <c r="Q2819" s="4">
        <v>2246.2159999999999</v>
      </c>
      <c r="R2819" s="4">
        <v>2037.4110000000001</v>
      </c>
      <c r="S2819" s="4">
        <v>2093.2220000000002</v>
      </c>
      <c r="T2819" s="4">
        <v>2166.7809999999999</v>
      </c>
      <c r="U2819" s="4">
        <v>2178.7190000000001</v>
      </c>
      <c r="V2819" s="4">
        <v>2004.3689999999999</v>
      </c>
      <c r="W2819" s="4">
        <v>1669.8019999999999</v>
      </c>
      <c r="X2819" s="4">
        <v>1335.357</v>
      </c>
      <c r="Y2819" s="4">
        <v>912.69</v>
      </c>
      <c r="Z2819" s="4">
        <v>360.91500000000002</v>
      </c>
      <c r="AA2819" s="4">
        <v>66.95</v>
      </c>
    </row>
    <row r="2820" spans="1:27" s="6" customFormat="1" x14ac:dyDescent="0.3">
      <c r="A2820" s="40">
        <v>2819</v>
      </c>
      <c r="B2820" s="18" t="s">
        <v>323</v>
      </c>
      <c r="C2820" s="43" t="s">
        <v>201</v>
      </c>
      <c r="D2820" s="41"/>
      <c r="E2820" s="41">
        <v>826</v>
      </c>
      <c r="F2820" s="41">
        <v>2065</v>
      </c>
      <c r="G2820" s="4">
        <v>1965.319</v>
      </c>
      <c r="H2820" s="4">
        <v>1989.982</v>
      </c>
      <c r="I2820" s="4">
        <v>2022.855</v>
      </c>
      <c r="J2820" s="4">
        <v>2070.5100000000002</v>
      </c>
      <c r="K2820" s="4">
        <v>2114.6750000000002</v>
      </c>
      <c r="L2820" s="4">
        <v>2126.902</v>
      </c>
      <c r="M2820" s="4">
        <v>2141.009</v>
      </c>
      <c r="N2820" s="4">
        <v>2200.674</v>
      </c>
      <c r="O2820" s="4">
        <v>2282.9279999999999</v>
      </c>
      <c r="P2820" s="4">
        <v>2319.0070000000001</v>
      </c>
      <c r="Q2820" s="4">
        <v>2309.598</v>
      </c>
      <c r="R2820" s="4">
        <v>2237.1680000000001</v>
      </c>
      <c r="S2820" s="4">
        <v>2020.0070000000001</v>
      </c>
      <c r="T2820" s="4">
        <v>2061.8040000000001</v>
      </c>
      <c r="U2820" s="4">
        <v>2111.0920000000001</v>
      </c>
      <c r="V2820" s="4">
        <v>2077.326</v>
      </c>
      <c r="W2820" s="4">
        <v>1822.5930000000001</v>
      </c>
      <c r="X2820" s="4">
        <v>1368.385</v>
      </c>
      <c r="Y2820" s="4">
        <v>885.14</v>
      </c>
      <c r="Z2820" s="4">
        <v>397.81599999999997</v>
      </c>
      <c r="AA2820" s="4">
        <v>85.688999999999993</v>
      </c>
    </row>
    <row r="2821" spans="1:27" s="6" customFormat="1" x14ac:dyDescent="0.3">
      <c r="A2821" s="40">
        <v>2820</v>
      </c>
      <c r="B2821" s="18" t="s">
        <v>323</v>
      </c>
      <c r="C2821" s="43" t="s">
        <v>201</v>
      </c>
      <c r="D2821" s="41"/>
      <c r="E2821" s="41">
        <v>826</v>
      </c>
      <c r="F2821" s="41">
        <v>2070</v>
      </c>
      <c r="G2821" s="4">
        <v>1972.722</v>
      </c>
      <c r="H2821" s="4">
        <v>1973.873</v>
      </c>
      <c r="I2821" s="4">
        <v>1996.77</v>
      </c>
      <c r="J2821" s="4">
        <v>2058.098</v>
      </c>
      <c r="K2821" s="4">
        <v>2133.8069999999998</v>
      </c>
      <c r="L2821" s="4">
        <v>2174.98</v>
      </c>
      <c r="M2821" s="4">
        <v>2171.808</v>
      </c>
      <c r="N2821" s="4">
        <v>2170.7469999999998</v>
      </c>
      <c r="O2821" s="4">
        <v>2218.319</v>
      </c>
      <c r="P2821" s="4">
        <v>2291.1089999999999</v>
      </c>
      <c r="Q2821" s="4">
        <v>2318.857</v>
      </c>
      <c r="R2821" s="4">
        <v>2301.2550000000001</v>
      </c>
      <c r="S2821" s="4">
        <v>2219.6590000000001</v>
      </c>
      <c r="T2821" s="4">
        <v>1992.771</v>
      </c>
      <c r="U2821" s="4">
        <v>2013.97</v>
      </c>
      <c r="V2821" s="4">
        <v>2021.681</v>
      </c>
      <c r="W2821" s="4">
        <v>1903.548</v>
      </c>
      <c r="X2821" s="4">
        <v>1513.9190000000001</v>
      </c>
      <c r="Y2821" s="4">
        <v>926.88900000000001</v>
      </c>
      <c r="Z2821" s="4">
        <v>397.428</v>
      </c>
      <c r="AA2821" s="4">
        <v>99.635999999999996</v>
      </c>
    </row>
    <row r="2822" spans="1:27" s="6" customFormat="1" x14ac:dyDescent="0.3">
      <c r="A2822" s="40">
        <v>2821</v>
      </c>
      <c r="B2822" s="18" t="s">
        <v>323</v>
      </c>
      <c r="C2822" s="43" t="s">
        <v>201</v>
      </c>
      <c r="D2822" s="41"/>
      <c r="E2822" s="41">
        <v>826</v>
      </c>
      <c r="F2822" s="41">
        <v>2075</v>
      </c>
      <c r="G2822" s="4">
        <v>1990.4960000000001</v>
      </c>
      <c r="H2822" s="4">
        <v>1980.749</v>
      </c>
      <c r="I2822" s="4">
        <v>1980.2449999999999</v>
      </c>
      <c r="J2822" s="4">
        <v>2029.8330000000001</v>
      </c>
      <c r="K2822" s="4">
        <v>2117.4659999999999</v>
      </c>
      <c r="L2822" s="4">
        <v>2190.3710000000001</v>
      </c>
      <c r="M2822" s="4">
        <v>2217.1019999999999</v>
      </c>
      <c r="N2822" s="4">
        <v>2199.7420000000002</v>
      </c>
      <c r="O2822" s="4">
        <v>2187.4789999999998</v>
      </c>
      <c r="P2822" s="4">
        <v>2226.35</v>
      </c>
      <c r="Q2822" s="4">
        <v>2291.3980000000001</v>
      </c>
      <c r="R2822" s="4">
        <v>2311.4740000000002</v>
      </c>
      <c r="S2822" s="4">
        <v>2285.0360000000001</v>
      </c>
      <c r="T2822" s="4">
        <v>2192.5100000000002</v>
      </c>
      <c r="U2822" s="4">
        <v>1951.127</v>
      </c>
      <c r="V2822" s="4">
        <v>1936.568</v>
      </c>
      <c r="W2822" s="4">
        <v>1866.1020000000001</v>
      </c>
      <c r="X2822" s="4">
        <v>1601.74</v>
      </c>
      <c r="Y2822" s="4">
        <v>1047.2840000000001</v>
      </c>
      <c r="Z2822" s="4">
        <v>428.55599999999998</v>
      </c>
      <c r="AA2822" s="4">
        <v>105.392</v>
      </c>
    </row>
    <row r="2823" spans="1:27" s="6" customFormat="1" x14ac:dyDescent="0.3">
      <c r="A2823" s="40">
        <v>2822</v>
      </c>
      <c r="B2823" s="18" t="s">
        <v>323</v>
      </c>
      <c r="C2823" s="43" t="s">
        <v>201</v>
      </c>
      <c r="D2823" s="41"/>
      <c r="E2823" s="41">
        <v>826</v>
      </c>
      <c r="F2823" s="41">
        <v>2080</v>
      </c>
      <c r="G2823" s="4">
        <v>1999.6769999999999</v>
      </c>
      <c r="H2823" s="4">
        <v>1998.0119999999999</v>
      </c>
      <c r="I2823" s="4">
        <v>1986.7</v>
      </c>
      <c r="J2823" s="4">
        <v>2011.106</v>
      </c>
      <c r="K2823" s="4">
        <v>2085.2759999999998</v>
      </c>
      <c r="L2823" s="4">
        <v>2170.3029999999999</v>
      </c>
      <c r="M2823" s="4">
        <v>2229.741</v>
      </c>
      <c r="N2823" s="4">
        <v>2243.2020000000002</v>
      </c>
      <c r="O2823" s="4">
        <v>2215.4380000000001</v>
      </c>
      <c r="P2823" s="4">
        <v>2195.248</v>
      </c>
      <c r="Q2823" s="4">
        <v>2227.1570000000002</v>
      </c>
      <c r="R2823" s="4">
        <v>2285.127</v>
      </c>
      <c r="S2823" s="4">
        <v>2296.9450000000002</v>
      </c>
      <c r="T2823" s="4">
        <v>2259.973</v>
      </c>
      <c r="U2823" s="4">
        <v>2151.232</v>
      </c>
      <c r="V2823" s="4">
        <v>1883.3810000000001</v>
      </c>
      <c r="W2823" s="4">
        <v>1800.0630000000001</v>
      </c>
      <c r="X2823" s="4">
        <v>1590.0509999999999</v>
      </c>
      <c r="Y2823" s="4">
        <v>1131.2760000000001</v>
      </c>
      <c r="Z2823" s="4">
        <v>498.68599999999998</v>
      </c>
      <c r="AA2823" s="4">
        <v>116.53400000000001</v>
      </c>
    </row>
    <row r="2824" spans="1:27" s="6" customFormat="1" x14ac:dyDescent="0.3">
      <c r="A2824" s="40">
        <v>2823</v>
      </c>
      <c r="B2824" s="18" t="s">
        <v>323</v>
      </c>
      <c r="C2824" s="43" t="s">
        <v>201</v>
      </c>
      <c r="D2824" s="41"/>
      <c r="E2824" s="41">
        <v>826</v>
      </c>
      <c r="F2824" s="41">
        <v>2085</v>
      </c>
      <c r="G2824" s="4">
        <v>1991.4390000000001</v>
      </c>
      <c r="H2824" s="4">
        <v>2006.6659999999999</v>
      </c>
      <c r="I2824" s="4">
        <v>2003.54</v>
      </c>
      <c r="J2824" s="4">
        <v>2015.376</v>
      </c>
      <c r="K2824" s="4">
        <v>2062.6</v>
      </c>
      <c r="L2824" s="4">
        <v>2134.373</v>
      </c>
      <c r="M2824" s="4">
        <v>2206.9169999999999</v>
      </c>
      <c r="N2824" s="4">
        <v>2254.0479999999998</v>
      </c>
      <c r="O2824" s="4">
        <v>2257.8319999999999</v>
      </c>
      <c r="P2824" s="4">
        <v>2222.75</v>
      </c>
      <c r="Q2824" s="4">
        <v>2196.3319999999999</v>
      </c>
      <c r="R2824" s="4">
        <v>2222.0239999999999</v>
      </c>
      <c r="S2824" s="4">
        <v>2272.4450000000002</v>
      </c>
      <c r="T2824" s="4">
        <v>2274.44</v>
      </c>
      <c r="U2824" s="4">
        <v>2221.8510000000001</v>
      </c>
      <c r="V2824" s="4">
        <v>2083.8319999999999</v>
      </c>
      <c r="W2824" s="4">
        <v>1762.09</v>
      </c>
      <c r="X2824" s="4">
        <v>1552.2139999999999</v>
      </c>
      <c r="Y2824" s="4">
        <v>1145.854</v>
      </c>
      <c r="Z2824" s="4">
        <v>554.57500000000005</v>
      </c>
      <c r="AA2824" s="4">
        <v>138.203</v>
      </c>
    </row>
    <row r="2825" spans="1:27" s="6" customFormat="1" x14ac:dyDescent="0.3">
      <c r="A2825" s="40">
        <v>2824</v>
      </c>
      <c r="B2825" s="18" t="s">
        <v>323</v>
      </c>
      <c r="C2825" s="43" t="s">
        <v>201</v>
      </c>
      <c r="D2825" s="41"/>
      <c r="E2825" s="41">
        <v>826</v>
      </c>
      <c r="F2825" s="41">
        <v>2090</v>
      </c>
      <c r="G2825" s="4">
        <v>1970.4179999999999</v>
      </c>
      <c r="H2825" s="4">
        <v>1997.9010000000001</v>
      </c>
      <c r="I2825" s="4">
        <v>2011.7739999999999</v>
      </c>
      <c r="J2825" s="4">
        <v>2030.01</v>
      </c>
      <c r="K2825" s="4">
        <v>2062.933</v>
      </c>
      <c r="L2825" s="4">
        <v>2107.9679999999998</v>
      </c>
      <c r="M2825" s="4">
        <v>2168.239</v>
      </c>
      <c r="N2825" s="4">
        <v>2229.4389999999999</v>
      </c>
      <c r="O2825" s="4">
        <v>2267.663</v>
      </c>
      <c r="P2825" s="4">
        <v>2264.67</v>
      </c>
      <c r="Q2825" s="4">
        <v>2223.9110000000001</v>
      </c>
      <c r="R2825" s="4">
        <v>2192.087</v>
      </c>
      <c r="S2825" s="4">
        <v>2211.2840000000001</v>
      </c>
      <c r="T2825" s="4">
        <v>2252.8069999999998</v>
      </c>
      <c r="U2825" s="4">
        <v>2240.41</v>
      </c>
      <c r="V2825" s="4">
        <v>2159.6219999999998</v>
      </c>
      <c r="W2825" s="4">
        <v>1962.047</v>
      </c>
      <c r="X2825" s="4">
        <v>1537.6690000000001</v>
      </c>
      <c r="Y2825" s="4">
        <v>1141.684</v>
      </c>
      <c r="Z2825" s="4">
        <v>578.87400000000002</v>
      </c>
      <c r="AA2825" s="4">
        <v>160.399</v>
      </c>
    </row>
    <row r="2826" spans="1:27" s="6" customFormat="1" x14ac:dyDescent="0.3">
      <c r="A2826" s="40">
        <v>2825</v>
      </c>
      <c r="B2826" s="18" t="s">
        <v>323</v>
      </c>
      <c r="C2826" s="43" t="s">
        <v>201</v>
      </c>
      <c r="D2826" s="41"/>
      <c r="E2826" s="41">
        <v>826</v>
      </c>
      <c r="F2826" s="41">
        <v>2095</v>
      </c>
      <c r="G2826" s="4">
        <v>1949.298</v>
      </c>
      <c r="H2826" s="4">
        <v>1976.3530000000001</v>
      </c>
      <c r="I2826" s="4">
        <v>2002.5909999999999</v>
      </c>
      <c r="J2826" s="4">
        <v>2036.037</v>
      </c>
      <c r="K2826" s="4">
        <v>2073.6109999999999</v>
      </c>
      <c r="L2826" s="4">
        <v>2104.5439999999999</v>
      </c>
      <c r="M2826" s="4">
        <v>2139.058</v>
      </c>
      <c r="N2826" s="4">
        <v>2188.9839999999999</v>
      </c>
      <c r="O2826" s="4">
        <v>2242.0360000000001</v>
      </c>
      <c r="P2826" s="4">
        <v>2274.0520000000001</v>
      </c>
      <c r="Q2826" s="4">
        <v>2265.848</v>
      </c>
      <c r="R2826" s="4">
        <v>2220.2220000000002</v>
      </c>
      <c r="S2826" s="4">
        <v>2182.857</v>
      </c>
      <c r="T2826" s="4">
        <v>2194.4929999999999</v>
      </c>
      <c r="U2826" s="4">
        <v>2223.0100000000002</v>
      </c>
      <c r="V2826" s="4">
        <v>2184.529</v>
      </c>
      <c r="W2826" s="4">
        <v>2045.4670000000001</v>
      </c>
      <c r="X2826" s="4">
        <v>1731.5070000000001</v>
      </c>
      <c r="Y2826" s="4">
        <v>1153.452</v>
      </c>
      <c r="Z2826" s="4">
        <v>594.06399999999996</v>
      </c>
      <c r="AA2826" s="4">
        <v>176.38300000000001</v>
      </c>
    </row>
    <row r="2827" spans="1:27" s="6" customFormat="1" x14ac:dyDescent="0.3">
      <c r="A2827" s="40">
        <v>2826</v>
      </c>
      <c r="B2827" s="18" t="s">
        <v>323</v>
      </c>
      <c r="C2827" s="43" t="s">
        <v>201</v>
      </c>
      <c r="D2827" s="41"/>
      <c r="E2827" s="41">
        <v>826</v>
      </c>
      <c r="F2827" s="41">
        <v>2100</v>
      </c>
      <c r="G2827" s="4">
        <v>1937.48</v>
      </c>
      <c r="H2827" s="4">
        <v>1954.712</v>
      </c>
      <c r="I2827" s="4">
        <v>1980.627</v>
      </c>
      <c r="J2827" s="4">
        <v>2024.673</v>
      </c>
      <c r="K2827" s="4">
        <v>2075.6819999999998</v>
      </c>
      <c r="L2827" s="4">
        <v>2111.4639999999999</v>
      </c>
      <c r="M2827" s="4">
        <v>2132.8420000000001</v>
      </c>
      <c r="N2827" s="4">
        <v>2157.9899999999998</v>
      </c>
      <c r="O2827" s="4">
        <v>2200.549</v>
      </c>
      <c r="P2827" s="4">
        <v>2248.009</v>
      </c>
      <c r="Q2827" s="4">
        <v>2275.2950000000001</v>
      </c>
      <c r="R2827" s="4">
        <v>2262.6550000000002</v>
      </c>
      <c r="S2827" s="4">
        <v>2212.1149999999998</v>
      </c>
      <c r="T2827" s="4">
        <v>2168.4470000000001</v>
      </c>
      <c r="U2827" s="4">
        <v>2169.1370000000002</v>
      </c>
      <c r="V2827" s="4">
        <v>2174.123</v>
      </c>
      <c r="W2827" s="4">
        <v>2081.0129999999999</v>
      </c>
      <c r="X2827" s="4">
        <v>1825.3330000000001</v>
      </c>
      <c r="Y2827" s="4">
        <v>1324.932</v>
      </c>
      <c r="Z2827" s="4">
        <v>618.78099999999995</v>
      </c>
      <c r="AA2827" s="4">
        <v>189.684</v>
      </c>
    </row>
    <row r="2828" spans="1:27" s="6" customFormat="1" x14ac:dyDescent="0.3">
      <c r="A2828" s="40">
        <v>2827</v>
      </c>
      <c r="B2828" s="18" t="s">
        <v>323</v>
      </c>
      <c r="C2828" s="44" t="s">
        <v>202</v>
      </c>
      <c r="D2828" s="41">
        <v>19</v>
      </c>
      <c r="E2828" s="41">
        <v>925</v>
      </c>
      <c r="F2828" s="41">
        <v>2015</v>
      </c>
      <c r="G2828" s="4">
        <v>3378.4859999999999</v>
      </c>
      <c r="H2828" s="4">
        <v>3717.2069999999999</v>
      </c>
      <c r="I2828" s="4">
        <v>3674.2359999999999</v>
      </c>
      <c r="J2828" s="4">
        <v>3683.6970000000001</v>
      </c>
      <c r="K2828" s="4">
        <v>3851.1030000000001</v>
      </c>
      <c r="L2828" s="4">
        <v>4146.3370000000004</v>
      </c>
      <c r="M2828" s="4">
        <v>4750.585</v>
      </c>
      <c r="N2828" s="4">
        <v>5565.3990000000003</v>
      </c>
      <c r="O2828" s="4">
        <v>5978.14</v>
      </c>
      <c r="P2828" s="4">
        <v>5936.84</v>
      </c>
      <c r="Q2828" s="4">
        <v>5822.08</v>
      </c>
      <c r="R2828" s="4">
        <v>5307.6360000000004</v>
      </c>
      <c r="S2828" s="4">
        <v>4816.527</v>
      </c>
      <c r="T2828" s="4">
        <v>4514.1760000000004</v>
      </c>
      <c r="U2828" s="4">
        <v>3689.2440000000001</v>
      </c>
      <c r="V2828" s="4">
        <v>3478.4609999999998</v>
      </c>
      <c r="W2828" s="4">
        <v>2880.703</v>
      </c>
      <c r="X2828" s="4">
        <v>1819.393</v>
      </c>
      <c r="Y2828" s="4">
        <v>804.81799999999998</v>
      </c>
      <c r="Z2828" s="4">
        <v>165.81899999999999</v>
      </c>
      <c r="AA2828" s="4">
        <v>25.866</v>
      </c>
    </row>
    <row r="2829" spans="1:27" s="6" customFormat="1" x14ac:dyDescent="0.3">
      <c r="A2829" s="40">
        <v>2828</v>
      </c>
      <c r="B2829" s="18" t="s">
        <v>323</v>
      </c>
      <c r="C2829" s="44" t="s">
        <v>202</v>
      </c>
      <c r="D2829" s="41">
        <v>19</v>
      </c>
      <c r="E2829" s="41">
        <v>925</v>
      </c>
      <c r="F2829" s="41">
        <v>2020</v>
      </c>
      <c r="G2829" s="4">
        <v>3148.8110000000001</v>
      </c>
      <c r="H2829" s="4">
        <v>3387.9369999999999</v>
      </c>
      <c r="I2829" s="4">
        <v>3721.931</v>
      </c>
      <c r="J2829" s="4">
        <v>3689.27</v>
      </c>
      <c r="K2829" s="4">
        <v>3719.9960000000001</v>
      </c>
      <c r="L2829" s="4">
        <v>3895.8389999999999</v>
      </c>
      <c r="M2829" s="4">
        <v>4181.6840000000002</v>
      </c>
      <c r="N2829" s="4">
        <v>4770.4340000000002</v>
      </c>
      <c r="O2829" s="4">
        <v>5568.0129999999999</v>
      </c>
      <c r="P2829" s="4">
        <v>5961.5360000000001</v>
      </c>
      <c r="Q2829" s="4">
        <v>5898.8440000000001</v>
      </c>
      <c r="R2829" s="4">
        <v>5757.6970000000001</v>
      </c>
      <c r="S2829" s="4">
        <v>5213.7</v>
      </c>
      <c r="T2829" s="4">
        <v>4676.3919999999998</v>
      </c>
      <c r="U2829" s="4">
        <v>4294.585</v>
      </c>
      <c r="V2829" s="4">
        <v>3371.2370000000001</v>
      </c>
      <c r="W2829" s="4">
        <v>2907.4830000000002</v>
      </c>
      <c r="X2829" s="4">
        <v>2037.0920000000001</v>
      </c>
      <c r="Y2829" s="4">
        <v>957.60199999999998</v>
      </c>
      <c r="Z2829" s="4">
        <v>263.90199999999999</v>
      </c>
      <c r="AA2829" s="4">
        <v>29.724</v>
      </c>
    </row>
    <row r="2830" spans="1:27" s="6" customFormat="1" x14ac:dyDescent="0.3">
      <c r="A2830" s="40">
        <v>2829</v>
      </c>
      <c r="B2830" s="18" t="s">
        <v>323</v>
      </c>
      <c r="C2830" s="44" t="s">
        <v>202</v>
      </c>
      <c r="D2830" s="41">
        <v>19</v>
      </c>
      <c r="E2830" s="41">
        <v>925</v>
      </c>
      <c r="F2830" s="41">
        <v>2025</v>
      </c>
      <c r="G2830" s="4">
        <v>2988.2930000000001</v>
      </c>
      <c r="H2830" s="4">
        <v>3162.2179999999998</v>
      </c>
      <c r="I2830" s="4">
        <v>3395.0880000000002</v>
      </c>
      <c r="J2830" s="4">
        <v>3745.0160000000001</v>
      </c>
      <c r="K2830" s="4">
        <v>3742.1489999999999</v>
      </c>
      <c r="L2830" s="4">
        <v>3783.3150000000001</v>
      </c>
      <c r="M2830" s="4">
        <v>3946.46</v>
      </c>
      <c r="N2830" s="4">
        <v>4213.3</v>
      </c>
      <c r="O2830" s="4">
        <v>4783.0829999999996</v>
      </c>
      <c r="P2830" s="4">
        <v>5559.7039999999997</v>
      </c>
      <c r="Q2830" s="4">
        <v>5929.7790000000005</v>
      </c>
      <c r="R2830" s="4">
        <v>5841.7669999999998</v>
      </c>
      <c r="S2830" s="4">
        <v>5667.3360000000002</v>
      </c>
      <c r="T2830" s="4">
        <v>5079.6099999999997</v>
      </c>
      <c r="U2830" s="4">
        <v>4465.6890000000003</v>
      </c>
      <c r="V2830" s="4">
        <v>3949.855</v>
      </c>
      <c r="W2830" s="4">
        <v>2867.8679999999999</v>
      </c>
      <c r="X2830" s="4">
        <v>2100.741</v>
      </c>
      <c r="Y2830" s="4">
        <v>1106.356</v>
      </c>
      <c r="Z2830" s="4">
        <v>325.98</v>
      </c>
      <c r="AA2830" s="4">
        <v>47.110999999999997</v>
      </c>
    </row>
    <row r="2831" spans="1:27" s="6" customFormat="1" x14ac:dyDescent="0.3">
      <c r="A2831" s="40">
        <v>2830</v>
      </c>
      <c r="B2831" s="18" t="s">
        <v>323</v>
      </c>
      <c r="C2831" s="44" t="s">
        <v>202</v>
      </c>
      <c r="D2831" s="41">
        <v>19</v>
      </c>
      <c r="E2831" s="41">
        <v>925</v>
      </c>
      <c r="F2831" s="41">
        <v>2030</v>
      </c>
      <c r="G2831" s="4">
        <v>2930.6759999999999</v>
      </c>
      <c r="H2831" s="4">
        <v>3007.328</v>
      </c>
      <c r="I2831" s="4">
        <v>3172.6370000000002</v>
      </c>
      <c r="J2831" s="4">
        <v>3426.9189999999999</v>
      </c>
      <c r="K2831" s="4">
        <v>3817.4740000000002</v>
      </c>
      <c r="L2831" s="4">
        <v>3829.2429999999999</v>
      </c>
      <c r="M2831" s="4">
        <v>3853.8069999999998</v>
      </c>
      <c r="N2831" s="4">
        <v>3992.6709999999998</v>
      </c>
      <c r="O2831" s="4">
        <v>4237.32</v>
      </c>
      <c r="P2831" s="4">
        <v>4785.59</v>
      </c>
      <c r="Q2831" s="4">
        <v>5537.384</v>
      </c>
      <c r="R2831" s="4">
        <v>5880.0559999999996</v>
      </c>
      <c r="S2831" s="4">
        <v>5760.7659999999996</v>
      </c>
      <c r="T2831" s="4">
        <v>5537.8450000000003</v>
      </c>
      <c r="U2831" s="4">
        <v>4877.3389999999999</v>
      </c>
      <c r="V2831" s="4">
        <v>4132.4369999999999</v>
      </c>
      <c r="W2831" s="4">
        <v>3395.98</v>
      </c>
      <c r="X2831" s="4">
        <v>2125.6379999999999</v>
      </c>
      <c r="Y2831" s="4">
        <v>1175.2349999999999</v>
      </c>
      <c r="Z2831" s="4">
        <v>390.95299999999997</v>
      </c>
      <c r="AA2831" s="4">
        <v>61.892000000000003</v>
      </c>
    </row>
    <row r="2832" spans="1:27" s="6" customFormat="1" x14ac:dyDescent="0.3">
      <c r="A2832" s="40">
        <v>2831</v>
      </c>
      <c r="B2832" s="18" t="s">
        <v>323</v>
      </c>
      <c r="C2832" s="44" t="s">
        <v>202</v>
      </c>
      <c r="D2832" s="41">
        <v>19</v>
      </c>
      <c r="E2832" s="41">
        <v>925</v>
      </c>
      <c r="F2832" s="41">
        <v>2035</v>
      </c>
      <c r="G2832" s="4">
        <v>2935.4520000000002</v>
      </c>
      <c r="H2832" s="4">
        <v>2949.9650000000001</v>
      </c>
      <c r="I2832" s="4">
        <v>3017.94</v>
      </c>
      <c r="J2832" s="4">
        <v>3204.8359999999998</v>
      </c>
      <c r="K2832" s="4">
        <v>3500.165</v>
      </c>
      <c r="L2832" s="4">
        <v>3905.3380000000002</v>
      </c>
      <c r="M2832" s="4">
        <v>3900.578</v>
      </c>
      <c r="N2832" s="4">
        <v>3900.9969999999998</v>
      </c>
      <c r="O2832" s="4">
        <v>4018.34</v>
      </c>
      <c r="P2832" s="4">
        <v>4243.6009999999997</v>
      </c>
      <c r="Q2832" s="4">
        <v>4770.8310000000001</v>
      </c>
      <c r="R2832" s="4">
        <v>5495.8789999999999</v>
      </c>
      <c r="S2832" s="4">
        <v>5806.2359999999999</v>
      </c>
      <c r="T2832" s="4">
        <v>5642.777</v>
      </c>
      <c r="U2832" s="4">
        <v>5341.3389999999999</v>
      </c>
      <c r="V2832" s="4">
        <v>4553.3440000000001</v>
      </c>
      <c r="W2832" s="4">
        <v>3589.6210000000001</v>
      </c>
      <c r="X2832" s="4">
        <v>2561.75</v>
      </c>
      <c r="Y2832" s="4">
        <v>1229.817</v>
      </c>
      <c r="Z2832" s="4">
        <v>431.48599999999999</v>
      </c>
      <c r="AA2832" s="4">
        <v>77.703999999999994</v>
      </c>
    </row>
    <row r="2833" spans="1:27" s="6" customFormat="1" x14ac:dyDescent="0.3">
      <c r="A2833" s="40">
        <v>2832</v>
      </c>
      <c r="B2833" s="18" t="s">
        <v>323</v>
      </c>
      <c r="C2833" s="44" t="s">
        <v>202</v>
      </c>
      <c r="D2833" s="41">
        <v>19</v>
      </c>
      <c r="E2833" s="41">
        <v>925</v>
      </c>
      <c r="F2833" s="41">
        <v>2040</v>
      </c>
      <c r="G2833" s="4">
        <v>2955.973</v>
      </c>
      <c r="H2833" s="4">
        <v>2954.8620000000001</v>
      </c>
      <c r="I2833" s="4">
        <v>2960.6570000000002</v>
      </c>
      <c r="J2833" s="4">
        <v>3050.2959999999998</v>
      </c>
      <c r="K2833" s="4">
        <v>3278.395</v>
      </c>
      <c r="L2833" s="4">
        <v>3588.471</v>
      </c>
      <c r="M2833" s="4">
        <v>3977.0079999999998</v>
      </c>
      <c r="N2833" s="4">
        <v>3948.32</v>
      </c>
      <c r="O2833" s="4">
        <v>3927.6640000000002</v>
      </c>
      <c r="P2833" s="4">
        <v>4026.8429999999998</v>
      </c>
      <c r="Q2833" s="4">
        <v>4234.1549999999997</v>
      </c>
      <c r="R2833" s="4">
        <v>4739.5950000000003</v>
      </c>
      <c r="S2833" s="4">
        <v>5433.3109999999997</v>
      </c>
      <c r="T2833" s="4">
        <v>5698.5349999999999</v>
      </c>
      <c r="U2833" s="4">
        <v>5463.3010000000004</v>
      </c>
      <c r="V2833" s="4">
        <v>5023.5039999999999</v>
      </c>
      <c r="W2833" s="4">
        <v>4010.78</v>
      </c>
      <c r="X2833" s="4">
        <v>2752.7840000000001</v>
      </c>
      <c r="Y2833" s="4">
        <v>1520.8679999999999</v>
      </c>
      <c r="Z2833" s="4">
        <v>468.80799999999999</v>
      </c>
      <c r="AA2833" s="4">
        <v>90.51</v>
      </c>
    </row>
    <row r="2834" spans="1:27" s="6" customFormat="1" x14ac:dyDescent="0.3">
      <c r="A2834" s="40">
        <v>2833</v>
      </c>
      <c r="B2834" s="18" t="s">
        <v>323</v>
      </c>
      <c r="C2834" s="44" t="s">
        <v>202</v>
      </c>
      <c r="D2834" s="41">
        <v>19</v>
      </c>
      <c r="E2834" s="41">
        <v>925</v>
      </c>
      <c r="F2834" s="41">
        <v>2045</v>
      </c>
      <c r="G2834" s="4">
        <v>2936.7130000000002</v>
      </c>
      <c r="H2834" s="4">
        <v>2975.471</v>
      </c>
      <c r="I2834" s="4">
        <v>2965.6239999999998</v>
      </c>
      <c r="J2834" s="4">
        <v>2993.13</v>
      </c>
      <c r="K2834" s="4">
        <v>3124.0920000000001</v>
      </c>
      <c r="L2834" s="4">
        <v>3367.049</v>
      </c>
      <c r="M2834" s="4">
        <v>3660.6370000000002</v>
      </c>
      <c r="N2834" s="4">
        <v>4025.1840000000002</v>
      </c>
      <c r="O2834" s="4">
        <v>3975.8180000000002</v>
      </c>
      <c r="P2834" s="4">
        <v>3937.7629999999999</v>
      </c>
      <c r="Q2834" s="4">
        <v>4020.777</v>
      </c>
      <c r="R2834" s="4">
        <v>4210.3059999999996</v>
      </c>
      <c r="S2834" s="4">
        <v>4690.8500000000004</v>
      </c>
      <c r="T2834" s="4">
        <v>5341.7389999999996</v>
      </c>
      <c r="U2834" s="4">
        <v>5534.7489999999998</v>
      </c>
      <c r="V2834" s="4">
        <v>5170.8509999999997</v>
      </c>
      <c r="W2834" s="4">
        <v>4479.7150000000001</v>
      </c>
      <c r="X2834" s="4">
        <v>3143.1439999999998</v>
      </c>
      <c r="Y2834" s="4">
        <v>1675.202</v>
      </c>
      <c r="Z2834" s="4">
        <v>600.44500000000005</v>
      </c>
      <c r="AA2834" s="4">
        <v>102.599</v>
      </c>
    </row>
    <row r="2835" spans="1:27" s="6" customFormat="1" x14ac:dyDescent="0.3">
      <c r="A2835" s="40">
        <v>2834</v>
      </c>
      <c r="B2835" s="18" t="s">
        <v>323</v>
      </c>
      <c r="C2835" s="44" t="s">
        <v>202</v>
      </c>
      <c r="D2835" s="41">
        <v>19</v>
      </c>
      <c r="E2835" s="41">
        <v>925</v>
      </c>
      <c r="F2835" s="41">
        <v>2050</v>
      </c>
      <c r="G2835" s="4">
        <v>2857.6</v>
      </c>
      <c r="H2835" s="4">
        <v>2956.297</v>
      </c>
      <c r="I2835" s="4">
        <v>2986.297</v>
      </c>
      <c r="J2835" s="4">
        <v>2998.2020000000002</v>
      </c>
      <c r="K2835" s="4">
        <v>3067.125</v>
      </c>
      <c r="L2835" s="4">
        <v>3213.0149999999999</v>
      </c>
      <c r="M2835" s="4">
        <v>3439.623</v>
      </c>
      <c r="N2835" s="4">
        <v>3709.52</v>
      </c>
      <c r="O2835" s="4">
        <v>4053.36</v>
      </c>
      <c r="P2835" s="4">
        <v>3987.1860000000001</v>
      </c>
      <c r="Q2835" s="4">
        <v>3934.1210000000001</v>
      </c>
      <c r="R2835" s="4">
        <v>4001.7020000000002</v>
      </c>
      <c r="S2835" s="4">
        <v>4171.5429999999997</v>
      </c>
      <c r="T2835" s="4">
        <v>4618.3090000000002</v>
      </c>
      <c r="U2835" s="4">
        <v>5202.2849999999999</v>
      </c>
      <c r="V2835" s="4">
        <v>5266.8339999999998</v>
      </c>
      <c r="W2835" s="4">
        <v>4660.8440000000001</v>
      </c>
      <c r="X2835" s="4">
        <v>3581.6089999999999</v>
      </c>
      <c r="Y2835" s="4">
        <v>1971.9929999999999</v>
      </c>
      <c r="Z2835" s="4">
        <v>683.92</v>
      </c>
      <c r="AA2835" s="4">
        <v>133.50200000000001</v>
      </c>
    </row>
    <row r="2836" spans="1:27" s="6" customFormat="1" x14ac:dyDescent="0.3">
      <c r="A2836" s="40">
        <v>2835</v>
      </c>
      <c r="B2836" s="18" t="s">
        <v>323</v>
      </c>
      <c r="C2836" s="44" t="s">
        <v>202</v>
      </c>
      <c r="D2836" s="41">
        <v>19</v>
      </c>
      <c r="E2836" s="41">
        <v>925</v>
      </c>
      <c r="F2836" s="41">
        <v>2055</v>
      </c>
      <c r="G2836" s="4">
        <v>2761.819</v>
      </c>
      <c r="H2836" s="4">
        <v>2876.2530000000002</v>
      </c>
      <c r="I2836" s="4">
        <v>2966.607</v>
      </c>
      <c r="J2836" s="4">
        <v>3017.2750000000001</v>
      </c>
      <c r="K2836" s="4">
        <v>3068.5369999999998</v>
      </c>
      <c r="L2836" s="4">
        <v>3151.6979999999999</v>
      </c>
      <c r="M2836" s="4">
        <v>3282.1390000000001</v>
      </c>
      <c r="N2836" s="4">
        <v>3486.4389999999999</v>
      </c>
      <c r="O2836" s="4">
        <v>3737.0230000000001</v>
      </c>
      <c r="P2836" s="4">
        <v>4064.6509999999998</v>
      </c>
      <c r="Q2836" s="4">
        <v>3984.721</v>
      </c>
      <c r="R2836" s="4">
        <v>3918.0329999999999</v>
      </c>
      <c r="S2836" s="4">
        <v>3969.127</v>
      </c>
      <c r="T2836" s="4">
        <v>4112.4520000000002</v>
      </c>
      <c r="U2836" s="4">
        <v>4506.47</v>
      </c>
      <c r="V2836" s="4">
        <v>4972.54</v>
      </c>
      <c r="W2836" s="4">
        <v>4791.2359999999999</v>
      </c>
      <c r="X2836" s="4">
        <v>3792.1260000000002</v>
      </c>
      <c r="Y2836" s="4">
        <v>2312.5819999999999</v>
      </c>
      <c r="Z2836" s="4">
        <v>835.58299999999997</v>
      </c>
      <c r="AA2836" s="4">
        <v>160.251</v>
      </c>
    </row>
    <row r="2837" spans="1:27" s="6" customFormat="1" x14ac:dyDescent="0.3">
      <c r="A2837" s="40">
        <v>2836</v>
      </c>
      <c r="B2837" s="18" t="s">
        <v>323</v>
      </c>
      <c r="C2837" s="44" t="s">
        <v>202</v>
      </c>
      <c r="D2837" s="41">
        <v>19</v>
      </c>
      <c r="E2837" s="41">
        <v>925</v>
      </c>
      <c r="F2837" s="41">
        <v>2060</v>
      </c>
      <c r="G2837" s="4">
        <v>2696.7809999999999</v>
      </c>
      <c r="H2837" s="4">
        <v>2779.52</v>
      </c>
      <c r="I2837" s="4">
        <v>2886.056</v>
      </c>
      <c r="J2837" s="4">
        <v>2995.99</v>
      </c>
      <c r="K2837" s="4">
        <v>3083.953</v>
      </c>
      <c r="L2837" s="4">
        <v>3148.7289999999998</v>
      </c>
      <c r="M2837" s="4">
        <v>3217.31</v>
      </c>
      <c r="N2837" s="4">
        <v>3326.752</v>
      </c>
      <c r="O2837" s="4">
        <v>3513.0129999999999</v>
      </c>
      <c r="P2837" s="4">
        <v>3748.8380000000002</v>
      </c>
      <c r="Q2837" s="4">
        <v>4063.0309999999999</v>
      </c>
      <c r="R2837" s="4">
        <v>3970.9189999999999</v>
      </c>
      <c r="S2837" s="4">
        <v>3889.9160000000002</v>
      </c>
      <c r="T2837" s="4">
        <v>3918.9490000000001</v>
      </c>
      <c r="U2837" s="4">
        <v>4020.6089999999999</v>
      </c>
      <c r="V2837" s="4">
        <v>4321.1949999999997</v>
      </c>
      <c r="W2837" s="4">
        <v>4559.317</v>
      </c>
      <c r="X2837" s="4">
        <v>3960.451</v>
      </c>
      <c r="Y2837" s="4">
        <v>2514.2350000000001</v>
      </c>
      <c r="Z2837" s="4">
        <v>1017.157</v>
      </c>
      <c r="AA2837" s="4">
        <v>201.79300000000001</v>
      </c>
    </row>
    <row r="2838" spans="1:27" s="6" customFormat="1" x14ac:dyDescent="0.3">
      <c r="A2838" s="40">
        <v>2837</v>
      </c>
      <c r="B2838" s="18" t="s">
        <v>323</v>
      </c>
      <c r="C2838" s="44" t="s">
        <v>202</v>
      </c>
      <c r="D2838" s="41">
        <v>19</v>
      </c>
      <c r="E2838" s="41">
        <v>925</v>
      </c>
      <c r="F2838" s="41">
        <v>2065</v>
      </c>
      <c r="G2838" s="4">
        <v>2669.915</v>
      </c>
      <c r="H2838" s="4">
        <v>2713.538</v>
      </c>
      <c r="I2838" s="4">
        <v>2788.8139999999999</v>
      </c>
      <c r="J2838" s="4">
        <v>2913.8359999999998</v>
      </c>
      <c r="K2838" s="4">
        <v>3059.0030000000002</v>
      </c>
      <c r="L2838" s="4">
        <v>3159.761</v>
      </c>
      <c r="M2838" s="4">
        <v>3210.7979999999998</v>
      </c>
      <c r="N2838" s="4">
        <v>3259.623</v>
      </c>
      <c r="O2838" s="4">
        <v>3352.26</v>
      </c>
      <c r="P2838" s="4">
        <v>3525.0030000000002</v>
      </c>
      <c r="Q2838" s="4">
        <v>3748.9479999999999</v>
      </c>
      <c r="R2838" s="4">
        <v>4051.03</v>
      </c>
      <c r="S2838" s="4">
        <v>3946.47</v>
      </c>
      <c r="T2838" s="4">
        <v>3846.25</v>
      </c>
      <c r="U2838" s="4">
        <v>3840.6410000000001</v>
      </c>
      <c r="V2838" s="4">
        <v>3867.9349999999999</v>
      </c>
      <c r="W2838" s="4">
        <v>3985.598</v>
      </c>
      <c r="X2838" s="4">
        <v>3822.6080000000002</v>
      </c>
      <c r="Y2838" s="4">
        <v>2691.9679999999998</v>
      </c>
      <c r="Z2838" s="4">
        <v>1146.546</v>
      </c>
      <c r="AA2838" s="4">
        <v>255.69499999999999</v>
      </c>
    </row>
    <row r="2839" spans="1:27" s="6" customFormat="1" x14ac:dyDescent="0.3">
      <c r="A2839" s="40">
        <v>2838</v>
      </c>
      <c r="B2839" s="18" t="s">
        <v>323</v>
      </c>
      <c r="C2839" s="44" t="s">
        <v>202</v>
      </c>
      <c r="D2839" s="41">
        <v>19</v>
      </c>
      <c r="E2839" s="41">
        <v>925</v>
      </c>
      <c r="F2839" s="41">
        <v>2070</v>
      </c>
      <c r="G2839" s="4">
        <v>2663.5929999999998</v>
      </c>
      <c r="H2839" s="4">
        <v>2685.7060000000001</v>
      </c>
      <c r="I2839" s="4">
        <v>2722.2939999999999</v>
      </c>
      <c r="J2839" s="4">
        <v>2814.9960000000001</v>
      </c>
      <c r="K2839" s="4">
        <v>2973.2040000000002</v>
      </c>
      <c r="L2839" s="4">
        <v>3130.4</v>
      </c>
      <c r="M2839" s="4">
        <v>3218.2570000000001</v>
      </c>
      <c r="N2839" s="4">
        <v>3250.7649999999999</v>
      </c>
      <c r="O2839" s="4">
        <v>3283.9229999999998</v>
      </c>
      <c r="P2839" s="4">
        <v>3364.1779999999999</v>
      </c>
      <c r="Q2839" s="4">
        <v>3526.33</v>
      </c>
      <c r="R2839" s="4">
        <v>3739.893</v>
      </c>
      <c r="S2839" s="4">
        <v>4029.4879999999998</v>
      </c>
      <c r="T2839" s="4">
        <v>3908.4960000000001</v>
      </c>
      <c r="U2839" s="4">
        <v>3777.8150000000001</v>
      </c>
      <c r="V2839" s="4">
        <v>3709.69</v>
      </c>
      <c r="W2839" s="4">
        <v>3589.6350000000002</v>
      </c>
      <c r="X2839" s="4">
        <v>3380.0540000000001</v>
      </c>
      <c r="Y2839" s="4">
        <v>2658.8620000000001</v>
      </c>
      <c r="Z2839" s="4">
        <v>1270.087</v>
      </c>
      <c r="AA2839" s="4">
        <v>304.54500000000002</v>
      </c>
    </row>
    <row r="2840" spans="1:27" s="6" customFormat="1" x14ac:dyDescent="0.3">
      <c r="A2840" s="40">
        <v>2839</v>
      </c>
      <c r="B2840" s="18" t="s">
        <v>323</v>
      </c>
      <c r="C2840" s="44" t="s">
        <v>202</v>
      </c>
      <c r="D2840" s="41">
        <v>19</v>
      </c>
      <c r="E2840" s="41">
        <v>925</v>
      </c>
      <c r="F2840" s="41">
        <v>2075</v>
      </c>
      <c r="G2840" s="4">
        <v>2654.4409999999998</v>
      </c>
      <c r="H2840" s="4">
        <v>2678.4110000000001</v>
      </c>
      <c r="I2840" s="4">
        <v>2693.93</v>
      </c>
      <c r="J2840" s="4">
        <v>2746.8739999999998</v>
      </c>
      <c r="K2840" s="4">
        <v>2870.692</v>
      </c>
      <c r="L2840" s="4">
        <v>3040.2020000000002</v>
      </c>
      <c r="M2840" s="4">
        <v>3185.3229999999999</v>
      </c>
      <c r="N2840" s="4">
        <v>3255.85</v>
      </c>
      <c r="O2840" s="4">
        <v>3273.748</v>
      </c>
      <c r="P2840" s="4">
        <v>3295.5340000000001</v>
      </c>
      <c r="Q2840" s="4">
        <v>3366.3229999999999</v>
      </c>
      <c r="R2840" s="4">
        <v>3519.473</v>
      </c>
      <c r="S2840" s="4">
        <v>3722.5659999999998</v>
      </c>
      <c r="T2840" s="4">
        <v>3995.933</v>
      </c>
      <c r="U2840" s="4">
        <v>3849.0920000000001</v>
      </c>
      <c r="V2840" s="4">
        <v>3662.605</v>
      </c>
      <c r="W2840" s="4">
        <v>3467.665</v>
      </c>
      <c r="X2840" s="4">
        <v>3080.5419999999999</v>
      </c>
      <c r="Y2840" s="4">
        <v>2400.5149999999999</v>
      </c>
      <c r="Z2840" s="4">
        <v>1295.5250000000001</v>
      </c>
      <c r="AA2840" s="4">
        <v>353.05599999999998</v>
      </c>
    </row>
    <row r="2841" spans="1:27" s="6" customFormat="1" x14ac:dyDescent="0.3">
      <c r="A2841" s="40">
        <v>2840</v>
      </c>
      <c r="B2841" s="18" t="s">
        <v>323</v>
      </c>
      <c r="C2841" s="44" t="s">
        <v>202</v>
      </c>
      <c r="D2841" s="41">
        <v>19</v>
      </c>
      <c r="E2841" s="41">
        <v>925</v>
      </c>
      <c r="F2841" s="41">
        <v>2080</v>
      </c>
      <c r="G2841" s="4">
        <v>2623.8159999999998</v>
      </c>
      <c r="H2841" s="4">
        <v>2668.2759999999998</v>
      </c>
      <c r="I2841" s="4">
        <v>2686.0929999999998</v>
      </c>
      <c r="J2841" s="4">
        <v>2716.8609999999999</v>
      </c>
      <c r="K2841" s="4">
        <v>2798.8780000000002</v>
      </c>
      <c r="L2841" s="4">
        <v>2933.2629999999999</v>
      </c>
      <c r="M2841" s="4">
        <v>3091.538</v>
      </c>
      <c r="N2841" s="4">
        <v>3220.5279999999998</v>
      </c>
      <c r="O2841" s="4">
        <v>3277.4850000000001</v>
      </c>
      <c r="P2841" s="4">
        <v>3284.9079999999999</v>
      </c>
      <c r="Q2841" s="4">
        <v>3298.1770000000001</v>
      </c>
      <c r="R2841" s="4">
        <v>3361.11</v>
      </c>
      <c r="S2841" s="4">
        <v>3505.3690000000001</v>
      </c>
      <c r="T2841" s="4">
        <v>3694.97</v>
      </c>
      <c r="U2841" s="4">
        <v>3943.45</v>
      </c>
      <c r="V2841" s="4">
        <v>3748.4589999999998</v>
      </c>
      <c r="W2841" s="4">
        <v>3446.605</v>
      </c>
      <c r="X2841" s="4">
        <v>3015.154</v>
      </c>
      <c r="Y2841" s="4">
        <v>2235.0630000000001</v>
      </c>
      <c r="Z2841" s="4">
        <v>1209.4939999999999</v>
      </c>
      <c r="AA2841" s="4">
        <v>381.10599999999999</v>
      </c>
    </row>
    <row r="2842" spans="1:27" s="6" customFormat="1" x14ac:dyDescent="0.3">
      <c r="A2842" s="40">
        <v>2841</v>
      </c>
      <c r="B2842" s="18" t="s">
        <v>323</v>
      </c>
      <c r="C2842" s="44" t="s">
        <v>202</v>
      </c>
      <c r="D2842" s="41">
        <v>19</v>
      </c>
      <c r="E2842" s="41">
        <v>925</v>
      </c>
      <c r="F2842" s="41">
        <v>2085</v>
      </c>
      <c r="G2842" s="4">
        <v>2571.3789999999999</v>
      </c>
      <c r="H2842" s="4">
        <v>2636.6709999999998</v>
      </c>
      <c r="I2842" s="4">
        <v>2675.415</v>
      </c>
      <c r="J2842" s="4">
        <v>2707.413</v>
      </c>
      <c r="K2842" s="4">
        <v>2765.1590000000001</v>
      </c>
      <c r="L2842" s="4">
        <v>2857.0070000000001</v>
      </c>
      <c r="M2842" s="4">
        <v>2980.998</v>
      </c>
      <c r="N2842" s="4">
        <v>3124.3319999999999</v>
      </c>
      <c r="O2842" s="4">
        <v>3240.7910000000002</v>
      </c>
      <c r="P2842" s="4">
        <v>3288.134</v>
      </c>
      <c r="Q2842" s="4">
        <v>3287.857</v>
      </c>
      <c r="R2842" s="4">
        <v>3294.2130000000002</v>
      </c>
      <c r="S2842" s="4">
        <v>3349.5659999999998</v>
      </c>
      <c r="T2842" s="4">
        <v>3482.46</v>
      </c>
      <c r="U2842" s="4">
        <v>3651.4389999999999</v>
      </c>
      <c r="V2842" s="4">
        <v>3854.3110000000001</v>
      </c>
      <c r="W2842" s="4">
        <v>3556.3519999999999</v>
      </c>
      <c r="X2842" s="4">
        <v>3035.0230000000001</v>
      </c>
      <c r="Y2842" s="4">
        <v>2239.165</v>
      </c>
      <c r="Z2842" s="4">
        <v>1166.694</v>
      </c>
      <c r="AA2842" s="4">
        <v>381.54899999999998</v>
      </c>
    </row>
    <row r="2843" spans="1:27" s="6" customFormat="1" x14ac:dyDescent="0.3">
      <c r="A2843" s="40">
        <v>2842</v>
      </c>
      <c r="B2843" s="18" t="s">
        <v>323</v>
      </c>
      <c r="C2843" s="44" t="s">
        <v>202</v>
      </c>
      <c r="D2843" s="41">
        <v>19</v>
      </c>
      <c r="E2843" s="41">
        <v>925</v>
      </c>
      <c r="F2843" s="41">
        <v>2090</v>
      </c>
      <c r="G2843" s="4">
        <v>2515.1329999999998</v>
      </c>
      <c r="H2843" s="4">
        <v>2583.2420000000002</v>
      </c>
      <c r="I2843" s="4">
        <v>2643.2759999999998</v>
      </c>
      <c r="J2843" s="4">
        <v>2695.0880000000002</v>
      </c>
      <c r="K2843" s="4">
        <v>2752.011</v>
      </c>
      <c r="L2843" s="4">
        <v>2818.8519999999999</v>
      </c>
      <c r="M2843" s="4">
        <v>2901.1179999999999</v>
      </c>
      <c r="N2843" s="4">
        <v>3011.3690000000001</v>
      </c>
      <c r="O2843" s="4">
        <v>3143.223</v>
      </c>
      <c r="P2843" s="4">
        <v>3250.8980000000001</v>
      </c>
      <c r="Q2843" s="4">
        <v>3291.2669999999998</v>
      </c>
      <c r="R2843" s="4">
        <v>3284.877</v>
      </c>
      <c r="S2843" s="4">
        <v>3284.6930000000002</v>
      </c>
      <c r="T2843" s="4">
        <v>3330.4160000000002</v>
      </c>
      <c r="U2843" s="4">
        <v>3445.9879999999998</v>
      </c>
      <c r="V2843" s="4">
        <v>3577.1509999999998</v>
      </c>
      <c r="W2843" s="4">
        <v>3681.605</v>
      </c>
      <c r="X2843" s="4">
        <v>3178.9589999999998</v>
      </c>
      <c r="Y2843" s="4">
        <v>2305.8380000000002</v>
      </c>
      <c r="Z2843" s="4">
        <v>1212.29</v>
      </c>
      <c r="AA2843" s="4">
        <v>386.08</v>
      </c>
    </row>
    <row r="2844" spans="1:27" s="6" customFormat="1" x14ac:dyDescent="0.3">
      <c r="A2844" s="40">
        <v>2843</v>
      </c>
      <c r="B2844" s="18" t="s">
        <v>323</v>
      </c>
      <c r="C2844" s="44" t="s">
        <v>202</v>
      </c>
      <c r="D2844" s="41">
        <v>19</v>
      </c>
      <c r="E2844" s="41">
        <v>925</v>
      </c>
      <c r="F2844" s="41">
        <v>2095</v>
      </c>
      <c r="G2844" s="4">
        <v>2471.0610000000001</v>
      </c>
      <c r="H2844" s="4">
        <v>2526.009</v>
      </c>
      <c r="I2844" s="4">
        <v>2589.2910000000002</v>
      </c>
      <c r="J2844" s="4">
        <v>2661.3229999999999</v>
      </c>
      <c r="K2844" s="4">
        <v>2735.9639999999999</v>
      </c>
      <c r="L2844" s="4">
        <v>2801.2289999999998</v>
      </c>
      <c r="M2844" s="4">
        <v>2859.3209999999999</v>
      </c>
      <c r="N2844" s="4">
        <v>2929.038</v>
      </c>
      <c r="O2844" s="4">
        <v>3028.8449999999998</v>
      </c>
      <c r="P2844" s="4">
        <v>3152.7330000000002</v>
      </c>
      <c r="Q2844" s="4">
        <v>3254.152</v>
      </c>
      <c r="R2844" s="4">
        <v>3289.0770000000002</v>
      </c>
      <c r="S2844" s="4">
        <v>3276.9830000000002</v>
      </c>
      <c r="T2844" s="4">
        <v>3268.518</v>
      </c>
      <c r="U2844" s="4">
        <v>3299.5390000000002</v>
      </c>
      <c r="V2844" s="4">
        <v>3383.2570000000001</v>
      </c>
      <c r="W2844" s="4">
        <v>3432.125</v>
      </c>
      <c r="X2844" s="4">
        <v>3332.9639999999999</v>
      </c>
      <c r="Y2844" s="4">
        <v>2475.6950000000002</v>
      </c>
      <c r="Z2844" s="4">
        <v>1293.6079999999999</v>
      </c>
      <c r="AA2844" s="4">
        <v>413.77600000000001</v>
      </c>
    </row>
    <row r="2845" spans="1:27" s="6" customFormat="1" x14ac:dyDescent="0.3">
      <c r="A2845" s="40">
        <v>2844</v>
      </c>
      <c r="B2845" s="18" t="s">
        <v>323</v>
      </c>
      <c r="C2845" s="44" t="s">
        <v>202</v>
      </c>
      <c r="D2845" s="41">
        <v>19</v>
      </c>
      <c r="E2845" s="41">
        <v>925</v>
      </c>
      <c r="F2845" s="41">
        <v>2100</v>
      </c>
      <c r="G2845" s="4">
        <v>2441.4110000000001</v>
      </c>
      <c r="H2845" s="4">
        <v>2480.9459999999999</v>
      </c>
      <c r="I2845" s="4">
        <v>2531.5160000000001</v>
      </c>
      <c r="J2845" s="4">
        <v>2605.77</v>
      </c>
      <c r="K2845" s="4">
        <v>2698.623</v>
      </c>
      <c r="L2845" s="4">
        <v>2780.8220000000001</v>
      </c>
      <c r="M2845" s="4">
        <v>2838.07</v>
      </c>
      <c r="N2845" s="4">
        <v>2884.7330000000002</v>
      </c>
      <c r="O2845" s="4">
        <v>2944.991</v>
      </c>
      <c r="P2845" s="4">
        <v>3037.6709999999998</v>
      </c>
      <c r="Q2845" s="4">
        <v>3156.0070000000001</v>
      </c>
      <c r="R2845" s="4">
        <v>3252.6329999999998</v>
      </c>
      <c r="S2845" s="4">
        <v>3282.6010000000001</v>
      </c>
      <c r="T2845" s="4">
        <v>3263.4079999999999</v>
      </c>
      <c r="U2845" s="4">
        <v>3242.288</v>
      </c>
      <c r="V2845" s="4">
        <v>3246.1849999999999</v>
      </c>
      <c r="W2845" s="4">
        <v>3260.3780000000002</v>
      </c>
      <c r="X2845" s="4">
        <v>3136.9589999999998</v>
      </c>
      <c r="Y2845" s="4">
        <v>2656.6019999999999</v>
      </c>
      <c r="Z2845" s="4">
        <v>1441.713</v>
      </c>
      <c r="AA2845" s="4">
        <v>459.54899999999998</v>
      </c>
    </row>
    <row r="2846" spans="1:27" s="6" customFormat="1" x14ac:dyDescent="0.3">
      <c r="A2846" s="40">
        <v>2845</v>
      </c>
      <c r="B2846" s="18" t="s">
        <v>323</v>
      </c>
      <c r="C2846" s="43" t="s">
        <v>203</v>
      </c>
      <c r="D2846" s="41"/>
      <c r="E2846" s="41">
        <v>8</v>
      </c>
      <c r="F2846" s="41">
        <v>2015</v>
      </c>
      <c r="G2846" s="4">
        <v>82.897000000000006</v>
      </c>
      <c r="H2846" s="4">
        <v>76.212000000000003</v>
      </c>
      <c r="I2846" s="4">
        <v>94.590999999999994</v>
      </c>
      <c r="J2846" s="4">
        <v>122.512</v>
      </c>
      <c r="K2846" s="4">
        <v>100.873</v>
      </c>
      <c r="L2846" s="4">
        <v>90.581000000000003</v>
      </c>
      <c r="M2846" s="4">
        <v>105.229</v>
      </c>
      <c r="N2846" s="4">
        <v>99.114000000000004</v>
      </c>
      <c r="O2846" s="4">
        <v>98.41</v>
      </c>
      <c r="P2846" s="4">
        <v>100.825</v>
      </c>
      <c r="Q2846" s="4">
        <v>108.377</v>
      </c>
      <c r="R2846" s="4">
        <v>100.723</v>
      </c>
      <c r="S2846" s="4">
        <v>77.623999999999995</v>
      </c>
      <c r="T2846" s="4">
        <v>56.134999999999998</v>
      </c>
      <c r="U2846" s="4">
        <v>52.755000000000003</v>
      </c>
      <c r="V2846" s="4">
        <v>42.76</v>
      </c>
      <c r="W2846" s="4">
        <v>22.515999999999998</v>
      </c>
      <c r="X2846" s="4">
        <v>11.228999999999999</v>
      </c>
      <c r="Y2846" s="4">
        <v>3.4489999999999998</v>
      </c>
      <c r="Z2846" s="4">
        <v>0.626</v>
      </c>
      <c r="AA2846" s="4">
        <v>4.9000000000000002E-2</v>
      </c>
    </row>
    <row r="2847" spans="1:27" s="6" customFormat="1" x14ac:dyDescent="0.3">
      <c r="A2847" s="40">
        <v>2846</v>
      </c>
      <c r="B2847" s="18" t="s">
        <v>323</v>
      </c>
      <c r="C2847" s="43" t="s">
        <v>203</v>
      </c>
      <c r="D2847" s="41"/>
      <c r="E2847" s="41">
        <v>8</v>
      </c>
      <c r="F2847" s="41">
        <v>2020</v>
      </c>
      <c r="G2847" s="4">
        <v>80.700999999999993</v>
      </c>
      <c r="H2847" s="4">
        <v>81.899000000000001</v>
      </c>
      <c r="I2847" s="4">
        <v>75.662000000000006</v>
      </c>
      <c r="J2847" s="4">
        <v>93.135999999999996</v>
      </c>
      <c r="K2847" s="4">
        <v>119.17100000000001</v>
      </c>
      <c r="L2847" s="4">
        <v>96.796999999999997</v>
      </c>
      <c r="M2847" s="4">
        <v>87.147000000000006</v>
      </c>
      <c r="N2847" s="4">
        <v>102.664</v>
      </c>
      <c r="O2847" s="4">
        <v>97.225999999999999</v>
      </c>
      <c r="P2847" s="4">
        <v>96.85</v>
      </c>
      <c r="Q2847" s="4">
        <v>99.29</v>
      </c>
      <c r="R2847" s="4">
        <v>106.526</v>
      </c>
      <c r="S2847" s="4">
        <v>98.263000000000005</v>
      </c>
      <c r="T2847" s="4">
        <v>74.397000000000006</v>
      </c>
      <c r="U2847" s="4">
        <v>51.951999999999998</v>
      </c>
      <c r="V2847" s="4">
        <v>45.703000000000003</v>
      </c>
      <c r="W2847" s="4">
        <v>32.783000000000001</v>
      </c>
      <c r="X2847" s="4">
        <v>13.923</v>
      </c>
      <c r="Y2847" s="4">
        <v>4.88</v>
      </c>
      <c r="Z2847" s="4">
        <v>0.88500000000000001</v>
      </c>
      <c r="AA2847" s="4">
        <v>0.08</v>
      </c>
    </row>
    <row r="2848" spans="1:27" s="6" customFormat="1" x14ac:dyDescent="0.3">
      <c r="A2848" s="40">
        <v>2847</v>
      </c>
      <c r="B2848" s="18" t="s">
        <v>323</v>
      </c>
      <c r="C2848" s="43" t="s">
        <v>203</v>
      </c>
      <c r="D2848" s="41"/>
      <c r="E2848" s="41">
        <v>8</v>
      </c>
      <c r="F2848" s="41">
        <v>2025</v>
      </c>
      <c r="G2848" s="4">
        <v>79.585999999999999</v>
      </c>
      <c r="H2848" s="4">
        <v>79.72</v>
      </c>
      <c r="I2848" s="4">
        <v>81.350999999999999</v>
      </c>
      <c r="J2848" s="4">
        <v>74.227999999999994</v>
      </c>
      <c r="K2848" s="4">
        <v>89.846999999999994</v>
      </c>
      <c r="L2848" s="4">
        <v>115.077</v>
      </c>
      <c r="M2848" s="4">
        <v>93.364000000000004</v>
      </c>
      <c r="N2848" s="4">
        <v>84.650999999999996</v>
      </c>
      <c r="O2848" s="4">
        <v>100.789</v>
      </c>
      <c r="P2848" s="4">
        <v>95.706999999999994</v>
      </c>
      <c r="Q2848" s="4">
        <v>95.403000000000006</v>
      </c>
      <c r="R2848" s="4">
        <v>97.641000000000005</v>
      </c>
      <c r="S2848" s="4">
        <v>104.086</v>
      </c>
      <c r="T2848" s="4">
        <v>94.484999999999999</v>
      </c>
      <c r="U2848" s="4">
        <v>69.263000000000005</v>
      </c>
      <c r="V2848" s="4">
        <v>45.481000000000002</v>
      </c>
      <c r="W2848" s="4">
        <v>35.701999999999998</v>
      </c>
      <c r="X2848" s="4">
        <v>20.91</v>
      </c>
      <c r="Y2848" s="4">
        <v>6.3380000000000001</v>
      </c>
      <c r="Z2848" s="4">
        <v>1.3340000000000001</v>
      </c>
      <c r="AA2848" s="4">
        <v>0.122</v>
      </c>
    </row>
    <row r="2849" spans="1:27" s="6" customFormat="1" x14ac:dyDescent="0.3">
      <c r="A2849" s="40">
        <v>2848</v>
      </c>
      <c r="B2849" s="18" t="s">
        <v>323</v>
      </c>
      <c r="C2849" s="43" t="s">
        <v>203</v>
      </c>
      <c r="D2849" s="41"/>
      <c r="E2849" s="41">
        <v>8</v>
      </c>
      <c r="F2849" s="41">
        <v>2030</v>
      </c>
      <c r="G2849" s="4">
        <v>75.661000000000001</v>
      </c>
      <c r="H2849" s="4">
        <v>78.617000000000004</v>
      </c>
      <c r="I2849" s="4">
        <v>79.180999999999997</v>
      </c>
      <c r="J2849" s="4">
        <v>79.92</v>
      </c>
      <c r="K2849" s="4">
        <v>70.97</v>
      </c>
      <c r="L2849" s="4">
        <v>85.82</v>
      </c>
      <c r="M2849" s="4">
        <v>111.623</v>
      </c>
      <c r="N2849" s="4">
        <v>90.869</v>
      </c>
      <c r="O2849" s="4">
        <v>82.861000000000004</v>
      </c>
      <c r="P2849" s="4">
        <v>99.284000000000006</v>
      </c>
      <c r="Q2849" s="4">
        <v>94.317999999999998</v>
      </c>
      <c r="R2849" s="4">
        <v>93.873000000000005</v>
      </c>
      <c r="S2849" s="4">
        <v>95.510999999999996</v>
      </c>
      <c r="T2849" s="4">
        <v>100.351</v>
      </c>
      <c r="U2849" s="4">
        <v>88.433999999999997</v>
      </c>
      <c r="V2849" s="4">
        <v>61.23</v>
      </c>
      <c r="W2849" s="4">
        <v>36.131</v>
      </c>
      <c r="X2849" s="4">
        <v>23.414000000000001</v>
      </c>
      <c r="Y2849" s="4">
        <v>9.93</v>
      </c>
      <c r="Z2849" s="4">
        <v>1.8380000000000001</v>
      </c>
      <c r="AA2849" s="4">
        <v>0.19500000000000001</v>
      </c>
    </row>
    <row r="2850" spans="1:27" s="6" customFormat="1" x14ac:dyDescent="0.3">
      <c r="A2850" s="40">
        <v>2849</v>
      </c>
      <c r="B2850" s="18" t="s">
        <v>323</v>
      </c>
      <c r="C2850" s="43" t="s">
        <v>203</v>
      </c>
      <c r="D2850" s="41"/>
      <c r="E2850" s="41">
        <v>8</v>
      </c>
      <c r="F2850" s="41">
        <v>2035</v>
      </c>
      <c r="G2850" s="4">
        <v>68.558000000000007</v>
      </c>
      <c r="H2850" s="4">
        <v>74.704999999999998</v>
      </c>
      <c r="I2850" s="4">
        <v>78.084000000000003</v>
      </c>
      <c r="J2850" s="4">
        <v>77.754999999999995</v>
      </c>
      <c r="K2850" s="4">
        <v>76.664000000000001</v>
      </c>
      <c r="L2850" s="4">
        <v>66.983000000000004</v>
      </c>
      <c r="M2850" s="4">
        <v>82.436999999999998</v>
      </c>
      <c r="N2850" s="4">
        <v>109.098</v>
      </c>
      <c r="O2850" s="4">
        <v>89.076999999999998</v>
      </c>
      <c r="P2850" s="4">
        <v>81.478999999999999</v>
      </c>
      <c r="Q2850" s="4">
        <v>97.914000000000001</v>
      </c>
      <c r="R2850" s="4">
        <v>92.869</v>
      </c>
      <c r="S2850" s="4">
        <v>91.932000000000002</v>
      </c>
      <c r="T2850" s="4">
        <v>92.296000000000006</v>
      </c>
      <c r="U2850" s="4">
        <v>94.370999999999995</v>
      </c>
      <c r="V2850" s="4">
        <v>78.884</v>
      </c>
      <c r="W2850" s="4">
        <v>49.423000000000002</v>
      </c>
      <c r="X2850" s="4">
        <v>24.323</v>
      </c>
      <c r="Y2850" s="4">
        <v>11.577</v>
      </c>
      <c r="Z2850" s="4">
        <v>3.0470000000000002</v>
      </c>
      <c r="AA2850" s="4">
        <v>0.28799999999999998</v>
      </c>
    </row>
    <row r="2851" spans="1:27" s="6" customFormat="1" x14ac:dyDescent="0.3">
      <c r="A2851" s="40">
        <v>2850</v>
      </c>
      <c r="B2851" s="18" t="s">
        <v>323</v>
      </c>
      <c r="C2851" s="43" t="s">
        <v>203</v>
      </c>
      <c r="D2851" s="41"/>
      <c r="E2851" s="41">
        <v>8</v>
      </c>
      <c r="F2851" s="41">
        <v>2040</v>
      </c>
      <c r="G2851" s="4">
        <v>61.563000000000002</v>
      </c>
      <c r="H2851" s="4">
        <v>67.614999999999995</v>
      </c>
      <c r="I2851" s="4">
        <v>74.180999999999997</v>
      </c>
      <c r="J2851" s="4">
        <v>76.662000000000006</v>
      </c>
      <c r="K2851" s="4">
        <v>74.507999999999996</v>
      </c>
      <c r="L2851" s="4">
        <v>72.677000000000007</v>
      </c>
      <c r="M2851" s="4">
        <v>63.643999999999998</v>
      </c>
      <c r="N2851" s="4">
        <v>79.992999999999995</v>
      </c>
      <c r="O2851" s="4">
        <v>107.27</v>
      </c>
      <c r="P2851" s="4">
        <v>87.691999999999993</v>
      </c>
      <c r="Q2851" s="4">
        <v>80.284000000000006</v>
      </c>
      <c r="R2851" s="4">
        <v>96.492000000000004</v>
      </c>
      <c r="S2851" s="4">
        <v>91.057000000000002</v>
      </c>
      <c r="T2851" s="4">
        <v>89.039000000000001</v>
      </c>
      <c r="U2851" s="4">
        <v>87.171999999999997</v>
      </c>
      <c r="V2851" s="4">
        <v>84.88</v>
      </c>
      <c r="W2851" s="4">
        <v>64.626000000000005</v>
      </c>
      <c r="X2851" s="4">
        <v>34.104999999999997</v>
      </c>
      <c r="Y2851" s="4">
        <v>12.497999999999999</v>
      </c>
      <c r="Z2851" s="4">
        <v>3.7530000000000001</v>
      </c>
      <c r="AA2851" s="4">
        <v>0.5</v>
      </c>
    </row>
    <row r="2852" spans="1:27" s="6" customFormat="1" x14ac:dyDescent="0.3">
      <c r="A2852" s="40">
        <v>2851</v>
      </c>
      <c r="B2852" s="18" t="s">
        <v>323</v>
      </c>
      <c r="C2852" s="43" t="s">
        <v>203</v>
      </c>
      <c r="D2852" s="41"/>
      <c r="E2852" s="41">
        <v>8</v>
      </c>
      <c r="F2852" s="41">
        <v>2045</v>
      </c>
      <c r="G2852" s="4">
        <v>57.901000000000003</v>
      </c>
      <c r="H2852" s="4">
        <v>60.63</v>
      </c>
      <c r="I2852" s="4">
        <v>67.097999999999999</v>
      </c>
      <c r="J2852" s="4">
        <v>72.763999999999996</v>
      </c>
      <c r="K2852" s="4">
        <v>73.421000000000006</v>
      </c>
      <c r="L2852" s="4">
        <v>70.531999999999996</v>
      </c>
      <c r="M2852" s="4">
        <v>69.337999999999994</v>
      </c>
      <c r="N2852" s="4">
        <v>61.25</v>
      </c>
      <c r="O2852" s="4">
        <v>78.269000000000005</v>
      </c>
      <c r="P2852" s="4">
        <v>105.83</v>
      </c>
      <c r="Q2852" s="4">
        <v>86.489000000000004</v>
      </c>
      <c r="R2852" s="4">
        <v>79.099999999999994</v>
      </c>
      <c r="S2852" s="4">
        <v>94.725999999999999</v>
      </c>
      <c r="T2852" s="4">
        <v>88.38</v>
      </c>
      <c r="U2852" s="4">
        <v>84.429000000000002</v>
      </c>
      <c r="V2852" s="4">
        <v>78.986999999999995</v>
      </c>
      <c r="W2852" s="4">
        <v>70.471000000000004</v>
      </c>
      <c r="X2852" s="4">
        <v>45.619</v>
      </c>
      <c r="Y2852" s="4">
        <v>18.161999999999999</v>
      </c>
      <c r="Z2852" s="4">
        <v>4.266</v>
      </c>
      <c r="AA2852" s="4">
        <v>0.67400000000000004</v>
      </c>
    </row>
    <row r="2853" spans="1:27" s="6" customFormat="1" x14ac:dyDescent="0.3">
      <c r="A2853" s="40">
        <v>2852</v>
      </c>
      <c r="B2853" s="18" t="s">
        <v>323</v>
      </c>
      <c r="C2853" s="43" t="s">
        <v>203</v>
      </c>
      <c r="D2853" s="41"/>
      <c r="E2853" s="41">
        <v>8</v>
      </c>
      <c r="F2853" s="41">
        <v>2050</v>
      </c>
      <c r="G2853" s="4">
        <v>56.597999999999999</v>
      </c>
      <c r="H2853" s="4">
        <v>56.978999999999999</v>
      </c>
      <c r="I2853" s="4">
        <v>60.119</v>
      </c>
      <c r="J2853" s="4">
        <v>65.688999999999993</v>
      </c>
      <c r="K2853" s="4">
        <v>69.531999999999996</v>
      </c>
      <c r="L2853" s="4">
        <v>69.454999999999998</v>
      </c>
      <c r="M2853" s="4">
        <v>67.203999999999994</v>
      </c>
      <c r="N2853" s="4">
        <v>66.941999999999993</v>
      </c>
      <c r="O2853" s="4">
        <v>59.591999999999999</v>
      </c>
      <c r="P2853" s="4">
        <v>76.980999999999995</v>
      </c>
      <c r="Q2853" s="4">
        <v>104.551</v>
      </c>
      <c r="R2853" s="4">
        <v>85.298000000000002</v>
      </c>
      <c r="S2853" s="4">
        <v>77.694000000000003</v>
      </c>
      <c r="T2853" s="4">
        <v>92.131</v>
      </c>
      <c r="U2853" s="4">
        <v>84.119</v>
      </c>
      <c r="V2853" s="4">
        <v>77.034999999999997</v>
      </c>
      <c r="W2853" s="4">
        <v>66.400999999999996</v>
      </c>
      <c r="X2853" s="4">
        <v>50.817</v>
      </c>
      <c r="Y2853" s="4">
        <v>25.132999999999999</v>
      </c>
      <c r="Z2853" s="4">
        <v>6.5149999999999997</v>
      </c>
      <c r="AA2853" s="4">
        <v>0.82799999999999996</v>
      </c>
    </row>
    <row r="2854" spans="1:27" s="6" customFormat="1" x14ac:dyDescent="0.3">
      <c r="A2854" s="40">
        <v>2853</v>
      </c>
      <c r="B2854" s="18" t="s">
        <v>323</v>
      </c>
      <c r="C2854" s="43" t="s">
        <v>203</v>
      </c>
      <c r="D2854" s="41"/>
      <c r="E2854" s="41">
        <v>8</v>
      </c>
      <c r="F2854" s="41">
        <v>2055</v>
      </c>
      <c r="G2854" s="4">
        <v>54.939</v>
      </c>
      <c r="H2854" s="4">
        <v>55.722999999999999</v>
      </c>
      <c r="I2854" s="4">
        <v>56.493000000000002</v>
      </c>
      <c r="J2854" s="4">
        <v>58.783000000000001</v>
      </c>
      <c r="K2854" s="4">
        <v>62.624000000000002</v>
      </c>
      <c r="L2854" s="4">
        <v>65.771000000000001</v>
      </c>
      <c r="M2854" s="4">
        <v>66.296999999999997</v>
      </c>
      <c r="N2854" s="4">
        <v>64.933000000000007</v>
      </c>
      <c r="O2854" s="4">
        <v>65.353999999999999</v>
      </c>
      <c r="P2854" s="4">
        <v>58.447000000000003</v>
      </c>
      <c r="Q2854" s="4">
        <v>75.945999999999998</v>
      </c>
      <c r="R2854" s="4">
        <v>103.273</v>
      </c>
      <c r="S2854" s="4">
        <v>83.897999999999996</v>
      </c>
      <c r="T2854" s="4">
        <v>75.686000000000007</v>
      </c>
      <c r="U2854" s="4">
        <v>88.006</v>
      </c>
      <c r="V2854" s="4">
        <v>77.257000000000005</v>
      </c>
      <c r="W2854" s="4">
        <v>65.531999999999996</v>
      </c>
      <c r="X2854" s="4">
        <v>48.878</v>
      </c>
      <c r="Y2854" s="4">
        <v>28.954000000000001</v>
      </c>
      <c r="Z2854" s="4">
        <v>9.4809999999999999</v>
      </c>
      <c r="AA2854" s="4">
        <v>1.304</v>
      </c>
    </row>
    <row r="2855" spans="1:27" s="6" customFormat="1" x14ac:dyDescent="0.3">
      <c r="A2855" s="40">
        <v>2854</v>
      </c>
      <c r="B2855" s="18" t="s">
        <v>323</v>
      </c>
      <c r="C2855" s="43" t="s">
        <v>203</v>
      </c>
      <c r="D2855" s="41"/>
      <c r="E2855" s="41">
        <v>8</v>
      </c>
      <c r="F2855" s="41">
        <v>2060</v>
      </c>
      <c r="G2855" s="4">
        <v>52.103000000000002</v>
      </c>
      <c r="H2855" s="4">
        <v>54.113</v>
      </c>
      <c r="I2855" s="4">
        <v>55.265999999999998</v>
      </c>
      <c r="J2855" s="4">
        <v>55.231999999999999</v>
      </c>
      <c r="K2855" s="4">
        <v>55.886000000000003</v>
      </c>
      <c r="L2855" s="4">
        <v>59.069000000000003</v>
      </c>
      <c r="M2855" s="4">
        <v>62.783999999999999</v>
      </c>
      <c r="N2855" s="4">
        <v>64.150000000000006</v>
      </c>
      <c r="O2855" s="4">
        <v>63.435000000000002</v>
      </c>
      <c r="P2855" s="4">
        <v>64.25</v>
      </c>
      <c r="Q2855" s="4">
        <v>57.57</v>
      </c>
      <c r="R2855" s="4">
        <v>74.977999999999994</v>
      </c>
      <c r="S2855" s="4">
        <v>101.732</v>
      </c>
      <c r="T2855" s="4">
        <v>81.891999999999996</v>
      </c>
      <c r="U2855" s="4">
        <v>72.52</v>
      </c>
      <c r="V2855" s="4">
        <v>81.322999999999993</v>
      </c>
      <c r="W2855" s="4">
        <v>66.451999999999998</v>
      </c>
      <c r="X2855" s="4">
        <v>49.177</v>
      </c>
      <c r="Y2855" s="4">
        <v>28.745999999999999</v>
      </c>
      <c r="Z2855" s="4">
        <v>11.461</v>
      </c>
      <c r="AA2855" s="4">
        <v>2.0259999999999998</v>
      </c>
    </row>
    <row r="2856" spans="1:27" s="6" customFormat="1" x14ac:dyDescent="0.3">
      <c r="A2856" s="40">
        <v>2855</v>
      </c>
      <c r="B2856" s="18" t="s">
        <v>323</v>
      </c>
      <c r="C2856" s="43" t="s">
        <v>203</v>
      </c>
      <c r="D2856" s="41"/>
      <c r="E2856" s="41">
        <v>8</v>
      </c>
      <c r="F2856" s="41">
        <v>2065</v>
      </c>
      <c r="G2856" s="4">
        <v>48.326000000000001</v>
      </c>
      <c r="H2856" s="4">
        <v>51.325000000000003</v>
      </c>
      <c r="I2856" s="4">
        <v>53.683</v>
      </c>
      <c r="J2856" s="4">
        <v>54.073</v>
      </c>
      <c r="K2856" s="4">
        <v>52.497999999999998</v>
      </c>
      <c r="L2856" s="4">
        <v>52.536000000000001</v>
      </c>
      <c r="M2856" s="4">
        <v>56.258000000000003</v>
      </c>
      <c r="N2856" s="4">
        <v>60.762</v>
      </c>
      <c r="O2856" s="4">
        <v>62.738</v>
      </c>
      <c r="P2856" s="4">
        <v>62.4</v>
      </c>
      <c r="Q2856" s="4">
        <v>63.395000000000003</v>
      </c>
      <c r="R2856" s="4">
        <v>56.802999999999997</v>
      </c>
      <c r="S2856" s="4">
        <v>73.879000000000005</v>
      </c>
      <c r="T2856" s="4">
        <v>99.501000000000005</v>
      </c>
      <c r="U2856" s="4">
        <v>78.715999999999994</v>
      </c>
      <c r="V2856" s="4">
        <v>67.381</v>
      </c>
      <c r="W2856" s="4">
        <v>70.668999999999997</v>
      </c>
      <c r="X2856" s="4">
        <v>50.765999999999998</v>
      </c>
      <c r="Y2856" s="4">
        <v>29.794</v>
      </c>
      <c r="Z2856" s="4">
        <v>11.912000000000001</v>
      </c>
      <c r="AA2856" s="4">
        <v>2.6760000000000002</v>
      </c>
    </row>
    <row r="2857" spans="1:27" s="6" customFormat="1" x14ac:dyDescent="0.3">
      <c r="A2857" s="40">
        <v>2856</v>
      </c>
      <c r="B2857" s="18" t="s">
        <v>323</v>
      </c>
      <c r="C2857" s="43" t="s">
        <v>203</v>
      </c>
      <c r="D2857" s="41"/>
      <c r="E2857" s="41">
        <v>8</v>
      </c>
      <c r="F2857" s="41">
        <v>2070</v>
      </c>
      <c r="G2857" s="4">
        <v>44.587000000000003</v>
      </c>
      <c r="H2857" s="4">
        <v>47.597000000000001</v>
      </c>
      <c r="I2857" s="4">
        <v>50.921999999999997</v>
      </c>
      <c r="J2857" s="4">
        <v>52.561999999999998</v>
      </c>
      <c r="K2857" s="4">
        <v>51.503999999999998</v>
      </c>
      <c r="L2857" s="4">
        <v>49.35</v>
      </c>
      <c r="M2857" s="4">
        <v>49.9</v>
      </c>
      <c r="N2857" s="4">
        <v>54.365000000000002</v>
      </c>
      <c r="O2857" s="4">
        <v>59.444000000000003</v>
      </c>
      <c r="P2857" s="4">
        <v>61.768000000000001</v>
      </c>
      <c r="Q2857" s="4">
        <v>61.609000000000002</v>
      </c>
      <c r="R2857" s="4">
        <v>62.636000000000003</v>
      </c>
      <c r="S2857" s="4">
        <v>55.98</v>
      </c>
      <c r="T2857" s="4">
        <v>72.341999999999999</v>
      </c>
      <c r="U2857" s="4">
        <v>95.938000000000002</v>
      </c>
      <c r="V2857" s="4">
        <v>73.531000000000006</v>
      </c>
      <c r="W2857" s="4">
        <v>59.112000000000002</v>
      </c>
      <c r="X2857" s="4">
        <v>54.905000000000001</v>
      </c>
      <c r="Y2857" s="4">
        <v>31.638999999999999</v>
      </c>
      <c r="Z2857" s="4">
        <v>12.898</v>
      </c>
      <c r="AA2857" s="4">
        <v>3.0529999999999999</v>
      </c>
    </row>
    <row r="2858" spans="1:27" s="6" customFormat="1" x14ac:dyDescent="0.3">
      <c r="A2858" s="40">
        <v>2857</v>
      </c>
      <c r="B2858" s="18" t="s">
        <v>323</v>
      </c>
      <c r="C2858" s="43" t="s">
        <v>203</v>
      </c>
      <c r="D2858" s="41"/>
      <c r="E2858" s="41">
        <v>8</v>
      </c>
      <c r="F2858" s="41">
        <v>2075</v>
      </c>
      <c r="G2858" s="4">
        <v>41.872</v>
      </c>
      <c r="H2858" s="4">
        <v>43.906999999999996</v>
      </c>
      <c r="I2858" s="4">
        <v>47.218000000000004</v>
      </c>
      <c r="J2858" s="4">
        <v>49.872</v>
      </c>
      <c r="K2858" s="4">
        <v>50.154000000000003</v>
      </c>
      <c r="L2858" s="4">
        <v>48.552999999999997</v>
      </c>
      <c r="M2858" s="4">
        <v>46.881</v>
      </c>
      <c r="N2858" s="4">
        <v>48.134</v>
      </c>
      <c r="O2858" s="4">
        <v>53.142000000000003</v>
      </c>
      <c r="P2858" s="4">
        <v>58.545999999999999</v>
      </c>
      <c r="Q2858" s="4">
        <v>61.030999999999999</v>
      </c>
      <c r="R2858" s="4">
        <v>60.911999999999999</v>
      </c>
      <c r="S2858" s="4">
        <v>61.81</v>
      </c>
      <c r="T2858" s="4">
        <v>54.872999999999998</v>
      </c>
      <c r="U2858" s="4">
        <v>69.917000000000002</v>
      </c>
      <c r="V2858" s="4">
        <v>90.066999999999993</v>
      </c>
      <c r="W2858" s="4">
        <v>65.084000000000003</v>
      </c>
      <c r="X2858" s="4">
        <v>46.652999999999999</v>
      </c>
      <c r="Y2858" s="4">
        <v>35.142000000000003</v>
      </c>
      <c r="Z2858" s="4">
        <v>14.282</v>
      </c>
      <c r="AA2858" s="4">
        <v>3.516</v>
      </c>
    </row>
    <row r="2859" spans="1:27" s="6" customFormat="1" x14ac:dyDescent="0.3">
      <c r="A2859" s="40">
        <v>2858</v>
      </c>
      <c r="B2859" s="18" t="s">
        <v>323</v>
      </c>
      <c r="C2859" s="43" t="s">
        <v>203</v>
      </c>
      <c r="D2859" s="41"/>
      <c r="E2859" s="41">
        <v>8</v>
      </c>
      <c r="F2859" s="41">
        <v>2080</v>
      </c>
      <c r="G2859" s="4">
        <v>40.268999999999998</v>
      </c>
      <c r="H2859" s="4">
        <v>41.234999999999999</v>
      </c>
      <c r="I2859" s="4">
        <v>43.555</v>
      </c>
      <c r="J2859" s="4">
        <v>46.24</v>
      </c>
      <c r="K2859" s="4">
        <v>47.625999999999998</v>
      </c>
      <c r="L2859" s="4">
        <v>47.402000000000001</v>
      </c>
      <c r="M2859" s="4">
        <v>46.25</v>
      </c>
      <c r="N2859" s="4">
        <v>45.237000000000002</v>
      </c>
      <c r="O2859" s="4">
        <v>47.002000000000002</v>
      </c>
      <c r="P2859" s="4">
        <v>52.322000000000003</v>
      </c>
      <c r="Q2859" s="4">
        <v>57.872</v>
      </c>
      <c r="R2859" s="4">
        <v>60.387</v>
      </c>
      <c r="S2859" s="4">
        <v>60.164999999999999</v>
      </c>
      <c r="T2859" s="4">
        <v>60.695</v>
      </c>
      <c r="U2859" s="4">
        <v>53.158999999999999</v>
      </c>
      <c r="V2859" s="4">
        <v>65.938999999999993</v>
      </c>
      <c r="W2859" s="4">
        <v>80.415000000000006</v>
      </c>
      <c r="X2859" s="4">
        <v>52.161000000000001</v>
      </c>
      <c r="Y2859" s="4">
        <v>30.649000000000001</v>
      </c>
      <c r="Z2859" s="4">
        <v>16.532</v>
      </c>
      <c r="AA2859" s="4">
        <v>4.1319999999999997</v>
      </c>
    </row>
    <row r="2860" spans="1:27" s="6" customFormat="1" x14ac:dyDescent="0.3">
      <c r="A2860" s="40">
        <v>2859</v>
      </c>
      <c r="B2860" s="18" t="s">
        <v>323</v>
      </c>
      <c r="C2860" s="43" t="s">
        <v>203</v>
      </c>
      <c r="D2860" s="41"/>
      <c r="E2860" s="41">
        <v>8</v>
      </c>
      <c r="F2860" s="41">
        <v>2085</v>
      </c>
      <c r="G2860" s="4">
        <v>39</v>
      </c>
      <c r="H2860" s="4">
        <v>39.679000000000002</v>
      </c>
      <c r="I2860" s="4">
        <v>40.911000000000001</v>
      </c>
      <c r="J2860" s="4">
        <v>42.648000000000003</v>
      </c>
      <c r="K2860" s="4">
        <v>44.156999999999996</v>
      </c>
      <c r="L2860" s="4">
        <v>45.072000000000003</v>
      </c>
      <c r="M2860" s="4">
        <v>45.265999999999998</v>
      </c>
      <c r="N2860" s="4">
        <v>44.725999999999999</v>
      </c>
      <c r="O2860" s="4">
        <v>44.192</v>
      </c>
      <c r="P2860" s="4">
        <v>46.259</v>
      </c>
      <c r="Q2860" s="4">
        <v>51.722000000000001</v>
      </c>
      <c r="R2860" s="4">
        <v>57.293999999999997</v>
      </c>
      <c r="S2860" s="4">
        <v>59.701999999999998</v>
      </c>
      <c r="T2860" s="4">
        <v>59.162999999999997</v>
      </c>
      <c r="U2860" s="4">
        <v>58.953000000000003</v>
      </c>
      <c r="V2860" s="4">
        <v>50.344999999999999</v>
      </c>
      <c r="W2860" s="4">
        <v>59.337000000000003</v>
      </c>
      <c r="X2860" s="4">
        <v>65.379000000000005</v>
      </c>
      <c r="Y2860" s="4">
        <v>35.122</v>
      </c>
      <c r="Z2860" s="4">
        <v>15</v>
      </c>
      <c r="AA2860" s="4">
        <v>5.0449999999999999</v>
      </c>
    </row>
    <row r="2861" spans="1:27" s="6" customFormat="1" x14ac:dyDescent="0.3">
      <c r="A2861" s="40">
        <v>2860</v>
      </c>
      <c r="B2861" s="18" t="s">
        <v>323</v>
      </c>
      <c r="C2861" s="43" t="s">
        <v>203</v>
      </c>
      <c r="D2861" s="41"/>
      <c r="E2861" s="41">
        <v>8</v>
      </c>
      <c r="F2861" s="41">
        <v>2090</v>
      </c>
      <c r="G2861" s="4">
        <v>37.396000000000001</v>
      </c>
      <c r="H2861" s="4">
        <v>38.459000000000003</v>
      </c>
      <c r="I2861" s="4">
        <v>39.381999999999998</v>
      </c>
      <c r="J2861" s="4">
        <v>40.075000000000003</v>
      </c>
      <c r="K2861" s="4">
        <v>40.725999999999999</v>
      </c>
      <c r="L2861" s="4">
        <v>41.802</v>
      </c>
      <c r="M2861" s="4">
        <v>43.100999999999999</v>
      </c>
      <c r="N2861" s="4">
        <v>43.859000000000002</v>
      </c>
      <c r="O2861" s="4">
        <v>43.762</v>
      </c>
      <c r="P2861" s="4">
        <v>43.512</v>
      </c>
      <c r="Q2861" s="4">
        <v>45.725999999999999</v>
      </c>
      <c r="R2861" s="4">
        <v>51.22</v>
      </c>
      <c r="S2861" s="4">
        <v>56.688000000000002</v>
      </c>
      <c r="T2861" s="4">
        <v>58.784999999999997</v>
      </c>
      <c r="U2861" s="4">
        <v>57.591000000000001</v>
      </c>
      <c r="V2861" s="4">
        <v>56.058</v>
      </c>
      <c r="W2861" s="4">
        <v>45.628</v>
      </c>
      <c r="X2861" s="4">
        <v>48.872999999999998</v>
      </c>
      <c r="Y2861" s="4">
        <v>45.027999999999999</v>
      </c>
      <c r="Z2861" s="4">
        <v>17.831</v>
      </c>
      <c r="AA2861" s="4">
        <v>5.133</v>
      </c>
    </row>
    <row r="2862" spans="1:27" s="6" customFormat="1" x14ac:dyDescent="0.3">
      <c r="A2862" s="40">
        <v>2861</v>
      </c>
      <c r="B2862" s="18" t="s">
        <v>323</v>
      </c>
      <c r="C2862" s="43" t="s">
        <v>203</v>
      </c>
      <c r="D2862" s="41"/>
      <c r="E2862" s="41">
        <v>8</v>
      </c>
      <c r="F2862" s="41">
        <v>2095</v>
      </c>
      <c r="G2862" s="4">
        <v>35.317999999999998</v>
      </c>
      <c r="H2862" s="4">
        <v>36.899000000000001</v>
      </c>
      <c r="I2862" s="4">
        <v>38.183999999999997</v>
      </c>
      <c r="J2862" s="4">
        <v>38.613999999999997</v>
      </c>
      <c r="K2862" s="4">
        <v>38.311999999999998</v>
      </c>
      <c r="L2862" s="4">
        <v>38.567999999999998</v>
      </c>
      <c r="M2862" s="4">
        <v>39.997999999999998</v>
      </c>
      <c r="N2862" s="4">
        <v>41.814999999999998</v>
      </c>
      <c r="O2862" s="4">
        <v>42.975999999999999</v>
      </c>
      <c r="P2862" s="4">
        <v>43.139000000000003</v>
      </c>
      <c r="Q2862" s="4">
        <v>43.031999999999996</v>
      </c>
      <c r="R2862" s="4">
        <v>45.292000000000002</v>
      </c>
      <c r="S2862" s="4">
        <v>50.707000000000001</v>
      </c>
      <c r="T2862" s="4">
        <v>55.881999999999998</v>
      </c>
      <c r="U2862" s="4">
        <v>57.341999999999999</v>
      </c>
      <c r="V2862" s="4">
        <v>54.966000000000001</v>
      </c>
      <c r="W2862" s="4">
        <v>51.155999999999999</v>
      </c>
      <c r="X2862" s="4">
        <v>38.048999999999999</v>
      </c>
      <c r="Y2862" s="4">
        <v>34.408999999999999</v>
      </c>
      <c r="Z2862" s="4">
        <v>23.704000000000001</v>
      </c>
      <c r="AA2862" s="4">
        <v>6.17</v>
      </c>
    </row>
    <row r="2863" spans="1:27" s="6" customFormat="1" x14ac:dyDescent="0.3">
      <c r="A2863" s="40">
        <v>2862</v>
      </c>
      <c r="B2863" s="18" t="s">
        <v>323</v>
      </c>
      <c r="C2863" s="43" t="s">
        <v>203</v>
      </c>
      <c r="D2863" s="41"/>
      <c r="E2863" s="41">
        <v>8</v>
      </c>
      <c r="F2863" s="41">
        <v>2100</v>
      </c>
      <c r="G2863" s="4">
        <v>33.159999999999997</v>
      </c>
      <c r="H2863" s="4">
        <v>34.865000000000002</v>
      </c>
      <c r="I2863" s="4">
        <v>36.646999999999998</v>
      </c>
      <c r="J2863" s="4">
        <v>37.487000000000002</v>
      </c>
      <c r="K2863" s="4">
        <v>37.012999999999998</v>
      </c>
      <c r="L2863" s="4">
        <v>36.353000000000002</v>
      </c>
      <c r="M2863" s="4">
        <v>36.930999999999997</v>
      </c>
      <c r="N2863" s="4">
        <v>38.83</v>
      </c>
      <c r="O2863" s="4">
        <v>41.014000000000003</v>
      </c>
      <c r="P2863" s="4">
        <v>42.411000000000001</v>
      </c>
      <c r="Q2863" s="4">
        <v>42.703000000000003</v>
      </c>
      <c r="R2863" s="4">
        <v>42.648000000000003</v>
      </c>
      <c r="S2863" s="4">
        <v>44.865000000000002</v>
      </c>
      <c r="T2863" s="4">
        <v>50.04</v>
      </c>
      <c r="U2863" s="4">
        <v>54.613999999999997</v>
      </c>
      <c r="V2863" s="4">
        <v>54.914999999999999</v>
      </c>
      <c r="W2863" s="4">
        <v>50.468000000000004</v>
      </c>
      <c r="X2863" s="4">
        <v>43.145000000000003</v>
      </c>
      <c r="Y2863" s="4">
        <v>27.355</v>
      </c>
      <c r="Z2863" s="4">
        <v>18.802</v>
      </c>
      <c r="AA2863" s="4">
        <v>8.4879999999999995</v>
      </c>
    </row>
    <row r="2864" spans="1:27" s="6" customFormat="1" x14ac:dyDescent="0.3">
      <c r="A2864" s="40">
        <v>2863</v>
      </c>
      <c r="B2864" s="18" t="s">
        <v>323</v>
      </c>
      <c r="C2864" s="43" t="s">
        <v>204</v>
      </c>
      <c r="D2864" s="41"/>
      <c r="E2864" s="41">
        <v>70</v>
      </c>
      <c r="F2864" s="41">
        <v>2015</v>
      </c>
      <c r="G2864" s="4">
        <v>78.67</v>
      </c>
      <c r="H2864" s="4">
        <v>83.679000000000002</v>
      </c>
      <c r="I2864" s="4">
        <v>85.753</v>
      </c>
      <c r="J2864" s="4">
        <v>113.143</v>
      </c>
      <c r="K2864" s="4">
        <v>115.423</v>
      </c>
      <c r="L2864" s="4">
        <v>119.85599999999999</v>
      </c>
      <c r="M2864" s="4">
        <v>119.557</v>
      </c>
      <c r="N2864" s="4">
        <v>119.94799999999999</v>
      </c>
      <c r="O2864" s="4">
        <v>123.65300000000001</v>
      </c>
      <c r="P2864" s="4">
        <v>121.741</v>
      </c>
      <c r="Q2864" s="4">
        <v>139.25399999999999</v>
      </c>
      <c r="R2864" s="4">
        <v>128.642</v>
      </c>
      <c r="S2864" s="4">
        <v>123.586</v>
      </c>
      <c r="T2864" s="4">
        <v>99.17</v>
      </c>
      <c r="U2864" s="4">
        <v>65.159000000000006</v>
      </c>
      <c r="V2864" s="4">
        <v>80.468999999999994</v>
      </c>
      <c r="W2864" s="4">
        <v>49.924999999999997</v>
      </c>
      <c r="X2864" s="4">
        <v>23.97</v>
      </c>
      <c r="Y2864" s="4">
        <v>7.5549999999999997</v>
      </c>
      <c r="Z2864" s="4">
        <v>1.111</v>
      </c>
      <c r="AA2864" s="4">
        <v>0.19400000000000001</v>
      </c>
    </row>
    <row r="2865" spans="1:27" s="6" customFormat="1" x14ac:dyDescent="0.3">
      <c r="A2865" s="40">
        <v>2864</v>
      </c>
      <c r="B2865" s="18" t="s">
        <v>323</v>
      </c>
      <c r="C2865" s="43" t="s">
        <v>204</v>
      </c>
      <c r="D2865" s="41"/>
      <c r="E2865" s="41">
        <v>70</v>
      </c>
      <c r="F2865" s="41">
        <v>2020</v>
      </c>
      <c r="G2865" s="4">
        <v>78.406999999999996</v>
      </c>
      <c r="H2865" s="4">
        <v>78.537000000000006</v>
      </c>
      <c r="I2865" s="4">
        <v>83.588999999999999</v>
      </c>
      <c r="J2865" s="4">
        <v>85.593999999999994</v>
      </c>
      <c r="K2865" s="4">
        <v>112.80500000000001</v>
      </c>
      <c r="L2865" s="4">
        <v>115</v>
      </c>
      <c r="M2865" s="4">
        <v>119.423</v>
      </c>
      <c r="N2865" s="4">
        <v>119.095</v>
      </c>
      <c r="O2865" s="4">
        <v>119.349</v>
      </c>
      <c r="P2865" s="4">
        <v>122.726</v>
      </c>
      <c r="Q2865" s="4">
        <v>120.26600000000001</v>
      </c>
      <c r="R2865" s="4">
        <v>136.48400000000001</v>
      </c>
      <c r="S2865" s="4">
        <v>124.395</v>
      </c>
      <c r="T2865" s="4">
        <v>116.66</v>
      </c>
      <c r="U2865" s="4">
        <v>89.66</v>
      </c>
      <c r="V2865" s="4">
        <v>54.704000000000001</v>
      </c>
      <c r="W2865" s="4">
        <v>59.664999999999999</v>
      </c>
      <c r="X2865" s="4">
        <v>30.228999999999999</v>
      </c>
      <c r="Y2865" s="4">
        <v>10.6</v>
      </c>
      <c r="Z2865" s="4">
        <v>2.1920000000000002</v>
      </c>
      <c r="AA2865" s="4">
        <v>0.20499999999999999</v>
      </c>
    </row>
    <row r="2866" spans="1:27" s="6" customFormat="1" x14ac:dyDescent="0.3">
      <c r="A2866" s="40">
        <v>2865</v>
      </c>
      <c r="B2866" s="18" t="s">
        <v>323</v>
      </c>
      <c r="C2866" s="43" t="s">
        <v>204</v>
      </c>
      <c r="D2866" s="41"/>
      <c r="E2866" s="41">
        <v>70</v>
      </c>
      <c r="F2866" s="41">
        <v>2025</v>
      </c>
      <c r="G2866" s="4">
        <v>79.244</v>
      </c>
      <c r="H2866" s="4">
        <v>78.283000000000001</v>
      </c>
      <c r="I2866" s="4">
        <v>78.456000000000003</v>
      </c>
      <c r="J2866" s="4">
        <v>83.438999999999993</v>
      </c>
      <c r="K2866" s="4">
        <v>85.299000000000007</v>
      </c>
      <c r="L2866" s="4">
        <v>112.4</v>
      </c>
      <c r="M2866" s="4">
        <v>114.59099999999999</v>
      </c>
      <c r="N2866" s="4">
        <v>118.98099999999999</v>
      </c>
      <c r="O2866" s="4">
        <v>118.53100000000001</v>
      </c>
      <c r="P2866" s="4">
        <v>118.501</v>
      </c>
      <c r="Q2866" s="4">
        <v>121.33</v>
      </c>
      <c r="R2866" s="4">
        <v>118.03400000000001</v>
      </c>
      <c r="S2866" s="4">
        <v>132.31299999999999</v>
      </c>
      <c r="T2866" s="4">
        <v>117.96899999999999</v>
      </c>
      <c r="U2866" s="4">
        <v>106.35599999999999</v>
      </c>
      <c r="V2866" s="4">
        <v>76.349999999999994</v>
      </c>
      <c r="W2866" s="4">
        <v>41.488999999999997</v>
      </c>
      <c r="X2866" s="4">
        <v>37.356000000000002</v>
      </c>
      <c r="Y2866" s="4">
        <v>13.992000000000001</v>
      </c>
      <c r="Z2866" s="4">
        <v>3.2480000000000002</v>
      </c>
      <c r="AA2866" s="4">
        <v>0.39400000000000002</v>
      </c>
    </row>
    <row r="2867" spans="1:27" s="6" customFormat="1" x14ac:dyDescent="0.3">
      <c r="A2867" s="40">
        <v>2866</v>
      </c>
      <c r="B2867" s="18" t="s">
        <v>323</v>
      </c>
      <c r="C2867" s="43" t="s">
        <v>204</v>
      </c>
      <c r="D2867" s="41"/>
      <c r="E2867" s="41">
        <v>70</v>
      </c>
      <c r="F2867" s="41">
        <v>2030</v>
      </c>
      <c r="G2867" s="4">
        <v>76.311999999999998</v>
      </c>
      <c r="H2867" s="4">
        <v>79.126000000000005</v>
      </c>
      <c r="I2867" s="4">
        <v>78.207999999999998</v>
      </c>
      <c r="J2867" s="4">
        <v>78.316000000000003</v>
      </c>
      <c r="K2867" s="4">
        <v>83.156000000000006</v>
      </c>
      <c r="L2867" s="4">
        <v>84.944000000000003</v>
      </c>
      <c r="M2867" s="4">
        <v>112.009</v>
      </c>
      <c r="N2867" s="4">
        <v>114.181</v>
      </c>
      <c r="O2867" s="4">
        <v>118.446</v>
      </c>
      <c r="P2867" s="4">
        <v>117.73699999999999</v>
      </c>
      <c r="Q2867" s="4">
        <v>117.236</v>
      </c>
      <c r="R2867" s="4">
        <v>119.229</v>
      </c>
      <c r="S2867" s="4">
        <v>114.684</v>
      </c>
      <c r="T2867" s="4">
        <v>125.996</v>
      </c>
      <c r="U2867" s="4">
        <v>108.33499999999999</v>
      </c>
      <c r="V2867" s="4">
        <v>91.697000000000003</v>
      </c>
      <c r="W2867" s="4">
        <v>59.063000000000002</v>
      </c>
      <c r="X2867" s="4">
        <v>26.753</v>
      </c>
      <c r="Y2867" s="4">
        <v>18.010999999999999</v>
      </c>
      <c r="Z2867" s="4">
        <v>4.508</v>
      </c>
      <c r="AA2867" s="4">
        <v>0.624</v>
      </c>
    </row>
    <row r="2868" spans="1:27" s="6" customFormat="1" x14ac:dyDescent="0.3">
      <c r="A2868" s="40">
        <v>2867</v>
      </c>
      <c r="B2868" s="18" t="s">
        <v>323</v>
      </c>
      <c r="C2868" s="43" t="s">
        <v>204</v>
      </c>
      <c r="D2868" s="41"/>
      <c r="E2868" s="41">
        <v>70</v>
      </c>
      <c r="F2868" s="41">
        <v>2035</v>
      </c>
      <c r="G2868" s="4">
        <v>70.33</v>
      </c>
      <c r="H2868" s="4">
        <v>76.201999999999998</v>
      </c>
      <c r="I2868" s="4">
        <v>79.054000000000002</v>
      </c>
      <c r="J2868" s="4">
        <v>78.072999999999993</v>
      </c>
      <c r="K2868" s="4">
        <v>78.043000000000006</v>
      </c>
      <c r="L2868" s="4">
        <v>82.81</v>
      </c>
      <c r="M2868" s="4">
        <v>84.61</v>
      </c>
      <c r="N2868" s="4">
        <v>111.622</v>
      </c>
      <c r="O2868" s="4">
        <v>113.68899999999999</v>
      </c>
      <c r="P2868" s="4">
        <v>117.69799999999999</v>
      </c>
      <c r="Q2868" s="4">
        <v>116.557</v>
      </c>
      <c r="R2868" s="4">
        <v>115.342</v>
      </c>
      <c r="S2868" s="4">
        <v>116.092</v>
      </c>
      <c r="T2868" s="4">
        <v>109.622</v>
      </c>
      <c r="U2868" s="4">
        <v>116.47799999999999</v>
      </c>
      <c r="V2868" s="4">
        <v>94.459000000000003</v>
      </c>
      <c r="W2868" s="4">
        <v>72.228999999999999</v>
      </c>
      <c r="X2868" s="4">
        <v>39.134999999999998</v>
      </c>
      <c r="Y2868" s="4">
        <v>13.401</v>
      </c>
      <c r="Z2868" s="4">
        <v>6.085</v>
      </c>
      <c r="AA2868" s="4">
        <v>0.91500000000000004</v>
      </c>
    </row>
    <row r="2869" spans="1:27" s="6" customFormat="1" x14ac:dyDescent="0.3">
      <c r="A2869" s="40">
        <v>2868</v>
      </c>
      <c r="B2869" s="18" t="s">
        <v>323</v>
      </c>
      <c r="C2869" s="43" t="s">
        <v>204</v>
      </c>
      <c r="D2869" s="41"/>
      <c r="E2869" s="41">
        <v>70</v>
      </c>
      <c r="F2869" s="41">
        <v>2040</v>
      </c>
      <c r="G2869" s="4">
        <v>65.281000000000006</v>
      </c>
      <c r="H2869" s="4">
        <v>70.228999999999999</v>
      </c>
      <c r="I2869" s="4">
        <v>76.135000000000005</v>
      </c>
      <c r="J2869" s="4">
        <v>78.921999999999997</v>
      </c>
      <c r="K2869" s="4">
        <v>77.805999999999997</v>
      </c>
      <c r="L2869" s="4">
        <v>77.709000000000003</v>
      </c>
      <c r="M2869" s="4">
        <v>82.488</v>
      </c>
      <c r="N2869" s="4">
        <v>84.292000000000002</v>
      </c>
      <c r="O2869" s="4">
        <v>111.163</v>
      </c>
      <c r="P2869" s="4">
        <v>113.01</v>
      </c>
      <c r="Q2869" s="4">
        <v>116.59</v>
      </c>
      <c r="R2869" s="4">
        <v>114.798</v>
      </c>
      <c r="S2869" s="4">
        <v>112.523</v>
      </c>
      <c r="T2869" s="4">
        <v>111.34699999999999</v>
      </c>
      <c r="U2869" s="4">
        <v>101.943</v>
      </c>
      <c r="V2869" s="4">
        <v>102.58499999999999</v>
      </c>
      <c r="W2869" s="4">
        <v>75.616</v>
      </c>
      <c r="X2869" s="4">
        <v>49.048000000000002</v>
      </c>
      <c r="Y2869" s="4">
        <v>20.298999999999999</v>
      </c>
      <c r="Z2869" s="4">
        <v>4.7309999999999999</v>
      </c>
      <c r="AA2869" s="4">
        <v>1.2969999999999999</v>
      </c>
    </row>
    <row r="2870" spans="1:27" s="6" customFormat="1" x14ac:dyDescent="0.3">
      <c r="A2870" s="40">
        <v>2869</v>
      </c>
      <c r="B2870" s="18" t="s">
        <v>323</v>
      </c>
      <c r="C2870" s="43" t="s">
        <v>204</v>
      </c>
      <c r="D2870" s="41"/>
      <c r="E2870" s="41">
        <v>70</v>
      </c>
      <c r="F2870" s="41">
        <v>2045</v>
      </c>
      <c r="G2870" s="4">
        <v>62.921999999999997</v>
      </c>
      <c r="H2870" s="4">
        <v>65.188000000000002</v>
      </c>
      <c r="I2870" s="4">
        <v>70.168000000000006</v>
      </c>
      <c r="J2870" s="4">
        <v>76.009</v>
      </c>
      <c r="K2870" s="4">
        <v>78.659000000000006</v>
      </c>
      <c r="L2870" s="4">
        <v>77.48</v>
      </c>
      <c r="M2870" s="4">
        <v>77.400000000000006</v>
      </c>
      <c r="N2870" s="4">
        <v>82.185000000000002</v>
      </c>
      <c r="O2870" s="4">
        <v>83.938000000000002</v>
      </c>
      <c r="P2870" s="4">
        <v>110.535</v>
      </c>
      <c r="Q2870" s="4">
        <v>112.01</v>
      </c>
      <c r="R2870" s="4">
        <v>114.94799999999999</v>
      </c>
      <c r="S2870" s="4">
        <v>112.196</v>
      </c>
      <c r="T2870" s="4">
        <v>108.26300000000001</v>
      </c>
      <c r="U2870" s="4">
        <v>104.11199999999999</v>
      </c>
      <c r="V2870" s="4">
        <v>90.611999999999995</v>
      </c>
      <c r="W2870" s="4">
        <v>83.347999999999999</v>
      </c>
      <c r="X2870" s="4">
        <v>52.526000000000003</v>
      </c>
      <c r="Y2870" s="4">
        <v>26.286000000000001</v>
      </c>
      <c r="Z2870" s="4">
        <v>7.4740000000000002</v>
      </c>
      <c r="AA2870" s="4">
        <v>1.1599999999999999</v>
      </c>
    </row>
    <row r="2871" spans="1:27" s="6" customFormat="1" x14ac:dyDescent="0.3">
      <c r="A2871" s="40">
        <v>2870</v>
      </c>
      <c r="B2871" s="18" t="s">
        <v>323</v>
      </c>
      <c r="C2871" s="43" t="s">
        <v>204</v>
      </c>
      <c r="D2871" s="41"/>
      <c r="E2871" s="41">
        <v>70</v>
      </c>
      <c r="F2871" s="41">
        <v>2050</v>
      </c>
      <c r="G2871" s="4">
        <v>62.470999999999997</v>
      </c>
      <c r="H2871" s="4">
        <v>62.834000000000003</v>
      </c>
      <c r="I2871" s="4">
        <v>65.131</v>
      </c>
      <c r="J2871" s="4">
        <v>70.048000000000002</v>
      </c>
      <c r="K2871" s="4">
        <v>75.754000000000005</v>
      </c>
      <c r="L2871" s="4">
        <v>78.337999999999994</v>
      </c>
      <c r="M2871" s="4">
        <v>77.179000000000002</v>
      </c>
      <c r="N2871" s="4">
        <v>77.117999999999995</v>
      </c>
      <c r="O2871" s="4">
        <v>81.852999999999994</v>
      </c>
      <c r="P2871" s="4">
        <v>83.475999999999999</v>
      </c>
      <c r="Q2871" s="4">
        <v>109.61799999999999</v>
      </c>
      <c r="R2871" s="4">
        <v>110.539</v>
      </c>
      <c r="S2871" s="4">
        <v>112.532</v>
      </c>
      <c r="T2871" s="4">
        <v>108.261</v>
      </c>
      <c r="U2871" s="4">
        <v>101.735</v>
      </c>
      <c r="V2871" s="4">
        <v>93.32</v>
      </c>
      <c r="W2871" s="4">
        <v>74.629000000000005</v>
      </c>
      <c r="X2871" s="4">
        <v>59.128999999999998</v>
      </c>
      <c r="Y2871" s="4">
        <v>29.027000000000001</v>
      </c>
      <c r="Z2871" s="4">
        <v>10.073</v>
      </c>
      <c r="AA2871" s="4">
        <v>1.7250000000000001</v>
      </c>
    </row>
    <row r="2872" spans="1:27" s="6" customFormat="1" x14ac:dyDescent="0.3">
      <c r="A2872" s="40">
        <v>2871</v>
      </c>
      <c r="B2872" s="18" t="s">
        <v>323</v>
      </c>
      <c r="C2872" s="43" t="s">
        <v>204</v>
      </c>
      <c r="D2872" s="41"/>
      <c r="E2872" s="41">
        <v>70</v>
      </c>
      <c r="F2872" s="41">
        <v>2055</v>
      </c>
      <c r="G2872" s="4">
        <v>62.460999999999999</v>
      </c>
      <c r="H2872" s="4">
        <v>62.389000000000003</v>
      </c>
      <c r="I2872" s="4">
        <v>62.780999999999999</v>
      </c>
      <c r="J2872" s="4">
        <v>65.02</v>
      </c>
      <c r="K2872" s="4">
        <v>69.811000000000007</v>
      </c>
      <c r="L2872" s="4">
        <v>75.453000000000003</v>
      </c>
      <c r="M2872" s="4">
        <v>78.054000000000002</v>
      </c>
      <c r="N2872" s="4">
        <v>76.912000000000006</v>
      </c>
      <c r="O2872" s="4">
        <v>76.820999999999998</v>
      </c>
      <c r="P2872" s="4">
        <v>81.430000000000007</v>
      </c>
      <c r="Q2872" s="4">
        <v>82.82</v>
      </c>
      <c r="R2872" s="4">
        <v>108.277</v>
      </c>
      <c r="S2872" s="4">
        <v>108.38500000000001</v>
      </c>
      <c r="T2872" s="4">
        <v>108.88</v>
      </c>
      <c r="U2872" s="4">
        <v>102.20399999999999</v>
      </c>
      <c r="V2872" s="4">
        <v>91.900999999999996</v>
      </c>
      <c r="W2872" s="4">
        <v>77.832999999999998</v>
      </c>
      <c r="X2872" s="4">
        <v>53.991999999999997</v>
      </c>
      <c r="Y2872" s="4">
        <v>33.637999999999998</v>
      </c>
      <c r="Z2872" s="4">
        <v>11.558</v>
      </c>
      <c r="AA2872" s="4">
        <v>2.4460000000000002</v>
      </c>
    </row>
    <row r="2873" spans="1:27" s="6" customFormat="1" x14ac:dyDescent="0.3">
      <c r="A2873" s="40">
        <v>2872</v>
      </c>
      <c r="B2873" s="18" t="s">
        <v>323</v>
      </c>
      <c r="C2873" s="43" t="s">
        <v>204</v>
      </c>
      <c r="D2873" s="41"/>
      <c r="E2873" s="41">
        <v>70</v>
      </c>
      <c r="F2873" s="41">
        <v>2060</v>
      </c>
      <c r="G2873" s="4">
        <v>61.32</v>
      </c>
      <c r="H2873" s="4">
        <v>62.381999999999998</v>
      </c>
      <c r="I2873" s="4">
        <v>62.341999999999999</v>
      </c>
      <c r="J2873" s="4">
        <v>62.677</v>
      </c>
      <c r="K2873" s="4">
        <v>64.799000000000007</v>
      </c>
      <c r="L2873" s="4">
        <v>69.531999999999996</v>
      </c>
      <c r="M2873" s="4">
        <v>75.186000000000007</v>
      </c>
      <c r="N2873" s="4">
        <v>77.801000000000002</v>
      </c>
      <c r="O2873" s="4">
        <v>76.635999999999996</v>
      </c>
      <c r="P2873" s="4">
        <v>76.444999999999993</v>
      </c>
      <c r="Q2873" s="4">
        <v>80.826999999999998</v>
      </c>
      <c r="R2873" s="4">
        <v>81.870999999999995</v>
      </c>
      <c r="S2873" s="4">
        <v>106.31699999999999</v>
      </c>
      <c r="T2873" s="4">
        <v>105.127</v>
      </c>
      <c r="U2873" s="4">
        <v>103.224</v>
      </c>
      <c r="V2873" s="4">
        <v>92.992000000000004</v>
      </c>
      <c r="W2873" s="4">
        <v>77.563999999999993</v>
      </c>
      <c r="X2873" s="4">
        <v>57.386000000000003</v>
      </c>
      <c r="Y2873" s="4">
        <v>31.608000000000001</v>
      </c>
      <c r="Z2873" s="4">
        <v>13.926</v>
      </c>
      <c r="AA2873" s="4">
        <v>3.0219999999999998</v>
      </c>
    </row>
    <row r="2874" spans="1:27" s="6" customFormat="1" x14ac:dyDescent="0.3">
      <c r="A2874" s="40">
        <v>2873</v>
      </c>
      <c r="B2874" s="18" t="s">
        <v>323</v>
      </c>
      <c r="C2874" s="43" t="s">
        <v>204</v>
      </c>
      <c r="D2874" s="41"/>
      <c r="E2874" s="41">
        <v>70</v>
      </c>
      <c r="F2874" s="41">
        <v>2065</v>
      </c>
      <c r="G2874" s="4">
        <v>58.655000000000001</v>
      </c>
      <c r="H2874" s="4">
        <v>61.244999999999997</v>
      </c>
      <c r="I2874" s="4">
        <v>62.338999999999999</v>
      </c>
      <c r="J2874" s="4">
        <v>62.244</v>
      </c>
      <c r="K2874" s="4">
        <v>62.472000000000001</v>
      </c>
      <c r="L2874" s="4">
        <v>64.540000000000006</v>
      </c>
      <c r="M2874" s="4">
        <v>69.287000000000006</v>
      </c>
      <c r="N2874" s="4">
        <v>74.953999999999994</v>
      </c>
      <c r="O2874" s="4">
        <v>77.536000000000001</v>
      </c>
      <c r="P2874" s="4">
        <v>76.28</v>
      </c>
      <c r="Q2874" s="4">
        <v>75.912999999999997</v>
      </c>
      <c r="R2874" s="4">
        <v>79.962000000000003</v>
      </c>
      <c r="S2874" s="4">
        <v>80.492000000000004</v>
      </c>
      <c r="T2874" s="4">
        <v>103.354</v>
      </c>
      <c r="U2874" s="4">
        <v>100.051</v>
      </c>
      <c r="V2874" s="4">
        <v>94.531999999999996</v>
      </c>
      <c r="W2874" s="4">
        <v>79.335999999999999</v>
      </c>
      <c r="X2874" s="4">
        <v>58.182000000000002</v>
      </c>
      <c r="Y2874" s="4">
        <v>34.491999999999997</v>
      </c>
      <c r="Z2874" s="4">
        <v>13.574999999999999</v>
      </c>
      <c r="AA2874" s="4">
        <v>3.8</v>
      </c>
    </row>
    <row r="2875" spans="1:27" s="6" customFormat="1" x14ac:dyDescent="0.3">
      <c r="A2875" s="40">
        <v>2874</v>
      </c>
      <c r="B2875" s="18" t="s">
        <v>323</v>
      </c>
      <c r="C2875" s="43" t="s">
        <v>204</v>
      </c>
      <c r="D2875" s="41"/>
      <c r="E2875" s="41">
        <v>70</v>
      </c>
      <c r="F2875" s="41">
        <v>2070</v>
      </c>
      <c r="G2875" s="4">
        <v>55.706000000000003</v>
      </c>
      <c r="H2875" s="4">
        <v>58.588000000000001</v>
      </c>
      <c r="I2875" s="4">
        <v>61.204000000000001</v>
      </c>
      <c r="J2875" s="4">
        <v>62.247999999999998</v>
      </c>
      <c r="K2875" s="4">
        <v>62.048999999999999</v>
      </c>
      <c r="L2875" s="4">
        <v>62.228000000000002</v>
      </c>
      <c r="M2875" s="4">
        <v>64.314999999999998</v>
      </c>
      <c r="N2875" s="4">
        <v>69.075000000000003</v>
      </c>
      <c r="O2875" s="4">
        <v>74.709999999999994</v>
      </c>
      <c r="P2875" s="4">
        <v>77.201999999999998</v>
      </c>
      <c r="Q2875" s="4">
        <v>75.787000000000006</v>
      </c>
      <c r="R2875" s="4">
        <v>75.156999999999996</v>
      </c>
      <c r="S2875" s="4">
        <v>78.715000000000003</v>
      </c>
      <c r="T2875" s="4">
        <v>78.415000000000006</v>
      </c>
      <c r="U2875" s="4">
        <v>98.72</v>
      </c>
      <c r="V2875" s="4">
        <v>92.191999999999993</v>
      </c>
      <c r="W2875" s="4">
        <v>81.477000000000004</v>
      </c>
      <c r="X2875" s="4">
        <v>60.497</v>
      </c>
      <c r="Y2875" s="4">
        <v>35.872999999999998</v>
      </c>
      <c r="Z2875" s="4">
        <v>15.353999999999999</v>
      </c>
      <c r="AA2875" s="4">
        <v>4.048</v>
      </c>
    </row>
    <row r="2876" spans="1:27" s="6" customFormat="1" x14ac:dyDescent="0.3">
      <c r="A2876" s="40">
        <v>2875</v>
      </c>
      <c r="B2876" s="18" t="s">
        <v>323</v>
      </c>
      <c r="C2876" s="43" t="s">
        <v>204</v>
      </c>
      <c r="D2876" s="41"/>
      <c r="E2876" s="41">
        <v>70</v>
      </c>
      <c r="F2876" s="41">
        <v>2075</v>
      </c>
      <c r="G2876" s="4">
        <v>53.72</v>
      </c>
      <c r="H2876" s="4">
        <v>55.645000000000003</v>
      </c>
      <c r="I2876" s="4">
        <v>58.548999999999999</v>
      </c>
      <c r="J2876" s="4">
        <v>61.119</v>
      </c>
      <c r="K2876" s="4">
        <v>62.066000000000003</v>
      </c>
      <c r="L2876" s="4">
        <v>61.823</v>
      </c>
      <c r="M2876" s="4">
        <v>62.02</v>
      </c>
      <c r="N2876" s="4">
        <v>64.123999999999995</v>
      </c>
      <c r="O2876" s="4">
        <v>68.863</v>
      </c>
      <c r="P2876" s="4">
        <v>74.408000000000001</v>
      </c>
      <c r="Q2876" s="4">
        <v>76.736000000000004</v>
      </c>
      <c r="R2876" s="4">
        <v>75.084999999999994</v>
      </c>
      <c r="S2876" s="4">
        <v>74.075000000000003</v>
      </c>
      <c r="T2876" s="4">
        <v>76.84</v>
      </c>
      <c r="U2876" s="4">
        <v>75.155000000000001</v>
      </c>
      <c r="V2876" s="4">
        <v>91.49</v>
      </c>
      <c r="W2876" s="4">
        <v>80.222999999999999</v>
      </c>
      <c r="X2876" s="4">
        <v>63.103000000000002</v>
      </c>
      <c r="Y2876" s="4">
        <v>38.213999999999999</v>
      </c>
      <c r="Z2876" s="4">
        <v>16.527999999999999</v>
      </c>
      <c r="AA2876" s="4">
        <v>4.6929999999999996</v>
      </c>
    </row>
    <row r="2877" spans="1:27" s="6" customFormat="1" x14ac:dyDescent="0.3">
      <c r="A2877" s="40">
        <v>2876</v>
      </c>
      <c r="B2877" s="18" t="s">
        <v>323</v>
      </c>
      <c r="C2877" s="43" t="s">
        <v>204</v>
      </c>
      <c r="D2877" s="41"/>
      <c r="E2877" s="41">
        <v>70</v>
      </c>
      <c r="F2877" s="41">
        <v>2080</v>
      </c>
      <c r="G2877" s="4">
        <v>52.887</v>
      </c>
      <c r="H2877" s="4">
        <v>53.661999999999999</v>
      </c>
      <c r="I2877" s="4">
        <v>55.610999999999997</v>
      </c>
      <c r="J2877" s="4">
        <v>58.470999999999997</v>
      </c>
      <c r="K2877" s="4">
        <v>60.95</v>
      </c>
      <c r="L2877" s="4">
        <v>61.854999999999997</v>
      </c>
      <c r="M2877" s="4">
        <v>61.628</v>
      </c>
      <c r="N2877" s="4">
        <v>61.844000000000001</v>
      </c>
      <c r="O2877" s="4">
        <v>63.933999999999997</v>
      </c>
      <c r="P2877" s="4">
        <v>68.597999999999999</v>
      </c>
      <c r="Q2877" s="4">
        <v>73.989000000000004</v>
      </c>
      <c r="R2877" s="4">
        <v>76.078000000000003</v>
      </c>
      <c r="S2877" s="4">
        <v>74.085999999999999</v>
      </c>
      <c r="T2877" s="4">
        <v>72.441999999999993</v>
      </c>
      <c r="U2877" s="4">
        <v>73.875</v>
      </c>
      <c r="V2877" s="4">
        <v>70.013999999999996</v>
      </c>
      <c r="W2877" s="4">
        <v>80.311999999999998</v>
      </c>
      <c r="X2877" s="4">
        <v>63.026000000000003</v>
      </c>
      <c r="Y2877" s="4">
        <v>40.771000000000001</v>
      </c>
      <c r="Z2877" s="4">
        <v>18.189</v>
      </c>
      <c r="AA2877" s="4">
        <v>5.3239999999999998</v>
      </c>
    </row>
    <row r="2878" spans="1:27" s="6" customFormat="1" x14ac:dyDescent="0.3">
      <c r="A2878" s="40">
        <v>2877</v>
      </c>
      <c r="B2878" s="18" t="s">
        <v>323</v>
      </c>
      <c r="C2878" s="43" t="s">
        <v>204</v>
      </c>
      <c r="D2878" s="41"/>
      <c r="E2878" s="41">
        <v>70</v>
      </c>
      <c r="F2878" s="41">
        <v>2085</v>
      </c>
      <c r="G2878" s="4">
        <v>52.526000000000003</v>
      </c>
      <c r="H2878" s="4">
        <v>52.835000000000001</v>
      </c>
      <c r="I2878" s="4">
        <v>53.631</v>
      </c>
      <c r="J2878" s="4">
        <v>55.54</v>
      </c>
      <c r="K2878" s="4">
        <v>58.316000000000003</v>
      </c>
      <c r="L2878" s="4">
        <v>60.753999999999998</v>
      </c>
      <c r="M2878" s="4">
        <v>61.673000000000002</v>
      </c>
      <c r="N2878" s="4">
        <v>61.465000000000003</v>
      </c>
      <c r="O2878" s="4">
        <v>61.670999999999999</v>
      </c>
      <c r="P2878" s="4">
        <v>63.703000000000003</v>
      </c>
      <c r="Q2878" s="4">
        <v>68.236000000000004</v>
      </c>
      <c r="R2878" s="4">
        <v>73.405000000000001</v>
      </c>
      <c r="S2878" s="4">
        <v>75.146000000000001</v>
      </c>
      <c r="T2878" s="4">
        <v>72.581000000000003</v>
      </c>
      <c r="U2878" s="4">
        <v>69.852999999999994</v>
      </c>
      <c r="V2878" s="4">
        <v>69.165999999999997</v>
      </c>
      <c r="W2878" s="4">
        <v>61.972000000000001</v>
      </c>
      <c r="X2878" s="4">
        <v>63.97</v>
      </c>
      <c r="Y2878" s="4">
        <v>41.624000000000002</v>
      </c>
      <c r="Z2878" s="4">
        <v>20.036000000000001</v>
      </c>
      <c r="AA2878" s="4">
        <v>6.1189999999999998</v>
      </c>
    </row>
    <row r="2879" spans="1:27" s="6" customFormat="1" x14ac:dyDescent="0.3">
      <c r="A2879" s="40">
        <v>2878</v>
      </c>
      <c r="B2879" s="18" t="s">
        <v>323</v>
      </c>
      <c r="C2879" s="43" t="s">
        <v>204</v>
      </c>
      <c r="D2879" s="41"/>
      <c r="E2879" s="41">
        <v>70</v>
      </c>
      <c r="F2879" s="41">
        <v>2090</v>
      </c>
      <c r="G2879" s="4">
        <v>51.779000000000003</v>
      </c>
      <c r="H2879" s="4">
        <v>52.476999999999997</v>
      </c>
      <c r="I2879" s="4">
        <v>52.805999999999997</v>
      </c>
      <c r="J2879" s="4">
        <v>53.564999999999998</v>
      </c>
      <c r="K2879" s="4">
        <v>55.396999999999998</v>
      </c>
      <c r="L2879" s="4">
        <v>58.137</v>
      </c>
      <c r="M2879" s="4">
        <v>60.587000000000003</v>
      </c>
      <c r="N2879" s="4">
        <v>61.521000000000001</v>
      </c>
      <c r="O2879" s="4">
        <v>61.304000000000002</v>
      </c>
      <c r="P2879" s="4">
        <v>61.463999999999999</v>
      </c>
      <c r="Q2879" s="4">
        <v>63.392000000000003</v>
      </c>
      <c r="R2879" s="4">
        <v>67.736999999999995</v>
      </c>
      <c r="S2879" s="4">
        <v>72.578000000000003</v>
      </c>
      <c r="T2879" s="4">
        <v>73.742000000000004</v>
      </c>
      <c r="U2879" s="4">
        <v>70.182000000000002</v>
      </c>
      <c r="V2879" s="4">
        <v>65.706000000000003</v>
      </c>
      <c r="W2879" s="4">
        <v>61.701000000000001</v>
      </c>
      <c r="X2879" s="4">
        <v>50.005000000000003</v>
      </c>
      <c r="Y2879" s="4">
        <v>43.139000000000003</v>
      </c>
      <c r="Z2879" s="4">
        <v>21.096</v>
      </c>
      <c r="AA2879" s="4">
        <v>7.0570000000000004</v>
      </c>
    </row>
    <row r="2880" spans="1:27" s="6" customFormat="1" x14ac:dyDescent="0.3">
      <c r="A2880" s="40">
        <v>2879</v>
      </c>
      <c r="B2880" s="18" t="s">
        <v>323</v>
      </c>
      <c r="C2880" s="43" t="s">
        <v>204</v>
      </c>
      <c r="D2880" s="41"/>
      <c r="E2880" s="41">
        <v>70</v>
      </c>
      <c r="F2880" s="41">
        <v>2095</v>
      </c>
      <c r="G2880" s="4">
        <v>50.332000000000001</v>
      </c>
      <c r="H2880" s="4">
        <v>51.732999999999997</v>
      </c>
      <c r="I2880" s="4">
        <v>52.45</v>
      </c>
      <c r="J2880" s="4">
        <v>52.744999999999997</v>
      </c>
      <c r="K2880" s="4">
        <v>53.435000000000002</v>
      </c>
      <c r="L2880" s="4">
        <v>55.234000000000002</v>
      </c>
      <c r="M2880" s="4">
        <v>57.984000000000002</v>
      </c>
      <c r="N2880" s="4">
        <v>60.447000000000003</v>
      </c>
      <c r="O2880" s="4">
        <v>61.375</v>
      </c>
      <c r="P2880" s="4">
        <v>61.113999999999997</v>
      </c>
      <c r="Q2880" s="4">
        <v>61.186</v>
      </c>
      <c r="R2880" s="4">
        <v>62.966999999999999</v>
      </c>
      <c r="S2880" s="4">
        <v>67.037000000000006</v>
      </c>
      <c r="T2880" s="4">
        <v>71.332999999999998</v>
      </c>
      <c r="U2880" s="4">
        <v>71.489000000000004</v>
      </c>
      <c r="V2880" s="4">
        <v>66.304000000000002</v>
      </c>
      <c r="W2880" s="4">
        <v>59.052</v>
      </c>
      <c r="X2880" s="4">
        <v>50.408000000000001</v>
      </c>
      <c r="Y2880" s="4">
        <v>34.406999999999996</v>
      </c>
      <c r="Z2880" s="4">
        <v>22.533000000000001</v>
      </c>
      <c r="AA2880" s="4">
        <v>7.8739999999999997</v>
      </c>
    </row>
    <row r="2881" spans="1:27" s="6" customFormat="1" x14ac:dyDescent="0.3">
      <c r="A2881" s="40">
        <v>2880</v>
      </c>
      <c r="B2881" s="18" t="s">
        <v>323</v>
      </c>
      <c r="C2881" s="43" t="s">
        <v>204</v>
      </c>
      <c r="D2881" s="41"/>
      <c r="E2881" s="41">
        <v>70</v>
      </c>
      <c r="F2881" s="41">
        <v>2100</v>
      </c>
      <c r="G2881" s="4">
        <v>48.514000000000003</v>
      </c>
      <c r="H2881" s="4">
        <v>50.29</v>
      </c>
      <c r="I2881" s="4">
        <v>51.709000000000003</v>
      </c>
      <c r="J2881" s="4">
        <v>52.396000000000001</v>
      </c>
      <c r="K2881" s="4">
        <v>52.627000000000002</v>
      </c>
      <c r="L2881" s="4">
        <v>53.286999999999999</v>
      </c>
      <c r="M2881" s="4">
        <v>55.097000000000001</v>
      </c>
      <c r="N2881" s="4">
        <v>57.86</v>
      </c>
      <c r="O2881" s="4">
        <v>60.316000000000003</v>
      </c>
      <c r="P2881" s="4">
        <v>61.198999999999998</v>
      </c>
      <c r="Q2881" s="4">
        <v>60.865000000000002</v>
      </c>
      <c r="R2881" s="4">
        <v>60.814</v>
      </c>
      <c r="S2881" s="4">
        <v>62.378999999999998</v>
      </c>
      <c r="T2881" s="4">
        <v>65.992999999999995</v>
      </c>
      <c r="U2881" s="4">
        <v>69.328000000000003</v>
      </c>
      <c r="V2881" s="4">
        <v>67.813000000000002</v>
      </c>
      <c r="W2881" s="4">
        <v>59.981000000000002</v>
      </c>
      <c r="X2881" s="4">
        <v>48.765000000000001</v>
      </c>
      <c r="Y2881" s="4">
        <v>35.317999999999998</v>
      </c>
      <c r="Z2881" s="4">
        <v>18.488</v>
      </c>
      <c r="AA2881" s="4">
        <v>8.8260000000000005</v>
      </c>
    </row>
    <row r="2882" spans="1:27" s="6" customFormat="1" x14ac:dyDescent="0.3">
      <c r="A2882" s="40">
        <v>2881</v>
      </c>
      <c r="B2882" s="18" t="s">
        <v>323</v>
      </c>
      <c r="C2882" s="43" t="s">
        <v>205</v>
      </c>
      <c r="D2882" s="41"/>
      <c r="E2882" s="41">
        <v>191</v>
      </c>
      <c r="F2882" s="41">
        <v>2015</v>
      </c>
      <c r="G2882" s="4">
        <v>99.617000000000004</v>
      </c>
      <c r="H2882" s="4">
        <v>105.69499999999999</v>
      </c>
      <c r="I2882" s="4">
        <v>99.959000000000003</v>
      </c>
      <c r="J2882" s="4">
        <v>117.633</v>
      </c>
      <c r="K2882" s="4">
        <v>118.337</v>
      </c>
      <c r="L2882" s="4">
        <v>134.62100000000001</v>
      </c>
      <c r="M2882" s="4">
        <v>142.167</v>
      </c>
      <c r="N2882" s="4">
        <v>143.667</v>
      </c>
      <c r="O2882" s="4">
        <v>143.535</v>
      </c>
      <c r="P2882" s="4">
        <v>138.875</v>
      </c>
      <c r="Q2882" s="4">
        <v>155.215</v>
      </c>
      <c r="R2882" s="4">
        <v>157.35499999999999</v>
      </c>
      <c r="S2882" s="4">
        <v>153.11000000000001</v>
      </c>
      <c r="T2882" s="4">
        <v>135.10499999999999</v>
      </c>
      <c r="U2882" s="4">
        <v>99.685000000000002</v>
      </c>
      <c r="V2882" s="4">
        <v>108.47799999999999</v>
      </c>
      <c r="W2882" s="4">
        <v>80.837000000000003</v>
      </c>
      <c r="X2882" s="4">
        <v>42.831000000000003</v>
      </c>
      <c r="Y2882" s="4">
        <v>15.606</v>
      </c>
      <c r="Z2882" s="4">
        <v>2.2349999999999999</v>
      </c>
      <c r="AA2882" s="4">
        <v>0.41899999999999998</v>
      </c>
    </row>
    <row r="2883" spans="1:27" s="6" customFormat="1" x14ac:dyDescent="0.3">
      <c r="A2883" s="40">
        <v>2882</v>
      </c>
      <c r="B2883" s="18" t="s">
        <v>323</v>
      </c>
      <c r="C2883" s="43" t="s">
        <v>205</v>
      </c>
      <c r="D2883" s="41"/>
      <c r="E2883" s="41">
        <v>191</v>
      </c>
      <c r="F2883" s="41">
        <v>2020</v>
      </c>
      <c r="G2883" s="4">
        <v>90.451999999999998</v>
      </c>
      <c r="H2883" s="4">
        <v>98.67</v>
      </c>
      <c r="I2883" s="4">
        <v>105.16500000000001</v>
      </c>
      <c r="J2883" s="4">
        <v>98.52</v>
      </c>
      <c r="K2883" s="4">
        <v>114.336</v>
      </c>
      <c r="L2883" s="4">
        <v>114.30800000000001</v>
      </c>
      <c r="M2883" s="4">
        <v>131.19</v>
      </c>
      <c r="N2883" s="4">
        <v>139.566</v>
      </c>
      <c r="O2883" s="4">
        <v>141.60900000000001</v>
      </c>
      <c r="P2883" s="4">
        <v>141.63</v>
      </c>
      <c r="Q2883" s="4">
        <v>136.77699999999999</v>
      </c>
      <c r="R2883" s="4">
        <v>152.221</v>
      </c>
      <c r="S2883" s="4">
        <v>152.95400000000001</v>
      </c>
      <c r="T2883" s="4">
        <v>146.137</v>
      </c>
      <c r="U2883" s="4">
        <v>124.21</v>
      </c>
      <c r="V2883" s="4">
        <v>85.495000000000005</v>
      </c>
      <c r="W2883" s="4">
        <v>82.304000000000002</v>
      </c>
      <c r="X2883" s="4">
        <v>49.985999999999997</v>
      </c>
      <c r="Y2883" s="4">
        <v>19.472999999999999</v>
      </c>
      <c r="Z2883" s="4">
        <v>4.7030000000000003</v>
      </c>
      <c r="AA2883" s="4">
        <v>0.433</v>
      </c>
    </row>
    <row r="2884" spans="1:27" s="6" customFormat="1" x14ac:dyDescent="0.3">
      <c r="A2884" s="40">
        <v>2883</v>
      </c>
      <c r="B2884" s="18" t="s">
        <v>323</v>
      </c>
      <c r="C2884" s="43" t="s">
        <v>205</v>
      </c>
      <c r="D2884" s="41"/>
      <c r="E2884" s="41">
        <v>191</v>
      </c>
      <c r="F2884" s="41">
        <v>2025</v>
      </c>
      <c r="G2884" s="4">
        <v>83.882999999999996</v>
      </c>
      <c r="H2884" s="4">
        <v>89.956999999999994</v>
      </c>
      <c r="I2884" s="4">
        <v>98.388999999999996</v>
      </c>
      <c r="J2884" s="4">
        <v>104.419</v>
      </c>
      <c r="K2884" s="4">
        <v>96.837999999999994</v>
      </c>
      <c r="L2884" s="4">
        <v>112.264</v>
      </c>
      <c r="M2884" s="4">
        <v>112.53100000000001</v>
      </c>
      <c r="N2884" s="4">
        <v>129.768</v>
      </c>
      <c r="O2884" s="4">
        <v>138.30699999999999</v>
      </c>
      <c r="P2884" s="4">
        <v>140.251</v>
      </c>
      <c r="Q2884" s="4">
        <v>139.90100000000001</v>
      </c>
      <c r="R2884" s="4">
        <v>134.43700000000001</v>
      </c>
      <c r="S2884" s="4">
        <v>148.358</v>
      </c>
      <c r="T2884" s="4">
        <v>146.566</v>
      </c>
      <c r="U2884" s="4">
        <v>135.279</v>
      </c>
      <c r="V2884" s="4">
        <v>107.843</v>
      </c>
      <c r="W2884" s="4">
        <v>66.2</v>
      </c>
      <c r="X2884" s="4">
        <v>52.524000000000001</v>
      </c>
      <c r="Y2884" s="4">
        <v>23.734999999999999</v>
      </c>
      <c r="Z2884" s="4">
        <v>6.1829999999999998</v>
      </c>
      <c r="AA2884" s="4">
        <v>0.874</v>
      </c>
    </row>
    <row r="2885" spans="1:27" s="6" customFormat="1" x14ac:dyDescent="0.3">
      <c r="A2885" s="40">
        <v>2884</v>
      </c>
      <c r="B2885" s="18" t="s">
        <v>323</v>
      </c>
      <c r="C2885" s="43" t="s">
        <v>205</v>
      </c>
      <c r="D2885" s="41"/>
      <c r="E2885" s="41">
        <v>191</v>
      </c>
      <c r="F2885" s="41">
        <v>2030</v>
      </c>
      <c r="G2885" s="4">
        <v>79.852000000000004</v>
      </c>
      <c r="H2885" s="4">
        <v>83.662000000000006</v>
      </c>
      <c r="I2885" s="4">
        <v>89.828999999999994</v>
      </c>
      <c r="J2885" s="4">
        <v>98.066000000000003</v>
      </c>
      <c r="K2885" s="4">
        <v>103.69199999999999</v>
      </c>
      <c r="L2885" s="4">
        <v>95.957999999999998</v>
      </c>
      <c r="M2885" s="4">
        <v>111.46599999999999</v>
      </c>
      <c r="N2885" s="4">
        <v>111.84099999999999</v>
      </c>
      <c r="O2885" s="4">
        <v>129.017</v>
      </c>
      <c r="P2885" s="4">
        <v>137.31200000000001</v>
      </c>
      <c r="Q2885" s="4">
        <v>138.80799999999999</v>
      </c>
      <c r="R2885" s="4">
        <v>137.77199999999999</v>
      </c>
      <c r="S2885" s="4">
        <v>131.31299999999999</v>
      </c>
      <c r="T2885" s="4">
        <v>142.64500000000001</v>
      </c>
      <c r="U2885" s="4">
        <v>136.49299999999999</v>
      </c>
      <c r="V2885" s="4">
        <v>118.715</v>
      </c>
      <c r="W2885" s="4">
        <v>85.031999999999996</v>
      </c>
      <c r="X2885" s="4">
        <v>43.454000000000001</v>
      </c>
      <c r="Y2885" s="4">
        <v>25.943999999999999</v>
      </c>
      <c r="Z2885" s="4">
        <v>7.9089999999999998</v>
      </c>
      <c r="AA2885" s="4">
        <v>1.25</v>
      </c>
    </row>
    <row r="2886" spans="1:27" s="6" customFormat="1" x14ac:dyDescent="0.3">
      <c r="A2886" s="40">
        <v>2885</v>
      </c>
      <c r="B2886" s="18" t="s">
        <v>323</v>
      </c>
      <c r="C2886" s="43" t="s">
        <v>205</v>
      </c>
      <c r="D2886" s="41"/>
      <c r="E2886" s="41">
        <v>191</v>
      </c>
      <c r="F2886" s="41">
        <v>2035</v>
      </c>
      <c r="G2886" s="4">
        <v>77.097999999999999</v>
      </c>
      <c r="H2886" s="4">
        <v>79.769000000000005</v>
      </c>
      <c r="I2886" s="4">
        <v>83.611999999999995</v>
      </c>
      <c r="J2886" s="4">
        <v>89.718999999999994</v>
      </c>
      <c r="K2886" s="4">
        <v>97.826999999999998</v>
      </c>
      <c r="L2886" s="4">
        <v>103.392</v>
      </c>
      <c r="M2886" s="4">
        <v>95.668999999999997</v>
      </c>
      <c r="N2886" s="4">
        <v>111.13200000000001</v>
      </c>
      <c r="O2886" s="4">
        <v>111.40600000000001</v>
      </c>
      <c r="P2886" s="4">
        <v>128.268</v>
      </c>
      <c r="Q2886" s="4">
        <v>136.07400000000001</v>
      </c>
      <c r="R2886" s="4">
        <v>136.88800000000001</v>
      </c>
      <c r="S2886" s="4">
        <v>134.828</v>
      </c>
      <c r="T2886" s="4">
        <v>126.64</v>
      </c>
      <c r="U2886" s="4">
        <v>133.56100000000001</v>
      </c>
      <c r="V2886" s="4">
        <v>120.953</v>
      </c>
      <c r="W2886" s="4">
        <v>95.174000000000007</v>
      </c>
      <c r="X2886" s="4">
        <v>57.3</v>
      </c>
      <c r="Y2886" s="4">
        <v>22.277999999999999</v>
      </c>
      <c r="Z2886" s="4">
        <v>9.0549999999999997</v>
      </c>
      <c r="AA2886" s="4">
        <v>1.6890000000000001</v>
      </c>
    </row>
    <row r="2887" spans="1:27" s="6" customFormat="1" x14ac:dyDescent="0.3">
      <c r="A2887" s="40">
        <v>2886</v>
      </c>
      <c r="B2887" s="18" t="s">
        <v>323</v>
      </c>
      <c r="C2887" s="43" t="s">
        <v>205</v>
      </c>
      <c r="D2887" s="41"/>
      <c r="E2887" s="41">
        <v>191</v>
      </c>
      <c r="F2887" s="41">
        <v>2040</v>
      </c>
      <c r="G2887" s="4">
        <v>75.843999999999994</v>
      </c>
      <c r="H2887" s="4">
        <v>77.02</v>
      </c>
      <c r="I2887" s="4">
        <v>79.722999999999999</v>
      </c>
      <c r="J2887" s="4">
        <v>83.507000000000005</v>
      </c>
      <c r="K2887" s="4">
        <v>89.492999999999995</v>
      </c>
      <c r="L2887" s="4">
        <v>97.540999999999997</v>
      </c>
      <c r="M2887" s="4">
        <v>103.10299999999999</v>
      </c>
      <c r="N2887" s="4">
        <v>95.376999999999995</v>
      </c>
      <c r="O2887" s="4">
        <v>110.72</v>
      </c>
      <c r="P2887" s="4">
        <v>110.791</v>
      </c>
      <c r="Q2887" s="4">
        <v>127.18300000000001</v>
      </c>
      <c r="R2887" s="4">
        <v>134.31700000000001</v>
      </c>
      <c r="S2887" s="4">
        <v>134.16900000000001</v>
      </c>
      <c r="T2887" s="4">
        <v>130.374</v>
      </c>
      <c r="U2887" s="4">
        <v>119.158</v>
      </c>
      <c r="V2887" s="4">
        <v>119.41500000000001</v>
      </c>
      <c r="W2887" s="4">
        <v>98.459000000000003</v>
      </c>
      <c r="X2887" s="4">
        <v>65.712999999999994</v>
      </c>
      <c r="Y2887" s="4">
        <v>30.422000000000001</v>
      </c>
      <c r="Z2887" s="4">
        <v>8.1280000000000001</v>
      </c>
      <c r="AA2887" s="4">
        <v>2.0609999999999999</v>
      </c>
    </row>
    <row r="2888" spans="1:27" s="6" customFormat="1" x14ac:dyDescent="0.3">
      <c r="A2888" s="40">
        <v>2887</v>
      </c>
      <c r="B2888" s="18" t="s">
        <v>323</v>
      </c>
      <c r="C2888" s="43" t="s">
        <v>205</v>
      </c>
      <c r="D2888" s="41"/>
      <c r="E2888" s="41">
        <v>191</v>
      </c>
      <c r="F2888" s="41">
        <v>2045</v>
      </c>
      <c r="G2888" s="4">
        <v>74.825000000000003</v>
      </c>
      <c r="H2888" s="4">
        <v>75.768000000000001</v>
      </c>
      <c r="I2888" s="4">
        <v>76.974000000000004</v>
      </c>
      <c r="J2888" s="4">
        <v>79.622</v>
      </c>
      <c r="K2888" s="4">
        <v>83.292000000000002</v>
      </c>
      <c r="L2888" s="4">
        <v>89.218999999999994</v>
      </c>
      <c r="M2888" s="4">
        <v>97.266999999999996</v>
      </c>
      <c r="N2888" s="4">
        <v>102.809</v>
      </c>
      <c r="O2888" s="4">
        <v>95.031000000000006</v>
      </c>
      <c r="P2888" s="4">
        <v>110.143</v>
      </c>
      <c r="Q2888" s="4">
        <v>109.907</v>
      </c>
      <c r="R2888" s="4">
        <v>125.646</v>
      </c>
      <c r="S2888" s="4">
        <v>131.82900000000001</v>
      </c>
      <c r="T2888" s="4">
        <v>130.048</v>
      </c>
      <c r="U2888" s="4">
        <v>123.209</v>
      </c>
      <c r="V2888" s="4">
        <v>107.377</v>
      </c>
      <c r="W2888" s="4">
        <v>98.527000000000001</v>
      </c>
      <c r="X2888" s="4">
        <v>69.474999999999994</v>
      </c>
      <c r="Y2888" s="4">
        <v>36.009</v>
      </c>
      <c r="Z2888" s="4">
        <v>11.56</v>
      </c>
      <c r="AA2888" s="4">
        <v>2.0299999999999998</v>
      </c>
    </row>
    <row r="2889" spans="1:27" s="6" customFormat="1" x14ac:dyDescent="0.3">
      <c r="A2889" s="40">
        <v>2888</v>
      </c>
      <c r="B2889" s="18" t="s">
        <v>323</v>
      </c>
      <c r="C2889" s="43" t="s">
        <v>205</v>
      </c>
      <c r="D2889" s="41"/>
      <c r="E2889" s="41">
        <v>191</v>
      </c>
      <c r="F2889" s="41">
        <v>2050</v>
      </c>
      <c r="G2889" s="4">
        <v>72.254999999999995</v>
      </c>
      <c r="H2889" s="4">
        <v>74.754000000000005</v>
      </c>
      <c r="I2889" s="4">
        <v>75.724999999999994</v>
      </c>
      <c r="J2889" s="4">
        <v>76.879000000000005</v>
      </c>
      <c r="K2889" s="4">
        <v>79.411000000000001</v>
      </c>
      <c r="L2889" s="4">
        <v>83.028999999999996</v>
      </c>
      <c r="M2889" s="4">
        <v>88.96</v>
      </c>
      <c r="N2889" s="4">
        <v>96.992999999999995</v>
      </c>
      <c r="O2889" s="4">
        <v>102.462</v>
      </c>
      <c r="P2889" s="4">
        <v>94.558999999999997</v>
      </c>
      <c r="Q2889" s="4">
        <v>109.321</v>
      </c>
      <c r="R2889" s="4">
        <v>108.666</v>
      </c>
      <c r="S2889" s="4">
        <v>123.486</v>
      </c>
      <c r="T2889" s="4">
        <v>128.07499999999999</v>
      </c>
      <c r="U2889" s="4">
        <v>123.416</v>
      </c>
      <c r="V2889" s="4">
        <v>111.86499999999999</v>
      </c>
      <c r="W2889" s="4">
        <v>89.753</v>
      </c>
      <c r="X2889" s="4">
        <v>71.001999999999995</v>
      </c>
      <c r="Y2889" s="4">
        <v>39.271000000000001</v>
      </c>
      <c r="Z2889" s="4">
        <v>14.253</v>
      </c>
      <c r="AA2889" s="4">
        <v>2.8140000000000001</v>
      </c>
    </row>
    <row r="2890" spans="1:27" s="6" customFormat="1" x14ac:dyDescent="0.3">
      <c r="A2890" s="40">
        <v>2889</v>
      </c>
      <c r="B2890" s="18" t="s">
        <v>323</v>
      </c>
      <c r="C2890" s="43" t="s">
        <v>205</v>
      </c>
      <c r="D2890" s="41"/>
      <c r="E2890" s="41">
        <v>191</v>
      </c>
      <c r="F2890" s="41">
        <v>2055</v>
      </c>
      <c r="G2890" s="4">
        <v>68.686999999999998</v>
      </c>
      <c r="H2890" s="4">
        <v>72.186999999999998</v>
      </c>
      <c r="I2890" s="4">
        <v>74.713999999999999</v>
      </c>
      <c r="J2890" s="4">
        <v>75.635999999999996</v>
      </c>
      <c r="K2890" s="4">
        <v>76.683000000000007</v>
      </c>
      <c r="L2890" s="4">
        <v>79.165000000000006</v>
      </c>
      <c r="M2890" s="4">
        <v>82.79</v>
      </c>
      <c r="N2890" s="4">
        <v>88.712999999999994</v>
      </c>
      <c r="O2890" s="4">
        <v>96.679000000000002</v>
      </c>
      <c r="P2890" s="4">
        <v>101.988</v>
      </c>
      <c r="Q2890" s="4">
        <v>93.894999999999996</v>
      </c>
      <c r="R2890" s="4">
        <v>108.16800000000001</v>
      </c>
      <c r="S2890" s="4">
        <v>106.926</v>
      </c>
      <c r="T2890" s="4">
        <v>120.218</v>
      </c>
      <c r="U2890" s="4">
        <v>122.003</v>
      </c>
      <c r="V2890" s="4">
        <v>112.821</v>
      </c>
      <c r="W2890" s="4">
        <v>94.631</v>
      </c>
      <c r="X2890" s="4">
        <v>65.971000000000004</v>
      </c>
      <c r="Y2890" s="4">
        <v>41.353000000000002</v>
      </c>
      <c r="Z2890" s="4">
        <v>16.187999999999999</v>
      </c>
      <c r="AA2890" s="4">
        <v>3.6819999999999999</v>
      </c>
    </row>
    <row r="2891" spans="1:27" s="6" customFormat="1" x14ac:dyDescent="0.3">
      <c r="A2891" s="40">
        <v>2890</v>
      </c>
      <c r="B2891" s="18" t="s">
        <v>323</v>
      </c>
      <c r="C2891" s="43" t="s">
        <v>205</v>
      </c>
      <c r="D2891" s="41"/>
      <c r="E2891" s="41">
        <v>191</v>
      </c>
      <c r="F2891" s="41">
        <v>2060</v>
      </c>
      <c r="G2891" s="4">
        <v>65.756</v>
      </c>
      <c r="H2891" s="4">
        <v>68.626000000000005</v>
      </c>
      <c r="I2891" s="4">
        <v>72.149000000000001</v>
      </c>
      <c r="J2891" s="4">
        <v>74.629000000000005</v>
      </c>
      <c r="K2891" s="4">
        <v>75.45</v>
      </c>
      <c r="L2891" s="4">
        <v>76.453999999999994</v>
      </c>
      <c r="M2891" s="4">
        <v>78.941999999999993</v>
      </c>
      <c r="N2891" s="4">
        <v>82.564999999999998</v>
      </c>
      <c r="O2891" s="4">
        <v>88.438000000000002</v>
      </c>
      <c r="P2891" s="4">
        <v>96.257999999999996</v>
      </c>
      <c r="Q2891" s="4">
        <v>101.318</v>
      </c>
      <c r="R2891" s="4">
        <v>92.968999999999994</v>
      </c>
      <c r="S2891" s="4">
        <v>106.556</v>
      </c>
      <c r="T2891" s="4">
        <v>104.297</v>
      </c>
      <c r="U2891" s="4">
        <v>114.91800000000001</v>
      </c>
      <c r="V2891" s="4">
        <v>112.23399999999999</v>
      </c>
      <c r="W2891" s="4">
        <v>96.501999999999995</v>
      </c>
      <c r="X2891" s="4">
        <v>70.849999999999994</v>
      </c>
      <c r="Y2891" s="4">
        <v>39.523000000000003</v>
      </c>
      <c r="Z2891" s="4">
        <v>17.719000000000001</v>
      </c>
      <c r="AA2891" s="4">
        <v>4.4610000000000003</v>
      </c>
    </row>
    <row r="2892" spans="1:27" s="6" customFormat="1" x14ac:dyDescent="0.3">
      <c r="A2892" s="40">
        <v>2891</v>
      </c>
      <c r="B2892" s="18" t="s">
        <v>323</v>
      </c>
      <c r="C2892" s="43" t="s">
        <v>205</v>
      </c>
      <c r="D2892" s="41"/>
      <c r="E2892" s="41">
        <v>191</v>
      </c>
      <c r="F2892" s="41">
        <v>2065</v>
      </c>
      <c r="G2892" s="4">
        <v>63.898000000000003</v>
      </c>
      <c r="H2892" s="4">
        <v>65.697000000000003</v>
      </c>
      <c r="I2892" s="4">
        <v>68.590999999999994</v>
      </c>
      <c r="J2892" s="4">
        <v>72.069000000000003</v>
      </c>
      <c r="K2892" s="4">
        <v>74.454999999999998</v>
      </c>
      <c r="L2892" s="4">
        <v>75.233999999999995</v>
      </c>
      <c r="M2892" s="4">
        <v>76.245000000000005</v>
      </c>
      <c r="N2892" s="4">
        <v>78.738</v>
      </c>
      <c r="O2892" s="4">
        <v>82.32</v>
      </c>
      <c r="P2892" s="4">
        <v>88.073999999999998</v>
      </c>
      <c r="Q2892" s="4">
        <v>95.667000000000002</v>
      </c>
      <c r="R2892" s="4">
        <v>100.389</v>
      </c>
      <c r="S2892" s="4">
        <v>91.68</v>
      </c>
      <c r="T2892" s="4">
        <v>104.128</v>
      </c>
      <c r="U2892" s="4">
        <v>100.027</v>
      </c>
      <c r="V2892" s="4">
        <v>106.343</v>
      </c>
      <c r="W2892" s="4">
        <v>97.001000000000005</v>
      </c>
      <c r="X2892" s="4">
        <v>73.515000000000001</v>
      </c>
      <c r="Y2892" s="4">
        <v>43.6</v>
      </c>
      <c r="Z2892" s="4">
        <v>17.577999999999999</v>
      </c>
      <c r="AA2892" s="4">
        <v>5.181</v>
      </c>
    </row>
    <row r="2893" spans="1:27" s="6" customFormat="1" x14ac:dyDescent="0.3">
      <c r="A2893" s="40">
        <v>2892</v>
      </c>
      <c r="B2893" s="18" t="s">
        <v>323</v>
      </c>
      <c r="C2893" s="43" t="s">
        <v>205</v>
      </c>
      <c r="D2893" s="41"/>
      <c r="E2893" s="41">
        <v>191</v>
      </c>
      <c r="F2893" s="41">
        <v>2070</v>
      </c>
      <c r="G2893" s="4">
        <v>62.777999999999999</v>
      </c>
      <c r="H2893" s="4">
        <v>63.843000000000004</v>
      </c>
      <c r="I2893" s="4">
        <v>65.665999999999997</v>
      </c>
      <c r="J2893" s="4">
        <v>68.516000000000005</v>
      </c>
      <c r="K2893" s="4">
        <v>71.908000000000001</v>
      </c>
      <c r="L2893" s="4">
        <v>74.253</v>
      </c>
      <c r="M2893" s="4">
        <v>75.040000000000006</v>
      </c>
      <c r="N2893" s="4">
        <v>76.055000000000007</v>
      </c>
      <c r="O2893" s="4">
        <v>78.516999999999996</v>
      </c>
      <c r="P2893" s="4">
        <v>82.001999999999995</v>
      </c>
      <c r="Q2893" s="4">
        <v>87.566999999999993</v>
      </c>
      <c r="R2893" s="4">
        <v>94.85</v>
      </c>
      <c r="S2893" s="4">
        <v>99.102999999999994</v>
      </c>
      <c r="T2893" s="4">
        <v>89.741</v>
      </c>
      <c r="U2893" s="4">
        <v>100.16200000000001</v>
      </c>
      <c r="V2893" s="4">
        <v>93.061999999999998</v>
      </c>
      <c r="W2893" s="4">
        <v>92.781000000000006</v>
      </c>
      <c r="X2893" s="4">
        <v>75.081000000000003</v>
      </c>
      <c r="Y2893" s="4">
        <v>46.38</v>
      </c>
      <c r="Z2893" s="4">
        <v>20.085000000000001</v>
      </c>
      <c r="AA2893" s="4">
        <v>5.5220000000000002</v>
      </c>
    </row>
    <row r="2894" spans="1:27" s="6" customFormat="1" x14ac:dyDescent="0.3">
      <c r="A2894" s="40">
        <v>2893</v>
      </c>
      <c r="B2894" s="18" t="s">
        <v>323</v>
      </c>
      <c r="C2894" s="43" t="s">
        <v>205</v>
      </c>
      <c r="D2894" s="41"/>
      <c r="E2894" s="41">
        <v>191</v>
      </c>
      <c r="F2894" s="41">
        <v>2075</v>
      </c>
      <c r="G2894" s="4">
        <v>61.886000000000003</v>
      </c>
      <c r="H2894" s="4">
        <v>62.728999999999999</v>
      </c>
      <c r="I2894" s="4">
        <v>63.814</v>
      </c>
      <c r="J2894" s="4">
        <v>65.599999999999994</v>
      </c>
      <c r="K2894" s="4">
        <v>68.367999999999995</v>
      </c>
      <c r="L2894" s="4">
        <v>71.721000000000004</v>
      </c>
      <c r="M2894" s="4">
        <v>74.070999999999998</v>
      </c>
      <c r="N2894" s="4">
        <v>74.864999999999995</v>
      </c>
      <c r="O2894" s="4">
        <v>75.852999999999994</v>
      </c>
      <c r="P2894" s="4">
        <v>78.231999999999999</v>
      </c>
      <c r="Q2894" s="4">
        <v>81.561000000000007</v>
      </c>
      <c r="R2894" s="4">
        <v>86.872</v>
      </c>
      <c r="S2894" s="4">
        <v>93.72</v>
      </c>
      <c r="T2894" s="4">
        <v>97.16</v>
      </c>
      <c r="U2894" s="4">
        <v>86.566999999999993</v>
      </c>
      <c r="V2894" s="4">
        <v>93.658000000000001</v>
      </c>
      <c r="W2894" s="4">
        <v>81.915000000000006</v>
      </c>
      <c r="X2894" s="4">
        <v>72.902000000000001</v>
      </c>
      <c r="Y2894" s="4">
        <v>48.506</v>
      </c>
      <c r="Z2894" s="4">
        <v>22.102</v>
      </c>
      <c r="AA2894" s="4">
        <v>6.4509999999999996</v>
      </c>
    </row>
    <row r="2895" spans="1:27" s="6" customFormat="1" x14ac:dyDescent="0.3">
      <c r="A2895" s="40">
        <v>2894</v>
      </c>
      <c r="B2895" s="18" t="s">
        <v>323</v>
      </c>
      <c r="C2895" s="43" t="s">
        <v>205</v>
      </c>
      <c r="D2895" s="41"/>
      <c r="E2895" s="41">
        <v>191</v>
      </c>
      <c r="F2895" s="41">
        <v>2080</v>
      </c>
      <c r="G2895" s="4">
        <v>60.622999999999998</v>
      </c>
      <c r="H2895" s="4">
        <v>61.838999999999999</v>
      </c>
      <c r="I2895" s="4">
        <v>62.7</v>
      </c>
      <c r="J2895" s="4">
        <v>63.75</v>
      </c>
      <c r="K2895" s="4">
        <v>65.459999999999994</v>
      </c>
      <c r="L2895" s="4">
        <v>68.192999999999998</v>
      </c>
      <c r="M2895" s="4">
        <v>71.552000000000007</v>
      </c>
      <c r="N2895" s="4">
        <v>73.908000000000001</v>
      </c>
      <c r="O2895" s="4">
        <v>74.680000000000007</v>
      </c>
      <c r="P2895" s="4">
        <v>75.594999999999999</v>
      </c>
      <c r="Q2895" s="4">
        <v>77.84</v>
      </c>
      <c r="R2895" s="4">
        <v>80.959999999999994</v>
      </c>
      <c r="S2895" s="4">
        <v>85.918000000000006</v>
      </c>
      <c r="T2895" s="4">
        <v>92.027000000000001</v>
      </c>
      <c r="U2895" s="4">
        <v>93.98</v>
      </c>
      <c r="V2895" s="4">
        <v>81.34</v>
      </c>
      <c r="W2895" s="4">
        <v>83.152000000000001</v>
      </c>
      <c r="X2895" s="4">
        <v>65.316999999999993</v>
      </c>
      <c r="Y2895" s="4">
        <v>48.215000000000003</v>
      </c>
      <c r="Z2895" s="4">
        <v>23.911999999999999</v>
      </c>
      <c r="AA2895" s="4">
        <v>7.4740000000000002</v>
      </c>
    </row>
    <row r="2896" spans="1:27" s="6" customFormat="1" x14ac:dyDescent="0.3">
      <c r="A2896" s="40">
        <v>2895</v>
      </c>
      <c r="B2896" s="18" t="s">
        <v>323</v>
      </c>
      <c r="C2896" s="43" t="s">
        <v>205</v>
      </c>
      <c r="D2896" s="41"/>
      <c r="E2896" s="41">
        <v>191</v>
      </c>
      <c r="F2896" s="41">
        <v>2085</v>
      </c>
      <c r="G2896" s="4">
        <v>58.755000000000003</v>
      </c>
      <c r="H2896" s="4">
        <v>60.578000000000003</v>
      </c>
      <c r="I2896" s="4">
        <v>61.814</v>
      </c>
      <c r="J2896" s="4">
        <v>62.642000000000003</v>
      </c>
      <c r="K2896" s="4">
        <v>63.622999999999998</v>
      </c>
      <c r="L2896" s="4">
        <v>65.299000000000007</v>
      </c>
      <c r="M2896" s="4">
        <v>68.039000000000001</v>
      </c>
      <c r="N2896" s="4">
        <v>71.402000000000001</v>
      </c>
      <c r="O2896" s="4">
        <v>73.738</v>
      </c>
      <c r="P2896" s="4">
        <v>74.442999999999998</v>
      </c>
      <c r="Q2896" s="4">
        <v>75.245999999999995</v>
      </c>
      <c r="R2896" s="4">
        <v>77.311000000000007</v>
      </c>
      <c r="S2896" s="4">
        <v>80.143000000000001</v>
      </c>
      <c r="T2896" s="4">
        <v>84.483999999999995</v>
      </c>
      <c r="U2896" s="4">
        <v>89.239000000000004</v>
      </c>
      <c r="V2896" s="4">
        <v>88.703999999999994</v>
      </c>
      <c r="W2896" s="4">
        <v>72.793000000000006</v>
      </c>
      <c r="X2896" s="4">
        <v>67.216999999999999</v>
      </c>
      <c r="Y2896" s="4">
        <v>44.161000000000001</v>
      </c>
      <c r="Z2896" s="4">
        <v>24.548999999999999</v>
      </c>
      <c r="AA2896" s="4">
        <v>8.5289999999999999</v>
      </c>
    </row>
    <row r="2897" spans="1:27" s="6" customFormat="1" x14ac:dyDescent="0.3">
      <c r="A2897" s="40">
        <v>2896</v>
      </c>
      <c r="B2897" s="18" t="s">
        <v>323</v>
      </c>
      <c r="C2897" s="43" t="s">
        <v>205</v>
      </c>
      <c r="D2897" s="41"/>
      <c r="E2897" s="41">
        <v>191</v>
      </c>
      <c r="F2897" s="41">
        <v>2090</v>
      </c>
      <c r="G2897" s="4">
        <v>56.771000000000001</v>
      </c>
      <c r="H2897" s="4">
        <v>58.713999999999999</v>
      </c>
      <c r="I2897" s="4">
        <v>60.552999999999997</v>
      </c>
      <c r="J2897" s="4">
        <v>61.76</v>
      </c>
      <c r="K2897" s="4">
        <v>62.524999999999999</v>
      </c>
      <c r="L2897" s="4">
        <v>63.475999999999999</v>
      </c>
      <c r="M2897" s="4">
        <v>65.16</v>
      </c>
      <c r="N2897" s="4">
        <v>67.903000000000006</v>
      </c>
      <c r="O2897" s="4">
        <v>71.248000000000005</v>
      </c>
      <c r="P2897" s="4">
        <v>73.524000000000001</v>
      </c>
      <c r="Q2897" s="4">
        <v>74.128</v>
      </c>
      <c r="R2897" s="4">
        <v>74.775999999999996</v>
      </c>
      <c r="S2897" s="4">
        <v>76.596000000000004</v>
      </c>
      <c r="T2897" s="4">
        <v>78.914000000000001</v>
      </c>
      <c r="U2897" s="4">
        <v>82.119</v>
      </c>
      <c r="V2897" s="4">
        <v>84.582999999999998</v>
      </c>
      <c r="W2897" s="4">
        <v>79.977999999999994</v>
      </c>
      <c r="X2897" s="4">
        <v>59.607999999999997</v>
      </c>
      <c r="Y2897" s="4">
        <v>46.412999999999997</v>
      </c>
      <c r="Z2897" s="4">
        <v>23.201000000000001</v>
      </c>
      <c r="AA2897" s="4">
        <v>9.3249999999999993</v>
      </c>
    </row>
    <row r="2898" spans="1:27" s="6" customFormat="1" x14ac:dyDescent="0.3">
      <c r="A2898" s="40">
        <v>2897</v>
      </c>
      <c r="B2898" s="18" t="s">
        <v>323</v>
      </c>
      <c r="C2898" s="43" t="s">
        <v>205</v>
      </c>
      <c r="D2898" s="41"/>
      <c r="E2898" s="41">
        <v>191</v>
      </c>
      <c r="F2898" s="41">
        <v>2095</v>
      </c>
      <c r="G2898" s="4">
        <v>55.183999999999997</v>
      </c>
      <c r="H2898" s="4">
        <v>56.731999999999999</v>
      </c>
      <c r="I2898" s="4">
        <v>58.694000000000003</v>
      </c>
      <c r="J2898" s="4">
        <v>60.505000000000003</v>
      </c>
      <c r="K2898" s="4">
        <v>61.652000000000001</v>
      </c>
      <c r="L2898" s="4">
        <v>62.389000000000003</v>
      </c>
      <c r="M2898" s="4">
        <v>63.348999999999997</v>
      </c>
      <c r="N2898" s="4">
        <v>65.036000000000001</v>
      </c>
      <c r="O2898" s="4">
        <v>67.766000000000005</v>
      </c>
      <c r="P2898" s="4">
        <v>71.055999999999997</v>
      </c>
      <c r="Q2898" s="4">
        <v>73.234999999999999</v>
      </c>
      <c r="R2898" s="4">
        <v>73.700999999999993</v>
      </c>
      <c r="S2898" s="4">
        <v>74.138000000000005</v>
      </c>
      <c r="T2898" s="4">
        <v>75.513000000000005</v>
      </c>
      <c r="U2898" s="4">
        <v>76.87</v>
      </c>
      <c r="V2898" s="4">
        <v>78.135999999999996</v>
      </c>
      <c r="W2898" s="4">
        <v>76.793999999999997</v>
      </c>
      <c r="X2898" s="4">
        <v>66.298000000000002</v>
      </c>
      <c r="Y2898" s="4">
        <v>42.002000000000002</v>
      </c>
      <c r="Z2898" s="4">
        <v>25.146000000000001</v>
      </c>
      <c r="AA2898" s="4">
        <v>9.5180000000000007</v>
      </c>
    </row>
    <row r="2899" spans="1:27" s="6" customFormat="1" x14ac:dyDescent="0.3">
      <c r="A2899" s="40">
        <v>2898</v>
      </c>
      <c r="B2899" s="18" t="s">
        <v>323</v>
      </c>
      <c r="C2899" s="43" t="s">
        <v>205</v>
      </c>
      <c r="D2899" s="41"/>
      <c r="E2899" s="41">
        <v>191</v>
      </c>
      <c r="F2899" s="41">
        <v>2100</v>
      </c>
      <c r="G2899" s="4">
        <v>54.095999999999997</v>
      </c>
      <c r="H2899" s="4">
        <v>55.149000000000001</v>
      </c>
      <c r="I2899" s="4">
        <v>56.713999999999999</v>
      </c>
      <c r="J2899" s="4">
        <v>58.649000000000001</v>
      </c>
      <c r="K2899" s="4">
        <v>60.406999999999996</v>
      </c>
      <c r="L2899" s="4">
        <v>61.529000000000003</v>
      </c>
      <c r="M2899" s="4">
        <v>62.273000000000003</v>
      </c>
      <c r="N2899" s="4">
        <v>63.238</v>
      </c>
      <c r="O2899" s="4">
        <v>64.915999999999997</v>
      </c>
      <c r="P2899" s="4">
        <v>67.600999999999999</v>
      </c>
      <c r="Q2899" s="4">
        <v>70.804000000000002</v>
      </c>
      <c r="R2899" s="4">
        <v>72.853999999999999</v>
      </c>
      <c r="S2899" s="4">
        <v>73.132999999999996</v>
      </c>
      <c r="T2899" s="4">
        <v>73.183999999999997</v>
      </c>
      <c r="U2899" s="4">
        <v>73.715999999999994</v>
      </c>
      <c r="V2899" s="4">
        <v>73.412000000000006</v>
      </c>
      <c r="W2899" s="4">
        <v>71.402000000000001</v>
      </c>
      <c r="X2899" s="4">
        <v>64.384</v>
      </c>
      <c r="Y2899" s="4">
        <v>47.622999999999998</v>
      </c>
      <c r="Z2899" s="4">
        <v>23.457999999999998</v>
      </c>
      <c r="AA2899" s="4">
        <v>10.563000000000001</v>
      </c>
    </row>
    <row r="2900" spans="1:27" s="6" customFormat="1" x14ac:dyDescent="0.3">
      <c r="A2900" s="40">
        <v>2899</v>
      </c>
      <c r="B2900" s="18" t="s">
        <v>323</v>
      </c>
      <c r="C2900" s="43" t="s">
        <v>206</v>
      </c>
      <c r="D2900" s="41"/>
      <c r="E2900" s="41">
        <v>300</v>
      </c>
      <c r="F2900" s="41">
        <v>2015</v>
      </c>
      <c r="G2900" s="4">
        <v>243.59800000000001</v>
      </c>
      <c r="H2900" s="4">
        <v>280.673</v>
      </c>
      <c r="I2900" s="4">
        <v>268.35000000000002</v>
      </c>
      <c r="J2900" s="4">
        <v>273.54700000000003</v>
      </c>
      <c r="K2900" s="4">
        <v>276.81</v>
      </c>
      <c r="L2900" s="4">
        <v>303.108</v>
      </c>
      <c r="M2900" s="4">
        <v>381.47899999999998</v>
      </c>
      <c r="N2900" s="4">
        <v>424.14400000000001</v>
      </c>
      <c r="O2900" s="4">
        <v>429.33499999999998</v>
      </c>
      <c r="P2900" s="4">
        <v>437.24700000000001</v>
      </c>
      <c r="Q2900" s="4">
        <v>399.84199999999998</v>
      </c>
      <c r="R2900" s="4">
        <v>389.625</v>
      </c>
      <c r="S2900" s="4">
        <v>338.77</v>
      </c>
      <c r="T2900" s="4">
        <v>322.98700000000002</v>
      </c>
      <c r="U2900" s="4">
        <v>248.352</v>
      </c>
      <c r="V2900" s="4">
        <v>272.45800000000003</v>
      </c>
      <c r="W2900" s="4">
        <v>226.88</v>
      </c>
      <c r="X2900" s="4">
        <v>122.443</v>
      </c>
      <c r="Y2900" s="4">
        <v>43.91</v>
      </c>
      <c r="Z2900" s="4">
        <v>9.5530000000000008</v>
      </c>
      <c r="AA2900" s="4">
        <v>1.248</v>
      </c>
    </row>
    <row r="2901" spans="1:27" s="6" customFormat="1" x14ac:dyDescent="0.3">
      <c r="A2901" s="40">
        <v>2900</v>
      </c>
      <c r="B2901" s="18" t="s">
        <v>323</v>
      </c>
      <c r="C2901" s="43" t="s">
        <v>206</v>
      </c>
      <c r="D2901" s="41"/>
      <c r="E2901" s="41">
        <v>300</v>
      </c>
      <c r="F2901" s="41">
        <v>2020</v>
      </c>
      <c r="G2901" s="4">
        <v>213.41</v>
      </c>
      <c r="H2901" s="4">
        <v>244.61</v>
      </c>
      <c r="I2901" s="4">
        <v>281.19499999999999</v>
      </c>
      <c r="J2901" s="4">
        <v>269.91800000000001</v>
      </c>
      <c r="K2901" s="4">
        <v>277.233</v>
      </c>
      <c r="L2901" s="4">
        <v>281.32</v>
      </c>
      <c r="M2901" s="4">
        <v>306.70299999999997</v>
      </c>
      <c r="N2901" s="4">
        <v>383.57299999999998</v>
      </c>
      <c r="O2901" s="4">
        <v>424.73899999999998</v>
      </c>
      <c r="P2901" s="4">
        <v>428.435</v>
      </c>
      <c r="Q2901" s="4">
        <v>434.673</v>
      </c>
      <c r="R2901" s="4">
        <v>395.73899999999998</v>
      </c>
      <c r="S2901" s="4">
        <v>383.23500000000001</v>
      </c>
      <c r="T2901" s="4">
        <v>329.73099999999999</v>
      </c>
      <c r="U2901" s="4">
        <v>307.476</v>
      </c>
      <c r="V2901" s="4">
        <v>225.072</v>
      </c>
      <c r="W2901" s="4">
        <v>222.35300000000001</v>
      </c>
      <c r="X2901" s="4">
        <v>153.27000000000001</v>
      </c>
      <c r="Y2901" s="4">
        <v>61.38</v>
      </c>
      <c r="Z2901" s="4">
        <v>14.119</v>
      </c>
      <c r="AA2901" s="4">
        <v>1.7430000000000001</v>
      </c>
    </row>
    <row r="2902" spans="1:27" s="6" customFormat="1" x14ac:dyDescent="0.3">
      <c r="A2902" s="40">
        <v>2901</v>
      </c>
      <c r="B2902" s="18" t="s">
        <v>323</v>
      </c>
      <c r="C2902" s="43" t="s">
        <v>206</v>
      </c>
      <c r="D2902" s="41"/>
      <c r="E2902" s="41">
        <v>300</v>
      </c>
      <c r="F2902" s="41">
        <v>2025</v>
      </c>
      <c r="G2902" s="4">
        <v>195.745</v>
      </c>
      <c r="H2902" s="4">
        <v>214.44499999999999</v>
      </c>
      <c r="I2902" s="4">
        <v>245.154</v>
      </c>
      <c r="J2902" s="4">
        <v>282.77199999999999</v>
      </c>
      <c r="K2902" s="4">
        <v>273.63099999999997</v>
      </c>
      <c r="L2902" s="4">
        <v>281.77199999999999</v>
      </c>
      <c r="M2902" s="4">
        <v>284.98200000000003</v>
      </c>
      <c r="N2902" s="4">
        <v>308.99700000000001</v>
      </c>
      <c r="O2902" s="4">
        <v>384.39699999999999</v>
      </c>
      <c r="P2902" s="4">
        <v>424.05399999999997</v>
      </c>
      <c r="Q2902" s="4">
        <v>426.23</v>
      </c>
      <c r="R2902" s="4">
        <v>430.63400000000001</v>
      </c>
      <c r="S2902" s="4">
        <v>389.875</v>
      </c>
      <c r="T2902" s="4">
        <v>373.959</v>
      </c>
      <c r="U2902" s="4">
        <v>315.33199999999999</v>
      </c>
      <c r="V2902" s="4">
        <v>280.91800000000001</v>
      </c>
      <c r="W2902" s="4">
        <v>186.26400000000001</v>
      </c>
      <c r="X2902" s="4">
        <v>153.58699999999999</v>
      </c>
      <c r="Y2902" s="4">
        <v>79.349999999999994</v>
      </c>
      <c r="Z2902" s="4">
        <v>20.6</v>
      </c>
      <c r="AA2902" s="4">
        <v>2.6760000000000002</v>
      </c>
    </row>
    <row r="2903" spans="1:27" s="6" customFormat="1" x14ac:dyDescent="0.3">
      <c r="A2903" s="40">
        <v>2902</v>
      </c>
      <c r="B2903" s="18" t="s">
        <v>323</v>
      </c>
      <c r="C2903" s="43" t="s">
        <v>206</v>
      </c>
      <c r="D2903" s="41"/>
      <c r="E2903" s="41">
        <v>300</v>
      </c>
      <c r="F2903" s="41">
        <v>2030</v>
      </c>
      <c r="G2903" s="4">
        <v>193.40199999999999</v>
      </c>
      <c r="H2903" s="4">
        <v>196.79400000000001</v>
      </c>
      <c r="I2903" s="4">
        <v>215.00200000000001</v>
      </c>
      <c r="J2903" s="4">
        <v>246.762</v>
      </c>
      <c r="K2903" s="4">
        <v>286.49799999999999</v>
      </c>
      <c r="L2903" s="4">
        <v>278.20299999999997</v>
      </c>
      <c r="M2903" s="4">
        <v>285.471</v>
      </c>
      <c r="N2903" s="4">
        <v>287.36399999999998</v>
      </c>
      <c r="O2903" s="4">
        <v>310.10599999999999</v>
      </c>
      <c r="P2903" s="4">
        <v>384.04700000000003</v>
      </c>
      <c r="Q2903" s="4">
        <v>422.149</v>
      </c>
      <c r="R2903" s="4">
        <v>422.68700000000001</v>
      </c>
      <c r="S2903" s="4">
        <v>424.85300000000001</v>
      </c>
      <c r="T2903" s="4">
        <v>381.33600000000001</v>
      </c>
      <c r="U2903" s="4">
        <v>359.09100000000001</v>
      </c>
      <c r="V2903" s="4">
        <v>290.25799999999998</v>
      </c>
      <c r="W2903" s="4">
        <v>235.50299999999999</v>
      </c>
      <c r="X2903" s="4">
        <v>131.38399999999999</v>
      </c>
      <c r="Y2903" s="4">
        <v>81.99</v>
      </c>
      <c r="Z2903" s="4">
        <v>27.748000000000001</v>
      </c>
      <c r="AA2903" s="4">
        <v>4.0990000000000002</v>
      </c>
    </row>
    <row r="2904" spans="1:27" s="6" customFormat="1" x14ac:dyDescent="0.3">
      <c r="A2904" s="40">
        <v>2903</v>
      </c>
      <c r="B2904" s="18" t="s">
        <v>323</v>
      </c>
      <c r="C2904" s="43" t="s">
        <v>206</v>
      </c>
      <c r="D2904" s="41"/>
      <c r="E2904" s="41">
        <v>300</v>
      </c>
      <c r="F2904" s="41">
        <v>2035</v>
      </c>
      <c r="G2904" s="4">
        <v>196.71600000000001</v>
      </c>
      <c r="H2904" s="4">
        <v>194.45699999999999</v>
      </c>
      <c r="I2904" s="4">
        <v>197.35900000000001</v>
      </c>
      <c r="J2904" s="4">
        <v>216.63399999999999</v>
      </c>
      <c r="K2904" s="4">
        <v>250.53899999999999</v>
      </c>
      <c r="L2904" s="4">
        <v>291.08499999999998</v>
      </c>
      <c r="M2904" s="4">
        <v>281.93900000000002</v>
      </c>
      <c r="N2904" s="4">
        <v>287.89299999999997</v>
      </c>
      <c r="O2904" s="4">
        <v>288.59199999999998</v>
      </c>
      <c r="P2904" s="4">
        <v>310.17399999999998</v>
      </c>
      <c r="Q2904" s="4">
        <v>382.62700000000001</v>
      </c>
      <c r="R2904" s="4">
        <v>419.02499999999998</v>
      </c>
      <c r="S2904" s="4">
        <v>417.584</v>
      </c>
      <c r="T2904" s="4">
        <v>416.43900000000002</v>
      </c>
      <c r="U2904" s="4">
        <v>367.58699999999999</v>
      </c>
      <c r="V2904" s="4">
        <v>332.85</v>
      </c>
      <c r="W2904" s="4">
        <v>246.352</v>
      </c>
      <c r="X2904" s="4">
        <v>169.50299999999999</v>
      </c>
      <c r="Y2904" s="4">
        <v>72.268000000000001</v>
      </c>
      <c r="Z2904" s="4">
        <v>29.853999999999999</v>
      </c>
      <c r="AA2904" s="4">
        <v>5.85</v>
      </c>
    </row>
    <row r="2905" spans="1:27" s="6" customFormat="1" x14ac:dyDescent="0.3">
      <c r="A2905" s="40">
        <v>2904</v>
      </c>
      <c r="B2905" s="18" t="s">
        <v>323</v>
      </c>
      <c r="C2905" s="43" t="s">
        <v>206</v>
      </c>
      <c r="D2905" s="41"/>
      <c r="E2905" s="41">
        <v>300</v>
      </c>
      <c r="F2905" s="41">
        <v>2040</v>
      </c>
      <c r="G2905" s="4">
        <v>200.25899999999999</v>
      </c>
      <c r="H2905" s="4">
        <v>197.77699999999999</v>
      </c>
      <c r="I2905" s="4">
        <v>195.02799999999999</v>
      </c>
      <c r="J2905" s="4">
        <v>199.00700000000001</v>
      </c>
      <c r="K2905" s="4">
        <v>220.44800000000001</v>
      </c>
      <c r="L2905" s="4">
        <v>255.179</v>
      </c>
      <c r="M2905" s="4">
        <v>294.83699999999999</v>
      </c>
      <c r="N2905" s="4">
        <v>284.40699999999998</v>
      </c>
      <c r="O2905" s="4">
        <v>289.18299999999999</v>
      </c>
      <c r="P2905" s="4">
        <v>288.84100000000001</v>
      </c>
      <c r="Q2905" s="4">
        <v>309.34300000000002</v>
      </c>
      <c r="R2905" s="4">
        <v>380.15100000000001</v>
      </c>
      <c r="S2905" s="4">
        <v>414.48</v>
      </c>
      <c r="T2905" s="4">
        <v>410.12900000000002</v>
      </c>
      <c r="U2905" s="4">
        <v>402.81400000000002</v>
      </c>
      <c r="V2905" s="4">
        <v>342.92</v>
      </c>
      <c r="W2905" s="4">
        <v>285.76499999999999</v>
      </c>
      <c r="X2905" s="4">
        <v>180.72800000000001</v>
      </c>
      <c r="Y2905" s="4">
        <v>95.933999999999997</v>
      </c>
      <c r="Z2905" s="4">
        <v>27.361000000000001</v>
      </c>
      <c r="AA2905" s="4">
        <v>6.8330000000000002</v>
      </c>
    </row>
    <row r="2906" spans="1:27" s="6" customFormat="1" x14ac:dyDescent="0.3">
      <c r="A2906" s="40">
        <v>2905</v>
      </c>
      <c r="B2906" s="18" t="s">
        <v>323</v>
      </c>
      <c r="C2906" s="43" t="s">
        <v>206</v>
      </c>
      <c r="D2906" s="41"/>
      <c r="E2906" s="41">
        <v>300</v>
      </c>
      <c r="F2906" s="41">
        <v>2045</v>
      </c>
      <c r="G2906" s="4">
        <v>197.364</v>
      </c>
      <c r="H2906" s="4">
        <v>201.322</v>
      </c>
      <c r="I2906" s="4">
        <v>198.351</v>
      </c>
      <c r="J2906" s="4">
        <v>196.68299999999999</v>
      </c>
      <c r="K2906" s="4">
        <v>202.84700000000001</v>
      </c>
      <c r="L2906" s="4">
        <v>225.13</v>
      </c>
      <c r="M2906" s="4">
        <v>258.988</v>
      </c>
      <c r="N2906" s="4">
        <v>297.32600000000002</v>
      </c>
      <c r="O2906" s="4">
        <v>285.76100000000002</v>
      </c>
      <c r="P2906" s="4">
        <v>289.52499999999998</v>
      </c>
      <c r="Q2906" s="4">
        <v>288.26400000000001</v>
      </c>
      <c r="R2906" s="4">
        <v>307.67399999999998</v>
      </c>
      <c r="S2906" s="4">
        <v>376.49799999999999</v>
      </c>
      <c r="T2906" s="4">
        <v>407.84500000000003</v>
      </c>
      <c r="U2906" s="4">
        <v>398.02499999999998</v>
      </c>
      <c r="V2906" s="4">
        <v>378.09899999999999</v>
      </c>
      <c r="W2906" s="4">
        <v>297.71499999999997</v>
      </c>
      <c r="X2906" s="4">
        <v>213.614</v>
      </c>
      <c r="Y2906" s="4">
        <v>105.229</v>
      </c>
      <c r="Z2906" s="4">
        <v>37.770000000000003</v>
      </c>
      <c r="AA2906" s="4">
        <v>6.82</v>
      </c>
    </row>
    <row r="2907" spans="1:27" s="6" customFormat="1" x14ac:dyDescent="0.3">
      <c r="A2907" s="40">
        <v>2906</v>
      </c>
      <c r="B2907" s="18" t="s">
        <v>323</v>
      </c>
      <c r="C2907" s="43" t="s">
        <v>206</v>
      </c>
      <c r="D2907" s="41"/>
      <c r="E2907" s="41">
        <v>300</v>
      </c>
      <c r="F2907" s="41">
        <v>2050</v>
      </c>
      <c r="G2907" s="4">
        <v>187.23500000000001</v>
      </c>
      <c r="H2907" s="4">
        <v>198.43199999999999</v>
      </c>
      <c r="I2907" s="4">
        <v>201.898</v>
      </c>
      <c r="J2907" s="4">
        <v>200.01400000000001</v>
      </c>
      <c r="K2907" s="4">
        <v>200.53899999999999</v>
      </c>
      <c r="L2907" s="4">
        <v>207.56</v>
      </c>
      <c r="M2907" s="4">
        <v>228.98699999999999</v>
      </c>
      <c r="N2907" s="4">
        <v>261.55</v>
      </c>
      <c r="O2907" s="4">
        <v>298.714</v>
      </c>
      <c r="P2907" s="4">
        <v>286.20299999999997</v>
      </c>
      <c r="Q2907" s="4">
        <v>289.08600000000001</v>
      </c>
      <c r="R2907" s="4">
        <v>286.94900000000001</v>
      </c>
      <c r="S2907" s="4">
        <v>305.10399999999998</v>
      </c>
      <c r="T2907" s="4">
        <v>371.12799999999999</v>
      </c>
      <c r="U2907" s="4">
        <v>397.024</v>
      </c>
      <c r="V2907" s="4">
        <v>375.774</v>
      </c>
      <c r="W2907" s="4">
        <v>331.779</v>
      </c>
      <c r="X2907" s="4">
        <v>226.64099999999999</v>
      </c>
      <c r="Y2907" s="4">
        <v>127.89100000000001</v>
      </c>
      <c r="Z2907" s="4">
        <v>43.069000000000003</v>
      </c>
      <c r="AA2907" s="4">
        <v>9.2680000000000007</v>
      </c>
    </row>
    <row r="2908" spans="1:27" s="6" customFormat="1" x14ac:dyDescent="0.3">
      <c r="A2908" s="40">
        <v>2907</v>
      </c>
      <c r="B2908" s="18" t="s">
        <v>323</v>
      </c>
      <c r="C2908" s="43" t="s">
        <v>206</v>
      </c>
      <c r="D2908" s="41"/>
      <c r="E2908" s="41">
        <v>300</v>
      </c>
      <c r="F2908" s="41">
        <v>2055</v>
      </c>
      <c r="G2908" s="4">
        <v>176.36799999999999</v>
      </c>
      <c r="H2908" s="4">
        <v>188.25399999999999</v>
      </c>
      <c r="I2908" s="4">
        <v>198.982</v>
      </c>
      <c r="J2908" s="4">
        <v>203.48</v>
      </c>
      <c r="K2908" s="4">
        <v>203.68100000000001</v>
      </c>
      <c r="L2908" s="4">
        <v>205.02500000000001</v>
      </c>
      <c r="M2908" s="4">
        <v>211.245</v>
      </c>
      <c r="N2908" s="4">
        <v>231.46700000000001</v>
      </c>
      <c r="O2908" s="4">
        <v>262.94799999999998</v>
      </c>
      <c r="P2908" s="4">
        <v>299.14100000000002</v>
      </c>
      <c r="Q2908" s="4">
        <v>285.863</v>
      </c>
      <c r="R2908" s="4">
        <v>287.92500000000001</v>
      </c>
      <c r="S2908" s="4">
        <v>284.83499999999998</v>
      </c>
      <c r="T2908" s="4">
        <v>301.24400000000003</v>
      </c>
      <c r="U2908" s="4">
        <v>362.279</v>
      </c>
      <c r="V2908" s="4">
        <v>376.78199999999998</v>
      </c>
      <c r="W2908" s="4">
        <v>332.98</v>
      </c>
      <c r="X2908" s="4">
        <v>256.88299999999998</v>
      </c>
      <c r="Y2908" s="4">
        <v>139.28700000000001</v>
      </c>
      <c r="Z2908" s="4">
        <v>54.308999999999997</v>
      </c>
      <c r="AA2908" s="4">
        <v>11.315</v>
      </c>
    </row>
    <row r="2909" spans="1:27" s="6" customFormat="1" x14ac:dyDescent="0.3">
      <c r="A2909" s="40">
        <v>2908</v>
      </c>
      <c r="B2909" s="18" t="s">
        <v>323</v>
      </c>
      <c r="C2909" s="43" t="s">
        <v>206</v>
      </c>
      <c r="D2909" s="41"/>
      <c r="E2909" s="41">
        <v>300</v>
      </c>
      <c r="F2909" s="41">
        <v>2060</v>
      </c>
      <c r="G2909" s="4">
        <v>170.553</v>
      </c>
      <c r="H2909" s="4">
        <v>177.33600000000001</v>
      </c>
      <c r="I2909" s="4">
        <v>188.78</v>
      </c>
      <c r="J2909" s="4">
        <v>200.48400000000001</v>
      </c>
      <c r="K2909" s="4">
        <v>206.958</v>
      </c>
      <c r="L2909" s="4">
        <v>207.93700000000001</v>
      </c>
      <c r="M2909" s="4">
        <v>208.52699999999999</v>
      </c>
      <c r="N2909" s="4">
        <v>213.62100000000001</v>
      </c>
      <c r="O2909" s="4">
        <v>232.851</v>
      </c>
      <c r="P2909" s="4">
        <v>263.47000000000003</v>
      </c>
      <c r="Q2909" s="4">
        <v>298.83800000000002</v>
      </c>
      <c r="R2909" s="4">
        <v>284.87299999999999</v>
      </c>
      <c r="S2909" s="4">
        <v>286.05500000000001</v>
      </c>
      <c r="T2909" s="4">
        <v>281.64499999999998</v>
      </c>
      <c r="U2909" s="4">
        <v>294.85300000000001</v>
      </c>
      <c r="V2909" s="4">
        <v>345.56</v>
      </c>
      <c r="W2909" s="4">
        <v>337.12799999999999</v>
      </c>
      <c r="X2909" s="4">
        <v>262.238</v>
      </c>
      <c r="Y2909" s="4">
        <v>162.13200000000001</v>
      </c>
      <c r="Z2909" s="4">
        <v>61.43</v>
      </c>
      <c r="AA2909" s="4">
        <v>14.776</v>
      </c>
    </row>
    <row r="2910" spans="1:27" s="6" customFormat="1" x14ac:dyDescent="0.3">
      <c r="A2910" s="40">
        <v>2909</v>
      </c>
      <c r="B2910" s="18" t="s">
        <v>323</v>
      </c>
      <c r="C2910" s="43" t="s">
        <v>206</v>
      </c>
      <c r="D2910" s="41"/>
      <c r="E2910" s="41">
        <v>300</v>
      </c>
      <c r="F2910" s="41">
        <v>2065</v>
      </c>
      <c r="G2910" s="4">
        <v>170.21199999999999</v>
      </c>
      <c r="H2910" s="4">
        <v>171.47</v>
      </c>
      <c r="I2910" s="4">
        <v>177.83500000000001</v>
      </c>
      <c r="J2910" s="4">
        <v>190.202</v>
      </c>
      <c r="K2910" s="4">
        <v>203.774</v>
      </c>
      <c r="L2910" s="4">
        <v>210.98500000000001</v>
      </c>
      <c r="M2910" s="4">
        <v>211.25</v>
      </c>
      <c r="N2910" s="4">
        <v>210.78299999999999</v>
      </c>
      <c r="O2910" s="4">
        <v>214.964</v>
      </c>
      <c r="P2910" s="4">
        <v>233.43199999999999</v>
      </c>
      <c r="Q2910" s="4">
        <v>263.34399999999999</v>
      </c>
      <c r="R2910" s="4">
        <v>297.92500000000001</v>
      </c>
      <c r="S2910" s="4">
        <v>283.24400000000003</v>
      </c>
      <c r="T2910" s="4">
        <v>283.21899999999999</v>
      </c>
      <c r="U2910" s="4">
        <v>276.32299999999998</v>
      </c>
      <c r="V2910" s="4">
        <v>282.55799999999999</v>
      </c>
      <c r="W2910" s="4">
        <v>311.98200000000003</v>
      </c>
      <c r="X2910" s="4">
        <v>269.78699999999998</v>
      </c>
      <c r="Y2910" s="4">
        <v>169.75700000000001</v>
      </c>
      <c r="Z2910" s="4">
        <v>74.158000000000001</v>
      </c>
      <c r="AA2910" s="4">
        <v>17.846</v>
      </c>
    </row>
    <row r="2911" spans="1:27" s="6" customFormat="1" x14ac:dyDescent="0.3">
      <c r="A2911" s="40">
        <v>2910</v>
      </c>
      <c r="B2911" s="18" t="s">
        <v>323</v>
      </c>
      <c r="C2911" s="43" t="s">
        <v>206</v>
      </c>
      <c r="D2911" s="41"/>
      <c r="E2911" s="41">
        <v>300</v>
      </c>
      <c r="F2911" s="41">
        <v>2070</v>
      </c>
      <c r="G2911" s="4">
        <v>171.99299999999999</v>
      </c>
      <c r="H2911" s="4">
        <v>171.07599999999999</v>
      </c>
      <c r="I2911" s="4">
        <v>171.93799999999999</v>
      </c>
      <c r="J2911" s="4">
        <v>179.178</v>
      </c>
      <c r="K2911" s="4">
        <v>193.309</v>
      </c>
      <c r="L2911" s="4">
        <v>207.56800000000001</v>
      </c>
      <c r="M2911" s="4">
        <v>214.10499999999999</v>
      </c>
      <c r="N2911" s="4">
        <v>213.38</v>
      </c>
      <c r="O2911" s="4">
        <v>212.06100000000001</v>
      </c>
      <c r="P2911" s="4">
        <v>215.56299999999999</v>
      </c>
      <c r="Q2911" s="4">
        <v>233.43100000000001</v>
      </c>
      <c r="R2911" s="4">
        <v>262.69</v>
      </c>
      <c r="S2911" s="4">
        <v>296.40600000000001</v>
      </c>
      <c r="T2911" s="4">
        <v>280.74700000000001</v>
      </c>
      <c r="U2911" s="4">
        <v>278.43099999999998</v>
      </c>
      <c r="V2911" s="4">
        <v>265.87299999999999</v>
      </c>
      <c r="W2911" s="4">
        <v>257.15899999999999</v>
      </c>
      <c r="X2911" s="4">
        <v>253.309</v>
      </c>
      <c r="Y2911" s="4">
        <v>178.749</v>
      </c>
      <c r="Z2911" s="4">
        <v>80.313999999999993</v>
      </c>
      <c r="AA2911" s="4">
        <v>22.350999999999999</v>
      </c>
    </row>
    <row r="2912" spans="1:27" s="6" customFormat="1" x14ac:dyDescent="0.3">
      <c r="A2912" s="40">
        <v>2911</v>
      </c>
      <c r="B2912" s="18" t="s">
        <v>323</v>
      </c>
      <c r="C2912" s="43" t="s">
        <v>206</v>
      </c>
      <c r="D2912" s="41"/>
      <c r="E2912" s="41">
        <v>300</v>
      </c>
      <c r="F2912" s="41">
        <v>2075</v>
      </c>
      <c r="G2912" s="4">
        <v>172.17099999999999</v>
      </c>
      <c r="H2912" s="4">
        <v>172.804</v>
      </c>
      <c r="I2912" s="4">
        <v>171.51900000000001</v>
      </c>
      <c r="J2912" s="4">
        <v>173.20099999999999</v>
      </c>
      <c r="K2912" s="4">
        <v>182.096</v>
      </c>
      <c r="L2912" s="4">
        <v>196.87299999999999</v>
      </c>
      <c r="M2912" s="4">
        <v>210.50399999999999</v>
      </c>
      <c r="N2912" s="4">
        <v>216.10499999999999</v>
      </c>
      <c r="O2912" s="4">
        <v>214.58799999999999</v>
      </c>
      <c r="P2912" s="4">
        <v>212.649</v>
      </c>
      <c r="Q2912" s="4">
        <v>215.64</v>
      </c>
      <c r="R2912" s="4">
        <v>232.98099999999999</v>
      </c>
      <c r="S2912" s="4">
        <v>261.55200000000002</v>
      </c>
      <c r="T2912" s="4">
        <v>294.10700000000003</v>
      </c>
      <c r="U2912" s="4">
        <v>276.55</v>
      </c>
      <c r="V2912" s="4">
        <v>268.97800000000001</v>
      </c>
      <c r="W2912" s="4">
        <v>243.94200000000001</v>
      </c>
      <c r="X2912" s="4">
        <v>211.92400000000001</v>
      </c>
      <c r="Y2912" s="4">
        <v>171.93</v>
      </c>
      <c r="Z2912" s="4">
        <v>87.617999999999995</v>
      </c>
      <c r="AA2912" s="4">
        <v>25.922999999999998</v>
      </c>
    </row>
    <row r="2913" spans="1:27" s="6" customFormat="1" x14ac:dyDescent="0.3">
      <c r="A2913" s="40">
        <v>2912</v>
      </c>
      <c r="B2913" s="18" t="s">
        <v>323</v>
      </c>
      <c r="C2913" s="43" t="s">
        <v>206</v>
      </c>
      <c r="D2913" s="41"/>
      <c r="E2913" s="41">
        <v>300</v>
      </c>
      <c r="F2913" s="41">
        <v>2080</v>
      </c>
      <c r="G2913" s="4">
        <v>169.02199999999999</v>
      </c>
      <c r="H2913" s="4">
        <v>172.928</v>
      </c>
      <c r="I2913" s="4">
        <v>173.21700000000001</v>
      </c>
      <c r="J2913" s="4">
        <v>172.696</v>
      </c>
      <c r="K2913" s="4">
        <v>175.929</v>
      </c>
      <c r="L2913" s="4">
        <v>185.43100000000001</v>
      </c>
      <c r="M2913" s="4">
        <v>199.62200000000001</v>
      </c>
      <c r="N2913" s="4">
        <v>212.38</v>
      </c>
      <c r="O2913" s="4">
        <v>217.24299999999999</v>
      </c>
      <c r="P2913" s="4">
        <v>215.149</v>
      </c>
      <c r="Q2913" s="4">
        <v>212.75200000000001</v>
      </c>
      <c r="R2913" s="4">
        <v>215.31800000000001</v>
      </c>
      <c r="S2913" s="4">
        <v>232.12799999999999</v>
      </c>
      <c r="T2913" s="4">
        <v>259.786</v>
      </c>
      <c r="U2913" s="4">
        <v>290.21800000000002</v>
      </c>
      <c r="V2913" s="4">
        <v>268.125</v>
      </c>
      <c r="W2913" s="4">
        <v>248.636</v>
      </c>
      <c r="X2913" s="4">
        <v>203.85</v>
      </c>
      <c r="Y2913" s="4">
        <v>147.17699999999999</v>
      </c>
      <c r="Z2913" s="4">
        <v>87.201999999999998</v>
      </c>
      <c r="AA2913" s="4">
        <v>29.763000000000002</v>
      </c>
    </row>
    <row r="2914" spans="1:27" s="6" customFormat="1" x14ac:dyDescent="0.3">
      <c r="A2914" s="40">
        <v>2913</v>
      </c>
      <c r="B2914" s="18" t="s">
        <v>323</v>
      </c>
      <c r="C2914" s="43" t="s">
        <v>206</v>
      </c>
      <c r="D2914" s="41"/>
      <c r="E2914" s="41">
        <v>300</v>
      </c>
      <c r="F2914" s="41">
        <v>2085</v>
      </c>
      <c r="G2914" s="4">
        <v>163.51499999999999</v>
      </c>
      <c r="H2914" s="4">
        <v>169.72499999999999</v>
      </c>
      <c r="I2914" s="4">
        <v>173.31200000000001</v>
      </c>
      <c r="J2914" s="4">
        <v>174.31200000000001</v>
      </c>
      <c r="K2914" s="4">
        <v>175.232</v>
      </c>
      <c r="L2914" s="4">
        <v>179.03100000000001</v>
      </c>
      <c r="M2914" s="4">
        <v>187.99199999999999</v>
      </c>
      <c r="N2914" s="4">
        <v>201.376</v>
      </c>
      <c r="O2914" s="4">
        <v>213.446</v>
      </c>
      <c r="P2914" s="4">
        <v>217.77600000000001</v>
      </c>
      <c r="Q2914" s="4">
        <v>215.26400000000001</v>
      </c>
      <c r="R2914" s="4">
        <v>212.49700000000001</v>
      </c>
      <c r="S2914" s="4">
        <v>214.65</v>
      </c>
      <c r="T2914" s="4">
        <v>230.77500000000001</v>
      </c>
      <c r="U2914" s="4">
        <v>256.779</v>
      </c>
      <c r="V2914" s="4">
        <v>282.32799999999997</v>
      </c>
      <c r="W2914" s="4">
        <v>249.62100000000001</v>
      </c>
      <c r="X2914" s="4">
        <v>210.602</v>
      </c>
      <c r="Y2914" s="4">
        <v>144.80000000000001</v>
      </c>
      <c r="Z2914" s="4">
        <v>77.227000000000004</v>
      </c>
      <c r="AA2914" s="4">
        <v>31.832000000000001</v>
      </c>
    </row>
    <row r="2915" spans="1:27" s="6" customFormat="1" x14ac:dyDescent="0.3">
      <c r="A2915" s="40">
        <v>2914</v>
      </c>
      <c r="B2915" s="18" t="s">
        <v>323</v>
      </c>
      <c r="C2915" s="43" t="s">
        <v>206</v>
      </c>
      <c r="D2915" s="41"/>
      <c r="E2915" s="41">
        <v>300</v>
      </c>
      <c r="F2915" s="41">
        <v>2090</v>
      </c>
      <c r="G2915" s="4">
        <v>158.43299999999999</v>
      </c>
      <c r="H2915" s="4">
        <v>164.166</v>
      </c>
      <c r="I2915" s="4">
        <v>170.08</v>
      </c>
      <c r="J2915" s="4">
        <v>174.32400000000001</v>
      </c>
      <c r="K2915" s="4">
        <v>176.654</v>
      </c>
      <c r="L2915" s="4">
        <v>178.09899999999999</v>
      </c>
      <c r="M2915" s="4">
        <v>181.399</v>
      </c>
      <c r="N2915" s="4">
        <v>189.62</v>
      </c>
      <c r="O2915" s="4">
        <v>202.375</v>
      </c>
      <c r="P2915" s="4">
        <v>213.95599999999999</v>
      </c>
      <c r="Q2915" s="4">
        <v>217.899</v>
      </c>
      <c r="R2915" s="4">
        <v>215.05600000000001</v>
      </c>
      <c r="S2915" s="4">
        <v>211.94</v>
      </c>
      <c r="T2915" s="4">
        <v>213.578</v>
      </c>
      <c r="U2915" s="4">
        <v>228.452</v>
      </c>
      <c r="V2915" s="4">
        <v>250.58799999999999</v>
      </c>
      <c r="W2915" s="4">
        <v>264.62099999999998</v>
      </c>
      <c r="X2915" s="4">
        <v>214.21199999999999</v>
      </c>
      <c r="Y2915" s="4">
        <v>152.935</v>
      </c>
      <c r="Z2915" s="4">
        <v>78.581000000000003</v>
      </c>
      <c r="AA2915" s="4">
        <v>30.811</v>
      </c>
    </row>
    <row r="2916" spans="1:27" s="6" customFormat="1" x14ac:dyDescent="0.3">
      <c r="A2916" s="40">
        <v>2915</v>
      </c>
      <c r="B2916" s="18" t="s">
        <v>323</v>
      </c>
      <c r="C2916" s="43" t="s">
        <v>206</v>
      </c>
      <c r="D2916" s="41"/>
      <c r="E2916" s="41">
        <v>300</v>
      </c>
      <c r="F2916" s="41">
        <v>2095</v>
      </c>
      <c r="G2916" s="4">
        <v>155.572</v>
      </c>
      <c r="H2916" s="4">
        <v>159.029</v>
      </c>
      <c r="I2916" s="4">
        <v>164.49</v>
      </c>
      <c r="J2916" s="4">
        <v>171.011</v>
      </c>
      <c r="K2916" s="4">
        <v>176.476</v>
      </c>
      <c r="L2916" s="4">
        <v>179.285</v>
      </c>
      <c r="M2916" s="4">
        <v>180.273</v>
      </c>
      <c r="N2916" s="4">
        <v>182.898</v>
      </c>
      <c r="O2916" s="4">
        <v>190.54900000000001</v>
      </c>
      <c r="P2916" s="4">
        <v>202.863</v>
      </c>
      <c r="Q2916" s="4">
        <v>214.09</v>
      </c>
      <c r="R2916" s="4">
        <v>217.72499999999999</v>
      </c>
      <c r="S2916" s="4">
        <v>214.56899999999999</v>
      </c>
      <c r="T2916" s="4">
        <v>211.02199999999999</v>
      </c>
      <c r="U2916" s="4">
        <v>211.70500000000001</v>
      </c>
      <c r="V2916" s="4">
        <v>223.56299999999999</v>
      </c>
      <c r="W2916" s="4">
        <v>236.29300000000001</v>
      </c>
      <c r="X2916" s="4">
        <v>229.791</v>
      </c>
      <c r="Y2916" s="4">
        <v>158.75299999999999</v>
      </c>
      <c r="Z2916" s="4">
        <v>85.647000000000006</v>
      </c>
      <c r="AA2916" s="4">
        <v>32.012</v>
      </c>
    </row>
    <row r="2917" spans="1:27" s="6" customFormat="1" x14ac:dyDescent="0.3">
      <c r="A2917" s="40">
        <v>2916</v>
      </c>
      <c r="B2917" s="18" t="s">
        <v>323</v>
      </c>
      <c r="C2917" s="43" t="s">
        <v>206</v>
      </c>
      <c r="D2917" s="41"/>
      <c r="E2917" s="41">
        <v>300</v>
      </c>
      <c r="F2917" s="41">
        <v>2100</v>
      </c>
      <c r="G2917" s="4">
        <v>154.779</v>
      </c>
      <c r="H2917" s="4">
        <v>156.11500000000001</v>
      </c>
      <c r="I2917" s="4">
        <v>159.32499999999999</v>
      </c>
      <c r="J2917" s="4">
        <v>165.33799999999999</v>
      </c>
      <c r="K2917" s="4">
        <v>172.96700000000001</v>
      </c>
      <c r="L2917" s="4">
        <v>178.87</v>
      </c>
      <c r="M2917" s="4">
        <v>181.261</v>
      </c>
      <c r="N2917" s="4">
        <v>181.636</v>
      </c>
      <c r="O2917" s="4">
        <v>183.751</v>
      </c>
      <c r="P2917" s="4">
        <v>191.00899999999999</v>
      </c>
      <c r="Q2917" s="4">
        <v>203.012</v>
      </c>
      <c r="R2917" s="4">
        <v>213.96100000000001</v>
      </c>
      <c r="S2917" s="4">
        <v>217.30799999999999</v>
      </c>
      <c r="T2917" s="4">
        <v>213.77500000000001</v>
      </c>
      <c r="U2917" s="4">
        <v>209.428</v>
      </c>
      <c r="V2917" s="4">
        <v>207.73099999999999</v>
      </c>
      <c r="W2917" s="4">
        <v>212.083</v>
      </c>
      <c r="X2917" s="4">
        <v>207.67599999999999</v>
      </c>
      <c r="Y2917" s="4">
        <v>173.91300000000001</v>
      </c>
      <c r="Z2917" s="4">
        <v>91.882000000000005</v>
      </c>
      <c r="AA2917" s="4">
        <v>35.732999999999997</v>
      </c>
    </row>
    <row r="2918" spans="1:27" s="6" customFormat="1" x14ac:dyDescent="0.3">
      <c r="A2918" s="40">
        <v>2917</v>
      </c>
      <c r="B2918" s="18" t="s">
        <v>323</v>
      </c>
      <c r="C2918" s="43" t="s">
        <v>207</v>
      </c>
      <c r="D2918" s="41"/>
      <c r="E2918" s="41">
        <v>380</v>
      </c>
      <c r="F2918" s="41">
        <v>2015</v>
      </c>
      <c r="G2918" s="4">
        <v>1238.2180000000001</v>
      </c>
      <c r="H2918" s="4">
        <v>1364.1469999999999</v>
      </c>
      <c r="I2918" s="4">
        <v>1363.829</v>
      </c>
      <c r="J2918" s="4">
        <v>1356.7439999999999</v>
      </c>
      <c r="K2918" s="4">
        <v>1417.69</v>
      </c>
      <c r="L2918" s="4">
        <v>1496.6479999999999</v>
      </c>
      <c r="M2918" s="4">
        <v>1648.5050000000001</v>
      </c>
      <c r="N2918" s="4">
        <v>1955.2380000000001</v>
      </c>
      <c r="O2918" s="4">
        <v>2321.2260000000001</v>
      </c>
      <c r="P2918" s="4">
        <v>2433.9720000000002</v>
      </c>
      <c r="Q2918" s="4">
        <v>2376.6610000000001</v>
      </c>
      <c r="R2918" s="4">
        <v>2086.8139999999999</v>
      </c>
      <c r="S2918" s="4">
        <v>1919.845</v>
      </c>
      <c r="T2918" s="4">
        <v>1910.867</v>
      </c>
      <c r="U2918" s="4">
        <v>1578.9570000000001</v>
      </c>
      <c r="V2918" s="4">
        <v>1541.2660000000001</v>
      </c>
      <c r="W2918" s="4">
        <v>1212.3119999999999</v>
      </c>
      <c r="X2918" s="4">
        <v>827.80499999999995</v>
      </c>
      <c r="Y2918" s="4">
        <v>399.577</v>
      </c>
      <c r="Z2918" s="4">
        <v>78.078999999999994</v>
      </c>
      <c r="AA2918" s="4">
        <v>14.138999999999999</v>
      </c>
    </row>
    <row r="2919" spans="1:27" s="6" customFormat="1" x14ac:dyDescent="0.3">
      <c r="A2919" s="40">
        <v>2918</v>
      </c>
      <c r="B2919" s="18" t="s">
        <v>323</v>
      </c>
      <c r="C2919" s="43" t="s">
        <v>207</v>
      </c>
      <c r="D2919" s="41"/>
      <c r="E2919" s="41">
        <v>380</v>
      </c>
      <c r="F2919" s="41">
        <v>2020</v>
      </c>
      <c r="G2919" s="4">
        <v>1176.2339999999999</v>
      </c>
      <c r="H2919" s="4">
        <v>1245.7239999999999</v>
      </c>
      <c r="I2919" s="4">
        <v>1368.056</v>
      </c>
      <c r="J2919" s="4">
        <v>1375.7460000000001</v>
      </c>
      <c r="K2919" s="4">
        <v>1384.539</v>
      </c>
      <c r="L2919" s="4">
        <v>1451.692</v>
      </c>
      <c r="M2919" s="4">
        <v>1524.3309999999999</v>
      </c>
      <c r="N2919" s="4">
        <v>1666.5050000000001</v>
      </c>
      <c r="O2919" s="4">
        <v>1964.098</v>
      </c>
      <c r="P2919" s="4">
        <v>2320.933</v>
      </c>
      <c r="Q2919" s="4">
        <v>2424.3319999999999</v>
      </c>
      <c r="R2919" s="4">
        <v>2356.875</v>
      </c>
      <c r="S2919" s="4">
        <v>2056.7020000000002</v>
      </c>
      <c r="T2919" s="4">
        <v>1872.6089999999999</v>
      </c>
      <c r="U2919" s="4">
        <v>1829.376</v>
      </c>
      <c r="V2919" s="4">
        <v>1455.21</v>
      </c>
      <c r="W2919" s="4">
        <v>1310.69</v>
      </c>
      <c r="X2919" s="4">
        <v>876.76700000000005</v>
      </c>
      <c r="Y2919" s="4">
        <v>446.06200000000001</v>
      </c>
      <c r="Z2919" s="4">
        <v>133.416</v>
      </c>
      <c r="AA2919" s="4">
        <v>14.367000000000001</v>
      </c>
    </row>
    <row r="2920" spans="1:27" s="6" customFormat="1" x14ac:dyDescent="0.3">
      <c r="A2920" s="40">
        <v>2919</v>
      </c>
      <c r="B2920" s="18" t="s">
        <v>323</v>
      </c>
      <c r="C2920" s="43" t="s">
        <v>207</v>
      </c>
      <c r="D2920" s="41"/>
      <c r="E2920" s="41">
        <v>380</v>
      </c>
      <c r="F2920" s="41">
        <v>2025</v>
      </c>
      <c r="G2920" s="4">
        <v>1143.348</v>
      </c>
      <c r="H2920" s="4">
        <v>1184.9380000000001</v>
      </c>
      <c r="I2920" s="4">
        <v>1250.3130000000001</v>
      </c>
      <c r="J2920" s="4">
        <v>1381.8309999999999</v>
      </c>
      <c r="K2920" s="4">
        <v>1407.7550000000001</v>
      </c>
      <c r="L2920" s="4">
        <v>1423.74</v>
      </c>
      <c r="M2920" s="4">
        <v>1483.7819999999999</v>
      </c>
      <c r="N2920" s="4">
        <v>1545.723</v>
      </c>
      <c r="O2920" s="4">
        <v>1678.4179999999999</v>
      </c>
      <c r="P2920" s="4">
        <v>1967.191</v>
      </c>
      <c r="Q2920" s="4">
        <v>2314.1750000000002</v>
      </c>
      <c r="R2920" s="4">
        <v>2406.8130000000001</v>
      </c>
      <c r="S2920" s="4">
        <v>2326.3389999999999</v>
      </c>
      <c r="T2920" s="4">
        <v>2011.079</v>
      </c>
      <c r="U2920" s="4">
        <v>1800.4069999999999</v>
      </c>
      <c r="V2920" s="4">
        <v>1698.712</v>
      </c>
      <c r="W2920" s="4">
        <v>1254.2529999999999</v>
      </c>
      <c r="X2920" s="4">
        <v>969.34400000000005</v>
      </c>
      <c r="Y2920" s="4">
        <v>488.45600000000002</v>
      </c>
      <c r="Z2920" s="4">
        <v>155.565</v>
      </c>
      <c r="AA2920" s="4">
        <v>24.003</v>
      </c>
    </row>
    <row r="2921" spans="1:27" s="6" customFormat="1" x14ac:dyDescent="0.3">
      <c r="A2921" s="40">
        <v>2920</v>
      </c>
      <c r="B2921" s="18" t="s">
        <v>323</v>
      </c>
      <c r="C2921" s="43" t="s">
        <v>207</v>
      </c>
      <c r="D2921" s="41"/>
      <c r="E2921" s="41">
        <v>380</v>
      </c>
      <c r="F2921" s="41">
        <v>2030</v>
      </c>
      <c r="G2921" s="4">
        <v>1145.4159999999999</v>
      </c>
      <c r="H2921" s="4">
        <v>1154.5050000000001</v>
      </c>
      <c r="I2921" s="4">
        <v>1190.9860000000001</v>
      </c>
      <c r="J2921" s="4">
        <v>1267.684</v>
      </c>
      <c r="K2921" s="4">
        <v>1422.075</v>
      </c>
      <c r="L2921" s="4">
        <v>1456.9929999999999</v>
      </c>
      <c r="M2921" s="4">
        <v>1464.2249999999999</v>
      </c>
      <c r="N2921" s="4">
        <v>1511.231</v>
      </c>
      <c r="O2921" s="4">
        <v>1562.019</v>
      </c>
      <c r="P2921" s="4">
        <v>1685.4870000000001</v>
      </c>
      <c r="Q2921" s="4">
        <v>1964.9949999999999</v>
      </c>
      <c r="R2921" s="4">
        <v>2300.56</v>
      </c>
      <c r="S2921" s="4">
        <v>2379.3159999999998</v>
      </c>
      <c r="T2921" s="4">
        <v>2279.8270000000002</v>
      </c>
      <c r="U2921" s="4">
        <v>1940.952</v>
      </c>
      <c r="V2921" s="4">
        <v>1683.3230000000001</v>
      </c>
      <c r="W2921" s="4">
        <v>1482.029</v>
      </c>
      <c r="X2921" s="4">
        <v>946.87599999999998</v>
      </c>
      <c r="Y2921" s="4">
        <v>557.11199999999997</v>
      </c>
      <c r="Z2921" s="4">
        <v>177.52</v>
      </c>
      <c r="AA2921" s="4">
        <v>30.35</v>
      </c>
    </row>
    <row r="2922" spans="1:27" s="6" customFormat="1" x14ac:dyDescent="0.3">
      <c r="A2922" s="40">
        <v>2921</v>
      </c>
      <c r="B2922" s="18" t="s">
        <v>323</v>
      </c>
      <c r="C2922" s="43" t="s">
        <v>207</v>
      </c>
      <c r="D2922" s="41"/>
      <c r="E2922" s="41">
        <v>380</v>
      </c>
      <c r="F2922" s="41">
        <v>2035</v>
      </c>
      <c r="G2922" s="4">
        <v>1162.087</v>
      </c>
      <c r="H2922" s="4">
        <v>1156.607</v>
      </c>
      <c r="I2922" s="4">
        <v>1160.5940000000001</v>
      </c>
      <c r="J2922" s="4">
        <v>1208.4280000000001</v>
      </c>
      <c r="K2922" s="4">
        <v>1308.078</v>
      </c>
      <c r="L2922" s="4">
        <v>1471.403</v>
      </c>
      <c r="M2922" s="4">
        <v>1497.5809999999999</v>
      </c>
      <c r="N2922" s="4">
        <v>1491.8910000000001</v>
      </c>
      <c r="O2922" s="4">
        <v>1527.884</v>
      </c>
      <c r="P2922" s="4">
        <v>1569.9490000000001</v>
      </c>
      <c r="Q2922" s="4">
        <v>1685.588</v>
      </c>
      <c r="R2922" s="4">
        <v>1955.729</v>
      </c>
      <c r="S2922" s="4">
        <v>2277.2269999999999</v>
      </c>
      <c r="T2922" s="4">
        <v>2336.4360000000001</v>
      </c>
      <c r="U2922" s="4">
        <v>2207.8919999999998</v>
      </c>
      <c r="V2922" s="4">
        <v>1826.258</v>
      </c>
      <c r="W2922" s="4">
        <v>1485.6969999999999</v>
      </c>
      <c r="X2922" s="4">
        <v>1141.2439999999999</v>
      </c>
      <c r="Y2922" s="4">
        <v>561.08900000000006</v>
      </c>
      <c r="Z2922" s="4">
        <v>210.96100000000001</v>
      </c>
      <c r="AA2922" s="4">
        <v>36.573</v>
      </c>
    </row>
    <row r="2923" spans="1:27" s="6" customFormat="1" x14ac:dyDescent="0.3">
      <c r="A2923" s="40">
        <v>2922</v>
      </c>
      <c r="B2923" s="18" t="s">
        <v>323</v>
      </c>
      <c r="C2923" s="43" t="s">
        <v>207</v>
      </c>
      <c r="D2923" s="41"/>
      <c r="E2923" s="41">
        <v>380</v>
      </c>
      <c r="F2923" s="41">
        <v>2040</v>
      </c>
      <c r="G2923" s="4">
        <v>1172.2809999999999</v>
      </c>
      <c r="H2923" s="4">
        <v>1173.296</v>
      </c>
      <c r="I2923" s="4">
        <v>1162.7080000000001</v>
      </c>
      <c r="J2923" s="4">
        <v>1178.08</v>
      </c>
      <c r="K2923" s="4">
        <v>1248.9269999999999</v>
      </c>
      <c r="L2923" s="4">
        <v>1357.5619999999999</v>
      </c>
      <c r="M2923" s="4">
        <v>1512.1010000000001</v>
      </c>
      <c r="N2923" s="4">
        <v>1525.39</v>
      </c>
      <c r="O2923" s="4">
        <v>1508.835</v>
      </c>
      <c r="P2923" s="4">
        <v>1536.3420000000001</v>
      </c>
      <c r="Q2923" s="4">
        <v>1571.2940000000001</v>
      </c>
      <c r="R2923" s="4">
        <v>1679.538</v>
      </c>
      <c r="S2923" s="4">
        <v>1938.546</v>
      </c>
      <c r="T2923" s="4">
        <v>2240.373</v>
      </c>
      <c r="U2923" s="4">
        <v>2269.8119999999999</v>
      </c>
      <c r="V2923" s="4">
        <v>2089.2179999999998</v>
      </c>
      <c r="W2923" s="4">
        <v>1628.8330000000001</v>
      </c>
      <c r="X2923" s="4">
        <v>1165.2270000000001</v>
      </c>
      <c r="Y2923" s="4">
        <v>695.93100000000004</v>
      </c>
      <c r="Z2923" s="4">
        <v>220.93600000000001</v>
      </c>
      <c r="AA2923" s="4">
        <v>45.262</v>
      </c>
    </row>
    <row r="2924" spans="1:27" s="6" customFormat="1" x14ac:dyDescent="0.3">
      <c r="A2924" s="40">
        <v>2923</v>
      </c>
      <c r="B2924" s="18" t="s">
        <v>323</v>
      </c>
      <c r="C2924" s="43" t="s">
        <v>207</v>
      </c>
      <c r="D2924" s="41"/>
      <c r="E2924" s="41">
        <v>380</v>
      </c>
      <c r="F2924" s="41">
        <v>2045</v>
      </c>
      <c r="G2924" s="4">
        <v>1161.9159999999999</v>
      </c>
      <c r="H2924" s="4">
        <v>1183.5129999999999</v>
      </c>
      <c r="I2924" s="4">
        <v>1179.4179999999999</v>
      </c>
      <c r="J2924" s="4">
        <v>1180.2280000000001</v>
      </c>
      <c r="K2924" s="4">
        <v>1218.6559999999999</v>
      </c>
      <c r="L2924" s="4">
        <v>1298.5250000000001</v>
      </c>
      <c r="M2924" s="4">
        <v>1398.441</v>
      </c>
      <c r="N2924" s="4">
        <v>1540.047</v>
      </c>
      <c r="O2924" s="4">
        <v>1542.54</v>
      </c>
      <c r="P2924" s="4">
        <v>1517.7360000000001</v>
      </c>
      <c r="Q2924" s="4">
        <v>1538.4780000000001</v>
      </c>
      <c r="R2924" s="4">
        <v>1567.021</v>
      </c>
      <c r="S2924" s="4">
        <v>1666.9639999999999</v>
      </c>
      <c r="T2924" s="4">
        <v>1910.7339999999999</v>
      </c>
      <c r="U2924" s="4">
        <v>2182.973</v>
      </c>
      <c r="V2924" s="4">
        <v>2159.3429999999998</v>
      </c>
      <c r="W2924" s="4">
        <v>1881.9359999999999</v>
      </c>
      <c r="X2924" s="4">
        <v>1300.1980000000001</v>
      </c>
      <c r="Y2924" s="4">
        <v>730.75099999999998</v>
      </c>
      <c r="Z2924" s="4">
        <v>284.86500000000001</v>
      </c>
      <c r="AA2924" s="4">
        <v>50.588000000000001</v>
      </c>
    </row>
    <row r="2925" spans="1:27" s="6" customFormat="1" x14ac:dyDescent="0.3">
      <c r="A2925" s="40">
        <v>2924</v>
      </c>
      <c r="B2925" s="18" t="s">
        <v>323</v>
      </c>
      <c r="C2925" s="43" t="s">
        <v>207</v>
      </c>
      <c r="D2925" s="41"/>
      <c r="E2925" s="41">
        <v>380</v>
      </c>
      <c r="F2925" s="41">
        <v>2050</v>
      </c>
      <c r="G2925" s="4">
        <v>1135.8109999999999</v>
      </c>
      <c r="H2925" s="4">
        <v>1173.173</v>
      </c>
      <c r="I2925" s="4">
        <v>1189.6559999999999</v>
      </c>
      <c r="J2925" s="4">
        <v>1196.9680000000001</v>
      </c>
      <c r="K2925" s="4">
        <v>1220.864</v>
      </c>
      <c r="L2925" s="4">
        <v>1268.3440000000001</v>
      </c>
      <c r="M2925" s="4">
        <v>1339.537</v>
      </c>
      <c r="N2925" s="4">
        <v>1426.6379999999999</v>
      </c>
      <c r="O2925" s="4">
        <v>1557.4090000000001</v>
      </c>
      <c r="P2925" s="4">
        <v>1551.7349999999999</v>
      </c>
      <c r="Q2925" s="4">
        <v>1520.5219999999999</v>
      </c>
      <c r="R2925" s="4">
        <v>1535.337</v>
      </c>
      <c r="S2925" s="4">
        <v>1557.01</v>
      </c>
      <c r="T2925" s="4">
        <v>1645.9490000000001</v>
      </c>
      <c r="U2925" s="4">
        <v>1867.0909999999999</v>
      </c>
      <c r="V2925" s="4">
        <v>2087.2420000000002</v>
      </c>
      <c r="W2925" s="4">
        <v>1963.53</v>
      </c>
      <c r="X2925" s="4">
        <v>1527.9179999999999</v>
      </c>
      <c r="Y2925" s="4">
        <v>838.06899999999996</v>
      </c>
      <c r="Z2925" s="4">
        <v>310.875</v>
      </c>
      <c r="AA2925" s="4">
        <v>66.269000000000005</v>
      </c>
    </row>
    <row r="2926" spans="1:27" s="6" customFormat="1" x14ac:dyDescent="0.3">
      <c r="A2926" s="40">
        <v>2925</v>
      </c>
      <c r="B2926" s="18" t="s">
        <v>323</v>
      </c>
      <c r="C2926" s="43" t="s">
        <v>207</v>
      </c>
      <c r="D2926" s="41"/>
      <c r="E2926" s="41">
        <v>380</v>
      </c>
      <c r="F2926" s="41">
        <v>2055</v>
      </c>
      <c r="G2926" s="4">
        <v>1112.221</v>
      </c>
      <c r="H2926" s="4">
        <v>1146.5229999999999</v>
      </c>
      <c r="I2926" s="4">
        <v>1179.0129999999999</v>
      </c>
      <c r="J2926" s="4">
        <v>1206.336</v>
      </c>
      <c r="K2926" s="4">
        <v>1235.588</v>
      </c>
      <c r="L2926" s="4">
        <v>1268.098</v>
      </c>
      <c r="M2926" s="4">
        <v>1307.3610000000001</v>
      </c>
      <c r="N2926" s="4">
        <v>1366.4369999999999</v>
      </c>
      <c r="O2926" s="4">
        <v>1443.366</v>
      </c>
      <c r="P2926" s="4">
        <v>1566.2929999999999</v>
      </c>
      <c r="Q2926" s="4">
        <v>1554.5519999999999</v>
      </c>
      <c r="R2926" s="4">
        <v>1518.046</v>
      </c>
      <c r="S2926" s="4">
        <v>1526.74</v>
      </c>
      <c r="T2926" s="4">
        <v>1539.595</v>
      </c>
      <c r="U2926" s="4">
        <v>1612.37</v>
      </c>
      <c r="V2926" s="4">
        <v>1793.2429999999999</v>
      </c>
      <c r="W2926" s="4">
        <v>1914.0530000000001</v>
      </c>
      <c r="X2926" s="4">
        <v>1618.952</v>
      </c>
      <c r="Y2926" s="4">
        <v>1010.184</v>
      </c>
      <c r="Z2926" s="4">
        <v>369.68099999999998</v>
      </c>
      <c r="AA2926" s="4">
        <v>77.296000000000006</v>
      </c>
    </row>
    <row r="2927" spans="1:27" s="6" customFormat="1" x14ac:dyDescent="0.3">
      <c r="A2927" s="40">
        <v>2926</v>
      </c>
      <c r="B2927" s="18" t="s">
        <v>323</v>
      </c>
      <c r="C2927" s="43" t="s">
        <v>207</v>
      </c>
      <c r="D2927" s="41"/>
      <c r="E2927" s="41">
        <v>380</v>
      </c>
      <c r="F2927" s="41">
        <v>2060</v>
      </c>
      <c r="G2927" s="4">
        <v>1103.124</v>
      </c>
      <c r="H2927" s="4">
        <v>1122.374</v>
      </c>
      <c r="I2927" s="4">
        <v>1152.0630000000001</v>
      </c>
      <c r="J2927" s="4">
        <v>1194.8399999999999</v>
      </c>
      <c r="K2927" s="4">
        <v>1242.9459999999999</v>
      </c>
      <c r="L2927" s="4">
        <v>1280.364</v>
      </c>
      <c r="M2927" s="4">
        <v>1305.1020000000001</v>
      </c>
      <c r="N2927" s="4">
        <v>1332.922</v>
      </c>
      <c r="O2927" s="4">
        <v>1382.432</v>
      </c>
      <c r="P2927" s="4">
        <v>1452.133</v>
      </c>
      <c r="Q2927" s="4">
        <v>1569.17</v>
      </c>
      <c r="R2927" s="4">
        <v>1552.4559999999999</v>
      </c>
      <c r="S2927" s="4">
        <v>1510.652</v>
      </c>
      <c r="T2927" s="4">
        <v>1511.6189999999999</v>
      </c>
      <c r="U2927" s="4">
        <v>1511.6659999999999</v>
      </c>
      <c r="V2927" s="4">
        <v>1555.258</v>
      </c>
      <c r="W2927" s="4">
        <v>1657.942</v>
      </c>
      <c r="X2927" s="4">
        <v>1602.2159999999999</v>
      </c>
      <c r="Y2927" s="4">
        <v>1097.827</v>
      </c>
      <c r="Z2927" s="4">
        <v>462.279</v>
      </c>
      <c r="AA2927" s="4">
        <v>95.120999999999995</v>
      </c>
    </row>
    <row r="2928" spans="1:27" s="6" customFormat="1" x14ac:dyDescent="0.3">
      <c r="A2928" s="40">
        <v>2927</v>
      </c>
      <c r="B2928" s="18" t="s">
        <v>323</v>
      </c>
      <c r="C2928" s="43" t="s">
        <v>207</v>
      </c>
      <c r="D2928" s="41"/>
      <c r="E2928" s="41">
        <v>380</v>
      </c>
      <c r="F2928" s="41">
        <v>2065</v>
      </c>
      <c r="G2928" s="4">
        <v>1105.5540000000001</v>
      </c>
      <c r="H2928" s="4">
        <v>1112.729</v>
      </c>
      <c r="I2928" s="4">
        <v>1127.624</v>
      </c>
      <c r="J2928" s="4">
        <v>1167.0250000000001</v>
      </c>
      <c r="K2928" s="4">
        <v>1229.434</v>
      </c>
      <c r="L2928" s="4">
        <v>1285.2560000000001</v>
      </c>
      <c r="M2928" s="4">
        <v>1315.3389999999999</v>
      </c>
      <c r="N2928" s="4">
        <v>1329.288</v>
      </c>
      <c r="O2928" s="4">
        <v>1348.145</v>
      </c>
      <c r="P2928" s="4">
        <v>1390.944</v>
      </c>
      <c r="Q2928" s="4">
        <v>1455.3620000000001</v>
      </c>
      <c r="R2928" s="4">
        <v>1567.501</v>
      </c>
      <c r="S2928" s="4">
        <v>1545.8340000000001</v>
      </c>
      <c r="T2928" s="4">
        <v>1497.4649999999999</v>
      </c>
      <c r="U2928" s="4">
        <v>1487.327</v>
      </c>
      <c r="V2928" s="4">
        <v>1463.9</v>
      </c>
      <c r="W2928" s="4">
        <v>1449.0070000000001</v>
      </c>
      <c r="X2928" s="4">
        <v>1408.088</v>
      </c>
      <c r="Y2928" s="4">
        <v>1113.653</v>
      </c>
      <c r="Z2928" s="4">
        <v>521.029</v>
      </c>
      <c r="AA2928" s="4">
        <v>123.169</v>
      </c>
    </row>
    <row r="2929" spans="1:27" s="6" customFormat="1" x14ac:dyDescent="0.3">
      <c r="A2929" s="40">
        <v>2928</v>
      </c>
      <c r="B2929" s="18" t="s">
        <v>323</v>
      </c>
      <c r="C2929" s="43" t="s">
        <v>207</v>
      </c>
      <c r="D2929" s="41"/>
      <c r="E2929" s="41">
        <v>380</v>
      </c>
      <c r="F2929" s="41">
        <v>2070</v>
      </c>
      <c r="G2929" s="4">
        <v>1108.8219999999999</v>
      </c>
      <c r="H2929" s="4">
        <v>1114.596</v>
      </c>
      <c r="I2929" s="4">
        <v>1117.675</v>
      </c>
      <c r="J2929" s="4">
        <v>1141.722</v>
      </c>
      <c r="K2929" s="4">
        <v>1199.6189999999999</v>
      </c>
      <c r="L2929" s="4">
        <v>1269.2840000000001</v>
      </c>
      <c r="M2929" s="4">
        <v>1318.203</v>
      </c>
      <c r="N2929" s="4">
        <v>1338.1410000000001</v>
      </c>
      <c r="O2929" s="4">
        <v>1343.692</v>
      </c>
      <c r="P2929" s="4">
        <v>1356.3140000000001</v>
      </c>
      <c r="Q2929" s="4">
        <v>1394.328</v>
      </c>
      <c r="R2929" s="4">
        <v>1454.5150000000001</v>
      </c>
      <c r="S2929" s="4">
        <v>1561.7260000000001</v>
      </c>
      <c r="T2929" s="4">
        <v>1533.963</v>
      </c>
      <c r="U2929" s="4">
        <v>1476.27</v>
      </c>
      <c r="V2929" s="4">
        <v>1445.615</v>
      </c>
      <c r="W2929" s="4">
        <v>1373.8040000000001</v>
      </c>
      <c r="X2929" s="4">
        <v>1247.893</v>
      </c>
      <c r="Y2929" s="4">
        <v>1002.712</v>
      </c>
      <c r="Z2929" s="4">
        <v>548.10599999999999</v>
      </c>
      <c r="AA2929" s="4">
        <v>147.85599999999999</v>
      </c>
    </row>
    <row r="2930" spans="1:27" s="6" customFormat="1" x14ac:dyDescent="0.3">
      <c r="A2930" s="40">
        <v>2929</v>
      </c>
      <c r="B2930" s="18" t="s">
        <v>323</v>
      </c>
      <c r="C2930" s="43" t="s">
        <v>207</v>
      </c>
      <c r="D2930" s="41"/>
      <c r="E2930" s="41">
        <v>380</v>
      </c>
      <c r="F2930" s="41">
        <v>2075</v>
      </c>
      <c r="G2930" s="4">
        <v>1105.7149999999999</v>
      </c>
      <c r="H2930" s="4">
        <v>1117.3030000000001</v>
      </c>
      <c r="I2930" s="4">
        <v>1119.24</v>
      </c>
      <c r="J2930" s="4">
        <v>1130.904</v>
      </c>
      <c r="K2930" s="4">
        <v>1172.3</v>
      </c>
      <c r="L2930" s="4">
        <v>1237.011</v>
      </c>
      <c r="M2930" s="4">
        <v>1300.21</v>
      </c>
      <c r="N2930" s="4">
        <v>1339.626</v>
      </c>
      <c r="O2930" s="4">
        <v>1351.6890000000001</v>
      </c>
      <c r="P2930" s="4">
        <v>1351.46</v>
      </c>
      <c r="Q2930" s="4">
        <v>1359.7149999999999</v>
      </c>
      <c r="R2930" s="4">
        <v>1393.99</v>
      </c>
      <c r="S2930" s="4">
        <v>1450.096</v>
      </c>
      <c r="T2930" s="4">
        <v>1551.223</v>
      </c>
      <c r="U2930" s="4">
        <v>1514.864</v>
      </c>
      <c r="V2930" s="4">
        <v>1439.615</v>
      </c>
      <c r="W2930" s="4">
        <v>1365.6310000000001</v>
      </c>
      <c r="X2930" s="4">
        <v>1198.5840000000001</v>
      </c>
      <c r="Y2930" s="4">
        <v>909.34</v>
      </c>
      <c r="Z2930" s="4">
        <v>511.20299999999997</v>
      </c>
      <c r="AA2930" s="4">
        <v>165.785</v>
      </c>
    </row>
    <row r="2931" spans="1:27" s="6" customFormat="1" x14ac:dyDescent="0.3">
      <c r="A2931" s="40">
        <v>2930</v>
      </c>
      <c r="B2931" s="18" t="s">
        <v>323</v>
      </c>
      <c r="C2931" s="43" t="s">
        <v>207</v>
      </c>
      <c r="D2931" s="41"/>
      <c r="E2931" s="41">
        <v>380</v>
      </c>
      <c r="F2931" s="41">
        <v>2080</v>
      </c>
      <c r="G2931" s="4">
        <v>1093.838</v>
      </c>
      <c r="H2931" s="4">
        <v>1113.634</v>
      </c>
      <c r="I2931" s="4">
        <v>1121.6410000000001</v>
      </c>
      <c r="J2931" s="4">
        <v>1131.587</v>
      </c>
      <c r="K2931" s="4">
        <v>1159.4639999999999</v>
      </c>
      <c r="L2931" s="4">
        <v>1207.2239999999999</v>
      </c>
      <c r="M2931" s="4">
        <v>1265.9100000000001</v>
      </c>
      <c r="N2931" s="4">
        <v>1320.25</v>
      </c>
      <c r="O2931" s="4">
        <v>1352.327</v>
      </c>
      <c r="P2931" s="4">
        <v>1359.0150000000001</v>
      </c>
      <c r="Q2931" s="4">
        <v>1354.7840000000001</v>
      </c>
      <c r="R2931" s="4">
        <v>1359.7170000000001</v>
      </c>
      <c r="S2931" s="4">
        <v>1390.5050000000001</v>
      </c>
      <c r="T2931" s="4">
        <v>1441.732</v>
      </c>
      <c r="U2931" s="4">
        <v>1534.3320000000001</v>
      </c>
      <c r="V2931" s="4">
        <v>1481.7249999999999</v>
      </c>
      <c r="W2931" s="4">
        <v>1368.365</v>
      </c>
      <c r="X2931" s="4">
        <v>1206.21</v>
      </c>
      <c r="Y2931" s="4">
        <v>893.13599999999997</v>
      </c>
      <c r="Z2931" s="4">
        <v>480.02100000000002</v>
      </c>
      <c r="AA2931" s="4">
        <v>167.358</v>
      </c>
    </row>
    <row r="2932" spans="1:27" s="6" customFormat="1" x14ac:dyDescent="0.3">
      <c r="A2932" s="40">
        <v>2931</v>
      </c>
      <c r="B2932" s="18" t="s">
        <v>323</v>
      </c>
      <c r="C2932" s="43" t="s">
        <v>207</v>
      </c>
      <c r="D2932" s="41"/>
      <c r="E2932" s="41">
        <v>380</v>
      </c>
      <c r="F2932" s="41">
        <v>2085</v>
      </c>
      <c r="G2932" s="4">
        <v>1076.249</v>
      </c>
      <c r="H2932" s="4">
        <v>1101.1969999999999</v>
      </c>
      <c r="I2932" s="4">
        <v>1117.6559999999999</v>
      </c>
      <c r="J2932" s="4">
        <v>1133.1179999999999</v>
      </c>
      <c r="K2932" s="4">
        <v>1158.1130000000001</v>
      </c>
      <c r="L2932" s="4">
        <v>1191.9100000000001</v>
      </c>
      <c r="M2932" s="4">
        <v>1234.087</v>
      </c>
      <c r="N2932" s="4">
        <v>1284.556</v>
      </c>
      <c r="O2932" s="4">
        <v>1332.098</v>
      </c>
      <c r="P2932" s="4">
        <v>1359.203</v>
      </c>
      <c r="Q2932" s="4">
        <v>1362.2139999999999</v>
      </c>
      <c r="R2932" s="4">
        <v>1354.9939999999999</v>
      </c>
      <c r="S2932" s="4">
        <v>1356.921</v>
      </c>
      <c r="T2932" s="4">
        <v>1383.6379999999999</v>
      </c>
      <c r="U2932" s="4">
        <v>1428.136</v>
      </c>
      <c r="V2932" s="4">
        <v>1504.91</v>
      </c>
      <c r="W2932" s="4">
        <v>1416.386</v>
      </c>
      <c r="X2932" s="4">
        <v>1222.71</v>
      </c>
      <c r="Y2932" s="4">
        <v>918.31200000000001</v>
      </c>
      <c r="Z2932" s="4">
        <v>487.83100000000002</v>
      </c>
      <c r="AA2932" s="4">
        <v>166.02699999999999</v>
      </c>
    </row>
    <row r="2933" spans="1:27" s="6" customFormat="1" x14ac:dyDescent="0.3">
      <c r="A2933" s="40">
        <v>2932</v>
      </c>
      <c r="B2933" s="18" t="s">
        <v>323</v>
      </c>
      <c r="C2933" s="43" t="s">
        <v>207</v>
      </c>
      <c r="D2933" s="41"/>
      <c r="E2933" s="41">
        <v>380</v>
      </c>
      <c r="F2933" s="41">
        <v>2090</v>
      </c>
      <c r="G2933" s="4">
        <v>1061.385</v>
      </c>
      <c r="H2933" s="4">
        <v>1083.038</v>
      </c>
      <c r="I2933" s="4">
        <v>1104.915</v>
      </c>
      <c r="J2933" s="4">
        <v>1128.252</v>
      </c>
      <c r="K2933" s="4">
        <v>1157.6220000000001</v>
      </c>
      <c r="L2933" s="4">
        <v>1188.0820000000001</v>
      </c>
      <c r="M2933" s="4">
        <v>1216.723</v>
      </c>
      <c r="N2933" s="4">
        <v>1251.338</v>
      </c>
      <c r="O2933" s="4">
        <v>1295.559</v>
      </c>
      <c r="P2933" s="4">
        <v>1338.5319999999999</v>
      </c>
      <c r="Q2933" s="4">
        <v>1362.2639999999999</v>
      </c>
      <c r="R2933" s="4">
        <v>1362.5640000000001</v>
      </c>
      <c r="S2933" s="4">
        <v>1352.7059999999999</v>
      </c>
      <c r="T2933" s="4">
        <v>1351.221</v>
      </c>
      <c r="U2933" s="4">
        <v>1372.414</v>
      </c>
      <c r="V2933" s="4">
        <v>1404.346</v>
      </c>
      <c r="W2933" s="4">
        <v>1446.2070000000001</v>
      </c>
      <c r="X2933" s="4">
        <v>1279.7139999999999</v>
      </c>
      <c r="Y2933" s="4">
        <v>950.64400000000001</v>
      </c>
      <c r="Z2933" s="4">
        <v>519.00199999999995</v>
      </c>
      <c r="AA2933" s="4">
        <v>174.03700000000001</v>
      </c>
    </row>
    <row r="2934" spans="1:27" s="6" customFormat="1" x14ac:dyDescent="0.3">
      <c r="A2934" s="40">
        <v>2933</v>
      </c>
      <c r="B2934" s="18" t="s">
        <v>323</v>
      </c>
      <c r="C2934" s="43" t="s">
        <v>207</v>
      </c>
      <c r="D2934" s="41"/>
      <c r="E2934" s="41">
        <v>380</v>
      </c>
      <c r="F2934" s="41">
        <v>2095</v>
      </c>
      <c r="G2934" s="4">
        <v>1051.1369999999999</v>
      </c>
      <c r="H2934" s="4">
        <v>1067.6099999999999</v>
      </c>
      <c r="I2934" s="4">
        <v>1086.454</v>
      </c>
      <c r="J2934" s="4">
        <v>1114.643</v>
      </c>
      <c r="K2934" s="4">
        <v>1150.7239999999999</v>
      </c>
      <c r="L2934" s="4">
        <v>1185.097</v>
      </c>
      <c r="M2934" s="4">
        <v>1210.8399999999999</v>
      </c>
      <c r="N2934" s="4">
        <v>1232.557</v>
      </c>
      <c r="O2934" s="4">
        <v>1261.4760000000001</v>
      </c>
      <c r="P2934" s="4">
        <v>1301.54</v>
      </c>
      <c r="Q2934" s="4">
        <v>1341.462</v>
      </c>
      <c r="R2934" s="4">
        <v>1362.7429999999999</v>
      </c>
      <c r="S2934" s="4">
        <v>1360.6769999999999</v>
      </c>
      <c r="T2934" s="4">
        <v>1347.873</v>
      </c>
      <c r="U2934" s="4">
        <v>1341.8489999999999</v>
      </c>
      <c r="V2934" s="4">
        <v>1352.66</v>
      </c>
      <c r="W2934" s="4">
        <v>1356.15</v>
      </c>
      <c r="X2934" s="4">
        <v>1320.2439999999999</v>
      </c>
      <c r="Y2934" s="4">
        <v>1015.146</v>
      </c>
      <c r="Z2934" s="4">
        <v>555.49099999999999</v>
      </c>
      <c r="AA2934" s="4">
        <v>191.369</v>
      </c>
    </row>
    <row r="2935" spans="1:27" s="6" customFormat="1" x14ac:dyDescent="0.3">
      <c r="A2935" s="40">
        <v>2934</v>
      </c>
      <c r="B2935" s="18" t="s">
        <v>323</v>
      </c>
      <c r="C2935" s="43" t="s">
        <v>207</v>
      </c>
      <c r="D2935" s="41"/>
      <c r="E2935" s="41">
        <v>380</v>
      </c>
      <c r="F2935" s="41">
        <v>2100</v>
      </c>
      <c r="G2935" s="4">
        <v>1044.587</v>
      </c>
      <c r="H2935" s="4">
        <v>1056.8019999999999</v>
      </c>
      <c r="I2935" s="4">
        <v>1070.713</v>
      </c>
      <c r="J2935" s="4">
        <v>1095.3019999999999</v>
      </c>
      <c r="K2935" s="4">
        <v>1135.0820000000001</v>
      </c>
      <c r="L2935" s="4">
        <v>1175.711</v>
      </c>
      <c r="M2935" s="4">
        <v>1205.8050000000001</v>
      </c>
      <c r="N2935" s="4">
        <v>1225.2560000000001</v>
      </c>
      <c r="O2935" s="4">
        <v>1241.81</v>
      </c>
      <c r="P2935" s="4">
        <v>1266.9829999999999</v>
      </c>
      <c r="Q2935" s="4">
        <v>1304.309</v>
      </c>
      <c r="R2935" s="4">
        <v>1342.046</v>
      </c>
      <c r="S2935" s="4">
        <v>1361.2280000000001</v>
      </c>
      <c r="T2935" s="4">
        <v>1356.5930000000001</v>
      </c>
      <c r="U2935" s="4">
        <v>1339.9459999999999</v>
      </c>
      <c r="V2935" s="4">
        <v>1325.3240000000001</v>
      </c>
      <c r="W2935" s="4">
        <v>1312.1610000000001</v>
      </c>
      <c r="X2935" s="4">
        <v>1250.3</v>
      </c>
      <c r="Y2935" s="4">
        <v>1068.039</v>
      </c>
      <c r="Z2935" s="4">
        <v>613.28</v>
      </c>
      <c r="AA2935" s="4">
        <v>214.05</v>
      </c>
    </row>
    <row r="2936" spans="1:27" s="6" customFormat="1" x14ac:dyDescent="0.3">
      <c r="A2936" s="40">
        <v>2935</v>
      </c>
      <c r="B2936" s="18" t="s">
        <v>323</v>
      </c>
      <c r="C2936" s="43" t="s">
        <v>208</v>
      </c>
      <c r="D2936" s="41"/>
      <c r="E2936" s="41">
        <v>470</v>
      </c>
      <c r="F2936" s="41">
        <v>2015</v>
      </c>
      <c r="G2936" s="4">
        <v>10.263</v>
      </c>
      <c r="H2936" s="4">
        <v>9.6050000000000004</v>
      </c>
      <c r="I2936" s="4">
        <v>9.9169999999999998</v>
      </c>
      <c r="J2936" s="4">
        <v>11.504</v>
      </c>
      <c r="K2936" s="4">
        <v>13.99</v>
      </c>
      <c r="L2936" s="4">
        <v>15.016</v>
      </c>
      <c r="M2936" s="4">
        <v>15.221</v>
      </c>
      <c r="N2936" s="4">
        <v>14.875</v>
      </c>
      <c r="O2936" s="4">
        <v>13.539</v>
      </c>
      <c r="P2936" s="4">
        <v>12.273999999999999</v>
      </c>
      <c r="Q2936" s="4">
        <v>14.176</v>
      </c>
      <c r="R2936" s="4">
        <v>15.244999999999999</v>
      </c>
      <c r="S2936" s="4">
        <v>14.394</v>
      </c>
      <c r="T2936" s="4">
        <v>15.474</v>
      </c>
      <c r="U2936" s="4">
        <v>9.9090000000000007</v>
      </c>
      <c r="V2936" s="4">
        <v>8.3230000000000004</v>
      </c>
      <c r="W2936" s="4">
        <v>4.7569999999999997</v>
      </c>
      <c r="X2936" s="4">
        <v>3.3039999999999998</v>
      </c>
      <c r="Y2936" s="4">
        <v>1.139</v>
      </c>
      <c r="Z2936" s="4">
        <v>0.191</v>
      </c>
      <c r="AA2936" s="4">
        <v>0</v>
      </c>
    </row>
    <row r="2937" spans="1:27" s="6" customFormat="1" x14ac:dyDescent="0.3">
      <c r="A2937" s="40">
        <v>2936</v>
      </c>
      <c r="B2937" s="18" t="s">
        <v>323</v>
      </c>
      <c r="C2937" s="43" t="s">
        <v>208</v>
      </c>
      <c r="D2937" s="41"/>
      <c r="E2937" s="41">
        <v>470</v>
      </c>
      <c r="F2937" s="41">
        <v>2020</v>
      </c>
      <c r="G2937" s="4">
        <v>10.512</v>
      </c>
      <c r="H2937" s="4">
        <v>10.314</v>
      </c>
      <c r="I2937" s="4">
        <v>9.6530000000000005</v>
      </c>
      <c r="J2937" s="4">
        <v>10.173999999999999</v>
      </c>
      <c r="K2937" s="4">
        <v>11.951000000000001</v>
      </c>
      <c r="L2937" s="4">
        <v>14.398999999999999</v>
      </c>
      <c r="M2937" s="4">
        <v>15.308999999999999</v>
      </c>
      <c r="N2937" s="4">
        <v>15.407999999999999</v>
      </c>
      <c r="O2937" s="4">
        <v>14.97</v>
      </c>
      <c r="P2937" s="4">
        <v>13.561</v>
      </c>
      <c r="Q2937" s="4">
        <v>12.221</v>
      </c>
      <c r="R2937" s="4">
        <v>14.032</v>
      </c>
      <c r="S2937" s="4">
        <v>14.944000000000001</v>
      </c>
      <c r="T2937" s="4">
        <v>13.89</v>
      </c>
      <c r="U2937" s="4">
        <v>14.558999999999999</v>
      </c>
      <c r="V2937" s="4">
        <v>8.8030000000000008</v>
      </c>
      <c r="W2937" s="4">
        <v>6.5659999999999998</v>
      </c>
      <c r="X2937" s="4">
        <v>3.0329999999999999</v>
      </c>
      <c r="Y2937" s="4">
        <v>1.492</v>
      </c>
      <c r="Z2937" s="4">
        <v>0.31</v>
      </c>
      <c r="AA2937" s="4">
        <v>0.03</v>
      </c>
    </row>
    <row r="2938" spans="1:27" s="6" customFormat="1" x14ac:dyDescent="0.3">
      <c r="A2938" s="40">
        <v>2937</v>
      </c>
      <c r="B2938" s="18" t="s">
        <v>323</v>
      </c>
      <c r="C2938" s="43" t="s">
        <v>208</v>
      </c>
      <c r="D2938" s="41"/>
      <c r="E2938" s="41">
        <v>470</v>
      </c>
      <c r="F2938" s="41">
        <v>2025</v>
      </c>
      <c r="G2938" s="4">
        <v>10.492000000000001</v>
      </c>
      <c r="H2938" s="4">
        <v>10.558</v>
      </c>
      <c r="I2938" s="4">
        <v>10.356999999999999</v>
      </c>
      <c r="J2938" s="4">
        <v>9.8810000000000002</v>
      </c>
      <c r="K2938" s="4">
        <v>10.571999999999999</v>
      </c>
      <c r="L2938" s="4">
        <v>12.313000000000001</v>
      </c>
      <c r="M2938" s="4">
        <v>14.657999999999999</v>
      </c>
      <c r="N2938" s="4">
        <v>15.473000000000001</v>
      </c>
      <c r="O2938" s="4">
        <v>15.488</v>
      </c>
      <c r="P2938" s="4">
        <v>14.981</v>
      </c>
      <c r="Q2938" s="4">
        <v>13.497999999999999</v>
      </c>
      <c r="R2938" s="4">
        <v>12.106999999999999</v>
      </c>
      <c r="S2938" s="4">
        <v>13.773999999999999</v>
      </c>
      <c r="T2938" s="4">
        <v>14.458</v>
      </c>
      <c r="U2938" s="4">
        <v>13.129</v>
      </c>
      <c r="V2938" s="4">
        <v>13.05</v>
      </c>
      <c r="W2938" s="4">
        <v>7.0709999999999997</v>
      </c>
      <c r="X2938" s="4">
        <v>4.3230000000000004</v>
      </c>
      <c r="Y2938" s="4">
        <v>1.44</v>
      </c>
      <c r="Z2938" s="4">
        <v>0.436</v>
      </c>
      <c r="AA2938" s="4">
        <v>5.6000000000000001E-2</v>
      </c>
    </row>
    <row r="2939" spans="1:27" s="6" customFormat="1" x14ac:dyDescent="0.3">
      <c r="A2939" s="40">
        <v>2938</v>
      </c>
      <c r="B2939" s="18" t="s">
        <v>323</v>
      </c>
      <c r="C2939" s="43" t="s">
        <v>208</v>
      </c>
      <c r="D2939" s="41"/>
      <c r="E2939" s="41">
        <v>470</v>
      </c>
      <c r="F2939" s="41">
        <v>2030</v>
      </c>
      <c r="G2939" s="4">
        <v>10.02</v>
      </c>
      <c r="H2939" s="4">
        <v>10.523999999999999</v>
      </c>
      <c r="I2939" s="4">
        <v>10.59</v>
      </c>
      <c r="J2939" s="4">
        <v>10.526999999999999</v>
      </c>
      <c r="K2939" s="4">
        <v>10.179</v>
      </c>
      <c r="L2939" s="4">
        <v>10.843999999999999</v>
      </c>
      <c r="M2939" s="4">
        <v>12.507</v>
      </c>
      <c r="N2939" s="4">
        <v>14.776</v>
      </c>
      <c r="O2939" s="4">
        <v>15.526</v>
      </c>
      <c r="P2939" s="4">
        <v>15.481999999999999</v>
      </c>
      <c r="Q2939" s="4">
        <v>14.901</v>
      </c>
      <c r="R2939" s="4">
        <v>13.371</v>
      </c>
      <c r="S2939" s="4">
        <v>11.898999999999999</v>
      </c>
      <c r="T2939" s="4">
        <v>13.359</v>
      </c>
      <c r="U2939" s="4">
        <v>13.723000000000001</v>
      </c>
      <c r="V2939" s="4">
        <v>11.869</v>
      </c>
      <c r="W2939" s="4">
        <v>10.657999999999999</v>
      </c>
      <c r="X2939" s="4">
        <v>4.7949999999999999</v>
      </c>
      <c r="Y2939" s="4">
        <v>2.1520000000000001</v>
      </c>
      <c r="Z2939" s="4">
        <v>0.44800000000000001</v>
      </c>
      <c r="AA2939" s="4">
        <v>8.5999999999999993E-2</v>
      </c>
    </row>
    <row r="2940" spans="1:27" s="6" customFormat="1" x14ac:dyDescent="0.3">
      <c r="A2940" s="40">
        <v>2939</v>
      </c>
      <c r="B2940" s="18" t="s">
        <v>323</v>
      </c>
      <c r="C2940" s="43" t="s">
        <v>208</v>
      </c>
      <c r="D2940" s="41"/>
      <c r="E2940" s="41">
        <v>470</v>
      </c>
      <c r="F2940" s="41">
        <v>2035</v>
      </c>
      <c r="G2940" s="4">
        <v>9.3070000000000004</v>
      </c>
      <c r="H2940" s="4">
        <v>10.039999999999999</v>
      </c>
      <c r="I2940" s="4">
        <v>10.545</v>
      </c>
      <c r="J2940" s="4">
        <v>10.702999999999999</v>
      </c>
      <c r="K2940" s="4">
        <v>10.723000000000001</v>
      </c>
      <c r="L2940" s="4">
        <v>10.358000000000001</v>
      </c>
      <c r="M2940" s="4">
        <v>10.971</v>
      </c>
      <c r="N2940" s="4">
        <v>12.584</v>
      </c>
      <c r="O2940" s="4">
        <v>14.805</v>
      </c>
      <c r="P2940" s="4">
        <v>15.503</v>
      </c>
      <c r="Q2940" s="4">
        <v>15.393000000000001</v>
      </c>
      <c r="R2940" s="4">
        <v>14.763</v>
      </c>
      <c r="S2940" s="4">
        <v>13.154999999999999</v>
      </c>
      <c r="T2940" s="4">
        <v>11.565</v>
      </c>
      <c r="U2940" s="4">
        <v>12.727</v>
      </c>
      <c r="V2940" s="4">
        <v>12.500999999999999</v>
      </c>
      <c r="W2940" s="4">
        <v>9.8439999999999994</v>
      </c>
      <c r="X2940" s="4">
        <v>7.4279999999999999</v>
      </c>
      <c r="Y2940" s="4">
        <v>2.4950000000000001</v>
      </c>
      <c r="Z2940" s="4">
        <v>0.71299999999999997</v>
      </c>
      <c r="AA2940" s="4">
        <v>9.9000000000000005E-2</v>
      </c>
    </row>
    <row r="2941" spans="1:27" s="6" customFormat="1" x14ac:dyDescent="0.3">
      <c r="A2941" s="40">
        <v>2940</v>
      </c>
      <c r="B2941" s="18" t="s">
        <v>323</v>
      </c>
      <c r="C2941" s="43" t="s">
        <v>208</v>
      </c>
      <c r="D2941" s="41"/>
      <c r="E2941" s="41">
        <v>470</v>
      </c>
      <c r="F2941" s="41">
        <v>2040</v>
      </c>
      <c r="G2941" s="4">
        <v>8.84</v>
      </c>
      <c r="H2941" s="4">
        <v>9.3279999999999994</v>
      </c>
      <c r="I2941" s="4">
        <v>10.061</v>
      </c>
      <c r="J2941" s="4">
        <v>10.659000000000001</v>
      </c>
      <c r="K2941" s="4">
        <v>10.896000000000001</v>
      </c>
      <c r="L2941" s="4">
        <v>10.901999999999999</v>
      </c>
      <c r="M2941" s="4">
        <v>10.484</v>
      </c>
      <c r="N2941" s="4">
        <v>11.051</v>
      </c>
      <c r="O2941" s="4">
        <v>12.618</v>
      </c>
      <c r="P2941" s="4">
        <v>14.787000000000001</v>
      </c>
      <c r="Q2941" s="4">
        <v>15.420999999999999</v>
      </c>
      <c r="R2941" s="4">
        <v>15.259</v>
      </c>
      <c r="S2941" s="4">
        <v>14.538</v>
      </c>
      <c r="T2941" s="4">
        <v>12.811999999999999</v>
      </c>
      <c r="U2941" s="4">
        <v>11.058999999999999</v>
      </c>
      <c r="V2941" s="4">
        <v>11.675000000000001</v>
      </c>
      <c r="W2941" s="4">
        <v>10.512</v>
      </c>
      <c r="X2941" s="4">
        <v>7.0389999999999997</v>
      </c>
      <c r="Y2941" s="4">
        <v>4.0259999999999998</v>
      </c>
      <c r="Z2941" s="4">
        <v>0.878</v>
      </c>
      <c r="AA2941" s="4">
        <v>0.159</v>
      </c>
    </row>
    <row r="2942" spans="1:27" s="6" customFormat="1" x14ac:dyDescent="0.3">
      <c r="A2942" s="40">
        <v>2941</v>
      </c>
      <c r="B2942" s="18" t="s">
        <v>323</v>
      </c>
      <c r="C2942" s="43" t="s">
        <v>208</v>
      </c>
      <c r="D2942" s="41"/>
      <c r="E2942" s="41">
        <v>470</v>
      </c>
      <c r="F2942" s="41">
        <v>2045</v>
      </c>
      <c r="G2942" s="4">
        <v>8.8089999999999993</v>
      </c>
      <c r="H2942" s="4">
        <v>8.8620000000000001</v>
      </c>
      <c r="I2942" s="4">
        <v>9.35</v>
      </c>
      <c r="J2942" s="4">
        <v>10.175000000000001</v>
      </c>
      <c r="K2942" s="4">
        <v>10.853</v>
      </c>
      <c r="L2942" s="4">
        <v>11.076000000000001</v>
      </c>
      <c r="M2942" s="4">
        <v>11.029</v>
      </c>
      <c r="N2942" s="4">
        <v>10.565</v>
      </c>
      <c r="O2942" s="4">
        <v>11.087999999999999</v>
      </c>
      <c r="P2942" s="4">
        <v>12.611000000000001</v>
      </c>
      <c r="Q2942" s="4">
        <v>14.718</v>
      </c>
      <c r="R2942" s="4">
        <v>15.295</v>
      </c>
      <c r="S2942" s="4">
        <v>15.042999999999999</v>
      </c>
      <c r="T2942" s="4">
        <v>14.186999999999999</v>
      </c>
      <c r="U2942" s="4">
        <v>12.291</v>
      </c>
      <c r="V2942" s="4">
        <v>10.211</v>
      </c>
      <c r="W2942" s="4">
        <v>9.9459999999999997</v>
      </c>
      <c r="X2942" s="4">
        <v>7.6950000000000003</v>
      </c>
      <c r="Y2942" s="4">
        <v>3.9649999999999999</v>
      </c>
      <c r="Z2942" s="4">
        <v>1.5009999999999999</v>
      </c>
      <c r="AA2942" s="4">
        <v>0.214</v>
      </c>
    </row>
    <row r="2943" spans="1:27" s="6" customFormat="1" x14ac:dyDescent="0.3">
      <c r="A2943" s="40">
        <v>2942</v>
      </c>
      <c r="B2943" s="18" t="s">
        <v>323</v>
      </c>
      <c r="C2943" s="43" t="s">
        <v>208</v>
      </c>
      <c r="D2943" s="41"/>
      <c r="E2943" s="41">
        <v>470</v>
      </c>
      <c r="F2943" s="41">
        <v>2050</v>
      </c>
      <c r="G2943" s="4">
        <v>8.9979999999999993</v>
      </c>
      <c r="H2943" s="4">
        <v>8.8309999999999995</v>
      </c>
      <c r="I2943" s="4">
        <v>8.8819999999999997</v>
      </c>
      <c r="J2943" s="4">
        <v>9.4640000000000004</v>
      </c>
      <c r="K2943" s="4">
        <v>10.371</v>
      </c>
      <c r="L2943" s="4">
        <v>11.035</v>
      </c>
      <c r="M2943" s="4">
        <v>11.204000000000001</v>
      </c>
      <c r="N2943" s="4">
        <v>11.109</v>
      </c>
      <c r="O2943" s="4">
        <v>10.603</v>
      </c>
      <c r="P2943" s="4">
        <v>11.09</v>
      </c>
      <c r="Q2943" s="4">
        <v>12.558999999999999</v>
      </c>
      <c r="R2943" s="4">
        <v>14.606999999999999</v>
      </c>
      <c r="S2943" s="4">
        <v>15.095000000000001</v>
      </c>
      <c r="T2943" s="4">
        <v>14.706</v>
      </c>
      <c r="U2943" s="4">
        <v>13.651</v>
      </c>
      <c r="V2943" s="4">
        <v>11.414999999999999</v>
      </c>
      <c r="W2943" s="4">
        <v>8.8040000000000003</v>
      </c>
      <c r="X2943" s="4">
        <v>7.4429999999999996</v>
      </c>
      <c r="Y2943" s="4">
        <v>4.4969999999999999</v>
      </c>
      <c r="Z2943" s="4">
        <v>1.5589999999999999</v>
      </c>
      <c r="AA2943" s="4">
        <v>0.373</v>
      </c>
    </row>
    <row r="2944" spans="1:27" s="6" customFormat="1" x14ac:dyDescent="0.3">
      <c r="A2944" s="40">
        <v>2943</v>
      </c>
      <c r="B2944" s="18" t="s">
        <v>323</v>
      </c>
      <c r="C2944" s="43" t="s">
        <v>208</v>
      </c>
      <c r="D2944" s="41"/>
      <c r="E2944" s="41">
        <v>470</v>
      </c>
      <c r="F2944" s="41">
        <v>2055</v>
      </c>
      <c r="G2944" s="4">
        <v>9.0909999999999993</v>
      </c>
      <c r="H2944" s="4">
        <v>9.0169999999999995</v>
      </c>
      <c r="I2944" s="4">
        <v>8.8520000000000003</v>
      </c>
      <c r="J2944" s="4">
        <v>8.9920000000000009</v>
      </c>
      <c r="K2944" s="4">
        <v>9.6519999999999992</v>
      </c>
      <c r="L2944" s="4">
        <v>10.541</v>
      </c>
      <c r="M2944" s="4">
        <v>11.156000000000001</v>
      </c>
      <c r="N2944" s="4">
        <v>11.281000000000001</v>
      </c>
      <c r="O2944" s="4">
        <v>11.145</v>
      </c>
      <c r="P2944" s="4">
        <v>10.605</v>
      </c>
      <c r="Q2944" s="4">
        <v>11.048999999999999</v>
      </c>
      <c r="R2944" s="4">
        <v>12.471</v>
      </c>
      <c r="S2944" s="4">
        <v>14.428000000000001</v>
      </c>
      <c r="T2944" s="4">
        <v>14.781000000000001</v>
      </c>
      <c r="U2944" s="4">
        <v>14.19</v>
      </c>
      <c r="V2944" s="4">
        <v>12.747999999999999</v>
      </c>
      <c r="W2944" s="4">
        <v>9.9459999999999997</v>
      </c>
      <c r="X2944" s="4">
        <v>6.72</v>
      </c>
      <c r="Y2944" s="4">
        <v>4.4960000000000004</v>
      </c>
      <c r="Z2944" s="4">
        <v>1.86</v>
      </c>
      <c r="AA2944" s="4">
        <v>0.443</v>
      </c>
    </row>
    <row r="2945" spans="1:27" s="6" customFormat="1" x14ac:dyDescent="0.3">
      <c r="A2945" s="40">
        <v>2944</v>
      </c>
      <c r="B2945" s="18" t="s">
        <v>323</v>
      </c>
      <c r="C2945" s="43" t="s">
        <v>208</v>
      </c>
      <c r="D2945" s="41"/>
      <c r="E2945" s="41">
        <v>470</v>
      </c>
      <c r="F2945" s="41">
        <v>2060</v>
      </c>
      <c r="G2945" s="4">
        <v>8.952</v>
      </c>
      <c r="H2945" s="4">
        <v>9.1110000000000007</v>
      </c>
      <c r="I2945" s="4">
        <v>9.0370000000000008</v>
      </c>
      <c r="J2945" s="4">
        <v>8.9529999999999994</v>
      </c>
      <c r="K2945" s="4">
        <v>9.1679999999999993</v>
      </c>
      <c r="L2945" s="4">
        <v>9.8130000000000006</v>
      </c>
      <c r="M2945" s="4">
        <v>10.656000000000001</v>
      </c>
      <c r="N2945" s="4">
        <v>11.228</v>
      </c>
      <c r="O2945" s="4">
        <v>11.314</v>
      </c>
      <c r="P2945" s="4">
        <v>11.146000000000001</v>
      </c>
      <c r="Q2945" s="4">
        <v>10.57</v>
      </c>
      <c r="R2945" s="4">
        <v>10.981</v>
      </c>
      <c r="S2945" s="4">
        <v>12.333</v>
      </c>
      <c r="T2945" s="4">
        <v>14.151999999999999</v>
      </c>
      <c r="U2945" s="4">
        <v>14.298999999999999</v>
      </c>
      <c r="V2945" s="4">
        <v>13.319000000000001</v>
      </c>
      <c r="W2945" s="4">
        <v>11.22</v>
      </c>
      <c r="X2945" s="4">
        <v>7.7359999999999998</v>
      </c>
      <c r="Y2945" s="4">
        <v>4.1890000000000001</v>
      </c>
      <c r="Z2945" s="4">
        <v>1.9530000000000001</v>
      </c>
      <c r="AA2945" s="4">
        <v>0.55400000000000005</v>
      </c>
    </row>
    <row r="2946" spans="1:27" s="6" customFormat="1" x14ac:dyDescent="0.3">
      <c r="A2946" s="40">
        <v>2945</v>
      </c>
      <c r="B2946" s="18" t="s">
        <v>323</v>
      </c>
      <c r="C2946" s="43" t="s">
        <v>208</v>
      </c>
      <c r="D2946" s="41"/>
      <c r="E2946" s="41">
        <v>470</v>
      </c>
      <c r="F2946" s="41">
        <v>2065</v>
      </c>
      <c r="G2946" s="4">
        <v>8.6440000000000001</v>
      </c>
      <c r="H2946" s="4">
        <v>8.9710000000000001</v>
      </c>
      <c r="I2946" s="4">
        <v>9.1300000000000008</v>
      </c>
      <c r="J2946" s="4">
        <v>9.1329999999999991</v>
      </c>
      <c r="K2946" s="4">
        <v>9.1199999999999992</v>
      </c>
      <c r="L2946" s="4">
        <v>9.3230000000000004</v>
      </c>
      <c r="M2946" s="4">
        <v>9.923</v>
      </c>
      <c r="N2946" s="4">
        <v>10.724</v>
      </c>
      <c r="O2946" s="4">
        <v>11.26</v>
      </c>
      <c r="P2946" s="4">
        <v>11.314</v>
      </c>
      <c r="Q2946" s="4">
        <v>11.109</v>
      </c>
      <c r="R2946" s="4">
        <v>10.509</v>
      </c>
      <c r="S2946" s="4">
        <v>10.87</v>
      </c>
      <c r="T2946" s="4">
        <v>12.114000000000001</v>
      </c>
      <c r="U2946" s="4">
        <v>13.725</v>
      </c>
      <c r="V2946" s="4">
        <v>13.484999999999999</v>
      </c>
      <c r="W2946" s="4">
        <v>11.832000000000001</v>
      </c>
      <c r="X2946" s="4">
        <v>8.8789999999999996</v>
      </c>
      <c r="Y2946" s="4">
        <v>4.968</v>
      </c>
      <c r="Z2946" s="4">
        <v>1.9059999999999999</v>
      </c>
      <c r="AA2946" s="4">
        <v>0.63300000000000001</v>
      </c>
    </row>
    <row r="2947" spans="1:27" s="6" customFormat="1" x14ac:dyDescent="0.3">
      <c r="A2947" s="40">
        <v>2946</v>
      </c>
      <c r="B2947" s="18" t="s">
        <v>323</v>
      </c>
      <c r="C2947" s="43" t="s">
        <v>208</v>
      </c>
      <c r="D2947" s="41"/>
      <c r="E2947" s="41">
        <v>470</v>
      </c>
      <c r="F2947" s="41">
        <v>2070</v>
      </c>
      <c r="G2947" s="4">
        <v>8.3149999999999995</v>
      </c>
      <c r="H2947" s="4">
        <v>8.66</v>
      </c>
      <c r="I2947" s="4">
        <v>8.9870000000000001</v>
      </c>
      <c r="J2947" s="4">
        <v>9.2200000000000006</v>
      </c>
      <c r="K2947" s="4">
        <v>9.2889999999999997</v>
      </c>
      <c r="L2947" s="4">
        <v>9.2650000000000006</v>
      </c>
      <c r="M2947" s="4">
        <v>9.4250000000000007</v>
      </c>
      <c r="N2947" s="4">
        <v>9.9870000000000001</v>
      </c>
      <c r="O2947" s="4">
        <v>10.752000000000001</v>
      </c>
      <c r="P2947" s="4">
        <v>11.260999999999999</v>
      </c>
      <c r="Q2947" s="4">
        <v>11.28</v>
      </c>
      <c r="R2947" s="4">
        <v>11.05</v>
      </c>
      <c r="S2947" s="4">
        <v>10.412000000000001</v>
      </c>
      <c r="T2947" s="4">
        <v>10.691000000000001</v>
      </c>
      <c r="U2947" s="4">
        <v>11.776999999999999</v>
      </c>
      <c r="V2947" s="4">
        <v>12.999000000000001</v>
      </c>
      <c r="W2947" s="4">
        <v>12.083</v>
      </c>
      <c r="X2947" s="4">
        <v>9.5169999999999995</v>
      </c>
      <c r="Y2947" s="4">
        <v>5.8630000000000004</v>
      </c>
      <c r="Z2947" s="4">
        <v>2.3620000000000001</v>
      </c>
      <c r="AA2947" s="4">
        <v>0.67200000000000004</v>
      </c>
    </row>
    <row r="2948" spans="1:27" s="6" customFormat="1" x14ac:dyDescent="0.3">
      <c r="A2948" s="40">
        <v>2947</v>
      </c>
      <c r="B2948" s="18" t="s">
        <v>323</v>
      </c>
      <c r="C2948" s="43" t="s">
        <v>208</v>
      </c>
      <c r="D2948" s="41"/>
      <c r="E2948" s="41">
        <v>470</v>
      </c>
      <c r="F2948" s="41">
        <v>2075</v>
      </c>
      <c r="G2948" s="4">
        <v>8.1340000000000003</v>
      </c>
      <c r="H2948" s="4">
        <v>8.3320000000000007</v>
      </c>
      <c r="I2948" s="4">
        <v>8.6760000000000002</v>
      </c>
      <c r="J2948" s="4">
        <v>9.0730000000000004</v>
      </c>
      <c r="K2948" s="4">
        <v>9.3670000000000009</v>
      </c>
      <c r="L2948" s="4">
        <v>9.4250000000000007</v>
      </c>
      <c r="M2948" s="4">
        <v>9.3610000000000007</v>
      </c>
      <c r="N2948" s="4">
        <v>9.4849999999999994</v>
      </c>
      <c r="O2948" s="4">
        <v>10.016999999999999</v>
      </c>
      <c r="P2948" s="4">
        <v>10.754</v>
      </c>
      <c r="Q2948" s="4">
        <v>11.228</v>
      </c>
      <c r="R2948" s="4">
        <v>11.222</v>
      </c>
      <c r="S2948" s="4">
        <v>10.954000000000001</v>
      </c>
      <c r="T2948" s="4">
        <v>10.256</v>
      </c>
      <c r="U2948" s="4">
        <v>10.414999999999999</v>
      </c>
      <c r="V2948" s="4">
        <v>11.2</v>
      </c>
      <c r="W2948" s="4">
        <v>11.742000000000001</v>
      </c>
      <c r="X2948" s="4">
        <v>9.8629999999999995</v>
      </c>
      <c r="Y2948" s="4">
        <v>6.4509999999999996</v>
      </c>
      <c r="Z2948" s="4">
        <v>2.9079999999999999</v>
      </c>
      <c r="AA2948" s="4">
        <v>0.84</v>
      </c>
    </row>
    <row r="2949" spans="1:27" s="6" customFormat="1" x14ac:dyDescent="0.3">
      <c r="A2949" s="40">
        <v>2948</v>
      </c>
      <c r="B2949" s="18" t="s">
        <v>323</v>
      </c>
      <c r="C2949" s="43" t="s">
        <v>208</v>
      </c>
      <c r="D2949" s="41"/>
      <c r="E2949" s="41">
        <v>470</v>
      </c>
      <c r="F2949" s="41">
        <v>2080</v>
      </c>
      <c r="G2949" s="4">
        <v>8.125</v>
      </c>
      <c r="H2949" s="4">
        <v>8.1509999999999998</v>
      </c>
      <c r="I2949" s="4">
        <v>8.3450000000000006</v>
      </c>
      <c r="J2949" s="4">
        <v>8.7550000000000008</v>
      </c>
      <c r="K2949" s="4">
        <v>9.2100000000000009</v>
      </c>
      <c r="L2949" s="4">
        <v>9.4939999999999998</v>
      </c>
      <c r="M2949" s="4">
        <v>9.5150000000000006</v>
      </c>
      <c r="N2949" s="4">
        <v>9.4179999999999993</v>
      </c>
      <c r="O2949" s="4">
        <v>9.5129999999999999</v>
      </c>
      <c r="P2949" s="4">
        <v>10.016999999999999</v>
      </c>
      <c r="Q2949" s="4">
        <v>10.728</v>
      </c>
      <c r="R2949" s="4">
        <v>11.177</v>
      </c>
      <c r="S2949" s="4">
        <v>11.132</v>
      </c>
      <c r="T2949" s="4">
        <v>10.802</v>
      </c>
      <c r="U2949" s="4">
        <v>10.010999999999999</v>
      </c>
      <c r="V2949" s="4">
        <v>9.9420000000000002</v>
      </c>
      <c r="W2949" s="4">
        <v>10.191000000000001</v>
      </c>
      <c r="X2949" s="4">
        <v>9.7170000000000005</v>
      </c>
      <c r="Y2949" s="4">
        <v>6.85</v>
      </c>
      <c r="Z2949" s="4">
        <v>3.3260000000000001</v>
      </c>
      <c r="AA2949" s="4">
        <v>1.083</v>
      </c>
    </row>
    <row r="2950" spans="1:27" s="6" customFormat="1" x14ac:dyDescent="0.3">
      <c r="A2950" s="40">
        <v>2949</v>
      </c>
      <c r="B2950" s="18" t="s">
        <v>323</v>
      </c>
      <c r="C2950" s="43" t="s">
        <v>208</v>
      </c>
      <c r="D2950" s="41"/>
      <c r="E2950" s="41">
        <v>470</v>
      </c>
      <c r="F2950" s="41">
        <v>2085</v>
      </c>
      <c r="G2950" s="4">
        <v>8.1590000000000007</v>
      </c>
      <c r="H2950" s="4">
        <v>8.1389999999999993</v>
      </c>
      <c r="I2950" s="4">
        <v>8.1639999999999997</v>
      </c>
      <c r="J2950" s="4">
        <v>8.4190000000000005</v>
      </c>
      <c r="K2950" s="4">
        <v>8.8829999999999991</v>
      </c>
      <c r="L2950" s="4">
        <v>9.3279999999999994</v>
      </c>
      <c r="M2950" s="4">
        <v>9.5760000000000005</v>
      </c>
      <c r="N2950" s="4">
        <v>9.5670000000000002</v>
      </c>
      <c r="O2950" s="4">
        <v>9.4450000000000003</v>
      </c>
      <c r="P2950" s="4">
        <v>9.5169999999999995</v>
      </c>
      <c r="Q2950" s="4">
        <v>9.9969999999999999</v>
      </c>
      <c r="R2950" s="4">
        <v>10.682</v>
      </c>
      <c r="S2950" s="4">
        <v>11.095000000000001</v>
      </c>
      <c r="T2950" s="4">
        <v>10.991</v>
      </c>
      <c r="U2950" s="4">
        <v>10.561999999999999</v>
      </c>
      <c r="V2950" s="4">
        <v>9.5890000000000004</v>
      </c>
      <c r="W2950" s="4">
        <v>9.109</v>
      </c>
      <c r="X2950" s="4">
        <v>8.5429999999999993</v>
      </c>
      <c r="Y2950" s="4">
        <v>6.9059999999999997</v>
      </c>
      <c r="Z2950" s="4">
        <v>3.6669999999999998</v>
      </c>
      <c r="AA2950" s="4">
        <v>1.33</v>
      </c>
    </row>
    <row r="2951" spans="1:27" s="6" customFormat="1" x14ac:dyDescent="0.3">
      <c r="A2951" s="40">
        <v>2950</v>
      </c>
      <c r="B2951" s="18" t="s">
        <v>323</v>
      </c>
      <c r="C2951" s="43" t="s">
        <v>208</v>
      </c>
      <c r="D2951" s="41"/>
      <c r="E2951" s="41">
        <v>470</v>
      </c>
      <c r="F2951" s="41">
        <v>2090</v>
      </c>
      <c r="G2951" s="4">
        <v>8.1080000000000005</v>
      </c>
      <c r="H2951" s="4">
        <v>8.1720000000000006</v>
      </c>
      <c r="I2951" s="4">
        <v>8.1519999999999992</v>
      </c>
      <c r="J2951" s="4">
        <v>8.2309999999999999</v>
      </c>
      <c r="K2951" s="4">
        <v>8.5389999999999997</v>
      </c>
      <c r="L2951" s="4">
        <v>8.9920000000000009</v>
      </c>
      <c r="M2951" s="4">
        <v>9.4039999999999999</v>
      </c>
      <c r="N2951" s="4">
        <v>9.625</v>
      </c>
      <c r="O2951" s="4">
        <v>9.59</v>
      </c>
      <c r="P2951" s="4">
        <v>9.4459999999999997</v>
      </c>
      <c r="Q2951" s="4">
        <v>9.4969999999999999</v>
      </c>
      <c r="R2951" s="4">
        <v>9.9570000000000007</v>
      </c>
      <c r="S2951" s="4">
        <v>10.611000000000001</v>
      </c>
      <c r="T2951" s="4">
        <v>10.964</v>
      </c>
      <c r="U2951" s="4">
        <v>10.765000000000001</v>
      </c>
      <c r="V2951" s="4">
        <v>10.148</v>
      </c>
      <c r="W2951" s="4">
        <v>8.84</v>
      </c>
      <c r="X2951" s="4">
        <v>7.7279999999999998</v>
      </c>
      <c r="Y2951" s="4">
        <v>6.2060000000000004</v>
      </c>
      <c r="Z2951" s="4">
        <v>3.835</v>
      </c>
      <c r="AA2951" s="4">
        <v>1.573</v>
      </c>
    </row>
    <row r="2952" spans="1:27" s="6" customFormat="1" x14ac:dyDescent="0.3">
      <c r="A2952" s="40">
        <v>2951</v>
      </c>
      <c r="B2952" s="18" t="s">
        <v>323</v>
      </c>
      <c r="C2952" s="43" t="s">
        <v>208</v>
      </c>
      <c r="D2952" s="41"/>
      <c r="E2952" s="41">
        <v>470</v>
      </c>
      <c r="F2952" s="41">
        <v>2095</v>
      </c>
      <c r="G2952" s="4">
        <v>7.9539999999999997</v>
      </c>
      <c r="H2952" s="4">
        <v>8.1189999999999998</v>
      </c>
      <c r="I2952" s="4">
        <v>8.1829999999999998</v>
      </c>
      <c r="J2952" s="4">
        <v>8.2149999999999999</v>
      </c>
      <c r="K2952" s="4">
        <v>8.34</v>
      </c>
      <c r="L2952" s="4">
        <v>8.6379999999999999</v>
      </c>
      <c r="M2952" s="4">
        <v>9.0619999999999994</v>
      </c>
      <c r="N2952" s="4">
        <v>9.4489999999999998</v>
      </c>
      <c r="O2952" s="4">
        <v>9.6460000000000008</v>
      </c>
      <c r="P2952" s="4">
        <v>9.5920000000000005</v>
      </c>
      <c r="Q2952" s="4">
        <v>9.43</v>
      </c>
      <c r="R2952" s="4">
        <v>9.4629999999999992</v>
      </c>
      <c r="S2952" s="4">
        <v>9.8949999999999996</v>
      </c>
      <c r="T2952" s="4">
        <v>10.494</v>
      </c>
      <c r="U2952" s="4">
        <v>10.756</v>
      </c>
      <c r="V2952" s="4">
        <v>10.372999999999999</v>
      </c>
      <c r="W2952" s="4">
        <v>9.4120000000000008</v>
      </c>
      <c r="X2952" s="4">
        <v>7.5880000000000001</v>
      </c>
      <c r="Y2952" s="4">
        <v>5.73</v>
      </c>
      <c r="Z2952" s="4">
        <v>3.5659999999999998</v>
      </c>
      <c r="AA2952" s="4">
        <v>1.7709999999999999</v>
      </c>
    </row>
    <row r="2953" spans="1:27" s="6" customFormat="1" x14ac:dyDescent="0.3">
      <c r="A2953" s="40">
        <v>2952</v>
      </c>
      <c r="B2953" s="18" t="s">
        <v>323</v>
      </c>
      <c r="C2953" s="43" t="s">
        <v>208</v>
      </c>
      <c r="D2953" s="41"/>
      <c r="E2953" s="41">
        <v>470</v>
      </c>
      <c r="F2953" s="41">
        <v>2100</v>
      </c>
      <c r="G2953" s="4">
        <v>7.7389999999999999</v>
      </c>
      <c r="H2953" s="4">
        <v>7.9640000000000004</v>
      </c>
      <c r="I2953" s="4">
        <v>8.1310000000000002</v>
      </c>
      <c r="J2953" s="4">
        <v>8.2409999999999997</v>
      </c>
      <c r="K2953" s="4">
        <v>8.3130000000000006</v>
      </c>
      <c r="L2953" s="4">
        <v>8.4290000000000003</v>
      </c>
      <c r="M2953" s="4">
        <v>8.7010000000000005</v>
      </c>
      <c r="N2953" s="4">
        <v>9.1020000000000003</v>
      </c>
      <c r="O2953" s="4">
        <v>9.4670000000000005</v>
      </c>
      <c r="P2953" s="4">
        <v>9.6479999999999997</v>
      </c>
      <c r="Q2953" s="4">
        <v>9.5760000000000005</v>
      </c>
      <c r="R2953" s="4">
        <v>9.4</v>
      </c>
      <c r="S2953" s="4">
        <v>9.41</v>
      </c>
      <c r="T2953" s="4">
        <v>9.7989999999999995</v>
      </c>
      <c r="U2953" s="4">
        <v>10.311</v>
      </c>
      <c r="V2953" s="4">
        <v>10.394</v>
      </c>
      <c r="W2953" s="4">
        <v>9.673</v>
      </c>
      <c r="X2953" s="4">
        <v>8.1639999999999997</v>
      </c>
      <c r="Y2953" s="4">
        <v>5.7359999999999998</v>
      </c>
      <c r="Z2953" s="4">
        <v>3.4049999999999998</v>
      </c>
      <c r="AA2953" s="4">
        <v>1.8180000000000001</v>
      </c>
    </row>
    <row r="2954" spans="1:27" s="6" customFormat="1" x14ac:dyDescent="0.3">
      <c r="A2954" s="40">
        <v>2953</v>
      </c>
      <c r="B2954" s="18" t="s">
        <v>323</v>
      </c>
      <c r="C2954" s="43" t="s">
        <v>209</v>
      </c>
      <c r="D2954" s="41"/>
      <c r="E2954" s="41">
        <v>499</v>
      </c>
      <c r="F2954" s="41">
        <v>2015</v>
      </c>
      <c r="G2954" s="4">
        <v>17.969000000000001</v>
      </c>
      <c r="H2954" s="4">
        <v>18.917999999999999</v>
      </c>
      <c r="I2954" s="4">
        <v>18.905999999999999</v>
      </c>
      <c r="J2954" s="4">
        <v>20.187000000000001</v>
      </c>
      <c r="K2954" s="4">
        <v>20.988</v>
      </c>
      <c r="L2954" s="4">
        <v>20.981999999999999</v>
      </c>
      <c r="M2954" s="4">
        <v>22.861999999999998</v>
      </c>
      <c r="N2954" s="4">
        <v>21.866</v>
      </c>
      <c r="O2954" s="4">
        <v>21.373999999999999</v>
      </c>
      <c r="P2954" s="4">
        <v>19.613</v>
      </c>
      <c r="Q2954" s="4">
        <v>21.899000000000001</v>
      </c>
      <c r="R2954" s="4">
        <v>21.32</v>
      </c>
      <c r="S2954" s="4">
        <v>20.876999999999999</v>
      </c>
      <c r="T2954" s="4">
        <v>15.438000000000001</v>
      </c>
      <c r="U2954" s="4">
        <v>11.728999999999999</v>
      </c>
      <c r="V2954" s="4">
        <v>11.45</v>
      </c>
      <c r="W2954" s="4">
        <v>7.7839999999999998</v>
      </c>
      <c r="X2954" s="4">
        <v>3.3370000000000002</v>
      </c>
      <c r="Y2954" s="4">
        <v>0.73</v>
      </c>
      <c r="Z2954" s="4">
        <v>0.10100000000000001</v>
      </c>
      <c r="AA2954" s="4">
        <v>1.7999999999999999E-2</v>
      </c>
    </row>
    <row r="2955" spans="1:27" s="6" customFormat="1" x14ac:dyDescent="0.3">
      <c r="A2955" s="40">
        <v>2954</v>
      </c>
      <c r="B2955" s="18" t="s">
        <v>323</v>
      </c>
      <c r="C2955" s="43" t="s">
        <v>209</v>
      </c>
      <c r="D2955" s="41"/>
      <c r="E2955" s="41">
        <v>499</v>
      </c>
      <c r="F2955" s="41">
        <v>2020</v>
      </c>
      <c r="G2955" s="4">
        <v>16.943000000000001</v>
      </c>
      <c r="H2955" s="4">
        <v>17.890999999999998</v>
      </c>
      <c r="I2955" s="4">
        <v>18.881</v>
      </c>
      <c r="J2955" s="4">
        <v>18.809000000000001</v>
      </c>
      <c r="K2955" s="4">
        <v>19.966999999999999</v>
      </c>
      <c r="L2955" s="4">
        <v>20.722999999999999</v>
      </c>
      <c r="M2955" s="4">
        <v>20.75</v>
      </c>
      <c r="N2955" s="4">
        <v>22.667000000000002</v>
      </c>
      <c r="O2955" s="4">
        <v>21.678000000000001</v>
      </c>
      <c r="P2955" s="4">
        <v>21.154</v>
      </c>
      <c r="Q2955" s="4">
        <v>19.329999999999998</v>
      </c>
      <c r="R2955" s="4">
        <v>21.445</v>
      </c>
      <c r="S2955" s="4">
        <v>20.632000000000001</v>
      </c>
      <c r="T2955" s="4">
        <v>19.831</v>
      </c>
      <c r="U2955" s="4">
        <v>14.128</v>
      </c>
      <c r="V2955" s="4">
        <v>9.9659999999999993</v>
      </c>
      <c r="W2955" s="4">
        <v>8.4649999999999999</v>
      </c>
      <c r="X2955" s="4">
        <v>4.2679999999999998</v>
      </c>
      <c r="Y2955" s="4">
        <v>1.0720000000000001</v>
      </c>
      <c r="Z2955" s="4">
        <v>0.13400000000000001</v>
      </c>
      <c r="AA2955" s="4">
        <v>1.2999999999999999E-2</v>
      </c>
    </row>
    <row r="2956" spans="1:27" s="6" customFormat="1" x14ac:dyDescent="0.3">
      <c r="A2956" s="40">
        <v>2955</v>
      </c>
      <c r="B2956" s="18" t="s">
        <v>323</v>
      </c>
      <c r="C2956" s="43" t="s">
        <v>209</v>
      </c>
      <c r="D2956" s="41"/>
      <c r="E2956" s="41">
        <v>499</v>
      </c>
      <c r="F2956" s="41">
        <v>2025</v>
      </c>
      <c r="G2956" s="4">
        <v>16.173999999999999</v>
      </c>
      <c r="H2956" s="4">
        <v>16.87</v>
      </c>
      <c r="I2956" s="4">
        <v>17.855</v>
      </c>
      <c r="J2956" s="4">
        <v>18.783999999999999</v>
      </c>
      <c r="K2956" s="4">
        <v>18.596</v>
      </c>
      <c r="L2956" s="4">
        <v>19.707000000000001</v>
      </c>
      <c r="M2956" s="4">
        <v>20.495000000000001</v>
      </c>
      <c r="N2956" s="4">
        <v>20.562999999999999</v>
      </c>
      <c r="O2956" s="4">
        <v>22.481999999999999</v>
      </c>
      <c r="P2956" s="4">
        <v>21.47</v>
      </c>
      <c r="Q2956" s="4">
        <v>20.873000000000001</v>
      </c>
      <c r="R2956" s="4">
        <v>18.954999999999998</v>
      </c>
      <c r="S2956" s="4">
        <v>20.812000000000001</v>
      </c>
      <c r="T2956" s="4">
        <v>19.687999999999999</v>
      </c>
      <c r="U2956" s="4">
        <v>18.291</v>
      </c>
      <c r="V2956" s="4">
        <v>12.179</v>
      </c>
      <c r="W2956" s="4">
        <v>7.5579999999999998</v>
      </c>
      <c r="X2956" s="4">
        <v>4.875</v>
      </c>
      <c r="Y2956" s="4">
        <v>1.498</v>
      </c>
      <c r="Z2956" s="4">
        <v>0.219</v>
      </c>
      <c r="AA2956" s="4">
        <v>1.7000000000000001E-2</v>
      </c>
    </row>
    <row r="2957" spans="1:27" s="6" customFormat="1" x14ac:dyDescent="0.3">
      <c r="A2957" s="40">
        <v>2956</v>
      </c>
      <c r="B2957" s="18" t="s">
        <v>323</v>
      </c>
      <c r="C2957" s="43" t="s">
        <v>209</v>
      </c>
      <c r="D2957" s="41"/>
      <c r="E2957" s="41">
        <v>499</v>
      </c>
      <c r="F2957" s="41">
        <v>2030</v>
      </c>
      <c r="G2957" s="4">
        <v>15.513</v>
      </c>
      <c r="H2957" s="4">
        <v>16.103999999999999</v>
      </c>
      <c r="I2957" s="4">
        <v>16.835000000000001</v>
      </c>
      <c r="J2957" s="4">
        <v>17.760000000000002</v>
      </c>
      <c r="K2957" s="4">
        <v>18.574000000000002</v>
      </c>
      <c r="L2957" s="4">
        <v>18.338999999999999</v>
      </c>
      <c r="M2957" s="4">
        <v>19.483000000000001</v>
      </c>
      <c r="N2957" s="4">
        <v>20.312000000000001</v>
      </c>
      <c r="O2957" s="4">
        <v>20.395</v>
      </c>
      <c r="P2957" s="4">
        <v>22.277999999999999</v>
      </c>
      <c r="Q2957" s="4">
        <v>21.202000000000002</v>
      </c>
      <c r="R2957" s="4">
        <v>20.503</v>
      </c>
      <c r="S2957" s="4">
        <v>18.439</v>
      </c>
      <c r="T2957" s="4">
        <v>19.934000000000001</v>
      </c>
      <c r="U2957" s="4">
        <v>18.276</v>
      </c>
      <c r="V2957" s="4">
        <v>15.958</v>
      </c>
      <c r="W2957" s="4">
        <v>9.4369999999999994</v>
      </c>
      <c r="X2957" s="4">
        <v>4.5410000000000004</v>
      </c>
      <c r="Y2957" s="4">
        <v>1.8480000000000001</v>
      </c>
      <c r="Z2957" s="4">
        <v>0.33900000000000002</v>
      </c>
      <c r="AA2957" s="4">
        <v>2.9000000000000001E-2</v>
      </c>
    </row>
    <row r="2958" spans="1:27" s="6" customFormat="1" x14ac:dyDescent="0.3">
      <c r="A2958" s="40">
        <v>2957</v>
      </c>
      <c r="B2958" s="18" t="s">
        <v>323</v>
      </c>
      <c r="C2958" s="43" t="s">
        <v>209</v>
      </c>
      <c r="D2958" s="41"/>
      <c r="E2958" s="41">
        <v>499</v>
      </c>
      <c r="F2958" s="41">
        <v>2035</v>
      </c>
      <c r="G2958" s="4">
        <v>14.938000000000001</v>
      </c>
      <c r="H2958" s="4">
        <v>15.445</v>
      </c>
      <c r="I2958" s="4">
        <v>16.07</v>
      </c>
      <c r="J2958" s="4">
        <v>16.742000000000001</v>
      </c>
      <c r="K2958" s="4">
        <v>17.552</v>
      </c>
      <c r="L2958" s="4">
        <v>18.318000000000001</v>
      </c>
      <c r="M2958" s="4">
        <v>18.12</v>
      </c>
      <c r="N2958" s="4">
        <v>19.305</v>
      </c>
      <c r="O2958" s="4">
        <v>20.149000000000001</v>
      </c>
      <c r="P2958" s="4">
        <v>20.215</v>
      </c>
      <c r="Q2958" s="4">
        <v>22.021000000000001</v>
      </c>
      <c r="R2958" s="4">
        <v>20.850999999999999</v>
      </c>
      <c r="S2958" s="4">
        <v>19.986000000000001</v>
      </c>
      <c r="T2958" s="4">
        <v>17.72</v>
      </c>
      <c r="U2958" s="4">
        <v>18.614000000000001</v>
      </c>
      <c r="V2958" s="4">
        <v>16.114999999999998</v>
      </c>
      <c r="W2958" s="4">
        <v>12.603</v>
      </c>
      <c r="X2958" s="4">
        <v>5.8860000000000001</v>
      </c>
      <c r="Y2958" s="4">
        <v>1.847</v>
      </c>
      <c r="Z2958" s="4">
        <v>0.45900000000000002</v>
      </c>
      <c r="AA2958" s="4">
        <v>4.9000000000000002E-2</v>
      </c>
    </row>
    <row r="2959" spans="1:27" s="6" customFormat="1" x14ac:dyDescent="0.3">
      <c r="A2959" s="40">
        <v>2958</v>
      </c>
      <c r="B2959" s="18" t="s">
        <v>323</v>
      </c>
      <c r="C2959" s="43" t="s">
        <v>209</v>
      </c>
      <c r="D2959" s="41"/>
      <c r="E2959" s="41">
        <v>499</v>
      </c>
      <c r="F2959" s="41">
        <v>2040</v>
      </c>
      <c r="G2959" s="4">
        <v>14.462</v>
      </c>
      <c r="H2959" s="4">
        <v>14.872</v>
      </c>
      <c r="I2959" s="4">
        <v>15.411</v>
      </c>
      <c r="J2959" s="4">
        <v>15.98</v>
      </c>
      <c r="K2959" s="4">
        <v>16.536999999999999</v>
      </c>
      <c r="L2959" s="4">
        <v>17.3</v>
      </c>
      <c r="M2959" s="4">
        <v>18.100999999999999</v>
      </c>
      <c r="N2959" s="4">
        <v>17.946000000000002</v>
      </c>
      <c r="O2959" s="4">
        <v>19.149999999999999</v>
      </c>
      <c r="P2959" s="4">
        <v>19.978999999999999</v>
      </c>
      <c r="Q2959" s="4">
        <v>19.992000000000001</v>
      </c>
      <c r="R2959" s="4">
        <v>21.683</v>
      </c>
      <c r="S2959" s="4">
        <v>20.367999999999999</v>
      </c>
      <c r="T2959" s="4">
        <v>19.268000000000001</v>
      </c>
      <c r="U2959" s="4">
        <v>16.631</v>
      </c>
      <c r="V2959" s="4">
        <v>16.567</v>
      </c>
      <c r="W2959" s="4">
        <v>12.94</v>
      </c>
      <c r="X2959" s="4">
        <v>8.1259999999999994</v>
      </c>
      <c r="Y2959" s="4">
        <v>2.548</v>
      </c>
      <c r="Z2959" s="4">
        <v>0.497</v>
      </c>
      <c r="AA2959" s="4">
        <v>7.1999999999999995E-2</v>
      </c>
    </row>
    <row r="2960" spans="1:27" s="6" customFormat="1" x14ac:dyDescent="0.3">
      <c r="A2960" s="40">
        <v>2959</v>
      </c>
      <c r="B2960" s="18" t="s">
        <v>323</v>
      </c>
      <c r="C2960" s="43" t="s">
        <v>209</v>
      </c>
      <c r="D2960" s="41"/>
      <c r="E2960" s="41">
        <v>499</v>
      </c>
      <c r="F2960" s="41">
        <v>2045</v>
      </c>
      <c r="G2960" s="4">
        <v>13.959</v>
      </c>
      <c r="H2960" s="4">
        <v>14.398</v>
      </c>
      <c r="I2960" s="4">
        <v>14.84</v>
      </c>
      <c r="J2960" s="4">
        <v>15.32</v>
      </c>
      <c r="K2960" s="4">
        <v>15.773999999999999</v>
      </c>
      <c r="L2960" s="4">
        <v>16.286999999999999</v>
      </c>
      <c r="M2960" s="4">
        <v>17.084</v>
      </c>
      <c r="N2960" s="4">
        <v>17.93</v>
      </c>
      <c r="O2960" s="4">
        <v>17.800999999999998</v>
      </c>
      <c r="P2960" s="4">
        <v>18.992999999999999</v>
      </c>
      <c r="Q2960" s="4">
        <v>19.774000000000001</v>
      </c>
      <c r="R2960" s="4">
        <v>19.704000000000001</v>
      </c>
      <c r="S2960" s="4">
        <v>21.221</v>
      </c>
      <c r="T2960" s="4">
        <v>19.692</v>
      </c>
      <c r="U2960" s="4">
        <v>18.167000000000002</v>
      </c>
      <c r="V2960" s="4">
        <v>14.923</v>
      </c>
      <c r="W2960" s="4">
        <v>13.5</v>
      </c>
      <c r="X2960" s="4">
        <v>8.5950000000000006</v>
      </c>
      <c r="Y2960" s="4">
        <v>3.72</v>
      </c>
      <c r="Z2960" s="4">
        <v>0.74099999999999999</v>
      </c>
      <c r="AA2960" s="4">
        <v>8.6999999999999994E-2</v>
      </c>
    </row>
    <row r="2961" spans="1:27" s="6" customFormat="1" x14ac:dyDescent="0.3">
      <c r="A2961" s="40">
        <v>2960</v>
      </c>
      <c r="B2961" s="18" t="s">
        <v>323</v>
      </c>
      <c r="C2961" s="43" t="s">
        <v>209</v>
      </c>
      <c r="D2961" s="41"/>
      <c r="E2961" s="41">
        <v>499</v>
      </c>
      <c r="F2961" s="41">
        <v>2050</v>
      </c>
      <c r="G2961" s="4">
        <v>13.406000000000001</v>
      </c>
      <c r="H2961" s="4">
        <v>13.896000000000001</v>
      </c>
      <c r="I2961" s="4">
        <v>14.366</v>
      </c>
      <c r="J2961" s="4">
        <v>14.75</v>
      </c>
      <c r="K2961" s="4">
        <v>15.12</v>
      </c>
      <c r="L2961" s="4">
        <v>15.528</v>
      </c>
      <c r="M2961" s="4">
        <v>16.074000000000002</v>
      </c>
      <c r="N2961" s="4">
        <v>16.917000000000002</v>
      </c>
      <c r="O2961" s="4">
        <v>17.79</v>
      </c>
      <c r="P2961" s="4">
        <v>17.655999999999999</v>
      </c>
      <c r="Q2961" s="4">
        <v>18.806999999999999</v>
      </c>
      <c r="R2961" s="4">
        <v>19.510000000000002</v>
      </c>
      <c r="S2961" s="4">
        <v>19.315000000000001</v>
      </c>
      <c r="T2961" s="4">
        <v>20.568000000000001</v>
      </c>
      <c r="U2961" s="4">
        <v>18.645</v>
      </c>
      <c r="V2961" s="4">
        <v>16.422999999999998</v>
      </c>
      <c r="W2961" s="4">
        <v>12.324</v>
      </c>
      <c r="X2961" s="4">
        <v>9.2100000000000009</v>
      </c>
      <c r="Y2961" s="4">
        <v>4.1440000000000001</v>
      </c>
      <c r="Z2961" s="4">
        <v>1.163</v>
      </c>
      <c r="AA2961" s="4">
        <v>0.13500000000000001</v>
      </c>
    </row>
    <row r="2962" spans="1:27" s="6" customFormat="1" x14ac:dyDescent="0.3">
      <c r="A2962" s="40">
        <v>2961</v>
      </c>
      <c r="B2962" s="18" t="s">
        <v>323</v>
      </c>
      <c r="C2962" s="43" t="s">
        <v>209</v>
      </c>
      <c r="D2962" s="41"/>
      <c r="E2962" s="41">
        <v>499</v>
      </c>
      <c r="F2962" s="41">
        <v>2055</v>
      </c>
      <c r="G2962" s="4">
        <v>12.871</v>
      </c>
      <c r="H2962" s="4">
        <v>13.347</v>
      </c>
      <c r="I2962" s="4">
        <v>13.865</v>
      </c>
      <c r="J2962" s="4">
        <v>14.279</v>
      </c>
      <c r="K2962" s="4">
        <v>14.557</v>
      </c>
      <c r="L2962" s="4">
        <v>14.882999999999999</v>
      </c>
      <c r="M2962" s="4">
        <v>15.324999999999999</v>
      </c>
      <c r="N2962" s="4">
        <v>15.919</v>
      </c>
      <c r="O2962" s="4">
        <v>16.785</v>
      </c>
      <c r="P2962" s="4">
        <v>17.655000000000001</v>
      </c>
      <c r="Q2962" s="4">
        <v>17.494</v>
      </c>
      <c r="R2962" s="4">
        <v>18.574000000000002</v>
      </c>
      <c r="S2962" s="4">
        <v>19.154</v>
      </c>
      <c r="T2962" s="4">
        <v>18.765999999999998</v>
      </c>
      <c r="U2962" s="4">
        <v>19.548999999999999</v>
      </c>
      <c r="V2962" s="4">
        <v>16.97</v>
      </c>
      <c r="W2962" s="4">
        <v>13.728999999999999</v>
      </c>
      <c r="X2962" s="4">
        <v>8.6170000000000009</v>
      </c>
      <c r="Y2962" s="4">
        <v>4.657</v>
      </c>
      <c r="Z2962" s="4">
        <v>1.385</v>
      </c>
      <c r="AA2962" s="4">
        <v>0.22600000000000001</v>
      </c>
    </row>
    <row r="2963" spans="1:27" s="6" customFormat="1" x14ac:dyDescent="0.3">
      <c r="A2963" s="40">
        <v>2962</v>
      </c>
      <c r="B2963" s="18" t="s">
        <v>323</v>
      </c>
      <c r="C2963" s="43" t="s">
        <v>209</v>
      </c>
      <c r="D2963" s="41"/>
      <c r="E2963" s="41">
        <v>499</v>
      </c>
      <c r="F2963" s="41">
        <v>2060</v>
      </c>
      <c r="G2963" s="4">
        <v>12.404999999999999</v>
      </c>
      <c r="H2963" s="4">
        <v>12.814</v>
      </c>
      <c r="I2963" s="4">
        <v>13.318</v>
      </c>
      <c r="J2963" s="4">
        <v>13.784000000000001</v>
      </c>
      <c r="K2963" s="4">
        <v>14.097</v>
      </c>
      <c r="L2963" s="4">
        <v>14.335000000000001</v>
      </c>
      <c r="M2963" s="4">
        <v>14.692</v>
      </c>
      <c r="N2963" s="4">
        <v>15.178000000000001</v>
      </c>
      <c r="O2963" s="4">
        <v>15.797000000000001</v>
      </c>
      <c r="P2963" s="4">
        <v>16.667000000000002</v>
      </c>
      <c r="Q2963" s="4">
        <v>17.504999999999999</v>
      </c>
      <c r="R2963" s="4">
        <v>17.294</v>
      </c>
      <c r="S2963" s="4">
        <v>18.262</v>
      </c>
      <c r="T2963" s="4">
        <v>18.649999999999999</v>
      </c>
      <c r="U2963" s="4">
        <v>17.899000000000001</v>
      </c>
      <c r="V2963" s="4">
        <v>17.904</v>
      </c>
      <c r="W2963" s="4">
        <v>14.343</v>
      </c>
      <c r="X2963" s="4">
        <v>9.8190000000000008</v>
      </c>
      <c r="Y2963" s="4">
        <v>4.556</v>
      </c>
      <c r="Z2963" s="4">
        <v>1.659</v>
      </c>
      <c r="AA2963" s="4">
        <v>0.3</v>
      </c>
    </row>
    <row r="2964" spans="1:27" s="6" customFormat="1" x14ac:dyDescent="0.3">
      <c r="A2964" s="40">
        <v>2963</v>
      </c>
      <c r="B2964" s="18" t="s">
        <v>323</v>
      </c>
      <c r="C2964" s="43" t="s">
        <v>209</v>
      </c>
      <c r="D2964" s="41"/>
      <c r="E2964" s="41">
        <v>499</v>
      </c>
      <c r="F2964" s="41">
        <v>2065</v>
      </c>
      <c r="G2964" s="4">
        <v>12.023</v>
      </c>
      <c r="H2964" s="4">
        <v>12.353</v>
      </c>
      <c r="I2964" s="4">
        <v>12.788</v>
      </c>
      <c r="J2964" s="4">
        <v>13.241</v>
      </c>
      <c r="K2964" s="4">
        <v>13.612</v>
      </c>
      <c r="L2964" s="4">
        <v>13.888</v>
      </c>
      <c r="M2964" s="4">
        <v>14.154999999999999</v>
      </c>
      <c r="N2964" s="4">
        <v>14.554</v>
      </c>
      <c r="O2964" s="4">
        <v>15.066000000000001</v>
      </c>
      <c r="P2964" s="4">
        <v>15.69</v>
      </c>
      <c r="Q2964" s="4">
        <v>16.533000000000001</v>
      </c>
      <c r="R2964" s="4">
        <v>17.32</v>
      </c>
      <c r="S2964" s="4">
        <v>17.026</v>
      </c>
      <c r="T2964" s="4">
        <v>17.815999999999999</v>
      </c>
      <c r="U2964" s="4">
        <v>17.843</v>
      </c>
      <c r="V2964" s="4">
        <v>16.481999999999999</v>
      </c>
      <c r="W2964" s="4">
        <v>15.282</v>
      </c>
      <c r="X2964" s="4">
        <v>10.47</v>
      </c>
      <c r="Y2964" s="4">
        <v>5.4059999999999997</v>
      </c>
      <c r="Z2964" s="4">
        <v>1.722</v>
      </c>
      <c r="AA2964" s="4">
        <v>0.38900000000000001</v>
      </c>
    </row>
    <row r="2965" spans="1:27" s="6" customFormat="1" x14ac:dyDescent="0.3">
      <c r="A2965" s="40">
        <v>2964</v>
      </c>
      <c r="B2965" s="18" t="s">
        <v>323</v>
      </c>
      <c r="C2965" s="43" t="s">
        <v>209</v>
      </c>
      <c r="D2965" s="41"/>
      <c r="E2965" s="41">
        <v>499</v>
      </c>
      <c r="F2965" s="41">
        <v>2070</v>
      </c>
      <c r="G2965" s="4">
        <v>11.683999999999999</v>
      </c>
      <c r="H2965" s="4">
        <v>11.976000000000001</v>
      </c>
      <c r="I2965" s="4">
        <v>12.327</v>
      </c>
      <c r="J2965" s="4">
        <v>12.715999999999999</v>
      </c>
      <c r="K2965" s="4">
        <v>13.077999999999999</v>
      </c>
      <c r="L2965" s="4">
        <v>13.413</v>
      </c>
      <c r="M2965" s="4">
        <v>13.718</v>
      </c>
      <c r="N2965" s="4">
        <v>14.026999999999999</v>
      </c>
      <c r="O2965" s="4">
        <v>14.452</v>
      </c>
      <c r="P2965" s="4">
        <v>14.97</v>
      </c>
      <c r="Q2965" s="4">
        <v>15.571999999999999</v>
      </c>
      <c r="R2965" s="4">
        <v>16.37</v>
      </c>
      <c r="S2965" s="4">
        <v>17.073</v>
      </c>
      <c r="T2965" s="4">
        <v>16.638999999999999</v>
      </c>
      <c r="U2965" s="4">
        <v>17.094999999999999</v>
      </c>
      <c r="V2965" s="4">
        <v>16.513000000000002</v>
      </c>
      <c r="W2965" s="4">
        <v>14.193</v>
      </c>
      <c r="X2965" s="4">
        <v>11.36</v>
      </c>
      <c r="Y2965" s="4">
        <v>5.98</v>
      </c>
      <c r="Z2965" s="4">
        <v>2.1539999999999999</v>
      </c>
      <c r="AA2965" s="4">
        <v>0.44500000000000001</v>
      </c>
    </row>
    <row r="2966" spans="1:27" s="6" customFormat="1" x14ac:dyDescent="0.3">
      <c r="A2966" s="40">
        <v>2965</v>
      </c>
      <c r="B2966" s="18" t="s">
        <v>323</v>
      </c>
      <c r="C2966" s="43" t="s">
        <v>209</v>
      </c>
      <c r="D2966" s="41"/>
      <c r="E2966" s="41">
        <v>499</v>
      </c>
      <c r="F2966" s="41">
        <v>2075</v>
      </c>
      <c r="G2966" s="4">
        <v>11.342000000000001</v>
      </c>
      <c r="H2966" s="4">
        <v>11.637</v>
      </c>
      <c r="I2966" s="4">
        <v>11.951000000000001</v>
      </c>
      <c r="J2966" s="4">
        <v>12.259</v>
      </c>
      <c r="K2966" s="4">
        <v>12.563000000000001</v>
      </c>
      <c r="L2966" s="4">
        <v>12.891999999999999</v>
      </c>
      <c r="M2966" s="4">
        <v>13.256</v>
      </c>
      <c r="N2966" s="4">
        <v>13.599</v>
      </c>
      <c r="O2966" s="4">
        <v>13.933</v>
      </c>
      <c r="P2966" s="4">
        <v>14.364000000000001</v>
      </c>
      <c r="Q2966" s="4">
        <v>14.865</v>
      </c>
      <c r="R2966" s="4">
        <v>15.43</v>
      </c>
      <c r="S2966" s="4">
        <v>16.157</v>
      </c>
      <c r="T2966" s="4">
        <v>16.715</v>
      </c>
      <c r="U2966" s="4">
        <v>16.010000000000002</v>
      </c>
      <c r="V2966" s="4">
        <v>15.896000000000001</v>
      </c>
      <c r="W2966" s="4">
        <v>14.342000000000001</v>
      </c>
      <c r="X2966" s="4">
        <v>10.741</v>
      </c>
      <c r="Y2966" s="4">
        <v>6.7240000000000002</v>
      </c>
      <c r="Z2966" s="4">
        <v>2.5139999999999998</v>
      </c>
      <c r="AA2966" s="4">
        <v>0.58199999999999996</v>
      </c>
    </row>
    <row r="2967" spans="1:27" s="6" customFormat="1" x14ac:dyDescent="0.3">
      <c r="A2967" s="40">
        <v>2966</v>
      </c>
      <c r="B2967" s="18" t="s">
        <v>323</v>
      </c>
      <c r="C2967" s="43" t="s">
        <v>209</v>
      </c>
      <c r="D2967" s="41"/>
      <c r="E2967" s="41">
        <v>499</v>
      </c>
      <c r="F2967" s="41">
        <v>2080</v>
      </c>
      <c r="G2967" s="4">
        <v>10.993</v>
      </c>
      <c r="H2967" s="4">
        <v>11.3</v>
      </c>
      <c r="I2967" s="4">
        <v>11.615</v>
      </c>
      <c r="J2967" s="4">
        <v>11.885999999999999</v>
      </c>
      <c r="K2967" s="4">
        <v>12.114000000000001</v>
      </c>
      <c r="L2967" s="4">
        <v>12.385999999999999</v>
      </c>
      <c r="M2967" s="4">
        <v>12.743</v>
      </c>
      <c r="N2967" s="4">
        <v>13.144</v>
      </c>
      <c r="O2967" s="4">
        <v>13.512</v>
      </c>
      <c r="P2967" s="4">
        <v>13.853</v>
      </c>
      <c r="Q2967" s="4">
        <v>14.273</v>
      </c>
      <c r="R2967" s="4">
        <v>14.741</v>
      </c>
      <c r="S2967" s="4">
        <v>15.244999999999999</v>
      </c>
      <c r="T2967" s="4">
        <v>15.845000000000001</v>
      </c>
      <c r="U2967" s="4">
        <v>16.125</v>
      </c>
      <c r="V2967" s="4">
        <v>14.952999999999999</v>
      </c>
      <c r="W2967" s="4">
        <v>13.914999999999999</v>
      </c>
      <c r="X2967" s="4">
        <v>11.031000000000001</v>
      </c>
      <c r="Y2967" s="4">
        <v>6.5670000000000002</v>
      </c>
      <c r="Z2967" s="4">
        <v>2.9689999999999999</v>
      </c>
      <c r="AA2967" s="4">
        <v>0.73399999999999999</v>
      </c>
    </row>
    <row r="2968" spans="1:27" s="6" customFormat="1" x14ac:dyDescent="0.3">
      <c r="A2968" s="40">
        <v>2967</v>
      </c>
      <c r="B2968" s="18" t="s">
        <v>323</v>
      </c>
      <c r="C2968" s="43" t="s">
        <v>209</v>
      </c>
      <c r="D2968" s="41"/>
      <c r="E2968" s="41">
        <v>499</v>
      </c>
      <c r="F2968" s="41">
        <v>2085</v>
      </c>
      <c r="G2968" s="4">
        <v>10.641</v>
      </c>
      <c r="H2968" s="4">
        <v>10.952</v>
      </c>
      <c r="I2968" s="4">
        <v>11.276999999999999</v>
      </c>
      <c r="J2968" s="4">
        <v>11.554</v>
      </c>
      <c r="K2968" s="4">
        <v>11.752000000000001</v>
      </c>
      <c r="L2968" s="4">
        <v>11.951000000000001</v>
      </c>
      <c r="M2968" s="4">
        <v>12.25</v>
      </c>
      <c r="N2968" s="4">
        <v>12.641</v>
      </c>
      <c r="O2968" s="4">
        <v>13.066000000000001</v>
      </c>
      <c r="P2968" s="4">
        <v>13.441000000000001</v>
      </c>
      <c r="Q2968" s="4">
        <v>13.772</v>
      </c>
      <c r="R2968" s="4">
        <v>14.164</v>
      </c>
      <c r="S2968" s="4">
        <v>14.581</v>
      </c>
      <c r="T2968" s="4">
        <v>14.975</v>
      </c>
      <c r="U2968" s="4">
        <v>15.321</v>
      </c>
      <c r="V2968" s="4">
        <v>15.122</v>
      </c>
      <c r="W2968" s="4">
        <v>13.186</v>
      </c>
      <c r="X2968" s="4">
        <v>10.862</v>
      </c>
      <c r="Y2968" s="4">
        <v>6.95</v>
      </c>
      <c r="Z2968" s="4">
        <v>3.0369999999999999</v>
      </c>
      <c r="AA2968" s="4">
        <v>0.92900000000000005</v>
      </c>
    </row>
    <row r="2969" spans="1:27" s="6" customFormat="1" x14ac:dyDescent="0.3">
      <c r="A2969" s="40">
        <v>2968</v>
      </c>
      <c r="B2969" s="18" t="s">
        <v>323</v>
      </c>
      <c r="C2969" s="43" t="s">
        <v>209</v>
      </c>
      <c r="D2969" s="41"/>
      <c r="E2969" s="41">
        <v>499</v>
      </c>
      <c r="F2969" s="41">
        <v>2090</v>
      </c>
      <c r="G2969" s="4">
        <v>10.317</v>
      </c>
      <c r="H2969" s="4">
        <v>10.603999999999999</v>
      </c>
      <c r="I2969" s="4">
        <v>10.932</v>
      </c>
      <c r="J2969" s="4">
        <v>11.222</v>
      </c>
      <c r="K2969" s="4">
        <v>11.43</v>
      </c>
      <c r="L2969" s="4">
        <v>11.602</v>
      </c>
      <c r="M2969" s="4">
        <v>11.826000000000001</v>
      </c>
      <c r="N2969" s="4">
        <v>12.157</v>
      </c>
      <c r="O2969" s="4">
        <v>12.571999999999999</v>
      </c>
      <c r="P2969" s="4">
        <v>13.002000000000001</v>
      </c>
      <c r="Q2969" s="4">
        <v>13.369</v>
      </c>
      <c r="R2969" s="4">
        <v>13.678000000000001</v>
      </c>
      <c r="S2969" s="4">
        <v>14.025</v>
      </c>
      <c r="T2969" s="4">
        <v>14.34</v>
      </c>
      <c r="U2969" s="4">
        <v>14.513</v>
      </c>
      <c r="V2969" s="4">
        <v>14.422000000000001</v>
      </c>
      <c r="W2969" s="4">
        <v>13.422000000000001</v>
      </c>
      <c r="X2969" s="4">
        <v>10.433</v>
      </c>
      <c r="Y2969" s="4">
        <v>7.0380000000000003</v>
      </c>
      <c r="Z2969" s="4">
        <v>3.3570000000000002</v>
      </c>
      <c r="AA2969" s="4">
        <v>1.0489999999999999</v>
      </c>
    </row>
    <row r="2970" spans="1:27" s="6" customFormat="1" x14ac:dyDescent="0.3">
      <c r="A2970" s="40">
        <v>2969</v>
      </c>
      <c r="B2970" s="18" t="s">
        <v>323</v>
      </c>
      <c r="C2970" s="43" t="s">
        <v>209</v>
      </c>
      <c r="D2970" s="41"/>
      <c r="E2970" s="41">
        <v>499</v>
      </c>
      <c r="F2970" s="41">
        <v>2095</v>
      </c>
      <c r="G2970" s="4">
        <v>10.032999999999999</v>
      </c>
      <c r="H2970" s="4">
        <v>10.282999999999999</v>
      </c>
      <c r="I2970" s="4">
        <v>10.585000000000001</v>
      </c>
      <c r="J2970" s="4">
        <v>10.88</v>
      </c>
      <c r="K2970" s="4">
        <v>11.108000000000001</v>
      </c>
      <c r="L2970" s="4">
        <v>11.291</v>
      </c>
      <c r="M2970" s="4">
        <v>11.484</v>
      </c>
      <c r="N2970" s="4">
        <v>11.742000000000001</v>
      </c>
      <c r="O2970" s="4">
        <v>12.093</v>
      </c>
      <c r="P2970" s="4">
        <v>12.513999999999999</v>
      </c>
      <c r="Q2970" s="4">
        <v>12.939</v>
      </c>
      <c r="R2970" s="4">
        <v>13.284000000000001</v>
      </c>
      <c r="S2970" s="4">
        <v>13.554</v>
      </c>
      <c r="T2970" s="4">
        <v>13.811999999999999</v>
      </c>
      <c r="U2970" s="4">
        <v>13.929</v>
      </c>
      <c r="V2970" s="4">
        <v>13.708</v>
      </c>
      <c r="W2970" s="4">
        <v>12.882999999999999</v>
      </c>
      <c r="X2970" s="4">
        <v>10.757999999999999</v>
      </c>
      <c r="Y2970" s="4">
        <v>6.94</v>
      </c>
      <c r="Z2970" s="4">
        <v>3.5419999999999998</v>
      </c>
      <c r="AA2970" s="4">
        <v>1.228</v>
      </c>
    </row>
    <row r="2971" spans="1:27" s="6" customFormat="1" x14ac:dyDescent="0.3">
      <c r="A2971" s="40">
        <v>2970</v>
      </c>
      <c r="B2971" s="18" t="s">
        <v>323</v>
      </c>
      <c r="C2971" s="43" t="s">
        <v>209</v>
      </c>
      <c r="D2971" s="41"/>
      <c r="E2971" s="41">
        <v>499</v>
      </c>
      <c r="F2971" s="41">
        <v>2100</v>
      </c>
      <c r="G2971" s="4">
        <v>9.7759999999999998</v>
      </c>
      <c r="H2971" s="4">
        <v>10.000999999999999</v>
      </c>
      <c r="I2971" s="4">
        <v>10.265000000000001</v>
      </c>
      <c r="J2971" s="4">
        <v>10.542</v>
      </c>
      <c r="K2971" s="4">
        <v>10.779</v>
      </c>
      <c r="L2971" s="4">
        <v>10.984999999999999</v>
      </c>
      <c r="M2971" s="4">
        <v>11.186</v>
      </c>
      <c r="N2971" s="4">
        <v>11.406000000000001</v>
      </c>
      <c r="O2971" s="4">
        <v>11.680999999999999</v>
      </c>
      <c r="P2971" s="4">
        <v>12.041</v>
      </c>
      <c r="Q2971" s="4">
        <v>12.46</v>
      </c>
      <c r="R2971" s="4">
        <v>12.864000000000001</v>
      </c>
      <c r="S2971" s="4">
        <v>13.177</v>
      </c>
      <c r="T2971" s="4">
        <v>13.367000000000001</v>
      </c>
      <c r="U2971" s="4">
        <v>13.44</v>
      </c>
      <c r="V2971" s="4">
        <v>13.193</v>
      </c>
      <c r="W2971" s="4">
        <v>12.304</v>
      </c>
      <c r="X2971" s="4">
        <v>10.451000000000001</v>
      </c>
      <c r="Y2971" s="4">
        <v>7.3739999999999997</v>
      </c>
      <c r="Z2971" s="4">
        <v>3.6720000000000002</v>
      </c>
      <c r="AA2971" s="4">
        <v>1.42</v>
      </c>
    </row>
    <row r="2972" spans="1:27" s="6" customFormat="1" x14ac:dyDescent="0.3">
      <c r="A2972" s="40">
        <v>2971</v>
      </c>
      <c r="B2972" s="18" t="s">
        <v>323</v>
      </c>
      <c r="C2972" s="43" t="s">
        <v>210</v>
      </c>
      <c r="D2972" s="41"/>
      <c r="E2972" s="41">
        <v>620</v>
      </c>
      <c r="F2972" s="41">
        <v>2015</v>
      </c>
      <c r="G2972" s="4">
        <v>214.77</v>
      </c>
      <c r="H2972" s="4">
        <v>241.27</v>
      </c>
      <c r="I2972" s="4">
        <v>259.358</v>
      </c>
      <c r="J2972" s="4">
        <v>273.76499999999999</v>
      </c>
      <c r="K2972" s="4">
        <v>274.89600000000002</v>
      </c>
      <c r="L2972" s="4">
        <v>291.00700000000001</v>
      </c>
      <c r="M2972" s="4">
        <v>340.58</v>
      </c>
      <c r="N2972" s="4">
        <v>399.779</v>
      </c>
      <c r="O2972" s="4">
        <v>424.346</v>
      </c>
      <c r="P2972" s="4">
        <v>394.12799999999999</v>
      </c>
      <c r="Q2972" s="4">
        <v>398.00099999999998</v>
      </c>
      <c r="R2972" s="4">
        <v>369.25299999999999</v>
      </c>
      <c r="S2972" s="4">
        <v>348.44499999999999</v>
      </c>
      <c r="T2972" s="4">
        <v>327.82</v>
      </c>
      <c r="U2972" s="4">
        <v>281.70999999999998</v>
      </c>
      <c r="V2972" s="4">
        <v>253.042</v>
      </c>
      <c r="W2972" s="4">
        <v>208.86600000000001</v>
      </c>
      <c r="X2972" s="4">
        <v>120.196</v>
      </c>
      <c r="Y2972" s="4">
        <v>48.838999999999999</v>
      </c>
      <c r="Z2972" s="4">
        <v>10.927</v>
      </c>
      <c r="AA2972" s="4">
        <v>1.4970000000000001</v>
      </c>
    </row>
    <row r="2973" spans="1:27" s="6" customFormat="1" x14ac:dyDescent="0.3">
      <c r="A2973" s="40">
        <v>2972</v>
      </c>
      <c r="B2973" s="18" t="s">
        <v>323</v>
      </c>
      <c r="C2973" s="43" t="s">
        <v>210</v>
      </c>
      <c r="D2973" s="41"/>
      <c r="E2973" s="41">
        <v>620</v>
      </c>
      <c r="F2973" s="41">
        <v>2020</v>
      </c>
      <c r="G2973" s="4">
        <v>187.816</v>
      </c>
      <c r="H2973" s="4">
        <v>214.38499999999999</v>
      </c>
      <c r="I2973" s="4">
        <v>240.92699999999999</v>
      </c>
      <c r="J2973" s="4">
        <v>257.82299999999998</v>
      </c>
      <c r="K2973" s="4">
        <v>271.077</v>
      </c>
      <c r="L2973" s="4">
        <v>272.32299999999998</v>
      </c>
      <c r="M2973" s="4">
        <v>288.91500000000002</v>
      </c>
      <c r="N2973" s="4">
        <v>338.67399999999998</v>
      </c>
      <c r="O2973" s="4">
        <v>397.58100000000002</v>
      </c>
      <c r="P2973" s="4">
        <v>421.43200000000002</v>
      </c>
      <c r="Q2973" s="4">
        <v>390.46300000000002</v>
      </c>
      <c r="R2973" s="4">
        <v>393.03100000000001</v>
      </c>
      <c r="S2973" s="4">
        <v>362.79500000000002</v>
      </c>
      <c r="T2973" s="4">
        <v>339.02</v>
      </c>
      <c r="U2973" s="4">
        <v>312.61599999999999</v>
      </c>
      <c r="V2973" s="4">
        <v>257.26499999999999</v>
      </c>
      <c r="W2973" s="4">
        <v>209.983</v>
      </c>
      <c r="X2973" s="4">
        <v>143.93199999999999</v>
      </c>
      <c r="Y2973" s="4">
        <v>60.765999999999998</v>
      </c>
      <c r="Z2973" s="4">
        <v>15.164999999999999</v>
      </c>
      <c r="AA2973" s="4">
        <v>1.8009999999999999</v>
      </c>
    </row>
    <row r="2974" spans="1:27" s="6" customFormat="1" x14ac:dyDescent="0.3">
      <c r="A2974" s="40">
        <v>2973</v>
      </c>
      <c r="B2974" s="18" t="s">
        <v>323</v>
      </c>
      <c r="C2974" s="43" t="s">
        <v>210</v>
      </c>
      <c r="D2974" s="41"/>
      <c r="E2974" s="41">
        <v>620</v>
      </c>
      <c r="F2974" s="41">
        <v>2025</v>
      </c>
      <c r="G2974" s="4">
        <v>175.13900000000001</v>
      </c>
      <c r="H2974" s="4">
        <v>188.19499999999999</v>
      </c>
      <c r="I2974" s="4">
        <v>214.67099999999999</v>
      </c>
      <c r="J2974" s="4">
        <v>242.66200000000001</v>
      </c>
      <c r="K2974" s="4">
        <v>260.82400000000001</v>
      </c>
      <c r="L2974" s="4">
        <v>273.767</v>
      </c>
      <c r="M2974" s="4">
        <v>274.113</v>
      </c>
      <c r="N2974" s="4">
        <v>289.74799999999999</v>
      </c>
      <c r="O2974" s="4">
        <v>338.47199999999998</v>
      </c>
      <c r="P2974" s="4">
        <v>396.09800000000001</v>
      </c>
      <c r="Q2974" s="4">
        <v>418.56</v>
      </c>
      <c r="R2974" s="4">
        <v>386.47800000000001</v>
      </c>
      <c r="S2974" s="4">
        <v>387.11</v>
      </c>
      <c r="T2974" s="4">
        <v>354.13</v>
      </c>
      <c r="U2974" s="4">
        <v>324.99599999999998</v>
      </c>
      <c r="V2974" s="4">
        <v>288.21100000000001</v>
      </c>
      <c r="W2974" s="4">
        <v>216.91499999999999</v>
      </c>
      <c r="X2974" s="4">
        <v>148.29300000000001</v>
      </c>
      <c r="Y2974" s="4">
        <v>75.346999999999994</v>
      </c>
      <c r="Z2974" s="4">
        <v>19.672999999999998</v>
      </c>
      <c r="AA2974" s="4">
        <v>2.5510000000000002</v>
      </c>
    </row>
    <row r="2975" spans="1:27" s="6" customFormat="1" x14ac:dyDescent="0.3">
      <c r="A2975" s="40">
        <v>2974</v>
      </c>
      <c r="B2975" s="18" t="s">
        <v>323</v>
      </c>
      <c r="C2975" s="43" t="s">
        <v>210</v>
      </c>
      <c r="D2975" s="41"/>
      <c r="E2975" s="41">
        <v>620</v>
      </c>
      <c r="F2975" s="41">
        <v>2030</v>
      </c>
      <c r="G2975" s="4">
        <v>175.601</v>
      </c>
      <c r="H2975" s="4">
        <v>175.63300000000001</v>
      </c>
      <c r="I2975" s="4">
        <v>188.583</v>
      </c>
      <c r="J2975" s="4">
        <v>216.89099999999999</v>
      </c>
      <c r="K2975" s="4">
        <v>246.501</v>
      </c>
      <c r="L2975" s="4">
        <v>264.3</v>
      </c>
      <c r="M2975" s="4">
        <v>276.14</v>
      </c>
      <c r="N2975" s="4">
        <v>275.399</v>
      </c>
      <c r="O2975" s="4">
        <v>290.04500000000002</v>
      </c>
      <c r="P2975" s="4">
        <v>337.62599999999998</v>
      </c>
      <c r="Q2975" s="4">
        <v>393.81900000000002</v>
      </c>
      <c r="R2975" s="4">
        <v>414.77800000000002</v>
      </c>
      <c r="S2975" s="4">
        <v>381.29199999999997</v>
      </c>
      <c r="T2975" s="4">
        <v>378.80799999999999</v>
      </c>
      <c r="U2975" s="4">
        <v>340.96499999999997</v>
      </c>
      <c r="V2975" s="4">
        <v>302.084</v>
      </c>
      <c r="W2975" s="4">
        <v>246.46299999999999</v>
      </c>
      <c r="X2975" s="4">
        <v>156.67400000000001</v>
      </c>
      <c r="Y2975" s="4">
        <v>80.183000000000007</v>
      </c>
      <c r="Z2975" s="4">
        <v>25.373999999999999</v>
      </c>
      <c r="AA2975" s="4">
        <v>3.4609999999999999</v>
      </c>
    </row>
    <row r="2976" spans="1:27" s="6" customFormat="1" x14ac:dyDescent="0.3">
      <c r="A2976" s="40">
        <v>2975</v>
      </c>
      <c r="B2976" s="18" t="s">
        <v>323</v>
      </c>
      <c r="C2976" s="43" t="s">
        <v>210</v>
      </c>
      <c r="D2976" s="41"/>
      <c r="E2976" s="41">
        <v>620</v>
      </c>
      <c r="F2976" s="41">
        <v>2035</v>
      </c>
      <c r="G2976" s="4">
        <v>177.78299999999999</v>
      </c>
      <c r="H2976" s="4">
        <v>176.09800000000001</v>
      </c>
      <c r="I2976" s="4">
        <v>176.03</v>
      </c>
      <c r="J2976" s="4">
        <v>190.82300000000001</v>
      </c>
      <c r="K2976" s="4">
        <v>220.76900000000001</v>
      </c>
      <c r="L2976" s="4">
        <v>250.01400000000001</v>
      </c>
      <c r="M2976" s="4">
        <v>266.71899999999999</v>
      </c>
      <c r="N2976" s="4">
        <v>277.47800000000001</v>
      </c>
      <c r="O2976" s="4">
        <v>275.822</v>
      </c>
      <c r="P2976" s="4">
        <v>289.56400000000002</v>
      </c>
      <c r="Q2976" s="4">
        <v>335.98700000000002</v>
      </c>
      <c r="R2976" s="4">
        <v>390.65899999999999</v>
      </c>
      <c r="S2976" s="4">
        <v>409.77600000000001</v>
      </c>
      <c r="T2976" s="4">
        <v>373.947</v>
      </c>
      <c r="U2976" s="4">
        <v>366.154</v>
      </c>
      <c r="V2976" s="4">
        <v>319.27999999999997</v>
      </c>
      <c r="W2976" s="4">
        <v>261.726</v>
      </c>
      <c r="X2976" s="4">
        <v>181.84</v>
      </c>
      <c r="Y2976" s="4">
        <v>87.388999999999996</v>
      </c>
      <c r="Z2976" s="4">
        <v>28.06</v>
      </c>
      <c r="AA2976" s="4">
        <v>4.649</v>
      </c>
    </row>
    <row r="2977" spans="1:27" s="6" customFormat="1" x14ac:dyDescent="0.3">
      <c r="A2977" s="40">
        <v>2976</v>
      </c>
      <c r="B2977" s="18" t="s">
        <v>323</v>
      </c>
      <c r="C2977" s="43" t="s">
        <v>210</v>
      </c>
      <c r="D2977" s="41"/>
      <c r="E2977" s="41">
        <v>620</v>
      </c>
      <c r="F2977" s="41">
        <v>2040</v>
      </c>
      <c r="G2977" s="4">
        <v>176.53</v>
      </c>
      <c r="H2977" s="4">
        <v>178.28700000000001</v>
      </c>
      <c r="I2977" s="4">
        <v>176.499</v>
      </c>
      <c r="J2977" s="4">
        <v>178.28299999999999</v>
      </c>
      <c r="K2977" s="4">
        <v>194.733</v>
      </c>
      <c r="L2977" s="4">
        <v>224.327</v>
      </c>
      <c r="M2977" s="4">
        <v>252.48</v>
      </c>
      <c r="N2977" s="4">
        <v>268.11900000000003</v>
      </c>
      <c r="O2977" s="4">
        <v>277.97500000000002</v>
      </c>
      <c r="P2977" s="4">
        <v>275.52100000000002</v>
      </c>
      <c r="Q2977" s="4">
        <v>288.41399999999999</v>
      </c>
      <c r="R2977" s="4">
        <v>333.64499999999998</v>
      </c>
      <c r="S2977" s="4">
        <v>386.47</v>
      </c>
      <c r="T2977" s="4">
        <v>402.71100000000001</v>
      </c>
      <c r="U2977" s="4">
        <v>362.779</v>
      </c>
      <c r="V2977" s="4">
        <v>345.24900000000002</v>
      </c>
      <c r="W2977" s="4">
        <v>280.09100000000001</v>
      </c>
      <c r="X2977" s="4">
        <v>197.137</v>
      </c>
      <c r="Y2977" s="4">
        <v>104.58799999999999</v>
      </c>
      <c r="Z2977" s="4">
        <v>31.782</v>
      </c>
      <c r="AA2977" s="4">
        <v>5.4630000000000001</v>
      </c>
    </row>
    <row r="2978" spans="1:27" s="6" customFormat="1" x14ac:dyDescent="0.3">
      <c r="A2978" s="40">
        <v>2977</v>
      </c>
      <c r="B2978" s="18" t="s">
        <v>323</v>
      </c>
      <c r="C2978" s="43" t="s">
        <v>210</v>
      </c>
      <c r="D2978" s="41"/>
      <c r="E2978" s="41">
        <v>620</v>
      </c>
      <c r="F2978" s="41">
        <v>2045</v>
      </c>
      <c r="G2978" s="4">
        <v>170.27799999999999</v>
      </c>
      <c r="H2978" s="4">
        <v>177.03700000000001</v>
      </c>
      <c r="I2978" s="4">
        <v>178.69</v>
      </c>
      <c r="J2978" s="4">
        <v>178.75800000000001</v>
      </c>
      <c r="K2978" s="4">
        <v>182.21199999999999</v>
      </c>
      <c r="L2978" s="4">
        <v>198.328</v>
      </c>
      <c r="M2978" s="4">
        <v>226.84399999999999</v>
      </c>
      <c r="N2978" s="4">
        <v>253.94800000000001</v>
      </c>
      <c r="O2978" s="4">
        <v>268.70999999999998</v>
      </c>
      <c r="P2978" s="4">
        <v>277.78199999999998</v>
      </c>
      <c r="Q2978" s="4">
        <v>274.61599999999999</v>
      </c>
      <c r="R2978" s="4">
        <v>286.68700000000001</v>
      </c>
      <c r="S2978" s="4">
        <v>330.49299999999999</v>
      </c>
      <c r="T2978" s="4">
        <v>380.52800000000002</v>
      </c>
      <c r="U2978" s="4">
        <v>391.97500000000002</v>
      </c>
      <c r="V2978" s="4">
        <v>344.22199999999998</v>
      </c>
      <c r="W2978" s="4">
        <v>306.37299999999999</v>
      </c>
      <c r="X2978" s="4">
        <v>215.13</v>
      </c>
      <c r="Y2978" s="4">
        <v>116.77200000000001</v>
      </c>
      <c r="Z2978" s="4">
        <v>39.493000000000002</v>
      </c>
      <c r="AA2978" s="4">
        <v>6.44</v>
      </c>
    </row>
    <row r="2979" spans="1:27" s="6" customFormat="1" x14ac:dyDescent="0.3">
      <c r="A2979" s="40">
        <v>2978</v>
      </c>
      <c r="B2979" s="18" t="s">
        <v>323</v>
      </c>
      <c r="C2979" s="43" t="s">
        <v>210</v>
      </c>
      <c r="D2979" s="41"/>
      <c r="E2979" s="41">
        <v>620</v>
      </c>
      <c r="F2979" s="41">
        <v>2050</v>
      </c>
      <c r="G2979" s="4">
        <v>161.30000000000001</v>
      </c>
      <c r="H2979" s="4">
        <v>170.786</v>
      </c>
      <c r="I2979" s="4">
        <v>177.446</v>
      </c>
      <c r="J2979" s="4">
        <v>180.95699999999999</v>
      </c>
      <c r="K2979" s="4">
        <v>182.69900000000001</v>
      </c>
      <c r="L2979" s="4">
        <v>185.83199999999999</v>
      </c>
      <c r="M2979" s="4">
        <v>200.887</v>
      </c>
      <c r="N2979" s="4">
        <v>228.38</v>
      </c>
      <c r="O2979" s="4">
        <v>254.63300000000001</v>
      </c>
      <c r="P2979" s="4">
        <v>268.649</v>
      </c>
      <c r="Q2979" s="4">
        <v>277.02499999999998</v>
      </c>
      <c r="R2979" s="4">
        <v>273.20600000000002</v>
      </c>
      <c r="S2979" s="4">
        <v>284.327</v>
      </c>
      <c r="T2979" s="4">
        <v>326.01100000000002</v>
      </c>
      <c r="U2979" s="4">
        <v>371.55</v>
      </c>
      <c r="V2979" s="4">
        <v>374.13799999999998</v>
      </c>
      <c r="W2979" s="4">
        <v>308.88799999999998</v>
      </c>
      <c r="X2979" s="4">
        <v>239.905</v>
      </c>
      <c r="Y2979" s="4">
        <v>131.261</v>
      </c>
      <c r="Z2979" s="4">
        <v>45.817999999999998</v>
      </c>
      <c r="AA2979" s="4">
        <v>8.2319999999999993</v>
      </c>
    </row>
    <row r="2980" spans="1:27" s="6" customFormat="1" x14ac:dyDescent="0.3">
      <c r="A2980" s="40">
        <v>2979</v>
      </c>
      <c r="B2980" s="18" t="s">
        <v>323</v>
      </c>
      <c r="C2980" s="43" t="s">
        <v>210</v>
      </c>
      <c r="D2980" s="41"/>
      <c r="E2980" s="41">
        <v>620</v>
      </c>
      <c r="F2980" s="41">
        <v>2055</v>
      </c>
      <c r="G2980" s="4">
        <v>153.535</v>
      </c>
      <c r="H2980" s="4">
        <v>161.78700000000001</v>
      </c>
      <c r="I2980" s="4">
        <v>171.17699999999999</v>
      </c>
      <c r="J2980" s="4">
        <v>179.602</v>
      </c>
      <c r="K2980" s="4">
        <v>184.703</v>
      </c>
      <c r="L2980" s="4">
        <v>186.14400000000001</v>
      </c>
      <c r="M2980" s="4">
        <v>188.28200000000001</v>
      </c>
      <c r="N2980" s="4">
        <v>202.39400000000001</v>
      </c>
      <c r="O2980" s="4">
        <v>229.102</v>
      </c>
      <c r="P2980" s="4">
        <v>254.66300000000001</v>
      </c>
      <c r="Q2980" s="4">
        <v>268.03800000000001</v>
      </c>
      <c r="R2980" s="4">
        <v>275.77600000000001</v>
      </c>
      <c r="S2980" s="4">
        <v>271.22500000000002</v>
      </c>
      <c r="T2980" s="4">
        <v>280.91800000000001</v>
      </c>
      <c r="U2980" s="4">
        <v>319.18799999999999</v>
      </c>
      <c r="V2980" s="4">
        <v>356.47500000000002</v>
      </c>
      <c r="W2980" s="4">
        <v>339.04300000000001</v>
      </c>
      <c r="X2980" s="4">
        <v>246.131</v>
      </c>
      <c r="Y2980" s="4">
        <v>150.411</v>
      </c>
      <c r="Z2980" s="4">
        <v>53.383000000000003</v>
      </c>
      <c r="AA2980" s="4">
        <v>10.021000000000001</v>
      </c>
    </row>
    <row r="2981" spans="1:27" s="6" customFormat="1" x14ac:dyDescent="0.3">
      <c r="A2981" s="40">
        <v>2980</v>
      </c>
      <c r="B2981" s="18" t="s">
        <v>323</v>
      </c>
      <c r="C2981" s="43" t="s">
        <v>210</v>
      </c>
      <c r="D2981" s="41"/>
      <c r="E2981" s="41">
        <v>620</v>
      </c>
      <c r="F2981" s="41">
        <v>2060</v>
      </c>
      <c r="G2981" s="4">
        <v>150.56800000000001</v>
      </c>
      <c r="H2981" s="4">
        <v>153.99700000000001</v>
      </c>
      <c r="I2981" s="4">
        <v>162.16</v>
      </c>
      <c r="J2981" s="4">
        <v>173.22300000000001</v>
      </c>
      <c r="K2981" s="4">
        <v>183.16</v>
      </c>
      <c r="L2981" s="4">
        <v>187.971</v>
      </c>
      <c r="M2981" s="4">
        <v>188.47300000000001</v>
      </c>
      <c r="N2981" s="4">
        <v>189.73500000000001</v>
      </c>
      <c r="O2981" s="4">
        <v>203.142</v>
      </c>
      <c r="P2981" s="4">
        <v>229.238</v>
      </c>
      <c r="Q2981" s="4">
        <v>254.20599999999999</v>
      </c>
      <c r="R2981" s="4">
        <v>267.00099999999998</v>
      </c>
      <c r="S2981" s="4">
        <v>274.02</v>
      </c>
      <c r="T2981" s="4">
        <v>268.36399999999998</v>
      </c>
      <c r="U2981" s="4">
        <v>275.74900000000002</v>
      </c>
      <c r="V2981" s="4">
        <v>307.74</v>
      </c>
      <c r="W2981" s="4">
        <v>326.137</v>
      </c>
      <c r="X2981" s="4">
        <v>274.88299999999998</v>
      </c>
      <c r="Y2981" s="4">
        <v>158.61199999999999</v>
      </c>
      <c r="Z2981" s="4">
        <v>63.468000000000004</v>
      </c>
      <c r="AA2981" s="4">
        <v>12.177</v>
      </c>
    </row>
    <row r="2982" spans="1:27" s="6" customFormat="1" x14ac:dyDescent="0.3">
      <c r="A2982" s="40">
        <v>2981</v>
      </c>
      <c r="B2982" s="18" t="s">
        <v>323</v>
      </c>
      <c r="C2982" s="43" t="s">
        <v>210</v>
      </c>
      <c r="D2982" s="41"/>
      <c r="E2982" s="41">
        <v>620</v>
      </c>
      <c r="F2982" s="41">
        <v>2065</v>
      </c>
      <c r="G2982" s="4">
        <v>150.93</v>
      </c>
      <c r="H2982" s="4">
        <v>151.00700000000001</v>
      </c>
      <c r="I2982" s="4">
        <v>154.352</v>
      </c>
      <c r="J2982" s="4">
        <v>164.096</v>
      </c>
      <c r="K2982" s="4">
        <v>176.58600000000001</v>
      </c>
      <c r="L2982" s="4">
        <v>186.251</v>
      </c>
      <c r="M2982" s="4">
        <v>190.178</v>
      </c>
      <c r="N2982" s="4">
        <v>189.85900000000001</v>
      </c>
      <c r="O2982" s="4">
        <v>190.482</v>
      </c>
      <c r="P2982" s="4">
        <v>203.35900000000001</v>
      </c>
      <c r="Q2982" s="4">
        <v>228.94499999999999</v>
      </c>
      <c r="R2982" s="4">
        <v>253.374</v>
      </c>
      <c r="S2982" s="4">
        <v>265.52600000000001</v>
      </c>
      <c r="T2982" s="4">
        <v>271.48200000000003</v>
      </c>
      <c r="U2982" s="4">
        <v>264.03399999999999</v>
      </c>
      <c r="V2982" s="4">
        <v>267.04000000000002</v>
      </c>
      <c r="W2982" s="4">
        <v>284.04899999999998</v>
      </c>
      <c r="X2982" s="4">
        <v>268.79199999999997</v>
      </c>
      <c r="Y2982" s="4">
        <v>181.898</v>
      </c>
      <c r="Z2982" s="4">
        <v>69.397999999999996</v>
      </c>
      <c r="AA2982" s="4">
        <v>15.045999999999999</v>
      </c>
    </row>
    <row r="2983" spans="1:27" s="6" customFormat="1" x14ac:dyDescent="0.3">
      <c r="A2983" s="40">
        <v>2982</v>
      </c>
      <c r="B2983" s="18" t="s">
        <v>323</v>
      </c>
      <c r="C2983" s="43" t="s">
        <v>210</v>
      </c>
      <c r="D2983" s="41"/>
      <c r="E2983" s="41">
        <v>620</v>
      </c>
      <c r="F2983" s="41">
        <v>2070</v>
      </c>
      <c r="G2983" s="4">
        <v>151.63499999999999</v>
      </c>
      <c r="H2983" s="4">
        <v>151.34200000000001</v>
      </c>
      <c r="I2983" s="4">
        <v>151.34</v>
      </c>
      <c r="J2983" s="4">
        <v>156.17699999999999</v>
      </c>
      <c r="K2983" s="4">
        <v>167.268</v>
      </c>
      <c r="L2983" s="4">
        <v>179.505</v>
      </c>
      <c r="M2983" s="4">
        <v>188.33699999999999</v>
      </c>
      <c r="N2983" s="4">
        <v>191.49100000000001</v>
      </c>
      <c r="O2983" s="4">
        <v>190.57900000000001</v>
      </c>
      <c r="P2983" s="4">
        <v>190.74100000000001</v>
      </c>
      <c r="Q2983" s="4">
        <v>203.2</v>
      </c>
      <c r="R2983" s="4">
        <v>228.33</v>
      </c>
      <c r="S2983" s="4">
        <v>252.166</v>
      </c>
      <c r="T2983" s="4">
        <v>263.38299999999998</v>
      </c>
      <c r="U2983" s="4">
        <v>267.654</v>
      </c>
      <c r="V2983" s="4">
        <v>256.721</v>
      </c>
      <c r="W2983" s="4">
        <v>248.51499999999999</v>
      </c>
      <c r="X2983" s="4">
        <v>237.786</v>
      </c>
      <c r="Y2983" s="4">
        <v>182.494</v>
      </c>
      <c r="Z2983" s="4">
        <v>82.483000000000004</v>
      </c>
      <c r="AA2983" s="4">
        <v>17.393999999999998</v>
      </c>
    </row>
    <row r="2984" spans="1:27" s="6" customFormat="1" x14ac:dyDescent="0.3">
      <c r="A2984" s="40">
        <v>2983</v>
      </c>
      <c r="B2984" s="18" t="s">
        <v>323</v>
      </c>
      <c r="C2984" s="43" t="s">
        <v>210</v>
      </c>
      <c r="D2984" s="41"/>
      <c r="E2984" s="41">
        <v>620</v>
      </c>
      <c r="F2984" s="41">
        <v>2075</v>
      </c>
      <c r="G2984" s="4">
        <v>149.95099999999999</v>
      </c>
      <c r="H2984" s="4">
        <v>152.023</v>
      </c>
      <c r="I2984" s="4">
        <v>151.65600000000001</v>
      </c>
      <c r="J2984" s="4">
        <v>153.053</v>
      </c>
      <c r="K2984" s="4">
        <v>159.15799999999999</v>
      </c>
      <c r="L2984" s="4">
        <v>170.012</v>
      </c>
      <c r="M2984" s="4">
        <v>181.46700000000001</v>
      </c>
      <c r="N2984" s="4">
        <v>189.578</v>
      </c>
      <c r="O2984" s="4">
        <v>192.17699999999999</v>
      </c>
      <c r="P2984" s="4">
        <v>190.846</v>
      </c>
      <c r="Q2984" s="4">
        <v>190.65799999999999</v>
      </c>
      <c r="R2984" s="4">
        <v>202.77099999999999</v>
      </c>
      <c r="S2984" s="4">
        <v>227.40899999999999</v>
      </c>
      <c r="T2984" s="4">
        <v>250.40899999999999</v>
      </c>
      <c r="U2984" s="4">
        <v>260.16899999999998</v>
      </c>
      <c r="V2984" s="4">
        <v>261.20999999999998</v>
      </c>
      <c r="W2984" s="4">
        <v>240.78200000000001</v>
      </c>
      <c r="X2984" s="4">
        <v>211.23599999999999</v>
      </c>
      <c r="Y2984" s="4">
        <v>165.62799999999999</v>
      </c>
      <c r="Z2984" s="4">
        <v>85.817999999999998</v>
      </c>
      <c r="AA2984" s="4">
        <v>21.326000000000001</v>
      </c>
    </row>
    <row r="2985" spans="1:27" s="6" customFormat="1" x14ac:dyDescent="0.3">
      <c r="A2985" s="40">
        <v>2984</v>
      </c>
      <c r="B2985" s="18" t="s">
        <v>323</v>
      </c>
      <c r="C2985" s="43" t="s">
        <v>210</v>
      </c>
      <c r="D2985" s="41"/>
      <c r="E2985" s="41">
        <v>620</v>
      </c>
      <c r="F2985" s="41">
        <v>2080</v>
      </c>
      <c r="G2985" s="4">
        <v>146.035</v>
      </c>
      <c r="H2985" s="4">
        <v>150.315</v>
      </c>
      <c r="I2985" s="4">
        <v>152.31800000000001</v>
      </c>
      <c r="J2985" s="4">
        <v>153.256</v>
      </c>
      <c r="K2985" s="4">
        <v>155.839</v>
      </c>
      <c r="L2985" s="4">
        <v>161.72399999999999</v>
      </c>
      <c r="M2985" s="4">
        <v>171.85499999999999</v>
      </c>
      <c r="N2985" s="4">
        <v>182.63900000000001</v>
      </c>
      <c r="O2985" s="4">
        <v>190.23500000000001</v>
      </c>
      <c r="P2985" s="4">
        <v>192.44499999999999</v>
      </c>
      <c r="Q2985" s="4">
        <v>190.804</v>
      </c>
      <c r="R2985" s="4">
        <v>190.34200000000001</v>
      </c>
      <c r="S2985" s="4">
        <v>202.09200000000001</v>
      </c>
      <c r="T2985" s="4">
        <v>226.05799999999999</v>
      </c>
      <c r="U2985" s="4">
        <v>247.78800000000001</v>
      </c>
      <c r="V2985" s="4">
        <v>254.76499999999999</v>
      </c>
      <c r="W2985" s="4">
        <v>246.779</v>
      </c>
      <c r="X2985" s="4">
        <v>207.67099999999999</v>
      </c>
      <c r="Y2985" s="4">
        <v>150.863</v>
      </c>
      <c r="Z2985" s="4">
        <v>80.769000000000005</v>
      </c>
      <c r="AA2985" s="4">
        <v>23.725000000000001</v>
      </c>
    </row>
    <row r="2986" spans="1:27" s="6" customFormat="1" x14ac:dyDescent="0.3">
      <c r="A2986" s="40">
        <v>2985</v>
      </c>
      <c r="B2986" s="18" t="s">
        <v>323</v>
      </c>
      <c r="C2986" s="43" t="s">
        <v>210</v>
      </c>
      <c r="D2986" s="41"/>
      <c r="E2986" s="41">
        <v>620</v>
      </c>
      <c r="F2986" s="41">
        <v>2085</v>
      </c>
      <c r="G2986" s="4">
        <v>141.36699999999999</v>
      </c>
      <c r="H2986" s="4">
        <v>146.37299999999999</v>
      </c>
      <c r="I2986" s="4">
        <v>150.58799999999999</v>
      </c>
      <c r="J2986" s="4">
        <v>153.80500000000001</v>
      </c>
      <c r="K2986" s="4">
        <v>155.84299999999999</v>
      </c>
      <c r="L2986" s="4">
        <v>158.22499999999999</v>
      </c>
      <c r="M2986" s="4">
        <v>163.44</v>
      </c>
      <c r="N2986" s="4">
        <v>172.953</v>
      </c>
      <c r="O2986" s="4">
        <v>183.26599999999999</v>
      </c>
      <c r="P2986" s="4">
        <v>190.50700000000001</v>
      </c>
      <c r="Q2986" s="4">
        <v>192.43299999999999</v>
      </c>
      <c r="R2986" s="4">
        <v>190.548</v>
      </c>
      <c r="S2986" s="4">
        <v>189.816</v>
      </c>
      <c r="T2986" s="4">
        <v>201.08</v>
      </c>
      <c r="U2986" s="4">
        <v>224.048</v>
      </c>
      <c r="V2986" s="4">
        <v>243.39099999999999</v>
      </c>
      <c r="W2986" s="4">
        <v>242.339</v>
      </c>
      <c r="X2986" s="4">
        <v>215.857</v>
      </c>
      <c r="Y2986" s="4">
        <v>152.02099999999999</v>
      </c>
      <c r="Z2986" s="4">
        <v>76.31</v>
      </c>
      <c r="AA2986" s="4">
        <v>24.012</v>
      </c>
    </row>
    <row r="2987" spans="1:27" s="6" customFormat="1" x14ac:dyDescent="0.3">
      <c r="A2987" s="40">
        <v>2986</v>
      </c>
      <c r="B2987" s="18" t="s">
        <v>323</v>
      </c>
      <c r="C2987" s="43" t="s">
        <v>210</v>
      </c>
      <c r="D2987" s="41"/>
      <c r="E2987" s="41">
        <v>620</v>
      </c>
      <c r="F2987" s="41">
        <v>2090</v>
      </c>
      <c r="G2987" s="4">
        <v>137.93600000000001</v>
      </c>
      <c r="H2987" s="4">
        <v>141.679</v>
      </c>
      <c r="I2987" s="4">
        <v>146.626</v>
      </c>
      <c r="J2987" s="4">
        <v>151.96299999999999</v>
      </c>
      <c r="K2987" s="4">
        <v>156.197</v>
      </c>
      <c r="L2987" s="4">
        <v>158.05000000000001</v>
      </c>
      <c r="M2987" s="4">
        <v>159.815</v>
      </c>
      <c r="N2987" s="4">
        <v>164.46299999999999</v>
      </c>
      <c r="O2987" s="4">
        <v>173.54900000000001</v>
      </c>
      <c r="P2987" s="4">
        <v>183.54</v>
      </c>
      <c r="Q2987" s="4">
        <v>190.52099999999999</v>
      </c>
      <c r="R2987" s="4">
        <v>192.23</v>
      </c>
      <c r="S2987" s="4">
        <v>190.11099999999999</v>
      </c>
      <c r="T2987" s="4">
        <v>189.01599999999999</v>
      </c>
      <c r="U2987" s="4">
        <v>199.57499999999999</v>
      </c>
      <c r="V2987" s="4">
        <v>220.67</v>
      </c>
      <c r="W2987" s="4">
        <v>232.952</v>
      </c>
      <c r="X2987" s="4">
        <v>214.77199999999999</v>
      </c>
      <c r="Y2987" s="4">
        <v>161.779</v>
      </c>
      <c r="Z2987" s="4">
        <v>79.697999999999993</v>
      </c>
      <c r="AA2987" s="4">
        <v>23.916</v>
      </c>
    </row>
    <row r="2988" spans="1:27" s="6" customFormat="1" x14ac:dyDescent="0.3">
      <c r="A2988" s="40">
        <v>2987</v>
      </c>
      <c r="B2988" s="18" t="s">
        <v>323</v>
      </c>
      <c r="C2988" s="43" t="s">
        <v>210</v>
      </c>
      <c r="D2988" s="41"/>
      <c r="E2988" s="41">
        <v>620</v>
      </c>
      <c r="F2988" s="41">
        <v>2095</v>
      </c>
      <c r="G2988" s="4">
        <v>136.404</v>
      </c>
      <c r="H2988" s="4">
        <v>138.22300000000001</v>
      </c>
      <c r="I2988" s="4">
        <v>141.911</v>
      </c>
      <c r="J2988" s="4">
        <v>147.88800000000001</v>
      </c>
      <c r="K2988" s="4">
        <v>154.15700000000001</v>
      </c>
      <c r="L2988" s="4">
        <v>158.22200000000001</v>
      </c>
      <c r="M2988" s="4">
        <v>159.511</v>
      </c>
      <c r="N2988" s="4">
        <v>160.76</v>
      </c>
      <c r="O2988" s="4">
        <v>165.024</v>
      </c>
      <c r="P2988" s="4">
        <v>173.82400000000001</v>
      </c>
      <c r="Q2988" s="4">
        <v>183.58600000000001</v>
      </c>
      <c r="R2988" s="4">
        <v>190.37100000000001</v>
      </c>
      <c r="S2988" s="4">
        <v>191.869</v>
      </c>
      <c r="T2988" s="4">
        <v>189.446</v>
      </c>
      <c r="U2988" s="4">
        <v>187.83699999999999</v>
      </c>
      <c r="V2988" s="4">
        <v>197.05</v>
      </c>
      <c r="W2988" s="4">
        <v>212.43199999999999</v>
      </c>
      <c r="X2988" s="4">
        <v>209.09</v>
      </c>
      <c r="Y2988" s="4">
        <v>164.76900000000001</v>
      </c>
      <c r="Z2988" s="4">
        <v>87.953000000000003</v>
      </c>
      <c r="AA2988" s="4">
        <v>25.652999999999999</v>
      </c>
    </row>
    <row r="2989" spans="1:27" s="6" customFormat="1" x14ac:dyDescent="0.3">
      <c r="A2989" s="40">
        <v>2988</v>
      </c>
      <c r="B2989" s="18" t="s">
        <v>323</v>
      </c>
      <c r="C2989" s="43" t="s">
        <v>210</v>
      </c>
      <c r="D2989" s="41"/>
      <c r="E2989" s="41">
        <v>620</v>
      </c>
      <c r="F2989" s="41">
        <v>2100</v>
      </c>
      <c r="G2989" s="4">
        <v>135.77199999999999</v>
      </c>
      <c r="H2989" s="4">
        <v>136.66499999999999</v>
      </c>
      <c r="I2989" s="4">
        <v>138.435</v>
      </c>
      <c r="J2989" s="4">
        <v>143.059</v>
      </c>
      <c r="K2989" s="4">
        <v>149.88499999999999</v>
      </c>
      <c r="L2989" s="4">
        <v>155.999</v>
      </c>
      <c r="M2989" s="4">
        <v>159.55199999999999</v>
      </c>
      <c r="N2989" s="4">
        <v>160.375</v>
      </c>
      <c r="O2989" s="4">
        <v>161.27799999999999</v>
      </c>
      <c r="P2989" s="4">
        <v>165.28800000000001</v>
      </c>
      <c r="Q2989" s="4">
        <v>173.892</v>
      </c>
      <c r="R2989" s="4">
        <v>183.48699999999999</v>
      </c>
      <c r="S2989" s="4">
        <v>190.083</v>
      </c>
      <c r="T2989" s="4">
        <v>191.316</v>
      </c>
      <c r="U2989" s="4">
        <v>188.471</v>
      </c>
      <c r="V2989" s="4">
        <v>185.863</v>
      </c>
      <c r="W2989" s="4">
        <v>190.69900000000001</v>
      </c>
      <c r="X2989" s="4">
        <v>192.96600000000001</v>
      </c>
      <c r="Y2989" s="4">
        <v>164.077</v>
      </c>
      <c r="Z2989" s="4">
        <v>92.876999999999995</v>
      </c>
      <c r="AA2989" s="4">
        <v>29.219000000000001</v>
      </c>
    </row>
    <row r="2990" spans="1:27" s="6" customFormat="1" x14ac:dyDescent="0.3">
      <c r="A2990" s="40">
        <v>2989</v>
      </c>
      <c r="B2990" s="18" t="s">
        <v>323</v>
      </c>
      <c r="C2990" s="43" t="s">
        <v>211</v>
      </c>
      <c r="D2990" s="41">
        <v>20</v>
      </c>
      <c r="E2990" s="41">
        <v>688</v>
      </c>
      <c r="F2990" s="41">
        <v>2015</v>
      </c>
      <c r="G2990" s="4">
        <v>228.42</v>
      </c>
      <c r="H2990" s="4">
        <v>235.53200000000001</v>
      </c>
      <c r="I2990" s="4">
        <v>255.01499999999999</v>
      </c>
      <c r="J2990" s="4">
        <v>261.20100000000002</v>
      </c>
      <c r="K2990" s="4">
        <v>279.32</v>
      </c>
      <c r="L2990" s="4">
        <v>298.03500000000003</v>
      </c>
      <c r="M2990" s="4">
        <v>292.81299999999999</v>
      </c>
      <c r="N2990" s="4">
        <v>309.64600000000002</v>
      </c>
      <c r="O2990" s="4">
        <v>304.375</v>
      </c>
      <c r="P2990" s="4">
        <v>286.77100000000002</v>
      </c>
      <c r="Q2990" s="4">
        <v>286.36599999999999</v>
      </c>
      <c r="R2990" s="4">
        <v>305.16399999999999</v>
      </c>
      <c r="S2990" s="4">
        <v>346.49599999999998</v>
      </c>
      <c r="T2990" s="4">
        <v>283.012</v>
      </c>
      <c r="U2990" s="4">
        <v>176.946</v>
      </c>
      <c r="V2990" s="4">
        <v>168.56800000000001</v>
      </c>
      <c r="W2990" s="4">
        <v>125.687</v>
      </c>
      <c r="X2990" s="4">
        <v>62.978000000000002</v>
      </c>
      <c r="Y2990" s="4">
        <v>17.195</v>
      </c>
      <c r="Z2990" s="4">
        <v>1.7509999999999999</v>
      </c>
      <c r="AA2990" s="4">
        <v>0.19500000000000001</v>
      </c>
    </row>
    <row r="2991" spans="1:27" s="6" customFormat="1" x14ac:dyDescent="0.3">
      <c r="A2991" s="40">
        <v>2990</v>
      </c>
      <c r="B2991" s="18" t="s">
        <v>323</v>
      </c>
      <c r="C2991" s="43" t="s">
        <v>211</v>
      </c>
      <c r="D2991" s="41">
        <v>20</v>
      </c>
      <c r="E2991" s="41">
        <v>688</v>
      </c>
      <c r="F2991" s="41">
        <v>2020</v>
      </c>
      <c r="G2991" s="4">
        <v>222.92400000000001</v>
      </c>
      <c r="H2991" s="4">
        <v>227.07499999999999</v>
      </c>
      <c r="I2991" s="4">
        <v>234.80600000000001</v>
      </c>
      <c r="J2991" s="4">
        <v>253.119</v>
      </c>
      <c r="K2991" s="4">
        <v>256.94099999999997</v>
      </c>
      <c r="L2991" s="4">
        <v>274.05399999999997</v>
      </c>
      <c r="M2991" s="4">
        <v>293.40600000000001</v>
      </c>
      <c r="N2991" s="4">
        <v>289.09199999999998</v>
      </c>
      <c r="O2991" s="4">
        <v>306.18700000000001</v>
      </c>
      <c r="P2991" s="4">
        <v>300.40100000000001</v>
      </c>
      <c r="Q2991" s="4">
        <v>281.63299999999998</v>
      </c>
      <c r="R2991" s="4">
        <v>278.94900000000001</v>
      </c>
      <c r="S2991" s="4">
        <v>293.44499999999999</v>
      </c>
      <c r="T2991" s="4">
        <v>325.37200000000001</v>
      </c>
      <c r="U2991" s="4">
        <v>253.292</v>
      </c>
      <c r="V2991" s="4">
        <v>145.36799999999999</v>
      </c>
      <c r="W2991" s="4">
        <v>119.209</v>
      </c>
      <c r="X2991" s="4">
        <v>68.771000000000001</v>
      </c>
      <c r="Y2991" s="4">
        <v>23.327000000000002</v>
      </c>
      <c r="Z2991" s="4">
        <v>3.6549999999999998</v>
      </c>
      <c r="AA2991" s="4">
        <v>0.216</v>
      </c>
    </row>
    <row r="2992" spans="1:27" s="6" customFormat="1" x14ac:dyDescent="0.3">
      <c r="A2992" s="40">
        <v>2991</v>
      </c>
      <c r="B2992" s="18" t="s">
        <v>323</v>
      </c>
      <c r="C2992" s="43" t="s">
        <v>211</v>
      </c>
      <c r="D2992" s="41">
        <v>20</v>
      </c>
      <c r="E2992" s="41">
        <v>688</v>
      </c>
      <c r="F2992" s="41">
        <v>2025</v>
      </c>
      <c r="G2992" s="4">
        <v>215.261</v>
      </c>
      <c r="H2992" s="4">
        <v>221.608</v>
      </c>
      <c r="I2992" s="4">
        <v>226.36099999999999</v>
      </c>
      <c r="J2992" s="4">
        <v>232.93299999999999</v>
      </c>
      <c r="K2992" s="4">
        <v>248.88</v>
      </c>
      <c r="L2992" s="4">
        <v>251.72200000000001</v>
      </c>
      <c r="M2992" s="4">
        <v>269.49099999999999</v>
      </c>
      <c r="N2992" s="4">
        <v>289.721</v>
      </c>
      <c r="O2992" s="4">
        <v>285.82100000000003</v>
      </c>
      <c r="P2992" s="4">
        <v>302.38</v>
      </c>
      <c r="Q2992" s="4">
        <v>295.37200000000001</v>
      </c>
      <c r="R2992" s="4">
        <v>274.82</v>
      </c>
      <c r="S2992" s="4">
        <v>268.959</v>
      </c>
      <c r="T2992" s="4">
        <v>276.74599999999998</v>
      </c>
      <c r="U2992" s="4">
        <v>293.45600000000002</v>
      </c>
      <c r="V2992" s="4">
        <v>210.82300000000001</v>
      </c>
      <c r="W2992" s="4">
        <v>104.95399999999999</v>
      </c>
      <c r="X2992" s="4">
        <v>67.352000000000004</v>
      </c>
      <c r="Y2992" s="4">
        <v>26.655999999999999</v>
      </c>
      <c r="Z2992" s="4">
        <v>5.2590000000000003</v>
      </c>
      <c r="AA2992" s="4">
        <v>0.45</v>
      </c>
    </row>
    <row r="2993" spans="1:27" s="6" customFormat="1" x14ac:dyDescent="0.3">
      <c r="A2993" s="40">
        <v>2992</v>
      </c>
      <c r="B2993" s="18" t="s">
        <v>323</v>
      </c>
      <c r="C2993" s="43" t="s">
        <v>211</v>
      </c>
      <c r="D2993" s="41">
        <v>20</v>
      </c>
      <c r="E2993" s="41">
        <v>688</v>
      </c>
      <c r="F2993" s="41">
        <v>2030</v>
      </c>
      <c r="G2993" s="4">
        <v>205.381</v>
      </c>
      <c r="H2993" s="4">
        <v>213.971</v>
      </c>
      <c r="I2993" s="4">
        <v>220.90299999999999</v>
      </c>
      <c r="J2993" s="4">
        <v>224.499</v>
      </c>
      <c r="K2993" s="4">
        <v>228.727</v>
      </c>
      <c r="L2993" s="4">
        <v>243.685</v>
      </c>
      <c r="M2993" s="4">
        <v>247.22399999999999</v>
      </c>
      <c r="N2993" s="4">
        <v>265.91199999999998</v>
      </c>
      <c r="O2993" s="4">
        <v>286.52999999999997</v>
      </c>
      <c r="P2993" s="4">
        <v>282.34699999999998</v>
      </c>
      <c r="Q2993" s="4">
        <v>297.62900000000002</v>
      </c>
      <c r="R2993" s="4">
        <v>288.73899999999998</v>
      </c>
      <c r="S2993" s="4">
        <v>265.67099999999999</v>
      </c>
      <c r="T2993" s="4">
        <v>254.696</v>
      </c>
      <c r="U2993" s="4">
        <v>251.376</v>
      </c>
      <c r="V2993" s="4">
        <v>247.239</v>
      </c>
      <c r="W2993" s="4">
        <v>155.24100000000001</v>
      </c>
      <c r="X2993" s="4">
        <v>61.134</v>
      </c>
      <c r="Y2993" s="4">
        <v>27.277000000000001</v>
      </c>
      <c r="Z2993" s="4">
        <v>6.3719999999999999</v>
      </c>
      <c r="AA2993" s="4">
        <v>0.69699999999999995</v>
      </c>
    </row>
    <row r="2994" spans="1:27" s="6" customFormat="1" x14ac:dyDescent="0.3">
      <c r="A2994" s="40">
        <v>2993</v>
      </c>
      <c r="B2994" s="18" t="s">
        <v>323</v>
      </c>
      <c r="C2994" s="43" t="s">
        <v>211</v>
      </c>
      <c r="D2994" s="41">
        <v>20</v>
      </c>
      <c r="E2994" s="41">
        <v>688</v>
      </c>
      <c r="F2994" s="41">
        <v>2035</v>
      </c>
      <c r="G2994" s="4">
        <v>195.435</v>
      </c>
      <c r="H2994" s="4">
        <v>204.108</v>
      </c>
      <c r="I2994" s="4">
        <v>213.27199999999999</v>
      </c>
      <c r="J2994" s="4">
        <v>219.053</v>
      </c>
      <c r="K2994" s="4">
        <v>220.31299999999999</v>
      </c>
      <c r="L2994" s="4">
        <v>223.57499999999999</v>
      </c>
      <c r="M2994" s="4">
        <v>239.21899999999999</v>
      </c>
      <c r="N2994" s="4">
        <v>243.74100000000001</v>
      </c>
      <c r="O2994" s="4">
        <v>262.89499999999998</v>
      </c>
      <c r="P2994" s="4">
        <v>283.18900000000002</v>
      </c>
      <c r="Q2994" s="4">
        <v>278.10199999999998</v>
      </c>
      <c r="R2994" s="4">
        <v>291.36599999999999</v>
      </c>
      <c r="S2994" s="4">
        <v>279.78300000000002</v>
      </c>
      <c r="T2994" s="4">
        <v>252.53200000000001</v>
      </c>
      <c r="U2994" s="4">
        <v>232.898</v>
      </c>
      <c r="V2994" s="4">
        <v>214.273</v>
      </c>
      <c r="W2994" s="4">
        <v>185.65600000000001</v>
      </c>
      <c r="X2994" s="4">
        <v>93.305000000000007</v>
      </c>
      <c r="Y2994" s="4">
        <v>25.922000000000001</v>
      </c>
      <c r="Z2994" s="4">
        <v>6.9379999999999997</v>
      </c>
      <c r="AA2994" s="4">
        <v>0.91100000000000003</v>
      </c>
    </row>
    <row r="2995" spans="1:27" s="6" customFormat="1" x14ac:dyDescent="0.3">
      <c r="A2995" s="40">
        <v>2994</v>
      </c>
      <c r="B2995" s="18" t="s">
        <v>323</v>
      </c>
      <c r="C2995" s="43" t="s">
        <v>211</v>
      </c>
      <c r="D2995" s="41">
        <v>20</v>
      </c>
      <c r="E2995" s="41">
        <v>688</v>
      </c>
      <c r="F2995" s="41">
        <v>2040</v>
      </c>
      <c r="G2995" s="4">
        <v>186.679</v>
      </c>
      <c r="H2995" s="4">
        <v>194.178</v>
      </c>
      <c r="I2995" s="4">
        <v>203.417</v>
      </c>
      <c r="J2995" s="4">
        <v>211.43199999999999</v>
      </c>
      <c r="K2995" s="4">
        <v>214.88200000000001</v>
      </c>
      <c r="L2995" s="4">
        <v>215.185</v>
      </c>
      <c r="M2995" s="4">
        <v>219.16499999999999</v>
      </c>
      <c r="N2995" s="4">
        <v>235.78700000000001</v>
      </c>
      <c r="O2995" s="4">
        <v>240.87799999999999</v>
      </c>
      <c r="P2995" s="4">
        <v>259.85000000000002</v>
      </c>
      <c r="Q2995" s="4">
        <v>279.15800000000002</v>
      </c>
      <c r="R2995" s="4">
        <v>272.58800000000002</v>
      </c>
      <c r="S2995" s="4">
        <v>282.94</v>
      </c>
      <c r="T2995" s="4">
        <v>266.88799999999998</v>
      </c>
      <c r="U2995" s="4">
        <v>232.34</v>
      </c>
      <c r="V2995" s="4">
        <v>200.63399999999999</v>
      </c>
      <c r="W2995" s="4">
        <v>163.767</v>
      </c>
      <c r="X2995" s="4">
        <v>114.81399999999999</v>
      </c>
      <c r="Y2995" s="4">
        <v>41.276000000000003</v>
      </c>
      <c r="Z2995" s="4">
        <v>6.9939999999999998</v>
      </c>
      <c r="AA2995" s="4">
        <v>1.069</v>
      </c>
    </row>
    <row r="2996" spans="1:27" s="6" customFormat="1" x14ac:dyDescent="0.3">
      <c r="A2996" s="40">
        <v>2995</v>
      </c>
      <c r="B2996" s="18" t="s">
        <v>323</v>
      </c>
      <c r="C2996" s="43" t="s">
        <v>211</v>
      </c>
      <c r="D2996" s="41">
        <v>20</v>
      </c>
      <c r="E2996" s="41">
        <v>688</v>
      </c>
      <c r="F2996" s="41">
        <v>2045</v>
      </c>
      <c r="G2996" s="4">
        <v>179.18100000000001</v>
      </c>
      <c r="H2996" s="4">
        <v>185.435</v>
      </c>
      <c r="I2996" s="4">
        <v>193.49700000000001</v>
      </c>
      <c r="J2996" s="4">
        <v>201.59</v>
      </c>
      <c r="K2996" s="4">
        <v>207.27600000000001</v>
      </c>
      <c r="L2996" s="4">
        <v>209.77099999999999</v>
      </c>
      <c r="M2996" s="4">
        <v>210.804</v>
      </c>
      <c r="N2996" s="4">
        <v>215.80799999999999</v>
      </c>
      <c r="O2996" s="4">
        <v>233.011</v>
      </c>
      <c r="P2996" s="4">
        <v>238.096</v>
      </c>
      <c r="Q2996" s="4">
        <v>256.29199999999997</v>
      </c>
      <c r="R2996" s="4">
        <v>273.97800000000001</v>
      </c>
      <c r="S2996" s="4">
        <v>265.22500000000002</v>
      </c>
      <c r="T2996" s="4">
        <v>270.78399999999999</v>
      </c>
      <c r="U2996" s="4">
        <v>246.94800000000001</v>
      </c>
      <c r="V2996" s="4">
        <v>202.11699999999999</v>
      </c>
      <c r="W2996" s="4">
        <v>155.857</v>
      </c>
      <c r="X2996" s="4">
        <v>103.992</v>
      </c>
      <c r="Y2996" s="4">
        <v>52.863</v>
      </c>
      <c r="Z2996" s="4">
        <v>11.782</v>
      </c>
      <c r="AA2996" s="4">
        <v>1.161</v>
      </c>
    </row>
    <row r="2997" spans="1:27" s="6" customFormat="1" x14ac:dyDescent="0.3">
      <c r="A2997" s="40">
        <v>2996</v>
      </c>
      <c r="B2997" s="18" t="s">
        <v>323</v>
      </c>
      <c r="C2997" s="43" t="s">
        <v>211</v>
      </c>
      <c r="D2997" s="41">
        <v>20</v>
      </c>
      <c r="E2997" s="41">
        <v>688</v>
      </c>
      <c r="F2997" s="41">
        <v>2050</v>
      </c>
      <c r="G2997" s="4">
        <v>173.542</v>
      </c>
      <c r="H2997" s="4">
        <v>177.946</v>
      </c>
      <c r="I2997" s="4">
        <v>184.75899999999999</v>
      </c>
      <c r="J2997" s="4">
        <v>191.67599999999999</v>
      </c>
      <c r="K2997" s="4">
        <v>197.45099999999999</v>
      </c>
      <c r="L2997" s="4">
        <v>202.18700000000001</v>
      </c>
      <c r="M2997" s="4">
        <v>205.41499999999999</v>
      </c>
      <c r="N2997" s="4">
        <v>207.49199999999999</v>
      </c>
      <c r="O2997" s="4">
        <v>213.15899999999999</v>
      </c>
      <c r="P2997" s="4">
        <v>230.381</v>
      </c>
      <c r="Q2997" s="4">
        <v>234.95</v>
      </c>
      <c r="R2997" s="4">
        <v>251.80199999999999</v>
      </c>
      <c r="S2997" s="4">
        <v>267.08600000000001</v>
      </c>
      <c r="T2997" s="4">
        <v>254.59100000000001</v>
      </c>
      <c r="U2997" s="4">
        <v>251.863</v>
      </c>
      <c r="V2997" s="4">
        <v>216.751</v>
      </c>
      <c r="W2997" s="4">
        <v>159.36199999999999</v>
      </c>
      <c r="X2997" s="4">
        <v>101.40900000000001</v>
      </c>
      <c r="Y2997" s="4">
        <v>49.698999999999998</v>
      </c>
      <c r="Z2997" s="4">
        <v>15.925000000000001</v>
      </c>
      <c r="AA2997" s="4">
        <v>1.9690000000000001</v>
      </c>
    </row>
    <row r="2998" spans="1:27" s="6" customFormat="1" x14ac:dyDescent="0.3">
      <c r="A2998" s="40">
        <v>2997</v>
      </c>
      <c r="B2998" s="18" t="s">
        <v>323</v>
      </c>
      <c r="C2998" s="43" t="s">
        <v>211</v>
      </c>
      <c r="D2998" s="41">
        <v>20</v>
      </c>
      <c r="E2998" s="41">
        <v>688</v>
      </c>
      <c r="F2998" s="41">
        <v>2055</v>
      </c>
      <c r="G2998" s="4">
        <v>168.32499999999999</v>
      </c>
      <c r="H2998" s="4">
        <v>172.37100000000001</v>
      </c>
      <c r="I2998" s="4">
        <v>177.30500000000001</v>
      </c>
      <c r="J2998" s="4">
        <v>183.02600000000001</v>
      </c>
      <c r="K2998" s="4">
        <v>187.73599999999999</v>
      </c>
      <c r="L2998" s="4">
        <v>192.61199999999999</v>
      </c>
      <c r="M2998" s="4">
        <v>198.05500000000001</v>
      </c>
      <c r="N2998" s="4">
        <v>202.285</v>
      </c>
      <c r="O2998" s="4">
        <v>205.017</v>
      </c>
      <c r="P2998" s="4">
        <v>210.80500000000001</v>
      </c>
      <c r="Q2998" s="4">
        <v>227.51900000000001</v>
      </c>
      <c r="R2998" s="4">
        <v>231.09299999999999</v>
      </c>
      <c r="S2998" s="4">
        <v>245.90899999999999</v>
      </c>
      <c r="T2998" s="4">
        <v>257.125</v>
      </c>
      <c r="U2998" s="4">
        <v>237.95599999999999</v>
      </c>
      <c r="V2998" s="4">
        <v>222.904</v>
      </c>
      <c r="W2998" s="4">
        <v>173.285</v>
      </c>
      <c r="X2998" s="4">
        <v>106.08</v>
      </c>
      <c r="Y2998" s="4">
        <v>50.21</v>
      </c>
      <c r="Z2998" s="4">
        <v>15.768000000000001</v>
      </c>
      <c r="AA2998" s="4">
        <v>2.8759999999999999</v>
      </c>
    </row>
    <row r="2999" spans="1:27" s="6" customFormat="1" x14ac:dyDescent="0.3">
      <c r="A2999" s="40">
        <v>2998</v>
      </c>
      <c r="B2999" s="18" t="s">
        <v>323</v>
      </c>
      <c r="C2999" s="43" t="s">
        <v>211</v>
      </c>
      <c r="D2999" s="41">
        <v>20</v>
      </c>
      <c r="E2999" s="41">
        <v>688</v>
      </c>
      <c r="F2999" s="41">
        <v>2060</v>
      </c>
      <c r="G2999" s="4">
        <v>162.26499999999999</v>
      </c>
      <c r="H2999" s="4">
        <v>167.21600000000001</v>
      </c>
      <c r="I2999" s="4">
        <v>171.761</v>
      </c>
      <c r="J2999" s="4">
        <v>175.65600000000001</v>
      </c>
      <c r="K2999" s="4">
        <v>179.28399999999999</v>
      </c>
      <c r="L2999" s="4">
        <v>183.14599999999999</v>
      </c>
      <c r="M2999" s="4">
        <v>188.70500000000001</v>
      </c>
      <c r="N2999" s="4">
        <v>195.11</v>
      </c>
      <c r="O2999" s="4">
        <v>199.97</v>
      </c>
      <c r="P2999" s="4">
        <v>202.85900000000001</v>
      </c>
      <c r="Q2999" s="4">
        <v>208.316</v>
      </c>
      <c r="R2999" s="4">
        <v>224.05199999999999</v>
      </c>
      <c r="S2999" s="4">
        <v>226.071</v>
      </c>
      <c r="T2999" s="4">
        <v>237.38499999999999</v>
      </c>
      <c r="U2999" s="4">
        <v>241.446</v>
      </c>
      <c r="V2999" s="4">
        <v>212.24600000000001</v>
      </c>
      <c r="W2999" s="4">
        <v>180.55199999999999</v>
      </c>
      <c r="X2999" s="4">
        <v>117.88</v>
      </c>
      <c r="Y2999" s="4">
        <v>54.343000000000004</v>
      </c>
      <c r="Z2999" s="4">
        <v>16.763000000000002</v>
      </c>
      <c r="AA2999" s="4">
        <v>3.169</v>
      </c>
    </row>
    <row r="3000" spans="1:27" s="6" customFormat="1" x14ac:dyDescent="0.3">
      <c r="A3000" s="40">
        <v>2999</v>
      </c>
      <c r="B3000" s="18" t="s">
        <v>323</v>
      </c>
      <c r="C3000" s="43" t="s">
        <v>211</v>
      </c>
      <c r="D3000" s="41">
        <v>20</v>
      </c>
      <c r="E3000" s="41">
        <v>688</v>
      </c>
      <c r="F3000" s="41">
        <v>2065</v>
      </c>
      <c r="G3000" s="4">
        <v>155.88499999999999</v>
      </c>
      <c r="H3000" s="4">
        <v>161.21899999999999</v>
      </c>
      <c r="I3000" s="4">
        <v>166.64</v>
      </c>
      <c r="J3000" s="4">
        <v>170.19900000000001</v>
      </c>
      <c r="K3000" s="4">
        <v>172.107</v>
      </c>
      <c r="L3000" s="4">
        <v>174.94399999999999</v>
      </c>
      <c r="M3000" s="4">
        <v>179.465</v>
      </c>
      <c r="N3000" s="4">
        <v>185.94300000000001</v>
      </c>
      <c r="O3000" s="4">
        <v>192.958</v>
      </c>
      <c r="P3000" s="4">
        <v>197.983</v>
      </c>
      <c r="Q3000" s="4">
        <v>200.61699999999999</v>
      </c>
      <c r="R3000" s="4">
        <v>205.351</v>
      </c>
      <c r="S3000" s="4">
        <v>219.548</v>
      </c>
      <c r="T3000" s="4">
        <v>218.78700000000001</v>
      </c>
      <c r="U3000" s="4">
        <v>223.85599999999999</v>
      </c>
      <c r="V3000" s="4">
        <v>216.91</v>
      </c>
      <c r="W3000" s="4">
        <v>173.989</v>
      </c>
      <c r="X3000" s="4">
        <v>125.307</v>
      </c>
      <c r="Y3000" s="4">
        <v>62.338999999999999</v>
      </c>
      <c r="Z3000" s="4">
        <v>19.041</v>
      </c>
      <c r="AA3000" s="4">
        <v>3.5779999999999998</v>
      </c>
    </row>
    <row r="3001" spans="1:27" s="6" customFormat="1" x14ac:dyDescent="0.3">
      <c r="A3001" s="40">
        <v>3000</v>
      </c>
      <c r="B3001" s="18" t="s">
        <v>323</v>
      </c>
      <c r="C3001" s="43" t="s">
        <v>211</v>
      </c>
      <c r="D3001" s="41">
        <v>20</v>
      </c>
      <c r="E3001" s="41">
        <v>688</v>
      </c>
      <c r="F3001" s="41">
        <v>2070</v>
      </c>
      <c r="G3001" s="4">
        <v>149.63200000000001</v>
      </c>
      <c r="H3001" s="4">
        <v>154.899</v>
      </c>
      <c r="I3001" s="4">
        <v>160.67400000000001</v>
      </c>
      <c r="J3001" s="4">
        <v>165.15899999999999</v>
      </c>
      <c r="K3001" s="4">
        <v>166.84200000000001</v>
      </c>
      <c r="L3001" s="4">
        <v>168.01400000000001</v>
      </c>
      <c r="M3001" s="4">
        <v>171.483</v>
      </c>
      <c r="N3001" s="4">
        <v>176.887</v>
      </c>
      <c r="O3001" s="4">
        <v>183.95599999999999</v>
      </c>
      <c r="P3001" s="4">
        <v>191.14400000000001</v>
      </c>
      <c r="Q3001" s="4">
        <v>195.94399999999999</v>
      </c>
      <c r="R3001" s="4">
        <v>197.97200000000001</v>
      </c>
      <c r="S3001" s="4">
        <v>201.53</v>
      </c>
      <c r="T3001" s="4">
        <v>212.98400000000001</v>
      </c>
      <c r="U3001" s="4">
        <v>207.124</v>
      </c>
      <c r="V3001" s="4">
        <v>202.42500000000001</v>
      </c>
      <c r="W3001" s="4">
        <v>179.774</v>
      </c>
      <c r="X3001" s="4">
        <v>122.999</v>
      </c>
      <c r="Y3001" s="4">
        <v>68.266999999999996</v>
      </c>
      <c r="Z3001" s="4">
        <v>22.873000000000001</v>
      </c>
      <c r="AA3001" s="4">
        <v>4.2830000000000004</v>
      </c>
    </row>
    <row r="3002" spans="1:27" s="6" customFormat="1" x14ac:dyDescent="0.3">
      <c r="A3002" s="40">
        <v>3001</v>
      </c>
      <c r="B3002" s="18" t="s">
        <v>323</v>
      </c>
      <c r="C3002" s="43" t="s">
        <v>211</v>
      </c>
      <c r="D3002" s="41">
        <v>20</v>
      </c>
      <c r="E3002" s="41">
        <v>688</v>
      </c>
      <c r="F3002" s="41">
        <v>2075</v>
      </c>
      <c r="G3002" s="4">
        <v>144.33600000000001</v>
      </c>
      <c r="H3002" s="4">
        <v>148.70599999999999</v>
      </c>
      <c r="I3002" s="4">
        <v>154.387</v>
      </c>
      <c r="J3002" s="4">
        <v>159.279</v>
      </c>
      <c r="K3002" s="4">
        <v>161.995</v>
      </c>
      <c r="L3002" s="4">
        <v>162.99100000000001</v>
      </c>
      <c r="M3002" s="4">
        <v>164.77099999999999</v>
      </c>
      <c r="N3002" s="4">
        <v>169.08</v>
      </c>
      <c r="O3002" s="4">
        <v>175.05699999999999</v>
      </c>
      <c r="P3002" s="4">
        <v>182.31399999999999</v>
      </c>
      <c r="Q3002" s="4">
        <v>189.31200000000001</v>
      </c>
      <c r="R3002" s="4">
        <v>193.565</v>
      </c>
      <c r="S3002" s="4">
        <v>194.57400000000001</v>
      </c>
      <c r="T3002" s="4">
        <v>195.93700000000001</v>
      </c>
      <c r="U3002" s="4">
        <v>202.37100000000001</v>
      </c>
      <c r="V3002" s="4">
        <v>188.44300000000001</v>
      </c>
      <c r="W3002" s="4">
        <v>169.495</v>
      </c>
      <c r="X3002" s="4">
        <v>129.32</v>
      </c>
      <c r="Y3002" s="4">
        <v>68.936999999999998</v>
      </c>
      <c r="Z3002" s="4">
        <v>26.186</v>
      </c>
      <c r="AA3002" s="4">
        <v>5.42</v>
      </c>
    </row>
    <row r="3003" spans="1:27" s="6" customFormat="1" x14ac:dyDescent="0.3">
      <c r="A3003" s="40">
        <v>3002</v>
      </c>
      <c r="B3003" s="18" t="s">
        <v>323</v>
      </c>
      <c r="C3003" s="43" t="s">
        <v>211</v>
      </c>
      <c r="D3003" s="41">
        <v>20</v>
      </c>
      <c r="E3003" s="41">
        <v>688</v>
      </c>
      <c r="F3003" s="41">
        <v>2080</v>
      </c>
      <c r="G3003" s="4">
        <v>139.96</v>
      </c>
      <c r="H3003" s="4">
        <v>143.46799999999999</v>
      </c>
      <c r="I3003" s="4">
        <v>148.22800000000001</v>
      </c>
      <c r="J3003" s="4">
        <v>153.07400000000001</v>
      </c>
      <c r="K3003" s="4">
        <v>156.30500000000001</v>
      </c>
      <c r="L3003" s="4">
        <v>158.386</v>
      </c>
      <c r="M3003" s="4">
        <v>159.96199999999999</v>
      </c>
      <c r="N3003" s="4">
        <v>162.54400000000001</v>
      </c>
      <c r="O3003" s="4">
        <v>167.40100000000001</v>
      </c>
      <c r="P3003" s="4">
        <v>173.577</v>
      </c>
      <c r="Q3003" s="4">
        <v>180.68799999999999</v>
      </c>
      <c r="R3003" s="4">
        <v>187.19399999999999</v>
      </c>
      <c r="S3003" s="4">
        <v>190.51599999999999</v>
      </c>
      <c r="T3003" s="4">
        <v>189.58</v>
      </c>
      <c r="U3003" s="4">
        <v>186.821</v>
      </c>
      <c r="V3003" s="4">
        <v>185.19200000000001</v>
      </c>
      <c r="W3003" s="4">
        <v>159.346</v>
      </c>
      <c r="X3003" s="4">
        <v>123.994</v>
      </c>
      <c r="Y3003" s="4">
        <v>74.531000000000006</v>
      </c>
      <c r="Z3003" s="4">
        <v>27.649000000000001</v>
      </c>
      <c r="AA3003" s="4">
        <v>6.66</v>
      </c>
    </row>
    <row r="3004" spans="1:27" s="6" customFormat="1" x14ac:dyDescent="0.3">
      <c r="A3004" s="40">
        <v>3003</v>
      </c>
      <c r="B3004" s="18" t="s">
        <v>323</v>
      </c>
      <c r="C3004" s="43" t="s">
        <v>211</v>
      </c>
      <c r="D3004" s="41">
        <v>20</v>
      </c>
      <c r="E3004" s="41">
        <v>688</v>
      </c>
      <c r="F3004" s="41">
        <v>2085</v>
      </c>
      <c r="G3004" s="4">
        <v>135.977</v>
      </c>
      <c r="H3004" s="4">
        <v>139.15100000000001</v>
      </c>
      <c r="I3004" s="4">
        <v>143.02199999999999</v>
      </c>
      <c r="J3004" s="4">
        <v>146.995</v>
      </c>
      <c r="K3004" s="4">
        <v>150.292</v>
      </c>
      <c r="L3004" s="4">
        <v>152.93799999999999</v>
      </c>
      <c r="M3004" s="4">
        <v>155.571</v>
      </c>
      <c r="N3004" s="4">
        <v>157.90199999999999</v>
      </c>
      <c r="O3004" s="4">
        <v>161.00800000000001</v>
      </c>
      <c r="P3004" s="4">
        <v>166.06899999999999</v>
      </c>
      <c r="Q3004" s="4">
        <v>172.14099999999999</v>
      </c>
      <c r="R3004" s="4">
        <v>178.83199999999999</v>
      </c>
      <c r="S3004" s="4">
        <v>184.49100000000001</v>
      </c>
      <c r="T3004" s="4">
        <v>185.99700000000001</v>
      </c>
      <c r="U3004" s="4">
        <v>181.352</v>
      </c>
      <c r="V3004" s="4">
        <v>171.887</v>
      </c>
      <c r="W3004" s="4">
        <v>158.035</v>
      </c>
      <c r="X3004" s="4">
        <v>118.416</v>
      </c>
      <c r="Y3004" s="4">
        <v>73.367000000000004</v>
      </c>
      <c r="Z3004" s="4">
        <v>31.192</v>
      </c>
      <c r="AA3004" s="4">
        <v>7.6210000000000004</v>
      </c>
    </row>
    <row r="3005" spans="1:27" s="6" customFormat="1" x14ac:dyDescent="0.3">
      <c r="A3005" s="40">
        <v>3004</v>
      </c>
      <c r="B3005" s="18" t="s">
        <v>323</v>
      </c>
      <c r="C3005" s="43" t="s">
        <v>211</v>
      </c>
      <c r="D3005" s="41">
        <v>20</v>
      </c>
      <c r="E3005" s="41">
        <v>688</v>
      </c>
      <c r="F3005" s="41">
        <v>2090</v>
      </c>
      <c r="G3005" s="4">
        <v>131.80699999999999</v>
      </c>
      <c r="H3005" s="4">
        <v>135.22499999999999</v>
      </c>
      <c r="I3005" s="4">
        <v>138.73699999999999</v>
      </c>
      <c r="J3005" s="4">
        <v>141.87100000000001</v>
      </c>
      <c r="K3005" s="4">
        <v>144.40600000000001</v>
      </c>
      <c r="L3005" s="4">
        <v>147.167</v>
      </c>
      <c r="M3005" s="4">
        <v>150.33799999999999</v>
      </c>
      <c r="N3005" s="4">
        <v>153.678</v>
      </c>
      <c r="O3005" s="4">
        <v>156.506</v>
      </c>
      <c r="P3005" s="4">
        <v>159.81800000000001</v>
      </c>
      <c r="Q3005" s="4">
        <v>164.80500000000001</v>
      </c>
      <c r="R3005" s="4">
        <v>170.52600000000001</v>
      </c>
      <c r="S3005" s="4">
        <v>176.47499999999999</v>
      </c>
      <c r="T3005" s="4">
        <v>180.465</v>
      </c>
      <c r="U3005" s="4">
        <v>178.483</v>
      </c>
      <c r="V3005" s="4">
        <v>167.72</v>
      </c>
      <c r="W3005" s="4">
        <v>147.96799999999999</v>
      </c>
      <c r="X3005" s="4">
        <v>119.22499999999999</v>
      </c>
      <c r="Y3005" s="4">
        <v>71.873999999999995</v>
      </c>
      <c r="Z3005" s="4">
        <v>32.008000000000003</v>
      </c>
      <c r="AA3005" s="4">
        <v>9.0839999999999996</v>
      </c>
    </row>
    <row r="3006" spans="1:27" s="6" customFormat="1" x14ac:dyDescent="0.3">
      <c r="A3006" s="40">
        <v>3005</v>
      </c>
      <c r="B3006" s="18" t="s">
        <v>323</v>
      </c>
      <c r="C3006" s="43" t="s">
        <v>211</v>
      </c>
      <c r="D3006" s="41">
        <v>20</v>
      </c>
      <c r="E3006" s="41">
        <v>688</v>
      </c>
      <c r="F3006" s="41">
        <v>2095</v>
      </c>
      <c r="G3006" s="4">
        <v>127.539</v>
      </c>
      <c r="H3006" s="4">
        <v>131.11500000000001</v>
      </c>
      <c r="I3006" s="4">
        <v>134.84200000000001</v>
      </c>
      <c r="J3006" s="4">
        <v>137.66900000000001</v>
      </c>
      <c r="K3006" s="4">
        <v>139.471</v>
      </c>
      <c r="L3006" s="4">
        <v>141.523</v>
      </c>
      <c r="M3006" s="4">
        <v>144.78100000000001</v>
      </c>
      <c r="N3006" s="4">
        <v>148.61199999999999</v>
      </c>
      <c r="O3006" s="4">
        <v>152.416</v>
      </c>
      <c r="P3006" s="4">
        <v>155.43899999999999</v>
      </c>
      <c r="Q3006" s="4">
        <v>158.708</v>
      </c>
      <c r="R3006" s="4">
        <v>163.4</v>
      </c>
      <c r="S3006" s="4">
        <v>168.482</v>
      </c>
      <c r="T3006" s="4">
        <v>172.93700000000001</v>
      </c>
      <c r="U3006" s="4">
        <v>173.68199999999999</v>
      </c>
      <c r="V3006" s="4">
        <v>165.869</v>
      </c>
      <c r="W3006" s="4">
        <v>145.57300000000001</v>
      </c>
      <c r="X3006" s="4">
        <v>113.23099999999999</v>
      </c>
      <c r="Y3006" s="4">
        <v>74.141999999999996</v>
      </c>
      <c r="Z3006" s="4">
        <v>32.636000000000003</v>
      </c>
      <c r="AA3006" s="4">
        <v>10.119</v>
      </c>
    </row>
    <row r="3007" spans="1:27" s="6" customFormat="1" x14ac:dyDescent="0.3">
      <c r="A3007" s="40">
        <v>3006</v>
      </c>
      <c r="B3007" s="18" t="s">
        <v>323</v>
      </c>
      <c r="C3007" s="43" t="s">
        <v>211</v>
      </c>
      <c r="D3007" s="41">
        <v>20</v>
      </c>
      <c r="E3007" s="41">
        <v>688</v>
      </c>
      <c r="F3007" s="41">
        <v>2100</v>
      </c>
      <c r="G3007" s="4">
        <v>123.369</v>
      </c>
      <c r="H3007" s="4">
        <v>126.898</v>
      </c>
      <c r="I3007" s="4">
        <v>130.767</v>
      </c>
      <c r="J3007" s="4">
        <v>133.929</v>
      </c>
      <c r="K3007" s="4">
        <v>135.60400000000001</v>
      </c>
      <c r="L3007" s="4">
        <v>136.94</v>
      </c>
      <c r="M3007" s="4">
        <v>139.375</v>
      </c>
      <c r="N3007" s="4">
        <v>143.18799999999999</v>
      </c>
      <c r="O3007" s="4">
        <v>147.42599999999999</v>
      </c>
      <c r="P3007" s="4">
        <v>151.41900000000001</v>
      </c>
      <c r="Q3007" s="4">
        <v>154.428</v>
      </c>
      <c r="R3007" s="4">
        <v>157.46899999999999</v>
      </c>
      <c r="S3007" s="4">
        <v>161.63499999999999</v>
      </c>
      <c r="T3007" s="4">
        <v>165.41300000000001</v>
      </c>
      <c r="U3007" s="4">
        <v>166.93199999999999</v>
      </c>
      <c r="V3007" s="4">
        <v>162.16399999999999</v>
      </c>
      <c r="W3007" s="4">
        <v>145.06800000000001</v>
      </c>
      <c r="X3007" s="4">
        <v>112.92700000000001</v>
      </c>
      <c r="Y3007" s="4">
        <v>72.22</v>
      </c>
      <c r="Z3007" s="4">
        <v>35.271999999999998</v>
      </c>
      <c r="AA3007" s="4">
        <v>11.222</v>
      </c>
    </row>
    <row r="3008" spans="1:27" s="6" customFormat="1" x14ac:dyDescent="0.3">
      <c r="A3008" s="40">
        <v>3007</v>
      </c>
      <c r="B3008" s="18" t="s">
        <v>323</v>
      </c>
      <c r="C3008" s="43" t="s">
        <v>212</v>
      </c>
      <c r="D3008" s="41"/>
      <c r="E3008" s="41">
        <v>705</v>
      </c>
      <c r="F3008" s="41">
        <v>2015</v>
      </c>
      <c r="G3008" s="4">
        <v>53.040999999999997</v>
      </c>
      <c r="H3008" s="4">
        <v>50.917999999999999</v>
      </c>
      <c r="I3008" s="4">
        <v>44.338000000000001</v>
      </c>
      <c r="J3008" s="4">
        <v>45.947000000000003</v>
      </c>
      <c r="K3008" s="4">
        <v>52.563000000000002</v>
      </c>
      <c r="L3008" s="4">
        <v>63.793999999999997</v>
      </c>
      <c r="M3008" s="4">
        <v>71.14</v>
      </c>
      <c r="N3008" s="4">
        <v>75.331999999999994</v>
      </c>
      <c r="O3008" s="4">
        <v>70.584000000000003</v>
      </c>
      <c r="P3008" s="4">
        <v>74.872</v>
      </c>
      <c r="Q3008" s="4">
        <v>75.480999999999995</v>
      </c>
      <c r="R3008" s="4">
        <v>74.453999999999994</v>
      </c>
      <c r="S3008" s="4">
        <v>73.272999999999996</v>
      </c>
      <c r="T3008" s="4">
        <v>55.058999999999997</v>
      </c>
      <c r="U3008" s="4">
        <v>50.186</v>
      </c>
      <c r="V3008" s="4">
        <v>43.834000000000003</v>
      </c>
      <c r="W3008" s="4">
        <v>37.380000000000003</v>
      </c>
      <c r="X3008" s="4">
        <v>22.837</v>
      </c>
      <c r="Y3008" s="4">
        <v>9.1519999999999992</v>
      </c>
      <c r="Z3008" s="4">
        <v>1.0900000000000001</v>
      </c>
      <c r="AA3008" s="4">
        <v>0.183</v>
      </c>
    </row>
    <row r="3009" spans="1:27" s="6" customFormat="1" x14ac:dyDescent="0.3">
      <c r="A3009" s="40">
        <v>3008</v>
      </c>
      <c r="B3009" s="18" t="s">
        <v>323</v>
      </c>
      <c r="C3009" s="43" t="s">
        <v>212</v>
      </c>
      <c r="D3009" s="41"/>
      <c r="E3009" s="41">
        <v>705</v>
      </c>
      <c r="F3009" s="41">
        <v>2020</v>
      </c>
      <c r="G3009" s="4">
        <v>50.603000000000002</v>
      </c>
      <c r="H3009" s="4">
        <v>53.095999999999997</v>
      </c>
      <c r="I3009" s="4">
        <v>50.966999999999999</v>
      </c>
      <c r="J3009" s="4">
        <v>44.661999999999999</v>
      </c>
      <c r="K3009" s="4">
        <v>46.512999999999998</v>
      </c>
      <c r="L3009" s="4">
        <v>53.076999999999998</v>
      </c>
      <c r="M3009" s="4">
        <v>64.138999999999996</v>
      </c>
      <c r="N3009" s="4">
        <v>71.290000000000006</v>
      </c>
      <c r="O3009" s="4">
        <v>75.293000000000006</v>
      </c>
      <c r="P3009" s="4">
        <v>70.347999999999999</v>
      </c>
      <c r="Q3009" s="4">
        <v>74.328999999999994</v>
      </c>
      <c r="R3009" s="4">
        <v>74.477999999999994</v>
      </c>
      <c r="S3009" s="4">
        <v>72.822000000000003</v>
      </c>
      <c r="T3009" s="4">
        <v>70.927999999999997</v>
      </c>
      <c r="U3009" s="4">
        <v>52.362000000000002</v>
      </c>
      <c r="V3009" s="4">
        <v>45.805</v>
      </c>
      <c r="W3009" s="4">
        <v>36.463000000000001</v>
      </c>
      <c r="X3009" s="4">
        <v>25.655000000000001</v>
      </c>
      <c r="Y3009" s="4">
        <v>11.077</v>
      </c>
      <c r="Z3009" s="4">
        <v>2.5920000000000001</v>
      </c>
      <c r="AA3009" s="4">
        <v>0.16700000000000001</v>
      </c>
    </row>
    <row r="3010" spans="1:27" s="6" customFormat="1" x14ac:dyDescent="0.3">
      <c r="A3010" s="40">
        <v>3009</v>
      </c>
      <c r="B3010" s="18" t="s">
        <v>323</v>
      </c>
      <c r="C3010" s="43" t="s">
        <v>212</v>
      </c>
      <c r="D3010" s="41"/>
      <c r="E3010" s="41">
        <v>705</v>
      </c>
      <c r="F3010" s="41">
        <v>2025</v>
      </c>
      <c r="G3010" s="4">
        <v>46.63</v>
      </c>
      <c r="H3010" s="4">
        <v>50.664999999999999</v>
      </c>
      <c r="I3010" s="4">
        <v>53.146000000000001</v>
      </c>
      <c r="J3010" s="4">
        <v>51.290999999999997</v>
      </c>
      <c r="K3010" s="4">
        <v>45.234000000000002</v>
      </c>
      <c r="L3010" s="4">
        <v>47.034999999999997</v>
      </c>
      <c r="M3010" s="4">
        <v>53.436999999999998</v>
      </c>
      <c r="N3010" s="4">
        <v>64.313000000000002</v>
      </c>
      <c r="O3010" s="4">
        <v>71.286000000000001</v>
      </c>
      <c r="P3010" s="4">
        <v>75.070999999999998</v>
      </c>
      <c r="Q3010" s="4">
        <v>69.896000000000001</v>
      </c>
      <c r="R3010" s="4">
        <v>73.432000000000002</v>
      </c>
      <c r="S3010" s="4">
        <v>72.977000000000004</v>
      </c>
      <c r="T3010" s="4">
        <v>70.679000000000002</v>
      </c>
      <c r="U3010" s="4">
        <v>67.734999999999999</v>
      </c>
      <c r="V3010" s="4">
        <v>48.152999999999999</v>
      </c>
      <c r="W3010" s="4">
        <v>38.630000000000003</v>
      </c>
      <c r="X3010" s="4">
        <v>25.611000000000001</v>
      </c>
      <c r="Y3010" s="4">
        <v>12.865</v>
      </c>
      <c r="Z3010" s="4">
        <v>3.274</v>
      </c>
      <c r="AA3010" s="4">
        <v>0.378</v>
      </c>
    </row>
    <row r="3011" spans="1:27" s="6" customFormat="1" x14ac:dyDescent="0.3">
      <c r="A3011" s="40">
        <v>3010</v>
      </c>
      <c r="B3011" s="18" t="s">
        <v>323</v>
      </c>
      <c r="C3011" s="43" t="s">
        <v>212</v>
      </c>
      <c r="D3011" s="41"/>
      <c r="E3011" s="41">
        <v>705</v>
      </c>
      <c r="F3011" s="41">
        <v>2030</v>
      </c>
      <c r="G3011" s="4">
        <v>43.116</v>
      </c>
      <c r="H3011" s="4">
        <v>46.694000000000003</v>
      </c>
      <c r="I3011" s="4">
        <v>50.716999999999999</v>
      </c>
      <c r="J3011" s="4">
        <v>53.472000000000001</v>
      </c>
      <c r="K3011" s="4">
        <v>51.86</v>
      </c>
      <c r="L3011" s="4">
        <v>45.76</v>
      </c>
      <c r="M3011" s="4">
        <v>47.406999999999996</v>
      </c>
      <c r="N3011" s="4">
        <v>53.636000000000003</v>
      </c>
      <c r="O3011" s="4">
        <v>64.341999999999999</v>
      </c>
      <c r="P3011" s="4">
        <v>71.111999999999995</v>
      </c>
      <c r="Q3011" s="4">
        <v>74.637</v>
      </c>
      <c r="R3011" s="4">
        <v>69.135000000000005</v>
      </c>
      <c r="S3011" s="4">
        <v>72.075000000000003</v>
      </c>
      <c r="T3011" s="4">
        <v>71.007000000000005</v>
      </c>
      <c r="U3011" s="4">
        <v>67.766000000000005</v>
      </c>
      <c r="V3011" s="4">
        <v>62.732999999999997</v>
      </c>
      <c r="W3011" s="4">
        <v>41.137</v>
      </c>
      <c r="X3011" s="4">
        <v>27.739000000000001</v>
      </c>
      <c r="Y3011" s="4">
        <v>13.266</v>
      </c>
      <c r="Z3011" s="4">
        <v>3.964</v>
      </c>
      <c r="AA3011" s="4">
        <v>0.52100000000000002</v>
      </c>
    </row>
    <row r="3012" spans="1:27" s="6" customFormat="1" x14ac:dyDescent="0.3">
      <c r="A3012" s="40">
        <v>3011</v>
      </c>
      <c r="B3012" s="18" t="s">
        <v>323</v>
      </c>
      <c r="C3012" s="43" t="s">
        <v>212</v>
      </c>
      <c r="D3012" s="41"/>
      <c r="E3012" s="41">
        <v>705</v>
      </c>
      <c r="F3012" s="41">
        <v>2035</v>
      </c>
      <c r="G3012" s="4">
        <v>42.061999999999998</v>
      </c>
      <c r="H3012" s="4">
        <v>43.182000000000002</v>
      </c>
      <c r="I3012" s="4">
        <v>46.749000000000002</v>
      </c>
      <c r="J3012" s="4">
        <v>51.046999999999997</v>
      </c>
      <c r="K3012" s="4">
        <v>54.042999999999999</v>
      </c>
      <c r="L3012" s="4">
        <v>52.384999999999998</v>
      </c>
      <c r="M3012" s="4">
        <v>46.137</v>
      </c>
      <c r="N3012" s="4">
        <v>47.62</v>
      </c>
      <c r="O3012" s="4">
        <v>53.701999999999998</v>
      </c>
      <c r="P3012" s="4">
        <v>64.222999999999999</v>
      </c>
      <c r="Q3012" s="4">
        <v>70.751000000000005</v>
      </c>
      <c r="R3012" s="4">
        <v>73.897000000000006</v>
      </c>
      <c r="S3012" s="4">
        <v>67.965999999999994</v>
      </c>
      <c r="T3012" s="4">
        <v>70.293000000000006</v>
      </c>
      <c r="U3012" s="4">
        <v>68.331999999999994</v>
      </c>
      <c r="V3012" s="4">
        <v>63.179000000000002</v>
      </c>
      <c r="W3012" s="4">
        <v>54.25</v>
      </c>
      <c r="X3012" s="4">
        <v>30.172000000000001</v>
      </c>
      <c r="Y3012" s="4">
        <v>14.826000000000001</v>
      </c>
      <c r="Z3012" s="4">
        <v>4.2590000000000003</v>
      </c>
      <c r="AA3012" s="4">
        <v>0.66600000000000004</v>
      </c>
    </row>
    <row r="3013" spans="1:27" s="6" customFormat="1" x14ac:dyDescent="0.3">
      <c r="A3013" s="40">
        <v>3012</v>
      </c>
      <c r="B3013" s="18" t="s">
        <v>323</v>
      </c>
      <c r="C3013" s="43" t="s">
        <v>212</v>
      </c>
      <c r="D3013" s="41"/>
      <c r="E3013" s="41">
        <v>705</v>
      </c>
      <c r="F3013" s="41">
        <v>2040</v>
      </c>
      <c r="G3013" s="4">
        <v>43.576000000000001</v>
      </c>
      <c r="H3013" s="4">
        <v>42.131</v>
      </c>
      <c r="I3013" s="4">
        <v>43.238</v>
      </c>
      <c r="J3013" s="4">
        <v>47.082000000000001</v>
      </c>
      <c r="K3013" s="4">
        <v>51.622</v>
      </c>
      <c r="L3013" s="4">
        <v>54.570999999999998</v>
      </c>
      <c r="M3013" s="4">
        <v>52.762</v>
      </c>
      <c r="N3013" s="4">
        <v>46.357999999999997</v>
      </c>
      <c r="O3013" s="4">
        <v>47.709000000000003</v>
      </c>
      <c r="P3013" s="4">
        <v>53.64</v>
      </c>
      <c r="Q3013" s="4">
        <v>63.94</v>
      </c>
      <c r="R3013" s="4">
        <v>70.12</v>
      </c>
      <c r="S3013" s="4">
        <v>72.756</v>
      </c>
      <c r="T3013" s="4">
        <v>66.436000000000007</v>
      </c>
      <c r="U3013" s="4">
        <v>67.881</v>
      </c>
      <c r="V3013" s="4">
        <v>64.106999999999999</v>
      </c>
      <c r="W3013" s="4">
        <v>55.274000000000001</v>
      </c>
      <c r="X3013" s="4">
        <v>40.612000000000002</v>
      </c>
      <c r="Y3013" s="4">
        <v>16.634</v>
      </c>
      <c r="Z3013" s="4">
        <v>4.96</v>
      </c>
      <c r="AA3013" s="4">
        <v>0.76200000000000001</v>
      </c>
    </row>
    <row r="3014" spans="1:27" s="6" customFormat="1" x14ac:dyDescent="0.3">
      <c r="A3014" s="40">
        <v>3013</v>
      </c>
      <c r="B3014" s="18" t="s">
        <v>323</v>
      </c>
      <c r="C3014" s="43" t="s">
        <v>212</v>
      </c>
      <c r="D3014" s="41"/>
      <c r="E3014" s="41">
        <v>705</v>
      </c>
      <c r="F3014" s="41">
        <v>2045</v>
      </c>
      <c r="G3014" s="4">
        <v>45.494</v>
      </c>
      <c r="H3014" s="4">
        <v>43.646999999999998</v>
      </c>
      <c r="I3014" s="4">
        <v>42.188000000000002</v>
      </c>
      <c r="J3014" s="4">
        <v>43.573</v>
      </c>
      <c r="K3014" s="4">
        <v>47.662999999999997</v>
      </c>
      <c r="L3014" s="4">
        <v>52.154000000000003</v>
      </c>
      <c r="M3014" s="4">
        <v>54.95</v>
      </c>
      <c r="N3014" s="4">
        <v>52.981999999999999</v>
      </c>
      <c r="O3014" s="4">
        <v>46.457999999999998</v>
      </c>
      <c r="P3014" s="4">
        <v>47.683</v>
      </c>
      <c r="Q3014" s="4">
        <v>53.447000000000003</v>
      </c>
      <c r="R3014" s="4">
        <v>63.432000000000002</v>
      </c>
      <c r="S3014" s="4">
        <v>69.138999999999996</v>
      </c>
      <c r="T3014" s="4">
        <v>71.266000000000005</v>
      </c>
      <c r="U3014" s="4">
        <v>64.366</v>
      </c>
      <c r="V3014" s="4">
        <v>64.06</v>
      </c>
      <c r="W3014" s="4">
        <v>56.71</v>
      </c>
      <c r="X3014" s="4">
        <v>42.206000000000003</v>
      </c>
      <c r="Y3014" s="4">
        <v>23.081</v>
      </c>
      <c r="Z3014" s="4">
        <v>5.7969999999999997</v>
      </c>
      <c r="AA3014" s="4">
        <v>0.92200000000000004</v>
      </c>
    </row>
    <row r="3015" spans="1:27" s="6" customFormat="1" x14ac:dyDescent="0.3">
      <c r="A3015" s="40">
        <v>3014</v>
      </c>
      <c r="B3015" s="18" t="s">
        <v>323</v>
      </c>
      <c r="C3015" s="43" t="s">
        <v>212</v>
      </c>
      <c r="D3015" s="41"/>
      <c r="E3015" s="41">
        <v>705</v>
      </c>
      <c r="F3015" s="41">
        <v>2050</v>
      </c>
      <c r="G3015" s="4">
        <v>45.642000000000003</v>
      </c>
      <c r="H3015" s="4">
        <v>45.566000000000003</v>
      </c>
      <c r="I3015" s="4">
        <v>43.704999999999998</v>
      </c>
      <c r="J3015" s="4">
        <v>42.524999999999999</v>
      </c>
      <c r="K3015" s="4">
        <v>44.156999999999996</v>
      </c>
      <c r="L3015" s="4">
        <v>48.198999999999998</v>
      </c>
      <c r="M3015" s="4">
        <v>52.536000000000001</v>
      </c>
      <c r="N3015" s="4">
        <v>55.173000000000002</v>
      </c>
      <c r="O3015" s="4">
        <v>53.081000000000003</v>
      </c>
      <c r="P3015" s="4">
        <v>46.45</v>
      </c>
      <c r="Q3015" s="4">
        <v>47.542999999999999</v>
      </c>
      <c r="R3015" s="4">
        <v>53.075000000000003</v>
      </c>
      <c r="S3015" s="4">
        <v>62.634</v>
      </c>
      <c r="T3015" s="4">
        <v>67.856999999999999</v>
      </c>
      <c r="U3015" s="4">
        <v>69.259</v>
      </c>
      <c r="V3015" s="4">
        <v>61.082999999999998</v>
      </c>
      <c r="W3015" s="4">
        <v>57.265999999999998</v>
      </c>
      <c r="X3015" s="4">
        <v>44.137999999999998</v>
      </c>
      <c r="Y3015" s="4">
        <v>24.710999999999999</v>
      </c>
      <c r="Z3015" s="4">
        <v>8.3789999999999996</v>
      </c>
      <c r="AA3015" s="4">
        <v>1.127</v>
      </c>
    </row>
    <row r="3016" spans="1:27" s="6" customFormat="1" x14ac:dyDescent="0.3">
      <c r="A3016" s="40">
        <v>3015</v>
      </c>
      <c r="B3016" s="18" t="s">
        <v>323</v>
      </c>
      <c r="C3016" s="43" t="s">
        <v>212</v>
      </c>
      <c r="D3016" s="41"/>
      <c r="E3016" s="41">
        <v>705</v>
      </c>
      <c r="F3016" s="41">
        <v>2055</v>
      </c>
      <c r="G3016" s="4">
        <v>43.904000000000003</v>
      </c>
      <c r="H3016" s="4">
        <v>45.71</v>
      </c>
      <c r="I3016" s="4">
        <v>45.622</v>
      </c>
      <c r="J3016" s="4">
        <v>44.027000000000001</v>
      </c>
      <c r="K3016" s="4">
        <v>43.084000000000003</v>
      </c>
      <c r="L3016" s="4">
        <v>44.67</v>
      </c>
      <c r="M3016" s="4">
        <v>48.566000000000003</v>
      </c>
      <c r="N3016" s="4">
        <v>52.753</v>
      </c>
      <c r="O3016" s="4">
        <v>55.267000000000003</v>
      </c>
      <c r="P3016" s="4">
        <v>53.06</v>
      </c>
      <c r="Q3016" s="4">
        <v>46.33</v>
      </c>
      <c r="R3016" s="4">
        <v>47.247</v>
      </c>
      <c r="S3016" s="4">
        <v>52.472000000000001</v>
      </c>
      <c r="T3016" s="4">
        <v>61.582000000000001</v>
      </c>
      <c r="U3016" s="4">
        <v>66.125</v>
      </c>
      <c r="V3016" s="4">
        <v>66.043999999999997</v>
      </c>
      <c r="W3016" s="4">
        <v>55.116999999999997</v>
      </c>
      <c r="X3016" s="4">
        <v>45.347000000000001</v>
      </c>
      <c r="Y3016" s="4">
        <v>26.564</v>
      </c>
      <c r="Z3016" s="4">
        <v>9.32</v>
      </c>
      <c r="AA3016" s="4">
        <v>1.6579999999999999</v>
      </c>
    </row>
    <row r="3017" spans="1:27" s="6" customFormat="1" x14ac:dyDescent="0.3">
      <c r="A3017" s="40">
        <v>3016</v>
      </c>
      <c r="B3017" s="18" t="s">
        <v>323</v>
      </c>
      <c r="C3017" s="43" t="s">
        <v>212</v>
      </c>
      <c r="D3017" s="41"/>
      <c r="E3017" s="41">
        <v>705</v>
      </c>
      <c r="F3017" s="41">
        <v>2060</v>
      </c>
      <c r="G3017" s="4">
        <v>41.707999999999998</v>
      </c>
      <c r="H3017" s="4">
        <v>43.969000000000001</v>
      </c>
      <c r="I3017" s="4">
        <v>45.765000000000001</v>
      </c>
      <c r="J3017" s="4">
        <v>45.927999999999997</v>
      </c>
      <c r="K3017" s="4">
        <v>44.56</v>
      </c>
      <c r="L3017" s="4">
        <v>43.573</v>
      </c>
      <c r="M3017" s="4">
        <v>45.021000000000001</v>
      </c>
      <c r="N3017" s="4">
        <v>48.776000000000003</v>
      </c>
      <c r="O3017" s="4">
        <v>52.847000000000001</v>
      </c>
      <c r="P3017" s="4">
        <v>55.249000000000002</v>
      </c>
      <c r="Q3017" s="4">
        <v>52.933</v>
      </c>
      <c r="R3017" s="4">
        <v>46.073999999999998</v>
      </c>
      <c r="S3017" s="4">
        <v>46.767000000000003</v>
      </c>
      <c r="T3017" s="4">
        <v>51.68</v>
      </c>
      <c r="U3017" s="4">
        <v>60.165999999999997</v>
      </c>
      <c r="V3017" s="4">
        <v>63.354999999999997</v>
      </c>
      <c r="W3017" s="4">
        <v>60.142000000000003</v>
      </c>
      <c r="X3017" s="4">
        <v>44.401000000000003</v>
      </c>
      <c r="Y3017" s="4">
        <v>28.059000000000001</v>
      </c>
      <c r="Z3017" s="4">
        <v>10.419</v>
      </c>
      <c r="AA3017" s="4">
        <v>1.992</v>
      </c>
    </row>
    <row r="3018" spans="1:27" s="6" customFormat="1" x14ac:dyDescent="0.3">
      <c r="A3018" s="40">
        <v>3017</v>
      </c>
      <c r="B3018" s="18" t="s">
        <v>323</v>
      </c>
      <c r="C3018" s="43" t="s">
        <v>212</v>
      </c>
      <c r="D3018" s="41"/>
      <c r="E3018" s="41">
        <v>705</v>
      </c>
      <c r="F3018" s="41">
        <v>2065</v>
      </c>
      <c r="G3018" s="4">
        <v>40.459000000000003</v>
      </c>
      <c r="H3018" s="4">
        <v>41.768000000000001</v>
      </c>
      <c r="I3018" s="4">
        <v>44.02</v>
      </c>
      <c r="J3018" s="4">
        <v>46.054000000000002</v>
      </c>
      <c r="K3018" s="4">
        <v>46.433999999999997</v>
      </c>
      <c r="L3018" s="4">
        <v>45.023000000000003</v>
      </c>
      <c r="M3018" s="4">
        <v>43.904000000000003</v>
      </c>
      <c r="N3018" s="4">
        <v>45.222999999999999</v>
      </c>
      <c r="O3018" s="4">
        <v>48.87</v>
      </c>
      <c r="P3018" s="4">
        <v>52.841999999999999</v>
      </c>
      <c r="Q3018" s="4">
        <v>55.13</v>
      </c>
      <c r="R3018" s="4">
        <v>52.667000000000002</v>
      </c>
      <c r="S3018" s="4">
        <v>45.654000000000003</v>
      </c>
      <c r="T3018" s="4">
        <v>46.136000000000003</v>
      </c>
      <c r="U3018" s="4">
        <v>50.615000000000002</v>
      </c>
      <c r="V3018" s="4">
        <v>57.898000000000003</v>
      </c>
      <c r="W3018" s="4">
        <v>58.189</v>
      </c>
      <c r="X3018" s="4">
        <v>49.246000000000002</v>
      </c>
      <c r="Y3018" s="4">
        <v>28.225999999999999</v>
      </c>
      <c r="Z3018" s="4">
        <v>11.442</v>
      </c>
      <c r="AA3018" s="4">
        <v>2.343</v>
      </c>
    </row>
    <row r="3019" spans="1:27" s="6" customFormat="1" x14ac:dyDescent="0.3">
      <c r="A3019" s="40">
        <v>3018</v>
      </c>
      <c r="B3019" s="18" t="s">
        <v>323</v>
      </c>
      <c r="C3019" s="43" t="s">
        <v>212</v>
      </c>
      <c r="D3019" s="41"/>
      <c r="E3019" s="41">
        <v>705</v>
      </c>
      <c r="F3019" s="41">
        <v>2070</v>
      </c>
      <c r="G3019" s="4">
        <v>40.548000000000002</v>
      </c>
      <c r="H3019" s="4">
        <v>40.518000000000001</v>
      </c>
      <c r="I3019" s="4">
        <v>41.817</v>
      </c>
      <c r="J3019" s="4">
        <v>44.296999999999997</v>
      </c>
      <c r="K3019" s="4">
        <v>46.533000000000001</v>
      </c>
      <c r="L3019" s="4">
        <v>46.871000000000002</v>
      </c>
      <c r="M3019" s="4">
        <v>45.335999999999999</v>
      </c>
      <c r="N3019" s="4">
        <v>44.094000000000001</v>
      </c>
      <c r="O3019" s="4">
        <v>45.317999999999998</v>
      </c>
      <c r="P3019" s="4">
        <v>48.875999999999998</v>
      </c>
      <c r="Q3019" s="4">
        <v>52.744999999999997</v>
      </c>
      <c r="R3019" s="4">
        <v>54.883000000000003</v>
      </c>
      <c r="S3019" s="4">
        <v>52.237000000000002</v>
      </c>
      <c r="T3019" s="4">
        <v>45.103000000000002</v>
      </c>
      <c r="U3019" s="4">
        <v>45.286000000000001</v>
      </c>
      <c r="V3019" s="4">
        <v>48.91</v>
      </c>
      <c r="W3019" s="4">
        <v>53.613999999999997</v>
      </c>
      <c r="X3019" s="4">
        <v>48.411999999999999</v>
      </c>
      <c r="Y3019" s="4">
        <v>32.159999999999997</v>
      </c>
      <c r="Z3019" s="4">
        <v>11.971</v>
      </c>
      <c r="AA3019" s="4">
        <v>2.7090000000000001</v>
      </c>
    </row>
    <row r="3020" spans="1:27" s="6" customFormat="1" x14ac:dyDescent="0.3">
      <c r="A3020" s="40">
        <v>3019</v>
      </c>
      <c r="B3020" s="18" t="s">
        <v>323</v>
      </c>
      <c r="C3020" s="43" t="s">
        <v>212</v>
      </c>
      <c r="D3020" s="41"/>
      <c r="E3020" s="41">
        <v>705</v>
      </c>
      <c r="F3020" s="41">
        <v>2075</v>
      </c>
      <c r="G3020" s="4">
        <v>41.247999999999998</v>
      </c>
      <c r="H3020" s="4">
        <v>40.604999999999997</v>
      </c>
      <c r="I3020" s="4">
        <v>40.564999999999998</v>
      </c>
      <c r="J3020" s="4">
        <v>42.08</v>
      </c>
      <c r="K3020" s="4">
        <v>44.747999999999998</v>
      </c>
      <c r="L3020" s="4">
        <v>46.944000000000003</v>
      </c>
      <c r="M3020" s="4">
        <v>47.162999999999997</v>
      </c>
      <c r="N3020" s="4">
        <v>45.512999999999998</v>
      </c>
      <c r="O3020" s="4">
        <v>44.183999999999997</v>
      </c>
      <c r="P3020" s="4">
        <v>45.331000000000003</v>
      </c>
      <c r="Q3020" s="4">
        <v>48.804000000000002</v>
      </c>
      <c r="R3020" s="4">
        <v>52.537999999999997</v>
      </c>
      <c r="S3020" s="4">
        <v>54.484000000000002</v>
      </c>
      <c r="T3020" s="4">
        <v>51.674999999999997</v>
      </c>
      <c r="U3020" s="4">
        <v>44.368000000000002</v>
      </c>
      <c r="V3020" s="4">
        <v>43.930999999999997</v>
      </c>
      <c r="W3020" s="4">
        <v>45.643000000000001</v>
      </c>
      <c r="X3020" s="4">
        <v>45.295999999999999</v>
      </c>
      <c r="Y3020" s="4">
        <v>32.463000000000001</v>
      </c>
      <c r="Z3020" s="4">
        <v>14.183</v>
      </c>
      <c r="AA3020" s="4">
        <v>3.0049999999999999</v>
      </c>
    </row>
    <row r="3021" spans="1:27" s="6" customFormat="1" x14ac:dyDescent="0.3">
      <c r="A3021" s="40">
        <v>3020</v>
      </c>
      <c r="B3021" s="18" t="s">
        <v>323</v>
      </c>
      <c r="C3021" s="43" t="s">
        <v>212</v>
      </c>
      <c r="D3021" s="41"/>
      <c r="E3021" s="41">
        <v>705</v>
      </c>
      <c r="F3021" s="41">
        <v>2080</v>
      </c>
      <c r="G3021" s="4">
        <v>41.576000000000001</v>
      </c>
      <c r="H3021" s="4">
        <v>41.3</v>
      </c>
      <c r="I3021" s="4">
        <v>40.646999999999998</v>
      </c>
      <c r="J3021" s="4">
        <v>40.811</v>
      </c>
      <c r="K3021" s="4">
        <v>42.506999999999998</v>
      </c>
      <c r="L3021" s="4">
        <v>45.134999999999998</v>
      </c>
      <c r="M3021" s="4">
        <v>47.216999999999999</v>
      </c>
      <c r="N3021" s="4">
        <v>47.329000000000001</v>
      </c>
      <c r="O3021" s="4">
        <v>45.597999999999999</v>
      </c>
      <c r="P3021" s="4">
        <v>44.201000000000001</v>
      </c>
      <c r="Q3021" s="4">
        <v>45.276000000000003</v>
      </c>
      <c r="R3021" s="4">
        <v>48.636000000000003</v>
      </c>
      <c r="S3021" s="4">
        <v>52.201000000000001</v>
      </c>
      <c r="T3021" s="4">
        <v>53.963999999999999</v>
      </c>
      <c r="U3021" s="4">
        <v>50.93</v>
      </c>
      <c r="V3021" s="4">
        <v>43.191000000000003</v>
      </c>
      <c r="W3021" s="4">
        <v>41.292000000000002</v>
      </c>
      <c r="X3021" s="4">
        <v>39.122999999999998</v>
      </c>
      <c r="Y3021" s="4">
        <v>31.154</v>
      </c>
      <c r="Z3021" s="4">
        <v>14.878</v>
      </c>
      <c r="AA3021" s="4">
        <v>3.6619999999999999</v>
      </c>
    </row>
    <row r="3022" spans="1:27" s="6" customFormat="1" x14ac:dyDescent="0.3">
      <c r="A3022" s="40">
        <v>3021</v>
      </c>
      <c r="B3022" s="18" t="s">
        <v>323</v>
      </c>
      <c r="C3022" s="43" t="s">
        <v>212</v>
      </c>
      <c r="D3022" s="41"/>
      <c r="E3022" s="41">
        <v>705</v>
      </c>
      <c r="F3022" s="41">
        <v>2085</v>
      </c>
      <c r="G3022" s="4">
        <v>40.927</v>
      </c>
      <c r="H3022" s="4">
        <v>41.625</v>
      </c>
      <c r="I3022" s="4">
        <v>41.34</v>
      </c>
      <c r="J3022" s="4">
        <v>40.880000000000003</v>
      </c>
      <c r="K3022" s="4">
        <v>41.21</v>
      </c>
      <c r="L3022" s="4">
        <v>42.866</v>
      </c>
      <c r="M3022" s="4">
        <v>45.39</v>
      </c>
      <c r="N3022" s="4">
        <v>47.374000000000002</v>
      </c>
      <c r="O3022" s="4">
        <v>47.406999999999996</v>
      </c>
      <c r="P3022" s="4">
        <v>45.613999999999997</v>
      </c>
      <c r="Q3022" s="4">
        <v>44.155999999999999</v>
      </c>
      <c r="R3022" s="4">
        <v>45.140999999999998</v>
      </c>
      <c r="S3022" s="4">
        <v>48.363</v>
      </c>
      <c r="T3022" s="4">
        <v>51.764000000000003</v>
      </c>
      <c r="U3022" s="4">
        <v>53.28</v>
      </c>
      <c r="V3022" s="4">
        <v>49.738999999999997</v>
      </c>
      <c r="W3022" s="4">
        <v>40.866999999999997</v>
      </c>
      <c r="X3022" s="4">
        <v>35.883000000000003</v>
      </c>
      <c r="Y3022" s="4">
        <v>27.582000000000001</v>
      </c>
      <c r="Z3022" s="4">
        <v>14.833</v>
      </c>
      <c r="AA3022" s="4">
        <v>4.1109999999999998</v>
      </c>
    </row>
    <row r="3023" spans="1:27" s="6" customFormat="1" x14ac:dyDescent="0.3">
      <c r="A3023" s="40">
        <v>3022</v>
      </c>
      <c r="B3023" s="18" t="s">
        <v>323</v>
      </c>
      <c r="C3023" s="43" t="s">
        <v>212</v>
      </c>
      <c r="D3023" s="41"/>
      <c r="E3023" s="41">
        <v>705</v>
      </c>
      <c r="F3023" s="41">
        <v>2090</v>
      </c>
      <c r="G3023" s="4">
        <v>39.673000000000002</v>
      </c>
      <c r="H3023" s="4">
        <v>40.970999999999997</v>
      </c>
      <c r="I3023" s="4">
        <v>41.662999999999997</v>
      </c>
      <c r="J3023" s="4">
        <v>41.558999999999997</v>
      </c>
      <c r="K3023" s="4">
        <v>41.250999999999998</v>
      </c>
      <c r="L3023" s="4">
        <v>41.543999999999997</v>
      </c>
      <c r="M3023" s="4">
        <v>43.101999999999997</v>
      </c>
      <c r="N3023" s="4">
        <v>45.533999999999999</v>
      </c>
      <c r="O3023" s="4">
        <v>47.447000000000003</v>
      </c>
      <c r="P3023" s="4">
        <v>47.420999999999999</v>
      </c>
      <c r="Q3023" s="4">
        <v>45.573999999999998</v>
      </c>
      <c r="R3023" s="4">
        <v>44.042000000000002</v>
      </c>
      <c r="S3023" s="4">
        <v>44.92</v>
      </c>
      <c r="T3023" s="4">
        <v>48.009</v>
      </c>
      <c r="U3023" s="4">
        <v>51.19</v>
      </c>
      <c r="V3023" s="4">
        <v>52.188000000000002</v>
      </c>
      <c r="W3023" s="4">
        <v>47.357999999999997</v>
      </c>
      <c r="X3023" s="4">
        <v>35.984999999999999</v>
      </c>
      <c r="Y3023" s="4">
        <v>25.922999999999998</v>
      </c>
      <c r="Z3023" s="4">
        <v>13.647</v>
      </c>
      <c r="AA3023" s="4">
        <v>4.3739999999999997</v>
      </c>
    </row>
    <row r="3024" spans="1:27" s="6" customFormat="1" x14ac:dyDescent="0.3">
      <c r="A3024" s="40">
        <v>3023</v>
      </c>
      <c r="B3024" s="18" t="s">
        <v>323</v>
      </c>
      <c r="C3024" s="43" t="s">
        <v>212</v>
      </c>
      <c r="D3024" s="41"/>
      <c r="E3024" s="41">
        <v>705</v>
      </c>
      <c r="F3024" s="41">
        <v>2095</v>
      </c>
      <c r="G3024" s="4">
        <v>38.551000000000002</v>
      </c>
      <c r="H3024" s="4">
        <v>39.713999999999999</v>
      </c>
      <c r="I3024" s="4">
        <v>41.006999999999998</v>
      </c>
      <c r="J3024" s="4">
        <v>41.866</v>
      </c>
      <c r="K3024" s="4">
        <v>41.904000000000003</v>
      </c>
      <c r="L3024" s="4">
        <v>41.56</v>
      </c>
      <c r="M3024" s="4">
        <v>41.761000000000003</v>
      </c>
      <c r="N3024" s="4">
        <v>43.232999999999997</v>
      </c>
      <c r="O3024" s="4">
        <v>45.600999999999999</v>
      </c>
      <c r="P3024" s="4">
        <v>47.459000000000003</v>
      </c>
      <c r="Q3024" s="4">
        <v>47.383000000000003</v>
      </c>
      <c r="R3024" s="4">
        <v>45.472999999999999</v>
      </c>
      <c r="S3024" s="4">
        <v>43.856000000000002</v>
      </c>
      <c r="T3024" s="4">
        <v>44.637</v>
      </c>
      <c r="U3024" s="4">
        <v>47.55</v>
      </c>
      <c r="V3024" s="4">
        <v>50.28</v>
      </c>
      <c r="W3024" s="4">
        <v>49.984000000000002</v>
      </c>
      <c r="X3024" s="4">
        <v>42.231999999999999</v>
      </c>
      <c r="Y3024" s="4">
        <v>26.63</v>
      </c>
      <c r="Z3024" s="4">
        <v>13.331</v>
      </c>
      <c r="AA3024" s="4">
        <v>4.3360000000000003</v>
      </c>
    </row>
    <row r="3025" spans="1:27" s="6" customFormat="1" x14ac:dyDescent="0.3">
      <c r="A3025" s="40">
        <v>3024</v>
      </c>
      <c r="B3025" s="18" t="s">
        <v>323</v>
      </c>
      <c r="C3025" s="43" t="s">
        <v>212</v>
      </c>
      <c r="D3025" s="41"/>
      <c r="E3025" s="41">
        <v>705</v>
      </c>
      <c r="F3025" s="41">
        <v>2100</v>
      </c>
      <c r="G3025" s="4">
        <v>38.058</v>
      </c>
      <c r="H3025" s="4">
        <v>38.588999999999999</v>
      </c>
      <c r="I3025" s="4">
        <v>39.744999999999997</v>
      </c>
      <c r="J3025" s="4">
        <v>41.177999999999997</v>
      </c>
      <c r="K3025" s="4">
        <v>42.162999999999997</v>
      </c>
      <c r="L3025" s="4">
        <v>42.177</v>
      </c>
      <c r="M3025" s="4">
        <v>41.756</v>
      </c>
      <c r="N3025" s="4">
        <v>41.887</v>
      </c>
      <c r="O3025" s="4">
        <v>43.302</v>
      </c>
      <c r="P3025" s="4">
        <v>45.621000000000002</v>
      </c>
      <c r="Q3025" s="4">
        <v>47.433</v>
      </c>
      <c r="R3025" s="4">
        <v>47.296999999999997</v>
      </c>
      <c r="S3025" s="4">
        <v>45.31</v>
      </c>
      <c r="T3025" s="4">
        <v>43.62</v>
      </c>
      <c r="U3025" s="4">
        <v>44.271999999999998</v>
      </c>
      <c r="V3025" s="4">
        <v>46.823</v>
      </c>
      <c r="W3025" s="4">
        <v>48.414000000000001</v>
      </c>
      <c r="X3025" s="4">
        <v>45.103000000000002</v>
      </c>
      <c r="Y3025" s="4">
        <v>31.977</v>
      </c>
      <c r="Z3025" s="4">
        <v>14.218</v>
      </c>
      <c r="AA3025" s="4">
        <v>4.4249999999999998</v>
      </c>
    </row>
    <row r="3026" spans="1:27" s="6" customFormat="1" x14ac:dyDescent="0.3">
      <c r="A3026" s="40">
        <v>3025</v>
      </c>
      <c r="B3026" s="18" t="s">
        <v>323</v>
      </c>
      <c r="C3026" s="43" t="s">
        <v>213</v>
      </c>
      <c r="D3026" s="41">
        <v>21</v>
      </c>
      <c r="E3026" s="41">
        <v>724</v>
      </c>
      <c r="F3026" s="41">
        <v>2015</v>
      </c>
      <c r="G3026" s="4">
        <v>1051.183</v>
      </c>
      <c r="H3026" s="4">
        <v>1191.9469999999999</v>
      </c>
      <c r="I3026" s="4">
        <v>1111.57</v>
      </c>
      <c r="J3026" s="4">
        <v>1020.152</v>
      </c>
      <c r="K3026" s="4">
        <v>1101.4749999999999</v>
      </c>
      <c r="L3026" s="4">
        <v>1228.902</v>
      </c>
      <c r="M3026" s="4">
        <v>1525.442</v>
      </c>
      <c r="N3026" s="4">
        <v>1919.6289999999999</v>
      </c>
      <c r="O3026" s="4">
        <v>1949.2940000000001</v>
      </c>
      <c r="P3026" s="4">
        <v>1837.7059999999999</v>
      </c>
      <c r="Q3026" s="4">
        <v>1770.1579999999999</v>
      </c>
      <c r="R3026" s="4">
        <v>1586.0039999999999</v>
      </c>
      <c r="S3026" s="4">
        <v>1331.5640000000001</v>
      </c>
      <c r="T3026" s="4">
        <v>1241.0809999999999</v>
      </c>
      <c r="U3026" s="4">
        <v>1072.7639999999999</v>
      </c>
      <c r="V3026" s="4">
        <v>914.56700000000001</v>
      </c>
      <c r="W3026" s="4">
        <v>883.26700000000005</v>
      </c>
      <c r="X3026" s="4">
        <v>569.649</v>
      </c>
      <c r="Y3026" s="4">
        <v>255.43899999999999</v>
      </c>
      <c r="Z3026" s="4">
        <v>59.786999999999999</v>
      </c>
      <c r="AA3026" s="4">
        <v>7.8730000000000002</v>
      </c>
    </row>
    <row r="3027" spans="1:27" s="6" customFormat="1" x14ac:dyDescent="0.3">
      <c r="A3027" s="40">
        <v>3026</v>
      </c>
      <c r="B3027" s="18" t="s">
        <v>323</v>
      </c>
      <c r="C3027" s="43" t="s">
        <v>213</v>
      </c>
      <c r="D3027" s="41">
        <v>21</v>
      </c>
      <c r="E3027" s="41">
        <v>724</v>
      </c>
      <c r="F3027" s="41">
        <v>2020</v>
      </c>
      <c r="G3027" s="4">
        <v>961.36099999999999</v>
      </c>
      <c r="H3027" s="4">
        <v>1056.0429999999999</v>
      </c>
      <c r="I3027" s="4">
        <v>1194.4970000000001</v>
      </c>
      <c r="J3027" s="4">
        <v>1119.328</v>
      </c>
      <c r="K3027" s="4">
        <v>1038.5509999999999</v>
      </c>
      <c r="L3027" s="4">
        <v>1123.9549999999999</v>
      </c>
      <c r="M3027" s="4">
        <v>1247.0899999999999</v>
      </c>
      <c r="N3027" s="4">
        <v>1536.787</v>
      </c>
      <c r="O3027" s="4">
        <v>1923.6389999999999</v>
      </c>
      <c r="P3027" s="4">
        <v>1946.2840000000001</v>
      </c>
      <c r="Q3027" s="4">
        <v>1827.7750000000001</v>
      </c>
      <c r="R3027" s="4">
        <v>1752.8889999999999</v>
      </c>
      <c r="S3027" s="4">
        <v>1562.9269999999999</v>
      </c>
      <c r="T3027" s="4">
        <v>1303.134</v>
      </c>
      <c r="U3027" s="4">
        <v>1198.1320000000001</v>
      </c>
      <c r="V3027" s="4">
        <v>1004.183</v>
      </c>
      <c r="W3027" s="4">
        <v>796.40700000000004</v>
      </c>
      <c r="X3027" s="4">
        <v>657.053</v>
      </c>
      <c r="Y3027" s="4">
        <v>314.55</v>
      </c>
      <c r="Z3027" s="4">
        <v>86.239000000000004</v>
      </c>
      <c r="AA3027" s="4">
        <v>10.603999999999999</v>
      </c>
    </row>
    <row r="3028" spans="1:27" s="6" customFormat="1" x14ac:dyDescent="0.3">
      <c r="A3028" s="40">
        <v>3027</v>
      </c>
      <c r="B3028" s="18" t="s">
        <v>323</v>
      </c>
      <c r="C3028" s="43" t="s">
        <v>213</v>
      </c>
      <c r="D3028" s="41">
        <v>21</v>
      </c>
      <c r="E3028" s="41">
        <v>724</v>
      </c>
      <c r="F3028" s="41">
        <v>2025</v>
      </c>
      <c r="G3028" s="4">
        <v>885.55399999999997</v>
      </c>
      <c r="H3028" s="4">
        <v>967.65099999999995</v>
      </c>
      <c r="I3028" s="4">
        <v>1059.4079999999999</v>
      </c>
      <c r="J3028" s="4">
        <v>1204.3589999999999</v>
      </c>
      <c r="K3028" s="4">
        <v>1142.5139999999999</v>
      </c>
      <c r="L3028" s="4">
        <v>1066.989</v>
      </c>
      <c r="M3028" s="4">
        <v>1147.2170000000001</v>
      </c>
      <c r="N3028" s="4">
        <v>1262.4770000000001</v>
      </c>
      <c r="O3028" s="4">
        <v>1544.442</v>
      </c>
      <c r="P3028" s="4">
        <v>1922.9949999999999</v>
      </c>
      <c r="Q3028" s="4">
        <v>1937.7139999999999</v>
      </c>
      <c r="R3028" s="4">
        <v>1812.1690000000001</v>
      </c>
      <c r="S3028" s="4">
        <v>1730.0170000000001</v>
      </c>
      <c r="T3028" s="4">
        <v>1532.912</v>
      </c>
      <c r="U3028" s="4">
        <v>1262.7570000000001</v>
      </c>
      <c r="V3028" s="4">
        <v>1129.171</v>
      </c>
      <c r="W3028" s="4">
        <v>885.255</v>
      </c>
      <c r="X3028" s="4">
        <v>604.80799999999999</v>
      </c>
      <c r="Y3028" s="4">
        <v>373.101</v>
      </c>
      <c r="Z3028" s="4">
        <v>109.524</v>
      </c>
      <c r="AA3028" s="4">
        <v>15.505000000000001</v>
      </c>
    </row>
    <row r="3029" spans="1:27" s="6" customFormat="1" x14ac:dyDescent="0.3">
      <c r="A3029" s="40">
        <v>3028</v>
      </c>
      <c r="B3029" s="18" t="s">
        <v>323</v>
      </c>
      <c r="C3029" s="43" t="s">
        <v>213</v>
      </c>
      <c r="D3029" s="41">
        <v>21</v>
      </c>
      <c r="E3029" s="41">
        <v>724</v>
      </c>
      <c r="F3029" s="41">
        <v>2030</v>
      </c>
      <c r="G3029" s="4">
        <v>856.68899999999996</v>
      </c>
      <c r="H3029" s="4">
        <v>894.57600000000002</v>
      </c>
      <c r="I3029" s="4">
        <v>972.53700000000003</v>
      </c>
      <c r="J3029" s="4">
        <v>1073.5039999999999</v>
      </c>
      <c r="K3029" s="4">
        <v>1237.0989999999999</v>
      </c>
      <c r="L3029" s="4">
        <v>1182.617</v>
      </c>
      <c r="M3029" s="4">
        <v>1100.0920000000001</v>
      </c>
      <c r="N3029" s="4">
        <v>1169.72</v>
      </c>
      <c r="O3029" s="4">
        <v>1275.579</v>
      </c>
      <c r="P3029" s="4">
        <v>1548.847</v>
      </c>
      <c r="Q3029" s="4">
        <v>1917.6120000000001</v>
      </c>
      <c r="R3029" s="4">
        <v>1923.9639999999999</v>
      </c>
      <c r="S3029" s="4">
        <v>1791.6289999999999</v>
      </c>
      <c r="T3029" s="4">
        <v>1700.616</v>
      </c>
      <c r="U3029" s="4">
        <v>1490.702</v>
      </c>
      <c r="V3029" s="4">
        <v>1197.826</v>
      </c>
      <c r="W3029" s="4">
        <v>1007.265</v>
      </c>
      <c r="X3029" s="4">
        <v>686.024</v>
      </c>
      <c r="Y3029" s="4">
        <v>353.17899999999997</v>
      </c>
      <c r="Z3029" s="4">
        <v>134.078</v>
      </c>
      <c r="AA3029" s="4">
        <v>20.462</v>
      </c>
    </row>
    <row r="3030" spans="1:27" s="6" customFormat="1" x14ac:dyDescent="0.3">
      <c r="A3030" s="40">
        <v>3029</v>
      </c>
      <c r="B3030" s="18" t="s">
        <v>323</v>
      </c>
      <c r="C3030" s="43" t="s">
        <v>213</v>
      </c>
      <c r="D3030" s="41">
        <v>21</v>
      </c>
      <c r="E3030" s="41">
        <v>724</v>
      </c>
      <c r="F3030" s="41">
        <v>2035</v>
      </c>
      <c r="G3030" s="4">
        <v>870.87199999999996</v>
      </c>
      <c r="H3030" s="4">
        <v>865.75300000000004</v>
      </c>
      <c r="I3030" s="4">
        <v>899.50800000000004</v>
      </c>
      <c r="J3030" s="4">
        <v>986.70299999999997</v>
      </c>
      <c r="K3030" s="4">
        <v>1106.3710000000001</v>
      </c>
      <c r="L3030" s="4">
        <v>1277.239</v>
      </c>
      <c r="M3030" s="4">
        <v>1215.7460000000001</v>
      </c>
      <c r="N3030" s="4">
        <v>1122.8050000000001</v>
      </c>
      <c r="O3030" s="4">
        <v>1183.2850000000001</v>
      </c>
      <c r="P3030" s="4">
        <v>1281.46</v>
      </c>
      <c r="Q3030" s="4">
        <v>1546.6949999999999</v>
      </c>
      <c r="R3030" s="4">
        <v>1905.7560000000001</v>
      </c>
      <c r="S3030" s="4">
        <v>1904.443</v>
      </c>
      <c r="T3030" s="4">
        <v>1764.4559999999999</v>
      </c>
      <c r="U3030" s="4">
        <v>1658.894</v>
      </c>
      <c r="V3030" s="4">
        <v>1422.193</v>
      </c>
      <c r="W3030" s="4">
        <v>1080.201</v>
      </c>
      <c r="X3030" s="4">
        <v>795.66700000000003</v>
      </c>
      <c r="Y3030" s="4">
        <v>411.66300000000001</v>
      </c>
      <c r="Z3030" s="4">
        <v>130.965</v>
      </c>
      <c r="AA3030" s="4">
        <v>25.859000000000002</v>
      </c>
    </row>
    <row r="3031" spans="1:27" s="6" customFormat="1" x14ac:dyDescent="0.3">
      <c r="A3031" s="40">
        <v>3030</v>
      </c>
      <c r="B3031" s="18" t="s">
        <v>323</v>
      </c>
      <c r="C3031" s="43" t="s">
        <v>213</v>
      </c>
      <c r="D3031" s="41">
        <v>21</v>
      </c>
      <c r="E3031" s="41">
        <v>724</v>
      </c>
      <c r="F3031" s="41">
        <v>2040</v>
      </c>
      <c r="G3031" s="4">
        <v>902.423</v>
      </c>
      <c r="H3031" s="4">
        <v>879.96699999999998</v>
      </c>
      <c r="I3031" s="4">
        <v>870.71600000000001</v>
      </c>
      <c r="J3031" s="4">
        <v>913.73</v>
      </c>
      <c r="K3031" s="4">
        <v>1019.653</v>
      </c>
      <c r="L3031" s="4">
        <v>1146.6389999999999</v>
      </c>
      <c r="M3031" s="4">
        <v>1310.412</v>
      </c>
      <c r="N3031" s="4">
        <v>1238.49</v>
      </c>
      <c r="O3031" s="4">
        <v>1136.681</v>
      </c>
      <c r="P3031" s="4">
        <v>1189.873</v>
      </c>
      <c r="Q3031" s="4">
        <v>1281.4949999999999</v>
      </c>
      <c r="R3031" s="4">
        <v>1539.191</v>
      </c>
      <c r="S3031" s="4">
        <v>1888.6579999999999</v>
      </c>
      <c r="T3031" s="4">
        <v>1878.6769999999999</v>
      </c>
      <c r="U3031" s="4">
        <v>1726.021</v>
      </c>
      <c r="V3031" s="4">
        <v>1590.915</v>
      </c>
      <c r="W3031" s="4">
        <v>1295.3209999999999</v>
      </c>
      <c r="X3031" s="4">
        <v>868.72</v>
      </c>
      <c r="Y3031" s="4">
        <v>490.08199999999999</v>
      </c>
      <c r="Z3031" s="4">
        <v>157.42400000000001</v>
      </c>
      <c r="AA3031" s="4">
        <v>26.824999999999999</v>
      </c>
    </row>
    <row r="3032" spans="1:27" s="6" customFormat="1" x14ac:dyDescent="0.3">
      <c r="A3032" s="40">
        <v>3031</v>
      </c>
      <c r="B3032" s="18" t="s">
        <v>323</v>
      </c>
      <c r="C3032" s="43" t="s">
        <v>213</v>
      </c>
      <c r="D3032" s="41">
        <v>21</v>
      </c>
      <c r="E3032" s="41">
        <v>724</v>
      </c>
      <c r="F3032" s="41">
        <v>2045</v>
      </c>
      <c r="G3032" s="4">
        <v>916.46</v>
      </c>
      <c r="H3032" s="4">
        <v>911.53899999999999</v>
      </c>
      <c r="I3032" s="4">
        <v>884.94600000000003</v>
      </c>
      <c r="J3032" s="4">
        <v>884.97199999999998</v>
      </c>
      <c r="K3032" s="4">
        <v>946.74699999999996</v>
      </c>
      <c r="L3032" s="4">
        <v>1060.0219999999999</v>
      </c>
      <c r="M3032" s="4">
        <v>1179.9559999999999</v>
      </c>
      <c r="N3032" s="4">
        <v>1333.2059999999999</v>
      </c>
      <c r="O3032" s="4">
        <v>1252.4159999999999</v>
      </c>
      <c r="P3032" s="4">
        <v>1143.7750000000001</v>
      </c>
      <c r="Q3032" s="4">
        <v>1190.999</v>
      </c>
      <c r="R3032" s="4">
        <v>1276.98</v>
      </c>
      <c r="S3032" s="4">
        <v>1527.5740000000001</v>
      </c>
      <c r="T3032" s="4">
        <v>1866.104</v>
      </c>
      <c r="U3032" s="4">
        <v>1842.4970000000001</v>
      </c>
      <c r="V3032" s="4">
        <v>1663.309</v>
      </c>
      <c r="W3032" s="4">
        <v>1462.5809999999999</v>
      </c>
      <c r="X3032" s="4">
        <v>1059.797</v>
      </c>
      <c r="Y3032" s="4">
        <v>549.01499999999999</v>
      </c>
      <c r="Z3032" s="4">
        <v>193.31700000000001</v>
      </c>
      <c r="AA3032" s="4">
        <v>32.232999999999997</v>
      </c>
    </row>
    <row r="3033" spans="1:27" s="6" customFormat="1" x14ac:dyDescent="0.3">
      <c r="A3033" s="40">
        <v>3032</v>
      </c>
      <c r="B3033" s="18" t="s">
        <v>323</v>
      </c>
      <c r="C3033" s="43" t="s">
        <v>213</v>
      </c>
      <c r="D3033" s="41">
        <v>21</v>
      </c>
      <c r="E3033" s="41">
        <v>724</v>
      </c>
      <c r="F3033" s="41">
        <v>2050</v>
      </c>
      <c r="G3033" s="4">
        <v>892.98599999999999</v>
      </c>
      <c r="H3033" s="4">
        <v>925.59900000000005</v>
      </c>
      <c r="I3033" s="4">
        <v>916.53099999999995</v>
      </c>
      <c r="J3033" s="4">
        <v>899.22500000000002</v>
      </c>
      <c r="K3033" s="4">
        <v>918.04200000000003</v>
      </c>
      <c r="L3033" s="4">
        <v>987.178</v>
      </c>
      <c r="M3033" s="4">
        <v>1093.452</v>
      </c>
      <c r="N3033" s="4">
        <v>1202.971</v>
      </c>
      <c r="O3033" s="4">
        <v>1347.2239999999999</v>
      </c>
      <c r="P3033" s="4">
        <v>1259.5930000000001</v>
      </c>
      <c r="Q3033" s="4">
        <v>1145.6780000000001</v>
      </c>
      <c r="R3033" s="4">
        <v>1187.9870000000001</v>
      </c>
      <c r="S3033" s="4">
        <v>1269.126</v>
      </c>
      <c r="T3033" s="4">
        <v>1511.9079999999999</v>
      </c>
      <c r="U3033" s="4">
        <v>1834.634</v>
      </c>
      <c r="V3033" s="4">
        <v>1783.5450000000001</v>
      </c>
      <c r="W3033" s="4">
        <v>1542.758</v>
      </c>
      <c r="X3033" s="4">
        <v>1216.7840000000001</v>
      </c>
      <c r="Y3033" s="4">
        <v>687.12900000000002</v>
      </c>
      <c r="Z3033" s="4">
        <v>223.52699999999999</v>
      </c>
      <c r="AA3033" s="4">
        <v>40.383000000000003</v>
      </c>
    </row>
    <row r="3034" spans="1:27" s="6" customFormat="1" x14ac:dyDescent="0.3">
      <c r="A3034" s="40">
        <v>3033</v>
      </c>
      <c r="B3034" s="18" t="s">
        <v>323</v>
      </c>
      <c r="C3034" s="43" t="s">
        <v>213</v>
      </c>
      <c r="D3034" s="41">
        <v>21</v>
      </c>
      <c r="E3034" s="41">
        <v>724</v>
      </c>
      <c r="F3034" s="41">
        <v>2055</v>
      </c>
      <c r="G3034" s="4">
        <v>852.928</v>
      </c>
      <c r="H3034" s="4">
        <v>901.68499999999995</v>
      </c>
      <c r="I3034" s="4">
        <v>930.35299999999995</v>
      </c>
      <c r="J3034" s="4">
        <v>930.10799999999995</v>
      </c>
      <c r="K3034" s="4">
        <v>930.654</v>
      </c>
      <c r="L3034" s="4">
        <v>956.495</v>
      </c>
      <c r="M3034" s="4">
        <v>1018.997</v>
      </c>
      <c r="N3034" s="4">
        <v>1115.4349999999999</v>
      </c>
      <c r="O3034" s="4">
        <v>1216.5740000000001</v>
      </c>
      <c r="P3034" s="4">
        <v>1354.067</v>
      </c>
      <c r="Q3034" s="4">
        <v>1261.3240000000001</v>
      </c>
      <c r="R3034" s="4">
        <v>1143.558</v>
      </c>
      <c r="S3034" s="4">
        <v>1181.9190000000001</v>
      </c>
      <c r="T3034" s="4">
        <v>1258.096</v>
      </c>
      <c r="U3034" s="4">
        <v>1489.9749999999999</v>
      </c>
      <c r="V3034" s="4">
        <v>1783.502</v>
      </c>
      <c r="W3034" s="4">
        <v>1668.41</v>
      </c>
      <c r="X3034" s="4">
        <v>1304.8109999999999</v>
      </c>
      <c r="Y3034" s="4">
        <v>809.68499999999995</v>
      </c>
      <c r="Z3034" s="4">
        <v>289.11599999999999</v>
      </c>
      <c r="AA3034" s="4">
        <v>48.417000000000002</v>
      </c>
    </row>
    <row r="3035" spans="1:27" s="6" customFormat="1" x14ac:dyDescent="0.3">
      <c r="A3035" s="40">
        <v>3034</v>
      </c>
      <c r="B3035" s="18" t="s">
        <v>323</v>
      </c>
      <c r="C3035" s="43" t="s">
        <v>213</v>
      </c>
      <c r="D3035" s="41">
        <v>21</v>
      </c>
      <c r="E3035" s="41">
        <v>724</v>
      </c>
      <c r="F3035" s="41">
        <v>2060</v>
      </c>
      <c r="G3035" s="4">
        <v>823.30899999999997</v>
      </c>
      <c r="H3035" s="4">
        <v>861.18399999999997</v>
      </c>
      <c r="I3035" s="4">
        <v>906.20500000000004</v>
      </c>
      <c r="J3035" s="4">
        <v>943.22400000000005</v>
      </c>
      <c r="K3035" s="4">
        <v>959.89099999999996</v>
      </c>
      <c r="L3035" s="4">
        <v>967.09400000000005</v>
      </c>
      <c r="M3035" s="4">
        <v>986.67899999999997</v>
      </c>
      <c r="N3035" s="4">
        <v>1039.9159999999999</v>
      </c>
      <c r="O3035" s="4">
        <v>1128.5060000000001</v>
      </c>
      <c r="P3035" s="4">
        <v>1223.4839999999999</v>
      </c>
      <c r="Q3035" s="4">
        <v>1355.732</v>
      </c>
      <c r="R3035" s="4">
        <v>1259.1990000000001</v>
      </c>
      <c r="S3035" s="4">
        <v>1138.7</v>
      </c>
      <c r="T3035" s="4">
        <v>1173.1410000000001</v>
      </c>
      <c r="U3035" s="4">
        <v>1242.4380000000001</v>
      </c>
      <c r="V3035" s="4">
        <v>1453.9269999999999</v>
      </c>
      <c r="W3035" s="4">
        <v>1681.0129999999999</v>
      </c>
      <c r="X3035" s="4">
        <v>1432.3720000000001</v>
      </c>
      <c r="Y3035" s="4">
        <v>889.67200000000003</v>
      </c>
      <c r="Z3035" s="4">
        <v>351.64699999999999</v>
      </c>
      <c r="AA3035" s="4">
        <v>63.412999999999997</v>
      </c>
    </row>
    <row r="3036" spans="1:27" s="6" customFormat="1" x14ac:dyDescent="0.3">
      <c r="A3036" s="40">
        <v>3035</v>
      </c>
      <c r="B3036" s="18" t="s">
        <v>323</v>
      </c>
      <c r="C3036" s="43" t="s">
        <v>213</v>
      </c>
      <c r="D3036" s="41">
        <v>21</v>
      </c>
      <c r="E3036" s="41">
        <v>724</v>
      </c>
      <c r="F3036" s="41">
        <v>2065</v>
      </c>
      <c r="G3036" s="4">
        <v>812.62900000000002</v>
      </c>
      <c r="H3036" s="4">
        <v>831.12199999999996</v>
      </c>
      <c r="I3036" s="4">
        <v>865.45899999999995</v>
      </c>
      <c r="J3036" s="4">
        <v>918.37400000000002</v>
      </c>
      <c r="K3036" s="4">
        <v>971.36699999999996</v>
      </c>
      <c r="L3036" s="4">
        <v>994.32799999999997</v>
      </c>
      <c r="M3036" s="4">
        <v>995.63199999999995</v>
      </c>
      <c r="N3036" s="4">
        <v>1006.492</v>
      </c>
      <c r="O3036" s="4">
        <v>1052.4100000000001</v>
      </c>
      <c r="P3036" s="4">
        <v>1135.3430000000001</v>
      </c>
      <c r="Q3036" s="4">
        <v>1225.7260000000001</v>
      </c>
      <c r="R3036" s="4">
        <v>1353.8119999999999</v>
      </c>
      <c r="S3036" s="4">
        <v>1254.557</v>
      </c>
      <c r="T3036" s="4">
        <v>1131.557</v>
      </c>
      <c r="U3036" s="4">
        <v>1160.7329999999999</v>
      </c>
      <c r="V3036" s="4">
        <v>1216.7059999999999</v>
      </c>
      <c r="W3036" s="4">
        <v>1380.473</v>
      </c>
      <c r="X3036" s="4">
        <v>1464.8230000000001</v>
      </c>
      <c r="Y3036" s="4">
        <v>1001.329</v>
      </c>
      <c r="Z3036" s="4">
        <v>399.48</v>
      </c>
      <c r="AA3036" s="4">
        <v>79.981999999999999</v>
      </c>
    </row>
    <row r="3037" spans="1:27" s="6" customFormat="1" x14ac:dyDescent="0.3">
      <c r="A3037" s="40">
        <v>3036</v>
      </c>
      <c r="B3037" s="18" t="s">
        <v>323</v>
      </c>
      <c r="C3037" s="43" t="s">
        <v>213</v>
      </c>
      <c r="D3037" s="41">
        <v>21</v>
      </c>
      <c r="E3037" s="41">
        <v>724</v>
      </c>
      <c r="F3037" s="41">
        <v>2070</v>
      </c>
      <c r="G3037" s="4">
        <v>816.75</v>
      </c>
      <c r="H3037" s="4">
        <v>819.99</v>
      </c>
      <c r="I3037" s="4">
        <v>835.15200000000004</v>
      </c>
      <c r="J3037" s="4">
        <v>876.92899999999997</v>
      </c>
      <c r="K3037" s="4">
        <v>944.88499999999999</v>
      </c>
      <c r="L3037" s="4">
        <v>1003.792</v>
      </c>
      <c r="M3037" s="4">
        <v>1021.203</v>
      </c>
      <c r="N3037" s="4">
        <v>1014.322</v>
      </c>
      <c r="O3037" s="4">
        <v>1018.352</v>
      </c>
      <c r="P3037" s="4">
        <v>1059.1020000000001</v>
      </c>
      <c r="Q3037" s="4">
        <v>1137.9280000000001</v>
      </c>
      <c r="R3037" s="4">
        <v>1224.8330000000001</v>
      </c>
      <c r="S3037" s="4">
        <v>1349.5930000000001</v>
      </c>
      <c r="T3037" s="4">
        <v>1247.845</v>
      </c>
      <c r="U3037" s="4">
        <v>1121.518</v>
      </c>
      <c r="V3037" s="4">
        <v>1140.3800000000001</v>
      </c>
      <c r="W3037" s="4">
        <v>1163.2329999999999</v>
      </c>
      <c r="X3037" s="4">
        <v>1220.414</v>
      </c>
      <c r="Y3037" s="4">
        <v>1049.954</v>
      </c>
      <c r="Z3037" s="4">
        <v>465.33800000000002</v>
      </c>
      <c r="AA3037" s="4">
        <v>94.870999999999995</v>
      </c>
    </row>
    <row r="3038" spans="1:27" s="6" customFormat="1" x14ac:dyDescent="0.3">
      <c r="A3038" s="40">
        <v>3037</v>
      </c>
      <c r="B3038" s="18" t="s">
        <v>323</v>
      </c>
      <c r="C3038" s="43" t="s">
        <v>213</v>
      </c>
      <c r="D3038" s="41">
        <v>21</v>
      </c>
      <c r="E3038" s="41">
        <v>724</v>
      </c>
      <c r="F3038" s="41">
        <v>2075</v>
      </c>
      <c r="G3038" s="4">
        <v>823.76900000000001</v>
      </c>
      <c r="H3038" s="4">
        <v>823.65200000000004</v>
      </c>
      <c r="I3038" s="4">
        <v>823.774</v>
      </c>
      <c r="J3038" s="4">
        <v>845.91899999999998</v>
      </c>
      <c r="K3038" s="4">
        <v>901.798</v>
      </c>
      <c r="L3038" s="4">
        <v>975.30700000000002</v>
      </c>
      <c r="M3038" s="4">
        <v>1029.0050000000001</v>
      </c>
      <c r="N3038" s="4">
        <v>1038.7550000000001</v>
      </c>
      <c r="O3038" s="4">
        <v>1025.5</v>
      </c>
      <c r="P3038" s="4">
        <v>1024.787</v>
      </c>
      <c r="Q3038" s="4">
        <v>1061.8989999999999</v>
      </c>
      <c r="R3038" s="4">
        <v>1137.721</v>
      </c>
      <c r="S3038" s="4">
        <v>1221.9559999999999</v>
      </c>
      <c r="T3038" s="4">
        <v>1343.502</v>
      </c>
      <c r="U3038" s="4">
        <v>1238.52</v>
      </c>
      <c r="V3038" s="4">
        <v>1104.9749999999999</v>
      </c>
      <c r="W3038" s="4">
        <v>1097.0229999999999</v>
      </c>
      <c r="X3038" s="4">
        <v>1042.239</v>
      </c>
      <c r="Y3038" s="4">
        <v>896.13800000000003</v>
      </c>
      <c r="Z3038" s="4">
        <v>504.91399999999999</v>
      </c>
      <c r="AA3038" s="4">
        <v>113.857</v>
      </c>
    </row>
    <row r="3039" spans="1:27" s="6" customFormat="1" x14ac:dyDescent="0.3">
      <c r="A3039" s="40">
        <v>3038</v>
      </c>
      <c r="B3039" s="18" t="s">
        <v>323</v>
      </c>
      <c r="C3039" s="43" t="s">
        <v>213</v>
      </c>
      <c r="D3039" s="41">
        <v>21</v>
      </c>
      <c r="E3039" s="41">
        <v>724</v>
      </c>
      <c r="F3039" s="41">
        <v>2080</v>
      </c>
      <c r="G3039" s="4">
        <v>820.63300000000004</v>
      </c>
      <c r="H3039" s="4">
        <v>830.21699999999998</v>
      </c>
      <c r="I3039" s="4">
        <v>827.18700000000001</v>
      </c>
      <c r="J3039" s="4">
        <v>833.82600000000002</v>
      </c>
      <c r="K3039" s="4">
        <v>869.14300000000003</v>
      </c>
      <c r="L3039" s="4">
        <v>930.20799999999997</v>
      </c>
      <c r="M3039" s="4">
        <v>998.86099999999999</v>
      </c>
      <c r="N3039" s="4">
        <v>1045.414</v>
      </c>
      <c r="O3039" s="4">
        <v>1049.229</v>
      </c>
      <c r="P3039" s="4">
        <v>1031.6089999999999</v>
      </c>
      <c r="Q3039" s="4">
        <v>1027.6469999999999</v>
      </c>
      <c r="R3039" s="4">
        <v>1062.184</v>
      </c>
      <c r="S3039" s="4">
        <v>1135.7629999999999</v>
      </c>
      <c r="T3039" s="4">
        <v>1217.5129999999999</v>
      </c>
      <c r="U3039" s="4">
        <v>1335.1120000000001</v>
      </c>
      <c r="V3039" s="4">
        <v>1223.1790000000001</v>
      </c>
      <c r="W3039" s="4">
        <v>1068.8019999999999</v>
      </c>
      <c r="X3039" s="4">
        <v>995.06100000000004</v>
      </c>
      <c r="Y3039" s="4">
        <v>783.09699999999998</v>
      </c>
      <c r="Z3039" s="4">
        <v>445.67599999999999</v>
      </c>
      <c r="AA3039" s="4">
        <v>129.15</v>
      </c>
    </row>
    <row r="3040" spans="1:27" s="6" customFormat="1" x14ac:dyDescent="0.3">
      <c r="A3040" s="40">
        <v>3039</v>
      </c>
      <c r="B3040" s="18" t="s">
        <v>323</v>
      </c>
      <c r="C3040" s="43" t="s">
        <v>213</v>
      </c>
      <c r="D3040" s="41">
        <v>21</v>
      </c>
      <c r="E3040" s="41">
        <v>724</v>
      </c>
      <c r="F3040" s="41">
        <v>2085</v>
      </c>
      <c r="G3040" s="4">
        <v>805.04499999999996</v>
      </c>
      <c r="H3040" s="4">
        <v>826.62300000000005</v>
      </c>
      <c r="I3040" s="4">
        <v>833.505</v>
      </c>
      <c r="J3040" s="4">
        <v>836.53499999999997</v>
      </c>
      <c r="K3040" s="4">
        <v>855.40300000000002</v>
      </c>
      <c r="L3040" s="4">
        <v>895.53800000000001</v>
      </c>
      <c r="M3040" s="4">
        <v>952.10199999999998</v>
      </c>
      <c r="N3040" s="4">
        <v>1014.126</v>
      </c>
      <c r="O3040" s="4">
        <v>1055.194</v>
      </c>
      <c r="P3040" s="4">
        <v>1054.99</v>
      </c>
      <c r="Q3040" s="4">
        <v>1034.4259999999999</v>
      </c>
      <c r="R3040" s="4">
        <v>1028.2550000000001</v>
      </c>
      <c r="S3040" s="4">
        <v>1060.9739999999999</v>
      </c>
      <c r="T3040" s="4">
        <v>1132.5530000000001</v>
      </c>
      <c r="U3040" s="4">
        <v>1211.434</v>
      </c>
      <c r="V3040" s="4">
        <v>1321.6020000000001</v>
      </c>
      <c r="W3040" s="4">
        <v>1189.421</v>
      </c>
      <c r="X3040" s="4">
        <v>981.55799999999999</v>
      </c>
      <c r="Y3040" s="4">
        <v>765.96799999999996</v>
      </c>
      <c r="Z3040" s="4">
        <v>403.97699999999998</v>
      </c>
      <c r="AA3040" s="4">
        <v>123.565</v>
      </c>
    </row>
    <row r="3041" spans="1:27" s="6" customFormat="1" x14ac:dyDescent="0.3">
      <c r="A3041" s="40">
        <v>3040</v>
      </c>
      <c r="B3041" s="18" t="s">
        <v>323</v>
      </c>
      <c r="C3041" s="43" t="s">
        <v>213</v>
      </c>
      <c r="D3041" s="41">
        <v>21</v>
      </c>
      <c r="E3041" s="41">
        <v>724</v>
      </c>
      <c r="F3041" s="41">
        <v>2090</v>
      </c>
      <c r="G3041" s="4">
        <v>783.27300000000002</v>
      </c>
      <c r="H3041" s="4">
        <v>810.58100000000002</v>
      </c>
      <c r="I3041" s="4">
        <v>829.66499999999996</v>
      </c>
      <c r="J3041" s="4">
        <v>842.13599999999997</v>
      </c>
      <c r="K3041" s="4">
        <v>856.46400000000006</v>
      </c>
      <c r="L3041" s="4">
        <v>879.78</v>
      </c>
      <c r="M3041" s="4">
        <v>915.76300000000003</v>
      </c>
      <c r="N3041" s="4">
        <v>966.22699999999998</v>
      </c>
      <c r="O3041" s="4">
        <v>1023.216</v>
      </c>
      <c r="P3041" s="4">
        <v>1060.6020000000001</v>
      </c>
      <c r="Q3041" s="4">
        <v>1057.7280000000001</v>
      </c>
      <c r="R3041" s="4">
        <v>1035.2190000000001</v>
      </c>
      <c r="S3041" s="4">
        <v>1027.5530000000001</v>
      </c>
      <c r="T3041" s="4">
        <v>1058.7370000000001</v>
      </c>
      <c r="U3041" s="4">
        <v>1128.152</v>
      </c>
      <c r="V3041" s="4">
        <v>1201.693</v>
      </c>
      <c r="W3041" s="4">
        <v>1291.4159999999999</v>
      </c>
      <c r="X3041" s="4">
        <v>1105.3240000000001</v>
      </c>
      <c r="Y3041" s="4">
        <v>774.12400000000002</v>
      </c>
      <c r="Z3041" s="4">
        <v>410.483</v>
      </c>
      <c r="AA3041" s="4">
        <v>116.99299999999999</v>
      </c>
    </row>
    <row r="3042" spans="1:27" s="6" customFormat="1" x14ac:dyDescent="0.3">
      <c r="A3042" s="40">
        <v>3041</v>
      </c>
      <c r="B3042" s="18" t="s">
        <v>323</v>
      </c>
      <c r="C3042" s="43" t="s">
        <v>213</v>
      </c>
      <c r="D3042" s="41">
        <v>21</v>
      </c>
      <c r="E3042" s="41">
        <v>724</v>
      </c>
      <c r="F3042" s="41">
        <v>2095</v>
      </c>
      <c r="G3042" s="4">
        <v>766.02499999999998</v>
      </c>
      <c r="H3042" s="4">
        <v>788.35199999999998</v>
      </c>
      <c r="I3042" s="4">
        <v>813.36500000000001</v>
      </c>
      <c r="J3042" s="4">
        <v>837.58299999999997</v>
      </c>
      <c r="K3042" s="4">
        <v>860.40800000000002</v>
      </c>
      <c r="L3042" s="4">
        <v>878.81899999999996</v>
      </c>
      <c r="M3042" s="4">
        <v>898.33799999999997</v>
      </c>
      <c r="N3042" s="4">
        <v>928.73800000000006</v>
      </c>
      <c r="O3042" s="4">
        <v>974.61500000000001</v>
      </c>
      <c r="P3042" s="4">
        <v>1028.2629999999999</v>
      </c>
      <c r="Q3042" s="4">
        <v>1063.2470000000001</v>
      </c>
      <c r="R3042" s="4">
        <v>1058.6279999999999</v>
      </c>
      <c r="S3042" s="4">
        <v>1034.838</v>
      </c>
      <c r="T3042" s="4">
        <v>1025.9749999999999</v>
      </c>
      <c r="U3042" s="4">
        <v>1055.598</v>
      </c>
      <c r="V3042" s="4">
        <v>1121.0260000000001</v>
      </c>
      <c r="W3042" s="4">
        <v>1179.223</v>
      </c>
      <c r="X3042" s="4">
        <v>1212.932</v>
      </c>
      <c r="Y3042" s="4">
        <v>891.96400000000006</v>
      </c>
      <c r="Z3042" s="4">
        <v>430.70800000000003</v>
      </c>
      <c r="AA3042" s="4">
        <v>120.69199999999999</v>
      </c>
    </row>
    <row r="3043" spans="1:27" s="6" customFormat="1" x14ac:dyDescent="0.3">
      <c r="A3043" s="40">
        <v>3042</v>
      </c>
      <c r="B3043" s="18" t="s">
        <v>323</v>
      </c>
      <c r="C3043" s="43" t="s">
        <v>213</v>
      </c>
      <c r="D3043" s="41">
        <v>21</v>
      </c>
      <c r="E3043" s="41">
        <v>724</v>
      </c>
      <c r="F3043" s="41">
        <v>2100</v>
      </c>
      <c r="G3043" s="4">
        <v>755.697</v>
      </c>
      <c r="H3043" s="4">
        <v>770.64800000000002</v>
      </c>
      <c r="I3043" s="4">
        <v>790.89099999999996</v>
      </c>
      <c r="J3043" s="4">
        <v>820.57</v>
      </c>
      <c r="K3043" s="4">
        <v>854.20600000000002</v>
      </c>
      <c r="L3043" s="4">
        <v>880.73599999999999</v>
      </c>
      <c r="M3043" s="4">
        <v>895.69500000000005</v>
      </c>
      <c r="N3043" s="4">
        <v>910.15200000000004</v>
      </c>
      <c r="O3043" s="4">
        <v>936.40700000000004</v>
      </c>
      <c r="P3043" s="4">
        <v>979.29700000000003</v>
      </c>
      <c r="Q3043" s="4">
        <v>1030.807</v>
      </c>
      <c r="R3043" s="4">
        <v>1064.2439999999999</v>
      </c>
      <c r="S3043" s="4">
        <v>1058.499</v>
      </c>
      <c r="T3043" s="4">
        <v>1033.7260000000001</v>
      </c>
      <c r="U3043" s="4">
        <v>1023.7380000000001</v>
      </c>
      <c r="V3043" s="4">
        <v>1050.547</v>
      </c>
      <c r="W3043" s="4">
        <v>1104.3420000000001</v>
      </c>
      <c r="X3043" s="4">
        <v>1118.972</v>
      </c>
      <c r="Y3043" s="4">
        <v>1001.954</v>
      </c>
      <c r="Z3043" s="4">
        <v>516.49099999999999</v>
      </c>
      <c r="AA3043" s="4">
        <v>130.52199999999999</v>
      </c>
    </row>
    <row r="3044" spans="1:27" s="6" customFormat="1" x14ac:dyDescent="0.3">
      <c r="A3044" s="40">
        <v>3043</v>
      </c>
      <c r="B3044" s="18" t="s">
        <v>323</v>
      </c>
      <c r="C3044" s="43" t="s">
        <v>214</v>
      </c>
      <c r="D3044" s="41">
        <v>22</v>
      </c>
      <c r="E3044" s="41">
        <v>807</v>
      </c>
      <c r="F3044" s="41">
        <v>2015</v>
      </c>
      <c r="G3044" s="4">
        <v>56.500999999999998</v>
      </c>
      <c r="H3044" s="4">
        <v>54.8</v>
      </c>
      <c r="I3044" s="4">
        <v>59.066000000000003</v>
      </c>
      <c r="J3044" s="4">
        <v>63.695</v>
      </c>
      <c r="K3044" s="4">
        <v>74.962999999999994</v>
      </c>
      <c r="L3044" s="4">
        <v>79.597999999999999</v>
      </c>
      <c r="M3044" s="4">
        <v>80.337999999999994</v>
      </c>
      <c r="N3044" s="4">
        <v>76.197999999999993</v>
      </c>
      <c r="O3044" s="4">
        <v>72.340999999999994</v>
      </c>
      <c r="P3044" s="4">
        <v>72.929000000000002</v>
      </c>
      <c r="Q3044" s="4">
        <v>71.061000000000007</v>
      </c>
      <c r="R3044" s="4">
        <v>68.248000000000005</v>
      </c>
      <c r="S3044" s="4">
        <v>64.495000000000005</v>
      </c>
      <c r="T3044" s="4">
        <v>48.579000000000001</v>
      </c>
      <c r="U3044" s="4">
        <v>38.292999999999999</v>
      </c>
      <c r="V3044" s="4">
        <v>30.88</v>
      </c>
      <c r="W3044" s="4">
        <v>18.584</v>
      </c>
      <c r="X3044" s="4">
        <v>7.4960000000000004</v>
      </c>
      <c r="Y3044" s="4">
        <v>1.5760000000000001</v>
      </c>
      <c r="Z3044" s="4">
        <v>0.14699999999999999</v>
      </c>
      <c r="AA3044" s="4">
        <v>1.4E-2</v>
      </c>
    </row>
    <row r="3045" spans="1:27" s="6" customFormat="1" x14ac:dyDescent="0.3">
      <c r="A3045" s="40">
        <v>3044</v>
      </c>
      <c r="B3045" s="18" t="s">
        <v>323</v>
      </c>
      <c r="C3045" s="43" t="s">
        <v>214</v>
      </c>
      <c r="D3045" s="41">
        <v>22</v>
      </c>
      <c r="E3045" s="41">
        <v>807</v>
      </c>
      <c r="F3045" s="41">
        <v>2020</v>
      </c>
      <c r="G3045" s="4">
        <v>56.344000000000001</v>
      </c>
      <c r="H3045" s="4">
        <v>56.348999999999997</v>
      </c>
      <c r="I3045" s="4">
        <v>54.713999999999999</v>
      </c>
      <c r="J3045" s="4">
        <v>58.853000000000002</v>
      </c>
      <c r="K3045" s="4">
        <v>63.237000000000002</v>
      </c>
      <c r="L3045" s="4">
        <v>74.393000000000001</v>
      </c>
      <c r="M3045" s="4">
        <v>79.066000000000003</v>
      </c>
      <c r="N3045" s="4">
        <v>79.849000000000004</v>
      </c>
      <c r="O3045" s="4">
        <v>75.685000000000002</v>
      </c>
      <c r="P3045" s="4">
        <v>71.679000000000002</v>
      </c>
      <c r="Q3045" s="4">
        <v>71.906999999999996</v>
      </c>
      <c r="R3045" s="4">
        <v>69.492000000000004</v>
      </c>
      <c r="S3045" s="4">
        <v>65.873000000000005</v>
      </c>
      <c r="T3045" s="4">
        <v>60.732999999999997</v>
      </c>
      <c r="U3045" s="4">
        <v>43.515000000000001</v>
      </c>
      <c r="V3045" s="4">
        <v>31.068999999999999</v>
      </c>
      <c r="W3045" s="4">
        <v>20.564</v>
      </c>
      <c r="X3045" s="4">
        <v>8.7780000000000005</v>
      </c>
      <c r="Y3045" s="4">
        <v>2.1539999999999999</v>
      </c>
      <c r="Z3045" s="4">
        <v>0.23200000000000001</v>
      </c>
      <c r="AA3045" s="4">
        <v>1.2E-2</v>
      </c>
    </row>
    <row r="3046" spans="1:27" s="6" customFormat="1" x14ac:dyDescent="0.3">
      <c r="A3046" s="40">
        <v>3045</v>
      </c>
      <c r="B3046" s="18" t="s">
        <v>323</v>
      </c>
      <c r="C3046" s="43" t="s">
        <v>214</v>
      </c>
      <c r="D3046" s="41">
        <v>22</v>
      </c>
      <c r="E3046" s="41">
        <v>807</v>
      </c>
      <c r="F3046" s="41">
        <v>2025</v>
      </c>
      <c r="G3046" s="4">
        <v>54.29</v>
      </c>
      <c r="H3046" s="4">
        <v>56.198</v>
      </c>
      <c r="I3046" s="4">
        <v>56.264000000000003</v>
      </c>
      <c r="J3046" s="4">
        <v>54.505000000000003</v>
      </c>
      <c r="K3046" s="4">
        <v>58.402999999999999</v>
      </c>
      <c r="L3046" s="4">
        <v>62.685000000000002</v>
      </c>
      <c r="M3046" s="4">
        <v>73.876999999999995</v>
      </c>
      <c r="N3046" s="4">
        <v>78.590999999999994</v>
      </c>
      <c r="O3046" s="4">
        <v>79.340999999999994</v>
      </c>
      <c r="P3046" s="4">
        <v>75.037000000000006</v>
      </c>
      <c r="Q3046" s="4">
        <v>70.742000000000004</v>
      </c>
      <c r="R3046" s="4">
        <v>70.438000000000002</v>
      </c>
      <c r="S3046" s="4">
        <v>67.257999999999996</v>
      </c>
      <c r="T3046" s="4">
        <v>62.322000000000003</v>
      </c>
      <c r="U3046" s="4">
        <v>54.875999999999998</v>
      </c>
      <c r="V3046" s="4">
        <v>35.878</v>
      </c>
      <c r="W3046" s="4">
        <v>21.315999999999999</v>
      </c>
      <c r="X3046" s="4">
        <v>10.215</v>
      </c>
      <c r="Y3046" s="4">
        <v>2.7130000000000001</v>
      </c>
      <c r="Z3046" s="4">
        <v>0.34699999999999998</v>
      </c>
      <c r="AA3046" s="4">
        <v>1.9E-2</v>
      </c>
    </row>
    <row r="3047" spans="1:27" s="6" customFormat="1" x14ac:dyDescent="0.3">
      <c r="A3047" s="40">
        <v>3046</v>
      </c>
      <c r="B3047" s="18" t="s">
        <v>323</v>
      </c>
      <c r="C3047" s="43" t="s">
        <v>214</v>
      </c>
      <c r="D3047" s="41">
        <v>22</v>
      </c>
      <c r="E3047" s="41">
        <v>807</v>
      </c>
      <c r="F3047" s="41">
        <v>2030</v>
      </c>
      <c r="G3047" s="4">
        <v>50.792000000000002</v>
      </c>
      <c r="H3047" s="4">
        <v>54.149000000000001</v>
      </c>
      <c r="I3047" s="4">
        <v>56.116</v>
      </c>
      <c r="J3047" s="4">
        <v>56.058</v>
      </c>
      <c r="K3047" s="4">
        <v>54.061999999999998</v>
      </c>
      <c r="L3047" s="4">
        <v>57.857999999999997</v>
      </c>
      <c r="M3047" s="4">
        <v>62.192</v>
      </c>
      <c r="N3047" s="4">
        <v>73.424999999999997</v>
      </c>
      <c r="O3047" s="4">
        <v>78.108999999999995</v>
      </c>
      <c r="P3047" s="4">
        <v>78.706000000000003</v>
      </c>
      <c r="Q3047" s="4">
        <v>74.123000000000005</v>
      </c>
      <c r="R3047" s="4">
        <v>69.400000000000006</v>
      </c>
      <c r="S3047" s="4">
        <v>68.343999999999994</v>
      </c>
      <c r="T3047" s="4">
        <v>63.912999999999997</v>
      </c>
      <c r="U3047" s="4">
        <v>56.761000000000003</v>
      </c>
      <c r="V3047" s="4">
        <v>45.924999999999997</v>
      </c>
      <c r="W3047" s="4">
        <v>25.308</v>
      </c>
      <c r="X3047" s="4">
        <v>11.099</v>
      </c>
      <c r="Y3047" s="4">
        <v>3.3820000000000001</v>
      </c>
      <c r="Z3047" s="4">
        <v>0.47699999999999998</v>
      </c>
      <c r="AA3047" s="4">
        <v>3.1E-2</v>
      </c>
    </row>
    <row r="3048" spans="1:27" s="6" customFormat="1" x14ac:dyDescent="0.3">
      <c r="A3048" s="40">
        <v>3047</v>
      </c>
      <c r="B3048" s="18" t="s">
        <v>323</v>
      </c>
      <c r="C3048" s="43" t="s">
        <v>214</v>
      </c>
      <c r="D3048" s="41">
        <v>22</v>
      </c>
      <c r="E3048" s="41">
        <v>807</v>
      </c>
      <c r="F3048" s="41">
        <v>2035</v>
      </c>
      <c r="G3048" s="4">
        <v>47.26</v>
      </c>
      <c r="H3048" s="4">
        <v>50.655000000000001</v>
      </c>
      <c r="I3048" s="4">
        <v>54.069000000000003</v>
      </c>
      <c r="J3048" s="4">
        <v>55.912999999999997</v>
      </c>
      <c r="K3048" s="4">
        <v>55.616</v>
      </c>
      <c r="L3048" s="4">
        <v>53.527000000000001</v>
      </c>
      <c r="M3048" s="4">
        <v>57.378</v>
      </c>
      <c r="N3048" s="4">
        <v>61.774999999999999</v>
      </c>
      <c r="O3048" s="4">
        <v>72.977999999999994</v>
      </c>
      <c r="P3048" s="4">
        <v>77.512</v>
      </c>
      <c r="Q3048" s="4">
        <v>77.805000000000007</v>
      </c>
      <c r="R3048" s="4">
        <v>72.81</v>
      </c>
      <c r="S3048" s="4">
        <v>67.481999999999999</v>
      </c>
      <c r="T3048" s="4">
        <v>65.194999999999993</v>
      </c>
      <c r="U3048" s="4">
        <v>58.637</v>
      </c>
      <c r="V3048" s="4">
        <v>48.179000000000002</v>
      </c>
      <c r="W3048" s="4">
        <v>33.283999999999999</v>
      </c>
      <c r="X3048" s="4">
        <v>13.81</v>
      </c>
      <c r="Y3048" s="4">
        <v>3.9430000000000001</v>
      </c>
      <c r="Z3048" s="4">
        <v>0.65300000000000002</v>
      </c>
      <c r="AA3048" s="4">
        <v>4.7E-2</v>
      </c>
    </row>
    <row r="3049" spans="1:27" s="6" customFormat="1" x14ac:dyDescent="0.3">
      <c r="A3049" s="40">
        <v>3048</v>
      </c>
      <c r="B3049" s="18" t="s">
        <v>323</v>
      </c>
      <c r="C3049" s="43" t="s">
        <v>214</v>
      </c>
      <c r="D3049" s="41">
        <v>22</v>
      </c>
      <c r="E3049" s="41">
        <v>807</v>
      </c>
      <c r="F3049" s="41">
        <v>2040</v>
      </c>
      <c r="G3049" s="4">
        <v>45.106999999999999</v>
      </c>
      <c r="H3049" s="4">
        <v>47.128</v>
      </c>
      <c r="I3049" s="4">
        <v>50.578000000000003</v>
      </c>
      <c r="J3049" s="4">
        <v>53.869</v>
      </c>
      <c r="K3049" s="4">
        <v>55.476999999999997</v>
      </c>
      <c r="L3049" s="4">
        <v>55.082999999999998</v>
      </c>
      <c r="M3049" s="4">
        <v>53.055999999999997</v>
      </c>
      <c r="N3049" s="4">
        <v>56.976999999999997</v>
      </c>
      <c r="O3049" s="4">
        <v>61.381999999999998</v>
      </c>
      <c r="P3049" s="4">
        <v>72.438000000000002</v>
      </c>
      <c r="Q3049" s="4">
        <v>76.674000000000007</v>
      </c>
      <c r="R3049" s="4">
        <v>76.518000000000001</v>
      </c>
      <c r="S3049" s="4">
        <v>70.938000000000002</v>
      </c>
      <c r="T3049" s="4">
        <v>64.597999999999999</v>
      </c>
      <c r="U3049" s="4">
        <v>60.21</v>
      </c>
      <c r="V3049" s="4">
        <v>50.406999999999996</v>
      </c>
      <c r="W3049" s="4">
        <v>35.781999999999996</v>
      </c>
      <c r="X3049" s="4">
        <v>18.956</v>
      </c>
      <c r="Y3049" s="4">
        <v>5.23</v>
      </c>
      <c r="Z3049" s="4">
        <v>0.82899999999999996</v>
      </c>
      <c r="AA3049" s="4">
        <v>6.9000000000000006E-2</v>
      </c>
    </row>
    <row r="3050" spans="1:27" s="6" customFormat="1" x14ac:dyDescent="0.3">
      <c r="A3050" s="40">
        <v>3049</v>
      </c>
      <c r="B3050" s="18" t="s">
        <v>323</v>
      </c>
      <c r="C3050" s="43" t="s">
        <v>214</v>
      </c>
      <c r="D3050" s="41">
        <v>22</v>
      </c>
      <c r="E3050" s="41">
        <v>807</v>
      </c>
      <c r="F3050" s="41">
        <v>2045</v>
      </c>
      <c r="G3050" s="4">
        <v>44.427999999999997</v>
      </c>
      <c r="H3050" s="4">
        <v>44.978000000000002</v>
      </c>
      <c r="I3050" s="4">
        <v>47.052999999999997</v>
      </c>
      <c r="J3050" s="4">
        <v>50.381999999999998</v>
      </c>
      <c r="K3050" s="4">
        <v>53.436</v>
      </c>
      <c r="L3050" s="4">
        <v>54.945</v>
      </c>
      <c r="M3050" s="4">
        <v>54.613999999999997</v>
      </c>
      <c r="N3050" s="4">
        <v>52.670999999999999</v>
      </c>
      <c r="O3050" s="4">
        <v>56.610999999999997</v>
      </c>
      <c r="P3050" s="4">
        <v>60.93</v>
      </c>
      <c r="Q3050" s="4">
        <v>71.695999999999998</v>
      </c>
      <c r="R3050" s="4">
        <v>75.484999999999999</v>
      </c>
      <c r="S3050" s="4">
        <v>74.688999999999993</v>
      </c>
      <c r="T3050" s="4">
        <v>68.126000000000005</v>
      </c>
      <c r="U3050" s="4">
        <v>60.021000000000001</v>
      </c>
      <c r="V3050" s="4">
        <v>52.365000000000002</v>
      </c>
      <c r="W3050" s="4">
        <v>38.277999999999999</v>
      </c>
      <c r="X3050" s="4">
        <v>21.190999999999999</v>
      </c>
      <c r="Y3050" s="4">
        <v>7.6189999999999998</v>
      </c>
      <c r="Z3050" s="4">
        <v>1.1930000000000001</v>
      </c>
      <c r="AA3050" s="4">
        <v>9.6000000000000002E-2</v>
      </c>
    </row>
    <row r="3051" spans="1:27" s="6" customFormat="1" x14ac:dyDescent="0.3">
      <c r="A3051" s="40">
        <v>3050</v>
      </c>
      <c r="B3051" s="18" t="s">
        <v>323</v>
      </c>
      <c r="C3051" s="43" t="s">
        <v>214</v>
      </c>
      <c r="D3051" s="41">
        <v>22</v>
      </c>
      <c r="E3051" s="41">
        <v>807</v>
      </c>
      <c r="F3051" s="41">
        <v>2050</v>
      </c>
      <c r="G3051" s="4">
        <v>44.247999999999998</v>
      </c>
      <c r="H3051" s="4">
        <v>44.301000000000002</v>
      </c>
      <c r="I3051" s="4">
        <v>44.905000000000001</v>
      </c>
      <c r="J3051" s="4">
        <v>46.860999999999997</v>
      </c>
      <c r="K3051" s="4">
        <v>49.956000000000003</v>
      </c>
      <c r="L3051" s="4">
        <v>52.908000000000001</v>
      </c>
      <c r="M3051" s="4">
        <v>54.478999999999999</v>
      </c>
      <c r="N3051" s="4">
        <v>54.231999999999999</v>
      </c>
      <c r="O3051" s="4">
        <v>52.33</v>
      </c>
      <c r="P3051" s="4">
        <v>56.204000000000001</v>
      </c>
      <c r="Q3051" s="4">
        <v>60.329000000000001</v>
      </c>
      <c r="R3051" s="4">
        <v>70.652000000000001</v>
      </c>
      <c r="S3051" s="4">
        <v>73.808000000000007</v>
      </c>
      <c r="T3051" s="4">
        <v>71.944000000000003</v>
      </c>
      <c r="U3051" s="4">
        <v>63.65</v>
      </c>
      <c r="V3051" s="4">
        <v>52.753</v>
      </c>
      <c r="W3051" s="4">
        <v>40.576999999999998</v>
      </c>
      <c r="X3051" s="4">
        <v>23.498000000000001</v>
      </c>
      <c r="Y3051" s="4">
        <v>9.0009999999999994</v>
      </c>
      <c r="Z3051" s="4">
        <v>1.8759999999999999</v>
      </c>
      <c r="AA3051" s="4">
        <v>0.14799999999999999</v>
      </c>
    </row>
    <row r="3052" spans="1:27" s="6" customFormat="1" x14ac:dyDescent="0.3">
      <c r="A3052" s="40">
        <v>3051</v>
      </c>
      <c r="B3052" s="18" t="s">
        <v>323</v>
      </c>
      <c r="C3052" s="43" t="s">
        <v>214</v>
      </c>
      <c r="D3052" s="41">
        <v>22</v>
      </c>
      <c r="E3052" s="41">
        <v>807</v>
      </c>
      <c r="F3052" s="41">
        <v>2055</v>
      </c>
      <c r="G3052" s="4">
        <v>43.475999999999999</v>
      </c>
      <c r="H3052" s="4">
        <v>44.127000000000002</v>
      </c>
      <c r="I3052" s="4">
        <v>44.231999999999999</v>
      </c>
      <c r="J3052" s="4">
        <v>44.723999999999997</v>
      </c>
      <c r="K3052" s="4">
        <v>46.454999999999998</v>
      </c>
      <c r="L3052" s="4">
        <v>49.454999999999998</v>
      </c>
      <c r="M3052" s="4">
        <v>52.469000000000001</v>
      </c>
      <c r="N3052" s="4">
        <v>54.119</v>
      </c>
      <c r="O3052" s="4">
        <v>53.905999999999999</v>
      </c>
      <c r="P3052" s="4">
        <v>51.966000000000001</v>
      </c>
      <c r="Q3052" s="4">
        <v>55.677</v>
      </c>
      <c r="R3052" s="4">
        <v>59.503</v>
      </c>
      <c r="S3052" s="4">
        <v>69.188000000000002</v>
      </c>
      <c r="T3052" s="4">
        <v>71.287000000000006</v>
      </c>
      <c r="U3052" s="4">
        <v>67.554000000000002</v>
      </c>
      <c r="V3052" s="4">
        <v>56.472999999999999</v>
      </c>
      <c r="W3052" s="4">
        <v>41.627000000000002</v>
      </c>
      <c r="X3052" s="4">
        <v>25.73</v>
      </c>
      <c r="Y3052" s="4">
        <v>10.497</v>
      </c>
      <c r="Z3052" s="4">
        <v>2.3780000000000001</v>
      </c>
      <c r="AA3052" s="4">
        <v>0.25</v>
      </c>
    </row>
    <row r="3053" spans="1:27" s="6" customFormat="1" x14ac:dyDescent="0.3">
      <c r="A3053" s="40">
        <v>3052</v>
      </c>
      <c r="B3053" s="18" t="s">
        <v>323</v>
      </c>
      <c r="C3053" s="43" t="s">
        <v>214</v>
      </c>
      <c r="D3053" s="41">
        <v>22</v>
      </c>
      <c r="E3053" s="41">
        <v>807</v>
      </c>
      <c r="F3053" s="41">
        <v>2060</v>
      </c>
      <c r="G3053" s="4">
        <v>41.75</v>
      </c>
      <c r="H3053" s="4">
        <v>43.360999999999997</v>
      </c>
      <c r="I3053" s="4">
        <v>44.06</v>
      </c>
      <c r="J3053" s="4">
        <v>44.058</v>
      </c>
      <c r="K3053" s="4">
        <v>44.338000000000001</v>
      </c>
      <c r="L3053" s="4">
        <v>45.982999999999997</v>
      </c>
      <c r="M3053" s="4">
        <v>49.042999999999999</v>
      </c>
      <c r="N3053" s="4">
        <v>52.131</v>
      </c>
      <c r="O3053" s="4">
        <v>53.81</v>
      </c>
      <c r="P3053" s="4">
        <v>53.558</v>
      </c>
      <c r="Q3053" s="4">
        <v>51.505000000000003</v>
      </c>
      <c r="R3053" s="4">
        <v>54.963000000000001</v>
      </c>
      <c r="S3053" s="4">
        <v>58.351999999999997</v>
      </c>
      <c r="T3053" s="4">
        <v>66.992999999999995</v>
      </c>
      <c r="U3053" s="4">
        <v>67.242000000000004</v>
      </c>
      <c r="V3053" s="4">
        <v>60.456000000000003</v>
      </c>
      <c r="W3053" s="4">
        <v>45.305</v>
      </c>
      <c r="X3053" s="4">
        <v>27.189</v>
      </c>
      <c r="Y3053" s="4">
        <v>12.042999999999999</v>
      </c>
      <c r="Z3053" s="4">
        <v>2.9660000000000002</v>
      </c>
      <c r="AA3053" s="4">
        <v>0.34799999999999998</v>
      </c>
    </row>
    <row r="3054" spans="1:27" s="6" customFormat="1" x14ac:dyDescent="0.3">
      <c r="A3054" s="40">
        <v>3053</v>
      </c>
      <c r="B3054" s="18" t="s">
        <v>323</v>
      </c>
      <c r="C3054" s="43" t="s">
        <v>214</v>
      </c>
      <c r="D3054" s="41">
        <v>22</v>
      </c>
      <c r="E3054" s="41">
        <v>807</v>
      </c>
      <c r="F3054" s="41">
        <v>2065</v>
      </c>
      <c r="G3054" s="4">
        <v>39.712000000000003</v>
      </c>
      <c r="H3054" s="4">
        <v>41.64</v>
      </c>
      <c r="I3054" s="4">
        <v>43.298999999999999</v>
      </c>
      <c r="J3054" s="4">
        <v>43.896999999999998</v>
      </c>
      <c r="K3054" s="4">
        <v>43.694000000000003</v>
      </c>
      <c r="L3054" s="4">
        <v>43.893999999999998</v>
      </c>
      <c r="M3054" s="4">
        <v>45.597000000000001</v>
      </c>
      <c r="N3054" s="4">
        <v>48.73</v>
      </c>
      <c r="O3054" s="4">
        <v>51.845999999999997</v>
      </c>
      <c r="P3054" s="4">
        <v>53.482999999999997</v>
      </c>
      <c r="Q3054" s="4">
        <v>53.116999999999997</v>
      </c>
      <c r="R3054" s="4">
        <v>50.886000000000003</v>
      </c>
      <c r="S3054" s="4">
        <v>53.972999999999999</v>
      </c>
      <c r="T3054" s="4">
        <v>56.631999999999998</v>
      </c>
      <c r="U3054" s="4">
        <v>63.463000000000001</v>
      </c>
      <c r="V3054" s="4">
        <v>60.661999999999999</v>
      </c>
      <c r="W3054" s="4">
        <v>49.258000000000003</v>
      </c>
      <c r="X3054" s="4">
        <v>30.431999999999999</v>
      </c>
      <c r="Y3054" s="4">
        <v>13.305999999999999</v>
      </c>
      <c r="Z3054" s="4">
        <v>3.6259999999999999</v>
      </c>
      <c r="AA3054" s="4">
        <v>0.47</v>
      </c>
    </row>
    <row r="3055" spans="1:27" s="6" customFormat="1" x14ac:dyDescent="0.3">
      <c r="A3055" s="40">
        <v>3054</v>
      </c>
      <c r="B3055" s="18" t="s">
        <v>323</v>
      </c>
      <c r="C3055" s="43" t="s">
        <v>214</v>
      </c>
      <c r="D3055" s="41">
        <v>22</v>
      </c>
      <c r="E3055" s="41">
        <v>807</v>
      </c>
      <c r="F3055" s="41">
        <v>2070</v>
      </c>
      <c r="G3055" s="4">
        <v>38.097999999999999</v>
      </c>
      <c r="H3055" s="4">
        <v>39.612000000000002</v>
      </c>
      <c r="I3055" s="4">
        <v>41.584000000000003</v>
      </c>
      <c r="J3055" s="4">
        <v>43.145000000000003</v>
      </c>
      <c r="K3055" s="4">
        <v>43.552999999999997</v>
      </c>
      <c r="L3055" s="4">
        <v>43.274999999999999</v>
      </c>
      <c r="M3055" s="4">
        <v>43.53</v>
      </c>
      <c r="N3055" s="4">
        <v>45.307000000000002</v>
      </c>
      <c r="O3055" s="4">
        <v>48.470999999999997</v>
      </c>
      <c r="P3055" s="4">
        <v>51.546999999999997</v>
      </c>
      <c r="Q3055" s="4">
        <v>53.070999999999998</v>
      </c>
      <c r="R3055" s="4">
        <v>52.524000000000001</v>
      </c>
      <c r="S3055" s="4">
        <v>50.033999999999999</v>
      </c>
      <c r="T3055" s="4">
        <v>52.496000000000002</v>
      </c>
      <c r="U3055" s="4">
        <v>53.854999999999997</v>
      </c>
      <c r="V3055" s="4">
        <v>57.673999999999999</v>
      </c>
      <c r="W3055" s="4">
        <v>50.128</v>
      </c>
      <c r="X3055" s="4">
        <v>33.945</v>
      </c>
      <c r="Y3055" s="4">
        <v>15.518000000000001</v>
      </c>
      <c r="Z3055" s="4">
        <v>4.2560000000000002</v>
      </c>
      <c r="AA3055" s="4">
        <v>0.621</v>
      </c>
    </row>
    <row r="3056" spans="1:27" s="6" customFormat="1" x14ac:dyDescent="0.3">
      <c r="A3056" s="40">
        <v>3055</v>
      </c>
      <c r="B3056" s="18" t="s">
        <v>323</v>
      </c>
      <c r="C3056" s="43" t="s">
        <v>214</v>
      </c>
      <c r="D3056" s="41">
        <v>22</v>
      </c>
      <c r="E3056" s="41">
        <v>807</v>
      </c>
      <c r="F3056" s="41">
        <v>2075</v>
      </c>
      <c r="G3056" s="4">
        <v>37.212000000000003</v>
      </c>
      <c r="H3056" s="4">
        <v>38.003999999999998</v>
      </c>
      <c r="I3056" s="4">
        <v>39.557000000000002</v>
      </c>
      <c r="J3056" s="4">
        <v>41.438000000000002</v>
      </c>
      <c r="K3056" s="4">
        <v>42.82</v>
      </c>
      <c r="L3056" s="4">
        <v>43.156999999999996</v>
      </c>
      <c r="M3056" s="4">
        <v>42.935000000000002</v>
      </c>
      <c r="N3056" s="4">
        <v>43.26</v>
      </c>
      <c r="O3056" s="4">
        <v>45.070999999999998</v>
      </c>
      <c r="P3056" s="4">
        <v>48.204000000000001</v>
      </c>
      <c r="Q3056" s="4">
        <v>51.176000000000002</v>
      </c>
      <c r="R3056" s="4">
        <v>52.521000000000001</v>
      </c>
      <c r="S3056" s="4">
        <v>51.707999999999998</v>
      </c>
      <c r="T3056" s="4">
        <v>48.761000000000003</v>
      </c>
      <c r="U3056" s="4">
        <v>50.100999999999999</v>
      </c>
      <c r="V3056" s="4">
        <v>49.274999999999999</v>
      </c>
      <c r="W3056" s="4">
        <v>48.292999999999999</v>
      </c>
      <c r="X3056" s="4">
        <v>35.395000000000003</v>
      </c>
      <c r="Y3056" s="4">
        <v>18.013999999999999</v>
      </c>
      <c r="Z3056" s="4">
        <v>5.2679999999999998</v>
      </c>
      <c r="AA3056" s="4">
        <v>0.79100000000000004</v>
      </c>
    </row>
    <row r="3057" spans="1:27" s="6" customFormat="1" x14ac:dyDescent="0.3">
      <c r="A3057" s="40">
        <v>3056</v>
      </c>
      <c r="B3057" s="18" t="s">
        <v>323</v>
      </c>
      <c r="C3057" s="43" t="s">
        <v>214</v>
      </c>
      <c r="D3057" s="41">
        <v>22</v>
      </c>
      <c r="E3057" s="41">
        <v>807</v>
      </c>
      <c r="F3057" s="41">
        <v>2080</v>
      </c>
      <c r="G3057" s="4">
        <v>36.770000000000003</v>
      </c>
      <c r="H3057" s="4">
        <v>37.125</v>
      </c>
      <c r="I3057" s="4">
        <v>37.954000000000001</v>
      </c>
      <c r="J3057" s="4">
        <v>39.420999999999999</v>
      </c>
      <c r="K3057" s="4">
        <v>41.134</v>
      </c>
      <c r="L3057" s="4">
        <v>42.45</v>
      </c>
      <c r="M3057" s="4">
        <v>42.841000000000001</v>
      </c>
      <c r="N3057" s="4">
        <v>42.685000000000002</v>
      </c>
      <c r="O3057" s="4">
        <v>43.045999999999999</v>
      </c>
      <c r="P3057" s="4">
        <v>44.832999999999998</v>
      </c>
      <c r="Q3057" s="4">
        <v>47.875</v>
      </c>
      <c r="R3057" s="4">
        <v>50.677999999999997</v>
      </c>
      <c r="S3057" s="4">
        <v>51.762</v>
      </c>
      <c r="T3057" s="4">
        <v>50.485999999999997</v>
      </c>
      <c r="U3057" s="4">
        <v>46.691000000000003</v>
      </c>
      <c r="V3057" s="4">
        <v>46.125999999999998</v>
      </c>
      <c r="W3057" s="4">
        <v>41.76</v>
      </c>
      <c r="X3057" s="4">
        <v>34.869</v>
      </c>
      <c r="Y3057" s="4">
        <v>19.492000000000001</v>
      </c>
      <c r="Z3057" s="4">
        <v>6.468</v>
      </c>
      <c r="AA3057" s="4">
        <v>1.0489999999999999</v>
      </c>
    </row>
    <row r="3058" spans="1:27" s="6" customFormat="1" x14ac:dyDescent="0.3">
      <c r="A3058" s="40">
        <v>3057</v>
      </c>
      <c r="B3058" s="18" t="s">
        <v>323</v>
      </c>
      <c r="C3058" s="43" t="s">
        <v>214</v>
      </c>
      <c r="D3058" s="41">
        <v>22</v>
      </c>
      <c r="E3058" s="41">
        <v>807</v>
      </c>
      <c r="F3058" s="41">
        <v>2085</v>
      </c>
      <c r="G3058" s="4">
        <v>36.177</v>
      </c>
      <c r="H3058" s="4">
        <v>36.69</v>
      </c>
      <c r="I3058" s="4">
        <v>37.078000000000003</v>
      </c>
      <c r="J3058" s="4">
        <v>37.826999999999998</v>
      </c>
      <c r="K3058" s="4">
        <v>39.136000000000003</v>
      </c>
      <c r="L3058" s="4">
        <v>40.789000000000001</v>
      </c>
      <c r="M3058" s="4">
        <v>42.152999999999999</v>
      </c>
      <c r="N3058" s="4">
        <v>42.606999999999999</v>
      </c>
      <c r="O3058" s="4">
        <v>42.487000000000002</v>
      </c>
      <c r="P3058" s="4">
        <v>42.831000000000003</v>
      </c>
      <c r="Q3058" s="4">
        <v>44.545000000000002</v>
      </c>
      <c r="R3058" s="4">
        <v>47.442999999999998</v>
      </c>
      <c r="S3058" s="4">
        <v>49.999000000000002</v>
      </c>
      <c r="T3058" s="4">
        <v>50.627000000000002</v>
      </c>
      <c r="U3058" s="4">
        <v>48.491999999999997</v>
      </c>
      <c r="V3058" s="4">
        <v>43.232999999999997</v>
      </c>
      <c r="W3058" s="4">
        <v>39.53</v>
      </c>
      <c r="X3058" s="4">
        <v>30.786999999999999</v>
      </c>
      <c r="Y3058" s="4">
        <v>19.881</v>
      </c>
      <c r="Z3058" s="4">
        <v>7.3810000000000002</v>
      </c>
      <c r="AA3058" s="4">
        <v>1.3859999999999999</v>
      </c>
    </row>
    <row r="3059" spans="1:27" s="6" customFormat="1" x14ac:dyDescent="0.3">
      <c r="A3059" s="40">
        <v>3058</v>
      </c>
      <c r="B3059" s="18" t="s">
        <v>323</v>
      </c>
      <c r="C3059" s="43" t="s">
        <v>214</v>
      </c>
      <c r="D3059" s="41">
        <v>22</v>
      </c>
      <c r="E3059" s="41">
        <v>807</v>
      </c>
      <c r="F3059" s="41">
        <v>2090</v>
      </c>
      <c r="G3059" s="4">
        <v>35.270000000000003</v>
      </c>
      <c r="H3059" s="4">
        <v>36.1</v>
      </c>
      <c r="I3059" s="4">
        <v>36.646999999999998</v>
      </c>
      <c r="J3059" s="4">
        <v>36.957999999999998</v>
      </c>
      <c r="K3059" s="4">
        <v>37.563000000000002</v>
      </c>
      <c r="L3059" s="4">
        <v>38.816000000000003</v>
      </c>
      <c r="M3059" s="4">
        <v>40.515000000000001</v>
      </c>
      <c r="N3059" s="4">
        <v>41.936999999999998</v>
      </c>
      <c r="O3059" s="4">
        <v>42.421999999999997</v>
      </c>
      <c r="P3059" s="4">
        <v>42.29</v>
      </c>
      <c r="Q3059" s="4">
        <v>42.573999999999998</v>
      </c>
      <c r="R3059" s="4">
        <v>44.168999999999997</v>
      </c>
      <c r="S3059" s="4">
        <v>46.851999999999997</v>
      </c>
      <c r="T3059" s="4">
        <v>48.981999999999999</v>
      </c>
      <c r="U3059" s="4">
        <v>48.768000000000001</v>
      </c>
      <c r="V3059" s="4">
        <v>45.14</v>
      </c>
      <c r="W3059" s="4">
        <v>37.435000000000002</v>
      </c>
      <c r="X3059" s="4">
        <v>29.707000000000001</v>
      </c>
      <c r="Y3059" s="4">
        <v>18.13</v>
      </c>
      <c r="Z3059" s="4">
        <v>7.915</v>
      </c>
      <c r="AA3059" s="4">
        <v>1.7170000000000001</v>
      </c>
    </row>
    <row r="3060" spans="1:27" s="6" customFormat="1" x14ac:dyDescent="0.3">
      <c r="A3060" s="40">
        <v>3059</v>
      </c>
      <c r="B3060" s="18" t="s">
        <v>323</v>
      </c>
      <c r="C3060" s="43" t="s">
        <v>214</v>
      </c>
      <c r="D3060" s="41">
        <v>22</v>
      </c>
      <c r="E3060" s="41">
        <v>807</v>
      </c>
      <c r="F3060" s="41">
        <v>2095</v>
      </c>
      <c r="G3060" s="4">
        <v>34.057000000000002</v>
      </c>
      <c r="H3060" s="4">
        <v>35.198999999999998</v>
      </c>
      <c r="I3060" s="4">
        <v>36.061</v>
      </c>
      <c r="J3060" s="4">
        <v>36.536999999999999</v>
      </c>
      <c r="K3060" s="4">
        <v>36.713999999999999</v>
      </c>
      <c r="L3060" s="4">
        <v>37.267000000000003</v>
      </c>
      <c r="M3060" s="4">
        <v>38.564999999999998</v>
      </c>
      <c r="N3060" s="4">
        <v>40.320999999999998</v>
      </c>
      <c r="O3060" s="4">
        <v>41.768999999999998</v>
      </c>
      <c r="P3060" s="4">
        <v>42.243000000000002</v>
      </c>
      <c r="Q3060" s="4">
        <v>42.055999999999997</v>
      </c>
      <c r="R3060" s="4">
        <v>42.24</v>
      </c>
      <c r="S3060" s="4">
        <v>43.662999999999997</v>
      </c>
      <c r="T3060" s="4">
        <v>45.970999999999997</v>
      </c>
      <c r="U3060" s="4">
        <v>47.31</v>
      </c>
      <c r="V3060" s="4">
        <v>45.625</v>
      </c>
      <c r="W3060" s="4">
        <v>39.470999999999997</v>
      </c>
      <c r="X3060" s="4">
        <v>28.651</v>
      </c>
      <c r="Y3060" s="4">
        <v>18.045999999999999</v>
      </c>
      <c r="Z3060" s="4">
        <v>7.5789999999999997</v>
      </c>
      <c r="AA3060" s="4">
        <v>2.0009999999999999</v>
      </c>
    </row>
    <row r="3061" spans="1:27" s="6" customFormat="1" x14ac:dyDescent="0.3">
      <c r="A3061" s="40">
        <v>3060</v>
      </c>
      <c r="B3061" s="18" t="s">
        <v>323</v>
      </c>
      <c r="C3061" s="43" t="s">
        <v>214</v>
      </c>
      <c r="D3061" s="41">
        <v>22</v>
      </c>
      <c r="E3061" s="41">
        <v>807</v>
      </c>
      <c r="F3061" s="41">
        <v>2100</v>
      </c>
      <c r="G3061" s="4">
        <v>32.911999999999999</v>
      </c>
      <c r="H3061" s="4">
        <v>33.991999999999997</v>
      </c>
      <c r="I3061" s="4">
        <v>35.164999999999999</v>
      </c>
      <c r="J3061" s="4">
        <v>35.968000000000004</v>
      </c>
      <c r="K3061" s="4">
        <v>36.326000000000001</v>
      </c>
      <c r="L3061" s="4">
        <v>36.454000000000001</v>
      </c>
      <c r="M3061" s="4">
        <v>37.04</v>
      </c>
      <c r="N3061" s="4">
        <v>38.384999999999998</v>
      </c>
      <c r="O3061" s="4">
        <v>40.164000000000001</v>
      </c>
      <c r="P3061" s="4">
        <v>41.600999999999999</v>
      </c>
      <c r="Q3061" s="4">
        <v>42.024000000000001</v>
      </c>
      <c r="R3061" s="4">
        <v>41.75</v>
      </c>
      <c r="S3061" s="4">
        <v>41.792000000000002</v>
      </c>
      <c r="T3061" s="4">
        <v>42.901000000000003</v>
      </c>
      <c r="U3061" s="4">
        <v>44.511000000000003</v>
      </c>
      <c r="V3061" s="4">
        <v>44.46</v>
      </c>
      <c r="W3061" s="4">
        <v>40.250999999999998</v>
      </c>
      <c r="X3061" s="4">
        <v>30.741</v>
      </c>
      <c r="Y3061" s="4">
        <v>17.959</v>
      </c>
      <c r="Z3061" s="4">
        <v>7.9480000000000004</v>
      </c>
      <c r="AA3061" s="4">
        <v>2.1339999999999999</v>
      </c>
    </row>
    <row r="3062" spans="1:27" s="6" customFormat="1" x14ac:dyDescent="0.3">
      <c r="A3062" s="40">
        <v>3061</v>
      </c>
      <c r="B3062" s="18" t="s">
        <v>323</v>
      </c>
      <c r="C3062" s="44" t="s">
        <v>215</v>
      </c>
      <c r="D3062" s="41">
        <v>23</v>
      </c>
      <c r="E3062" s="41">
        <v>926</v>
      </c>
      <c r="F3062" s="41">
        <v>2015</v>
      </c>
      <c r="G3062" s="4">
        <v>4771.5330000000004</v>
      </c>
      <c r="H3062" s="4">
        <v>4832.1480000000001</v>
      </c>
      <c r="I3062" s="4">
        <v>4920.9059999999999</v>
      </c>
      <c r="J3062" s="4">
        <v>5090.1959999999999</v>
      </c>
      <c r="K3062" s="4">
        <v>5429.4040000000005</v>
      </c>
      <c r="L3062" s="4">
        <v>5940.1570000000002</v>
      </c>
      <c r="M3062" s="4">
        <v>5975.1970000000001</v>
      </c>
      <c r="N3062" s="4">
        <v>5738.2709999999997</v>
      </c>
      <c r="O3062" s="4">
        <v>6299.6790000000001</v>
      </c>
      <c r="P3062" s="4">
        <v>7286.7669999999998</v>
      </c>
      <c r="Q3062" s="4">
        <v>7322.0609999999997</v>
      </c>
      <c r="R3062" s="4">
        <v>6641.0919999999996</v>
      </c>
      <c r="S3062" s="4">
        <v>6010.1559999999999</v>
      </c>
      <c r="T3062" s="4">
        <v>5437.3689999999997</v>
      </c>
      <c r="U3062" s="4">
        <v>4532.799</v>
      </c>
      <c r="V3062" s="4">
        <v>4400.84</v>
      </c>
      <c r="W3062" s="4">
        <v>3281.0680000000002</v>
      </c>
      <c r="X3062" s="4">
        <v>2250.5140000000001</v>
      </c>
      <c r="Y3062" s="4">
        <v>1127.3040000000001</v>
      </c>
      <c r="Z3062" s="4">
        <v>193.071</v>
      </c>
      <c r="AA3062" s="4">
        <v>35.628999999999998</v>
      </c>
    </row>
    <row r="3063" spans="1:27" s="6" customFormat="1" x14ac:dyDescent="0.3">
      <c r="A3063" s="40">
        <v>3062</v>
      </c>
      <c r="B3063" s="18" t="s">
        <v>323</v>
      </c>
      <c r="C3063" s="44" t="s">
        <v>215</v>
      </c>
      <c r="D3063" s="41">
        <v>23</v>
      </c>
      <c r="E3063" s="41">
        <v>926</v>
      </c>
      <c r="F3063" s="41">
        <v>2020</v>
      </c>
      <c r="G3063" s="4">
        <v>4859.26</v>
      </c>
      <c r="H3063" s="4">
        <v>4835.893</v>
      </c>
      <c r="I3063" s="4">
        <v>4870.884</v>
      </c>
      <c r="J3063" s="4">
        <v>5026.1229999999996</v>
      </c>
      <c r="K3063" s="4">
        <v>5318.3580000000002</v>
      </c>
      <c r="L3063" s="4">
        <v>5699.5039999999999</v>
      </c>
      <c r="M3063" s="4">
        <v>6159.0959999999995</v>
      </c>
      <c r="N3063" s="4">
        <v>6121.8209999999999</v>
      </c>
      <c r="O3063" s="4">
        <v>5822.875</v>
      </c>
      <c r="P3063" s="4">
        <v>6329.9920000000002</v>
      </c>
      <c r="Q3063" s="4">
        <v>7260.3689999999997</v>
      </c>
      <c r="R3063" s="4">
        <v>7244.3559999999998</v>
      </c>
      <c r="S3063" s="4">
        <v>6519.8159999999998</v>
      </c>
      <c r="T3063" s="4">
        <v>5836.8980000000001</v>
      </c>
      <c r="U3063" s="4">
        <v>5186.8739999999998</v>
      </c>
      <c r="V3063" s="4">
        <v>4158.2470000000003</v>
      </c>
      <c r="W3063" s="4">
        <v>3710.9160000000002</v>
      </c>
      <c r="X3063" s="4">
        <v>2342.6559999999999</v>
      </c>
      <c r="Y3063" s="4">
        <v>1175.3689999999999</v>
      </c>
      <c r="Z3063" s="4">
        <v>356.58300000000003</v>
      </c>
      <c r="AA3063" s="4">
        <v>32.856000000000002</v>
      </c>
    </row>
    <row r="3064" spans="1:27" s="6" customFormat="1" x14ac:dyDescent="0.3">
      <c r="A3064" s="40">
        <v>3063</v>
      </c>
      <c r="B3064" s="18" t="s">
        <v>323</v>
      </c>
      <c r="C3064" s="44" t="s">
        <v>215</v>
      </c>
      <c r="D3064" s="41">
        <v>23</v>
      </c>
      <c r="E3064" s="41">
        <v>926</v>
      </c>
      <c r="F3064" s="41">
        <v>2025</v>
      </c>
      <c r="G3064" s="4">
        <v>4882.1779999999999</v>
      </c>
      <c r="H3064" s="4">
        <v>4902.3209999999999</v>
      </c>
      <c r="I3064" s="4">
        <v>4862.1090000000004</v>
      </c>
      <c r="J3064" s="4">
        <v>4942.5690000000004</v>
      </c>
      <c r="K3064" s="4">
        <v>5180.3459999999995</v>
      </c>
      <c r="L3064" s="4">
        <v>5499.8069999999998</v>
      </c>
      <c r="M3064" s="4">
        <v>5845.6729999999998</v>
      </c>
      <c r="N3064" s="4">
        <v>6254.7120000000004</v>
      </c>
      <c r="O3064" s="4">
        <v>6172.8850000000002</v>
      </c>
      <c r="P3064" s="4">
        <v>5836.7280000000001</v>
      </c>
      <c r="Q3064" s="4">
        <v>6303.0860000000002</v>
      </c>
      <c r="R3064" s="4">
        <v>7182.44</v>
      </c>
      <c r="S3064" s="4">
        <v>7116.43</v>
      </c>
      <c r="T3064" s="4">
        <v>6342.6270000000004</v>
      </c>
      <c r="U3064" s="4">
        <v>5586.4880000000003</v>
      </c>
      <c r="V3064" s="4">
        <v>4804.1949999999997</v>
      </c>
      <c r="W3064" s="4">
        <v>3556.4740000000002</v>
      </c>
      <c r="X3064" s="4">
        <v>2687.4459999999999</v>
      </c>
      <c r="Y3064" s="4">
        <v>1263.277</v>
      </c>
      <c r="Z3064" s="4">
        <v>386.19</v>
      </c>
      <c r="AA3064" s="4">
        <v>58.877000000000002</v>
      </c>
    </row>
    <row r="3065" spans="1:27" s="6" customFormat="1" x14ac:dyDescent="0.3">
      <c r="A3065" s="40">
        <v>3064</v>
      </c>
      <c r="B3065" s="18" t="s">
        <v>323</v>
      </c>
      <c r="C3065" s="44" t="s">
        <v>215</v>
      </c>
      <c r="D3065" s="41">
        <v>23</v>
      </c>
      <c r="E3065" s="41">
        <v>926</v>
      </c>
      <c r="F3065" s="41">
        <v>2030</v>
      </c>
      <c r="G3065" s="4">
        <v>4831.8649999999998</v>
      </c>
      <c r="H3065" s="4">
        <v>4925.2849999999999</v>
      </c>
      <c r="I3065" s="4">
        <v>4928.47</v>
      </c>
      <c r="J3065" s="4">
        <v>4933.7060000000001</v>
      </c>
      <c r="K3065" s="4">
        <v>5096.7179999999998</v>
      </c>
      <c r="L3065" s="4">
        <v>5361.808</v>
      </c>
      <c r="M3065" s="4">
        <v>5646.3720000000003</v>
      </c>
      <c r="N3065" s="4">
        <v>5942.52</v>
      </c>
      <c r="O3065" s="4">
        <v>6306.8549999999996</v>
      </c>
      <c r="P3065" s="4">
        <v>6187.4780000000001</v>
      </c>
      <c r="Q3065" s="4">
        <v>5818.04</v>
      </c>
      <c r="R3065" s="4">
        <v>6244.0429999999997</v>
      </c>
      <c r="S3065" s="4">
        <v>7066.5879999999997</v>
      </c>
      <c r="T3065" s="4">
        <v>6938.1239999999998</v>
      </c>
      <c r="U3065" s="4">
        <v>6091.7929999999997</v>
      </c>
      <c r="V3065" s="4">
        <v>5204.8689999999997</v>
      </c>
      <c r="W3065" s="4">
        <v>4179.826</v>
      </c>
      <c r="X3065" s="4">
        <v>2633.0239999999999</v>
      </c>
      <c r="Y3065" s="4">
        <v>1475.4490000000001</v>
      </c>
      <c r="Z3065" s="4">
        <v>431.286</v>
      </c>
      <c r="AA3065" s="4">
        <v>69.674000000000007</v>
      </c>
    </row>
    <row r="3066" spans="1:27" s="6" customFormat="1" x14ac:dyDescent="0.3">
      <c r="A3066" s="40">
        <v>3065</v>
      </c>
      <c r="B3066" s="18" t="s">
        <v>323</v>
      </c>
      <c r="C3066" s="44" t="s">
        <v>215</v>
      </c>
      <c r="D3066" s="41">
        <v>23</v>
      </c>
      <c r="E3066" s="41">
        <v>926</v>
      </c>
      <c r="F3066" s="41">
        <v>2035</v>
      </c>
      <c r="G3066" s="4">
        <v>4762.8050000000003</v>
      </c>
      <c r="H3066" s="4">
        <v>4875.1769999999997</v>
      </c>
      <c r="I3066" s="4">
        <v>4951.549</v>
      </c>
      <c r="J3066" s="4">
        <v>5000.2309999999998</v>
      </c>
      <c r="K3066" s="4">
        <v>5088.183</v>
      </c>
      <c r="L3066" s="4">
        <v>5278.6509999999998</v>
      </c>
      <c r="M3066" s="4">
        <v>5509.0439999999999</v>
      </c>
      <c r="N3066" s="4">
        <v>5744.35</v>
      </c>
      <c r="O3066" s="4">
        <v>5996.9409999999998</v>
      </c>
      <c r="P3066" s="4">
        <v>6323.3130000000001</v>
      </c>
      <c r="Q3066" s="4">
        <v>6170.01</v>
      </c>
      <c r="R3066" s="4">
        <v>5770.4880000000003</v>
      </c>
      <c r="S3066" s="4">
        <v>6153.817</v>
      </c>
      <c r="T3066" s="4">
        <v>6904.7960000000003</v>
      </c>
      <c r="U3066" s="4">
        <v>6686.1670000000004</v>
      </c>
      <c r="V3066" s="4">
        <v>5707.9539999999997</v>
      </c>
      <c r="W3066" s="4">
        <v>4572.0659999999998</v>
      </c>
      <c r="X3066" s="4">
        <v>3183.5410000000002</v>
      </c>
      <c r="Y3066" s="4">
        <v>1491.212</v>
      </c>
      <c r="Z3066" s="4">
        <v>513.33600000000001</v>
      </c>
      <c r="AA3066" s="4">
        <v>81.224000000000004</v>
      </c>
    </row>
    <row r="3067" spans="1:27" s="6" customFormat="1" x14ac:dyDescent="0.3">
      <c r="A3067" s="40">
        <v>3066</v>
      </c>
      <c r="B3067" s="18" t="s">
        <v>323</v>
      </c>
      <c r="C3067" s="44" t="s">
        <v>215</v>
      </c>
      <c r="D3067" s="41">
        <v>23</v>
      </c>
      <c r="E3067" s="41">
        <v>926</v>
      </c>
      <c r="F3067" s="41">
        <v>2040</v>
      </c>
      <c r="G3067" s="4">
        <v>4714.1570000000002</v>
      </c>
      <c r="H3067" s="4">
        <v>4806.2569999999996</v>
      </c>
      <c r="I3067" s="4">
        <v>4901.5550000000003</v>
      </c>
      <c r="J3067" s="4">
        <v>5023.4799999999996</v>
      </c>
      <c r="K3067" s="4">
        <v>5154.9530000000004</v>
      </c>
      <c r="L3067" s="4">
        <v>5270.4669999999996</v>
      </c>
      <c r="M3067" s="4">
        <v>5426.4110000000001</v>
      </c>
      <c r="N3067" s="4">
        <v>5607.924</v>
      </c>
      <c r="O3067" s="4">
        <v>5800.5209999999997</v>
      </c>
      <c r="P3067" s="4">
        <v>6017.0069999999996</v>
      </c>
      <c r="Q3067" s="4">
        <v>6308.6229999999996</v>
      </c>
      <c r="R3067" s="4">
        <v>6124.1369999999997</v>
      </c>
      <c r="S3067" s="4">
        <v>5695.491</v>
      </c>
      <c r="T3067" s="4">
        <v>6027.0879999999997</v>
      </c>
      <c r="U3067" s="4">
        <v>6676.3689999999997</v>
      </c>
      <c r="V3067" s="4">
        <v>6298.9960000000001</v>
      </c>
      <c r="W3067" s="4">
        <v>5060.4520000000002</v>
      </c>
      <c r="X3067" s="4">
        <v>3535.59</v>
      </c>
      <c r="Y3067" s="4">
        <v>1881.4259999999999</v>
      </c>
      <c r="Z3067" s="4">
        <v>539.26</v>
      </c>
      <c r="AA3067" s="4">
        <v>97.808000000000007</v>
      </c>
    </row>
    <row r="3068" spans="1:27" s="6" customFormat="1" x14ac:dyDescent="0.3">
      <c r="A3068" s="40">
        <v>3067</v>
      </c>
      <c r="B3068" s="18" t="s">
        <v>323</v>
      </c>
      <c r="C3068" s="44" t="s">
        <v>215</v>
      </c>
      <c r="D3068" s="41">
        <v>23</v>
      </c>
      <c r="E3068" s="41">
        <v>926</v>
      </c>
      <c r="F3068" s="41">
        <v>2045</v>
      </c>
      <c r="G3068" s="4">
        <v>4697.9629999999997</v>
      </c>
      <c r="H3068" s="4">
        <v>4757.7430000000004</v>
      </c>
      <c r="I3068" s="4">
        <v>4832.7150000000001</v>
      </c>
      <c r="J3068" s="4">
        <v>4973.6570000000002</v>
      </c>
      <c r="K3068" s="4">
        <v>5178.4920000000002</v>
      </c>
      <c r="L3068" s="4">
        <v>5337.5569999999998</v>
      </c>
      <c r="M3068" s="4">
        <v>5418.6989999999996</v>
      </c>
      <c r="N3068" s="4">
        <v>5526.1019999999999</v>
      </c>
      <c r="O3068" s="4">
        <v>5665.5569999999998</v>
      </c>
      <c r="P3068" s="4">
        <v>5823.4120000000003</v>
      </c>
      <c r="Q3068" s="4">
        <v>6007.9380000000001</v>
      </c>
      <c r="R3068" s="4">
        <v>6266.8490000000002</v>
      </c>
      <c r="S3068" s="4">
        <v>6051.7060000000001</v>
      </c>
      <c r="T3068" s="4">
        <v>5589.2640000000001</v>
      </c>
      <c r="U3068" s="4">
        <v>5848.9570000000003</v>
      </c>
      <c r="V3068" s="4">
        <v>6324.991</v>
      </c>
      <c r="W3068" s="4">
        <v>5636.4530000000004</v>
      </c>
      <c r="X3068" s="4">
        <v>3973.239</v>
      </c>
      <c r="Y3068" s="4">
        <v>2137.0839999999998</v>
      </c>
      <c r="Z3068" s="4">
        <v>722.35500000000002</v>
      </c>
      <c r="AA3068" s="4">
        <v>108.405</v>
      </c>
    </row>
    <row r="3069" spans="1:27" s="6" customFormat="1" x14ac:dyDescent="0.3">
      <c r="A3069" s="40">
        <v>3068</v>
      </c>
      <c r="B3069" s="18" t="s">
        <v>323</v>
      </c>
      <c r="C3069" s="44" t="s">
        <v>215</v>
      </c>
      <c r="D3069" s="41">
        <v>23</v>
      </c>
      <c r="E3069" s="41">
        <v>926</v>
      </c>
      <c r="F3069" s="41">
        <v>2050</v>
      </c>
      <c r="G3069" s="4">
        <v>4720.7700000000004</v>
      </c>
      <c r="H3069" s="4">
        <v>4741.6760000000004</v>
      </c>
      <c r="I3069" s="4">
        <v>4784.3100000000004</v>
      </c>
      <c r="J3069" s="4">
        <v>4904.9939999999997</v>
      </c>
      <c r="K3069" s="4">
        <v>5128.942</v>
      </c>
      <c r="L3069" s="4">
        <v>5361.3720000000003</v>
      </c>
      <c r="M3069" s="4">
        <v>5486.1549999999997</v>
      </c>
      <c r="N3069" s="4">
        <v>5519.05</v>
      </c>
      <c r="O3069" s="4">
        <v>5584.96</v>
      </c>
      <c r="P3069" s="4">
        <v>5690.7910000000002</v>
      </c>
      <c r="Q3069" s="4">
        <v>5818.6180000000004</v>
      </c>
      <c r="R3069" s="4">
        <v>5973.9750000000004</v>
      </c>
      <c r="S3069" s="4">
        <v>6199.8890000000001</v>
      </c>
      <c r="T3069" s="4">
        <v>5948.9629999999997</v>
      </c>
      <c r="U3069" s="4">
        <v>5439.5839999999998</v>
      </c>
      <c r="V3069" s="4">
        <v>5574.4579999999996</v>
      </c>
      <c r="W3069" s="4">
        <v>5713.3230000000003</v>
      </c>
      <c r="X3069" s="4">
        <v>4492.7060000000001</v>
      </c>
      <c r="Y3069" s="4">
        <v>2454.4679999999998</v>
      </c>
      <c r="Z3069" s="4">
        <v>843.39499999999998</v>
      </c>
      <c r="AA3069" s="4">
        <v>149.84299999999999</v>
      </c>
    </row>
    <row r="3070" spans="1:27" s="6" customFormat="1" x14ac:dyDescent="0.3">
      <c r="A3070" s="40">
        <v>3069</v>
      </c>
      <c r="B3070" s="18" t="s">
        <v>323</v>
      </c>
      <c r="C3070" s="44" t="s">
        <v>215</v>
      </c>
      <c r="D3070" s="41">
        <v>23</v>
      </c>
      <c r="E3070" s="41">
        <v>926</v>
      </c>
      <c r="F3070" s="41">
        <v>2055</v>
      </c>
      <c r="G3070" s="4">
        <v>4752.192</v>
      </c>
      <c r="H3070" s="4">
        <v>4762.3549999999996</v>
      </c>
      <c r="I3070" s="4">
        <v>4766.95</v>
      </c>
      <c r="J3070" s="4">
        <v>4853.0460000000003</v>
      </c>
      <c r="K3070" s="4">
        <v>5052.6490000000003</v>
      </c>
      <c r="L3070" s="4">
        <v>5302.8580000000002</v>
      </c>
      <c r="M3070" s="4">
        <v>5502.7190000000001</v>
      </c>
      <c r="N3070" s="4">
        <v>5581.6940000000004</v>
      </c>
      <c r="O3070" s="4">
        <v>5575.4970000000003</v>
      </c>
      <c r="P3070" s="4">
        <v>5610.009</v>
      </c>
      <c r="Q3070" s="4">
        <v>5688.259</v>
      </c>
      <c r="R3070" s="4">
        <v>5789.8760000000002</v>
      </c>
      <c r="S3070" s="4">
        <v>5917.0119999999997</v>
      </c>
      <c r="T3070" s="4">
        <v>6104.2470000000003</v>
      </c>
      <c r="U3070" s="4">
        <v>5804.7529999999997</v>
      </c>
      <c r="V3070" s="4">
        <v>5208.6580000000004</v>
      </c>
      <c r="W3070" s="4">
        <v>5090.0190000000002</v>
      </c>
      <c r="X3070" s="4">
        <v>4628.8050000000003</v>
      </c>
      <c r="Y3070" s="4">
        <v>2839.9389999999999</v>
      </c>
      <c r="Z3070" s="4">
        <v>995.88400000000001</v>
      </c>
      <c r="AA3070" s="4">
        <v>184.50399999999999</v>
      </c>
    </row>
    <row r="3071" spans="1:27" s="6" customFormat="1" x14ac:dyDescent="0.3">
      <c r="A3071" s="40">
        <v>3070</v>
      </c>
      <c r="B3071" s="18" t="s">
        <v>323</v>
      </c>
      <c r="C3071" s="44" t="s">
        <v>215</v>
      </c>
      <c r="D3071" s="41">
        <v>23</v>
      </c>
      <c r="E3071" s="41">
        <v>926</v>
      </c>
      <c r="F3071" s="41">
        <v>2060</v>
      </c>
      <c r="G3071" s="4">
        <v>4757.4260000000004</v>
      </c>
      <c r="H3071" s="4">
        <v>4791.634</v>
      </c>
      <c r="I3071" s="4">
        <v>4786.3140000000003</v>
      </c>
      <c r="J3071" s="4">
        <v>4832.1310000000003</v>
      </c>
      <c r="K3071" s="4">
        <v>4993.0619999999999</v>
      </c>
      <c r="L3071" s="4">
        <v>5217.5609999999997</v>
      </c>
      <c r="M3071" s="4">
        <v>5436.9610000000002</v>
      </c>
      <c r="N3071" s="4">
        <v>5593.4870000000001</v>
      </c>
      <c r="O3071" s="4">
        <v>5635.4690000000001</v>
      </c>
      <c r="P3071" s="4">
        <v>5599.9960000000001</v>
      </c>
      <c r="Q3071" s="4">
        <v>5609.1350000000002</v>
      </c>
      <c r="R3071" s="4">
        <v>5663.71</v>
      </c>
      <c r="S3071" s="4">
        <v>5740.5450000000001</v>
      </c>
      <c r="T3071" s="4">
        <v>5834.9750000000004</v>
      </c>
      <c r="U3071" s="4">
        <v>5970.0320000000002</v>
      </c>
      <c r="V3071" s="4">
        <v>5581.7529999999997</v>
      </c>
      <c r="W3071" s="4">
        <v>4793.8500000000004</v>
      </c>
      <c r="X3071" s="4">
        <v>4201.26</v>
      </c>
      <c r="Y3071" s="4">
        <v>2998.6970000000001</v>
      </c>
      <c r="Z3071" s="4">
        <v>1185.384</v>
      </c>
      <c r="AA3071" s="4">
        <v>224.44800000000001</v>
      </c>
    </row>
    <row r="3072" spans="1:27" s="6" customFormat="1" x14ac:dyDescent="0.3">
      <c r="A3072" s="40">
        <v>3071</v>
      </c>
      <c r="B3072" s="18" t="s">
        <v>323</v>
      </c>
      <c r="C3072" s="44" t="s">
        <v>215</v>
      </c>
      <c r="D3072" s="41">
        <v>23</v>
      </c>
      <c r="E3072" s="41">
        <v>926</v>
      </c>
      <c r="F3072" s="41">
        <v>2065</v>
      </c>
      <c r="G3072" s="4">
        <v>4729.9840000000004</v>
      </c>
      <c r="H3072" s="4">
        <v>4794.6890000000003</v>
      </c>
      <c r="I3072" s="4">
        <v>4814.2849999999999</v>
      </c>
      <c r="J3072" s="4">
        <v>4847.9319999999998</v>
      </c>
      <c r="K3072" s="4">
        <v>4964.442</v>
      </c>
      <c r="L3072" s="4">
        <v>5148.9459999999999</v>
      </c>
      <c r="M3072" s="4">
        <v>5344.3919999999998</v>
      </c>
      <c r="N3072" s="4">
        <v>5522.9629999999997</v>
      </c>
      <c r="O3072" s="4">
        <v>5644.6809999999996</v>
      </c>
      <c r="P3072" s="4">
        <v>5659.1719999999996</v>
      </c>
      <c r="Q3072" s="4">
        <v>5600.3620000000001</v>
      </c>
      <c r="R3072" s="4">
        <v>5588.076</v>
      </c>
      <c r="S3072" s="4">
        <v>5620.7879999999996</v>
      </c>
      <c r="T3072" s="4">
        <v>5669.4269999999997</v>
      </c>
      <c r="U3072" s="4">
        <v>5720.2709999999997</v>
      </c>
      <c r="V3072" s="4">
        <v>5762.4650000000001</v>
      </c>
      <c r="W3072" s="4">
        <v>5175.9030000000002</v>
      </c>
      <c r="X3072" s="4">
        <v>4012.5770000000002</v>
      </c>
      <c r="Y3072" s="4">
        <v>2805.7930000000001</v>
      </c>
      <c r="Z3072" s="4">
        <v>1294.2929999999999</v>
      </c>
      <c r="AA3072" s="4">
        <v>274.85300000000001</v>
      </c>
    </row>
    <row r="3073" spans="1:27" s="6" customFormat="1" x14ac:dyDescent="0.3">
      <c r="A3073" s="40">
        <v>3072</v>
      </c>
      <c r="B3073" s="18" t="s">
        <v>323</v>
      </c>
      <c r="C3073" s="44" t="s">
        <v>215</v>
      </c>
      <c r="D3073" s="41">
        <v>23</v>
      </c>
      <c r="E3073" s="41">
        <v>926</v>
      </c>
      <c r="F3073" s="41">
        <v>2070</v>
      </c>
      <c r="G3073" s="4">
        <v>4684.4430000000002</v>
      </c>
      <c r="H3073" s="4">
        <v>4765.1080000000002</v>
      </c>
      <c r="I3073" s="4">
        <v>4816.0389999999998</v>
      </c>
      <c r="J3073" s="4">
        <v>4872.3130000000001</v>
      </c>
      <c r="K3073" s="4">
        <v>4972.54</v>
      </c>
      <c r="L3073" s="4">
        <v>5111.26</v>
      </c>
      <c r="M3073" s="4">
        <v>5268.4859999999999</v>
      </c>
      <c r="N3073" s="4">
        <v>5425.5950000000003</v>
      </c>
      <c r="O3073" s="4">
        <v>5571.5749999999998</v>
      </c>
      <c r="P3073" s="4">
        <v>5667.585</v>
      </c>
      <c r="Q3073" s="4">
        <v>5660.3609999999999</v>
      </c>
      <c r="R3073" s="4">
        <v>5582.1930000000002</v>
      </c>
      <c r="S3073" s="4">
        <v>5550.5169999999998</v>
      </c>
      <c r="T3073" s="4">
        <v>5558.7860000000001</v>
      </c>
      <c r="U3073" s="4">
        <v>5570.5</v>
      </c>
      <c r="V3073" s="4">
        <v>5542.9269999999997</v>
      </c>
      <c r="W3073" s="4">
        <v>5379.2939999999999</v>
      </c>
      <c r="X3073" s="4">
        <v>4391.0330000000004</v>
      </c>
      <c r="Y3073" s="4">
        <v>2740.53</v>
      </c>
      <c r="Z3073" s="4">
        <v>1266.0619999999999</v>
      </c>
      <c r="AA3073" s="4">
        <v>315.56200000000001</v>
      </c>
    </row>
    <row r="3074" spans="1:27" s="6" customFormat="1" x14ac:dyDescent="0.3">
      <c r="A3074" s="40">
        <v>3073</v>
      </c>
      <c r="B3074" s="18" t="s">
        <v>323</v>
      </c>
      <c r="C3074" s="44" t="s">
        <v>215</v>
      </c>
      <c r="D3074" s="41">
        <v>23</v>
      </c>
      <c r="E3074" s="41">
        <v>926</v>
      </c>
      <c r="F3074" s="41">
        <v>2075</v>
      </c>
      <c r="G3074" s="4">
        <v>4644.6099999999997</v>
      </c>
      <c r="H3074" s="4">
        <v>4717.4080000000004</v>
      </c>
      <c r="I3074" s="4">
        <v>4785.1419999999998</v>
      </c>
      <c r="J3074" s="4">
        <v>4870.47</v>
      </c>
      <c r="K3074" s="4">
        <v>4989.1949999999997</v>
      </c>
      <c r="L3074" s="4">
        <v>5110.2870000000003</v>
      </c>
      <c r="M3074" s="4">
        <v>5223.4660000000003</v>
      </c>
      <c r="N3074" s="4">
        <v>5344.8450000000003</v>
      </c>
      <c r="O3074" s="4">
        <v>5471.5969999999998</v>
      </c>
      <c r="P3074" s="4">
        <v>5593.7669999999998</v>
      </c>
      <c r="Q3074" s="4">
        <v>5669.674</v>
      </c>
      <c r="R3074" s="4">
        <v>5644.5370000000003</v>
      </c>
      <c r="S3074" s="4">
        <v>5549.0959999999995</v>
      </c>
      <c r="T3074" s="4">
        <v>5496.1670000000004</v>
      </c>
      <c r="U3074" s="4">
        <v>5473.1059999999998</v>
      </c>
      <c r="V3074" s="4">
        <v>5418.0370000000003</v>
      </c>
      <c r="W3074" s="4">
        <v>5211.2179999999998</v>
      </c>
      <c r="X3074" s="4">
        <v>4620.1000000000004</v>
      </c>
      <c r="Y3074" s="4">
        <v>3066.3710000000001</v>
      </c>
      <c r="Z3074" s="4">
        <v>1275.499</v>
      </c>
      <c r="AA3074" s="4">
        <v>332.59300000000002</v>
      </c>
    </row>
    <row r="3075" spans="1:27" s="6" customFormat="1" x14ac:dyDescent="0.3">
      <c r="A3075" s="40">
        <v>3074</v>
      </c>
      <c r="B3075" s="18" t="s">
        <v>323</v>
      </c>
      <c r="C3075" s="44" t="s">
        <v>215</v>
      </c>
      <c r="D3075" s="41">
        <v>23</v>
      </c>
      <c r="E3075" s="41">
        <v>926</v>
      </c>
      <c r="F3075" s="41">
        <v>2080</v>
      </c>
      <c r="G3075" s="4">
        <v>4625.09</v>
      </c>
      <c r="H3075" s="4">
        <v>4675.3890000000001</v>
      </c>
      <c r="I3075" s="4">
        <v>4736.1319999999996</v>
      </c>
      <c r="J3075" s="4">
        <v>4835.9799999999996</v>
      </c>
      <c r="K3075" s="4">
        <v>4979.6350000000002</v>
      </c>
      <c r="L3075" s="4">
        <v>5117.8119999999999</v>
      </c>
      <c r="M3075" s="4">
        <v>5215.0969999999998</v>
      </c>
      <c r="N3075" s="4">
        <v>5294.9189999999999</v>
      </c>
      <c r="O3075" s="4">
        <v>5388.15</v>
      </c>
      <c r="P3075" s="4">
        <v>5493.0050000000001</v>
      </c>
      <c r="Q3075" s="4">
        <v>5596.7969999999996</v>
      </c>
      <c r="R3075" s="4">
        <v>5656.2269999999999</v>
      </c>
      <c r="S3075" s="4">
        <v>5615.165</v>
      </c>
      <c r="T3075" s="4">
        <v>5501.0259999999998</v>
      </c>
      <c r="U3075" s="4">
        <v>5421.6869999999999</v>
      </c>
      <c r="V3075" s="4">
        <v>5341.6859999999997</v>
      </c>
      <c r="W3075" s="4">
        <v>5129.5320000000002</v>
      </c>
      <c r="X3075" s="4">
        <v>4536.0050000000001</v>
      </c>
      <c r="Y3075" s="4">
        <v>3294.232</v>
      </c>
      <c r="Z3075" s="4">
        <v>1472.69</v>
      </c>
      <c r="AA3075" s="4">
        <v>349.24200000000002</v>
      </c>
    </row>
    <row r="3076" spans="1:27" s="6" customFormat="1" x14ac:dyDescent="0.3">
      <c r="A3076" s="40">
        <v>3075</v>
      </c>
      <c r="B3076" s="18" t="s">
        <v>323</v>
      </c>
      <c r="C3076" s="44" t="s">
        <v>215</v>
      </c>
      <c r="D3076" s="41">
        <v>23</v>
      </c>
      <c r="E3076" s="41">
        <v>926</v>
      </c>
      <c r="F3076" s="41">
        <v>2085</v>
      </c>
      <c r="G3076" s="4">
        <v>4615.9409999999998</v>
      </c>
      <c r="H3076" s="4">
        <v>4653.6930000000002</v>
      </c>
      <c r="I3076" s="4">
        <v>4692.799</v>
      </c>
      <c r="J3076" s="4">
        <v>4783.3869999999997</v>
      </c>
      <c r="K3076" s="4">
        <v>4937.4160000000002</v>
      </c>
      <c r="L3076" s="4">
        <v>5099.1610000000001</v>
      </c>
      <c r="M3076" s="4">
        <v>5215.2479999999996</v>
      </c>
      <c r="N3076" s="4">
        <v>5281.6059999999998</v>
      </c>
      <c r="O3076" s="4">
        <v>5335.433</v>
      </c>
      <c r="P3076" s="4">
        <v>5408.607</v>
      </c>
      <c r="Q3076" s="4">
        <v>5496.8440000000001</v>
      </c>
      <c r="R3076" s="4">
        <v>5585.7690000000002</v>
      </c>
      <c r="S3076" s="4">
        <v>5630.58</v>
      </c>
      <c r="T3076" s="4">
        <v>5572.2879999999996</v>
      </c>
      <c r="U3076" s="4">
        <v>5435.4480000000003</v>
      </c>
      <c r="V3076" s="4">
        <v>5307.8310000000001</v>
      </c>
      <c r="W3076" s="4">
        <v>5089.6099999999997</v>
      </c>
      <c r="X3076" s="4">
        <v>4524.9390000000003</v>
      </c>
      <c r="Y3076" s="4">
        <v>3309.0889999999999</v>
      </c>
      <c r="Z3076" s="4">
        <v>1629.4449999999999</v>
      </c>
      <c r="AA3076" s="4">
        <v>407.44799999999998</v>
      </c>
    </row>
    <row r="3077" spans="1:27" s="6" customFormat="1" x14ac:dyDescent="0.3">
      <c r="A3077" s="40">
        <v>3076</v>
      </c>
      <c r="B3077" s="18" t="s">
        <v>323</v>
      </c>
      <c r="C3077" s="44" t="s">
        <v>215</v>
      </c>
      <c r="D3077" s="41">
        <v>23</v>
      </c>
      <c r="E3077" s="41">
        <v>926</v>
      </c>
      <c r="F3077" s="41">
        <v>2090</v>
      </c>
      <c r="G3077" s="4">
        <v>4605.8190000000004</v>
      </c>
      <c r="H3077" s="4">
        <v>4642.3500000000004</v>
      </c>
      <c r="I3077" s="4">
        <v>4669.78</v>
      </c>
      <c r="J3077" s="4">
        <v>4736.4440000000004</v>
      </c>
      <c r="K3077" s="4">
        <v>4877.0469999999996</v>
      </c>
      <c r="L3077" s="4">
        <v>5047.817</v>
      </c>
      <c r="M3077" s="4">
        <v>5189.1869999999999</v>
      </c>
      <c r="N3077" s="4">
        <v>5276.7430000000004</v>
      </c>
      <c r="O3077" s="4">
        <v>5319.2430000000004</v>
      </c>
      <c r="P3077" s="4">
        <v>5354.7669999999998</v>
      </c>
      <c r="Q3077" s="4">
        <v>5413.009</v>
      </c>
      <c r="R3077" s="4">
        <v>5488.0720000000001</v>
      </c>
      <c r="S3077" s="4">
        <v>5563.973</v>
      </c>
      <c r="T3077" s="4">
        <v>5593</v>
      </c>
      <c r="U3077" s="4">
        <v>5514.1559999999999</v>
      </c>
      <c r="V3077" s="4">
        <v>5335.6840000000002</v>
      </c>
      <c r="W3077" s="4">
        <v>5087.0559999999996</v>
      </c>
      <c r="X3077" s="4">
        <v>4546.9809999999998</v>
      </c>
      <c r="Y3077" s="4">
        <v>3382.0039999999999</v>
      </c>
      <c r="Z3077" s="4">
        <v>1694.7170000000001</v>
      </c>
      <c r="AA3077" s="4">
        <v>468.82299999999998</v>
      </c>
    </row>
    <row r="3078" spans="1:27" s="6" customFormat="1" x14ac:dyDescent="0.3">
      <c r="A3078" s="40">
        <v>3077</v>
      </c>
      <c r="B3078" s="18" t="s">
        <v>323</v>
      </c>
      <c r="C3078" s="44" t="s">
        <v>215</v>
      </c>
      <c r="D3078" s="41">
        <v>23</v>
      </c>
      <c r="E3078" s="41">
        <v>926</v>
      </c>
      <c r="F3078" s="41">
        <v>2095</v>
      </c>
      <c r="G3078" s="4">
        <v>4576.4489999999996</v>
      </c>
      <c r="H3078" s="4">
        <v>4630.0420000000004</v>
      </c>
      <c r="I3078" s="4">
        <v>4657.0829999999996</v>
      </c>
      <c r="J3078" s="4">
        <v>4709.8180000000002</v>
      </c>
      <c r="K3078" s="4">
        <v>4822.375</v>
      </c>
      <c r="L3078" s="4">
        <v>4978.3040000000001</v>
      </c>
      <c r="M3078" s="4">
        <v>5130.4049999999997</v>
      </c>
      <c r="N3078" s="4">
        <v>5245.7039999999997</v>
      </c>
      <c r="O3078" s="4">
        <v>5311.43</v>
      </c>
      <c r="P3078" s="4">
        <v>5337.3689999999997</v>
      </c>
      <c r="Q3078" s="4">
        <v>5359.5379999999996</v>
      </c>
      <c r="R3078" s="4">
        <v>5406.1139999999996</v>
      </c>
      <c r="S3078" s="4">
        <v>5469.8389999999999</v>
      </c>
      <c r="T3078" s="4">
        <v>5531.8670000000002</v>
      </c>
      <c r="U3078" s="4">
        <v>5542.4629999999997</v>
      </c>
      <c r="V3078" s="4">
        <v>5426.2060000000001</v>
      </c>
      <c r="W3078" s="4">
        <v>5139.9030000000002</v>
      </c>
      <c r="X3078" s="4">
        <v>4598.5020000000004</v>
      </c>
      <c r="Y3078" s="4">
        <v>3479.2089999999998</v>
      </c>
      <c r="Z3078" s="4">
        <v>1800.2070000000001</v>
      </c>
      <c r="AA3078" s="4">
        <v>515.72</v>
      </c>
    </row>
    <row r="3079" spans="1:27" s="6" customFormat="1" x14ac:dyDescent="0.3">
      <c r="A3079" s="40">
        <v>3078</v>
      </c>
      <c r="B3079" s="18" t="s">
        <v>323</v>
      </c>
      <c r="C3079" s="44" t="s">
        <v>215</v>
      </c>
      <c r="D3079" s="41">
        <v>23</v>
      </c>
      <c r="E3079" s="41">
        <v>926</v>
      </c>
      <c r="F3079" s="41">
        <v>2100</v>
      </c>
      <c r="G3079" s="4">
        <v>4531.701</v>
      </c>
      <c r="H3079" s="4">
        <v>4598.4840000000004</v>
      </c>
      <c r="I3079" s="4">
        <v>4643.4539999999997</v>
      </c>
      <c r="J3079" s="4">
        <v>4693.5079999999998</v>
      </c>
      <c r="K3079" s="4">
        <v>4787.9549999999999</v>
      </c>
      <c r="L3079" s="4">
        <v>4914.4740000000002</v>
      </c>
      <c r="M3079" s="4">
        <v>5053.4690000000001</v>
      </c>
      <c r="N3079" s="4">
        <v>5181.8900000000003</v>
      </c>
      <c r="O3079" s="4">
        <v>5277.4049999999997</v>
      </c>
      <c r="P3079" s="4">
        <v>5328.21</v>
      </c>
      <c r="Q3079" s="4">
        <v>5342.2380000000003</v>
      </c>
      <c r="R3079" s="4">
        <v>5354.2079999999996</v>
      </c>
      <c r="S3079" s="4">
        <v>5390.9390000000003</v>
      </c>
      <c r="T3079" s="4">
        <v>5442.7690000000002</v>
      </c>
      <c r="U3079" s="4">
        <v>5488.9769999999999</v>
      </c>
      <c r="V3079" s="4">
        <v>5466.2219999999998</v>
      </c>
      <c r="W3079" s="4">
        <v>5251.0460000000003</v>
      </c>
      <c r="X3079" s="4">
        <v>4693.933</v>
      </c>
      <c r="Y3079" s="4">
        <v>3595.9670000000001</v>
      </c>
      <c r="Z3079" s="4">
        <v>1922.5250000000001</v>
      </c>
      <c r="AA3079" s="4">
        <v>574.41600000000005</v>
      </c>
    </row>
    <row r="3080" spans="1:27" s="6" customFormat="1" x14ac:dyDescent="0.3">
      <c r="A3080" s="40">
        <v>3079</v>
      </c>
      <c r="B3080" s="18" t="s">
        <v>323</v>
      </c>
      <c r="C3080" s="43" t="s">
        <v>216</v>
      </c>
      <c r="D3080" s="41"/>
      <c r="E3080" s="41">
        <v>40</v>
      </c>
      <c r="F3080" s="41">
        <v>2015</v>
      </c>
      <c r="G3080" s="4">
        <v>197.428</v>
      </c>
      <c r="H3080" s="4">
        <v>195.58099999999999</v>
      </c>
      <c r="I3080" s="4">
        <v>203.322</v>
      </c>
      <c r="J3080" s="4">
        <v>222.244</v>
      </c>
      <c r="K3080" s="4">
        <v>269.666</v>
      </c>
      <c r="L3080" s="4">
        <v>284.83199999999999</v>
      </c>
      <c r="M3080" s="4">
        <v>295.077</v>
      </c>
      <c r="N3080" s="4">
        <v>272.57</v>
      </c>
      <c r="O3080" s="4">
        <v>302.10399999999998</v>
      </c>
      <c r="P3080" s="4">
        <v>354.59800000000001</v>
      </c>
      <c r="Q3080" s="4">
        <v>348.84800000000001</v>
      </c>
      <c r="R3080" s="4">
        <v>303.26499999999999</v>
      </c>
      <c r="S3080" s="4">
        <v>245.51300000000001</v>
      </c>
      <c r="T3080" s="4">
        <v>232.97499999999999</v>
      </c>
      <c r="U3080" s="4">
        <v>235.08699999999999</v>
      </c>
      <c r="V3080" s="4">
        <v>181.512</v>
      </c>
      <c r="W3080" s="4">
        <v>129.29599999999999</v>
      </c>
      <c r="X3080" s="4">
        <v>97.766000000000005</v>
      </c>
      <c r="Y3080" s="4">
        <v>49.716000000000001</v>
      </c>
      <c r="Z3080" s="4">
        <v>7.5359999999999996</v>
      </c>
      <c r="AA3080" s="4">
        <v>1.075</v>
      </c>
    </row>
    <row r="3081" spans="1:27" s="6" customFormat="1" x14ac:dyDescent="0.3">
      <c r="A3081" s="40">
        <v>3080</v>
      </c>
      <c r="B3081" s="18" t="s">
        <v>323</v>
      </c>
      <c r="C3081" s="43" t="s">
        <v>216</v>
      </c>
      <c r="D3081" s="41"/>
      <c r="E3081" s="41">
        <v>40</v>
      </c>
      <c r="F3081" s="41">
        <v>2020</v>
      </c>
      <c r="G3081" s="4">
        <v>208.113</v>
      </c>
      <c r="H3081" s="4">
        <v>199.56399999999999</v>
      </c>
      <c r="I3081" s="4">
        <v>196.74600000000001</v>
      </c>
      <c r="J3081" s="4">
        <v>206.64500000000001</v>
      </c>
      <c r="K3081" s="4">
        <v>229.95</v>
      </c>
      <c r="L3081" s="4">
        <v>279.09199999999998</v>
      </c>
      <c r="M3081" s="4">
        <v>292.55</v>
      </c>
      <c r="N3081" s="4">
        <v>300.22000000000003</v>
      </c>
      <c r="O3081" s="4">
        <v>275.50700000000001</v>
      </c>
      <c r="P3081" s="4">
        <v>302.98</v>
      </c>
      <c r="Q3081" s="4">
        <v>353.18200000000002</v>
      </c>
      <c r="R3081" s="4">
        <v>345.387</v>
      </c>
      <c r="S3081" s="4">
        <v>298.029</v>
      </c>
      <c r="T3081" s="4">
        <v>238.58699999999999</v>
      </c>
      <c r="U3081" s="4">
        <v>222.08500000000001</v>
      </c>
      <c r="V3081" s="4">
        <v>215.33099999999999</v>
      </c>
      <c r="W3081" s="4">
        <v>151.852</v>
      </c>
      <c r="X3081" s="4">
        <v>89.254999999999995</v>
      </c>
      <c r="Y3081" s="4">
        <v>47.747</v>
      </c>
      <c r="Z3081" s="4">
        <v>13.911</v>
      </c>
      <c r="AA3081" s="4">
        <v>1.0489999999999999</v>
      </c>
    </row>
    <row r="3082" spans="1:27" s="6" customFormat="1" x14ac:dyDescent="0.3">
      <c r="A3082" s="40">
        <v>3081</v>
      </c>
      <c r="B3082" s="18" t="s">
        <v>323</v>
      </c>
      <c r="C3082" s="43" t="s">
        <v>216</v>
      </c>
      <c r="D3082" s="41"/>
      <c r="E3082" s="41">
        <v>40</v>
      </c>
      <c r="F3082" s="41">
        <v>2025</v>
      </c>
      <c r="G3082" s="4">
        <v>209.483</v>
      </c>
      <c r="H3082" s="4">
        <v>210.25200000000001</v>
      </c>
      <c r="I3082" s="4">
        <v>200.732</v>
      </c>
      <c r="J3082" s="4">
        <v>200.08099999999999</v>
      </c>
      <c r="K3082" s="4">
        <v>214.38399999999999</v>
      </c>
      <c r="L3082" s="4">
        <v>239.43600000000001</v>
      </c>
      <c r="M3082" s="4">
        <v>286.84899999999999</v>
      </c>
      <c r="N3082" s="4">
        <v>297.74700000000001</v>
      </c>
      <c r="O3082" s="4">
        <v>303.154</v>
      </c>
      <c r="P3082" s="4">
        <v>276.64</v>
      </c>
      <c r="Q3082" s="4">
        <v>302.21300000000002</v>
      </c>
      <c r="R3082" s="4">
        <v>350.05399999999997</v>
      </c>
      <c r="S3082" s="4">
        <v>339.91500000000002</v>
      </c>
      <c r="T3082" s="4">
        <v>290.30799999999999</v>
      </c>
      <c r="U3082" s="4">
        <v>228.452</v>
      </c>
      <c r="V3082" s="4">
        <v>205.08</v>
      </c>
      <c r="W3082" s="4">
        <v>182.74299999999999</v>
      </c>
      <c r="X3082" s="4">
        <v>107.34699999999999</v>
      </c>
      <c r="Y3082" s="4">
        <v>45.110999999999997</v>
      </c>
      <c r="Z3082" s="4">
        <v>13.93</v>
      </c>
      <c r="AA3082" s="4">
        <v>1.8859999999999999</v>
      </c>
    </row>
    <row r="3083" spans="1:27" s="6" customFormat="1" x14ac:dyDescent="0.3">
      <c r="A3083" s="40">
        <v>3082</v>
      </c>
      <c r="B3083" s="18" t="s">
        <v>323</v>
      </c>
      <c r="C3083" s="43" t="s">
        <v>216</v>
      </c>
      <c r="D3083" s="41"/>
      <c r="E3083" s="41">
        <v>40</v>
      </c>
      <c r="F3083" s="41">
        <v>2030</v>
      </c>
      <c r="G3083" s="4">
        <v>202.80099999999999</v>
      </c>
      <c r="H3083" s="4">
        <v>211.631</v>
      </c>
      <c r="I3083" s="4">
        <v>211.42599999999999</v>
      </c>
      <c r="J3083" s="4">
        <v>204.07599999999999</v>
      </c>
      <c r="K3083" s="4">
        <v>207.84700000000001</v>
      </c>
      <c r="L3083" s="4">
        <v>223.90700000000001</v>
      </c>
      <c r="M3083" s="4">
        <v>247.26300000000001</v>
      </c>
      <c r="N3083" s="4">
        <v>292.10000000000002</v>
      </c>
      <c r="O3083" s="4">
        <v>300.76400000000001</v>
      </c>
      <c r="P3083" s="4">
        <v>304.28899999999999</v>
      </c>
      <c r="Q3083" s="4">
        <v>276.26299999999998</v>
      </c>
      <c r="R3083" s="4">
        <v>299.99400000000003</v>
      </c>
      <c r="S3083" s="4">
        <v>345.05900000000003</v>
      </c>
      <c r="T3083" s="4">
        <v>331.89600000000002</v>
      </c>
      <c r="U3083" s="4">
        <v>279.10899999999998</v>
      </c>
      <c r="V3083" s="4">
        <v>212.56899999999999</v>
      </c>
      <c r="W3083" s="4">
        <v>176.459</v>
      </c>
      <c r="X3083" s="4">
        <v>132.203</v>
      </c>
      <c r="Y3083" s="4">
        <v>56.127000000000002</v>
      </c>
      <c r="Z3083" s="4">
        <v>13.725</v>
      </c>
      <c r="AA3083" s="4">
        <v>2.0670000000000002</v>
      </c>
    </row>
    <row r="3084" spans="1:27" s="6" customFormat="1" x14ac:dyDescent="0.3">
      <c r="A3084" s="40">
        <v>3083</v>
      </c>
      <c r="B3084" s="18" t="s">
        <v>323</v>
      </c>
      <c r="C3084" s="43" t="s">
        <v>216</v>
      </c>
      <c r="D3084" s="41"/>
      <c r="E3084" s="41">
        <v>40</v>
      </c>
      <c r="F3084" s="41">
        <v>2035</v>
      </c>
      <c r="G3084" s="4">
        <v>193.376</v>
      </c>
      <c r="H3084" s="4">
        <v>204.95599999999999</v>
      </c>
      <c r="I3084" s="4">
        <v>212.809</v>
      </c>
      <c r="J3084" s="4">
        <v>214.77500000000001</v>
      </c>
      <c r="K3084" s="4">
        <v>211.852</v>
      </c>
      <c r="L3084" s="4">
        <v>217.39</v>
      </c>
      <c r="M3084" s="4">
        <v>231.76900000000001</v>
      </c>
      <c r="N3084" s="4">
        <v>252.60599999999999</v>
      </c>
      <c r="O3084" s="4">
        <v>295.19400000000002</v>
      </c>
      <c r="P3084" s="4">
        <v>302.024</v>
      </c>
      <c r="Q3084" s="4">
        <v>303.91000000000003</v>
      </c>
      <c r="R3084" s="4">
        <v>274.57799999999997</v>
      </c>
      <c r="S3084" s="4">
        <v>296.23500000000001</v>
      </c>
      <c r="T3084" s="4">
        <v>337.68200000000002</v>
      </c>
      <c r="U3084" s="4">
        <v>320.27300000000002</v>
      </c>
      <c r="V3084" s="4">
        <v>261.44600000000003</v>
      </c>
      <c r="W3084" s="4">
        <v>185.19200000000001</v>
      </c>
      <c r="X3084" s="4">
        <v>130.41</v>
      </c>
      <c r="Y3084" s="4">
        <v>71.356999999999999</v>
      </c>
      <c r="Z3084" s="4">
        <v>17.774000000000001</v>
      </c>
      <c r="AA3084" s="4">
        <v>2.1360000000000001</v>
      </c>
    </row>
    <row r="3085" spans="1:27" s="6" customFormat="1" x14ac:dyDescent="0.3">
      <c r="A3085" s="40">
        <v>3084</v>
      </c>
      <c r="B3085" s="18" t="s">
        <v>323</v>
      </c>
      <c r="C3085" s="43" t="s">
        <v>216</v>
      </c>
      <c r="D3085" s="41"/>
      <c r="E3085" s="41">
        <v>40</v>
      </c>
      <c r="F3085" s="41">
        <v>2040</v>
      </c>
      <c r="G3085" s="4">
        <v>188.19200000000001</v>
      </c>
      <c r="H3085" s="4">
        <v>195.541</v>
      </c>
      <c r="I3085" s="4">
        <v>206.13800000000001</v>
      </c>
      <c r="J3085" s="4">
        <v>216.166</v>
      </c>
      <c r="K3085" s="4">
        <v>222.55799999999999</v>
      </c>
      <c r="L3085" s="4">
        <v>221.40600000000001</v>
      </c>
      <c r="M3085" s="4">
        <v>225.27600000000001</v>
      </c>
      <c r="N3085" s="4">
        <v>237.15899999999999</v>
      </c>
      <c r="O3085" s="4">
        <v>255.84</v>
      </c>
      <c r="P3085" s="4">
        <v>296.58</v>
      </c>
      <c r="Q3085" s="4">
        <v>301.83499999999998</v>
      </c>
      <c r="R3085" s="4">
        <v>302.23200000000003</v>
      </c>
      <c r="S3085" s="4">
        <v>271.56</v>
      </c>
      <c r="T3085" s="4">
        <v>290.572</v>
      </c>
      <c r="U3085" s="4">
        <v>327.005</v>
      </c>
      <c r="V3085" s="4">
        <v>301.89699999999999</v>
      </c>
      <c r="W3085" s="4">
        <v>230.452</v>
      </c>
      <c r="X3085" s="4">
        <v>139.703</v>
      </c>
      <c r="Y3085" s="4">
        <v>72.617000000000004</v>
      </c>
      <c r="Z3085" s="4">
        <v>23.515000000000001</v>
      </c>
      <c r="AA3085" s="4">
        <v>2.79</v>
      </c>
    </row>
    <row r="3086" spans="1:27" s="6" customFormat="1" x14ac:dyDescent="0.3">
      <c r="A3086" s="40">
        <v>3085</v>
      </c>
      <c r="B3086" s="18" t="s">
        <v>323</v>
      </c>
      <c r="C3086" s="43" t="s">
        <v>216</v>
      </c>
      <c r="D3086" s="41"/>
      <c r="E3086" s="41">
        <v>40</v>
      </c>
      <c r="F3086" s="41">
        <v>2045</v>
      </c>
      <c r="G3086" s="4">
        <v>189.28700000000001</v>
      </c>
      <c r="H3086" s="4">
        <v>190.36099999999999</v>
      </c>
      <c r="I3086" s="4">
        <v>196.727</v>
      </c>
      <c r="J3086" s="4">
        <v>209.50700000000001</v>
      </c>
      <c r="K3086" s="4">
        <v>223.96299999999999</v>
      </c>
      <c r="L3086" s="4">
        <v>232.12</v>
      </c>
      <c r="M3086" s="4">
        <v>229.30699999999999</v>
      </c>
      <c r="N3086" s="4">
        <v>230.703</v>
      </c>
      <c r="O3086" s="4">
        <v>240.47</v>
      </c>
      <c r="P3086" s="4">
        <v>257.44799999999998</v>
      </c>
      <c r="Q3086" s="4">
        <v>296.58300000000003</v>
      </c>
      <c r="R3086" s="4">
        <v>300.42500000000001</v>
      </c>
      <c r="S3086" s="4">
        <v>299.22699999999998</v>
      </c>
      <c r="T3086" s="4">
        <v>266.92899999999997</v>
      </c>
      <c r="U3086" s="4">
        <v>282.34199999999998</v>
      </c>
      <c r="V3086" s="4">
        <v>310.05700000000002</v>
      </c>
      <c r="W3086" s="4">
        <v>269.04000000000002</v>
      </c>
      <c r="X3086" s="4">
        <v>177.27199999999999</v>
      </c>
      <c r="Y3086" s="4">
        <v>80.180000000000007</v>
      </c>
      <c r="Z3086" s="4">
        <v>24.888000000000002</v>
      </c>
      <c r="AA3086" s="4">
        <v>3.8170000000000002</v>
      </c>
    </row>
    <row r="3087" spans="1:27" s="6" customFormat="1" x14ac:dyDescent="0.3">
      <c r="A3087" s="40">
        <v>3086</v>
      </c>
      <c r="B3087" s="18" t="s">
        <v>323</v>
      </c>
      <c r="C3087" s="43" t="s">
        <v>216</v>
      </c>
      <c r="D3087" s="41"/>
      <c r="E3087" s="41">
        <v>40</v>
      </c>
      <c r="F3087" s="41">
        <v>2050</v>
      </c>
      <c r="G3087" s="4">
        <v>193.91499999999999</v>
      </c>
      <c r="H3087" s="4">
        <v>191.46</v>
      </c>
      <c r="I3087" s="4">
        <v>191.55099999999999</v>
      </c>
      <c r="J3087" s="4">
        <v>200.107</v>
      </c>
      <c r="K3087" s="4">
        <v>217.321</v>
      </c>
      <c r="L3087" s="4">
        <v>233.53800000000001</v>
      </c>
      <c r="M3087" s="4">
        <v>240.03100000000001</v>
      </c>
      <c r="N3087" s="4">
        <v>234.75399999999999</v>
      </c>
      <c r="O3087" s="4">
        <v>234.06700000000001</v>
      </c>
      <c r="P3087" s="4">
        <v>242.2</v>
      </c>
      <c r="Q3087" s="4">
        <v>257.786</v>
      </c>
      <c r="R3087" s="4">
        <v>295.44900000000001</v>
      </c>
      <c r="S3087" s="4">
        <v>297.80200000000002</v>
      </c>
      <c r="T3087" s="4">
        <v>294.63799999999998</v>
      </c>
      <c r="U3087" s="4">
        <v>260.18799999999999</v>
      </c>
      <c r="V3087" s="4">
        <v>269.22399999999999</v>
      </c>
      <c r="W3087" s="4">
        <v>279.24099999999999</v>
      </c>
      <c r="X3087" s="4">
        <v>210.946</v>
      </c>
      <c r="Y3087" s="4">
        <v>104.854</v>
      </c>
      <c r="Z3087" s="4">
        <v>28.591999999999999</v>
      </c>
      <c r="AA3087" s="4">
        <v>4.3170000000000002</v>
      </c>
    </row>
    <row r="3088" spans="1:27" s="6" customFormat="1" x14ac:dyDescent="0.3">
      <c r="A3088" s="40">
        <v>3087</v>
      </c>
      <c r="B3088" s="18" t="s">
        <v>323</v>
      </c>
      <c r="C3088" s="43" t="s">
        <v>216</v>
      </c>
      <c r="D3088" s="41"/>
      <c r="E3088" s="41">
        <v>40</v>
      </c>
      <c r="F3088" s="41">
        <v>2055</v>
      </c>
      <c r="G3088" s="4">
        <v>197.65600000000001</v>
      </c>
      <c r="H3088" s="4">
        <v>195.982</v>
      </c>
      <c r="I3088" s="4">
        <v>192.59100000000001</v>
      </c>
      <c r="J3088" s="4">
        <v>194.76499999999999</v>
      </c>
      <c r="K3088" s="4">
        <v>207.54300000000001</v>
      </c>
      <c r="L3088" s="4">
        <v>226.428</v>
      </c>
      <c r="M3088" s="4">
        <v>241.06100000000001</v>
      </c>
      <c r="N3088" s="4">
        <v>245.209</v>
      </c>
      <c r="O3088" s="4">
        <v>237.964</v>
      </c>
      <c r="P3088" s="4">
        <v>235.762</v>
      </c>
      <c r="Q3088" s="4">
        <v>242.64699999999999</v>
      </c>
      <c r="R3088" s="4">
        <v>257.065</v>
      </c>
      <c r="S3088" s="4">
        <v>293.17200000000003</v>
      </c>
      <c r="T3088" s="4">
        <v>293.71100000000001</v>
      </c>
      <c r="U3088" s="4">
        <v>287.95499999999998</v>
      </c>
      <c r="V3088" s="4">
        <v>249.34299999999999</v>
      </c>
      <c r="W3088" s="4">
        <v>244.80799999999999</v>
      </c>
      <c r="X3088" s="4">
        <v>222.85499999999999</v>
      </c>
      <c r="Y3088" s="4">
        <v>128.376</v>
      </c>
      <c r="Z3088" s="4">
        <v>38.845999999999997</v>
      </c>
      <c r="AA3088" s="4">
        <v>5.125</v>
      </c>
    </row>
    <row r="3089" spans="1:27" s="6" customFormat="1" x14ac:dyDescent="0.3">
      <c r="A3089" s="40">
        <v>3088</v>
      </c>
      <c r="B3089" s="18" t="s">
        <v>323</v>
      </c>
      <c r="C3089" s="43" t="s">
        <v>216</v>
      </c>
      <c r="D3089" s="41"/>
      <c r="E3089" s="41">
        <v>40</v>
      </c>
      <c r="F3089" s="41">
        <v>2060</v>
      </c>
      <c r="G3089" s="4">
        <v>197.05600000000001</v>
      </c>
      <c r="H3089" s="4">
        <v>199.61500000000001</v>
      </c>
      <c r="I3089" s="4">
        <v>197.054</v>
      </c>
      <c r="J3089" s="4">
        <v>195.637</v>
      </c>
      <c r="K3089" s="4">
        <v>201.81700000000001</v>
      </c>
      <c r="L3089" s="4">
        <v>216.178</v>
      </c>
      <c r="M3089" s="4">
        <v>233.566</v>
      </c>
      <c r="N3089" s="4">
        <v>245.976</v>
      </c>
      <c r="O3089" s="4">
        <v>248.25399999999999</v>
      </c>
      <c r="P3089" s="4">
        <v>239.589</v>
      </c>
      <c r="Q3089" s="4">
        <v>236.261</v>
      </c>
      <c r="R3089" s="4">
        <v>242.13499999999999</v>
      </c>
      <c r="S3089" s="4">
        <v>255.38399999999999</v>
      </c>
      <c r="T3089" s="4">
        <v>289.58</v>
      </c>
      <c r="U3089" s="4">
        <v>287.75900000000001</v>
      </c>
      <c r="V3089" s="4">
        <v>277.18099999999998</v>
      </c>
      <c r="W3089" s="4">
        <v>228.74799999999999</v>
      </c>
      <c r="X3089" s="4">
        <v>198.66399999999999</v>
      </c>
      <c r="Y3089" s="4">
        <v>139.38</v>
      </c>
      <c r="Z3089" s="4">
        <v>49.363999999999997</v>
      </c>
      <c r="AA3089" s="4">
        <v>7.0890000000000004</v>
      </c>
    </row>
    <row r="3090" spans="1:27" s="6" customFormat="1" x14ac:dyDescent="0.3">
      <c r="A3090" s="40">
        <v>3089</v>
      </c>
      <c r="B3090" s="18" t="s">
        <v>323</v>
      </c>
      <c r="C3090" s="43" t="s">
        <v>216</v>
      </c>
      <c r="D3090" s="41"/>
      <c r="E3090" s="41">
        <v>40</v>
      </c>
      <c r="F3090" s="41">
        <v>2065</v>
      </c>
      <c r="G3090" s="4">
        <v>193.16300000000001</v>
      </c>
      <c r="H3090" s="4">
        <v>198.90600000000001</v>
      </c>
      <c r="I3090" s="4">
        <v>200.63</v>
      </c>
      <c r="J3090" s="4">
        <v>199.935</v>
      </c>
      <c r="K3090" s="4">
        <v>202.303</v>
      </c>
      <c r="L3090" s="4">
        <v>209.982</v>
      </c>
      <c r="M3090" s="4">
        <v>222.93199999999999</v>
      </c>
      <c r="N3090" s="4">
        <v>238.22300000000001</v>
      </c>
      <c r="O3090" s="4">
        <v>248.869</v>
      </c>
      <c r="P3090" s="4">
        <v>249.798</v>
      </c>
      <c r="Q3090" s="4">
        <v>240.09700000000001</v>
      </c>
      <c r="R3090" s="4">
        <v>235.88499999999999</v>
      </c>
      <c r="S3090" s="4">
        <v>240.785</v>
      </c>
      <c r="T3090" s="4">
        <v>252.65700000000001</v>
      </c>
      <c r="U3090" s="4">
        <v>284.38900000000001</v>
      </c>
      <c r="V3090" s="4">
        <v>278.19400000000002</v>
      </c>
      <c r="W3090" s="4">
        <v>256.47199999999998</v>
      </c>
      <c r="X3090" s="4">
        <v>188.73400000000001</v>
      </c>
      <c r="Y3090" s="4">
        <v>127.746</v>
      </c>
      <c r="Z3090" s="4">
        <v>55.7</v>
      </c>
      <c r="AA3090" s="4">
        <v>9.4369999999999994</v>
      </c>
    </row>
    <row r="3091" spans="1:27" s="6" customFormat="1" x14ac:dyDescent="0.3">
      <c r="A3091" s="40">
        <v>3090</v>
      </c>
      <c r="B3091" s="18" t="s">
        <v>323</v>
      </c>
      <c r="C3091" s="43" t="s">
        <v>216</v>
      </c>
      <c r="D3091" s="41"/>
      <c r="E3091" s="41">
        <v>40</v>
      </c>
      <c r="F3091" s="41">
        <v>2070</v>
      </c>
      <c r="G3091" s="4">
        <v>188.93799999999999</v>
      </c>
      <c r="H3091" s="4">
        <v>194.90799999999999</v>
      </c>
      <c r="I3091" s="4">
        <v>199.863</v>
      </c>
      <c r="J3091" s="4">
        <v>203.34</v>
      </c>
      <c r="K3091" s="4">
        <v>206.208</v>
      </c>
      <c r="L3091" s="4">
        <v>209.99100000000001</v>
      </c>
      <c r="M3091" s="4">
        <v>216.34399999999999</v>
      </c>
      <c r="N3091" s="4">
        <v>227.33</v>
      </c>
      <c r="O3091" s="4">
        <v>240.97</v>
      </c>
      <c r="P3091" s="4">
        <v>250.351</v>
      </c>
      <c r="Q3091" s="4">
        <v>250.292</v>
      </c>
      <c r="R3091" s="4">
        <v>239.798</v>
      </c>
      <c r="S3091" s="4">
        <v>234.768</v>
      </c>
      <c r="T3091" s="4">
        <v>238.54599999999999</v>
      </c>
      <c r="U3091" s="4">
        <v>248.70400000000001</v>
      </c>
      <c r="V3091" s="4">
        <v>276.05700000000002</v>
      </c>
      <c r="W3091" s="4">
        <v>259.52699999999999</v>
      </c>
      <c r="X3091" s="4">
        <v>215.04900000000001</v>
      </c>
      <c r="Y3091" s="4">
        <v>124.764</v>
      </c>
      <c r="Z3091" s="4">
        <v>53.085999999999999</v>
      </c>
      <c r="AA3091" s="4">
        <v>11.302</v>
      </c>
    </row>
    <row r="3092" spans="1:27" s="6" customFormat="1" x14ac:dyDescent="0.3">
      <c r="A3092" s="40">
        <v>3091</v>
      </c>
      <c r="B3092" s="18" t="s">
        <v>323</v>
      </c>
      <c r="C3092" s="43" t="s">
        <v>216</v>
      </c>
      <c r="D3092" s="41"/>
      <c r="E3092" s="41">
        <v>40</v>
      </c>
      <c r="F3092" s="41">
        <v>2075</v>
      </c>
      <c r="G3092" s="4">
        <v>187.25800000000001</v>
      </c>
      <c r="H3092" s="4">
        <v>190.57599999999999</v>
      </c>
      <c r="I3092" s="4">
        <v>195.804</v>
      </c>
      <c r="J3092" s="4">
        <v>202.40700000000001</v>
      </c>
      <c r="K3092" s="4">
        <v>209.22499999999999</v>
      </c>
      <c r="L3092" s="4">
        <v>213.41800000000001</v>
      </c>
      <c r="M3092" s="4">
        <v>215.96199999999999</v>
      </c>
      <c r="N3092" s="4">
        <v>220.477</v>
      </c>
      <c r="O3092" s="4">
        <v>229.92599999999999</v>
      </c>
      <c r="P3092" s="4">
        <v>242.39699999999999</v>
      </c>
      <c r="Q3092" s="4">
        <v>250.85499999999999</v>
      </c>
      <c r="R3092" s="4">
        <v>250.03200000000001</v>
      </c>
      <c r="S3092" s="4">
        <v>238.81399999999999</v>
      </c>
      <c r="T3092" s="4">
        <v>232.86500000000001</v>
      </c>
      <c r="U3092" s="4">
        <v>235.28100000000001</v>
      </c>
      <c r="V3092" s="4">
        <v>242.298</v>
      </c>
      <c r="W3092" s="4">
        <v>259.42899999999997</v>
      </c>
      <c r="X3092" s="4">
        <v>220.86099999999999</v>
      </c>
      <c r="Y3092" s="4">
        <v>145.9</v>
      </c>
      <c r="Z3092" s="4">
        <v>53.823999999999998</v>
      </c>
      <c r="AA3092" s="4">
        <v>11.584</v>
      </c>
    </row>
    <row r="3093" spans="1:27" s="6" customFormat="1" x14ac:dyDescent="0.3">
      <c r="A3093" s="40">
        <v>3092</v>
      </c>
      <c r="B3093" s="18" t="s">
        <v>323</v>
      </c>
      <c r="C3093" s="43" t="s">
        <v>216</v>
      </c>
      <c r="D3093" s="41"/>
      <c r="E3093" s="41">
        <v>40</v>
      </c>
      <c r="F3093" s="41">
        <v>2080</v>
      </c>
      <c r="G3093" s="4">
        <v>187.83500000000001</v>
      </c>
      <c r="H3093" s="4">
        <v>188.785</v>
      </c>
      <c r="I3093" s="4">
        <v>191.41200000000001</v>
      </c>
      <c r="J3093" s="4">
        <v>198.18199999999999</v>
      </c>
      <c r="K3093" s="4">
        <v>207.904</v>
      </c>
      <c r="L3093" s="4">
        <v>215.95599999999999</v>
      </c>
      <c r="M3093" s="4">
        <v>218.995</v>
      </c>
      <c r="N3093" s="4">
        <v>219.82599999999999</v>
      </c>
      <c r="O3093" s="4">
        <v>222.92099999999999</v>
      </c>
      <c r="P3093" s="4">
        <v>231.297</v>
      </c>
      <c r="Q3093" s="4">
        <v>242.92400000000001</v>
      </c>
      <c r="R3093" s="4">
        <v>250.67</v>
      </c>
      <c r="S3093" s="4">
        <v>249.149</v>
      </c>
      <c r="T3093" s="4">
        <v>237.13399999999999</v>
      </c>
      <c r="U3093" s="4">
        <v>230.102</v>
      </c>
      <c r="V3093" s="4">
        <v>230.00200000000001</v>
      </c>
      <c r="W3093" s="4">
        <v>229.328</v>
      </c>
      <c r="X3093" s="4">
        <v>224.03399999999999</v>
      </c>
      <c r="Y3093" s="4">
        <v>153.83000000000001</v>
      </c>
      <c r="Z3093" s="4">
        <v>65.424999999999997</v>
      </c>
      <c r="AA3093" s="4">
        <v>12.221</v>
      </c>
    </row>
    <row r="3094" spans="1:27" s="6" customFormat="1" x14ac:dyDescent="0.3">
      <c r="A3094" s="40">
        <v>3093</v>
      </c>
      <c r="B3094" s="18" t="s">
        <v>323</v>
      </c>
      <c r="C3094" s="43" t="s">
        <v>216</v>
      </c>
      <c r="D3094" s="41"/>
      <c r="E3094" s="41">
        <v>40</v>
      </c>
      <c r="F3094" s="41">
        <v>2085</v>
      </c>
      <c r="G3094" s="4">
        <v>189.09800000000001</v>
      </c>
      <c r="H3094" s="4">
        <v>189.255</v>
      </c>
      <c r="I3094" s="4">
        <v>189.56399999999999</v>
      </c>
      <c r="J3094" s="4">
        <v>193.624</v>
      </c>
      <c r="K3094" s="4">
        <v>203.29</v>
      </c>
      <c r="L3094" s="4">
        <v>214.16</v>
      </c>
      <c r="M3094" s="4">
        <v>221.13900000000001</v>
      </c>
      <c r="N3094" s="4">
        <v>222.59</v>
      </c>
      <c r="O3094" s="4">
        <v>222.10499999999999</v>
      </c>
      <c r="P3094" s="4">
        <v>224.21799999999999</v>
      </c>
      <c r="Q3094" s="4">
        <v>231.839</v>
      </c>
      <c r="R3094" s="4">
        <v>242.82400000000001</v>
      </c>
      <c r="S3094" s="4">
        <v>249.922</v>
      </c>
      <c r="T3094" s="4">
        <v>247.626</v>
      </c>
      <c r="U3094" s="4">
        <v>234.69900000000001</v>
      </c>
      <c r="V3094" s="4">
        <v>225.62</v>
      </c>
      <c r="W3094" s="4">
        <v>219.09100000000001</v>
      </c>
      <c r="X3094" s="4">
        <v>200.751</v>
      </c>
      <c r="Y3094" s="4">
        <v>159.98699999999999</v>
      </c>
      <c r="Z3094" s="4">
        <v>71.623000000000005</v>
      </c>
      <c r="AA3094" s="4">
        <v>15.058999999999999</v>
      </c>
    </row>
    <row r="3095" spans="1:27" s="6" customFormat="1" x14ac:dyDescent="0.3">
      <c r="A3095" s="40">
        <v>3094</v>
      </c>
      <c r="B3095" s="18" t="s">
        <v>323</v>
      </c>
      <c r="C3095" s="43" t="s">
        <v>216</v>
      </c>
      <c r="D3095" s="41"/>
      <c r="E3095" s="41">
        <v>40</v>
      </c>
      <c r="F3095" s="41">
        <v>2090</v>
      </c>
      <c r="G3095" s="4">
        <v>188.96600000000001</v>
      </c>
      <c r="H3095" s="4">
        <v>190.40899999999999</v>
      </c>
      <c r="I3095" s="4">
        <v>189.97300000000001</v>
      </c>
      <c r="J3095" s="4">
        <v>191.60599999999999</v>
      </c>
      <c r="K3095" s="4">
        <v>198.34399999999999</v>
      </c>
      <c r="L3095" s="4">
        <v>209.06899999999999</v>
      </c>
      <c r="M3095" s="4">
        <v>218.94399999999999</v>
      </c>
      <c r="N3095" s="4">
        <v>224.46</v>
      </c>
      <c r="O3095" s="4">
        <v>224.70099999999999</v>
      </c>
      <c r="P3095" s="4">
        <v>223.31899999999999</v>
      </c>
      <c r="Q3095" s="4">
        <v>224.76</v>
      </c>
      <c r="R3095" s="4">
        <v>231.82599999999999</v>
      </c>
      <c r="S3095" s="4">
        <v>242.239</v>
      </c>
      <c r="T3095" s="4">
        <v>248.619</v>
      </c>
      <c r="U3095" s="4">
        <v>245.446</v>
      </c>
      <c r="V3095" s="4">
        <v>230.77</v>
      </c>
      <c r="W3095" s="4">
        <v>216.22200000000001</v>
      </c>
      <c r="X3095" s="4">
        <v>194.34299999999999</v>
      </c>
      <c r="Y3095" s="4">
        <v>146.99</v>
      </c>
      <c r="Z3095" s="4">
        <v>77.415000000000006</v>
      </c>
      <c r="AA3095" s="4">
        <v>17.475000000000001</v>
      </c>
    </row>
    <row r="3096" spans="1:27" s="6" customFormat="1" x14ac:dyDescent="0.3">
      <c r="A3096" s="40">
        <v>3095</v>
      </c>
      <c r="B3096" s="18" t="s">
        <v>323</v>
      </c>
      <c r="C3096" s="43" t="s">
        <v>216</v>
      </c>
      <c r="D3096" s="41"/>
      <c r="E3096" s="41">
        <v>40</v>
      </c>
      <c r="F3096" s="41">
        <v>2095</v>
      </c>
      <c r="G3096" s="4">
        <v>186.77699999999999</v>
      </c>
      <c r="H3096" s="4">
        <v>190.166</v>
      </c>
      <c r="I3096" s="4">
        <v>191.06700000000001</v>
      </c>
      <c r="J3096" s="4">
        <v>191.845</v>
      </c>
      <c r="K3096" s="4">
        <v>195.93700000000001</v>
      </c>
      <c r="L3096" s="4">
        <v>203.64099999999999</v>
      </c>
      <c r="M3096" s="4">
        <v>213.46</v>
      </c>
      <c r="N3096" s="4">
        <v>221.99600000000001</v>
      </c>
      <c r="O3096" s="4">
        <v>226.40199999999999</v>
      </c>
      <c r="P3096" s="4">
        <v>225.82599999999999</v>
      </c>
      <c r="Q3096" s="4">
        <v>223.84200000000001</v>
      </c>
      <c r="R3096" s="4">
        <v>224.803</v>
      </c>
      <c r="S3096" s="4">
        <v>231.386</v>
      </c>
      <c r="T3096" s="4">
        <v>241.18</v>
      </c>
      <c r="U3096" s="4">
        <v>246.768</v>
      </c>
      <c r="V3096" s="4">
        <v>241.952</v>
      </c>
      <c r="W3096" s="4">
        <v>222.41</v>
      </c>
      <c r="X3096" s="4">
        <v>194.24799999999999</v>
      </c>
      <c r="Y3096" s="4">
        <v>145.851</v>
      </c>
      <c r="Z3096" s="4">
        <v>73.951999999999998</v>
      </c>
      <c r="AA3096" s="4">
        <v>19.905999999999999</v>
      </c>
    </row>
    <row r="3097" spans="1:27" s="6" customFormat="1" x14ac:dyDescent="0.3">
      <c r="A3097" s="40">
        <v>3096</v>
      </c>
      <c r="B3097" s="18" t="s">
        <v>323</v>
      </c>
      <c r="C3097" s="43" t="s">
        <v>216</v>
      </c>
      <c r="D3097" s="41"/>
      <c r="E3097" s="41">
        <v>40</v>
      </c>
      <c r="F3097" s="41">
        <v>2100</v>
      </c>
      <c r="G3097" s="4">
        <v>183.322</v>
      </c>
      <c r="H3097" s="4">
        <v>187.87</v>
      </c>
      <c r="I3097" s="4">
        <v>190.767</v>
      </c>
      <c r="J3097" s="4">
        <v>192.77199999999999</v>
      </c>
      <c r="K3097" s="4">
        <v>195.78200000000001</v>
      </c>
      <c r="L3097" s="4">
        <v>200.76</v>
      </c>
      <c r="M3097" s="4">
        <v>207.63800000000001</v>
      </c>
      <c r="N3097" s="4">
        <v>216.239</v>
      </c>
      <c r="O3097" s="4">
        <v>223.768</v>
      </c>
      <c r="P3097" s="4">
        <v>227.43700000000001</v>
      </c>
      <c r="Q3097" s="4">
        <v>226.32</v>
      </c>
      <c r="R3097" s="4">
        <v>223.91300000000001</v>
      </c>
      <c r="S3097" s="4">
        <v>224.47300000000001</v>
      </c>
      <c r="T3097" s="4">
        <v>230.55099999999999</v>
      </c>
      <c r="U3097" s="4">
        <v>239.678</v>
      </c>
      <c r="V3097" s="4">
        <v>243.80199999999999</v>
      </c>
      <c r="W3097" s="4">
        <v>234.36799999999999</v>
      </c>
      <c r="X3097" s="4">
        <v>202.16300000000001</v>
      </c>
      <c r="Y3097" s="4">
        <v>149.25</v>
      </c>
      <c r="Z3097" s="4">
        <v>76.231999999999999</v>
      </c>
      <c r="AA3097" s="4">
        <v>20.481999999999999</v>
      </c>
    </row>
    <row r="3098" spans="1:27" s="6" customFormat="1" x14ac:dyDescent="0.3">
      <c r="A3098" s="40">
        <v>3097</v>
      </c>
      <c r="B3098" s="18" t="s">
        <v>323</v>
      </c>
      <c r="C3098" s="43" t="s">
        <v>217</v>
      </c>
      <c r="D3098" s="41"/>
      <c r="E3098" s="41">
        <v>56</v>
      </c>
      <c r="F3098" s="41">
        <v>2015</v>
      </c>
      <c r="G3098" s="4">
        <v>315.08</v>
      </c>
      <c r="H3098" s="4">
        <v>319.13600000000002</v>
      </c>
      <c r="I3098" s="4">
        <v>303.98500000000001</v>
      </c>
      <c r="J3098" s="4">
        <v>308.49799999999999</v>
      </c>
      <c r="K3098" s="4">
        <v>342.988</v>
      </c>
      <c r="L3098" s="4">
        <v>359.95499999999998</v>
      </c>
      <c r="M3098" s="4">
        <v>371.93299999999999</v>
      </c>
      <c r="N3098" s="4">
        <v>366.315</v>
      </c>
      <c r="O3098" s="4">
        <v>373.30799999999999</v>
      </c>
      <c r="P3098" s="4">
        <v>392.00700000000001</v>
      </c>
      <c r="Q3098" s="4">
        <v>402.00700000000001</v>
      </c>
      <c r="R3098" s="4">
        <v>379.03699999999998</v>
      </c>
      <c r="S3098" s="4">
        <v>338.82600000000002</v>
      </c>
      <c r="T3098" s="4">
        <v>311.488</v>
      </c>
      <c r="U3098" s="4">
        <v>231.85499999999999</v>
      </c>
      <c r="V3098" s="4">
        <v>223.01900000000001</v>
      </c>
      <c r="W3098" s="4">
        <v>196.03800000000001</v>
      </c>
      <c r="X3098" s="4">
        <v>131.626</v>
      </c>
      <c r="Y3098" s="4">
        <v>60.363999999999997</v>
      </c>
      <c r="Z3098" s="4">
        <v>10.335000000000001</v>
      </c>
      <c r="AA3098" s="4">
        <v>1.4970000000000001</v>
      </c>
    </row>
    <row r="3099" spans="1:27" s="6" customFormat="1" x14ac:dyDescent="0.3">
      <c r="A3099" s="40">
        <v>3098</v>
      </c>
      <c r="B3099" s="18" t="s">
        <v>323</v>
      </c>
      <c r="C3099" s="43" t="s">
        <v>217</v>
      </c>
      <c r="D3099" s="41"/>
      <c r="E3099" s="41">
        <v>56</v>
      </c>
      <c r="F3099" s="41">
        <v>2020</v>
      </c>
      <c r="G3099" s="4">
        <v>322.125</v>
      </c>
      <c r="H3099" s="4">
        <v>323.49</v>
      </c>
      <c r="I3099" s="4">
        <v>325.87599999999998</v>
      </c>
      <c r="J3099" s="4">
        <v>311.54199999999997</v>
      </c>
      <c r="K3099" s="4">
        <v>319.93799999999999</v>
      </c>
      <c r="L3099" s="4">
        <v>356.221</v>
      </c>
      <c r="M3099" s="4">
        <v>370.928</v>
      </c>
      <c r="N3099" s="4">
        <v>379.17500000000001</v>
      </c>
      <c r="O3099" s="4">
        <v>370.09199999999998</v>
      </c>
      <c r="P3099" s="4">
        <v>374.37900000000002</v>
      </c>
      <c r="Q3099" s="4">
        <v>390.26600000000002</v>
      </c>
      <c r="R3099" s="4">
        <v>396.93</v>
      </c>
      <c r="S3099" s="4">
        <v>370.69600000000003</v>
      </c>
      <c r="T3099" s="4">
        <v>327.43799999999999</v>
      </c>
      <c r="U3099" s="4">
        <v>295.42700000000002</v>
      </c>
      <c r="V3099" s="4">
        <v>212.399</v>
      </c>
      <c r="W3099" s="4">
        <v>188.54400000000001</v>
      </c>
      <c r="X3099" s="4">
        <v>138.24199999999999</v>
      </c>
      <c r="Y3099" s="4">
        <v>66.7</v>
      </c>
      <c r="Z3099" s="4">
        <v>18.103999999999999</v>
      </c>
      <c r="AA3099" s="4">
        <v>1.5840000000000001</v>
      </c>
    </row>
    <row r="3100" spans="1:27" s="6" customFormat="1" x14ac:dyDescent="0.3">
      <c r="A3100" s="40">
        <v>3099</v>
      </c>
      <c r="B3100" s="18" t="s">
        <v>323</v>
      </c>
      <c r="C3100" s="43" t="s">
        <v>217</v>
      </c>
      <c r="D3100" s="41"/>
      <c r="E3100" s="41">
        <v>56</v>
      </c>
      <c r="F3100" s="41">
        <v>2025</v>
      </c>
      <c r="G3100" s="4">
        <v>318.44600000000003</v>
      </c>
      <c r="H3100" s="4">
        <v>328.03</v>
      </c>
      <c r="I3100" s="4">
        <v>328.22699999999998</v>
      </c>
      <c r="J3100" s="4">
        <v>331.16500000000002</v>
      </c>
      <c r="K3100" s="4">
        <v>319.553</v>
      </c>
      <c r="L3100" s="4">
        <v>329.21300000000002</v>
      </c>
      <c r="M3100" s="4">
        <v>363.84800000000001</v>
      </c>
      <c r="N3100" s="4">
        <v>375.851</v>
      </c>
      <c r="O3100" s="4">
        <v>381.48899999999998</v>
      </c>
      <c r="P3100" s="4">
        <v>370.351</v>
      </c>
      <c r="Q3100" s="4">
        <v>372.40699999999998</v>
      </c>
      <c r="R3100" s="4">
        <v>385.34800000000001</v>
      </c>
      <c r="S3100" s="4">
        <v>388.52</v>
      </c>
      <c r="T3100" s="4">
        <v>358.94900000000001</v>
      </c>
      <c r="U3100" s="4">
        <v>311.78500000000003</v>
      </c>
      <c r="V3100" s="4">
        <v>272.52499999999998</v>
      </c>
      <c r="W3100" s="4">
        <v>181.85599999999999</v>
      </c>
      <c r="X3100" s="4">
        <v>135.751</v>
      </c>
      <c r="Y3100" s="4">
        <v>72.173000000000002</v>
      </c>
      <c r="Z3100" s="4">
        <v>20.739000000000001</v>
      </c>
      <c r="AA3100" s="4">
        <v>2.7120000000000002</v>
      </c>
    </row>
    <row r="3101" spans="1:27" s="6" customFormat="1" x14ac:dyDescent="0.3">
      <c r="A3101" s="40">
        <v>3100</v>
      </c>
      <c r="B3101" s="18" t="s">
        <v>323</v>
      </c>
      <c r="C3101" s="43" t="s">
        <v>217</v>
      </c>
      <c r="D3101" s="41"/>
      <c r="E3101" s="41">
        <v>56</v>
      </c>
      <c r="F3101" s="41">
        <v>2030</v>
      </c>
      <c r="G3101" s="4">
        <v>312.26499999999999</v>
      </c>
      <c r="H3101" s="4">
        <v>324.37099999999998</v>
      </c>
      <c r="I3101" s="4">
        <v>332.77600000000001</v>
      </c>
      <c r="J3101" s="4">
        <v>333.53100000000001</v>
      </c>
      <c r="K3101" s="4">
        <v>339.18099999999998</v>
      </c>
      <c r="L3101" s="4">
        <v>328.85899999999998</v>
      </c>
      <c r="M3101" s="4">
        <v>336.91500000000002</v>
      </c>
      <c r="N3101" s="4">
        <v>368.84500000000003</v>
      </c>
      <c r="O3101" s="4">
        <v>378.27499999999998</v>
      </c>
      <c r="P3101" s="4">
        <v>381.84899999999999</v>
      </c>
      <c r="Q3101" s="4">
        <v>368.678</v>
      </c>
      <c r="R3101" s="4">
        <v>368.16399999999999</v>
      </c>
      <c r="S3101" s="4">
        <v>377.82799999999997</v>
      </c>
      <c r="T3101" s="4">
        <v>377.14600000000002</v>
      </c>
      <c r="U3101" s="4">
        <v>343.17599999999999</v>
      </c>
      <c r="V3101" s="4">
        <v>289.63</v>
      </c>
      <c r="W3101" s="4">
        <v>236.16900000000001</v>
      </c>
      <c r="X3101" s="4">
        <v>133.59899999999999</v>
      </c>
      <c r="Y3101" s="4">
        <v>72.974000000000004</v>
      </c>
      <c r="Z3101" s="4">
        <v>23.254999999999999</v>
      </c>
      <c r="AA3101" s="4">
        <v>3.3250000000000002</v>
      </c>
    </row>
    <row r="3102" spans="1:27" s="6" customFormat="1" x14ac:dyDescent="0.3">
      <c r="A3102" s="40">
        <v>3101</v>
      </c>
      <c r="B3102" s="18" t="s">
        <v>323</v>
      </c>
      <c r="C3102" s="43" t="s">
        <v>217</v>
      </c>
      <c r="D3102" s="41"/>
      <c r="E3102" s="41">
        <v>56</v>
      </c>
      <c r="F3102" s="41">
        <v>2035</v>
      </c>
      <c r="G3102" s="4">
        <v>309.52800000000002</v>
      </c>
      <c r="H3102" s="4">
        <v>318.20699999999999</v>
      </c>
      <c r="I3102" s="4">
        <v>329.12799999999999</v>
      </c>
      <c r="J3102" s="4">
        <v>338.09100000000001</v>
      </c>
      <c r="K3102" s="4">
        <v>341.56900000000002</v>
      </c>
      <c r="L3102" s="4">
        <v>348.49400000000003</v>
      </c>
      <c r="M3102" s="4">
        <v>336.596</v>
      </c>
      <c r="N3102" s="4">
        <v>342.01799999999997</v>
      </c>
      <c r="O3102" s="4">
        <v>371.38</v>
      </c>
      <c r="P3102" s="4">
        <v>378.80099999999999</v>
      </c>
      <c r="Q3102" s="4">
        <v>380.32</v>
      </c>
      <c r="R3102" s="4">
        <v>364.85899999999998</v>
      </c>
      <c r="S3102" s="4">
        <v>361.56599999999997</v>
      </c>
      <c r="T3102" s="4">
        <v>367.63799999999998</v>
      </c>
      <c r="U3102" s="4">
        <v>361.91199999999998</v>
      </c>
      <c r="V3102" s="4">
        <v>320.79599999999999</v>
      </c>
      <c r="W3102" s="4">
        <v>253.786</v>
      </c>
      <c r="X3102" s="4">
        <v>176.75399999999999</v>
      </c>
      <c r="Y3102" s="4">
        <v>73.822999999999993</v>
      </c>
      <c r="Z3102" s="4">
        <v>24.33</v>
      </c>
      <c r="AA3102" s="4">
        <v>3.8759999999999999</v>
      </c>
    </row>
    <row r="3103" spans="1:27" s="6" customFormat="1" x14ac:dyDescent="0.3">
      <c r="A3103" s="40">
        <v>3102</v>
      </c>
      <c r="B3103" s="18" t="s">
        <v>323</v>
      </c>
      <c r="C3103" s="43" t="s">
        <v>217</v>
      </c>
      <c r="D3103" s="41"/>
      <c r="E3103" s="41">
        <v>56</v>
      </c>
      <c r="F3103" s="41">
        <v>2040</v>
      </c>
      <c r="G3103" s="4">
        <v>314.03899999999999</v>
      </c>
      <c r="H3103" s="4">
        <v>315.483</v>
      </c>
      <c r="I3103" s="4">
        <v>322.976</v>
      </c>
      <c r="J3103" s="4">
        <v>334.45699999999999</v>
      </c>
      <c r="K3103" s="4">
        <v>346.149</v>
      </c>
      <c r="L3103" s="4">
        <v>350.90800000000002</v>
      </c>
      <c r="M3103" s="4">
        <v>356.24299999999999</v>
      </c>
      <c r="N3103" s="4">
        <v>341.75</v>
      </c>
      <c r="O3103" s="4">
        <v>344.71600000000001</v>
      </c>
      <c r="P3103" s="4">
        <v>372.084</v>
      </c>
      <c r="Q3103" s="4">
        <v>377.53899999999999</v>
      </c>
      <c r="R3103" s="4">
        <v>376.73099999999999</v>
      </c>
      <c r="S3103" s="4">
        <v>358.88099999999997</v>
      </c>
      <c r="T3103" s="4">
        <v>352.64499999999998</v>
      </c>
      <c r="U3103" s="4">
        <v>354.08499999999998</v>
      </c>
      <c r="V3103" s="4">
        <v>340.39299999999997</v>
      </c>
      <c r="W3103" s="4">
        <v>284.166</v>
      </c>
      <c r="X3103" s="4">
        <v>193.51400000000001</v>
      </c>
      <c r="Y3103" s="4">
        <v>100.447</v>
      </c>
      <c r="Z3103" s="4">
        <v>25.495999999999999</v>
      </c>
      <c r="AA3103" s="4">
        <v>4.2350000000000003</v>
      </c>
    </row>
    <row r="3104" spans="1:27" s="6" customFormat="1" x14ac:dyDescent="0.3">
      <c r="A3104" s="40">
        <v>3103</v>
      </c>
      <c r="B3104" s="18" t="s">
        <v>323</v>
      </c>
      <c r="C3104" s="43" t="s">
        <v>217</v>
      </c>
      <c r="D3104" s="41"/>
      <c r="E3104" s="41">
        <v>56</v>
      </c>
      <c r="F3104" s="41">
        <v>2045</v>
      </c>
      <c r="G3104" s="4">
        <v>320.73099999999999</v>
      </c>
      <c r="H3104" s="4">
        <v>320.00400000000002</v>
      </c>
      <c r="I3104" s="4">
        <v>320.25799999999998</v>
      </c>
      <c r="J3104" s="4">
        <v>328.32</v>
      </c>
      <c r="K3104" s="4">
        <v>342.541</v>
      </c>
      <c r="L3104" s="4">
        <v>355.50900000000001</v>
      </c>
      <c r="M3104" s="4">
        <v>358.685</v>
      </c>
      <c r="N3104" s="4">
        <v>361.41399999999999</v>
      </c>
      <c r="O3104" s="4">
        <v>344.52499999999998</v>
      </c>
      <c r="P3104" s="4">
        <v>345.66500000000002</v>
      </c>
      <c r="Q3104" s="4">
        <v>371.09500000000003</v>
      </c>
      <c r="R3104" s="4">
        <v>374.33600000000001</v>
      </c>
      <c r="S3104" s="4">
        <v>371.065</v>
      </c>
      <c r="T3104" s="4">
        <v>350.76600000000002</v>
      </c>
      <c r="U3104" s="4">
        <v>340.774</v>
      </c>
      <c r="V3104" s="4">
        <v>334.88400000000001</v>
      </c>
      <c r="W3104" s="4">
        <v>304.51</v>
      </c>
      <c r="X3104" s="4">
        <v>220.43700000000001</v>
      </c>
      <c r="Y3104" s="4">
        <v>112.907</v>
      </c>
      <c r="Z3104" s="4">
        <v>35.875999999999998</v>
      </c>
      <c r="AA3104" s="4">
        <v>4.593</v>
      </c>
    </row>
    <row r="3105" spans="1:27" s="6" customFormat="1" x14ac:dyDescent="0.3">
      <c r="A3105" s="40">
        <v>3104</v>
      </c>
      <c r="B3105" s="18" t="s">
        <v>323</v>
      </c>
      <c r="C3105" s="43" t="s">
        <v>217</v>
      </c>
      <c r="D3105" s="41"/>
      <c r="E3105" s="41">
        <v>56</v>
      </c>
      <c r="F3105" s="41">
        <v>2050</v>
      </c>
      <c r="G3105" s="4">
        <v>324.77199999999999</v>
      </c>
      <c r="H3105" s="4">
        <v>326.70100000000002</v>
      </c>
      <c r="I3105" s="4">
        <v>324.78500000000003</v>
      </c>
      <c r="J3105" s="4">
        <v>325.61399999999998</v>
      </c>
      <c r="K3105" s="4">
        <v>336.42200000000003</v>
      </c>
      <c r="L3105" s="4">
        <v>351.92700000000002</v>
      </c>
      <c r="M3105" s="4">
        <v>363.31599999999997</v>
      </c>
      <c r="N3105" s="4">
        <v>363.89400000000001</v>
      </c>
      <c r="O3105" s="4">
        <v>364.21499999999997</v>
      </c>
      <c r="P3105" s="4">
        <v>345.589</v>
      </c>
      <c r="Q3105" s="4">
        <v>345.05700000000002</v>
      </c>
      <c r="R3105" s="4">
        <v>368.298</v>
      </c>
      <c r="S3105" s="4">
        <v>369.20400000000001</v>
      </c>
      <c r="T3105" s="4">
        <v>363.37200000000001</v>
      </c>
      <c r="U3105" s="4">
        <v>339.99200000000002</v>
      </c>
      <c r="V3105" s="4">
        <v>323.94900000000001</v>
      </c>
      <c r="W3105" s="4">
        <v>302.34699999999998</v>
      </c>
      <c r="X3105" s="4">
        <v>240.1</v>
      </c>
      <c r="Y3105" s="4">
        <v>131.92699999999999</v>
      </c>
      <c r="Z3105" s="4">
        <v>41.674999999999997</v>
      </c>
      <c r="AA3105" s="4">
        <v>6.43</v>
      </c>
    </row>
    <row r="3106" spans="1:27" s="6" customFormat="1" x14ac:dyDescent="0.3">
      <c r="A3106" s="40">
        <v>3105</v>
      </c>
      <c r="B3106" s="18" t="s">
        <v>323</v>
      </c>
      <c r="C3106" s="43" t="s">
        <v>217</v>
      </c>
      <c r="D3106" s="41"/>
      <c r="E3106" s="41">
        <v>56</v>
      </c>
      <c r="F3106" s="41">
        <v>2055</v>
      </c>
      <c r="G3106" s="4">
        <v>325.173</v>
      </c>
      <c r="H3106" s="4">
        <v>330.447</v>
      </c>
      <c r="I3106" s="4">
        <v>331.24200000000002</v>
      </c>
      <c r="J3106" s="4">
        <v>329.87599999999998</v>
      </c>
      <c r="K3106" s="4">
        <v>333.32</v>
      </c>
      <c r="L3106" s="4">
        <v>345.35300000000001</v>
      </c>
      <c r="M3106" s="4">
        <v>359.35599999999999</v>
      </c>
      <c r="N3106" s="4">
        <v>368.28199999999998</v>
      </c>
      <c r="O3106" s="4">
        <v>366.57799999999997</v>
      </c>
      <c r="P3106" s="4">
        <v>365.20499999999998</v>
      </c>
      <c r="Q3106" s="4">
        <v>345.08800000000002</v>
      </c>
      <c r="R3106" s="4">
        <v>342.774</v>
      </c>
      <c r="S3106" s="4">
        <v>363.697</v>
      </c>
      <c r="T3106" s="4">
        <v>362.21100000000001</v>
      </c>
      <c r="U3106" s="4">
        <v>353.20800000000003</v>
      </c>
      <c r="V3106" s="4">
        <v>324.762</v>
      </c>
      <c r="W3106" s="4">
        <v>295.05099999999999</v>
      </c>
      <c r="X3106" s="4">
        <v>242.214</v>
      </c>
      <c r="Y3106" s="4">
        <v>147.36600000000001</v>
      </c>
      <c r="Z3106" s="4">
        <v>50.338000000000001</v>
      </c>
      <c r="AA3106" s="4">
        <v>7.8650000000000002</v>
      </c>
    </row>
    <row r="3107" spans="1:27" s="6" customFormat="1" x14ac:dyDescent="0.3">
      <c r="A3107" s="40">
        <v>3106</v>
      </c>
      <c r="B3107" s="18" t="s">
        <v>323</v>
      </c>
      <c r="C3107" s="43" t="s">
        <v>217</v>
      </c>
      <c r="D3107" s="41"/>
      <c r="E3107" s="41">
        <v>56</v>
      </c>
      <c r="F3107" s="41">
        <v>2060</v>
      </c>
      <c r="G3107" s="4">
        <v>322.67200000000003</v>
      </c>
      <c r="H3107" s="4">
        <v>330.553</v>
      </c>
      <c r="I3107" s="4">
        <v>334.75299999999999</v>
      </c>
      <c r="J3107" s="4">
        <v>336.06799999999998</v>
      </c>
      <c r="K3107" s="4">
        <v>337.18200000000002</v>
      </c>
      <c r="L3107" s="4">
        <v>341.791</v>
      </c>
      <c r="M3107" s="4">
        <v>352.41</v>
      </c>
      <c r="N3107" s="4">
        <v>364.08199999999999</v>
      </c>
      <c r="O3107" s="4">
        <v>370.84199999999998</v>
      </c>
      <c r="P3107" s="4">
        <v>367.55099999999999</v>
      </c>
      <c r="Q3107" s="4">
        <v>364.68900000000002</v>
      </c>
      <c r="R3107" s="4">
        <v>343.03199999999998</v>
      </c>
      <c r="S3107" s="4">
        <v>338.92599999999999</v>
      </c>
      <c r="T3107" s="4">
        <v>357.43</v>
      </c>
      <c r="U3107" s="4">
        <v>353.02699999999999</v>
      </c>
      <c r="V3107" s="4">
        <v>338.9</v>
      </c>
      <c r="W3107" s="4">
        <v>298.25200000000001</v>
      </c>
      <c r="X3107" s="4">
        <v>240.024</v>
      </c>
      <c r="Y3107" s="4">
        <v>152.4</v>
      </c>
      <c r="Z3107" s="4">
        <v>58.121000000000002</v>
      </c>
      <c r="AA3107" s="4">
        <v>9.7970000000000006</v>
      </c>
    </row>
    <row r="3108" spans="1:27" s="6" customFormat="1" x14ac:dyDescent="0.3">
      <c r="A3108" s="40">
        <v>3107</v>
      </c>
      <c r="B3108" s="18" t="s">
        <v>323</v>
      </c>
      <c r="C3108" s="43" t="s">
        <v>217</v>
      </c>
      <c r="D3108" s="41"/>
      <c r="E3108" s="41">
        <v>56</v>
      </c>
      <c r="F3108" s="41">
        <v>2065</v>
      </c>
      <c r="G3108" s="4">
        <v>320.55500000000001</v>
      </c>
      <c r="H3108" s="4">
        <v>327.75799999999998</v>
      </c>
      <c r="I3108" s="4">
        <v>334.62099999999998</v>
      </c>
      <c r="J3108" s="4">
        <v>339.31700000000001</v>
      </c>
      <c r="K3108" s="4">
        <v>342.971</v>
      </c>
      <c r="L3108" s="4">
        <v>345.185</v>
      </c>
      <c r="M3108" s="4">
        <v>348.46699999999998</v>
      </c>
      <c r="N3108" s="4">
        <v>356.89499999999998</v>
      </c>
      <c r="O3108" s="4">
        <v>366.53</v>
      </c>
      <c r="P3108" s="4">
        <v>371.79</v>
      </c>
      <c r="Q3108" s="4">
        <v>367.11900000000003</v>
      </c>
      <c r="R3108" s="4">
        <v>362.68799999999999</v>
      </c>
      <c r="S3108" s="4">
        <v>339.53399999999999</v>
      </c>
      <c r="T3108" s="4">
        <v>333.63600000000002</v>
      </c>
      <c r="U3108" s="4">
        <v>349.21699999999998</v>
      </c>
      <c r="V3108" s="4">
        <v>340.10399999999998</v>
      </c>
      <c r="W3108" s="4">
        <v>313.58999999999997</v>
      </c>
      <c r="X3108" s="4">
        <v>246.12100000000001</v>
      </c>
      <c r="Y3108" s="4">
        <v>154.63</v>
      </c>
      <c r="Z3108" s="4">
        <v>62.061</v>
      </c>
      <c r="AA3108" s="4">
        <v>11.760999999999999</v>
      </c>
    </row>
    <row r="3109" spans="1:27" s="6" customFormat="1" x14ac:dyDescent="0.3">
      <c r="A3109" s="40">
        <v>3108</v>
      </c>
      <c r="B3109" s="18" t="s">
        <v>323</v>
      </c>
      <c r="C3109" s="43" t="s">
        <v>217</v>
      </c>
      <c r="D3109" s="41"/>
      <c r="E3109" s="41">
        <v>56</v>
      </c>
      <c r="F3109" s="41">
        <v>2070</v>
      </c>
      <c r="G3109" s="4">
        <v>320.7</v>
      </c>
      <c r="H3109" s="4">
        <v>325.34300000000002</v>
      </c>
      <c r="I3109" s="4">
        <v>331.59</v>
      </c>
      <c r="J3109" s="4">
        <v>338.91699999999997</v>
      </c>
      <c r="K3109" s="4">
        <v>345.815</v>
      </c>
      <c r="L3109" s="4">
        <v>350.50599999999997</v>
      </c>
      <c r="M3109" s="4">
        <v>351.476</v>
      </c>
      <c r="N3109" s="4">
        <v>352.70499999999998</v>
      </c>
      <c r="O3109" s="4">
        <v>359.23399999999998</v>
      </c>
      <c r="P3109" s="4">
        <v>367.47</v>
      </c>
      <c r="Q3109" s="4">
        <v>371.423</v>
      </c>
      <c r="R3109" s="4">
        <v>365.31</v>
      </c>
      <c r="S3109" s="4">
        <v>359.315</v>
      </c>
      <c r="T3109" s="4">
        <v>334.73399999999998</v>
      </c>
      <c r="U3109" s="4">
        <v>326.73599999999999</v>
      </c>
      <c r="V3109" s="4">
        <v>337.726</v>
      </c>
      <c r="W3109" s="4">
        <v>316.983</v>
      </c>
      <c r="X3109" s="4">
        <v>262.40499999999997</v>
      </c>
      <c r="Y3109" s="4">
        <v>162.316</v>
      </c>
      <c r="Z3109" s="4">
        <v>65.036000000000001</v>
      </c>
      <c r="AA3109" s="4">
        <v>13.16</v>
      </c>
    </row>
    <row r="3110" spans="1:27" s="6" customFormat="1" x14ac:dyDescent="0.3">
      <c r="A3110" s="40">
        <v>3109</v>
      </c>
      <c r="B3110" s="18" t="s">
        <v>323</v>
      </c>
      <c r="C3110" s="43" t="s">
        <v>217</v>
      </c>
      <c r="D3110" s="41"/>
      <c r="E3110" s="41">
        <v>56</v>
      </c>
      <c r="F3110" s="41">
        <v>2075</v>
      </c>
      <c r="G3110" s="4">
        <v>322.863</v>
      </c>
      <c r="H3110" s="4">
        <v>325.19299999999998</v>
      </c>
      <c r="I3110" s="4">
        <v>328.93700000000001</v>
      </c>
      <c r="J3110" s="4">
        <v>335.61900000000003</v>
      </c>
      <c r="K3110" s="4">
        <v>345.01400000000001</v>
      </c>
      <c r="L3110" s="4">
        <v>352.88499999999999</v>
      </c>
      <c r="M3110" s="4">
        <v>356.40699999999998</v>
      </c>
      <c r="N3110" s="4">
        <v>355.46100000000001</v>
      </c>
      <c r="O3110" s="4">
        <v>354.92700000000002</v>
      </c>
      <c r="P3110" s="4">
        <v>360.16500000000002</v>
      </c>
      <c r="Q3110" s="4">
        <v>367.20400000000001</v>
      </c>
      <c r="R3110" s="4">
        <v>369.791</v>
      </c>
      <c r="S3110" s="4">
        <v>362.26</v>
      </c>
      <c r="T3110" s="4">
        <v>354.721</v>
      </c>
      <c r="U3110" s="4">
        <v>328.524</v>
      </c>
      <c r="V3110" s="4">
        <v>317.13600000000002</v>
      </c>
      <c r="W3110" s="4">
        <v>316.93099999999998</v>
      </c>
      <c r="X3110" s="4">
        <v>268.858</v>
      </c>
      <c r="Y3110" s="4">
        <v>177.13</v>
      </c>
      <c r="Z3110" s="4">
        <v>70.533000000000001</v>
      </c>
      <c r="AA3110" s="4">
        <v>14.359</v>
      </c>
    </row>
    <row r="3111" spans="1:27" s="6" customFormat="1" x14ac:dyDescent="0.3">
      <c r="A3111" s="40">
        <v>3110</v>
      </c>
      <c r="B3111" s="18" t="s">
        <v>323</v>
      </c>
      <c r="C3111" s="43" t="s">
        <v>217</v>
      </c>
      <c r="D3111" s="41"/>
      <c r="E3111" s="41">
        <v>56</v>
      </c>
      <c r="F3111" s="41">
        <v>2080</v>
      </c>
      <c r="G3111" s="4">
        <v>324.495</v>
      </c>
      <c r="H3111" s="4">
        <v>327.05599999999998</v>
      </c>
      <c r="I3111" s="4">
        <v>328.54899999999998</v>
      </c>
      <c r="J3111" s="4">
        <v>332.702</v>
      </c>
      <c r="K3111" s="4">
        <v>341.31700000000001</v>
      </c>
      <c r="L3111" s="4">
        <v>351.62200000000001</v>
      </c>
      <c r="M3111" s="4">
        <v>358.4</v>
      </c>
      <c r="N3111" s="4">
        <v>360.13299999999998</v>
      </c>
      <c r="O3111" s="4">
        <v>357.55</v>
      </c>
      <c r="P3111" s="4">
        <v>355.83699999999999</v>
      </c>
      <c r="Q3111" s="4">
        <v>359.99200000000002</v>
      </c>
      <c r="R3111" s="4">
        <v>365.791</v>
      </c>
      <c r="S3111" s="4">
        <v>367.03199999999998</v>
      </c>
      <c r="T3111" s="4">
        <v>358.11099999999999</v>
      </c>
      <c r="U3111" s="4">
        <v>348.84300000000002</v>
      </c>
      <c r="V3111" s="4">
        <v>319.95</v>
      </c>
      <c r="W3111" s="4">
        <v>299.55799999999999</v>
      </c>
      <c r="X3111" s="4">
        <v>272.37799999999999</v>
      </c>
      <c r="Y3111" s="4">
        <v>185.74100000000001</v>
      </c>
      <c r="Z3111" s="4">
        <v>79.56</v>
      </c>
      <c r="AA3111" s="4">
        <v>16.071000000000002</v>
      </c>
    </row>
    <row r="3112" spans="1:27" s="6" customFormat="1" x14ac:dyDescent="0.3">
      <c r="A3112" s="40">
        <v>3111</v>
      </c>
      <c r="B3112" s="18" t="s">
        <v>323</v>
      </c>
      <c r="C3112" s="43" t="s">
        <v>217</v>
      </c>
      <c r="D3112" s="41"/>
      <c r="E3112" s="41">
        <v>56</v>
      </c>
      <c r="F3112" s="41">
        <v>2085</v>
      </c>
      <c r="G3112" s="4">
        <v>324.577</v>
      </c>
      <c r="H3112" s="4">
        <v>328.39400000000001</v>
      </c>
      <c r="I3112" s="4">
        <v>330.17399999999998</v>
      </c>
      <c r="J3112" s="4">
        <v>332.04700000000003</v>
      </c>
      <c r="K3112" s="4">
        <v>337.99700000000001</v>
      </c>
      <c r="L3112" s="4">
        <v>347.459</v>
      </c>
      <c r="M3112" s="4">
        <v>356.75200000000001</v>
      </c>
      <c r="N3112" s="4">
        <v>361.86500000000001</v>
      </c>
      <c r="O3112" s="4">
        <v>362.084</v>
      </c>
      <c r="P3112" s="4">
        <v>358.416</v>
      </c>
      <c r="Q3112" s="4">
        <v>355.738</v>
      </c>
      <c r="R3112" s="4">
        <v>358.798</v>
      </c>
      <c r="S3112" s="4">
        <v>363.37599999999998</v>
      </c>
      <c r="T3112" s="4">
        <v>363.28399999999999</v>
      </c>
      <c r="U3112" s="4">
        <v>352.84199999999998</v>
      </c>
      <c r="V3112" s="4">
        <v>340.79199999999997</v>
      </c>
      <c r="W3112" s="4">
        <v>304.05900000000003</v>
      </c>
      <c r="X3112" s="4">
        <v>260.71600000000001</v>
      </c>
      <c r="Y3112" s="4">
        <v>192.49199999999999</v>
      </c>
      <c r="Z3112" s="4">
        <v>86.227999999999994</v>
      </c>
      <c r="AA3112" s="4">
        <v>18.670000000000002</v>
      </c>
    </row>
    <row r="3113" spans="1:27" s="6" customFormat="1" x14ac:dyDescent="0.3">
      <c r="A3113" s="40">
        <v>3112</v>
      </c>
      <c r="B3113" s="18" t="s">
        <v>323</v>
      </c>
      <c r="C3113" s="43" t="s">
        <v>217</v>
      </c>
      <c r="D3113" s="41"/>
      <c r="E3113" s="41">
        <v>56</v>
      </c>
      <c r="F3113" s="41">
        <v>2090</v>
      </c>
      <c r="G3113" s="4">
        <v>322.43700000000001</v>
      </c>
      <c r="H3113" s="4">
        <v>328.17599999999999</v>
      </c>
      <c r="I3113" s="4">
        <v>331.27100000000002</v>
      </c>
      <c r="J3113" s="4">
        <v>333.40499999999997</v>
      </c>
      <c r="K3113" s="4">
        <v>336.93799999999999</v>
      </c>
      <c r="L3113" s="4">
        <v>343.67</v>
      </c>
      <c r="M3113" s="4">
        <v>352.19799999999998</v>
      </c>
      <c r="N3113" s="4">
        <v>359.96199999999999</v>
      </c>
      <c r="O3113" s="4">
        <v>363.68099999999998</v>
      </c>
      <c r="P3113" s="4">
        <v>362.899</v>
      </c>
      <c r="Q3113" s="4">
        <v>358.35700000000003</v>
      </c>
      <c r="R3113" s="4">
        <v>354.72300000000001</v>
      </c>
      <c r="S3113" s="4">
        <v>356.71499999999997</v>
      </c>
      <c r="T3113" s="4">
        <v>360.084</v>
      </c>
      <c r="U3113" s="4">
        <v>358.55799999999999</v>
      </c>
      <c r="V3113" s="4">
        <v>345.67700000000002</v>
      </c>
      <c r="W3113" s="4">
        <v>325.673</v>
      </c>
      <c r="X3113" s="4">
        <v>267.79300000000001</v>
      </c>
      <c r="Y3113" s="4">
        <v>188.328</v>
      </c>
      <c r="Z3113" s="4">
        <v>92.316999999999993</v>
      </c>
      <c r="AA3113" s="4">
        <v>21.117999999999999</v>
      </c>
    </row>
    <row r="3114" spans="1:27" s="6" customFormat="1" x14ac:dyDescent="0.3">
      <c r="A3114" s="40">
        <v>3113</v>
      </c>
      <c r="B3114" s="18" t="s">
        <v>323</v>
      </c>
      <c r="C3114" s="43" t="s">
        <v>217</v>
      </c>
      <c r="D3114" s="41"/>
      <c r="E3114" s="41">
        <v>56</v>
      </c>
      <c r="F3114" s="41">
        <v>2095</v>
      </c>
      <c r="G3114" s="4">
        <v>319.64400000000001</v>
      </c>
      <c r="H3114" s="4">
        <v>325.73700000000002</v>
      </c>
      <c r="I3114" s="4">
        <v>330.81700000000001</v>
      </c>
      <c r="J3114" s="4">
        <v>334.23500000000001</v>
      </c>
      <c r="K3114" s="4">
        <v>337.892</v>
      </c>
      <c r="L3114" s="4">
        <v>342.14400000000001</v>
      </c>
      <c r="M3114" s="4">
        <v>348.02300000000002</v>
      </c>
      <c r="N3114" s="4">
        <v>355.15499999999997</v>
      </c>
      <c r="O3114" s="4">
        <v>361.637</v>
      </c>
      <c r="P3114" s="4">
        <v>364.44600000000003</v>
      </c>
      <c r="Q3114" s="4">
        <v>362.86799999999999</v>
      </c>
      <c r="R3114" s="4">
        <v>357.46899999999999</v>
      </c>
      <c r="S3114" s="4">
        <v>352.916</v>
      </c>
      <c r="T3114" s="4">
        <v>353.863</v>
      </c>
      <c r="U3114" s="4">
        <v>355.96100000000001</v>
      </c>
      <c r="V3114" s="4">
        <v>352.17700000000002</v>
      </c>
      <c r="W3114" s="4">
        <v>332.03899999999999</v>
      </c>
      <c r="X3114" s="4">
        <v>290.06599999999997</v>
      </c>
      <c r="Y3114" s="4">
        <v>197.59200000000001</v>
      </c>
      <c r="Z3114" s="4">
        <v>93.274000000000001</v>
      </c>
      <c r="AA3114" s="4">
        <v>23.550999999999998</v>
      </c>
    </row>
    <row r="3115" spans="1:27" s="6" customFormat="1" x14ac:dyDescent="0.3">
      <c r="A3115" s="40">
        <v>3114</v>
      </c>
      <c r="B3115" s="18" t="s">
        <v>323</v>
      </c>
      <c r="C3115" s="43" t="s">
        <v>217</v>
      </c>
      <c r="D3115" s="41"/>
      <c r="E3115" s="41">
        <v>56</v>
      </c>
      <c r="F3115" s="41">
        <v>2100</v>
      </c>
      <c r="G3115" s="4">
        <v>317.48500000000001</v>
      </c>
      <c r="H3115" s="4">
        <v>322.64400000000001</v>
      </c>
      <c r="I3115" s="4">
        <v>328.13400000000001</v>
      </c>
      <c r="J3115" s="4">
        <v>333.512</v>
      </c>
      <c r="K3115" s="4">
        <v>338.31700000000001</v>
      </c>
      <c r="L3115" s="4">
        <v>342.62400000000002</v>
      </c>
      <c r="M3115" s="4">
        <v>346.10199999999998</v>
      </c>
      <c r="N3115" s="4">
        <v>350.71800000000002</v>
      </c>
      <c r="O3115" s="4">
        <v>356.69099999999997</v>
      </c>
      <c r="P3115" s="4">
        <v>362.35500000000002</v>
      </c>
      <c r="Q3115" s="4">
        <v>364.44799999999998</v>
      </c>
      <c r="R3115" s="4">
        <v>362.09800000000001</v>
      </c>
      <c r="S3115" s="4">
        <v>355.88900000000001</v>
      </c>
      <c r="T3115" s="4">
        <v>350.46</v>
      </c>
      <c r="U3115" s="4">
        <v>350.35300000000001</v>
      </c>
      <c r="V3115" s="4">
        <v>350.49700000000001</v>
      </c>
      <c r="W3115" s="4">
        <v>339.99200000000002</v>
      </c>
      <c r="X3115" s="4">
        <v>299.10500000000002</v>
      </c>
      <c r="Y3115" s="4">
        <v>218.78299999999999</v>
      </c>
      <c r="Z3115" s="4">
        <v>101.25700000000001</v>
      </c>
      <c r="AA3115" s="4">
        <v>25.071999999999999</v>
      </c>
    </row>
    <row r="3116" spans="1:27" s="6" customFormat="1" x14ac:dyDescent="0.3">
      <c r="A3116" s="40">
        <v>3115</v>
      </c>
      <c r="B3116" s="18" t="s">
        <v>323</v>
      </c>
      <c r="C3116" s="43" t="s">
        <v>218</v>
      </c>
      <c r="D3116" s="41"/>
      <c r="E3116" s="41">
        <v>250</v>
      </c>
      <c r="F3116" s="41">
        <v>2015</v>
      </c>
      <c r="G3116" s="4">
        <v>1888.798</v>
      </c>
      <c r="H3116" s="4">
        <v>1940.6980000000001</v>
      </c>
      <c r="I3116" s="4">
        <v>1914.32</v>
      </c>
      <c r="J3116" s="4">
        <v>1856.5450000000001</v>
      </c>
      <c r="K3116" s="4">
        <v>1815.2159999999999</v>
      </c>
      <c r="L3116" s="4">
        <v>1914.2460000000001</v>
      </c>
      <c r="M3116" s="4">
        <v>1986.0129999999999</v>
      </c>
      <c r="N3116" s="4">
        <v>1936.296</v>
      </c>
      <c r="O3116" s="4">
        <v>2162.9690000000001</v>
      </c>
      <c r="P3116" s="4">
        <v>2180.5619999999999</v>
      </c>
      <c r="Q3116" s="4">
        <v>2181.7310000000002</v>
      </c>
      <c r="R3116" s="4">
        <v>2088.8040000000001</v>
      </c>
      <c r="S3116" s="4">
        <v>2033.39</v>
      </c>
      <c r="T3116" s="4">
        <v>1959.8230000000001</v>
      </c>
      <c r="U3116" s="4">
        <v>1252.204</v>
      </c>
      <c r="V3116" s="4">
        <v>1198.827</v>
      </c>
      <c r="W3116" s="4">
        <v>1120.183</v>
      </c>
      <c r="X3116" s="4">
        <v>808.09699999999998</v>
      </c>
      <c r="Y3116" s="4">
        <v>454.48</v>
      </c>
      <c r="Z3116" s="4">
        <v>74.010000000000005</v>
      </c>
      <c r="AA3116" s="4">
        <v>17.231000000000002</v>
      </c>
    </row>
    <row r="3117" spans="1:27" s="6" customFormat="1" x14ac:dyDescent="0.3">
      <c r="A3117" s="40">
        <v>3116</v>
      </c>
      <c r="B3117" s="18" t="s">
        <v>323</v>
      </c>
      <c r="C3117" s="43" t="s">
        <v>218</v>
      </c>
      <c r="D3117" s="41"/>
      <c r="E3117" s="41">
        <v>250</v>
      </c>
      <c r="F3117" s="41">
        <v>2020</v>
      </c>
      <c r="G3117" s="4">
        <v>1852.643</v>
      </c>
      <c r="H3117" s="4">
        <v>1896.7439999999999</v>
      </c>
      <c r="I3117" s="4">
        <v>1944.944</v>
      </c>
      <c r="J3117" s="4">
        <v>1927.0740000000001</v>
      </c>
      <c r="K3117" s="4">
        <v>1886.607</v>
      </c>
      <c r="L3117" s="4">
        <v>1851.9269999999999</v>
      </c>
      <c r="M3117" s="4">
        <v>1943.7429999999999</v>
      </c>
      <c r="N3117" s="4">
        <v>2004.4269999999999</v>
      </c>
      <c r="O3117" s="4">
        <v>1944.2750000000001</v>
      </c>
      <c r="P3117" s="4">
        <v>2159.4119999999998</v>
      </c>
      <c r="Q3117" s="4">
        <v>2165.1869999999999</v>
      </c>
      <c r="R3117" s="4">
        <v>2153.9</v>
      </c>
      <c r="S3117" s="4">
        <v>2049.6660000000002</v>
      </c>
      <c r="T3117" s="4">
        <v>1979.895</v>
      </c>
      <c r="U3117" s="4">
        <v>1883.816</v>
      </c>
      <c r="V3117" s="4">
        <v>1172.434</v>
      </c>
      <c r="W3117" s="4">
        <v>1055.8710000000001</v>
      </c>
      <c r="X3117" s="4">
        <v>857.17200000000003</v>
      </c>
      <c r="Y3117" s="4">
        <v>468.86700000000002</v>
      </c>
      <c r="Z3117" s="4">
        <v>165.226</v>
      </c>
      <c r="AA3117" s="4">
        <v>15.324</v>
      </c>
    </row>
    <row r="3118" spans="1:27" s="6" customFormat="1" x14ac:dyDescent="0.3">
      <c r="A3118" s="40">
        <v>3117</v>
      </c>
      <c r="B3118" s="18" t="s">
        <v>323</v>
      </c>
      <c r="C3118" s="43" t="s">
        <v>218</v>
      </c>
      <c r="D3118" s="41"/>
      <c r="E3118" s="41">
        <v>250</v>
      </c>
      <c r="F3118" s="41">
        <v>2025</v>
      </c>
      <c r="G3118" s="4">
        <v>1841.4010000000001</v>
      </c>
      <c r="H3118" s="4">
        <v>1860.7370000000001</v>
      </c>
      <c r="I3118" s="4">
        <v>1901.08</v>
      </c>
      <c r="J3118" s="4">
        <v>1957.777</v>
      </c>
      <c r="K3118" s="4">
        <v>1957.231</v>
      </c>
      <c r="L3118" s="4">
        <v>1923.4259999999999</v>
      </c>
      <c r="M3118" s="4">
        <v>1881.7380000000001</v>
      </c>
      <c r="N3118" s="4">
        <v>1962.6189999999999</v>
      </c>
      <c r="O3118" s="4">
        <v>2012.7439999999999</v>
      </c>
      <c r="P3118" s="4">
        <v>1942.943</v>
      </c>
      <c r="Q3118" s="4">
        <v>2145.7170000000001</v>
      </c>
      <c r="R3118" s="4">
        <v>2139.6999999999998</v>
      </c>
      <c r="S3118" s="4">
        <v>2116.5479999999998</v>
      </c>
      <c r="T3118" s="4">
        <v>2000.117</v>
      </c>
      <c r="U3118" s="4">
        <v>1909.7940000000001</v>
      </c>
      <c r="V3118" s="4">
        <v>1774.1310000000001</v>
      </c>
      <c r="W3118" s="4">
        <v>1043.796</v>
      </c>
      <c r="X3118" s="4">
        <v>823.34100000000001</v>
      </c>
      <c r="Y3118" s="4">
        <v>512.1</v>
      </c>
      <c r="Z3118" s="4">
        <v>177.26900000000001</v>
      </c>
      <c r="AA3118" s="4">
        <v>31.468</v>
      </c>
    </row>
    <row r="3119" spans="1:27" s="6" customFormat="1" x14ac:dyDescent="0.3">
      <c r="A3119" s="40">
        <v>3118</v>
      </c>
      <c r="B3119" s="18" t="s">
        <v>323</v>
      </c>
      <c r="C3119" s="43" t="s">
        <v>218</v>
      </c>
      <c r="D3119" s="41"/>
      <c r="E3119" s="41">
        <v>250</v>
      </c>
      <c r="F3119" s="41">
        <v>2030</v>
      </c>
      <c r="G3119" s="4">
        <v>1857.12</v>
      </c>
      <c r="H3119" s="4">
        <v>1849.5730000000001</v>
      </c>
      <c r="I3119" s="4">
        <v>1865.1379999999999</v>
      </c>
      <c r="J3119" s="4">
        <v>1914.0309999999999</v>
      </c>
      <c r="K3119" s="4">
        <v>1988.046</v>
      </c>
      <c r="L3119" s="4">
        <v>1994.133</v>
      </c>
      <c r="M3119" s="4">
        <v>1953.357</v>
      </c>
      <c r="N3119" s="4">
        <v>1901.037</v>
      </c>
      <c r="O3119" s="4">
        <v>1971.587</v>
      </c>
      <c r="P3119" s="4">
        <v>2011.855</v>
      </c>
      <c r="Q3119" s="4">
        <v>1932.4590000000001</v>
      </c>
      <c r="R3119" s="4">
        <v>2122.4699999999998</v>
      </c>
      <c r="S3119" s="4">
        <v>2105.4380000000001</v>
      </c>
      <c r="T3119" s="4">
        <v>2069.42</v>
      </c>
      <c r="U3119" s="4">
        <v>1935.3130000000001</v>
      </c>
      <c r="V3119" s="4">
        <v>1808.1579999999999</v>
      </c>
      <c r="W3119" s="4">
        <v>1594.452</v>
      </c>
      <c r="X3119" s="4">
        <v>827.90700000000004</v>
      </c>
      <c r="Y3119" s="4">
        <v>505.28500000000003</v>
      </c>
      <c r="Z3119" s="4">
        <v>200.82499999999999</v>
      </c>
      <c r="AA3119" s="4">
        <v>37.673000000000002</v>
      </c>
    </row>
    <row r="3120" spans="1:27" s="6" customFormat="1" x14ac:dyDescent="0.3">
      <c r="A3120" s="40">
        <v>3119</v>
      </c>
      <c r="B3120" s="18" t="s">
        <v>323</v>
      </c>
      <c r="C3120" s="43" t="s">
        <v>218</v>
      </c>
      <c r="D3120" s="41"/>
      <c r="E3120" s="41">
        <v>250</v>
      </c>
      <c r="F3120" s="41">
        <v>2035</v>
      </c>
      <c r="G3120" s="4">
        <v>1890.3879999999999</v>
      </c>
      <c r="H3120" s="4">
        <v>1865.3810000000001</v>
      </c>
      <c r="I3120" s="4">
        <v>1854.0319999999999</v>
      </c>
      <c r="J3120" s="4">
        <v>1878.1780000000001</v>
      </c>
      <c r="K3120" s="4">
        <v>1944.4670000000001</v>
      </c>
      <c r="L3120" s="4">
        <v>2025.1010000000001</v>
      </c>
      <c r="M3120" s="4">
        <v>2024.1990000000001</v>
      </c>
      <c r="N3120" s="4">
        <v>1972.825</v>
      </c>
      <c r="O3120" s="4">
        <v>1910.6690000000001</v>
      </c>
      <c r="P3120" s="4">
        <v>1971.703</v>
      </c>
      <c r="Q3120" s="4">
        <v>2002.0530000000001</v>
      </c>
      <c r="R3120" s="4">
        <v>1913.65</v>
      </c>
      <c r="S3120" s="4">
        <v>2091.2199999999998</v>
      </c>
      <c r="T3120" s="4">
        <v>2062.4409999999998</v>
      </c>
      <c r="U3120" s="4">
        <v>2008.2149999999999</v>
      </c>
      <c r="V3120" s="4">
        <v>1841.4659999999999</v>
      </c>
      <c r="W3120" s="4">
        <v>1639.8</v>
      </c>
      <c r="X3120" s="4">
        <v>1285.43</v>
      </c>
      <c r="Y3120" s="4">
        <v>521.58100000000002</v>
      </c>
      <c r="Z3120" s="4">
        <v>205.459</v>
      </c>
      <c r="AA3120" s="4">
        <v>44.573</v>
      </c>
    </row>
    <row r="3121" spans="1:27" s="6" customFormat="1" x14ac:dyDescent="0.3">
      <c r="A3121" s="40">
        <v>3120</v>
      </c>
      <c r="B3121" s="18" t="s">
        <v>323</v>
      </c>
      <c r="C3121" s="43" t="s">
        <v>218</v>
      </c>
      <c r="D3121" s="41"/>
      <c r="E3121" s="41">
        <v>250</v>
      </c>
      <c r="F3121" s="41">
        <v>2040</v>
      </c>
      <c r="G3121" s="4">
        <v>1909.2739999999999</v>
      </c>
      <c r="H3121" s="4">
        <v>1898.6949999999999</v>
      </c>
      <c r="I3121" s="4">
        <v>1869.875</v>
      </c>
      <c r="J3121" s="4">
        <v>1867.152</v>
      </c>
      <c r="K3121" s="4">
        <v>1908.751</v>
      </c>
      <c r="L3121" s="4">
        <v>1981.6990000000001</v>
      </c>
      <c r="M3121" s="4">
        <v>2055.319</v>
      </c>
      <c r="N3121" s="4">
        <v>2043.836</v>
      </c>
      <c r="O3121" s="4">
        <v>1982.712</v>
      </c>
      <c r="P3121" s="4">
        <v>1911.807</v>
      </c>
      <c r="Q3121" s="4">
        <v>1963.385</v>
      </c>
      <c r="R3121" s="4">
        <v>1984.171</v>
      </c>
      <c r="S3121" s="4">
        <v>1888.0550000000001</v>
      </c>
      <c r="T3121" s="4">
        <v>2052.1219999999998</v>
      </c>
      <c r="U3121" s="4">
        <v>2006.8720000000001</v>
      </c>
      <c r="V3121" s="4">
        <v>1919.587</v>
      </c>
      <c r="W3121" s="4">
        <v>1684.0170000000001</v>
      </c>
      <c r="X3121" s="4">
        <v>1342.4190000000001</v>
      </c>
      <c r="Y3121" s="4">
        <v>830.375</v>
      </c>
      <c r="Z3121" s="4">
        <v>219.67400000000001</v>
      </c>
      <c r="AA3121" s="4">
        <v>48.356000000000002</v>
      </c>
    </row>
    <row r="3122" spans="1:27" s="6" customFormat="1" x14ac:dyDescent="0.3">
      <c r="A3122" s="40">
        <v>3121</v>
      </c>
      <c r="B3122" s="18" t="s">
        <v>323</v>
      </c>
      <c r="C3122" s="43" t="s">
        <v>218</v>
      </c>
      <c r="D3122" s="41"/>
      <c r="E3122" s="41">
        <v>250</v>
      </c>
      <c r="F3122" s="41">
        <v>2045</v>
      </c>
      <c r="G3122" s="4">
        <v>1901.4159999999999</v>
      </c>
      <c r="H3122" s="4">
        <v>1917.634</v>
      </c>
      <c r="I3122" s="4">
        <v>1903.22</v>
      </c>
      <c r="J3122" s="4">
        <v>1883.0440000000001</v>
      </c>
      <c r="K3122" s="4">
        <v>1897.845</v>
      </c>
      <c r="L3122" s="4">
        <v>1946.1669999999999</v>
      </c>
      <c r="M3122" s="4">
        <v>2012.1389999999999</v>
      </c>
      <c r="N3122" s="4">
        <v>2075.1970000000001</v>
      </c>
      <c r="O3122" s="4">
        <v>2053.9949999999999</v>
      </c>
      <c r="P3122" s="4">
        <v>1984.269</v>
      </c>
      <c r="Q3122" s="4">
        <v>1905.056</v>
      </c>
      <c r="R3122" s="4">
        <v>1947.6130000000001</v>
      </c>
      <c r="S3122" s="4">
        <v>1959.904</v>
      </c>
      <c r="T3122" s="4">
        <v>1856.0229999999999</v>
      </c>
      <c r="U3122" s="4">
        <v>2001.9459999999999</v>
      </c>
      <c r="V3122" s="4">
        <v>1926.614</v>
      </c>
      <c r="W3122" s="4">
        <v>1769.4380000000001</v>
      </c>
      <c r="X3122" s="4">
        <v>1399.16</v>
      </c>
      <c r="Y3122" s="4">
        <v>888.80200000000002</v>
      </c>
      <c r="Z3122" s="4">
        <v>362.21</v>
      </c>
      <c r="AA3122" s="4">
        <v>53.652000000000001</v>
      </c>
    </row>
    <row r="3123" spans="1:27" s="6" customFormat="1" x14ac:dyDescent="0.3">
      <c r="A3123" s="40">
        <v>3122</v>
      </c>
      <c r="B3123" s="18" t="s">
        <v>323</v>
      </c>
      <c r="C3123" s="43" t="s">
        <v>218</v>
      </c>
      <c r="D3123" s="41"/>
      <c r="E3123" s="41">
        <v>250</v>
      </c>
      <c r="F3123" s="41">
        <v>2050</v>
      </c>
      <c r="G3123" s="4">
        <v>1881.386</v>
      </c>
      <c r="H3123" s="4">
        <v>1909.836</v>
      </c>
      <c r="I3123" s="4">
        <v>1922.194</v>
      </c>
      <c r="J3123" s="4">
        <v>1916.4369999999999</v>
      </c>
      <c r="K3123" s="4">
        <v>1913.8219999999999</v>
      </c>
      <c r="L3123" s="4">
        <v>1935.3820000000001</v>
      </c>
      <c r="M3123" s="4">
        <v>1976.796</v>
      </c>
      <c r="N3123" s="4">
        <v>2032.319</v>
      </c>
      <c r="O3123" s="4">
        <v>2085.6990000000001</v>
      </c>
      <c r="P3123" s="4">
        <v>2055.96</v>
      </c>
      <c r="Q3123" s="4">
        <v>1978.124</v>
      </c>
      <c r="R3123" s="4">
        <v>1891.4159999999999</v>
      </c>
      <c r="S3123" s="4">
        <v>1926.002</v>
      </c>
      <c r="T3123" s="4">
        <v>1929.5740000000001</v>
      </c>
      <c r="U3123" s="4">
        <v>1814.951</v>
      </c>
      <c r="V3123" s="4">
        <v>1929.4369999999999</v>
      </c>
      <c r="W3123" s="4">
        <v>1788.8610000000001</v>
      </c>
      <c r="X3123" s="4">
        <v>1490.4580000000001</v>
      </c>
      <c r="Y3123" s="4">
        <v>948.19799999999998</v>
      </c>
      <c r="Z3123" s="4">
        <v>400.983</v>
      </c>
      <c r="AA3123" s="4">
        <v>86.070999999999998</v>
      </c>
    </row>
    <row r="3124" spans="1:27" s="6" customFormat="1" x14ac:dyDescent="0.3">
      <c r="A3124" s="40">
        <v>3123</v>
      </c>
      <c r="B3124" s="18" t="s">
        <v>323</v>
      </c>
      <c r="C3124" s="43" t="s">
        <v>218</v>
      </c>
      <c r="D3124" s="41"/>
      <c r="E3124" s="41">
        <v>250</v>
      </c>
      <c r="F3124" s="41">
        <v>2055</v>
      </c>
      <c r="G3124" s="4">
        <v>1869.126</v>
      </c>
      <c r="H3124" s="4">
        <v>1889.422</v>
      </c>
      <c r="I3124" s="4">
        <v>1914.19</v>
      </c>
      <c r="J3124" s="4">
        <v>1934.7719999999999</v>
      </c>
      <c r="K3124" s="4">
        <v>1945.7080000000001</v>
      </c>
      <c r="L3124" s="4">
        <v>1949.5250000000001</v>
      </c>
      <c r="M3124" s="4">
        <v>1964.5650000000001</v>
      </c>
      <c r="N3124" s="4">
        <v>1996.106</v>
      </c>
      <c r="O3124" s="4">
        <v>2042.5740000000001</v>
      </c>
      <c r="P3124" s="4">
        <v>2087.777</v>
      </c>
      <c r="Q3124" s="4">
        <v>2050.1799999999998</v>
      </c>
      <c r="R3124" s="4">
        <v>1965.1980000000001</v>
      </c>
      <c r="S3124" s="4">
        <v>1872.4549999999999</v>
      </c>
      <c r="T3124" s="4">
        <v>1899.018</v>
      </c>
      <c r="U3124" s="4">
        <v>1891.0329999999999</v>
      </c>
      <c r="V3124" s="4">
        <v>1755.866</v>
      </c>
      <c r="W3124" s="4">
        <v>1804.12</v>
      </c>
      <c r="X3124" s="4">
        <v>1527.348</v>
      </c>
      <c r="Y3124" s="4">
        <v>1033.962</v>
      </c>
      <c r="Z3124" s="4">
        <v>442.76100000000002</v>
      </c>
      <c r="AA3124" s="4">
        <v>104.337</v>
      </c>
    </row>
    <row r="3125" spans="1:27" s="6" customFormat="1" x14ac:dyDescent="0.3">
      <c r="A3125" s="40">
        <v>3124</v>
      </c>
      <c r="B3125" s="18" t="s">
        <v>323</v>
      </c>
      <c r="C3125" s="43" t="s">
        <v>218</v>
      </c>
      <c r="D3125" s="41"/>
      <c r="E3125" s="41">
        <v>250</v>
      </c>
      <c r="F3125" s="41">
        <v>2060</v>
      </c>
      <c r="G3125" s="4">
        <v>1872.5920000000001</v>
      </c>
      <c r="H3125" s="4">
        <v>1876.761</v>
      </c>
      <c r="I3125" s="4">
        <v>1893.557</v>
      </c>
      <c r="J3125" s="4">
        <v>1926.1410000000001</v>
      </c>
      <c r="K3125" s="4">
        <v>1962.529</v>
      </c>
      <c r="L3125" s="4">
        <v>1979.5709999999999</v>
      </c>
      <c r="M3125" s="4">
        <v>1977.2239999999999</v>
      </c>
      <c r="N3125" s="4">
        <v>1982.973</v>
      </c>
      <c r="O3125" s="4">
        <v>2006.0229999999999</v>
      </c>
      <c r="P3125" s="4">
        <v>2044.934</v>
      </c>
      <c r="Q3125" s="4">
        <v>2082.5549999999998</v>
      </c>
      <c r="R3125" s="4">
        <v>2037.952</v>
      </c>
      <c r="S3125" s="4">
        <v>1947.2329999999999</v>
      </c>
      <c r="T3125" s="4">
        <v>1848.6579999999999</v>
      </c>
      <c r="U3125" s="4">
        <v>1864.7380000000001</v>
      </c>
      <c r="V3125" s="4">
        <v>1835.4870000000001</v>
      </c>
      <c r="W3125" s="4">
        <v>1652.0920000000001</v>
      </c>
      <c r="X3125" s="4">
        <v>1559.2429999999999</v>
      </c>
      <c r="Y3125" s="4">
        <v>1082.5540000000001</v>
      </c>
      <c r="Z3125" s="4">
        <v>498.59699999999998</v>
      </c>
      <c r="AA3125" s="4">
        <v>121.062</v>
      </c>
    </row>
    <row r="3126" spans="1:27" s="6" customFormat="1" x14ac:dyDescent="0.3">
      <c r="A3126" s="40">
        <v>3125</v>
      </c>
      <c r="B3126" s="18" t="s">
        <v>323</v>
      </c>
      <c r="C3126" s="43" t="s">
        <v>218</v>
      </c>
      <c r="D3126" s="41"/>
      <c r="E3126" s="41">
        <v>250</v>
      </c>
      <c r="F3126" s="41">
        <v>2065</v>
      </c>
      <c r="G3126" s="4">
        <v>1885.133</v>
      </c>
      <c r="H3126" s="4">
        <v>1879.8040000000001</v>
      </c>
      <c r="I3126" s="4">
        <v>1880.674</v>
      </c>
      <c r="J3126" s="4">
        <v>1904.8630000000001</v>
      </c>
      <c r="K3126" s="4">
        <v>1952.3920000000001</v>
      </c>
      <c r="L3126" s="4">
        <v>1994.5409999999999</v>
      </c>
      <c r="M3126" s="4">
        <v>2005.7750000000001</v>
      </c>
      <c r="N3126" s="4">
        <v>1994.682</v>
      </c>
      <c r="O3126" s="4">
        <v>1992.5239999999999</v>
      </c>
      <c r="P3126" s="4">
        <v>2008.6179999999999</v>
      </c>
      <c r="Q3126" s="4">
        <v>2040.6079999999999</v>
      </c>
      <c r="R3126" s="4">
        <v>2071.3890000000001</v>
      </c>
      <c r="S3126" s="4">
        <v>2021.117</v>
      </c>
      <c r="T3126" s="4">
        <v>1924.884</v>
      </c>
      <c r="U3126" s="4">
        <v>1818.7370000000001</v>
      </c>
      <c r="V3126" s="4">
        <v>1815.721</v>
      </c>
      <c r="W3126" s="4">
        <v>1737.4549999999999</v>
      </c>
      <c r="X3126" s="4">
        <v>1445.152</v>
      </c>
      <c r="Y3126" s="4">
        <v>1129.3420000000001</v>
      </c>
      <c r="Z3126" s="4">
        <v>539.53399999999999</v>
      </c>
      <c r="AA3126" s="4">
        <v>141.803</v>
      </c>
    </row>
    <row r="3127" spans="1:27" s="6" customFormat="1" x14ac:dyDescent="0.3">
      <c r="A3127" s="40">
        <v>3126</v>
      </c>
      <c r="B3127" s="18" t="s">
        <v>323</v>
      </c>
      <c r="C3127" s="43" t="s">
        <v>218</v>
      </c>
      <c r="D3127" s="41"/>
      <c r="E3127" s="41">
        <v>250</v>
      </c>
      <c r="F3127" s="41">
        <v>2070</v>
      </c>
      <c r="G3127" s="4">
        <v>1891.817</v>
      </c>
      <c r="H3127" s="4">
        <v>1891.9390000000001</v>
      </c>
      <c r="I3127" s="4">
        <v>1883.509</v>
      </c>
      <c r="J3127" s="4">
        <v>1891.3309999999999</v>
      </c>
      <c r="K3127" s="4">
        <v>1929.6120000000001</v>
      </c>
      <c r="L3127" s="4">
        <v>1982.569</v>
      </c>
      <c r="M3127" s="4">
        <v>2019.2449999999999</v>
      </c>
      <c r="N3127" s="4">
        <v>2022.2560000000001</v>
      </c>
      <c r="O3127" s="4">
        <v>2003.79</v>
      </c>
      <c r="P3127" s="4">
        <v>1995.2139999999999</v>
      </c>
      <c r="Q3127" s="4">
        <v>2005.0809999999999</v>
      </c>
      <c r="R3127" s="4">
        <v>2030.925</v>
      </c>
      <c r="S3127" s="4">
        <v>2056.0239999999999</v>
      </c>
      <c r="T3127" s="4">
        <v>2000.2360000000001</v>
      </c>
      <c r="U3127" s="4">
        <v>1896.9949999999999</v>
      </c>
      <c r="V3127" s="4">
        <v>1776.133</v>
      </c>
      <c r="W3127" s="4">
        <v>1728.39</v>
      </c>
      <c r="X3127" s="4">
        <v>1537.1849999999999</v>
      </c>
      <c r="Y3127" s="4">
        <v>1068.7909999999999</v>
      </c>
      <c r="Z3127" s="4">
        <v>581.39700000000005</v>
      </c>
      <c r="AA3127" s="4">
        <v>161.20400000000001</v>
      </c>
    </row>
    <row r="3128" spans="1:27" s="6" customFormat="1" x14ac:dyDescent="0.3">
      <c r="A3128" s="40">
        <v>3127</v>
      </c>
      <c r="B3128" s="18" t="s">
        <v>323</v>
      </c>
      <c r="C3128" s="43" t="s">
        <v>218</v>
      </c>
      <c r="D3128" s="41"/>
      <c r="E3128" s="41">
        <v>250</v>
      </c>
      <c r="F3128" s="41">
        <v>2075</v>
      </c>
      <c r="G3128" s="4">
        <v>1887.6110000000001</v>
      </c>
      <c r="H3128" s="4">
        <v>1898.2190000000001</v>
      </c>
      <c r="I3128" s="4">
        <v>1895.4179999999999</v>
      </c>
      <c r="J3128" s="4">
        <v>1893.5160000000001</v>
      </c>
      <c r="K3128" s="4">
        <v>1914.5550000000001</v>
      </c>
      <c r="L3128" s="4">
        <v>1957.954</v>
      </c>
      <c r="M3128" s="4">
        <v>2005.7860000000001</v>
      </c>
      <c r="N3128" s="4">
        <v>2034.7629999999999</v>
      </c>
      <c r="O3128" s="4">
        <v>2030.88</v>
      </c>
      <c r="P3128" s="4">
        <v>2006.491</v>
      </c>
      <c r="Q3128" s="4">
        <v>1992.308</v>
      </c>
      <c r="R3128" s="4">
        <v>1996.7329999999999</v>
      </c>
      <c r="S3128" s="4">
        <v>2017.5260000000001</v>
      </c>
      <c r="T3128" s="4">
        <v>2037.008</v>
      </c>
      <c r="U3128" s="4">
        <v>1974.4159999999999</v>
      </c>
      <c r="V3128" s="4">
        <v>1857.5519999999999</v>
      </c>
      <c r="W3128" s="4">
        <v>1699.556</v>
      </c>
      <c r="X3128" s="4">
        <v>1545.768</v>
      </c>
      <c r="Y3128" s="4">
        <v>1160.173</v>
      </c>
      <c r="Z3128" s="4">
        <v>568.19100000000003</v>
      </c>
      <c r="AA3128" s="4">
        <v>181.66200000000001</v>
      </c>
    </row>
    <row r="3129" spans="1:27" s="6" customFormat="1" x14ac:dyDescent="0.3">
      <c r="A3129" s="40">
        <v>3128</v>
      </c>
      <c r="B3129" s="18" t="s">
        <v>323</v>
      </c>
      <c r="C3129" s="43" t="s">
        <v>218</v>
      </c>
      <c r="D3129" s="41"/>
      <c r="E3129" s="41">
        <v>250</v>
      </c>
      <c r="F3129" s="41">
        <v>2080</v>
      </c>
      <c r="G3129" s="4">
        <v>1874.605</v>
      </c>
      <c r="H3129" s="4">
        <v>1893.588</v>
      </c>
      <c r="I3129" s="4">
        <v>1901.4739999999999</v>
      </c>
      <c r="J3129" s="4">
        <v>1904.7719999999999</v>
      </c>
      <c r="K3129" s="4">
        <v>1915.23</v>
      </c>
      <c r="L3129" s="4">
        <v>1941.0409999999999</v>
      </c>
      <c r="M3129" s="4">
        <v>1979.67</v>
      </c>
      <c r="N3129" s="4">
        <v>2020.34</v>
      </c>
      <c r="O3129" s="4">
        <v>2042.9090000000001</v>
      </c>
      <c r="P3129" s="4">
        <v>2033.55</v>
      </c>
      <c r="Q3129" s="4">
        <v>2004.06</v>
      </c>
      <c r="R3129" s="4">
        <v>1985.0719999999999</v>
      </c>
      <c r="S3129" s="4">
        <v>1985.1020000000001</v>
      </c>
      <c r="T3129" s="4">
        <v>2000.9680000000001</v>
      </c>
      <c r="U3129" s="4">
        <v>2013.7460000000001</v>
      </c>
      <c r="V3129" s="4">
        <v>1938.211</v>
      </c>
      <c r="W3129" s="4">
        <v>1786.2</v>
      </c>
      <c r="X3129" s="4">
        <v>1535.8009999999999</v>
      </c>
      <c r="Y3129" s="4">
        <v>1190.1030000000001</v>
      </c>
      <c r="Z3129" s="4">
        <v>636.92399999999998</v>
      </c>
      <c r="AA3129" s="4">
        <v>189.72800000000001</v>
      </c>
    </row>
    <row r="3130" spans="1:27" s="6" customFormat="1" x14ac:dyDescent="0.3">
      <c r="A3130" s="40">
        <v>3129</v>
      </c>
      <c r="B3130" s="18" t="s">
        <v>323</v>
      </c>
      <c r="C3130" s="43" t="s">
        <v>218</v>
      </c>
      <c r="D3130" s="41"/>
      <c r="E3130" s="41">
        <v>250</v>
      </c>
      <c r="F3130" s="41">
        <v>2085</v>
      </c>
      <c r="G3130" s="4">
        <v>1860.606</v>
      </c>
      <c r="H3130" s="4">
        <v>1880.1610000000001</v>
      </c>
      <c r="I3130" s="4">
        <v>1896.6189999999999</v>
      </c>
      <c r="J3130" s="4">
        <v>1910.1759999999999</v>
      </c>
      <c r="K3130" s="4">
        <v>1924.9549999999999</v>
      </c>
      <c r="L3130" s="4">
        <v>1939.8530000000001</v>
      </c>
      <c r="M3130" s="4">
        <v>1961.25</v>
      </c>
      <c r="N3130" s="4">
        <v>1993.2670000000001</v>
      </c>
      <c r="O3130" s="4">
        <v>2028.019</v>
      </c>
      <c r="P3130" s="4">
        <v>2045.5450000000001</v>
      </c>
      <c r="Q3130" s="4">
        <v>2031.5150000000001</v>
      </c>
      <c r="R3130" s="4">
        <v>1997.7349999999999</v>
      </c>
      <c r="S3130" s="4">
        <v>1974.9459999999999</v>
      </c>
      <c r="T3130" s="4">
        <v>1970.7360000000001</v>
      </c>
      <c r="U3130" s="4">
        <v>1980.903</v>
      </c>
      <c r="V3130" s="4">
        <v>1981.4110000000001</v>
      </c>
      <c r="W3130" s="4">
        <v>1872.2760000000001</v>
      </c>
      <c r="X3130" s="4">
        <v>1630.0709999999999</v>
      </c>
      <c r="Y3130" s="4">
        <v>1205.588</v>
      </c>
      <c r="Z3130" s="4">
        <v>674.59900000000005</v>
      </c>
      <c r="AA3130" s="4">
        <v>216.38399999999999</v>
      </c>
    </row>
    <row r="3131" spans="1:27" s="6" customFormat="1" x14ac:dyDescent="0.3">
      <c r="A3131" s="40">
        <v>3130</v>
      </c>
      <c r="B3131" s="18" t="s">
        <v>323</v>
      </c>
      <c r="C3131" s="43" t="s">
        <v>218</v>
      </c>
      <c r="D3131" s="41"/>
      <c r="E3131" s="41">
        <v>250</v>
      </c>
      <c r="F3131" s="41">
        <v>2090</v>
      </c>
      <c r="G3131" s="4">
        <v>1854.1110000000001</v>
      </c>
      <c r="H3131" s="4">
        <v>1865.74</v>
      </c>
      <c r="I3131" s="4">
        <v>1882.9690000000001</v>
      </c>
      <c r="J3131" s="4">
        <v>1904.652</v>
      </c>
      <c r="K3131" s="4">
        <v>1928.809</v>
      </c>
      <c r="L3131" s="4">
        <v>1947.712</v>
      </c>
      <c r="M3131" s="4">
        <v>1958.547</v>
      </c>
      <c r="N3131" s="4">
        <v>1973.8420000000001</v>
      </c>
      <c r="O3131" s="4">
        <v>2000.4649999999999</v>
      </c>
      <c r="P3131" s="4">
        <v>2030.627</v>
      </c>
      <c r="Q3131" s="4">
        <v>2043.886</v>
      </c>
      <c r="R3131" s="4">
        <v>2025.951</v>
      </c>
      <c r="S3131" s="4">
        <v>1988.809</v>
      </c>
      <c r="T3131" s="4">
        <v>1962.3779999999999</v>
      </c>
      <c r="U3131" s="4">
        <v>1953.4390000000001</v>
      </c>
      <c r="V3131" s="4">
        <v>1953.173</v>
      </c>
      <c r="W3131" s="4">
        <v>1921.9490000000001</v>
      </c>
      <c r="X3131" s="4">
        <v>1724.2840000000001</v>
      </c>
      <c r="Y3131" s="4">
        <v>1303.4069999999999</v>
      </c>
      <c r="Z3131" s="4">
        <v>704.97900000000004</v>
      </c>
      <c r="AA3131" s="4">
        <v>241.13499999999999</v>
      </c>
    </row>
    <row r="3132" spans="1:27" s="6" customFormat="1" x14ac:dyDescent="0.3">
      <c r="A3132" s="40">
        <v>3131</v>
      </c>
      <c r="B3132" s="18" t="s">
        <v>323</v>
      </c>
      <c r="C3132" s="43" t="s">
        <v>218</v>
      </c>
      <c r="D3132" s="41"/>
      <c r="E3132" s="41">
        <v>250</v>
      </c>
      <c r="F3132" s="41">
        <v>2095</v>
      </c>
      <c r="G3132" s="4">
        <v>1850.201</v>
      </c>
      <c r="H3132" s="4">
        <v>1858.8240000000001</v>
      </c>
      <c r="I3132" s="4">
        <v>1868.306</v>
      </c>
      <c r="J3132" s="4">
        <v>1890.3530000000001</v>
      </c>
      <c r="K3132" s="4">
        <v>1921.7570000000001</v>
      </c>
      <c r="L3132" s="4">
        <v>1949.684</v>
      </c>
      <c r="M3132" s="4">
        <v>1964.8679999999999</v>
      </c>
      <c r="N3132" s="4">
        <v>1970.144</v>
      </c>
      <c r="O3132" s="4">
        <v>1980.5260000000001</v>
      </c>
      <c r="P3132" s="4">
        <v>2003.0350000000001</v>
      </c>
      <c r="Q3132" s="4">
        <v>2029.3910000000001</v>
      </c>
      <c r="R3132" s="4">
        <v>2039.079</v>
      </c>
      <c r="S3132" s="4">
        <v>2018.0930000000001</v>
      </c>
      <c r="T3132" s="4">
        <v>1977.779</v>
      </c>
      <c r="U3132" s="4">
        <v>1947.442</v>
      </c>
      <c r="V3132" s="4">
        <v>1929.818</v>
      </c>
      <c r="W3132" s="4">
        <v>1901.943</v>
      </c>
      <c r="X3132" s="4">
        <v>1785.59</v>
      </c>
      <c r="Y3132" s="4">
        <v>1404.0329999999999</v>
      </c>
      <c r="Z3132" s="4">
        <v>786.48800000000006</v>
      </c>
      <c r="AA3132" s="4">
        <v>264.95</v>
      </c>
    </row>
    <row r="3133" spans="1:27" s="6" customFormat="1" x14ac:dyDescent="0.3">
      <c r="A3133" s="40">
        <v>3132</v>
      </c>
      <c r="B3133" s="18" t="s">
        <v>323</v>
      </c>
      <c r="C3133" s="43" t="s">
        <v>218</v>
      </c>
      <c r="D3133" s="41"/>
      <c r="E3133" s="41">
        <v>250</v>
      </c>
      <c r="F3133" s="41">
        <v>2100</v>
      </c>
      <c r="G3133" s="4">
        <v>1849.519</v>
      </c>
      <c r="H3133" s="4">
        <v>1854.489</v>
      </c>
      <c r="I3133" s="4">
        <v>1861.164</v>
      </c>
      <c r="J3133" s="4">
        <v>1875.021</v>
      </c>
      <c r="K3133" s="4">
        <v>1905.914</v>
      </c>
      <c r="L3133" s="4">
        <v>1940.7539999999999</v>
      </c>
      <c r="M3133" s="4">
        <v>1965.3050000000001</v>
      </c>
      <c r="N3133" s="4">
        <v>1975.4449999999999</v>
      </c>
      <c r="O3133" s="4">
        <v>1976.2809999999999</v>
      </c>
      <c r="P3133" s="4">
        <v>1983</v>
      </c>
      <c r="Q3133" s="4">
        <v>2002.1569999999999</v>
      </c>
      <c r="R3133" s="4">
        <v>2025.375</v>
      </c>
      <c r="S3133" s="4">
        <v>2032.2619999999999</v>
      </c>
      <c r="T3133" s="4">
        <v>2008.3820000000001</v>
      </c>
      <c r="U3133" s="4">
        <v>1964.787</v>
      </c>
      <c r="V3133" s="4">
        <v>1927.211</v>
      </c>
      <c r="W3133" s="4">
        <v>1885.7629999999999</v>
      </c>
      <c r="X3133" s="4">
        <v>1781.2809999999999</v>
      </c>
      <c r="Y3133" s="4">
        <v>1479.146</v>
      </c>
      <c r="Z3133" s="4">
        <v>873.36400000000003</v>
      </c>
      <c r="AA3133" s="4">
        <v>304.47500000000002</v>
      </c>
    </row>
    <row r="3134" spans="1:27" s="6" customFormat="1" x14ac:dyDescent="0.3">
      <c r="A3134" s="40">
        <v>3133</v>
      </c>
      <c r="B3134" s="18" t="s">
        <v>323</v>
      </c>
      <c r="C3134" s="43" t="s">
        <v>219</v>
      </c>
      <c r="D3134" s="41"/>
      <c r="E3134" s="41">
        <v>276</v>
      </c>
      <c r="F3134" s="41">
        <v>2015</v>
      </c>
      <c r="G3134" s="4">
        <v>1711.989</v>
      </c>
      <c r="H3134" s="4">
        <v>1708.0150000000001</v>
      </c>
      <c r="I3134" s="4">
        <v>1796.654</v>
      </c>
      <c r="J3134" s="4">
        <v>1979.877</v>
      </c>
      <c r="K3134" s="4">
        <v>2210.5740000000001</v>
      </c>
      <c r="L3134" s="4">
        <v>2554.6460000000002</v>
      </c>
      <c r="M3134" s="4">
        <v>2497.1460000000002</v>
      </c>
      <c r="N3134" s="4">
        <v>2363.576</v>
      </c>
      <c r="O3134" s="4">
        <v>2568.9250000000002</v>
      </c>
      <c r="P3134" s="4">
        <v>3361.1480000000001</v>
      </c>
      <c r="Q3134" s="4">
        <v>3416.0140000000001</v>
      </c>
      <c r="R3134" s="4">
        <v>3006.0839999999998</v>
      </c>
      <c r="S3134" s="4">
        <v>2617.317</v>
      </c>
      <c r="T3134" s="4">
        <v>2175.1080000000002</v>
      </c>
      <c r="U3134" s="4">
        <v>2238.326</v>
      </c>
      <c r="V3134" s="4">
        <v>2339.3029999999999</v>
      </c>
      <c r="W3134" s="4">
        <v>1470.2660000000001</v>
      </c>
      <c r="X3134" s="4">
        <v>969.44200000000001</v>
      </c>
      <c r="Y3134" s="4">
        <v>448.892</v>
      </c>
      <c r="Z3134" s="4">
        <v>75.031000000000006</v>
      </c>
      <c r="AA3134" s="4">
        <v>12.528</v>
      </c>
    </row>
    <row r="3135" spans="1:27" s="6" customFormat="1" x14ac:dyDescent="0.3">
      <c r="A3135" s="40">
        <v>3134</v>
      </c>
      <c r="B3135" s="18" t="s">
        <v>323</v>
      </c>
      <c r="C3135" s="43" t="s">
        <v>219</v>
      </c>
      <c r="D3135" s="41"/>
      <c r="E3135" s="41">
        <v>276</v>
      </c>
      <c r="F3135" s="41">
        <v>2020</v>
      </c>
      <c r="G3135" s="4">
        <v>1793.865</v>
      </c>
      <c r="H3135" s="4">
        <v>1752.2370000000001</v>
      </c>
      <c r="I3135" s="4">
        <v>1730.095</v>
      </c>
      <c r="J3135" s="4">
        <v>1859.4290000000001</v>
      </c>
      <c r="K3135" s="4">
        <v>2124.8809999999999</v>
      </c>
      <c r="L3135" s="4">
        <v>2387.8240000000001</v>
      </c>
      <c r="M3135" s="4">
        <v>2700.5529999999999</v>
      </c>
      <c r="N3135" s="4">
        <v>2597.1579999999999</v>
      </c>
      <c r="O3135" s="4">
        <v>2424.8090000000002</v>
      </c>
      <c r="P3135" s="4">
        <v>2598.4</v>
      </c>
      <c r="Q3135" s="4">
        <v>3357.1529999999998</v>
      </c>
      <c r="R3135" s="4">
        <v>3384.3829999999998</v>
      </c>
      <c r="S3135" s="4">
        <v>2952.712</v>
      </c>
      <c r="T3135" s="4">
        <v>2538.29</v>
      </c>
      <c r="U3135" s="4">
        <v>2064.2109999999998</v>
      </c>
      <c r="V3135" s="4">
        <v>2031.472</v>
      </c>
      <c r="W3135" s="4">
        <v>1929.3409999999999</v>
      </c>
      <c r="X3135" s="4">
        <v>1000.582</v>
      </c>
      <c r="Y3135" s="4">
        <v>468.35700000000003</v>
      </c>
      <c r="Z3135" s="4">
        <v>125.437</v>
      </c>
      <c r="AA3135" s="4">
        <v>10.904999999999999</v>
      </c>
    </row>
    <row r="3136" spans="1:27" s="6" customFormat="1" x14ac:dyDescent="0.3">
      <c r="A3136" s="40">
        <v>3135</v>
      </c>
      <c r="B3136" s="18" t="s">
        <v>323</v>
      </c>
      <c r="C3136" s="43" t="s">
        <v>219</v>
      </c>
      <c r="D3136" s="41"/>
      <c r="E3136" s="41">
        <v>276</v>
      </c>
      <c r="F3136" s="41">
        <v>2025</v>
      </c>
      <c r="G3136" s="4">
        <v>1820.43</v>
      </c>
      <c r="H3136" s="4">
        <v>1815.383</v>
      </c>
      <c r="I3136" s="4">
        <v>1764.001</v>
      </c>
      <c r="J3136" s="4">
        <v>1763.7180000000001</v>
      </c>
      <c r="K3136" s="4">
        <v>1937.27</v>
      </c>
      <c r="L3136" s="4">
        <v>2219.9720000000002</v>
      </c>
      <c r="M3136" s="4">
        <v>2465.6999999999998</v>
      </c>
      <c r="N3136" s="4">
        <v>2752.4450000000002</v>
      </c>
      <c r="O3136" s="4">
        <v>2626.6239999999998</v>
      </c>
      <c r="P3136" s="4">
        <v>2435.855</v>
      </c>
      <c r="Q3136" s="4">
        <v>2590.6759999999999</v>
      </c>
      <c r="R3136" s="4">
        <v>3321.9169999999999</v>
      </c>
      <c r="S3136" s="4">
        <v>3323.3960000000002</v>
      </c>
      <c r="T3136" s="4">
        <v>2867.1370000000002</v>
      </c>
      <c r="U3136" s="4">
        <v>2417.2020000000002</v>
      </c>
      <c r="V3136" s="4">
        <v>1888.048</v>
      </c>
      <c r="W3136" s="4">
        <v>1699.52</v>
      </c>
      <c r="X3136" s="4">
        <v>1343.846</v>
      </c>
      <c r="Y3136" s="4">
        <v>499.61099999999999</v>
      </c>
      <c r="Z3136" s="4">
        <v>136.07300000000001</v>
      </c>
      <c r="AA3136" s="4">
        <v>17.526</v>
      </c>
    </row>
    <row r="3137" spans="1:27" s="6" customFormat="1" x14ac:dyDescent="0.3">
      <c r="A3137" s="40">
        <v>3136</v>
      </c>
      <c r="B3137" s="18" t="s">
        <v>323</v>
      </c>
      <c r="C3137" s="43" t="s">
        <v>219</v>
      </c>
      <c r="D3137" s="41"/>
      <c r="E3137" s="41">
        <v>276</v>
      </c>
      <c r="F3137" s="41">
        <v>2030</v>
      </c>
      <c r="G3137" s="4">
        <v>1770.8130000000001</v>
      </c>
      <c r="H3137" s="4">
        <v>1841.9929999999999</v>
      </c>
      <c r="I3137" s="4">
        <v>1827.1669999999999</v>
      </c>
      <c r="J3137" s="4">
        <v>1797.6780000000001</v>
      </c>
      <c r="K3137" s="4">
        <v>1841.76</v>
      </c>
      <c r="L3137" s="4">
        <v>2032.6859999999999</v>
      </c>
      <c r="M3137" s="4">
        <v>2298.268</v>
      </c>
      <c r="N3137" s="4">
        <v>2518.3829999999998</v>
      </c>
      <c r="O3137" s="4">
        <v>2782.1329999999998</v>
      </c>
      <c r="P3137" s="4">
        <v>2637.7289999999998</v>
      </c>
      <c r="Q3137" s="4">
        <v>2431.2820000000002</v>
      </c>
      <c r="R3137" s="4">
        <v>2568.4479999999999</v>
      </c>
      <c r="S3137" s="4">
        <v>3267.424</v>
      </c>
      <c r="T3137" s="4">
        <v>3234.6410000000001</v>
      </c>
      <c r="U3137" s="4">
        <v>2741.5770000000002</v>
      </c>
      <c r="V3137" s="4">
        <v>2227.4609999999998</v>
      </c>
      <c r="W3137" s="4">
        <v>1600.9380000000001</v>
      </c>
      <c r="X3137" s="4">
        <v>1210.0809999999999</v>
      </c>
      <c r="Y3137" s="4">
        <v>692.32299999999998</v>
      </c>
      <c r="Z3137" s="4">
        <v>150.69200000000001</v>
      </c>
      <c r="AA3137" s="4">
        <v>20.364000000000001</v>
      </c>
    </row>
    <row r="3138" spans="1:27" s="6" customFormat="1" x14ac:dyDescent="0.3">
      <c r="A3138" s="40">
        <v>3137</v>
      </c>
      <c r="B3138" s="18" t="s">
        <v>323</v>
      </c>
      <c r="C3138" s="43" t="s">
        <v>219</v>
      </c>
      <c r="D3138" s="41"/>
      <c r="E3138" s="41">
        <v>276</v>
      </c>
      <c r="F3138" s="41">
        <v>2035</v>
      </c>
      <c r="G3138" s="4">
        <v>1691.664</v>
      </c>
      <c r="H3138" s="4">
        <v>1792.443</v>
      </c>
      <c r="I3138" s="4">
        <v>1853.81</v>
      </c>
      <c r="J3138" s="4">
        <v>1860.8910000000001</v>
      </c>
      <c r="K3138" s="4">
        <v>1875.8050000000001</v>
      </c>
      <c r="L3138" s="4">
        <v>1937.385</v>
      </c>
      <c r="M3138" s="4">
        <v>2111.3649999999998</v>
      </c>
      <c r="N3138" s="4">
        <v>2351.5479999999998</v>
      </c>
      <c r="O3138" s="4">
        <v>2549.306</v>
      </c>
      <c r="P3138" s="4">
        <v>2793.6190000000001</v>
      </c>
      <c r="Q3138" s="4">
        <v>2633.3090000000002</v>
      </c>
      <c r="R3138" s="4">
        <v>2413.502</v>
      </c>
      <c r="S3138" s="4">
        <v>2531.5889999999999</v>
      </c>
      <c r="T3138" s="4">
        <v>3187.7150000000001</v>
      </c>
      <c r="U3138" s="4">
        <v>3104.91</v>
      </c>
      <c r="V3138" s="4">
        <v>2544.2469999999998</v>
      </c>
      <c r="W3138" s="4">
        <v>1912.7719999999999</v>
      </c>
      <c r="X3138" s="4">
        <v>1164.278</v>
      </c>
      <c r="Y3138" s="4">
        <v>642.80700000000002</v>
      </c>
      <c r="Z3138" s="4">
        <v>216.74600000000001</v>
      </c>
      <c r="AA3138" s="4">
        <v>23.399000000000001</v>
      </c>
    </row>
    <row r="3139" spans="1:27" s="6" customFormat="1" x14ac:dyDescent="0.3">
      <c r="A3139" s="40">
        <v>3138</v>
      </c>
      <c r="B3139" s="18" t="s">
        <v>323</v>
      </c>
      <c r="C3139" s="43" t="s">
        <v>219</v>
      </c>
      <c r="D3139" s="41"/>
      <c r="E3139" s="41">
        <v>276</v>
      </c>
      <c r="F3139" s="41">
        <v>2040</v>
      </c>
      <c r="G3139" s="4">
        <v>1636.1320000000001</v>
      </c>
      <c r="H3139" s="4">
        <v>1713.3489999999999</v>
      </c>
      <c r="I3139" s="4">
        <v>1804.307</v>
      </c>
      <c r="J3139" s="4">
        <v>1887.58</v>
      </c>
      <c r="K3139" s="4">
        <v>1939.0730000000001</v>
      </c>
      <c r="L3139" s="4">
        <v>1971.52</v>
      </c>
      <c r="M3139" s="4">
        <v>2016.31</v>
      </c>
      <c r="N3139" s="4">
        <v>2165.1790000000001</v>
      </c>
      <c r="O3139" s="4">
        <v>2383.4189999999999</v>
      </c>
      <c r="P3139" s="4">
        <v>2562.788</v>
      </c>
      <c r="Q3139" s="4">
        <v>2789.7449999999999</v>
      </c>
      <c r="R3139" s="4">
        <v>2615.7020000000002</v>
      </c>
      <c r="S3139" s="4">
        <v>2382.5729999999999</v>
      </c>
      <c r="T3139" s="4">
        <v>2476.076</v>
      </c>
      <c r="U3139" s="4">
        <v>3071.0010000000002</v>
      </c>
      <c r="V3139" s="4">
        <v>2900.11</v>
      </c>
      <c r="W3139" s="4">
        <v>2210.5770000000002</v>
      </c>
      <c r="X3139" s="4">
        <v>1418.973</v>
      </c>
      <c r="Y3139" s="4">
        <v>636.86</v>
      </c>
      <c r="Z3139" s="4">
        <v>208.66200000000001</v>
      </c>
      <c r="AA3139" s="4">
        <v>33.875</v>
      </c>
    </row>
    <row r="3140" spans="1:27" s="6" customFormat="1" x14ac:dyDescent="0.3">
      <c r="A3140" s="40">
        <v>3139</v>
      </c>
      <c r="B3140" s="18" t="s">
        <v>323</v>
      </c>
      <c r="C3140" s="43" t="s">
        <v>219</v>
      </c>
      <c r="D3140" s="41"/>
      <c r="E3140" s="41">
        <v>276</v>
      </c>
      <c r="F3140" s="41">
        <v>2045</v>
      </c>
      <c r="G3140" s="4">
        <v>1624.3309999999999</v>
      </c>
      <c r="H3140" s="4">
        <v>1657.865</v>
      </c>
      <c r="I3140" s="4">
        <v>1725.24</v>
      </c>
      <c r="J3140" s="4">
        <v>1838.1469999999999</v>
      </c>
      <c r="K3140" s="4">
        <v>1965.86</v>
      </c>
      <c r="L3140" s="4">
        <v>2034.865</v>
      </c>
      <c r="M3140" s="4">
        <v>2050.578</v>
      </c>
      <c r="N3140" s="4">
        <v>2070.5</v>
      </c>
      <c r="O3140" s="4">
        <v>2197.922</v>
      </c>
      <c r="P3140" s="4">
        <v>2398.451</v>
      </c>
      <c r="Q3140" s="4">
        <v>2562.0419999999999</v>
      </c>
      <c r="R3140" s="4">
        <v>2773.0320000000002</v>
      </c>
      <c r="S3140" s="4">
        <v>2585.1770000000001</v>
      </c>
      <c r="T3140" s="4">
        <v>2335.4229999999998</v>
      </c>
      <c r="U3140" s="4">
        <v>2394.3119999999999</v>
      </c>
      <c r="V3140" s="4">
        <v>2886.549</v>
      </c>
      <c r="W3140" s="4">
        <v>2548.7649999999999</v>
      </c>
      <c r="X3140" s="4">
        <v>1672.4860000000001</v>
      </c>
      <c r="Y3140" s="4">
        <v>799.42100000000005</v>
      </c>
      <c r="Z3140" s="4">
        <v>214.51900000000001</v>
      </c>
      <c r="AA3140" s="4">
        <v>35.323</v>
      </c>
    </row>
    <row r="3141" spans="1:27" s="6" customFormat="1" x14ac:dyDescent="0.3">
      <c r="A3141" s="40">
        <v>3140</v>
      </c>
      <c r="B3141" s="18" t="s">
        <v>323</v>
      </c>
      <c r="C3141" s="43" t="s">
        <v>219</v>
      </c>
      <c r="D3141" s="41"/>
      <c r="E3141" s="41">
        <v>276</v>
      </c>
      <c r="F3141" s="41">
        <v>2050</v>
      </c>
      <c r="G3141" s="4">
        <v>1652.0119999999999</v>
      </c>
      <c r="H3141" s="4">
        <v>1646.0989999999999</v>
      </c>
      <c r="I3141" s="4">
        <v>1669.8</v>
      </c>
      <c r="J3141" s="4">
        <v>1759.1590000000001</v>
      </c>
      <c r="K3141" s="4">
        <v>1916.549</v>
      </c>
      <c r="L3141" s="4">
        <v>2061.7370000000001</v>
      </c>
      <c r="M3141" s="4">
        <v>2114.0189999999998</v>
      </c>
      <c r="N3141" s="4">
        <v>2104.9760000000001</v>
      </c>
      <c r="O3141" s="4">
        <v>2103.8440000000001</v>
      </c>
      <c r="P3141" s="4">
        <v>2214.404</v>
      </c>
      <c r="Q3141" s="4">
        <v>2400.0810000000001</v>
      </c>
      <c r="R3141" s="4">
        <v>2549.6680000000001</v>
      </c>
      <c r="S3141" s="4">
        <v>2743.7719999999999</v>
      </c>
      <c r="T3141" s="4">
        <v>2538.6039999999998</v>
      </c>
      <c r="U3141" s="4">
        <v>2265.6860000000001</v>
      </c>
      <c r="V3141" s="4">
        <v>2263.9169999999999</v>
      </c>
      <c r="W3141" s="4">
        <v>2564.1350000000002</v>
      </c>
      <c r="X3141" s="4">
        <v>1964.61</v>
      </c>
      <c r="Y3141" s="4">
        <v>969.39</v>
      </c>
      <c r="Z3141" s="4">
        <v>279.20699999999999</v>
      </c>
      <c r="AA3141" s="4">
        <v>37.555999999999997</v>
      </c>
    </row>
    <row r="3142" spans="1:27" s="6" customFormat="1" x14ac:dyDescent="0.3">
      <c r="A3142" s="40">
        <v>3141</v>
      </c>
      <c r="B3142" s="18" t="s">
        <v>323</v>
      </c>
      <c r="C3142" s="43" t="s">
        <v>219</v>
      </c>
      <c r="D3142" s="41"/>
      <c r="E3142" s="41">
        <v>276</v>
      </c>
      <c r="F3142" s="41">
        <v>2055</v>
      </c>
      <c r="G3142" s="4">
        <v>1681.8219999999999</v>
      </c>
      <c r="H3142" s="4">
        <v>1672.703</v>
      </c>
      <c r="I3142" s="4">
        <v>1657.444</v>
      </c>
      <c r="J3142" s="4">
        <v>1702.0640000000001</v>
      </c>
      <c r="K3142" s="4">
        <v>1833.7049999999999</v>
      </c>
      <c r="L3142" s="4">
        <v>2007.721</v>
      </c>
      <c r="M3142" s="4">
        <v>2136.9879999999998</v>
      </c>
      <c r="N3142" s="4">
        <v>2165.7249999999999</v>
      </c>
      <c r="O3142" s="4">
        <v>2136.788</v>
      </c>
      <c r="P3142" s="4">
        <v>2120.127</v>
      </c>
      <c r="Q3142" s="4">
        <v>2217.52</v>
      </c>
      <c r="R3142" s="4">
        <v>2390.5659999999998</v>
      </c>
      <c r="S3142" s="4">
        <v>2526.018</v>
      </c>
      <c r="T3142" s="4">
        <v>2698.9059999999999</v>
      </c>
      <c r="U3142" s="4">
        <v>2470.0070000000001</v>
      </c>
      <c r="V3142" s="4">
        <v>2154.1559999999999</v>
      </c>
      <c r="W3142" s="4">
        <v>2031.99</v>
      </c>
      <c r="X3142" s="4">
        <v>2012.8820000000001</v>
      </c>
      <c r="Y3142" s="4">
        <v>1171.4580000000001</v>
      </c>
      <c r="Z3142" s="4">
        <v>351.22899999999998</v>
      </c>
      <c r="AA3142" s="4">
        <v>49.19</v>
      </c>
    </row>
    <row r="3143" spans="1:27" s="6" customFormat="1" x14ac:dyDescent="0.3">
      <c r="A3143" s="40">
        <v>3142</v>
      </c>
      <c r="B3143" s="18" t="s">
        <v>323</v>
      </c>
      <c r="C3143" s="43" t="s">
        <v>219</v>
      </c>
      <c r="D3143" s="41"/>
      <c r="E3143" s="41">
        <v>276</v>
      </c>
      <c r="F3143" s="41">
        <v>2060</v>
      </c>
      <c r="G3143" s="4">
        <v>1684.0440000000001</v>
      </c>
      <c r="H3143" s="4">
        <v>1701.4349999999999</v>
      </c>
      <c r="I3143" s="4">
        <v>1683.452</v>
      </c>
      <c r="J3143" s="4">
        <v>1688.0239999999999</v>
      </c>
      <c r="K3143" s="4">
        <v>1772.7560000000001</v>
      </c>
      <c r="L3143" s="4">
        <v>1920.1469999999999</v>
      </c>
      <c r="M3143" s="4">
        <v>2079.0990000000002</v>
      </c>
      <c r="N3143" s="4">
        <v>2186.0529999999999</v>
      </c>
      <c r="O3143" s="4">
        <v>2195.9140000000002</v>
      </c>
      <c r="P3143" s="4">
        <v>2152.41</v>
      </c>
      <c r="Q3143" s="4">
        <v>2124.0039999999999</v>
      </c>
      <c r="R3143" s="4">
        <v>2210.6120000000001</v>
      </c>
      <c r="S3143" s="4">
        <v>2371.0830000000001</v>
      </c>
      <c r="T3143" s="4">
        <v>2489.0329999999999</v>
      </c>
      <c r="U3143" s="4">
        <v>2633.0259999999998</v>
      </c>
      <c r="V3143" s="4">
        <v>2360.0459999999998</v>
      </c>
      <c r="W3143" s="4">
        <v>1951.893</v>
      </c>
      <c r="X3143" s="4">
        <v>1622.7449999999999</v>
      </c>
      <c r="Y3143" s="4">
        <v>1233.192</v>
      </c>
      <c r="Z3143" s="4">
        <v>439.85899999999998</v>
      </c>
      <c r="AA3143" s="4">
        <v>64.206999999999994</v>
      </c>
    </row>
    <row r="3144" spans="1:27" s="6" customFormat="1" x14ac:dyDescent="0.3">
      <c r="A3144" s="40">
        <v>3143</v>
      </c>
      <c r="B3144" s="18" t="s">
        <v>323</v>
      </c>
      <c r="C3144" s="43" t="s">
        <v>219</v>
      </c>
      <c r="D3144" s="41"/>
      <c r="E3144" s="41">
        <v>276</v>
      </c>
      <c r="F3144" s="41">
        <v>2065</v>
      </c>
      <c r="G3144" s="4">
        <v>1655.607</v>
      </c>
      <c r="H3144" s="4">
        <v>1702.5719999999999</v>
      </c>
      <c r="I3144" s="4">
        <v>1711.5920000000001</v>
      </c>
      <c r="J3144" s="4">
        <v>1712.355</v>
      </c>
      <c r="K3144" s="4">
        <v>1754.807</v>
      </c>
      <c r="L3144" s="4">
        <v>1854.4680000000001</v>
      </c>
      <c r="M3144" s="4">
        <v>1987.6410000000001</v>
      </c>
      <c r="N3144" s="4">
        <v>2125.5709999999999</v>
      </c>
      <c r="O3144" s="4">
        <v>2214.6930000000002</v>
      </c>
      <c r="P3144" s="4">
        <v>2210.7869999999998</v>
      </c>
      <c r="Q3144" s="4">
        <v>2156.3870000000002</v>
      </c>
      <c r="R3144" s="4">
        <v>2118.7620000000002</v>
      </c>
      <c r="S3144" s="4">
        <v>2195.0070000000001</v>
      </c>
      <c r="T3144" s="4">
        <v>2340.1370000000002</v>
      </c>
      <c r="U3144" s="4">
        <v>2434.701</v>
      </c>
      <c r="V3144" s="4">
        <v>2527.5450000000001</v>
      </c>
      <c r="W3144" s="4">
        <v>2157.7040000000002</v>
      </c>
      <c r="X3144" s="4">
        <v>1584.876</v>
      </c>
      <c r="Y3144" s="4">
        <v>1021.16</v>
      </c>
      <c r="Z3144" s="4">
        <v>479.959</v>
      </c>
      <c r="AA3144" s="4">
        <v>83.509</v>
      </c>
    </row>
    <row r="3145" spans="1:27" s="6" customFormat="1" x14ac:dyDescent="0.3">
      <c r="A3145" s="40">
        <v>3144</v>
      </c>
      <c r="B3145" s="18" t="s">
        <v>323</v>
      </c>
      <c r="C3145" s="43" t="s">
        <v>219</v>
      </c>
      <c r="D3145" s="41"/>
      <c r="E3145" s="41">
        <v>276</v>
      </c>
      <c r="F3145" s="41">
        <v>2070</v>
      </c>
      <c r="G3145" s="4">
        <v>1616.8119999999999</v>
      </c>
      <c r="H3145" s="4">
        <v>1673.067</v>
      </c>
      <c r="I3145" s="4">
        <v>1712.134</v>
      </c>
      <c r="J3145" s="4">
        <v>1738.8019999999999</v>
      </c>
      <c r="K3145" s="4">
        <v>1775.2349999999999</v>
      </c>
      <c r="L3145" s="4">
        <v>1831.7460000000001</v>
      </c>
      <c r="M3145" s="4">
        <v>1918.0809999999999</v>
      </c>
      <c r="N3145" s="4">
        <v>2031.5160000000001</v>
      </c>
      <c r="O3145" s="4">
        <v>2152.7289999999998</v>
      </c>
      <c r="P3145" s="4">
        <v>2228.8960000000002</v>
      </c>
      <c r="Q3145" s="4">
        <v>2214.7080000000001</v>
      </c>
      <c r="R3145" s="4">
        <v>2151.8789999999999</v>
      </c>
      <c r="S3145" s="4">
        <v>2105.7719999999999</v>
      </c>
      <c r="T3145" s="4">
        <v>2169.6179999999999</v>
      </c>
      <c r="U3145" s="4">
        <v>2294.5590000000002</v>
      </c>
      <c r="V3145" s="4">
        <v>2347.3429999999998</v>
      </c>
      <c r="W3145" s="4">
        <v>2330.201</v>
      </c>
      <c r="X3145" s="4">
        <v>1779.739</v>
      </c>
      <c r="Y3145" s="4">
        <v>1023.497</v>
      </c>
      <c r="Z3145" s="4">
        <v>411.74099999999999</v>
      </c>
      <c r="AA3145" s="4">
        <v>96.436999999999998</v>
      </c>
    </row>
    <row r="3146" spans="1:27" s="6" customFormat="1" x14ac:dyDescent="0.3">
      <c r="A3146" s="40">
        <v>3145</v>
      </c>
      <c r="B3146" s="18" t="s">
        <v>323</v>
      </c>
      <c r="C3146" s="43" t="s">
        <v>219</v>
      </c>
      <c r="D3146" s="41"/>
      <c r="E3146" s="41">
        <v>276</v>
      </c>
      <c r="F3146" s="41">
        <v>2075</v>
      </c>
      <c r="G3146" s="4">
        <v>1588.079</v>
      </c>
      <c r="H3146" s="4">
        <v>1633.19</v>
      </c>
      <c r="I3146" s="4">
        <v>1682.0409999999999</v>
      </c>
      <c r="J3146" s="4">
        <v>1737.6579999999999</v>
      </c>
      <c r="K3146" s="4">
        <v>1797.777</v>
      </c>
      <c r="L3146" s="4">
        <v>1847.393</v>
      </c>
      <c r="M3146" s="4">
        <v>1891.434</v>
      </c>
      <c r="N3146" s="4">
        <v>1959.328</v>
      </c>
      <c r="O3146" s="4">
        <v>2057.2130000000002</v>
      </c>
      <c r="P3146" s="4">
        <v>2166.4110000000001</v>
      </c>
      <c r="Q3146" s="4">
        <v>2232.9229999999998</v>
      </c>
      <c r="R3146" s="4">
        <v>2210.779</v>
      </c>
      <c r="S3146" s="4">
        <v>2140.2820000000002</v>
      </c>
      <c r="T3146" s="4">
        <v>2084.297</v>
      </c>
      <c r="U3146" s="4">
        <v>2132.2460000000001</v>
      </c>
      <c r="V3146" s="4">
        <v>2221.3820000000001</v>
      </c>
      <c r="W3146" s="4">
        <v>2181.6840000000002</v>
      </c>
      <c r="X3146" s="4">
        <v>1952.0229999999999</v>
      </c>
      <c r="Y3146" s="4">
        <v>1179.681</v>
      </c>
      <c r="Z3146" s="4">
        <v>427.91300000000001</v>
      </c>
      <c r="AA3146" s="4">
        <v>89.962999999999994</v>
      </c>
    </row>
    <row r="3147" spans="1:27" s="6" customFormat="1" x14ac:dyDescent="0.3">
      <c r="A3147" s="40">
        <v>3146</v>
      </c>
      <c r="B3147" s="18" t="s">
        <v>323</v>
      </c>
      <c r="C3147" s="43" t="s">
        <v>219</v>
      </c>
      <c r="D3147" s="41"/>
      <c r="E3147" s="41">
        <v>276</v>
      </c>
      <c r="F3147" s="41">
        <v>2080</v>
      </c>
      <c r="G3147" s="4">
        <v>1581.9449999999999</v>
      </c>
      <c r="H3147" s="4">
        <v>1603.37</v>
      </c>
      <c r="I3147" s="4">
        <v>1641.575</v>
      </c>
      <c r="J3147" s="4">
        <v>1705.866</v>
      </c>
      <c r="K3147" s="4">
        <v>1792.721</v>
      </c>
      <c r="L3147" s="4">
        <v>1865.133</v>
      </c>
      <c r="M3147" s="4">
        <v>1903.116</v>
      </c>
      <c r="N3147" s="4">
        <v>1929.9970000000001</v>
      </c>
      <c r="O3147" s="4">
        <v>1983.4970000000001</v>
      </c>
      <c r="P3147" s="4">
        <v>2070.3629999999998</v>
      </c>
      <c r="Q3147" s="4">
        <v>2170.7069999999999</v>
      </c>
      <c r="R3147" s="4">
        <v>2229.7109999999998</v>
      </c>
      <c r="S3147" s="4">
        <v>2200.3359999999998</v>
      </c>
      <c r="T3147" s="4">
        <v>2120.9749999999999</v>
      </c>
      <c r="U3147" s="4">
        <v>2052.681</v>
      </c>
      <c r="V3147" s="4">
        <v>2072.1390000000001</v>
      </c>
      <c r="W3147" s="4">
        <v>2080.3130000000001</v>
      </c>
      <c r="X3147" s="4">
        <v>1854.86</v>
      </c>
      <c r="Y3147" s="4">
        <v>1327.22</v>
      </c>
      <c r="Z3147" s="4">
        <v>511.346</v>
      </c>
      <c r="AA3147" s="4">
        <v>94.86</v>
      </c>
    </row>
    <row r="3148" spans="1:27" s="6" customFormat="1" x14ac:dyDescent="0.3">
      <c r="A3148" s="40">
        <v>3147</v>
      </c>
      <c r="B3148" s="18" t="s">
        <v>323</v>
      </c>
      <c r="C3148" s="43" t="s">
        <v>219</v>
      </c>
      <c r="D3148" s="41"/>
      <c r="E3148" s="41">
        <v>276</v>
      </c>
      <c r="F3148" s="41">
        <v>2085</v>
      </c>
      <c r="G3148" s="4">
        <v>1584.72</v>
      </c>
      <c r="H3148" s="4">
        <v>1596.15</v>
      </c>
      <c r="I3148" s="4">
        <v>1611.1659999999999</v>
      </c>
      <c r="J3148" s="4">
        <v>1663.7180000000001</v>
      </c>
      <c r="K3148" s="4">
        <v>1757.0250000000001</v>
      </c>
      <c r="L3148" s="4">
        <v>1855.3019999999999</v>
      </c>
      <c r="M3148" s="4">
        <v>1916.913</v>
      </c>
      <c r="N3148" s="4">
        <v>1938.971</v>
      </c>
      <c r="O3148" s="4">
        <v>1952.559</v>
      </c>
      <c r="P3148" s="4">
        <v>1995.992</v>
      </c>
      <c r="Q3148" s="4">
        <v>2074.9029999999998</v>
      </c>
      <c r="R3148" s="4">
        <v>2168.4180000000001</v>
      </c>
      <c r="S3148" s="4">
        <v>2220.5479999999998</v>
      </c>
      <c r="T3148" s="4">
        <v>2182.81</v>
      </c>
      <c r="U3148" s="4">
        <v>2092.616</v>
      </c>
      <c r="V3148" s="4">
        <v>2001.617</v>
      </c>
      <c r="W3148" s="4">
        <v>1953.9949999999999</v>
      </c>
      <c r="X3148" s="4">
        <v>1793.22</v>
      </c>
      <c r="Y3148" s="4">
        <v>1292.115</v>
      </c>
      <c r="Z3148" s="4">
        <v>595.86699999999996</v>
      </c>
      <c r="AA3148" s="4">
        <v>114.839</v>
      </c>
    </row>
    <row r="3149" spans="1:27" s="6" customFormat="1" x14ac:dyDescent="0.3">
      <c r="A3149" s="40">
        <v>3148</v>
      </c>
      <c r="B3149" s="18" t="s">
        <v>323</v>
      </c>
      <c r="C3149" s="43" t="s">
        <v>219</v>
      </c>
      <c r="D3149" s="41"/>
      <c r="E3149" s="41">
        <v>276</v>
      </c>
      <c r="F3149" s="41">
        <v>2090</v>
      </c>
      <c r="G3149" s="4">
        <v>1584.45</v>
      </c>
      <c r="H3149" s="4">
        <v>1597.8340000000001</v>
      </c>
      <c r="I3149" s="4">
        <v>1603.3530000000001</v>
      </c>
      <c r="J3149" s="4">
        <v>1631.625</v>
      </c>
      <c r="K3149" s="4">
        <v>1710.954</v>
      </c>
      <c r="L3149" s="4">
        <v>1814.816</v>
      </c>
      <c r="M3149" s="4">
        <v>1903.1279999999999</v>
      </c>
      <c r="N3149" s="4">
        <v>1950.0409999999999</v>
      </c>
      <c r="O3149" s="4">
        <v>1959.87</v>
      </c>
      <c r="P3149" s="4">
        <v>1964.2750000000001</v>
      </c>
      <c r="Q3149" s="4">
        <v>2000.624</v>
      </c>
      <c r="R3149" s="4">
        <v>2073.569</v>
      </c>
      <c r="S3149" s="4">
        <v>2160.915</v>
      </c>
      <c r="T3149" s="4">
        <v>2205.136</v>
      </c>
      <c r="U3149" s="4">
        <v>2157.3200000000002</v>
      </c>
      <c r="V3149" s="4">
        <v>2047.12</v>
      </c>
      <c r="W3149" s="4">
        <v>1900.0820000000001</v>
      </c>
      <c r="X3149" s="4">
        <v>1707.412</v>
      </c>
      <c r="Y3149" s="4">
        <v>1280.1969999999999</v>
      </c>
      <c r="Z3149" s="4">
        <v>601.55700000000002</v>
      </c>
      <c r="AA3149" s="4">
        <v>139.45500000000001</v>
      </c>
    </row>
    <row r="3150" spans="1:27" s="6" customFormat="1" x14ac:dyDescent="0.3">
      <c r="A3150" s="40">
        <v>3149</v>
      </c>
      <c r="B3150" s="18" t="s">
        <v>323</v>
      </c>
      <c r="C3150" s="43" t="s">
        <v>219</v>
      </c>
      <c r="D3150" s="41"/>
      <c r="E3150" s="41">
        <v>276</v>
      </c>
      <c r="F3150" s="41">
        <v>2095</v>
      </c>
      <c r="G3150" s="4">
        <v>1569.367</v>
      </c>
      <c r="H3150" s="4">
        <v>1596.4749999999999</v>
      </c>
      <c r="I3150" s="4">
        <v>1604.43</v>
      </c>
      <c r="J3150" s="4">
        <v>1622.1089999999999</v>
      </c>
      <c r="K3150" s="4">
        <v>1674.952</v>
      </c>
      <c r="L3150" s="4">
        <v>1763.961</v>
      </c>
      <c r="M3150" s="4">
        <v>1858.6780000000001</v>
      </c>
      <c r="N3150" s="4">
        <v>1933.5429999999999</v>
      </c>
      <c r="O3150" s="4">
        <v>1969.259</v>
      </c>
      <c r="P3150" s="4">
        <v>1970.749</v>
      </c>
      <c r="Q3150" s="4">
        <v>1968.8230000000001</v>
      </c>
      <c r="R3150" s="4">
        <v>1999.981</v>
      </c>
      <c r="S3150" s="4">
        <v>2067.6590000000001</v>
      </c>
      <c r="T3150" s="4">
        <v>2148.0100000000002</v>
      </c>
      <c r="U3150" s="4">
        <v>2182.8829999999998</v>
      </c>
      <c r="V3150" s="4">
        <v>2116.652</v>
      </c>
      <c r="W3150" s="4">
        <v>1955.3720000000001</v>
      </c>
      <c r="X3150" s="4">
        <v>1682.1420000000001</v>
      </c>
      <c r="Y3150" s="4">
        <v>1248.8009999999999</v>
      </c>
      <c r="Z3150" s="4">
        <v>618.28300000000002</v>
      </c>
      <c r="AA3150" s="4">
        <v>150.73699999999999</v>
      </c>
    </row>
    <row r="3151" spans="1:27" s="6" customFormat="1" x14ac:dyDescent="0.3">
      <c r="A3151" s="40">
        <v>3150</v>
      </c>
      <c r="B3151" s="18" t="s">
        <v>323</v>
      </c>
      <c r="C3151" s="43" t="s">
        <v>219</v>
      </c>
      <c r="D3151" s="41"/>
      <c r="E3151" s="41">
        <v>276</v>
      </c>
      <c r="F3151" s="41">
        <v>2100</v>
      </c>
      <c r="G3151" s="4">
        <v>1540.0340000000001</v>
      </c>
      <c r="H3151" s="4">
        <v>1580.3050000000001</v>
      </c>
      <c r="I3151" s="4">
        <v>1602.479</v>
      </c>
      <c r="J3151" s="4">
        <v>1621.4960000000001</v>
      </c>
      <c r="K3151" s="4">
        <v>1661.5039999999999</v>
      </c>
      <c r="L3151" s="4">
        <v>1723.1479999999999</v>
      </c>
      <c r="M3151" s="4">
        <v>1803.875</v>
      </c>
      <c r="N3151" s="4">
        <v>1886.3679999999999</v>
      </c>
      <c r="O3151" s="4">
        <v>1951.078</v>
      </c>
      <c r="P3151" s="4">
        <v>1979.239</v>
      </c>
      <c r="Q3151" s="4">
        <v>1975.049</v>
      </c>
      <c r="R3151" s="4">
        <v>1968.616</v>
      </c>
      <c r="S3151" s="4">
        <v>1995.3340000000001</v>
      </c>
      <c r="T3151" s="4">
        <v>2057.152</v>
      </c>
      <c r="U3151" s="4">
        <v>2129.4270000000001</v>
      </c>
      <c r="V3151" s="4">
        <v>2147.431</v>
      </c>
      <c r="W3151" s="4">
        <v>2033.3030000000001</v>
      </c>
      <c r="X3151" s="4">
        <v>1752.403</v>
      </c>
      <c r="Y3151" s="4">
        <v>1259.319</v>
      </c>
      <c r="Z3151" s="4">
        <v>625.34900000000005</v>
      </c>
      <c r="AA3151" s="4">
        <v>162.179</v>
      </c>
    </row>
    <row r="3152" spans="1:27" s="6" customFormat="1" x14ac:dyDescent="0.3">
      <c r="A3152" s="40">
        <v>3151</v>
      </c>
      <c r="B3152" s="18" t="s">
        <v>323</v>
      </c>
      <c r="C3152" s="43" t="s">
        <v>220</v>
      </c>
      <c r="D3152" s="41"/>
      <c r="E3152" s="41">
        <v>442</v>
      </c>
      <c r="F3152" s="41">
        <v>2015</v>
      </c>
      <c r="G3152" s="4">
        <v>15.252000000000001</v>
      </c>
      <c r="H3152" s="4">
        <v>14.734999999999999</v>
      </c>
      <c r="I3152" s="4">
        <v>15.218</v>
      </c>
      <c r="J3152" s="4">
        <v>16.53</v>
      </c>
      <c r="K3152" s="4">
        <v>17.425000000000001</v>
      </c>
      <c r="L3152" s="4">
        <v>19.529</v>
      </c>
      <c r="M3152" s="4">
        <v>22.518000000000001</v>
      </c>
      <c r="N3152" s="4">
        <v>20.765999999999998</v>
      </c>
      <c r="O3152" s="4">
        <v>21.507999999999999</v>
      </c>
      <c r="P3152" s="4">
        <v>22.126000000000001</v>
      </c>
      <c r="Q3152" s="4">
        <v>20.513000000000002</v>
      </c>
      <c r="R3152" s="4">
        <v>17.556000000000001</v>
      </c>
      <c r="S3152" s="4">
        <v>14.404999999999999</v>
      </c>
      <c r="T3152" s="4">
        <v>11.648</v>
      </c>
      <c r="U3152" s="4">
        <v>9.93</v>
      </c>
      <c r="V3152" s="4">
        <v>8.0510000000000002</v>
      </c>
      <c r="W3152" s="4">
        <v>7.3090000000000002</v>
      </c>
      <c r="X3152" s="4">
        <v>4.8120000000000003</v>
      </c>
      <c r="Y3152" s="4">
        <v>2.0110000000000001</v>
      </c>
      <c r="Z3152" s="4">
        <v>0.39500000000000002</v>
      </c>
      <c r="AA3152" s="4">
        <v>6.3E-2</v>
      </c>
    </row>
    <row r="3153" spans="1:27" s="6" customFormat="1" x14ac:dyDescent="0.3">
      <c r="A3153" s="40">
        <v>3152</v>
      </c>
      <c r="B3153" s="18" t="s">
        <v>323</v>
      </c>
      <c r="C3153" s="43" t="s">
        <v>220</v>
      </c>
      <c r="D3153" s="41"/>
      <c r="E3153" s="41">
        <v>442</v>
      </c>
      <c r="F3153" s="41">
        <v>2020</v>
      </c>
      <c r="G3153" s="4">
        <v>17.067</v>
      </c>
      <c r="H3153" s="4">
        <v>15.930999999999999</v>
      </c>
      <c r="I3153" s="4">
        <v>15.651999999999999</v>
      </c>
      <c r="J3153" s="4">
        <v>16.812000000000001</v>
      </c>
      <c r="K3153" s="4">
        <v>18.914999999999999</v>
      </c>
      <c r="L3153" s="4">
        <v>20.024999999999999</v>
      </c>
      <c r="M3153" s="4">
        <v>21.547000000000001</v>
      </c>
      <c r="N3153" s="4">
        <v>23.652000000000001</v>
      </c>
      <c r="O3153" s="4">
        <v>21.238</v>
      </c>
      <c r="P3153" s="4">
        <v>21.596</v>
      </c>
      <c r="Q3153" s="4">
        <v>21.931999999999999</v>
      </c>
      <c r="R3153" s="4">
        <v>20.077000000000002</v>
      </c>
      <c r="S3153" s="4">
        <v>16.956</v>
      </c>
      <c r="T3153" s="4">
        <v>13.750999999999999</v>
      </c>
      <c r="U3153" s="4">
        <v>10.968</v>
      </c>
      <c r="V3153" s="4">
        <v>9.0760000000000005</v>
      </c>
      <c r="W3153" s="4">
        <v>6.8239999999999998</v>
      </c>
      <c r="X3153" s="4">
        <v>5.2190000000000003</v>
      </c>
      <c r="Y3153" s="4">
        <v>2.4670000000000001</v>
      </c>
      <c r="Z3153" s="4">
        <v>0.56699999999999995</v>
      </c>
      <c r="AA3153" s="4">
        <v>5.3999999999999999E-2</v>
      </c>
    </row>
    <row r="3154" spans="1:27" s="6" customFormat="1" x14ac:dyDescent="0.3">
      <c r="A3154" s="40">
        <v>3153</v>
      </c>
      <c r="B3154" s="18" t="s">
        <v>323</v>
      </c>
      <c r="C3154" s="43" t="s">
        <v>220</v>
      </c>
      <c r="D3154" s="41"/>
      <c r="E3154" s="41">
        <v>442</v>
      </c>
      <c r="F3154" s="41">
        <v>2025</v>
      </c>
      <c r="G3154" s="4">
        <v>17.928999999999998</v>
      </c>
      <c r="H3154" s="4">
        <v>17.747</v>
      </c>
      <c r="I3154" s="4">
        <v>16.847000000000001</v>
      </c>
      <c r="J3154" s="4">
        <v>17.245999999999999</v>
      </c>
      <c r="K3154" s="4">
        <v>19.196000000000002</v>
      </c>
      <c r="L3154" s="4">
        <v>21.513000000000002</v>
      </c>
      <c r="M3154" s="4">
        <v>22.045999999999999</v>
      </c>
      <c r="N3154" s="4">
        <v>22.689</v>
      </c>
      <c r="O3154" s="4">
        <v>24.123000000000001</v>
      </c>
      <c r="P3154" s="4">
        <v>21.335999999999999</v>
      </c>
      <c r="Q3154" s="4">
        <v>21.423999999999999</v>
      </c>
      <c r="R3154" s="4">
        <v>21.5</v>
      </c>
      <c r="S3154" s="4">
        <v>19.456</v>
      </c>
      <c r="T3154" s="4">
        <v>16.263999999999999</v>
      </c>
      <c r="U3154" s="4">
        <v>13.022</v>
      </c>
      <c r="V3154" s="4">
        <v>10.103999999999999</v>
      </c>
      <c r="W3154" s="4">
        <v>7.79</v>
      </c>
      <c r="X3154" s="4">
        <v>4.97</v>
      </c>
      <c r="Y3154" s="4">
        <v>2.7469999999999999</v>
      </c>
      <c r="Z3154" s="4">
        <v>0.71499999999999997</v>
      </c>
      <c r="AA3154" s="4">
        <v>7.3999999999999996E-2</v>
      </c>
    </row>
    <row r="3155" spans="1:27" s="6" customFormat="1" x14ac:dyDescent="0.3">
      <c r="A3155" s="40">
        <v>3154</v>
      </c>
      <c r="B3155" s="18" t="s">
        <v>323</v>
      </c>
      <c r="C3155" s="43" t="s">
        <v>220</v>
      </c>
      <c r="D3155" s="41"/>
      <c r="E3155" s="41">
        <v>442</v>
      </c>
      <c r="F3155" s="41">
        <v>2030</v>
      </c>
      <c r="G3155" s="4">
        <v>18.469000000000001</v>
      </c>
      <c r="H3155" s="4">
        <v>18.472000000000001</v>
      </c>
      <c r="I3155" s="4">
        <v>18.48</v>
      </c>
      <c r="J3155" s="4">
        <v>18.122</v>
      </c>
      <c r="K3155" s="4">
        <v>19.152000000000001</v>
      </c>
      <c r="L3155" s="4">
        <v>21.273</v>
      </c>
      <c r="M3155" s="4">
        <v>23.123999999999999</v>
      </c>
      <c r="N3155" s="4">
        <v>22.952000000000002</v>
      </c>
      <c r="O3155" s="4">
        <v>23.061</v>
      </c>
      <c r="P3155" s="4">
        <v>24.181999999999999</v>
      </c>
      <c r="Q3155" s="4">
        <v>21.18</v>
      </c>
      <c r="R3155" s="4">
        <v>21.05</v>
      </c>
      <c r="S3155" s="4">
        <v>20.934000000000001</v>
      </c>
      <c r="T3155" s="4">
        <v>18.774999999999999</v>
      </c>
      <c r="U3155" s="4">
        <v>15.503</v>
      </c>
      <c r="V3155" s="4">
        <v>12.089</v>
      </c>
      <c r="W3155" s="4">
        <v>8.7769999999999992</v>
      </c>
      <c r="X3155" s="4">
        <v>5.7839999999999998</v>
      </c>
      <c r="Y3155" s="4">
        <v>2.6840000000000002</v>
      </c>
      <c r="Z3155" s="4">
        <v>0.81399999999999995</v>
      </c>
      <c r="AA3155" s="4">
        <v>9.5000000000000001E-2</v>
      </c>
    </row>
    <row r="3156" spans="1:27" s="6" customFormat="1" x14ac:dyDescent="0.3">
      <c r="A3156" s="40">
        <v>3155</v>
      </c>
      <c r="B3156" s="18" t="s">
        <v>323</v>
      </c>
      <c r="C3156" s="43" t="s">
        <v>220</v>
      </c>
      <c r="D3156" s="41"/>
      <c r="E3156" s="41">
        <v>442</v>
      </c>
      <c r="F3156" s="41">
        <v>2035</v>
      </c>
      <c r="G3156" s="4">
        <v>19.007000000000001</v>
      </c>
      <c r="H3156" s="4">
        <v>19.013000000000002</v>
      </c>
      <c r="I3156" s="4">
        <v>19.204000000000001</v>
      </c>
      <c r="J3156" s="4">
        <v>19.753</v>
      </c>
      <c r="K3156" s="4">
        <v>20.029</v>
      </c>
      <c r="L3156" s="4">
        <v>21.23</v>
      </c>
      <c r="M3156" s="4">
        <v>22.887</v>
      </c>
      <c r="N3156" s="4">
        <v>24.033999999999999</v>
      </c>
      <c r="O3156" s="4">
        <v>23.331</v>
      </c>
      <c r="P3156" s="4">
        <v>23.132000000000001</v>
      </c>
      <c r="Q3156" s="4">
        <v>24.02</v>
      </c>
      <c r="R3156" s="4">
        <v>20.832000000000001</v>
      </c>
      <c r="S3156" s="4">
        <v>20.523</v>
      </c>
      <c r="T3156" s="4">
        <v>20.260999999999999</v>
      </c>
      <c r="U3156" s="4">
        <v>17.975999999999999</v>
      </c>
      <c r="V3156" s="4">
        <v>14.493</v>
      </c>
      <c r="W3156" s="4">
        <v>10.622999999999999</v>
      </c>
      <c r="X3156" s="4">
        <v>6.6379999999999999</v>
      </c>
      <c r="Y3156" s="4">
        <v>3.202</v>
      </c>
      <c r="Z3156" s="4">
        <v>0.81399999999999995</v>
      </c>
      <c r="AA3156" s="4">
        <v>0.111</v>
      </c>
    </row>
    <row r="3157" spans="1:27" s="6" customFormat="1" x14ac:dyDescent="0.3">
      <c r="A3157" s="40">
        <v>3156</v>
      </c>
      <c r="B3157" s="18" t="s">
        <v>323</v>
      </c>
      <c r="C3157" s="43" t="s">
        <v>220</v>
      </c>
      <c r="D3157" s="41"/>
      <c r="E3157" s="41">
        <v>442</v>
      </c>
      <c r="F3157" s="41">
        <v>2040</v>
      </c>
      <c r="G3157" s="4">
        <v>19.484000000000002</v>
      </c>
      <c r="H3157" s="4">
        <v>19.552</v>
      </c>
      <c r="I3157" s="4">
        <v>19.747</v>
      </c>
      <c r="J3157" s="4">
        <v>20.48</v>
      </c>
      <c r="K3157" s="4">
        <v>21.661000000000001</v>
      </c>
      <c r="L3157" s="4">
        <v>22.109000000000002</v>
      </c>
      <c r="M3157" s="4">
        <v>22.847999999999999</v>
      </c>
      <c r="N3157" s="4">
        <v>23.8</v>
      </c>
      <c r="O3157" s="4">
        <v>24.414000000000001</v>
      </c>
      <c r="P3157" s="4">
        <v>23.408000000000001</v>
      </c>
      <c r="Q3157" s="4">
        <v>22.992000000000001</v>
      </c>
      <c r="R3157" s="4">
        <v>23.664000000000001</v>
      </c>
      <c r="S3157" s="4">
        <v>20.338999999999999</v>
      </c>
      <c r="T3157" s="4">
        <v>19.905999999999999</v>
      </c>
      <c r="U3157" s="4">
        <v>19.478999999999999</v>
      </c>
      <c r="V3157" s="4">
        <v>16.914999999999999</v>
      </c>
      <c r="W3157" s="4">
        <v>12.874000000000001</v>
      </c>
      <c r="X3157" s="4">
        <v>8.1780000000000008</v>
      </c>
      <c r="Y3157" s="4">
        <v>3.7669999999999999</v>
      </c>
      <c r="Z3157" s="4">
        <v>0.995</v>
      </c>
      <c r="AA3157" s="4">
        <v>0.114</v>
      </c>
    </row>
    <row r="3158" spans="1:27" s="6" customFormat="1" x14ac:dyDescent="0.3">
      <c r="A3158" s="40">
        <v>3157</v>
      </c>
      <c r="B3158" s="18" t="s">
        <v>323</v>
      </c>
      <c r="C3158" s="43" t="s">
        <v>220</v>
      </c>
      <c r="D3158" s="41"/>
      <c r="E3158" s="41">
        <v>442</v>
      </c>
      <c r="F3158" s="41">
        <v>2045</v>
      </c>
      <c r="G3158" s="4">
        <v>20.103999999999999</v>
      </c>
      <c r="H3158" s="4">
        <v>20.027999999999999</v>
      </c>
      <c r="I3158" s="4">
        <v>20.283999999999999</v>
      </c>
      <c r="J3158" s="4">
        <v>21.021999999999998</v>
      </c>
      <c r="K3158" s="4">
        <v>22.388000000000002</v>
      </c>
      <c r="L3158" s="4">
        <v>23.742000000000001</v>
      </c>
      <c r="M3158" s="4">
        <v>23.727</v>
      </c>
      <c r="N3158" s="4">
        <v>23.763000000000002</v>
      </c>
      <c r="O3158" s="4">
        <v>24.187999999999999</v>
      </c>
      <c r="P3158" s="4">
        <v>24.495999999999999</v>
      </c>
      <c r="Q3158" s="4">
        <v>23.280999999999999</v>
      </c>
      <c r="R3158" s="4">
        <v>22.666</v>
      </c>
      <c r="S3158" s="4">
        <v>23.161000000000001</v>
      </c>
      <c r="T3158" s="4">
        <v>19.77</v>
      </c>
      <c r="U3158" s="4">
        <v>19.209</v>
      </c>
      <c r="V3158" s="4">
        <v>18.440999999999999</v>
      </c>
      <c r="W3158" s="4">
        <v>15.182</v>
      </c>
      <c r="X3158" s="4">
        <v>10.085000000000001</v>
      </c>
      <c r="Y3158" s="4">
        <v>4.76</v>
      </c>
      <c r="Z3158" s="4">
        <v>1.2010000000000001</v>
      </c>
      <c r="AA3158" s="4">
        <v>0.13800000000000001</v>
      </c>
    </row>
    <row r="3159" spans="1:27" s="6" customFormat="1" x14ac:dyDescent="0.3">
      <c r="A3159" s="40">
        <v>3158</v>
      </c>
      <c r="B3159" s="18" t="s">
        <v>323</v>
      </c>
      <c r="C3159" s="43" t="s">
        <v>220</v>
      </c>
      <c r="D3159" s="41"/>
      <c r="E3159" s="41">
        <v>442</v>
      </c>
      <c r="F3159" s="41">
        <v>2050</v>
      </c>
      <c r="G3159" s="4">
        <v>20.994</v>
      </c>
      <c r="H3159" s="4">
        <v>20.65</v>
      </c>
      <c r="I3159" s="4">
        <v>20.762</v>
      </c>
      <c r="J3159" s="4">
        <v>21.562000000000001</v>
      </c>
      <c r="K3159" s="4">
        <v>22.931999999999999</v>
      </c>
      <c r="L3159" s="4">
        <v>24.469000000000001</v>
      </c>
      <c r="M3159" s="4">
        <v>25.363</v>
      </c>
      <c r="N3159" s="4">
        <v>24.646000000000001</v>
      </c>
      <c r="O3159" s="4">
        <v>24.154</v>
      </c>
      <c r="P3159" s="4">
        <v>24.277000000000001</v>
      </c>
      <c r="Q3159" s="4">
        <v>24.375</v>
      </c>
      <c r="R3159" s="4">
        <v>22.972000000000001</v>
      </c>
      <c r="S3159" s="4">
        <v>22.209</v>
      </c>
      <c r="T3159" s="4">
        <v>22.584</v>
      </c>
      <c r="U3159" s="4">
        <v>19.14</v>
      </c>
      <c r="V3159" s="4">
        <v>18.291</v>
      </c>
      <c r="W3159" s="4">
        <v>16.72</v>
      </c>
      <c r="X3159" s="4">
        <v>12.102</v>
      </c>
      <c r="Y3159" s="4">
        <v>6.0209999999999999</v>
      </c>
      <c r="Z3159" s="4">
        <v>1.5569999999999999</v>
      </c>
      <c r="AA3159" s="4">
        <v>0.16900000000000001</v>
      </c>
    </row>
    <row r="3160" spans="1:27" s="6" customFormat="1" x14ac:dyDescent="0.3">
      <c r="A3160" s="40">
        <v>3159</v>
      </c>
      <c r="B3160" s="18" t="s">
        <v>323</v>
      </c>
      <c r="C3160" s="43" t="s">
        <v>220</v>
      </c>
      <c r="D3160" s="41"/>
      <c r="E3160" s="41">
        <v>442</v>
      </c>
      <c r="F3160" s="41">
        <v>2055</v>
      </c>
      <c r="G3160" s="4">
        <v>21.888999999999999</v>
      </c>
      <c r="H3160" s="4">
        <v>21.510999999999999</v>
      </c>
      <c r="I3160" s="4">
        <v>21.347999999999999</v>
      </c>
      <c r="J3160" s="4">
        <v>21.974</v>
      </c>
      <c r="K3160" s="4">
        <v>23.375</v>
      </c>
      <c r="L3160" s="4">
        <v>24.908000000000001</v>
      </c>
      <c r="M3160" s="4">
        <v>26.009</v>
      </c>
      <c r="N3160" s="4">
        <v>26.234000000000002</v>
      </c>
      <c r="O3160" s="4">
        <v>25.015999999999998</v>
      </c>
      <c r="P3160" s="4">
        <v>24.244</v>
      </c>
      <c r="Q3160" s="4">
        <v>24.17</v>
      </c>
      <c r="R3160" s="4">
        <v>24.085000000000001</v>
      </c>
      <c r="S3160" s="4">
        <v>22.548999999999999</v>
      </c>
      <c r="T3160" s="4">
        <v>21.698</v>
      </c>
      <c r="U3160" s="4">
        <v>21.946999999999999</v>
      </c>
      <c r="V3160" s="4">
        <v>18.324000000000002</v>
      </c>
      <c r="W3160" s="4">
        <v>16.742999999999999</v>
      </c>
      <c r="X3160" s="4">
        <v>13.551</v>
      </c>
      <c r="Y3160" s="4">
        <v>7.407</v>
      </c>
      <c r="Z3160" s="4">
        <v>2.0209999999999999</v>
      </c>
      <c r="AA3160" s="4">
        <v>0.22</v>
      </c>
    </row>
    <row r="3161" spans="1:27" s="6" customFormat="1" x14ac:dyDescent="0.3">
      <c r="A3161" s="40">
        <v>3160</v>
      </c>
      <c r="B3161" s="18" t="s">
        <v>323</v>
      </c>
      <c r="C3161" s="43" t="s">
        <v>220</v>
      </c>
      <c r="D3161" s="41"/>
      <c r="E3161" s="41">
        <v>442</v>
      </c>
      <c r="F3161" s="41">
        <v>2060</v>
      </c>
      <c r="G3161" s="4">
        <v>22.524000000000001</v>
      </c>
      <c r="H3161" s="4">
        <v>22.379000000000001</v>
      </c>
      <c r="I3161" s="4">
        <v>22.172000000000001</v>
      </c>
      <c r="J3161" s="4">
        <v>22.495000000000001</v>
      </c>
      <c r="K3161" s="4">
        <v>23.693000000000001</v>
      </c>
      <c r="L3161" s="4">
        <v>25.248000000000001</v>
      </c>
      <c r="M3161" s="4">
        <v>26.367999999999999</v>
      </c>
      <c r="N3161" s="4">
        <v>26.835999999999999</v>
      </c>
      <c r="O3161" s="4">
        <v>26.585999999999999</v>
      </c>
      <c r="P3161" s="4">
        <v>25.102</v>
      </c>
      <c r="Q3161" s="4">
        <v>24.15</v>
      </c>
      <c r="R3161" s="4">
        <v>23.905999999999999</v>
      </c>
      <c r="S3161" s="4">
        <v>23.686</v>
      </c>
      <c r="T3161" s="4">
        <v>22.08</v>
      </c>
      <c r="U3161" s="4">
        <v>21.146000000000001</v>
      </c>
      <c r="V3161" s="4">
        <v>21.114999999999998</v>
      </c>
      <c r="W3161" s="4">
        <v>16.919</v>
      </c>
      <c r="X3161" s="4">
        <v>13.784000000000001</v>
      </c>
      <c r="Y3161" s="4">
        <v>8.4969999999999999</v>
      </c>
      <c r="Z3161" s="4">
        <v>2.5510000000000002</v>
      </c>
      <c r="AA3161" s="4">
        <v>0.28899999999999998</v>
      </c>
    </row>
    <row r="3162" spans="1:27" s="6" customFormat="1" x14ac:dyDescent="0.3">
      <c r="A3162" s="40">
        <v>3161</v>
      </c>
      <c r="B3162" s="18" t="s">
        <v>323</v>
      </c>
      <c r="C3162" s="43" t="s">
        <v>220</v>
      </c>
      <c r="D3162" s="41"/>
      <c r="E3162" s="41">
        <v>442</v>
      </c>
      <c r="F3162" s="41">
        <v>2065</v>
      </c>
      <c r="G3162" s="4">
        <v>22.949000000000002</v>
      </c>
      <c r="H3162" s="4">
        <v>22.988</v>
      </c>
      <c r="I3162" s="4">
        <v>23.004000000000001</v>
      </c>
      <c r="J3162" s="4">
        <v>23.256</v>
      </c>
      <c r="K3162" s="4">
        <v>24.12</v>
      </c>
      <c r="L3162" s="4">
        <v>25.463000000000001</v>
      </c>
      <c r="M3162" s="4">
        <v>26.629000000000001</v>
      </c>
      <c r="N3162" s="4">
        <v>27.15</v>
      </c>
      <c r="O3162" s="4">
        <v>27.172000000000001</v>
      </c>
      <c r="P3162" s="4">
        <v>26.669</v>
      </c>
      <c r="Q3162" s="4">
        <v>25.015999999999998</v>
      </c>
      <c r="R3162" s="4">
        <v>23.908000000000001</v>
      </c>
      <c r="S3162" s="4">
        <v>23.545999999999999</v>
      </c>
      <c r="T3162" s="4">
        <v>23.248999999999999</v>
      </c>
      <c r="U3162" s="4">
        <v>21.581</v>
      </c>
      <c r="V3162" s="4">
        <v>20.442</v>
      </c>
      <c r="W3162" s="4">
        <v>19.664000000000001</v>
      </c>
      <c r="X3162" s="4">
        <v>14.151</v>
      </c>
      <c r="Y3162" s="4">
        <v>8.8620000000000001</v>
      </c>
      <c r="Z3162" s="4">
        <v>3.0089999999999999</v>
      </c>
      <c r="AA3162" s="4">
        <v>0.371</v>
      </c>
    </row>
    <row r="3163" spans="1:27" s="6" customFormat="1" x14ac:dyDescent="0.3">
      <c r="A3163" s="40">
        <v>3162</v>
      </c>
      <c r="B3163" s="18" t="s">
        <v>323</v>
      </c>
      <c r="C3163" s="43" t="s">
        <v>220</v>
      </c>
      <c r="D3163" s="41"/>
      <c r="E3163" s="41">
        <v>442</v>
      </c>
      <c r="F3163" s="41">
        <v>2070</v>
      </c>
      <c r="G3163" s="4">
        <v>23.251000000000001</v>
      </c>
      <c r="H3163" s="4">
        <v>23.387</v>
      </c>
      <c r="I3163" s="4">
        <v>23.574999999999999</v>
      </c>
      <c r="J3163" s="4">
        <v>24.026</v>
      </c>
      <c r="K3163" s="4">
        <v>24.785</v>
      </c>
      <c r="L3163" s="4">
        <v>25.786000000000001</v>
      </c>
      <c r="M3163" s="4">
        <v>26.763000000000002</v>
      </c>
      <c r="N3163" s="4">
        <v>27.367000000000001</v>
      </c>
      <c r="O3163" s="4">
        <v>27.466000000000001</v>
      </c>
      <c r="P3163" s="4">
        <v>27.251000000000001</v>
      </c>
      <c r="Q3163" s="4">
        <v>26.588999999999999</v>
      </c>
      <c r="R3163" s="4">
        <v>24.794</v>
      </c>
      <c r="S3163" s="4">
        <v>23.582000000000001</v>
      </c>
      <c r="T3163" s="4">
        <v>23.155000000000001</v>
      </c>
      <c r="U3163" s="4">
        <v>22.792000000000002</v>
      </c>
      <c r="V3163" s="4">
        <v>20.95</v>
      </c>
      <c r="W3163" s="4">
        <v>19.187999999999999</v>
      </c>
      <c r="X3163" s="4">
        <v>16.699000000000002</v>
      </c>
      <c r="Y3163" s="4">
        <v>9.3260000000000005</v>
      </c>
      <c r="Z3163" s="4">
        <v>3.226</v>
      </c>
      <c r="AA3163" s="4">
        <v>0.44800000000000001</v>
      </c>
    </row>
    <row r="3164" spans="1:27" s="6" customFormat="1" x14ac:dyDescent="0.3">
      <c r="A3164" s="40">
        <v>3163</v>
      </c>
      <c r="B3164" s="18" t="s">
        <v>323</v>
      </c>
      <c r="C3164" s="43" t="s">
        <v>220</v>
      </c>
      <c r="D3164" s="41"/>
      <c r="E3164" s="41">
        <v>442</v>
      </c>
      <c r="F3164" s="41">
        <v>2075</v>
      </c>
      <c r="G3164" s="4">
        <v>23.526</v>
      </c>
      <c r="H3164" s="4">
        <v>23.66</v>
      </c>
      <c r="I3164" s="4">
        <v>23.939</v>
      </c>
      <c r="J3164" s="4">
        <v>24.532</v>
      </c>
      <c r="K3164" s="4">
        <v>25.459</v>
      </c>
      <c r="L3164" s="4">
        <v>26.35</v>
      </c>
      <c r="M3164" s="4">
        <v>27.004000000000001</v>
      </c>
      <c r="N3164" s="4">
        <v>27.456</v>
      </c>
      <c r="O3164" s="4">
        <v>27.666</v>
      </c>
      <c r="P3164" s="4">
        <v>27.544</v>
      </c>
      <c r="Q3164" s="4">
        <v>27.178999999999998</v>
      </c>
      <c r="R3164" s="4">
        <v>26.381</v>
      </c>
      <c r="S3164" s="4">
        <v>24.494</v>
      </c>
      <c r="T3164" s="4">
        <v>23.233000000000001</v>
      </c>
      <c r="U3164" s="4">
        <v>22.753</v>
      </c>
      <c r="V3164" s="4">
        <v>22.212</v>
      </c>
      <c r="W3164" s="4">
        <v>19.811</v>
      </c>
      <c r="X3164" s="4">
        <v>16.53</v>
      </c>
      <c r="Y3164" s="4">
        <v>11.275</v>
      </c>
      <c r="Z3164" s="4">
        <v>3.488</v>
      </c>
      <c r="AA3164" s="4">
        <v>0.49399999999999999</v>
      </c>
    </row>
    <row r="3165" spans="1:27" s="6" customFormat="1" x14ac:dyDescent="0.3">
      <c r="A3165" s="40">
        <v>3164</v>
      </c>
      <c r="B3165" s="18" t="s">
        <v>323</v>
      </c>
      <c r="C3165" s="43" t="s">
        <v>220</v>
      </c>
      <c r="D3165" s="41"/>
      <c r="E3165" s="41">
        <v>442</v>
      </c>
      <c r="F3165" s="41">
        <v>2080</v>
      </c>
      <c r="G3165" s="4">
        <v>23.847000000000001</v>
      </c>
      <c r="H3165" s="4">
        <v>23.908999999999999</v>
      </c>
      <c r="I3165" s="4">
        <v>24.175999999999998</v>
      </c>
      <c r="J3165" s="4">
        <v>24.832000000000001</v>
      </c>
      <c r="K3165" s="4">
        <v>25.87</v>
      </c>
      <c r="L3165" s="4">
        <v>26.917999999999999</v>
      </c>
      <c r="M3165" s="4">
        <v>27.486999999999998</v>
      </c>
      <c r="N3165" s="4">
        <v>27.652000000000001</v>
      </c>
      <c r="O3165" s="4">
        <v>27.733000000000001</v>
      </c>
      <c r="P3165" s="4">
        <v>27.738</v>
      </c>
      <c r="Q3165" s="4">
        <v>27.481000000000002</v>
      </c>
      <c r="R3165" s="4">
        <v>26.992999999999999</v>
      </c>
      <c r="S3165" s="4">
        <v>26.103999999999999</v>
      </c>
      <c r="T3165" s="4">
        <v>24.178000000000001</v>
      </c>
      <c r="U3165" s="4">
        <v>22.885999999999999</v>
      </c>
      <c r="V3165" s="4">
        <v>22.26</v>
      </c>
      <c r="W3165" s="4">
        <v>21.161000000000001</v>
      </c>
      <c r="X3165" s="4">
        <v>17.323</v>
      </c>
      <c r="Y3165" s="4">
        <v>11.452999999999999</v>
      </c>
      <c r="Z3165" s="4">
        <v>4.3490000000000002</v>
      </c>
      <c r="AA3165" s="4">
        <v>0.54400000000000004</v>
      </c>
    </row>
    <row r="3166" spans="1:27" s="6" customFormat="1" x14ac:dyDescent="0.3">
      <c r="A3166" s="40">
        <v>3165</v>
      </c>
      <c r="B3166" s="18" t="s">
        <v>323</v>
      </c>
      <c r="C3166" s="43" t="s">
        <v>220</v>
      </c>
      <c r="D3166" s="41"/>
      <c r="E3166" s="41">
        <v>442</v>
      </c>
      <c r="F3166" s="41">
        <v>2085</v>
      </c>
      <c r="G3166" s="4">
        <v>24.213999999999999</v>
      </c>
      <c r="H3166" s="4">
        <v>24.201000000000001</v>
      </c>
      <c r="I3166" s="4">
        <v>24.385999999999999</v>
      </c>
      <c r="J3166" s="4">
        <v>25.004999999999999</v>
      </c>
      <c r="K3166" s="4">
        <v>26.074999999999999</v>
      </c>
      <c r="L3166" s="4">
        <v>27.225999999999999</v>
      </c>
      <c r="M3166" s="4">
        <v>27.975000000000001</v>
      </c>
      <c r="N3166" s="4">
        <v>28.088999999999999</v>
      </c>
      <c r="O3166" s="4">
        <v>27.911999999999999</v>
      </c>
      <c r="P3166" s="4">
        <v>27.806000000000001</v>
      </c>
      <c r="Q3166" s="4">
        <v>27.686</v>
      </c>
      <c r="R3166" s="4">
        <v>27.314</v>
      </c>
      <c r="S3166" s="4">
        <v>26.741</v>
      </c>
      <c r="T3166" s="4">
        <v>25.814</v>
      </c>
      <c r="U3166" s="4">
        <v>23.869</v>
      </c>
      <c r="V3166" s="4">
        <v>22.463999999999999</v>
      </c>
      <c r="W3166" s="4">
        <v>21.344999999999999</v>
      </c>
      <c r="X3166" s="4">
        <v>18.757000000000001</v>
      </c>
      <c r="Y3166" s="4">
        <v>12.304</v>
      </c>
      <c r="Z3166" s="4">
        <v>4.5519999999999996</v>
      </c>
      <c r="AA3166" s="4">
        <v>0.68</v>
      </c>
    </row>
    <row r="3167" spans="1:27" s="6" customFormat="1" x14ac:dyDescent="0.3">
      <c r="A3167" s="40">
        <v>3166</v>
      </c>
      <c r="B3167" s="18" t="s">
        <v>323</v>
      </c>
      <c r="C3167" s="43" t="s">
        <v>220</v>
      </c>
      <c r="D3167" s="41"/>
      <c r="E3167" s="41">
        <v>442</v>
      </c>
      <c r="F3167" s="41">
        <v>2090</v>
      </c>
      <c r="G3167" s="4">
        <v>24.501999999999999</v>
      </c>
      <c r="H3167" s="4">
        <v>24.541</v>
      </c>
      <c r="I3167" s="4">
        <v>24.641999999999999</v>
      </c>
      <c r="J3167" s="4">
        <v>25.152000000000001</v>
      </c>
      <c r="K3167" s="4">
        <v>26.152000000000001</v>
      </c>
      <c r="L3167" s="4">
        <v>27.327000000000002</v>
      </c>
      <c r="M3167" s="4">
        <v>28.202999999999999</v>
      </c>
      <c r="N3167" s="4">
        <v>28.530999999999999</v>
      </c>
      <c r="O3167" s="4">
        <v>28.331</v>
      </c>
      <c r="P3167" s="4">
        <v>27.981999999999999</v>
      </c>
      <c r="Q3167" s="4">
        <v>27.760999999999999</v>
      </c>
      <c r="R3167" s="4">
        <v>27.538</v>
      </c>
      <c r="S3167" s="4">
        <v>27.093</v>
      </c>
      <c r="T3167" s="4">
        <v>26.486999999999998</v>
      </c>
      <c r="U3167" s="4">
        <v>25.538</v>
      </c>
      <c r="V3167" s="4">
        <v>23.501999999999999</v>
      </c>
      <c r="W3167" s="4">
        <v>21.675999999999998</v>
      </c>
      <c r="X3167" s="4">
        <v>19.181000000000001</v>
      </c>
      <c r="Y3167" s="4">
        <v>13.670999999999999</v>
      </c>
      <c r="Z3167" s="4">
        <v>5.05</v>
      </c>
      <c r="AA3167" s="4">
        <v>0.74</v>
      </c>
    </row>
    <row r="3168" spans="1:27" s="6" customFormat="1" x14ac:dyDescent="0.3">
      <c r="A3168" s="40">
        <v>3167</v>
      </c>
      <c r="B3168" s="18" t="s">
        <v>323</v>
      </c>
      <c r="C3168" s="43" t="s">
        <v>220</v>
      </c>
      <c r="D3168" s="41"/>
      <c r="E3168" s="41">
        <v>442</v>
      </c>
      <c r="F3168" s="41">
        <v>2095</v>
      </c>
      <c r="G3168" s="4">
        <v>24.673999999999999</v>
      </c>
      <c r="H3168" s="4">
        <v>24.802</v>
      </c>
      <c r="I3168" s="4">
        <v>24.946000000000002</v>
      </c>
      <c r="J3168" s="4">
        <v>25.346</v>
      </c>
      <c r="K3168" s="4">
        <v>26.204999999999998</v>
      </c>
      <c r="L3168" s="4">
        <v>27.298999999999999</v>
      </c>
      <c r="M3168" s="4">
        <v>28.222000000000001</v>
      </c>
      <c r="N3168" s="4">
        <v>28.715</v>
      </c>
      <c r="O3168" s="4">
        <v>28.754999999999999</v>
      </c>
      <c r="P3168" s="4">
        <v>28.395</v>
      </c>
      <c r="Q3168" s="4">
        <v>27.942</v>
      </c>
      <c r="R3168" s="4">
        <v>27.634</v>
      </c>
      <c r="S3168" s="4">
        <v>27.344999999999999</v>
      </c>
      <c r="T3168" s="4">
        <v>26.873000000000001</v>
      </c>
      <c r="U3168" s="4">
        <v>26.251999999999999</v>
      </c>
      <c r="V3168" s="4">
        <v>25.216999999999999</v>
      </c>
      <c r="W3168" s="4">
        <v>22.81</v>
      </c>
      <c r="X3168" s="4">
        <v>19.739000000000001</v>
      </c>
      <c r="Y3168" s="4">
        <v>14.351000000000001</v>
      </c>
      <c r="Z3168" s="4">
        <v>5.806</v>
      </c>
      <c r="AA3168" s="4">
        <v>0.83599999999999997</v>
      </c>
    </row>
    <row r="3169" spans="1:27" s="6" customFormat="1" x14ac:dyDescent="0.3">
      <c r="A3169" s="40">
        <v>3168</v>
      </c>
      <c r="B3169" s="18" t="s">
        <v>323</v>
      </c>
      <c r="C3169" s="43" t="s">
        <v>220</v>
      </c>
      <c r="D3169" s="41"/>
      <c r="E3169" s="41">
        <v>442</v>
      </c>
      <c r="F3169" s="41">
        <v>2100</v>
      </c>
      <c r="G3169" s="4">
        <v>24.695</v>
      </c>
      <c r="H3169" s="4">
        <v>24.946999999999999</v>
      </c>
      <c r="I3169" s="4">
        <v>25.172000000000001</v>
      </c>
      <c r="J3169" s="4">
        <v>25.585999999999999</v>
      </c>
      <c r="K3169" s="4">
        <v>26.300999999999998</v>
      </c>
      <c r="L3169" s="4">
        <v>27.248999999999999</v>
      </c>
      <c r="M3169" s="4">
        <v>28.116</v>
      </c>
      <c r="N3169" s="4">
        <v>28.689</v>
      </c>
      <c r="O3169" s="4">
        <v>28.919</v>
      </c>
      <c r="P3169" s="4">
        <v>28.815999999999999</v>
      </c>
      <c r="Q3169" s="4">
        <v>28.363</v>
      </c>
      <c r="R3169" s="4">
        <v>27.834</v>
      </c>
      <c r="S3169" s="4">
        <v>27.466999999999999</v>
      </c>
      <c r="T3169" s="4">
        <v>27.158999999999999</v>
      </c>
      <c r="U3169" s="4">
        <v>26.677</v>
      </c>
      <c r="V3169" s="4">
        <v>25.99</v>
      </c>
      <c r="W3169" s="4">
        <v>24.603999999999999</v>
      </c>
      <c r="X3169" s="4">
        <v>21.038</v>
      </c>
      <c r="Y3169" s="4">
        <v>15.157</v>
      </c>
      <c r="Z3169" s="4">
        <v>6.3159999999999998</v>
      </c>
      <c r="AA3169" s="4">
        <v>0.98099999999999998</v>
      </c>
    </row>
    <row r="3170" spans="1:27" s="6" customFormat="1" x14ac:dyDescent="0.3">
      <c r="A3170" s="40">
        <v>3169</v>
      </c>
      <c r="B3170" s="18" t="s">
        <v>323</v>
      </c>
      <c r="C3170" s="43" t="s">
        <v>221</v>
      </c>
      <c r="D3170" s="41"/>
      <c r="E3170" s="41">
        <v>528</v>
      </c>
      <c r="F3170" s="41">
        <v>2015</v>
      </c>
      <c r="G3170" s="4">
        <v>433.36599999999999</v>
      </c>
      <c r="H3170" s="4">
        <v>455.12400000000002</v>
      </c>
      <c r="I3170" s="4">
        <v>491.899</v>
      </c>
      <c r="J3170" s="4">
        <v>492.43400000000003</v>
      </c>
      <c r="K3170" s="4">
        <v>520.995</v>
      </c>
      <c r="L3170" s="4">
        <v>525.81200000000001</v>
      </c>
      <c r="M3170" s="4">
        <v>501.68400000000003</v>
      </c>
      <c r="N3170" s="4">
        <v>499.75400000000002</v>
      </c>
      <c r="O3170" s="4">
        <v>575.20799999999997</v>
      </c>
      <c r="P3170" s="4">
        <v>638.49699999999996</v>
      </c>
      <c r="Q3170" s="4">
        <v>627.31600000000003</v>
      </c>
      <c r="R3170" s="4">
        <v>573.66399999999999</v>
      </c>
      <c r="S3170" s="4">
        <v>526.197</v>
      </c>
      <c r="T3170" s="4">
        <v>515.11699999999996</v>
      </c>
      <c r="U3170" s="4">
        <v>371.91800000000001</v>
      </c>
      <c r="V3170" s="4">
        <v>297.54300000000001</v>
      </c>
      <c r="W3170" s="4">
        <v>234.31299999999999</v>
      </c>
      <c r="X3170" s="4">
        <v>148.77699999999999</v>
      </c>
      <c r="Y3170" s="4">
        <v>70.531000000000006</v>
      </c>
      <c r="Z3170" s="4">
        <v>16.094999999999999</v>
      </c>
      <c r="AA3170" s="4">
        <v>1.861</v>
      </c>
    </row>
    <row r="3171" spans="1:27" s="6" customFormat="1" x14ac:dyDescent="0.3">
      <c r="A3171" s="40">
        <v>3170</v>
      </c>
      <c r="B3171" s="18" t="s">
        <v>323</v>
      </c>
      <c r="C3171" s="43" t="s">
        <v>221</v>
      </c>
      <c r="D3171" s="41"/>
      <c r="E3171" s="41">
        <v>528</v>
      </c>
      <c r="F3171" s="41">
        <v>2020</v>
      </c>
      <c r="G3171" s="4">
        <v>441.11900000000003</v>
      </c>
      <c r="H3171" s="4">
        <v>434.96899999999999</v>
      </c>
      <c r="I3171" s="4">
        <v>455.971</v>
      </c>
      <c r="J3171" s="4">
        <v>494.411</v>
      </c>
      <c r="K3171" s="4">
        <v>498.40300000000002</v>
      </c>
      <c r="L3171" s="4">
        <v>528.26199999999994</v>
      </c>
      <c r="M3171" s="4">
        <v>531.58000000000004</v>
      </c>
      <c r="N3171" s="4">
        <v>505.22300000000001</v>
      </c>
      <c r="O3171" s="4">
        <v>501.125</v>
      </c>
      <c r="P3171" s="4">
        <v>573.96900000000005</v>
      </c>
      <c r="Q3171" s="4">
        <v>634.05499999999995</v>
      </c>
      <c r="R3171" s="4">
        <v>619.71699999999998</v>
      </c>
      <c r="S3171" s="4">
        <v>562.56200000000001</v>
      </c>
      <c r="T3171" s="4">
        <v>509.89299999999997</v>
      </c>
      <c r="U3171" s="4">
        <v>488.29700000000003</v>
      </c>
      <c r="V3171" s="4">
        <v>337.15499999999997</v>
      </c>
      <c r="W3171" s="4">
        <v>245.85400000000001</v>
      </c>
      <c r="X3171" s="4">
        <v>161.1</v>
      </c>
      <c r="Y3171" s="4">
        <v>73.438999999999993</v>
      </c>
      <c r="Z3171" s="4">
        <v>20.728000000000002</v>
      </c>
      <c r="AA3171" s="4">
        <v>2.4900000000000002</v>
      </c>
    </row>
    <row r="3172" spans="1:27" s="6" customFormat="1" x14ac:dyDescent="0.3">
      <c r="A3172" s="40">
        <v>3171</v>
      </c>
      <c r="B3172" s="18" t="s">
        <v>323</v>
      </c>
      <c r="C3172" s="43" t="s">
        <v>221</v>
      </c>
      <c r="D3172" s="41"/>
      <c r="E3172" s="41">
        <v>528</v>
      </c>
      <c r="F3172" s="41">
        <v>2025</v>
      </c>
      <c r="G3172" s="4">
        <v>449.77300000000002</v>
      </c>
      <c r="H3172" s="4">
        <v>443.18</v>
      </c>
      <c r="I3172" s="4">
        <v>436.077</v>
      </c>
      <c r="J3172" s="4">
        <v>459.21199999999999</v>
      </c>
      <c r="K3172" s="4">
        <v>502</v>
      </c>
      <c r="L3172" s="4">
        <v>507.67099999999999</v>
      </c>
      <c r="M3172" s="4">
        <v>535.697</v>
      </c>
      <c r="N3172" s="4">
        <v>536.28099999999995</v>
      </c>
      <c r="O3172" s="4">
        <v>507.45499999999998</v>
      </c>
      <c r="P3172" s="4">
        <v>500.98899999999998</v>
      </c>
      <c r="Q3172" s="4">
        <v>570.79600000000005</v>
      </c>
      <c r="R3172" s="4">
        <v>627.21199999999999</v>
      </c>
      <c r="S3172" s="4">
        <v>608.78399999999999</v>
      </c>
      <c r="T3172" s="4">
        <v>546.59100000000001</v>
      </c>
      <c r="U3172" s="4">
        <v>485.488</v>
      </c>
      <c r="V3172" s="4">
        <v>445.995</v>
      </c>
      <c r="W3172" s="4">
        <v>282.19900000000001</v>
      </c>
      <c r="X3172" s="4">
        <v>172.536</v>
      </c>
      <c r="Y3172" s="4">
        <v>81.796999999999997</v>
      </c>
      <c r="Z3172" s="4">
        <v>22.327999999999999</v>
      </c>
      <c r="AA3172" s="4">
        <v>3.319</v>
      </c>
    </row>
    <row r="3173" spans="1:27" s="6" customFormat="1" x14ac:dyDescent="0.3">
      <c r="A3173" s="40">
        <v>3172</v>
      </c>
      <c r="B3173" s="18" t="s">
        <v>323</v>
      </c>
      <c r="C3173" s="43" t="s">
        <v>221</v>
      </c>
      <c r="D3173" s="41"/>
      <c r="E3173" s="41">
        <v>528</v>
      </c>
      <c r="F3173" s="41">
        <v>2030</v>
      </c>
      <c r="G3173" s="4">
        <v>449.57400000000001</v>
      </c>
      <c r="H3173" s="4">
        <v>451.85300000000001</v>
      </c>
      <c r="I3173" s="4">
        <v>444.3</v>
      </c>
      <c r="J3173" s="4">
        <v>439.346</v>
      </c>
      <c r="K3173" s="4">
        <v>466.85199999999998</v>
      </c>
      <c r="L3173" s="4">
        <v>511.29899999999998</v>
      </c>
      <c r="M3173" s="4">
        <v>515.18100000000004</v>
      </c>
      <c r="N3173" s="4">
        <v>540.47199999999998</v>
      </c>
      <c r="O3173" s="4">
        <v>538.54999999999995</v>
      </c>
      <c r="P3173" s="4">
        <v>507.49700000000001</v>
      </c>
      <c r="Q3173" s="4">
        <v>498.73899999999998</v>
      </c>
      <c r="R3173" s="4">
        <v>565.29200000000003</v>
      </c>
      <c r="S3173" s="4">
        <v>617.08000000000004</v>
      </c>
      <c r="T3173" s="4">
        <v>592.90499999999997</v>
      </c>
      <c r="U3173" s="4">
        <v>522.52599999999995</v>
      </c>
      <c r="V3173" s="4">
        <v>446.596</v>
      </c>
      <c r="W3173" s="4">
        <v>377.87599999999998</v>
      </c>
      <c r="X3173" s="4">
        <v>201.99199999999999</v>
      </c>
      <c r="Y3173" s="4">
        <v>90.061999999999998</v>
      </c>
      <c r="Z3173" s="4">
        <v>25.722999999999999</v>
      </c>
      <c r="AA3173" s="4">
        <v>3.7789999999999999</v>
      </c>
    </row>
    <row r="3174" spans="1:27" s="6" customFormat="1" x14ac:dyDescent="0.3">
      <c r="A3174" s="40">
        <v>3173</v>
      </c>
      <c r="B3174" s="18" t="s">
        <v>323</v>
      </c>
      <c r="C3174" s="43" t="s">
        <v>221</v>
      </c>
      <c r="D3174" s="41"/>
      <c r="E3174" s="41">
        <v>528</v>
      </c>
      <c r="F3174" s="41">
        <v>2035</v>
      </c>
      <c r="G3174" s="4">
        <v>442.125</v>
      </c>
      <c r="H3174" s="4">
        <v>451.666</v>
      </c>
      <c r="I3174" s="4">
        <v>452.97800000000001</v>
      </c>
      <c r="J3174" s="4">
        <v>447.577</v>
      </c>
      <c r="K3174" s="4">
        <v>447.02</v>
      </c>
      <c r="L3174" s="4">
        <v>476.214</v>
      </c>
      <c r="M3174" s="4">
        <v>518.85500000000002</v>
      </c>
      <c r="N3174" s="4">
        <v>520.06200000000001</v>
      </c>
      <c r="O3174" s="4">
        <v>542.84900000000005</v>
      </c>
      <c r="P3174" s="4">
        <v>538.65099999999995</v>
      </c>
      <c r="Q3174" s="4">
        <v>505.50900000000001</v>
      </c>
      <c r="R3174" s="4">
        <v>494.51400000000001</v>
      </c>
      <c r="S3174" s="4">
        <v>557.00300000000004</v>
      </c>
      <c r="T3174" s="4">
        <v>602.32000000000005</v>
      </c>
      <c r="U3174" s="4">
        <v>568.904</v>
      </c>
      <c r="V3174" s="4">
        <v>483.822</v>
      </c>
      <c r="W3174" s="4">
        <v>382.73899999999998</v>
      </c>
      <c r="X3174" s="4">
        <v>275.572</v>
      </c>
      <c r="Y3174" s="4">
        <v>108.27800000000001</v>
      </c>
      <c r="Z3174" s="4">
        <v>29.265999999999998</v>
      </c>
      <c r="AA3174" s="4">
        <v>4.4790000000000001</v>
      </c>
    </row>
    <row r="3175" spans="1:27" s="6" customFormat="1" x14ac:dyDescent="0.3">
      <c r="A3175" s="40">
        <v>3174</v>
      </c>
      <c r="B3175" s="18" t="s">
        <v>323</v>
      </c>
      <c r="C3175" s="43" t="s">
        <v>221</v>
      </c>
      <c r="D3175" s="41"/>
      <c r="E3175" s="41">
        <v>528</v>
      </c>
      <c r="F3175" s="41">
        <v>2040</v>
      </c>
      <c r="G3175" s="4">
        <v>429.95100000000002</v>
      </c>
      <c r="H3175" s="4">
        <v>444.22800000000001</v>
      </c>
      <c r="I3175" s="4">
        <v>452.80200000000002</v>
      </c>
      <c r="J3175" s="4">
        <v>456.27</v>
      </c>
      <c r="K3175" s="4">
        <v>455.27100000000002</v>
      </c>
      <c r="L3175" s="4">
        <v>456.42399999999998</v>
      </c>
      <c r="M3175" s="4">
        <v>483.84100000000001</v>
      </c>
      <c r="N3175" s="4">
        <v>523.79600000000005</v>
      </c>
      <c r="O3175" s="4">
        <v>522.601</v>
      </c>
      <c r="P3175" s="4">
        <v>543.12199999999996</v>
      </c>
      <c r="Q3175" s="4">
        <v>536.75599999999997</v>
      </c>
      <c r="R3175" s="4">
        <v>501.64800000000002</v>
      </c>
      <c r="S3175" s="4">
        <v>487.98700000000002</v>
      </c>
      <c r="T3175" s="4">
        <v>544.85799999999995</v>
      </c>
      <c r="U3175" s="4">
        <v>579.971</v>
      </c>
      <c r="V3175" s="4">
        <v>530.024</v>
      </c>
      <c r="W3175" s="4">
        <v>419.18299999999999</v>
      </c>
      <c r="X3175" s="4">
        <v>284.21100000000001</v>
      </c>
      <c r="Y3175" s="4">
        <v>151.62299999999999</v>
      </c>
      <c r="Z3175" s="4">
        <v>36.353999999999999</v>
      </c>
      <c r="AA3175" s="4">
        <v>5.28</v>
      </c>
    </row>
    <row r="3176" spans="1:27" s="6" customFormat="1" x14ac:dyDescent="0.3">
      <c r="A3176" s="40">
        <v>3175</v>
      </c>
      <c r="B3176" s="18" t="s">
        <v>323</v>
      </c>
      <c r="C3176" s="43" t="s">
        <v>221</v>
      </c>
      <c r="D3176" s="41"/>
      <c r="E3176" s="41">
        <v>528</v>
      </c>
      <c r="F3176" s="41">
        <v>2045</v>
      </c>
      <c r="G3176" s="4">
        <v>419.226</v>
      </c>
      <c r="H3176" s="4">
        <v>432.06900000000002</v>
      </c>
      <c r="I3176" s="4">
        <v>445.37400000000002</v>
      </c>
      <c r="J3176" s="4">
        <v>456.10899999999998</v>
      </c>
      <c r="K3176" s="4">
        <v>463.983</v>
      </c>
      <c r="L3176" s="4">
        <v>464.69499999999999</v>
      </c>
      <c r="M3176" s="4">
        <v>464.10599999999999</v>
      </c>
      <c r="N3176" s="4">
        <v>488.89</v>
      </c>
      <c r="O3176" s="4">
        <v>526.43100000000004</v>
      </c>
      <c r="P3176" s="4">
        <v>523.12699999999995</v>
      </c>
      <c r="Q3176" s="4">
        <v>541.49</v>
      </c>
      <c r="R3176" s="4">
        <v>533.02800000000002</v>
      </c>
      <c r="S3176" s="4">
        <v>495.63600000000002</v>
      </c>
      <c r="T3176" s="4">
        <v>478.334</v>
      </c>
      <c r="U3176" s="4">
        <v>526.38800000000003</v>
      </c>
      <c r="V3176" s="4">
        <v>543.48800000000006</v>
      </c>
      <c r="W3176" s="4">
        <v>463.98099999999999</v>
      </c>
      <c r="X3176" s="4">
        <v>316.73599999999999</v>
      </c>
      <c r="Y3176" s="4">
        <v>160.41300000000001</v>
      </c>
      <c r="Z3176" s="4">
        <v>52.582999999999998</v>
      </c>
      <c r="AA3176" s="4">
        <v>6.7119999999999997</v>
      </c>
    </row>
    <row r="3177" spans="1:27" s="6" customFormat="1" x14ac:dyDescent="0.3">
      <c r="A3177" s="40">
        <v>3176</v>
      </c>
      <c r="B3177" s="18" t="s">
        <v>323</v>
      </c>
      <c r="C3177" s="43" t="s">
        <v>221</v>
      </c>
      <c r="D3177" s="41"/>
      <c r="E3177" s="41">
        <v>528</v>
      </c>
      <c r="F3177" s="41">
        <v>2050</v>
      </c>
      <c r="G3177" s="4">
        <v>416.45699999999999</v>
      </c>
      <c r="H3177" s="4">
        <v>421.35599999999999</v>
      </c>
      <c r="I3177" s="4">
        <v>433.22199999999998</v>
      </c>
      <c r="J3177" s="4">
        <v>448.69400000000002</v>
      </c>
      <c r="K3177" s="4">
        <v>463.83699999999999</v>
      </c>
      <c r="L3177" s="4">
        <v>473.42500000000001</v>
      </c>
      <c r="M3177" s="4">
        <v>472.40899999999999</v>
      </c>
      <c r="N3177" s="4">
        <v>469.23099999999999</v>
      </c>
      <c r="O3177" s="4">
        <v>491.68799999999999</v>
      </c>
      <c r="P3177" s="4">
        <v>527.10599999999999</v>
      </c>
      <c r="Q3177" s="4">
        <v>521.87300000000005</v>
      </c>
      <c r="R3177" s="4">
        <v>538.13</v>
      </c>
      <c r="S3177" s="4">
        <v>527.21199999999999</v>
      </c>
      <c r="T3177" s="4">
        <v>486.70699999999999</v>
      </c>
      <c r="U3177" s="4">
        <v>463.54899999999998</v>
      </c>
      <c r="V3177" s="4">
        <v>495.959</v>
      </c>
      <c r="W3177" s="4">
        <v>480.40499999999997</v>
      </c>
      <c r="X3177" s="4">
        <v>356.43200000000002</v>
      </c>
      <c r="Y3177" s="4">
        <v>183.233</v>
      </c>
      <c r="Z3177" s="4">
        <v>57.423999999999999</v>
      </c>
      <c r="AA3177" s="4">
        <v>9.8469999999999995</v>
      </c>
    </row>
    <row r="3178" spans="1:27" s="6" customFormat="1" x14ac:dyDescent="0.3">
      <c r="A3178" s="40">
        <v>3177</v>
      </c>
      <c r="B3178" s="18" t="s">
        <v>323</v>
      </c>
      <c r="C3178" s="43" t="s">
        <v>221</v>
      </c>
      <c r="D3178" s="41"/>
      <c r="E3178" s="41">
        <v>528</v>
      </c>
      <c r="F3178" s="41">
        <v>2055</v>
      </c>
      <c r="G3178" s="4">
        <v>419.70600000000002</v>
      </c>
      <c r="H3178" s="4">
        <v>418.48399999999998</v>
      </c>
      <c r="I3178" s="4">
        <v>422.45600000000002</v>
      </c>
      <c r="J3178" s="4">
        <v>436.38299999999998</v>
      </c>
      <c r="K3178" s="4">
        <v>456.04700000000003</v>
      </c>
      <c r="L3178" s="4">
        <v>472.81900000000002</v>
      </c>
      <c r="M3178" s="4">
        <v>480.75799999999998</v>
      </c>
      <c r="N3178" s="4">
        <v>477.29399999999998</v>
      </c>
      <c r="O3178" s="4">
        <v>471.96499999999997</v>
      </c>
      <c r="P3178" s="4">
        <v>492.50400000000002</v>
      </c>
      <c r="Q3178" s="4">
        <v>526.00900000000001</v>
      </c>
      <c r="R3178" s="4">
        <v>518.99800000000005</v>
      </c>
      <c r="S3178" s="4">
        <v>532.79999999999995</v>
      </c>
      <c r="T3178" s="4">
        <v>518.55600000000004</v>
      </c>
      <c r="U3178" s="4">
        <v>473.00700000000001</v>
      </c>
      <c r="V3178" s="4">
        <v>439.00599999999997</v>
      </c>
      <c r="W3178" s="4">
        <v>442.5</v>
      </c>
      <c r="X3178" s="4">
        <v>375.05700000000002</v>
      </c>
      <c r="Y3178" s="4">
        <v>211.29599999999999</v>
      </c>
      <c r="Z3178" s="4">
        <v>67.716999999999999</v>
      </c>
      <c r="AA3178" s="4">
        <v>11.512</v>
      </c>
    </row>
    <row r="3179" spans="1:27" s="6" customFormat="1" x14ac:dyDescent="0.3">
      <c r="A3179" s="40">
        <v>3178</v>
      </c>
      <c r="B3179" s="18" t="s">
        <v>323</v>
      </c>
      <c r="C3179" s="43" t="s">
        <v>221</v>
      </c>
      <c r="D3179" s="41"/>
      <c r="E3179" s="41">
        <v>528</v>
      </c>
      <c r="F3179" s="41">
        <v>2060</v>
      </c>
      <c r="G3179" s="4">
        <v>420.57600000000002</v>
      </c>
      <c r="H3179" s="4">
        <v>421.63</v>
      </c>
      <c r="I3179" s="4">
        <v>419.52800000000002</v>
      </c>
      <c r="J3179" s="4">
        <v>425.459</v>
      </c>
      <c r="K3179" s="4">
        <v>443.36500000000001</v>
      </c>
      <c r="L3179" s="4">
        <v>464.57100000000003</v>
      </c>
      <c r="M3179" s="4">
        <v>479.78199999999998</v>
      </c>
      <c r="N3179" s="4">
        <v>485.4</v>
      </c>
      <c r="O3179" s="4">
        <v>479.90100000000001</v>
      </c>
      <c r="P3179" s="4">
        <v>472.85199999999998</v>
      </c>
      <c r="Q3179" s="4">
        <v>491.71899999999999</v>
      </c>
      <c r="R3179" s="4">
        <v>523.41200000000003</v>
      </c>
      <c r="S3179" s="4">
        <v>514.37900000000002</v>
      </c>
      <c r="T3179" s="4">
        <v>524.88300000000004</v>
      </c>
      <c r="U3179" s="4">
        <v>505.29500000000002</v>
      </c>
      <c r="V3179" s="4">
        <v>450.13799999999998</v>
      </c>
      <c r="W3179" s="4">
        <v>395.21600000000001</v>
      </c>
      <c r="X3179" s="4">
        <v>350.947</v>
      </c>
      <c r="Y3179" s="4">
        <v>227.79</v>
      </c>
      <c r="Z3179" s="4">
        <v>80.634</v>
      </c>
      <c r="AA3179" s="4">
        <v>13.978</v>
      </c>
    </row>
    <row r="3180" spans="1:27" s="6" customFormat="1" x14ac:dyDescent="0.3">
      <c r="A3180" s="40">
        <v>3179</v>
      </c>
      <c r="B3180" s="18" t="s">
        <v>323</v>
      </c>
      <c r="C3180" s="43" t="s">
        <v>221</v>
      </c>
      <c r="D3180" s="41"/>
      <c r="E3180" s="41">
        <v>528</v>
      </c>
      <c r="F3180" s="41">
        <v>2065</v>
      </c>
      <c r="G3180" s="4">
        <v>416.66699999999997</v>
      </c>
      <c r="H3180" s="4">
        <v>422.39499999999998</v>
      </c>
      <c r="I3180" s="4">
        <v>422.61799999999999</v>
      </c>
      <c r="J3180" s="4">
        <v>422.36599999999999</v>
      </c>
      <c r="K3180" s="4">
        <v>432.05900000000003</v>
      </c>
      <c r="L3180" s="4">
        <v>451.428</v>
      </c>
      <c r="M3180" s="4">
        <v>471.16300000000001</v>
      </c>
      <c r="N3180" s="4">
        <v>484.185</v>
      </c>
      <c r="O3180" s="4">
        <v>487.88299999999998</v>
      </c>
      <c r="P3180" s="4">
        <v>480.76900000000001</v>
      </c>
      <c r="Q3180" s="4">
        <v>472.27100000000002</v>
      </c>
      <c r="R3180" s="4">
        <v>489.60199999999998</v>
      </c>
      <c r="S3180" s="4">
        <v>519.20299999999997</v>
      </c>
      <c r="T3180" s="4">
        <v>507.46800000000002</v>
      </c>
      <c r="U3180" s="4">
        <v>512.69500000000005</v>
      </c>
      <c r="V3180" s="4">
        <v>482.976</v>
      </c>
      <c r="W3180" s="4">
        <v>408.56299999999999</v>
      </c>
      <c r="X3180" s="4">
        <v>318.07</v>
      </c>
      <c r="Y3180" s="4">
        <v>218.09299999999999</v>
      </c>
      <c r="Z3180" s="4">
        <v>89.649000000000001</v>
      </c>
      <c r="AA3180" s="4">
        <v>17.193000000000001</v>
      </c>
    </row>
    <row r="3181" spans="1:27" s="6" customFormat="1" x14ac:dyDescent="0.3">
      <c r="A3181" s="40">
        <v>3180</v>
      </c>
      <c r="B3181" s="18" t="s">
        <v>323</v>
      </c>
      <c r="C3181" s="43" t="s">
        <v>221</v>
      </c>
      <c r="D3181" s="41"/>
      <c r="E3181" s="41">
        <v>528</v>
      </c>
      <c r="F3181" s="41">
        <v>2070</v>
      </c>
      <c r="G3181" s="4">
        <v>408.77199999999999</v>
      </c>
      <c r="H3181" s="4">
        <v>418.38099999999997</v>
      </c>
      <c r="I3181" s="4">
        <v>423.32600000000002</v>
      </c>
      <c r="J3181" s="4">
        <v>425.298</v>
      </c>
      <c r="K3181" s="4">
        <v>428.589</v>
      </c>
      <c r="L3181" s="4">
        <v>439.65699999999998</v>
      </c>
      <c r="M3181" s="4">
        <v>457.64699999999999</v>
      </c>
      <c r="N3181" s="4">
        <v>475.33100000000002</v>
      </c>
      <c r="O3181" s="4">
        <v>486.54899999999998</v>
      </c>
      <c r="P3181" s="4">
        <v>488.733</v>
      </c>
      <c r="Q3181" s="4">
        <v>480.27300000000002</v>
      </c>
      <c r="R3181" s="4">
        <v>470.50900000000001</v>
      </c>
      <c r="S3181" s="4">
        <v>486.108</v>
      </c>
      <c r="T3181" s="4">
        <v>512.93499999999995</v>
      </c>
      <c r="U3181" s="4">
        <v>496.86200000000002</v>
      </c>
      <c r="V3181" s="4">
        <v>492.16199999999998</v>
      </c>
      <c r="W3181" s="4">
        <v>441.93700000000001</v>
      </c>
      <c r="X3181" s="4">
        <v>333.702</v>
      </c>
      <c r="Y3181" s="4">
        <v>202.375</v>
      </c>
      <c r="Z3181" s="4">
        <v>88.635999999999996</v>
      </c>
      <c r="AA3181" s="4">
        <v>20.027999999999999</v>
      </c>
    </row>
    <row r="3182" spans="1:27" s="6" customFormat="1" x14ac:dyDescent="0.3">
      <c r="A3182" s="40">
        <v>3181</v>
      </c>
      <c r="B3182" s="18" t="s">
        <v>323</v>
      </c>
      <c r="C3182" s="43" t="s">
        <v>221</v>
      </c>
      <c r="D3182" s="41"/>
      <c r="E3182" s="41">
        <v>528</v>
      </c>
      <c r="F3182" s="41">
        <v>2075</v>
      </c>
      <c r="G3182" s="4">
        <v>400.85899999999998</v>
      </c>
      <c r="H3182" s="4">
        <v>410.38</v>
      </c>
      <c r="I3182" s="4">
        <v>419.25599999999997</v>
      </c>
      <c r="J3182" s="4">
        <v>425.83600000000001</v>
      </c>
      <c r="K3182" s="4">
        <v>431.13499999999999</v>
      </c>
      <c r="L3182" s="4">
        <v>435.721</v>
      </c>
      <c r="M3182" s="4">
        <v>445.50400000000002</v>
      </c>
      <c r="N3182" s="4">
        <v>461.57400000000001</v>
      </c>
      <c r="O3182" s="4">
        <v>477.58300000000003</v>
      </c>
      <c r="P3182" s="4">
        <v>487.39</v>
      </c>
      <c r="Q3182" s="4">
        <v>488.30799999999999</v>
      </c>
      <c r="R3182" s="4">
        <v>478.67899999999997</v>
      </c>
      <c r="S3182" s="4">
        <v>467.52800000000002</v>
      </c>
      <c r="T3182" s="4">
        <v>480.85599999999999</v>
      </c>
      <c r="U3182" s="4">
        <v>503.27600000000001</v>
      </c>
      <c r="V3182" s="4">
        <v>478.822</v>
      </c>
      <c r="W3182" s="4">
        <v>453.697</v>
      </c>
      <c r="X3182" s="4">
        <v>365.952</v>
      </c>
      <c r="Y3182" s="4">
        <v>217.11799999999999</v>
      </c>
      <c r="Z3182" s="4">
        <v>84.835999999999999</v>
      </c>
      <c r="AA3182" s="4">
        <v>20.992999999999999</v>
      </c>
    </row>
    <row r="3183" spans="1:27" s="6" customFormat="1" x14ac:dyDescent="0.3">
      <c r="A3183" s="40">
        <v>3182</v>
      </c>
      <c r="B3183" s="18" t="s">
        <v>323</v>
      </c>
      <c r="C3183" s="43" t="s">
        <v>221</v>
      </c>
      <c r="D3183" s="41"/>
      <c r="E3183" s="41">
        <v>528</v>
      </c>
      <c r="F3183" s="41">
        <v>2080</v>
      </c>
      <c r="G3183" s="4">
        <v>396.06</v>
      </c>
      <c r="H3183" s="4">
        <v>402.36399999999998</v>
      </c>
      <c r="I3183" s="4">
        <v>411.2</v>
      </c>
      <c r="J3183" s="4">
        <v>421.60199999999998</v>
      </c>
      <c r="K3183" s="4">
        <v>431.286</v>
      </c>
      <c r="L3183" s="4">
        <v>437.79500000000002</v>
      </c>
      <c r="M3183" s="4">
        <v>441.18599999999998</v>
      </c>
      <c r="N3183" s="4">
        <v>449.19200000000001</v>
      </c>
      <c r="O3183" s="4">
        <v>463.71100000000001</v>
      </c>
      <c r="P3183" s="4">
        <v>478.42099999999999</v>
      </c>
      <c r="Q3183" s="4">
        <v>487.06299999999999</v>
      </c>
      <c r="R3183" s="4">
        <v>486.87900000000002</v>
      </c>
      <c r="S3183" s="4">
        <v>475.98</v>
      </c>
      <c r="T3183" s="4">
        <v>463.03300000000002</v>
      </c>
      <c r="U3183" s="4">
        <v>472.77100000000002</v>
      </c>
      <c r="V3183" s="4">
        <v>486.822</v>
      </c>
      <c r="W3183" s="4">
        <v>444.61500000000001</v>
      </c>
      <c r="X3183" s="4">
        <v>380.85199999999998</v>
      </c>
      <c r="Y3183" s="4">
        <v>243.54300000000001</v>
      </c>
      <c r="Z3183" s="4">
        <v>93.962000000000003</v>
      </c>
      <c r="AA3183" s="4">
        <v>21.094999999999999</v>
      </c>
    </row>
    <row r="3184" spans="1:27" s="6" customFormat="1" x14ac:dyDescent="0.3">
      <c r="A3184" s="40">
        <v>3183</v>
      </c>
      <c r="B3184" s="18" t="s">
        <v>323</v>
      </c>
      <c r="C3184" s="43" t="s">
        <v>221</v>
      </c>
      <c r="D3184" s="41"/>
      <c r="E3184" s="41">
        <v>528</v>
      </c>
      <c r="F3184" s="41">
        <v>2085</v>
      </c>
      <c r="G3184" s="4">
        <v>394.42399999999998</v>
      </c>
      <c r="H3184" s="4">
        <v>397.46</v>
      </c>
      <c r="I3184" s="4">
        <v>403.12700000000001</v>
      </c>
      <c r="J3184" s="4">
        <v>413.38299999999998</v>
      </c>
      <c r="K3184" s="4">
        <v>426.66899999999998</v>
      </c>
      <c r="L3184" s="4">
        <v>437.47899999999998</v>
      </c>
      <c r="M3184" s="4">
        <v>442.88</v>
      </c>
      <c r="N3184" s="4">
        <v>444.625</v>
      </c>
      <c r="O3184" s="4">
        <v>451.20800000000003</v>
      </c>
      <c r="P3184" s="4">
        <v>464.54599999999999</v>
      </c>
      <c r="Q3184" s="4">
        <v>478.197</v>
      </c>
      <c r="R3184" s="4">
        <v>485.82799999999997</v>
      </c>
      <c r="S3184" s="4">
        <v>484.45299999999997</v>
      </c>
      <c r="T3184" s="4">
        <v>471.923</v>
      </c>
      <c r="U3184" s="4">
        <v>456.11500000000001</v>
      </c>
      <c r="V3184" s="4">
        <v>458.93099999999998</v>
      </c>
      <c r="W3184" s="4">
        <v>455.16300000000001</v>
      </c>
      <c r="X3184" s="4">
        <v>378.19</v>
      </c>
      <c r="Y3184" s="4">
        <v>259.19299999999998</v>
      </c>
      <c r="Z3184" s="4">
        <v>108.831</v>
      </c>
      <c r="AA3184" s="4">
        <v>23.673999999999999</v>
      </c>
    </row>
    <row r="3185" spans="1:27" s="6" customFormat="1" x14ac:dyDescent="0.3">
      <c r="A3185" s="40">
        <v>3184</v>
      </c>
      <c r="B3185" s="18" t="s">
        <v>323</v>
      </c>
      <c r="C3185" s="43" t="s">
        <v>221</v>
      </c>
      <c r="D3185" s="41"/>
      <c r="E3185" s="41">
        <v>528</v>
      </c>
      <c r="F3185" s="41">
        <v>2090</v>
      </c>
      <c r="G3185" s="4">
        <v>392.81900000000002</v>
      </c>
      <c r="H3185" s="4">
        <v>395.714</v>
      </c>
      <c r="I3185" s="4">
        <v>398.16300000000001</v>
      </c>
      <c r="J3185" s="4">
        <v>405.14299999999997</v>
      </c>
      <c r="K3185" s="4">
        <v>418.06200000000001</v>
      </c>
      <c r="L3185" s="4">
        <v>432.39100000000002</v>
      </c>
      <c r="M3185" s="4">
        <v>442.17700000000002</v>
      </c>
      <c r="N3185" s="4">
        <v>446.06099999999998</v>
      </c>
      <c r="O3185" s="4">
        <v>446.50799999999998</v>
      </c>
      <c r="P3185" s="4">
        <v>452.02300000000002</v>
      </c>
      <c r="Q3185" s="4">
        <v>464.42</v>
      </c>
      <c r="R3185" s="4">
        <v>477.16</v>
      </c>
      <c r="S3185" s="4">
        <v>483.70600000000002</v>
      </c>
      <c r="T3185" s="4">
        <v>480.80799999999999</v>
      </c>
      <c r="U3185" s="4">
        <v>465.68200000000002</v>
      </c>
      <c r="V3185" s="4">
        <v>444.21600000000001</v>
      </c>
      <c r="W3185" s="4">
        <v>431.89499999999998</v>
      </c>
      <c r="X3185" s="4">
        <v>392.12</v>
      </c>
      <c r="Y3185" s="4">
        <v>263.11</v>
      </c>
      <c r="Z3185" s="4">
        <v>119.604</v>
      </c>
      <c r="AA3185" s="4">
        <v>28.152999999999999</v>
      </c>
    </row>
    <row r="3186" spans="1:27" s="6" customFormat="1" x14ac:dyDescent="0.3">
      <c r="A3186" s="40">
        <v>3185</v>
      </c>
      <c r="B3186" s="18" t="s">
        <v>323</v>
      </c>
      <c r="C3186" s="43" t="s">
        <v>221</v>
      </c>
      <c r="D3186" s="41"/>
      <c r="E3186" s="41">
        <v>528</v>
      </c>
      <c r="F3186" s="41">
        <v>2095</v>
      </c>
      <c r="G3186" s="4">
        <v>389.19600000000003</v>
      </c>
      <c r="H3186" s="4">
        <v>394.00299999999999</v>
      </c>
      <c r="I3186" s="4">
        <v>396.35899999999998</v>
      </c>
      <c r="J3186" s="4">
        <v>400.01299999999998</v>
      </c>
      <c r="K3186" s="4">
        <v>409.44200000000001</v>
      </c>
      <c r="L3186" s="4">
        <v>423.31</v>
      </c>
      <c r="M3186" s="4">
        <v>436.70400000000001</v>
      </c>
      <c r="N3186" s="4">
        <v>445.108</v>
      </c>
      <c r="O3186" s="4">
        <v>447.8</v>
      </c>
      <c r="P3186" s="4">
        <v>447.29</v>
      </c>
      <c r="Q3186" s="4">
        <v>451.976</v>
      </c>
      <c r="R3186" s="4">
        <v>463.58199999999999</v>
      </c>
      <c r="S3186" s="4">
        <v>475.358</v>
      </c>
      <c r="T3186" s="4">
        <v>480.52600000000001</v>
      </c>
      <c r="U3186" s="4">
        <v>475.22800000000001</v>
      </c>
      <c r="V3186" s="4">
        <v>454.94099999999997</v>
      </c>
      <c r="W3186" s="4">
        <v>420.673</v>
      </c>
      <c r="X3186" s="4">
        <v>376.75900000000001</v>
      </c>
      <c r="Y3186" s="4">
        <v>278.916</v>
      </c>
      <c r="Z3186" s="4">
        <v>125.477</v>
      </c>
      <c r="AA3186" s="4">
        <v>32.454000000000001</v>
      </c>
    </row>
    <row r="3187" spans="1:27" s="6" customFormat="1" x14ac:dyDescent="0.3">
      <c r="A3187" s="40">
        <v>3186</v>
      </c>
      <c r="B3187" s="18" t="s">
        <v>323</v>
      </c>
      <c r="C3187" s="43" t="s">
        <v>221</v>
      </c>
      <c r="D3187" s="41"/>
      <c r="E3187" s="41">
        <v>528</v>
      </c>
      <c r="F3187" s="41">
        <v>2100</v>
      </c>
      <c r="G3187" s="4">
        <v>383.23099999999999</v>
      </c>
      <c r="H3187" s="4">
        <v>390.27300000000002</v>
      </c>
      <c r="I3187" s="4">
        <v>394.59100000000001</v>
      </c>
      <c r="J3187" s="4">
        <v>398.04599999999999</v>
      </c>
      <c r="K3187" s="4">
        <v>403.91899999999998</v>
      </c>
      <c r="L3187" s="4">
        <v>414.21899999999999</v>
      </c>
      <c r="M3187" s="4">
        <v>427.23700000000002</v>
      </c>
      <c r="N3187" s="4">
        <v>439.37400000000002</v>
      </c>
      <c r="O3187" s="4">
        <v>446.7</v>
      </c>
      <c r="P3187" s="4">
        <v>448.529</v>
      </c>
      <c r="Q3187" s="4">
        <v>447.28899999999999</v>
      </c>
      <c r="R3187" s="4">
        <v>451.29399999999998</v>
      </c>
      <c r="S3187" s="4">
        <v>462.06900000000002</v>
      </c>
      <c r="T3187" s="4">
        <v>472.62599999999998</v>
      </c>
      <c r="U3187" s="4">
        <v>475.62799999999999</v>
      </c>
      <c r="V3187" s="4">
        <v>465.53199999999998</v>
      </c>
      <c r="W3187" s="4">
        <v>433.24200000000002</v>
      </c>
      <c r="X3187" s="4">
        <v>371.18099999999998</v>
      </c>
      <c r="Y3187" s="4">
        <v>273.58699999999999</v>
      </c>
      <c r="Z3187" s="4">
        <v>137.25299999999999</v>
      </c>
      <c r="AA3187" s="4">
        <v>35.814</v>
      </c>
    </row>
    <row r="3188" spans="1:27" s="6" customFormat="1" x14ac:dyDescent="0.3">
      <c r="A3188" s="40">
        <v>3187</v>
      </c>
      <c r="B3188" s="18" t="s">
        <v>323</v>
      </c>
      <c r="C3188" s="43" t="s">
        <v>222</v>
      </c>
      <c r="D3188" s="41"/>
      <c r="E3188" s="41">
        <v>756</v>
      </c>
      <c r="F3188" s="41">
        <v>2015</v>
      </c>
      <c r="G3188" s="4">
        <v>207.69</v>
      </c>
      <c r="H3188" s="4">
        <v>197.25399999999999</v>
      </c>
      <c r="I3188" s="4">
        <v>193.65600000000001</v>
      </c>
      <c r="J3188" s="4">
        <v>212.096</v>
      </c>
      <c r="K3188" s="4">
        <v>250.46299999999999</v>
      </c>
      <c r="L3188" s="4">
        <v>279.19200000000001</v>
      </c>
      <c r="M3188" s="4">
        <v>298.78100000000001</v>
      </c>
      <c r="N3188" s="4">
        <v>276.98</v>
      </c>
      <c r="O3188" s="4">
        <v>292.887</v>
      </c>
      <c r="P3188" s="4">
        <v>334.76799999999997</v>
      </c>
      <c r="Q3188" s="4">
        <v>322.49099999999999</v>
      </c>
      <c r="R3188" s="4">
        <v>270.01299999999998</v>
      </c>
      <c r="S3188" s="4">
        <v>232.13499999999999</v>
      </c>
      <c r="T3188" s="4">
        <v>228.702</v>
      </c>
      <c r="U3188" s="4">
        <v>191.37200000000001</v>
      </c>
      <c r="V3188" s="4">
        <v>151.071</v>
      </c>
      <c r="W3188" s="4">
        <v>122.56399999999999</v>
      </c>
      <c r="X3188" s="4">
        <v>88.891999999999996</v>
      </c>
      <c r="Y3188" s="4">
        <v>40.853999999999999</v>
      </c>
      <c r="Z3188" s="4">
        <v>9.49</v>
      </c>
      <c r="AA3188" s="4">
        <v>1.3340000000000001</v>
      </c>
    </row>
    <row r="3189" spans="1:27" s="6" customFormat="1" x14ac:dyDescent="0.3">
      <c r="A3189" s="40">
        <v>3188</v>
      </c>
      <c r="B3189" s="18" t="s">
        <v>323</v>
      </c>
      <c r="C3189" s="43" t="s">
        <v>222</v>
      </c>
      <c r="D3189" s="41"/>
      <c r="E3189" s="41">
        <v>756</v>
      </c>
      <c r="F3189" s="41">
        <v>2020</v>
      </c>
      <c r="G3189" s="4">
        <v>222.37200000000001</v>
      </c>
      <c r="H3189" s="4">
        <v>211.00700000000001</v>
      </c>
      <c r="I3189" s="4">
        <v>199.976</v>
      </c>
      <c r="J3189" s="4">
        <v>208.25299999999999</v>
      </c>
      <c r="K3189" s="4">
        <v>237.51</v>
      </c>
      <c r="L3189" s="4">
        <v>273.90899999999999</v>
      </c>
      <c r="M3189" s="4">
        <v>296.13299999999998</v>
      </c>
      <c r="N3189" s="4">
        <v>309.84399999999999</v>
      </c>
      <c r="O3189" s="4">
        <v>283.76600000000002</v>
      </c>
      <c r="P3189" s="4">
        <v>296.46199999999999</v>
      </c>
      <c r="Q3189" s="4">
        <v>335.52800000000002</v>
      </c>
      <c r="R3189" s="4">
        <v>320.83199999999999</v>
      </c>
      <c r="S3189" s="4">
        <v>266.55</v>
      </c>
      <c r="T3189" s="4">
        <v>226.71600000000001</v>
      </c>
      <c r="U3189" s="4">
        <v>219.655</v>
      </c>
      <c r="V3189" s="4">
        <v>178.42599999999999</v>
      </c>
      <c r="W3189" s="4">
        <v>131.309</v>
      </c>
      <c r="X3189" s="4">
        <v>90.233999999999995</v>
      </c>
      <c r="Y3189" s="4">
        <v>47.08</v>
      </c>
      <c r="Z3189" s="4">
        <v>12.394</v>
      </c>
      <c r="AA3189" s="4">
        <v>1.389</v>
      </c>
    </row>
    <row r="3190" spans="1:27" s="6" customFormat="1" x14ac:dyDescent="0.3">
      <c r="A3190" s="40">
        <v>3189</v>
      </c>
      <c r="B3190" s="18" t="s">
        <v>323</v>
      </c>
      <c r="C3190" s="43" t="s">
        <v>222</v>
      </c>
      <c r="D3190" s="41"/>
      <c r="E3190" s="41">
        <v>756</v>
      </c>
      <c r="F3190" s="41">
        <v>2025</v>
      </c>
      <c r="G3190" s="4">
        <v>222.66399999999999</v>
      </c>
      <c r="H3190" s="4">
        <v>225.01599999999999</v>
      </c>
      <c r="I3190" s="4">
        <v>213.17400000000001</v>
      </c>
      <c r="J3190" s="4">
        <v>211.642</v>
      </c>
      <c r="K3190" s="4">
        <v>228.57300000000001</v>
      </c>
      <c r="L3190" s="4">
        <v>256.25700000000001</v>
      </c>
      <c r="M3190" s="4">
        <v>287.435</v>
      </c>
      <c r="N3190" s="4">
        <v>304.93799999999999</v>
      </c>
      <c r="O3190" s="4">
        <v>315.12700000000001</v>
      </c>
      <c r="P3190" s="4">
        <v>286.52600000000001</v>
      </c>
      <c r="Q3190" s="4">
        <v>297.05099999999999</v>
      </c>
      <c r="R3190" s="4">
        <v>333.65199999999999</v>
      </c>
      <c r="S3190" s="4">
        <v>316.71100000000001</v>
      </c>
      <c r="T3190" s="4">
        <v>260.666</v>
      </c>
      <c r="U3190" s="4">
        <v>218.5</v>
      </c>
      <c r="V3190" s="4">
        <v>206.059</v>
      </c>
      <c r="W3190" s="4">
        <v>156.85</v>
      </c>
      <c r="X3190" s="4">
        <v>98.613</v>
      </c>
      <c r="Y3190" s="4">
        <v>49.180999999999997</v>
      </c>
      <c r="Z3190" s="4">
        <v>14.776</v>
      </c>
      <c r="AA3190" s="4">
        <v>1.8129999999999999</v>
      </c>
    </row>
    <row r="3191" spans="1:27" s="6" customFormat="1" x14ac:dyDescent="0.3">
      <c r="A3191" s="40">
        <v>3190</v>
      </c>
      <c r="B3191" s="18" t="s">
        <v>323</v>
      </c>
      <c r="C3191" s="43" t="s">
        <v>222</v>
      </c>
      <c r="D3191" s="41"/>
      <c r="E3191" s="41">
        <v>756</v>
      </c>
      <c r="F3191" s="41">
        <v>2030</v>
      </c>
      <c r="G3191" s="4">
        <v>218.666</v>
      </c>
      <c r="H3191" s="4">
        <v>225.31700000000001</v>
      </c>
      <c r="I3191" s="4">
        <v>227.18799999999999</v>
      </c>
      <c r="J3191" s="4">
        <v>224.84700000000001</v>
      </c>
      <c r="K3191" s="4">
        <v>231.97300000000001</v>
      </c>
      <c r="L3191" s="4">
        <v>247.346</v>
      </c>
      <c r="M3191" s="4">
        <v>269.827</v>
      </c>
      <c r="N3191" s="4">
        <v>296.29199999999997</v>
      </c>
      <c r="O3191" s="4">
        <v>310.29700000000003</v>
      </c>
      <c r="P3191" s="4">
        <v>317.88</v>
      </c>
      <c r="Q3191" s="4">
        <v>287.33699999999999</v>
      </c>
      <c r="R3191" s="4">
        <v>295.83100000000002</v>
      </c>
      <c r="S3191" s="4">
        <v>329.79300000000001</v>
      </c>
      <c r="T3191" s="4">
        <v>310.29300000000001</v>
      </c>
      <c r="U3191" s="4">
        <v>252.08</v>
      </c>
      <c r="V3191" s="4">
        <v>206.26400000000001</v>
      </c>
      <c r="W3191" s="4">
        <v>183.15100000000001</v>
      </c>
      <c r="X3191" s="4">
        <v>120.08</v>
      </c>
      <c r="Y3191" s="4">
        <v>55.29</v>
      </c>
      <c r="Z3191" s="4">
        <v>15.968</v>
      </c>
      <c r="AA3191" s="4">
        <v>2.2389999999999999</v>
      </c>
    </row>
    <row r="3192" spans="1:27" s="6" customFormat="1" x14ac:dyDescent="0.3">
      <c r="A3192" s="40">
        <v>3191</v>
      </c>
      <c r="B3192" s="18" t="s">
        <v>323</v>
      </c>
      <c r="C3192" s="43" t="s">
        <v>222</v>
      </c>
      <c r="D3192" s="41"/>
      <c r="E3192" s="41">
        <v>756</v>
      </c>
      <c r="F3192" s="41">
        <v>2035</v>
      </c>
      <c r="G3192" s="4">
        <v>214.51499999999999</v>
      </c>
      <c r="H3192" s="4">
        <v>221.33</v>
      </c>
      <c r="I3192" s="4">
        <v>227.495</v>
      </c>
      <c r="J3192" s="4">
        <v>238.86600000000001</v>
      </c>
      <c r="K3192" s="4">
        <v>245.185</v>
      </c>
      <c r="L3192" s="4">
        <v>250.761</v>
      </c>
      <c r="M3192" s="4">
        <v>260.94900000000001</v>
      </c>
      <c r="N3192" s="4">
        <v>278.74099999999999</v>
      </c>
      <c r="O3192" s="4">
        <v>301.72699999999998</v>
      </c>
      <c r="P3192" s="4">
        <v>313.16399999999999</v>
      </c>
      <c r="Q3192" s="4">
        <v>318.678</v>
      </c>
      <c r="R3192" s="4">
        <v>286.452</v>
      </c>
      <c r="S3192" s="4">
        <v>292.90699999999998</v>
      </c>
      <c r="T3192" s="4">
        <v>323.75400000000002</v>
      </c>
      <c r="U3192" s="4">
        <v>301.024</v>
      </c>
      <c r="V3192" s="4">
        <v>239.31800000000001</v>
      </c>
      <c r="W3192" s="4">
        <v>185.27099999999999</v>
      </c>
      <c r="X3192" s="4">
        <v>142.827</v>
      </c>
      <c r="Y3192" s="4">
        <v>69.218999999999994</v>
      </c>
      <c r="Z3192" s="4">
        <v>18.574999999999999</v>
      </c>
      <c r="AA3192" s="4">
        <v>2.5219999999999998</v>
      </c>
    </row>
    <row r="3193" spans="1:27" s="6" customFormat="1" x14ac:dyDescent="0.3">
      <c r="A3193" s="40">
        <v>3192</v>
      </c>
      <c r="B3193" s="18" t="s">
        <v>323</v>
      </c>
      <c r="C3193" s="43" t="s">
        <v>222</v>
      </c>
      <c r="D3193" s="41"/>
      <c r="E3193" s="41">
        <v>756</v>
      </c>
      <c r="F3193" s="41">
        <v>2040</v>
      </c>
      <c r="G3193" s="4">
        <v>214.898</v>
      </c>
      <c r="H3193" s="4">
        <v>217.18600000000001</v>
      </c>
      <c r="I3193" s="4">
        <v>223.512</v>
      </c>
      <c r="J3193" s="4">
        <v>239.179</v>
      </c>
      <c r="K3193" s="4">
        <v>259.209</v>
      </c>
      <c r="L3193" s="4">
        <v>263.98</v>
      </c>
      <c r="M3193" s="4">
        <v>264.38</v>
      </c>
      <c r="N3193" s="4">
        <v>269.90199999999999</v>
      </c>
      <c r="O3193" s="4">
        <v>284.25599999999997</v>
      </c>
      <c r="P3193" s="4">
        <v>304.70600000000002</v>
      </c>
      <c r="Q3193" s="4">
        <v>314.14100000000002</v>
      </c>
      <c r="R3193" s="4">
        <v>317.78100000000001</v>
      </c>
      <c r="S3193" s="4">
        <v>284.00700000000001</v>
      </c>
      <c r="T3193" s="4">
        <v>288.173</v>
      </c>
      <c r="U3193" s="4">
        <v>315.05700000000002</v>
      </c>
      <c r="V3193" s="4">
        <v>287.274</v>
      </c>
      <c r="W3193" s="4">
        <v>217.054</v>
      </c>
      <c r="X3193" s="4">
        <v>147.04599999999999</v>
      </c>
      <c r="Y3193" s="4">
        <v>84.59</v>
      </c>
      <c r="Z3193" s="4">
        <v>24.053000000000001</v>
      </c>
      <c r="AA3193" s="4">
        <v>2.9990000000000001</v>
      </c>
    </row>
    <row r="3194" spans="1:27" s="6" customFormat="1" x14ac:dyDescent="0.3">
      <c r="A3194" s="40">
        <v>3193</v>
      </c>
      <c r="B3194" s="18" t="s">
        <v>323</v>
      </c>
      <c r="C3194" s="43" t="s">
        <v>222</v>
      </c>
      <c r="D3194" s="41"/>
      <c r="E3194" s="41">
        <v>756</v>
      </c>
      <c r="F3194" s="41">
        <v>2045</v>
      </c>
      <c r="G3194" s="4">
        <v>220.66300000000001</v>
      </c>
      <c r="H3194" s="4">
        <v>217.57400000000001</v>
      </c>
      <c r="I3194" s="4">
        <v>219.37200000000001</v>
      </c>
      <c r="J3194" s="4">
        <v>235.20699999999999</v>
      </c>
      <c r="K3194" s="4">
        <v>259.53399999999999</v>
      </c>
      <c r="L3194" s="4">
        <v>278.01100000000002</v>
      </c>
      <c r="M3194" s="4">
        <v>277.61500000000001</v>
      </c>
      <c r="N3194" s="4">
        <v>273.36200000000002</v>
      </c>
      <c r="O3194" s="4">
        <v>275.47500000000002</v>
      </c>
      <c r="P3194" s="4">
        <v>287.36399999999998</v>
      </c>
      <c r="Q3194" s="4">
        <v>305.86599999999999</v>
      </c>
      <c r="R3194" s="4">
        <v>313.51600000000002</v>
      </c>
      <c r="S3194" s="4">
        <v>315.339</v>
      </c>
      <c r="T3194" s="4">
        <v>279.95699999999999</v>
      </c>
      <c r="U3194" s="4">
        <v>281.31900000000002</v>
      </c>
      <c r="V3194" s="4">
        <v>302.20100000000002</v>
      </c>
      <c r="W3194" s="4">
        <v>262.99700000000001</v>
      </c>
      <c r="X3194" s="4">
        <v>175.29300000000001</v>
      </c>
      <c r="Y3194" s="4">
        <v>89.501000000000005</v>
      </c>
      <c r="Z3194" s="4">
        <v>30.436</v>
      </c>
      <c r="AA3194" s="4">
        <v>3.952</v>
      </c>
    </row>
    <row r="3195" spans="1:27" s="6" customFormat="1" x14ac:dyDescent="0.3">
      <c r="A3195" s="40">
        <v>3194</v>
      </c>
      <c r="B3195" s="18" t="s">
        <v>323</v>
      </c>
      <c r="C3195" s="43" t="s">
        <v>222</v>
      </c>
      <c r="D3195" s="41"/>
      <c r="E3195" s="41">
        <v>756</v>
      </c>
      <c r="F3195" s="41">
        <v>2050</v>
      </c>
      <c r="G3195" s="4">
        <v>228.93</v>
      </c>
      <c r="H3195" s="4">
        <v>223.345</v>
      </c>
      <c r="I3195" s="4">
        <v>219.768</v>
      </c>
      <c r="J3195" s="4">
        <v>231.07499999999999</v>
      </c>
      <c r="K3195" s="4">
        <v>255.57499999999999</v>
      </c>
      <c r="L3195" s="4">
        <v>278.351</v>
      </c>
      <c r="M3195" s="4">
        <v>291.654</v>
      </c>
      <c r="N3195" s="4">
        <v>286.60899999999998</v>
      </c>
      <c r="O3195" s="4">
        <v>278.971</v>
      </c>
      <c r="P3195" s="4">
        <v>278.67599999999999</v>
      </c>
      <c r="Q3195" s="4">
        <v>288.71899999999999</v>
      </c>
      <c r="R3195" s="4">
        <v>305.51600000000002</v>
      </c>
      <c r="S3195" s="4">
        <v>311.46600000000001</v>
      </c>
      <c r="T3195" s="4">
        <v>311.31</v>
      </c>
      <c r="U3195" s="4">
        <v>274.06599999999997</v>
      </c>
      <c r="V3195" s="4">
        <v>271.13600000000002</v>
      </c>
      <c r="W3195" s="4">
        <v>279.09399999999999</v>
      </c>
      <c r="X3195" s="4">
        <v>215.92</v>
      </c>
      <c r="Y3195" s="4">
        <v>109.563</v>
      </c>
      <c r="Z3195" s="4">
        <v>33.331000000000003</v>
      </c>
      <c r="AA3195" s="4">
        <v>5.1639999999999997</v>
      </c>
    </row>
    <row r="3196" spans="1:27" s="6" customFormat="1" x14ac:dyDescent="0.3">
      <c r="A3196" s="40">
        <v>3195</v>
      </c>
      <c r="B3196" s="18" t="s">
        <v>323</v>
      </c>
      <c r="C3196" s="43" t="s">
        <v>222</v>
      </c>
      <c r="D3196" s="41"/>
      <c r="E3196" s="41">
        <v>756</v>
      </c>
      <c r="F3196" s="41">
        <v>2055</v>
      </c>
      <c r="G3196" s="4">
        <v>234.423</v>
      </c>
      <c r="H3196" s="4">
        <v>231.48</v>
      </c>
      <c r="I3196" s="4">
        <v>225.43100000000001</v>
      </c>
      <c r="J3196" s="4">
        <v>230.886</v>
      </c>
      <c r="K3196" s="4">
        <v>250.43100000000001</v>
      </c>
      <c r="L3196" s="4">
        <v>273.46100000000001</v>
      </c>
      <c r="M3196" s="4">
        <v>291.32299999999998</v>
      </c>
      <c r="N3196" s="4">
        <v>300.20299999999997</v>
      </c>
      <c r="O3196" s="4">
        <v>291.94499999999999</v>
      </c>
      <c r="P3196" s="4">
        <v>282.04000000000002</v>
      </c>
      <c r="Q3196" s="4">
        <v>280.053</v>
      </c>
      <c r="R3196" s="4">
        <v>288.58800000000002</v>
      </c>
      <c r="S3196" s="4">
        <v>303.80599999999998</v>
      </c>
      <c r="T3196" s="4">
        <v>307.947</v>
      </c>
      <c r="U3196" s="4">
        <v>305.46800000000002</v>
      </c>
      <c r="V3196" s="4">
        <v>265.27300000000002</v>
      </c>
      <c r="W3196" s="4">
        <v>252.459</v>
      </c>
      <c r="X3196" s="4">
        <v>232.751</v>
      </c>
      <c r="Y3196" s="4">
        <v>138.49199999999999</v>
      </c>
      <c r="Z3196" s="4">
        <v>42.223999999999997</v>
      </c>
      <c r="AA3196" s="4">
        <v>5.9429999999999996</v>
      </c>
    </row>
    <row r="3197" spans="1:27" s="6" customFormat="1" x14ac:dyDescent="0.3">
      <c r="A3197" s="40">
        <v>3196</v>
      </c>
      <c r="B3197" s="18" t="s">
        <v>323</v>
      </c>
      <c r="C3197" s="43" t="s">
        <v>222</v>
      </c>
      <c r="D3197" s="41"/>
      <c r="E3197" s="41">
        <v>756</v>
      </c>
      <c r="F3197" s="41">
        <v>2060</v>
      </c>
      <c r="G3197" s="4">
        <v>235.50299999999999</v>
      </c>
      <c r="H3197" s="4">
        <v>236.84100000000001</v>
      </c>
      <c r="I3197" s="4">
        <v>233.45500000000001</v>
      </c>
      <c r="J3197" s="4">
        <v>235.96600000000001</v>
      </c>
      <c r="K3197" s="4">
        <v>249.227</v>
      </c>
      <c r="L3197" s="4">
        <v>267.38600000000002</v>
      </c>
      <c r="M3197" s="4">
        <v>285.762</v>
      </c>
      <c r="N3197" s="4">
        <v>299.43799999999999</v>
      </c>
      <c r="O3197" s="4">
        <v>305.26499999999999</v>
      </c>
      <c r="P3197" s="4">
        <v>294.86500000000001</v>
      </c>
      <c r="Q3197" s="4">
        <v>283.39499999999998</v>
      </c>
      <c r="R3197" s="4">
        <v>280.07</v>
      </c>
      <c r="S3197" s="4">
        <v>287.26</v>
      </c>
      <c r="T3197" s="4">
        <v>300.82</v>
      </c>
      <c r="U3197" s="4">
        <v>302.88099999999997</v>
      </c>
      <c r="V3197" s="4">
        <v>296.84199999999998</v>
      </c>
      <c r="W3197" s="4">
        <v>248.946</v>
      </c>
      <c r="X3197" s="4">
        <v>213.828</v>
      </c>
      <c r="Y3197" s="4">
        <v>153.26900000000001</v>
      </c>
      <c r="Z3197" s="4">
        <v>55.308</v>
      </c>
      <c r="AA3197" s="4">
        <v>7.657</v>
      </c>
    </row>
    <row r="3198" spans="1:27" s="6" customFormat="1" x14ac:dyDescent="0.3">
      <c r="A3198" s="40">
        <v>3197</v>
      </c>
      <c r="B3198" s="18" t="s">
        <v>323</v>
      </c>
      <c r="C3198" s="43" t="s">
        <v>222</v>
      </c>
      <c r="D3198" s="41"/>
      <c r="E3198" s="41">
        <v>756</v>
      </c>
      <c r="F3198" s="41">
        <v>2065</v>
      </c>
      <c r="G3198" s="4">
        <v>233.422</v>
      </c>
      <c r="H3198" s="4">
        <v>237.786</v>
      </c>
      <c r="I3198" s="4">
        <v>238.709</v>
      </c>
      <c r="J3198" s="4">
        <v>243.40799999999999</v>
      </c>
      <c r="K3198" s="4">
        <v>253.292</v>
      </c>
      <c r="L3198" s="4">
        <v>265.24599999999998</v>
      </c>
      <c r="M3198" s="4">
        <v>279.01400000000001</v>
      </c>
      <c r="N3198" s="4">
        <v>293.44</v>
      </c>
      <c r="O3198" s="4">
        <v>304.23899999999998</v>
      </c>
      <c r="P3198" s="4">
        <v>308.03399999999999</v>
      </c>
      <c r="Q3198" s="4">
        <v>296.161</v>
      </c>
      <c r="R3198" s="4">
        <v>283.48</v>
      </c>
      <c r="S3198" s="4">
        <v>279.012</v>
      </c>
      <c r="T3198" s="4">
        <v>284.82400000000001</v>
      </c>
      <c r="U3198" s="4">
        <v>296.50299999999999</v>
      </c>
      <c r="V3198" s="4">
        <v>295.39999999999998</v>
      </c>
      <c r="W3198" s="4">
        <v>280.548</v>
      </c>
      <c r="X3198" s="4">
        <v>213.92699999999999</v>
      </c>
      <c r="Y3198" s="4">
        <v>144.40700000000001</v>
      </c>
      <c r="Z3198" s="4">
        <v>63.387</v>
      </c>
      <c r="AA3198" s="4">
        <v>10.304</v>
      </c>
    </row>
    <row r="3199" spans="1:27" s="6" customFormat="1" x14ac:dyDescent="0.3">
      <c r="A3199" s="40">
        <v>3198</v>
      </c>
      <c r="B3199" s="18" t="s">
        <v>323</v>
      </c>
      <c r="C3199" s="43" t="s">
        <v>222</v>
      </c>
      <c r="D3199" s="41"/>
      <c r="E3199" s="41">
        <v>756</v>
      </c>
      <c r="F3199" s="41">
        <v>2070</v>
      </c>
      <c r="G3199" s="4">
        <v>231.66</v>
      </c>
      <c r="H3199" s="4">
        <v>235.57499999999999</v>
      </c>
      <c r="I3199" s="4">
        <v>239.547</v>
      </c>
      <c r="J3199" s="4">
        <v>248.078</v>
      </c>
      <c r="K3199" s="4">
        <v>259.71699999999998</v>
      </c>
      <c r="L3199" s="4">
        <v>268.37299999999999</v>
      </c>
      <c r="M3199" s="4">
        <v>276.2</v>
      </c>
      <c r="N3199" s="4">
        <v>286.25599999999997</v>
      </c>
      <c r="O3199" s="4">
        <v>297.98099999999999</v>
      </c>
      <c r="P3199" s="4">
        <v>306.87799999999999</v>
      </c>
      <c r="Q3199" s="4">
        <v>309.27699999999999</v>
      </c>
      <c r="R3199" s="4">
        <v>296.27600000000001</v>
      </c>
      <c r="S3199" s="4">
        <v>282.59100000000001</v>
      </c>
      <c r="T3199" s="4">
        <v>277</v>
      </c>
      <c r="U3199" s="4">
        <v>281.32</v>
      </c>
      <c r="V3199" s="4">
        <v>290.18599999999998</v>
      </c>
      <c r="W3199" s="4">
        <v>281.11500000000001</v>
      </c>
      <c r="X3199" s="4">
        <v>244.58099999999999</v>
      </c>
      <c r="Y3199" s="4">
        <v>148.26300000000001</v>
      </c>
      <c r="Z3199" s="4">
        <v>61.954000000000001</v>
      </c>
      <c r="AA3199" s="4">
        <v>12.44</v>
      </c>
    </row>
    <row r="3200" spans="1:27" s="6" customFormat="1" x14ac:dyDescent="0.3">
      <c r="A3200" s="40">
        <v>3199</v>
      </c>
      <c r="B3200" s="18" t="s">
        <v>323</v>
      </c>
      <c r="C3200" s="43" t="s">
        <v>222</v>
      </c>
      <c r="D3200" s="41"/>
      <c r="E3200" s="41">
        <v>756</v>
      </c>
      <c r="F3200" s="41">
        <v>2075</v>
      </c>
      <c r="G3200" s="4">
        <v>231.92400000000001</v>
      </c>
      <c r="H3200" s="4">
        <v>233.679</v>
      </c>
      <c r="I3200" s="4">
        <v>237.227</v>
      </c>
      <c r="J3200" s="4">
        <v>248.33099999999999</v>
      </c>
      <c r="K3200" s="4">
        <v>263.37099999999998</v>
      </c>
      <c r="L3200" s="4">
        <v>273.85899999999998</v>
      </c>
      <c r="M3200" s="4">
        <v>278.649</v>
      </c>
      <c r="N3200" s="4">
        <v>282.99700000000001</v>
      </c>
      <c r="O3200" s="4">
        <v>290.53199999999998</v>
      </c>
      <c r="P3200" s="4">
        <v>300.49299999999999</v>
      </c>
      <c r="Q3200" s="4">
        <v>308.09500000000003</v>
      </c>
      <c r="R3200" s="4">
        <v>309.42200000000003</v>
      </c>
      <c r="S3200" s="4">
        <v>295.49599999999998</v>
      </c>
      <c r="T3200" s="4">
        <v>280.84800000000001</v>
      </c>
      <c r="U3200" s="4">
        <v>274.08499999999998</v>
      </c>
      <c r="V3200" s="4">
        <v>276.17599999999999</v>
      </c>
      <c r="W3200" s="4">
        <v>277.87400000000002</v>
      </c>
      <c r="X3200" s="4">
        <v>248.374</v>
      </c>
      <c r="Y3200" s="4">
        <v>173.768</v>
      </c>
      <c r="Z3200" s="4">
        <v>65.944000000000003</v>
      </c>
      <c r="AA3200" s="4">
        <v>12.952999999999999</v>
      </c>
    </row>
    <row r="3201" spans="1:27" s="6" customFormat="1" x14ac:dyDescent="0.3">
      <c r="A3201" s="40">
        <v>3200</v>
      </c>
      <c r="B3201" s="18" t="s">
        <v>323</v>
      </c>
      <c r="C3201" s="43" t="s">
        <v>222</v>
      </c>
      <c r="D3201" s="41"/>
      <c r="E3201" s="41">
        <v>756</v>
      </c>
      <c r="F3201" s="41">
        <v>2080</v>
      </c>
      <c r="G3201" s="4">
        <v>233.8</v>
      </c>
      <c r="H3201" s="4">
        <v>233.81100000000001</v>
      </c>
      <c r="I3201" s="4">
        <v>235.22200000000001</v>
      </c>
      <c r="J3201" s="4">
        <v>245.429</v>
      </c>
      <c r="K3201" s="4">
        <v>262.60500000000002</v>
      </c>
      <c r="L3201" s="4">
        <v>276.572</v>
      </c>
      <c r="M3201" s="4">
        <v>283.452</v>
      </c>
      <c r="N3201" s="4">
        <v>285.00200000000001</v>
      </c>
      <c r="O3201" s="4">
        <v>287.00799999999998</v>
      </c>
      <c r="P3201" s="4">
        <v>292.91199999999998</v>
      </c>
      <c r="Q3201" s="4">
        <v>301.68400000000003</v>
      </c>
      <c r="R3201" s="4">
        <v>308.30900000000003</v>
      </c>
      <c r="S3201" s="4">
        <v>308.75</v>
      </c>
      <c r="T3201" s="4">
        <v>293.94900000000001</v>
      </c>
      <c r="U3201" s="4">
        <v>278.35000000000002</v>
      </c>
      <c r="V3201" s="4">
        <v>269.84500000000003</v>
      </c>
      <c r="W3201" s="4">
        <v>266.02699999999999</v>
      </c>
      <c r="X3201" s="4">
        <v>248.751</v>
      </c>
      <c r="Y3201" s="4">
        <v>180.953</v>
      </c>
      <c r="Z3201" s="4">
        <v>80.241</v>
      </c>
      <c r="AA3201" s="4">
        <v>14.194000000000001</v>
      </c>
    </row>
    <row r="3202" spans="1:27" s="6" customFormat="1" x14ac:dyDescent="0.3">
      <c r="A3202" s="40">
        <v>3201</v>
      </c>
      <c r="B3202" s="18" t="s">
        <v>323</v>
      </c>
      <c r="C3202" s="43" t="s">
        <v>222</v>
      </c>
      <c r="D3202" s="41"/>
      <c r="E3202" s="41">
        <v>756</v>
      </c>
      <c r="F3202" s="41">
        <v>2085</v>
      </c>
      <c r="G3202" s="4">
        <v>235.75700000000001</v>
      </c>
      <c r="H3202" s="4">
        <v>235.55199999999999</v>
      </c>
      <c r="I3202" s="4">
        <v>235.245</v>
      </c>
      <c r="J3202" s="4">
        <v>242.84</v>
      </c>
      <c r="K3202" s="4">
        <v>258.69</v>
      </c>
      <c r="L3202" s="4">
        <v>274.86900000000003</v>
      </c>
      <c r="M3202" s="4">
        <v>285.48599999999999</v>
      </c>
      <c r="N3202" s="4">
        <v>289.35700000000003</v>
      </c>
      <c r="O3202" s="4">
        <v>288.738</v>
      </c>
      <c r="P3202" s="4">
        <v>289.24400000000003</v>
      </c>
      <c r="Q3202" s="4">
        <v>294.06799999999998</v>
      </c>
      <c r="R3202" s="4">
        <v>301.96699999999998</v>
      </c>
      <c r="S3202" s="4">
        <v>307.798</v>
      </c>
      <c r="T3202" s="4">
        <v>307.39600000000002</v>
      </c>
      <c r="U3202" s="4">
        <v>291.75599999999997</v>
      </c>
      <c r="V3202" s="4">
        <v>274.74299999999999</v>
      </c>
      <c r="W3202" s="4">
        <v>261.33800000000002</v>
      </c>
      <c r="X3202" s="4">
        <v>241.12899999999999</v>
      </c>
      <c r="Y3202" s="4">
        <v>185.77199999999999</v>
      </c>
      <c r="Z3202" s="4">
        <v>86.8</v>
      </c>
      <c r="AA3202" s="4">
        <v>17.573</v>
      </c>
    </row>
    <row r="3203" spans="1:27" s="6" customFormat="1" x14ac:dyDescent="0.3">
      <c r="A3203" s="40">
        <v>3202</v>
      </c>
      <c r="B3203" s="18" t="s">
        <v>323</v>
      </c>
      <c r="C3203" s="43" t="s">
        <v>222</v>
      </c>
      <c r="D3203" s="41"/>
      <c r="E3203" s="41">
        <v>756</v>
      </c>
      <c r="F3203" s="41">
        <v>2090</v>
      </c>
      <c r="G3203" s="4">
        <v>235.96100000000001</v>
      </c>
      <c r="H3203" s="4">
        <v>237.37700000000001</v>
      </c>
      <c r="I3203" s="4">
        <v>236.87700000000001</v>
      </c>
      <c r="J3203" s="4">
        <v>242.279</v>
      </c>
      <c r="K3203" s="4">
        <v>255.08199999999999</v>
      </c>
      <c r="L3203" s="4">
        <v>270.01499999999999</v>
      </c>
      <c r="M3203" s="4">
        <v>283.10399999999998</v>
      </c>
      <c r="N3203" s="4">
        <v>290.94600000000003</v>
      </c>
      <c r="O3203" s="4">
        <v>292.81599999999997</v>
      </c>
      <c r="P3203" s="4">
        <v>290.81799999999998</v>
      </c>
      <c r="Q3203" s="4">
        <v>290.35300000000001</v>
      </c>
      <c r="R3203" s="4">
        <v>294.40699999999998</v>
      </c>
      <c r="S3203" s="4">
        <v>301.61599999999999</v>
      </c>
      <c r="T3203" s="4">
        <v>306.70600000000002</v>
      </c>
      <c r="U3203" s="4">
        <v>305.50200000000001</v>
      </c>
      <c r="V3203" s="4">
        <v>288.63200000000001</v>
      </c>
      <c r="W3203" s="4">
        <v>267.40699999999998</v>
      </c>
      <c r="X3203" s="4">
        <v>239.71299999999999</v>
      </c>
      <c r="Y3203" s="4">
        <v>184.56200000000001</v>
      </c>
      <c r="Z3203" s="4">
        <v>92.650999999999996</v>
      </c>
      <c r="AA3203" s="4">
        <v>20.117999999999999</v>
      </c>
    </row>
    <row r="3204" spans="1:27" s="6" customFormat="1" x14ac:dyDescent="0.3">
      <c r="A3204" s="40">
        <v>3203</v>
      </c>
      <c r="B3204" s="18" t="s">
        <v>323</v>
      </c>
      <c r="C3204" s="43" t="s">
        <v>222</v>
      </c>
      <c r="D3204" s="41"/>
      <c r="E3204" s="41">
        <v>756</v>
      </c>
      <c r="F3204" s="41">
        <v>2095</v>
      </c>
      <c r="G3204" s="4">
        <v>234.00399999999999</v>
      </c>
      <c r="H3204" s="4">
        <v>237.447</v>
      </c>
      <c r="I3204" s="4">
        <v>238.59</v>
      </c>
      <c r="J3204" s="4">
        <v>243.327</v>
      </c>
      <c r="K3204" s="4">
        <v>253.506</v>
      </c>
      <c r="L3204" s="4">
        <v>265.46499999999997</v>
      </c>
      <c r="M3204" s="4">
        <v>277.56799999999998</v>
      </c>
      <c r="N3204" s="4">
        <v>288.11500000000001</v>
      </c>
      <c r="O3204" s="4">
        <v>294.12599999999998</v>
      </c>
      <c r="P3204" s="4">
        <v>294.74299999999999</v>
      </c>
      <c r="Q3204" s="4">
        <v>291.863</v>
      </c>
      <c r="R3204" s="4">
        <v>290.72000000000003</v>
      </c>
      <c r="S3204" s="4">
        <v>294.18799999999999</v>
      </c>
      <c r="T3204" s="4">
        <v>300.76600000000002</v>
      </c>
      <c r="U3204" s="4">
        <v>305.17399999999998</v>
      </c>
      <c r="V3204" s="4">
        <v>302.82799999999997</v>
      </c>
      <c r="W3204" s="4">
        <v>282.16399999999999</v>
      </c>
      <c r="X3204" s="4">
        <v>247.983</v>
      </c>
      <c r="Y3204" s="4">
        <v>187.87100000000001</v>
      </c>
      <c r="Z3204" s="4">
        <v>95.686000000000007</v>
      </c>
      <c r="AA3204" s="4">
        <v>22.524000000000001</v>
      </c>
    </row>
    <row r="3205" spans="1:27" s="6" customFormat="1" x14ac:dyDescent="0.3">
      <c r="A3205" s="40">
        <v>3204</v>
      </c>
      <c r="B3205" s="18" t="s">
        <v>323</v>
      </c>
      <c r="C3205" s="43" t="s">
        <v>222</v>
      </c>
      <c r="D3205" s="41"/>
      <c r="E3205" s="41">
        <v>756</v>
      </c>
      <c r="F3205" s="41">
        <v>2100</v>
      </c>
      <c r="G3205" s="4">
        <v>230.83500000000001</v>
      </c>
      <c r="H3205" s="4">
        <v>235.35599999999999</v>
      </c>
      <c r="I3205" s="4">
        <v>238.55099999999999</v>
      </c>
      <c r="J3205" s="4">
        <v>244.453</v>
      </c>
      <c r="K3205" s="4">
        <v>253.535</v>
      </c>
      <c r="L3205" s="4">
        <v>262.95</v>
      </c>
      <c r="M3205" s="4">
        <v>272.33499999999998</v>
      </c>
      <c r="N3205" s="4">
        <v>282.13299999999998</v>
      </c>
      <c r="O3205" s="4">
        <v>291.01499999999999</v>
      </c>
      <c r="P3205" s="4">
        <v>295.89400000000001</v>
      </c>
      <c r="Q3205" s="4">
        <v>295.72000000000003</v>
      </c>
      <c r="R3205" s="4">
        <v>292.24400000000003</v>
      </c>
      <c r="S3205" s="4">
        <v>290.60199999999998</v>
      </c>
      <c r="T3205" s="4">
        <v>293.55799999999999</v>
      </c>
      <c r="U3205" s="4">
        <v>299.58300000000003</v>
      </c>
      <c r="V3205" s="4">
        <v>303.05099999999999</v>
      </c>
      <c r="W3205" s="4">
        <v>297.24700000000001</v>
      </c>
      <c r="X3205" s="4">
        <v>264.45600000000002</v>
      </c>
      <c r="Y3205" s="4">
        <v>199.04900000000001</v>
      </c>
      <c r="Z3205" s="4">
        <v>101.43899999999999</v>
      </c>
      <c r="AA3205" s="4">
        <v>24.527999999999999</v>
      </c>
    </row>
    <row r="3206" spans="1:27" s="6" customFormat="1" x14ac:dyDescent="0.3">
      <c r="A3206" s="40">
        <v>3205</v>
      </c>
      <c r="B3206" s="18" t="s">
        <v>323</v>
      </c>
      <c r="C3206" s="19" t="s">
        <v>223</v>
      </c>
      <c r="D3206" s="41"/>
      <c r="E3206" s="41">
        <v>904</v>
      </c>
      <c r="F3206" s="41">
        <v>2015</v>
      </c>
      <c r="G3206" s="4">
        <v>26145.3</v>
      </c>
      <c r="H3206" s="4">
        <v>26179.194</v>
      </c>
      <c r="I3206" s="4">
        <v>26869.313999999998</v>
      </c>
      <c r="J3206" s="4">
        <v>27399.151000000002</v>
      </c>
      <c r="K3206" s="4">
        <v>26981.749</v>
      </c>
      <c r="L3206" s="4">
        <v>26308.108</v>
      </c>
      <c r="M3206" s="4">
        <v>25199.687000000002</v>
      </c>
      <c r="N3206" s="4">
        <v>23390.532999999999</v>
      </c>
      <c r="O3206" s="4">
        <v>21318.298999999999</v>
      </c>
      <c r="P3206" s="4">
        <v>19314.314999999999</v>
      </c>
      <c r="Q3206" s="4">
        <v>17243.812000000002</v>
      </c>
      <c r="R3206" s="4">
        <v>14404.178</v>
      </c>
      <c r="S3206" s="4">
        <v>11910.413</v>
      </c>
      <c r="T3206" s="4">
        <v>8937.7289999999994</v>
      </c>
      <c r="U3206" s="4">
        <v>6716.2790000000005</v>
      </c>
      <c r="V3206" s="4">
        <v>4978.6940000000004</v>
      </c>
      <c r="W3206" s="4">
        <v>3358.335</v>
      </c>
      <c r="X3206" s="4">
        <v>1980.4449999999999</v>
      </c>
      <c r="Y3206" s="4">
        <v>831.30499999999995</v>
      </c>
      <c r="Z3206" s="4">
        <v>232.20099999999999</v>
      </c>
      <c r="AA3206" s="4">
        <v>40.991999999999997</v>
      </c>
    </row>
    <row r="3207" spans="1:27" s="6" customFormat="1" x14ac:dyDescent="0.3">
      <c r="A3207" s="40">
        <v>3206</v>
      </c>
      <c r="B3207" s="18" t="s">
        <v>323</v>
      </c>
      <c r="C3207" s="19" t="s">
        <v>223</v>
      </c>
      <c r="D3207" s="41"/>
      <c r="E3207" s="41">
        <v>904</v>
      </c>
      <c r="F3207" s="41">
        <v>2020</v>
      </c>
      <c r="G3207" s="4">
        <v>25595.478999999999</v>
      </c>
      <c r="H3207" s="4">
        <v>26026.954000000002</v>
      </c>
      <c r="I3207" s="4">
        <v>26075.420999999998</v>
      </c>
      <c r="J3207" s="4">
        <v>26723.429</v>
      </c>
      <c r="K3207" s="4">
        <v>27195.628000000001</v>
      </c>
      <c r="L3207" s="4">
        <v>26757.163</v>
      </c>
      <c r="M3207" s="4">
        <v>26088.883999999998</v>
      </c>
      <c r="N3207" s="4">
        <v>24977.100999999999</v>
      </c>
      <c r="O3207" s="4">
        <v>23153.888999999999</v>
      </c>
      <c r="P3207" s="4">
        <v>21041.633000000002</v>
      </c>
      <c r="Q3207" s="4">
        <v>18969.523000000001</v>
      </c>
      <c r="R3207" s="4">
        <v>16797.752</v>
      </c>
      <c r="S3207" s="4">
        <v>13856.699000000001</v>
      </c>
      <c r="T3207" s="4">
        <v>11220.587</v>
      </c>
      <c r="U3207" s="4">
        <v>8141.5810000000001</v>
      </c>
      <c r="V3207" s="4">
        <v>5794.2290000000003</v>
      </c>
      <c r="W3207" s="4">
        <v>3934.8319999999999</v>
      </c>
      <c r="X3207" s="4">
        <v>2314.154</v>
      </c>
      <c r="Y3207" s="4">
        <v>1113.4739999999999</v>
      </c>
      <c r="Z3207" s="4">
        <v>349.71899999999999</v>
      </c>
      <c r="AA3207" s="4">
        <v>64.872</v>
      </c>
    </row>
    <row r="3208" spans="1:27" s="6" customFormat="1" x14ac:dyDescent="0.3">
      <c r="A3208" s="40">
        <v>3207</v>
      </c>
      <c r="B3208" s="18" t="s">
        <v>323</v>
      </c>
      <c r="C3208" s="19" t="s">
        <v>223</v>
      </c>
      <c r="D3208" s="41"/>
      <c r="E3208" s="41">
        <v>904</v>
      </c>
      <c r="F3208" s="41">
        <v>2025</v>
      </c>
      <c r="G3208" s="4">
        <v>24784.071</v>
      </c>
      <c r="H3208" s="4">
        <v>25494.769</v>
      </c>
      <c r="I3208" s="4">
        <v>25946.341</v>
      </c>
      <c r="J3208" s="4">
        <v>25951.442999999999</v>
      </c>
      <c r="K3208" s="4">
        <v>26540.839</v>
      </c>
      <c r="L3208" s="4">
        <v>26991.382000000001</v>
      </c>
      <c r="M3208" s="4">
        <v>26554.808000000001</v>
      </c>
      <c r="N3208" s="4">
        <v>25880.061000000002</v>
      </c>
      <c r="O3208" s="4">
        <v>24746.781999999999</v>
      </c>
      <c r="P3208" s="4">
        <v>22879.047999999999</v>
      </c>
      <c r="Q3208" s="4">
        <v>20697.746999999999</v>
      </c>
      <c r="R3208" s="4">
        <v>18518.527999999998</v>
      </c>
      <c r="S3208" s="4">
        <v>16207.603999999999</v>
      </c>
      <c r="T3208" s="4">
        <v>13112.499</v>
      </c>
      <c r="U3208" s="4">
        <v>10289.514999999999</v>
      </c>
      <c r="V3208" s="4">
        <v>7091.6869999999999</v>
      </c>
      <c r="W3208" s="4">
        <v>4641.3419999999996</v>
      </c>
      <c r="X3208" s="4">
        <v>2758.491</v>
      </c>
      <c r="Y3208" s="4">
        <v>1329.5719999999999</v>
      </c>
      <c r="Z3208" s="4">
        <v>479.94</v>
      </c>
      <c r="AA3208" s="4">
        <v>100.986</v>
      </c>
    </row>
    <row r="3209" spans="1:27" s="6" customFormat="1" x14ac:dyDescent="0.3">
      <c r="A3209" s="40">
        <v>3208</v>
      </c>
      <c r="B3209" s="18" t="s">
        <v>323</v>
      </c>
      <c r="C3209" s="19" t="s">
        <v>223</v>
      </c>
      <c r="D3209" s="41"/>
      <c r="E3209" s="41">
        <v>904</v>
      </c>
      <c r="F3209" s="41">
        <v>2030</v>
      </c>
      <c r="G3209" s="4">
        <v>23908.985000000001</v>
      </c>
      <c r="H3209" s="4">
        <v>24700.557000000001</v>
      </c>
      <c r="I3209" s="4">
        <v>25429.123</v>
      </c>
      <c r="J3209" s="4">
        <v>25841.196</v>
      </c>
      <c r="K3209" s="4">
        <v>25793.904999999999</v>
      </c>
      <c r="L3209" s="4">
        <v>26361.832999999999</v>
      </c>
      <c r="M3209" s="4">
        <v>26809.656999999999</v>
      </c>
      <c r="N3209" s="4">
        <v>26363.422999999999</v>
      </c>
      <c r="O3209" s="4">
        <v>25663.759999999998</v>
      </c>
      <c r="P3209" s="4">
        <v>24476.078000000001</v>
      </c>
      <c r="Q3209" s="4">
        <v>22531.14</v>
      </c>
      <c r="R3209" s="4">
        <v>20241.682000000001</v>
      </c>
      <c r="S3209" s="4">
        <v>17913.678</v>
      </c>
      <c r="T3209" s="4">
        <v>15396.759</v>
      </c>
      <c r="U3209" s="4">
        <v>12093.941000000001</v>
      </c>
      <c r="V3209" s="4">
        <v>9040.85</v>
      </c>
      <c r="W3209" s="4">
        <v>5751.1379999999999</v>
      </c>
      <c r="X3209" s="4">
        <v>3309.5509999999999</v>
      </c>
      <c r="Y3209" s="4">
        <v>1618.317</v>
      </c>
      <c r="Z3209" s="4">
        <v>587.18200000000002</v>
      </c>
      <c r="AA3209" s="4">
        <v>145.286</v>
      </c>
    </row>
    <row r="3210" spans="1:27" s="6" customFormat="1" x14ac:dyDescent="0.3">
      <c r="A3210" s="40">
        <v>3209</v>
      </c>
      <c r="B3210" s="18" t="s">
        <v>323</v>
      </c>
      <c r="C3210" s="19" t="s">
        <v>223</v>
      </c>
      <c r="D3210" s="41"/>
      <c r="E3210" s="41">
        <v>904</v>
      </c>
      <c r="F3210" s="41">
        <v>2035</v>
      </c>
      <c r="G3210" s="4">
        <v>23077.244999999999</v>
      </c>
      <c r="H3210" s="4">
        <v>23834.166000000001</v>
      </c>
      <c r="I3210" s="4">
        <v>24638.848000000002</v>
      </c>
      <c r="J3210" s="4">
        <v>25327.972000000002</v>
      </c>
      <c r="K3210" s="4">
        <v>25688.893</v>
      </c>
      <c r="L3210" s="4">
        <v>25622.791000000001</v>
      </c>
      <c r="M3210" s="4">
        <v>26189.562999999998</v>
      </c>
      <c r="N3210" s="4">
        <v>26626.764999999999</v>
      </c>
      <c r="O3210" s="4">
        <v>26155.984</v>
      </c>
      <c r="P3210" s="4">
        <v>25401.442999999999</v>
      </c>
      <c r="Q3210" s="4">
        <v>24126.722000000002</v>
      </c>
      <c r="R3210" s="4">
        <v>22065.856</v>
      </c>
      <c r="S3210" s="4">
        <v>19626.114000000001</v>
      </c>
      <c r="T3210" s="4">
        <v>17078.088</v>
      </c>
      <c r="U3210" s="4">
        <v>14276.097</v>
      </c>
      <c r="V3210" s="4">
        <v>10710.677</v>
      </c>
      <c r="W3210" s="4">
        <v>7416.8990000000003</v>
      </c>
      <c r="X3210" s="4">
        <v>4165.6540000000005</v>
      </c>
      <c r="Y3210" s="4">
        <v>1980.444</v>
      </c>
      <c r="Z3210" s="4">
        <v>732.22400000000005</v>
      </c>
      <c r="AA3210" s="4">
        <v>187.28</v>
      </c>
    </row>
    <row r="3211" spans="1:27" s="6" customFormat="1" x14ac:dyDescent="0.3">
      <c r="A3211" s="40">
        <v>3210</v>
      </c>
      <c r="B3211" s="18" t="s">
        <v>323</v>
      </c>
      <c r="C3211" s="19" t="s">
        <v>223</v>
      </c>
      <c r="D3211" s="41"/>
      <c r="E3211" s="41">
        <v>904</v>
      </c>
      <c r="F3211" s="41">
        <v>2040</v>
      </c>
      <c r="G3211" s="4">
        <v>22323.527999999998</v>
      </c>
      <c r="H3211" s="4">
        <v>23010.548999999999</v>
      </c>
      <c r="I3211" s="4">
        <v>23777.256000000001</v>
      </c>
      <c r="J3211" s="4">
        <v>24543.853999999999</v>
      </c>
      <c r="K3211" s="4">
        <v>25183.718000000001</v>
      </c>
      <c r="L3211" s="4">
        <v>25526.312999999998</v>
      </c>
      <c r="M3211" s="4">
        <v>25461.669000000002</v>
      </c>
      <c r="N3211" s="4">
        <v>26019.598999999998</v>
      </c>
      <c r="O3211" s="4">
        <v>26430.378000000001</v>
      </c>
      <c r="P3211" s="4">
        <v>25905.837</v>
      </c>
      <c r="Q3211" s="4">
        <v>25063.646000000001</v>
      </c>
      <c r="R3211" s="4">
        <v>23660.034</v>
      </c>
      <c r="S3211" s="4">
        <v>21439.118999999999</v>
      </c>
      <c r="T3211" s="4">
        <v>18773.656999999999</v>
      </c>
      <c r="U3211" s="4">
        <v>15914.637000000001</v>
      </c>
      <c r="V3211" s="4">
        <v>12736.61</v>
      </c>
      <c r="W3211" s="4">
        <v>8880.4940000000006</v>
      </c>
      <c r="X3211" s="4">
        <v>5451.4179999999997</v>
      </c>
      <c r="Y3211" s="4">
        <v>2539.259</v>
      </c>
      <c r="Z3211" s="4">
        <v>915.08299999999997</v>
      </c>
      <c r="AA3211" s="4">
        <v>240.96899999999999</v>
      </c>
    </row>
    <row r="3212" spans="1:27" s="6" customFormat="1" x14ac:dyDescent="0.3">
      <c r="A3212" s="40">
        <v>3211</v>
      </c>
      <c r="B3212" s="18" t="s">
        <v>323</v>
      </c>
      <c r="C3212" s="19" t="s">
        <v>223</v>
      </c>
      <c r="D3212" s="41"/>
      <c r="E3212" s="41">
        <v>904</v>
      </c>
      <c r="F3212" s="41">
        <v>2045</v>
      </c>
      <c r="G3212" s="4">
        <v>21659.231</v>
      </c>
      <c r="H3212" s="4">
        <v>22263.232</v>
      </c>
      <c r="I3212" s="4">
        <v>22956.973999999998</v>
      </c>
      <c r="J3212" s="4">
        <v>23686.330999999998</v>
      </c>
      <c r="K3212" s="4">
        <v>24405.453000000001</v>
      </c>
      <c r="L3212" s="4">
        <v>25027.67</v>
      </c>
      <c r="M3212" s="4">
        <v>25372.425999999999</v>
      </c>
      <c r="N3212" s="4">
        <v>25302.918000000001</v>
      </c>
      <c r="O3212" s="4">
        <v>25837.348999999998</v>
      </c>
      <c r="P3212" s="4">
        <v>26193.292000000001</v>
      </c>
      <c r="Q3212" s="4">
        <v>25583.933000000001</v>
      </c>
      <c r="R3212" s="4">
        <v>24611.972000000002</v>
      </c>
      <c r="S3212" s="4">
        <v>23031.992999999999</v>
      </c>
      <c r="T3212" s="4">
        <v>20568.800999999999</v>
      </c>
      <c r="U3212" s="4">
        <v>17577.915000000001</v>
      </c>
      <c r="V3212" s="4">
        <v>14297.837</v>
      </c>
      <c r="W3212" s="4">
        <v>10667.28</v>
      </c>
      <c r="X3212" s="4">
        <v>6618.0680000000002</v>
      </c>
      <c r="Y3212" s="4">
        <v>3382.4119999999998</v>
      </c>
      <c r="Z3212" s="4">
        <v>1198.4839999999999</v>
      </c>
      <c r="AA3212" s="4">
        <v>308.23099999999999</v>
      </c>
    </row>
    <row r="3213" spans="1:27" s="6" customFormat="1" x14ac:dyDescent="0.3">
      <c r="A3213" s="40">
        <v>3212</v>
      </c>
      <c r="B3213" s="18" t="s">
        <v>323</v>
      </c>
      <c r="C3213" s="19" t="s">
        <v>223</v>
      </c>
      <c r="D3213" s="41"/>
      <c r="E3213" s="41">
        <v>904</v>
      </c>
      <c r="F3213" s="41">
        <v>2050</v>
      </c>
      <c r="G3213" s="4">
        <v>21031.294999999998</v>
      </c>
      <c r="H3213" s="4">
        <v>21604.050999999999</v>
      </c>
      <c r="I3213" s="4">
        <v>22212.46</v>
      </c>
      <c r="J3213" s="4">
        <v>22869.503000000001</v>
      </c>
      <c r="K3213" s="4">
        <v>23553.085999999999</v>
      </c>
      <c r="L3213" s="4">
        <v>24255.649000000001</v>
      </c>
      <c r="M3213" s="4">
        <v>24880.786</v>
      </c>
      <c r="N3213" s="4">
        <v>25221.701000000001</v>
      </c>
      <c r="O3213" s="4">
        <v>25134.280999999999</v>
      </c>
      <c r="P3213" s="4">
        <v>25618.895</v>
      </c>
      <c r="Q3213" s="4">
        <v>25888.957999999999</v>
      </c>
      <c r="R3213" s="4">
        <v>25153.646000000001</v>
      </c>
      <c r="S3213" s="4">
        <v>24003.976999999999</v>
      </c>
      <c r="T3213" s="4">
        <v>22157.005000000001</v>
      </c>
      <c r="U3213" s="4">
        <v>19337.64</v>
      </c>
      <c r="V3213" s="4">
        <v>15895.644</v>
      </c>
      <c r="W3213" s="4">
        <v>12086.803</v>
      </c>
      <c r="X3213" s="4">
        <v>8055.7920000000004</v>
      </c>
      <c r="Y3213" s="4">
        <v>4176.4740000000002</v>
      </c>
      <c r="Z3213" s="4">
        <v>1628.5050000000001</v>
      </c>
      <c r="AA3213" s="4">
        <v>409.68900000000002</v>
      </c>
    </row>
    <row r="3214" spans="1:27" s="6" customFormat="1" x14ac:dyDescent="0.3">
      <c r="A3214" s="40">
        <v>3213</v>
      </c>
      <c r="B3214" s="18" t="s">
        <v>323</v>
      </c>
      <c r="C3214" s="19" t="s">
        <v>223</v>
      </c>
      <c r="D3214" s="41"/>
      <c r="E3214" s="41">
        <v>904</v>
      </c>
      <c r="F3214" s="41">
        <v>2055</v>
      </c>
      <c r="G3214" s="4">
        <v>20392.143</v>
      </c>
      <c r="H3214" s="4">
        <v>20981.562000000002</v>
      </c>
      <c r="I3214" s="4">
        <v>21557.135999999999</v>
      </c>
      <c r="J3214" s="4">
        <v>22130.951000000001</v>
      </c>
      <c r="K3214" s="4">
        <v>22745.422999999999</v>
      </c>
      <c r="L3214" s="4">
        <v>23413.914000000001</v>
      </c>
      <c r="M3214" s="4">
        <v>24119.812999999998</v>
      </c>
      <c r="N3214" s="4">
        <v>24741.429</v>
      </c>
      <c r="O3214" s="4">
        <v>25064.934000000001</v>
      </c>
      <c r="P3214" s="4">
        <v>24935.392</v>
      </c>
      <c r="Q3214" s="4">
        <v>25341.098999999998</v>
      </c>
      <c r="R3214" s="4">
        <v>25483.49</v>
      </c>
      <c r="S3214" s="4">
        <v>24575.646000000001</v>
      </c>
      <c r="T3214" s="4">
        <v>23154.471000000001</v>
      </c>
      <c r="U3214" s="4">
        <v>20911.031999999999</v>
      </c>
      <c r="V3214" s="4">
        <v>17587.915000000001</v>
      </c>
      <c r="W3214" s="4">
        <v>13559.928</v>
      </c>
      <c r="X3214" s="4">
        <v>9242.5190000000002</v>
      </c>
      <c r="Y3214" s="4">
        <v>5174.1899999999996</v>
      </c>
      <c r="Z3214" s="4">
        <v>2053.9409999999998</v>
      </c>
      <c r="AA3214" s="4">
        <v>564.32299999999998</v>
      </c>
    </row>
    <row r="3215" spans="1:27" s="6" customFormat="1" x14ac:dyDescent="0.3">
      <c r="A3215" s="40">
        <v>3214</v>
      </c>
      <c r="B3215" s="18" t="s">
        <v>323</v>
      </c>
      <c r="C3215" s="19" t="s">
        <v>223</v>
      </c>
      <c r="D3215" s="41"/>
      <c r="E3215" s="41">
        <v>904</v>
      </c>
      <c r="F3215" s="41">
        <v>2060</v>
      </c>
      <c r="G3215" s="4">
        <v>19741.949000000001</v>
      </c>
      <c r="H3215" s="4">
        <v>20347.217000000001</v>
      </c>
      <c r="I3215" s="4">
        <v>20938.181</v>
      </c>
      <c r="J3215" s="4">
        <v>21481.143</v>
      </c>
      <c r="K3215" s="4">
        <v>22015.406999999999</v>
      </c>
      <c r="L3215" s="4">
        <v>22616.17</v>
      </c>
      <c r="M3215" s="4">
        <v>23288.583999999999</v>
      </c>
      <c r="N3215" s="4">
        <v>23991.928</v>
      </c>
      <c r="O3215" s="4">
        <v>24597.128000000001</v>
      </c>
      <c r="P3215" s="4">
        <v>24880.2</v>
      </c>
      <c r="Q3215" s="4">
        <v>24683.103999999999</v>
      </c>
      <c r="R3215" s="4">
        <v>24971.133999999998</v>
      </c>
      <c r="S3215" s="4">
        <v>24939.214</v>
      </c>
      <c r="T3215" s="4">
        <v>23764.861000000001</v>
      </c>
      <c r="U3215" s="4">
        <v>21934.348000000002</v>
      </c>
      <c r="V3215" s="4">
        <v>19120.905999999999</v>
      </c>
      <c r="W3215" s="4">
        <v>15120.401</v>
      </c>
      <c r="X3215" s="4">
        <v>10494.058000000001</v>
      </c>
      <c r="Y3215" s="4">
        <v>6029.9780000000001</v>
      </c>
      <c r="Z3215" s="4">
        <v>2601.1260000000002</v>
      </c>
      <c r="AA3215" s="4">
        <v>740.13199999999995</v>
      </c>
    </row>
    <row r="3216" spans="1:27" s="6" customFormat="1" x14ac:dyDescent="0.3">
      <c r="A3216" s="40">
        <v>3215</v>
      </c>
      <c r="B3216" s="18" t="s">
        <v>323</v>
      </c>
      <c r="C3216" s="19" t="s">
        <v>223</v>
      </c>
      <c r="D3216" s="41"/>
      <c r="E3216" s="41">
        <v>904</v>
      </c>
      <c r="F3216" s="41">
        <v>2065</v>
      </c>
      <c r="G3216" s="4">
        <v>19143.694</v>
      </c>
      <c r="H3216" s="4">
        <v>19701.328000000001</v>
      </c>
      <c r="I3216" s="4">
        <v>20307.163</v>
      </c>
      <c r="J3216" s="4">
        <v>20867.460999999999</v>
      </c>
      <c r="K3216" s="4">
        <v>21373.649000000001</v>
      </c>
      <c r="L3216" s="4">
        <v>21895.583999999999</v>
      </c>
      <c r="M3216" s="4">
        <v>22500.794000000002</v>
      </c>
      <c r="N3216" s="4">
        <v>23171.707999999999</v>
      </c>
      <c r="O3216" s="4">
        <v>23860.550999999999</v>
      </c>
      <c r="P3216" s="4">
        <v>24427.861000000001</v>
      </c>
      <c r="Q3216" s="4">
        <v>24646.365000000002</v>
      </c>
      <c r="R3216" s="4">
        <v>24347.792000000001</v>
      </c>
      <c r="S3216" s="4">
        <v>24475.414000000001</v>
      </c>
      <c r="T3216" s="4">
        <v>24173.626</v>
      </c>
      <c r="U3216" s="4">
        <v>22591.54</v>
      </c>
      <c r="V3216" s="4">
        <v>20163.273000000001</v>
      </c>
      <c r="W3216" s="4">
        <v>16561.334999999999</v>
      </c>
      <c r="X3216" s="4">
        <v>11823.12</v>
      </c>
      <c r="Y3216" s="4">
        <v>6951.83</v>
      </c>
      <c r="Z3216" s="4">
        <v>3088.4929999999999</v>
      </c>
      <c r="AA3216" s="4">
        <v>963.81100000000004</v>
      </c>
    </row>
    <row r="3217" spans="1:27" s="6" customFormat="1" x14ac:dyDescent="0.3">
      <c r="A3217" s="40">
        <v>3216</v>
      </c>
      <c r="B3217" s="18" t="s">
        <v>323</v>
      </c>
      <c r="C3217" s="19" t="s">
        <v>223</v>
      </c>
      <c r="D3217" s="41"/>
      <c r="E3217" s="41">
        <v>904</v>
      </c>
      <c r="F3217" s="41">
        <v>2070</v>
      </c>
      <c r="G3217" s="4">
        <v>18587.312999999998</v>
      </c>
      <c r="H3217" s="4">
        <v>19106.865000000002</v>
      </c>
      <c r="I3217" s="4">
        <v>19664.303</v>
      </c>
      <c r="J3217" s="4">
        <v>20241.424999999999</v>
      </c>
      <c r="K3217" s="4">
        <v>20767.512999999999</v>
      </c>
      <c r="L3217" s="4">
        <v>21262.53</v>
      </c>
      <c r="M3217" s="4">
        <v>21789.267</v>
      </c>
      <c r="N3217" s="4">
        <v>22394.067999999999</v>
      </c>
      <c r="O3217" s="4">
        <v>23052.558000000001</v>
      </c>
      <c r="P3217" s="4">
        <v>23707.241999999998</v>
      </c>
      <c r="Q3217" s="4">
        <v>24214.401999999998</v>
      </c>
      <c r="R3217" s="4">
        <v>24336.076000000001</v>
      </c>
      <c r="S3217" s="4">
        <v>23899.347000000002</v>
      </c>
      <c r="T3217" s="4">
        <v>23776.089</v>
      </c>
      <c r="U3217" s="4">
        <v>23057.917000000001</v>
      </c>
      <c r="V3217" s="4">
        <v>20871.623</v>
      </c>
      <c r="W3217" s="4">
        <v>17596.615000000002</v>
      </c>
      <c r="X3217" s="4">
        <v>13085.717000000001</v>
      </c>
      <c r="Y3217" s="4">
        <v>7939.6369999999997</v>
      </c>
      <c r="Z3217" s="4">
        <v>3627.797</v>
      </c>
      <c r="AA3217" s="4">
        <v>1189.857</v>
      </c>
    </row>
    <row r="3218" spans="1:27" s="6" customFormat="1" x14ac:dyDescent="0.3">
      <c r="A3218" s="40">
        <v>3217</v>
      </c>
      <c r="B3218" s="18" t="s">
        <v>323</v>
      </c>
      <c r="C3218" s="19" t="s">
        <v>223</v>
      </c>
      <c r="D3218" s="41"/>
      <c r="E3218" s="41">
        <v>904</v>
      </c>
      <c r="F3218" s="41">
        <v>2075</v>
      </c>
      <c r="G3218" s="4">
        <v>18092.16</v>
      </c>
      <c r="H3218" s="4">
        <v>18554.284</v>
      </c>
      <c r="I3218" s="4">
        <v>19073.446</v>
      </c>
      <c r="J3218" s="4">
        <v>19603.798999999999</v>
      </c>
      <c r="K3218" s="4">
        <v>20147.767</v>
      </c>
      <c r="L3218" s="4">
        <v>20661.03</v>
      </c>
      <c r="M3218" s="4">
        <v>21160.294000000002</v>
      </c>
      <c r="N3218" s="4">
        <v>21691.867999999999</v>
      </c>
      <c r="O3218" s="4">
        <v>22288.135999999999</v>
      </c>
      <c r="P3218" s="4">
        <v>22916.674999999999</v>
      </c>
      <c r="Q3218" s="4">
        <v>23517.042000000001</v>
      </c>
      <c r="R3218" s="4">
        <v>23932.667000000001</v>
      </c>
      <c r="S3218" s="4">
        <v>23922.445</v>
      </c>
      <c r="T3218" s="4">
        <v>23264.713</v>
      </c>
      <c r="U3218" s="4">
        <v>22748.514999999999</v>
      </c>
      <c r="V3218" s="4">
        <v>21404.971000000001</v>
      </c>
      <c r="W3218" s="4">
        <v>18342.72</v>
      </c>
      <c r="X3218" s="4">
        <v>14048.825999999999</v>
      </c>
      <c r="Y3218" s="4">
        <v>8912.2489999999998</v>
      </c>
      <c r="Z3218" s="4">
        <v>4214.7830000000004</v>
      </c>
      <c r="AA3218" s="4">
        <v>1437.723</v>
      </c>
    </row>
    <row r="3219" spans="1:27" s="6" customFormat="1" x14ac:dyDescent="0.3">
      <c r="A3219" s="40">
        <v>3218</v>
      </c>
      <c r="B3219" s="18" t="s">
        <v>323</v>
      </c>
      <c r="C3219" s="19" t="s">
        <v>223</v>
      </c>
      <c r="D3219" s="41"/>
      <c r="E3219" s="41">
        <v>904</v>
      </c>
      <c r="F3219" s="41">
        <v>2080</v>
      </c>
      <c r="G3219" s="4">
        <v>17628.137999999999</v>
      </c>
      <c r="H3219" s="4">
        <v>18062.171999999999</v>
      </c>
      <c r="I3219" s="4">
        <v>18523.544000000002</v>
      </c>
      <c r="J3219" s="4">
        <v>19017.524000000001</v>
      </c>
      <c r="K3219" s="4">
        <v>19517.307000000001</v>
      </c>
      <c r="L3219" s="4">
        <v>20049.556</v>
      </c>
      <c r="M3219" s="4">
        <v>20567.243999999999</v>
      </c>
      <c r="N3219" s="4">
        <v>21071.62</v>
      </c>
      <c r="O3219" s="4">
        <v>21596.216</v>
      </c>
      <c r="P3219" s="4">
        <v>22166.23</v>
      </c>
      <c r="Q3219" s="4">
        <v>22746.637999999999</v>
      </c>
      <c r="R3219" s="4">
        <v>23264.147000000001</v>
      </c>
      <c r="S3219" s="4">
        <v>23557.295999999998</v>
      </c>
      <c r="T3219" s="4">
        <v>23334.756000000001</v>
      </c>
      <c r="U3219" s="4">
        <v>22324.687999999998</v>
      </c>
      <c r="V3219" s="4">
        <v>21211.187000000002</v>
      </c>
      <c r="W3219" s="4">
        <v>18942.296999999999</v>
      </c>
      <c r="X3219" s="4">
        <v>14789.022000000001</v>
      </c>
      <c r="Y3219" s="4">
        <v>9705.2450000000008</v>
      </c>
      <c r="Z3219" s="4">
        <v>4822.4790000000003</v>
      </c>
      <c r="AA3219" s="4">
        <v>1721.2829999999999</v>
      </c>
    </row>
    <row r="3220" spans="1:27" s="6" customFormat="1" x14ac:dyDescent="0.3">
      <c r="A3220" s="40">
        <v>3219</v>
      </c>
      <c r="B3220" s="18" t="s">
        <v>323</v>
      </c>
      <c r="C3220" s="19" t="s">
        <v>223</v>
      </c>
      <c r="D3220" s="41"/>
      <c r="E3220" s="41">
        <v>904</v>
      </c>
      <c r="F3220" s="41">
        <v>2085</v>
      </c>
      <c r="G3220" s="4">
        <v>17170.932000000001</v>
      </c>
      <c r="H3220" s="4">
        <v>17600.843000000001</v>
      </c>
      <c r="I3220" s="4">
        <v>18033.902999999998</v>
      </c>
      <c r="J3220" s="4">
        <v>18472.117999999999</v>
      </c>
      <c r="K3220" s="4">
        <v>18937.925999999999</v>
      </c>
      <c r="L3220" s="4">
        <v>19427.219000000001</v>
      </c>
      <c r="M3220" s="4">
        <v>19963.813999999998</v>
      </c>
      <c r="N3220" s="4">
        <v>20486.707999999999</v>
      </c>
      <c r="O3220" s="4">
        <v>20985.256000000001</v>
      </c>
      <c r="P3220" s="4">
        <v>21487.054</v>
      </c>
      <c r="Q3220" s="4">
        <v>22014.41</v>
      </c>
      <c r="R3220" s="4">
        <v>22521.066999999999</v>
      </c>
      <c r="S3220" s="4">
        <v>22928.05</v>
      </c>
      <c r="T3220" s="4">
        <v>23021.830999999998</v>
      </c>
      <c r="U3220" s="4">
        <v>22456.519</v>
      </c>
      <c r="V3220" s="4">
        <v>20903.329000000002</v>
      </c>
      <c r="W3220" s="4">
        <v>18889.427</v>
      </c>
      <c r="X3220" s="4">
        <v>15422.835999999999</v>
      </c>
      <c r="Y3220" s="4">
        <v>10352.781999999999</v>
      </c>
      <c r="Z3220" s="4">
        <v>5349.5820000000003</v>
      </c>
      <c r="AA3220" s="4">
        <v>2036.7639999999999</v>
      </c>
    </row>
    <row r="3221" spans="1:27" s="6" customFormat="1" x14ac:dyDescent="0.3">
      <c r="A3221" s="40">
        <v>3220</v>
      </c>
      <c r="B3221" s="18" t="s">
        <v>323</v>
      </c>
      <c r="C3221" s="19" t="s">
        <v>223</v>
      </c>
      <c r="D3221" s="41"/>
      <c r="E3221" s="41">
        <v>904</v>
      </c>
      <c r="F3221" s="41">
        <v>2090</v>
      </c>
      <c r="G3221" s="4">
        <v>16725.822</v>
      </c>
      <c r="H3221" s="4">
        <v>17146.186000000002</v>
      </c>
      <c r="I3221" s="4">
        <v>17575.069</v>
      </c>
      <c r="J3221" s="4">
        <v>17986.811000000002</v>
      </c>
      <c r="K3221" s="4">
        <v>18399.222000000002</v>
      </c>
      <c r="L3221" s="4">
        <v>18855.651000000002</v>
      </c>
      <c r="M3221" s="4">
        <v>19349.241000000002</v>
      </c>
      <c r="N3221" s="4">
        <v>19891.02</v>
      </c>
      <c r="O3221" s="4">
        <v>20408.984</v>
      </c>
      <c r="P3221" s="4">
        <v>20887.350999999999</v>
      </c>
      <c r="Q3221" s="4">
        <v>21351.679</v>
      </c>
      <c r="R3221" s="4">
        <v>21813.678</v>
      </c>
      <c r="S3221" s="4">
        <v>22222.175999999999</v>
      </c>
      <c r="T3221" s="4">
        <v>22446.811000000002</v>
      </c>
      <c r="U3221" s="4">
        <v>22214.510999999999</v>
      </c>
      <c r="V3221" s="4">
        <v>21114.447</v>
      </c>
      <c r="W3221" s="4">
        <v>18728.370999999999</v>
      </c>
      <c r="X3221" s="4">
        <v>15519.041999999999</v>
      </c>
      <c r="Y3221" s="4">
        <v>10945.331</v>
      </c>
      <c r="Z3221" s="4">
        <v>5807.5249999999996</v>
      </c>
      <c r="AA3221" s="4">
        <v>2344.9940000000001</v>
      </c>
    </row>
    <row r="3222" spans="1:27" s="6" customFormat="1" x14ac:dyDescent="0.3">
      <c r="A3222" s="40">
        <v>3221</v>
      </c>
      <c r="B3222" s="18" t="s">
        <v>323</v>
      </c>
      <c r="C3222" s="19" t="s">
        <v>223</v>
      </c>
      <c r="D3222" s="41"/>
      <c r="E3222" s="41">
        <v>904</v>
      </c>
      <c r="F3222" s="41">
        <v>2095</v>
      </c>
      <c r="G3222" s="4">
        <v>16301.528</v>
      </c>
      <c r="H3222" s="4">
        <v>16703.296999999999</v>
      </c>
      <c r="I3222" s="4">
        <v>17122.721000000001</v>
      </c>
      <c r="J3222" s="4">
        <v>17532.154999999999</v>
      </c>
      <c r="K3222" s="4">
        <v>17920.419999999998</v>
      </c>
      <c r="L3222" s="4">
        <v>18324.593000000001</v>
      </c>
      <c r="M3222" s="4">
        <v>18785.093000000001</v>
      </c>
      <c r="N3222" s="4">
        <v>19283.753000000001</v>
      </c>
      <c r="O3222" s="4">
        <v>19821.543000000001</v>
      </c>
      <c r="P3222" s="4">
        <v>20321.683000000001</v>
      </c>
      <c r="Q3222" s="4">
        <v>20766.769</v>
      </c>
      <c r="R3222" s="4">
        <v>21173.484</v>
      </c>
      <c r="S3222" s="4">
        <v>21548.838</v>
      </c>
      <c r="T3222" s="4">
        <v>21793.109</v>
      </c>
      <c r="U3222" s="4">
        <v>21715.737000000001</v>
      </c>
      <c r="V3222" s="4">
        <v>20969.830000000002</v>
      </c>
      <c r="W3222" s="4">
        <v>19036.86</v>
      </c>
      <c r="X3222" s="4">
        <v>15528.054</v>
      </c>
      <c r="Y3222" s="4">
        <v>11161.41</v>
      </c>
      <c r="Z3222" s="4">
        <v>6262.2709999999997</v>
      </c>
      <c r="AA3222" s="4">
        <v>2642.1880000000001</v>
      </c>
    </row>
    <row r="3223" spans="1:27" s="6" customFormat="1" x14ac:dyDescent="0.3">
      <c r="A3223" s="40">
        <v>3222</v>
      </c>
      <c r="B3223" s="18" t="s">
        <v>323</v>
      </c>
      <c r="C3223" s="19" t="s">
        <v>223</v>
      </c>
      <c r="D3223" s="41"/>
      <c r="E3223" s="41">
        <v>904</v>
      </c>
      <c r="F3223" s="41">
        <v>2100</v>
      </c>
      <c r="G3223" s="4">
        <v>15901.370999999999</v>
      </c>
      <c r="H3223" s="4">
        <v>16281.216</v>
      </c>
      <c r="I3223" s="4">
        <v>16682.11</v>
      </c>
      <c r="J3223" s="4">
        <v>17083.886999999999</v>
      </c>
      <c r="K3223" s="4">
        <v>17472.044000000002</v>
      </c>
      <c r="L3223" s="4">
        <v>17852.940999999999</v>
      </c>
      <c r="M3223" s="4">
        <v>18260.978999999999</v>
      </c>
      <c r="N3223" s="4">
        <v>18726.407999999999</v>
      </c>
      <c r="O3223" s="4">
        <v>19221.835999999999</v>
      </c>
      <c r="P3223" s="4">
        <v>19743.942999999999</v>
      </c>
      <c r="Q3223" s="4">
        <v>20214.486000000001</v>
      </c>
      <c r="R3223" s="4">
        <v>20608.465</v>
      </c>
      <c r="S3223" s="4">
        <v>20938.739000000001</v>
      </c>
      <c r="T3223" s="4">
        <v>21166.507000000001</v>
      </c>
      <c r="U3223" s="4">
        <v>21134.240000000002</v>
      </c>
      <c r="V3223" s="4">
        <v>20575.225999999999</v>
      </c>
      <c r="W3223" s="4">
        <v>19015.337</v>
      </c>
      <c r="X3223" s="4">
        <v>15928.583000000001</v>
      </c>
      <c r="Y3223" s="4">
        <v>11313.923000000001</v>
      </c>
      <c r="Z3223" s="4">
        <v>6503.6170000000002</v>
      </c>
      <c r="AA3223" s="4">
        <v>2950.3359999999998</v>
      </c>
    </row>
    <row r="3224" spans="1:27" s="6" customFormat="1" x14ac:dyDescent="0.3">
      <c r="A3224" s="40">
        <v>3223</v>
      </c>
      <c r="B3224" s="18" t="s">
        <v>323</v>
      </c>
      <c r="C3224" s="44" t="s">
        <v>224</v>
      </c>
      <c r="D3224" s="41">
        <v>24</v>
      </c>
      <c r="E3224" s="41">
        <v>915</v>
      </c>
      <c r="F3224" s="41">
        <v>2015</v>
      </c>
      <c r="G3224" s="4">
        <v>1766.172</v>
      </c>
      <c r="H3224" s="4">
        <v>1766.92</v>
      </c>
      <c r="I3224" s="4">
        <v>1765.6880000000001</v>
      </c>
      <c r="J3224" s="4">
        <v>1785.01</v>
      </c>
      <c r="K3224" s="4">
        <v>1767.0139999999999</v>
      </c>
      <c r="L3224" s="4">
        <v>1728.7460000000001</v>
      </c>
      <c r="M3224" s="4">
        <v>1580.431</v>
      </c>
      <c r="N3224" s="4">
        <v>1404.356</v>
      </c>
      <c r="O3224" s="4">
        <v>1449.117</v>
      </c>
      <c r="P3224" s="4">
        <v>1407.269</v>
      </c>
      <c r="Q3224" s="4">
        <v>1327.114</v>
      </c>
      <c r="R3224" s="4">
        <v>1025.4369999999999</v>
      </c>
      <c r="S3224" s="4">
        <v>885.29499999999996</v>
      </c>
      <c r="T3224" s="4">
        <v>686.63699999999994</v>
      </c>
      <c r="U3224" s="4">
        <v>544.38400000000001</v>
      </c>
      <c r="V3224" s="4">
        <v>420.21899999999999</v>
      </c>
      <c r="W3224" s="4">
        <v>281.70999999999998</v>
      </c>
      <c r="X3224" s="4">
        <v>166.941</v>
      </c>
      <c r="Y3224" s="4">
        <v>80.244</v>
      </c>
      <c r="Z3224" s="4">
        <v>27.501000000000001</v>
      </c>
      <c r="AA3224" s="4">
        <v>6.2270000000000003</v>
      </c>
    </row>
    <row r="3225" spans="1:27" s="6" customFormat="1" x14ac:dyDescent="0.3">
      <c r="A3225" s="40">
        <v>3224</v>
      </c>
      <c r="B3225" s="18" t="s">
        <v>323</v>
      </c>
      <c r="C3225" s="44" t="s">
        <v>224</v>
      </c>
      <c r="D3225" s="41">
        <v>24</v>
      </c>
      <c r="E3225" s="41">
        <v>915</v>
      </c>
      <c r="F3225" s="41">
        <v>2020</v>
      </c>
      <c r="G3225" s="4">
        <v>1736.5519999999999</v>
      </c>
      <c r="H3225" s="4">
        <v>1741.2270000000001</v>
      </c>
      <c r="I3225" s="4">
        <v>1738.9829999999999</v>
      </c>
      <c r="J3225" s="4">
        <v>1728.643</v>
      </c>
      <c r="K3225" s="4">
        <v>1729.2249999999999</v>
      </c>
      <c r="L3225" s="4">
        <v>1704.174</v>
      </c>
      <c r="M3225" s="4">
        <v>1675.116</v>
      </c>
      <c r="N3225" s="4">
        <v>1535.5150000000001</v>
      </c>
      <c r="O3225" s="4">
        <v>1366.682</v>
      </c>
      <c r="P3225" s="4">
        <v>1414.394</v>
      </c>
      <c r="Q3225" s="4">
        <v>1374.7360000000001</v>
      </c>
      <c r="R3225" s="4">
        <v>1282.9359999999999</v>
      </c>
      <c r="S3225" s="4">
        <v>982.06899999999996</v>
      </c>
      <c r="T3225" s="4">
        <v>827.27300000000002</v>
      </c>
      <c r="U3225" s="4">
        <v>620.12</v>
      </c>
      <c r="V3225" s="4">
        <v>463.94099999999997</v>
      </c>
      <c r="W3225" s="4">
        <v>328.93400000000003</v>
      </c>
      <c r="X3225" s="4">
        <v>194.72300000000001</v>
      </c>
      <c r="Y3225" s="4">
        <v>96.019000000000005</v>
      </c>
      <c r="Z3225" s="4">
        <v>35.36</v>
      </c>
      <c r="AA3225" s="4">
        <v>8.3949999999999996</v>
      </c>
    </row>
    <row r="3226" spans="1:27" s="6" customFormat="1" x14ac:dyDescent="0.3">
      <c r="A3226" s="40">
        <v>3225</v>
      </c>
      <c r="B3226" s="18" t="s">
        <v>323</v>
      </c>
      <c r="C3226" s="44" t="s">
        <v>224</v>
      </c>
      <c r="D3226" s="41">
        <v>24</v>
      </c>
      <c r="E3226" s="41">
        <v>915</v>
      </c>
      <c r="F3226" s="41">
        <v>2025</v>
      </c>
      <c r="G3226" s="4">
        <v>1680.47</v>
      </c>
      <c r="H3226" s="4">
        <v>1715.348</v>
      </c>
      <c r="I3226" s="4">
        <v>1718.89</v>
      </c>
      <c r="J3226" s="4">
        <v>1706.9</v>
      </c>
      <c r="K3226" s="4">
        <v>1679.3309999999999</v>
      </c>
      <c r="L3226" s="4">
        <v>1672.6479999999999</v>
      </c>
      <c r="M3226" s="4">
        <v>1654.8579999999999</v>
      </c>
      <c r="N3226" s="4">
        <v>1632.83</v>
      </c>
      <c r="O3226" s="4">
        <v>1498.1990000000001</v>
      </c>
      <c r="P3226" s="4">
        <v>1333.867</v>
      </c>
      <c r="Q3226" s="4">
        <v>1383.211</v>
      </c>
      <c r="R3226" s="4">
        <v>1332.1569999999999</v>
      </c>
      <c r="S3226" s="4">
        <v>1232.856</v>
      </c>
      <c r="T3226" s="4">
        <v>921.33600000000001</v>
      </c>
      <c r="U3226" s="4">
        <v>751.01599999999996</v>
      </c>
      <c r="V3226" s="4">
        <v>533.67899999999997</v>
      </c>
      <c r="W3226" s="4">
        <v>367.03899999999999</v>
      </c>
      <c r="X3226" s="4">
        <v>230.48699999999999</v>
      </c>
      <c r="Y3226" s="4">
        <v>113.84399999999999</v>
      </c>
      <c r="Z3226" s="4">
        <v>43.180999999999997</v>
      </c>
      <c r="AA3226" s="4">
        <v>11.105</v>
      </c>
    </row>
    <row r="3227" spans="1:27" s="6" customFormat="1" x14ac:dyDescent="0.3">
      <c r="A3227" s="40">
        <v>3226</v>
      </c>
      <c r="B3227" s="18" t="s">
        <v>323</v>
      </c>
      <c r="C3227" s="44" t="s">
        <v>224</v>
      </c>
      <c r="D3227" s="41">
        <v>24</v>
      </c>
      <c r="E3227" s="41">
        <v>915</v>
      </c>
      <c r="F3227" s="41">
        <v>2030</v>
      </c>
      <c r="G3227" s="4">
        <v>1617.1220000000001</v>
      </c>
      <c r="H3227" s="4">
        <v>1662.6210000000001</v>
      </c>
      <c r="I3227" s="4">
        <v>1697.4390000000001</v>
      </c>
      <c r="J3227" s="4">
        <v>1691.125</v>
      </c>
      <c r="K3227" s="4">
        <v>1662.86</v>
      </c>
      <c r="L3227" s="4">
        <v>1628.2429999999999</v>
      </c>
      <c r="M3227" s="4">
        <v>1627.56</v>
      </c>
      <c r="N3227" s="4">
        <v>1615.761</v>
      </c>
      <c r="O3227" s="4">
        <v>1597.4590000000001</v>
      </c>
      <c r="P3227" s="4">
        <v>1465.3330000000001</v>
      </c>
      <c r="Q3227" s="4">
        <v>1304.394</v>
      </c>
      <c r="R3227" s="4">
        <v>1342.8430000000001</v>
      </c>
      <c r="S3227" s="4">
        <v>1282.825</v>
      </c>
      <c r="T3227" s="4">
        <v>1162.6610000000001</v>
      </c>
      <c r="U3227" s="4">
        <v>840.41899999999998</v>
      </c>
      <c r="V3227" s="4">
        <v>650.68499999999995</v>
      </c>
      <c r="W3227" s="4">
        <v>427.851</v>
      </c>
      <c r="X3227" s="4">
        <v>260.95299999999997</v>
      </c>
      <c r="Y3227" s="4">
        <v>137.392</v>
      </c>
      <c r="Z3227" s="4">
        <v>52.435000000000002</v>
      </c>
      <c r="AA3227" s="4">
        <v>14.093</v>
      </c>
    </row>
    <row r="3228" spans="1:27" s="6" customFormat="1" x14ac:dyDescent="0.3">
      <c r="A3228" s="40">
        <v>3227</v>
      </c>
      <c r="B3228" s="18" t="s">
        <v>323</v>
      </c>
      <c r="C3228" s="44" t="s">
        <v>224</v>
      </c>
      <c r="D3228" s="41">
        <v>24</v>
      </c>
      <c r="E3228" s="41">
        <v>915</v>
      </c>
      <c r="F3228" s="41">
        <v>2035</v>
      </c>
      <c r="G3228" s="4">
        <v>1552.345</v>
      </c>
      <c r="H3228" s="4">
        <v>1600.91</v>
      </c>
      <c r="I3228" s="4">
        <v>1645.73</v>
      </c>
      <c r="J3228" s="4">
        <v>1670.8869999999999</v>
      </c>
      <c r="K3228" s="4">
        <v>1648.88</v>
      </c>
      <c r="L3228" s="4">
        <v>1613.5509999999999</v>
      </c>
      <c r="M3228" s="4">
        <v>1584.96</v>
      </c>
      <c r="N3228" s="4">
        <v>1590.047</v>
      </c>
      <c r="O3228" s="4">
        <v>1581.73</v>
      </c>
      <c r="P3228" s="4">
        <v>1564.8720000000001</v>
      </c>
      <c r="Q3228" s="4">
        <v>1434.075</v>
      </c>
      <c r="R3228" s="4">
        <v>1265.6669999999999</v>
      </c>
      <c r="S3228" s="4">
        <v>1294.818</v>
      </c>
      <c r="T3228" s="4">
        <v>1212.9190000000001</v>
      </c>
      <c r="U3228" s="4">
        <v>1066.9559999999999</v>
      </c>
      <c r="V3228" s="4">
        <v>732.14599999999996</v>
      </c>
      <c r="W3228" s="4">
        <v>525.96100000000001</v>
      </c>
      <c r="X3228" s="4">
        <v>309.14699999999999</v>
      </c>
      <c r="Y3228" s="4">
        <v>158.42400000000001</v>
      </c>
      <c r="Z3228" s="4">
        <v>64.775000000000006</v>
      </c>
      <c r="AA3228" s="4">
        <v>17.635999999999999</v>
      </c>
    </row>
    <row r="3229" spans="1:27" s="6" customFormat="1" x14ac:dyDescent="0.3">
      <c r="A3229" s="40">
        <v>3228</v>
      </c>
      <c r="B3229" s="18" t="s">
        <v>323</v>
      </c>
      <c r="C3229" s="44" t="s">
        <v>224</v>
      </c>
      <c r="D3229" s="41">
        <v>24</v>
      </c>
      <c r="E3229" s="41">
        <v>915</v>
      </c>
      <c r="F3229" s="41">
        <v>2040</v>
      </c>
      <c r="G3229" s="4">
        <v>1491.0160000000001</v>
      </c>
      <c r="H3229" s="4">
        <v>1537.4549999999999</v>
      </c>
      <c r="I3229" s="4">
        <v>1585.056</v>
      </c>
      <c r="J3229" s="4">
        <v>1620.412</v>
      </c>
      <c r="K3229" s="4">
        <v>1630.28</v>
      </c>
      <c r="L3229" s="4">
        <v>1601.4459999999999</v>
      </c>
      <c r="M3229" s="4">
        <v>1571.99</v>
      </c>
      <c r="N3229" s="4">
        <v>1549.25</v>
      </c>
      <c r="O3229" s="4">
        <v>1557.5540000000001</v>
      </c>
      <c r="P3229" s="4">
        <v>1550.4269999999999</v>
      </c>
      <c r="Q3229" s="4">
        <v>1533.511</v>
      </c>
      <c r="R3229" s="4">
        <v>1392.8219999999999</v>
      </c>
      <c r="S3229" s="4">
        <v>1220.0260000000001</v>
      </c>
      <c r="T3229" s="4">
        <v>1226.6199999999999</v>
      </c>
      <c r="U3229" s="4">
        <v>1117.3530000000001</v>
      </c>
      <c r="V3229" s="4">
        <v>938.04499999999996</v>
      </c>
      <c r="W3229" s="4">
        <v>596.40800000000002</v>
      </c>
      <c r="X3229" s="4">
        <v>384.6</v>
      </c>
      <c r="Y3229" s="4">
        <v>191.53</v>
      </c>
      <c r="Z3229" s="4">
        <v>76.373999999999995</v>
      </c>
      <c r="AA3229" s="4">
        <v>22.201000000000001</v>
      </c>
    </row>
    <row r="3230" spans="1:27" s="6" customFormat="1" x14ac:dyDescent="0.3">
      <c r="A3230" s="40">
        <v>3229</v>
      </c>
      <c r="B3230" s="18" t="s">
        <v>323</v>
      </c>
      <c r="C3230" s="44" t="s">
        <v>224</v>
      </c>
      <c r="D3230" s="41">
        <v>24</v>
      </c>
      <c r="E3230" s="41">
        <v>915</v>
      </c>
      <c r="F3230" s="41">
        <v>2045</v>
      </c>
      <c r="G3230" s="4">
        <v>1436.921</v>
      </c>
      <c r="H3230" s="4">
        <v>1477.2090000000001</v>
      </c>
      <c r="I3230" s="4">
        <v>1522.261</v>
      </c>
      <c r="J3230" s="4">
        <v>1560.364</v>
      </c>
      <c r="K3230" s="4">
        <v>1580.56</v>
      </c>
      <c r="L3230" s="4">
        <v>1583.6289999999999</v>
      </c>
      <c r="M3230" s="4">
        <v>1560.81</v>
      </c>
      <c r="N3230" s="4">
        <v>1537.096</v>
      </c>
      <c r="O3230" s="4">
        <v>1517.855</v>
      </c>
      <c r="P3230" s="4">
        <v>1527.3910000000001</v>
      </c>
      <c r="Q3230" s="4">
        <v>1520.345</v>
      </c>
      <c r="R3230" s="4">
        <v>1491.8879999999999</v>
      </c>
      <c r="S3230" s="4">
        <v>1343.598</v>
      </c>
      <c r="T3230" s="4">
        <v>1154.9459999999999</v>
      </c>
      <c r="U3230" s="4">
        <v>1133.0039999999999</v>
      </c>
      <c r="V3230" s="4">
        <v>987.70100000000002</v>
      </c>
      <c r="W3230" s="4">
        <v>774.02200000000005</v>
      </c>
      <c r="X3230" s="4">
        <v>440.47399999999999</v>
      </c>
      <c r="Y3230" s="4">
        <v>242.24299999999999</v>
      </c>
      <c r="Z3230" s="4">
        <v>94.588999999999999</v>
      </c>
      <c r="AA3230" s="4">
        <v>27.004999999999999</v>
      </c>
    </row>
    <row r="3231" spans="1:27" s="6" customFormat="1" x14ac:dyDescent="0.3">
      <c r="A3231" s="40">
        <v>3230</v>
      </c>
      <c r="B3231" s="18" t="s">
        <v>323</v>
      </c>
      <c r="C3231" s="44" t="s">
        <v>224</v>
      </c>
      <c r="D3231" s="41">
        <v>24</v>
      </c>
      <c r="E3231" s="41">
        <v>915</v>
      </c>
      <c r="F3231" s="41">
        <v>2050</v>
      </c>
      <c r="G3231" s="4">
        <v>1382.1949999999999</v>
      </c>
      <c r="H3231" s="4">
        <v>1424.0119999999999</v>
      </c>
      <c r="I3231" s="4">
        <v>1462.604</v>
      </c>
      <c r="J3231" s="4">
        <v>1498.1089999999999</v>
      </c>
      <c r="K3231" s="4">
        <v>1521.1990000000001</v>
      </c>
      <c r="L3231" s="4">
        <v>1534.7239999999999</v>
      </c>
      <c r="M3231" s="4">
        <v>1543.78</v>
      </c>
      <c r="N3231" s="4">
        <v>1526.835</v>
      </c>
      <c r="O3231" s="4">
        <v>1506.5129999999999</v>
      </c>
      <c r="P3231" s="4">
        <v>1488.873</v>
      </c>
      <c r="Q3231" s="4">
        <v>1498.6120000000001</v>
      </c>
      <c r="R3231" s="4">
        <v>1480.3520000000001</v>
      </c>
      <c r="S3231" s="4">
        <v>1441.982</v>
      </c>
      <c r="T3231" s="4">
        <v>1273.0940000000001</v>
      </c>
      <c r="U3231" s="4">
        <v>1065.057</v>
      </c>
      <c r="V3231" s="4">
        <v>1004.977</v>
      </c>
      <c r="W3231" s="4">
        <v>820.904</v>
      </c>
      <c r="X3231" s="4">
        <v>581.452</v>
      </c>
      <c r="Y3231" s="4">
        <v>280.86500000000001</v>
      </c>
      <c r="Z3231" s="4">
        <v>122.197</v>
      </c>
      <c r="AA3231" s="4">
        <v>34.052999999999997</v>
      </c>
    </row>
    <row r="3232" spans="1:27" s="6" customFormat="1" x14ac:dyDescent="0.3">
      <c r="A3232" s="40">
        <v>3231</v>
      </c>
      <c r="B3232" s="18" t="s">
        <v>323</v>
      </c>
      <c r="C3232" s="44" t="s">
        <v>224</v>
      </c>
      <c r="D3232" s="41">
        <v>24</v>
      </c>
      <c r="E3232" s="41">
        <v>915</v>
      </c>
      <c r="F3232" s="41">
        <v>2055</v>
      </c>
      <c r="G3232" s="4">
        <v>1326.5530000000001</v>
      </c>
      <c r="H3232" s="4">
        <v>1370.4649999999999</v>
      </c>
      <c r="I3232" s="4">
        <v>1410.421</v>
      </c>
      <c r="J3232" s="4">
        <v>1439.9169999999999</v>
      </c>
      <c r="K3232" s="4">
        <v>1461.258</v>
      </c>
      <c r="L3232" s="4">
        <v>1478.1020000000001</v>
      </c>
      <c r="M3232" s="4">
        <v>1497.39</v>
      </c>
      <c r="N3232" s="4">
        <v>1511.8710000000001</v>
      </c>
      <c r="O3232" s="4">
        <v>1498.125</v>
      </c>
      <c r="P3232" s="4">
        <v>1479.069</v>
      </c>
      <c r="Q3232" s="4">
        <v>1461.848</v>
      </c>
      <c r="R3232" s="4">
        <v>1460.761</v>
      </c>
      <c r="S3232" s="4">
        <v>1432.9549999999999</v>
      </c>
      <c r="T3232" s="4">
        <v>1370.6369999999999</v>
      </c>
      <c r="U3232" s="4">
        <v>1175.2090000000001</v>
      </c>
      <c r="V3232" s="4">
        <v>941.79</v>
      </c>
      <c r="W3232" s="4">
        <v>839.35</v>
      </c>
      <c r="X3232" s="4">
        <v>623.12300000000005</v>
      </c>
      <c r="Y3232" s="4">
        <v>379.34199999999998</v>
      </c>
      <c r="Z3232" s="4">
        <v>144.08000000000001</v>
      </c>
      <c r="AA3232" s="4">
        <v>44.572000000000003</v>
      </c>
    </row>
    <row r="3233" spans="1:27" s="6" customFormat="1" x14ac:dyDescent="0.3">
      <c r="A3233" s="40">
        <v>3232</v>
      </c>
      <c r="B3233" s="18" t="s">
        <v>323</v>
      </c>
      <c r="C3233" s="44" t="s">
        <v>224</v>
      </c>
      <c r="D3233" s="41">
        <v>24</v>
      </c>
      <c r="E3233" s="41">
        <v>915</v>
      </c>
      <c r="F3233" s="41">
        <v>2060</v>
      </c>
      <c r="G3233" s="4">
        <v>1269.2909999999999</v>
      </c>
      <c r="H3233" s="4">
        <v>1315.8420000000001</v>
      </c>
      <c r="I3233" s="4">
        <v>1357.826</v>
      </c>
      <c r="J3233" s="4">
        <v>1389.1320000000001</v>
      </c>
      <c r="K3233" s="4">
        <v>1405.2860000000001</v>
      </c>
      <c r="L3233" s="4">
        <v>1420.7929999999999</v>
      </c>
      <c r="M3233" s="4">
        <v>1443.184</v>
      </c>
      <c r="N3233" s="4">
        <v>1467.6179999999999</v>
      </c>
      <c r="O3233" s="4">
        <v>1484.932</v>
      </c>
      <c r="P3233" s="4">
        <v>1472.3320000000001</v>
      </c>
      <c r="Q3233" s="4">
        <v>1453.3889999999999</v>
      </c>
      <c r="R3233" s="4">
        <v>1426.21</v>
      </c>
      <c r="S3233" s="4">
        <v>1415.836</v>
      </c>
      <c r="T3233" s="4">
        <v>1364.874</v>
      </c>
      <c r="U3233" s="4">
        <v>1270.8019999999999</v>
      </c>
      <c r="V3233" s="4">
        <v>1039.8240000000001</v>
      </c>
      <c r="W3233" s="4">
        <v>782.226</v>
      </c>
      <c r="X3233" s="4">
        <v>641.18899999999996</v>
      </c>
      <c r="Y3233" s="4">
        <v>412.327</v>
      </c>
      <c r="Z3233" s="4">
        <v>200.107</v>
      </c>
      <c r="AA3233" s="4">
        <v>55.015999999999998</v>
      </c>
    </row>
    <row r="3234" spans="1:27" s="6" customFormat="1" x14ac:dyDescent="0.3">
      <c r="A3234" s="40">
        <v>3233</v>
      </c>
      <c r="B3234" s="18" t="s">
        <v>323</v>
      </c>
      <c r="C3234" s="44" t="s">
        <v>224</v>
      </c>
      <c r="D3234" s="41">
        <v>24</v>
      </c>
      <c r="E3234" s="41">
        <v>915</v>
      </c>
      <c r="F3234" s="41">
        <v>2065</v>
      </c>
      <c r="G3234" s="4">
        <v>1215.2090000000001</v>
      </c>
      <c r="H3234" s="4">
        <v>1259.5340000000001</v>
      </c>
      <c r="I3234" s="4">
        <v>1304.1130000000001</v>
      </c>
      <c r="J3234" s="4">
        <v>1337.9</v>
      </c>
      <c r="K3234" s="4">
        <v>1356.6679999999999</v>
      </c>
      <c r="L3234" s="4">
        <v>1367.4159999999999</v>
      </c>
      <c r="M3234" s="4">
        <v>1388.2260000000001</v>
      </c>
      <c r="N3234" s="4">
        <v>1415.5440000000001</v>
      </c>
      <c r="O3234" s="4">
        <v>1442.6289999999999</v>
      </c>
      <c r="P3234" s="4">
        <v>1460.779</v>
      </c>
      <c r="Q3234" s="4">
        <v>1448.16</v>
      </c>
      <c r="R3234" s="4">
        <v>1419.479</v>
      </c>
      <c r="S3234" s="4">
        <v>1383.9559999999999</v>
      </c>
      <c r="T3234" s="4">
        <v>1351.1089999999999</v>
      </c>
      <c r="U3234" s="4">
        <v>1269.0229999999999</v>
      </c>
      <c r="V3234" s="4">
        <v>1131.663</v>
      </c>
      <c r="W3234" s="4">
        <v>863.73400000000004</v>
      </c>
      <c r="X3234" s="4">
        <v>593.10599999999999</v>
      </c>
      <c r="Y3234" s="4">
        <v>428.21800000000002</v>
      </c>
      <c r="Z3234" s="4">
        <v>221.74</v>
      </c>
      <c r="AA3234" s="4">
        <v>75.242000000000004</v>
      </c>
    </row>
    <row r="3235" spans="1:27" s="6" customFormat="1" x14ac:dyDescent="0.3">
      <c r="A3235" s="40">
        <v>3234</v>
      </c>
      <c r="B3235" s="18" t="s">
        <v>323</v>
      </c>
      <c r="C3235" s="44" t="s">
        <v>224</v>
      </c>
      <c r="D3235" s="41">
        <v>24</v>
      </c>
      <c r="E3235" s="41">
        <v>915</v>
      </c>
      <c r="F3235" s="41">
        <v>2070</v>
      </c>
      <c r="G3235" s="4">
        <v>1166.481</v>
      </c>
      <c r="H3235" s="4">
        <v>1206.2380000000001</v>
      </c>
      <c r="I3235" s="4">
        <v>1248.6310000000001</v>
      </c>
      <c r="J3235" s="4">
        <v>1285.4570000000001</v>
      </c>
      <c r="K3235" s="4">
        <v>1307.473</v>
      </c>
      <c r="L3235" s="4">
        <v>1321.184</v>
      </c>
      <c r="M3235" s="4">
        <v>1336.971</v>
      </c>
      <c r="N3235" s="4">
        <v>1362.48</v>
      </c>
      <c r="O3235" s="4">
        <v>1392.3230000000001</v>
      </c>
      <c r="P3235" s="4">
        <v>1420.2</v>
      </c>
      <c r="Q3235" s="4">
        <v>1438.0509999999999</v>
      </c>
      <c r="R3235" s="4">
        <v>1416.1030000000001</v>
      </c>
      <c r="S3235" s="4">
        <v>1379.241</v>
      </c>
      <c r="T3235" s="4">
        <v>1323.0260000000001</v>
      </c>
      <c r="U3235" s="4">
        <v>1259.7729999999999</v>
      </c>
      <c r="V3235" s="4">
        <v>1134.8389999999999</v>
      </c>
      <c r="W3235" s="4">
        <v>949.21900000000005</v>
      </c>
      <c r="X3235" s="4">
        <v>655.34100000000001</v>
      </c>
      <c r="Y3235" s="4">
        <v>393.36599999999999</v>
      </c>
      <c r="Z3235" s="4">
        <v>233.60599999999999</v>
      </c>
      <c r="AA3235" s="4">
        <v>89.409000000000006</v>
      </c>
    </row>
    <row r="3236" spans="1:27" s="6" customFormat="1" x14ac:dyDescent="0.3">
      <c r="A3236" s="40">
        <v>3235</v>
      </c>
      <c r="B3236" s="18" t="s">
        <v>323</v>
      </c>
      <c r="C3236" s="44" t="s">
        <v>224</v>
      </c>
      <c r="D3236" s="41">
        <v>24</v>
      </c>
      <c r="E3236" s="41">
        <v>915</v>
      </c>
      <c r="F3236" s="41">
        <v>2075</v>
      </c>
      <c r="G3236" s="4">
        <v>1122.2929999999999</v>
      </c>
      <c r="H3236" s="4">
        <v>1158.231</v>
      </c>
      <c r="I3236" s="4">
        <v>1196.1289999999999</v>
      </c>
      <c r="J3236" s="4">
        <v>1231.2049999999999</v>
      </c>
      <c r="K3236" s="4">
        <v>1257.039</v>
      </c>
      <c r="L3236" s="4">
        <v>1274.3389999999999</v>
      </c>
      <c r="M3236" s="4">
        <v>1292.817</v>
      </c>
      <c r="N3236" s="4">
        <v>1313.0550000000001</v>
      </c>
      <c r="O3236" s="4">
        <v>1340.992</v>
      </c>
      <c r="P3236" s="4">
        <v>1371.614</v>
      </c>
      <c r="Q3236" s="4">
        <v>1399.182</v>
      </c>
      <c r="R3236" s="4">
        <v>1407.973</v>
      </c>
      <c r="S3236" s="4">
        <v>1378.1210000000001</v>
      </c>
      <c r="T3236" s="4">
        <v>1321.1120000000001</v>
      </c>
      <c r="U3236" s="4">
        <v>1236.6690000000001</v>
      </c>
      <c r="V3236" s="4">
        <v>1131.067</v>
      </c>
      <c r="W3236" s="4">
        <v>957.01800000000003</v>
      </c>
      <c r="X3236" s="4">
        <v>729.702</v>
      </c>
      <c r="Y3236" s="4">
        <v>435.60700000000003</v>
      </c>
      <c r="Z3236" s="4">
        <v>213.98599999999999</v>
      </c>
      <c r="AA3236" s="4">
        <v>99.4</v>
      </c>
    </row>
    <row r="3237" spans="1:27" s="6" customFormat="1" x14ac:dyDescent="0.3">
      <c r="A3237" s="40">
        <v>3236</v>
      </c>
      <c r="B3237" s="18" t="s">
        <v>323</v>
      </c>
      <c r="C3237" s="44" t="s">
        <v>224</v>
      </c>
      <c r="D3237" s="41">
        <v>24</v>
      </c>
      <c r="E3237" s="41">
        <v>915</v>
      </c>
      <c r="F3237" s="41">
        <v>2080</v>
      </c>
      <c r="G3237" s="4">
        <v>1081.461</v>
      </c>
      <c r="H3237" s="4">
        <v>1114.6969999999999</v>
      </c>
      <c r="I3237" s="4">
        <v>1148.8630000000001</v>
      </c>
      <c r="J3237" s="4">
        <v>1179.9390000000001</v>
      </c>
      <c r="K3237" s="4">
        <v>1204.78</v>
      </c>
      <c r="L3237" s="4">
        <v>1226.232</v>
      </c>
      <c r="M3237" s="4">
        <v>1248.03</v>
      </c>
      <c r="N3237" s="4">
        <v>1270.6859999999999</v>
      </c>
      <c r="O3237" s="4">
        <v>1293.2159999999999</v>
      </c>
      <c r="P3237" s="4">
        <v>1321.944</v>
      </c>
      <c r="Q3237" s="4">
        <v>1352.3340000000001</v>
      </c>
      <c r="R3237" s="4">
        <v>1371.415</v>
      </c>
      <c r="S3237" s="4">
        <v>1372.3820000000001</v>
      </c>
      <c r="T3237" s="4">
        <v>1323.163</v>
      </c>
      <c r="U3237" s="4">
        <v>1238.1769999999999</v>
      </c>
      <c r="V3237" s="4">
        <v>1114.0619999999999</v>
      </c>
      <c r="W3237" s="4">
        <v>958.75599999999997</v>
      </c>
      <c r="X3237" s="4">
        <v>740.36900000000003</v>
      </c>
      <c r="Y3237" s="4">
        <v>493.43</v>
      </c>
      <c r="Z3237" s="4">
        <v>238.441</v>
      </c>
      <c r="AA3237" s="4">
        <v>98.894999999999996</v>
      </c>
    </row>
    <row r="3238" spans="1:27" s="6" customFormat="1" x14ac:dyDescent="0.3">
      <c r="A3238" s="40">
        <v>3237</v>
      </c>
      <c r="B3238" s="18" t="s">
        <v>323</v>
      </c>
      <c r="C3238" s="44" t="s">
        <v>224</v>
      </c>
      <c r="D3238" s="41">
        <v>24</v>
      </c>
      <c r="E3238" s="41">
        <v>915</v>
      </c>
      <c r="F3238" s="41">
        <v>2085</v>
      </c>
      <c r="G3238" s="4">
        <v>1042.01</v>
      </c>
      <c r="H3238" s="4">
        <v>1074.482</v>
      </c>
      <c r="I3238" s="4">
        <v>1106.046</v>
      </c>
      <c r="J3238" s="4">
        <v>1133.893</v>
      </c>
      <c r="K3238" s="4">
        <v>1155.4380000000001</v>
      </c>
      <c r="L3238" s="4">
        <v>1176.2750000000001</v>
      </c>
      <c r="M3238" s="4">
        <v>1201.914</v>
      </c>
      <c r="N3238" s="4">
        <v>1227.665</v>
      </c>
      <c r="O3238" s="4">
        <v>1252.3879999999999</v>
      </c>
      <c r="P3238" s="4">
        <v>1275.752</v>
      </c>
      <c r="Q3238" s="4">
        <v>1304.279</v>
      </c>
      <c r="R3238" s="4">
        <v>1326.896</v>
      </c>
      <c r="S3238" s="4">
        <v>1338.6669999999999</v>
      </c>
      <c r="T3238" s="4">
        <v>1320.6659999999999</v>
      </c>
      <c r="U3238" s="4">
        <v>1244.229</v>
      </c>
      <c r="V3238" s="4">
        <v>1119.336</v>
      </c>
      <c r="W3238" s="4">
        <v>948.11699999999996</v>
      </c>
      <c r="X3238" s="4">
        <v>746.31100000000004</v>
      </c>
      <c r="Y3238" s="4">
        <v>504.34899999999999</v>
      </c>
      <c r="Z3238" s="4">
        <v>275.92399999999998</v>
      </c>
      <c r="AA3238" s="4">
        <v>108.146</v>
      </c>
    </row>
    <row r="3239" spans="1:27" s="6" customFormat="1" x14ac:dyDescent="0.3">
      <c r="A3239" s="40">
        <v>3238</v>
      </c>
      <c r="B3239" s="18" t="s">
        <v>323</v>
      </c>
      <c r="C3239" s="44" t="s">
        <v>224</v>
      </c>
      <c r="D3239" s="41">
        <v>24</v>
      </c>
      <c r="E3239" s="41">
        <v>915</v>
      </c>
      <c r="F3239" s="41">
        <v>2090</v>
      </c>
      <c r="G3239" s="4">
        <v>1004.08</v>
      </c>
      <c r="H3239" s="4">
        <v>1035.607</v>
      </c>
      <c r="I3239" s="4">
        <v>1066.5840000000001</v>
      </c>
      <c r="J3239" s="4">
        <v>1092.2840000000001</v>
      </c>
      <c r="K3239" s="4">
        <v>1111.2819999999999</v>
      </c>
      <c r="L3239" s="4">
        <v>1129.2819999999999</v>
      </c>
      <c r="M3239" s="4">
        <v>1154.009</v>
      </c>
      <c r="N3239" s="4">
        <v>1183.2750000000001</v>
      </c>
      <c r="O3239" s="4">
        <v>1210.876</v>
      </c>
      <c r="P3239" s="4">
        <v>1236.348</v>
      </c>
      <c r="Q3239" s="4">
        <v>1259.5630000000001</v>
      </c>
      <c r="R3239" s="4">
        <v>1280.989</v>
      </c>
      <c r="S3239" s="4">
        <v>1297.02</v>
      </c>
      <c r="T3239" s="4">
        <v>1290.998</v>
      </c>
      <c r="U3239" s="4">
        <v>1245.854</v>
      </c>
      <c r="V3239" s="4">
        <v>1130.3810000000001</v>
      </c>
      <c r="W3239" s="4">
        <v>956.83</v>
      </c>
      <c r="X3239" s="4">
        <v>741.57600000000002</v>
      </c>
      <c r="Y3239" s="4">
        <v>512.83199999999999</v>
      </c>
      <c r="Z3239" s="4">
        <v>285.14100000000002</v>
      </c>
      <c r="AA3239" s="4">
        <v>125.081</v>
      </c>
    </row>
    <row r="3240" spans="1:27" s="6" customFormat="1" x14ac:dyDescent="0.3">
      <c r="A3240" s="40">
        <v>3239</v>
      </c>
      <c r="B3240" s="18" t="s">
        <v>323</v>
      </c>
      <c r="C3240" s="44" t="s">
        <v>224</v>
      </c>
      <c r="D3240" s="41">
        <v>24</v>
      </c>
      <c r="E3240" s="41">
        <v>915</v>
      </c>
      <c r="F3240" s="41">
        <v>2095</v>
      </c>
      <c r="G3240" s="4">
        <v>967.77700000000004</v>
      </c>
      <c r="H3240" s="4">
        <v>998.10500000000002</v>
      </c>
      <c r="I3240" s="4">
        <v>1028.356</v>
      </c>
      <c r="J3240" s="4">
        <v>1053.962</v>
      </c>
      <c r="K3240" s="4">
        <v>1071.58</v>
      </c>
      <c r="L3240" s="4">
        <v>1087.521</v>
      </c>
      <c r="M3240" s="4">
        <v>1108.96</v>
      </c>
      <c r="N3240" s="4">
        <v>1137.019</v>
      </c>
      <c r="O3240" s="4">
        <v>1168.068</v>
      </c>
      <c r="P3240" s="4">
        <v>1196.3309999999999</v>
      </c>
      <c r="Q3240" s="4">
        <v>1221.489</v>
      </c>
      <c r="R3240" s="4">
        <v>1238.385</v>
      </c>
      <c r="S3240" s="4">
        <v>1253.8219999999999</v>
      </c>
      <c r="T3240" s="4">
        <v>1253.4059999999999</v>
      </c>
      <c r="U3240" s="4">
        <v>1221.501</v>
      </c>
      <c r="V3240" s="4">
        <v>1137.117</v>
      </c>
      <c r="W3240" s="4">
        <v>972.84900000000005</v>
      </c>
      <c r="X3240" s="4">
        <v>752.19299999999998</v>
      </c>
      <c r="Y3240" s="4">
        <v>512.77599999999995</v>
      </c>
      <c r="Z3240" s="4">
        <v>293.71100000000001</v>
      </c>
      <c r="AA3240" s="4">
        <v>136.376</v>
      </c>
    </row>
    <row r="3241" spans="1:27" s="6" customFormat="1" x14ac:dyDescent="0.3">
      <c r="A3241" s="40">
        <v>3240</v>
      </c>
      <c r="B3241" s="18" t="s">
        <v>323</v>
      </c>
      <c r="C3241" s="44" t="s">
        <v>224</v>
      </c>
      <c r="D3241" s="41">
        <v>24</v>
      </c>
      <c r="E3241" s="41">
        <v>915</v>
      </c>
      <c r="F3241" s="41">
        <v>2100</v>
      </c>
      <c r="G3241" s="4">
        <v>934.07100000000003</v>
      </c>
      <c r="H3241" s="4">
        <v>962.33</v>
      </c>
      <c r="I3241" s="4">
        <v>991.55100000000004</v>
      </c>
      <c r="J3241" s="4">
        <v>1016.881</v>
      </c>
      <c r="K3241" s="4">
        <v>1035.135</v>
      </c>
      <c r="L3241" s="4">
        <v>1049.979</v>
      </c>
      <c r="M3241" s="4">
        <v>1069.06</v>
      </c>
      <c r="N3241" s="4">
        <v>1093.5609999999999</v>
      </c>
      <c r="O3241" s="4">
        <v>1123.26</v>
      </c>
      <c r="P3241" s="4">
        <v>1154.9010000000001</v>
      </c>
      <c r="Q3241" s="4">
        <v>1182.8530000000001</v>
      </c>
      <c r="R3241" s="4">
        <v>1202.212</v>
      </c>
      <c r="S3241" s="4">
        <v>1213.71</v>
      </c>
      <c r="T3241" s="4">
        <v>1214.049</v>
      </c>
      <c r="U3241" s="4">
        <v>1189.42</v>
      </c>
      <c r="V3241" s="4">
        <v>1119.857</v>
      </c>
      <c r="W3241" s="4">
        <v>984.75900000000001</v>
      </c>
      <c r="X3241" s="4">
        <v>771.65499999999997</v>
      </c>
      <c r="Y3241" s="4">
        <v>523.42399999999998</v>
      </c>
      <c r="Z3241" s="4">
        <v>296.72000000000003</v>
      </c>
      <c r="AA3241" s="4">
        <v>145.83699999999999</v>
      </c>
    </row>
    <row r="3242" spans="1:27" s="6" customFormat="1" x14ac:dyDescent="0.3">
      <c r="A3242" s="40">
        <v>3241</v>
      </c>
      <c r="B3242" s="18" t="s">
        <v>323</v>
      </c>
      <c r="C3242" s="43" t="s">
        <v>225</v>
      </c>
      <c r="D3242" s="41"/>
      <c r="E3242" s="41">
        <v>28</v>
      </c>
      <c r="F3242" s="41">
        <v>2015</v>
      </c>
      <c r="G3242" s="4">
        <v>3.996</v>
      </c>
      <c r="H3242" s="4">
        <v>4.04</v>
      </c>
      <c r="I3242" s="4">
        <v>4.1989999999999998</v>
      </c>
      <c r="J3242" s="4">
        <v>4.2759999999999998</v>
      </c>
      <c r="K3242" s="4">
        <v>4.2850000000000001</v>
      </c>
      <c r="L3242" s="4">
        <v>3.98</v>
      </c>
      <c r="M3242" s="4">
        <v>3.76</v>
      </c>
      <c r="N3242" s="4">
        <v>3.177</v>
      </c>
      <c r="O3242" s="4">
        <v>4.0789999999999997</v>
      </c>
      <c r="P3242" s="4">
        <v>4.6820000000000004</v>
      </c>
      <c r="Q3242" s="4">
        <v>3.3849999999999998</v>
      </c>
      <c r="R3242" s="4">
        <v>2.5350000000000001</v>
      </c>
      <c r="S3242" s="4">
        <v>1.8</v>
      </c>
      <c r="T3242" s="4">
        <v>1.0129999999999999</v>
      </c>
      <c r="U3242" s="4">
        <v>1.0549999999999999</v>
      </c>
      <c r="V3242" s="4">
        <v>0.77600000000000002</v>
      </c>
      <c r="W3242" s="4">
        <v>0.48699999999999999</v>
      </c>
      <c r="X3242" s="4">
        <v>0.27300000000000002</v>
      </c>
      <c r="Y3242" s="4">
        <v>0.151</v>
      </c>
      <c r="Z3242" s="4">
        <v>3.2000000000000001E-2</v>
      </c>
      <c r="AA3242" s="4">
        <v>5.0000000000000001E-3</v>
      </c>
    </row>
    <row r="3243" spans="1:27" s="6" customFormat="1" x14ac:dyDescent="0.3">
      <c r="A3243" s="40">
        <v>3242</v>
      </c>
      <c r="B3243" s="18" t="s">
        <v>323</v>
      </c>
      <c r="C3243" s="43" t="s">
        <v>225</v>
      </c>
      <c r="D3243" s="41"/>
      <c r="E3243" s="41">
        <v>28</v>
      </c>
      <c r="F3243" s="41">
        <v>2020</v>
      </c>
      <c r="G3243" s="4">
        <v>4.0270000000000001</v>
      </c>
      <c r="H3243" s="4">
        <v>3.9860000000000002</v>
      </c>
      <c r="I3243" s="4">
        <v>4.0369999999999999</v>
      </c>
      <c r="J3243" s="4">
        <v>4.194</v>
      </c>
      <c r="K3243" s="4">
        <v>4.2699999999999996</v>
      </c>
      <c r="L3243" s="4">
        <v>4.2729999999999997</v>
      </c>
      <c r="M3243" s="4">
        <v>3.9649999999999999</v>
      </c>
      <c r="N3243" s="4">
        <v>3.7429999999999999</v>
      </c>
      <c r="O3243" s="4">
        <v>3.16</v>
      </c>
      <c r="P3243" s="4">
        <v>4.0309999999999997</v>
      </c>
      <c r="Q3243" s="4">
        <v>4.5949999999999998</v>
      </c>
      <c r="R3243" s="4">
        <v>3.2919999999999998</v>
      </c>
      <c r="S3243" s="4">
        <v>2.4409999999999998</v>
      </c>
      <c r="T3243" s="4">
        <v>1.6990000000000001</v>
      </c>
      <c r="U3243" s="4">
        <v>0.92500000000000004</v>
      </c>
      <c r="V3243" s="4">
        <v>0.90800000000000003</v>
      </c>
      <c r="W3243" s="4">
        <v>0.59699999999999998</v>
      </c>
      <c r="X3243" s="4">
        <v>0.30599999999999999</v>
      </c>
      <c r="Y3243" s="4">
        <v>0.125</v>
      </c>
      <c r="Z3243" s="4">
        <v>4.2999999999999997E-2</v>
      </c>
      <c r="AA3243" s="4">
        <v>5.0000000000000001E-3</v>
      </c>
    </row>
    <row r="3244" spans="1:27" s="6" customFormat="1" x14ac:dyDescent="0.3">
      <c r="A3244" s="40">
        <v>3243</v>
      </c>
      <c r="B3244" s="18" t="s">
        <v>323</v>
      </c>
      <c r="C3244" s="43" t="s">
        <v>225</v>
      </c>
      <c r="D3244" s="41"/>
      <c r="E3244" s="41">
        <v>28</v>
      </c>
      <c r="F3244" s="41">
        <v>2025</v>
      </c>
      <c r="G3244" s="4">
        <v>4.0359999999999996</v>
      </c>
      <c r="H3244" s="4">
        <v>4.0190000000000001</v>
      </c>
      <c r="I3244" s="4">
        <v>3.984</v>
      </c>
      <c r="J3244" s="4">
        <v>4.032</v>
      </c>
      <c r="K3244" s="4">
        <v>4.1859999999999999</v>
      </c>
      <c r="L3244" s="4">
        <v>4.2590000000000003</v>
      </c>
      <c r="M3244" s="4">
        <v>4.26</v>
      </c>
      <c r="N3244" s="4">
        <v>3.948</v>
      </c>
      <c r="O3244" s="4">
        <v>3.7240000000000002</v>
      </c>
      <c r="P3244" s="4">
        <v>3.1309999999999998</v>
      </c>
      <c r="Q3244" s="4">
        <v>3.9649999999999999</v>
      </c>
      <c r="R3244" s="4">
        <v>4.4779999999999998</v>
      </c>
      <c r="S3244" s="4">
        <v>3.1789999999999998</v>
      </c>
      <c r="T3244" s="4">
        <v>2.3149999999999999</v>
      </c>
      <c r="U3244" s="4">
        <v>1.5640000000000001</v>
      </c>
      <c r="V3244" s="4">
        <v>0.80200000000000005</v>
      </c>
      <c r="W3244" s="4">
        <v>0.70699999999999996</v>
      </c>
      <c r="X3244" s="4">
        <v>0.38400000000000001</v>
      </c>
      <c r="Y3244" s="4">
        <v>0.14499999999999999</v>
      </c>
      <c r="Z3244" s="4">
        <v>3.9E-2</v>
      </c>
      <c r="AA3244" s="4">
        <v>7.0000000000000001E-3</v>
      </c>
    </row>
    <row r="3245" spans="1:27" s="6" customFormat="1" x14ac:dyDescent="0.3">
      <c r="A3245" s="40">
        <v>3244</v>
      </c>
      <c r="B3245" s="18" t="s">
        <v>323</v>
      </c>
      <c r="C3245" s="43" t="s">
        <v>225</v>
      </c>
      <c r="D3245" s="41"/>
      <c r="E3245" s="41">
        <v>28</v>
      </c>
      <c r="F3245" s="41">
        <v>2030</v>
      </c>
      <c r="G3245" s="4">
        <v>3.9649999999999999</v>
      </c>
      <c r="H3245" s="4">
        <v>4.0279999999999996</v>
      </c>
      <c r="I3245" s="4">
        <v>4.0170000000000003</v>
      </c>
      <c r="J3245" s="4">
        <v>3.9809999999999999</v>
      </c>
      <c r="K3245" s="4">
        <v>4.0259999999999998</v>
      </c>
      <c r="L3245" s="4">
        <v>4.1779999999999999</v>
      </c>
      <c r="M3245" s="4">
        <v>4.2460000000000004</v>
      </c>
      <c r="N3245" s="4">
        <v>4.242</v>
      </c>
      <c r="O3245" s="4">
        <v>3.9289999999999998</v>
      </c>
      <c r="P3245" s="4">
        <v>3.6909999999999998</v>
      </c>
      <c r="Q3245" s="4">
        <v>3.0870000000000002</v>
      </c>
      <c r="R3245" s="4">
        <v>3.8730000000000002</v>
      </c>
      <c r="S3245" s="4">
        <v>4.3319999999999999</v>
      </c>
      <c r="T3245" s="4">
        <v>3.0270000000000001</v>
      </c>
      <c r="U3245" s="4">
        <v>2.1440000000000001</v>
      </c>
      <c r="V3245" s="4">
        <v>1.37</v>
      </c>
      <c r="W3245" s="4">
        <v>0.63400000000000001</v>
      </c>
      <c r="X3245" s="4">
        <v>0.46600000000000003</v>
      </c>
      <c r="Y3245" s="4">
        <v>0.187</v>
      </c>
      <c r="Z3245" s="4">
        <v>4.5999999999999999E-2</v>
      </c>
      <c r="AA3245" s="4">
        <v>7.0000000000000001E-3</v>
      </c>
    </row>
    <row r="3246" spans="1:27" s="6" customFormat="1" x14ac:dyDescent="0.3">
      <c r="A3246" s="40">
        <v>3245</v>
      </c>
      <c r="B3246" s="18" t="s">
        <v>323</v>
      </c>
      <c r="C3246" s="43" t="s">
        <v>225</v>
      </c>
      <c r="D3246" s="41"/>
      <c r="E3246" s="41">
        <v>28</v>
      </c>
      <c r="F3246" s="41">
        <v>2035</v>
      </c>
      <c r="G3246" s="4">
        <v>3.839</v>
      </c>
      <c r="H3246" s="4">
        <v>3.9580000000000002</v>
      </c>
      <c r="I3246" s="4">
        <v>4.0259999999999998</v>
      </c>
      <c r="J3246" s="4">
        <v>4.0129999999999999</v>
      </c>
      <c r="K3246" s="4">
        <v>3.976</v>
      </c>
      <c r="L3246" s="4">
        <v>4.0209999999999999</v>
      </c>
      <c r="M3246" s="4">
        <v>4.1660000000000004</v>
      </c>
      <c r="N3246" s="4">
        <v>4.2309999999999999</v>
      </c>
      <c r="O3246" s="4">
        <v>4.2249999999999996</v>
      </c>
      <c r="P3246" s="4">
        <v>3.899</v>
      </c>
      <c r="Q3246" s="4">
        <v>3.64</v>
      </c>
      <c r="R3246" s="4">
        <v>3.0209999999999999</v>
      </c>
      <c r="S3246" s="4">
        <v>3.7549999999999999</v>
      </c>
      <c r="T3246" s="4">
        <v>4.141</v>
      </c>
      <c r="U3246" s="4">
        <v>2.8180000000000001</v>
      </c>
      <c r="V3246" s="4">
        <v>1.8939999999999999</v>
      </c>
      <c r="W3246" s="4">
        <v>1.097</v>
      </c>
      <c r="X3246" s="4">
        <v>0.42599999999999999</v>
      </c>
      <c r="Y3246" s="4">
        <v>0.23400000000000001</v>
      </c>
      <c r="Z3246" s="4">
        <v>6.0999999999999999E-2</v>
      </c>
      <c r="AA3246" s="4">
        <v>8.9999999999999993E-3</v>
      </c>
    </row>
    <row r="3247" spans="1:27" s="6" customFormat="1" x14ac:dyDescent="0.3">
      <c r="A3247" s="40">
        <v>3246</v>
      </c>
      <c r="B3247" s="18" t="s">
        <v>323</v>
      </c>
      <c r="C3247" s="43" t="s">
        <v>225</v>
      </c>
      <c r="D3247" s="41"/>
      <c r="E3247" s="41">
        <v>28</v>
      </c>
      <c r="F3247" s="41">
        <v>2040</v>
      </c>
      <c r="G3247" s="4">
        <v>3.7240000000000002</v>
      </c>
      <c r="H3247" s="4">
        <v>3.8319999999999999</v>
      </c>
      <c r="I3247" s="4">
        <v>3.956</v>
      </c>
      <c r="J3247" s="4">
        <v>4.0229999999999997</v>
      </c>
      <c r="K3247" s="4">
        <v>4.0090000000000003</v>
      </c>
      <c r="L3247" s="4">
        <v>3.97</v>
      </c>
      <c r="M3247" s="4">
        <v>4.01</v>
      </c>
      <c r="N3247" s="4">
        <v>4.1550000000000002</v>
      </c>
      <c r="O3247" s="4">
        <v>4.2149999999999999</v>
      </c>
      <c r="P3247" s="4">
        <v>4.194</v>
      </c>
      <c r="Q3247" s="4">
        <v>3.8479999999999999</v>
      </c>
      <c r="R3247" s="4">
        <v>3.569</v>
      </c>
      <c r="S3247" s="4">
        <v>2.9369999999999998</v>
      </c>
      <c r="T3247" s="4">
        <v>3.5979999999999999</v>
      </c>
      <c r="U3247" s="4">
        <v>3.875</v>
      </c>
      <c r="V3247" s="4">
        <v>2.5089999999999999</v>
      </c>
      <c r="W3247" s="4">
        <v>1.534</v>
      </c>
      <c r="X3247" s="4">
        <v>0.752</v>
      </c>
      <c r="Y3247" s="4">
        <v>0.221</v>
      </c>
      <c r="Z3247" s="4">
        <v>7.8E-2</v>
      </c>
      <c r="AA3247" s="4">
        <v>1.2E-2</v>
      </c>
    </row>
    <row r="3248" spans="1:27" s="6" customFormat="1" x14ac:dyDescent="0.3">
      <c r="A3248" s="40">
        <v>3247</v>
      </c>
      <c r="B3248" s="18" t="s">
        <v>323</v>
      </c>
      <c r="C3248" s="43" t="s">
        <v>225</v>
      </c>
      <c r="D3248" s="41"/>
      <c r="E3248" s="41">
        <v>28</v>
      </c>
      <c r="F3248" s="41">
        <v>2045</v>
      </c>
      <c r="G3248" s="4">
        <v>3.6419999999999999</v>
      </c>
      <c r="H3248" s="4">
        <v>3.7160000000000002</v>
      </c>
      <c r="I3248" s="4">
        <v>3.831</v>
      </c>
      <c r="J3248" s="4">
        <v>3.9540000000000002</v>
      </c>
      <c r="K3248" s="4">
        <v>4.0179999999999998</v>
      </c>
      <c r="L3248" s="4">
        <v>4.0039999999999996</v>
      </c>
      <c r="M3248" s="4">
        <v>3.96</v>
      </c>
      <c r="N3248" s="4">
        <v>3.9990000000000001</v>
      </c>
      <c r="O3248" s="4">
        <v>4.141</v>
      </c>
      <c r="P3248" s="4">
        <v>4.1870000000000003</v>
      </c>
      <c r="Q3248" s="4">
        <v>4.1449999999999996</v>
      </c>
      <c r="R3248" s="4">
        <v>3.7770000000000001</v>
      </c>
      <c r="S3248" s="4">
        <v>3.4769999999999999</v>
      </c>
      <c r="T3248" s="4">
        <v>2.8170000000000002</v>
      </c>
      <c r="U3248" s="4">
        <v>3.3769999999999998</v>
      </c>
      <c r="V3248" s="4">
        <v>3.4729999999999999</v>
      </c>
      <c r="W3248" s="4">
        <v>2.056</v>
      </c>
      <c r="X3248" s="4">
        <v>1.071</v>
      </c>
      <c r="Y3248" s="4">
        <v>0.4</v>
      </c>
      <c r="Z3248" s="4">
        <v>7.5999999999999998E-2</v>
      </c>
      <c r="AA3248" s="4">
        <v>1.6E-2</v>
      </c>
    </row>
    <row r="3249" spans="1:27" s="6" customFormat="1" x14ac:dyDescent="0.3">
      <c r="A3249" s="40">
        <v>3248</v>
      </c>
      <c r="B3249" s="18" t="s">
        <v>323</v>
      </c>
      <c r="C3249" s="43" t="s">
        <v>225</v>
      </c>
      <c r="D3249" s="41"/>
      <c r="E3249" s="41">
        <v>28</v>
      </c>
      <c r="F3249" s="41">
        <v>2050</v>
      </c>
      <c r="G3249" s="4">
        <v>3.5939999999999999</v>
      </c>
      <c r="H3249" s="4">
        <v>3.6339999999999999</v>
      </c>
      <c r="I3249" s="4">
        <v>3.7149999999999999</v>
      </c>
      <c r="J3249" s="4">
        <v>3.83</v>
      </c>
      <c r="K3249" s="4">
        <v>3.9489999999999998</v>
      </c>
      <c r="L3249" s="4">
        <v>4.0140000000000002</v>
      </c>
      <c r="M3249" s="4">
        <v>3.9950000000000001</v>
      </c>
      <c r="N3249" s="4">
        <v>3.95</v>
      </c>
      <c r="O3249" s="4">
        <v>3.99</v>
      </c>
      <c r="P3249" s="4">
        <v>4.1159999999999997</v>
      </c>
      <c r="Q3249" s="4">
        <v>4.1420000000000003</v>
      </c>
      <c r="R3249" s="4">
        <v>4.0739999999999998</v>
      </c>
      <c r="S3249" s="4">
        <v>3.6859999999999999</v>
      </c>
      <c r="T3249" s="4">
        <v>3.347</v>
      </c>
      <c r="U3249" s="4">
        <v>2.653</v>
      </c>
      <c r="V3249" s="4">
        <v>3.0470000000000002</v>
      </c>
      <c r="W3249" s="4">
        <v>2.8769999999999998</v>
      </c>
      <c r="X3249" s="4">
        <v>1.46</v>
      </c>
      <c r="Y3249" s="4">
        <v>0.58599999999999997</v>
      </c>
      <c r="Z3249" s="4">
        <v>0.14599999999999999</v>
      </c>
      <c r="AA3249" s="4">
        <v>1.7000000000000001E-2</v>
      </c>
    </row>
    <row r="3250" spans="1:27" s="6" customFormat="1" x14ac:dyDescent="0.3">
      <c r="A3250" s="40">
        <v>3249</v>
      </c>
      <c r="B3250" s="18" t="s">
        <v>323</v>
      </c>
      <c r="C3250" s="43" t="s">
        <v>225</v>
      </c>
      <c r="D3250" s="41"/>
      <c r="E3250" s="41">
        <v>28</v>
      </c>
      <c r="F3250" s="41">
        <v>2055</v>
      </c>
      <c r="G3250" s="4">
        <v>3.548</v>
      </c>
      <c r="H3250" s="4">
        <v>3.5870000000000002</v>
      </c>
      <c r="I3250" s="4">
        <v>3.633</v>
      </c>
      <c r="J3250" s="4">
        <v>3.7120000000000002</v>
      </c>
      <c r="K3250" s="4">
        <v>3.827</v>
      </c>
      <c r="L3250" s="4">
        <v>3.9460000000000002</v>
      </c>
      <c r="M3250" s="4">
        <v>4.008</v>
      </c>
      <c r="N3250" s="4">
        <v>3.9870000000000001</v>
      </c>
      <c r="O3250" s="4">
        <v>3.944</v>
      </c>
      <c r="P3250" s="4">
        <v>3.9710000000000001</v>
      </c>
      <c r="Q3250" s="4">
        <v>4.0789999999999997</v>
      </c>
      <c r="R3250" s="4">
        <v>4.0780000000000003</v>
      </c>
      <c r="S3250" s="4">
        <v>3.9820000000000002</v>
      </c>
      <c r="T3250" s="4">
        <v>3.556</v>
      </c>
      <c r="U3250" s="4">
        <v>3.1659999999999999</v>
      </c>
      <c r="V3250" s="4">
        <v>2.4089999999999998</v>
      </c>
      <c r="W3250" s="4">
        <v>2.552</v>
      </c>
      <c r="X3250" s="4">
        <v>2.0779999999999998</v>
      </c>
      <c r="Y3250" s="4">
        <v>0.81799999999999995</v>
      </c>
      <c r="Z3250" s="4">
        <v>0.221</v>
      </c>
      <c r="AA3250" s="4">
        <v>3.1E-2</v>
      </c>
    </row>
    <row r="3251" spans="1:27" s="6" customFormat="1" x14ac:dyDescent="0.3">
      <c r="A3251" s="40">
        <v>3250</v>
      </c>
      <c r="B3251" s="18" t="s">
        <v>323</v>
      </c>
      <c r="C3251" s="43" t="s">
        <v>225</v>
      </c>
      <c r="D3251" s="41"/>
      <c r="E3251" s="41">
        <v>28</v>
      </c>
      <c r="F3251" s="41">
        <v>2060</v>
      </c>
      <c r="G3251" s="4">
        <v>3.48</v>
      </c>
      <c r="H3251" s="4">
        <v>3.54</v>
      </c>
      <c r="I3251" s="4">
        <v>3.5880000000000001</v>
      </c>
      <c r="J3251" s="4">
        <v>3.633</v>
      </c>
      <c r="K3251" s="4">
        <v>3.7120000000000002</v>
      </c>
      <c r="L3251" s="4">
        <v>3.8250000000000002</v>
      </c>
      <c r="M3251" s="4">
        <v>3.9409999999999998</v>
      </c>
      <c r="N3251" s="4">
        <v>4.0010000000000003</v>
      </c>
      <c r="O3251" s="4">
        <v>3.9830000000000001</v>
      </c>
      <c r="P3251" s="4">
        <v>3.93</v>
      </c>
      <c r="Q3251" s="4">
        <v>3.94</v>
      </c>
      <c r="R3251" s="4">
        <v>4.0209999999999999</v>
      </c>
      <c r="S3251" s="4">
        <v>3.9929999999999999</v>
      </c>
      <c r="T3251" s="4">
        <v>3.851</v>
      </c>
      <c r="U3251" s="4">
        <v>3.375</v>
      </c>
      <c r="V3251" s="4">
        <v>2.887</v>
      </c>
      <c r="W3251" s="4">
        <v>2.036</v>
      </c>
      <c r="X3251" s="4">
        <v>1.87</v>
      </c>
      <c r="Y3251" s="4">
        <v>1.1930000000000001</v>
      </c>
      <c r="Z3251" s="4">
        <v>0.318</v>
      </c>
      <c r="AA3251" s="4">
        <v>4.9000000000000002E-2</v>
      </c>
    </row>
    <row r="3252" spans="1:27" s="6" customFormat="1" x14ac:dyDescent="0.3">
      <c r="A3252" s="40">
        <v>3251</v>
      </c>
      <c r="B3252" s="18" t="s">
        <v>323</v>
      </c>
      <c r="C3252" s="43" t="s">
        <v>225</v>
      </c>
      <c r="D3252" s="41"/>
      <c r="E3252" s="41">
        <v>28</v>
      </c>
      <c r="F3252" s="41">
        <v>2065</v>
      </c>
      <c r="G3252" s="4">
        <v>3.395</v>
      </c>
      <c r="H3252" s="4">
        <v>3.47</v>
      </c>
      <c r="I3252" s="4">
        <v>3.5409999999999999</v>
      </c>
      <c r="J3252" s="4">
        <v>3.5859999999999999</v>
      </c>
      <c r="K3252" s="4">
        <v>3.633</v>
      </c>
      <c r="L3252" s="4">
        <v>3.7109999999999999</v>
      </c>
      <c r="M3252" s="4">
        <v>3.8210000000000002</v>
      </c>
      <c r="N3252" s="4">
        <v>3.9380000000000002</v>
      </c>
      <c r="O3252" s="4">
        <v>3.9990000000000001</v>
      </c>
      <c r="P3252" s="4">
        <v>3.9710000000000001</v>
      </c>
      <c r="Q3252" s="4">
        <v>3.9009999999999998</v>
      </c>
      <c r="R3252" s="4">
        <v>3.887</v>
      </c>
      <c r="S3252" s="4">
        <v>3.9409999999999998</v>
      </c>
      <c r="T3252" s="4">
        <v>3.87</v>
      </c>
      <c r="U3252" s="4">
        <v>3.6669999999999998</v>
      </c>
      <c r="V3252" s="4">
        <v>3.0950000000000002</v>
      </c>
      <c r="W3252" s="4">
        <v>2.4609999999999999</v>
      </c>
      <c r="X3252" s="4">
        <v>1.5149999999999999</v>
      </c>
      <c r="Y3252" s="4">
        <v>1.099</v>
      </c>
      <c r="Z3252" s="4">
        <v>0.47899999999999998</v>
      </c>
      <c r="AA3252" s="4">
        <v>7.4999999999999997E-2</v>
      </c>
    </row>
    <row r="3253" spans="1:27" s="6" customFormat="1" x14ac:dyDescent="0.3">
      <c r="A3253" s="40">
        <v>3252</v>
      </c>
      <c r="B3253" s="18" t="s">
        <v>323</v>
      </c>
      <c r="C3253" s="43" t="s">
        <v>225</v>
      </c>
      <c r="D3253" s="41"/>
      <c r="E3253" s="41">
        <v>28</v>
      </c>
      <c r="F3253" s="41">
        <v>2070</v>
      </c>
      <c r="G3253" s="4">
        <v>3.3109999999999999</v>
      </c>
      <c r="H3253" s="4">
        <v>3.3839999999999999</v>
      </c>
      <c r="I3253" s="4">
        <v>3.4729999999999999</v>
      </c>
      <c r="J3253" s="4">
        <v>3.5419999999999998</v>
      </c>
      <c r="K3253" s="4">
        <v>3.585</v>
      </c>
      <c r="L3253" s="4">
        <v>3.6320000000000001</v>
      </c>
      <c r="M3253" s="4">
        <v>3.706</v>
      </c>
      <c r="N3253" s="4">
        <v>3.8180000000000001</v>
      </c>
      <c r="O3253" s="4">
        <v>3.9369999999999998</v>
      </c>
      <c r="P3253" s="4">
        <v>3.988</v>
      </c>
      <c r="Q3253" s="4">
        <v>3.9460000000000002</v>
      </c>
      <c r="R3253" s="4">
        <v>3.8559999999999999</v>
      </c>
      <c r="S3253" s="4">
        <v>3.8180000000000001</v>
      </c>
      <c r="T3253" s="4">
        <v>3.8279999999999998</v>
      </c>
      <c r="U3253" s="4">
        <v>3.6930000000000001</v>
      </c>
      <c r="V3253" s="4">
        <v>3.379</v>
      </c>
      <c r="W3253" s="4">
        <v>2.6640000000000001</v>
      </c>
      <c r="X3253" s="4">
        <v>1.8580000000000001</v>
      </c>
      <c r="Y3253" s="4">
        <v>0.91100000000000003</v>
      </c>
      <c r="Z3253" s="4">
        <v>0.45800000000000002</v>
      </c>
      <c r="AA3253" s="4">
        <v>0.11799999999999999</v>
      </c>
    </row>
    <row r="3254" spans="1:27" s="6" customFormat="1" x14ac:dyDescent="0.3">
      <c r="A3254" s="40">
        <v>3253</v>
      </c>
      <c r="B3254" s="18" t="s">
        <v>323</v>
      </c>
      <c r="C3254" s="43" t="s">
        <v>225</v>
      </c>
      <c r="D3254" s="41"/>
      <c r="E3254" s="41">
        <v>28</v>
      </c>
      <c r="F3254" s="41">
        <v>2075</v>
      </c>
      <c r="G3254" s="4">
        <v>3.2410000000000001</v>
      </c>
      <c r="H3254" s="4">
        <v>3.3029999999999999</v>
      </c>
      <c r="I3254" s="4">
        <v>3.3860000000000001</v>
      </c>
      <c r="J3254" s="4">
        <v>3.4729999999999999</v>
      </c>
      <c r="K3254" s="4">
        <v>3.5419999999999998</v>
      </c>
      <c r="L3254" s="4">
        <v>3.585</v>
      </c>
      <c r="M3254" s="4">
        <v>3.6309999999999998</v>
      </c>
      <c r="N3254" s="4">
        <v>3.7069999999999999</v>
      </c>
      <c r="O3254" s="4">
        <v>3.82</v>
      </c>
      <c r="P3254" s="4">
        <v>3.931</v>
      </c>
      <c r="Q3254" s="4">
        <v>3.9689999999999999</v>
      </c>
      <c r="R3254" s="4">
        <v>3.907</v>
      </c>
      <c r="S3254" s="4">
        <v>3.7909999999999999</v>
      </c>
      <c r="T3254" s="4">
        <v>3.7160000000000002</v>
      </c>
      <c r="U3254" s="4">
        <v>3.6629999999999998</v>
      </c>
      <c r="V3254" s="4">
        <v>3.419</v>
      </c>
      <c r="W3254" s="4">
        <v>2.9319999999999999</v>
      </c>
      <c r="X3254" s="4">
        <v>2.0390000000000001</v>
      </c>
      <c r="Y3254" s="4">
        <v>1.143</v>
      </c>
      <c r="Z3254" s="4">
        <v>0.39400000000000002</v>
      </c>
      <c r="AA3254" s="4">
        <v>0.127</v>
      </c>
    </row>
    <row r="3255" spans="1:27" s="6" customFormat="1" x14ac:dyDescent="0.3">
      <c r="A3255" s="40">
        <v>3254</v>
      </c>
      <c r="B3255" s="18" t="s">
        <v>323</v>
      </c>
      <c r="C3255" s="43" t="s">
        <v>225</v>
      </c>
      <c r="D3255" s="41"/>
      <c r="E3255" s="41">
        <v>28</v>
      </c>
      <c r="F3255" s="41">
        <v>2080</v>
      </c>
      <c r="G3255" s="4">
        <v>3.1909999999999998</v>
      </c>
      <c r="H3255" s="4">
        <v>3.2320000000000002</v>
      </c>
      <c r="I3255" s="4">
        <v>3.3039999999999998</v>
      </c>
      <c r="J3255" s="4">
        <v>3.3860000000000001</v>
      </c>
      <c r="K3255" s="4">
        <v>3.4740000000000002</v>
      </c>
      <c r="L3255" s="4">
        <v>3.5430000000000001</v>
      </c>
      <c r="M3255" s="4">
        <v>3.5830000000000002</v>
      </c>
      <c r="N3255" s="4">
        <v>3.6309999999999998</v>
      </c>
      <c r="O3255" s="4">
        <v>3.7080000000000002</v>
      </c>
      <c r="P3255" s="4">
        <v>3.8140000000000001</v>
      </c>
      <c r="Q3255" s="4">
        <v>3.911</v>
      </c>
      <c r="R3255" s="4">
        <v>3.93</v>
      </c>
      <c r="S3255" s="4">
        <v>3.847</v>
      </c>
      <c r="T3255" s="4">
        <v>3.6970000000000001</v>
      </c>
      <c r="U3255" s="4">
        <v>3.5640000000000001</v>
      </c>
      <c r="V3255" s="4">
        <v>3.407</v>
      </c>
      <c r="W3255" s="4">
        <v>2.9910000000000001</v>
      </c>
      <c r="X3255" s="4">
        <v>2.2749999999999999</v>
      </c>
      <c r="Y3255" s="4">
        <v>1.282</v>
      </c>
      <c r="Z3255" s="4">
        <v>0.50900000000000001</v>
      </c>
      <c r="AA3255" s="4">
        <v>0.11899999999999999</v>
      </c>
    </row>
    <row r="3256" spans="1:27" s="6" customFormat="1" x14ac:dyDescent="0.3">
      <c r="A3256" s="40">
        <v>3255</v>
      </c>
      <c r="B3256" s="18" t="s">
        <v>323</v>
      </c>
      <c r="C3256" s="43" t="s">
        <v>225</v>
      </c>
      <c r="D3256" s="41"/>
      <c r="E3256" s="41">
        <v>28</v>
      </c>
      <c r="F3256" s="41">
        <v>2085</v>
      </c>
      <c r="G3256" s="4">
        <v>3.14</v>
      </c>
      <c r="H3256" s="4">
        <v>3.181</v>
      </c>
      <c r="I3256" s="4">
        <v>3.2330000000000001</v>
      </c>
      <c r="J3256" s="4">
        <v>3.3050000000000002</v>
      </c>
      <c r="K3256" s="4">
        <v>3.3879999999999999</v>
      </c>
      <c r="L3256" s="4">
        <v>3.476</v>
      </c>
      <c r="M3256" s="4">
        <v>3.5430000000000001</v>
      </c>
      <c r="N3256" s="4">
        <v>3.5859999999999999</v>
      </c>
      <c r="O3256" s="4">
        <v>3.6320000000000001</v>
      </c>
      <c r="P3256" s="4">
        <v>3.7029999999999998</v>
      </c>
      <c r="Q3256" s="4">
        <v>3.7959999999999998</v>
      </c>
      <c r="R3256" s="4">
        <v>3.879</v>
      </c>
      <c r="S3256" s="4">
        <v>3.8759999999999999</v>
      </c>
      <c r="T3256" s="4">
        <v>3.7559999999999998</v>
      </c>
      <c r="U3256" s="4">
        <v>3.5539999999999998</v>
      </c>
      <c r="V3256" s="4">
        <v>3.33</v>
      </c>
      <c r="W3256" s="4">
        <v>3.0030000000000001</v>
      </c>
      <c r="X3256" s="4">
        <v>2.351</v>
      </c>
      <c r="Y3256" s="4">
        <v>1.4610000000000001</v>
      </c>
      <c r="Z3256" s="4">
        <v>0.58899999999999997</v>
      </c>
      <c r="AA3256" s="4">
        <v>0.15</v>
      </c>
    </row>
    <row r="3257" spans="1:27" s="6" customFormat="1" x14ac:dyDescent="0.3">
      <c r="A3257" s="40">
        <v>3256</v>
      </c>
      <c r="B3257" s="18" t="s">
        <v>323</v>
      </c>
      <c r="C3257" s="43" t="s">
        <v>225</v>
      </c>
      <c r="D3257" s="41"/>
      <c r="E3257" s="41">
        <v>28</v>
      </c>
      <c r="F3257" s="41">
        <v>2090</v>
      </c>
      <c r="G3257" s="4">
        <v>3.0870000000000002</v>
      </c>
      <c r="H3257" s="4">
        <v>3.13</v>
      </c>
      <c r="I3257" s="4">
        <v>3.181</v>
      </c>
      <c r="J3257" s="4">
        <v>3.2330000000000001</v>
      </c>
      <c r="K3257" s="4">
        <v>3.3069999999999999</v>
      </c>
      <c r="L3257" s="4">
        <v>3.39</v>
      </c>
      <c r="M3257" s="4">
        <v>3.4740000000000002</v>
      </c>
      <c r="N3257" s="4">
        <v>3.5459999999999998</v>
      </c>
      <c r="O3257" s="4">
        <v>3.5880000000000001</v>
      </c>
      <c r="P3257" s="4">
        <v>3.63</v>
      </c>
      <c r="Q3257" s="4">
        <v>3.6890000000000001</v>
      </c>
      <c r="R3257" s="4">
        <v>3.7709999999999999</v>
      </c>
      <c r="S3257" s="4">
        <v>3.8290000000000002</v>
      </c>
      <c r="T3257" s="4">
        <v>3.7890000000000001</v>
      </c>
      <c r="U3257" s="4">
        <v>3.62</v>
      </c>
      <c r="V3257" s="4">
        <v>3.335</v>
      </c>
      <c r="W3257" s="4">
        <v>2.956</v>
      </c>
      <c r="X3257" s="4">
        <v>2.391</v>
      </c>
      <c r="Y3257" s="4">
        <v>1.5409999999999999</v>
      </c>
      <c r="Z3257" s="4">
        <v>0.69599999999999995</v>
      </c>
      <c r="AA3257" s="4">
        <v>0.184</v>
      </c>
    </row>
    <row r="3258" spans="1:27" s="6" customFormat="1" x14ac:dyDescent="0.3">
      <c r="A3258" s="40">
        <v>3257</v>
      </c>
      <c r="B3258" s="18" t="s">
        <v>323</v>
      </c>
      <c r="C3258" s="43" t="s">
        <v>225</v>
      </c>
      <c r="D3258" s="41"/>
      <c r="E3258" s="41">
        <v>28</v>
      </c>
      <c r="F3258" s="41">
        <v>2095</v>
      </c>
      <c r="G3258" s="4">
        <v>3.0249999999999999</v>
      </c>
      <c r="H3258" s="4">
        <v>3.0760000000000001</v>
      </c>
      <c r="I3258" s="4">
        <v>3.133</v>
      </c>
      <c r="J3258" s="4">
        <v>3.1850000000000001</v>
      </c>
      <c r="K3258" s="4">
        <v>3.238</v>
      </c>
      <c r="L3258" s="4">
        <v>3.3130000000000002</v>
      </c>
      <c r="M3258" s="4">
        <v>3.3929999999999998</v>
      </c>
      <c r="N3258" s="4">
        <v>3.4820000000000002</v>
      </c>
      <c r="O3258" s="4">
        <v>3.5489999999999999</v>
      </c>
      <c r="P3258" s="4">
        <v>3.5880000000000001</v>
      </c>
      <c r="Q3258" s="4">
        <v>3.6190000000000002</v>
      </c>
      <c r="R3258" s="4">
        <v>3.6680000000000001</v>
      </c>
      <c r="S3258" s="4">
        <v>3.7269999999999999</v>
      </c>
      <c r="T3258" s="4">
        <v>3.7480000000000002</v>
      </c>
      <c r="U3258" s="4">
        <v>3.6579999999999999</v>
      </c>
      <c r="V3258" s="4">
        <v>3.4079999999999999</v>
      </c>
      <c r="W3258" s="4">
        <v>2.9830000000000001</v>
      </c>
      <c r="X3258" s="4">
        <v>2.38</v>
      </c>
      <c r="Y3258" s="4">
        <v>1.597</v>
      </c>
      <c r="Z3258" s="4">
        <v>0.75800000000000001</v>
      </c>
      <c r="AA3258" s="4">
        <v>0.22700000000000001</v>
      </c>
    </row>
    <row r="3259" spans="1:27" s="6" customFormat="1" x14ac:dyDescent="0.3">
      <c r="A3259" s="40">
        <v>3258</v>
      </c>
      <c r="B3259" s="18" t="s">
        <v>323</v>
      </c>
      <c r="C3259" s="43" t="s">
        <v>225</v>
      </c>
      <c r="D3259" s="41"/>
      <c r="E3259" s="41">
        <v>28</v>
      </c>
      <c r="F3259" s="41">
        <v>2100</v>
      </c>
      <c r="G3259" s="4">
        <v>2.964</v>
      </c>
      <c r="H3259" s="4">
        <v>3.008</v>
      </c>
      <c r="I3259" s="4">
        <v>3.0779999999999998</v>
      </c>
      <c r="J3259" s="4">
        <v>3.1360000000000001</v>
      </c>
      <c r="K3259" s="4">
        <v>3.19</v>
      </c>
      <c r="L3259" s="4">
        <v>3.246</v>
      </c>
      <c r="M3259" s="4">
        <v>3.3159999999999998</v>
      </c>
      <c r="N3259" s="4">
        <v>3.4060000000000001</v>
      </c>
      <c r="O3259" s="4">
        <v>3.4940000000000002</v>
      </c>
      <c r="P3259" s="4">
        <v>3.556</v>
      </c>
      <c r="Q3259" s="4">
        <v>3.59</v>
      </c>
      <c r="R3259" s="4">
        <v>3.6110000000000002</v>
      </c>
      <c r="S3259" s="4">
        <v>3.6320000000000001</v>
      </c>
      <c r="T3259" s="4">
        <v>3.645</v>
      </c>
      <c r="U3259" s="4">
        <v>3.6179999999999999</v>
      </c>
      <c r="V3259" s="4">
        <v>3.4540000000000002</v>
      </c>
      <c r="W3259" s="4">
        <v>3.069</v>
      </c>
      <c r="X3259" s="4">
        <v>2.4300000000000002</v>
      </c>
      <c r="Y3259" s="4">
        <v>1.621</v>
      </c>
      <c r="Z3259" s="4">
        <v>0.81</v>
      </c>
      <c r="AA3259" s="4">
        <v>0.26400000000000001</v>
      </c>
    </row>
    <row r="3260" spans="1:27" s="6" customFormat="1" x14ac:dyDescent="0.3">
      <c r="A3260" s="40">
        <v>3259</v>
      </c>
      <c r="B3260" s="18" t="s">
        <v>323</v>
      </c>
      <c r="C3260" s="43" t="s">
        <v>226</v>
      </c>
      <c r="D3260" s="41"/>
      <c r="E3260" s="41">
        <v>533</v>
      </c>
      <c r="F3260" s="41">
        <v>2015</v>
      </c>
      <c r="G3260" s="4">
        <v>2.7530000000000001</v>
      </c>
      <c r="H3260" s="4">
        <v>3.2989999999999999</v>
      </c>
      <c r="I3260" s="4">
        <v>3.5230000000000001</v>
      </c>
      <c r="J3260" s="4">
        <v>3.7389999999999999</v>
      </c>
      <c r="K3260" s="4">
        <v>3.5510000000000002</v>
      </c>
      <c r="L3260" s="4">
        <v>2.5880000000000001</v>
      </c>
      <c r="M3260" s="4">
        <v>3.0470000000000002</v>
      </c>
      <c r="N3260" s="4">
        <v>3.6549999999999998</v>
      </c>
      <c r="O3260" s="4">
        <v>4.032</v>
      </c>
      <c r="P3260" s="4">
        <v>4.4400000000000004</v>
      </c>
      <c r="Q3260" s="4">
        <v>4.992</v>
      </c>
      <c r="R3260" s="4">
        <v>4.327</v>
      </c>
      <c r="S3260" s="4">
        <v>3.5430000000000001</v>
      </c>
      <c r="T3260" s="4">
        <v>2.6459999999999999</v>
      </c>
      <c r="U3260" s="4">
        <v>1.843</v>
      </c>
      <c r="V3260" s="4">
        <v>1.409</v>
      </c>
      <c r="W3260" s="4">
        <v>0.83899999999999997</v>
      </c>
      <c r="X3260" s="4">
        <v>0.376</v>
      </c>
      <c r="Y3260" s="4">
        <v>0.111</v>
      </c>
      <c r="Z3260" s="4">
        <v>2.5999999999999999E-2</v>
      </c>
      <c r="AA3260" s="4">
        <v>3.0000000000000001E-3</v>
      </c>
    </row>
    <row r="3261" spans="1:27" s="6" customFormat="1" x14ac:dyDescent="0.3">
      <c r="A3261" s="40">
        <v>3260</v>
      </c>
      <c r="B3261" s="18" t="s">
        <v>323</v>
      </c>
      <c r="C3261" s="43" t="s">
        <v>226</v>
      </c>
      <c r="D3261" s="41"/>
      <c r="E3261" s="41">
        <v>533</v>
      </c>
      <c r="F3261" s="41">
        <v>2020</v>
      </c>
      <c r="G3261" s="4">
        <v>2.8109999999999999</v>
      </c>
      <c r="H3261" s="4">
        <v>2.7890000000000001</v>
      </c>
      <c r="I3261" s="4">
        <v>3.3540000000000001</v>
      </c>
      <c r="J3261" s="4">
        <v>3.5590000000000002</v>
      </c>
      <c r="K3261" s="4">
        <v>3.7589999999999999</v>
      </c>
      <c r="L3261" s="4">
        <v>3.613</v>
      </c>
      <c r="M3261" s="4">
        <v>2.6819999999999999</v>
      </c>
      <c r="N3261" s="4">
        <v>3.125</v>
      </c>
      <c r="O3261" s="4">
        <v>3.7120000000000002</v>
      </c>
      <c r="P3261" s="4">
        <v>4.0540000000000003</v>
      </c>
      <c r="Q3261" s="4">
        <v>4.4029999999999996</v>
      </c>
      <c r="R3261" s="4">
        <v>4.8970000000000002</v>
      </c>
      <c r="S3261" s="4">
        <v>4.1959999999999997</v>
      </c>
      <c r="T3261" s="4">
        <v>3.363</v>
      </c>
      <c r="U3261" s="4">
        <v>2.4060000000000001</v>
      </c>
      <c r="V3261" s="4">
        <v>1.5489999999999999</v>
      </c>
      <c r="W3261" s="4">
        <v>1.0309999999999999</v>
      </c>
      <c r="X3261" s="4">
        <v>0.48</v>
      </c>
      <c r="Y3261" s="4">
        <v>0.15</v>
      </c>
      <c r="Z3261" s="4">
        <v>2.8000000000000001E-2</v>
      </c>
      <c r="AA3261" s="4">
        <v>4.0000000000000001E-3</v>
      </c>
    </row>
    <row r="3262" spans="1:27" s="6" customFormat="1" x14ac:dyDescent="0.3">
      <c r="A3262" s="40">
        <v>3261</v>
      </c>
      <c r="B3262" s="18" t="s">
        <v>323</v>
      </c>
      <c r="C3262" s="43" t="s">
        <v>226</v>
      </c>
      <c r="D3262" s="41"/>
      <c r="E3262" s="41">
        <v>533</v>
      </c>
      <c r="F3262" s="41">
        <v>2025</v>
      </c>
      <c r="G3262" s="4">
        <v>2.9620000000000002</v>
      </c>
      <c r="H3262" s="4">
        <v>2.8370000000000002</v>
      </c>
      <c r="I3262" s="4">
        <v>2.83</v>
      </c>
      <c r="J3262" s="4">
        <v>3.38</v>
      </c>
      <c r="K3262" s="4">
        <v>3.573</v>
      </c>
      <c r="L3262" s="4">
        <v>3.806</v>
      </c>
      <c r="M3262" s="4">
        <v>3.6859999999999999</v>
      </c>
      <c r="N3262" s="4">
        <v>2.7429999999999999</v>
      </c>
      <c r="O3262" s="4">
        <v>3.1709999999999998</v>
      </c>
      <c r="P3262" s="4">
        <v>3.7250000000000001</v>
      </c>
      <c r="Q3262" s="4">
        <v>4.0199999999999996</v>
      </c>
      <c r="R3262" s="4">
        <v>4.3250000000000002</v>
      </c>
      <c r="S3262" s="4">
        <v>4.7590000000000003</v>
      </c>
      <c r="T3262" s="4">
        <v>3.996</v>
      </c>
      <c r="U3262" s="4">
        <v>3.0710000000000002</v>
      </c>
      <c r="V3262" s="4">
        <v>2.0379999999999998</v>
      </c>
      <c r="W3262" s="4">
        <v>1.1499999999999999</v>
      </c>
      <c r="X3262" s="4">
        <v>0.60799999999999998</v>
      </c>
      <c r="Y3262" s="4">
        <v>0.20100000000000001</v>
      </c>
      <c r="Z3262" s="4">
        <v>3.9E-2</v>
      </c>
      <c r="AA3262" s="4">
        <v>4.0000000000000001E-3</v>
      </c>
    </row>
    <row r="3263" spans="1:27" s="6" customFormat="1" x14ac:dyDescent="0.3">
      <c r="A3263" s="40">
        <v>3262</v>
      </c>
      <c r="B3263" s="18" t="s">
        <v>323</v>
      </c>
      <c r="C3263" s="43" t="s">
        <v>226</v>
      </c>
      <c r="D3263" s="41"/>
      <c r="E3263" s="41">
        <v>533</v>
      </c>
      <c r="F3263" s="41">
        <v>2030</v>
      </c>
      <c r="G3263" s="4">
        <v>3.109</v>
      </c>
      <c r="H3263" s="4">
        <v>2.9820000000000002</v>
      </c>
      <c r="I3263" s="4">
        <v>2.8719999999999999</v>
      </c>
      <c r="J3263" s="4">
        <v>2.8519999999999999</v>
      </c>
      <c r="K3263" s="4">
        <v>3.3929999999999998</v>
      </c>
      <c r="L3263" s="4">
        <v>3.6120000000000001</v>
      </c>
      <c r="M3263" s="4">
        <v>3.8620000000000001</v>
      </c>
      <c r="N3263" s="4">
        <v>3.73</v>
      </c>
      <c r="O3263" s="4">
        <v>2.7789999999999999</v>
      </c>
      <c r="P3263" s="4">
        <v>3.1819999999999999</v>
      </c>
      <c r="Q3263" s="4">
        <v>3.698</v>
      </c>
      <c r="R3263" s="4">
        <v>3.9550000000000001</v>
      </c>
      <c r="S3263" s="4">
        <v>4.2110000000000003</v>
      </c>
      <c r="T3263" s="4">
        <v>4.5430000000000001</v>
      </c>
      <c r="U3263" s="4">
        <v>3.669</v>
      </c>
      <c r="V3263" s="4">
        <v>2.6269999999999998</v>
      </c>
      <c r="W3263" s="4">
        <v>1.534</v>
      </c>
      <c r="X3263" s="4">
        <v>0.69599999999999995</v>
      </c>
      <c r="Y3263" s="4">
        <v>0.26400000000000001</v>
      </c>
      <c r="Z3263" s="4">
        <v>5.3999999999999999E-2</v>
      </c>
      <c r="AA3263" s="4">
        <v>6.0000000000000001E-3</v>
      </c>
    </row>
    <row r="3264" spans="1:27" s="6" customFormat="1" x14ac:dyDescent="0.3">
      <c r="A3264" s="40">
        <v>3263</v>
      </c>
      <c r="B3264" s="18" t="s">
        <v>323</v>
      </c>
      <c r="C3264" s="43" t="s">
        <v>226</v>
      </c>
      <c r="D3264" s="41"/>
      <c r="E3264" s="41">
        <v>533</v>
      </c>
      <c r="F3264" s="41">
        <v>2035</v>
      </c>
      <c r="G3264" s="4">
        <v>3.0779999999999998</v>
      </c>
      <c r="H3264" s="4">
        <v>3.1240000000000001</v>
      </c>
      <c r="I3264" s="4">
        <v>3.01</v>
      </c>
      <c r="J3264" s="4">
        <v>2.8879999999999999</v>
      </c>
      <c r="K3264" s="4">
        <v>2.86</v>
      </c>
      <c r="L3264" s="4">
        <v>3.423</v>
      </c>
      <c r="M3264" s="4">
        <v>3.657</v>
      </c>
      <c r="N3264" s="4">
        <v>3.895</v>
      </c>
      <c r="O3264" s="4">
        <v>3.7530000000000001</v>
      </c>
      <c r="P3264" s="4">
        <v>2.7890000000000001</v>
      </c>
      <c r="Q3264" s="4">
        <v>3.161</v>
      </c>
      <c r="R3264" s="4">
        <v>3.641</v>
      </c>
      <c r="S3264" s="4">
        <v>3.8580000000000001</v>
      </c>
      <c r="T3264" s="4">
        <v>4.0330000000000004</v>
      </c>
      <c r="U3264" s="4">
        <v>4.1929999999999996</v>
      </c>
      <c r="V3264" s="4">
        <v>3.165</v>
      </c>
      <c r="W3264" s="4">
        <v>2.0059999999999998</v>
      </c>
      <c r="X3264" s="4">
        <v>0.94799999999999995</v>
      </c>
      <c r="Y3264" s="4">
        <v>0.313</v>
      </c>
      <c r="Z3264" s="4">
        <v>7.5999999999999998E-2</v>
      </c>
      <c r="AA3264" s="4">
        <v>8.9999999999999993E-3</v>
      </c>
    </row>
    <row r="3265" spans="1:27" s="6" customFormat="1" x14ac:dyDescent="0.3">
      <c r="A3265" s="40">
        <v>3264</v>
      </c>
      <c r="B3265" s="18" t="s">
        <v>323</v>
      </c>
      <c r="C3265" s="43" t="s">
        <v>226</v>
      </c>
      <c r="D3265" s="41"/>
      <c r="E3265" s="41">
        <v>533</v>
      </c>
      <c r="F3265" s="41">
        <v>2040</v>
      </c>
      <c r="G3265" s="4">
        <v>2.9039999999999999</v>
      </c>
      <c r="H3265" s="4">
        <v>3.0880000000000001</v>
      </c>
      <c r="I3265" s="4">
        <v>3.1459999999999999</v>
      </c>
      <c r="J3265" s="4">
        <v>3.0230000000000001</v>
      </c>
      <c r="K3265" s="4">
        <v>2.8940000000000001</v>
      </c>
      <c r="L3265" s="4">
        <v>2.8839999999999999</v>
      </c>
      <c r="M3265" s="4">
        <v>3.4590000000000001</v>
      </c>
      <c r="N3265" s="4">
        <v>3.6819999999999999</v>
      </c>
      <c r="O3265" s="4">
        <v>3.911</v>
      </c>
      <c r="P3265" s="4">
        <v>3.75</v>
      </c>
      <c r="Q3265" s="4">
        <v>2.7709999999999999</v>
      </c>
      <c r="R3265" s="4">
        <v>3.117</v>
      </c>
      <c r="S3265" s="4">
        <v>3.5590000000000002</v>
      </c>
      <c r="T3265" s="4">
        <v>3.7050000000000001</v>
      </c>
      <c r="U3265" s="4">
        <v>3.74</v>
      </c>
      <c r="V3265" s="4">
        <v>3.6459999999999999</v>
      </c>
      <c r="W3265" s="4">
        <v>2.4489999999999998</v>
      </c>
      <c r="X3265" s="4">
        <v>1.268</v>
      </c>
      <c r="Y3265" s="4">
        <v>0.441</v>
      </c>
      <c r="Z3265" s="4">
        <v>9.6000000000000002E-2</v>
      </c>
      <c r="AA3265" s="4">
        <v>1.2999999999999999E-2</v>
      </c>
    </row>
    <row r="3266" spans="1:27" s="6" customFormat="1" x14ac:dyDescent="0.3">
      <c r="A3266" s="40">
        <v>3265</v>
      </c>
      <c r="B3266" s="18" t="s">
        <v>323</v>
      </c>
      <c r="C3266" s="43" t="s">
        <v>226</v>
      </c>
      <c r="D3266" s="41"/>
      <c r="E3266" s="41">
        <v>533</v>
      </c>
      <c r="F3266" s="41">
        <v>2045</v>
      </c>
      <c r="G3266" s="4">
        <v>2.718</v>
      </c>
      <c r="H3266" s="4">
        <v>2.9119999999999999</v>
      </c>
      <c r="I3266" s="4">
        <v>3.1040000000000001</v>
      </c>
      <c r="J3266" s="4">
        <v>3.1560000000000001</v>
      </c>
      <c r="K3266" s="4">
        <v>3.0270000000000001</v>
      </c>
      <c r="L3266" s="4">
        <v>2.9140000000000001</v>
      </c>
      <c r="M3266" s="4">
        <v>2.9129999999999998</v>
      </c>
      <c r="N3266" s="4">
        <v>3.4769999999999999</v>
      </c>
      <c r="O3266" s="4">
        <v>3.6930000000000001</v>
      </c>
      <c r="P3266" s="4">
        <v>3.9060000000000001</v>
      </c>
      <c r="Q3266" s="4">
        <v>3.7229999999999999</v>
      </c>
      <c r="R3266" s="4">
        <v>2.7330000000000001</v>
      </c>
      <c r="S3266" s="4">
        <v>3.05</v>
      </c>
      <c r="T3266" s="4">
        <v>3.4260000000000002</v>
      </c>
      <c r="U3266" s="4">
        <v>3.4510000000000001</v>
      </c>
      <c r="V3266" s="4">
        <v>3.278</v>
      </c>
      <c r="W3266" s="4">
        <v>2.8580000000000001</v>
      </c>
      <c r="X3266" s="4">
        <v>1.581</v>
      </c>
      <c r="Y3266" s="4">
        <v>0.61</v>
      </c>
      <c r="Z3266" s="4">
        <v>0.14000000000000001</v>
      </c>
      <c r="AA3266" s="4">
        <v>1.7999999999999999E-2</v>
      </c>
    </row>
    <row r="3267" spans="1:27" s="6" customFormat="1" x14ac:dyDescent="0.3">
      <c r="A3267" s="40">
        <v>3266</v>
      </c>
      <c r="B3267" s="18" t="s">
        <v>323</v>
      </c>
      <c r="C3267" s="43" t="s">
        <v>226</v>
      </c>
      <c r="D3267" s="41"/>
      <c r="E3267" s="41">
        <v>533</v>
      </c>
      <c r="F3267" s="41">
        <v>2050</v>
      </c>
      <c r="G3267" s="4">
        <v>2.6320000000000001</v>
      </c>
      <c r="H3267" s="4">
        <v>2.7240000000000002</v>
      </c>
      <c r="I3267" s="4">
        <v>2.9249999999999998</v>
      </c>
      <c r="J3267" s="4">
        <v>3.1120000000000001</v>
      </c>
      <c r="K3267" s="4">
        <v>3.1579999999999999</v>
      </c>
      <c r="L3267" s="4">
        <v>3.0430000000000001</v>
      </c>
      <c r="M3267" s="4">
        <v>2.9350000000000001</v>
      </c>
      <c r="N3267" s="4">
        <v>2.9279999999999999</v>
      </c>
      <c r="O3267" s="4">
        <v>3.4860000000000002</v>
      </c>
      <c r="P3267" s="4">
        <v>3.6869999999999998</v>
      </c>
      <c r="Q3267" s="4">
        <v>3.8780000000000001</v>
      </c>
      <c r="R3267" s="4">
        <v>3.677</v>
      </c>
      <c r="S3267" s="4">
        <v>2.6789999999999998</v>
      </c>
      <c r="T3267" s="4">
        <v>2.944</v>
      </c>
      <c r="U3267" s="4">
        <v>3.206</v>
      </c>
      <c r="V3267" s="4">
        <v>3.0470000000000002</v>
      </c>
      <c r="W3267" s="4">
        <v>2.6019999999999999</v>
      </c>
      <c r="X3267" s="4">
        <v>1.8819999999999999</v>
      </c>
      <c r="Y3267" s="4">
        <v>0.78400000000000003</v>
      </c>
      <c r="Z3267" s="4">
        <v>0.20200000000000001</v>
      </c>
      <c r="AA3267" s="4">
        <v>2.7E-2</v>
      </c>
    </row>
    <row r="3268" spans="1:27" s="6" customFormat="1" x14ac:dyDescent="0.3">
      <c r="A3268" s="40">
        <v>3267</v>
      </c>
      <c r="B3268" s="18" t="s">
        <v>323</v>
      </c>
      <c r="C3268" s="43" t="s">
        <v>226</v>
      </c>
      <c r="D3268" s="41"/>
      <c r="E3268" s="41">
        <v>533</v>
      </c>
      <c r="F3268" s="41">
        <v>2055</v>
      </c>
      <c r="G3268" s="4">
        <v>2.657</v>
      </c>
      <c r="H3268" s="4">
        <v>2.6379999999999999</v>
      </c>
      <c r="I3268" s="4">
        <v>2.7360000000000002</v>
      </c>
      <c r="J3268" s="4">
        <v>2.9319999999999999</v>
      </c>
      <c r="K3268" s="4">
        <v>3.1160000000000001</v>
      </c>
      <c r="L3268" s="4">
        <v>3.1720000000000002</v>
      </c>
      <c r="M3268" s="4">
        <v>3.0630000000000002</v>
      </c>
      <c r="N3268" s="4">
        <v>2.952</v>
      </c>
      <c r="O3268" s="4">
        <v>2.9369999999999998</v>
      </c>
      <c r="P3268" s="4">
        <v>3.48</v>
      </c>
      <c r="Q3268" s="4">
        <v>3.6629999999999998</v>
      </c>
      <c r="R3268" s="4">
        <v>3.8330000000000002</v>
      </c>
      <c r="S3268" s="4">
        <v>3.6080000000000001</v>
      </c>
      <c r="T3268" s="4">
        <v>2.5920000000000001</v>
      </c>
      <c r="U3268" s="4">
        <v>2.7650000000000001</v>
      </c>
      <c r="V3268" s="4">
        <v>2.851</v>
      </c>
      <c r="W3268" s="4">
        <v>2.4470000000000001</v>
      </c>
      <c r="X3268" s="4">
        <v>1.7470000000000001</v>
      </c>
      <c r="Y3268" s="4">
        <v>0.96</v>
      </c>
      <c r="Z3268" s="4">
        <v>0.27</v>
      </c>
      <c r="AA3268" s="4">
        <v>4.2000000000000003E-2</v>
      </c>
    </row>
    <row r="3269" spans="1:27" s="6" customFormat="1" x14ac:dyDescent="0.3">
      <c r="A3269" s="40">
        <v>3268</v>
      </c>
      <c r="B3269" s="18" t="s">
        <v>323</v>
      </c>
      <c r="C3269" s="43" t="s">
        <v>226</v>
      </c>
      <c r="D3269" s="41"/>
      <c r="E3269" s="41">
        <v>533</v>
      </c>
      <c r="F3269" s="41">
        <v>2060</v>
      </c>
      <c r="G3269" s="4">
        <v>2.7010000000000001</v>
      </c>
      <c r="H3269" s="4">
        <v>2.6629999999999998</v>
      </c>
      <c r="I3269" s="4">
        <v>2.6509999999999998</v>
      </c>
      <c r="J3269" s="4">
        <v>2.7429999999999999</v>
      </c>
      <c r="K3269" s="4">
        <v>2.9350000000000001</v>
      </c>
      <c r="L3269" s="4">
        <v>3.1259999999999999</v>
      </c>
      <c r="M3269" s="4">
        <v>3.19</v>
      </c>
      <c r="N3269" s="4">
        <v>3.0779999999999998</v>
      </c>
      <c r="O3269" s="4">
        <v>2.96</v>
      </c>
      <c r="P3269" s="4">
        <v>2.9369999999999998</v>
      </c>
      <c r="Q3269" s="4">
        <v>3.4620000000000002</v>
      </c>
      <c r="R3269" s="4">
        <v>3.6230000000000002</v>
      </c>
      <c r="S3269" s="4">
        <v>3.7690000000000001</v>
      </c>
      <c r="T3269" s="4">
        <v>3.4990000000000001</v>
      </c>
      <c r="U3269" s="4">
        <v>2.444</v>
      </c>
      <c r="V3269" s="4">
        <v>2.476</v>
      </c>
      <c r="W3269" s="4">
        <v>2.3149999999999999</v>
      </c>
      <c r="X3269" s="4">
        <v>1.673</v>
      </c>
      <c r="Y3269" s="4">
        <v>0.91500000000000004</v>
      </c>
      <c r="Z3269" s="4">
        <v>0.34499999999999997</v>
      </c>
      <c r="AA3269" s="4">
        <v>5.8999999999999997E-2</v>
      </c>
    </row>
    <row r="3270" spans="1:27" s="6" customFormat="1" x14ac:dyDescent="0.3">
      <c r="A3270" s="40">
        <v>3269</v>
      </c>
      <c r="B3270" s="18" t="s">
        <v>323</v>
      </c>
      <c r="C3270" s="43" t="s">
        <v>226</v>
      </c>
      <c r="D3270" s="41"/>
      <c r="E3270" s="41">
        <v>533</v>
      </c>
      <c r="F3270" s="41">
        <v>2065</v>
      </c>
      <c r="G3270" s="4">
        <v>2.681</v>
      </c>
      <c r="H3270" s="4">
        <v>2.7050000000000001</v>
      </c>
      <c r="I3270" s="4">
        <v>2.6739999999999999</v>
      </c>
      <c r="J3270" s="4">
        <v>2.6560000000000001</v>
      </c>
      <c r="K3270" s="4">
        <v>2.746</v>
      </c>
      <c r="L3270" s="4">
        <v>2.9460000000000002</v>
      </c>
      <c r="M3270" s="4">
        <v>3.1419999999999999</v>
      </c>
      <c r="N3270" s="4">
        <v>3.202</v>
      </c>
      <c r="O3270" s="4">
        <v>3.0840000000000001</v>
      </c>
      <c r="P3270" s="4">
        <v>2.9590000000000001</v>
      </c>
      <c r="Q3270" s="4">
        <v>2.9209999999999998</v>
      </c>
      <c r="R3270" s="4">
        <v>3.4279999999999999</v>
      </c>
      <c r="S3270" s="4">
        <v>3.5670000000000002</v>
      </c>
      <c r="T3270" s="4">
        <v>3.66</v>
      </c>
      <c r="U3270" s="4">
        <v>3.3109999999999999</v>
      </c>
      <c r="V3270" s="4">
        <v>2.2029999999999998</v>
      </c>
      <c r="W3270" s="4">
        <v>2.032</v>
      </c>
      <c r="X3270" s="4">
        <v>1.6120000000000001</v>
      </c>
      <c r="Y3270" s="4">
        <v>0.9</v>
      </c>
      <c r="Z3270" s="4">
        <v>0.34100000000000003</v>
      </c>
      <c r="AA3270" s="4">
        <v>0.08</v>
      </c>
    </row>
    <row r="3271" spans="1:27" s="6" customFormat="1" x14ac:dyDescent="0.3">
      <c r="A3271" s="40">
        <v>3270</v>
      </c>
      <c r="B3271" s="18" t="s">
        <v>323</v>
      </c>
      <c r="C3271" s="43" t="s">
        <v>226</v>
      </c>
      <c r="D3271" s="41"/>
      <c r="E3271" s="41">
        <v>533</v>
      </c>
      <c r="F3271" s="41">
        <v>2070</v>
      </c>
      <c r="G3271" s="4">
        <v>2.593</v>
      </c>
      <c r="H3271" s="4">
        <v>2.6859999999999999</v>
      </c>
      <c r="I3271" s="4">
        <v>2.7149999999999999</v>
      </c>
      <c r="J3271" s="4">
        <v>2.6789999999999998</v>
      </c>
      <c r="K3271" s="4">
        <v>2.6589999999999998</v>
      </c>
      <c r="L3271" s="4">
        <v>2.7570000000000001</v>
      </c>
      <c r="M3271" s="4">
        <v>2.9630000000000001</v>
      </c>
      <c r="N3271" s="4">
        <v>3.153</v>
      </c>
      <c r="O3271" s="4">
        <v>3.2080000000000002</v>
      </c>
      <c r="P3271" s="4">
        <v>3.0819999999999999</v>
      </c>
      <c r="Q3271" s="4">
        <v>2.9449999999999998</v>
      </c>
      <c r="R3271" s="4">
        <v>2.895</v>
      </c>
      <c r="S3271" s="4">
        <v>3.3769999999999998</v>
      </c>
      <c r="T3271" s="4">
        <v>3.472</v>
      </c>
      <c r="U3271" s="4">
        <v>3.4769999999999999</v>
      </c>
      <c r="V3271" s="4">
        <v>3</v>
      </c>
      <c r="W3271" s="4">
        <v>1.8280000000000001</v>
      </c>
      <c r="X3271" s="4">
        <v>1.4379999999999999</v>
      </c>
      <c r="Y3271" s="4">
        <v>0.88900000000000001</v>
      </c>
      <c r="Z3271" s="4">
        <v>0.34799999999999998</v>
      </c>
      <c r="AA3271" s="4">
        <v>8.6999999999999994E-2</v>
      </c>
    </row>
    <row r="3272" spans="1:27" s="6" customFormat="1" x14ac:dyDescent="0.3">
      <c r="A3272" s="40">
        <v>3271</v>
      </c>
      <c r="B3272" s="18" t="s">
        <v>323</v>
      </c>
      <c r="C3272" s="43" t="s">
        <v>226</v>
      </c>
      <c r="D3272" s="41"/>
      <c r="E3272" s="41">
        <v>533</v>
      </c>
      <c r="F3272" s="41">
        <v>2075</v>
      </c>
      <c r="G3272" s="4">
        <v>2.484</v>
      </c>
      <c r="H3272" s="4">
        <v>2.5960000000000001</v>
      </c>
      <c r="I3272" s="4">
        <v>2.6930000000000001</v>
      </c>
      <c r="J3272" s="4">
        <v>2.72</v>
      </c>
      <c r="K3272" s="4">
        <v>2.6819999999999999</v>
      </c>
      <c r="L3272" s="4">
        <v>2.6669999999999998</v>
      </c>
      <c r="M3272" s="4">
        <v>2.7679999999999998</v>
      </c>
      <c r="N3272" s="4">
        <v>2.97</v>
      </c>
      <c r="O3272" s="4">
        <v>3.1579999999999999</v>
      </c>
      <c r="P3272" s="4">
        <v>3.2050000000000001</v>
      </c>
      <c r="Q3272" s="4">
        <v>3.0680000000000001</v>
      </c>
      <c r="R3272" s="4">
        <v>2.9220000000000002</v>
      </c>
      <c r="S3272" s="4">
        <v>2.8580000000000001</v>
      </c>
      <c r="T3272" s="4">
        <v>3.2949999999999999</v>
      </c>
      <c r="U3272" s="4">
        <v>3.3090000000000002</v>
      </c>
      <c r="V3272" s="4">
        <v>3.169</v>
      </c>
      <c r="W3272" s="4">
        <v>2.5129999999999999</v>
      </c>
      <c r="X3272" s="4">
        <v>1.3140000000000001</v>
      </c>
      <c r="Y3272" s="4">
        <v>0.81399999999999995</v>
      </c>
      <c r="Z3272" s="4">
        <v>0.35699999999999998</v>
      </c>
      <c r="AA3272" s="4">
        <v>9.2999999999999999E-2</v>
      </c>
    </row>
    <row r="3273" spans="1:27" s="6" customFormat="1" x14ac:dyDescent="0.3">
      <c r="A3273" s="40">
        <v>3272</v>
      </c>
      <c r="B3273" s="18" t="s">
        <v>323</v>
      </c>
      <c r="C3273" s="43" t="s">
        <v>226</v>
      </c>
      <c r="D3273" s="41"/>
      <c r="E3273" s="41">
        <v>533</v>
      </c>
      <c r="F3273" s="41">
        <v>2080</v>
      </c>
      <c r="G3273" s="4">
        <v>2.4140000000000001</v>
      </c>
      <c r="H3273" s="4">
        <v>2.4870000000000001</v>
      </c>
      <c r="I3273" s="4">
        <v>2.6030000000000002</v>
      </c>
      <c r="J3273" s="4">
        <v>2.7</v>
      </c>
      <c r="K3273" s="4">
        <v>2.722</v>
      </c>
      <c r="L3273" s="4">
        <v>2.6890000000000001</v>
      </c>
      <c r="M3273" s="4">
        <v>2.6779999999999999</v>
      </c>
      <c r="N3273" s="4">
        <v>2.7759999999999998</v>
      </c>
      <c r="O3273" s="4">
        <v>2.976</v>
      </c>
      <c r="P3273" s="4">
        <v>3.1549999999999998</v>
      </c>
      <c r="Q3273" s="4">
        <v>3.1909999999999998</v>
      </c>
      <c r="R3273" s="4">
        <v>3.0470000000000002</v>
      </c>
      <c r="S3273" s="4">
        <v>2.8879999999999999</v>
      </c>
      <c r="T3273" s="4">
        <v>2.7930000000000001</v>
      </c>
      <c r="U3273" s="4">
        <v>3.149</v>
      </c>
      <c r="V3273" s="4">
        <v>3.0310000000000001</v>
      </c>
      <c r="W3273" s="4">
        <v>2.6789999999999998</v>
      </c>
      <c r="X3273" s="4">
        <v>1.835</v>
      </c>
      <c r="Y3273" s="4">
        <v>0.76200000000000001</v>
      </c>
      <c r="Z3273" s="4">
        <v>0.33700000000000002</v>
      </c>
      <c r="AA3273" s="4">
        <v>0.1</v>
      </c>
    </row>
    <row r="3274" spans="1:27" s="6" customFormat="1" x14ac:dyDescent="0.3">
      <c r="A3274" s="40">
        <v>3273</v>
      </c>
      <c r="B3274" s="18" t="s">
        <v>323</v>
      </c>
      <c r="C3274" s="43" t="s">
        <v>226</v>
      </c>
      <c r="D3274" s="41"/>
      <c r="E3274" s="41">
        <v>533</v>
      </c>
      <c r="F3274" s="41">
        <v>2085</v>
      </c>
      <c r="G3274" s="4">
        <v>2.387</v>
      </c>
      <c r="H3274" s="4">
        <v>2.4159999999999999</v>
      </c>
      <c r="I3274" s="4">
        <v>2.492</v>
      </c>
      <c r="J3274" s="4">
        <v>2.6070000000000002</v>
      </c>
      <c r="K3274" s="4">
        <v>2.7</v>
      </c>
      <c r="L3274" s="4">
        <v>2.7269999999999999</v>
      </c>
      <c r="M3274" s="4">
        <v>2.6989999999999998</v>
      </c>
      <c r="N3274" s="4">
        <v>2.6859999999999999</v>
      </c>
      <c r="O3274" s="4">
        <v>2.7789999999999999</v>
      </c>
      <c r="P3274" s="4">
        <v>2.9710000000000001</v>
      </c>
      <c r="Q3274" s="4">
        <v>3.1429999999999998</v>
      </c>
      <c r="R3274" s="4">
        <v>3.1680000000000001</v>
      </c>
      <c r="S3274" s="4">
        <v>3.012</v>
      </c>
      <c r="T3274" s="4">
        <v>2.8250000000000002</v>
      </c>
      <c r="U3274" s="4">
        <v>2.6779999999999999</v>
      </c>
      <c r="V3274" s="4">
        <v>2.899</v>
      </c>
      <c r="W3274" s="4">
        <v>2.5830000000000002</v>
      </c>
      <c r="X3274" s="4">
        <v>1.984</v>
      </c>
      <c r="Y3274" s="4">
        <v>1.0880000000000001</v>
      </c>
      <c r="Z3274" s="4">
        <v>0.32600000000000001</v>
      </c>
      <c r="AA3274" s="4">
        <v>0.10100000000000001</v>
      </c>
    </row>
    <row r="3275" spans="1:27" s="6" customFormat="1" x14ac:dyDescent="0.3">
      <c r="A3275" s="40">
        <v>3274</v>
      </c>
      <c r="B3275" s="18" t="s">
        <v>323</v>
      </c>
      <c r="C3275" s="43" t="s">
        <v>226</v>
      </c>
      <c r="D3275" s="41"/>
      <c r="E3275" s="41">
        <v>533</v>
      </c>
      <c r="F3275" s="41">
        <v>2090</v>
      </c>
      <c r="G3275" s="4">
        <v>2.3879999999999999</v>
      </c>
      <c r="H3275" s="4">
        <v>2.3889999999999998</v>
      </c>
      <c r="I3275" s="4">
        <v>2.419</v>
      </c>
      <c r="J3275" s="4">
        <v>2.4969999999999999</v>
      </c>
      <c r="K3275" s="4">
        <v>2.609</v>
      </c>
      <c r="L3275" s="4">
        <v>2.706</v>
      </c>
      <c r="M3275" s="4">
        <v>2.7360000000000002</v>
      </c>
      <c r="N3275" s="4">
        <v>2.7050000000000001</v>
      </c>
      <c r="O3275" s="4">
        <v>2.6880000000000002</v>
      </c>
      <c r="P3275" s="4">
        <v>2.7759999999999998</v>
      </c>
      <c r="Q3275" s="4">
        <v>2.96</v>
      </c>
      <c r="R3275" s="4">
        <v>3.1230000000000002</v>
      </c>
      <c r="S3275" s="4">
        <v>3.1349999999999998</v>
      </c>
      <c r="T3275" s="4">
        <v>2.952</v>
      </c>
      <c r="U3275" s="4">
        <v>2.7149999999999999</v>
      </c>
      <c r="V3275" s="4">
        <v>2.4790000000000001</v>
      </c>
      <c r="W3275" s="4">
        <v>2.492</v>
      </c>
      <c r="X3275" s="4">
        <v>1.9430000000000001</v>
      </c>
      <c r="Y3275" s="4">
        <v>1.2030000000000001</v>
      </c>
      <c r="Z3275" s="4">
        <v>0.48099999999999998</v>
      </c>
      <c r="AA3275" s="4">
        <v>0.10299999999999999</v>
      </c>
    </row>
    <row r="3276" spans="1:27" s="6" customFormat="1" x14ac:dyDescent="0.3">
      <c r="A3276" s="40">
        <v>3275</v>
      </c>
      <c r="B3276" s="18" t="s">
        <v>323</v>
      </c>
      <c r="C3276" s="43" t="s">
        <v>226</v>
      </c>
      <c r="D3276" s="41"/>
      <c r="E3276" s="41">
        <v>533</v>
      </c>
      <c r="F3276" s="41">
        <v>2095</v>
      </c>
      <c r="G3276" s="4">
        <v>2.3679999999999999</v>
      </c>
      <c r="H3276" s="4">
        <v>2.3889999999999998</v>
      </c>
      <c r="I3276" s="4">
        <v>2.3929999999999998</v>
      </c>
      <c r="J3276" s="4">
        <v>2.4220000000000002</v>
      </c>
      <c r="K3276" s="4">
        <v>2.4969999999999999</v>
      </c>
      <c r="L3276" s="4">
        <v>2.613</v>
      </c>
      <c r="M3276" s="4">
        <v>2.7109999999999999</v>
      </c>
      <c r="N3276" s="4">
        <v>2.74</v>
      </c>
      <c r="O3276" s="4">
        <v>2.7050000000000001</v>
      </c>
      <c r="P3276" s="4">
        <v>2.6840000000000002</v>
      </c>
      <c r="Q3276" s="4">
        <v>2.7679999999999998</v>
      </c>
      <c r="R3276" s="4">
        <v>2.944</v>
      </c>
      <c r="S3276" s="4">
        <v>3.093</v>
      </c>
      <c r="T3276" s="4">
        <v>3.077</v>
      </c>
      <c r="U3276" s="4">
        <v>2.8460000000000001</v>
      </c>
      <c r="V3276" s="4">
        <v>2.524</v>
      </c>
      <c r="W3276" s="4">
        <v>2.1480000000000001</v>
      </c>
      <c r="X3276" s="4">
        <v>1.899</v>
      </c>
      <c r="Y3276" s="4">
        <v>1.204</v>
      </c>
      <c r="Z3276" s="4">
        <v>0.54700000000000004</v>
      </c>
      <c r="AA3276" s="4">
        <v>0.14599999999999999</v>
      </c>
    </row>
    <row r="3277" spans="1:27" s="6" customFormat="1" x14ac:dyDescent="0.3">
      <c r="A3277" s="40">
        <v>3276</v>
      </c>
      <c r="B3277" s="18" t="s">
        <v>323</v>
      </c>
      <c r="C3277" s="43" t="s">
        <v>226</v>
      </c>
      <c r="D3277" s="41"/>
      <c r="E3277" s="41">
        <v>533</v>
      </c>
      <c r="F3277" s="41">
        <v>2100</v>
      </c>
      <c r="G3277" s="4">
        <v>2.3140000000000001</v>
      </c>
      <c r="H3277" s="4">
        <v>2.3690000000000002</v>
      </c>
      <c r="I3277" s="4">
        <v>2.3929999999999998</v>
      </c>
      <c r="J3277" s="4">
        <v>2.3959999999999999</v>
      </c>
      <c r="K3277" s="4">
        <v>2.4249999999999998</v>
      </c>
      <c r="L3277" s="4">
        <v>2.5019999999999998</v>
      </c>
      <c r="M3277" s="4">
        <v>2.6150000000000002</v>
      </c>
      <c r="N3277" s="4">
        <v>2.7109999999999999</v>
      </c>
      <c r="O3277" s="4">
        <v>2.74</v>
      </c>
      <c r="P3277" s="4">
        <v>2.7010000000000001</v>
      </c>
      <c r="Q3277" s="4">
        <v>2.677</v>
      </c>
      <c r="R3277" s="4">
        <v>2.7549999999999999</v>
      </c>
      <c r="S3277" s="4">
        <v>2.919</v>
      </c>
      <c r="T3277" s="4">
        <v>3.04</v>
      </c>
      <c r="U3277" s="4">
        <v>2.9729999999999999</v>
      </c>
      <c r="V3277" s="4">
        <v>2.6579999999999999</v>
      </c>
      <c r="W3277" s="4">
        <v>2.206</v>
      </c>
      <c r="X3277" s="4">
        <v>1.657</v>
      </c>
      <c r="Y3277" s="4">
        <v>1.2</v>
      </c>
      <c r="Z3277" s="4">
        <v>0.56399999999999995</v>
      </c>
      <c r="AA3277" s="4">
        <v>0.17899999999999999</v>
      </c>
    </row>
    <row r="3278" spans="1:27" s="6" customFormat="1" x14ac:dyDescent="0.3">
      <c r="A3278" s="40">
        <v>3277</v>
      </c>
      <c r="B3278" s="18" t="s">
        <v>323</v>
      </c>
      <c r="C3278" s="43" t="s">
        <v>227</v>
      </c>
      <c r="D3278" s="41"/>
      <c r="E3278" s="41">
        <v>44</v>
      </c>
      <c r="F3278" s="41">
        <v>2015</v>
      </c>
      <c r="G3278" s="4">
        <v>13.596</v>
      </c>
      <c r="H3278" s="4">
        <v>13.257999999999999</v>
      </c>
      <c r="I3278" s="4">
        <v>12.202</v>
      </c>
      <c r="J3278" s="4">
        <v>15.103999999999999</v>
      </c>
      <c r="K3278" s="4">
        <v>17.073</v>
      </c>
      <c r="L3278" s="4">
        <v>16.382999999999999</v>
      </c>
      <c r="M3278" s="4">
        <v>15.882999999999999</v>
      </c>
      <c r="N3278" s="4">
        <v>13.489000000000001</v>
      </c>
      <c r="O3278" s="4">
        <v>14.507</v>
      </c>
      <c r="P3278" s="4">
        <v>13.414</v>
      </c>
      <c r="Q3278" s="4">
        <v>13.683</v>
      </c>
      <c r="R3278" s="4">
        <v>11.349</v>
      </c>
      <c r="S3278" s="4">
        <v>8.9510000000000005</v>
      </c>
      <c r="T3278" s="4">
        <v>6.5469999999999997</v>
      </c>
      <c r="U3278" s="4">
        <v>4.5369999999999999</v>
      </c>
      <c r="V3278" s="4">
        <v>3.5640000000000001</v>
      </c>
      <c r="W3278" s="4">
        <v>2.2189999999999999</v>
      </c>
      <c r="X3278" s="4">
        <v>1.1060000000000001</v>
      </c>
      <c r="Y3278" s="4">
        <v>0.48299999999999998</v>
      </c>
      <c r="Z3278" s="4">
        <v>0.126</v>
      </c>
      <c r="AA3278" s="4">
        <v>1.4999999999999999E-2</v>
      </c>
    </row>
    <row r="3279" spans="1:27" s="6" customFormat="1" x14ac:dyDescent="0.3">
      <c r="A3279" s="40">
        <v>3278</v>
      </c>
      <c r="B3279" s="18" t="s">
        <v>323</v>
      </c>
      <c r="C3279" s="43" t="s">
        <v>227</v>
      </c>
      <c r="D3279" s="41"/>
      <c r="E3279" s="41">
        <v>44</v>
      </c>
      <c r="F3279" s="41">
        <v>2020</v>
      </c>
      <c r="G3279" s="4">
        <v>13.597</v>
      </c>
      <c r="H3279" s="4">
        <v>13.631</v>
      </c>
      <c r="I3279" s="4">
        <v>13.297000000000001</v>
      </c>
      <c r="J3279" s="4">
        <v>12.449</v>
      </c>
      <c r="K3279" s="4">
        <v>15.536</v>
      </c>
      <c r="L3279" s="4">
        <v>17.446000000000002</v>
      </c>
      <c r="M3279" s="4">
        <v>16.600999999999999</v>
      </c>
      <c r="N3279" s="4">
        <v>15.954000000000001</v>
      </c>
      <c r="O3279" s="4">
        <v>13.472</v>
      </c>
      <c r="P3279" s="4">
        <v>14.37</v>
      </c>
      <c r="Q3279" s="4">
        <v>13.188000000000001</v>
      </c>
      <c r="R3279" s="4">
        <v>13.351000000000001</v>
      </c>
      <c r="S3279" s="4">
        <v>10.976000000000001</v>
      </c>
      <c r="T3279" s="4">
        <v>8.5030000000000001</v>
      </c>
      <c r="U3279" s="4">
        <v>6.0170000000000003</v>
      </c>
      <c r="V3279" s="4">
        <v>3.984</v>
      </c>
      <c r="W3279" s="4">
        <v>2.8820000000000001</v>
      </c>
      <c r="X3279" s="4">
        <v>1.5329999999999999</v>
      </c>
      <c r="Y3279" s="4">
        <v>0.59099999999999997</v>
      </c>
      <c r="Z3279" s="4">
        <v>0.17100000000000001</v>
      </c>
      <c r="AA3279" s="4">
        <v>2.5000000000000001E-2</v>
      </c>
    </row>
    <row r="3280" spans="1:27" s="6" customFormat="1" x14ac:dyDescent="0.3">
      <c r="A3280" s="40">
        <v>3279</v>
      </c>
      <c r="B3280" s="18" t="s">
        <v>323</v>
      </c>
      <c r="C3280" s="43" t="s">
        <v>227</v>
      </c>
      <c r="D3280" s="41"/>
      <c r="E3280" s="41">
        <v>44</v>
      </c>
      <c r="F3280" s="41">
        <v>2025</v>
      </c>
      <c r="G3280" s="4">
        <v>13.411</v>
      </c>
      <c r="H3280" s="4">
        <v>13.637</v>
      </c>
      <c r="I3280" s="4">
        <v>13.673</v>
      </c>
      <c r="J3280" s="4">
        <v>13.544</v>
      </c>
      <c r="K3280" s="4">
        <v>12.888999999999999</v>
      </c>
      <c r="L3280" s="4">
        <v>15.92</v>
      </c>
      <c r="M3280" s="4">
        <v>17.666</v>
      </c>
      <c r="N3280" s="4">
        <v>16.675000000000001</v>
      </c>
      <c r="O3280" s="4">
        <v>15.914999999999999</v>
      </c>
      <c r="P3280" s="4">
        <v>13.369</v>
      </c>
      <c r="Q3280" s="4">
        <v>14.147</v>
      </c>
      <c r="R3280" s="4">
        <v>12.894</v>
      </c>
      <c r="S3280" s="4">
        <v>12.935</v>
      </c>
      <c r="T3280" s="4">
        <v>10.454000000000001</v>
      </c>
      <c r="U3280" s="4">
        <v>7.8470000000000004</v>
      </c>
      <c r="V3280" s="4">
        <v>5.3150000000000004</v>
      </c>
      <c r="W3280" s="4">
        <v>3.25</v>
      </c>
      <c r="X3280" s="4">
        <v>2.016</v>
      </c>
      <c r="Y3280" s="4">
        <v>0.83499999999999996</v>
      </c>
      <c r="Z3280" s="4">
        <v>0.214</v>
      </c>
      <c r="AA3280" s="4">
        <v>3.5000000000000003E-2</v>
      </c>
    </row>
    <row r="3281" spans="1:27" s="6" customFormat="1" x14ac:dyDescent="0.3">
      <c r="A3281" s="40">
        <v>3280</v>
      </c>
      <c r="B3281" s="18" t="s">
        <v>323</v>
      </c>
      <c r="C3281" s="43" t="s">
        <v>227</v>
      </c>
      <c r="D3281" s="41"/>
      <c r="E3281" s="41">
        <v>44</v>
      </c>
      <c r="F3281" s="41">
        <v>2030</v>
      </c>
      <c r="G3281" s="4">
        <v>12.971</v>
      </c>
      <c r="H3281" s="4">
        <v>13.451000000000001</v>
      </c>
      <c r="I3281" s="4">
        <v>13.678000000000001</v>
      </c>
      <c r="J3281" s="4">
        <v>13.919</v>
      </c>
      <c r="K3281" s="4">
        <v>13.983000000000001</v>
      </c>
      <c r="L3281" s="4">
        <v>13.288</v>
      </c>
      <c r="M3281" s="4">
        <v>16.158000000000001</v>
      </c>
      <c r="N3281" s="4">
        <v>17.741</v>
      </c>
      <c r="O3281" s="4">
        <v>16.643000000000001</v>
      </c>
      <c r="P3281" s="4">
        <v>15.79</v>
      </c>
      <c r="Q3281" s="4">
        <v>13.18</v>
      </c>
      <c r="R3281" s="4">
        <v>13.849</v>
      </c>
      <c r="S3281" s="4">
        <v>12.516</v>
      </c>
      <c r="T3281" s="4">
        <v>12.352</v>
      </c>
      <c r="U3281" s="4">
        <v>9.69</v>
      </c>
      <c r="V3281" s="4">
        <v>6.976</v>
      </c>
      <c r="W3281" s="4">
        <v>4.3769999999999998</v>
      </c>
      <c r="X3281" s="4">
        <v>2.3069999999999999</v>
      </c>
      <c r="Y3281" s="4">
        <v>1.121</v>
      </c>
      <c r="Z3281" s="4">
        <v>0.311</v>
      </c>
      <c r="AA3281" s="4">
        <v>4.5999999999999999E-2</v>
      </c>
    </row>
    <row r="3282" spans="1:27" s="6" customFormat="1" x14ac:dyDescent="0.3">
      <c r="A3282" s="40">
        <v>3281</v>
      </c>
      <c r="B3282" s="18" t="s">
        <v>323</v>
      </c>
      <c r="C3282" s="43" t="s">
        <v>227</v>
      </c>
      <c r="D3282" s="41"/>
      <c r="E3282" s="41">
        <v>44</v>
      </c>
      <c r="F3282" s="41">
        <v>2035</v>
      </c>
      <c r="G3282" s="4">
        <v>12.423999999999999</v>
      </c>
      <c r="H3282" s="4">
        <v>13.013999999999999</v>
      </c>
      <c r="I3282" s="4">
        <v>13.494</v>
      </c>
      <c r="J3282" s="4">
        <v>13.925000000000001</v>
      </c>
      <c r="K3282" s="4">
        <v>14.359</v>
      </c>
      <c r="L3282" s="4">
        <v>14.381</v>
      </c>
      <c r="M3282" s="4">
        <v>13.551</v>
      </c>
      <c r="N3282" s="4">
        <v>16.257999999999999</v>
      </c>
      <c r="O3282" s="4">
        <v>17.709</v>
      </c>
      <c r="P3282" s="4">
        <v>16.523</v>
      </c>
      <c r="Q3282" s="4">
        <v>15.576000000000001</v>
      </c>
      <c r="R3282" s="4">
        <v>12.925000000000001</v>
      </c>
      <c r="S3282" s="4">
        <v>13.465999999999999</v>
      </c>
      <c r="T3282" s="4">
        <v>11.986000000000001</v>
      </c>
      <c r="U3282" s="4">
        <v>11.497999999999999</v>
      </c>
      <c r="V3282" s="4">
        <v>8.6660000000000004</v>
      </c>
      <c r="W3282" s="4">
        <v>5.7930000000000001</v>
      </c>
      <c r="X3282" s="4">
        <v>3.153</v>
      </c>
      <c r="Y3282" s="4">
        <v>1.3109999999999999</v>
      </c>
      <c r="Z3282" s="4">
        <v>0.43099999999999999</v>
      </c>
      <c r="AA3282" s="4">
        <v>6.8000000000000005E-2</v>
      </c>
    </row>
    <row r="3283" spans="1:27" s="6" customFormat="1" x14ac:dyDescent="0.3">
      <c r="A3283" s="40">
        <v>3282</v>
      </c>
      <c r="B3283" s="18" t="s">
        <v>323</v>
      </c>
      <c r="C3283" s="43" t="s">
        <v>227</v>
      </c>
      <c r="D3283" s="41"/>
      <c r="E3283" s="41">
        <v>44</v>
      </c>
      <c r="F3283" s="41">
        <v>2040</v>
      </c>
      <c r="G3283" s="4">
        <v>12.103999999999999</v>
      </c>
      <c r="H3283" s="4">
        <v>12.47</v>
      </c>
      <c r="I3283" s="4">
        <v>13.055</v>
      </c>
      <c r="J3283" s="4">
        <v>13.742000000000001</v>
      </c>
      <c r="K3283" s="4">
        <v>14.368</v>
      </c>
      <c r="L3283" s="4">
        <v>14.760999999999999</v>
      </c>
      <c r="M3283" s="4">
        <v>14.644</v>
      </c>
      <c r="N3283" s="4">
        <v>13.68</v>
      </c>
      <c r="O3283" s="4">
        <v>16.254999999999999</v>
      </c>
      <c r="P3283" s="4">
        <v>17.59</v>
      </c>
      <c r="Q3283" s="4">
        <v>16.312000000000001</v>
      </c>
      <c r="R3283" s="4">
        <v>15.286</v>
      </c>
      <c r="S3283" s="4">
        <v>12.593</v>
      </c>
      <c r="T3283" s="4">
        <v>12.927</v>
      </c>
      <c r="U3283" s="4">
        <v>11.202999999999999</v>
      </c>
      <c r="V3283" s="4">
        <v>10.339</v>
      </c>
      <c r="W3283" s="4">
        <v>7.2560000000000002</v>
      </c>
      <c r="X3283" s="4">
        <v>4.2279999999999998</v>
      </c>
      <c r="Y3283" s="4">
        <v>1.8260000000000001</v>
      </c>
      <c r="Z3283" s="4">
        <v>0.51700000000000002</v>
      </c>
      <c r="AA3283" s="4">
        <v>9.8000000000000004E-2</v>
      </c>
    </row>
    <row r="3284" spans="1:27" s="6" customFormat="1" x14ac:dyDescent="0.3">
      <c r="A3284" s="40">
        <v>3283</v>
      </c>
      <c r="B3284" s="18" t="s">
        <v>323</v>
      </c>
      <c r="C3284" s="43" t="s">
        <v>227</v>
      </c>
      <c r="D3284" s="41"/>
      <c r="E3284" s="41">
        <v>44</v>
      </c>
      <c r="F3284" s="41">
        <v>2045</v>
      </c>
      <c r="G3284" s="4">
        <v>12.167999999999999</v>
      </c>
      <c r="H3284" s="4">
        <v>12.151</v>
      </c>
      <c r="I3284" s="4">
        <v>12.513999999999999</v>
      </c>
      <c r="J3284" s="4">
        <v>13.305999999999999</v>
      </c>
      <c r="K3284" s="4">
        <v>14.186</v>
      </c>
      <c r="L3284" s="4">
        <v>14.773</v>
      </c>
      <c r="M3284" s="4">
        <v>15.025</v>
      </c>
      <c r="N3284" s="4">
        <v>14.773999999999999</v>
      </c>
      <c r="O3284" s="4">
        <v>13.715</v>
      </c>
      <c r="P3284" s="4">
        <v>16.167000000000002</v>
      </c>
      <c r="Q3284" s="4">
        <v>17.381</v>
      </c>
      <c r="R3284" s="4">
        <v>16.029</v>
      </c>
      <c r="S3284" s="4">
        <v>14.913</v>
      </c>
      <c r="T3284" s="4">
        <v>12.119</v>
      </c>
      <c r="U3284" s="4">
        <v>12.127000000000001</v>
      </c>
      <c r="V3284" s="4">
        <v>10.131</v>
      </c>
      <c r="W3284" s="4">
        <v>8.73</v>
      </c>
      <c r="X3284" s="4">
        <v>5.3659999999999997</v>
      </c>
      <c r="Y3284" s="4">
        <v>2.496</v>
      </c>
      <c r="Z3284" s="4">
        <v>0.74</v>
      </c>
      <c r="AA3284" s="4">
        <v>0.125</v>
      </c>
    </row>
    <row r="3285" spans="1:27" s="6" customFormat="1" x14ac:dyDescent="0.3">
      <c r="A3285" s="40">
        <v>3284</v>
      </c>
      <c r="B3285" s="18" t="s">
        <v>323</v>
      </c>
      <c r="C3285" s="43" t="s">
        <v>227</v>
      </c>
      <c r="D3285" s="41"/>
      <c r="E3285" s="41">
        <v>44</v>
      </c>
      <c r="F3285" s="41">
        <v>2050</v>
      </c>
      <c r="G3285" s="4">
        <v>12.316000000000001</v>
      </c>
      <c r="H3285" s="4">
        <v>12.215999999999999</v>
      </c>
      <c r="I3285" s="4">
        <v>12.196</v>
      </c>
      <c r="J3285" s="4">
        <v>12.763999999999999</v>
      </c>
      <c r="K3285" s="4">
        <v>13.754</v>
      </c>
      <c r="L3285" s="4">
        <v>14.595000000000001</v>
      </c>
      <c r="M3285" s="4">
        <v>15.044</v>
      </c>
      <c r="N3285" s="4">
        <v>15.162000000000001</v>
      </c>
      <c r="O3285" s="4">
        <v>14.807</v>
      </c>
      <c r="P3285" s="4">
        <v>13.669</v>
      </c>
      <c r="Q3285" s="4">
        <v>15.997</v>
      </c>
      <c r="R3285" s="4">
        <v>17.096</v>
      </c>
      <c r="S3285" s="4">
        <v>15.662000000000001</v>
      </c>
      <c r="T3285" s="4">
        <v>14.385</v>
      </c>
      <c r="U3285" s="4">
        <v>11.413</v>
      </c>
      <c r="V3285" s="4">
        <v>11.023</v>
      </c>
      <c r="W3285" s="4">
        <v>8.6199999999999992</v>
      </c>
      <c r="X3285" s="4">
        <v>6.5339999999999998</v>
      </c>
      <c r="Y3285" s="4">
        <v>3.2269999999999999</v>
      </c>
      <c r="Z3285" s="4">
        <v>1.04</v>
      </c>
      <c r="AA3285" s="4">
        <v>0.18099999999999999</v>
      </c>
    </row>
    <row r="3286" spans="1:27" s="6" customFormat="1" x14ac:dyDescent="0.3">
      <c r="A3286" s="40">
        <v>3285</v>
      </c>
      <c r="B3286" s="18" t="s">
        <v>323</v>
      </c>
      <c r="C3286" s="43" t="s">
        <v>227</v>
      </c>
      <c r="D3286" s="41"/>
      <c r="E3286" s="41">
        <v>44</v>
      </c>
      <c r="F3286" s="41">
        <v>2055</v>
      </c>
      <c r="G3286" s="4">
        <v>12.263999999999999</v>
      </c>
      <c r="H3286" s="4">
        <v>12.362</v>
      </c>
      <c r="I3286" s="4">
        <v>12.257999999999999</v>
      </c>
      <c r="J3286" s="4">
        <v>12.435</v>
      </c>
      <c r="K3286" s="4">
        <v>13.191000000000001</v>
      </c>
      <c r="L3286" s="4">
        <v>14.143000000000001</v>
      </c>
      <c r="M3286" s="4">
        <v>14.855</v>
      </c>
      <c r="N3286" s="4">
        <v>15.176</v>
      </c>
      <c r="O3286" s="4">
        <v>15.192</v>
      </c>
      <c r="P3286" s="4">
        <v>14.754</v>
      </c>
      <c r="Q3286" s="4">
        <v>13.545999999999999</v>
      </c>
      <c r="R3286" s="4">
        <v>15.757</v>
      </c>
      <c r="S3286" s="4">
        <v>16.728000000000002</v>
      </c>
      <c r="T3286" s="4">
        <v>15.138999999999999</v>
      </c>
      <c r="U3286" s="4">
        <v>13.592000000000001</v>
      </c>
      <c r="V3286" s="4">
        <v>10.427</v>
      </c>
      <c r="W3286" s="4">
        <v>9.4480000000000004</v>
      </c>
      <c r="X3286" s="4">
        <v>6.5270000000000001</v>
      </c>
      <c r="Y3286" s="4">
        <v>4</v>
      </c>
      <c r="Z3286" s="4">
        <v>1.38</v>
      </c>
      <c r="AA3286" s="4">
        <v>0.26300000000000001</v>
      </c>
    </row>
    <row r="3287" spans="1:27" s="6" customFormat="1" x14ac:dyDescent="0.3">
      <c r="A3287" s="40">
        <v>3286</v>
      </c>
      <c r="B3287" s="18" t="s">
        <v>323</v>
      </c>
      <c r="C3287" s="43" t="s">
        <v>227</v>
      </c>
      <c r="D3287" s="41"/>
      <c r="E3287" s="41">
        <v>44</v>
      </c>
      <c r="F3287" s="41">
        <v>2060</v>
      </c>
      <c r="G3287" s="4">
        <v>12.042999999999999</v>
      </c>
      <c r="H3287" s="4">
        <v>12.307</v>
      </c>
      <c r="I3287" s="4">
        <v>12.401999999999999</v>
      </c>
      <c r="J3287" s="4">
        <v>12.483000000000001</v>
      </c>
      <c r="K3287" s="4">
        <v>12.839</v>
      </c>
      <c r="L3287" s="4">
        <v>13.561</v>
      </c>
      <c r="M3287" s="4">
        <v>14.393000000000001</v>
      </c>
      <c r="N3287" s="4">
        <v>14.984999999999999</v>
      </c>
      <c r="O3287" s="4">
        <v>15.206</v>
      </c>
      <c r="P3287" s="4">
        <v>15.141999999999999</v>
      </c>
      <c r="Q3287" s="4">
        <v>14.625</v>
      </c>
      <c r="R3287" s="4">
        <v>13.362</v>
      </c>
      <c r="S3287" s="4">
        <v>15.44</v>
      </c>
      <c r="T3287" s="4">
        <v>16.202000000000002</v>
      </c>
      <c r="U3287" s="4">
        <v>14.348000000000001</v>
      </c>
      <c r="V3287" s="4">
        <v>12.472</v>
      </c>
      <c r="W3287" s="4">
        <v>8.9990000000000006</v>
      </c>
      <c r="X3287" s="4">
        <v>7.2350000000000003</v>
      </c>
      <c r="Y3287" s="4">
        <v>4.0659999999999998</v>
      </c>
      <c r="Z3287" s="4">
        <v>1.7549999999999999</v>
      </c>
      <c r="AA3287" s="4">
        <v>0.36399999999999999</v>
      </c>
    </row>
    <row r="3288" spans="1:27" s="6" customFormat="1" x14ac:dyDescent="0.3">
      <c r="A3288" s="40">
        <v>3287</v>
      </c>
      <c r="B3288" s="18" t="s">
        <v>323</v>
      </c>
      <c r="C3288" s="43" t="s">
        <v>227</v>
      </c>
      <c r="D3288" s="41"/>
      <c r="E3288" s="41">
        <v>44</v>
      </c>
      <c r="F3288" s="41">
        <v>2065</v>
      </c>
      <c r="G3288" s="4">
        <v>11.775</v>
      </c>
      <c r="H3288" s="4">
        <v>12.087</v>
      </c>
      <c r="I3288" s="4">
        <v>12.343999999999999</v>
      </c>
      <c r="J3288" s="4">
        <v>12.616</v>
      </c>
      <c r="K3288" s="4">
        <v>12.865</v>
      </c>
      <c r="L3288" s="4">
        <v>13.191000000000001</v>
      </c>
      <c r="M3288" s="4">
        <v>13.802</v>
      </c>
      <c r="N3288" s="4">
        <v>14.52</v>
      </c>
      <c r="O3288" s="4">
        <v>15.018000000000001</v>
      </c>
      <c r="P3288" s="4">
        <v>15.162000000000001</v>
      </c>
      <c r="Q3288" s="4">
        <v>15.021000000000001</v>
      </c>
      <c r="R3288" s="4">
        <v>14.439</v>
      </c>
      <c r="S3288" s="4">
        <v>13.117000000000001</v>
      </c>
      <c r="T3288" s="4">
        <v>14.984999999999999</v>
      </c>
      <c r="U3288" s="4">
        <v>15.404999999999999</v>
      </c>
      <c r="V3288" s="4">
        <v>13.225</v>
      </c>
      <c r="W3288" s="4">
        <v>10.836</v>
      </c>
      <c r="X3288" s="4">
        <v>6.9690000000000003</v>
      </c>
      <c r="Y3288" s="4">
        <v>4.5839999999999996</v>
      </c>
      <c r="Z3288" s="4">
        <v>1.831</v>
      </c>
      <c r="AA3288" s="4">
        <v>0.48399999999999999</v>
      </c>
    </row>
    <row r="3289" spans="1:27" s="6" customFormat="1" x14ac:dyDescent="0.3">
      <c r="A3289" s="40">
        <v>3288</v>
      </c>
      <c r="B3289" s="18" t="s">
        <v>323</v>
      </c>
      <c r="C3289" s="43" t="s">
        <v>227</v>
      </c>
      <c r="D3289" s="41"/>
      <c r="E3289" s="41">
        <v>44</v>
      </c>
      <c r="F3289" s="41">
        <v>2070</v>
      </c>
      <c r="G3289" s="4">
        <v>11.563000000000001</v>
      </c>
      <c r="H3289" s="4">
        <v>11.814</v>
      </c>
      <c r="I3289" s="4">
        <v>12.122</v>
      </c>
      <c r="J3289" s="4">
        <v>12.544</v>
      </c>
      <c r="K3289" s="4">
        <v>12.975</v>
      </c>
      <c r="L3289" s="4">
        <v>13.198</v>
      </c>
      <c r="M3289" s="4">
        <v>13.42</v>
      </c>
      <c r="N3289" s="4">
        <v>13.926</v>
      </c>
      <c r="O3289" s="4">
        <v>14.555999999999999</v>
      </c>
      <c r="P3289" s="4">
        <v>14.978</v>
      </c>
      <c r="Q3289" s="4">
        <v>15.05</v>
      </c>
      <c r="R3289" s="4">
        <v>14.837999999999999</v>
      </c>
      <c r="S3289" s="4">
        <v>14.188000000000001</v>
      </c>
      <c r="T3289" s="4">
        <v>12.754</v>
      </c>
      <c r="U3289" s="4">
        <v>14.292</v>
      </c>
      <c r="V3289" s="4">
        <v>14.260999999999999</v>
      </c>
      <c r="W3289" s="4">
        <v>11.57</v>
      </c>
      <c r="X3289" s="4">
        <v>8.4830000000000005</v>
      </c>
      <c r="Y3289" s="4">
        <v>4.4909999999999997</v>
      </c>
      <c r="Z3289" s="4">
        <v>2.12</v>
      </c>
      <c r="AA3289" s="4">
        <v>0.54700000000000004</v>
      </c>
    </row>
    <row r="3290" spans="1:27" s="6" customFormat="1" x14ac:dyDescent="0.3">
      <c r="A3290" s="40">
        <v>3289</v>
      </c>
      <c r="B3290" s="18" t="s">
        <v>323</v>
      </c>
      <c r="C3290" s="43" t="s">
        <v>227</v>
      </c>
      <c r="D3290" s="41"/>
      <c r="E3290" s="41">
        <v>44</v>
      </c>
      <c r="F3290" s="41">
        <v>2075</v>
      </c>
      <c r="G3290" s="4">
        <v>11.462</v>
      </c>
      <c r="H3290" s="4">
        <v>11.6</v>
      </c>
      <c r="I3290" s="4">
        <v>11.847</v>
      </c>
      <c r="J3290" s="4">
        <v>12.31</v>
      </c>
      <c r="K3290" s="4">
        <v>12.881</v>
      </c>
      <c r="L3290" s="4">
        <v>13.282999999999999</v>
      </c>
      <c r="M3290" s="4">
        <v>13.41</v>
      </c>
      <c r="N3290" s="4">
        <v>13.538</v>
      </c>
      <c r="O3290" s="4">
        <v>13.965</v>
      </c>
      <c r="P3290" s="4">
        <v>14.523999999999999</v>
      </c>
      <c r="Q3290" s="4">
        <v>14.875999999999999</v>
      </c>
      <c r="R3290" s="4">
        <v>14.881</v>
      </c>
      <c r="S3290" s="4">
        <v>14.598000000000001</v>
      </c>
      <c r="T3290" s="4">
        <v>13.821999999999999</v>
      </c>
      <c r="U3290" s="4">
        <v>12.201000000000001</v>
      </c>
      <c r="V3290" s="4">
        <v>13.286</v>
      </c>
      <c r="W3290" s="4">
        <v>12.551</v>
      </c>
      <c r="X3290" s="4">
        <v>9.1519999999999992</v>
      </c>
      <c r="Y3290" s="4">
        <v>5.56</v>
      </c>
      <c r="Z3290" s="4">
        <v>2.133</v>
      </c>
      <c r="AA3290" s="4">
        <v>0.65200000000000002</v>
      </c>
    </row>
    <row r="3291" spans="1:27" s="6" customFormat="1" x14ac:dyDescent="0.3">
      <c r="A3291" s="40">
        <v>3290</v>
      </c>
      <c r="B3291" s="18" t="s">
        <v>323</v>
      </c>
      <c r="C3291" s="43" t="s">
        <v>227</v>
      </c>
      <c r="D3291" s="41"/>
      <c r="E3291" s="41">
        <v>44</v>
      </c>
      <c r="F3291" s="41">
        <v>2080</v>
      </c>
      <c r="G3291" s="4">
        <v>11.436999999999999</v>
      </c>
      <c r="H3291" s="4">
        <v>11.497999999999999</v>
      </c>
      <c r="I3291" s="4">
        <v>11.632999999999999</v>
      </c>
      <c r="J3291" s="4">
        <v>12.021000000000001</v>
      </c>
      <c r="K3291" s="4">
        <v>12.624000000000001</v>
      </c>
      <c r="L3291" s="4">
        <v>13.170999999999999</v>
      </c>
      <c r="M3291" s="4">
        <v>13.483000000000001</v>
      </c>
      <c r="N3291" s="4">
        <v>13.523</v>
      </c>
      <c r="O3291" s="4">
        <v>13.577</v>
      </c>
      <c r="P3291" s="4">
        <v>13.94</v>
      </c>
      <c r="Q3291" s="4">
        <v>14.432</v>
      </c>
      <c r="R3291" s="4">
        <v>14.722</v>
      </c>
      <c r="S3291" s="4">
        <v>14.654999999999999</v>
      </c>
      <c r="T3291" s="4">
        <v>14.244</v>
      </c>
      <c r="U3291" s="4">
        <v>13.254</v>
      </c>
      <c r="V3291" s="4">
        <v>11.388</v>
      </c>
      <c r="W3291" s="4">
        <v>11.768000000000001</v>
      </c>
      <c r="X3291" s="4">
        <v>10.032</v>
      </c>
      <c r="Y3291" s="4">
        <v>6.1</v>
      </c>
      <c r="Z3291" s="4">
        <v>2.71</v>
      </c>
      <c r="AA3291" s="4">
        <v>0.70399999999999996</v>
      </c>
    </row>
    <row r="3292" spans="1:27" s="6" customFormat="1" x14ac:dyDescent="0.3">
      <c r="A3292" s="40">
        <v>3291</v>
      </c>
      <c r="B3292" s="18" t="s">
        <v>323</v>
      </c>
      <c r="C3292" s="43" t="s">
        <v>227</v>
      </c>
      <c r="D3292" s="41"/>
      <c r="E3292" s="41">
        <v>44</v>
      </c>
      <c r="F3292" s="41">
        <v>2085</v>
      </c>
      <c r="G3292" s="4">
        <v>11.388</v>
      </c>
      <c r="H3292" s="4">
        <v>11.468999999999999</v>
      </c>
      <c r="I3292" s="4">
        <v>11.525</v>
      </c>
      <c r="J3292" s="4">
        <v>11.795</v>
      </c>
      <c r="K3292" s="4">
        <v>12.314</v>
      </c>
      <c r="L3292" s="4">
        <v>12.893000000000001</v>
      </c>
      <c r="M3292" s="4">
        <v>13.356999999999999</v>
      </c>
      <c r="N3292" s="4">
        <v>13.586</v>
      </c>
      <c r="O3292" s="4">
        <v>13.56</v>
      </c>
      <c r="P3292" s="4">
        <v>13.557</v>
      </c>
      <c r="Q3292" s="4">
        <v>13.862</v>
      </c>
      <c r="R3292" s="4">
        <v>14.297000000000001</v>
      </c>
      <c r="S3292" s="4">
        <v>14.516999999999999</v>
      </c>
      <c r="T3292" s="4">
        <v>14.326000000000001</v>
      </c>
      <c r="U3292" s="4">
        <v>13.698</v>
      </c>
      <c r="V3292" s="4">
        <v>12.42</v>
      </c>
      <c r="W3292" s="4">
        <v>10.148999999999999</v>
      </c>
      <c r="X3292" s="4">
        <v>9.5</v>
      </c>
      <c r="Y3292" s="4">
        <v>6.7960000000000003</v>
      </c>
      <c r="Z3292" s="4">
        <v>3.0510000000000002</v>
      </c>
      <c r="AA3292" s="4">
        <v>0.89300000000000002</v>
      </c>
    </row>
    <row r="3293" spans="1:27" s="6" customFormat="1" x14ac:dyDescent="0.3">
      <c r="A3293" s="40">
        <v>3292</v>
      </c>
      <c r="B3293" s="18" t="s">
        <v>323</v>
      </c>
      <c r="C3293" s="43" t="s">
        <v>227</v>
      </c>
      <c r="D3293" s="41"/>
      <c r="E3293" s="41">
        <v>44</v>
      </c>
      <c r="F3293" s="41">
        <v>2090</v>
      </c>
      <c r="G3293" s="4">
        <v>11.247999999999999</v>
      </c>
      <c r="H3293" s="4">
        <v>11.417</v>
      </c>
      <c r="I3293" s="4">
        <v>11.494999999999999</v>
      </c>
      <c r="J3293" s="4">
        <v>11.676</v>
      </c>
      <c r="K3293" s="4">
        <v>12.065</v>
      </c>
      <c r="L3293" s="4">
        <v>12.564</v>
      </c>
      <c r="M3293" s="4">
        <v>13.065</v>
      </c>
      <c r="N3293" s="4">
        <v>13.454000000000001</v>
      </c>
      <c r="O3293" s="4">
        <v>13.621</v>
      </c>
      <c r="P3293" s="4">
        <v>13.541</v>
      </c>
      <c r="Q3293" s="4">
        <v>13.488</v>
      </c>
      <c r="R3293" s="4">
        <v>13.74</v>
      </c>
      <c r="S3293" s="4">
        <v>14.111000000000001</v>
      </c>
      <c r="T3293" s="4">
        <v>14.21</v>
      </c>
      <c r="U3293" s="4">
        <v>13.808999999999999</v>
      </c>
      <c r="V3293" s="4">
        <v>12.882</v>
      </c>
      <c r="W3293" s="4">
        <v>11.129</v>
      </c>
      <c r="X3293" s="4">
        <v>8.2710000000000008</v>
      </c>
      <c r="Y3293" s="4">
        <v>6.5359999999999996</v>
      </c>
      <c r="Z3293" s="4">
        <v>3.4870000000000001</v>
      </c>
      <c r="AA3293" s="4">
        <v>1.0660000000000001</v>
      </c>
    </row>
    <row r="3294" spans="1:27" s="6" customFormat="1" x14ac:dyDescent="0.3">
      <c r="A3294" s="40">
        <v>3293</v>
      </c>
      <c r="B3294" s="18" t="s">
        <v>323</v>
      </c>
      <c r="C3294" s="43" t="s">
        <v>227</v>
      </c>
      <c r="D3294" s="41"/>
      <c r="E3294" s="41">
        <v>44</v>
      </c>
      <c r="F3294" s="41">
        <v>2095</v>
      </c>
      <c r="G3294" s="4">
        <v>11.048999999999999</v>
      </c>
      <c r="H3294" s="4">
        <v>11.273999999999999</v>
      </c>
      <c r="I3294" s="4">
        <v>11.44</v>
      </c>
      <c r="J3294" s="4">
        <v>11.632999999999999</v>
      </c>
      <c r="K3294" s="4">
        <v>11.923999999999999</v>
      </c>
      <c r="L3294" s="4">
        <v>12.29</v>
      </c>
      <c r="M3294" s="4">
        <v>12.721</v>
      </c>
      <c r="N3294" s="4">
        <v>13.154999999999999</v>
      </c>
      <c r="O3294" s="4">
        <v>13.486000000000001</v>
      </c>
      <c r="P3294" s="4">
        <v>13.605</v>
      </c>
      <c r="Q3294" s="4">
        <v>13.478999999999999</v>
      </c>
      <c r="R3294" s="4">
        <v>13.382</v>
      </c>
      <c r="S3294" s="4">
        <v>13.577</v>
      </c>
      <c r="T3294" s="4">
        <v>13.834</v>
      </c>
      <c r="U3294" s="4">
        <v>13.728999999999999</v>
      </c>
      <c r="V3294" s="4">
        <v>13.03</v>
      </c>
      <c r="W3294" s="4">
        <v>11.606</v>
      </c>
      <c r="X3294" s="4">
        <v>9.1539999999999999</v>
      </c>
      <c r="Y3294" s="4">
        <v>5.7770000000000001</v>
      </c>
      <c r="Z3294" s="4">
        <v>3.4359999999999999</v>
      </c>
      <c r="AA3294" s="4">
        <v>1.272</v>
      </c>
    </row>
    <row r="3295" spans="1:27" s="6" customFormat="1" x14ac:dyDescent="0.3">
      <c r="A3295" s="40">
        <v>3294</v>
      </c>
      <c r="B3295" s="18" t="s">
        <v>323</v>
      </c>
      <c r="C3295" s="43" t="s">
        <v>227</v>
      </c>
      <c r="D3295" s="41"/>
      <c r="E3295" s="41">
        <v>44</v>
      </c>
      <c r="F3295" s="41">
        <v>2100</v>
      </c>
      <c r="G3295" s="4">
        <v>10.859</v>
      </c>
      <c r="H3295" s="4">
        <v>11.074</v>
      </c>
      <c r="I3295" s="4">
        <v>11.297000000000001</v>
      </c>
      <c r="J3295" s="4">
        <v>11.564</v>
      </c>
      <c r="K3295" s="4">
        <v>11.856</v>
      </c>
      <c r="L3295" s="4">
        <v>12.131</v>
      </c>
      <c r="M3295" s="4">
        <v>12.435</v>
      </c>
      <c r="N3295" s="4">
        <v>12.803000000000001</v>
      </c>
      <c r="O3295" s="4">
        <v>13.186</v>
      </c>
      <c r="P3295" s="4">
        <v>13.471</v>
      </c>
      <c r="Q3295" s="4">
        <v>13.545999999999999</v>
      </c>
      <c r="R3295" s="4">
        <v>13.378</v>
      </c>
      <c r="S3295" s="4">
        <v>13.234</v>
      </c>
      <c r="T3295" s="4">
        <v>13.33</v>
      </c>
      <c r="U3295" s="4">
        <v>13.397</v>
      </c>
      <c r="V3295" s="4">
        <v>12.997999999999999</v>
      </c>
      <c r="W3295" s="4">
        <v>11.801</v>
      </c>
      <c r="X3295" s="4">
        <v>9.6319999999999997</v>
      </c>
      <c r="Y3295" s="4">
        <v>6.4880000000000004</v>
      </c>
      <c r="Z3295" s="4">
        <v>3.1120000000000001</v>
      </c>
      <c r="AA3295" s="4">
        <v>1.359</v>
      </c>
    </row>
    <row r="3296" spans="1:27" s="6" customFormat="1" x14ac:dyDescent="0.3">
      <c r="A3296" s="40">
        <v>3295</v>
      </c>
      <c r="B3296" s="18" t="s">
        <v>323</v>
      </c>
      <c r="C3296" s="43" t="s">
        <v>228</v>
      </c>
      <c r="D3296" s="41"/>
      <c r="E3296" s="41">
        <v>52</v>
      </c>
      <c r="F3296" s="41">
        <v>2015</v>
      </c>
      <c r="G3296" s="4">
        <v>8.5719999999999992</v>
      </c>
      <c r="H3296" s="4">
        <v>9.0489999999999995</v>
      </c>
      <c r="I3296" s="4">
        <v>9.2780000000000005</v>
      </c>
      <c r="J3296" s="4">
        <v>9.0739999999999998</v>
      </c>
      <c r="K3296" s="4">
        <v>9.1639999999999997</v>
      </c>
      <c r="L3296" s="4">
        <v>9.1709999999999994</v>
      </c>
      <c r="M3296" s="4">
        <v>9.9369999999999994</v>
      </c>
      <c r="N3296" s="4">
        <v>9.7129999999999992</v>
      </c>
      <c r="O3296" s="4">
        <v>10.608000000000001</v>
      </c>
      <c r="P3296" s="4">
        <v>10.292</v>
      </c>
      <c r="Q3296" s="4">
        <v>11.067</v>
      </c>
      <c r="R3296" s="4">
        <v>10.369</v>
      </c>
      <c r="S3296" s="4">
        <v>8.5890000000000004</v>
      </c>
      <c r="T3296" s="4">
        <v>7.1580000000000004</v>
      </c>
      <c r="U3296" s="4">
        <v>5.4169999999999998</v>
      </c>
      <c r="V3296" s="4">
        <v>4.4139999999999997</v>
      </c>
      <c r="W3296" s="4">
        <v>3.5760000000000001</v>
      </c>
      <c r="X3296" s="4">
        <v>1.849</v>
      </c>
      <c r="Y3296" s="4">
        <v>0.60399999999999998</v>
      </c>
      <c r="Z3296" s="4">
        <v>0.121</v>
      </c>
      <c r="AA3296" s="4">
        <v>1.2999999999999999E-2</v>
      </c>
    </row>
    <row r="3297" spans="1:27" s="6" customFormat="1" x14ac:dyDescent="0.3">
      <c r="A3297" s="40">
        <v>3296</v>
      </c>
      <c r="B3297" s="18" t="s">
        <v>323</v>
      </c>
      <c r="C3297" s="43" t="s">
        <v>228</v>
      </c>
      <c r="D3297" s="41"/>
      <c r="E3297" s="41">
        <v>52</v>
      </c>
      <c r="F3297" s="41">
        <v>2020</v>
      </c>
      <c r="G3297" s="4">
        <v>8.3770000000000007</v>
      </c>
      <c r="H3297" s="4">
        <v>8.9339999999999993</v>
      </c>
      <c r="I3297" s="4">
        <v>9.0709999999999997</v>
      </c>
      <c r="J3297" s="4">
        <v>9.0350000000000001</v>
      </c>
      <c r="K3297" s="4">
        <v>8.7270000000000003</v>
      </c>
      <c r="L3297" s="4">
        <v>9.1289999999999996</v>
      </c>
      <c r="M3297" s="4">
        <v>9.2289999999999992</v>
      </c>
      <c r="N3297" s="4">
        <v>9.9179999999999993</v>
      </c>
      <c r="O3297" s="4">
        <v>9.5950000000000006</v>
      </c>
      <c r="P3297" s="4">
        <v>10.349</v>
      </c>
      <c r="Q3297" s="4">
        <v>10.023</v>
      </c>
      <c r="R3297" s="4">
        <v>10.756</v>
      </c>
      <c r="S3297" s="4">
        <v>10.093</v>
      </c>
      <c r="T3297" s="4">
        <v>8.4809999999999999</v>
      </c>
      <c r="U3297" s="4">
        <v>6.7880000000000003</v>
      </c>
      <c r="V3297" s="4">
        <v>4.8760000000000003</v>
      </c>
      <c r="W3297" s="4">
        <v>3.831</v>
      </c>
      <c r="X3297" s="4">
        <v>1.99</v>
      </c>
      <c r="Y3297" s="4">
        <v>0.71099999999999997</v>
      </c>
      <c r="Z3297" s="4">
        <v>0.13800000000000001</v>
      </c>
      <c r="AA3297" s="4">
        <v>1.4999999999999999E-2</v>
      </c>
    </row>
    <row r="3298" spans="1:27" s="6" customFormat="1" x14ac:dyDescent="0.3">
      <c r="A3298" s="40">
        <v>3297</v>
      </c>
      <c r="B3298" s="18" t="s">
        <v>323</v>
      </c>
      <c r="C3298" s="43" t="s">
        <v>228</v>
      </c>
      <c r="D3298" s="41"/>
      <c r="E3298" s="41">
        <v>52</v>
      </c>
      <c r="F3298" s="41">
        <v>2025</v>
      </c>
      <c r="G3298" s="4">
        <v>8.1920000000000002</v>
      </c>
      <c r="H3298" s="4">
        <v>8.7189999999999994</v>
      </c>
      <c r="I3298" s="4">
        <v>8.9550000000000001</v>
      </c>
      <c r="J3298" s="4">
        <v>8.8409999999999993</v>
      </c>
      <c r="K3298" s="4">
        <v>8.7050000000000001</v>
      </c>
      <c r="L3298" s="4">
        <v>8.6959999999999997</v>
      </c>
      <c r="M3298" s="4">
        <v>9.1829999999999998</v>
      </c>
      <c r="N3298" s="4">
        <v>9.2129999999999992</v>
      </c>
      <c r="O3298" s="4">
        <v>9.8019999999999996</v>
      </c>
      <c r="P3298" s="4">
        <v>9.3569999999999993</v>
      </c>
      <c r="Q3298" s="4">
        <v>10.096</v>
      </c>
      <c r="R3298" s="4">
        <v>9.7530000000000001</v>
      </c>
      <c r="S3298" s="4">
        <v>10.491</v>
      </c>
      <c r="T3298" s="4">
        <v>9.92</v>
      </c>
      <c r="U3298" s="4">
        <v>8.02</v>
      </c>
      <c r="V3298" s="4">
        <v>6.0709999999999997</v>
      </c>
      <c r="W3298" s="4">
        <v>4.2069999999999999</v>
      </c>
      <c r="X3298" s="4">
        <v>2.2090000000000001</v>
      </c>
      <c r="Y3298" s="4">
        <v>0.80200000000000005</v>
      </c>
      <c r="Z3298" s="4">
        <v>0.17399999999999999</v>
      </c>
      <c r="AA3298" s="4">
        <v>1.7999999999999999E-2</v>
      </c>
    </row>
    <row r="3299" spans="1:27" s="6" customFormat="1" x14ac:dyDescent="0.3">
      <c r="A3299" s="40">
        <v>3298</v>
      </c>
      <c r="B3299" s="18" t="s">
        <v>323</v>
      </c>
      <c r="C3299" s="43" t="s">
        <v>228</v>
      </c>
      <c r="D3299" s="41"/>
      <c r="E3299" s="41">
        <v>52</v>
      </c>
      <c r="F3299" s="41">
        <v>2030</v>
      </c>
      <c r="G3299" s="4">
        <v>8.0229999999999997</v>
      </c>
      <c r="H3299" s="4">
        <v>8.52</v>
      </c>
      <c r="I3299" s="4">
        <v>8.7409999999999997</v>
      </c>
      <c r="J3299" s="4">
        <v>8.7349999999999994</v>
      </c>
      <c r="K3299" s="4">
        <v>8.5269999999999992</v>
      </c>
      <c r="L3299" s="4">
        <v>8.6760000000000002</v>
      </c>
      <c r="M3299" s="4">
        <v>8.7490000000000006</v>
      </c>
      <c r="N3299" s="4">
        <v>9.1679999999999993</v>
      </c>
      <c r="O3299" s="4">
        <v>9.109</v>
      </c>
      <c r="P3299" s="4">
        <v>9.577</v>
      </c>
      <c r="Q3299" s="4">
        <v>9.1319999999999997</v>
      </c>
      <c r="R3299" s="4">
        <v>9.8420000000000005</v>
      </c>
      <c r="S3299" s="4">
        <v>9.5370000000000008</v>
      </c>
      <c r="T3299" s="4">
        <v>10.319000000000001</v>
      </c>
      <c r="U3299" s="4">
        <v>9.3759999999999994</v>
      </c>
      <c r="V3299" s="4">
        <v>7.17</v>
      </c>
      <c r="W3299" s="4">
        <v>5.1379999999999999</v>
      </c>
      <c r="X3299" s="4">
        <v>2.504</v>
      </c>
      <c r="Y3299" s="4">
        <v>0.93400000000000005</v>
      </c>
      <c r="Z3299" s="4">
        <v>0.20899999999999999</v>
      </c>
      <c r="AA3299" s="4">
        <v>2.4E-2</v>
      </c>
    </row>
    <row r="3300" spans="1:27" s="6" customFormat="1" x14ac:dyDescent="0.3">
      <c r="A3300" s="40">
        <v>3299</v>
      </c>
      <c r="B3300" s="18" t="s">
        <v>323</v>
      </c>
      <c r="C3300" s="43" t="s">
        <v>228</v>
      </c>
      <c r="D3300" s="41"/>
      <c r="E3300" s="41">
        <v>52</v>
      </c>
      <c r="F3300" s="41">
        <v>2035</v>
      </c>
      <c r="G3300" s="4">
        <v>7.8769999999999998</v>
      </c>
      <c r="H3300" s="4">
        <v>8.3350000000000009</v>
      </c>
      <c r="I3300" s="4">
        <v>8.5419999999999998</v>
      </c>
      <c r="J3300" s="4">
        <v>8.5340000000000007</v>
      </c>
      <c r="K3300" s="4">
        <v>8.4380000000000006</v>
      </c>
      <c r="L3300" s="4">
        <v>8.5030000000000001</v>
      </c>
      <c r="M3300" s="4">
        <v>8.7279999999999998</v>
      </c>
      <c r="N3300" s="4">
        <v>8.7370000000000001</v>
      </c>
      <c r="O3300" s="4">
        <v>9.0670000000000002</v>
      </c>
      <c r="P3300" s="4">
        <v>8.8979999999999997</v>
      </c>
      <c r="Q3300" s="4">
        <v>9.359</v>
      </c>
      <c r="R3300" s="4">
        <v>8.907</v>
      </c>
      <c r="S3300" s="4">
        <v>9.6379999999999999</v>
      </c>
      <c r="T3300" s="4">
        <v>9.4269999999999996</v>
      </c>
      <c r="U3300" s="4">
        <v>9.7859999999999996</v>
      </c>
      <c r="V3300" s="4">
        <v>8.4</v>
      </c>
      <c r="W3300" s="4">
        <v>6.0389999999999997</v>
      </c>
      <c r="X3300" s="4">
        <v>3.1629999999999998</v>
      </c>
      <c r="Y3300" s="4">
        <v>1.1100000000000001</v>
      </c>
      <c r="Z3300" s="4">
        <v>0.25900000000000001</v>
      </c>
      <c r="AA3300" s="4">
        <v>3.1E-2</v>
      </c>
    </row>
    <row r="3301" spans="1:27" s="6" customFormat="1" x14ac:dyDescent="0.3">
      <c r="A3301" s="40">
        <v>3300</v>
      </c>
      <c r="B3301" s="18" t="s">
        <v>323</v>
      </c>
      <c r="C3301" s="43" t="s">
        <v>228</v>
      </c>
      <c r="D3301" s="41"/>
      <c r="E3301" s="41">
        <v>52</v>
      </c>
      <c r="F3301" s="41">
        <v>2040</v>
      </c>
      <c r="G3301" s="4">
        <v>7.766</v>
      </c>
      <c r="H3301" s="4">
        <v>8.1739999999999995</v>
      </c>
      <c r="I3301" s="4">
        <v>8.3529999999999998</v>
      </c>
      <c r="J3301" s="4">
        <v>8.3439999999999994</v>
      </c>
      <c r="K3301" s="4">
        <v>8.2509999999999994</v>
      </c>
      <c r="L3301" s="4">
        <v>8.4139999999999997</v>
      </c>
      <c r="M3301" s="4">
        <v>8.5510000000000002</v>
      </c>
      <c r="N3301" s="4">
        <v>8.7149999999999999</v>
      </c>
      <c r="O3301" s="4">
        <v>8.6430000000000007</v>
      </c>
      <c r="P3301" s="4">
        <v>8.8699999999999992</v>
      </c>
      <c r="Q3301" s="4">
        <v>8.6999999999999993</v>
      </c>
      <c r="R3301" s="4">
        <v>9.1440000000000001</v>
      </c>
      <c r="S3301" s="4">
        <v>8.7420000000000009</v>
      </c>
      <c r="T3301" s="4">
        <v>9.5350000000000001</v>
      </c>
      <c r="U3301" s="4">
        <v>9.0009999999999994</v>
      </c>
      <c r="V3301" s="4">
        <v>8.8260000000000005</v>
      </c>
      <c r="W3301" s="4">
        <v>7.0640000000000001</v>
      </c>
      <c r="X3301" s="4">
        <v>3.83</v>
      </c>
      <c r="Y3301" s="4">
        <v>1.4650000000000001</v>
      </c>
      <c r="Z3301" s="4">
        <v>0.32500000000000001</v>
      </c>
      <c r="AA3301" s="4">
        <v>4.1000000000000002E-2</v>
      </c>
    </row>
    <row r="3302" spans="1:27" s="6" customFormat="1" x14ac:dyDescent="0.3">
      <c r="A3302" s="40">
        <v>3301</v>
      </c>
      <c r="B3302" s="18" t="s">
        <v>323</v>
      </c>
      <c r="C3302" s="43" t="s">
        <v>228</v>
      </c>
      <c r="D3302" s="41"/>
      <c r="E3302" s="41">
        <v>52</v>
      </c>
      <c r="F3302" s="41">
        <v>2045</v>
      </c>
      <c r="G3302" s="4">
        <v>7.6550000000000002</v>
      </c>
      <c r="H3302" s="4">
        <v>8.0459999999999994</v>
      </c>
      <c r="I3302" s="4">
        <v>8.1950000000000003</v>
      </c>
      <c r="J3302" s="4">
        <v>8.1660000000000004</v>
      </c>
      <c r="K3302" s="4">
        <v>8.077</v>
      </c>
      <c r="L3302" s="4">
        <v>8.23</v>
      </c>
      <c r="M3302" s="4">
        <v>8.4619999999999997</v>
      </c>
      <c r="N3302" s="4">
        <v>8.5389999999999997</v>
      </c>
      <c r="O3302" s="4">
        <v>8.6259999999999994</v>
      </c>
      <c r="P3302" s="4">
        <v>8.4580000000000002</v>
      </c>
      <c r="Q3302" s="4">
        <v>8.6809999999999992</v>
      </c>
      <c r="R3302" s="4">
        <v>8.5090000000000003</v>
      </c>
      <c r="S3302" s="4">
        <v>8.9849999999999994</v>
      </c>
      <c r="T3302" s="4">
        <v>8.6859999999999999</v>
      </c>
      <c r="U3302" s="4">
        <v>9.1359999999999992</v>
      </c>
      <c r="V3302" s="4">
        <v>8.2050000000000001</v>
      </c>
      <c r="W3302" s="4">
        <v>7.4880000000000004</v>
      </c>
      <c r="X3302" s="4">
        <v>4.6109999999999998</v>
      </c>
      <c r="Y3302" s="4">
        <v>1.85</v>
      </c>
      <c r="Z3302" s="4">
        <v>0.45300000000000001</v>
      </c>
      <c r="AA3302" s="4">
        <v>5.5E-2</v>
      </c>
    </row>
    <row r="3303" spans="1:27" s="6" customFormat="1" x14ac:dyDescent="0.3">
      <c r="A3303" s="40">
        <v>3302</v>
      </c>
      <c r="B3303" s="18" t="s">
        <v>323</v>
      </c>
      <c r="C3303" s="43" t="s">
        <v>228</v>
      </c>
      <c r="D3303" s="41"/>
      <c r="E3303" s="41">
        <v>52</v>
      </c>
      <c r="F3303" s="41">
        <v>2050</v>
      </c>
      <c r="G3303" s="4">
        <v>7.5270000000000001</v>
      </c>
      <c r="H3303" s="4">
        <v>7.923</v>
      </c>
      <c r="I3303" s="4">
        <v>8.0649999999999995</v>
      </c>
      <c r="J3303" s="4">
        <v>8.0169999999999995</v>
      </c>
      <c r="K3303" s="4">
        <v>7.9139999999999997</v>
      </c>
      <c r="L3303" s="4">
        <v>8.0549999999999997</v>
      </c>
      <c r="M3303" s="4">
        <v>8.2739999999999991</v>
      </c>
      <c r="N3303" s="4">
        <v>8.4499999999999993</v>
      </c>
      <c r="O3303" s="4">
        <v>8.4580000000000002</v>
      </c>
      <c r="P3303" s="4">
        <v>8.452</v>
      </c>
      <c r="Q3303" s="4">
        <v>8.2829999999999995</v>
      </c>
      <c r="R3303" s="4">
        <v>8.5</v>
      </c>
      <c r="S3303" s="4">
        <v>8.3719999999999999</v>
      </c>
      <c r="T3303" s="4">
        <v>8.93</v>
      </c>
      <c r="U3303" s="4">
        <v>8.3770000000000007</v>
      </c>
      <c r="V3303" s="4">
        <v>8.3840000000000003</v>
      </c>
      <c r="W3303" s="4">
        <v>7.0759999999999996</v>
      </c>
      <c r="X3303" s="4">
        <v>5.0179999999999998</v>
      </c>
      <c r="Y3303" s="4">
        <v>2.3170000000000002</v>
      </c>
      <c r="Z3303" s="4">
        <v>0.60399999999999998</v>
      </c>
      <c r="AA3303" s="4">
        <v>8.1000000000000003E-2</v>
      </c>
    </row>
    <row r="3304" spans="1:27" s="6" customFormat="1" x14ac:dyDescent="0.3">
      <c r="A3304" s="40">
        <v>3303</v>
      </c>
      <c r="B3304" s="18" t="s">
        <v>323</v>
      </c>
      <c r="C3304" s="43" t="s">
        <v>228</v>
      </c>
      <c r="D3304" s="41"/>
      <c r="E3304" s="41">
        <v>52</v>
      </c>
      <c r="F3304" s="41">
        <v>2055</v>
      </c>
      <c r="G3304" s="4">
        <v>7.3949999999999996</v>
      </c>
      <c r="H3304" s="4">
        <v>7.782</v>
      </c>
      <c r="I3304" s="4">
        <v>7.9429999999999996</v>
      </c>
      <c r="J3304" s="4">
        <v>7.8970000000000002</v>
      </c>
      <c r="K3304" s="4">
        <v>7.7770000000000001</v>
      </c>
      <c r="L3304" s="4">
        <v>7.8920000000000003</v>
      </c>
      <c r="M3304" s="4">
        <v>8.0990000000000002</v>
      </c>
      <c r="N3304" s="4">
        <v>8.2629999999999999</v>
      </c>
      <c r="O3304" s="4">
        <v>8.3710000000000004</v>
      </c>
      <c r="P3304" s="4">
        <v>8.2899999999999991</v>
      </c>
      <c r="Q3304" s="4">
        <v>8.2870000000000008</v>
      </c>
      <c r="R3304" s="4">
        <v>8.1180000000000003</v>
      </c>
      <c r="S3304" s="4">
        <v>8.3770000000000007</v>
      </c>
      <c r="T3304" s="4">
        <v>8.3480000000000008</v>
      </c>
      <c r="U3304" s="4">
        <v>8.6270000000000007</v>
      </c>
      <c r="V3304" s="4">
        <v>7.7569999999999997</v>
      </c>
      <c r="W3304" s="4">
        <v>7.2919999999999998</v>
      </c>
      <c r="X3304" s="4">
        <v>4.8570000000000002</v>
      </c>
      <c r="Y3304" s="4">
        <v>2.6139999999999999</v>
      </c>
      <c r="Z3304" s="4">
        <v>0.79400000000000004</v>
      </c>
      <c r="AA3304" s="4">
        <v>0.115</v>
      </c>
    </row>
    <row r="3305" spans="1:27" s="6" customFormat="1" x14ac:dyDescent="0.3">
      <c r="A3305" s="40">
        <v>3304</v>
      </c>
      <c r="B3305" s="18" t="s">
        <v>323</v>
      </c>
      <c r="C3305" s="43" t="s">
        <v>228</v>
      </c>
      <c r="D3305" s="41"/>
      <c r="E3305" s="41">
        <v>52</v>
      </c>
      <c r="F3305" s="41">
        <v>2060</v>
      </c>
      <c r="G3305" s="4">
        <v>7.2569999999999997</v>
      </c>
      <c r="H3305" s="4">
        <v>7.6360000000000001</v>
      </c>
      <c r="I3305" s="4">
        <v>7.7990000000000004</v>
      </c>
      <c r="J3305" s="4">
        <v>7.7850000000000001</v>
      </c>
      <c r="K3305" s="4">
        <v>7.6689999999999996</v>
      </c>
      <c r="L3305" s="4">
        <v>7.7569999999999997</v>
      </c>
      <c r="M3305" s="4">
        <v>7.9340000000000002</v>
      </c>
      <c r="N3305" s="4">
        <v>8.0890000000000004</v>
      </c>
      <c r="O3305" s="4">
        <v>8.1890000000000001</v>
      </c>
      <c r="P3305" s="4">
        <v>8.2149999999999999</v>
      </c>
      <c r="Q3305" s="4">
        <v>8.1370000000000005</v>
      </c>
      <c r="R3305" s="4">
        <v>8.1310000000000002</v>
      </c>
      <c r="S3305" s="4">
        <v>8.0069999999999997</v>
      </c>
      <c r="T3305" s="4">
        <v>8.3559999999999999</v>
      </c>
      <c r="U3305" s="4">
        <v>8.1020000000000003</v>
      </c>
      <c r="V3305" s="4">
        <v>8.0229999999999997</v>
      </c>
      <c r="W3305" s="4">
        <v>6.8419999999999996</v>
      </c>
      <c r="X3305" s="4">
        <v>5.1150000000000002</v>
      </c>
      <c r="Y3305" s="4">
        <v>2.6160000000000001</v>
      </c>
      <c r="Z3305" s="4">
        <v>0.94099999999999995</v>
      </c>
      <c r="AA3305" s="4">
        <v>0.16</v>
      </c>
    </row>
    <row r="3306" spans="1:27" s="6" customFormat="1" x14ac:dyDescent="0.3">
      <c r="A3306" s="40">
        <v>3305</v>
      </c>
      <c r="B3306" s="18" t="s">
        <v>323</v>
      </c>
      <c r="C3306" s="43" t="s">
        <v>228</v>
      </c>
      <c r="D3306" s="41"/>
      <c r="E3306" s="41">
        <v>52</v>
      </c>
      <c r="F3306" s="41">
        <v>2065</v>
      </c>
      <c r="G3306" s="4">
        <v>7.1390000000000002</v>
      </c>
      <c r="H3306" s="4">
        <v>7.484</v>
      </c>
      <c r="I3306" s="4">
        <v>7.6539999999999999</v>
      </c>
      <c r="J3306" s="4">
        <v>7.6509999999999998</v>
      </c>
      <c r="K3306" s="4">
        <v>7.569</v>
      </c>
      <c r="L3306" s="4">
        <v>7.65</v>
      </c>
      <c r="M3306" s="4">
        <v>7.7969999999999997</v>
      </c>
      <c r="N3306" s="4">
        <v>7.9240000000000004</v>
      </c>
      <c r="O3306" s="4">
        <v>8.0190000000000001</v>
      </c>
      <c r="P3306" s="4">
        <v>8.0419999999999998</v>
      </c>
      <c r="Q3306" s="4">
        <v>8.0709999999999997</v>
      </c>
      <c r="R3306" s="4">
        <v>7.9930000000000003</v>
      </c>
      <c r="S3306" s="4">
        <v>8.0289999999999999</v>
      </c>
      <c r="T3306" s="4">
        <v>8.0030000000000001</v>
      </c>
      <c r="U3306" s="4">
        <v>8.1289999999999996</v>
      </c>
      <c r="V3306" s="4">
        <v>7.5880000000000001</v>
      </c>
      <c r="W3306" s="4">
        <v>7.12</v>
      </c>
      <c r="X3306" s="4">
        <v>4.9009999999999998</v>
      </c>
      <c r="Y3306" s="4">
        <v>2.8439999999999999</v>
      </c>
      <c r="Z3306" s="4">
        <v>0.98499999999999999</v>
      </c>
      <c r="AA3306" s="4">
        <v>0.20399999999999999</v>
      </c>
    </row>
    <row r="3307" spans="1:27" s="6" customFormat="1" x14ac:dyDescent="0.3">
      <c r="A3307" s="40">
        <v>3306</v>
      </c>
      <c r="B3307" s="18" t="s">
        <v>323</v>
      </c>
      <c r="C3307" s="43" t="s">
        <v>228</v>
      </c>
      <c r="D3307" s="41"/>
      <c r="E3307" s="41">
        <v>52</v>
      </c>
      <c r="F3307" s="41">
        <v>2070</v>
      </c>
      <c r="G3307" s="4">
        <v>7.03</v>
      </c>
      <c r="H3307" s="4">
        <v>7.3520000000000003</v>
      </c>
      <c r="I3307" s="4">
        <v>7.5010000000000003</v>
      </c>
      <c r="J3307" s="4">
        <v>7.5140000000000002</v>
      </c>
      <c r="K3307" s="4">
        <v>7.4480000000000004</v>
      </c>
      <c r="L3307" s="4">
        <v>7.5510000000000002</v>
      </c>
      <c r="M3307" s="4">
        <v>7.6879999999999997</v>
      </c>
      <c r="N3307" s="4">
        <v>7.7880000000000003</v>
      </c>
      <c r="O3307" s="4">
        <v>7.859</v>
      </c>
      <c r="P3307" s="4">
        <v>7.8819999999999997</v>
      </c>
      <c r="Q3307" s="4">
        <v>7.907</v>
      </c>
      <c r="R3307" s="4">
        <v>7.9359999999999999</v>
      </c>
      <c r="S3307" s="4">
        <v>7.9</v>
      </c>
      <c r="T3307" s="4">
        <v>8.0239999999999991</v>
      </c>
      <c r="U3307" s="4">
        <v>7.81</v>
      </c>
      <c r="V3307" s="4">
        <v>7.6479999999999997</v>
      </c>
      <c r="W3307" s="4">
        <v>6.8040000000000003</v>
      </c>
      <c r="X3307" s="4">
        <v>5.1989999999999998</v>
      </c>
      <c r="Y3307" s="4">
        <v>2.81</v>
      </c>
      <c r="Z3307" s="4">
        <v>1.1180000000000001</v>
      </c>
      <c r="AA3307" s="4">
        <v>0.23200000000000001</v>
      </c>
    </row>
    <row r="3308" spans="1:27" s="6" customFormat="1" x14ac:dyDescent="0.3">
      <c r="A3308" s="40">
        <v>3307</v>
      </c>
      <c r="B3308" s="18" t="s">
        <v>323</v>
      </c>
      <c r="C3308" s="43" t="s">
        <v>228</v>
      </c>
      <c r="D3308" s="41"/>
      <c r="E3308" s="41">
        <v>52</v>
      </c>
      <c r="F3308" s="41">
        <v>2075</v>
      </c>
      <c r="G3308" s="4">
        <v>6.931</v>
      </c>
      <c r="H3308" s="4">
        <v>7.2290000000000001</v>
      </c>
      <c r="I3308" s="4">
        <v>7.3680000000000003</v>
      </c>
      <c r="J3308" s="4">
        <v>7.3710000000000004</v>
      </c>
      <c r="K3308" s="4">
        <v>7.3239999999999998</v>
      </c>
      <c r="L3308" s="4">
        <v>7.431</v>
      </c>
      <c r="M3308" s="4">
        <v>7.5869999999999997</v>
      </c>
      <c r="N3308" s="4">
        <v>7.6790000000000003</v>
      </c>
      <c r="O3308" s="4">
        <v>7.726</v>
      </c>
      <c r="P3308" s="4">
        <v>7.73</v>
      </c>
      <c r="Q3308" s="4">
        <v>7.758</v>
      </c>
      <c r="R3308" s="4">
        <v>7.7830000000000004</v>
      </c>
      <c r="S3308" s="4">
        <v>7.85</v>
      </c>
      <c r="T3308" s="4">
        <v>7.9020000000000001</v>
      </c>
      <c r="U3308" s="4">
        <v>7.8449999999999998</v>
      </c>
      <c r="V3308" s="4">
        <v>7.3879999999999999</v>
      </c>
      <c r="W3308" s="4">
        <v>6.899</v>
      </c>
      <c r="X3308" s="4">
        <v>5.0629999999999997</v>
      </c>
      <c r="Y3308" s="4">
        <v>3.0710000000000002</v>
      </c>
      <c r="Z3308" s="4">
        <v>1.1539999999999999</v>
      </c>
      <c r="AA3308" s="4">
        <v>0.27700000000000002</v>
      </c>
    </row>
    <row r="3309" spans="1:27" s="6" customFormat="1" x14ac:dyDescent="0.3">
      <c r="A3309" s="40">
        <v>3308</v>
      </c>
      <c r="B3309" s="18" t="s">
        <v>323</v>
      </c>
      <c r="C3309" s="43" t="s">
        <v>228</v>
      </c>
      <c r="D3309" s="41"/>
      <c r="E3309" s="41">
        <v>52</v>
      </c>
      <c r="F3309" s="41">
        <v>2080</v>
      </c>
      <c r="G3309" s="4">
        <v>6.8230000000000004</v>
      </c>
      <c r="H3309" s="4">
        <v>7.117</v>
      </c>
      <c r="I3309" s="4">
        <v>7.2439999999999998</v>
      </c>
      <c r="J3309" s="4">
        <v>7.2469999999999999</v>
      </c>
      <c r="K3309" s="4">
        <v>7.1929999999999996</v>
      </c>
      <c r="L3309" s="4">
        <v>7.3070000000000004</v>
      </c>
      <c r="M3309" s="4">
        <v>7.4630000000000001</v>
      </c>
      <c r="N3309" s="4">
        <v>7.577</v>
      </c>
      <c r="O3309" s="4">
        <v>7.6210000000000004</v>
      </c>
      <c r="P3309" s="4">
        <v>7.6050000000000004</v>
      </c>
      <c r="Q3309" s="4">
        <v>7.6130000000000004</v>
      </c>
      <c r="R3309" s="4">
        <v>7.6429999999999998</v>
      </c>
      <c r="S3309" s="4">
        <v>7.7039999999999997</v>
      </c>
      <c r="T3309" s="4">
        <v>7.85</v>
      </c>
      <c r="U3309" s="4">
        <v>7.742</v>
      </c>
      <c r="V3309" s="4">
        <v>7.4459999999999997</v>
      </c>
      <c r="W3309" s="4">
        <v>6.718</v>
      </c>
      <c r="X3309" s="4">
        <v>5.2270000000000003</v>
      </c>
      <c r="Y3309" s="4">
        <v>3.0779999999999998</v>
      </c>
      <c r="Z3309" s="4">
        <v>1.3160000000000001</v>
      </c>
      <c r="AA3309" s="4">
        <v>0.309</v>
      </c>
    </row>
    <row r="3310" spans="1:27" s="6" customFormat="1" x14ac:dyDescent="0.3">
      <c r="A3310" s="40">
        <v>3309</v>
      </c>
      <c r="B3310" s="18" t="s">
        <v>323</v>
      </c>
      <c r="C3310" s="43" t="s">
        <v>228</v>
      </c>
      <c r="D3310" s="41"/>
      <c r="E3310" s="41">
        <v>52</v>
      </c>
      <c r="F3310" s="41">
        <v>2085</v>
      </c>
      <c r="G3310" s="4">
        <v>6.7110000000000003</v>
      </c>
      <c r="H3310" s="4">
        <v>6.9960000000000004</v>
      </c>
      <c r="I3310" s="4">
        <v>7.1310000000000002</v>
      </c>
      <c r="J3310" s="4">
        <v>7.1310000000000002</v>
      </c>
      <c r="K3310" s="4">
        <v>7.0830000000000002</v>
      </c>
      <c r="L3310" s="4">
        <v>7.1779999999999999</v>
      </c>
      <c r="M3310" s="4">
        <v>7.3390000000000004</v>
      </c>
      <c r="N3310" s="4">
        <v>7.4539999999999997</v>
      </c>
      <c r="O3310" s="4">
        <v>7.5220000000000002</v>
      </c>
      <c r="P3310" s="4">
        <v>7.51</v>
      </c>
      <c r="Q3310" s="4">
        <v>7.5</v>
      </c>
      <c r="R3310" s="4">
        <v>7.5090000000000003</v>
      </c>
      <c r="S3310" s="4">
        <v>7.5720000000000001</v>
      </c>
      <c r="T3310" s="4">
        <v>7.7069999999999999</v>
      </c>
      <c r="U3310" s="4">
        <v>7.7030000000000003</v>
      </c>
      <c r="V3310" s="4">
        <v>7.3719999999999999</v>
      </c>
      <c r="W3310" s="4">
        <v>6.8040000000000003</v>
      </c>
      <c r="X3310" s="4">
        <v>5.17</v>
      </c>
      <c r="Y3310" s="4">
        <v>3.26</v>
      </c>
      <c r="Z3310" s="4">
        <v>1.371</v>
      </c>
      <c r="AA3310" s="4">
        <v>0.36899999999999999</v>
      </c>
    </row>
    <row r="3311" spans="1:27" s="6" customFormat="1" x14ac:dyDescent="0.3">
      <c r="A3311" s="40">
        <v>3310</v>
      </c>
      <c r="B3311" s="18" t="s">
        <v>323</v>
      </c>
      <c r="C3311" s="43" t="s">
        <v>228</v>
      </c>
      <c r="D3311" s="41"/>
      <c r="E3311" s="41">
        <v>52</v>
      </c>
      <c r="F3311" s="41">
        <v>2090</v>
      </c>
      <c r="G3311" s="4">
        <v>6.6</v>
      </c>
      <c r="H3311" s="4">
        <v>6.8689999999999998</v>
      </c>
      <c r="I3311" s="4">
        <v>7.0090000000000003</v>
      </c>
      <c r="J3311" s="4">
        <v>7.0279999999999996</v>
      </c>
      <c r="K3311" s="4">
        <v>6.9790000000000001</v>
      </c>
      <c r="L3311" s="4">
        <v>7.0670000000000002</v>
      </c>
      <c r="M3311" s="4">
        <v>7.2069999999999999</v>
      </c>
      <c r="N3311" s="4">
        <v>7.3280000000000003</v>
      </c>
      <c r="O3311" s="4">
        <v>7.4020000000000001</v>
      </c>
      <c r="P3311" s="4">
        <v>7.42</v>
      </c>
      <c r="Q3311" s="4">
        <v>7.4109999999999996</v>
      </c>
      <c r="R3311" s="4">
        <v>7.4009999999999998</v>
      </c>
      <c r="S3311" s="4">
        <v>7.4429999999999996</v>
      </c>
      <c r="T3311" s="4">
        <v>7.5759999999999996</v>
      </c>
      <c r="U3311" s="4">
        <v>7.5750000000000002</v>
      </c>
      <c r="V3311" s="4">
        <v>7.359</v>
      </c>
      <c r="W3311" s="4">
        <v>6.7729999999999997</v>
      </c>
      <c r="X3311" s="4">
        <v>5.319</v>
      </c>
      <c r="Y3311" s="4">
        <v>3.3090000000000002</v>
      </c>
      <c r="Z3311" s="4">
        <v>1.51</v>
      </c>
      <c r="AA3311" s="4">
        <v>0.41399999999999998</v>
      </c>
    </row>
    <row r="3312" spans="1:27" s="6" customFormat="1" x14ac:dyDescent="0.3">
      <c r="A3312" s="40">
        <v>3311</v>
      </c>
      <c r="B3312" s="18" t="s">
        <v>323</v>
      </c>
      <c r="C3312" s="43" t="s">
        <v>228</v>
      </c>
      <c r="D3312" s="41"/>
      <c r="E3312" s="41">
        <v>52</v>
      </c>
      <c r="F3312" s="41">
        <v>2095</v>
      </c>
      <c r="G3312" s="4">
        <v>6.4950000000000001</v>
      </c>
      <c r="H3312" s="4">
        <v>6.7439999999999998</v>
      </c>
      <c r="I3312" s="4">
        <v>6.8819999999999997</v>
      </c>
      <c r="J3312" s="4">
        <v>6.915</v>
      </c>
      <c r="K3312" s="4">
        <v>6.8890000000000002</v>
      </c>
      <c r="L3312" s="4">
        <v>6.9640000000000004</v>
      </c>
      <c r="M3312" s="4">
        <v>7.0940000000000003</v>
      </c>
      <c r="N3312" s="4">
        <v>7.1959999999999997</v>
      </c>
      <c r="O3312" s="4">
        <v>7.282</v>
      </c>
      <c r="P3312" s="4">
        <v>7.3070000000000004</v>
      </c>
      <c r="Q3312" s="4">
        <v>7.33</v>
      </c>
      <c r="R3312" s="4">
        <v>7.3220000000000001</v>
      </c>
      <c r="S3312" s="4">
        <v>7.34</v>
      </c>
      <c r="T3312" s="4">
        <v>7.4489999999999998</v>
      </c>
      <c r="U3312" s="4">
        <v>7.4560000000000004</v>
      </c>
      <c r="V3312" s="4">
        <v>7.2590000000000003</v>
      </c>
      <c r="W3312" s="4">
        <v>6.7889999999999997</v>
      </c>
      <c r="X3312" s="4">
        <v>5.3719999999999999</v>
      </c>
      <c r="Y3312" s="4">
        <v>3.4860000000000002</v>
      </c>
      <c r="Z3312" s="4">
        <v>1.589</v>
      </c>
      <c r="AA3312" s="4">
        <v>0.48</v>
      </c>
    </row>
    <row r="3313" spans="1:27" s="6" customFormat="1" x14ac:dyDescent="0.3">
      <c r="A3313" s="40">
        <v>3312</v>
      </c>
      <c r="B3313" s="18" t="s">
        <v>323</v>
      </c>
      <c r="C3313" s="43" t="s">
        <v>228</v>
      </c>
      <c r="D3313" s="41"/>
      <c r="E3313" s="41">
        <v>52</v>
      </c>
      <c r="F3313" s="41">
        <v>2100</v>
      </c>
      <c r="G3313" s="4">
        <v>6.3959999999999999</v>
      </c>
      <c r="H3313" s="4">
        <v>6.6239999999999997</v>
      </c>
      <c r="I3313" s="4">
        <v>6.7560000000000002</v>
      </c>
      <c r="J3313" s="4">
        <v>6.7990000000000004</v>
      </c>
      <c r="K3313" s="4">
        <v>6.7869999999999999</v>
      </c>
      <c r="L3313" s="4">
        <v>6.8739999999999997</v>
      </c>
      <c r="M3313" s="4">
        <v>6.9870000000000001</v>
      </c>
      <c r="N3313" s="4">
        <v>7.0839999999999996</v>
      </c>
      <c r="O3313" s="4">
        <v>7.1539999999999999</v>
      </c>
      <c r="P3313" s="4">
        <v>7.194</v>
      </c>
      <c r="Q3313" s="4">
        <v>7.2249999999999996</v>
      </c>
      <c r="R3313" s="4">
        <v>7.2469999999999999</v>
      </c>
      <c r="S3313" s="4">
        <v>7.2640000000000002</v>
      </c>
      <c r="T3313" s="4">
        <v>7.3440000000000003</v>
      </c>
      <c r="U3313" s="4">
        <v>7.3369999999999997</v>
      </c>
      <c r="V3313" s="4">
        <v>7.1639999999999997</v>
      </c>
      <c r="W3313" s="4">
        <v>6.7249999999999996</v>
      </c>
      <c r="X3313" s="4">
        <v>5.4589999999999996</v>
      </c>
      <c r="Y3313" s="4">
        <v>3.6019999999999999</v>
      </c>
      <c r="Z3313" s="4">
        <v>1.736</v>
      </c>
      <c r="AA3313" s="4">
        <v>0.54</v>
      </c>
    </row>
    <row r="3314" spans="1:27" s="6" customFormat="1" x14ac:dyDescent="0.3">
      <c r="A3314" s="40">
        <v>3313</v>
      </c>
      <c r="B3314" s="18" t="s">
        <v>323</v>
      </c>
      <c r="C3314" s="43" t="s">
        <v>229</v>
      </c>
      <c r="D3314" s="41"/>
      <c r="E3314" s="41">
        <v>192</v>
      </c>
      <c r="F3314" s="41">
        <v>2015</v>
      </c>
      <c r="G3314" s="4">
        <v>306.06900000000002</v>
      </c>
      <c r="H3314" s="4">
        <v>292.32100000000003</v>
      </c>
      <c r="I3314" s="4">
        <v>308.33600000000001</v>
      </c>
      <c r="J3314" s="4">
        <v>338.47899999999998</v>
      </c>
      <c r="K3314" s="4">
        <v>357.52600000000001</v>
      </c>
      <c r="L3314" s="4">
        <v>405.01799999999997</v>
      </c>
      <c r="M3314" s="4">
        <v>341.12099999999998</v>
      </c>
      <c r="N3314" s="4">
        <v>339.65100000000001</v>
      </c>
      <c r="O3314" s="4">
        <v>494.08499999999998</v>
      </c>
      <c r="P3314" s="4">
        <v>524.76599999999996</v>
      </c>
      <c r="Q3314" s="4">
        <v>511.666</v>
      </c>
      <c r="R3314" s="4">
        <v>336.78300000000002</v>
      </c>
      <c r="S3314" s="4">
        <v>317.67200000000003</v>
      </c>
      <c r="T3314" s="4">
        <v>244.41499999999999</v>
      </c>
      <c r="U3314" s="4">
        <v>207.52099999999999</v>
      </c>
      <c r="V3314" s="4">
        <v>166.303</v>
      </c>
      <c r="W3314" s="4">
        <v>113.06</v>
      </c>
      <c r="X3314" s="4">
        <v>70.927000000000007</v>
      </c>
      <c r="Y3314" s="4">
        <v>35.662999999999997</v>
      </c>
      <c r="Z3314" s="4">
        <v>12.529</v>
      </c>
      <c r="AA3314" s="4">
        <v>2.3439999999999999</v>
      </c>
    </row>
    <row r="3315" spans="1:27" s="6" customFormat="1" x14ac:dyDescent="0.3">
      <c r="A3315" s="40">
        <v>3314</v>
      </c>
      <c r="B3315" s="18" t="s">
        <v>323</v>
      </c>
      <c r="C3315" s="43" t="s">
        <v>229</v>
      </c>
      <c r="D3315" s="41"/>
      <c r="E3315" s="41">
        <v>192</v>
      </c>
      <c r="F3315" s="41">
        <v>2020</v>
      </c>
      <c r="G3315" s="4">
        <v>292.73700000000002</v>
      </c>
      <c r="H3315" s="4">
        <v>302.42</v>
      </c>
      <c r="I3315" s="4">
        <v>282.327</v>
      </c>
      <c r="J3315" s="4">
        <v>299.78800000000001</v>
      </c>
      <c r="K3315" s="4">
        <v>330.78399999999999</v>
      </c>
      <c r="L3315" s="4">
        <v>350.28300000000002</v>
      </c>
      <c r="M3315" s="4">
        <v>398.85199999999998</v>
      </c>
      <c r="N3315" s="4">
        <v>336.37799999999999</v>
      </c>
      <c r="O3315" s="4">
        <v>335.267</v>
      </c>
      <c r="P3315" s="4">
        <v>488.13900000000001</v>
      </c>
      <c r="Q3315" s="4">
        <v>516.548</v>
      </c>
      <c r="R3315" s="4">
        <v>500.22199999999998</v>
      </c>
      <c r="S3315" s="4">
        <v>325.28500000000003</v>
      </c>
      <c r="T3315" s="4">
        <v>301.26100000000002</v>
      </c>
      <c r="U3315" s="4">
        <v>225.05199999999999</v>
      </c>
      <c r="V3315" s="4">
        <v>182.37899999999999</v>
      </c>
      <c r="W3315" s="4">
        <v>135.625</v>
      </c>
      <c r="X3315" s="4">
        <v>81.936999999999998</v>
      </c>
      <c r="Y3315" s="4">
        <v>42.808</v>
      </c>
      <c r="Z3315" s="4">
        <v>16.329000000000001</v>
      </c>
      <c r="AA3315" s="4">
        <v>3.2229999999999999</v>
      </c>
    </row>
    <row r="3316" spans="1:27" s="6" customFormat="1" x14ac:dyDescent="0.3">
      <c r="A3316" s="40">
        <v>3315</v>
      </c>
      <c r="B3316" s="18" t="s">
        <v>323</v>
      </c>
      <c r="C3316" s="43" t="s">
        <v>229</v>
      </c>
      <c r="D3316" s="41"/>
      <c r="E3316" s="41">
        <v>192</v>
      </c>
      <c r="F3316" s="41">
        <v>2025</v>
      </c>
      <c r="G3316" s="4">
        <v>281.42200000000003</v>
      </c>
      <c r="H3316" s="4">
        <v>290.50299999999999</v>
      </c>
      <c r="I3316" s="4">
        <v>296.63600000000002</v>
      </c>
      <c r="J3316" s="4">
        <v>277.30700000000002</v>
      </c>
      <c r="K3316" s="4">
        <v>295.173</v>
      </c>
      <c r="L3316" s="4">
        <v>326.34300000000002</v>
      </c>
      <c r="M3316" s="4">
        <v>346.40800000000002</v>
      </c>
      <c r="N3316" s="4">
        <v>395.38499999999999</v>
      </c>
      <c r="O3316" s="4">
        <v>333.10599999999999</v>
      </c>
      <c r="P3316" s="4">
        <v>331.49700000000001</v>
      </c>
      <c r="Q3316" s="4">
        <v>481.31200000000001</v>
      </c>
      <c r="R3316" s="4">
        <v>506.05900000000003</v>
      </c>
      <c r="S3316" s="4">
        <v>484.84100000000001</v>
      </c>
      <c r="T3316" s="4">
        <v>309.81700000000001</v>
      </c>
      <c r="U3316" s="4">
        <v>279.14699999999999</v>
      </c>
      <c r="V3316" s="4">
        <v>199.50700000000001</v>
      </c>
      <c r="W3316" s="4">
        <v>150.52500000000001</v>
      </c>
      <c r="X3316" s="4">
        <v>99.83</v>
      </c>
      <c r="Y3316" s="4">
        <v>50.393999999999998</v>
      </c>
      <c r="Z3316" s="4">
        <v>20.018999999999998</v>
      </c>
      <c r="AA3316" s="4">
        <v>4.3339999999999996</v>
      </c>
    </row>
    <row r="3317" spans="1:27" s="6" customFormat="1" x14ac:dyDescent="0.3">
      <c r="A3317" s="40">
        <v>3316</v>
      </c>
      <c r="B3317" s="18" t="s">
        <v>323</v>
      </c>
      <c r="C3317" s="43" t="s">
        <v>229</v>
      </c>
      <c r="D3317" s="41"/>
      <c r="E3317" s="41">
        <v>192</v>
      </c>
      <c r="F3317" s="41">
        <v>2030</v>
      </c>
      <c r="G3317" s="4">
        <v>266.05200000000002</v>
      </c>
      <c r="H3317" s="4">
        <v>280.29300000000001</v>
      </c>
      <c r="I3317" s="4">
        <v>287.84199999999998</v>
      </c>
      <c r="J3317" s="4">
        <v>294.24200000000002</v>
      </c>
      <c r="K3317" s="4">
        <v>275.036</v>
      </c>
      <c r="L3317" s="4">
        <v>292.91300000000001</v>
      </c>
      <c r="M3317" s="4">
        <v>324.20999999999998</v>
      </c>
      <c r="N3317" s="4">
        <v>344.31599999999997</v>
      </c>
      <c r="O3317" s="4">
        <v>392.755</v>
      </c>
      <c r="P3317" s="4">
        <v>330.08699999999999</v>
      </c>
      <c r="Q3317" s="4">
        <v>327.23599999999999</v>
      </c>
      <c r="R3317" s="4">
        <v>472.30799999999999</v>
      </c>
      <c r="S3317" s="4">
        <v>491.608</v>
      </c>
      <c r="T3317" s="4">
        <v>463.47399999999999</v>
      </c>
      <c r="U3317" s="4">
        <v>288.60000000000002</v>
      </c>
      <c r="V3317" s="4">
        <v>249.46600000000001</v>
      </c>
      <c r="W3317" s="4">
        <v>166.666</v>
      </c>
      <c r="X3317" s="4">
        <v>112.74</v>
      </c>
      <c r="Y3317" s="4">
        <v>62.847999999999999</v>
      </c>
      <c r="Z3317" s="4">
        <v>24.265000000000001</v>
      </c>
      <c r="AA3317" s="4">
        <v>5.5529999999999999</v>
      </c>
    </row>
    <row r="3318" spans="1:27" s="6" customFormat="1" x14ac:dyDescent="0.3">
      <c r="A3318" s="40">
        <v>3317</v>
      </c>
      <c r="B3318" s="18" t="s">
        <v>323</v>
      </c>
      <c r="C3318" s="43" t="s">
        <v>229</v>
      </c>
      <c r="D3318" s="41"/>
      <c r="E3318" s="41">
        <v>192</v>
      </c>
      <c r="F3318" s="41">
        <v>2035</v>
      </c>
      <c r="G3318" s="4">
        <v>251.703</v>
      </c>
      <c r="H3318" s="4">
        <v>264.95499999999998</v>
      </c>
      <c r="I3318" s="4">
        <v>277.74099999999999</v>
      </c>
      <c r="J3318" s="4">
        <v>285.524</v>
      </c>
      <c r="K3318" s="4">
        <v>292.00099999999998</v>
      </c>
      <c r="L3318" s="4">
        <v>272.85500000000002</v>
      </c>
      <c r="M3318" s="4">
        <v>290.88299999999998</v>
      </c>
      <c r="N3318" s="4">
        <v>322.21600000000001</v>
      </c>
      <c r="O3318" s="4">
        <v>341.97800000000001</v>
      </c>
      <c r="P3318" s="4">
        <v>389.40899999999999</v>
      </c>
      <c r="Q3318" s="4">
        <v>326.012</v>
      </c>
      <c r="R3318" s="4">
        <v>321.315</v>
      </c>
      <c r="S3318" s="4">
        <v>459.55700000000002</v>
      </c>
      <c r="T3318" s="4">
        <v>471.24099999999999</v>
      </c>
      <c r="U3318" s="4">
        <v>433.73599999999999</v>
      </c>
      <c r="V3318" s="4">
        <v>259.78699999999998</v>
      </c>
      <c r="W3318" s="4">
        <v>210.71</v>
      </c>
      <c r="X3318" s="4">
        <v>126.83199999999999</v>
      </c>
      <c r="Y3318" s="4">
        <v>72.519000000000005</v>
      </c>
      <c r="Z3318" s="4">
        <v>31.094000000000001</v>
      </c>
      <c r="AA3318" s="4">
        <v>6.9829999999999997</v>
      </c>
    </row>
    <row r="3319" spans="1:27" s="6" customFormat="1" x14ac:dyDescent="0.3">
      <c r="A3319" s="40">
        <v>3318</v>
      </c>
      <c r="B3319" s="18" t="s">
        <v>323</v>
      </c>
      <c r="C3319" s="43" t="s">
        <v>229</v>
      </c>
      <c r="D3319" s="41"/>
      <c r="E3319" s="41">
        <v>192</v>
      </c>
      <c r="F3319" s="41">
        <v>2040</v>
      </c>
      <c r="G3319" s="4">
        <v>242.613</v>
      </c>
      <c r="H3319" s="4">
        <v>250.63300000000001</v>
      </c>
      <c r="I3319" s="4">
        <v>262.51100000000002</v>
      </c>
      <c r="J3319" s="4">
        <v>275.495</v>
      </c>
      <c r="K3319" s="4">
        <v>283.34300000000002</v>
      </c>
      <c r="L3319" s="4">
        <v>289.83699999999999</v>
      </c>
      <c r="M3319" s="4">
        <v>270.89699999999999</v>
      </c>
      <c r="N3319" s="4">
        <v>289.005</v>
      </c>
      <c r="O3319" s="4">
        <v>320.01799999999997</v>
      </c>
      <c r="P3319" s="4">
        <v>339.07499999999999</v>
      </c>
      <c r="Q3319" s="4">
        <v>384.87599999999998</v>
      </c>
      <c r="R3319" s="4">
        <v>320.38600000000002</v>
      </c>
      <c r="S3319" s="4">
        <v>313.04000000000002</v>
      </c>
      <c r="T3319" s="4">
        <v>441.64699999999999</v>
      </c>
      <c r="U3319" s="4">
        <v>442.887</v>
      </c>
      <c r="V3319" s="4">
        <v>393.09199999999998</v>
      </c>
      <c r="W3319" s="4">
        <v>221.70699999999999</v>
      </c>
      <c r="X3319" s="4">
        <v>162.774</v>
      </c>
      <c r="Y3319" s="4">
        <v>83.275999999999996</v>
      </c>
      <c r="Z3319" s="4">
        <v>36.829000000000001</v>
      </c>
      <c r="AA3319" s="4">
        <v>9.1509999999999998</v>
      </c>
    </row>
    <row r="3320" spans="1:27" s="6" customFormat="1" x14ac:dyDescent="0.3">
      <c r="A3320" s="40">
        <v>3319</v>
      </c>
      <c r="B3320" s="18" t="s">
        <v>323</v>
      </c>
      <c r="C3320" s="43" t="s">
        <v>229</v>
      </c>
      <c r="D3320" s="41"/>
      <c r="E3320" s="41">
        <v>192</v>
      </c>
      <c r="F3320" s="41">
        <v>2045</v>
      </c>
      <c r="G3320" s="4">
        <v>238.815</v>
      </c>
      <c r="H3320" s="4">
        <v>241.56399999999999</v>
      </c>
      <c r="I3320" s="4">
        <v>248.29300000000001</v>
      </c>
      <c r="J3320" s="4">
        <v>260.34300000000002</v>
      </c>
      <c r="K3320" s="4">
        <v>273.37299999999999</v>
      </c>
      <c r="L3320" s="4">
        <v>281.23</v>
      </c>
      <c r="M3320" s="4">
        <v>287.86799999999999</v>
      </c>
      <c r="N3320" s="4">
        <v>269.08499999999998</v>
      </c>
      <c r="O3320" s="4">
        <v>286.96800000000002</v>
      </c>
      <c r="P3320" s="4">
        <v>317.32299999999998</v>
      </c>
      <c r="Q3320" s="4">
        <v>335.20100000000002</v>
      </c>
      <c r="R3320" s="4">
        <v>378.59699999999998</v>
      </c>
      <c r="S3320" s="4">
        <v>312.56</v>
      </c>
      <c r="T3320" s="4">
        <v>301.50299999999999</v>
      </c>
      <c r="U3320" s="4">
        <v>416.71300000000002</v>
      </c>
      <c r="V3320" s="4">
        <v>403.959</v>
      </c>
      <c r="W3320" s="4">
        <v>338.82600000000002</v>
      </c>
      <c r="X3320" s="4">
        <v>173.81800000000001</v>
      </c>
      <c r="Y3320" s="4">
        <v>109.10599999999999</v>
      </c>
      <c r="Z3320" s="4">
        <v>43.454000000000001</v>
      </c>
      <c r="AA3320" s="4">
        <v>11.369</v>
      </c>
    </row>
    <row r="3321" spans="1:27" s="6" customFormat="1" x14ac:dyDescent="0.3">
      <c r="A3321" s="40">
        <v>3320</v>
      </c>
      <c r="B3321" s="18" t="s">
        <v>323</v>
      </c>
      <c r="C3321" s="43" t="s">
        <v>229</v>
      </c>
      <c r="D3321" s="41"/>
      <c r="E3321" s="41">
        <v>192</v>
      </c>
      <c r="F3321" s="41">
        <v>2050</v>
      </c>
      <c r="G3321" s="4">
        <v>235.34399999999999</v>
      </c>
      <c r="H3321" s="4">
        <v>237.779</v>
      </c>
      <c r="I3321" s="4">
        <v>239.322</v>
      </c>
      <c r="J3321" s="4">
        <v>246.19300000000001</v>
      </c>
      <c r="K3321" s="4">
        <v>258.28100000000001</v>
      </c>
      <c r="L3321" s="4">
        <v>271.30700000000002</v>
      </c>
      <c r="M3321" s="4">
        <v>279.29500000000002</v>
      </c>
      <c r="N3321" s="4">
        <v>286.01900000000001</v>
      </c>
      <c r="O3321" s="4">
        <v>267.14499999999998</v>
      </c>
      <c r="P3321" s="4">
        <v>284.529</v>
      </c>
      <c r="Q3321" s="4">
        <v>313.779</v>
      </c>
      <c r="R3321" s="4">
        <v>329.91</v>
      </c>
      <c r="S3321" s="4">
        <v>369.85899999999998</v>
      </c>
      <c r="T3321" s="4">
        <v>301.69099999999997</v>
      </c>
      <c r="U3321" s="4">
        <v>285.47899999999998</v>
      </c>
      <c r="V3321" s="4">
        <v>382.30099999999999</v>
      </c>
      <c r="W3321" s="4">
        <v>351.37200000000001</v>
      </c>
      <c r="X3321" s="4">
        <v>269.26600000000002</v>
      </c>
      <c r="Y3321" s="4">
        <v>118.76</v>
      </c>
      <c r="Z3321" s="4">
        <v>58.393999999999998</v>
      </c>
      <c r="AA3321" s="4">
        <v>13.927</v>
      </c>
    </row>
    <row r="3322" spans="1:27" s="6" customFormat="1" x14ac:dyDescent="0.3">
      <c r="A3322" s="40">
        <v>3321</v>
      </c>
      <c r="B3322" s="18" t="s">
        <v>323</v>
      </c>
      <c r="C3322" s="43" t="s">
        <v>229</v>
      </c>
      <c r="D3322" s="41"/>
      <c r="E3322" s="41">
        <v>192</v>
      </c>
      <c r="F3322" s="41">
        <v>2055</v>
      </c>
      <c r="G3322" s="4">
        <v>228.745</v>
      </c>
      <c r="H3322" s="4">
        <v>234.37</v>
      </c>
      <c r="I3322" s="4">
        <v>235.65700000000001</v>
      </c>
      <c r="J3322" s="4">
        <v>237.33799999999999</v>
      </c>
      <c r="K3322" s="4">
        <v>244.25</v>
      </c>
      <c r="L3322" s="4">
        <v>256.33999999999997</v>
      </c>
      <c r="M3322" s="4">
        <v>269.49200000000002</v>
      </c>
      <c r="N3322" s="4">
        <v>277.56299999999999</v>
      </c>
      <c r="O3322" s="4">
        <v>284.11599999999999</v>
      </c>
      <c r="P3322" s="4">
        <v>264.935</v>
      </c>
      <c r="Q3322" s="4">
        <v>281.452</v>
      </c>
      <c r="R3322" s="4">
        <v>309.05799999999999</v>
      </c>
      <c r="S3322" s="4">
        <v>322.68599999999998</v>
      </c>
      <c r="T3322" s="4">
        <v>357.79700000000003</v>
      </c>
      <c r="U3322" s="4">
        <v>286.65800000000002</v>
      </c>
      <c r="V3322" s="4">
        <v>263.37200000000001</v>
      </c>
      <c r="W3322" s="4">
        <v>335.45699999999999</v>
      </c>
      <c r="X3322" s="4">
        <v>282.93200000000002</v>
      </c>
      <c r="Y3322" s="4">
        <v>187.453</v>
      </c>
      <c r="Z3322" s="4">
        <v>65.17</v>
      </c>
      <c r="AA3322" s="4">
        <v>18.873999999999999</v>
      </c>
    </row>
    <row r="3323" spans="1:27" s="6" customFormat="1" x14ac:dyDescent="0.3">
      <c r="A3323" s="40">
        <v>3322</v>
      </c>
      <c r="B3323" s="18" t="s">
        <v>323</v>
      </c>
      <c r="C3323" s="43" t="s">
        <v>229</v>
      </c>
      <c r="D3323" s="41"/>
      <c r="E3323" s="41">
        <v>192</v>
      </c>
      <c r="F3323" s="41">
        <v>2060</v>
      </c>
      <c r="G3323" s="4">
        <v>219.79</v>
      </c>
      <c r="H3323" s="4">
        <v>227.828</v>
      </c>
      <c r="I3323" s="4">
        <v>232.363</v>
      </c>
      <c r="J3323" s="4">
        <v>233.78200000000001</v>
      </c>
      <c r="K3323" s="4">
        <v>235.511</v>
      </c>
      <c r="L3323" s="4">
        <v>242.435</v>
      </c>
      <c r="M3323" s="4">
        <v>254.64099999999999</v>
      </c>
      <c r="N3323" s="4">
        <v>267.87</v>
      </c>
      <c r="O3323" s="4">
        <v>275.77999999999997</v>
      </c>
      <c r="P3323" s="4">
        <v>281.91899999999998</v>
      </c>
      <c r="Q3323" s="4">
        <v>262.17099999999999</v>
      </c>
      <c r="R3323" s="4">
        <v>277.392</v>
      </c>
      <c r="S3323" s="4">
        <v>302.642</v>
      </c>
      <c r="T3323" s="4">
        <v>312.75799999999998</v>
      </c>
      <c r="U3323" s="4">
        <v>341.08300000000003</v>
      </c>
      <c r="V3323" s="4">
        <v>265.82499999999999</v>
      </c>
      <c r="W3323" s="4">
        <v>232.971</v>
      </c>
      <c r="X3323" s="4">
        <v>273.42500000000001</v>
      </c>
      <c r="Y3323" s="4">
        <v>200.43799999999999</v>
      </c>
      <c r="Z3323" s="4">
        <v>105.32</v>
      </c>
      <c r="AA3323" s="4">
        <v>22.506</v>
      </c>
    </row>
    <row r="3324" spans="1:27" s="6" customFormat="1" x14ac:dyDescent="0.3">
      <c r="A3324" s="40">
        <v>3323</v>
      </c>
      <c r="B3324" s="18" t="s">
        <v>323</v>
      </c>
      <c r="C3324" s="43" t="s">
        <v>229</v>
      </c>
      <c r="D3324" s="41"/>
      <c r="E3324" s="41">
        <v>192</v>
      </c>
      <c r="F3324" s="41">
        <v>2065</v>
      </c>
      <c r="G3324" s="4">
        <v>211.09</v>
      </c>
      <c r="H3324" s="4">
        <v>218.93199999999999</v>
      </c>
      <c r="I3324" s="4">
        <v>225.935</v>
      </c>
      <c r="J3324" s="4">
        <v>230.59399999999999</v>
      </c>
      <c r="K3324" s="4">
        <v>232.06100000000001</v>
      </c>
      <c r="L3324" s="4">
        <v>233.80600000000001</v>
      </c>
      <c r="M3324" s="4">
        <v>240.852</v>
      </c>
      <c r="N3324" s="4">
        <v>253.14</v>
      </c>
      <c r="O3324" s="4">
        <v>266.214</v>
      </c>
      <c r="P3324" s="4">
        <v>273.73599999999999</v>
      </c>
      <c r="Q3324" s="4">
        <v>279.154</v>
      </c>
      <c r="R3324" s="4">
        <v>258.55799999999999</v>
      </c>
      <c r="S3324" s="4">
        <v>271.923</v>
      </c>
      <c r="T3324" s="4">
        <v>293.87400000000002</v>
      </c>
      <c r="U3324" s="4">
        <v>299.04500000000002</v>
      </c>
      <c r="V3324" s="4">
        <v>317.83800000000002</v>
      </c>
      <c r="W3324" s="4">
        <v>236.93799999999999</v>
      </c>
      <c r="X3324" s="4">
        <v>192.096</v>
      </c>
      <c r="Y3324" s="4">
        <v>196.96700000000001</v>
      </c>
      <c r="Z3324" s="4">
        <v>115.21</v>
      </c>
      <c r="AA3324" s="4">
        <v>35.101999999999997</v>
      </c>
    </row>
    <row r="3325" spans="1:27" s="6" customFormat="1" x14ac:dyDescent="0.3">
      <c r="A3325" s="40">
        <v>3324</v>
      </c>
      <c r="B3325" s="18" t="s">
        <v>323</v>
      </c>
      <c r="C3325" s="43" t="s">
        <v>229</v>
      </c>
      <c r="D3325" s="41"/>
      <c r="E3325" s="41">
        <v>192</v>
      </c>
      <c r="F3325" s="41">
        <v>2070</v>
      </c>
      <c r="G3325" s="4">
        <v>204.339</v>
      </c>
      <c r="H3325" s="4">
        <v>210.286</v>
      </c>
      <c r="I3325" s="4">
        <v>217.15600000000001</v>
      </c>
      <c r="J3325" s="4">
        <v>224.27600000000001</v>
      </c>
      <c r="K3325" s="4">
        <v>228.98</v>
      </c>
      <c r="L3325" s="4">
        <v>230.46100000000001</v>
      </c>
      <c r="M3325" s="4">
        <v>232.327</v>
      </c>
      <c r="N3325" s="4">
        <v>239.464</v>
      </c>
      <c r="O3325" s="4">
        <v>251.61699999999999</v>
      </c>
      <c r="P3325" s="4">
        <v>264.32299999999998</v>
      </c>
      <c r="Q3325" s="4">
        <v>271.17399999999998</v>
      </c>
      <c r="R3325" s="4">
        <v>275.52800000000002</v>
      </c>
      <c r="S3325" s="4">
        <v>253.73599999999999</v>
      </c>
      <c r="T3325" s="4">
        <v>264.51299999999998</v>
      </c>
      <c r="U3325" s="4">
        <v>281.815</v>
      </c>
      <c r="V3325" s="4">
        <v>279.98200000000003</v>
      </c>
      <c r="W3325" s="4">
        <v>285.40699999999998</v>
      </c>
      <c r="X3325" s="4">
        <v>197.59200000000001</v>
      </c>
      <c r="Y3325" s="4">
        <v>140.68700000000001</v>
      </c>
      <c r="Z3325" s="4">
        <v>115.816</v>
      </c>
      <c r="AA3325" s="4">
        <v>42.343000000000004</v>
      </c>
    </row>
    <row r="3326" spans="1:27" s="6" customFormat="1" x14ac:dyDescent="0.3">
      <c r="A3326" s="40">
        <v>3325</v>
      </c>
      <c r="B3326" s="18" t="s">
        <v>323</v>
      </c>
      <c r="C3326" s="43" t="s">
        <v>229</v>
      </c>
      <c r="D3326" s="41"/>
      <c r="E3326" s="41">
        <v>192</v>
      </c>
      <c r="F3326" s="41">
        <v>2075</v>
      </c>
      <c r="G3326" s="4">
        <v>199.785</v>
      </c>
      <c r="H3326" s="4">
        <v>203.59299999999999</v>
      </c>
      <c r="I3326" s="4">
        <v>208.62299999999999</v>
      </c>
      <c r="J3326" s="4">
        <v>215.60599999999999</v>
      </c>
      <c r="K3326" s="4">
        <v>222.768</v>
      </c>
      <c r="L3326" s="4">
        <v>227.483</v>
      </c>
      <c r="M3326" s="4">
        <v>229.08</v>
      </c>
      <c r="N3326" s="4">
        <v>231.03700000000001</v>
      </c>
      <c r="O3326" s="4">
        <v>238.06899999999999</v>
      </c>
      <c r="P3326" s="4">
        <v>249.893</v>
      </c>
      <c r="Q3326" s="4">
        <v>261.96100000000001</v>
      </c>
      <c r="R3326" s="4">
        <v>267.83199999999999</v>
      </c>
      <c r="S3326" s="4">
        <v>270.69900000000001</v>
      </c>
      <c r="T3326" s="4">
        <v>247.24</v>
      </c>
      <c r="U3326" s="4">
        <v>254.35499999999999</v>
      </c>
      <c r="V3326" s="4">
        <v>265.01400000000001</v>
      </c>
      <c r="W3326" s="4">
        <v>253.16399999999999</v>
      </c>
      <c r="X3326" s="4">
        <v>240.56700000000001</v>
      </c>
      <c r="Y3326" s="4">
        <v>147.00299999999999</v>
      </c>
      <c r="Z3326" s="4">
        <v>84.549000000000007</v>
      </c>
      <c r="AA3326" s="4">
        <v>45.671999999999997</v>
      </c>
    </row>
    <row r="3327" spans="1:27" s="6" customFormat="1" x14ac:dyDescent="0.3">
      <c r="A3327" s="40">
        <v>3326</v>
      </c>
      <c r="B3327" s="18" t="s">
        <v>323</v>
      </c>
      <c r="C3327" s="43" t="s">
        <v>229</v>
      </c>
      <c r="D3327" s="41"/>
      <c r="E3327" s="41">
        <v>192</v>
      </c>
      <c r="F3327" s="41">
        <v>2080</v>
      </c>
      <c r="G3327" s="4">
        <v>196.05699999999999</v>
      </c>
      <c r="H3327" s="4">
        <v>199.09</v>
      </c>
      <c r="I3327" s="4">
        <v>202.04400000000001</v>
      </c>
      <c r="J3327" s="4">
        <v>207.18</v>
      </c>
      <c r="K3327" s="4">
        <v>214.20500000000001</v>
      </c>
      <c r="L3327" s="4">
        <v>221.37700000000001</v>
      </c>
      <c r="M3327" s="4">
        <v>226.19800000000001</v>
      </c>
      <c r="N3327" s="4">
        <v>227.876</v>
      </c>
      <c r="O3327" s="4">
        <v>229.74700000000001</v>
      </c>
      <c r="P3327" s="4">
        <v>236.5</v>
      </c>
      <c r="Q3327" s="4">
        <v>247.75899999999999</v>
      </c>
      <c r="R3327" s="4">
        <v>258.90199999999999</v>
      </c>
      <c r="S3327" s="4">
        <v>263.41000000000003</v>
      </c>
      <c r="T3327" s="4">
        <v>264.22000000000003</v>
      </c>
      <c r="U3327" s="4">
        <v>238.37799999999999</v>
      </c>
      <c r="V3327" s="4">
        <v>240.21</v>
      </c>
      <c r="W3327" s="4">
        <v>241.249</v>
      </c>
      <c r="X3327" s="4">
        <v>215.624</v>
      </c>
      <c r="Y3327" s="4">
        <v>181.77</v>
      </c>
      <c r="Z3327" s="4">
        <v>90.284000000000006</v>
      </c>
      <c r="AA3327" s="4">
        <v>38.557000000000002</v>
      </c>
    </row>
    <row r="3328" spans="1:27" s="6" customFormat="1" x14ac:dyDescent="0.3">
      <c r="A3328" s="40">
        <v>3327</v>
      </c>
      <c r="B3328" s="18" t="s">
        <v>323</v>
      </c>
      <c r="C3328" s="43" t="s">
        <v>229</v>
      </c>
      <c r="D3328" s="41"/>
      <c r="E3328" s="41">
        <v>192</v>
      </c>
      <c r="F3328" s="41">
        <v>2085</v>
      </c>
      <c r="G3328" s="4">
        <v>191.47300000000001</v>
      </c>
      <c r="H3328" s="4">
        <v>195.41300000000001</v>
      </c>
      <c r="I3328" s="4">
        <v>197.65600000000001</v>
      </c>
      <c r="J3328" s="4">
        <v>200.709</v>
      </c>
      <c r="K3328" s="4">
        <v>205.88399999999999</v>
      </c>
      <c r="L3328" s="4">
        <v>212.92099999999999</v>
      </c>
      <c r="M3328" s="4">
        <v>220.185</v>
      </c>
      <c r="N3328" s="4">
        <v>225.078</v>
      </c>
      <c r="O3328" s="4">
        <v>226.672</v>
      </c>
      <c r="P3328" s="4">
        <v>228.30199999999999</v>
      </c>
      <c r="Q3328" s="4">
        <v>234.56899999999999</v>
      </c>
      <c r="R3328" s="4">
        <v>245.00899999999999</v>
      </c>
      <c r="S3328" s="4">
        <v>254.87200000000001</v>
      </c>
      <c r="T3328" s="4">
        <v>257.495</v>
      </c>
      <c r="U3328" s="4">
        <v>255.374</v>
      </c>
      <c r="V3328" s="4">
        <v>225.99100000000001</v>
      </c>
      <c r="W3328" s="4">
        <v>220.00800000000001</v>
      </c>
      <c r="X3328" s="4">
        <v>207.43899999999999</v>
      </c>
      <c r="Y3328" s="4">
        <v>165.25899999999999</v>
      </c>
      <c r="Z3328" s="4">
        <v>113.91</v>
      </c>
      <c r="AA3328" s="4">
        <v>39.058999999999997</v>
      </c>
    </row>
    <row r="3329" spans="1:27" s="6" customFormat="1" x14ac:dyDescent="0.3">
      <c r="A3329" s="40">
        <v>3328</v>
      </c>
      <c r="B3329" s="18" t="s">
        <v>323</v>
      </c>
      <c r="C3329" s="43" t="s">
        <v>229</v>
      </c>
      <c r="D3329" s="41"/>
      <c r="E3329" s="41">
        <v>192</v>
      </c>
      <c r="F3329" s="41">
        <v>2090</v>
      </c>
      <c r="G3329" s="4">
        <v>186.017</v>
      </c>
      <c r="H3329" s="4">
        <v>190.88300000000001</v>
      </c>
      <c r="I3329" s="4">
        <v>194.08799999999999</v>
      </c>
      <c r="J3329" s="4">
        <v>196.42099999999999</v>
      </c>
      <c r="K3329" s="4">
        <v>199.51499999999999</v>
      </c>
      <c r="L3329" s="4">
        <v>204.703</v>
      </c>
      <c r="M3329" s="4">
        <v>211.82499999999999</v>
      </c>
      <c r="N3329" s="4">
        <v>219.15100000000001</v>
      </c>
      <c r="O3329" s="4">
        <v>223.958</v>
      </c>
      <c r="P3329" s="4">
        <v>225.321</v>
      </c>
      <c r="Q3329" s="4">
        <v>226.524</v>
      </c>
      <c r="R3329" s="4">
        <v>232.09200000000001</v>
      </c>
      <c r="S3329" s="4">
        <v>241.405</v>
      </c>
      <c r="T3329" s="4">
        <v>249.50700000000001</v>
      </c>
      <c r="U3329" s="4">
        <v>249.453</v>
      </c>
      <c r="V3329" s="4">
        <v>243.01300000000001</v>
      </c>
      <c r="W3329" s="4">
        <v>208.23500000000001</v>
      </c>
      <c r="X3329" s="4">
        <v>190.99</v>
      </c>
      <c r="Y3329" s="4">
        <v>161.32900000000001</v>
      </c>
      <c r="Z3329" s="4">
        <v>105.78700000000001</v>
      </c>
      <c r="AA3329" s="4">
        <v>47.612000000000002</v>
      </c>
    </row>
    <row r="3330" spans="1:27" s="6" customFormat="1" x14ac:dyDescent="0.3">
      <c r="A3330" s="40">
        <v>3329</v>
      </c>
      <c r="B3330" s="18" t="s">
        <v>323</v>
      </c>
      <c r="C3330" s="43" t="s">
        <v>229</v>
      </c>
      <c r="D3330" s="41"/>
      <c r="E3330" s="41">
        <v>192</v>
      </c>
      <c r="F3330" s="41">
        <v>2095</v>
      </c>
      <c r="G3330" s="4">
        <v>180.148</v>
      </c>
      <c r="H3330" s="4">
        <v>185.476</v>
      </c>
      <c r="I3330" s="4">
        <v>189.66900000000001</v>
      </c>
      <c r="J3330" s="4">
        <v>192.958</v>
      </c>
      <c r="K3330" s="4">
        <v>195.328</v>
      </c>
      <c r="L3330" s="4">
        <v>198.434</v>
      </c>
      <c r="M3330" s="4">
        <v>203.69900000000001</v>
      </c>
      <c r="N3330" s="4">
        <v>210.87799999999999</v>
      </c>
      <c r="O3330" s="4">
        <v>218.11799999999999</v>
      </c>
      <c r="P3330" s="4">
        <v>222.69399999999999</v>
      </c>
      <c r="Q3330" s="4">
        <v>223.65799999999999</v>
      </c>
      <c r="R3330" s="4">
        <v>224.256</v>
      </c>
      <c r="S3330" s="4">
        <v>228.869</v>
      </c>
      <c r="T3330" s="4">
        <v>236.64400000000001</v>
      </c>
      <c r="U3330" s="4">
        <v>242.24100000000001</v>
      </c>
      <c r="V3330" s="4">
        <v>238.21799999999999</v>
      </c>
      <c r="W3330" s="4">
        <v>225.19</v>
      </c>
      <c r="X3330" s="4">
        <v>182.40799999999999</v>
      </c>
      <c r="Y3330" s="4">
        <v>150.62200000000001</v>
      </c>
      <c r="Z3330" s="4">
        <v>105.40600000000001</v>
      </c>
      <c r="AA3330" s="4">
        <v>48.991</v>
      </c>
    </row>
    <row r="3331" spans="1:27" s="6" customFormat="1" x14ac:dyDescent="0.3">
      <c r="A3331" s="40">
        <v>3330</v>
      </c>
      <c r="B3331" s="18" t="s">
        <v>323</v>
      </c>
      <c r="C3331" s="43" t="s">
        <v>229</v>
      </c>
      <c r="D3331" s="41"/>
      <c r="E3331" s="41">
        <v>192</v>
      </c>
      <c r="F3331" s="41">
        <v>2100</v>
      </c>
      <c r="G3331" s="4">
        <v>175.02699999999999</v>
      </c>
      <c r="H3331" s="4">
        <v>179.65799999999999</v>
      </c>
      <c r="I3331" s="4">
        <v>184.37299999999999</v>
      </c>
      <c r="J3331" s="4">
        <v>188.642</v>
      </c>
      <c r="K3331" s="4">
        <v>191.964</v>
      </c>
      <c r="L3331" s="4">
        <v>194.34299999999999</v>
      </c>
      <c r="M3331" s="4">
        <v>197.52099999999999</v>
      </c>
      <c r="N3331" s="4">
        <v>202.839</v>
      </c>
      <c r="O3331" s="4">
        <v>209.93199999999999</v>
      </c>
      <c r="P3331" s="4">
        <v>216.953</v>
      </c>
      <c r="Q3331" s="4">
        <v>221.13900000000001</v>
      </c>
      <c r="R3331" s="4">
        <v>221.53899999999999</v>
      </c>
      <c r="S3331" s="4">
        <v>221.32400000000001</v>
      </c>
      <c r="T3331" s="4">
        <v>224.64599999999999</v>
      </c>
      <c r="U3331" s="4">
        <v>230.227</v>
      </c>
      <c r="V3331" s="4">
        <v>232.096</v>
      </c>
      <c r="W3331" s="4">
        <v>221.928</v>
      </c>
      <c r="X3331" s="4">
        <v>198.95599999999999</v>
      </c>
      <c r="Y3331" s="4">
        <v>145.79</v>
      </c>
      <c r="Z3331" s="4">
        <v>100.38</v>
      </c>
      <c r="AA3331" s="4">
        <v>50.576000000000001</v>
      </c>
    </row>
    <row r="3332" spans="1:27" s="6" customFormat="1" x14ac:dyDescent="0.3">
      <c r="A3332" s="40">
        <v>3331</v>
      </c>
      <c r="B3332" s="18" t="s">
        <v>323</v>
      </c>
      <c r="C3332" s="43" t="s">
        <v>230</v>
      </c>
      <c r="D3332" s="41"/>
      <c r="E3332" s="41">
        <v>531</v>
      </c>
      <c r="F3332" s="41">
        <v>2015</v>
      </c>
      <c r="G3332" s="4">
        <v>4.8550000000000004</v>
      </c>
      <c r="H3332" s="4">
        <v>4.6829999999999998</v>
      </c>
      <c r="I3332" s="4">
        <v>5.0259999999999998</v>
      </c>
      <c r="J3332" s="4">
        <v>5.1239999999999997</v>
      </c>
      <c r="K3332" s="4">
        <v>4.6609999999999996</v>
      </c>
      <c r="L3332" s="4">
        <v>4.7309999999999999</v>
      </c>
      <c r="M3332" s="4">
        <v>5.0739999999999998</v>
      </c>
      <c r="N3332" s="4">
        <v>5.1440000000000001</v>
      </c>
      <c r="O3332" s="4">
        <v>6.1120000000000001</v>
      </c>
      <c r="P3332" s="4">
        <v>6.5209999999999999</v>
      </c>
      <c r="Q3332" s="4">
        <v>7.3280000000000003</v>
      </c>
      <c r="R3332" s="4">
        <v>6.57</v>
      </c>
      <c r="S3332" s="4">
        <v>5.6660000000000004</v>
      </c>
      <c r="T3332" s="4">
        <v>4.7759999999999998</v>
      </c>
      <c r="U3332" s="4">
        <v>3.54</v>
      </c>
      <c r="V3332" s="4">
        <v>2.6429999999999998</v>
      </c>
      <c r="W3332" s="4">
        <v>1.728</v>
      </c>
      <c r="X3332" s="4">
        <v>0.94699999999999995</v>
      </c>
      <c r="Y3332" s="4">
        <v>0.42899999999999999</v>
      </c>
      <c r="Z3332" s="4">
        <v>0.13500000000000001</v>
      </c>
      <c r="AA3332" s="4">
        <v>2.4E-2</v>
      </c>
    </row>
    <row r="3333" spans="1:27" s="6" customFormat="1" x14ac:dyDescent="0.3">
      <c r="A3333" s="40">
        <v>3332</v>
      </c>
      <c r="B3333" s="18" t="s">
        <v>323</v>
      </c>
      <c r="C3333" s="43" t="s">
        <v>230</v>
      </c>
      <c r="D3333" s="41"/>
      <c r="E3333" s="41">
        <v>531</v>
      </c>
      <c r="F3333" s="41">
        <v>2020</v>
      </c>
      <c r="G3333" s="4">
        <v>5.0039999999999996</v>
      </c>
      <c r="H3333" s="4">
        <v>4.9160000000000004</v>
      </c>
      <c r="I3333" s="4">
        <v>4.7350000000000003</v>
      </c>
      <c r="J3333" s="4">
        <v>5.0720000000000001</v>
      </c>
      <c r="K3333" s="4">
        <v>4.617</v>
      </c>
      <c r="L3333" s="4">
        <v>5.117</v>
      </c>
      <c r="M3333" s="4">
        <v>5.0579999999999998</v>
      </c>
      <c r="N3333" s="4">
        <v>5.2830000000000004</v>
      </c>
      <c r="O3333" s="4">
        <v>5.2670000000000003</v>
      </c>
      <c r="P3333" s="4">
        <v>6.1619999999999999</v>
      </c>
      <c r="Q3333" s="4">
        <v>6.5019999999999998</v>
      </c>
      <c r="R3333" s="4">
        <v>7.2229999999999999</v>
      </c>
      <c r="S3333" s="4">
        <v>6.3949999999999996</v>
      </c>
      <c r="T3333" s="4">
        <v>5.4119999999999999</v>
      </c>
      <c r="U3333" s="4">
        <v>4.4160000000000004</v>
      </c>
      <c r="V3333" s="4">
        <v>3.1040000000000001</v>
      </c>
      <c r="W3333" s="4">
        <v>2.12</v>
      </c>
      <c r="X3333" s="4">
        <v>1.2</v>
      </c>
      <c r="Y3333" s="4">
        <v>0.52500000000000002</v>
      </c>
      <c r="Z3333" s="4">
        <v>0.17100000000000001</v>
      </c>
      <c r="AA3333" s="4">
        <v>3.5000000000000003E-2</v>
      </c>
    </row>
    <row r="3334" spans="1:27" s="6" customFormat="1" x14ac:dyDescent="0.3">
      <c r="A3334" s="40">
        <v>3333</v>
      </c>
      <c r="B3334" s="18" t="s">
        <v>323</v>
      </c>
      <c r="C3334" s="43" t="s">
        <v>230</v>
      </c>
      <c r="D3334" s="41"/>
      <c r="E3334" s="41">
        <v>531</v>
      </c>
      <c r="F3334" s="41">
        <v>2025</v>
      </c>
      <c r="G3334" s="4">
        <v>4.976</v>
      </c>
      <c r="H3334" s="4">
        <v>5.0659999999999998</v>
      </c>
      <c r="I3334" s="4">
        <v>4.9690000000000003</v>
      </c>
      <c r="J3334" s="4">
        <v>4.7809999999999997</v>
      </c>
      <c r="K3334" s="4">
        <v>4.5650000000000004</v>
      </c>
      <c r="L3334" s="4">
        <v>5.0750000000000002</v>
      </c>
      <c r="M3334" s="4">
        <v>5.4459999999999997</v>
      </c>
      <c r="N3334" s="4">
        <v>5.2720000000000002</v>
      </c>
      <c r="O3334" s="4">
        <v>5.4089999999999998</v>
      </c>
      <c r="P3334" s="4">
        <v>5.3259999999999996</v>
      </c>
      <c r="Q3334" s="4">
        <v>6.1529999999999996</v>
      </c>
      <c r="R3334" s="4">
        <v>6.4210000000000003</v>
      </c>
      <c r="S3334" s="4">
        <v>7.0449999999999999</v>
      </c>
      <c r="T3334" s="4">
        <v>6.1269999999999998</v>
      </c>
      <c r="U3334" s="4">
        <v>5.0289999999999999</v>
      </c>
      <c r="V3334" s="4">
        <v>3.903</v>
      </c>
      <c r="W3334" s="4">
        <v>2.5209999999999999</v>
      </c>
      <c r="X3334" s="4">
        <v>1.4970000000000001</v>
      </c>
      <c r="Y3334" s="4">
        <v>0.68</v>
      </c>
      <c r="Z3334" s="4">
        <v>0.21299999999999999</v>
      </c>
      <c r="AA3334" s="4">
        <v>4.7E-2</v>
      </c>
    </row>
    <row r="3335" spans="1:27" s="6" customFormat="1" x14ac:dyDescent="0.3">
      <c r="A3335" s="40">
        <v>3334</v>
      </c>
      <c r="B3335" s="18" t="s">
        <v>323</v>
      </c>
      <c r="C3335" s="43" t="s">
        <v>230</v>
      </c>
      <c r="D3335" s="41"/>
      <c r="E3335" s="41">
        <v>531</v>
      </c>
      <c r="F3335" s="41">
        <v>2030</v>
      </c>
      <c r="G3335" s="4">
        <v>4.93</v>
      </c>
      <c r="H3335" s="4">
        <v>5.0389999999999997</v>
      </c>
      <c r="I3335" s="4">
        <v>5.1180000000000003</v>
      </c>
      <c r="J3335" s="4">
        <v>5.0149999999999997</v>
      </c>
      <c r="K3335" s="4">
        <v>4.2759999999999998</v>
      </c>
      <c r="L3335" s="4">
        <v>5.0229999999999997</v>
      </c>
      <c r="M3335" s="4">
        <v>5.4039999999999999</v>
      </c>
      <c r="N3335" s="4">
        <v>5.6589999999999998</v>
      </c>
      <c r="O3335" s="4">
        <v>5.3979999999999997</v>
      </c>
      <c r="P3335" s="4">
        <v>5.4690000000000003</v>
      </c>
      <c r="Q3335" s="4">
        <v>5.33</v>
      </c>
      <c r="R3335" s="4">
        <v>6.0860000000000003</v>
      </c>
      <c r="S3335" s="4">
        <v>6.2770000000000001</v>
      </c>
      <c r="T3335" s="4">
        <v>6.77</v>
      </c>
      <c r="U3335" s="4">
        <v>5.7229999999999999</v>
      </c>
      <c r="V3335" s="4">
        <v>4.4790000000000001</v>
      </c>
      <c r="W3335" s="4">
        <v>3.2069999999999999</v>
      </c>
      <c r="X3335" s="4">
        <v>1.8109999999999999</v>
      </c>
      <c r="Y3335" s="4">
        <v>0.86699999999999999</v>
      </c>
      <c r="Z3335" s="4">
        <v>0.28499999999999998</v>
      </c>
      <c r="AA3335" s="4">
        <v>6.0999999999999999E-2</v>
      </c>
    </row>
    <row r="3336" spans="1:27" s="6" customFormat="1" x14ac:dyDescent="0.3">
      <c r="A3336" s="40">
        <v>3335</v>
      </c>
      <c r="B3336" s="18" t="s">
        <v>323</v>
      </c>
      <c r="C3336" s="43" t="s">
        <v>230</v>
      </c>
      <c r="D3336" s="41"/>
      <c r="E3336" s="41">
        <v>531</v>
      </c>
      <c r="F3336" s="41">
        <v>2035</v>
      </c>
      <c r="G3336" s="4">
        <v>4.8520000000000003</v>
      </c>
      <c r="H3336" s="4">
        <v>4.992</v>
      </c>
      <c r="I3336" s="4">
        <v>5.0910000000000002</v>
      </c>
      <c r="J3336" s="4">
        <v>5.1639999999999997</v>
      </c>
      <c r="K3336" s="4">
        <v>4.508</v>
      </c>
      <c r="L3336" s="4">
        <v>4.734</v>
      </c>
      <c r="M3336" s="4">
        <v>5.3529999999999998</v>
      </c>
      <c r="N3336" s="4">
        <v>5.6159999999999997</v>
      </c>
      <c r="O3336" s="4">
        <v>5.7850000000000001</v>
      </c>
      <c r="P3336" s="4">
        <v>5.4589999999999996</v>
      </c>
      <c r="Q3336" s="4">
        <v>5.4740000000000002</v>
      </c>
      <c r="R3336" s="4">
        <v>5.2830000000000004</v>
      </c>
      <c r="S3336" s="4">
        <v>5.9619999999999997</v>
      </c>
      <c r="T3336" s="4">
        <v>6.0510000000000002</v>
      </c>
      <c r="U3336" s="4">
        <v>6.3520000000000003</v>
      </c>
      <c r="V3336" s="4">
        <v>5.133</v>
      </c>
      <c r="W3336" s="4">
        <v>3.7229999999999999</v>
      </c>
      <c r="X3336" s="4">
        <v>2.3410000000000002</v>
      </c>
      <c r="Y3336" s="4">
        <v>1.073</v>
      </c>
      <c r="Z3336" s="4">
        <v>0.375</v>
      </c>
      <c r="AA3336" s="4">
        <v>8.3000000000000004E-2</v>
      </c>
    </row>
    <row r="3337" spans="1:27" s="6" customFormat="1" x14ac:dyDescent="0.3">
      <c r="A3337" s="40">
        <v>3336</v>
      </c>
      <c r="B3337" s="18" t="s">
        <v>323</v>
      </c>
      <c r="C3337" s="43" t="s">
        <v>230</v>
      </c>
      <c r="D3337" s="41"/>
      <c r="E3337" s="41">
        <v>531</v>
      </c>
      <c r="F3337" s="41">
        <v>2040</v>
      </c>
      <c r="G3337" s="4">
        <v>4.8010000000000002</v>
      </c>
      <c r="H3337" s="4">
        <v>4.9160000000000004</v>
      </c>
      <c r="I3337" s="4">
        <v>5.0449999999999999</v>
      </c>
      <c r="J3337" s="4">
        <v>5.1369999999999996</v>
      </c>
      <c r="K3337" s="4">
        <v>4.6589999999999998</v>
      </c>
      <c r="L3337" s="4">
        <v>4.9690000000000003</v>
      </c>
      <c r="M3337" s="4">
        <v>5.0659999999999998</v>
      </c>
      <c r="N3337" s="4">
        <v>5.5679999999999996</v>
      </c>
      <c r="O3337" s="4">
        <v>5.7430000000000003</v>
      </c>
      <c r="P3337" s="4">
        <v>5.8449999999999998</v>
      </c>
      <c r="Q3337" s="4">
        <v>5.4690000000000003</v>
      </c>
      <c r="R3337" s="4">
        <v>5.4320000000000004</v>
      </c>
      <c r="S3337" s="4">
        <v>5.1870000000000003</v>
      </c>
      <c r="T3337" s="4">
        <v>5.7640000000000002</v>
      </c>
      <c r="U3337" s="4">
        <v>5.7030000000000003</v>
      </c>
      <c r="V3337" s="4">
        <v>5.7370000000000001</v>
      </c>
      <c r="W3337" s="4">
        <v>4.3120000000000003</v>
      </c>
      <c r="X3337" s="4">
        <v>2.76</v>
      </c>
      <c r="Y3337" s="4">
        <v>1.4159999999999999</v>
      </c>
      <c r="Z3337" s="4">
        <v>0.47399999999999998</v>
      </c>
      <c r="AA3337" s="4">
        <v>0.112</v>
      </c>
    </row>
    <row r="3338" spans="1:27" s="6" customFormat="1" x14ac:dyDescent="0.3">
      <c r="A3338" s="40">
        <v>3337</v>
      </c>
      <c r="B3338" s="18" t="s">
        <v>323</v>
      </c>
      <c r="C3338" s="43" t="s">
        <v>230</v>
      </c>
      <c r="D3338" s="41"/>
      <c r="E3338" s="41">
        <v>531</v>
      </c>
      <c r="F3338" s="41">
        <v>2045</v>
      </c>
      <c r="G3338" s="4">
        <v>4.8040000000000003</v>
      </c>
      <c r="H3338" s="4">
        <v>4.8630000000000004</v>
      </c>
      <c r="I3338" s="4">
        <v>4.9690000000000003</v>
      </c>
      <c r="J3338" s="4">
        <v>5.0919999999999996</v>
      </c>
      <c r="K3338" s="4">
        <v>4.6340000000000003</v>
      </c>
      <c r="L3338" s="4">
        <v>5.1189999999999998</v>
      </c>
      <c r="M3338" s="4">
        <v>5.2990000000000004</v>
      </c>
      <c r="N3338" s="4">
        <v>5.2809999999999997</v>
      </c>
      <c r="O3338" s="4">
        <v>5.6959999999999997</v>
      </c>
      <c r="P3338" s="4">
        <v>5.8070000000000004</v>
      </c>
      <c r="Q3338" s="4">
        <v>5.8550000000000004</v>
      </c>
      <c r="R3338" s="4">
        <v>5.431</v>
      </c>
      <c r="S3338" s="4">
        <v>5.3419999999999996</v>
      </c>
      <c r="T3338" s="4">
        <v>5.0289999999999999</v>
      </c>
      <c r="U3338" s="4">
        <v>5.4560000000000004</v>
      </c>
      <c r="V3338" s="4">
        <v>5.1849999999999996</v>
      </c>
      <c r="W3338" s="4">
        <v>4.8659999999999997</v>
      </c>
      <c r="X3338" s="4">
        <v>3.2410000000000001</v>
      </c>
      <c r="Y3338" s="4">
        <v>1.7</v>
      </c>
      <c r="Z3338" s="4">
        <v>0.64100000000000001</v>
      </c>
      <c r="AA3338" s="4">
        <v>0.14699999999999999</v>
      </c>
    </row>
    <row r="3339" spans="1:27" s="6" customFormat="1" x14ac:dyDescent="0.3">
      <c r="A3339" s="40">
        <v>3338</v>
      </c>
      <c r="B3339" s="18" t="s">
        <v>323</v>
      </c>
      <c r="C3339" s="43" t="s">
        <v>230</v>
      </c>
      <c r="D3339" s="41"/>
      <c r="E3339" s="41">
        <v>531</v>
      </c>
      <c r="F3339" s="41">
        <v>2050</v>
      </c>
      <c r="G3339" s="4">
        <v>4.8319999999999999</v>
      </c>
      <c r="H3339" s="4">
        <v>4.867</v>
      </c>
      <c r="I3339" s="4">
        <v>4.9169999999999998</v>
      </c>
      <c r="J3339" s="4">
        <v>5.0149999999999997</v>
      </c>
      <c r="K3339" s="4">
        <v>4.5880000000000001</v>
      </c>
      <c r="L3339" s="4">
        <v>5.0940000000000003</v>
      </c>
      <c r="M3339" s="4">
        <v>5.4509999999999996</v>
      </c>
      <c r="N3339" s="4">
        <v>5.516</v>
      </c>
      <c r="O3339" s="4">
        <v>5.4119999999999999</v>
      </c>
      <c r="P3339" s="4">
        <v>5.7619999999999996</v>
      </c>
      <c r="Q3339" s="4">
        <v>5.8209999999999997</v>
      </c>
      <c r="R3339" s="4">
        <v>5.8170000000000002</v>
      </c>
      <c r="S3339" s="4">
        <v>5.3479999999999999</v>
      </c>
      <c r="T3339" s="4">
        <v>5.19</v>
      </c>
      <c r="U3339" s="4">
        <v>4.78</v>
      </c>
      <c r="V3339" s="4">
        <v>4.9909999999999997</v>
      </c>
      <c r="W3339" s="4">
        <v>4.4400000000000004</v>
      </c>
      <c r="X3339" s="4">
        <v>3.7090000000000001</v>
      </c>
      <c r="Y3339" s="4">
        <v>2.0379999999999998</v>
      </c>
      <c r="Z3339" s="4">
        <v>0.79100000000000004</v>
      </c>
      <c r="AA3339" s="4">
        <v>0.20300000000000001</v>
      </c>
    </row>
    <row r="3340" spans="1:27" s="6" customFormat="1" x14ac:dyDescent="0.3">
      <c r="A3340" s="40">
        <v>3339</v>
      </c>
      <c r="B3340" s="18" t="s">
        <v>323</v>
      </c>
      <c r="C3340" s="43" t="s">
        <v>230</v>
      </c>
      <c r="D3340" s="41"/>
      <c r="E3340" s="41">
        <v>531</v>
      </c>
      <c r="F3340" s="41">
        <v>2055</v>
      </c>
      <c r="G3340" s="4">
        <v>4.8250000000000002</v>
      </c>
      <c r="H3340" s="4">
        <v>4.8929999999999998</v>
      </c>
      <c r="I3340" s="4">
        <v>4.9180000000000001</v>
      </c>
      <c r="J3340" s="4">
        <v>4.9630000000000001</v>
      </c>
      <c r="K3340" s="4">
        <v>4.5369999999999999</v>
      </c>
      <c r="L3340" s="4">
        <v>5.024</v>
      </c>
      <c r="M3340" s="4">
        <v>5.4080000000000004</v>
      </c>
      <c r="N3340" s="4">
        <v>5.6559999999999997</v>
      </c>
      <c r="O3340" s="4">
        <v>5.6379999999999999</v>
      </c>
      <c r="P3340" s="4">
        <v>5.476</v>
      </c>
      <c r="Q3340" s="4">
        <v>5.7750000000000004</v>
      </c>
      <c r="R3340" s="4">
        <v>5.7869999999999999</v>
      </c>
      <c r="S3340" s="4">
        <v>5.734</v>
      </c>
      <c r="T3340" s="4">
        <v>5.2089999999999996</v>
      </c>
      <c r="U3340" s="4">
        <v>4.9489999999999998</v>
      </c>
      <c r="V3340" s="4">
        <v>4.399</v>
      </c>
      <c r="W3340" s="4">
        <v>4.3109999999999999</v>
      </c>
      <c r="X3340" s="4">
        <v>3.43</v>
      </c>
      <c r="Y3340" s="4">
        <v>2.3780000000000001</v>
      </c>
      <c r="Z3340" s="4">
        <v>0.97299999999999998</v>
      </c>
      <c r="AA3340" s="4">
        <v>0.26200000000000001</v>
      </c>
    </row>
    <row r="3341" spans="1:27" s="6" customFormat="1" x14ac:dyDescent="0.3">
      <c r="A3341" s="40">
        <v>3340</v>
      </c>
      <c r="B3341" s="18" t="s">
        <v>323</v>
      </c>
      <c r="C3341" s="43" t="s">
        <v>230</v>
      </c>
      <c r="D3341" s="41"/>
      <c r="E3341" s="41">
        <v>531</v>
      </c>
      <c r="F3341" s="41">
        <v>2060</v>
      </c>
      <c r="G3341" s="4">
        <v>4.7720000000000002</v>
      </c>
      <c r="H3341" s="4">
        <v>4.8819999999999997</v>
      </c>
      <c r="I3341" s="4">
        <v>4.9390000000000001</v>
      </c>
      <c r="J3341" s="4">
        <v>4.96</v>
      </c>
      <c r="K3341" s="4">
        <v>4.5090000000000003</v>
      </c>
      <c r="L3341" s="4">
        <v>4.952</v>
      </c>
      <c r="M3341" s="4">
        <v>5.3239999999999998</v>
      </c>
      <c r="N3341" s="4">
        <v>5.601</v>
      </c>
      <c r="O3341" s="4">
        <v>5.7720000000000002</v>
      </c>
      <c r="P3341" s="4">
        <v>5.6989999999999998</v>
      </c>
      <c r="Q3341" s="4">
        <v>5.4889999999999999</v>
      </c>
      <c r="R3341" s="4">
        <v>5.7439999999999998</v>
      </c>
      <c r="S3341" s="4">
        <v>5.71</v>
      </c>
      <c r="T3341" s="4">
        <v>5.5949999999999998</v>
      </c>
      <c r="U3341" s="4">
        <v>4.984</v>
      </c>
      <c r="V3341" s="4">
        <v>4.58</v>
      </c>
      <c r="W3341" s="4">
        <v>3.8330000000000002</v>
      </c>
      <c r="X3341" s="4">
        <v>3.3740000000000001</v>
      </c>
      <c r="Y3341" s="4">
        <v>2.2389999999999999</v>
      </c>
      <c r="Z3341" s="4">
        <v>1.1639999999999999</v>
      </c>
      <c r="AA3341" s="4">
        <v>0.33400000000000002</v>
      </c>
    </row>
    <row r="3342" spans="1:27" s="6" customFormat="1" x14ac:dyDescent="0.3">
      <c r="A3342" s="40">
        <v>3341</v>
      </c>
      <c r="B3342" s="18" t="s">
        <v>323</v>
      </c>
      <c r="C3342" s="43" t="s">
        <v>230</v>
      </c>
      <c r="D3342" s="41"/>
      <c r="E3342" s="41">
        <v>531</v>
      </c>
      <c r="F3342" s="41">
        <v>2065</v>
      </c>
      <c r="G3342" s="4">
        <v>4.7089999999999996</v>
      </c>
      <c r="H3342" s="4">
        <v>4.827</v>
      </c>
      <c r="I3342" s="4">
        <v>4.9279999999999999</v>
      </c>
      <c r="J3342" s="4">
        <v>4.9809999999999999</v>
      </c>
      <c r="K3342" s="4">
        <v>4.5309999999999997</v>
      </c>
      <c r="L3342" s="4">
        <v>4.9020000000000001</v>
      </c>
      <c r="M3342" s="4">
        <v>5.2359999999999998</v>
      </c>
      <c r="N3342" s="4">
        <v>5.508</v>
      </c>
      <c r="O3342" s="4">
        <v>5.7140000000000004</v>
      </c>
      <c r="P3342" s="4">
        <v>5.8289999999999997</v>
      </c>
      <c r="Q3342" s="4">
        <v>5.7119999999999997</v>
      </c>
      <c r="R3342" s="4">
        <v>5.4660000000000002</v>
      </c>
      <c r="S3342" s="4">
        <v>5.6740000000000004</v>
      </c>
      <c r="T3342" s="4">
        <v>5.58</v>
      </c>
      <c r="U3342" s="4">
        <v>5.3689999999999998</v>
      </c>
      <c r="V3342" s="4">
        <v>4.6340000000000003</v>
      </c>
      <c r="W3342" s="4">
        <v>4.0209999999999999</v>
      </c>
      <c r="X3342" s="4">
        <v>3.036</v>
      </c>
      <c r="Y3342" s="4">
        <v>2.2429999999999999</v>
      </c>
      <c r="Z3342" s="4">
        <v>1.125</v>
      </c>
      <c r="AA3342" s="4">
        <v>0.41599999999999998</v>
      </c>
    </row>
    <row r="3343" spans="1:27" s="6" customFormat="1" x14ac:dyDescent="0.3">
      <c r="A3343" s="40">
        <v>3342</v>
      </c>
      <c r="B3343" s="18" t="s">
        <v>323</v>
      </c>
      <c r="C3343" s="43" t="s">
        <v>230</v>
      </c>
      <c r="D3343" s="41"/>
      <c r="E3343" s="41">
        <v>531</v>
      </c>
      <c r="F3343" s="41">
        <v>2070</v>
      </c>
      <c r="G3343" s="4">
        <v>4.6630000000000003</v>
      </c>
      <c r="H3343" s="4">
        <v>4.7610000000000001</v>
      </c>
      <c r="I3343" s="4">
        <v>4.87</v>
      </c>
      <c r="J3343" s="4">
        <v>4.9649999999999999</v>
      </c>
      <c r="K3343" s="4">
        <v>4.5780000000000003</v>
      </c>
      <c r="L3343" s="4">
        <v>4.9000000000000004</v>
      </c>
      <c r="M3343" s="4">
        <v>5.1660000000000004</v>
      </c>
      <c r="N3343" s="4">
        <v>5.4080000000000004</v>
      </c>
      <c r="O3343" s="4">
        <v>5.6130000000000004</v>
      </c>
      <c r="P3343" s="4">
        <v>5.7670000000000003</v>
      </c>
      <c r="Q3343" s="4">
        <v>5.8440000000000003</v>
      </c>
      <c r="R3343" s="4">
        <v>5.6890000000000001</v>
      </c>
      <c r="S3343" s="4">
        <v>5.4050000000000002</v>
      </c>
      <c r="T3343" s="4">
        <v>5.556</v>
      </c>
      <c r="U3343" s="4">
        <v>5.3719999999999999</v>
      </c>
      <c r="V3343" s="4">
        <v>5.0149999999999997</v>
      </c>
      <c r="W3343" s="4">
        <v>4.101</v>
      </c>
      <c r="X3343" s="4">
        <v>3.2229999999999999</v>
      </c>
      <c r="Y3343" s="4">
        <v>2.0529999999999999</v>
      </c>
      <c r="Z3343" s="4">
        <v>1.1539999999999999</v>
      </c>
      <c r="AA3343" s="4">
        <v>0.439</v>
      </c>
    </row>
    <row r="3344" spans="1:27" s="6" customFormat="1" x14ac:dyDescent="0.3">
      <c r="A3344" s="40">
        <v>3343</v>
      </c>
      <c r="B3344" s="18" t="s">
        <v>323</v>
      </c>
      <c r="C3344" s="43" t="s">
        <v>230</v>
      </c>
      <c r="D3344" s="41"/>
      <c r="E3344" s="41">
        <v>531</v>
      </c>
      <c r="F3344" s="41">
        <v>2075</v>
      </c>
      <c r="G3344" s="4">
        <v>4.63</v>
      </c>
      <c r="H3344" s="4">
        <v>4.7119999999999997</v>
      </c>
      <c r="I3344" s="4">
        <v>4.8010000000000002</v>
      </c>
      <c r="J3344" s="4">
        <v>4.9050000000000002</v>
      </c>
      <c r="K3344" s="4">
        <v>4.5860000000000003</v>
      </c>
      <c r="L3344" s="4">
        <v>4.9240000000000004</v>
      </c>
      <c r="M3344" s="4">
        <v>5.149</v>
      </c>
      <c r="N3344" s="4">
        <v>5.3280000000000003</v>
      </c>
      <c r="O3344" s="4">
        <v>5.5069999999999997</v>
      </c>
      <c r="P3344" s="4">
        <v>5.6630000000000003</v>
      </c>
      <c r="Q3344" s="4">
        <v>5.78</v>
      </c>
      <c r="R3344" s="4">
        <v>5.819</v>
      </c>
      <c r="S3344" s="4">
        <v>5.63</v>
      </c>
      <c r="T3344" s="4">
        <v>5.3019999999999996</v>
      </c>
      <c r="U3344" s="4">
        <v>5.3609999999999998</v>
      </c>
      <c r="V3344" s="4">
        <v>5.04</v>
      </c>
      <c r="W3344" s="4">
        <v>4.4660000000000002</v>
      </c>
      <c r="X3344" s="4">
        <v>3.3210000000000002</v>
      </c>
      <c r="Y3344" s="4">
        <v>2.2149999999999999</v>
      </c>
      <c r="Z3344" s="4">
        <v>1.079</v>
      </c>
      <c r="AA3344" s="4">
        <v>0.46500000000000002</v>
      </c>
    </row>
    <row r="3345" spans="1:27" s="6" customFormat="1" x14ac:dyDescent="0.3">
      <c r="A3345" s="40">
        <v>3344</v>
      </c>
      <c r="B3345" s="18" t="s">
        <v>323</v>
      </c>
      <c r="C3345" s="43" t="s">
        <v>230</v>
      </c>
      <c r="D3345" s="41"/>
      <c r="E3345" s="41">
        <v>531</v>
      </c>
      <c r="F3345" s="41">
        <v>2080</v>
      </c>
      <c r="G3345" s="4">
        <v>4.6109999999999998</v>
      </c>
      <c r="H3345" s="4">
        <v>4.6769999999999996</v>
      </c>
      <c r="I3345" s="4">
        <v>4.7480000000000002</v>
      </c>
      <c r="J3345" s="4">
        <v>4.8339999999999996</v>
      </c>
      <c r="K3345" s="4">
        <v>4.5519999999999996</v>
      </c>
      <c r="L3345" s="4">
        <v>4.9080000000000004</v>
      </c>
      <c r="M3345" s="4">
        <v>5.157</v>
      </c>
      <c r="N3345" s="4">
        <v>5.3010000000000002</v>
      </c>
      <c r="O3345" s="4">
        <v>5.42</v>
      </c>
      <c r="P3345" s="4">
        <v>5.556</v>
      </c>
      <c r="Q3345" s="4">
        <v>5.6760000000000002</v>
      </c>
      <c r="R3345" s="4">
        <v>5.76</v>
      </c>
      <c r="S3345" s="4">
        <v>5.7640000000000002</v>
      </c>
      <c r="T3345" s="4">
        <v>5.5309999999999997</v>
      </c>
      <c r="U3345" s="4">
        <v>5.13</v>
      </c>
      <c r="V3345" s="4">
        <v>5.0519999999999996</v>
      </c>
      <c r="W3345" s="4">
        <v>4.5209999999999999</v>
      </c>
      <c r="X3345" s="4">
        <v>3.6560000000000001</v>
      </c>
      <c r="Y3345" s="4">
        <v>2.3199999999999998</v>
      </c>
      <c r="Z3345" s="4">
        <v>1.1910000000000001</v>
      </c>
      <c r="AA3345" s="4">
        <v>0.46300000000000002</v>
      </c>
    </row>
    <row r="3346" spans="1:27" s="6" customFormat="1" x14ac:dyDescent="0.3">
      <c r="A3346" s="40">
        <v>3345</v>
      </c>
      <c r="B3346" s="18" t="s">
        <v>323</v>
      </c>
      <c r="C3346" s="43" t="s">
        <v>230</v>
      </c>
      <c r="D3346" s="41"/>
      <c r="E3346" s="41">
        <v>531</v>
      </c>
      <c r="F3346" s="41">
        <v>2085</v>
      </c>
      <c r="G3346" s="4">
        <v>4.5789999999999997</v>
      </c>
      <c r="H3346" s="4">
        <v>4.6529999999999996</v>
      </c>
      <c r="I3346" s="4">
        <v>4.7119999999999997</v>
      </c>
      <c r="J3346" s="4">
        <v>4.78</v>
      </c>
      <c r="K3346" s="4">
        <v>4.5049999999999999</v>
      </c>
      <c r="L3346" s="4">
        <v>4.8529999999999998</v>
      </c>
      <c r="M3346" s="4">
        <v>5.125</v>
      </c>
      <c r="N3346" s="4">
        <v>5.298</v>
      </c>
      <c r="O3346" s="4">
        <v>5.3849999999999998</v>
      </c>
      <c r="P3346" s="4">
        <v>5.4640000000000004</v>
      </c>
      <c r="Q3346" s="4">
        <v>5.569</v>
      </c>
      <c r="R3346" s="4">
        <v>5.6589999999999998</v>
      </c>
      <c r="S3346" s="4">
        <v>5.7110000000000003</v>
      </c>
      <c r="T3346" s="4">
        <v>5.6710000000000003</v>
      </c>
      <c r="U3346" s="4">
        <v>5.3650000000000002</v>
      </c>
      <c r="V3346" s="4">
        <v>4.8529999999999998</v>
      </c>
      <c r="W3346" s="4">
        <v>4.5620000000000003</v>
      </c>
      <c r="X3346" s="4">
        <v>3.7389999999999999</v>
      </c>
      <c r="Y3346" s="4">
        <v>2.5960000000000001</v>
      </c>
      <c r="Z3346" s="4">
        <v>1.278</v>
      </c>
      <c r="AA3346" s="4">
        <v>0.50900000000000001</v>
      </c>
    </row>
    <row r="3347" spans="1:27" s="6" customFormat="1" x14ac:dyDescent="0.3">
      <c r="A3347" s="40">
        <v>3346</v>
      </c>
      <c r="B3347" s="18" t="s">
        <v>323</v>
      </c>
      <c r="C3347" s="43" t="s">
        <v>230</v>
      </c>
      <c r="D3347" s="41"/>
      <c r="E3347" s="41">
        <v>531</v>
      </c>
      <c r="F3347" s="41">
        <v>2090</v>
      </c>
      <c r="G3347" s="4">
        <v>4.53</v>
      </c>
      <c r="H3347" s="4">
        <v>4.617</v>
      </c>
      <c r="I3347" s="4">
        <v>4.6859999999999999</v>
      </c>
      <c r="J3347" s="4">
        <v>4.7409999999999997</v>
      </c>
      <c r="K3347" s="4">
        <v>4.4779999999999998</v>
      </c>
      <c r="L3347" s="4">
        <v>4.7839999999999998</v>
      </c>
      <c r="M3347" s="4">
        <v>5.0529999999999999</v>
      </c>
      <c r="N3347" s="4">
        <v>5.2549999999999999</v>
      </c>
      <c r="O3347" s="4">
        <v>5.3769999999999998</v>
      </c>
      <c r="P3347" s="4">
        <v>5.4279999999999999</v>
      </c>
      <c r="Q3347" s="4">
        <v>5.4779999999999998</v>
      </c>
      <c r="R3347" s="4">
        <v>5.5540000000000003</v>
      </c>
      <c r="S3347" s="4">
        <v>5.6150000000000002</v>
      </c>
      <c r="T3347" s="4">
        <v>5.6280000000000001</v>
      </c>
      <c r="U3347" s="4">
        <v>5.5140000000000002</v>
      </c>
      <c r="V3347" s="4">
        <v>5.0949999999999998</v>
      </c>
      <c r="W3347" s="4">
        <v>4.4080000000000004</v>
      </c>
      <c r="X3347" s="4">
        <v>3.81</v>
      </c>
      <c r="Y3347" s="4">
        <v>2.6970000000000001</v>
      </c>
      <c r="Z3347" s="4">
        <v>1.4630000000000001</v>
      </c>
      <c r="AA3347" s="4">
        <v>0.56399999999999995</v>
      </c>
    </row>
    <row r="3348" spans="1:27" s="6" customFormat="1" x14ac:dyDescent="0.3">
      <c r="A3348" s="40">
        <v>3347</v>
      </c>
      <c r="B3348" s="18" t="s">
        <v>323</v>
      </c>
      <c r="C3348" s="43" t="s">
        <v>230</v>
      </c>
      <c r="D3348" s="41"/>
      <c r="E3348" s="41">
        <v>531</v>
      </c>
      <c r="F3348" s="41">
        <v>2095</v>
      </c>
      <c r="G3348" s="4">
        <v>4.4710000000000001</v>
      </c>
      <c r="H3348" s="4">
        <v>4.5659999999999998</v>
      </c>
      <c r="I3348" s="4">
        <v>4.6459999999999999</v>
      </c>
      <c r="J3348" s="4">
        <v>4.7119999999999997</v>
      </c>
      <c r="K3348" s="4">
        <v>4.4640000000000004</v>
      </c>
      <c r="L3348" s="4">
        <v>4.7320000000000002</v>
      </c>
      <c r="M3348" s="4">
        <v>4.9649999999999999</v>
      </c>
      <c r="N3348" s="4">
        <v>5.1719999999999997</v>
      </c>
      <c r="O3348" s="4">
        <v>5.3280000000000003</v>
      </c>
      <c r="P3348" s="4">
        <v>5.4160000000000004</v>
      </c>
      <c r="Q3348" s="4">
        <v>5.4390000000000001</v>
      </c>
      <c r="R3348" s="4">
        <v>5.4640000000000004</v>
      </c>
      <c r="S3348" s="4">
        <v>5.5140000000000002</v>
      </c>
      <c r="T3348" s="4">
        <v>5.5380000000000003</v>
      </c>
      <c r="U3348" s="4">
        <v>5.4809999999999999</v>
      </c>
      <c r="V3348" s="4">
        <v>5.2539999999999996</v>
      </c>
      <c r="W3348" s="4">
        <v>4.6550000000000002</v>
      </c>
      <c r="X3348" s="4">
        <v>3.7170000000000001</v>
      </c>
      <c r="Y3348" s="4">
        <v>2.7879999999999998</v>
      </c>
      <c r="Z3348" s="4">
        <v>1.5549999999999999</v>
      </c>
      <c r="AA3348" s="4">
        <v>0.65800000000000003</v>
      </c>
    </row>
    <row r="3349" spans="1:27" s="6" customFormat="1" x14ac:dyDescent="0.3">
      <c r="A3349" s="40">
        <v>3348</v>
      </c>
      <c r="B3349" s="18" t="s">
        <v>323</v>
      </c>
      <c r="C3349" s="43" t="s">
        <v>230</v>
      </c>
      <c r="D3349" s="41"/>
      <c r="E3349" s="41">
        <v>531</v>
      </c>
      <c r="F3349" s="41">
        <v>2100</v>
      </c>
      <c r="G3349" s="4">
        <v>4.4109999999999996</v>
      </c>
      <c r="H3349" s="4">
        <v>4.5039999999999996</v>
      </c>
      <c r="I3349" s="4">
        <v>4.59</v>
      </c>
      <c r="J3349" s="4">
        <v>4.6710000000000003</v>
      </c>
      <c r="K3349" s="4">
        <v>4.46</v>
      </c>
      <c r="L3349" s="4">
        <v>4.694</v>
      </c>
      <c r="M3349" s="4">
        <v>4.899</v>
      </c>
      <c r="N3349" s="4">
        <v>5.0750000000000002</v>
      </c>
      <c r="O3349" s="4">
        <v>5.2389999999999999</v>
      </c>
      <c r="P3349" s="4">
        <v>5.3630000000000004</v>
      </c>
      <c r="Q3349" s="4">
        <v>5.4260000000000002</v>
      </c>
      <c r="R3349" s="4">
        <v>5.4260000000000002</v>
      </c>
      <c r="S3349" s="4">
        <v>5.4290000000000003</v>
      </c>
      <c r="T3349" s="4">
        <v>5.4470000000000001</v>
      </c>
      <c r="U3349" s="4">
        <v>5.4059999999999997</v>
      </c>
      <c r="V3349" s="4">
        <v>5.2430000000000003</v>
      </c>
      <c r="W3349" s="4">
        <v>4.8280000000000003</v>
      </c>
      <c r="X3349" s="4">
        <v>3.9630000000000001</v>
      </c>
      <c r="Y3349" s="4">
        <v>2.7610000000000001</v>
      </c>
      <c r="Z3349" s="4">
        <v>1.645</v>
      </c>
      <c r="AA3349" s="4">
        <v>0.73799999999999999</v>
      </c>
    </row>
    <row r="3350" spans="1:27" s="6" customFormat="1" x14ac:dyDescent="0.3">
      <c r="A3350" s="40">
        <v>3349</v>
      </c>
      <c r="B3350" s="18" t="s">
        <v>323</v>
      </c>
      <c r="C3350" s="43" t="s">
        <v>231</v>
      </c>
      <c r="D3350" s="41"/>
      <c r="E3350" s="41">
        <v>214</v>
      </c>
      <c r="F3350" s="41">
        <v>2015</v>
      </c>
      <c r="G3350" s="4">
        <v>520.16800000000001</v>
      </c>
      <c r="H3350" s="4">
        <v>519.59900000000005</v>
      </c>
      <c r="I3350" s="4">
        <v>508.30799999999999</v>
      </c>
      <c r="J3350" s="4">
        <v>482.29</v>
      </c>
      <c r="K3350" s="4">
        <v>469.59100000000001</v>
      </c>
      <c r="L3350" s="4">
        <v>434.57799999999997</v>
      </c>
      <c r="M3350" s="4">
        <v>398.54500000000002</v>
      </c>
      <c r="N3350" s="4">
        <v>351.69200000000001</v>
      </c>
      <c r="O3350" s="4">
        <v>316.81799999999998</v>
      </c>
      <c r="P3350" s="4">
        <v>284.47899999999998</v>
      </c>
      <c r="Q3350" s="4">
        <v>251.87100000000001</v>
      </c>
      <c r="R3350" s="4">
        <v>210.864</v>
      </c>
      <c r="S3350" s="4">
        <v>164.453</v>
      </c>
      <c r="T3350" s="4">
        <v>121.265</v>
      </c>
      <c r="U3350" s="4">
        <v>88.412999999999997</v>
      </c>
      <c r="V3350" s="4">
        <v>69.356999999999999</v>
      </c>
      <c r="W3350" s="4">
        <v>46.155999999999999</v>
      </c>
      <c r="X3350" s="4">
        <v>25.634</v>
      </c>
      <c r="Y3350" s="4">
        <v>12.009</v>
      </c>
      <c r="Z3350" s="4">
        <v>4.5510000000000002</v>
      </c>
      <c r="AA3350" s="4">
        <v>1.6559999999999999</v>
      </c>
    </row>
    <row r="3351" spans="1:27" s="6" customFormat="1" x14ac:dyDescent="0.3">
      <c r="A3351" s="40">
        <v>3350</v>
      </c>
      <c r="B3351" s="18" t="s">
        <v>323</v>
      </c>
      <c r="C3351" s="43" t="s">
        <v>231</v>
      </c>
      <c r="D3351" s="41"/>
      <c r="E3351" s="41">
        <v>214</v>
      </c>
      <c r="F3351" s="41">
        <v>2020</v>
      </c>
      <c r="G3351" s="4">
        <v>508.06</v>
      </c>
      <c r="H3351" s="4">
        <v>517.69299999999998</v>
      </c>
      <c r="I3351" s="4">
        <v>514.11800000000005</v>
      </c>
      <c r="J3351" s="4">
        <v>499.00299999999999</v>
      </c>
      <c r="K3351" s="4">
        <v>467.637</v>
      </c>
      <c r="L3351" s="4">
        <v>452.755</v>
      </c>
      <c r="M3351" s="4">
        <v>418.59699999999998</v>
      </c>
      <c r="N3351" s="4">
        <v>384.553</v>
      </c>
      <c r="O3351" s="4">
        <v>340.38200000000001</v>
      </c>
      <c r="P3351" s="4">
        <v>308.65800000000002</v>
      </c>
      <c r="Q3351" s="4">
        <v>277.786</v>
      </c>
      <c r="R3351" s="4">
        <v>244.203</v>
      </c>
      <c r="S3351" s="4">
        <v>201.43199999999999</v>
      </c>
      <c r="T3351" s="4">
        <v>153.42599999999999</v>
      </c>
      <c r="U3351" s="4">
        <v>108.941</v>
      </c>
      <c r="V3351" s="4">
        <v>74.975999999999999</v>
      </c>
      <c r="W3351" s="4">
        <v>54.213999999999999</v>
      </c>
      <c r="X3351" s="4">
        <v>32.253999999999998</v>
      </c>
      <c r="Y3351" s="4">
        <v>15.507999999999999</v>
      </c>
      <c r="Z3351" s="4">
        <v>6.0910000000000002</v>
      </c>
      <c r="AA3351" s="4">
        <v>2.2789999999999999</v>
      </c>
    </row>
    <row r="3352" spans="1:27" s="6" customFormat="1" x14ac:dyDescent="0.3">
      <c r="A3352" s="40">
        <v>3351</v>
      </c>
      <c r="B3352" s="18" t="s">
        <v>323</v>
      </c>
      <c r="C3352" s="43" t="s">
        <v>231</v>
      </c>
      <c r="D3352" s="41"/>
      <c r="E3352" s="41">
        <v>214</v>
      </c>
      <c r="F3352" s="41">
        <v>2025</v>
      </c>
      <c r="G3352" s="4">
        <v>493.6</v>
      </c>
      <c r="H3352" s="4">
        <v>505.79199999999997</v>
      </c>
      <c r="I3352" s="4">
        <v>512.40200000000004</v>
      </c>
      <c r="J3352" s="4">
        <v>505.08800000000002</v>
      </c>
      <c r="K3352" s="4">
        <v>484.74099999999999</v>
      </c>
      <c r="L3352" s="4">
        <v>451.35</v>
      </c>
      <c r="M3352" s="4">
        <v>437.20100000000002</v>
      </c>
      <c r="N3352" s="4">
        <v>404.95100000000002</v>
      </c>
      <c r="O3352" s="4">
        <v>373.351</v>
      </c>
      <c r="P3352" s="4">
        <v>332.29</v>
      </c>
      <c r="Q3352" s="4">
        <v>301.89</v>
      </c>
      <c r="R3352" s="4">
        <v>269.86799999999999</v>
      </c>
      <c r="S3352" s="4">
        <v>233.965</v>
      </c>
      <c r="T3352" s="4">
        <v>188.71</v>
      </c>
      <c r="U3352" s="4">
        <v>138.65100000000001</v>
      </c>
      <c r="V3352" s="4">
        <v>93.125</v>
      </c>
      <c r="W3352" s="4">
        <v>59.171999999999997</v>
      </c>
      <c r="X3352" s="4">
        <v>38.264000000000003</v>
      </c>
      <c r="Y3352" s="4">
        <v>19.667999999999999</v>
      </c>
      <c r="Z3352" s="4">
        <v>7.89</v>
      </c>
      <c r="AA3352" s="4">
        <v>3.06</v>
      </c>
    </row>
    <row r="3353" spans="1:27" s="6" customFormat="1" x14ac:dyDescent="0.3">
      <c r="A3353" s="40">
        <v>3352</v>
      </c>
      <c r="B3353" s="18" t="s">
        <v>323</v>
      </c>
      <c r="C3353" s="43" t="s">
        <v>231</v>
      </c>
      <c r="D3353" s="41"/>
      <c r="E3353" s="41">
        <v>214</v>
      </c>
      <c r="F3353" s="41">
        <v>2030</v>
      </c>
      <c r="G3353" s="4">
        <v>477.97399999999999</v>
      </c>
      <c r="H3353" s="4">
        <v>491.53500000000003</v>
      </c>
      <c r="I3353" s="4">
        <v>500.80500000000001</v>
      </c>
      <c r="J3353" s="4">
        <v>503.858</v>
      </c>
      <c r="K3353" s="4">
        <v>491.565</v>
      </c>
      <c r="L3353" s="4">
        <v>469.24</v>
      </c>
      <c r="M3353" s="4">
        <v>436.65600000000001</v>
      </c>
      <c r="N3353" s="4">
        <v>424.16899999999998</v>
      </c>
      <c r="O3353" s="4">
        <v>394.18799999999999</v>
      </c>
      <c r="P3353" s="4">
        <v>365.31</v>
      </c>
      <c r="Q3353" s="4">
        <v>325.51299999999998</v>
      </c>
      <c r="R3353" s="4">
        <v>293.84199999999998</v>
      </c>
      <c r="S3353" s="4">
        <v>259.26600000000002</v>
      </c>
      <c r="T3353" s="4">
        <v>220.05600000000001</v>
      </c>
      <c r="U3353" s="4">
        <v>171.49</v>
      </c>
      <c r="V3353" s="4">
        <v>119.42100000000001</v>
      </c>
      <c r="W3353" s="4">
        <v>74.171999999999997</v>
      </c>
      <c r="X3353" s="4">
        <v>42.167000000000002</v>
      </c>
      <c r="Y3353" s="4">
        <v>23.521999999999998</v>
      </c>
      <c r="Z3353" s="4">
        <v>10.042</v>
      </c>
      <c r="AA3353" s="4">
        <v>3.9870000000000001</v>
      </c>
    </row>
    <row r="3354" spans="1:27" s="6" customFormat="1" x14ac:dyDescent="0.3">
      <c r="A3354" s="40">
        <v>3353</v>
      </c>
      <c r="B3354" s="18" t="s">
        <v>323</v>
      </c>
      <c r="C3354" s="43" t="s">
        <v>231</v>
      </c>
      <c r="D3354" s="41"/>
      <c r="E3354" s="41">
        <v>214</v>
      </c>
      <c r="F3354" s="41">
        <v>2035</v>
      </c>
      <c r="G3354" s="4">
        <v>461.20600000000002</v>
      </c>
      <c r="H3354" s="4">
        <v>476.053</v>
      </c>
      <c r="I3354" s="4">
        <v>486.69299999999998</v>
      </c>
      <c r="J3354" s="4">
        <v>492.476</v>
      </c>
      <c r="K3354" s="4">
        <v>490.654</v>
      </c>
      <c r="L3354" s="4">
        <v>476.43</v>
      </c>
      <c r="M3354" s="4">
        <v>454.86200000000002</v>
      </c>
      <c r="N3354" s="4">
        <v>424.04199999999997</v>
      </c>
      <c r="O3354" s="4">
        <v>413.63200000000001</v>
      </c>
      <c r="P3354" s="4">
        <v>386.28300000000002</v>
      </c>
      <c r="Q3354" s="4">
        <v>358.38</v>
      </c>
      <c r="R3354" s="4">
        <v>317.39699999999999</v>
      </c>
      <c r="S3354" s="4">
        <v>283.029</v>
      </c>
      <c r="T3354" s="4">
        <v>244.768</v>
      </c>
      <c r="U3354" s="4">
        <v>201.04</v>
      </c>
      <c r="V3354" s="4">
        <v>148.78100000000001</v>
      </c>
      <c r="W3354" s="4">
        <v>95.966999999999999</v>
      </c>
      <c r="X3354" s="4">
        <v>53.359000000000002</v>
      </c>
      <c r="Y3354" s="4">
        <v>26.131</v>
      </c>
      <c r="Z3354" s="4">
        <v>12.055999999999999</v>
      </c>
      <c r="AA3354" s="4">
        <v>5.0869999999999997</v>
      </c>
    </row>
    <row r="3355" spans="1:27" s="6" customFormat="1" x14ac:dyDescent="0.3">
      <c r="A3355" s="40">
        <v>3354</v>
      </c>
      <c r="B3355" s="18" t="s">
        <v>323</v>
      </c>
      <c r="C3355" s="43" t="s">
        <v>231</v>
      </c>
      <c r="D3355" s="41"/>
      <c r="E3355" s="41">
        <v>214</v>
      </c>
      <c r="F3355" s="41">
        <v>2040</v>
      </c>
      <c r="G3355" s="4">
        <v>442.94299999999998</v>
      </c>
      <c r="H3355" s="4">
        <v>459.46199999999999</v>
      </c>
      <c r="I3355" s="4">
        <v>471.58199999999999</v>
      </c>
      <c r="J3355" s="4">
        <v>478.99299999999999</v>
      </c>
      <c r="K3355" s="4">
        <v>480.26299999999998</v>
      </c>
      <c r="L3355" s="4">
        <v>476.63200000000001</v>
      </c>
      <c r="M3355" s="4">
        <v>463.07299999999998</v>
      </c>
      <c r="N3355" s="4">
        <v>443.04899999999998</v>
      </c>
      <c r="O3355" s="4">
        <v>414.255</v>
      </c>
      <c r="P3355" s="4">
        <v>406.03699999999998</v>
      </c>
      <c r="Q3355" s="4">
        <v>379.452</v>
      </c>
      <c r="R3355" s="4">
        <v>350.01100000000002</v>
      </c>
      <c r="S3355" s="4">
        <v>306.44799999999998</v>
      </c>
      <c r="T3355" s="4">
        <v>268.15600000000001</v>
      </c>
      <c r="U3355" s="4">
        <v>224.797</v>
      </c>
      <c r="V3355" s="4">
        <v>175.733</v>
      </c>
      <c r="W3355" s="4">
        <v>120.72</v>
      </c>
      <c r="X3355" s="4">
        <v>69.802999999999997</v>
      </c>
      <c r="Y3355" s="4">
        <v>33.412999999999997</v>
      </c>
      <c r="Z3355" s="4">
        <v>13.487</v>
      </c>
      <c r="AA3355" s="4">
        <v>6.2089999999999996</v>
      </c>
    </row>
    <row r="3356" spans="1:27" s="6" customFormat="1" x14ac:dyDescent="0.3">
      <c r="A3356" s="40">
        <v>3355</v>
      </c>
      <c r="B3356" s="18" t="s">
        <v>323</v>
      </c>
      <c r="C3356" s="43" t="s">
        <v>231</v>
      </c>
      <c r="D3356" s="41"/>
      <c r="E3356" s="41">
        <v>214</v>
      </c>
      <c r="F3356" s="41">
        <v>2045</v>
      </c>
      <c r="G3356" s="4">
        <v>423.97300000000001</v>
      </c>
      <c r="H3356" s="4">
        <v>441.286</v>
      </c>
      <c r="I3356" s="4">
        <v>455.04500000000002</v>
      </c>
      <c r="J3356" s="4">
        <v>463.959</v>
      </c>
      <c r="K3356" s="4">
        <v>466.92099999999999</v>
      </c>
      <c r="L3356" s="4">
        <v>466.44299999999998</v>
      </c>
      <c r="M3356" s="4">
        <v>463.48700000000002</v>
      </c>
      <c r="N3356" s="4">
        <v>451.44099999999997</v>
      </c>
      <c r="O3356" s="4">
        <v>433.37</v>
      </c>
      <c r="P3356" s="4">
        <v>406.98</v>
      </c>
      <c r="Q3356" s="4">
        <v>399.30099999999999</v>
      </c>
      <c r="R3356" s="4">
        <v>371.13499999999999</v>
      </c>
      <c r="S3356" s="4">
        <v>338.69499999999999</v>
      </c>
      <c r="T3356" s="4">
        <v>291.32600000000002</v>
      </c>
      <c r="U3356" s="4">
        <v>247.50399999999999</v>
      </c>
      <c r="V3356" s="4">
        <v>197.892</v>
      </c>
      <c r="W3356" s="4">
        <v>143.899</v>
      </c>
      <c r="X3356" s="4">
        <v>88.738</v>
      </c>
      <c r="Y3356" s="4">
        <v>44.158000000000001</v>
      </c>
      <c r="Z3356" s="4">
        <v>17.367000000000001</v>
      </c>
      <c r="AA3356" s="4">
        <v>7.1260000000000003</v>
      </c>
    </row>
    <row r="3357" spans="1:27" s="6" customFormat="1" x14ac:dyDescent="0.3">
      <c r="A3357" s="40">
        <v>3356</v>
      </c>
      <c r="B3357" s="18" t="s">
        <v>323</v>
      </c>
      <c r="C3357" s="43" t="s">
        <v>231</v>
      </c>
      <c r="D3357" s="41"/>
      <c r="E3357" s="41">
        <v>214</v>
      </c>
      <c r="F3357" s="41">
        <v>2050</v>
      </c>
      <c r="G3357" s="4">
        <v>405.07600000000002</v>
      </c>
      <c r="H3357" s="4">
        <v>422.38299999999998</v>
      </c>
      <c r="I3357" s="4">
        <v>436.92</v>
      </c>
      <c r="J3357" s="4">
        <v>447.49</v>
      </c>
      <c r="K3357" s="4">
        <v>452.01299999999998</v>
      </c>
      <c r="L3357" s="4">
        <v>453.28300000000002</v>
      </c>
      <c r="M3357" s="4">
        <v>453.541</v>
      </c>
      <c r="N3357" s="4">
        <v>452.07</v>
      </c>
      <c r="O3357" s="4">
        <v>441.94900000000001</v>
      </c>
      <c r="P3357" s="4">
        <v>426.202</v>
      </c>
      <c r="Q3357" s="4">
        <v>400.62200000000001</v>
      </c>
      <c r="R3357" s="4">
        <v>391.09100000000001</v>
      </c>
      <c r="S3357" s="4">
        <v>359.87799999999999</v>
      </c>
      <c r="T3357" s="4">
        <v>322.98099999999999</v>
      </c>
      <c r="U3357" s="4">
        <v>270.10599999999999</v>
      </c>
      <c r="V3357" s="4">
        <v>219.28299999999999</v>
      </c>
      <c r="W3357" s="4">
        <v>163.39599999999999</v>
      </c>
      <c r="X3357" s="4">
        <v>106.791</v>
      </c>
      <c r="Y3357" s="4">
        <v>56.656999999999996</v>
      </c>
      <c r="Z3357" s="4">
        <v>23.094999999999999</v>
      </c>
      <c r="AA3357" s="4">
        <v>8.8469999999999995</v>
      </c>
    </row>
    <row r="3358" spans="1:27" s="6" customFormat="1" x14ac:dyDescent="0.3">
      <c r="A3358" s="40">
        <v>3357</v>
      </c>
      <c r="B3358" s="18" t="s">
        <v>323</v>
      </c>
      <c r="C3358" s="43" t="s">
        <v>231</v>
      </c>
      <c r="D3358" s="41"/>
      <c r="E3358" s="41">
        <v>214</v>
      </c>
      <c r="F3358" s="41">
        <v>2055</v>
      </c>
      <c r="G3358" s="4">
        <v>386.94799999999998</v>
      </c>
      <c r="H3358" s="4">
        <v>403.60899999999998</v>
      </c>
      <c r="I3358" s="4">
        <v>418.26400000000001</v>
      </c>
      <c r="J3358" s="4">
        <v>429.78100000000001</v>
      </c>
      <c r="K3358" s="4">
        <v>436.20699999999999</v>
      </c>
      <c r="L3358" s="4">
        <v>439.16199999999998</v>
      </c>
      <c r="M3358" s="4">
        <v>441.15899999999999</v>
      </c>
      <c r="N3358" s="4">
        <v>442.82499999999999</v>
      </c>
      <c r="O3358" s="4">
        <v>443.13</v>
      </c>
      <c r="P3358" s="4">
        <v>435.14800000000002</v>
      </c>
      <c r="Q3358" s="4">
        <v>420.00700000000001</v>
      </c>
      <c r="R3358" s="4">
        <v>392.91500000000002</v>
      </c>
      <c r="S3358" s="4">
        <v>380.00299999999999</v>
      </c>
      <c r="T3358" s="4">
        <v>344.22800000000001</v>
      </c>
      <c r="U3358" s="4">
        <v>300.79199999999997</v>
      </c>
      <c r="V3358" s="4">
        <v>240.83</v>
      </c>
      <c r="W3358" s="4">
        <v>182.57</v>
      </c>
      <c r="X3358" s="4">
        <v>122.455</v>
      </c>
      <c r="Y3358" s="4">
        <v>68.855999999999995</v>
      </c>
      <c r="Z3358" s="4">
        <v>29.850999999999999</v>
      </c>
      <c r="AA3358" s="4">
        <v>11.529</v>
      </c>
    </row>
    <row r="3359" spans="1:27" s="6" customFormat="1" x14ac:dyDescent="0.3">
      <c r="A3359" s="40">
        <v>3358</v>
      </c>
      <c r="B3359" s="18" t="s">
        <v>323</v>
      </c>
      <c r="C3359" s="43" t="s">
        <v>231</v>
      </c>
      <c r="D3359" s="41"/>
      <c r="E3359" s="41">
        <v>214</v>
      </c>
      <c r="F3359" s="41">
        <v>2060</v>
      </c>
      <c r="G3359" s="4">
        <v>370.23200000000003</v>
      </c>
      <c r="H3359" s="4">
        <v>385.58800000000002</v>
      </c>
      <c r="I3359" s="4">
        <v>399.72699999999998</v>
      </c>
      <c r="J3359" s="4">
        <v>411.53399999999999</v>
      </c>
      <c r="K3359" s="4">
        <v>419.154</v>
      </c>
      <c r="L3359" s="4">
        <v>424.11700000000002</v>
      </c>
      <c r="M3359" s="4">
        <v>427.78800000000001</v>
      </c>
      <c r="N3359" s="4">
        <v>431.137</v>
      </c>
      <c r="O3359" s="4">
        <v>434.483</v>
      </c>
      <c r="P3359" s="4">
        <v>436.75200000000001</v>
      </c>
      <c r="Q3359" s="4">
        <v>429.25400000000002</v>
      </c>
      <c r="R3359" s="4">
        <v>412.46300000000002</v>
      </c>
      <c r="S3359" s="4">
        <v>382.51299999999998</v>
      </c>
      <c r="T3359" s="4">
        <v>364.51900000000001</v>
      </c>
      <c r="U3359" s="4">
        <v>321.92099999999999</v>
      </c>
      <c r="V3359" s="4">
        <v>269.79199999999997</v>
      </c>
      <c r="W3359" s="4">
        <v>202.084</v>
      </c>
      <c r="X3359" s="4">
        <v>138.09899999999999</v>
      </c>
      <c r="Y3359" s="4">
        <v>79.698999999999998</v>
      </c>
      <c r="Z3359" s="4">
        <v>36.534999999999997</v>
      </c>
      <c r="AA3359" s="4">
        <v>14.925000000000001</v>
      </c>
    </row>
    <row r="3360" spans="1:27" s="6" customFormat="1" x14ac:dyDescent="0.3">
      <c r="A3360" s="40">
        <v>3359</v>
      </c>
      <c r="B3360" s="18" t="s">
        <v>323</v>
      </c>
      <c r="C3360" s="43" t="s">
        <v>231</v>
      </c>
      <c r="D3360" s="41"/>
      <c r="E3360" s="41">
        <v>214</v>
      </c>
      <c r="F3360" s="41">
        <v>2065</v>
      </c>
      <c r="G3360" s="4">
        <v>354.935</v>
      </c>
      <c r="H3360" s="4">
        <v>368.97199999999998</v>
      </c>
      <c r="I3360" s="4">
        <v>381.94299999999998</v>
      </c>
      <c r="J3360" s="4">
        <v>393.40100000000001</v>
      </c>
      <c r="K3360" s="4">
        <v>401.553</v>
      </c>
      <c r="L3360" s="4">
        <v>407.82299999999998</v>
      </c>
      <c r="M3360" s="4">
        <v>413.48200000000003</v>
      </c>
      <c r="N3360" s="4">
        <v>418.44200000000001</v>
      </c>
      <c r="O3360" s="4">
        <v>423.39100000000002</v>
      </c>
      <c r="P3360" s="4">
        <v>428.608</v>
      </c>
      <c r="Q3360" s="4">
        <v>431.25599999999997</v>
      </c>
      <c r="R3360" s="4">
        <v>422.08100000000002</v>
      </c>
      <c r="S3360" s="4">
        <v>402.30500000000001</v>
      </c>
      <c r="T3360" s="4">
        <v>367.95600000000002</v>
      </c>
      <c r="U3360" s="4">
        <v>342.29399999999998</v>
      </c>
      <c r="V3360" s="4">
        <v>290.44400000000002</v>
      </c>
      <c r="W3360" s="4">
        <v>228.15700000000001</v>
      </c>
      <c r="X3360" s="4">
        <v>154.31</v>
      </c>
      <c r="Y3360" s="4">
        <v>90.775000000000006</v>
      </c>
      <c r="Z3360" s="4">
        <v>42.633000000000003</v>
      </c>
      <c r="AA3360" s="4">
        <v>18.565000000000001</v>
      </c>
    </row>
    <row r="3361" spans="1:27" s="6" customFormat="1" x14ac:dyDescent="0.3">
      <c r="A3361" s="40">
        <v>3360</v>
      </c>
      <c r="B3361" s="18" t="s">
        <v>323</v>
      </c>
      <c r="C3361" s="43" t="s">
        <v>231</v>
      </c>
      <c r="D3361" s="41"/>
      <c r="E3361" s="41">
        <v>214</v>
      </c>
      <c r="F3361" s="41">
        <v>2070</v>
      </c>
      <c r="G3361" s="4">
        <v>340.87400000000002</v>
      </c>
      <c r="H3361" s="4">
        <v>353.76600000000002</v>
      </c>
      <c r="I3361" s="4">
        <v>365.55399999999997</v>
      </c>
      <c r="J3361" s="4">
        <v>376.01100000000002</v>
      </c>
      <c r="K3361" s="4">
        <v>384.053</v>
      </c>
      <c r="L3361" s="4">
        <v>390.95699999999999</v>
      </c>
      <c r="M3361" s="4">
        <v>397.904</v>
      </c>
      <c r="N3361" s="4">
        <v>404.78899999999999</v>
      </c>
      <c r="O3361" s="4">
        <v>411.26799999999997</v>
      </c>
      <c r="P3361" s="4">
        <v>417.99900000000002</v>
      </c>
      <c r="Q3361" s="4">
        <v>423.58</v>
      </c>
      <c r="R3361" s="4">
        <v>424.541</v>
      </c>
      <c r="S3361" s="4">
        <v>412.39400000000001</v>
      </c>
      <c r="T3361" s="4">
        <v>387.97899999999998</v>
      </c>
      <c r="U3361" s="4">
        <v>346.80200000000002</v>
      </c>
      <c r="V3361" s="4">
        <v>310.45999999999998</v>
      </c>
      <c r="W3361" s="4">
        <v>247.35400000000001</v>
      </c>
      <c r="X3361" s="4">
        <v>175.70599999999999</v>
      </c>
      <c r="Y3361" s="4">
        <v>102.33199999999999</v>
      </c>
      <c r="Z3361" s="4">
        <v>48.905999999999999</v>
      </c>
      <c r="AA3361" s="4">
        <v>22.067</v>
      </c>
    </row>
    <row r="3362" spans="1:27" s="6" customFormat="1" x14ac:dyDescent="0.3">
      <c r="A3362" s="40">
        <v>3361</v>
      </c>
      <c r="B3362" s="18" t="s">
        <v>323</v>
      </c>
      <c r="C3362" s="43" t="s">
        <v>231</v>
      </c>
      <c r="D3362" s="41"/>
      <c r="E3362" s="41">
        <v>214</v>
      </c>
      <c r="F3362" s="41">
        <v>2075</v>
      </c>
      <c r="G3362" s="4">
        <v>327.15699999999998</v>
      </c>
      <c r="H3362" s="4">
        <v>339.79599999999999</v>
      </c>
      <c r="I3362" s="4">
        <v>350.577</v>
      </c>
      <c r="J3362" s="4">
        <v>360.01299999999998</v>
      </c>
      <c r="K3362" s="4">
        <v>367.28199999999998</v>
      </c>
      <c r="L3362" s="4">
        <v>374.17500000000001</v>
      </c>
      <c r="M3362" s="4">
        <v>381.74400000000003</v>
      </c>
      <c r="N3362" s="4">
        <v>389.846</v>
      </c>
      <c r="O3362" s="4">
        <v>398.16399999999999</v>
      </c>
      <c r="P3362" s="4">
        <v>406.34</v>
      </c>
      <c r="Q3362" s="4">
        <v>413.43400000000003</v>
      </c>
      <c r="R3362" s="4">
        <v>417.44299999999998</v>
      </c>
      <c r="S3362" s="4">
        <v>415.48</v>
      </c>
      <c r="T3362" s="4">
        <v>398.69</v>
      </c>
      <c r="U3362" s="4">
        <v>367.005</v>
      </c>
      <c r="V3362" s="4">
        <v>316.21800000000002</v>
      </c>
      <c r="W3362" s="4">
        <v>266.31099999999998</v>
      </c>
      <c r="X3362" s="4">
        <v>192.22</v>
      </c>
      <c r="Y3362" s="4">
        <v>117.69799999999999</v>
      </c>
      <c r="Z3362" s="4">
        <v>55.637999999999998</v>
      </c>
      <c r="AA3362" s="4">
        <v>25.648</v>
      </c>
    </row>
    <row r="3363" spans="1:27" s="6" customFormat="1" x14ac:dyDescent="0.3">
      <c r="A3363" s="40">
        <v>3362</v>
      </c>
      <c r="B3363" s="18" t="s">
        <v>323</v>
      </c>
      <c r="C3363" s="43" t="s">
        <v>231</v>
      </c>
      <c r="D3363" s="41"/>
      <c r="E3363" s="41">
        <v>214</v>
      </c>
      <c r="F3363" s="41">
        <v>2080</v>
      </c>
      <c r="G3363" s="4">
        <v>314.39800000000002</v>
      </c>
      <c r="H3363" s="4">
        <v>326.16300000000001</v>
      </c>
      <c r="I3363" s="4">
        <v>336.82499999999999</v>
      </c>
      <c r="J3363" s="4">
        <v>345.41800000000001</v>
      </c>
      <c r="K3363" s="4">
        <v>351.89699999999999</v>
      </c>
      <c r="L3363" s="4">
        <v>358.11399999999998</v>
      </c>
      <c r="M3363" s="4">
        <v>365.64499999999998</v>
      </c>
      <c r="N3363" s="4">
        <v>374.30599999999998</v>
      </c>
      <c r="O3363" s="4">
        <v>383.76100000000002</v>
      </c>
      <c r="P3363" s="4">
        <v>393.68</v>
      </c>
      <c r="Q3363" s="4">
        <v>402.22399999999999</v>
      </c>
      <c r="R3363" s="4">
        <v>407.87799999999999</v>
      </c>
      <c r="S3363" s="4">
        <v>409.18599999999998</v>
      </c>
      <c r="T3363" s="4">
        <v>402.63</v>
      </c>
      <c r="U3363" s="4">
        <v>378.46300000000002</v>
      </c>
      <c r="V3363" s="4">
        <v>336.35599999999999</v>
      </c>
      <c r="W3363" s="4">
        <v>273.16800000000001</v>
      </c>
      <c r="X3363" s="4">
        <v>208.816</v>
      </c>
      <c r="Y3363" s="4">
        <v>130.078</v>
      </c>
      <c r="Z3363" s="4">
        <v>64.614000000000004</v>
      </c>
      <c r="AA3363" s="4">
        <v>29.462</v>
      </c>
    </row>
    <row r="3364" spans="1:27" s="6" customFormat="1" x14ac:dyDescent="0.3">
      <c r="A3364" s="40">
        <v>3363</v>
      </c>
      <c r="B3364" s="18" t="s">
        <v>323</v>
      </c>
      <c r="C3364" s="43" t="s">
        <v>231</v>
      </c>
      <c r="D3364" s="41"/>
      <c r="E3364" s="41">
        <v>214</v>
      </c>
      <c r="F3364" s="41">
        <v>2085</v>
      </c>
      <c r="G3364" s="4">
        <v>302.31900000000002</v>
      </c>
      <c r="H3364" s="4">
        <v>313.48200000000003</v>
      </c>
      <c r="I3364" s="4">
        <v>323.41300000000001</v>
      </c>
      <c r="J3364" s="4">
        <v>332.04700000000003</v>
      </c>
      <c r="K3364" s="4">
        <v>337.90499999999997</v>
      </c>
      <c r="L3364" s="4">
        <v>343.423</v>
      </c>
      <c r="M3364" s="4">
        <v>350.24799999999999</v>
      </c>
      <c r="N3364" s="4">
        <v>358.80900000000003</v>
      </c>
      <c r="O3364" s="4">
        <v>368.738</v>
      </c>
      <c r="P3364" s="4">
        <v>379.70600000000002</v>
      </c>
      <c r="Q3364" s="4">
        <v>389.983</v>
      </c>
      <c r="R3364" s="4">
        <v>397.22199999999998</v>
      </c>
      <c r="S3364" s="4">
        <v>400.411</v>
      </c>
      <c r="T3364" s="4">
        <v>397.42099999999999</v>
      </c>
      <c r="U3364" s="4">
        <v>383.47699999999998</v>
      </c>
      <c r="V3364" s="4">
        <v>348.54599999999999</v>
      </c>
      <c r="W3364" s="4">
        <v>292.52499999999998</v>
      </c>
      <c r="X3364" s="4">
        <v>216.05799999999999</v>
      </c>
      <c r="Y3364" s="4">
        <v>142.72800000000001</v>
      </c>
      <c r="Z3364" s="4">
        <v>72.106999999999999</v>
      </c>
      <c r="AA3364" s="4">
        <v>34.201999999999998</v>
      </c>
    </row>
    <row r="3365" spans="1:27" s="6" customFormat="1" x14ac:dyDescent="0.3">
      <c r="A3365" s="40">
        <v>3364</v>
      </c>
      <c r="B3365" s="18" t="s">
        <v>323</v>
      </c>
      <c r="C3365" s="43" t="s">
        <v>231</v>
      </c>
      <c r="D3365" s="41"/>
      <c r="E3365" s="41">
        <v>214</v>
      </c>
      <c r="F3365" s="41">
        <v>2090</v>
      </c>
      <c r="G3365" s="4">
        <v>291.20800000000003</v>
      </c>
      <c r="H3365" s="4">
        <v>301.47899999999998</v>
      </c>
      <c r="I3365" s="4">
        <v>310.95100000000002</v>
      </c>
      <c r="J3365" s="4">
        <v>319.00900000000001</v>
      </c>
      <c r="K3365" s="4">
        <v>325.13200000000001</v>
      </c>
      <c r="L3365" s="4">
        <v>330.11399999999998</v>
      </c>
      <c r="M3365" s="4">
        <v>336.21100000000001</v>
      </c>
      <c r="N3365" s="4">
        <v>343.995</v>
      </c>
      <c r="O3365" s="4">
        <v>353.74299999999999</v>
      </c>
      <c r="P3365" s="4">
        <v>365.09199999999998</v>
      </c>
      <c r="Q3365" s="4">
        <v>376.41899999999998</v>
      </c>
      <c r="R3365" s="4">
        <v>385.51100000000002</v>
      </c>
      <c r="S3365" s="4">
        <v>390.51900000000001</v>
      </c>
      <c r="T3365" s="4">
        <v>389.75</v>
      </c>
      <c r="U3365" s="4">
        <v>379.745</v>
      </c>
      <c r="V3365" s="4">
        <v>354.85300000000001</v>
      </c>
      <c r="W3365" s="4">
        <v>305.16199999999998</v>
      </c>
      <c r="X3365" s="4">
        <v>233.40299999999999</v>
      </c>
      <c r="Y3365" s="4">
        <v>149.22</v>
      </c>
      <c r="Z3365" s="4">
        <v>79.959000000000003</v>
      </c>
      <c r="AA3365" s="4">
        <v>38.805999999999997</v>
      </c>
    </row>
    <row r="3366" spans="1:27" s="6" customFormat="1" x14ac:dyDescent="0.3">
      <c r="A3366" s="40">
        <v>3365</v>
      </c>
      <c r="B3366" s="18" t="s">
        <v>323</v>
      </c>
      <c r="C3366" s="43" t="s">
        <v>231</v>
      </c>
      <c r="D3366" s="41"/>
      <c r="E3366" s="41">
        <v>214</v>
      </c>
      <c r="F3366" s="41">
        <v>2095</v>
      </c>
      <c r="G3366" s="4">
        <v>280.98700000000002</v>
      </c>
      <c r="H3366" s="4">
        <v>290.44400000000002</v>
      </c>
      <c r="I3366" s="4">
        <v>299.161</v>
      </c>
      <c r="J3366" s="4">
        <v>306.92099999999999</v>
      </c>
      <c r="K3366" s="4">
        <v>312.68599999999998</v>
      </c>
      <c r="L3366" s="4">
        <v>318.01299999999998</v>
      </c>
      <c r="M3366" s="4">
        <v>323.53800000000001</v>
      </c>
      <c r="N3366" s="4">
        <v>330.52199999999999</v>
      </c>
      <c r="O3366" s="4">
        <v>339.411</v>
      </c>
      <c r="P3366" s="4">
        <v>350.48500000000001</v>
      </c>
      <c r="Q3366" s="4">
        <v>362.185</v>
      </c>
      <c r="R3366" s="4">
        <v>372.447</v>
      </c>
      <c r="S3366" s="4">
        <v>379.52600000000001</v>
      </c>
      <c r="T3366" s="4">
        <v>380.89699999999999</v>
      </c>
      <c r="U3366" s="4">
        <v>373.55099999999999</v>
      </c>
      <c r="V3366" s="4">
        <v>352.988</v>
      </c>
      <c r="W3366" s="4">
        <v>312.66899999999998</v>
      </c>
      <c r="X3366" s="4">
        <v>245.54900000000001</v>
      </c>
      <c r="Y3366" s="4">
        <v>162.84399999999999</v>
      </c>
      <c r="Z3366" s="4">
        <v>84.483999999999995</v>
      </c>
      <c r="AA3366" s="4">
        <v>43.533000000000001</v>
      </c>
    </row>
    <row r="3367" spans="1:27" s="6" customFormat="1" x14ac:dyDescent="0.3">
      <c r="A3367" s="40">
        <v>3366</v>
      </c>
      <c r="B3367" s="18" t="s">
        <v>323</v>
      </c>
      <c r="C3367" s="43" t="s">
        <v>231</v>
      </c>
      <c r="D3367" s="41"/>
      <c r="E3367" s="41">
        <v>214</v>
      </c>
      <c r="F3367" s="41">
        <v>2100</v>
      </c>
      <c r="G3367" s="4">
        <v>271.42700000000002</v>
      </c>
      <c r="H3367" s="4">
        <v>280.29399999999998</v>
      </c>
      <c r="I3367" s="4">
        <v>288.34100000000001</v>
      </c>
      <c r="J3367" s="4">
        <v>295.50400000000002</v>
      </c>
      <c r="K3367" s="4">
        <v>301.18200000000002</v>
      </c>
      <c r="L3367" s="4">
        <v>306.23500000000001</v>
      </c>
      <c r="M3367" s="4">
        <v>312.06400000000002</v>
      </c>
      <c r="N3367" s="4">
        <v>318.404</v>
      </c>
      <c r="O3367" s="4">
        <v>326.40499999999997</v>
      </c>
      <c r="P3367" s="4">
        <v>336.51400000000001</v>
      </c>
      <c r="Q3367" s="4">
        <v>347.93200000000002</v>
      </c>
      <c r="R3367" s="4">
        <v>358.69</v>
      </c>
      <c r="S3367" s="4">
        <v>367.16199999999998</v>
      </c>
      <c r="T3367" s="4">
        <v>370.92899999999997</v>
      </c>
      <c r="U3367" s="4">
        <v>366.18700000000001</v>
      </c>
      <c r="V3367" s="4">
        <v>348.82600000000002</v>
      </c>
      <c r="W3367" s="4">
        <v>313.08600000000001</v>
      </c>
      <c r="X3367" s="4">
        <v>253.85499999999999</v>
      </c>
      <c r="Y3367" s="4">
        <v>173.24</v>
      </c>
      <c r="Z3367" s="4">
        <v>93.331999999999994</v>
      </c>
      <c r="AA3367" s="4">
        <v>47.218000000000004</v>
      </c>
    </row>
    <row r="3368" spans="1:27" s="6" customFormat="1" x14ac:dyDescent="0.3">
      <c r="A3368" s="40">
        <v>3367</v>
      </c>
      <c r="B3368" s="18" t="s">
        <v>323</v>
      </c>
      <c r="C3368" s="43" t="s">
        <v>232</v>
      </c>
      <c r="D3368" s="41"/>
      <c r="E3368" s="41">
        <v>308</v>
      </c>
      <c r="F3368" s="41">
        <v>2015</v>
      </c>
      <c r="G3368" s="4">
        <v>4.8460000000000001</v>
      </c>
      <c r="H3368" s="4">
        <v>4.6120000000000001</v>
      </c>
      <c r="I3368" s="4">
        <v>4.3360000000000003</v>
      </c>
      <c r="J3368" s="4">
        <v>4.7679999999999998</v>
      </c>
      <c r="K3368" s="4">
        <v>5.1120000000000001</v>
      </c>
      <c r="L3368" s="4">
        <v>5.6180000000000003</v>
      </c>
      <c r="M3368" s="4">
        <v>4.5090000000000003</v>
      </c>
      <c r="N3368" s="4">
        <v>3.371</v>
      </c>
      <c r="O3368" s="4">
        <v>2.5489999999999999</v>
      </c>
      <c r="P3368" s="4">
        <v>2.2290000000000001</v>
      </c>
      <c r="Q3368" s="4">
        <v>2.9369999999999998</v>
      </c>
      <c r="R3368" s="4">
        <v>2.2389999999999999</v>
      </c>
      <c r="S3368" s="4">
        <v>1.6040000000000001</v>
      </c>
      <c r="T3368" s="4">
        <v>1.214</v>
      </c>
      <c r="U3368" s="4">
        <v>1.089</v>
      </c>
      <c r="V3368" s="4">
        <v>0.96499999999999997</v>
      </c>
      <c r="W3368" s="4">
        <v>0.63</v>
      </c>
      <c r="X3368" s="4">
        <v>0.44500000000000001</v>
      </c>
      <c r="Y3368" s="4">
        <v>0.13300000000000001</v>
      </c>
      <c r="Z3368" s="4">
        <v>3.5000000000000003E-2</v>
      </c>
      <c r="AA3368" s="4">
        <v>2E-3</v>
      </c>
    </row>
    <row r="3369" spans="1:27" s="6" customFormat="1" x14ac:dyDescent="0.3">
      <c r="A3369" s="40">
        <v>3368</v>
      </c>
      <c r="B3369" s="18" t="s">
        <v>323</v>
      </c>
      <c r="C3369" s="43" t="s">
        <v>232</v>
      </c>
      <c r="D3369" s="41"/>
      <c r="E3369" s="41">
        <v>308</v>
      </c>
      <c r="F3369" s="41">
        <v>2020</v>
      </c>
      <c r="G3369" s="4">
        <v>4.6680000000000001</v>
      </c>
      <c r="H3369" s="4">
        <v>4.7489999999999997</v>
      </c>
      <c r="I3369" s="4">
        <v>4.556</v>
      </c>
      <c r="J3369" s="4">
        <v>4.1890000000000001</v>
      </c>
      <c r="K3369" s="4">
        <v>4.4370000000000003</v>
      </c>
      <c r="L3369" s="4">
        <v>4.702</v>
      </c>
      <c r="M3369" s="4">
        <v>5.2709999999999999</v>
      </c>
      <c r="N3369" s="4">
        <v>4.2569999999999997</v>
      </c>
      <c r="O3369" s="4">
        <v>3.1960000000000002</v>
      </c>
      <c r="P3369" s="4">
        <v>2.4329999999999998</v>
      </c>
      <c r="Q3369" s="4">
        <v>2.141</v>
      </c>
      <c r="R3369" s="4">
        <v>2.83</v>
      </c>
      <c r="S3369" s="4">
        <v>2.1320000000000001</v>
      </c>
      <c r="T3369" s="4">
        <v>1.4950000000000001</v>
      </c>
      <c r="U3369" s="4">
        <v>1.091</v>
      </c>
      <c r="V3369" s="4">
        <v>0.90200000000000002</v>
      </c>
      <c r="W3369" s="4">
        <v>0.72899999999999998</v>
      </c>
      <c r="X3369" s="4">
        <v>0.34499999999999997</v>
      </c>
      <c r="Y3369" s="4">
        <v>0.17499999999999999</v>
      </c>
      <c r="Z3369" s="4">
        <v>3.4000000000000002E-2</v>
      </c>
      <c r="AA3369" s="4">
        <v>5.0000000000000001E-3</v>
      </c>
    </row>
    <row r="3370" spans="1:27" s="6" customFormat="1" x14ac:dyDescent="0.3">
      <c r="A3370" s="40">
        <v>3369</v>
      </c>
      <c r="B3370" s="18" t="s">
        <v>323</v>
      </c>
      <c r="C3370" s="43" t="s">
        <v>232</v>
      </c>
      <c r="D3370" s="41"/>
      <c r="E3370" s="41">
        <v>308</v>
      </c>
      <c r="F3370" s="41">
        <v>2025</v>
      </c>
      <c r="G3370" s="4">
        <v>4.194</v>
      </c>
      <c r="H3370" s="4">
        <v>4.585</v>
      </c>
      <c r="I3370" s="4">
        <v>4.7</v>
      </c>
      <c r="J3370" s="4">
        <v>4.43</v>
      </c>
      <c r="K3370" s="4">
        <v>3.9060000000000001</v>
      </c>
      <c r="L3370" s="4">
        <v>4.0860000000000003</v>
      </c>
      <c r="M3370" s="4">
        <v>4.407</v>
      </c>
      <c r="N3370" s="4">
        <v>5.048</v>
      </c>
      <c r="O3370" s="4">
        <v>4.0979999999999999</v>
      </c>
      <c r="P3370" s="4">
        <v>3.0870000000000002</v>
      </c>
      <c r="Q3370" s="4">
        <v>2.35</v>
      </c>
      <c r="R3370" s="4">
        <v>2.0630000000000002</v>
      </c>
      <c r="S3370" s="4">
        <v>2.7069999999999999</v>
      </c>
      <c r="T3370" s="4">
        <v>1.9930000000000001</v>
      </c>
      <c r="U3370" s="4">
        <v>1.3440000000000001</v>
      </c>
      <c r="V3370" s="4">
        <v>0.91200000000000003</v>
      </c>
      <c r="W3370" s="4">
        <v>0.68899999999999995</v>
      </c>
      <c r="X3370" s="4">
        <v>0.41</v>
      </c>
      <c r="Y3370" s="4">
        <v>0.14000000000000001</v>
      </c>
      <c r="Z3370" s="4">
        <v>4.5999999999999999E-2</v>
      </c>
      <c r="AA3370" s="4">
        <v>5.0000000000000001E-3</v>
      </c>
    </row>
    <row r="3371" spans="1:27" s="6" customFormat="1" x14ac:dyDescent="0.3">
      <c r="A3371" s="40">
        <v>3370</v>
      </c>
      <c r="B3371" s="18" t="s">
        <v>323</v>
      </c>
      <c r="C3371" s="43" t="s">
        <v>232</v>
      </c>
      <c r="D3371" s="41"/>
      <c r="E3371" s="41">
        <v>308</v>
      </c>
      <c r="F3371" s="41">
        <v>2030</v>
      </c>
      <c r="G3371" s="4">
        <v>3.6869999999999998</v>
      </c>
      <c r="H3371" s="4">
        <v>4.1189999999999998</v>
      </c>
      <c r="I3371" s="4">
        <v>4.5410000000000004</v>
      </c>
      <c r="J3371" s="4">
        <v>4.5830000000000002</v>
      </c>
      <c r="K3371" s="4">
        <v>4.1630000000000003</v>
      </c>
      <c r="L3371" s="4">
        <v>3.58</v>
      </c>
      <c r="M3371" s="4">
        <v>3.8119999999999998</v>
      </c>
      <c r="N3371" s="4">
        <v>4.202</v>
      </c>
      <c r="O3371" s="4">
        <v>4.8949999999999996</v>
      </c>
      <c r="P3371" s="4">
        <v>3.9849999999999999</v>
      </c>
      <c r="Q3371" s="4">
        <v>3</v>
      </c>
      <c r="R3371" s="4">
        <v>2.2719999999999998</v>
      </c>
      <c r="S3371" s="4">
        <v>1.978</v>
      </c>
      <c r="T3371" s="4">
        <v>2.5390000000000001</v>
      </c>
      <c r="U3371" s="4">
        <v>1.794</v>
      </c>
      <c r="V3371" s="4">
        <v>1.1259999999999999</v>
      </c>
      <c r="W3371" s="4">
        <v>0.70199999999999996</v>
      </c>
      <c r="X3371" s="4">
        <v>0.39800000000000002</v>
      </c>
      <c r="Y3371" s="4">
        <v>0.17299999999999999</v>
      </c>
      <c r="Z3371" s="4">
        <v>3.9E-2</v>
      </c>
      <c r="AA3371" s="4">
        <v>7.0000000000000001E-3</v>
      </c>
    </row>
    <row r="3372" spans="1:27" s="6" customFormat="1" x14ac:dyDescent="0.3">
      <c r="A3372" s="40">
        <v>3371</v>
      </c>
      <c r="B3372" s="18" t="s">
        <v>323</v>
      </c>
      <c r="C3372" s="43" t="s">
        <v>232</v>
      </c>
      <c r="D3372" s="41"/>
      <c r="E3372" s="41">
        <v>308</v>
      </c>
      <c r="F3372" s="41">
        <v>2035</v>
      </c>
      <c r="G3372" s="4">
        <v>3.3969999999999998</v>
      </c>
      <c r="H3372" s="4">
        <v>3.62</v>
      </c>
      <c r="I3372" s="4">
        <v>4.077</v>
      </c>
      <c r="J3372" s="4">
        <v>4.4340000000000002</v>
      </c>
      <c r="K3372" s="4">
        <v>4.3449999999999998</v>
      </c>
      <c r="L3372" s="4">
        <v>3.8719999999999999</v>
      </c>
      <c r="M3372" s="4">
        <v>3.3380000000000001</v>
      </c>
      <c r="N3372" s="4">
        <v>3.633</v>
      </c>
      <c r="O3372" s="4">
        <v>4.07</v>
      </c>
      <c r="P3372" s="4">
        <v>4.782</v>
      </c>
      <c r="Q3372" s="4">
        <v>3.89</v>
      </c>
      <c r="R3372" s="4">
        <v>2.9119999999999999</v>
      </c>
      <c r="S3372" s="4">
        <v>2.1859999999999999</v>
      </c>
      <c r="T3372" s="4">
        <v>1.865</v>
      </c>
      <c r="U3372" s="4">
        <v>2.2919999999999998</v>
      </c>
      <c r="V3372" s="4">
        <v>1.508</v>
      </c>
      <c r="W3372" s="4">
        <v>0.86499999999999999</v>
      </c>
      <c r="X3372" s="4">
        <v>0.41699999999999998</v>
      </c>
      <c r="Y3372" s="4">
        <v>0.17100000000000001</v>
      </c>
      <c r="Z3372" s="4">
        <v>4.7E-2</v>
      </c>
      <c r="AA3372" s="4">
        <v>6.0000000000000001E-3</v>
      </c>
    </row>
    <row r="3373" spans="1:27" s="6" customFormat="1" x14ac:dyDescent="0.3">
      <c r="A3373" s="40">
        <v>3372</v>
      </c>
      <c r="B3373" s="18" t="s">
        <v>323</v>
      </c>
      <c r="C3373" s="43" t="s">
        <v>232</v>
      </c>
      <c r="D3373" s="41"/>
      <c r="E3373" s="41">
        <v>308</v>
      </c>
      <c r="F3373" s="41">
        <v>2040</v>
      </c>
      <c r="G3373" s="4">
        <v>3.306</v>
      </c>
      <c r="H3373" s="4">
        <v>3.33</v>
      </c>
      <c r="I3373" s="4">
        <v>3.5819999999999999</v>
      </c>
      <c r="J3373" s="4">
        <v>3.9729999999999999</v>
      </c>
      <c r="K3373" s="4">
        <v>4.1970000000000001</v>
      </c>
      <c r="L3373" s="4">
        <v>4.0529999999999999</v>
      </c>
      <c r="M3373" s="4">
        <v>3.6259999999999999</v>
      </c>
      <c r="N3373" s="4">
        <v>3.16</v>
      </c>
      <c r="O3373" s="4">
        <v>3.5049999999999999</v>
      </c>
      <c r="P3373" s="4">
        <v>3.9689999999999999</v>
      </c>
      <c r="Q3373" s="4">
        <v>4.681</v>
      </c>
      <c r="R3373" s="4">
        <v>3.79</v>
      </c>
      <c r="S3373" s="4">
        <v>2.8109999999999999</v>
      </c>
      <c r="T3373" s="4">
        <v>2.0680000000000001</v>
      </c>
      <c r="U3373" s="4">
        <v>1.704</v>
      </c>
      <c r="V3373" s="4">
        <v>1.946</v>
      </c>
      <c r="W3373" s="4">
        <v>1.163</v>
      </c>
      <c r="X3373" s="4">
        <v>0.52400000000000002</v>
      </c>
      <c r="Y3373" s="4">
        <v>0.185</v>
      </c>
      <c r="Z3373" s="4">
        <v>0.05</v>
      </c>
      <c r="AA3373" s="4">
        <v>8.0000000000000002E-3</v>
      </c>
    </row>
    <row r="3374" spans="1:27" s="6" customFormat="1" x14ac:dyDescent="0.3">
      <c r="A3374" s="40">
        <v>3373</v>
      </c>
      <c r="B3374" s="18" t="s">
        <v>323</v>
      </c>
      <c r="C3374" s="43" t="s">
        <v>232</v>
      </c>
      <c r="D3374" s="41"/>
      <c r="E3374" s="41">
        <v>308</v>
      </c>
      <c r="F3374" s="41">
        <v>2045</v>
      </c>
      <c r="G3374" s="4">
        <v>3.2240000000000002</v>
      </c>
      <c r="H3374" s="4">
        <v>3.2410000000000001</v>
      </c>
      <c r="I3374" s="4">
        <v>3.2909999999999999</v>
      </c>
      <c r="J3374" s="4">
        <v>3.476</v>
      </c>
      <c r="K3374" s="4">
        <v>3.7360000000000002</v>
      </c>
      <c r="L3374" s="4">
        <v>3.9049999999999998</v>
      </c>
      <c r="M3374" s="4">
        <v>3.8079999999999998</v>
      </c>
      <c r="N3374" s="4">
        <v>3.448</v>
      </c>
      <c r="O3374" s="4">
        <v>3.0369999999999999</v>
      </c>
      <c r="P3374" s="4">
        <v>3.4119999999999999</v>
      </c>
      <c r="Q3374" s="4">
        <v>3.8839999999999999</v>
      </c>
      <c r="R3374" s="4">
        <v>4.569</v>
      </c>
      <c r="S3374" s="4">
        <v>3.665</v>
      </c>
      <c r="T3374" s="4">
        <v>2.6669999999999998</v>
      </c>
      <c r="U3374" s="4">
        <v>1.9</v>
      </c>
      <c r="V3374" s="4">
        <v>1.466</v>
      </c>
      <c r="W3374" s="4">
        <v>1.508</v>
      </c>
      <c r="X3374" s="4">
        <v>0.72</v>
      </c>
      <c r="Y3374" s="4">
        <v>0.24099999999999999</v>
      </c>
      <c r="Z3374" s="4">
        <v>5.5E-2</v>
      </c>
      <c r="AA3374" s="4">
        <v>8.9999999999999993E-3</v>
      </c>
    </row>
    <row r="3375" spans="1:27" s="6" customFormat="1" x14ac:dyDescent="0.3">
      <c r="A3375" s="40">
        <v>3374</v>
      </c>
      <c r="B3375" s="18" t="s">
        <v>323</v>
      </c>
      <c r="C3375" s="43" t="s">
        <v>232</v>
      </c>
      <c r="D3375" s="41"/>
      <c r="E3375" s="41">
        <v>308</v>
      </c>
      <c r="F3375" s="41">
        <v>2050</v>
      </c>
      <c r="G3375" s="4">
        <v>3.028</v>
      </c>
      <c r="H3375" s="4">
        <v>3.1589999999999998</v>
      </c>
      <c r="I3375" s="4">
        <v>3.2040000000000002</v>
      </c>
      <c r="J3375" s="4">
        <v>3.1869999999999998</v>
      </c>
      <c r="K3375" s="4">
        <v>3.2410000000000001</v>
      </c>
      <c r="L3375" s="4">
        <v>3.4460000000000002</v>
      </c>
      <c r="M3375" s="4">
        <v>3.6629999999999998</v>
      </c>
      <c r="N3375" s="4">
        <v>3.633</v>
      </c>
      <c r="O3375" s="4">
        <v>3.3239999999999998</v>
      </c>
      <c r="P3375" s="4">
        <v>2.95</v>
      </c>
      <c r="Q3375" s="4">
        <v>3.3340000000000001</v>
      </c>
      <c r="R3375" s="4">
        <v>3.7930000000000001</v>
      </c>
      <c r="S3375" s="4">
        <v>4.4290000000000003</v>
      </c>
      <c r="T3375" s="4">
        <v>3.4860000000000002</v>
      </c>
      <c r="U3375" s="4">
        <v>2.4590000000000001</v>
      </c>
      <c r="V3375" s="4">
        <v>1.6479999999999999</v>
      </c>
      <c r="W3375" s="4">
        <v>1.1659999999999999</v>
      </c>
      <c r="X3375" s="4">
        <v>0.95599999999999996</v>
      </c>
      <c r="Y3375" s="4">
        <v>0.34100000000000003</v>
      </c>
      <c r="Z3375" s="4">
        <v>7.3999999999999996E-2</v>
      </c>
      <c r="AA3375" s="4">
        <v>0.01</v>
      </c>
    </row>
    <row r="3376" spans="1:27" s="6" customFormat="1" x14ac:dyDescent="0.3">
      <c r="A3376" s="40">
        <v>3375</v>
      </c>
      <c r="B3376" s="18" t="s">
        <v>323</v>
      </c>
      <c r="C3376" s="43" t="s">
        <v>232</v>
      </c>
      <c r="D3376" s="41"/>
      <c r="E3376" s="41">
        <v>308</v>
      </c>
      <c r="F3376" s="41">
        <v>2055</v>
      </c>
      <c r="G3376" s="4">
        <v>2.7440000000000002</v>
      </c>
      <c r="H3376" s="4">
        <v>2.9670000000000001</v>
      </c>
      <c r="I3376" s="4">
        <v>3.1230000000000002</v>
      </c>
      <c r="J3376" s="4">
        <v>3.1030000000000002</v>
      </c>
      <c r="K3376" s="4">
        <v>2.9649999999999999</v>
      </c>
      <c r="L3376" s="4">
        <v>2.9660000000000002</v>
      </c>
      <c r="M3376" s="4">
        <v>3.214</v>
      </c>
      <c r="N3376" s="4">
        <v>3.4950000000000001</v>
      </c>
      <c r="O3376" s="4">
        <v>3.5110000000000001</v>
      </c>
      <c r="P3376" s="4">
        <v>3.238</v>
      </c>
      <c r="Q3376" s="4">
        <v>2.883</v>
      </c>
      <c r="R3376" s="4">
        <v>3.258</v>
      </c>
      <c r="S3376" s="4">
        <v>3.6829999999999998</v>
      </c>
      <c r="T3376" s="4">
        <v>4.2300000000000004</v>
      </c>
      <c r="U3376" s="4">
        <v>3.2250000000000001</v>
      </c>
      <c r="V3376" s="4">
        <v>2.149</v>
      </c>
      <c r="W3376" s="4">
        <v>1.325</v>
      </c>
      <c r="X3376" s="4">
        <v>0.75600000000000001</v>
      </c>
      <c r="Y3376" s="4">
        <v>0.46800000000000003</v>
      </c>
      <c r="Z3376" s="4">
        <v>0.11</v>
      </c>
      <c r="AA3376" s="4">
        <v>1.4E-2</v>
      </c>
    </row>
    <row r="3377" spans="1:27" s="6" customFormat="1" x14ac:dyDescent="0.3">
      <c r="A3377" s="40">
        <v>3376</v>
      </c>
      <c r="B3377" s="18" t="s">
        <v>323</v>
      </c>
      <c r="C3377" s="43" t="s">
        <v>232</v>
      </c>
      <c r="D3377" s="41"/>
      <c r="E3377" s="41">
        <v>308</v>
      </c>
      <c r="F3377" s="41">
        <v>2060</v>
      </c>
      <c r="G3377" s="4">
        <v>2.4620000000000002</v>
      </c>
      <c r="H3377" s="4">
        <v>2.6859999999999999</v>
      </c>
      <c r="I3377" s="4">
        <v>2.931</v>
      </c>
      <c r="J3377" s="4">
        <v>3.028</v>
      </c>
      <c r="K3377" s="4">
        <v>2.891</v>
      </c>
      <c r="L3377" s="4">
        <v>2.7029999999999998</v>
      </c>
      <c r="M3377" s="4">
        <v>2.7469999999999999</v>
      </c>
      <c r="N3377" s="4">
        <v>3.056</v>
      </c>
      <c r="O3377" s="4">
        <v>3.3809999999999998</v>
      </c>
      <c r="P3377" s="4">
        <v>3.431</v>
      </c>
      <c r="Q3377" s="4">
        <v>3.173</v>
      </c>
      <c r="R3377" s="4">
        <v>2.82</v>
      </c>
      <c r="S3377" s="4">
        <v>3.1680000000000001</v>
      </c>
      <c r="T3377" s="4">
        <v>3.5270000000000001</v>
      </c>
      <c r="U3377" s="4">
        <v>3.9279999999999999</v>
      </c>
      <c r="V3377" s="4">
        <v>2.8319999999999999</v>
      </c>
      <c r="W3377" s="4">
        <v>1.7330000000000001</v>
      </c>
      <c r="X3377" s="4">
        <v>0.875</v>
      </c>
      <c r="Y3377" s="4">
        <v>0.379</v>
      </c>
      <c r="Z3377" s="4">
        <v>0.156</v>
      </c>
      <c r="AA3377" s="4">
        <v>2.1000000000000001E-2</v>
      </c>
    </row>
    <row r="3378" spans="1:27" s="6" customFormat="1" x14ac:dyDescent="0.3">
      <c r="A3378" s="40">
        <v>3377</v>
      </c>
      <c r="B3378" s="18" t="s">
        <v>323</v>
      </c>
      <c r="C3378" s="43" t="s">
        <v>232</v>
      </c>
      <c r="D3378" s="41"/>
      <c r="E3378" s="41">
        <v>308</v>
      </c>
      <c r="F3378" s="41">
        <v>2065</v>
      </c>
      <c r="G3378" s="4">
        <v>2.2650000000000001</v>
      </c>
      <c r="H3378" s="4">
        <v>2.407</v>
      </c>
      <c r="I3378" s="4">
        <v>2.6539999999999999</v>
      </c>
      <c r="J3378" s="4">
        <v>2.843</v>
      </c>
      <c r="K3378" s="4">
        <v>2.8290000000000002</v>
      </c>
      <c r="L3378" s="4">
        <v>2.6440000000000001</v>
      </c>
      <c r="M3378" s="4">
        <v>2.4969999999999999</v>
      </c>
      <c r="N3378" s="4">
        <v>2.5979999999999999</v>
      </c>
      <c r="O3378" s="4">
        <v>2.9529999999999998</v>
      </c>
      <c r="P3378" s="4">
        <v>3.306</v>
      </c>
      <c r="Q3378" s="4">
        <v>3.3679999999999999</v>
      </c>
      <c r="R3378" s="4">
        <v>3.109</v>
      </c>
      <c r="S3378" s="4">
        <v>2.7440000000000002</v>
      </c>
      <c r="T3378" s="4">
        <v>3.0459999999999998</v>
      </c>
      <c r="U3378" s="4">
        <v>3.2949999999999999</v>
      </c>
      <c r="V3378" s="4">
        <v>3.4740000000000002</v>
      </c>
      <c r="W3378" s="4">
        <v>2.2970000000000002</v>
      </c>
      <c r="X3378" s="4">
        <v>1.17</v>
      </c>
      <c r="Y3378" s="4">
        <v>0.45300000000000001</v>
      </c>
      <c r="Z3378" s="4">
        <v>0.13200000000000001</v>
      </c>
      <c r="AA3378" s="4">
        <v>3.1E-2</v>
      </c>
    </row>
    <row r="3379" spans="1:27" s="6" customFormat="1" x14ac:dyDescent="0.3">
      <c r="A3379" s="40">
        <v>3378</v>
      </c>
      <c r="B3379" s="18" t="s">
        <v>323</v>
      </c>
      <c r="C3379" s="43" t="s">
        <v>232</v>
      </c>
      <c r="D3379" s="41"/>
      <c r="E3379" s="41">
        <v>308</v>
      </c>
      <c r="F3379" s="41">
        <v>2070</v>
      </c>
      <c r="G3379" s="4">
        <v>2.1560000000000001</v>
      </c>
      <c r="H3379" s="4">
        <v>2.214</v>
      </c>
      <c r="I3379" s="4">
        <v>2.3769999999999998</v>
      </c>
      <c r="J3379" s="4">
        <v>2.57</v>
      </c>
      <c r="K3379" s="4">
        <v>2.6539999999999999</v>
      </c>
      <c r="L3379" s="4">
        <v>2.597</v>
      </c>
      <c r="M3379" s="4">
        <v>2.4510000000000001</v>
      </c>
      <c r="N3379" s="4">
        <v>2.3610000000000002</v>
      </c>
      <c r="O3379" s="4">
        <v>2.504</v>
      </c>
      <c r="P3379" s="4">
        <v>2.8849999999999998</v>
      </c>
      <c r="Q3379" s="4">
        <v>3.2480000000000002</v>
      </c>
      <c r="R3379" s="4">
        <v>3.3029999999999999</v>
      </c>
      <c r="S3379" s="4">
        <v>3.0329999999999999</v>
      </c>
      <c r="T3379" s="4">
        <v>2.6469999999999998</v>
      </c>
      <c r="U3379" s="4">
        <v>2.8610000000000002</v>
      </c>
      <c r="V3379" s="4">
        <v>2.9380000000000002</v>
      </c>
      <c r="W3379" s="4">
        <v>2.8410000000000002</v>
      </c>
      <c r="X3379" s="4">
        <v>1.58</v>
      </c>
      <c r="Y3379" s="4">
        <v>0.622</v>
      </c>
      <c r="Z3379" s="4">
        <v>0.16200000000000001</v>
      </c>
      <c r="AA3379" s="4">
        <v>0.03</v>
      </c>
    </row>
    <row r="3380" spans="1:27" s="6" customFormat="1" x14ac:dyDescent="0.3">
      <c r="A3380" s="40">
        <v>3379</v>
      </c>
      <c r="B3380" s="18" t="s">
        <v>323</v>
      </c>
      <c r="C3380" s="43" t="s">
        <v>232</v>
      </c>
      <c r="D3380" s="41"/>
      <c r="E3380" s="41">
        <v>308</v>
      </c>
      <c r="F3380" s="41">
        <v>2075</v>
      </c>
      <c r="G3380" s="4">
        <v>2.0640000000000001</v>
      </c>
      <c r="H3380" s="4">
        <v>2.1080000000000001</v>
      </c>
      <c r="I3380" s="4">
        <v>2.1869999999999998</v>
      </c>
      <c r="J3380" s="4">
        <v>2.298</v>
      </c>
      <c r="K3380" s="4">
        <v>2.3929999999999998</v>
      </c>
      <c r="L3380" s="4">
        <v>2.4369999999999998</v>
      </c>
      <c r="M3380" s="4">
        <v>2.415</v>
      </c>
      <c r="N3380" s="4">
        <v>2.3239999999999998</v>
      </c>
      <c r="O3380" s="4">
        <v>2.274</v>
      </c>
      <c r="P3380" s="4">
        <v>2.4430000000000001</v>
      </c>
      <c r="Q3380" s="4">
        <v>2.8340000000000001</v>
      </c>
      <c r="R3380" s="4">
        <v>3.19</v>
      </c>
      <c r="S3380" s="4">
        <v>3.2290000000000001</v>
      </c>
      <c r="T3380" s="4">
        <v>2.931</v>
      </c>
      <c r="U3380" s="4">
        <v>2.4990000000000001</v>
      </c>
      <c r="V3380" s="4">
        <v>2.573</v>
      </c>
      <c r="W3380" s="4">
        <v>2.4350000000000001</v>
      </c>
      <c r="X3380" s="4">
        <v>1.99</v>
      </c>
      <c r="Y3380" s="4">
        <v>0.86</v>
      </c>
      <c r="Z3380" s="4">
        <v>0.23100000000000001</v>
      </c>
      <c r="AA3380" s="4">
        <v>3.5999999999999997E-2</v>
      </c>
    </row>
    <row r="3381" spans="1:27" s="6" customFormat="1" x14ac:dyDescent="0.3">
      <c r="A3381" s="40">
        <v>3380</v>
      </c>
      <c r="B3381" s="18" t="s">
        <v>323</v>
      </c>
      <c r="C3381" s="43" t="s">
        <v>232</v>
      </c>
      <c r="D3381" s="41"/>
      <c r="E3381" s="41">
        <v>308</v>
      </c>
      <c r="F3381" s="41">
        <v>2080</v>
      </c>
      <c r="G3381" s="4">
        <v>1.9410000000000001</v>
      </c>
      <c r="H3381" s="4">
        <v>2.0190000000000001</v>
      </c>
      <c r="I3381" s="4">
        <v>2.081</v>
      </c>
      <c r="J3381" s="4">
        <v>2.1139999999999999</v>
      </c>
      <c r="K3381" s="4">
        <v>2.1349999999999998</v>
      </c>
      <c r="L3381" s="4">
        <v>2.1920000000000002</v>
      </c>
      <c r="M3381" s="4">
        <v>2.2690000000000001</v>
      </c>
      <c r="N3381" s="4">
        <v>2.2959999999999998</v>
      </c>
      <c r="O3381" s="4">
        <v>2.2400000000000002</v>
      </c>
      <c r="P3381" s="4">
        <v>2.218</v>
      </c>
      <c r="Q3381" s="4">
        <v>2.399</v>
      </c>
      <c r="R3381" s="4">
        <v>2.786</v>
      </c>
      <c r="S3381" s="4">
        <v>3.121</v>
      </c>
      <c r="T3381" s="4">
        <v>3.1280000000000001</v>
      </c>
      <c r="U3381" s="4">
        <v>2.7759999999999998</v>
      </c>
      <c r="V3381" s="4">
        <v>2.2639999999999998</v>
      </c>
      <c r="W3381" s="4">
        <v>2.157</v>
      </c>
      <c r="X3381" s="4">
        <v>1.7350000000000001</v>
      </c>
      <c r="Y3381" s="4">
        <v>1.1120000000000001</v>
      </c>
      <c r="Z3381" s="4">
        <v>0.33200000000000002</v>
      </c>
      <c r="AA3381" s="4">
        <v>5.1999999999999998E-2</v>
      </c>
    </row>
    <row r="3382" spans="1:27" s="6" customFormat="1" x14ac:dyDescent="0.3">
      <c r="A3382" s="40">
        <v>3381</v>
      </c>
      <c r="B3382" s="18" t="s">
        <v>323</v>
      </c>
      <c r="C3382" s="43" t="s">
        <v>232</v>
      </c>
      <c r="D3382" s="41"/>
      <c r="E3382" s="41">
        <v>308</v>
      </c>
      <c r="F3382" s="41">
        <v>2085</v>
      </c>
      <c r="G3382" s="4">
        <v>1.7849999999999999</v>
      </c>
      <c r="H3382" s="4">
        <v>1.9</v>
      </c>
      <c r="I3382" s="4">
        <v>1.9950000000000001</v>
      </c>
      <c r="J3382" s="4">
        <v>2.0129999999999999</v>
      </c>
      <c r="K3382" s="4">
        <v>1.962</v>
      </c>
      <c r="L3382" s="4">
        <v>1.9470000000000001</v>
      </c>
      <c r="M3382" s="4">
        <v>2.036</v>
      </c>
      <c r="N3382" s="4">
        <v>2.1589999999999998</v>
      </c>
      <c r="O3382" s="4">
        <v>2.2189999999999999</v>
      </c>
      <c r="P3382" s="4">
        <v>2.1890000000000001</v>
      </c>
      <c r="Q3382" s="4">
        <v>2.1789999999999998</v>
      </c>
      <c r="R3382" s="4">
        <v>2.3580000000000001</v>
      </c>
      <c r="S3382" s="4">
        <v>2.73</v>
      </c>
      <c r="T3382" s="4">
        <v>3.0310000000000001</v>
      </c>
      <c r="U3382" s="4">
        <v>2.97</v>
      </c>
      <c r="V3382" s="4">
        <v>2.5270000000000001</v>
      </c>
      <c r="W3382" s="4">
        <v>1.92</v>
      </c>
      <c r="X3382" s="4">
        <v>1.5620000000000001</v>
      </c>
      <c r="Y3382" s="4">
        <v>0.99399999999999999</v>
      </c>
      <c r="Z3382" s="4">
        <v>0.442</v>
      </c>
      <c r="AA3382" s="4">
        <v>7.8E-2</v>
      </c>
    </row>
    <row r="3383" spans="1:27" s="6" customFormat="1" x14ac:dyDescent="0.3">
      <c r="A3383" s="40">
        <v>3382</v>
      </c>
      <c r="B3383" s="18" t="s">
        <v>323</v>
      </c>
      <c r="C3383" s="43" t="s">
        <v>232</v>
      </c>
      <c r="D3383" s="41"/>
      <c r="E3383" s="41">
        <v>308</v>
      </c>
      <c r="F3383" s="41">
        <v>2090</v>
      </c>
      <c r="G3383" s="4">
        <v>1.629</v>
      </c>
      <c r="H3383" s="4">
        <v>1.7470000000000001</v>
      </c>
      <c r="I3383" s="4">
        <v>1.877</v>
      </c>
      <c r="J3383" s="4">
        <v>1.931</v>
      </c>
      <c r="K3383" s="4">
        <v>1.8720000000000001</v>
      </c>
      <c r="L3383" s="4">
        <v>1.788</v>
      </c>
      <c r="M3383" s="4">
        <v>1.804</v>
      </c>
      <c r="N3383" s="4">
        <v>1.9339999999999999</v>
      </c>
      <c r="O3383" s="4">
        <v>2.0880000000000001</v>
      </c>
      <c r="P3383" s="4">
        <v>2.1720000000000002</v>
      </c>
      <c r="Q3383" s="4">
        <v>2.1520000000000001</v>
      </c>
      <c r="R3383" s="4">
        <v>2.1429999999999998</v>
      </c>
      <c r="S3383" s="4">
        <v>2.3149999999999999</v>
      </c>
      <c r="T3383" s="4">
        <v>2.657</v>
      </c>
      <c r="U3383" s="4">
        <v>2.891</v>
      </c>
      <c r="V3383" s="4">
        <v>2.72</v>
      </c>
      <c r="W3383" s="4">
        <v>2.16</v>
      </c>
      <c r="X3383" s="4">
        <v>1.415</v>
      </c>
      <c r="Y3383" s="4">
        <v>0.91700000000000004</v>
      </c>
      <c r="Z3383" s="4">
        <v>0.41099999999999998</v>
      </c>
      <c r="AA3383" s="4">
        <v>0.11</v>
      </c>
    </row>
    <row r="3384" spans="1:27" s="6" customFormat="1" x14ac:dyDescent="0.3">
      <c r="A3384" s="40">
        <v>3383</v>
      </c>
      <c r="B3384" s="18" t="s">
        <v>323</v>
      </c>
      <c r="C3384" s="43" t="s">
        <v>232</v>
      </c>
      <c r="D3384" s="41"/>
      <c r="E3384" s="41">
        <v>308</v>
      </c>
      <c r="F3384" s="41">
        <v>2095</v>
      </c>
      <c r="G3384" s="4">
        <v>1.5049999999999999</v>
      </c>
      <c r="H3384" s="4">
        <v>1.5940000000000001</v>
      </c>
      <c r="I3384" s="4">
        <v>1.726</v>
      </c>
      <c r="J3384" s="4">
        <v>1.819</v>
      </c>
      <c r="K3384" s="4">
        <v>1.8029999999999999</v>
      </c>
      <c r="L3384" s="4">
        <v>1.7130000000000001</v>
      </c>
      <c r="M3384" s="4">
        <v>1.6559999999999999</v>
      </c>
      <c r="N3384" s="4">
        <v>1.7110000000000001</v>
      </c>
      <c r="O3384" s="4">
        <v>1.8720000000000001</v>
      </c>
      <c r="P3384" s="4">
        <v>2.0430000000000001</v>
      </c>
      <c r="Q3384" s="4">
        <v>2.137</v>
      </c>
      <c r="R3384" s="4">
        <v>2.1190000000000002</v>
      </c>
      <c r="S3384" s="4">
        <v>2.105</v>
      </c>
      <c r="T3384" s="4">
        <v>2.258</v>
      </c>
      <c r="U3384" s="4">
        <v>2.5430000000000001</v>
      </c>
      <c r="V3384" s="4">
        <v>2.6589999999999998</v>
      </c>
      <c r="W3384" s="4">
        <v>2.3410000000000002</v>
      </c>
      <c r="X3384" s="4">
        <v>1.615</v>
      </c>
      <c r="Y3384" s="4">
        <v>0.85</v>
      </c>
      <c r="Z3384" s="4">
        <v>0.39200000000000002</v>
      </c>
      <c r="AA3384" s="4">
        <v>0.114</v>
      </c>
    </row>
    <row r="3385" spans="1:27" s="6" customFormat="1" x14ac:dyDescent="0.3">
      <c r="A3385" s="40">
        <v>3384</v>
      </c>
      <c r="B3385" s="18" t="s">
        <v>323</v>
      </c>
      <c r="C3385" s="43" t="s">
        <v>232</v>
      </c>
      <c r="D3385" s="41"/>
      <c r="E3385" s="41">
        <v>308</v>
      </c>
      <c r="F3385" s="41">
        <v>2100</v>
      </c>
      <c r="G3385" s="4">
        <v>1.4239999999999999</v>
      </c>
      <c r="H3385" s="4">
        <v>1.4730000000000001</v>
      </c>
      <c r="I3385" s="4">
        <v>1.575</v>
      </c>
      <c r="J3385" s="4">
        <v>1.673</v>
      </c>
      <c r="K3385" s="4">
        <v>1.7010000000000001</v>
      </c>
      <c r="L3385" s="4">
        <v>1.659</v>
      </c>
      <c r="M3385" s="4">
        <v>1.5960000000000001</v>
      </c>
      <c r="N3385" s="4">
        <v>1.5720000000000001</v>
      </c>
      <c r="O3385" s="4">
        <v>1.6519999999999999</v>
      </c>
      <c r="P3385" s="4">
        <v>1.831</v>
      </c>
      <c r="Q3385" s="4">
        <v>2.0139999999999998</v>
      </c>
      <c r="R3385" s="4">
        <v>2.1080000000000001</v>
      </c>
      <c r="S3385" s="4">
        <v>2.085</v>
      </c>
      <c r="T3385" s="4">
        <v>2.0579999999999998</v>
      </c>
      <c r="U3385" s="4">
        <v>2.17</v>
      </c>
      <c r="V3385" s="4">
        <v>2.355</v>
      </c>
      <c r="W3385" s="4">
        <v>2.31</v>
      </c>
      <c r="X3385" s="4">
        <v>1.7769999999999999</v>
      </c>
      <c r="Y3385" s="4">
        <v>0.99</v>
      </c>
      <c r="Z3385" s="4">
        <v>0.374</v>
      </c>
      <c r="AA3385" s="4">
        <v>0.115</v>
      </c>
    </row>
    <row r="3386" spans="1:27" s="6" customFormat="1" x14ac:dyDescent="0.3">
      <c r="A3386" s="40">
        <v>3385</v>
      </c>
      <c r="B3386" s="18" t="s">
        <v>323</v>
      </c>
      <c r="C3386" s="43" t="s">
        <v>233</v>
      </c>
      <c r="D3386" s="41">
        <v>25</v>
      </c>
      <c r="E3386" s="41">
        <v>312</v>
      </c>
      <c r="F3386" s="41">
        <v>2015</v>
      </c>
      <c r="G3386" s="4">
        <v>13.036</v>
      </c>
      <c r="H3386" s="4">
        <v>13.983000000000001</v>
      </c>
      <c r="I3386" s="4">
        <v>15.815</v>
      </c>
      <c r="J3386" s="4">
        <v>16.827000000000002</v>
      </c>
      <c r="K3386" s="4">
        <v>14.606999999999999</v>
      </c>
      <c r="L3386" s="4">
        <v>9.8049999999999997</v>
      </c>
      <c r="M3386" s="4">
        <v>11.956</v>
      </c>
      <c r="N3386" s="4">
        <v>14.468999999999999</v>
      </c>
      <c r="O3386" s="4">
        <v>18.991</v>
      </c>
      <c r="P3386" s="4">
        <v>19.172000000000001</v>
      </c>
      <c r="Q3386" s="4">
        <v>19.315999999999999</v>
      </c>
      <c r="R3386" s="4">
        <v>16.048999999999999</v>
      </c>
      <c r="S3386" s="4">
        <v>14.997</v>
      </c>
      <c r="T3386" s="4">
        <v>12.847</v>
      </c>
      <c r="U3386" s="4">
        <v>9.7539999999999996</v>
      </c>
      <c r="V3386" s="4">
        <v>7.1950000000000003</v>
      </c>
      <c r="W3386" s="4">
        <v>5.9160000000000004</v>
      </c>
      <c r="X3386" s="4">
        <v>3.9129999999999998</v>
      </c>
      <c r="Y3386" s="4">
        <v>1.88</v>
      </c>
      <c r="Z3386" s="4">
        <v>0.69199999999999995</v>
      </c>
      <c r="AA3386" s="4">
        <v>0.156</v>
      </c>
    </row>
    <row r="3387" spans="1:27" s="6" customFormat="1" x14ac:dyDescent="0.3">
      <c r="A3387" s="40">
        <v>3386</v>
      </c>
      <c r="B3387" s="18" t="s">
        <v>323</v>
      </c>
      <c r="C3387" s="43" t="s">
        <v>233</v>
      </c>
      <c r="D3387" s="41">
        <v>25</v>
      </c>
      <c r="E3387" s="41">
        <v>312</v>
      </c>
      <c r="F3387" s="41">
        <v>2020</v>
      </c>
      <c r="G3387" s="4">
        <v>11.64</v>
      </c>
      <c r="H3387" s="4">
        <v>12.936</v>
      </c>
      <c r="I3387" s="4">
        <v>13.897</v>
      </c>
      <c r="J3387" s="4">
        <v>15.403</v>
      </c>
      <c r="K3387" s="4">
        <v>16.114000000000001</v>
      </c>
      <c r="L3387" s="4">
        <v>13.944000000000001</v>
      </c>
      <c r="M3387" s="4">
        <v>9.3179999999999996</v>
      </c>
      <c r="N3387" s="4">
        <v>11.609</v>
      </c>
      <c r="O3387" s="4">
        <v>14.207000000000001</v>
      </c>
      <c r="P3387" s="4">
        <v>18.757000000000001</v>
      </c>
      <c r="Q3387" s="4">
        <v>18.95</v>
      </c>
      <c r="R3387" s="4">
        <v>19.016999999999999</v>
      </c>
      <c r="S3387" s="4">
        <v>15.637</v>
      </c>
      <c r="T3387" s="4">
        <v>14.428000000000001</v>
      </c>
      <c r="U3387" s="4">
        <v>12.143000000000001</v>
      </c>
      <c r="V3387" s="4">
        <v>8.8960000000000008</v>
      </c>
      <c r="W3387" s="4">
        <v>6.1369999999999996</v>
      </c>
      <c r="X3387" s="4">
        <v>4.51</v>
      </c>
      <c r="Y3387" s="4">
        <v>2.476</v>
      </c>
      <c r="Z3387" s="4">
        <v>0.89100000000000001</v>
      </c>
      <c r="AA3387" s="4">
        <v>0.23100000000000001</v>
      </c>
    </row>
    <row r="3388" spans="1:27" s="6" customFormat="1" x14ac:dyDescent="0.3">
      <c r="A3388" s="40">
        <v>3387</v>
      </c>
      <c r="B3388" s="18" t="s">
        <v>323</v>
      </c>
      <c r="C3388" s="43" t="s">
        <v>233</v>
      </c>
      <c r="D3388" s="41">
        <v>25</v>
      </c>
      <c r="E3388" s="41">
        <v>312</v>
      </c>
      <c r="F3388" s="41">
        <v>2025</v>
      </c>
      <c r="G3388" s="4">
        <v>11.73</v>
      </c>
      <c r="H3388" s="4">
        <v>11.564</v>
      </c>
      <c r="I3388" s="4">
        <v>12.871</v>
      </c>
      <c r="J3388" s="4">
        <v>13.586</v>
      </c>
      <c r="K3388" s="4">
        <v>14.867000000000001</v>
      </c>
      <c r="L3388" s="4">
        <v>15.611000000000001</v>
      </c>
      <c r="M3388" s="4">
        <v>13.567</v>
      </c>
      <c r="N3388" s="4">
        <v>9.0589999999999993</v>
      </c>
      <c r="O3388" s="4">
        <v>11.411</v>
      </c>
      <c r="P3388" s="4">
        <v>14.037000000000001</v>
      </c>
      <c r="Q3388" s="4">
        <v>18.568000000000001</v>
      </c>
      <c r="R3388" s="4">
        <v>18.687999999999999</v>
      </c>
      <c r="S3388" s="4">
        <v>18.582999999999998</v>
      </c>
      <c r="T3388" s="4">
        <v>15.098000000000001</v>
      </c>
      <c r="U3388" s="4">
        <v>13.706</v>
      </c>
      <c r="V3388" s="4">
        <v>11.162000000000001</v>
      </c>
      <c r="W3388" s="4">
        <v>7.6829999999999998</v>
      </c>
      <c r="X3388" s="4">
        <v>4.7649999999999997</v>
      </c>
      <c r="Y3388" s="4">
        <v>2.9279999999999999</v>
      </c>
      <c r="Z3388" s="4">
        <v>1.214</v>
      </c>
      <c r="AA3388" s="4">
        <v>0.315</v>
      </c>
    </row>
    <row r="3389" spans="1:27" s="6" customFormat="1" x14ac:dyDescent="0.3">
      <c r="A3389" s="40">
        <v>3388</v>
      </c>
      <c r="B3389" s="18" t="s">
        <v>323</v>
      </c>
      <c r="C3389" s="43" t="s">
        <v>233</v>
      </c>
      <c r="D3389" s="41">
        <v>25</v>
      </c>
      <c r="E3389" s="41">
        <v>312</v>
      </c>
      <c r="F3389" s="41">
        <v>2030</v>
      </c>
      <c r="G3389" s="4">
        <v>12.332000000000001</v>
      </c>
      <c r="H3389" s="4">
        <v>11.678000000000001</v>
      </c>
      <c r="I3389" s="4">
        <v>11.518000000000001</v>
      </c>
      <c r="J3389" s="4">
        <v>12.662000000000001</v>
      </c>
      <c r="K3389" s="4">
        <v>13.23</v>
      </c>
      <c r="L3389" s="4">
        <v>14.526999999999999</v>
      </c>
      <c r="M3389" s="4">
        <v>15.348000000000001</v>
      </c>
      <c r="N3389" s="4">
        <v>13.377000000000001</v>
      </c>
      <c r="O3389" s="4">
        <v>8.9239999999999995</v>
      </c>
      <c r="P3389" s="4">
        <v>11.292999999999999</v>
      </c>
      <c r="Q3389" s="4">
        <v>13.907</v>
      </c>
      <c r="R3389" s="4">
        <v>18.34</v>
      </c>
      <c r="S3389" s="4">
        <v>18.303000000000001</v>
      </c>
      <c r="T3389" s="4">
        <v>18.007000000000001</v>
      </c>
      <c r="U3389" s="4">
        <v>14.41</v>
      </c>
      <c r="V3389" s="4">
        <v>12.689</v>
      </c>
      <c r="W3389" s="4">
        <v>9.7479999999999993</v>
      </c>
      <c r="X3389" s="4">
        <v>6.0640000000000001</v>
      </c>
      <c r="Y3389" s="4">
        <v>3.169</v>
      </c>
      <c r="Z3389" s="4">
        <v>1.482</v>
      </c>
      <c r="AA3389" s="4">
        <v>0.442</v>
      </c>
    </row>
    <row r="3390" spans="1:27" s="6" customFormat="1" x14ac:dyDescent="0.3">
      <c r="A3390" s="40">
        <v>3389</v>
      </c>
      <c r="B3390" s="18" t="s">
        <v>323</v>
      </c>
      <c r="C3390" s="43" t="s">
        <v>233</v>
      </c>
      <c r="D3390" s="41">
        <v>25</v>
      </c>
      <c r="E3390" s="41">
        <v>312</v>
      </c>
      <c r="F3390" s="41">
        <v>2035</v>
      </c>
      <c r="G3390" s="4">
        <v>12.285</v>
      </c>
      <c r="H3390" s="4">
        <v>12.285</v>
      </c>
      <c r="I3390" s="4">
        <v>11.638</v>
      </c>
      <c r="J3390" s="4">
        <v>11.324</v>
      </c>
      <c r="K3390" s="4">
        <v>12.326000000000001</v>
      </c>
      <c r="L3390" s="4">
        <v>12.911</v>
      </c>
      <c r="M3390" s="4">
        <v>14.285</v>
      </c>
      <c r="N3390" s="4">
        <v>15.167</v>
      </c>
      <c r="O3390" s="4">
        <v>13.237</v>
      </c>
      <c r="P3390" s="4">
        <v>8.8249999999999993</v>
      </c>
      <c r="Q3390" s="4">
        <v>11.189</v>
      </c>
      <c r="R3390" s="4">
        <v>13.743</v>
      </c>
      <c r="S3390" s="4">
        <v>17.992999999999999</v>
      </c>
      <c r="T3390" s="4">
        <v>17.785</v>
      </c>
      <c r="U3390" s="4">
        <v>17.253</v>
      </c>
      <c r="V3390" s="4">
        <v>13.423</v>
      </c>
      <c r="W3390" s="4">
        <v>11.194000000000001</v>
      </c>
      <c r="X3390" s="4">
        <v>7.8150000000000004</v>
      </c>
      <c r="Y3390" s="4">
        <v>4.1239999999999997</v>
      </c>
      <c r="Z3390" s="4">
        <v>1.6519999999999999</v>
      </c>
      <c r="AA3390" s="4">
        <v>0.57199999999999995</v>
      </c>
    </row>
    <row r="3391" spans="1:27" s="6" customFormat="1" x14ac:dyDescent="0.3">
      <c r="A3391" s="40">
        <v>3390</v>
      </c>
      <c r="B3391" s="18" t="s">
        <v>323</v>
      </c>
      <c r="C3391" s="43" t="s">
        <v>233</v>
      </c>
      <c r="D3391" s="41">
        <v>25</v>
      </c>
      <c r="E3391" s="41">
        <v>312</v>
      </c>
      <c r="F3391" s="41">
        <v>2040</v>
      </c>
      <c r="G3391" s="4">
        <v>11.51</v>
      </c>
      <c r="H3391" s="4">
        <v>12.237</v>
      </c>
      <c r="I3391" s="4">
        <v>12.244</v>
      </c>
      <c r="J3391" s="4">
        <v>11.442</v>
      </c>
      <c r="K3391" s="4">
        <v>10.989000000000001</v>
      </c>
      <c r="L3391" s="4">
        <v>12.01</v>
      </c>
      <c r="M3391" s="4">
        <v>12.672000000000001</v>
      </c>
      <c r="N3391" s="4">
        <v>14.106999999999999</v>
      </c>
      <c r="O3391" s="4">
        <v>15.023999999999999</v>
      </c>
      <c r="P3391" s="4">
        <v>13.122</v>
      </c>
      <c r="Q3391" s="4">
        <v>8.74</v>
      </c>
      <c r="R3391" s="4">
        <v>11.061</v>
      </c>
      <c r="S3391" s="4">
        <v>13.503</v>
      </c>
      <c r="T3391" s="4">
        <v>17.527999999999999</v>
      </c>
      <c r="U3391" s="4">
        <v>17.102</v>
      </c>
      <c r="V3391" s="4">
        <v>16.163</v>
      </c>
      <c r="W3391" s="4">
        <v>11.949</v>
      </c>
      <c r="X3391" s="4">
        <v>9.1020000000000003</v>
      </c>
      <c r="Y3391" s="4">
        <v>5.4240000000000004</v>
      </c>
      <c r="Z3391" s="4">
        <v>2.2130000000000001</v>
      </c>
      <c r="AA3391" s="4">
        <v>0.67900000000000005</v>
      </c>
    </row>
    <row r="3392" spans="1:27" s="6" customFormat="1" x14ac:dyDescent="0.3">
      <c r="A3392" s="40">
        <v>3391</v>
      </c>
      <c r="B3392" s="18" t="s">
        <v>323</v>
      </c>
      <c r="C3392" s="43" t="s">
        <v>233</v>
      </c>
      <c r="D3392" s="41">
        <v>25</v>
      </c>
      <c r="E3392" s="41">
        <v>312</v>
      </c>
      <c r="F3392" s="41">
        <v>2045</v>
      </c>
      <c r="G3392" s="4">
        <v>10.571999999999999</v>
      </c>
      <c r="H3392" s="4">
        <v>11.462999999999999</v>
      </c>
      <c r="I3392" s="4">
        <v>12.198</v>
      </c>
      <c r="J3392" s="4">
        <v>12.048999999999999</v>
      </c>
      <c r="K3392" s="4">
        <v>11.109</v>
      </c>
      <c r="L3392" s="4">
        <v>10.677</v>
      </c>
      <c r="M3392" s="4">
        <v>11.773999999999999</v>
      </c>
      <c r="N3392" s="4">
        <v>12.500999999999999</v>
      </c>
      <c r="O3392" s="4">
        <v>13.973000000000001</v>
      </c>
      <c r="P3392" s="4">
        <v>14.907</v>
      </c>
      <c r="Q3392" s="4">
        <v>13.018000000000001</v>
      </c>
      <c r="R3392" s="4">
        <v>8.641</v>
      </c>
      <c r="S3392" s="4">
        <v>10.879</v>
      </c>
      <c r="T3392" s="4">
        <v>13.180999999999999</v>
      </c>
      <c r="U3392" s="4">
        <v>16.908999999999999</v>
      </c>
      <c r="V3392" s="4">
        <v>16.103999999999999</v>
      </c>
      <c r="W3392" s="4">
        <v>14.510999999999999</v>
      </c>
      <c r="X3392" s="4">
        <v>9.8420000000000005</v>
      </c>
      <c r="Y3392" s="4">
        <v>6.4420000000000002</v>
      </c>
      <c r="Z3392" s="4">
        <v>2.99</v>
      </c>
      <c r="AA3392" s="4">
        <v>0.90800000000000003</v>
      </c>
    </row>
    <row r="3393" spans="1:27" s="6" customFormat="1" x14ac:dyDescent="0.3">
      <c r="A3393" s="40">
        <v>3392</v>
      </c>
      <c r="B3393" s="18" t="s">
        <v>323</v>
      </c>
      <c r="C3393" s="43" t="s">
        <v>233</v>
      </c>
      <c r="D3393" s="41">
        <v>25</v>
      </c>
      <c r="E3393" s="41">
        <v>312</v>
      </c>
      <c r="F3393" s="41">
        <v>2050</v>
      </c>
      <c r="G3393" s="4">
        <v>9.8689999999999998</v>
      </c>
      <c r="H3393" s="4">
        <v>10.525</v>
      </c>
      <c r="I3393" s="4">
        <v>11.423</v>
      </c>
      <c r="J3393" s="4">
        <v>12.006</v>
      </c>
      <c r="K3393" s="4">
        <v>11.717000000000001</v>
      </c>
      <c r="L3393" s="4">
        <v>10.797000000000001</v>
      </c>
      <c r="M3393" s="4">
        <v>10.445</v>
      </c>
      <c r="N3393" s="4">
        <v>11.606</v>
      </c>
      <c r="O3393" s="4">
        <v>12.374000000000001</v>
      </c>
      <c r="P3393" s="4">
        <v>13.863</v>
      </c>
      <c r="Q3393" s="4">
        <v>14.8</v>
      </c>
      <c r="R3393" s="4">
        <v>12.891</v>
      </c>
      <c r="S3393" s="4">
        <v>8.5069999999999997</v>
      </c>
      <c r="T3393" s="4">
        <v>10.64</v>
      </c>
      <c r="U3393" s="4">
        <v>12.752000000000001</v>
      </c>
      <c r="V3393" s="4">
        <v>15.997999999999999</v>
      </c>
      <c r="W3393" s="4">
        <v>14.569000000000001</v>
      </c>
      <c r="X3393" s="4">
        <v>12.098000000000001</v>
      </c>
      <c r="Y3393" s="4">
        <v>7.0960000000000001</v>
      </c>
      <c r="Z3393" s="4">
        <v>3.6440000000000001</v>
      </c>
      <c r="AA3393" s="4">
        <v>1.256</v>
      </c>
    </row>
    <row r="3394" spans="1:27" s="6" customFormat="1" x14ac:dyDescent="0.3">
      <c r="A3394" s="40">
        <v>3393</v>
      </c>
      <c r="B3394" s="18" t="s">
        <v>323</v>
      </c>
      <c r="C3394" s="43" t="s">
        <v>233</v>
      </c>
      <c r="D3394" s="41">
        <v>25</v>
      </c>
      <c r="E3394" s="41">
        <v>312</v>
      </c>
      <c r="F3394" s="41">
        <v>2055</v>
      </c>
      <c r="G3394" s="4">
        <v>9.59</v>
      </c>
      <c r="H3394" s="4">
        <v>9.8260000000000005</v>
      </c>
      <c r="I3394" s="4">
        <v>10.487</v>
      </c>
      <c r="J3394" s="4">
        <v>11.242000000000001</v>
      </c>
      <c r="K3394" s="4">
        <v>11.689</v>
      </c>
      <c r="L3394" s="4">
        <v>11.420999999999999</v>
      </c>
      <c r="M3394" s="4">
        <v>10.577999999999999</v>
      </c>
      <c r="N3394" s="4">
        <v>10.289</v>
      </c>
      <c r="O3394" s="4">
        <v>11.491</v>
      </c>
      <c r="P3394" s="4">
        <v>12.278</v>
      </c>
      <c r="Q3394" s="4">
        <v>13.766999999999999</v>
      </c>
      <c r="R3394" s="4">
        <v>14.673</v>
      </c>
      <c r="S3394" s="4">
        <v>12.718999999999999</v>
      </c>
      <c r="T3394" s="4">
        <v>8.3360000000000003</v>
      </c>
      <c r="U3394" s="4">
        <v>10.324</v>
      </c>
      <c r="V3394" s="4">
        <v>12.117000000000001</v>
      </c>
      <c r="W3394" s="4">
        <v>14.579000000000001</v>
      </c>
      <c r="X3394" s="4">
        <v>12.286</v>
      </c>
      <c r="Y3394" s="4">
        <v>8.875</v>
      </c>
      <c r="Z3394" s="4">
        <v>4.1159999999999997</v>
      </c>
      <c r="AA3394" s="4">
        <v>1.6220000000000001</v>
      </c>
    </row>
    <row r="3395" spans="1:27" s="6" customFormat="1" x14ac:dyDescent="0.3">
      <c r="A3395" s="40">
        <v>3394</v>
      </c>
      <c r="B3395" s="18" t="s">
        <v>323</v>
      </c>
      <c r="C3395" s="43" t="s">
        <v>233</v>
      </c>
      <c r="D3395" s="41">
        <v>25</v>
      </c>
      <c r="E3395" s="41">
        <v>312</v>
      </c>
      <c r="F3395" s="41">
        <v>2060</v>
      </c>
      <c r="G3395" s="4">
        <v>9.6240000000000006</v>
      </c>
      <c r="H3395" s="4">
        <v>9.5470000000000006</v>
      </c>
      <c r="I3395" s="4">
        <v>9.7899999999999991</v>
      </c>
      <c r="J3395" s="4">
        <v>10.316000000000001</v>
      </c>
      <c r="K3395" s="4">
        <v>10.943</v>
      </c>
      <c r="L3395" s="4">
        <v>11.409000000000001</v>
      </c>
      <c r="M3395" s="4">
        <v>11.212999999999999</v>
      </c>
      <c r="N3395" s="4">
        <v>10.43</v>
      </c>
      <c r="O3395" s="4">
        <v>10.182</v>
      </c>
      <c r="P3395" s="4">
        <v>11.403</v>
      </c>
      <c r="Q3395" s="4">
        <v>12.194000000000001</v>
      </c>
      <c r="R3395" s="4">
        <v>13.654999999999999</v>
      </c>
      <c r="S3395" s="4">
        <v>14.494</v>
      </c>
      <c r="T3395" s="4">
        <v>12.489000000000001</v>
      </c>
      <c r="U3395" s="4">
        <v>8.1059999999999999</v>
      </c>
      <c r="V3395" s="4">
        <v>9.8480000000000008</v>
      </c>
      <c r="W3395" s="4">
        <v>11.116</v>
      </c>
      <c r="X3395" s="4">
        <v>12.429</v>
      </c>
      <c r="Y3395" s="4">
        <v>9.1690000000000005</v>
      </c>
      <c r="Z3395" s="4">
        <v>5.28</v>
      </c>
      <c r="AA3395" s="4">
        <v>1.954</v>
      </c>
    </row>
    <row r="3396" spans="1:27" s="6" customFormat="1" x14ac:dyDescent="0.3">
      <c r="A3396" s="40">
        <v>3395</v>
      </c>
      <c r="B3396" s="18" t="s">
        <v>323</v>
      </c>
      <c r="C3396" s="43" t="s">
        <v>233</v>
      </c>
      <c r="D3396" s="41">
        <v>25</v>
      </c>
      <c r="E3396" s="41">
        <v>312</v>
      </c>
      <c r="F3396" s="41">
        <v>2065</v>
      </c>
      <c r="G3396" s="4">
        <v>9.5790000000000006</v>
      </c>
      <c r="H3396" s="4">
        <v>9.5860000000000003</v>
      </c>
      <c r="I3396" s="4">
        <v>9.5129999999999999</v>
      </c>
      <c r="J3396" s="4">
        <v>9.6270000000000007</v>
      </c>
      <c r="K3396" s="4">
        <v>10.032999999999999</v>
      </c>
      <c r="L3396" s="4">
        <v>10.680999999999999</v>
      </c>
      <c r="M3396" s="4">
        <v>11.212</v>
      </c>
      <c r="N3396" s="4">
        <v>11.073</v>
      </c>
      <c r="O3396" s="4">
        <v>10.33</v>
      </c>
      <c r="P3396" s="4">
        <v>10.103</v>
      </c>
      <c r="Q3396" s="4">
        <v>11.33</v>
      </c>
      <c r="R3396" s="4">
        <v>12.101000000000001</v>
      </c>
      <c r="S3396" s="4">
        <v>13.503</v>
      </c>
      <c r="T3396" s="4">
        <v>14.257999999999999</v>
      </c>
      <c r="U3396" s="4">
        <v>12.178000000000001</v>
      </c>
      <c r="V3396" s="4">
        <v>7.7629999999999999</v>
      </c>
      <c r="W3396" s="4">
        <v>9.09</v>
      </c>
      <c r="X3396" s="4">
        <v>9.5739999999999998</v>
      </c>
      <c r="Y3396" s="4">
        <v>9.4280000000000008</v>
      </c>
      <c r="Z3396" s="4">
        <v>5.5890000000000004</v>
      </c>
      <c r="AA3396" s="4">
        <v>2.5329999999999999</v>
      </c>
    </row>
    <row r="3397" spans="1:27" s="6" customFormat="1" x14ac:dyDescent="0.3">
      <c r="A3397" s="40">
        <v>3396</v>
      </c>
      <c r="B3397" s="18" t="s">
        <v>323</v>
      </c>
      <c r="C3397" s="43" t="s">
        <v>233</v>
      </c>
      <c r="D3397" s="41">
        <v>25</v>
      </c>
      <c r="E3397" s="41">
        <v>312</v>
      </c>
      <c r="F3397" s="41">
        <v>2070</v>
      </c>
      <c r="G3397" s="4">
        <v>9.2469999999999999</v>
      </c>
      <c r="H3397" s="4">
        <v>9.5419999999999998</v>
      </c>
      <c r="I3397" s="4">
        <v>9.5549999999999997</v>
      </c>
      <c r="J3397" s="4">
        <v>9.3629999999999995</v>
      </c>
      <c r="K3397" s="4">
        <v>9.3629999999999995</v>
      </c>
      <c r="L3397" s="4">
        <v>9.7859999999999996</v>
      </c>
      <c r="M3397" s="4">
        <v>10.496</v>
      </c>
      <c r="N3397" s="4">
        <v>11.081</v>
      </c>
      <c r="O3397" s="4">
        <v>10.977</v>
      </c>
      <c r="P3397" s="4">
        <v>10.257</v>
      </c>
      <c r="Q3397" s="4">
        <v>10.039999999999999</v>
      </c>
      <c r="R3397" s="4">
        <v>11.249000000000001</v>
      </c>
      <c r="S3397" s="4">
        <v>11.98</v>
      </c>
      <c r="T3397" s="4">
        <v>13.305</v>
      </c>
      <c r="U3397" s="4">
        <v>13.932</v>
      </c>
      <c r="V3397" s="4">
        <v>11.702</v>
      </c>
      <c r="W3397" s="4">
        <v>7.2060000000000004</v>
      </c>
      <c r="X3397" s="4">
        <v>7.9059999999999997</v>
      </c>
      <c r="Y3397" s="4">
        <v>7.3760000000000003</v>
      </c>
      <c r="Z3397" s="4">
        <v>5.8849999999999998</v>
      </c>
      <c r="AA3397" s="4">
        <v>2.9249999999999998</v>
      </c>
    </row>
    <row r="3398" spans="1:27" s="6" customFormat="1" x14ac:dyDescent="0.3">
      <c r="A3398" s="40">
        <v>3397</v>
      </c>
      <c r="B3398" s="18" t="s">
        <v>323</v>
      </c>
      <c r="C3398" s="43" t="s">
        <v>233</v>
      </c>
      <c r="D3398" s="41">
        <v>25</v>
      </c>
      <c r="E3398" s="41">
        <v>312</v>
      </c>
      <c r="F3398" s="41">
        <v>2075</v>
      </c>
      <c r="G3398" s="4">
        <v>8.7200000000000006</v>
      </c>
      <c r="H3398" s="4">
        <v>9.2129999999999992</v>
      </c>
      <c r="I3398" s="4">
        <v>9.5129999999999999</v>
      </c>
      <c r="J3398" s="4">
        <v>9.4120000000000008</v>
      </c>
      <c r="K3398" s="4">
        <v>9.1129999999999995</v>
      </c>
      <c r="L3398" s="4">
        <v>9.1329999999999991</v>
      </c>
      <c r="M3398" s="4">
        <v>9.6150000000000002</v>
      </c>
      <c r="N3398" s="4">
        <v>10.375</v>
      </c>
      <c r="O3398" s="4">
        <v>10.994999999999999</v>
      </c>
      <c r="P3398" s="4">
        <v>10.907</v>
      </c>
      <c r="Q3398" s="4">
        <v>10.196</v>
      </c>
      <c r="R3398" s="4">
        <v>9.9719999999999995</v>
      </c>
      <c r="S3398" s="4">
        <v>11.143000000000001</v>
      </c>
      <c r="T3398" s="4">
        <v>11.819000000000001</v>
      </c>
      <c r="U3398" s="4">
        <v>13.028</v>
      </c>
      <c r="V3398" s="4">
        <v>13.433</v>
      </c>
      <c r="W3398" s="4">
        <v>10.927</v>
      </c>
      <c r="X3398" s="4">
        <v>6.327</v>
      </c>
      <c r="Y3398" s="4">
        <v>6.181</v>
      </c>
      <c r="Z3398" s="4">
        <v>4.7110000000000003</v>
      </c>
      <c r="AA3398" s="4">
        <v>3.26</v>
      </c>
    </row>
    <row r="3399" spans="1:27" s="6" customFormat="1" x14ac:dyDescent="0.3">
      <c r="A3399" s="40">
        <v>3398</v>
      </c>
      <c r="B3399" s="18" t="s">
        <v>323</v>
      </c>
      <c r="C3399" s="43" t="s">
        <v>233</v>
      </c>
      <c r="D3399" s="41">
        <v>25</v>
      </c>
      <c r="E3399" s="41">
        <v>312</v>
      </c>
      <c r="F3399" s="41">
        <v>2080</v>
      </c>
      <c r="G3399" s="4">
        <v>8.2469999999999999</v>
      </c>
      <c r="H3399" s="4">
        <v>8.6869999999999994</v>
      </c>
      <c r="I3399" s="4">
        <v>9.1869999999999994</v>
      </c>
      <c r="J3399" s="4">
        <v>9.3819999999999997</v>
      </c>
      <c r="K3399" s="4">
        <v>9.1820000000000004</v>
      </c>
      <c r="L3399" s="4">
        <v>8.8989999999999991</v>
      </c>
      <c r="M3399" s="4">
        <v>8.9719999999999995</v>
      </c>
      <c r="N3399" s="4">
        <v>9.5030000000000001</v>
      </c>
      <c r="O3399" s="4">
        <v>10.294</v>
      </c>
      <c r="P3399" s="4">
        <v>10.929</v>
      </c>
      <c r="Q3399" s="4">
        <v>10.852</v>
      </c>
      <c r="R3399" s="4">
        <v>10.135</v>
      </c>
      <c r="S3399" s="4">
        <v>9.8889999999999993</v>
      </c>
      <c r="T3399" s="4">
        <v>11.01</v>
      </c>
      <c r="U3399" s="4">
        <v>11.595000000000001</v>
      </c>
      <c r="V3399" s="4">
        <v>12.598000000000001</v>
      </c>
      <c r="W3399" s="4">
        <v>12.606999999999999</v>
      </c>
      <c r="X3399" s="4">
        <v>9.673</v>
      </c>
      <c r="Y3399" s="4">
        <v>5.0170000000000003</v>
      </c>
      <c r="Z3399" s="4">
        <v>4.0369999999999999</v>
      </c>
      <c r="AA3399" s="4">
        <v>3.032</v>
      </c>
    </row>
    <row r="3400" spans="1:27" s="6" customFormat="1" x14ac:dyDescent="0.3">
      <c r="A3400" s="40">
        <v>3399</v>
      </c>
      <c r="B3400" s="18" t="s">
        <v>323</v>
      </c>
      <c r="C3400" s="43" t="s">
        <v>233</v>
      </c>
      <c r="D3400" s="41">
        <v>25</v>
      </c>
      <c r="E3400" s="41">
        <v>312</v>
      </c>
      <c r="F3400" s="41">
        <v>2085</v>
      </c>
      <c r="G3400" s="4">
        <v>7.97</v>
      </c>
      <c r="H3400" s="4">
        <v>8.218</v>
      </c>
      <c r="I3400" s="4">
        <v>8.6639999999999997</v>
      </c>
      <c r="J3400" s="4">
        <v>9.0649999999999995</v>
      </c>
      <c r="K3400" s="4">
        <v>9.1669999999999998</v>
      </c>
      <c r="L3400" s="4">
        <v>8.9830000000000005</v>
      </c>
      <c r="M3400" s="4">
        <v>8.75</v>
      </c>
      <c r="N3400" s="4">
        <v>8.8680000000000003</v>
      </c>
      <c r="O3400" s="4">
        <v>9.4280000000000008</v>
      </c>
      <c r="P3400" s="4">
        <v>10.238</v>
      </c>
      <c r="Q3400" s="4">
        <v>10.879</v>
      </c>
      <c r="R3400" s="4">
        <v>10.792</v>
      </c>
      <c r="S3400" s="4">
        <v>10.057</v>
      </c>
      <c r="T3400" s="4">
        <v>9.7810000000000006</v>
      </c>
      <c r="U3400" s="4">
        <v>10.819000000000001</v>
      </c>
      <c r="V3400" s="4">
        <v>11.244</v>
      </c>
      <c r="W3400" s="4">
        <v>11.881</v>
      </c>
      <c r="X3400" s="4">
        <v>11.254</v>
      </c>
      <c r="Y3400" s="4">
        <v>7.7770000000000001</v>
      </c>
      <c r="Z3400" s="4">
        <v>3.347</v>
      </c>
      <c r="AA3400" s="4">
        <v>2.762</v>
      </c>
    </row>
    <row r="3401" spans="1:27" s="6" customFormat="1" x14ac:dyDescent="0.3">
      <c r="A3401" s="40">
        <v>3400</v>
      </c>
      <c r="B3401" s="18" t="s">
        <v>323</v>
      </c>
      <c r="C3401" s="43" t="s">
        <v>233</v>
      </c>
      <c r="D3401" s="41">
        <v>25</v>
      </c>
      <c r="E3401" s="41">
        <v>312</v>
      </c>
      <c r="F3401" s="41">
        <v>2090</v>
      </c>
      <c r="G3401" s="4">
        <v>7.859</v>
      </c>
      <c r="H3401" s="4">
        <v>7.944</v>
      </c>
      <c r="I3401" s="4">
        <v>8.1969999999999992</v>
      </c>
      <c r="J3401" s="4">
        <v>8.5489999999999995</v>
      </c>
      <c r="K3401" s="4">
        <v>8.8670000000000009</v>
      </c>
      <c r="L3401" s="4">
        <v>8.9819999999999993</v>
      </c>
      <c r="M3401" s="4">
        <v>8.8460000000000001</v>
      </c>
      <c r="N3401" s="4">
        <v>8.6549999999999994</v>
      </c>
      <c r="O3401" s="4">
        <v>8.8019999999999996</v>
      </c>
      <c r="P3401" s="4">
        <v>9.3780000000000001</v>
      </c>
      <c r="Q3401" s="4">
        <v>10.191000000000001</v>
      </c>
      <c r="R3401" s="4">
        <v>10.824999999999999</v>
      </c>
      <c r="S3401" s="4">
        <v>10.72</v>
      </c>
      <c r="T3401" s="4">
        <v>9.9600000000000009</v>
      </c>
      <c r="U3401" s="4">
        <v>9.6280000000000001</v>
      </c>
      <c r="V3401" s="4">
        <v>10.521000000000001</v>
      </c>
      <c r="W3401" s="4">
        <v>10.651999999999999</v>
      </c>
      <c r="X3401" s="4">
        <v>10.688000000000001</v>
      </c>
      <c r="Y3401" s="4">
        <v>9.1649999999999991</v>
      </c>
      <c r="Z3401" s="4">
        <v>5.298</v>
      </c>
      <c r="AA3401" s="4">
        <v>2.452</v>
      </c>
    </row>
    <row r="3402" spans="1:27" s="6" customFormat="1" x14ac:dyDescent="0.3">
      <c r="A3402" s="40">
        <v>3401</v>
      </c>
      <c r="B3402" s="18" t="s">
        <v>323</v>
      </c>
      <c r="C3402" s="43" t="s">
        <v>233</v>
      </c>
      <c r="D3402" s="41">
        <v>25</v>
      </c>
      <c r="E3402" s="41">
        <v>312</v>
      </c>
      <c r="F3402" s="41">
        <v>2095</v>
      </c>
      <c r="G3402" s="4">
        <v>7.7830000000000004</v>
      </c>
      <c r="H3402" s="4">
        <v>7.8330000000000002</v>
      </c>
      <c r="I3402" s="4">
        <v>7.9240000000000004</v>
      </c>
      <c r="J3402" s="4">
        <v>8.093</v>
      </c>
      <c r="K3402" s="4">
        <v>8.3680000000000003</v>
      </c>
      <c r="L3402" s="4">
        <v>8.6989999999999998</v>
      </c>
      <c r="M3402" s="4">
        <v>8.8580000000000005</v>
      </c>
      <c r="N3402" s="4">
        <v>8.7590000000000003</v>
      </c>
      <c r="O3402" s="4">
        <v>8.5950000000000006</v>
      </c>
      <c r="P3402" s="4">
        <v>8.7569999999999997</v>
      </c>
      <c r="Q3402" s="4">
        <v>9.3379999999999992</v>
      </c>
      <c r="R3402" s="4">
        <v>10.145</v>
      </c>
      <c r="S3402" s="4">
        <v>10.76</v>
      </c>
      <c r="T3402" s="4">
        <v>10.627000000000001</v>
      </c>
      <c r="U3402" s="4">
        <v>9.82</v>
      </c>
      <c r="V3402" s="4">
        <v>9.3840000000000003</v>
      </c>
      <c r="W3402" s="4">
        <v>10.007999999999999</v>
      </c>
      <c r="X3402" s="4">
        <v>9.6519999999999992</v>
      </c>
      <c r="Y3402" s="4">
        <v>8.8109999999999999</v>
      </c>
      <c r="Z3402" s="4">
        <v>6.3730000000000002</v>
      </c>
      <c r="AA3402" s="4">
        <v>3.1920000000000002</v>
      </c>
    </row>
    <row r="3403" spans="1:27" s="6" customFormat="1" x14ac:dyDescent="0.3">
      <c r="A3403" s="40">
        <v>3402</v>
      </c>
      <c r="B3403" s="18" t="s">
        <v>323</v>
      </c>
      <c r="C3403" s="43" t="s">
        <v>233</v>
      </c>
      <c r="D3403" s="41">
        <v>25</v>
      </c>
      <c r="E3403" s="41">
        <v>312</v>
      </c>
      <c r="F3403" s="41">
        <v>2100</v>
      </c>
      <c r="G3403" s="4">
        <v>7.6079999999999997</v>
      </c>
      <c r="H3403" s="4">
        <v>7.7610000000000001</v>
      </c>
      <c r="I3403" s="4">
        <v>7.8159999999999998</v>
      </c>
      <c r="J3403" s="4">
        <v>7.83</v>
      </c>
      <c r="K3403" s="4">
        <v>7.9290000000000003</v>
      </c>
      <c r="L3403" s="4">
        <v>8.2149999999999999</v>
      </c>
      <c r="M3403" s="4">
        <v>8.5839999999999996</v>
      </c>
      <c r="N3403" s="4">
        <v>8.7799999999999994</v>
      </c>
      <c r="O3403" s="4">
        <v>8.7040000000000006</v>
      </c>
      <c r="P3403" s="4">
        <v>8.5530000000000008</v>
      </c>
      <c r="Q3403" s="4">
        <v>8.7240000000000002</v>
      </c>
      <c r="R3403" s="4">
        <v>9.3000000000000007</v>
      </c>
      <c r="S3403" s="4">
        <v>10.090999999999999</v>
      </c>
      <c r="T3403" s="4">
        <v>10.678000000000001</v>
      </c>
      <c r="U3403" s="4">
        <v>10.494</v>
      </c>
      <c r="V3403" s="4">
        <v>9.5920000000000005</v>
      </c>
      <c r="W3403" s="4">
        <v>8.9640000000000004</v>
      </c>
      <c r="X3403" s="4">
        <v>9.1340000000000003</v>
      </c>
      <c r="Y3403" s="4">
        <v>8.0540000000000003</v>
      </c>
      <c r="Z3403" s="4">
        <v>6.2530000000000001</v>
      </c>
      <c r="AA3403" s="4">
        <v>4.0460000000000003</v>
      </c>
    </row>
    <row r="3404" spans="1:27" s="6" customFormat="1" x14ac:dyDescent="0.3">
      <c r="A3404" s="40">
        <v>3403</v>
      </c>
      <c r="B3404" s="18" t="s">
        <v>323</v>
      </c>
      <c r="C3404" s="43" t="s">
        <v>234</v>
      </c>
      <c r="D3404" s="41"/>
      <c r="E3404" s="41">
        <v>332</v>
      </c>
      <c r="F3404" s="41">
        <v>2015</v>
      </c>
      <c r="G3404" s="4">
        <v>606.70699999999999</v>
      </c>
      <c r="H3404" s="4">
        <v>595.71299999999997</v>
      </c>
      <c r="I3404" s="4">
        <v>573.53399999999999</v>
      </c>
      <c r="J3404" s="4">
        <v>554.79100000000005</v>
      </c>
      <c r="K3404" s="4">
        <v>522.81799999999998</v>
      </c>
      <c r="L3404" s="4">
        <v>486.54500000000002</v>
      </c>
      <c r="M3404" s="4">
        <v>440.54199999999997</v>
      </c>
      <c r="N3404" s="4">
        <v>340.50599999999997</v>
      </c>
      <c r="O3404" s="4">
        <v>269.2</v>
      </c>
      <c r="P3404" s="4">
        <v>238.422</v>
      </c>
      <c r="Q3404" s="4">
        <v>206.602</v>
      </c>
      <c r="R3404" s="4">
        <v>164.92500000000001</v>
      </c>
      <c r="S3404" s="4">
        <v>136.69499999999999</v>
      </c>
      <c r="T3404" s="4">
        <v>97.941999999999993</v>
      </c>
      <c r="U3404" s="4">
        <v>79.236999999999995</v>
      </c>
      <c r="V3404" s="4">
        <v>53.808</v>
      </c>
      <c r="W3404" s="4">
        <v>28.738</v>
      </c>
      <c r="X3404" s="4">
        <v>11.959</v>
      </c>
      <c r="Y3404" s="4">
        <v>3.9</v>
      </c>
      <c r="Z3404" s="4">
        <v>0.91600000000000004</v>
      </c>
      <c r="AA3404" s="4">
        <v>0.14399999999999999</v>
      </c>
    </row>
    <row r="3405" spans="1:27" s="6" customFormat="1" x14ac:dyDescent="0.3">
      <c r="A3405" s="40">
        <v>3404</v>
      </c>
      <c r="B3405" s="18" t="s">
        <v>323</v>
      </c>
      <c r="C3405" s="43" t="s">
        <v>234</v>
      </c>
      <c r="D3405" s="41"/>
      <c r="E3405" s="41">
        <v>332</v>
      </c>
      <c r="F3405" s="41">
        <v>2020</v>
      </c>
      <c r="G3405" s="4">
        <v>604.33799999999997</v>
      </c>
      <c r="H3405" s="4">
        <v>592.34500000000003</v>
      </c>
      <c r="I3405" s="4">
        <v>585.98800000000006</v>
      </c>
      <c r="J3405" s="4">
        <v>561.16099999999994</v>
      </c>
      <c r="K3405" s="4">
        <v>539.447</v>
      </c>
      <c r="L3405" s="4">
        <v>501.45699999999999</v>
      </c>
      <c r="M3405" s="4">
        <v>465.69600000000003</v>
      </c>
      <c r="N3405" s="4">
        <v>421.81900000000002</v>
      </c>
      <c r="O3405" s="4">
        <v>325.21899999999999</v>
      </c>
      <c r="P3405" s="4">
        <v>256.87299999999999</v>
      </c>
      <c r="Q3405" s="4">
        <v>227.16900000000001</v>
      </c>
      <c r="R3405" s="4">
        <v>195.273</v>
      </c>
      <c r="S3405" s="4">
        <v>153.08699999999999</v>
      </c>
      <c r="T3405" s="4">
        <v>122.584</v>
      </c>
      <c r="U3405" s="4">
        <v>82.667000000000002</v>
      </c>
      <c r="V3405" s="4">
        <v>59.963999999999999</v>
      </c>
      <c r="W3405" s="4">
        <v>34.76</v>
      </c>
      <c r="X3405" s="4">
        <v>15.196</v>
      </c>
      <c r="Y3405" s="4">
        <v>4.9050000000000002</v>
      </c>
      <c r="Z3405" s="4">
        <v>1.1819999999999999</v>
      </c>
      <c r="AA3405" s="4">
        <v>0.21</v>
      </c>
    </row>
    <row r="3406" spans="1:27" s="6" customFormat="1" x14ac:dyDescent="0.3">
      <c r="A3406" s="40">
        <v>3405</v>
      </c>
      <c r="B3406" s="18" t="s">
        <v>323</v>
      </c>
      <c r="C3406" s="43" t="s">
        <v>234</v>
      </c>
      <c r="D3406" s="41"/>
      <c r="E3406" s="41">
        <v>332</v>
      </c>
      <c r="F3406" s="41">
        <v>2025</v>
      </c>
      <c r="G3406" s="4">
        <v>593.91999999999996</v>
      </c>
      <c r="H3406" s="4">
        <v>591.55499999999995</v>
      </c>
      <c r="I3406" s="4">
        <v>583.46100000000001</v>
      </c>
      <c r="J3406" s="4">
        <v>574.26099999999997</v>
      </c>
      <c r="K3406" s="4">
        <v>546.61500000000001</v>
      </c>
      <c r="L3406" s="4">
        <v>518.82399999999996</v>
      </c>
      <c r="M3406" s="4">
        <v>481.34699999999998</v>
      </c>
      <c r="N3406" s="4">
        <v>447.428</v>
      </c>
      <c r="O3406" s="4">
        <v>405.50200000000001</v>
      </c>
      <c r="P3406" s="4">
        <v>311.99299999999999</v>
      </c>
      <c r="Q3406" s="4">
        <v>245.48599999999999</v>
      </c>
      <c r="R3406" s="4">
        <v>215.36</v>
      </c>
      <c r="S3406" s="4">
        <v>181.892</v>
      </c>
      <c r="T3406" s="4">
        <v>137.751</v>
      </c>
      <c r="U3406" s="4">
        <v>103.869</v>
      </c>
      <c r="V3406" s="4">
        <v>62.87</v>
      </c>
      <c r="W3406" s="4">
        <v>38.956000000000003</v>
      </c>
      <c r="X3406" s="4">
        <v>18.460999999999999</v>
      </c>
      <c r="Y3406" s="4">
        <v>6.2409999999999997</v>
      </c>
      <c r="Z3406" s="4">
        <v>1.48</v>
      </c>
      <c r="AA3406" s="4">
        <v>0.27300000000000002</v>
      </c>
    </row>
    <row r="3407" spans="1:27" s="6" customFormat="1" x14ac:dyDescent="0.3">
      <c r="A3407" s="40">
        <v>3406</v>
      </c>
      <c r="B3407" s="18" t="s">
        <v>323</v>
      </c>
      <c r="C3407" s="43" t="s">
        <v>234</v>
      </c>
      <c r="D3407" s="41"/>
      <c r="E3407" s="41">
        <v>332</v>
      </c>
      <c r="F3407" s="41">
        <v>2030</v>
      </c>
      <c r="G3407" s="4">
        <v>579.66499999999996</v>
      </c>
      <c r="H3407" s="4">
        <v>582.62599999999998</v>
      </c>
      <c r="I3407" s="4">
        <v>583.36400000000003</v>
      </c>
      <c r="J3407" s="4">
        <v>572.399</v>
      </c>
      <c r="K3407" s="4">
        <v>560.33799999999997</v>
      </c>
      <c r="L3407" s="4">
        <v>526.74300000000005</v>
      </c>
      <c r="M3407" s="4">
        <v>499.33699999999999</v>
      </c>
      <c r="N3407" s="4">
        <v>463.67</v>
      </c>
      <c r="O3407" s="4">
        <v>431.37599999999998</v>
      </c>
      <c r="P3407" s="4">
        <v>390.95800000000003</v>
      </c>
      <c r="Q3407" s="4">
        <v>299.38799999999998</v>
      </c>
      <c r="R3407" s="4">
        <v>233.35</v>
      </c>
      <c r="S3407" s="4">
        <v>201.191</v>
      </c>
      <c r="T3407" s="4">
        <v>164.24299999999999</v>
      </c>
      <c r="U3407" s="4">
        <v>117.16</v>
      </c>
      <c r="V3407" s="4">
        <v>79.385999999999996</v>
      </c>
      <c r="W3407" s="4">
        <v>41.073999999999998</v>
      </c>
      <c r="X3407" s="4">
        <v>20.779</v>
      </c>
      <c r="Y3407" s="4">
        <v>7.5890000000000004</v>
      </c>
      <c r="Z3407" s="4">
        <v>1.877</v>
      </c>
      <c r="AA3407" s="4">
        <v>0.34</v>
      </c>
    </row>
    <row r="3408" spans="1:27" s="6" customFormat="1" x14ac:dyDescent="0.3">
      <c r="A3408" s="40">
        <v>3407</v>
      </c>
      <c r="B3408" s="18" t="s">
        <v>323</v>
      </c>
      <c r="C3408" s="43" t="s">
        <v>234</v>
      </c>
      <c r="D3408" s="41"/>
      <c r="E3408" s="41">
        <v>332</v>
      </c>
      <c r="F3408" s="41">
        <v>2035</v>
      </c>
      <c r="G3408" s="4">
        <v>563.43200000000002</v>
      </c>
      <c r="H3408" s="4">
        <v>569.70600000000002</v>
      </c>
      <c r="I3408" s="4">
        <v>575.08299999999997</v>
      </c>
      <c r="J3408" s="4">
        <v>572.84299999999996</v>
      </c>
      <c r="K3408" s="4">
        <v>559.12199999999996</v>
      </c>
      <c r="L3408" s="4">
        <v>541.04499999999996</v>
      </c>
      <c r="M3408" s="4">
        <v>507.92700000000002</v>
      </c>
      <c r="N3408" s="4">
        <v>482.16300000000001</v>
      </c>
      <c r="O3408" s="4">
        <v>448.04899999999998</v>
      </c>
      <c r="P3408" s="4">
        <v>416.91699999999997</v>
      </c>
      <c r="Q3408" s="4">
        <v>376.596</v>
      </c>
      <c r="R3408" s="4">
        <v>285.54399999999998</v>
      </c>
      <c r="S3408" s="4">
        <v>218.58099999999999</v>
      </c>
      <c r="T3408" s="4">
        <v>182.23699999999999</v>
      </c>
      <c r="U3408" s="4">
        <v>140.21299999999999</v>
      </c>
      <c r="V3408" s="4">
        <v>89.984999999999999</v>
      </c>
      <c r="W3408" s="4">
        <v>52.152999999999999</v>
      </c>
      <c r="X3408" s="4">
        <v>22.001999999999999</v>
      </c>
      <c r="Y3408" s="4">
        <v>8.5530000000000008</v>
      </c>
      <c r="Z3408" s="4">
        <v>2.2719999999999998</v>
      </c>
      <c r="AA3408" s="4">
        <v>0.42499999999999999</v>
      </c>
    </row>
    <row r="3409" spans="1:27" s="6" customFormat="1" x14ac:dyDescent="0.3">
      <c r="A3409" s="40">
        <v>3408</v>
      </c>
      <c r="B3409" s="18" t="s">
        <v>323</v>
      </c>
      <c r="C3409" s="43" t="s">
        <v>234</v>
      </c>
      <c r="D3409" s="41"/>
      <c r="E3409" s="41">
        <v>332</v>
      </c>
      <c r="F3409" s="41">
        <v>2040</v>
      </c>
      <c r="G3409" s="4">
        <v>545.39200000000005</v>
      </c>
      <c r="H3409" s="4">
        <v>554.56899999999996</v>
      </c>
      <c r="I3409" s="4">
        <v>562.69200000000001</v>
      </c>
      <c r="J3409" s="4">
        <v>565.01700000000005</v>
      </c>
      <c r="K3409" s="4">
        <v>560.04600000000005</v>
      </c>
      <c r="L3409" s="4">
        <v>540.399</v>
      </c>
      <c r="M3409" s="4">
        <v>522.69100000000003</v>
      </c>
      <c r="N3409" s="4">
        <v>491.29399999999998</v>
      </c>
      <c r="O3409" s="4">
        <v>466.87799999999999</v>
      </c>
      <c r="P3409" s="4">
        <v>433.863</v>
      </c>
      <c r="Q3409" s="4">
        <v>402.45499999999998</v>
      </c>
      <c r="R3409" s="4">
        <v>360.36099999999999</v>
      </c>
      <c r="S3409" s="4">
        <v>268.39400000000001</v>
      </c>
      <c r="T3409" s="4">
        <v>198.74700000000001</v>
      </c>
      <c r="U3409" s="4">
        <v>156.398</v>
      </c>
      <c r="V3409" s="4">
        <v>108.52800000000001</v>
      </c>
      <c r="W3409" s="4">
        <v>59.703000000000003</v>
      </c>
      <c r="X3409" s="4">
        <v>28.213999999999999</v>
      </c>
      <c r="Y3409" s="4">
        <v>9.1240000000000006</v>
      </c>
      <c r="Z3409" s="4">
        <v>2.5649999999999999</v>
      </c>
      <c r="AA3409" s="4">
        <v>0.51300000000000001</v>
      </c>
    </row>
    <row r="3410" spans="1:27" s="6" customFormat="1" x14ac:dyDescent="0.3">
      <c r="A3410" s="40">
        <v>3409</v>
      </c>
      <c r="B3410" s="18" t="s">
        <v>323</v>
      </c>
      <c r="C3410" s="43" t="s">
        <v>234</v>
      </c>
      <c r="D3410" s="41"/>
      <c r="E3410" s="41">
        <v>332</v>
      </c>
      <c r="F3410" s="41">
        <v>2045</v>
      </c>
      <c r="G3410" s="4">
        <v>527.39300000000003</v>
      </c>
      <c r="H3410" s="4">
        <v>537.50300000000004</v>
      </c>
      <c r="I3410" s="4">
        <v>548.01800000000003</v>
      </c>
      <c r="J3410" s="4">
        <v>553.04399999999998</v>
      </c>
      <c r="K3410" s="4">
        <v>552.68600000000004</v>
      </c>
      <c r="L3410" s="4">
        <v>541.81299999999999</v>
      </c>
      <c r="M3410" s="4">
        <v>522.61300000000006</v>
      </c>
      <c r="N3410" s="4">
        <v>506.47399999999999</v>
      </c>
      <c r="O3410" s="4">
        <v>476.47</v>
      </c>
      <c r="P3410" s="4">
        <v>452.92</v>
      </c>
      <c r="Q3410" s="4">
        <v>419.57499999999999</v>
      </c>
      <c r="R3410" s="4">
        <v>385.94200000000001</v>
      </c>
      <c r="S3410" s="4">
        <v>339.81900000000002</v>
      </c>
      <c r="T3410" s="4">
        <v>244.99700000000001</v>
      </c>
      <c r="U3410" s="4">
        <v>171.43199999999999</v>
      </c>
      <c r="V3410" s="4">
        <v>121.965</v>
      </c>
      <c r="W3410" s="4">
        <v>72.701999999999998</v>
      </c>
      <c r="X3410" s="4">
        <v>32.609000000000002</v>
      </c>
      <c r="Y3410" s="4">
        <v>11.784000000000001</v>
      </c>
      <c r="Z3410" s="4">
        <v>2.7410000000000001</v>
      </c>
      <c r="AA3410" s="4">
        <v>0.58099999999999996</v>
      </c>
    </row>
    <row r="3411" spans="1:27" s="6" customFormat="1" x14ac:dyDescent="0.3">
      <c r="A3411" s="40">
        <v>3410</v>
      </c>
      <c r="B3411" s="18" t="s">
        <v>323</v>
      </c>
      <c r="C3411" s="43" t="s">
        <v>234</v>
      </c>
      <c r="D3411" s="41"/>
      <c r="E3411" s="41">
        <v>332</v>
      </c>
      <c r="F3411" s="41">
        <v>2050</v>
      </c>
      <c r="G3411" s="4">
        <v>506.79700000000003</v>
      </c>
      <c r="H3411" s="4">
        <v>520.32799999999997</v>
      </c>
      <c r="I3411" s="4">
        <v>531.36300000000006</v>
      </c>
      <c r="J3411" s="4">
        <v>538.73500000000001</v>
      </c>
      <c r="K3411" s="4">
        <v>541.13400000000001</v>
      </c>
      <c r="L3411" s="4">
        <v>534.928</v>
      </c>
      <c r="M3411" s="4">
        <v>524.495</v>
      </c>
      <c r="N3411" s="4">
        <v>506.93700000000001</v>
      </c>
      <c r="O3411" s="4">
        <v>491.98500000000001</v>
      </c>
      <c r="P3411" s="4">
        <v>462.89600000000002</v>
      </c>
      <c r="Q3411" s="4">
        <v>438.738</v>
      </c>
      <c r="R3411" s="4">
        <v>403.11599999999999</v>
      </c>
      <c r="S3411" s="4">
        <v>364.84800000000001</v>
      </c>
      <c r="T3411" s="4">
        <v>311.32499999999999</v>
      </c>
      <c r="U3411" s="4">
        <v>212.33199999999999</v>
      </c>
      <c r="V3411" s="4">
        <v>134.625</v>
      </c>
      <c r="W3411" s="4">
        <v>82.436000000000007</v>
      </c>
      <c r="X3411" s="4">
        <v>40.064</v>
      </c>
      <c r="Y3411" s="4">
        <v>13.71</v>
      </c>
      <c r="Z3411" s="4">
        <v>3.544</v>
      </c>
      <c r="AA3411" s="4">
        <v>0.622</v>
      </c>
    </row>
    <row r="3412" spans="1:27" s="6" customFormat="1" x14ac:dyDescent="0.3">
      <c r="A3412" s="40">
        <v>3411</v>
      </c>
      <c r="B3412" s="18" t="s">
        <v>323</v>
      </c>
      <c r="C3412" s="43" t="s">
        <v>234</v>
      </c>
      <c r="D3412" s="41"/>
      <c r="E3412" s="41">
        <v>332</v>
      </c>
      <c r="F3412" s="41">
        <v>2055</v>
      </c>
      <c r="G3412" s="4">
        <v>486.70800000000003</v>
      </c>
      <c r="H3412" s="4">
        <v>500.56799999999998</v>
      </c>
      <c r="I3412" s="4">
        <v>514.721</v>
      </c>
      <c r="J3412" s="4">
        <v>522.74300000000005</v>
      </c>
      <c r="K3412" s="4">
        <v>527.65</v>
      </c>
      <c r="L3412" s="4">
        <v>524.52499999999998</v>
      </c>
      <c r="M3412" s="4">
        <v>518.74099999999999</v>
      </c>
      <c r="N3412" s="4">
        <v>509.8</v>
      </c>
      <c r="O3412" s="4">
        <v>493.35199999999998</v>
      </c>
      <c r="P3412" s="4">
        <v>478.95299999999997</v>
      </c>
      <c r="Q3412" s="4">
        <v>449.24099999999999</v>
      </c>
      <c r="R3412" s="4">
        <v>422.435</v>
      </c>
      <c r="S3412" s="4">
        <v>382.08800000000002</v>
      </c>
      <c r="T3412" s="4">
        <v>335.46199999999999</v>
      </c>
      <c r="U3412" s="4">
        <v>271.20800000000003</v>
      </c>
      <c r="V3412" s="4">
        <v>168.029</v>
      </c>
      <c r="W3412" s="4">
        <v>91.927000000000007</v>
      </c>
      <c r="X3412" s="4">
        <v>45.924999999999997</v>
      </c>
      <c r="Y3412" s="4">
        <v>17.001999999999999</v>
      </c>
      <c r="Z3412" s="4">
        <v>4.1429999999999998</v>
      </c>
      <c r="AA3412" s="4">
        <v>0.77600000000000002</v>
      </c>
    </row>
    <row r="3413" spans="1:27" s="6" customFormat="1" x14ac:dyDescent="0.3">
      <c r="A3413" s="40">
        <v>3412</v>
      </c>
      <c r="B3413" s="18" t="s">
        <v>323</v>
      </c>
      <c r="C3413" s="43" t="s">
        <v>234</v>
      </c>
      <c r="D3413" s="41"/>
      <c r="E3413" s="41">
        <v>332</v>
      </c>
      <c r="F3413" s="41">
        <v>2060</v>
      </c>
      <c r="G3413" s="4">
        <v>466.09399999999999</v>
      </c>
      <c r="H3413" s="4">
        <v>481.18299999999999</v>
      </c>
      <c r="I3413" s="4">
        <v>495.44099999999997</v>
      </c>
      <c r="J3413" s="4">
        <v>506.71800000000002</v>
      </c>
      <c r="K3413" s="4">
        <v>512.42999999999995</v>
      </c>
      <c r="L3413" s="4">
        <v>512.13400000000001</v>
      </c>
      <c r="M3413" s="4">
        <v>509.42599999999999</v>
      </c>
      <c r="N3413" s="4">
        <v>505.03399999999999</v>
      </c>
      <c r="O3413" s="4">
        <v>497.03199999999998</v>
      </c>
      <c r="P3413" s="4">
        <v>481.06799999999998</v>
      </c>
      <c r="Q3413" s="4">
        <v>465.67399999999998</v>
      </c>
      <c r="R3413" s="4">
        <v>433.387</v>
      </c>
      <c r="S3413" s="4">
        <v>401.41300000000001</v>
      </c>
      <c r="T3413" s="4">
        <v>352.52699999999999</v>
      </c>
      <c r="U3413" s="4">
        <v>293.697</v>
      </c>
      <c r="V3413" s="4">
        <v>216.261</v>
      </c>
      <c r="W3413" s="4">
        <v>115.923</v>
      </c>
      <c r="X3413" s="4">
        <v>51.798000000000002</v>
      </c>
      <c r="Y3413" s="4">
        <v>19.693999999999999</v>
      </c>
      <c r="Z3413" s="4">
        <v>5.1689999999999996</v>
      </c>
      <c r="AA3413" s="4">
        <v>0.91300000000000003</v>
      </c>
    </row>
    <row r="3414" spans="1:27" s="6" customFormat="1" x14ac:dyDescent="0.3">
      <c r="A3414" s="40">
        <v>3413</v>
      </c>
      <c r="B3414" s="18" t="s">
        <v>323</v>
      </c>
      <c r="C3414" s="43" t="s">
        <v>234</v>
      </c>
      <c r="D3414" s="41"/>
      <c r="E3414" s="41">
        <v>332</v>
      </c>
      <c r="F3414" s="41">
        <v>2065</v>
      </c>
      <c r="G3414" s="4">
        <v>447.221</v>
      </c>
      <c r="H3414" s="4">
        <v>461.2</v>
      </c>
      <c r="I3414" s="4">
        <v>476.49599999999998</v>
      </c>
      <c r="J3414" s="4">
        <v>488.029</v>
      </c>
      <c r="K3414" s="4">
        <v>497.142</v>
      </c>
      <c r="L3414" s="4">
        <v>497.97800000000001</v>
      </c>
      <c r="M3414" s="4">
        <v>498.09199999999998</v>
      </c>
      <c r="N3414" s="4">
        <v>496.70800000000003</v>
      </c>
      <c r="O3414" s="4">
        <v>493.14299999999997</v>
      </c>
      <c r="P3414" s="4">
        <v>485.44900000000001</v>
      </c>
      <c r="Q3414" s="4">
        <v>468.48700000000002</v>
      </c>
      <c r="R3414" s="4">
        <v>450.12400000000002</v>
      </c>
      <c r="S3414" s="4">
        <v>412.84800000000001</v>
      </c>
      <c r="T3414" s="4">
        <v>371.649</v>
      </c>
      <c r="U3414" s="4">
        <v>310.21699999999998</v>
      </c>
      <c r="V3414" s="4">
        <v>236.04</v>
      </c>
      <c r="W3414" s="4">
        <v>150.81</v>
      </c>
      <c r="X3414" s="4">
        <v>66.12</v>
      </c>
      <c r="Y3414" s="4">
        <v>22.471</v>
      </c>
      <c r="Z3414" s="4">
        <v>6.0339999999999998</v>
      </c>
      <c r="AA3414" s="4">
        <v>1.1259999999999999</v>
      </c>
    </row>
    <row r="3415" spans="1:27" s="6" customFormat="1" x14ac:dyDescent="0.3">
      <c r="A3415" s="40">
        <v>3414</v>
      </c>
      <c r="B3415" s="18" t="s">
        <v>323</v>
      </c>
      <c r="C3415" s="43" t="s">
        <v>234</v>
      </c>
      <c r="D3415" s="41"/>
      <c r="E3415" s="41">
        <v>332</v>
      </c>
      <c r="F3415" s="41">
        <v>2070</v>
      </c>
      <c r="G3415" s="4">
        <v>429.46</v>
      </c>
      <c r="H3415" s="4">
        <v>442.82900000000001</v>
      </c>
      <c r="I3415" s="4">
        <v>456.88400000000001</v>
      </c>
      <c r="J3415" s="4">
        <v>469.59199999999998</v>
      </c>
      <c r="K3415" s="4">
        <v>479.08100000000002</v>
      </c>
      <c r="L3415" s="4">
        <v>483.6</v>
      </c>
      <c r="M3415" s="4">
        <v>484.83100000000002</v>
      </c>
      <c r="N3415" s="4">
        <v>486.19099999999997</v>
      </c>
      <c r="O3415" s="4">
        <v>485.56900000000002</v>
      </c>
      <c r="P3415" s="4">
        <v>482.245</v>
      </c>
      <c r="Q3415" s="4">
        <v>473.428</v>
      </c>
      <c r="R3415" s="4">
        <v>453.64800000000002</v>
      </c>
      <c r="S3415" s="4">
        <v>429.92899999999997</v>
      </c>
      <c r="T3415" s="4">
        <v>383.76400000000001</v>
      </c>
      <c r="U3415" s="4">
        <v>329.12299999999999</v>
      </c>
      <c r="V3415" s="4">
        <v>251.899</v>
      </c>
      <c r="W3415" s="4">
        <v>167.10900000000001</v>
      </c>
      <c r="X3415" s="4">
        <v>87.674999999999997</v>
      </c>
      <c r="Y3415" s="4">
        <v>29.300999999999998</v>
      </c>
      <c r="Z3415" s="4">
        <v>7.024</v>
      </c>
      <c r="AA3415" s="4">
        <v>1.3380000000000001</v>
      </c>
    </row>
    <row r="3416" spans="1:27" s="6" customFormat="1" x14ac:dyDescent="0.3">
      <c r="A3416" s="40">
        <v>3415</v>
      </c>
      <c r="B3416" s="18" t="s">
        <v>323</v>
      </c>
      <c r="C3416" s="43" t="s">
        <v>234</v>
      </c>
      <c r="D3416" s="41"/>
      <c r="E3416" s="41">
        <v>332</v>
      </c>
      <c r="F3416" s="41">
        <v>2075</v>
      </c>
      <c r="G3416" s="4">
        <v>412.55200000000002</v>
      </c>
      <c r="H3416" s="4">
        <v>425.48899999999998</v>
      </c>
      <c r="I3416" s="4">
        <v>438.85500000000002</v>
      </c>
      <c r="J3416" s="4">
        <v>450.46300000000002</v>
      </c>
      <c r="K3416" s="4">
        <v>461.262</v>
      </c>
      <c r="L3416" s="4">
        <v>466.44099999999997</v>
      </c>
      <c r="M3416" s="4">
        <v>471.32400000000001</v>
      </c>
      <c r="N3416" s="4">
        <v>473.73899999999998</v>
      </c>
      <c r="O3416" s="4">
        <v>475.81099999999998</v>
      </c>
      <c r="P3416" s="4">
        <v>475.38900000000001</v>
      </c>
      <c r="Q3416" s="4">
        <v>470.92899999999997</v>
      </c>
      <c r="R3416" s="4">
        <v>459.26600000000002</v>
      </c>
      <c r="S3416" s="4">
        <v>434.40100000000001</v>
      </c>
      <c r="T3416" s="4">
        <v>401.24599999999998</v>
      </c>
      <c r="U3416" s="4">
        <v>342.01100000000002</v>
      </c>
      <c r="V3416" s="4">
        <v>270.03399999999999</v>
      </c>
      <c r="W3416" s="4">
        <v>181.107</v>
      </c>
      <c r="X3416" s="4">
        <v>99.106999999999999</v>
      </c>
      <c r="Y3416" s="4">
        <v>39.761000000000003</v>
      </c>
      <c r="Z3416" s="4">
        <v>9.3699999999999992</v>
      </c>
      <c r="AA3416" s="4">
        <v>1.583</v>
      </c>
    </row>
    <row r="3417" spans="1:27" s="6" customFormat="1" x14ac:dyDescent="0.3">
      <c r="A3417" s="40">
        <v>3416</v>
      </c>
      <c r="B3417" s="18" t="s">
        <v>323</v>
      </c>
      <c r="C3417" s="43" t="s">
        <v>234</v>
      </c>
      <c r="D3417" s="41"/>
      <c r="E3417" s="41">
        <v>332</v>
      </c>
      <c r="F3417" s="41">
        <v>2080</v>
      </c>
      <c r="G3417" s="4">
        <v>396.20100000000002</v>
      </c>
      <c r="H3417" s="4">
        <v>408.95</v>
      </c>
      <c r="I3417" s="4">
        <v>421.81700000000001</v>
      </c>
      <c r="J3417" s="4">
        <v>432.89699999999999</v>
      </c>
      <c r="K3417" s="4">
        <v>442.726</v>
      </c>
      <c r="L3417" s="4">
        <v>449.505</v>
      </c>
      <c r="M3417" s="4">
        <v>455.05799999999999</v>
      </c>
      <c r="N3417" s="4">
        <v>461.03800000000001</v>
      </c>
      <c r="O3417" s="4">
        <v>464.11900000000003</v>
      </c>
      <c r="P3417" s="4">
        <v>466.358</v>
      </c>
      <c r="Q3417" s="4">
        <v>464.82600000000002</v>
      </c>
      <c r="R3417" s="4">
        <v>457.58300000000003</v>
      </c>
      <c r="S3417" s="4">
        <v>440.86099999999999</v>
      </c>
      <c r="T3417" s="4">
        <v>406.94600000000003</v>
      </c>
      <c r="U3417" s="4">
        <v>359.73899999999998</v>
      </c>
      <c r="V3417" s="4">
        <v>283.38</v>
      </c>
      <c r="W3417" s="4">
        <v>197.02</v>
      </c>
      <c r="X3417" s="4">
        <v>109.496</v>
      </c>
      <c r="Y3417" s="4">
        <v>45.970999999999997</v>
      </c>
      <c r="Z3417" s="4">
        <v>13.006</v>
      </c>
      <c r="AA3417" s="4">
        <v>2.1019999999999999</v>
      </c>
    </row>
    <row r="3418" spans="1:27" s="6" customFormat="1" x14ac:dyDescent="0.3">
      <c r="A3418" s="40">
        <v>3417</v>
      </c>
      <c r="B3418" s="18" t="s">
        <v>323</v>
      </c>
      <c r="C3418" s="43" t="s">
        <v>234</v>
      </c>
      <c r="D3418" s="41"/>
      <c r="E3418" s="41">
        <v>332</v>
      </c>
      <c r="F3418" s="41">
        <v>2085</v>
      </c>
      <c r="G3418" s="4">
        <v>380.71800000000002</v>
      </c>
      <c r="H3418" s="4">
        <v>392.95499999999998</v>
      </c>
      <c r="I3418" s="4">
        <v>405.553</v>
      </c>
      <c r="J3418" s="4">
        <v>416.33699999999999</v>
      </c>
      <c r="K3418" s="4">
        <v>425.72800000000001</v>
      </c>
      <c r="L3418" s="4">
        <v>431.85</v>
      </c>
      <c r="M3418" s="4">
        <v>438.97300000000001</v>
      </c>
      <c r="N3418" s="4">
        <v>445.59500000000003</v>
      </c>
      <c r="O3418" s="4">
        <v>452.11799999999999</v>
      </c>
      <c r="P3418" s="4">
        <v>455.38799999999998</v>
      </c>
      <c r="Q3418" s="4">
        <v>456.512</v>
      </c>
      <c r="R3418" s="4">
        <v>452.36799999999999</v>
      </c>
      <c r="S3418" s="4">
        <v>440.25900000000001</v>
      </c>
      <c r="T3418" s="4">
        <v>414.464</v>
      </c>
      <c r="U3418" s="4">
        <v>366.87299999999999</v>
      </c>
      <c r="V3418" s="4">
        <v>300.84300000000002</v>
      </c>
      <c r="W3418" s="4">
        <v>209.66200000000001</v>
      </c>
      <c r="X3418" s="4">
        <v>121.327</v>
      </c>
      <c r="Y3418" s="4">
        <v>51.912999999999997</v>
      </c>
      <c r="Z3418" s="4">
        <v>15.375</v>
      </c>
      <c r="AA3418" s="4">
        <v>2.9390000000000001</v>
      </c>
    </row>
    <row r="3419" spans="1:27" s="6" customFormat="1" x14ac:dyDescent="0.3">
      <c r="A3419" s="40">
        <v>3418</v>
      </c>
      <c r="B3419" s="18" t="s">
        <v>323</v>
      </c>
      <c r="C3419" s="43" t="s">
        <v>234</v>
      </c>
      <c r="D3419" s="41"/>
      <c r="E3419" s="41">
        <v>332</v>
      </c>
      <c r="F3419" s="41">
        <v>2090</v>
      </c>
      <c r="G3419" s="4">
        <v>366.36399999999998</v>
      </c>
      <c r="H3419" s="4">
        <v>377.79199999999997</v>
      </c>
      <c r="I3419" s="4">
        <v>389.86599999999999</v>
      </c>
      <c r="J3419" s="4">
        <v>400.553</v>
      </c>
      <c r="K3419" s="4">
        <v>409.71300000000002</v>
      </c>
      <c r="L3419" s="4">
        <v>415.79199999999997</v>
      </c>
      <c r="M3419" s="4">
        <v>422.23399999999998</v>
      </c>
      <c r="N3419" s="4">
        <v>430.33100000000002</v>
      </c>
      <c r="O3419" s="4">
        <v>437.37099999999998</v>
      </c>
      <c r="P3419" s="4">
        <v>444.02499999999998</v>
      </c>
      <c r="Q3419" s="4">
        <v>446.22699999999998</v>
      </c>
      <c r="R3419" s="4">
        <v>444.88200000000001</v>
      </c>
      <c r="S3419" s="4">
        <v>436.20499999999998</v>
      </c>
      <c r="T3419" s="4">
        <v>415.303</v>
      </c>
      <c r="U3419" s="4">
        <v>375.59899999999999</v>
      </c>
      <c r="V3419" s="4">
        <v>309.53699999999998</v>
      </c>
      <c r="W3419" s="4">
        <v>225.58199999999999</v>
      </c>
      <c r="X3419" s="4">
        <v>131.44800000000001</v>
      </c>
      <c r="Y3419" s="4">
        <v>58.784999999999997</v>
      </c>
      <c r="Z3419" s="4">
        <v>17.765000000000001</v>
      </c>
      <c r="AA3419" s="4">
        <v>3.6190000000000002</v>
      </c>
    </row>
    <row r="3420" spans="1:27" s="6" customFormat="1" x14ac:dyDescent="0.3">
      <c r="A3420" s="40">
        <v>3419</v>
      </c>
      <c r="B3420" s="18" t="s">
        <v>323</v>
      </c>
      <c r="C3420" s="43" t="s">
        <v>234</v>
      </c>
      <c r="D3420" s="41"/>
      <c r="E3420" s="41">
        <v>332</v>
      </c>
      <c r="F3420" s="41">
        <v>2095</v>
      </c>
      <c r="G3420" s="4">
        <v>352.96699999999998</v>
      </c>
      <c r="H3420" s="4">
        <v>363.61500000000001</v>
      </c>
      <c r="I3420" s="4">
        <v>374.89600000000002</v>
      </c>
      <c r="J3420" s="4">
        <v>385.25799999999998</v>
      </c>
      <c r="K3420" s="4">
        <v>394.47199999999998</v>
      </c>
      <c r="L3420" s="4">
        <v>400.79300000000001</v>
      </c>
      <c r="M3420" s="4">
        <v>407.01900000000001</v>
      </c>
      <c r="N3420" s="4">
        <v>414.32900000000001</v>
      </c>
      <c r="O3420" s="4">
        <v>422.90899999999999</v>
      </c>
      <c r="P3420" s="4">
        <v>430.02600000000001</v>
      </c>
      <c r="Q3420" s="4">
        <v>435.50599999999997</v>
      </c>
      <c r="R3420" s="4">
        <v>435.53</v>
      </c>
      <c r="S3420" s="4">
        <v>429.911</v>
      </c>
      <c r="T3420" s="4">
        <v>412.83800000000002</v>
      </c>
      <c r="U3420" s="4">
        <v>378.22</v>
      </c>
      <c r="V3420" s="4">
        <v>319.64699999999999</v>
      </c>
      <c r="W3420" s="4">
        <v>235.17</v>
      </c>
      <c r="X3420" s="4">
        <v>143.96899999999999</v>
      </c>
      <c r="Y3420" s="4">
        <v>65.108999999999995</v>
      </c>
      <c r="Z3420" s="4">
        <v>20.605</v>
      </c>
      <c r="AA3420" s="4">
        <v>4.2990000000000004</v>
      </c>
    </row>
    <row r="3421" spans="1:27" s="6" customFormat="1" x14ac:dyDescent="0.3">
      <c r="A3421" s="40">
        <v>3420</v>
      </c>
      <c r="B3421" s="18" t="s">
        <v>323</v>
      </c>
      <c r="C3421" s="43" t="s">
        <v>234</v>
      </c>
      <c r="D3421" s="41"/>
      <c r="E3421" s="41">
        <v>332</v>
      </c>
      <c r="F3421" s="41">
        <v>2100</v>
      </c>
      <c r="G3421" s="4">
        <v>340.375</v>
      </c>
      <c r="H3421" s="4">
        <v>350.47699999999998</v>
      </c>
      <c r="I3421" s="4">
        <v>360.988</v>
      </c>
      <c r="J3421" s="4">
        <v>370.70600000000002</v>
      </c>
      <c r="K3421" s="4">
        <v>379.72300000000001</v>
      </c>
      <c r="L3421" s="4">
        <v>386.34500000000003</v>
      </c>
      <c r="M3421" s="4">
        <v>392.803</v>
      </c>
      <c r="N3421" s="4">
        <v>399.82400000000001</v>
      </c>
      <c r="O3421" s="4">
        <v>407.57400000000001</v>
      </c>
      <c r="P3421" s="4">
        <v>416.21</v>
      </c>
      <c r="Q3421" s="4">
        <v>422.23200000000003</v>
      </c>
      <c r="R3421" s="4">
        <v>425.65100000000001</v>
      </c>
      <c r="S3421" s="4">
        <v>421.70400000000001</v>
      </c>
      <c r="T3421" s="4">
        <v>408.12700000000001</v>
      </c>
      <c r="U3421" s="4">
        <v>377.82499999999999</v>
      </c>
      <c r="V3421" s="4">
        <v>324.46300000000002</v>
      </c>
      <c r="W3421" s="4">
        <v>245.846</v>
      </c>
      <c r="X3421" s="4">
        <v>152.62799999999999</v>
      </c>
      <c r="Y3421" s="4">
        <v>72.820999999999998</v>
      </c>
      <c r="Z3421" s="4">
        <v>23.356000000000002</v>
      </c>
      <c r="AA3421" s="4">
        <v>5.0949999999999998</v>
      </c>
    </row>
    <row r="3422" spans="1:27" s="6" customFormat="1" x14ac:dyDescent="0.3">
      <c r="A3422" s="40">
        <v>3421</v>
      </c>
      <c r="B3422" s="18" t="s">
        <v>323</v>
      </c>
      <c r="C3422" s="43" t="s">
        <v>235</v>
      </c>
      <c r="D3422" s="41"/>
      <c r="E3422" s="41">
        <v>388</v>
      </c>
      <c r="F3422" s="41">
        <v>2015</v>
      </c>
      <c r="G3422" s="4">
        <v>100.584</v>
      </c>
      <c r="H3422" s="4">
        <v>110.06399999999999</v>
      </c>
      <c r="I3422" s="4">
        <v>118.76600000000001</v>
      </c>
      <c r="J3422" s="4">
        <v>135.42500000000001</v>
      </c>
      <c r="K3422" s="4">
        <v>132.93899999999999</v>
      </c>
      <c r="L3422" s="4">
        <v>121.60899999999999</v>
      </c>
      <c r="M3422" s="4">
        <v>111.292</v>
      </c>
      <c r="N3422" s="4">
        <v>97.715000000000003</v>
      </c>
      <c r="O3422" s="4">
        <v>90.174000000000007</v>
      </c>
      <c r="P3422" s="4">
        <v>83.042000000000002</v>
      </c>
      <c r="Q3422" s="4">
        <v>77.471000000000004</v>
      </c>
      <c r="R3422" s="4">
        <v>68.722999999999999</v>
      </c>
      <c r="S3422" s="4">
        <v>52.271999999999998</v>
      </c>
      <c r="T3422" s="4">
        <v>42.225000000000001</v>
      </c>
      <c r="U3422" s="4">
        <v>32.97</v>
      </c>
      <c r="V3422" s="4">
        <v>26.709</v>
      </c>
      <c r="W3422" s="4">
        <v>20.716999999999999</v>
      </c>
      <c r="X3422" s="4">
        <v>12.611000000000001</v>
      </c>
      <c r="Y3422" s="4">
        <v>5.3959999999999999</v>
      </c>
      <c r="Z3422" s="4">
        <v>1.8129999999999999</v>
      </c>
      <c r="AA3422" s="4">
        <v>0.36199999999999999</v>
      </c>
    </row>
    <row r="3423" spans="1:27" s="6" customFormat="1" x14ac:dyDescent="0.3">
      <c r="A3423" s="40">
        <v>3422</v>
      </c>
      <c r="B3423" s="18" t="s">
        <v>323</v>
      </c>
      <c r="C3423" s="43" t="s">
        <v>235</v>
      </c>
      <c r="D3423" s="41"/>
      <c r="E3423" s="41">
        <v>388</v>
      </c>
      <c r="F3423" s="41">
        <v>2020</v>
      </c>
      <c r="G3423" s="4">
        <v>111.072</v>
      </c>
      <c r="H3423" s="4">
        <v>99.123999999999995</v>
      </c>
      <c r="I3423" s="4">
        <v>108.895</v>
      </c>
      <c r="J3423" s="4">
        <v>113.196</v>
      </c>
      <c r="K3423" s="4">
        <v>125.65900000000001</v>
      </c>
      <c r="L3423" s="4">
        <v>123.542</v>
      </c>
      <c r="M3423" s="4">
        <v>114.29300000000001</v>
      </c>
      <c r="N3423" s="4">
        <v>105.95099999999999</v>
      </c>
      <c r="O3423" s="4">
        <v>93.882000000000005</v>
      </c>
      <c r="P3423" s="4">
        <v>87.263999999999996</v>
      </c>
      <c r="Q3423" s="4">
        <v>80.613</v>
      </c>
      <c r="R3423" s="4">
        <v>75.11</v>
      </c>
      <c r="S3423" s="4">
        <v>66.05</v>
      </c>
      <c r="T3423" s="4">
        <v>49.246000000000002</v>
      </c>
      <c r="U3423" s="4">
        <v>38.47</v>
      </c>
      <c r="V3423" s="4">
        <v>28.3</v>
      </c>
      <c r="W3423" s="4">
        <v>20.800999999999998</v>
      </c>
      <c r="X3423" s="4">
        <v>13.919</v>
      </c>
      <c r="Y3423" s="4">
        <v>6.6689999999999996</v>
      </c>
      <c r="Z3423" s="4">
        <v>1.9830000000000001</v>
      </c>
      <c r="AA3423" s="4">
        <v>0.433</v>
      </c>
    </row>
    <row r="3424" spans="1:27" s="6" customFormat="1" x14ac:dyDescent="0.3">
      <c r="A3424" s="40">
        <v>3423</v>
      </c>
      <c r="B3424" s="18" t="s">
        <v>323</v>
      </c>
      <c r="C3424" s="43" t="s">
        <v>235</v>
      </c>
      <c r="D3424" s="41"/>
      <c r="E3424" s="41">
        <v>388</v>
      </c>
      <c r="F3424" s="41">
        <v>2025</v>
      </c>
      <c r="G3424" s="4">
        <v>102.53400000000001</v>
      </c>
      <c r="H3424" s="4">
        <v>109.654</v>
      </c>
      <c r="I3424" s="4">
        <v>98.013000000000005</v>
      </c>
      <c r="J3424" s="4">
        <v>103.527</v>
      </c>
      <c r="K3424" s="4">
        <v>103.822</v>
      </c>
      <c r="L3424" s="4">
        <v>116.63200000000001</v>
      </c>
      <c r="M3424" s="4">
        <v>116.492</v>
      </c>
      <c r="N3424" s="4">
        <v>109.143</v>
      </c>
      <c r="O3424" s="4">
        <v>102.197</v>
      </c>
      <c r="P3424" s="4">
        <v>91.055000000000007</v>
      </c>
      <c r="Q3424" s="4">
        <v>84.879000000000005</v>
      </c>
      <c r="R3424" s="4">
        <v>78.296000000000006</v>
      </c>
      <c r="S3424" s="4">
        <v>72.367999999999995</v>
      </c>
      <c r="T3424" s="4">
        <v>62.482999999999997</v>
      </c>
      <c r="U3424" s="4">
        <v>45.093000000000004</v>
      </c>
      <c r="V3424" s="4">
        <v>33.26</v>
      </c>
      <c r="W3424" s="4">
        <v>22.25</v>
      </c>
      <c r="X3424" s="4">
        <v>14.141</v>
      </c>
      <c r="Y3424" s="4">
        <v>7.4649999999999999</v>
      </c>
      <c r="Z3424" s="4">
        <v>2.4910000000000001</v>
      </c>
      <c r="AA3424" s="4">
        <v>0.48599999999999999</v>
      </c>
    </row>
    <row r="3425" spans="1:27" s="6" customFormat="1" x14ac:dyDescent="0.3">
      <c r="A3425" s="40">
        <v>3424</v>
      </c>
      <c r="B3425" s="18" t="s">
        <v>323</v>
      </c>
      <c r="C3425" s="43" t="s">
        <v>235</v>
      </c>
      <c r="D3425" s="41"/>
      <c r="E3425" s="41">
        <v>388</v>
      </c>
      <c r="F3425" s="41">
        <v>2030</v>
      </c>
      <c r="G3425" s="4">
        <v>92.319000000000003</v>
      </c>
      <c r="H3425" s="4">
        <v>101.218</v>
      </c>
      <c r="I3425" s="4">
        <v>108.59699999999999</v>
      </c>
      <c r="J3425" s="4">
        <v>92.959000000000003</v>
      </c>
      <c r="K3425" s="4">
        <v>94.7</v>
      </c>
      <c r="L3425" s="4">
        <v>95.41</v>
      </c>
      <c r="M3425" s="4">
        <v>110.041</v>
      </c>
      <c r="N3425" s="4">
        <v>111.627</v>
      </c>
      <c r="O3425" s="4">
        <v>105.57899999999999</v>
      </c>
      <c r="P3425" s="4">
        <v>99.436000000000007</v>
      </c>
      <c r="Q3425" s="4">
        <v>88.747</v>
      </c>
      <c r="R3425" s="4">
        <v>82.600999999999999</v>
      </c>
      <c r="S3425" s="4">
        <v>75.602000000000004</v>
      </c>
      <c r="T3425" s="4">
        <v>68.674000000000007</v>
      </c>
      <c r="U3425" s="4">
        <v>57.493000000000002</v>
      </c>
      <c r="V3425" s="4">
        <v>39.241999999999997</v>
      </c>
      <c r="W3425" s="4">
        <v>26.388000000000002</v>
      </c>
      <c r="X3425" s="4">
        <v>15.289</v>
      </c>
      <c r="Y3425" s="4">
        <v>7.6829999999999998</v>
      </c>
      <c r="Z3425" s="4">
        <v>2.8290000000000002</v>
      </c>
      <c r="AA3425" s="4">
        <v>0.60499999999999998</v>
      </c>
    </row>
    <row r="3426" spans="1:27" s="6" customFormat="1" x14ac:dyDescent="0.3">
      <c r="A3426" s="40">
        <v>3425</v>
      </c>
      <c r="B3426" s="18" t="s">
        <v>323</v>
      </c>
      <c r="C3426" s="43" t="s">
        <v>235</v>
      </c>
      <c r="D3426" s="41"/>
      <c r="E3426" s="41">
        <v>388</v>
      </c>
      <c r="F3426" s="41">
        <v>2035</v>
      </c>
      <c r="G3426" s="4">
        <v>82.415999999999997</v>
      </c>
      <c r="H3426" s="4">
        <v>91.100999999999999</v>
      </c>
      <c r="I3426" s="4">
        <v>100.236</v>
      </c>
      <c r="J3426" s="4">
        <v>103.82899999999999</v>
      </c>
      <c r="K3426" s="4">
        <v>84.683000000000007</v>
      </c>
      <c r="L3426" s="4">
        <v>86.831999999999994</v>
      </c>
      <c r="M3426" s="4">
        <v>89.361000000000004</v>
      </c>
      <c r="N3426" s="4">
        <v>105.53400000000001</v>
      </c>
      <c r="O3426" s="4">
        <v>108.262</v>
      </c>
      <c r="P3426" s="4">
        <v>102.944</v>
      </c>
      <c r="Q3426" s="4">
        <v>97.143000000000001</v>
      </c>
      <c r="R3426" s="4">
        <v>86.516000000000005</v>
      </c>
      <c r="S3426" s="4">
        <v>79.927000000000007</v>
      </c>
      <c r="T3426" s="4">
        <v>71.951999999999998</v>
      </c>
      <c r="U3426" s="4">
        <v>63.473999999999997</v>
      </c>
      <c r="V3426" s="4">
        <v>50.393999999999998</v>
      </c>
      <c r="W3426" s="4">
        <v>31.454999999999998</v>
      </c>
      <c r="X3426" s="4">
        <v>18.369</v>
      </c>
      <c r="Y3426" s="4">
        <v>8.4469999999999992</v>
      </c>
      <c r="Z3426" s="4">
        <v>2.9710000000000001</v>
      </c>
      <c r="AA3426" s="4">
        <v>0.70899999999999996</v>
      </c>
    </row>
    <row r="3427" spans="1:27" s="6" customFormat="1" x14ac:dyDescent="0.3">
      <c r="A3427" s="40">
        <v>3426</v>
      </c>
      <c r="B3427" s="18" t="s">
        <v>323</v>
      </c>
      <c r="C3427" s="43" t="s">
        <v>235</v>
      </c>
      <c r="D3427" s="41"/>
      <c r="E3427" s="41">
        <v>388</v>
      </c>
      <c r="F3427" s="41">
        <v>2040</v>
      </c>
      <c r="G3427" s="4">
        <v>74.33</v>
      </c>
      <c r="H3427" s="4">
        <v>81.224999999999994</v>
      </c>
      <c r="I3427" s="4">
        <v>90.137</v>
      </c>
      <c r="J3427" s="4">
        <v>95.486999999999995</v>
      </c>
      <c r="K3427" s="4">
        <v>95.545000000000002</v>
      </c>
      <c r="L3427" s="4">
        <v>76.888999999999996</v>
      </c>
      <c r="M3427" s="4">
        <v>80.884</v>
      </c>
      <c r="N3427" s="4">
        <v>85.075000000000003</v>
      </c>
      <c r="O3427" s="4">
        <v>102.29</v>
      </c>
      <c r="P3427" s="4">
        <v>105.66800000000001</v>
      </c>
      <c r="Q3427" s="4">
        <v>100.676</v>
      </c>
      <c r="R3427" s="4">
        <v>94.844999999999999</v>
      </c>
      <c r="S3427" s="4">
        <v>83.856999999999999</v>
      </c>
      <c r="T3427" s="4">
        <v>76.266999999999996</v>
      </c>
      <c r="U3427" s="4">
        <v>66.766999999999996</v>
      </c>
      <c r="V3427" s="4">
        <v>55.99</v>
      </c>
      <c r="W3427" s="4">
        <v>40.784999999999997</v>
      </c>
      <c r="X3427" s="4">
        <v>22.170999999999999</v>
      </c>
      <c r="Y3427" s="4">
        <v>10.314</v>
      </c>
      <c r="Z3427" s="4">
        <v>3.3319999999999999</v>
      </c>
      <c r="AA3427" s="4">
        <v>0.77300000000000002</v>
      </c>
    </row>
    <row r="3428" spans="1:27" s="6" customFormat="1" x14ac:dyDescent="0.3">
      <c r="A3428" s="40">
        <v>3427</v>
      </c>
      <c r="B3428" s="18" t="s">
        <v>323</v>
      </c>
      <c r="C3428" s="43" t="s">
        <v>235</v>
      </c>
      <c r="D3428" s="41"/>
      <c r="E3428" s="41">
        <v>388</v>
      </c>
      <c r="F3428" s="41">
        <v>2045</v>
      </c>
      <c r="G3428" s="4">
        <v>69.132999999999996</v>
      </c>
      <c r="H3428" s="4">
        <v>73.158000000000001</v>
      </c>
      <c r="I3428" s="4">
        <v>80.277000000000001</v>
      </c>
      <c r="J3428" s="4">
        <v>85.411000000000001</v>
      </c>
      <c r="K3428" s="4">
        <v>87.238</v>
      </c>
      <c r="L3428" s="4">
        <v>87.739000000000004</v>
      </c>
      <c r="M3428" s="4">
        <v>71.037000000000006</v>
      </c>
      <c r="N3428" s="4">
        <v>76.706999999999994</v>
      </c>
      <c r="O3428" s="4">
        <v>82.058000000000007</v>
      </c>
      <c r="P3428" s="4">
        <v>99.817999999999998</v>
      </c>
      <c r="Q3428" s="4">
        <v>103.438</v>
      </c>
      <c r="R3428" s="4">
        <v>98.408000000000001</v>
      </c>
      <c r="S3428" s="4">
        <v>92.099000000000004</v>
      </c>
      <c r="T3428" s="4">
        <v>80.218000000000004</v>
      </c>
      <c r="U3428" s="4">
        <v>71.046000000000006</v>
      </c>
      <c r="V3428" s="4">
        <v>59.255000000000003</v>
      </c>
      <c r="W3428" s="4">
        <v>45.73</v>
      </c>
      <c r="X3428" s="4">
        <v>29.103000000000002</v>
      </c>
      <c r="Y3428" s="4">
        <v>12.651999999999999</v>
      </c>
      <c r="Z3428" s="4">
        <v>4.1520000000000001</v>
      </c>
      <c r="AA3428" s="4">
        <v>0.878</v>
      </c>
    </row>
    <row r="3429" spans="1:27" s="6" customFormat="1" x14ac:dyDescent="0.3">
      <c r="A3429" s="40">
        <v>3428</v>
      </c>
      <c r="B3429" s="18" t="s">
        <v>323</v>
      </c>
      <c r="C3429" s="43" t="s">
        <v>235</v>
      </c>
      <c r="D3429" s="41"/>
      <c r="E3429" s="41">
        <v>388</v>
      </c>
      <c r="F3429" s="41">
        <v>2050</v>
      </c>
      <c r="G3429" s="4">
        <v>65.334999999999994</v>
      </c>
      <c r="H3429" s="4">
        <v>67.974000000000004</v>
      </c>
      <c r="I3429" s="4">
        <v>72.221000000000004</v>
      </c>
      <c r="J3429" s="4">
        <v>75.566000000000003</v>
      </c>
      <c r="K3429" s="4">
        <v>77.194999999999993</v>
      </c>
      <c r="L3429" s="4">
        <v>79.488</v>
      </c>
      <c r="M3429" s="4">
        <v>81.87</v>
      </c>
      <c r="N3429" s="4">
        <v>66.965000000000003</v>
      </c>
      <c r="O3429" s="4">
        <v>73.798000000000002</v>
      </c>
      <c r="P3429" s="4">
        <v>79.828999999999994</v>
      </c>
      <c r="Q3429" s="4">
        <v>97.727000000000004</v>
      </c>
      <c r="R3429" s="4">
        <v>101.21299999999999</v>
      </c>
      <c r="S3429" s="4">
        <v>95.706000000000003</v>
      </c>
      <c r="T3429" s="4">
        <v>88.328000000000003</v>
      </c>
      <c r="U3429" s="4">
        <v>74.998999999999995</v>
      </c>
      <c r="V3429" s="4">
        <v>63.417000000000002</v>
      </c>
      <c r="W3429" s="4">
        <v>48.814</v>
      </c>
      <c r="X3429" s="4">
        <v>33.018000000000001</v>
      </c>
      <c r="Y3429" s="4">
        <v>16.87</v>
      </c>
      <c r="Z3429" s="4">
        <v>5.1959999999999997</v>
      </c>
      <c r="AA3429" s="4">
        <v>1.095</v>
      </c>
    </row>
    <row r="3430" spans="1:27" s="6" customFormat="1" x14ac:dyDescent="0.3">
      <c r="A3430" s="40">
        <v>3429</v>
      </c>
      <c r="B3430" s="18" t="s">
        <v>323</v>
      </c>
      <c r="C3430" s="43" t="s">
        <v>235</v>
      </c>
      <c r="D3430" s="41"/>
      <c r="E3430" s="41">
        <v>388</v>
      </c>
      <c r="F3430" s="41">
        <v>2055</v>
      </c>
      <c r="G3430" s="4">
        <v>61.192</v>
      </c>
      <c r="H3430" s="4">
        <v>64.241</v>
      </c>
      <c r="I3430" s="4">
        <v>67.09</v>
      </c>
      <c r="J3430" s="4">
        <v>67.756</v>
      </c>
      <c r="K3430" s="4">
        <v>67.781999999999996</v>
      </c>
      <c r="L3430" s="4">
        <v>69.872</v>
      </c>
      <c r="M3430" s="4">
        <v>73.965999999999994</v>
      </c>
      <c r="N3430" s="4">
        <v>77.957999999999998</v>
      </c>
      <c r="O3430" s="4">
        <v>64.281999999999996</v>
      </c>
      <c r="P3430" s="4">
        <v>71.757999999999996</v>
      </c>
      <c r="Q3430" s="4">
        <v>78.063999999999993</v>
      </c>
      <c r="R3430" s="4">
        <v>95.707999999999998</v>
      </c>
      <c r="S3430" s="4">
        <v>98.596000000000004</v>
      </c>
      <c r="T3430" s="4">
        <v>92.009</v>
      </c>
      <c r="U3430" s="4">
        <v>82.887</v>
      </c>
      <c r="V3430" s="4">
        <v>67.319999999999993</v>
      </c>
      <c r="W3430" s="4">
        <v>52.677999999999997</v>
      </c>
      <c r="X3430" s="4">
        <v>35.646000000000001</v>
      </c>
      <c r="Y3430" s="4">
        <v>19.436</v>
      </c>
      <c r="Z3430" s="4">
        <v>7.069</v>
      </c>
      <c r="AA3430" s="4">
        <v>1.395</v>
      </c>
    </row>
    <row r="3431" spans="1:27" s="6" customFormat="1" x14ac:dyDescent="0.3">
      <c r="A3431" s="40">
        <v>3430</v>
      </c>
      <c r="B3431" s="18" t="s">
        <v>323</v>
      </c>
      <c r="C3431" s="43" t="s">
        <v>235</v>
      </c>
      <c r="D3431" s="41"/>
      <c r="E3431" s="41">
        <v>388</v>
      </c>
      <c r="F3431" s="41">
        <v>2060</v>
      </c>
      <c r="G3431" s="4">
        <v>55.743000000000002</v>
      </c>
      <c r="H3431" s="4">
        <v>60.164000000000001</v>
      </c>
      <c r="I3431" s="4">
        <v>63.41</v>
      </c>
      <c r="J3431" s="4">
        <v>62.866</v>
      </c>
      <c r="K3431" s="4">
        <v>60.398000000000003</v>
      </c>
      <c r="L3431" s="4">
        <v>60.883000000000003</v>
      </c>
      <c r="M3431" s="4">
        <v>64.694999999999993</v>
      </c>
      <c r="N3431" s="4">
        <v>70.314999999999998</v>
      </c>
      <c r="O3431" s="4">
        <v>75.356999999999999</v>
      </c>
      <c r="P3431" s="4">
        <v>62.436</v>
      </c>
      <c r="Q3431" s="4">
        <v>70.177999999999997</v>
      </c>
      <c r="R3431" s="4">
        <v>76.433000000000007</v>
      </c>
      <c r="S3431" s="4">
        <v>93.356999999999999</v>
      </c>
      <c r="T3431" s="4">
        <v>95.016999999999996</v>
      </c>
      <c r="U3431" s="4">
        <v>86.655000000000001</v>
      </c>
      <c r="V3431" s="4">
        <v>74.825000000000003</v>
      </c>
      <c r="W3431" s="4">
        <v>56.396000000000001</v>
      </c>
      <c r="X3431" s="4">
        <v>38.923999999999999</v>
      </c>
      <c r="Y3431" s="4">
        <v>21.324000000000002</v>
      </c>
      <c r="Z3431" s="4">
        <v>8.3179999999999996</v>
      </c>
      <c r="AA3431" s="4">
        <v>1.917</v>
      </c>
    </row>
    <row r="3432" spans="1:27" s="6" customFormat="1" x14ac:dyDescent="0.3">
      <c r="A3432" s="40">
        <v>3431</v>
      </c>
      <c r="B3432" s="18" t="s">
        <v>323</v>
      </c>
      <c r="C3432" s="43" t="s">
        <v>235</v>
      </c>
      <c r="D3432" s="41"/>
      <c r="E3432" s="41">
        <v>388</v>
      </c>
      <c r="F3432" s="41">
        <v>2065</v>
      </c>
      <c r="G3432" s="4">
        <v>49.503</v>
      </c>
      <c r="H3432" s="4">
        <v>54.779000000000003</v>
      </c>
      <c r="I3432" s="4">
        <v>59.381999999999998</v>
      </c>
      <c r="J3432" s="4">
        <v>59.420999999999999</v>
      </c>
      <c r="K3432" s="4">
        <v>55.927</v>
      </c>
      <c r="L3432" s="4">
        <v>53.905000000000001</v>
      </c>
      <c r="M3432" s="4">
        <v>56.033999999999999</v>
      </c>
      <c r="N3432" s="4">
        <v>61.302</v>
      </c>
      <c r="O3432" s="4">
        <v>67.912999999999997</v>
      </c>
      <c r="P3432" s="4">
        <v>73.539000000000001</v>
      </c>
      <c r="Q3432" s="4">
        <v>61.033999999999999</v>
      </c>
      <c r="R3432" s="4">
        <v>68.742999999999995</v>
      </c>
      <c r="S3432" s="4">
        <v>74.597999999999999</v>
      </c>
      <c r="T3432" s="4">
        <v>90.15</v>
      </c>
      <c r="U3432" s="4">
        <v>89.783000000000001</v>
      </c>
      <c r="V3432" s="4">
        <v>78.628</v>
      </c>
      <c r="W3432" s="4">
        <v>63.173000000000002</v>
      </c>
      <c r="X3432" s="4">
        <v>42.127000000000002</v>
      </c>
      <c r="Y3432" s="4">
        <v>23.638000000000002</v>
      </c>
      <c r="Z3432" s="4">
        <v>9.3130000000000006</v>
      </c>
      <c r="AA3432" s="4">
        <v>2.3660000000000001</v>
      </c>
    </row>
    <row r="3433" spans="1:27" s="6" customFormat="1" x14ac:dyDescent="0.3">
      <c r="A3433" s="40">
        <v>3432</v>
      </c>
      <c r="B3433" s="18" t="s">
        <v>323</v>
      </c>
      <c r="C3433" s="43" t="s">
        <v>235</v>
      </c>
      <c r="D3433" s="41"/>
      <c r="E3433" s="41">
        <v>388</v>
      </c>
      <c r="F3433" s="41">
        <v>2070</v>
      </c>
      <c r="G3433" s="4">
        <v>44.29</v>
      </c>
      <c r="H3433" s="4">
        <v>48.6</v>
      </c>
      <c r="I3433" s="4">
        <v>54.048999999999999</v>
      </c>
      <c r="J3433" s="4">
        <v>55.631</v>
      </c>
      <c r="K3433" s="4">
        <v>52.9</v>
      </c>
      <c r="L3433" s="4">
        <v>49.831000000000003</v>
      </c>
      <c r="M3433" s="4">
        <v>49.372</v>
      </c>
      <c r="N3433" s="4">
        <v>52.889000000000003</v>
      </c>
      <c r="O3433" s="4">
        <v>59.098999999999997</v>
      </c>
      <c r="P3433" s="4">
        <v>66.259</v>
      </c>
      <c r="Q3433" s="4">
        <v>72.123999999999995</v>
      </c>
      <c r="R3433" s="4">
        <v>59.8</v>
      </c>
      <c r="S3433" s="4">
        <v>67.162999999999997</v>
      </c>
      <c r="T3433" s="4">
        <v>72.150000000000006</v>
      </c>
      <c r="U3433" s="4">
        <v>85.447999999999993</v>
      </c>
      <c r="V3433" s="4">
        <v>81.875</v>
      </c>
      <c r="W3433" s="4">
        <v>66.89</v>
      </c>
      <c r="X3433" s="4">
        <v>47.701999999999998</v>
      </c>
      <c r="Y3433" s="4">
        <v>25.972000000000001</v>
      </c>
      <c r="Z3433" s="4">
        <v>10.539</v>
      </c>
      <c r="AA3433" s="4">
        <v>2.758</v>
      </c>
    </row>
    <row r="3434" spans="1:27" s="6" customFormat="1" x14ac:dyDescent="0.3">
      <c r="A3434" s="40">
        <v>3433</v>
      </c>
      <c r="B3434" s="18" t="s">
        <v>323</v>
      </c>
      <c r="C3434" s="43" t="s">
        <v>235</v>
      </c>
      <c r="D3434" s="41"/>
      <c r="E3434" s="41">
        <v>388</v>
      </c>
      <c r="F3434" s="41">
        <v>2075</v>
      </c>
      <c r="G3434" s="4">
        <v>40.417999999999999</v>
      </c>
      <c r="H3434" s="4">
        <v>43.453000000000003</v>
      </c>
      <c r="I3434" s="4">
        <v>47.914999999999999</v>
      </c>
      <c r="J3434" s="4">
        <v>50.533000000000001</v>
      </c>
      <c r="K3434" s="4">
        <v>49.523000000000003</v>
      </c>
      <c r="L3434" s="4">
        <v>47.197000000000003</v>
      </c>
      <c r="M3434" s="4">
        <v>45.598999999999997</v>
      </c>
      <c r="N3434" s="4">
        <v>46.457999999999998</v>
      </c>
      <c r="O3434" s="4">
        <v>50.868000000000002</v>
      </c>
      <c r="P3434" s="4">
        <v>57.603999999999999</v>
      </c>
      <c r="Q3434" s="4">
        <v>64.992000000000004</v>
      </c>
      <c r="R3434" s="4">
        <v>70.834999999999994</v>
      </c>
      <c r="S3434" s="4">
        <v>58.478000000000002</v>
      </c>
      <c r="T3434" s="4">
        <v>65.067999999999998</v>
      </c>
      <c r="U3434" s="4">
        <v>68.564999999999998</v>
      </c>
      <c r="V3434" s="4">
        <v>78.287999999999997</v>
      </c>
      <c r="W3434" s="4">
        <v>70.164000000000001</v>
      </c>
      <c r="X3434" s="4">
        <v>51.05</v>
      </c>
      <c r="Y3434" s="4">
        <v>29.866</v>
      </c>
      <c r="Z3434" s="4">
        <v>11.834</v>
      </c>
      <c r="AA3434" s="4">
        <v>3.2149999999999999</v>
      </c>
    </row>
    <row r="3435" spans="1:27" s="6" customFormat="1" x14ac:dyDescent="0.3">
      <c r="A3435" s="40">
        <v>3434</v>
      </c>
      <c r="B3435" s="18" t="s">
        <v>323</v>
      </c>
      <c r="C3435" s="43" t="s">
        <v>235</v>
      </c>
      <c r="D3435" s="41"/>
      <c r="E3435" s="41">
        <v>388</v>
      </c>
      <c r="F3435" s="41">
        <v>2080</v>
      </c>
      <c r="G3435" s="4">
        <v>37.524000000000001</v>
      </c>
      <c r="H3435" s="4">
        <v>39.642000000000003</v>
      </c>
      <c r="I3435" s="4">
        <v>42.814999999999998</v>
      </c>
      <c r="J3435" s="4">
        <v>44.643999999999998</v>
      </c>
      <c r="K3435" s="4">
        <v>44.841000000000001</v>
      </c>
      <c r="L3435" s="4">
        <v>44.207000000000001</v>
      </c>
      <c r="M3435" s="4">
        <v>43.253</v>
      </c>
      <c r="N3435" s="4">
        <v>42.901000000000003</v>
      </c>
      <c r="O3435" s="4">
        <v>44.598999999999997</v>
      </c>
      <c r="P3435" s="4">
        <v>49.517000000000003</v>
      </c>
      <c r="Q3435" s="4">
        <v>56.484000000000002</v>
      </c>
      <c r="R3435" s="4">
        <v>63.857999999999997</v>
      </c>
      <c r="S3435" s="4">
        <v>69.417000000000002</v>
      </c>
      <c r="T3435" s="4">
        <v>56.744999999999997</v>
      </c>
      <c r="U3435" s="4">
        <v>62.008000000000003</v>
      </c>
      <c r="V3435" s="4">
        <v>63.098999999999997</v>
      </c>
      <c r="W3435" s="4">
        <v>67.569999999999993</v>
      </c>
      <c r="X3435" s="4">
        <v>54.121000000000002</v>
      </c>
      <c r="Y3435" s="4">
        <v>32.463000000000001</v>
      </c>
      <c r="Z3435" s="4">
        <v>13.913</v>
      </c>
      <c r="AA3435" s="4">
        <v>3.73</v>
      </c>
    </row>
    <row r="3436" spans="1:27" s="6" customFormat="1" x14ac:dyDescent="0.3">
      <c r="A3436" s="40">
        <v>3435</v>
      </c>
      <c r="B3436" s="18" t="s">
        <v>323</v>
      </c>
      <c r="C3436" s="43" t="s">
        <v>235</v>
      </c>
      <c r="D3436" s="41"/>
      <c r="E3436" s="41">
        <v>388</v>
      </c>
      <c r="F3436" s="41">
        <v>2085</v>
      </c>
      <c r="G3436" s="4">
        <v>34.76</v>
      </c>
      <c r="H3436" s="4">
        <v>36.811999999999998</v>
      </c>
      <c r="I3436" s="4">
        <v>39.049999999999997</v>
      </c>
      <c r="J3436" s="4">
        <v>39.784999999999997</v>
      </c>
      <c r="K3436" s="4">
        <v>39.357999999999997</v>
      </c>
      <c r="L3436" s="4">
        <v>39.918999999999997</v>
      </c>
      <c r="M3436" s="4">
        <v>40.548999999999999</v>
      </c>
      <c r="N3436" s="4">
        <v>40.753999999999998</v>
      </c>
      <c r="O3436" s="4">
        <v>41.197000000000003</v>
      </c>
      <c r="P3436" s="4">
        <v>43.372</v>
      </c>
      <c r="Q3436" s="4">
        <v>48.529000000000003</v>
      </c>
      <c r="R3436" s="4">
        <v>55.518000000000001</v>
      </c>
      <c r="S3436" s="4">
        <v>62.637999999999998</v>
      </c>
      <c r="T3436" s="4">
        <v>67.524000000000001</v>
      </c>
      <c r="U3436" s="4">
        <v>54.213999999999999</v>
      </c>
      <c r="V3436" s="4">
        <v>57.308</v>
      </c>
      <c r="W3436" s="4">
        <v>54.84</v>
      </c>
      <c r="X3436" s="4">
        <v>52.661000000000001</v>
      </c>
      <c r="Y3436" s="4">
        <v>34.945</v>
      </c>
      <c r="Z3436" s="4">
        <v>15.459</v>
      </c>
      <c r="AA3436" s="4">
        <v>4.4850000000000003</v>
      </c>
    </row>
    <row r="3437" spans="1:27" s="6" customFormat="1" x14ac:dyDescent="0.3">
      <c r="A3437" s="40">
        <v>3436</v>
      </c>
      <c r="B3437" s="18" t="s">
        <v>323</v>
      </c>
      <c r="C3437" s="43" t="s">
        <v>235</v>
      </c>
      <c r="D3437" s="41"/>
      <c r="E3437" s="41">
        <v>388</v>
      </c>
      <c r="F3437" s="41">
        <v>2090</v>
      </c>
      <c r="G3437" s="4">
        <v>31.652000000000001</v>
      </c>
      <c r="H3437" s="4">
        <v>34.097000000000001</v>
      </c>
      <c r="I3437" s="4">
        <v>36.270000000000003</v>
      </c>
      <c r="J3437" s="4">
        <v>36.256999999999998</v>
      </c>
      <c r="K3437" s="4">
        <v>34.893000000000001</v>
      </c>
      <c r="L3437" s="4">
        <v>34.834000000000003</v>
      </c>
      <c r="M3437" s="4">
        <v>36.557000000000002</v>
      </c>
      <c r="N3437" s="4">
        <v>38.241</v>
      </c>
      <c r="O3437" s="4">
        <v>39.189</v>
      </c>
      <c r="P3437" s="4">
        <v>40.08</v>
      </c>
      <c r="Q3437" s="4">
        <v>42.502000000000002</v>
      </c>
      <c r="R3437" s="4">
        <v>47.713000000000001</v>
      </c>
      <c r="S3437" s="4">
        <v>54.512</v>
      </c>
      <c r="T3437" s="4">
        <v>61.043999999999997</v>
      </c>
      <c r="U3437" s="4">
        <v>64.706000000000003</v>
      </c>
      <c r="V3437" s="4">
        <v>50.337000000000003</v>
      </c>
      <c r="W3437" s="4">
        <v>50.158999999999999</v>
      </c>
      <c r="X3437" s="4">
        <v>43.191000000000003</v>
      </c>
      <c r="Y3437" s="4">
        <v>34.54</v>
      </c>
      <c r="Z3437" s="4">
        <v>17.026</v>
      </c>
      <c r="AA3437" s="4">
        <v>5.2069999999999999</v>
      </c>
    </row>
    <row r="3438" spans="1:27" s="6" customFormat="1" x14ac:dyDescent="0.3">
      <c r="A3438" s="40">
        <v>3437</v>
      </c>
      <c r="B3438" s="18" t="s">
        <v>323</v>
      </c>
      <c r="C3438" s="43" t="s">
        <v>235</v>
      </c>
      <c r="D3438" s="41"/>
      <c r="E3438" s="41">
        <v>388</v>
      </c>
      <c r="F3438" s="41">
        <v>2095</v>
      </c>
      <c r="G3438" s="4">
        <v>28.334</v>
      </c>
      <c r="H3438" s="4">
        <v>31.036000000000001</v>
      </c>
      <c r="I3438" s="4">
        <v>33.616</v>
      </c>
      <c r="J3438" s="4">
        <v>33.710999999999999</v>
      </c>
      <c r="K3438" s="4">
        <v>31.783000000000001</v>
      </c>
      <c r="L3438" s="4">
        <v>30.742000000000001</v>
      </c>
      <c r="M3438" s="4">
        <v>31.757999999999999</v>
      </c>
      <c r="N3438" s="4">
        <v>34.468000000000004</v>
      </c>
      <c r="O3438" s="4">
        <v>36.802</v>
      </c>
      <c r="P3438" s="4">
        <v>38.165999999999997</v>
      </c>
      <c r="Q3438" s="4">
        <v>39.283999999999999</v>
      </c>
      <c r="R3438" s="4">
        <v>41.79</v>
      </c>
      <c r="S3438" s="4">
        <v>46.878</v>
      </c>
      <c r="T3438" s="4">
        <v>53.206000000000003</v>
      </c>
      <c r="U3438" s="4">
        <v>58.665999999999997</v>
      </c>
      <c r="V3438" s="4">
        <v>60.344999999999999</v>
      </c>
      <c r="W3438" s="4">
        <v>44.326000000000001</v>
      </c>
      <c r="X3438" s="4">
        <v>39.9</v>
      </c>
      <c r="Y3438" s="4">
        <v>28.756</v>
      </c>
      <c r="Z3438" s="4">
        <v>17.207000000000001</v>
      </c>
      <c r="AA3438" s="4">
        <v>5.9589999999999996</v>
      </c>
    </row>
    <row r="3439" spans="1:27" s="6" customFormat="1" x14ac:dyDescent="0.3">
      <c r="A3439" s="40">
        <v>3438</v>
      </c>
      <c r="B3439" s="18" t="s">
        <v>323</v>
      </c>
      <c r="C3439" s="43" t="s">
        <v>235</v>
      </c>
      <c r="D3439" s="41"/>
      <c r="E3439" s="41">
        <v>388</v>
      </c>
      <c r="F3439" s="41">
        <v>2100</v>
      </c>
      <c r="G3439" s="4">
        <v>25.315000000000001</v>
      </c>
      <c r="H3439" s="4">
        <v>27.779</v>
      </c>
      <c r="I3439" s="4">
        <v>30.6</v>
      </c>
      <c r="J3439" s="4">
        <v>31.292000000000002</v>
      </c>
      <c r="K3439" s="4">
        <v>29.645</v>
      </c>
      <c r="L3439" s="4">
        <v>28.013000000000002</v>
      </c>
      <c r="M3439" s="4">
        <v>27.956</v>
      </c>
      <c r="N3439" s="4">
        <v>29.873000000000001</v>
      </c>
      <c r="O3439" s="4">
        <v>33.171999999999997</v>
      </c>
      <c r="P3439" s="4">
        <v>35.881999999999998</v>
      </c>
      <c r="Q3439" s="4">
        <v>37.448</v>
      </c>
      <c r="R3439" s="4">
        <v>38.656999999999996</v>
      </c>
      <c r="S3439" s="4">
        <v>41.093000000000004</v>
      </c>
      <c r="T3439" s="4">
        <v>45.817999999999998</v>
      </c>
      <c r="U3439" s="4">
        <v>51.253999999999998</v>
      </c>
      <c r="V3439" s="4">
        <v>54.93</v>
      </c>
      <c r="W3439" s="4">
        <v>53.491</v>
      </c>
      <c r="X3439" s="4">
        <v>35.604999999999997</v>
      </c>
      <c r="Y3439" s="4">
        <v>26.963999999999999</v>
      </c>
      <c r="Z3439" s="4">
        <v>14.648</v>
      </c>
      <c r="AA3439" s="4">
        <v>6.3780000000000001</v>
      </c>
    </row>
    <row r="3440" spans="1:27" s="6" customFormat="1" x14ac:dyDescent="0.3">
      <c r="A3440" s="40">
        <v>3439</v>
      </c>
      <c r="B3440" s="18" t="s">
        <v>323</v>
      </c>
      <c r="C3440" s="43" t="s">
        <v>236</v>
      </c>
      <c r="D3440" s="41"/>
      <c r="E3440" s="41">
        <v>474</v>
      </c>
      <c r="F3440" s="41">
        <v>2015</v>
      </c>
      <c r="G3440" s="4">
        <v>9.5779999999999994</v>
      </c>
      <c r="H3440" s="4">
        <v>12.72</v>
      </c>
      <c r="I3440" s="4">
        <v>12.61</v>
      </c>
      <c r="J3440" s="4">
        <v>11.538</v>
      </c>
      <c r="K3440" s="4">
        <v>9.1489999999999991</v>
      </c>
      <c r="L3440" s="4">
        <v>12.21</v>
      </c>
      <c r="M3440" s="4">
        <v>10.856999999999999</v>
      </c>
      <c r="N3440" s="4">
        <v>12.449</v>
      </c>
      <c r="O3440" s="4">
        <v>16.402999999999999</v>
      </c>
      <c r="P3440" s="4">
        <v>17.576000000000001</v>
      </c>
      <c r="Q3440" s="4">
        <v>17.437999999999999</v>
      </c>
      <c r="R3440" s="4">
        <v>15.31</v>
      </c>
      <c r="S3440" s="4">
        <v>13.4</v>
      </c>
      <c r="T3440" s="4">
        <v>10.83</v>
      </c>
      <c r="U3440" s="4">
        <v>8.4849999999999994</v>
      </c>
      <c r="V3440" s="4">
        <v>7.3410000000000002</v>
      </c>
      <c r="W3440" s="4">
        <v>5.5069999999999997</v>
      </c>
      <c r="X3440" s="4">
        <v>3.6520000000000001</v>
      </c>
      <c r="Y3440" s="4">
        <v>1.9430000000000001</v>
      </c>
      <c r="Z3440" s="4">
        <v>0.66500000000000004</v>
      </c>
      <c r="AA3440" s="4">
        <v>0.13100000000000001</v>
      </c>
    </row>
    <row r="3441" spans="1:27" s="6" customFormat="1" x14ac:dyDescent="0.3">
      <c r="A3441" s="40">
        <v>3440</v>
      </c>
      <c r="B3441" s="18" t="s">
        <v>323</v>
      </c>
      <c r="C3441" s="43" t="s">
        <v>236</v>
      </c>
      <c r="D3441" s="41"/>
      <c r="E3441" s="41">
        <v>474</v>
      </c>
      <c r="F3441" s="41">
        <v>2020</v>
      </c>
      <c r="G3441" s="4">
        <v>10.157999999999999</v>
      </c>
      <c r="H3441" s="4">
        <v>9.5269999999999992</v>
      </c>
      <c r="I3441" s="4">
        <v>12.677</v>
      </c>
      <c r="J3441" s="4">
        <v>12.406000000000001</v>
      </c>
      <c r="K3441" s="4">
        <v>11.188000000000001</v>
      </c>
      <c r="L3441" s="4">
        <v>8.8249999999999993</v>
      </c>
      <c r="M3441" s="4">
        <v>11.956</v>
      </c>
      <c r="N3441" s="4">
        <v>10.673999999999999</v>
      </c>
      <c r="O3441" s="4">
        <v>12.301</v>
      </c>
      <c r="P3441" s="4">
        <v>16.253</v>
      </c>
      <c r="Q3441" s="4">
        <v>17.408999999999999</v>
      </c>
      <c r="R3441" s="4">
        <v>17.233000000000001</v>
      </c>
      <c r="S3441" s="4">
        <v>15.04</v>
      </c>
      <c r="T3441" s="4">
        <v>13.016999999999999</v>
      </c>
      <c r="U3441" s="4">
        <v>10.313000000000001</v>
      </c>
      <c r="V3441" s="4">
        <v>7.7779999999999996</v>
      </c>
      <c r="W3441" s="4">
        <v>6.2759999999999998</v>
      </c>
      <c r="X3441" s="4">
        <v>4.1669999999999998</v>
      </c>
      <c r="Y3441" s="4">
        <v>2.246</v>
      </c>
      <c r="Z3441" s="4">
        <v>0.86</v>
      </c>
      <c r="AA3441" s="4">
        <v>0.191</v>
      </c>
    </row>
    <row r="3442" spans="1:27" s="6" customFormat="1" x14ac:dyDescent="0.3">
      <c r="A3442" s="40">
        <v>3441</v>
      </c>
      <c r="B3442" s="18" t="s">
        <v>323</v>
      </c>
      <c r="C3442" s="43" t="s">
        <v>236</v>
      </c>
      <c r="D3442" s="41"/>
      <c r="E3442" s="41">
        <v>474</v>
      </c>
      <c r="F3442" s="41">
        <v>2025</v>
      </c>
      <c r="G3442" s="4">
        <v>9.5749999999999993</v>
      </c>
      <c r="H3442" s="4">
        <v>10.121</v>
      </c>
      <c r="I3442" s="4">
        <v>9.4990000000000006</v>
      </c>
      <c r="J3442" s="4">
        <v>12.539</v>
      </c>
      <c r="K3442" s="4">
        <v>12.169</v>
      </c>
      <c r="L3442" s="4">
        <v>10.962</v>
      </c>
      <c r="M3442" s="4">
        <v>8.6549999999999994</v>
      </c>
      <c r="N3442" s="4">
        <v>11.821999999999999</v>
      </c>
      <c r="O3442" s="4">
        <v>10.569000000000001</v>
      </c>
      <c r="P3442" s="4">
        <v>12.196999999999999</v>
      </c>
      <c r="Q3442" s="4">
        <v>16.117999999999999</v>
      </c>
      <c r="R3442" s="4">
        <v>17.225999999999999</v>
      </c>
      <c r="S3442" s="4">
        <v>16.959</v>
      </c>
      <c r="T3442" s="4">
        <v>14.65</v>
      </c>
      <c r="U3442" s="4">
        <v>12.452</v>
      </c>
      <c r="V3442" s="4">
        <v>9.5269999999999992</v>
      </c>
      <c r="W3442" s="4">
        <v>6.7380000000000004</v>
      </c>
      <c r="X3442" s="4">
        <v>4.8479999999999999</v>
      </c>
      <c r="Y3442" s="4">
        <v>2.641</v>
      </c>
      <c r="Z3442" s="4">
        <v>1.036</v>
      </c>
      <c r="AA3442" s="4">
        <v>0.26200000000000001</v>
      </c>
    </row>
    <row r="3443" spans="1:27" s="6" customFormat="1" x14ac:dyDescent="0.3">
      <c r="A3443" s="40">
        <v>3442</v>
      </c>
      <c r="B3443" s="18" t="s">
        <v>323</v>
      </c>
      <c r="C3443" s="43" t="s">
        <v>236</v>
      </c>
      <c r="D3443" s="41"/>
      <c r="E3443" s="41">
        <v>474</v>
      </c>
      <c r="F3443" s="41">
        <v>2030</v>
      </c>
      <c r="G3443" s="4">
        <v>9.4909999999999997</v>
      </c>
      <c r="H3443" s="4">
        <v>9.5410000000000004</v>
      </c>
      <c r="I3443" s="4">
        <v>10.092000000000001</v>
      </c>
      <c r="J3443" s="4">
        <v>9.3659999999999997</v>
      </c>
      <c r="K3443" s="4">
        <v>12.302</v>
      </c>
      <c r="L3443" s="4">
        <v>11.943</v>
      </c>
      <c r="M3443" s="4">
        <v>10.791</v>
      </c>
      <c r="N3443" s="4">
        <v>8.5329999999999995</v>
      </c>
      <c r="O3443" s="4">
        <v>11.715</v>
      </c>
      <c r="P3443" s="4">
        <v>10.481</v>
      </c>
      <c r="Q3443" s="4">
        <v>12.097</v>
      </c>
      <c r="R3443" s="4">
        <v>15.959</v>
      </c>
      <c r="S3443" s="4">
        <v>16.972000000000001</v>
      </c>
      <c r="T3443" s="4">
        <v>16.558</v>
      </c>
      <c r="U3443" s="4">
        <v>14.068</v>
      </c>
      <c r="V3443" s="4">
        <v>11.581</v>
      </c>
      <c r="W3443" s="4">
        <v>8.3480000000000008</v>
      </c>
      <c r="X3443" s="4">
        <v>5.3</v>
      </c>
      <c r="Y3443" s="4">
        <v>3.16</v>
      </c>
      <c r="Z3443" s="4">
        <v>1.266</v>
      </c>
      <c r="AA3443" s="4">
        <v>0.33700000000000002</v>
      </c>
    </row>
    <row r="3444" spans="1:27" s="6" customFormat="1" x14ac:dyDescent="0.3">
      <c r="A3444" s="40">
        <v>3443</v>
      </c>
      <c r="B3444" s="18" t="s">
        <v>323</v>
      </c>
      <c r="C3444" s="43" t="s">
        <v>236</v>
      </c>
      <c r="D3444" s="41"/>
      <c r="E3444" s="41">
        <v>474</v>
      </c>
      <c r="F3444" s="41">
        <v>2035</v>
      </c>
      <c r="G3444" s="4">
        <v>9.5950000000000006</v>
      </c>
      <c r="H3444" s="4">
        <v>9.4570000000000007</v>
      </c>
      <c r="I3444" s="4">
        <v>9.5139999999999993</v>
      </c>
      <c r="J3444" s="4">
        <v>9.9580000000000002</v>
      </c>
      <c r="K3444" s="4">
        <v>9.1329999999999991</v>
      </c>
      <c r="L3444" s="4">
        <v>12.077999999999999</v>
      </c>
      <c r="M3444" s="4">
        <v>11.773</v>
      </c>
      <c r="N3444" s="4">
        <v>10.667</v>
      </c>
      <c r="O3444" s="4">
        <v>8.4410000000000007</v>
      </c>
      <c r="P3444" s="4">
        <v>11.624000000000001</v>
      </c>
      <c r="Q3444" s="4">
        <v>10.394</v>
      </c>
      <c r="R3444" s="4">
        <v>11.98</v>
      </c>
      <c r="S3444" s="4">
        <v>15.742000000000001</v>
      </c>
      <c r="T3444" s="4">
        <v>16.603999999999999</v>
      </c>
      <c r="U3444" s="4">
        <v>15.955</v>
      </c>
      <c r="V3444" s="4">
        <v>13.163</v>
      </c>
      <c r="W3444" s="4">
        <v>10.250999999999999</v>
      </c>
      <c r="X3444" s="4">
        <v>6.6779999999999999</v>
      </c>
      <c r="Y3444" s="4">
        <v>3.5449999999999999</v>
      </c>
      <c r="Z3444" s="4">
        <v>1.57</v>
      </c>
      <c r="AA3444" s="4">
        <v>0.432</v>
      </c>
    </row>
    <row r="3445" spans="1:27" s="6" customFormat="1" x14ac:dyDescent="0.3">
      <c r="A3445" s="40">
        <v>3444</v>
      </c>
      <c r="B3445" s="18" t="s">
        <v>323</v>
      </c>
      <c r="C3445" s="43" t="s">
        <v>236</v>
      </c>
      <c r="D3445" s="41"/>
      <c r="E3445" s="41">
        <v>474</v>
      </c>
      <c r="F3445" s="41">
        <v>2040</v>
      </c>
      <c r="G3445" s="4">
        <v>9.4540000000000006</v>
      </c>
      <c r="H3445" s="4">
        <v>9.5609999999999999</v>
      </c>
      <c r="I3445" s="4">
        <v>9.4290000000000003</v>
      </c>
      <c r="J3445" s="4">
        <v>9.3800000000000008</v>
      </c>
      <c r="K3445" s="4">
        <v>9.7279999999999998</v>
      </c>
      <c r="L3445" s="4">
        <v>8.9169999999999998</v>
      </c>
      <c r="M3445" s="4">
        <v>11.91</v>
      </c>
      <c r="N3445" s="4">
        <v>11.648999999999999</v>
      </c>
      <c r="O3445" s="4">
        <v>10.57</v>
      </c>
      <c r="P3445" s="4">
        <v>8.3659999999999997</v>
      </c>
      <c r="Q3445" s="4">
        <v>11.537000000000001</v>
      </c>
      <c r="R3445" s="4">
        <v>10.298999999999999</v>
      </c>
      <c r="S3445" s="4">
        <v>11.827</v>
      </c>
      <c r="T3445" s="4">
        <v>15.427</v>
      </c>
      <c r="U3445" s="4">
        <v>16.048999999999999</v>
      </c>
      <c r="V3445" s="4">
        <v>15.010999999999999</v>
      </c>
      <c r="W3445" s="4">
        <v>11.762</v>
      </c>
      <c r="X3445" s="4">
        <v>8.3279999999999994</v>
      </c>
      <c r="Y3445" s="4">
        <v>4.5730000000000004</v>
      </c>
      <c r="Z3445" s="4">
        <v>1.8240000000000001</v>
      </c>
      <c r="AA3445" s="4">
        <v>0.55900000000000005</v>
      </c>
    </row>
    <row r="3446" spans="1:27" s="6" customFormat="1" x14ac:dyDescent="0.3">
      <c r="A3446" s="40">
        <v>3445</v>
      </c>
      <c r="B3446" s="18" t="s">
        <v>323</v>
      </c>
      <c r="C3446" s="43" t="s">
        <v>236</v>
      </c>
      <c r="D3446" s="41"/>
      <c r="E3446" s="41">
        <v>474</v>
      </c>
      <c r="F3446" s="41">
        <v>2045</v>
      </c>
      <c r="G3446" s="4">
        <v>8.8539999999999992</v>
      </c>
      <c r="H3446" s="4">
        <v>9.4209999999999994</v>
      </c>
      <c r="I3446" s="4">
        <v>9.5350000000000001</v>
      </c>
      <c r="J3446" s="4">
        <v>9.2970000000000006</v>
      </c>
      <c r="K3446" s="4">
        <v>9.15</v>
      </c>
      <c r="L3446" s="4">
        <v>9.51</v>
      </c>
      <c r="M3446" s="4">
        <v>8.7550000000000008</v>
      </c>
      <c r="N3446" s="4">
        <v>11.787000000000001</v>
      </c>
      <c r="O3446" s="4">
        <v>11.552</v>
      </c>
      <c r="P3446" s="4">
        <v>10.492000000000001</v>
      </c>
      <c r="Q3446" s="4">
        <v>8.3010000000000002</v>
      </c>
      <c r="R3446" s="4">
        <v>11.441000000000001</v>
      </c>
      <c r="S3446" s="4">
        <v>10.176</v>
      </c>
      <c r="T3446" s="4">
        <v>11.61</v>
      </c>
      <c r="U3446" s="4">
        <v>14.954000000000001</v>
      </c>
      <c r="V3446" s="4">
        <v>15.175000000000001</v>
      </c>
      <c r="W3446" s="4">
        <v>13.53</v>
      </c>
      <c r="X3446" s="4">
        <v>9.6890000000000001</v>
      </c>
      <c r="Y3446" s="4">
        <v>5.83</v>
      </c>
      <c r="Z3446" s="4">
        <v>2.4300000000000002</v>
      </c>
      <c r="AA3446" s="4">
        <v>0.68899999999999995</v>
      </c>
    </row>
    <row r="3447" spans="1:27" s="6" customFormat="1" x14ac:dyDescent="0.3">
      <c r="A3447" s="40">
        <v>3446</v>
      </c>
      <c r="B3447" s="18" t="s">
        <v>323</v>
      </c>
      <c r="C3447" s="43" t="s">
        <v>236</v>
      </c>
      <c r="D3447" s="41"/>
      <c r="E3447" s="41">
        <v>474</v>
      </c>
      <c r="F3447" s="41">
        <v>2050</v>
      </c>
      <c r="G3447" s="4">
        <v>8.2189999999999994</v>
      </c>
      <c r="H3447" s="4">
        <v>8.8230000000000004</v>
      </c>
      <c r="I3447" s="4">
        <v>9.3930000000000007</v>
      </c>
      <c r="J3447" s="4">
        <v>9.4009999999999998</v>
      </c>
      <c r="K3447" s="4">
        <v>9.0670000000000002</v>
      </c>
      <c r="L3447" s="4">
        <v>8.9359999999999999</v>
      </c>
      <c r="M3447" s="4">
        <v>9.3480000000000008</v>
      </c>
      <c r="N3447" s="4">
        <v>8.6389999999999993</v>
      </c>
      <c r="O3447" s="4">
        <v>11.695</v>
      </c>
      <c r="P3447" s="4">
        <v>11.473000000000001</v>
      </c>
      <c r="Q3447" s="4">
        <v>10.419</v>
      </c>
      <c r="R3447" s="4">
        <v>8.23</v>
      </c>
      <c r="S3447" s="4">
        <v>11.317</v>
      </c>
      <c r="T3447" s="4">
        <v>10.003</v>
      </c>
      <c r="U3447" s="4">
        <v>11.282999999999999</v>
      </c>
      <c r="V3447" s="4">
        <v>14.204000000000001</v>
      </c>
      <c r="W3447" s="4">
        <v>13.785</v>
      </c>
      <c r="X3447" s="4">
        <v>11.295</v>
      </c>
      <c r="Y3447" s="4">
        <v>6.9279999999999999</v>
      </c>
      <c r="Z3447" s="4">
        <v>3.1989999999999998</v>
      </c>
      <c r="AA3447" s="4">
        <v>0.93300000000000005</v>
      </c>
    </row>
    <row r="3448" spans="1:27" s="6" customFormat="1" x14ac:dyDescent="0.3">
      <c r="A3448" s="40">
        <v>3447</v>
      </c>
      <c r="B3448" s="18" t="s">
        <v>323</v>
      </c>
      <c r="C3448" s="43" t="s">
        <v>236</v>
      </c>
      <c r="D3448" s="41"/>
      <c r="E3448" s="41">
        <v>474</v>
      </c>
      <c r="F3448" s="41">
        <v>2055</v>
      </c>
      <c r="G3448" s="4">
        <v>7.8949999999999996</v>
      </c>
      <c r="H3448" s="4">
        <v>8.1890000000000001</v>
      </c>
      <c r="I3448" s="4">
        <v>8.798</v>
      </c>
      <c r="J3448" s="4">
        <v>9.27</v>
      </c>
      <c r="K3448" s="4">
        <v>9.19</v>
      </c>
      <c r="L3448" s="4">
        <v>8.8680000000000003</v>
      </c>
      <c r="M3448" s="4">
        <v>8.7850000000000001</v>
      </c>
      <c r="N3448" s="4">
        <v>9.2390000000000008</v>
      </c>
      <c r="O3448" s="4">
        <v>8.5589999999999993</v>
      </c>
      <c r="P3448" s="4">
        <v>11.62</v>
      </c>
      <c r="Q3448" s="4">
        <v>11.4</v>
      </c>
      <c r="R3448" s="4">
        <v>10.340999999999999</v>
      </c>
      <c r="S3448" s="4">
        <v>8.1449999999999996</v>
      </c>
      <c r="T3448" s="4">
        <v>11.144</v>
      </c>
      <c r="U3448" s="4">
        <v>9.7439999999999998</v>
      </c>
      <c r="V3448" s="4">
        <v>10.762</v>
      </c>
      <c r="W3448" s="4">
        <v>12.997999999999999</v>
      </c>
      <c r="X3448" s="4">
        <v>11.651</v>
      </c>
      <c r="Y3448" s="4">
        <v>8.2390000000000008</v>
      </c>
      <c r="Z3448" s="4">
        <v>3.9209999999999998</v>
      </c>
      <c r="AA3448" s="4">
        <v>1.2809999999999999</v>
      </c>
    </row>
    <row r="3449" spans="1:27" s="6" customFormat="1" x14ac:dyDescent="0.3">
      <c r="A3449" s="40">
        <v>3448</v>
      </c>
      <c r="B3449" s="18" t="s">
        <v>323</v>
      </c>
      <c r="C3449" s="43" t="s">
        <v>236</v>
      </c>
      <c r="D3449" s="41"/>
      <c r="E3449" s="41">
        <v>474</v>
      </c>
      <c r="F3449" s="41">
        <v>2060</v>
      </c>
      <c r="G3449" s="4">
        <v>7.77</v>
      </c>
      <c r="H3449" s="4">
        <v>7.8659999999999997</v>
      </c>
      <c r="I3449" s="4">
        <v>8.1660000000000004</v>
      </c>
      <c r="J3449" s="4">
        <v>8.6829999999999998</v>
      </c>
      <c r="K3449" s="4">
        <v>9.0709999999999997</v>
      </c>
      <c r="L3449" s="4">
        <v>9.0039999999999996</v>
      </c>
      <c r="M3449" s="4">
        <v>8.7279999999999998</v>
      </c>
      <c r="N3449" s="4">
        <v>8.6869999999999994</v>
      </c>
      <c r="O3449" s="4">
        <v>9.1660000000000004</v>
      </c>
      <c r="P3449" s="4">
        <v>8.4990000000000006</v>
      </c>
      <c r="Q3449" s="4">
        <v>11.553000000000001</v>
      </c>
      <c r="R3449" s="4">
        <v>11.324999999999999</v>
      </c>
      <c r="S3449" s="4">
        <v>10.246</v>
      </c>
      <c r="T3449" s="4">
        <v>8.0289999999999999</v>
      </c>
      <c r="U3449" s="4">
        <v>10.879</v>
      </c>
      <c r="V3449" s="4">
        <v>9.3320000000000007</v>
      </c>
      <c r="W3449" s="4">
        <v>9.9139999999999997</v>
      </c>
      <c r="X3449" s="4">
        <v>11.116</v>
      </c>
      <c r="Y3449" s="4">
        <v>8.6660000000000004</v>
      </c>
      <c r="Z3449" s="4">
        <v>4.8070000000000004</v>
      </c>
      <c r="AA3449" s="4">
        <v>1.6719999999999999</v>
      </c>
    </row>
    <row r="3450" spans="1:27" s="6" customFormat="1" x14ac:dyDescent="0.3">
      <c r="A3450" s="40">
        <v>3449</v>
      </c>
      <c r="B3450" s="18" t="s">
        <v>323</v>
      </c>
      <c r="C3450" s="43" t="s">
        <v>236</v>
      </c>
      <c r="D3450" s="41"/>
      <c r="E3450" s="41">
        <v>474</v>
      </c>
      <c r="F3450" s="41">
        <v>2065</v>
      </c>
      <c r="G3450" s="4">
        <v>7.7009999999999996</v>
      </c>
      <c r="H3450" s="4">
        <v>7.7430000000000003</v>
      </c>
      <c r="I3450" s="4">
        <v>7.8440000000000003</v>
      </c>
      <c r="J3450" s="4">
        <v>8.0589999999999993</v>
      </c>
      <c r="K3450" s="4">
        <v>8.4979999999999993</v>
      </c>
      <c r="L3450" s="4">
        <v>8.8970000000000002</v>
      </c>
      <c r="M3450" s="4">
        <v>8.8740000000000006</v>
      </c>
      <c r="N3450" s="4">
        <v>8.6349999999999998</v>
      </c>
      <c r="O3450" s="4">
        <v>8.6180000000000003</v>
      </c>
      <c r="P3450" s="4">
        <v>9.1080000000000005</v>
      </c>
      <c r="Q3450" s="4">
        <v>8.4499999999999993</v>
      </c>
      <c r="R3450" s="4">
        <v>11.481999999999999</v>
      </c>
      <c r="S3450" s="4">
        <v>11.23</v>
      </c>
      <c r="T3450" s="4">
        <v>10.116</v>
      </c>
      <c r="U3450" s="4">
        <v>7.8540000000000001</v>
      </c>
      <c r="V3450" s="4">
        <v>10.454000000000001</v>
      </c>
      <c r="W3450" s="4">
        <v>8.6509999999999998</v>
      </c>
      <c r="X3450" s="4">
        <v>8.57</v>
      </c>
      <c r="Y3450" s="4">
        <v>8.4160000000000004</v>
      </c>
      <c r="Z3450" s="4">
        <v>5.1989999999999998</v>
      </c>
      <c r="AA3450" s="4">
        <v>2.1549999999999998</v>
      </c>
    </row>
    <row r="3451" spans="1:27" s="6" customFormat="1" x14ac:dyDescent="0.3">
      <c r="A3451" s="40">
        <v>3450</v>
      </c>
      <c r="B3451" s="18" t="s">
        <v>323</v>
      </c>
      <c r="C3451" s="43" t="s">
        <v>236</v>
      </c>
      <c r="D3451" s="41"/>
      <c r="E3451" s="41">
        <v>474</v>
      </c>
      <c r="F3451" s="41">
        <v>2070</v>
      </c>
      <c r="G3451" s="4">
        <v>7.5750000000000002</v>
      </c>
      <c r="H3451" s="4">
        <v>7.6769999999999996</v>
      </c>
      <c r="I3451" s="4">
        <v>7.7240000000000002</v>
      </c>
      <c r="J3451" s="4">
        <v>7.7460000000000004</v>
      </c>
      <c r="K3451" s="4">
        <v>7.8849999999999998</v>
      </c>
      <c r="L3451" s="4">
        <v>8.3379999999999992</v>
      </c>
      <c r="M3451" s="4">
        <v>8.7750000000000004</v>
      </c>
      <c r="N3451" s="4">
        <v>8.7870000000000008</v>
      </c>
      <c r="O3451" s="4">
        <v>8.5730000000000004</v>
      </c>
      <c r="P3451" s="4">
        <v>8.5660000000000007</v>
      </c>
      <c r="Q3451" s="4">
        <v>9.0589999999999993</v>
      </c>
      <c r="R3451" s="4">
        <v>8.3979999999999997</v>
      </c>
      <c r="S3451" s="4">
        <v>11.396000000000001</v>
      </c>
      <c r="T3451" s="4">
        <v>11.099</v>
      </c>
      <c r="U3451" s="4">
        <v>9.9169999999999998</v>
      </c>
      <c r="V3451" s="4">
        <v>7.5730000000000004</v>
      </c>
      <c r="W3451" s="4">
        <v>9.7490000000000006</v>
      </c>
      <c r="X3451" s="4">
        <v>7.5529999999999999</v>
      </c>
      <c r="Y3451" s="4">
        <v>6.5990000000000002</v>
      </c>
      <c r="Z3451" s="4">
        <v>5.1870000000000003</v>
      </c>
      <c r="AA3451" s="4">
        <v>2.5289999999999999</v>
      </c>
    </row>
    <row r="3452" spans="1:27" s="6" customFormat="1" x14ac:dyDescent="0.3">
      <c r="A3452" s="40">
        <v>3451</v>
      </c>
      <c r="B3452" s="18" t="s">
        <v>323</v>
      </c>
      <c r="C3452" s="43" t="s">
        <v>236</v>
      </c>
      <c r="D3452" s="41"/>
      <c r="E3452" s="41">
        <v>474</v>
      </c>
      <c r="F3452" s="41">
        <v>2075</v>
      </c>
      <c r="G3452" s="4">
        <v>7.3090000000000002</v>
      </c>
      <c r="H3452" s="4">
        <v>7.5510000000000002</v>
      </c>
      <c r="I3452" s="4">
        <v>7.6589999999999998</v>
      </c>
      <c r="J3452" s="4">
        <v>7.6319999999999997</v>
      </c>
      <c r="K3452" s="4">
        <v>7.585</v>
      </c>
      <c r="L3452" s="4">
        <v>7.7359999999999998</v>
      </c>
      <c r="M3452" s="4">
        <v>8.2249999999999996</v>
      </c>
      <c r="N3452" s="4">
        <v>8.6940000000000008</v>
      </c>
      <c r="O3452" s="4">
        <v>8.7279999999999998</v>
      </c>
      <c r="P3452" s="4">
        <v>8.5250000000000004</v>
      </c>
      <c r="Q3452" s="4">
        <v>8.5229999999999997</v>
      </c>
      <c r="R3452" s="4">
        <v>9.01</v>
      </c>
      <c r="S3452" s="4">
        <v>8.3379999999999992</v>
      </c>
      <c r="T3452" s="4">
        <v>11.275</v>
      </c>
      <c r="U3452" s="4">
        <v>10.9</v>
      </c>
      <c r="V3452" s="4">
        <v>9.59</v>
      </c>
      <c r="W3452" s="4">
        <v>7.1</v>
      </c>
      <c r="X3452" s="4">
        <v>8.5920000000000005</v>
      </c>
      <c r="Y3452" s="4">
        <v>5.9119999999999999</v>
      </c>
      <c r="Z3452" s="4">
        <v>4.1749999999999998</v>
      </c>
      <c r="AA3452" s="4">
        <v>2.7429999999999999</v>
      </c>
    </row>
    <row r="3453" spans="1:27" s="6" customFormat="1" x14ac:dyDescent="0.3">
      <c r="A3453" s="40">
        <v>3452</v>
      </c>
      <c r="B3453" s="18" t="s">
        <v>323</v>
      </c>
      <c r="C3453" s="43" t="s">
        <v>236</v>
      </c>
      <c r="D3453" s="41"/>
      <c r="E3453" s="41">
        <v>474</v>
      </c>
      <c r="F3453" s="41">
        <v>2080</v>
      </c>
      <c r="G3453" s="4">
        <v>6.96</v>
      </c>
      <c r="H3453" s="4">
        <v>7.2869999999999999</v>
      </c>
      <c r="I3453" s="4">
        <v>7.5339999999999998</v>
      </c>
      <c r="J3453" s="4">
        <v>7.5720000000000001</v>
      </c>
      <c r="K3453" s="4">
        <v>7.4820000000000002</v>
      </c>
      <c r="L3453" s="4">
        <v>7.4450000000000003</v>
      </c>
      <c r="M3453" s="4">
        <v>7.633</v>
      </c>
      <c r="N3453" s="4">
        <v>8.15</v>
      </c>
      <c r="O3453" s="4">
        <v>8.641</v>
      </c>
      <c r="P3453" s="4">
        <v>8.6850000000000005</v>
      </c>
      <c r="Q3453" s="4">
        <v>8.4860000000000007</v>
      </c>
      <c r="R3453" s="4">
        <v>8.48</v>
      </c>
      <c r="S3453" s="4">
        <v>8.9540000000000006</v>
      </c>
      <c r="T3453" s="4">
        <v>8.2569999999999997</v>
      </c>
      <c r="U3453" s="4">
        <v>11.09</v>
      </c>
      <c r="V3453" s="4">
        <v>10.571999999999999</v>
      </c>
      <c r="W3453" s="4">
        <v>9.0359999999999996</v>
      </c>
      <c r="X3453" s="4">
        <v>6.3129999999999997</v>
      </c>
      <c r="Y3453" s="4">
        <v>6.8280000000000003</v>
      </c>
      <c r="Z3453" s="4">
        <v>3.8330000000000002</v>
      </c>
      <c r="AA3453" s="4">
        <v>2.5409999999999999</v>
      </c>
    </row>
    <row r="3454" spans="1:27" s="6" customFormat="1" x14ac:dyDescent="0.3">
      <c r="A3454" s="40">
        <v>3453</v>
      </c>
      <c r="B3454" s="18" t="s">
        <v>323</v>
      </c>
      <c r="C3454" s="43" t="s">
        <v>236</v>
      </c>
      <c r="D3454" s="41"/>
      <c r="E3454" s="41">
        <v>474</v>
      </c>
      <c r="F3454" s="41">
        <v>2085</v>
      </c>
      <c r="G3454" s="4">
        <v>6.6760000000000002</v>
      </c>
      <c r="H3454" s="4">
        <v>6.9420000000000002</v>
      </c>
      <c r="I3454" s="4">
        <v>7.2720000000000002</v>
      </c>
      <c r="J3454" s="4">
        <v>7.4539999999999997</v>
      </c>
      <c r="K3454" s="4">
        <v>7.4329999999999998</v>
      </c>
      <c r="L3454" s="4">
        <v>7.3520000000000003</v>
      </c>
      <c r="M3454" s="4">
        <v>7.3479999999999999</v>
      </c>
      <c r="N3454" s="4">
        <v>7.5640000000000001</v>
      </c>
      <c r="O3454" s="4">
        <v>8.1</v>
      </c>
      <c r="P3454" s="4">
        <v>8.6020000000000003</v>
      </c>
      <c r="Q3454" s="4">
        <v>8.6489999999999991</v>
      </c>
      <c r="R3454" s="4">
        <v>8.4480000000000004</v>
      </c>
      <c r="S3454" s="4">
        <v>8.4320000000000004</v>
      </c>
      <c r="T3454" s="4">
        <v>8.875</v>
      </c>
      <c r="U3454" s="4">
        <v>8.1340000000000003</v>
      </c>
      <c r="V3454" s="4">
        <v>10.785</v>
      </c>
      <c r="W3454" s="4">
        <v>10.010999999999999</v>
      </c>
      <c r="X3454" s="4">
        <v>8.1059999999999999</v>
      </c>
      <c r="Y3454" s="4">
        <v>5.0910000000000002</v>
      </c>
      <c r="Z3454" s="4">
        <v>4.5380000000000003</v>
      </c>
      <c r="AA3454" s="4">
        <v>2.419</v>
      </c>
    </row>
    <row r="3455" spans="1:27" s="6" customFormat="1" x14ac:dyDescent="0.3">
      <c r="A3455" s="40">
        <v>3454</v>
      </c>
      <c r="B3455" s="18" t="s">
        <v>323</v>
      </c>
      <c r="C3455" s="43" t="s">
        <v>236</v>
      </c>
      <c r="D3455" s="41"/>
      <c r="E3455" s="41">
        <v>474</v>
      </c>
      <c r="F3455" s="41">
        <v>2090</v>
      </c>
      <c r="G3455" s="4">
        <v>6.516</v>
      </c>
      <c r="H3455" s="4">
        <v>6.6580000000000004</v>
      </c>
      <c r="I3455" s="4">
        <v>6.9260000000000002</v>
      </c>
      <c r="J3455" s="4">
        <v>7.1959999999999997</v>
      </c>
      <c r="K3455" s="4">
        <v>7.3250000000000002</v>
      </c>
      <c r="L3455" s="4">
        <v>7.3120000000000003</v>
      </c>
      <c r="M3455" s="4">
        <v>7.2629999999999999</v>
      </c>
      <c r="N3455" s="4">
        <v>7.2839999999999998</v>
      </c>
      <c r="O3455" s="4">
        <v>7.5190000000000001</v>
      </c>
      <c r="P3455" s="4">
        <v>8.0640000000000001</v>
      </c>
      <c r="Q3455" s="4">
        <v>8.5679999999999996</v>
      </c>
      <c r="R3455" s="4">
        <v>8.6120000000000001</v>
      </c>
      <c r="S3455" s="4">
        <v>8.4030000000000005</v>
      </c>
      <c r="T3455" s="4">
        <v>8.3659999999999997</v>
      </c>
      <c r="U3455" s="4">
        <v>8.7560000000000002</v>
      </c>
      <c r="V3455" s="4">
        <v>7.9290000000000003</v>
      </c>
      <c r="W3455" s="4">
        <v>10.259</v>
      </c>
      <c r="X3455" s="4">
        <v>9.0489999999999995</v>
      </c>
      <c r="Y3455" s="4">
        <v>6.6289999999999996</v>
      </c>
      <c r="Z3455" s="4">
        <v>3.4649999999999999</v>
      </c>
      <c r="AA3455" s="4">
        <v>2.7229999999999999</v>
      </c>
    </row>
    <row r="3456" spans="1:27" s="6" customFormat="1" x14ac:dyDescent="0.3">
      <c r="A3456" s="40">
        <v>3455</v>
      </c>
      <c r="B3456" s="18" t="s">
        <v>323</v>
      </c>
      <c r="C3456" s="43" t="s">
        <v>236</v>
      </c>
      <c r="D3456" s="41"/>
      <c r="E3456" s="41">
        <v>474</v>
      </c>
      <c r="F3456" s="41">
        <v>2095</v>
      </c>
      <c r="G3456" s="4">
        <v>6.4169999999999998</v>
      </c>
      <c r="H3456" s="4">
        <v>6.4980000000000002</v>
      </c>
      <c r="I3456" s="4">
        <v>6.6440000000000001</v>
      </c>
      <c r="J3456" s="4">
        <v>6.8559999999999999</v>
      </c>
      <c r="K3456" s="4">
        <v>7.0750000000000002</v>
      </c>
      <c r="L3456" s="4">
        <v>7.2110000000000003</v>
      </c>
      <c r="M3456" s="4">
        <v>7.2279999999999998</v>
      </c>
      <c r="N3456" s="4">
        <v>7.2030000000000003</v>
      </c>
      <c r="O3456" s="4">
        <v>7.2430000000000003</v>
      </c>
      <c r="P3456" s="4">
        <v>7.4870000000000001</v>
      </c>
      <c r="Q3456" s="4">
        <v>8.0359999999999996</v>
      </c>
      <c r="R3456" s="4">
        <v>8.5359999999999996</v>
      </c>
      <c r="S3456" s="4">
        <v>8.5719999999999992</v>
      </c>
      <c r="T3456" s="4">
        <v>8.3450000000000006</v>
      </c>
      <c r="U3456" s="4">
        <v>8.2650000000000006</v>
      </c>
      <c r="V3456" s="4">
        <v>8.5549999999999997</v>
      </c>
      <c r="W3456" s="4">
        <v>7.5709999999999997</v>
      </c>
      <c r="X3456" s="4">
        <v>9.3390000000000004</v>
      </c>
      <c r="Y3456" s="4">
        <v>7.4939999999999998</v>
      </c>
      <c r="Z3456" s="4">
        <v>4.6120000000000001</v>
      </c>
      <c r="AA3456" s="4">
        <v>2.4969999999999999</v>
      </c>
    </row>
    <row r="3457" spans="1:27" s="6" customFormat="1" x14ac:dyDescent="0.3">
      <c r="A3457" s="40">
        <v>3456</v>
      </c>
      <c r="B3457" s="18" t="s">
        <v>323</v>
      </c>
      <c r="C3457" s="43" t="s">
        <v>236</v>
      </c>
      <c r="D3457" s="41"/>
      <c r="E3457" s="41">
        <v>474</v>
      </c>
      <c r="F3457" s="41">
        <v>2100</v>
      </c>
      <c r="G3457" s="4">
        <v>6.3179999999999996</v>
      </c>
      <c r="H3457" s="4">
        <v>6.4020000000000001</v>
      </c>
      <c r="I3457" s="4">
        <v>6.4870000000000001</v>
      </c>
      <c r="J3457" s="4">
        <v>6.5789999999999997</v>
      </c>
      <c r="K3457" s="4">
        <v>6.7450000000000001</v>
      </c>
      <c r="L3457" s="4">
        <v>6.97</v>
      </c>
      <c r="M3457" s="4">
        <v>7.1319999999999997</v>
      </c>
      <c r="N3457" s="4">
        <v>7.173</v>
      </c>
      <c r="O3457" s="4">
        <v>7.165</v>
      </c>
      <c r="P3457" s="4">
        <v>7.2140000000000004</v>
      </c>
      <c r="Q3457" s="4">
        <v>7.4619999999999997</v>
      </c>
      <c r="R3457" s="4">
        <v>8.01</v>
      </c>
      <c r="S3457" s="4">
        <v>8.5009999999999994</v>
      </c>
      <c r="T3457" s="4">
        <v>8.52</v>
      </c>
      <c r="U3457" s="4">
        <v>8.2530000000000001</v>
      </c>
      <c r="V3457" s="4">
        <v>8.0920000000000005</v>
      </c>
      <c r="W3457" s="4">
        <v>8.1999999999999993</v>
      </c>
      <c r="X3457" s="4">
        <v>6.9409999999999998</v>
      </c>
      <c r="Y3457" s="4">
        <v>7.8339999999999996</v>
      </c>
      <c r="Z3457" s="4">
        <v>5.3319999999999999</v>
      </c>
      <c r="AA3457" s="4">
        <v>2.9590000000000001</v>
      </c>
    </row>
    <row r="3458" spans="1:27" s="6" customFormat="1" x14ac:dyDescent="0.3">
      <c r="A3458" s="40">
        <v>3457</v>
      </c>
      <c r="B3458" s="18" t="s">
        <v>323</v>
      </c>
      <c r="C3458" s="43" t="s">
        <v>237</v>
      </c>
      <c r="D3458" s="41"/>
      <c r="E3458" s="41">
        <v>630</v>
      </c>
      <c r="F3458" s="41">
        <v>2015</v>
      </c>
      <c r="G3458" s="4">
        <v>99.472999999999999</v>
      </c>
      <c r="H3458" s="4">
        <v>110.873</v>
      </c>
      <c r="I3458" s="4">
        <v>119.30500000000001</v>
      </c>
      <c r="J3458" s="4">
        <v>132.69499999999999</v>
      </c>
      <c r="K3458" s="4">
        <v>139.69399999999999</v>
      </c>
      <c r="L3458" s="4">
        <v>131.70699999999999</v>
      </c>
      <c r="M3458" s="4">
        <v>132.346</v>
      </c>
      <c r="N3458" s="4">
        <v>132.88200000000001</v>
      </c>
      <c r="O3458" s="4">
        <v>129.06100000000001</v>
      </c>
      <c r="P3458" s="4">
        <v>127.57599999999999</v>
      </c>
      <c r="Q3458" s="4">
        <v>124.771</v>
      </c>
      <c r="R3458" s="4">
        <v>112.822</v>
      </c>
      <c r="S3458" s="4">
        <v>105.59699999999999</v>
      </c>
      <c r="T3458" s="4">
        <v>94.968000000000004</v>
      </c>
      <c r="U3458" s="4">
        <v>71.58</v>
      </c>
      <c r="V3458" s="4">
        <v>55.567999999999998</v>
      </c>
      <c r="W3458" s="4">
        <v>39.834000000000003</v>
      </c>
      <c r="X3458" s="4">
        <v>26.428000000000001</v>
      </c>
      <c r="Y3458" s="4">
        <v>14.638999999999999</v>
      </c>
      <c r="Z3458" s="4">
        <v>5.0069999999999997</v>
      </c>
      <c r="AA3458" s="4">
        <v>1.202</v>
      </c>
    </row>
    <row r="3459" spans="1:27" s="6" customFormat="1" x14ac:dyDescent="0.3">
      <c r="A3459" s="40">
        <v>3458</v>
      </c>
      <c r="B3459" s="18" t="s">
        <v>323</v>
      </c>
      <c r="C3459" s="43" t="s">
        <v>237</v>
      </c>
      <c r="D3459" s="41"/>
      <c r="E3459" s="41">
        <v>630</v>
      </c>
      <c r="F3459" s="41">
        <v>2020</v>
      </c>
      <c r="G3459" s="4">
        <v>93.373999999999995</v>
      </c>
      <c r="H3459" s="4">
        <v>96.606999999999999</v>
      </c>
      <c r="I3459" s="4">
        <v>109.447</v>
      </c>
      <c r="J3459" s="4">
        <v>119.17400000000001</v>
      </c>
      <c r="K3459" s="4">
        <v>128.22999999999999</v>
      </c>
      <c r="L3459" s="4">
        <v>134.018</v>
      </c>
      <c r="M3459" s="4">
        <v>129.45400000000001</v>
      </c>
      <c r="N3459" s="4">
        <v>131.23400000000001</v>
      </c>
      <c r="O3459" s="4">
        <v>131.17400000000001</v>
      </c>
      <c r="P3459" s="4">
        <v>125.36</v>
      </c>
      <c r="Q3459" s="4">
        <v>125.93</v>
      </c>
      <c r="R3459" s="4">
        <v>117.08799999999999</v>
      </c>
      <c r="S3459" s="4">
        <v>109.496</v>
      </c>
      <c r="T3459" s="4">
        <v>97.778000000000006</v>
      </c>
      <c r="U3459" s="4">
        <v>86.286000000000001</v>
      </c>
      <c r="V3459" s="4">
        <v>62.341000000000001</v>
      </c>
      <c r="W3459" s="4">
        <v>44.987000000000002</v>
      </c>
      <c r="X3459" s="4">
        <v>29.353000000000002</v>
      </c>
      <c r="Y3459" s="4">
        <v>15.868</v>
      </c>
      <c r="Z3459" s="4">
        <v>6.4320000000000004</v>
      </c>
      <c r="AA3459" s="4">
        <v>1.522</v>
      </c>
    </row>
    <row r="3460" spans="1:27" s="6" customFormat="1" x14ac:dyDescent="0.3">
      <c r="A3460" s="40">
        <v>3459</v>
      </c>
      <c r="B3460" s="18" t="s">
        <v>323</v>
      </c>
      <c r="C3460" s="43" t="s">
        <v>237</v>
      </c>
      <c r="D3460" s="41"/>
      <c r="E3460" s="41">
        <v>630</v>
      </c>
      <c r="F3460" s="41">
        <v>2025</v>
      </c>
      <c r="G3460" s="4">
        <v>88.471000000000004</v>
      </c>
      <c r="H3460" s="4">
        <v>90.918999999999997</v>
      </c>
      <c r="I3460" s="4">
        <v>95.388000000000005</v>
      </c>
      <c r="J3460" s="4">
        <v>109.33499999999999</v>
      </c>
      <c r="K3460" s="4">
        <v>115.352</v>
      </c>
      <c r="L3460" s="4">
        <v>123.37</v>
      </c>
      <c r="M3460" s="4">
        <v>132.06200000000001</v>
      </c>
      <c r="N3460" s="4">
        <v>128.48400000000001</v>
      </c>
      <c r="O3460" s="4">
        <v>129.73400000000001</v>
      </c>
      <c r="P3460" s="4">
        <v>127.926</v>
      </c>
      <c r="Q3460" s="4">
        <v>123.877</v>
      </c>
      <c r="R3460" s="4">
        <v>119.19</v>
      </c>
      <c r="S3460" s="4">
        <v>113.971</v>
      </c>
      <c r="T3460" s="4">
        <v>102.40900000000001</v>
      </c>
      <c r="U3460" s="4">
        <v>89.790999999999997</v>
      </c>
      <c r="V3460" s="4">
        <v>76.483000000000004</v>
      </c>
      <c r="W3460" s="4">
        <v>51.466999999999999</v>
      </c>
      <c r="X3460" s="4">
        <v>33.716999999999999</v>
      </c>
      <c r="Y3460" s="4">
        <v>18.039000000000001</v>
      </c>
      <c r="Z3460" s="4">
        <v>7.1779999999999999</v>
      </c>
      <c r="AA3460" s="4">
        <v>1.998</v>
      </c>
    </row>
    <row r="3461" spans="1:27" s="6" customFormat="1" x14ac:dyDescent="0.3">
      <c r="A3461" s="40">
        <v>3460</v>
      </c>
      <c r="B3461" s="18" t="s">
        <v>323</v>
      </c>
      <c r="C3461" s="43" t="s">
        <v>237</v>
      </c>
      <c r="D3461" s="41"/>
      <c r="E3461" s="41">
        <v>630</v>
      </c>
      <c r="F3461" s="41">
        <v>2030</v>
      </c>
      <c r="G3461" s="4">
        <v>84.620999999999995</v>
      </c>
      <c r="H3461" s="4">
        <v>86.423000000000002</v>
      </c>
      <c r="I3461" s="4">
        <v>89.902000000000001</v>
      </c>
      <c r="J3461" s="4">
        <v>95.298000000000002</v>
      </c>
      <c r="K3461" s="4">
        <v>106.146</v>
      </c>
      <c r="L3461" s="4">
        <v>111.30200000000001</v>
      </c>
      <c r="M3461" s="4">
        <v>121.73399999999999</v>
      </c>
      <c r="N3461" s="4">
        <v>131.21</v>
      </c>
      <c r="O3461" s="4">
        <v>127.194</v>
      </c>
      <c r="P3461" s="4">
        <v>126.95699999999999</v>
      </c>
      <c r="Q3461" s="4">
        <v>126.553</v>
      </c>
      <c r="R3461" s="4">
        <v>118.116</v>
      </c>
      <c r="S3461" s="4">
        <v>116.31699999999999</v>
      </c>
      <c r="T3461" s="4">
        <v>107.59099999999999</v>
      </c>
      <c r="U3461" s="4">
        <v>95.013000000000005</v>
      </c>
      <c r="V3461" s="4">
        <v>80.539000000000001</v>
      </c>
      <c r="W3461" s="4">
        <v>64.356999999999999</v>
      </c>
      <c r="X3461" s="4">
        <v>39.220999999999997</v>
      </c>
      <c r="Y3461" s="4">
        <v>21.215</v>
      </c>
      <c r="Z3461" s="4">
        <v>8.4149999999999991</v>
      </c>
      <c r="AA3461" s="4">
        <v>2.37</v>
      </c>
    </row>
    <row r="3462" spans="1:27" s="6" customFormat="1" x14ac:dyDescent="0.3">
      <c r="A3462" s="40">
        <v>3461</v>
      </c>
      <c r="B3462" s="18" t="s">
        <v>323</v>
      </c>
      <c r="C3462" s="43" t="s">
        <v>237</v>
      </c>
      <c r="D3462" s="41"/>
      <c r="E3462" s="41">
        <v>630</v>
      </c>
      <c r="F3462" s="41">
        <v>2035</v>
      </c>
      <c r="G3462" s="4">
        <v>79.697000000000003</v>
      </c>
      <c r="H3462" s="4">
        <v>82.578000000000003</v>
      </c>
      <c r="I3462" s="4">
        <v>85.408000000000001</v>
      </c>
      <c r="J3462" s="4">
        <v>89.813000000000002</v>
      </c>
      <c r="K3462" s="4">
        <v>92.131</v>
      </c>
      <c r="L3462" s="4">
        <v>102.127</v>
      </c>
      <c r="M3462" s="4">
        <v>109.712</v>
      </c>
      <c r="N3462" s="4">
        <v>120.937</v>
      </c>
      <c r="O3462" s="4">
        <v>129.94300000000001</v>
      </c>
      <c r="P3462" s="4">
        <v>124.48099999999999</v>
      </c>
      <c r="Q3462" s="4">
        <v>125.663</v>
      </c>
      <c r="R3462" s="4">
        <v>120.873</v>
      </c>
      <c r="S3462" s="4">
        <v>115.43</v>
      </c>
      <c r="T3462" s="4">
        <v>110.127</v>
      </c>
      <c r="U3462" s="4">
        <v>100.322</v>
      </c>
      <c r="V3462" s="4">
        <v>85.864999999999995</v>
      </c>
      <c r="W3462" s="4">
        <v>68.527000000000001</v>
      </c>
      <c r="X3462" s="4">
        <v>49.805999999999997</v>
      </c>
      <c r="Y3462" s="4">
        <v>25.227</v>
      </c>
      <c r="Z3462" s="4">
        <v>10.189</v>
      </c>
      <c r="AA3462" s="4">
        <v>2.8639999999999999</v>
      </c>
    </row>
    <row r="3463" spans="1:27" s="6" customFormat="1" x14ac:dyDescent="0.3">
      <c r="A3463" s="40">
        <v>3462</v>
      </c>
      <c r="B3463" s="18" t="s">
        <v>323</v>
      </c>
      <c r="C3463" s="43" t="s">
        <v>237</v>
      </c>
      <c r="D3463" s="41"/>
      <c r="E3463" s="41">
        <v>630</v>
      </c>
      <c r="F3463" s="41">
        <v>2040</v>
      </c>
      <c r="G3463" s="4">
        <v>74.171000000000006</v>
      </c>
      <c r="H3463" s="4">
        <v>77.66</v>
      </c>
      <c r="I3463" s="4">
        <v>81.563999999999993</v>
      </c>
      <c r="J3463" s="4">
        <v>85.320999999999998</v>
      </c>
      <c r="K3463" s="4">
        <v>86.655000000000001</v>
      </c>
      <c r="L3463" s="4">
        <v>88.138999999999996</v>
      </c>
      <c r="M3463" s="4">
        <v>100.571</v>
      </c>
      <c r="N3463" s="4">
        <v>108.967</v>
      </c>
      <c r="O3463" s="4">
        <v>119.739</v>
      </c>
      <c r="P3463" s="4">
        <v>127.26300000000001</v>
      </c>
      <c r="Q3463" s="4">
        <v>123.274</v>
      </c>
      <c r="R3463" s="4">
        <v>120.1</v>
      </c>
      <c r="S3463" s="4">
        <v>118.297</v>
      </c>
      <c r="T3463" s="4">
        <v>109.505</v>
      </c>
      <c r="U3463" s="4">
        <v>103.10599999999999</v>
      </c>
      <c r="V3463" s="4">
        <v>91.292000000000002</v>
      </c>
      <c r="W3463" s="4">
        <v>73.828999999999994</v>
      </c>
      <c r="X3463" s="4">
        <v>53.802999999999997</v>
      </c>
      <c r="Y3463" s="4">
        <v>32.71</v>
      </c>
      <c r="Z3463" s="4">
        <v>12.462999999999999</v>
      </c>
      <c r="AA3463" s="4">
        <v>3.5619999999999998</v>
      </c>
    </row>
    <row r="3464" spans="1:27" s="6" customFormat="1" x14ac:dyDescent="0.3">
      <c r="A3464" s="40">
        <v>3463</v>
      </c>
      <c r="B3464" s="18" t="s">
        <v>323</v>
      </c>
      <c r="C3464" s="43" t="s">
        <v>237</v>
      </c>
      <c r="D3464" s="41"/>
      <c r="E3464" s="41">
        <v>630</v>
      </c>
      <c r="F3464" s="41">
        <v>2045</v>
      </c>
      <c r="G3464" s="4">
        <v>69.061000000000007</v>
      </c>
      <c r="H3464" s="4">
        <v>72.138000000000005</v>
      </c>
      <c r="I3464" s="4">
        <v>76.650000000000006</v>
      </c>
      <c r="J3464" s="4">
        <v>81.483000000000004</v>
      </c>
      <c r="K3464" s="4">
        <v>82.173000000000002</v>
      </c>
      <c r="L3464" s="4">
        <v>82.677999999999997</v>
      </c>
      <c r="M3464" s="4">
        <v>86.620999999999995</v>
      </c>
      <c r="N3464" s="4">
        <v>99.867000000000004</v>
      </c>
      <c r="O3464" s="4">
        <v>107.837</v>
      </c>
      <c r="P3464" s="4">
        <v>117.151</v>
      </c>
      <c r="Q3464" s="4">
        <v>126.102</v>
      </c>
      <c r="R3464" s="4">
        <v>117.839</v>
      </c>
      <c r="S3464" s="4">
        <v>117.68899999999999</v>
      </c>
      <c r="T3464" s="4">
        <v>112.532</v>
      </c>
      <c r="U3464" s="4">
        <v>102.857</v>
      </c>
      <c r="V3464" s="4">
        <v>94.393000000000001</v>
      </c>
      <c r="W3464" s="4">
        <v>79.268000000000001</v>
      </c>
      <c r="X3464" s="4">
        <v>58.762999999999998</v>
      </c>
      <c r="Y3464" s="4">
        <v>36.051000000000002</v>
      </c>
      <c r="Z3464" s="4">
        <v>16.609000000000002</v>
      </c>
      <c r="AA3464" s="4">
        <v>4.4939999999999998</v>
      </c>
    </row>
    <row r="3465" spans="1:27" s="6" customFormat="1" x14ac:dyDescent="0.3">
      <c r="A3465" s="40">
        <v>3464</v>
      </c>
      <c r="B3465" s="18" t="s">
        <v>323</v>
      </c>
      <c r="C3465" s="43" t="s">
        <v>237</v>
      </c>
      <c r="D3465" s="41"/>
      <c r="E3465" s="41">
        <v>630</v>
      </c>
      <c r="F3465" s="41">
        <v>2050</v>
      </c>
      <c r="G3465" s="4">
        <v>64.915000000000006</v>
      </c>
      <c r="H3465" s="4">
        <v>67.031999999999996</v>
      </c>
      <c r="I3465" s="4">
        <v>71.131</v>
      </c>
      <c r="J3465" s="4">
        <v>76.570999999999998</v>
      </c>
      <c r="K3465" s="4">
        <v>78.340999999999994</v>
      </c>
      <c r="L3465" s="4">
        <v>78.209999999999994</v>
      </c>
      <c r="M3465" s="4">
        <v>81.180999999999997</v>
      </c>
      <c r="N3465" s="4">
        <v>85.965000000000003</v>
      </c>
      <c r="O3465" s="4">
        <v>98.789000000000001</v>
      </c>
      <c r="P3465" s="4">
        <v>105.339</v>
      </c>
      <c r="Q3465" s="4">
        <v>116.117</v>
      </c>
      <c r="R3465" s="4">
        <v>120.733</v>
      </c>
      <c r="S3465" s="4">
        <v>115.601</v>
      </c>
      <c r="T3465" s="4">
        <v>112.15300000000001</v>
      </c>
      <c r="U3465" s="4">
        <v>106.086</v>
      </c>
      <c r="V3465" s="4">
        <v>94.635999999999996</v>
      </c>
      <c r="W3465" s="4">
        <v>82.67</v>
      </c>
      <c r="X3465" s="4">
        <v>63.887</v>
      </c>
      <c r="Y3465" s="4">
        <v>40.110999999999997</v>
      </c>
      <c r="Z3465" s="4">
        <v>18.783000000000001</v>
      </c>
      <c r="AA3465" s="4">
        <v>6.077</v>
      </c>
    </row>
    <row r="3466" spans="1:27" s="6" customFormat="1" x14ac:dyDescent="0.3">
      <c r="A3466" s="40">
        <v>3465</v>
      </c>
      <c r="B3466" s="18" t="s">
        <v>323</v>
      </c>
      <c r="C3466" s="43" t="s">
        <v>237</v>
      </c>
      <c r="D3466" s="41"/>
      <c r="E3466" s="41">
        <v>630</v>
      </c>
      <c r="F3466" s="41">
        <v>2055</v>
      </c>
      <c r="G3466" s="4">
        <v>61.914999999999999</v>
      </c>
      <c r="H3466" s="4">
        <v>62.99</v>
      </c>
      <c r="I3466" s="4">
        <v>66.075999999999993</v>
      </c>
      <c r="J3466" s="4">
        <v>71.058000000000007</v>
      </c>
      <c r="K3466" s="4">
        <v>73.59</v>
      </c>
      <c r="L3466" s="4">
        <v>74.581999999999994</v>
      </c>
      <c r="M3466" s="4">
        <v>76.796999999999997</v>
      </c>
      <c r="N3466" s="4">
        <v>80.572999999999993</v>
      </c>
      <c r="O3466" s="4">
        <v>84.984999999999999</v>
      </c>
      <c r="P3466" s="4">
        <v>96.463999999999999</v>
      </c>
      <c r="Q3466" s="4">
        <v>104.447</v>
      </c>
      <c r="R3466" s="4">
        <v>111.136</v>
      </c>
      <c r="S3466" s="4">
        <v>118.619</v>
      </c>
      <c r="T3466" s="4">
        <v>110.456</v>
      </c>
      <c r="U3466" s="4">
        <v>106.14</v>
      </c>
      <c r="V3466" s="4">
        <v>98.204999999999998</v>
      </c>
      <c r="W3466" s="4">
        <v>83.587999999999994</v>
      </c>
      <c r="X3466" s="4">
        <v>67.436000000000007</v>
      </c>
      <c r="Y3466" s="4">
        <v>44.405999999999999</v>
      </c>
      <c r="Z3466" s="4">
        <v>21.44</v>
      </c>
      <c r="AA3466" s="4">
        <v>7.3559999999999999</v>
      </c>
    </row>
    <row r="3467" spans="1:27" s="6" customFormat="1" x14ac:dyDescent="0.3">
      <c r="A3467" s="40">
        <v>3466</v>
      </c>
      <c r="B3467" s="18" t="s">
        <v>323</v>
      </c>
      <c r="C3467" s="43" t="s">
        <v>237</v>
      </c>
      <c r="D3467" s="41"/>
      <c r="E3467" s="41">
        <v>630</v>
      </c>
      <c r="F3467" s="41">
        <v>2060</v>
      </c>
      <c r="G3467" s="4">
        <v>59.286999999999999</v>
      </c>
      <c r="H3467" s="4">
        <v>60.091000000000001</v>
      </c>
      <c r="I3467" s="4">
        <v>62.082999999999998</v>
      </c>
      <c r="J3467" s="4">
        <v>66.009</v>
      </c>
      <c r="K3467" s="4">
        <v>68.239000000000004</v>
      </c>
      <c r="L3467" s="4">
        <v>70.036000000000001</v>
      </c>
      <c r="M3467" s="4">
        <v>73.251000000000005</v>
      </c>
      <c r="N3467" s="4">
        <v>76.233000000000004</v>
      </c>
      <c r="O3467" s="4">
        <v>79.665000000000006</v>
      </c>
      <c r="P3467" s="4">
        <v>82.843000000000004</v>
      </c>
      <c r="Q3467" s="4">
        <v>95.680999999999997</v>
      </c>
      <c r="R3467" s="4">
        <v>99.85</v>
      </c>
      <c r="S3467" s="4">
        <v>109.297</v>
      </c>
      <c r="T3467" s="4">
        <v>113.752</v>
      </c>
      <c r="U3467" s="4">
        <v>104.901</v>
      </c>
      <c r="V3467" s="4">
        <v>98.778999999999996</v>
      </c>
      <c r="W3467" s="4">
        <v>87.463999999999999</v>
      </c>
      <c r="X3467" s="4">
        <v>68.971000000000004</v>
      </c>
      <c r="Y3467" s="4">
        <v>47.695999999999998</v>
      </c>
      <c r="Z3467" s="4">
        <v>24.334</v>
      </c>
      <c r="AA3467" s="4">
        <v>8.7539999999999996</v>
      </c>
    </row>
    <row r="3468" spans="1:27" s="6" customFormat="1" x14ac:dyDescent="0.3">
      <c r="A3468" s="40">
        <v>3467</v>
      </c>
      <c r="B3468" s="18" t="s">
        <v>323</v>
      </c>
      <c r="C3468" s="43" t="s">
        <v>237</v>
      </c>
      <c r="D3468" s="41"/>
      <c r="E3468" s="41">
        <v>630</v>
      </c>
      <c r="F3468" s="41">
        <v>2065</v>
      </c>
      <c r="G3468" s="4">
        <v>56.481000000000002</v>
      </c>
      <c r="H3468" s="4">
        <v>57.567999999999998</v>
      </c>
      <c r="I3468" s="4">
        <v>59.235999999999997</v>
      </c>
      <c r="J3468" s="4">
        <v>62.021000000000001</v>
      </c>
      <c r="K3468" s="4">
        <v>63.348999999999997</v>
      </c>
      <c r="L3468" s="4">
        <v>64.888000000000005</v>
      </c>
      <c r="M3468" s="4">
        <v>68.789000000000001</v>
      </c>
      <c r="N3468" s="4">
        <v>72.727999999999994</v>
      </c>
      <c r="O3468" s="4">
        <v>75.391000000000005</v>
      </c>
      <c r="P3468" s="4">
        <v>77.668000000000006</v>
      </c>
      <c r="Q3468" s="4">
        <v>82.185000000000002</v>
      </c>
      <c r="R3468" s="4">
        <v>91.427000000000007</v>
      </c>
      <c r="S3468" s="4">
        <v>98.275000000000006</v>
      </c>
      <c r="T3468" s="4">
        <v>104.922</v>
      </c>
      <c r="U3468" s="4">
        <v>108.48</v>
      </c>
      <c r="V3468" s="4">
        <v>98.1</v>
      </c>
      <c r="W3468" s="4">
        <v>88.644999999999996</v>
      </c>
      <c r="X3468" s="4">
        <v>72.962999999999994</v>
      </c>
      <c r="Y3468" s="4">
        <v>49.607999999999997</v>
      </c>
      <c r="Z3468" s="4">
        <v>26.786000000000001</v>
      </c>
      <c r="AA3468" s="4">
        <v>10.335000000000001</v>
      </c>
    </row>
    <row r="3469" spans="1:27" s="6" customFormat="1" x14ac:dyDescent="0.3">
      <c r="A3469" s="40">
        <v>3468</v>
      </c>
      <c r="B3469" s="18" t="s">
        <v>323</v>
      </c>
      <c r="C3469" s="43" t="s">
        <v>237</v>
      </c>
      <c r="D3469" s="41"/>
      <c r="E3469" s="41">
        <v>630</v>
      </c>
      <c r="F3469" s="41">
        <v>2070</v>
      </c>
      <c r="G3469" s="4">
        <v>53.433</v>
      </c>
      <c r="H3469" s="4">
        <v>54.863</v>
      </c>
      <c r="I3469" s="4">
        <v>56.764000000000003</v>
      </c>
      <c r="J3469" s="4">
        <v>59.177999999999997</v>
      </c>
      <c r="K3469" s="4">
        <v>59.521000000000001</v>
      </c>
      <c r="L3469" s="4">
        <v>60.198999999999998</v>
      </c>
      <c r="M3469" s="4">
        <v>63.719000000000001</v>
      </c>
      <c r="N3469" s="4">
        <v>68.305999999999997</v>
      </c>
      <c r="O3469" s="4">
        <v>71.947000000000003</v>
      </c>
      <c r="P3469" s="4">
        <v>73.53</v>
      </c>
      <c r="Q3469" s="4">
        <v>77.081999999999994</v>
      </c>
      <c r="R3469" s="4">
        <v>78.287999999999997</v>
      </c>
      <c r="S3469" s="4">
        <v>90.058999999999997</v>
      </c>
      <c r="T3469" s="4">
        <v>94.376000000000005</v>
      </c>
      <c r="U3469" s="4">
        <v>100.26</v>
      </c>
      <c r="V3469" s="4">
        <v>101.968</v>
      </c>
      <c r="W3469" s="4">
        <v>88.653999999999996</v>
      </c>
      <c r="X3469" s="4">
        <v>74.721000000000004</v>
      </c>
      <c r="Y3469" s="4">
        <v>53.347000000000001</v>
      </c>
      <c r="Z3469" s="4">
        <v>28.547999999999998</v>
      </c>
      <c r="AA3469" s="4">
        <v>11.93</v>
      </c>
    </row>
    <row r="3470" spans="1:27" s="6" customFormat="1" x14ac:dyDescent="0.3">
      <c r="A3470" s="40">
        <v>3469</v>
      </c>
      <c r="B3470" s="18" t="s">
        <v>323</v>
      </c>
      <c r="C3470" s="43" t="s">
        <v>237</v>
      </c>
      <c r="D3470" s="41"/>
      <c r="E3470" s="41">
        <v>630</v>
      </c>
      <c r="F3470" s="41">
        <v>2075</v>
      </c>
      <c r="G3470" s="4">
        <v>50.457000000000001</v>
      </c>
      <c r="H3470" s="4">
        <v>51.917000000000002</v>
      </c>
      <c r="I3470" s="4">
        <v>54.11</v>
      </c>
      <c r="J3470" s="4">
        <v>56.707999999999998</v>
      </c>
      <c r="K3470" s="4">
        <v>56.835000000000001</v>
      </c>
      <c r="L3470" s="4">
        <v>56.572000000000003</v>
      </c>
      <c r="M3470" s="4">
        <v>59.113999999999997</v>
      </c>
      <c r="N3470" s="4">
        <v>63.277999999999999</v>
      </c>
      <c r="O3470" s="4">
        <v>67.587000000000003</v>
      </c>
      <c r="P3470" s="4">
        <v>70.218999999999994</v>
      </c>
      <c r="Q3470" s="4">
        <v>73.004999999999995</v>
      </c>
      <c r="R3470" s="4">
        <v>73.472999999999999</v>
      </c>
      <c r="S3470" s="4">
        <v>77.150999999999996</v>
      </c>
      <c r="T3470" s="4">
        <v>86.558000000000007</v>
      </c>
      <c r="U3470" s="4">
        <v>90.316999999999993</v>
      </c>
      <c r="V3470" s="4">
        <v>94.578999999999994</v>
      </c>
      <c r="W3470" s="4">
        <v>92.814999999999998</v>
      </c>
      <c r="X3470" s="4">
        <v>75.494</v>
      </c>
      <c r="Y3470" s="4">
        <v>55.524999999999999</v>
      </c>
      <c r="Z3470" s="4">
        <v>31.46</v>
      </c>
      <c r="AA3470" s="4">
        <v>13.394</v>
      </c>
    </row>
    <row r="3471" spans="1:27" s="6" customFormat="1" x14ac:dyDescent="0.3">
      <c r="A3471" s="40">
        <v>3470</v>
      </c>
      <c r="B3471" s="18" t="s">
        <v>323</v>
      </c>
      <c r="C3471" s="43" t="s">
        <v>237</v>
      </c>
      <c r="D3471" s="41"/>
      <c r="E3471" s="41">
        <v>630</v>
      </c>
      <c r="F3471" s="41">
        <v>2080</v>
      </c>
      <c r="G3471" s="4">
        <v>47.814</v>
      </c>
      <c r="H3471" s="4">
        <v>49.042000000000002</v>
      </c>
      <c r="I3471" s="4">
        <v>51.213999999999999</v>
      </c>
      <c r="J3471" s="4">
        <v>54.06</v>
      </c>
      <c r="K3471" s="4">
        <v>54.524000000000001</v>
      </c>
      <c r="L3471" s="4">
        <v>54.088000000000001</v>
      </c>
      <c r="M3471" s="4">
        <v>55.563000000000002</v>
      </c>
      <c r="N3471" s="4">
        <v>58.709000000000003</v>
      </c>
      <c r="O3471" s="4">
        <v>62.616999999999997</v>
      </c>
      <c r="P3471" s="4">
        <v>65.986000000000004</v>
      </c>
      <c r="Q3471" s="4">
        <v>69.747</v>
      </c>
      <c r="R3471" s="4">
        <v>69.673000000000002</v>
      </c>
      <c r="S3471" s="4">
        <v>72.471000000000004</v>
      </c>
      <c r="T3471" s="4">
        <v>74.084000000000003</v>
      </c>
      <c r="U3471" s="4">
        <v>82.986000000000004</v>
      </c>
      <c r="V3471" s="4">
        <v>85.465000000000003</v>
      </c>
      <c r="W3471" s="4">
        <v>86.6</v>
      </c>
      <c r="X3471" s="4">
        <v>79.814999999999998</v>
      </c>
      <c r="Y3471" s="4">
        <v>56.987000000000002</v>
      </c>
      <c r="Z3471" s="4">
        <v>33.542999999999999</v>
      </c>
      <c r="AA3471" s="4">
        <v>15.282</v>
      </c>
    </row>
    <row r="3472" spans="1:27" s="6" customFormat="1" x14ac:dyDescent="0.3">
      <c r="A3472" s="40">
        <v>3471</v>
      </c>
      <c r="B3472" s="18" t="s">
        <v>323</v>
      </c>
      <c r="C3472" s="43" t="s">
        <v>237</v>
      </c>
      <c r="D3472" s="41"/>
      <c r="E3472" s="41">
        <v>630</v>
      </c>
      <c r="F3472" s="41">
        <v>2085</v>
      </c>
      <c r="G3472" s="4">
        <v>45.77</v>
      </c>
      <c r="H3472" s="4">
        <v>46.500999999999998</v>
      </c>
      <c r="I3472" s="4">
        <v>48.390999999999998</v>
      </c>
      <c r="J3472" s="4">
        <v>51.167000000000002</v>
      </c>
      <c r="K3472" s="4">
        <v>52.033999999999999</v>
      </c>
      <c r="L3472" s="4">
        <v>51.972999999999999</v>
      </c>
      <c r="M3472" s="4">
        <v>53.152999999999999</v>
      </c>
      <c r="N3472" s="4">
        <v>55.192</v>
      </c>
      <c r="O3472" s="4">
        <v>58.103000000000002</v>
      </c>
      <c r="P3472" s="4">
        <v>61.146000000000001</v>
      </c>
      <c r="Q3472" s="4">
        <v>65.569999999999993</v>
      </c>
      <c r="R3472" s="4">
        <v>66.677999999999997</v>
      </c>
      <c r="S3472" s="4">
        <v>68.784000000000006</v>
      </c>
      <c r="T3472" s="4">
        <v>69.700999999999993</v>
      </c>
      <c r="U3472" s="4">
        <v>71.058000000000007</v>
      </c>
      <c r="V3472" s="4">
        <v>78.786000000000001</v>
      </c>
      <c r="W3472" s="4">
        <v>78.683000000000007</v>
      </c>
      <c r="X3472" s="4">
        <v>75.174000000000007</v>
      </c>
      <c r="Y3472" s="4">
        <v>61.179000000000002</v>
      </c>
      <c r="Z3472" s="4">
        <v>35.253</v>
      </c>
      <c r="AA3472" s="4">
        <v>17.129000000000001</v>
      </c>
    </row>
    <row r="3473" spans="1:27" s="6" customFormat="1" x14ac:dyDescent="0.3">
      <c r="A3473" s="40">
        <v>3472</v>
      </c>
      <c r="B3473" s="18" t="s">
        <v>323</v>
      </c>
      <c r="C3473" s="43" t="s">
        <v>237</v>
      </c>
      <c r="D3473" s="41"/>
      <c r="E3473" s="41">
        <v>630</v>
      </c>
      <c r="F3473" s="41">
        <v>2090</v>
      </c>
      <c r="G3473" s="4">
        <v>44.024999999999999</v>
      </c>
      <c r="H3473" s="4">
        <v>44.558999999999997</v>
      </c>
      <c r="I3473" s="4">
        <v>45.901000000000003</v>
      </c>
      <c r="J3473" s="4">
        <v>48.347999999999999</v>
      </c>
      <c r="K3473" s="4">
        <v>49.298000000000002</v>
      </c>
      <c r="L3473" s="4">
        <v>49.679000000000002</v>
      </c>
      <c r="M3473" s="4">
        <v>51.113</v>
      </c>
      <c r="N3473" s="4">
        <v>52.811999999999998</v>
      </c>
      <c r="O3473" s="4">
        <v>54.642000000000003</v>
      </c>
      <c r="P3473" s="4">
        <v>56.76</v>
      </c>
      <c r="Q3473" s="4">
        <v>60.780999999999999</v>
      </c>
      <c r="R3473" s="4">
        <v>62.765999999999998</v>
      </c>
      <c r="S3473" s="4">
        <v>65.89</v>
      </c>
      <c r="T3473" s="4">
        <v>66.28</v>
      </c>
      <c r="U3473" s="4">
        <v>67.001999999999995</v>
      </c>
      <c r="V3473" s="4">
        <v>67.599000000000004</v>
      </c>
      <c r="W3473" s="4">
        <v>72.906000000000006</v>
      </c>
      <c r="X3473" s="4">
        <v>68.888999999999996</v>
      </c>
      <c r="Y3473" s="4">
        <v>58.436</v>
      </c>
      <c r="Z3473" s="4">
        <v>38.691000000000003</v>
      </c>
      <c r="AA3473" s="4">
        <v>18.893999999999998</v>
      </c>
    </row>
    <row r="3474" spans="1:27" s="6" customFormat="1" x14ac:dyDescent="0.3">
      <c r="A3474" s="40">
        <v>3473</v>
      </c>
      <c r="B3474" s="18" t="s">
        <v>323</v>
      </c>
      <c r="C3474" s="43" t="s">
        <v>237</v>
      </c>
      <c r="D3474" s="41"/>
      <c r="E3474" s="41">
        <v>630</v>
      </c>
      <c r="F3474" s="41">
        <v>2095</v>
      </c>
      <c r="G3474" s="4">
        <v>42.298000000000002</v>
      </c>
      <c r="H3474" s="4">
        <v>42.914999999999999</v>
      </c>
      <c r="I3474" s="4">
        <v>44.009</v>
      </c>
      <c r="J3474" s="4">
        <v>45.860999999999997</v>
      </c>
      <c r="K3474" s="4">
        <v>46.633000000000003</v>
      </c>
      <c r="L3474" s="4">
        <v>47.143000000000001</v>
      </c>
      <c r="M3474" s="4">
        <v>48.895000000000003</v>
      </c>
      <c r="N3474" s="4">
        <v>50.805</v>
      </c>
      <c r="O3474" s="4">
        <v>52.311999999999998</v>
      </c>
      <c r="P3474" s="4">
        <v>53.417999999999999</v>
      </c>
      <c r="Q3474" s="4">
        <v>56.441000000000003</v>
      </c>
      <c r="R3474" s="4">
        <v>58.235999999999997</v>
      </c>
      <c r="S3474" s="4">
        <v>62.073999999999998</v>
      </c>
      <c r="T3474" s="4">
        <v>63.633000000000003</v>
      </c>
      <c r="U3474" s="4">
        <v>63.874000000000002</v>
      </c>
      <c r="V3474" s="4">
        <v>63.954000000000001</v>
      </c>
      <c r="W3474" s="4">
        <v>62.832000000000001</v>
      </c>
      <c r="X3474" s="4">
        <v>64.37</v>
      </c>
      <c r="Y3474" s="4">
        <v>54.308</v>
      </c>
      <c r="Z3474" s="4">
        <v>37.790999999999997</v>
      </c>
      <c r="AA3474" s="4">
        <v>21.373999999999999</v>
      </c>
    </row>
    <row r="3475" spans="1:27" s="6" customFormat="1" x14ac:dyDescent="0.3">
      <c r="A3475" s="40">
        <v>3474</v>
      </c>
      <c r="B3475" s="18" t="s">
        <v>323</v>
      </c>
      <c r="C3475" s="43" t="s">
        <v>237</v>
      </c>
      <c r="D3475" s="41"/>
      <c r="E3475" s="41">
        <v>630</v>
      </c>
      <c r="F3475" s="41">
        <v>2100</v>
      </c>
      <c r="G3475" s="4">
        <v>40.491</v>
      </c>
      <c r="H3475" s="4">
        <v>41.289000000000001</v>
      </c>
      <c r="I3475" s="4">
        <v>42.414999999999999</v>
      </c>
      <c r="J3475" s="4">
        <v>43.972999999999999</v>
      </c>
      <c r="K3475" s="4">
        <v>44.305</v>
      </c>
      <c r="L3475" s="4">
        <v>44.674999999999997</v>
      </c>
      <c r="M3475" s="4">
        <v>46.429000000000002</v>
      </c>
      <c r="N3475" s="4">
        <v>48.616999999999997</v>
      </c>
      <c r="O3475" s="4">
        <v>50.353999999999999</v>
      </c>
      <c r="P3475" s="4">
        <v>51.204999999999998</v>
      </c>
      <c r="Q3475" s="4">
        <v>53.137999999999998</v>
      </c>
      <c r="R3475" s="4">
        <v>54.146000000000001</v>
      </c>
      <c r="S3475" s="4">
        <v>57.637999999999998</v>
      </c>
      <c r="T3475" s="4">
        <v>60.061999999999998</v>
      </c>
      <c r="U3475" s="4">
        <v>61.484000000000002</v>
      </c>
      <c r="V3475" s="4">
        <v>61.170999999999999</v>
      </c>
      <c r="W3475" s="4">
        <v>59.744</v>
      </c>
      <c r="X3475" s="4">
        <v>55.920999999999999</v>
      </c>
      <c r="Y3475" s="4">
        <v>51.427</v>
      </c>
      <c r="Z3475" s="4">
        <v>35.881999999999998</v>
      </c>
      <c r="AA3475" s="4">
        <v>22.581</v>
      </c>
    </row>
    <row r="3476" spans="1:27" s="6" customFormat="1" x14ac:dyDescent="0.3">
      <c r="A3476" s="40">
        <v>3475</v>
      </c>
      <c r="B3476" s="18" t="s">
        <v>323</v>
      </c>
      <c r="C3476" s="43" t="s">
        <v>238</v>
      </c>
      <c r="D3476" s="41"/>
      <c r="E3476" s="41">
        <v>662</v>
      </c>
      <c r="F3476" s="41">
        <v>2015</v>
      </c>
      <c r="G3476" s="4">
        <v>5.3220000000000001</v>
      </c>
      <c r="H3476" s="4">
        <v>5.3979999999999997</v>
      </c>
      <c r="I3476" s="4">
        <v>6.6</v>
      </c>
      <c r="J3476" s="4">
        <v>7.9790000000000001</v>
      </c>
      <c r="K3476" s="4">
        <v>8.1760000000000002</v>
      </c>
      <c r="L3476" s="4">
        <v>7.077</v>
      </c>
      <c r="M3476" s="4">
        <v>7.1509999999999998</v>
      </c>
      <c r="N3476" s="4">
        <v>6.6929999999999996</v>
      </c>
      <c r="O3476" s="4">
        <v>6.6589999999999998</v>
      </c>
      <c r="P3476" s="4">
        <v>6.4219999999999997</v>
      </c>
      <c r="Q3476" s="4">
        <v>5.8109999999999999</v>
      </c>
      <c r="R3476" s="4">
        <v>4.5940000000000003</v>
      </c>
      <c r="S3476" s="4">
        <v>3.3010000000000002</v>
      </c>
      <c r="T3476" s="4">
        <v>2.8069999999999999</v>
      </c>
      <c r="U3476" s="4">
        <v>2.173</v>
      </c>
      <c r="V3476" s="4">
        <v>1.68</v>
      </c>
      <c r="W3476" s="4">
        <v>1.169</v>
      </c>
      <c r="X3476" s="4">
        <v>0.79100000000000004</v>
      </c>
      <c r="Y3476" s="4">
        <v>0.379</v>
      </c>
      <c r="Z3476" s="4">
        <v>0.17100000000000001</v>
      </c>
      <c r="AA3476" s="4">
        <v>4.2000000000000003E-2</v>
      </c>
    </row>
    <row r="3477" spans="1:27" s="6" customFormat="1" x14ac:dyDescent="0.3">
      <c r="A3477" s="40">
        <v>3476</v>
      </c>
      <c r="B3477" s="18" t="s">
        <v>323</v>
      </c>
      <c r="C3477" s="43" t="s">
        <v>238</v>
      </c>
      <c r="D3477" s="41"/>
      <c r="E3477" s="41">
        <v>662</v>
      </c>
      <c r="F3477" s="41">
        <v>2020</v>
      </c>
      <c r="G3477" s="4">
        <v>5.1689999999999996</v>
      </c>
      <c r="H3477" s="4">
        <v>5.2590000000000003</v>
      </c>
      <c r="I3477" s="4">
        <v>5.4889999999999999</v>
      </c>
      <c r="J3477" s="4">
        <v>6.6829999999999998</v>
      </c>
      <c r="K3477" s="4">
        <v>7.7460000000000004</v>
      </c>
      <c r="L3477" s="4">
        <v>7.9880000000000004</v>
      </c>
      <c r="M3477" s="4">
        <v>6.9370000000000003</v>
      </c>
      <c r="N3477" s="4">
        <v>7.2519999999999998</v>
      </c>
      <c r="O3477" s="4">
        <v>6.6769999999999996</v>
      </c>
      <c r="P3477" s="4">
        <v>6.5949999999999998</v>
      </c>
      <c r="Q3477" s="4">
        <v>6.3140000000000001</v>
      </c>
      <c r="R3477" s="4">
        <v>5.6779999999999999</v>
      </c>
      <c r="S3477" s="4">
        <v>4.4260000000000002</v>
      </c>
      <c r="T3477" s="4">
        <v>3.105</v>
      </c>
      <c r="U3477" s="4">
        <v>2.5430000000000001</v>
      </c>
      <c r="V3477" s="4">
        <v>1.869</v>
      </c>
      <c r="W3477" s="4">
        <v>1.3360000000000001</v>
      </c>
      <c r="X3477" s="4">
        <v>0.81200000000000006</v>
      </c>
      <c r="Y3477" s="4">
        <v>0.46</v>
      </c>
      <c r="Z3477" s="4">
        <v>0.17399999999999999</v>
      </c>
      <c r="AA3477" s="4">
        <v>6.2E-2</v>
      </c>
    </row>
    <row r="3478" spans="1:27" s="6" customFormat="1" x14ac:dyDescent="0.3">
      <c r="A3478" s="40">
        <v>3477</v>
      </c>
      <c r="B3478" s="18" t="s">
        <v>323</v>
      </c>
      <c r="C3478" s="43" t="s">
        <v>238</v>
      </c>
      <c r="D3478" s="41"/>
      <c r="E3478" s="41">
        <v>662</v>
      </c>
      <c r="F3478" s="41">
        <v>2025</v>
      </c>
      <c r="G3478" s="4">
        <v>4.9290000000000003</v>
      </c>
      <c r="H3478" s="4">
        <v>5.1079999999999997</v>
      </c>
      <c r="I3478" s="4">
        <v>5.35</v>
      </c>
      <c r="J3478" s="4">
        <v>5.5759999999999996</v>
      </c>
      <c r="K3478" s="4">
        <v>6.4589999999999996</v>
      </c>
      <c r="L3478" s="4">
        <v>7.5640000000000001</v>
      </c>
      <c r="M3478" s="4">
        <v>7.8470000000000004</v>
      </c>
      <c r="N3478" s="4">
        <v>7.0419999999999998</v>
      </c>
      <c r="O3478" s="4">
        <v>7.2380000000000004</v>
      </c>
      <c r="P3478" s="4">
        <v>6.62</v>
      </c>
      <c r="Q3478" s="4">
        <v>6.4950000000000001</v>
      </c>
      <c r="R3478" s="4">
        <v>6.18</v>
      </c>
      <c r="S3478" s="4">
        <v>5.4850000000000003</v>
      </c>
      <c r="T3478" s="4">
        <v>4.1790000000000003</v>
      </c>
      <c r="U3478" s="4">
        <v>2.8319999999999999</v>
      </c>
      <c r="V3478" s="4">
        <v>2.2050000000000001</v>
      </c>
      <c r="W3478" s="4">
        <v>1.502</v>
      </c>
      <c r="X3478" s="4">
        <v>0.94</v>
      </c>
      <c r="Y3478" s="4">
        <v>0.48099999999999998</v>
      </c>
      <c r="Z3478" s="4">
        <v>0.214</v>
      </c>
      <c r="AA3478" s="4">
        <v>6.9000000000000006E-2</v>
      </c>
    </row>
    <row r="3479" spans="1:27" s="6" customFormat="1" x14ac:dyDescent="0.3">
      <c r="A3479" s="40">
        <v>3478</v>
      </c>
      <c r="B3479" s="18" t="s">
        <v>323</v>
      </c>
      <c r="C3479" s="43" t="s">
        <v>238</v>
      </c>
      <c r="D3479" s="41"/>
      <c r="E3479" s="41">
        <v>662</v>
      </c>
      <c r="F3479" s="41">
        <v>2030</v>
      </c>
      <c r="G3479" s="4">
        <v>4.6520000000000001</v>
      </c>
      <c r="H3479" s="4">
        <v>4.87</v>
      </c>
      <c r="I3479" s="4">
        <v>5.2030000000000003</v>
      </c>
      <c r="J3479" s="4">
        <v>5.4390000000000001</v>
      </c>
      <c r="K3479" s="4">
        <v>5.3579999999999997</v>
      </c>
      <c r="L3479" s="4">
        <v>6.282</v>
      </c>
      <c r="M3479" s="4">
        <v>7.4279999999999999</v>
      </c>
      <c r="N3479" s="4">
        <v>7.95</v>
      </c>
      <c r="O3479" s="4">
        <v>7.0339999999999998</v>
      </c>
      <c r="P3479" s="4">
        <v>7.1790000000000003</v>
      </c>
      <c r="Q3479" s="4">
        <v>6.5270000000000001</v>
      </c>
      <c r="R3479" s="4">
        <v>6.3659999999999997</v>
      </c>
      <c r="S3479" s="4">
        <v>5.9820000000000002</v>
      </c>
      <c r="T3479" s="4">
        <v>5.1929999999999996</v>
      </c>
      <c r="U3479" s="4">
        <v>3.8290000000000002</v>
      </c>
      <c r="V3479" s="4">
        <v>2.4750000000000001</v>
      </c>
      <c r="W3479" s="4">
        <v>1.79</v>
      </c>
      <c r="X3479" s="4">
        <v>1.0720000000000001</v>
      </c>
      <c r="Y3479" s="4">
        <v>0.56599999999999995</v>
      </c>
      <c r="Z3479" s="4">
        <v>0.22800000000000001</v>
      </c>
      <c r="AA3479" s="4">
        <v>8.4000000000000005E-2</v>
      </c>
    </row>
    <row r="3480" spans="1:27" s="6" customFormat="1" x14ac:dyDescent="0.3">
      <c r="A3480" s="40">
        <v>3479</v>
      </c>
      <c r="B3480" s="18" t="s">
        <v>323</v>
      </c>
      <c r="C3480" s="43" t="s">
        <v>238</v>
      </c>
      <c r="D3480" s="41"/>
      <c r="E3480" s="41">
        <v>662</v>
      </c>
      <c r="F3480" s="41">
        <v>2035</v>
      </c>
      <c r="G3480" s="4">
        <v>4.3230000000000004</v>
      </c>
      <c r="H3480" s="4">
        <v>4.5949999999999998</v>
      </c>
      <c r="I3480" s="4">
        <v>4.9649999999999999</v>
      </c>
      <c r="J3480" s="4">
        <v>5.2930000000000001</v>
      </c>
      <c r="K3480" s="4">
        <v>5.2240000000000002</v>
      </c>
      <c r="L3480" s="4">
        <v>5.1890000000000001</v>
      </c>
      <c r="M3480" s="4">
        <v>6.1559999999999997</v>
      </c>
      <c r="N3480" s="4">
        <v>7.5359999999999996</v>
      </c>
      <c r="O3480" s="4">
        <v>7.94</v>
      </c>
      <c r="P3480" s="4">
        <v>6.9850000000000003</v>
      </c>
      <c r="Q3480" s="4">
        <v>7.085</v>
      </c>
      <c r="R3480" s="4">
        <v>6.407</v>
      </c>
      <c r="S3480" s="4">
        <v>6.1779999999999999</v>
      </c>
      <c r="T3480" s="4">
        <v>5.6870000000000003</v>
      </c>
      <c r="U3480" s="4">
        <v>4.7839999999999998</v>
      </c>
      <c r="V3480" s="4">
        <v>3.37</v>
      </c>
      <c r="W3480" s="4">
        <v>2.0310000000000001</v>
      </c>
      <c r="X3480" s="4">
        <v>1.298</v>
      </c>
      <c r="Y3480" s="4">
        <v>0.65500000000000003</v>
      </c>
      <c r="Z3480" s="4">
        <v>0.27100000000000002</v>
      </c>
      <c r="AA3480" s="4">
        <v>9.2999999999999999E-2</v>
      </c>
    </row>
    <row r="3481" spans="1:27" s="6" customFormat="1" x14ac:dyDescent="0.3">
      <c r="A3481" s="40">
        <v>3480</v>
      </c>
      <c r="B3481" s="18" t="s">
        <v>323</v>
      </c>
      <c r="C3481" s="43" t="s">
        <v>238</v>
      </c>
      <c r="D3481" s="41"/>
      <c r="E3481" s="41">
        <v>662</v>
      </c>
      <c r="F3481" s="41">
        <v>2040</v>
      </c>
      <c r="G3481" s="4">
        <v>4.0049999999999999</v>
      </c>
      <c r="H3481" s="4">
        <v>4.266</v>
      </c>
      <c r="I3481" s="4">
        <v>4.6900000000000004</v>
      </c>
      <c r="J3481" s="4">
        <v>5.0570000000000004</v>
      </c>
      <c r="K3481" s="4">
        <v>5.0789999999999997</v>
      </c>
      <c r="L3481" s="4">
        <v>5.0570000000000004</v>
      </c>
      <c r="M3481" s="4">
        <v>5.07</v>
      </c>
      <c r="N3481" s="4">
        <v>6.2759999999999998</v>
      </c>
      <c r="O3481" s="4">
        <v>7.5330000000000004</v>
      </c>
      <c r="P3481" s="4">
        <v>7.8869999999999996</v>
      </c>
      <c r="Q3481" s="4">
        <v>6.9009999999999998</v>
      </c>
      <c r="R3481" s="4">
        <v>6.9619999999999997</v>
      </c>
      <c r="S3481" s="4">
        <v>6.2309999999999999</v>
      </c>
      <c r="T3481" s="4">
        <v>5.8929999999999998</v>
      </c>
      <c r="U3481" s="4">
        <v>5.266</v>
      </c>
      <c r="V3481" s="4">
        <v>4.2389999999999999</v>
      </c>
      <c r="W3481" s="4">
        <v>2.7850000000000001</v>
      </c>
      <c r="X3481" s="4">
        <v>1.49</v>
      </c>
      <c r="Y3481" s="4">
        <v>0.80400000000000005</v>
      </c>
      <c r="Z3481" s="4">
        <v>0.317</v>
      </c>
      <c r="AA3481" s="4">
        <v>0.109</v>
      </c>
    </row>
    <row r="3482" spans="1:27" s="6" customFormat="1" x14ac:dyDescent="0.3">
      <c r="A3482" s="40">
        <v>3481</v>
      </c>
      <c r="B3482" s="18" t="s">
        <v>323</v>
      </c>
      <c r="C3482" s="43" t="s">
        <v>238</v>
      </c>
      <c r="D3482" s="41"/>
      <c r="E3482" s="41">
        <v>662</v>
      </c>
      <c r="F3482" s="41">
        <v>2045</v>
      </c>
      <c r="G3482" s="4">
        <v>3.7959999999999998</v>
      </c>
      <c r="H3482" s="4">
        <v>3.9489999999999998</v>
      </c>
      <c r="I3482" s="4">
        <v>4.3620000000000001</v>
      </c>
      <c r="J3482" s="4">
        <v>4.782</v>
      </c>
      <c r="K3482" s="4">
        <v>4.8440000000000003</v>
      </c>
      <c r="L3482" s="4">
        <v>4.9139999999999997</v>
      </c>
      <c r="M3482" s="4">
        <v>4.9400000000000004</v>
      </c>
      <c r="N3482" s="4">
        <v>5.1950000000000003</v>
      </c>
      <c r="O3482" s="4">
        <v>6.2839999999999998</v>
      </c>
      <c r="P3482" s="4">
        <v>7.49</v>
      </c>
      <c r="Q3482" s="4">
        <v>7.798</v>
      </c>
      <c r="R3482" s="4">
        <v>6.7910000000000004</v>
      </c>
      <c r="S3482" s="4">
        <v>6.7830000000000004</v>
      </c>
      <c r="T3482" s="4">
        <v>5.9640000000000004</v>
      </c>
      <c r="U3482" s="4">
        <v>5.4850000000000003</v>
      </c>
      <c r="V3482" s="4">
        <v>4.6959999999999997</v>
      </c>
      <c r="W3482" s="4">
        <v>3.5339999999999998</v>
      </c>
      <c r="X3482" s="4">
        <v>2.069</v>
      </c>
      <c r="Y3482" s="4">
        <v>0.93700000000000006</v>
      </c>
      <c r="Z3482" s="4">
        <v>0.39600000000000002</v>
      </c>
      <c r="AA3482" s="4">
        <v>0.129</v>
      </c>
    </row>
    <row r="3483" spans="1:27" s="6" customFormat="1" x14ac:dyDescent="0.3">
      <c r="A3483" s="40">
        <v>3482</v>
      </c>
      <c r="B3483" s="18" t="s">
        <v>323</v>
      </c>
      <c r="C3483" s="43" t="s">
        <v>238</v>
      </c>
      <c r="D3483" s="41"/>
      <c r="E3483" s="41">
        <v>662</v>
      </c>
      <c r="F3483" s="41">
        <v>2050</v>
      </c>
      <c r="G3483" s="4">
        <v>3.673</v>
      </c>
      <c r="H3483" s="4">
        <v>3.7410000000000001</v>
      </c>
      <c r="I3483" s="4">
        <v>4.0469999999999997</v>
      </c>
      <c r="J3483" s="4">
        <v>4.4560000000000004</v>
      </c>
      <c r="K3483" s="4">
        <v>4.5730000000000004</v>
      </c>
      <c r="L3483" s="4">
        <v>4.6829999999999998</v>
      </c>
      <c r="M3483" s="4">
        <v>4.7990000000000004</v>
      </c>
      <c r="N3483" s="4">
        <v>5.069</v>
      </c>
      <c r="O3483" s="4">
        <v>5.2140000000000004</v>
      </c>
      <c r="P3483" s="4">
        <v>6.2569999999999997</v>
      </c>
      <c r="Q3483" s="4">
        <v>7.415</v>
      </c>
      <c r="R3483" s="4">
        <v>7.681</v>
      </c>
      <c r="S3483" s="4">
        <v>6.6310000000000002</v>
      </c>
      <c r="T3483" s="4">
        <v>6.5129999999999999</v>
      </c>
      <c r="U3483" s="4">
        <v>5.58</v>
      </c>
      <c r="V3483" s="4">
        <v>4.9260000000000002</v>
      </c>
      <c r="W3483" s="4">
        <v>3.9489999999999998</v>
      </c>
      <c r="X3483" s="4">
        <v>2.6549999999999998</v>
      </c>
      <c r="Y3483" s="4">
        <v>1.3169999999999999</v>
      </c>
      <c r="Z3483" s="4">
        <v>0.46800000000000003</v>
      </c>
      <c r="AA3483" s="4">
        <v>0.16</v>
      </c>
    </row>
    <row r="3484" spans="1:27" s="6" customFormat="1" x14ac:dyDescent="0.3">
      <c r="A3484" s="40">
        <v>3483</v>
      </c>
      <c r="B3484" s="18" t="s">
        <v>323</v>
      </c>
      <c r="C3484" s="43" t="s">
        <v>238</v>
      </c>
      <c r="D3484" s="41"/>
      <c r="E3484" s="41">
        <v>662</v>
      </c>
      <c r="F3484" s="41">
        <v>2055</v>
      </c>
      <c r="G3484" s="4">
        <v>3.577</v>
      </c>
      <c r="H3484" s="4">
        <v>3.621</v>
      </c>
      <c r="I3484" s="4">
        <v>3.831</v>
      </c>
      <c r="J3484" s="4">
        <v>4.1360000000000001</v>
      </c>
      <c r="K3484" s="4">
        <v>4.2590000000000003</v>
      </c>
      <c r="L3484" s="4">
        <v>4.42</v>
      </c>
      <c r="M3484" s="4">
        <v>4.5730000000000004</v>
      </c>
      <c r="N3484" s="4">
        <v>4.923</v>
      </c>
      <c r="O3484" s="4">
        <v>5.0880000000000001</v>
      </c>
      <c r="P3484" s="4">
        <v>5.1989999999999998</v>
      </c>
      <c r="Q3484" s="4">
        <v>6.202</v>
      </c>
      <c r="R3484" s="4">
        <v>7.3120000000000003</v>
      </c>
      <c r="S3484" s="4">
        <v>7.51</v>
      </c>
      <c r="T3484" s="4">
        <v>6.3849999999999998</v>
      </c>
      <c r="U3484" s="4">
        <v>6.117</v>
      </c>
      <c r="V3484" s="4">
        <v>5.04</v>
      </c>
      <c r="W3484" s="4">
        <v>4.1760000000000002</v>
      </c>
      <c r="X3484" s="4">
        <v>3</v>
      </c>
      <c r="Y3484" s="4">
        <v>1.71</v>
      </c>
      <c r="Z3484" s="4">
        <v>0.66600000000000004</v>
      </c>
      <c r="AA3484" s="4">
        <v>0.193</v>
      </c>
    </row>
    <row r="3485" spans="1:27" s="6" customFormat="1" x14ac:dyDescent="0.3">
      <c r="A3485" s="40">
        <v>3484</v>
      </c>
      <c r="B3485" s="18" t="s">
        <v>323</v>
      </c>
      <c r="C3485" s="43" t="s">
        <v>238</v>
      </c>
      <c r="D3485" s="41"/>
      <c r="E3485" s="41">
        <v>662</v>
      </c>
      <c r="F3485" s="41">
        <v>2060</v>
      </c>
      <c r="G3485" s="4">
        <v>3.452</v>
      </c>
      <c r="H3485" s="4">
        <v>3.528</v>
      </c>
      <c r="I3485" s="4">
        <v>3.7080000000000002</v>
      </c>
      <c r="J3485" s="4">
        <v>3.9169999999999998</v>
      </c>
      <c r="K3485" s="4">
        <v>3.948</v>
      </c>
      <c r="L3485" s="4">
        <v>4.1130000000000004</v>
      </c>
      <c r="M3485" s="4">
        <v>4.319</v>
      </c>
      <c r="N3485" s="4">
        <v>4.6920000000000002</v>
      </c>
      <c r="O3485" s="4">
        <v>4.9420000000000002</v>
      </c>
      <c r="P3485" s="4">
        <v>5.0750000000000002</v>
      </c>
      <c r="Q3485" s="4">
        <v>5.1609999999999996</v>
      </c>
      <c r="R3485" s="4">
        <v>6.1260000000000003</v>
      </c>
      <c r="S3485" s="4">
        <v>7.1619999999999999</v>
      </c>
      <c r="T3485" s="4">
        <v>7.25</v>
      </c>
      <c r="U3485" s="4">
        <v>6.0220000000000002</v>
      </c>
      <c r="V3485" s="4">
        <v>5.5590000000000002</v>
      </c>
      <c r="W3485" s="4">
        <v>4.306</v>
      </c>
      <c r="X3485" s="4">
        <v>3.206</v>
      </c>
      <c r="Y3485" s="4">
        <v>1.9590000000000001</v>
      </c>
      <c r="Z3485" s="4">
        <v>0.876</v>
      </c>
      <c r="AA3485" s="4">
        <v>0.26600000000000001</v>
      </c>
    </row>
    <row r="3486" spans="1:27" s="6" customFormat="1" x14ac:dyDescent="0.3">
      <c r="A3486" s="40">
        <v>3485</v>
      </c>
      <c r="B3486" s="18" t="s">
        <v>323</v>
      </c>
      <c r="C3486" s="43" t="s">
        <v>238</v>
      </c>
      <c r="D3486" s="41"/>
      <c r="E3486" s="41">
        <v>662</v>
      </c>
      <c r="F3486" s="41">
        <v>2065</v>
      </c>
      <c r="G3486" s="4">
        <v>3.2989999999999999</v>
      </c>
      <c r="H3486" s="4">
        <v>3.4060000000000001</v>
      </c>
      <c r="I3486" s="4">
        <v>3.6110000000000002</v>
      </c>
      <c r="J3486" s="4">
        <v>3.7890000000000001</v>
      </c>
      <c r="K3486" s="4">
        <v>3.742</v>
      </c>
      <c r="L3486" s="4">
        <v>3.8140000000000001</v>
      </c>
      <c r="M3486" s="4">
        <v>4.0170000000000003</v>
      </c>
      <c r="N3486" s="4">
        <v>4.4320000000000004</v>
      </c>
      <c r="O3486" s="4">
        <v>4.7119999999999997</v>
      </c>
      <c r="P3486" s="4">
        <v>4.9329999999999998</v>
      </c>
      <c r="Q3486" s="4">
        <v>5.0410000000000004</v>
      </c>
      <c r="R3486" s="4">
        <v>5.1040000000000001</v>
      </c>
      <c r="S3486" s="4">
        <v>6.0119999999999996</v>
      </c>
      <c r="T3486" s="4">
        <v>6.9320000000000004</v>
      </c>
      <c r="U3486" s="4">
        <v>6.8609999999999998</v>
      </c>
      <c r="V3486" s="4">
        <v>5.5019999999999998</v>
      </c>
      <c r="W3486" s="4">
        <v>4.7839999999999998</v>
      </c>
      <c r="X3486" s="4">
        <v>3.339</v>
      </c>
      <c r="Y3486" s="4">
        <v>2.1179999999999999</v>
      </c>
      <c r="Z3486" s="4">
        <v>1.018</v>
      </c>
      <c r="AA3486" s="4">
        <v>0.35799999999999998</v>
      </c>
    </row>
    <row r="3487" spans="1:27" s="6" customFormat="1" x14ac:dyDescent="0.3">
      <c r="A3487" s="40">
        <v>3486</v>
      </c>
      <c r="B3487" s="18" t="s">
        <v>323</v>
      </c>
      <c r="C3487" s="43" t="s">
        <v>238</v>
      </c>
      <c r="D3487" s="41"/>
      <c r="E3487" s="41">
        <v>662</v>
      </c>
      <c r="F3487" s="41">
        <v>2070</v>
      </c>
      <c r="G3487" s="4">
        <v>3.1459999999999999</v>
      </c>
      <c r="H3487" s="4">
        <v>3.2549999999999999</v>
      </c>
      <c r="I3487" s="4">
        <v>3.4830000000000001</v>
      </c>
      <c r="J3487" s="4">
        <v>3.6880000000000002</v>
      </c>
      <c r="K3487" s="4">
        <v>3.6240000000000001</v>
      </c>
      <c r="L3487" s="4">
        <v>3.6160000000000001</v>
      </c>
      <c r="M3487" s="4">
        <v>3.726</v>
      </c>
      <c r="N3487" s="4">
        <v>4.125</v>
      </c>
      <c r="O3487" s="4">
        <v>4.452</v>
      </c>
      <c r="P3487" s="4">
        <v>4.7050000000000001</v>
      </c>
      <c r="Q3487" s="4">
        <v>4.9020000000000001</v>
      </c>
      <c r="R3487" s="4">
        <v>4.9909999999999997</v>
      </c>
      <c r="S3487" s="4">
        <v>5.0190000000000001</v>
      </c>
      <c r="T3487" s="4">
        <v>5.8339999999999996</v>
      </c>
      <c r="U3487" s="4">
        <v>6.585</v>
      </c>
      <c r="V3487" s="4">
        <v>6.2990000000000004</v>
      </c>
      <c r="W3487" s="4">
        <v>4.7720000000000002</v>
      </c>
      <c r="X3487" s="4">
        <v>3.75</v>
      </c>
      <c r="Y3487" s="4">
        <v>2.2360000000000002</v>
      </c>
      <c r="Z3487" s="4">
        <v>1.1180000000000001</v>
      </c>
      <c r="AA3487" s="4">
        <v>0.435</v>
      </c>
    </row>
    <row r="3488" spans="1:27" s="6" customFormat="1" x14ac:dyDescent="0.3">
      <c r="A3488" s="40">
        <v>3487</v>
      </c>
      <c r="B3488" s="18" t="s">
        <v>323</v>
      </c>
      <c r="C3488" s="43" t="s">
        <v>238</v>
      </c>
      <c r="D3488" s="41"/>
      <c r="E3488" s="41">
        <v>662</v>
      </c>
      <c r="F3488" s="41">
        <v>2075</v>
      </c>
      <c r="G3488" s="4">
        <v>3.0209999999999999</v>
      </c>
      <c r="H3488" s="4">
        <v>3.1070000000000002</v>
      </c>
      <c r="I3488" s="4">
        <v>3.3290000000000002</v>
      </c>
      <c r="J3488" s="4">
        <v>3.556</v>
      </c>
      <c r="K3488" s="4">
        <v>3.532</v>
      </c>
      <c r="L3488" s="4">
        <v>3.5059999999999998</v>
      </c>
      <c r="M3488" s="4">
        <v>3.532</v>
      </c>
      <c r="N3488" s="4">
        <v>3.8260000000000001</v>
      </c>
      <c r="O3488" s="4">
        <v>4.1479999999999997</v>
      </c>
      <c r="P3488" s="4">
        <v>4.4480000000000004</v>
      </c>
      <c r="Q3488" s="4">
        <v>4.6790000000000003</v>
      </c>
      <c r="R3488" s="4">
        <v>4.8570000000000002</v>
      </c>
      <c r="S3488" s="4">
        <v>4.915</v>
      </c>
      <c r="T3488" s="4">
        <v>4.8860000000000001</v>
      </c>
      <c r="U3488" s="4">
        <v>5.5640000000000001</v>
      </c>
      <c r="V3488" s="4">
        <v>6.08</v>
      </c>
      <c r="W3488" s="4">
        <v>5.5</v>
      </c>
      <c r="X3488" s="4">
        <v>3.7759999999999998</v>
      </c>
      <c r="Y3488" s="4">
        <v>2.5419999999999998</v>
      </c>
      <c r="Z3488" s="4">
        <v>1.196</v>
      </c>
      <c r="AA3488" s="4">
        <v>0.498</v>
      </c>
    </row>
    <row r="3489" spans="1:27" s="6" customFormat="1" x14ac:dyDescent="0.3">
      <c r="A3489" s="40">
        <v>3488</v>
      </c>
      <c r="B3489" s="18" t="s">
        <v>323</v>
      </c>
      <c r="C3489" s="43" t="s">
        <v>238</v>
      </c>
      <c r="D3489" s="41"/>
      <c r="E3489" s="41">
        <v>662</v>
      </c>
      <c r="F3489" s="41">
        <v>2080</v>
      </c>
      <c r="G3489" s="4">
        <v>2.9340000000000002</v>
      </c>
      <c r="H3489" s="4">
        <v>2.9849999999999999</v>
      </c>
      <c r="I3489" s="4">
        <v>3.1749999999999998</v>
      </c>
      <c r="J3489" s="4">
        <v>3.3959999999999999</v>
      </c>
      <c r="K3489" s="4">
        <v>3.4119999999999999</v>
      </c>
      <c r="L3489" s="4">
        <v>3.4220000000000002</v>
      </c>
      <c r="M3489" s="4">
        <v>3.4279999999999999</v>
      </c>
      <c r="N3489" s="4">
        <v>3.6280000000000001</v>
      </c>
      <c r="O3489" s="4">
        <v>3.847</v>
      </c>
      <c r="P3489" s="4">
        <v>4.1440000000000001</v>
      </c>
      <c r="Q3489" s="4">
        <v>4.4260000000000002</v>
      </c>
      <c r="R3489" s="4">
        <v>4.641</v>
      </c>
      <c r="S3489" s="4">
        <v>4.7910000000000004</v>
      </c>
      <c r="T3489" s="4">
        <v>4.7939999999999996</v>
      </c>
      <c r="U3489" s="4">
        <v>4.6760000000000002</v>
      </c>
      <c r="V3489" s="4">
        <v>5.1619999999999999</v>
      </c>
      <c r="W3489" s="4">
        <v>5.3440000000000003</v>
      </c>
      <c r="X3489" s="4">
        <v>4.3940000000000001</v>
      </c>
      <c r="Y3489" s="4">
        <v>2.5910000000000002</v>
      </c>
      <c r="Z3489" s="4">
        <v>1.381</v>
      </c>
      <c r="AA3489" s="4">
        <v>0.55000000000000004</v>
      </c>
    </row>
    <row r="3490" spans="1:27" s="6" customFormat="1" x14ac:dyDescent="0.3">
      <c r="A3490" s="40">
        <v>3489</v>
      </c>
      <c r="B3490" s="18" t="s">
        <v>323</v>
      </c>
      <c r="C3490" s="43" t="s">
        <v>238</v>
      </c>
      <c r="D3490" s="41"/>
      <c r="E3490" s="41">
        <v>662</v>
      </c>
      <c r="F3490" s="41">
        <v>2085</v>
      </c>
      <c r="G3490" s="4">
        <v>2.8639999999999999</v>
      </c>
      <c r="H3490" s="4">
        <v>2.9</v>
      </c>
      <c r="I3490" s="4">
        <v>3.0470000000000002</v>
      </c>
      <c r="J3490" s="4">
        <v>3.238</v>
      </c>
      <c r="K3490" s="4">
        <v>3.2629999999999999</v>
      </c>
      <c r="L3490" s="4">
        <v>3.31</v>
      </c>
      <c r="M3490" s="4">
        <v>3.35</v>
      </c>
      <c r="N3490" s="4">
        <v>3.5190000000000001</v>
      </c>
      <c r="O3490" s="4">
        <v>3.649</v>
      </c>
      <c r="P3490" s="4">
        <v>3.8479999999999999</v>
      </c>
      <c r="Q3490" s="4">
        <v>4.1269999999999998</v>
      </c>
      <c r="R3490" s="4">
        <v>4.3929999999999998</v>
      </c>
      <c r="S3490" s="4">
        <v>4.5819999999999999</v>
      </c>
      <c r="T3490" s="4">
        <v>4.681</v>
      </c>
      <c r="U3490" s="4">
        <v>4.6040000000000001</v>
      </c>
      <c r="V3490" s="4">
        <v>4.3600000000000003</v>
      </c>
      <c r="W3490" s="4">
        <v>4.5679999999999996</v>
      </c>
      <c r="X3490" s="4">
        <v>4.306</v>
      </c>
      <c r="Y3490" s="4">
        <v>3.05</v>
      </c>
      <c r="Z3490" s="4">
        <v>1.4279999999999999</v>
      </c>
      <c r="AA3490" s="4">
        <v>0.63400000000000001</v>
      </c>
    </row>
    <row r="3491" spans="1:27" s="6" customFormat="1" x14ac:dyDescent="0.3">
      <c r="A3491" s="40">
        <v>3490</v>
      </c>
      <c r="B3491" s="18" t="s">
        <v>323</v>
      </c>
      <c r="C3491" s="43" t="s">
        <v>238</v>
      </c>
      <c r="D3491" s="41"/>
      <c r="E3491" s="41">
        <v>662</v>
      </c>
      <c r="F3491" s="41">
        <v>2090</v>
      </c>
      <c r="G3491" s="4">
        <v>2.7930000000000001</v>
      </c>
      <c r="H3491" s="4">
        <v>2.8319999999999999</v>
      </c>
      <c r="I3491" s="4">
        <v>2.9590000000000001</v>
      </c>
      <c r="J3491" s="4">
        <v>3.1059999999999999</v>
      </c>
      <c r="K3491" s="4">
        <v>3.1150000000000002</v>
      </c>
      <c r="L3491" s="4">
        <v>3.1669999999999998</v>
      </c>
      <c r="M3491" s="4">
        <v>3.2450000000000001</v>
      </c>
      <c r="N3491" s="4">
        <v>3.4340000000000002</v>
      </c>
      <c r="O3491" s="4">
        <v>3.5369999999999999</v>
      </c>
      <c r="P3491" s="4">
        <v>3.65</v>
      </c>
      <c r="Q3491" s="4">
        <v>3.8340000000000001</v>
      </c>
      <c r="R3491" s="4">
        <v>4.0990000000000002</v>
      </c>
      <c r="S3491" s="4">
        <v>4.3419999999999996</v>
      </c>
      <c r="T3491" s="4">
        <v>4.4870000000000001</v>
      </c>
      <c r="U3491" s="4">
        <v>4.5090000000000003</v>
      </c>
      <c r="V3491" s="4">
        <v>4.3109999999999999</v>
      </c>
      <c r="W3491" s="4">
        <v>3.8849999999999998</v>
      </c>
      <c r="X3491" s="4">
        <v>3.7149999999999999</v>
      </c>
      <c r="Y3491" s="4">
        <v>3.028</v>
      </c>
      <c r="Z3491" s="4">
        <v>1.7050000000000001</v>
      </c>
      <c r="AA3491" s="4">
        <v>0.68600000000000005</v>
      </c>
    </row>
    <row r="3492" spans="1:27" s="6" customFormat="1" x14ac:dyDescent="0.3">
      <c r="A3492" s="40">
        <v>3491</v>
      </c>
      <c r="B3492" s="18" t="s">
        <v>323</v>
      </c>
      <c r="C3492" s="43" t="s">
        <v>238</v>
      </c>
      <c r="D3492" s="41"/>
      <c r="E3492" s="41">
        <v>662</v>
      </c>
      <c r="F3492" s="41">
        <v>2095</v>
      </c>
      <c r="G3492" s="4">
        <v>2.706</v>
      </c>
      <c r="H3492" s="4">
        <v>2.762</v>
      </c>
      <c r="I3492" s="4">
        <v>2.8860000000000001</v>
      </c>
      <c r="J3492" s="4">
        <v>3.012</v>
      </c>
      <c r="K3492" s="4">
        <v>2.9929999999999999</v>
      </c>
      <c r="L3492" s="4">
        <v>3.03</v>
      </c>
      <c r="M3492" s="4">
        <v>3.109</v>
      </c>
      <c r="N3492" s="4">
        <v>3.3220000000000001</v>
      </c>
      <c r="O3492" s="4">
        <v>3.4529999999999998</v>
      </c>
      <c r="P3492" s="4">
        <v>3.54</v>
      </c>
      <c r="Q3492" s="4">
        <v>3.6389999999999998</v>
      </c>
      <c r="R3492" s="4">
        <v>3.8119999999999998</v>
      </c>
      <c r="S3492" s="4">
        <v>4.0570000000000004</v>
      </c>
      <c r="T3492" s="4">
        <v>4.2610000000000001</v>
      </c>
      <c r="U3492" s="4">
        <v>4.3339999999999996</v>
      </c>
      <c r="V3492" s="4">
        <v>4.2389999999999999</v>
      </c>
      <c r="W3492" s="4">
        <v>3.8650000000000002</v>
      </c>
      <c r="X3492" s="4">
        <v>3.1890000000000001</v>
      </c>
      <c r="Y3492" s="4">
        <v>2.6429999999999998</v>
      </c>
      <c r="Z3492" s="4">
        <v>1.7190000000000001</v>
      </c>
      <c r="AA3492" s="4">
        <v>0.80800000000000005</v>
      </c>
    </row>
    <row r="3493" spans="1:27" s="6" customFormat="1" x14ac:dyDescent="0.3">
      <c r="A3493" s="40">
        <v>3492</v>
      </c>
      <c r="B3493" s="18" t="s">
        <v>323</v>
      </c>
      <c r="C3493" s="43" t="s">
        <v>238</v>
      </c>
      <c r="D3493" s="41"/>
      <c r="E3493" s="41">
        <v>662</v>
      </c>
      <c r="F3493" s="41">
        <v>2100</v>
      </c>
      <c r="G3493" s="4">
        <v>2.617</v>
      </c>
      <c r="H3493" s="4">
        <v>2.6789999999999998</v>
      </c>
      <c r="I3493" s="4">
        <v>2.8109999999999999</v>
      </c>
      <c r="J3493" s="4">
        <v>2.9350000000000001</v>
      </c>
      <c r="K3493" s="4">
        <v>2.91</v>
      </c>
      <c r="L3493" s="4">
        <v>2.915</v>
      </c>
      <c r="M3493" s="4">
        <v>2.9740000000000002</v>
      </c>
      <c r="N3493" s="4">
        <v>3.177</v>
      </c>
      <c r="O3493" s="4">
        <v>3.3380000000000001</v>
      </c>
      <c r="P3493" s="4">
        <v>3.456</v>
      </c>
      <c r="Q3493" s="4">
        <v>3.53</v>
      </c>
      <c r="R3493" s="4">
        <v>3.62</v>
      </c>
      <c r="S3493" s="4">
        <v>3.7770000000000001</v>
      </c>
      <c r="T3493" s="4">
        <v>3.9870000000000001</v>
      </c>
      <c r="U3493" s="4">
        <v>4.1260000000000003</v>
      </c>
      <c r="V3493" s="4">
        <v>4.093</v>
      </c>
      <c r="W3493" s="4">
        <v>3.823</v>
      </c>
      <c r="X3493" s="4">
        <v>3.202</v>
      </c>
      <c r="Y3493" s="4">
        <v>2.2970000000000002</v>
      </c>
      <c r="Z3493" s="4">
        <v>1.5269999999999999</v>
      </c>
      <c r="AA3493" s="4">
        <v>0.86699999999999999</v>
      </c>
    </row>
    <row r="3494" spans="1:27" s="6" customFormat="1" x14ac:dyDescent="0.3">
      <c r="A3494" s="40">
        <v>3493</v>
      </c>
      <c r="B3494" s="18" t="s">
        <v>323</v>
      </c>
      <c r="C3494" s="43" t="s">
        <v>239</v>
      </c>
      <c r="D3494" s="41"/>
      <c r="E3494" s="41">
        <v>670</v>
      </c>
      <c r="F3494" s="41">
        <v>2015</v>
      </c>
      <c r="G3494" s="4">
        <v>4.2060000000000004</v>
      </c>
      <c r="H3494" s="4">
        <v>4.5</v>
      </c>
      <c r="I3494" s="4">
        <v>4.5709999999999997</v>
      </c>
      <c r="J3494" s="4">
        <v>4.8220000000000001</v>
      </c>
      <c r="K3494" s="4">
        <v>4.6929999999999996</v>
      </c>
      <c r="L3494" s="4">
        <v>4.4020000000000001</v>
      </c>
      <c r="M3494" s="4">
        <v>4.22</v>
      </c>
      <c r="N3494" s="4">
        <v>3.806</v>
      </c>
      <c r="O3494" s="4">
        <v>3.4079999999999999</v>
      </c>
      <c r="P3494" s="4">
        <v>3.17</v>
      </c>
      <c r="Q3494" s="4">
        <v>3.4249999999999998</v>
      </c>
      <c r="R3494" s="4">
        <v>2.6829999999999998</v>
      </c>
      <c r="S3494" s="4">
        <v>1.9850000000000001</v>
      </c>
      <c r="T3494" s="4">
        <v>1.391</v>
      </c>
      <c r="U3494" s="4">
        <v>0.94</v>
      </c>
      <c r="V3494" s="4">
        <v>0.98</v>
      </c>
      <c r="W3494" s="4">
        <v>0.57899999999999996</v>
      </c>
      <c r="X3494" s="4">
        <v>0.25900000000000001</v>
      </c>
      <c r="Y3494" s="4">
        <v>0.13900000000000001</v>
      </c>
      <c r="Z3494" s="4">
        <v>4.8000000000000001E-2</v>
      </c>
      <c r="AA3494" s="4">
        <v>7.0000000000000001E-3</v>
      </c>
    </row>
    <row r="3495" spans="1:27" s="6" customFormat="1" x14ac:dyDescent="0.3">
      <c r="A3495" s="40">
        <v>3494</v>
      </c>
      <c r="B3495" s="18" t="s">
        <v>323</v>
      </c>
      <c r="C3495" s="43" t="s">
        <v>239</v>
      </c>
      <c r="D3495" s="41"/>
      <c r="E3495" s="41">
        <v>670</v>
      </c>
      <c r="F3495" s="41">
        <v>2020</v>
      </c>
      <c r="G3495" s="4">
        <v>3.9540000000000002</v>
      </c>
      <c r="H3495" s="4">
        <v>4.1559999999999997</v>
      </c>
      <c r="I3495" s="4">
        <v>4.46</v>
      </c>
      <c r="J3495" s="4">
        <v>4.3890000000000002</v>
      </c>
      <c r="K3495" s="4">
        <v>4.5069999999999997</v>
      </c>
      <c r="L3495" s="4">
        <v>4.3970000000000002</v>
      </c>
      <c r="M3495" s="4">
        <v>4.1760000000000002</v>
      </c>
      <c r="N3495" s="4">
        <v>4.0449999999999999</v>
      </c>
      <c r="O3495" s="4">
        <v>3.6640000000000001</v>
      </c>
      <c r="P3495" s="4">
        <v>3.286</v>
      </c>
      <c r="Q3495" s="4">
        <v>3.0550000000000002</v>
      </c>
      <c r="R3495" s="4">
        <v>3.2919999999999998</v>
      </c>
      <c r="S3495" s="4">
        <v>2.54</v>
      </c>
      <c r="T3495" s="4">
        <v>1.827</v>
      </c>
      <c r="U3495" s="4">
        <v>1.2190000000000001</v>
      </c>
      <c r="V3495" s="4">
        <v>0.76200000000000001</v>
      </c>
      <c r="W3495" s="4">
        <v>0.70599999999999996</v>
      </c>
      <c r="X3495" s="4">
        <v>0.35099999999999998</v>
      </c>
      <c r="Y3495" s="4">
        <v>0.122</v>
      </c>
      <c r="Z3495" s="4">
        <v>4.5999999999999999E-2</v>
      </c>
      <c r="AA3495" s="4">
        <v>0.01</v>
      </c>
    </row>
    <row r="3496" spans="1:27" s="6" customFormat="1" x14ac:dyDescent="0.3">
      <c r="A3496" s="40">
        <v>3495</v>
      </c>
      <c r="B3496" s="18" t="s">
        <v>323</v>
      </c>
      <c r="C3496" s="43" t="s">
        <v>239</v>
      </c>
      <c r="D3496" s="41"/>
      <c r="E3496" s="41">
        <v>670</v>
      </c>
      <c r="F3496" s="41">
        <v>2025</v>
      </c>
      <c r="G3496" s="4">
        <v>3.6819999999999999</v>
      </c>
      <c r="H3496" s="4">
        <v>3.9129999999999998</v>
      </c>
      <c r="I3496" s="4">
        <v>4.1210000000000004</v>
      </c>
      <c r="J3496" s="4">
        <v>4.3070000000000004</v>
      </c>
      <c r="K3496" s="4">
        <v>4.1260000000000003</v>
      </c>
      <c r="L3496" s="4">
        <v>4.258</v>
      </c>
      <c r="M3496" s="4">
        <v>4.2050000000000001</v>
      </c>
      <c r="N3496" s="4">
        <v>4.0250000000000004</v>
      </c>
      <c r="O3496" s="4">
        <v>3.919</v>
      </c>
      <c r="P3496" s="4">
        <v>3.55</v>
      </c>
      <c r="Q3496" s="4">
        <v>3.1789999999999998</v>
      </c>
      <c r="R3496" s="4">
        <v>2.9409999999999998</v>
      </c>
      <c r="S3496" s="4">
        <v>3.1309999999999998</v>
      </c>
      <c r="T3496" s="4">
        <v>2.351</v>
      </c>
      <c r="U3496" s="4">
        <v>1.6120000000000001</v>
      </c>
      <c r="V3496" s="4">
        <v>0.998</v>
      </c>
      <c r="W3496" s="4">
        <v>0.55600000000000005</v>
      </c>
      <c r="X3496" s="4">
        <v>0.437</v>
      </c>
      <c r="Y3496" s="4">
        <v>0.16700000000000001</v>
      </c>
      <c r="Z3496" s="4">
        <v>0.04</v>
      </c>
      <c r="AA3496" s="4">
        <v>1.0999999999999999E-2</v>
      </c>
    </row>
    <row r="3497" spans="1:27" s="6" customFormat="1" x14ac:dyDescent="0.3">
      <c r="A3497" s="40">
        <v>3496</v>
      </c>
      <c r="B3497" s="18" t="s">
        <v>323</v>
      </c>
      <c r="C3497" s="43" t="s">
        <v>239</v>
      </c>
      <c r="D3497" s="41"/>
      <c r="E3497" s="41">
        <v>670</v>
      </c>
      <c r="F3497" s="41">
        <v>2030</v>
      </c>
      <c r="G3497" s="4">
        <v>3.4449999999999998</v>
      </c>
      <c r="H3497" s="4">
        <v>3.6469999999999998</v>
      </c>
      <c r="I3497" s="4">
        <v>3.8849999999999998</v>
      </c>
      <c r="J3497" s="4">
        <v>3.9990000000000001</v>
      </c>
      <c r="K3497" s="4">
        <v>4.0979999999999999</v>
      </c>
      <c r="L3497" s="4">
        <v>3.9260000000000002</v>
      </c>
      <c r="M3497" s="4">
        <v>4.1029999999999998</v>
      </c>
      <c r="N3497" s="4">
        <v>4.08</v>
      </c>
      <c r="O3497" s="4">
        <v>3.9180000000000001</v>
      </c>
      <c r="P3497" s="4">
        <v>3.8149999999999999</v>
      </c>
      <c r="Q3497" s="4">
        <v>3.4489999999999998</v>
      </c>
      <c r="R3497" s="4">
        <v>3.0710000000000002</v>
      </c>
      <c r="S3497" s="4">
        <v>2.8069999999999999</v>
      </c>
      <c r="T3497" s="4">
        <v>2.9119999999999999</v>
      </c>
      <c r="U3497" s="4">
        <v>2.0910000000000002</v>
      </c>
      <c r="V3497" s="4">
        <v>1.333</v>
      </c>
      <c r="W3497" s="4">
        <v>0.73899999999999999</v>
      </c>
      <c r="X3497" s="4">
        <v>0.34699999999999998</v>
      </c>
      <c r="Y3497" s="4">
        <v>0.21199999999999999</v>
      </c>
      <c r="Z3497" s="4">
        <v>5.7000000000000002E-2</v>
      </c>
      <c r="AA3497" s="4">
        <v>0.01</v>
      </c>
    </row>
    <row r="3498" spans="1:27" s="6" customFormat="1" x14ac:dyDescent="0.3">
      <c r="A3498" s="40">
        <v>3497</v>
      </c>
      <c r="B3498" s="18" t="s">
        <v>323</v>
      </c>
      <c r="C3498" s="43" t="s">
        <v>239</v>
      </c>
      <c r="D3498" s="41"/>
      <c r="E3498" s="41">
        <v>670</v>
      </c>
      <c r="F3498" s="41">
        <v>2035</v>
      </c>
      <c r="G3498" s="4">
        <v>3.2530000000000001</v>
      </c>
      <c r="H3498" s="4">
        <v>3.4180000000000001</v>
      </c>
      <c r="I3498" s="4">
        <v>3.6259999999999999</v>
      </c>
      <c r="J3498" s="4">
        <v>3.7759999999999998</v>
      </c>
      <c r="K3498" s="4">
        <v>3.827</v>
      </c>
      <c r="L3498" s="4">
        <v>3.9350000000000001</v>
      </c>
      <c r="M3498" s="4">
        <v>3.8069999999999999</v>
      </c>
      <c r="N3498" s="4">
        <v>4.0090000000000003</v>
      </c>
      <c r="O3498" s="4">
        <v>3.9969999999999999</v>
      </c>
      <c r="P3498" s="4">
        <v>3.8330000000000002</v>
      </c>
      <c r="Q3498" s="4">
        <v>3.7250000000000001</v>
      </c>
      <c r="R3498" s="4">
        <v>3.347</v>
      </c>
      <c r="S3498" s="4">
        <v>2.9420000000000002</v>
      </c>
      <c r="T3498" s="4">
        <v>2.6240000000000001</v>
      </c>
      <c r="U3498" s="4">
        <v>2.6080000000000001</v>
      </c>
      <c r="V3498" s="4">
        <v>1.7470000000000001</v>
      </c>
      <c r="W3498" s="4">
        <v>1</v>
      </c>
      <c r="X3498" s="4">
        <v>0.46800000000000003</v>
      </c>
      <c r="Y3498" s="4">
        <v>0.17100000000000001</v>
      </c>
      <c r="Z3498" s="4">
        <v>7.2999999999999995E-2</v>
      </c>
      <c r="AA3498" s="4">
        <v>1.2999999999999999E-2</v>
      </c>
    </row>
    <row r="3499" spans="1:27" s="6" customFormat="1" x14ac:dyDescent="0.3">
      <c r="A3499" s="40">
        <v>3498</v>
      </c>
      <c r="B3499" s="18" t="s">
        <v>323</v>
      </c>
      <c r="C3499" s="43" t="s">
        <v>239</v>
      </c>
      <c r="D3499" s="41"/>
      <c r="E3499" s="41">
        <v>670</v>
      </c>
      <c r="F3499" s="41">
        <v>2040</v>
      </c>
      <c r="G3499" s="4">
        <v>3.105</v>
      </c>
      <c r="H3499" s="4">
        <v>3.2330000000000001</v>
      </c>
      <c r="I3499" s="4">
        <v>3.4009999999999998</v>
      </c>
      <c r="J3499" s="4">
        <v>3.54</v>
      </c>
      <c r="K3499" s="4">
        <v>3.6520000000000001</v>
      </c>
      <c r="L3499" s="4">
        <v>3.7120000000000002</v>
      </c>
      <c r="M3499" s="4">
        <v>3.8519999999999999</v>
      </c>
      <c r="N3499" s="4">
        <v>3.7440000000000002</v>
      </c>
      <c r="O3499" s="4">
        <v>3.9460000000000002</v>
      </c>
      <c r="P3499" s="4">
        <v>3.9260000000000002</v>
      </c>
      <c r="Q3499" s="4">
        <v>3.754</v>
      </c>
      <c r="R3499" s="4">
        <v>3.6259999999999999</v>
      </c>
      <c r="S3499" s="4">
        <v>3.218</v>
      </c>
      <c r="T3499" s="4">
        <v>2.762</v>
      </c>
      <c r="U3499" s="4">
        <v>2.3639999999999999</v>
      </c>
      <c r="V3499" s="4">
        <v>2.1970000000000001</v>
      </c>
      <c r="W3499" s="4">
        <v>1.323</v>
      </c>
      <c r="X3499" s="4">
        <v>0.64100000000000001</v>
      </c>
      <c r="Y3499" s="4">
        <v>0.23300000000000001</v>
      </c>
      <c r="Z3499" s="4">
        <v>6.0999999999999999E-2</v>
      </c>
      <c r="AA3499" s="4">
        <v>1.7000000000000001E-2</v>
      </c>
    </row>
    <row r="3500" spans="1:27" s="6" customFormat="1" x14ac:dyDescent="0.3">
      <c r="A3500" s="40">
        <v>3499</v>
      </c>
      <c r="B3500" s="18" t="s">
        <v>323</v>
      </c>
      <c r="C3500" s="43" t="s">
        <v>239</v>
      </c>
      <c r="D3500" s="41"/>
      <c r="E3500" s="41">
        <v>670</v>
      </c>
      <c r="F3500" s="41">
        <v>2045</v>
      </c>
      <c r="G3500" s="4">
        <v>2.9620000000000002</v>
      </c>
      <c r="H3500" s="4">
        <v>3.0880000000000001</v>
      </c>
      <c r="I3500" s="4">
        <v>3.2160000000000002</v>
      </c>
      <c r="J3500" s="4">
        <v>3.306</v>
      </c>
      <c r="K3500" s="4">
        <v>3.4079999999999999</v>
      </c>
      <c r="L3500" s="4">
        <v>3.53</v>
      </c>
      <c r="M3500" s="4">
        <v>3.6309999999999998</v>
      </c>
      <c r="N3500" s="4">
        <v>3.794</v>
      </c>
      <c r="O3500" s="4">
        <v>3.6909999999999998</v>
      </c>
      <c r="P3500" s="4">
        <v>3.8839999999999999</v>
      </c>
      <c r="Q3500" s="4">
        <v>3.855</v>
      </c>
      <c r="R3500" s="4">
        <v>3.6629999999999998</v>
      </c>
      <c r="S3500" s="4">
        <v>3.4950000000000001</v>
      </c>
      <c r="T3500" s="4">
        <v>3.0329999999999999</v>
      </c>
      <c r="U3500" s="4">
        <v>2.5019999999999998</v>
      </c>
      <c r="V3500" s="4">
        <v>2.0070000000000001</v>
      </c>
      <c r="W3500" s="4">
        <v>1.68</v>
      </c>
      <c r="X3500" s="4">
        <v>0.85699999999999998</v>
      </c>
      <c r="Y3500" s="4">
        <v>0.32400000000000001</v>
      </c>
      <c r="Z3500" s="4">
        <v>8.4000000000000005E-2</v>
      </c>
      <c r="AA3500" s="4">
        <v>1.4999999999999999E-2</v>
      </c>
    </row>
    <row r="3501" spans="1:27" s="6" customFormat="1" x14ac:dyDescent="0.3">
      <c r="A3501" s="40">
        <v>3500</v>
      </c>
      <c r="B3501" s="18" t="s">
        <v>323</v>
      </c>
      <c r="C3501" s="43" t="s">
        <v>239</v>
      </c>
      <c r="D3501" s="41"/>
      <c r="E3501" s="41">
        <v>670</v>
      </c>
      <c r="F3501" s="41">
        <v>2050</v>
      </c>
      <c r="G3501" s="4">
        <v>2.806</v>
      </c>
      <c r="H3501" s="4">
        <v>2.944</v>
      </c>
      <c r="I3501" s="4">
        <v>3.0710000000000002</v>
      </c>
      <c r="J3501" s="4">
        <v>3.1110000000000002</v>
      </c>
      <c r="K3501" s="4">
        <v>3.1640000000000001</v>
      </c>
      <c r="L3501" s="4">
        <v>3.2810000000000001</v>
      </c>
      <c r="M3501" s="4">
        <v>3.452</v>
      </c>
      <c r="N3501" s="4">
        <v>3.58</v>
      </c>
      <c r="O3501" s="4">
        <v>3.7490000000000001</v>
      </c>
      <c r="P3501" s="4">
        <v>3.641</v>
      </c>
      <c r="Q3501" s="4">
        <v>3.8220000000000001</v>
      </c>
      <c r="R3501" s="4">
        <v>3.7709999999999999</v>
      </c>
      <c r="S3501" s="4">
        <v>3.54</v>
      </c>
      <c r="T3501" s="4">
        <v>3.3069999999999999</v>
      </c>
      <c r="U3501" s="4">
        <v>2.76</v>
      </c>
      <c r="V3501" s="4">
        <v>2.14</v>
      </c>
      <c r="W3501" s="4">
        <v>1.5509999999999999</v>
      </c>
      <c r="X3501" s="4">
        <v>1.1040000000000001</v>
      </c>
      <c r="Y3501" s="4">
        <v>0.44</v>
      </c>
      <c r="Z3501" s="4">
        <v>0.11799999999999999</v>
      </c>
      <c r="AA3501" s="4">
        <v>0.02</v>
      </c>
    </row>
    <row r="3502" spans="1:27" s="6" customFormat="1" x14ac:dyDescent="0.3">
      <c r="A3502" s="40">
        <v>3501</v>
      </c>
      <c r="B3502" s="18" t="s">
        <v>323</v>
      </c>
      <c r="C3502" s="43" t="s">
        <v>239</v>
      </c>
      <c r="D3502" s="41"/>
      <c r="E3502" s="41">
        <v>670</v>
      </c>
      <c r="F3502" s="41">
        <v>2055</v>
      </c>
      <c r="G3502" s="4">
        <v>2.649</v>
      </c>
      <c r="H3502" s="4">
        <v>2.7879999999999998</v>
      </c>
      <c r="I3502" s="4">
        <v>2.9260000000000002</v>
      </c>
      <c r="J3502" s="4">
        <v>2.9590000000000001</v>
      </c>
      <c r="K3502" s="4">
        <v>2.968</v>
      </c>
      <c r="L3502" s="4">
        <v>3.0390000000000001</v>
      </c>
      <c r="M3502" s="4">
        <v>3.2090000000000001</v>
      </c>
      <c r="N3502" s="4">
        <v>3.4089999999999998</v>
      </c>
      <c r="O3502" s="4">
        <v>3.5449999999999999</v>
      </c>
      <c r="P3502" s="4">
        <v>3.7050000000000001</v>
      </c>
      <c r="Q3502" s="4">
        <v>3.59</v>
      </c>
      <c r="R3502" s="4">
        <v>3.7450000000000001</v>
      </c>
      <c r="S3502" s="4">
        <v>3.653</v>
      </c>
      <c r="T3502" s="4">
        <v>3.363</v>
      </c>
      <c r="U3502" s="4">
        <v>3.0259999999999998</v>
      </c>
      <c r="V3502" s="4">
        <v>2.3809999999999998</v>
      </c>
      <c r="W3502" s="4">
        <v>1.67</v>
      </c>
      <c r="X3502" s="4">
        <v>1.032</v>
      </c>
      <c r="Y3502" s="4">
        <v>0.57499999999999996</v>
      </c>
      <c r="Z3502" s="4">
        <v>0.16300000000000001</v>
      </c>
      <c r="AA3502" s="4">
        <v>2.8000000000000001E-2</v>
      </c>
    </row>
    <row r="3503" spans="1:27" s="6" customFormat="1" x14ac:dyDescent="0.3">
      <c r="A3503" s="40">
        <v>3502</v>
      </c>
      <c r="B3503" s="18" t="s">
        <v>323</v>
      </c>
      <c r="C3503" s="43" t="s">
        <v>239</v>
      </c>
      <c r="D3503" s="41"/>
      <c r="E3503" s="41">
        <v>670</v>
      </c>
      <c r="F3503" s="41">
        <v>2060</v>
      </c>
      <c r="G3503" s="4">
        <v>2.4929999999999999</v>
      </c>
      <c r="H3503" s="4">
        <v>2.6339999999999999</v>
      </c>
      <c r="I3503" s="4">
        <v>2.7719999999999998</v>
      </c>
      <c r="J3503" s="4">
        <v>2.8109999999999999</v>
      </c>
      <c r="K3503" s="4">
        <v>2.8170000000000002</v>
      </c>
      <c r="L3503" s="4">
        <v>2.843</v>
      </c>
      <c r="M3503" s="4">
        <v>2.9740000000000002</v>
      </c>
      <c r="N3503" s="4">
        <v>3.1720000000000002</v>
      </c>
      <c r="O3503" s="4">
        <v>3.3809999999999998</v>
      </c>
      <c r="P3503" s="4">
        <v>3.51</v>
      </c>
      <c r="Q3503" s="4">
        <v>3.661</v>
      </c>
      <c r="R3503" s="4">
        <v>3.5259999999999998</v>
      </c>
      <c r="S3503" s="4">
        <v>3.637</v>
      </c>
      <c r="T3503" s="4">
        <v>3.4809999999999999</v>
      </c>
      <c r="U3503" s="4">
        <v>3.093</v>
      </c>
      <c r="V3503" s="4">
        <v>2.6280000000000001</v>
      </c>
      <c r="W3503" s="4">
        <v>1.875</v>
      </c>
      <c r="X3503" s="4">
        <v>1.1259999999999999</v>
      </c>
      <c r="Y3503" s="4">
        <v>0.54700000000000004</v>
      </c>
      <c r="Z3503" s="4">
        <v>0.216</v>
      </c>
      <c r="AA3503" s="4">
        <v>3.9E-2</v>
      </c>
    </row>
    <row r="3504" spans="1:27" s="6" customFormat="1" x14ac:dyDescent="0.3">
      <c r="A3504" s="40">
        <v>3503</v>
      </c>
      <c r="B3504" s="18" t="s">
        <v>323</v>
      </c>
      <c r="C3504" s="43" t="s">
        <v>239</v>
      </c>
      <c r="D3504" s="41"/>
      <c r="E3504" s="41">
        <v>670</v>
      </c>
      <c r="F3504" s="41">
        <v>2065</v>
      </c>
      <c r="G3504" s="4">
        <v>2.359</v>
      </c>
      <c r="H3504" s="4">
        <v>2.48</v>
      </c>
      <c r="I3504" s="4">
        <v>2.6179999999999999</v>
      </c>
      <c r="J3504" s="4">
        <v>2.6539999999999999</v>
      </c>
      <c r="K3504" s="4">
        <v>2.669</v>
      </c>
      <c r="L3504" s="4">
        <v>2.6970000000000001</v>
      </c>
      <c r="M3504" s="4">
        <v>2.7839999999999998</v>
      </c>
      <c r="N3504" s="4">
        <v>2.944</v>
      </c>
      <c r="O3504" s="4">
        <v>3.1539999999999999</v>
      </c>
      <c r="P3504" s="4">
        <v>3.3530000000000002</v>
      </c>
      <c r="Q3504" s="4">
        <v>3.4740000000000002</v>
      </c>
      <c r="R3504" s="4">
        <v>3.6019999999999999</v>
      </c>
      <c r="S3504" s="4">
        <v>3.4329999999999998</v>
      </c>
      <c r="T3504" s="4">
        <v>3.4750000000000001</v>
      </c>
      <c r="U3504" s="4">
        <v>3.214</v>
      </c>
      <c r="V3504" s="4">
        <v>2.7040000000000002</v>
      </c>
      <c r="W3504" s="4">
        <v>2.0920000000000001</v>
      </c>
      <c r="X3504" s="4">
        <v>1.282</v>
      </c>
      <c r="Y3504" s="4">
        <v>0.60699999999999998</v>
      </c>
      <c r="Z3504" s="4">
        <v>0.20899999999999999</v>
      </c>
      <c r="AA3504" s="4">
        <v>5.2999999999999999E-2</v>
      </c>
    </row>
    <row r="3505" spans="1:27" s="6" customFormat="1" x14ac:dyDescent="0.3">
      <c r="A3505" s="40">
        <v>3504</v>
      </c>
      <c r="B3505" s="18" t="s">
        <v>323</v>
      </c>
      <c r="C3505" s="43" t="s">
        <v>239</v>
      </c>
      <c r="D3505" s="41"/>
      <c r="E3505" s="41">
        <v>670</v>
      </c>
      <c r="F3505" s="41">
        <v>2070</v>
      </c>
      <c r="G3505" s="4">
        <v>2.2389999999999999</v>
      </c>
      <c r="H3505" s="4">
        <v>2.3450000000000002</v>
      </c>
      <c r="I3505" s="4">
        <v>2.4620000000000002</v>
      </c>
      <c r="J3505" s="4">
        <v>2.4980000000000002</v>
      </c>
      <c r="K3505" s="4">
        <v>2.512</v>
      </c>
      <c r="L3505" s="4">
        <v>2.5499999999999998</v>
      </c>
      <c r="M3505" s="4">
        <v>2.6389999999999998</v>
      </c>
      <c r="N3505" s="4">
        <v>2.76</v>
      </c>
      <c r="O3505" s="4">
        <v>2.931</v>
      </c>
      <c r="P3505" s="4">
        <v>3.1320000000000001</v>
      </c>
      <c r="Q3505" s="4">
        <v>3.3250000000000002</v>
      </c>
      <c r="R3505" s="4">
        <v>3.423</v>
      </c>
      <c r="S3505" s="4">
        <v>3.512</v>
      </c>
      <c r="T3505" s="4">
        <v>3.29</v>
      </c>
      <c r="U3505" s="4">
        <v>3.2240000000000002</v>
      </c>
      <c r="V3505" s="4">
        <v>2.8290000000000002</v>
      </c>
      <c r="W3505" s="4">
        <v>2.173</v>
      </c>
      <c r="X3505" s="4">
        <v>1.448</v>
      </c>
      <c r="Y3505" s="4">
        <v>0.70199999999999996</v>
      </c>
      <c r="Z3505" s="4">
        <v>0.23599999999999999</v>
      </c>
      <c r="AA3505" s="4">
        <v>5.5E-2</v>
      </c>
    </row>
    <row r="3506" spans="1:27" s="6" customFormat="1" x14ac:dyDescent="0.3">
      <c r="A3506" s="40">
        <v>3505</v>
      </c>
      <c r="B3506" s="18" t="s">
        <v>323</v>
      </c>
      <c r="C3506" s="43" t="s">
        <v>239</v>
      </c>
      <c r="D3506" s="41"/>
      <c r="E3506" s="41">
        <v>670</v>
      </c>
      <c r="F3506" s="41">
        <v>2075</v>
      </c>
      <c r="G3506" s="4">
        <v>2.1309999999999998</v>
      </c>
      <c r="H3506" s="4">
        <v>2.2280000000000002</v>
      </c>
      <c r="I3506" s="4">
        <v>2.327</v>
      </c>
      <c r="J3506" s="4">
        <v>2.3410000000000002</v>
      </c>
      <c r="K3506" s="4">
        <v>2.36</v>
      </c>
      <c r="L3506" s="4">
        <v>2.3969999999999998</v>
      </c>
      <c r="M3506" s="4">
        <v>2.4980000000000002</v>
      </c>
      <c r="N3506" s="4">
        <v>2.6219999999999999</v>
      </c>
      <c r="O3506" s="4">
        <v>2.754</v>
      </c>
      <c r="P3506" s="4">
        <v>2.9180000000000001</v>
      </c>
      <c r="Q3506" s="4">
        <v>3.1120000000000001</v>
      </c>
      <c r="R3506" s="4">
        <v>3.2810000000000001</v>
      </c>
      <c r="S3506" s="4">
        <v>3.3439999999999999</v>
      </c>
      <c r="T3506" s="4">
        <v>3.3759999999999999</v>
      </c>
      <c r="U3506" s="4">
        <v>3.0649999999999999</v>
      </c>
      <c r="V3506" s="4">
        <v>2.8559999999999999</v>
      </c>
      <c r="W3506" s="4">
        <v>2.2930000000000001</v>
      </c>
      <c r="X3506" s="4">
        <v>1.522</v>
      </c>
      <c r="Y3506" s="4">
        <v>0.80600000000000005</v>
      </c>
      <c r="Z3506" s="4">
        <v>0.27900000000000003</v>
      </c>
      <c r="AA3506" s="4">
        <v>6.3E-2</v>
      </c>
    </row>
    <row r="3507" spans="1:27" s="6" customFormat="1" x14ac:dyDescent="0.3">
      <c r="A3507" s="40">
        <v>3506</v>
      </c>
      <c r="B3507" s="18" t="s">
        <v>323</v>
      </c>
      <c r="C3507" s="43" t="s">
        <v>239</v>
      </c>
      <c r="D3507" s="41"/>
      <c r="E3507" s="41">
        <v>670</v>
      </c>
      <c r="F3507" s="41">
        <v>2080</v>
      </c>
      <c r="G3507" s="4">
        <v>2.0219999999999998</v>
      </c>
      <c r="H3507" s="4">
        <v>2.12</v>
      </c>
      <c r="I3507" s="4">
        <v>2.2120000000000002</v>
      </c>
      <c r="J3507" s="4">
        <v>2.2080000000000002</v>
      </c>
      <c r="K3507" s="4">
        <v>2.206</v>
      </c>
      <c r="L3507" s="4">
        <v>2.2490000000000001</v>
      </c>
      <c r="M3507" s="4">
        <v>2.35</v>
      </c>
      <c r="N3507" s="4">
        <v>2.484</v>
      </c>
      <c r="O3507" s="4">
        <v>2.6190000000000002</v>
      </c>
      <c r="P3507" s="4">
        <v>2.7440000000000002</v>
      </c>
      <c r="Q3507" s="4">
        <v>2.903</v>
      </c>
      <c r="R3507" s="4">
        <v>3.0779999999999998</v>
      </c>
      <c r="S3507" s="4">
        <v>3.2120000000000002</v>
      </c>
      <c r="T3507" s="4">
        <v>3.226</v>
      </c>
      <c r="U3507" s="4">
        <v>3.157</v>
      </c>
      <c r="V3507" s="4">
        <v>2.7320000000000002</v>
      </c>
      <c r="W3507" s="4">
        <v>2.335</v>
      </c>
      <c r="X3507" s="4">
        <v>1.627</v>
      </c>
      <c r="Y3507" s="4">
        <v>0.86199999999999999</v>
      </c>
      <c r="Z3507" s="4">
        <v>0.32700000000000001</v>
      </c>
      <c r="AA3507" s="4">
        <v>7.4999999999999997E-2</v>
      </c>
    </row>
    <row r="3508" spans="1:27" s="6" customFormat="1" x14ac:dyDescent="0.3">
      <c r="A3508" s="40">
        <v>3507</v>
      </c>
      <c r="B3508" s="18" t="s">
        <v>323</v>
      </c>
      <c r="C3508" s="43" t="s">
        <v>239</v>
      </c>
      <c r="D3508" s="41"/>
      <c r="E3508" s="41">
        <v>670</v>
      </c>
      <c r="F3508" s="41">
        <v>2085</v>
      </c>
      <c r="G3508" s="4">
        <v>1.91</v>
      </c>
      <c r="H3508" s="4">
        <v>2.0099999999999998</v>
      </c>
      <c r="I3508" s="4">
        <v>2.105</v>
      </c>
      <c r="J3508" s="4">
        <v>2.0950000000000002</v>
      </c>
      <c r="K3508" s="4">
        <v>2.0760000000000001</v>
      </c>
      <c r="L3508" s="4">
        <v>2.0979999999999999</v>
      </c>
      <c r="M3508" s="4">
        <v>2.2080000000000002</v>
      </c>
      <c r="N3508" s="4">
        <v>2.3410000000000002</v>
      </c>
      <c r="O3508" s="4">
        <v>2.4870000000000001</v>
      </c>
      <c r="P3508" s="4">
        <v>2.6150000000000002</v>
      </c>
      <c r="Q3508" s="4">
        <v>2.7360000000000002</v>
      </c>
      <c r="R3508" s="4">
        <v>2.8759999999999999</v>
      </c>
      <c r="S3508" s="4">
        <v>3.0179999999999998</v>
      </c>
      <c r="T3508" s="4">
        <v>3.105</v>
      </c>
      <c r="U3508" s="4">
        <v>3.0289999999999999</v>
      </c>
      <c r="V3508" s="4">
        <v>2.8330000000000002</v>
      </c>
      <c r="W3508" s="4">
        <v>2.2519999999999998</v>
      </c>
      <c r="X3508" s="4">
        <v>1.6759999999999999</v>
      </c>
      <c r="Y3508" s="4">
        <v>0.93500000000000005</v>
      </c>
      <c r="Z3508" s="4">
        <v>0.35499999999999998</v>
      </c>
      <c r="AA3508" s="4">
        <v>8.8999999999999996E-2</v>
      </c>
    </row>
    <row r="3509" spans="1:27" s="6" customFormat="1" x14ac:dyDescent="0.3">
      <c r="A3509" s="40">
        <v>3508</v>
      </c>
      <c r="B3509" s="18" t="s">
        <v>323</v>
      </c>
      <c r="C3509" s="43" t="s">
        <v>239</v>
      </c>
      <c r="D3509" s="41"/>
      <c r="E3509" s="41">
        <v>670</v>
      </c>
      <c r="F3509" s="41">
        <v>2090</v>
      </c>
      <c r="G3509" s="4">
        <v>1.8049999999999999</v>
      </c>
      <c r="H3509" s="4">
        <v>1.9</v>
      </c>
      <c r="I3509" s="4">
        <v>1.9950000000000001</v>
      </c>
      <c r="J3509" s="4">
        <v>1.99</v>
      </c>
      <c r="K3509" s="4">
        <v>1.9670000000000001</v>
      </c>
      <c r="L3509" s="4">
        <v>1.974</v>
      </c>
      <c r="M3509" s="4">
        <v>2.0590000000000002</v>
      </c>
      <c r="N3509" s="4">
        <v>2.2029999999999998</v>
      </c>
      <c r="O3509" s="4">
        <v>2.3460000000000001</v>
      </c>
      <c r="P3509" s="4">
        <v>2.4860000000000002</v>
      </c>
      <c r="Q3509" s="4">
        <v>2.6110000000000002</v>
      </c>
      <c r="R3509" s="4">
        <v>2.714</v>
      </c>
      <c r="S3509" s="4">
        <v>2.8260000000000001</v>
      </c>
      <c r="T3509" s="4">
        <v>2.9260000000000002</v>
      </c>
      <c r="U3509" s="4">
        <v>2.927</v>
      </c>
      <c r="V3509" s="4">
        <v>2.7330000000000001</v>
      </c>
      <c r="W3509" s="4">
        <v>2.3540000000000001</v>
      </c>
      <c r="X3509" s="4">
        <v>1.6359999999999999</v>
      </c>
      <c r="Y3509" s="4">
        <v>0.97899999999999998</v>
      </c>
      <c r="Z3509" s="4">
        <v>0.39400000000000002</v>
      </c>
      <c r="AA3509" s="4">
        <v>0.10100000000000001</v>
      </c>
    </row>
    <row r="3510" spans="1:27" s="6" customFormat="1" x14ac:dyDescent="0.3">
      <c r="A3510" s="40">
        <v>3509</v>
      </c>
      <c r="B3510" s="18" t="s">
        <v>323</v>
      </c>
      <c r="C3510" s="43" t="s">
        <v>239</v>
      </c>
      <c r="D3510" s="41"/>
      <c r="E3510" s="41">
        <v>670</v>
      </c>
      <c r="F3510" s="41">
        <v>2095</v>
      </c>
      <c r="G3510" s="4">
        <v>1.7110000000000001</v>
      </c>
      <c r="H3510" s="4">
        <v>1.7969999999999999</v>
      </c>
      <c r="I3510" s="4">
        <v>1.8859999999999999</v>
      </c>
      <c r="J3510" s="4">
        <v>1.885</v>
      </c>
      <c r="K3510" s="4">
        <v>1.869</v>
      </c>
      <c r="L3510" s="4">
        <v>1.871</v>
      </c>
      <c r="M3510" s="4">
        <v>1.9410000000000001</v>
      </c>
      <c r="N3510" s="4">
        <v>2.0569999999999999</v>
      </c>
      <c r="O3510" s="4">
        <v>2.2130000000000001</v>
      </c>
      <c r="P3510" s="4">
        <v>2.3479999999999999</v>
      </c>
      <c r="Q3510" s="4">
        <v>2.4830000000000001</v>
      </c>
      <c r="R3510" s="4">
        <v>2.5920000000000001</v>
      </c>
      <c r="S3510" s="4">
        <v>2.6709999999999998</v>
      </c>
      <c r="T3510" s="4">
        <v>2.7469999999999999</v>
      </c>
      <c r="U3510" s="4">
        <v>2.7669999999999999</v>
      </c>
      <c r="V3510" s="4">
        <v>2.6549999999999998</v>
      </c>
      <c r="W3510" s="4">
        <v>2.2890000000000001</v>
      </c>
      <c r="X3510" s="4">
        <v>1.73</v>
      </c>
      <c r="Y3510" s="4">
        <v>0.97099999999999997</v>
      </c>
      <c r="Z3510" s="4">
        <v>0.42099999999999999</v>
      </c>
      <c r="AA3510" s="4">
        <v>0.115</v>
      </c>
    </row>
    <row r="3511" spans="1:27" s="6" customFormat="1" x14ac:dyDescent="0.3">
      <c r="A3511" s="40">
        <v>3510</v>
      </c>
      <c r="B3511" s="18" t="s">
        <v>323</v>
      </c>
      <c r="C3511" s="43" t="s">
        <v>239</v>
      </c>
      <c r="D3511" s="41"/>
      <c r="E3511" s="41">
        <v>670</v>
      </c>
      <c r="F3511" s="41">
        <v>2100</v>
      </c>
      <c r="G3511" s="4">
        <v>1.6279999999999999</v>
      </c>
      <c r="H3511" s="4">
        <v>1.7030000000000001</v>
      </c>
      <c r="I3511" s="4">
        <v>1.784</v>
      </c>
      <c r="J3511" s="4">
        <v>1.778</v>
      </c>
      <c r="K3511" s="4">
        <v>1.768</v>
      </c>
      <c r="L3511" s="4">
        <v>1.7769999999999999</v>
      </c>
      <c r="M3511" s="4">
        <v>1.841</v>
      </c>
      <c r="N3511" s="4">
        <v>1.9390000000000001</v>
      </c>
      <c r="O3511" s="4">
        <v>2.0670000000000002</v>
      </c>
      <c r="P3511" s="4">
        <v>2.2170000000000001</v>
      </c>
      <c r="Q3511" s="4">
        <v>2.35</v>
      </c>
      <c r="R3511" s="4">
        <v>2.4689999999999999</v>
      </c>
      <c r="S3511" s="4">
        <v>2.5550000000000002</v>
      </c>
      <c r="T3511" s="4">
        <v>2.6040000000000001</v>
      </c>
      <c r="U3511" s="4">
        <v>2.6080000000000001</v>
      </c>
      <c r="V3511" s="4">
        <v>2.524</v>
      </c>
      <c r="W3511" s="4">
        <v>2.2429999999999999</v>
      </c>
      <c r="X3511" s="4">
        <v>1.702</v>
      </c>
      <c r="Y3511" s="4">
        <v>1.042</v>
      </c>
      <c r="Z3511" s="4">
        <v>0.42599999999999999</v>
      </c>
      <c r="AA3511" s="4">
        <v>0.127</v>
      </c>
    </row>
    <row r="3512" spans="1:27" s="6" customFormat="1" x14ac:dyDescent="0.3">
      <c r="A3512" s="40">
        <v>3511</v>
      </c>
      <c r="B3512" s="18" t="s">
        <v>323</v>
      </c>
      <c r="C3512" s="43" t="s">
        <v>240</v>
      </c>
      <c r="D3512" s="41"/>
      <c r="E3512" s="41">
        <v>780</v>
      </c>
      <c r="F3512" s="41">
        <v>2015</v>
      </c>
      <c r="G3512" s="4">
        <v>47.29</v>
      </c>
      <c r="H3512" s="4">
        <v>47.551000000000002</v>
      </c>
      <c r="I3512" s="4">
        <v>44.470999999999997</v>
      </c>
      <c r="J3512" s="4">
        <v>42.697000000000003</v>
      </c>
      <c r="K3512" s="4">
        <v>47.853999999999999</v>
      </c>
      <c r="L3512" s="4">
        <v>57.749000000000002</v>
      </c>
      <c r="M3512" s="4">
        <v>63.851999999999997</v>
      </c>
      <c r="N3512" s="4">
        <v>51.359000000000002</v>
      </c>
      <c r="O3512" s="4">
        <v>46.344000000000001</v>
      </c>
      <c r="P3512" s="4">
        <v>43.22</v>
      </c>
      <c r="Q3512" s="4">
        <v>49.357999999999997</v>
      </c>
      <c r="R3512" s="4">
        <v>40.902000000000001</v>
      </c>
      <c r="S3512" s="4">
        <v>33.564</v>
      </c>
      <c r="T3512" s="4">
        <v>25.83</v>
      </c>
      <c r="U3512" s="4">
        <v>19.574000000000002</v>
      </c>
      <c r="V3512" s="4">
        <v>13.006</v>
      </c>
      <c r="W3512" s="4">
        <v>7.8570000000000002</v>
      </c>
      <c r="X3512" s="4">
        <v>4.3520000000000003</v>
      </c>
      <c r="Y3512" s="4">
        <v>1.6779999999999999</v>
      </c>
      <c r="Z3512" s="4">
        <v>0.42199999999999999</v>
      </c>
      <c r="AA3512" s="4">
        <v>7.4999999999999997E-2</v>
      </c>
    </row>
    <row r="3513" spans="1:27" s="6" customFormat="1" x14ac:dyDescent="0.3">
      <c r="A3513" s="40">
        <v>3512</v>
      </c>
      <c r="B3513" s="18" t="s">
        <v>323</v>
      </c>
      <c r="C3513" s="43" t="s">
        <v>240</v>
      </c>
      <c r="D3513" s="41"/>
      <c r="E3513" s="41">
        <v>780</v>
      </c>
      <c r="F3513" s="41">
        <v>2020</v>
      </c>
      <c r="G3513" s="4">
        <v>42.692</v>
      </c>
      <c r="H3513" s="4">
        <v>47.02</v>
      </c>
      <c r="I3513" s="4">
        <v>47.36</v>
      </c>
      <c r="J3513" s="4">
        <v>44.023000000000003</v>
      </c>
      <c r="K3513" s="4">
        <v>40.972999999999999</v>
      </c>
      <c r="L3513" s="4">
        <v>46.347999999999999</v>
      </c>
      <c r="M3513" s="4">
        <v>57.295999999999999</v>
      </c>
      <c r="N3513" s="4">
        <v>63.298999999999999</v>
      </c>
      <c r="O3513" s="4">
        <v>50.908999999999999</v>
      </c>
      <c r="P3513" s="4">
        <v>45.786999999999999</v>
      </c>
      <c r="Q3513" s="4">
        <v>42.43</v>
      </c>
      <c r="R3513" s="4">
        <v>47.744</v>
      </c>
      <c r="S3513" s="4">
        <v>38.85</v>
      </c>
      <c r="T3513" s="4">
        <v>30.952999999999999</v>
      </c>
      <c r="U3513" s="4">
        <v>22.747</v>
      </c>
      <c r="V3513" s="4">
        <v>15.904999999999999</v>
      </c>
      <c r="W3513" s="4">
        <v>9.3859999999999992</v>
      </c>
      <c r="X3513" s="4">
        <v>4.6029999999999998</v>
      </c>
      <c r="Y3513" s="4">
        <v>1.944</v>
      </c>
      <c r="Z3513" s="4">
        <v>0.51900000000000002</v>
      </c>
      <c r="AA3513" s="4">
        <v>8.7999999999999995E-2</v>
      </c>
    </row>
    <row r="3514" spans="1:27" s="6" customFormat="1" x14ac:dyDescent="0.3">
      <c r="A3514" s="40">
        <v>3513</v>
      </c>
      <c r="B3514" s="18" t="s">
        <v>323</v>
      </c>
      <c r="C3514" s="43" t="s">
        <v>240</v>
      </c>
      <c r="D3514" s="41"/>
      <c r="E3514" s="41">
        <v>780</v>
      </c>
      <c r="F3514" s="41">
        <v>2025</v>
      </c>
      <c r="G3514" s="4">
        <v>38.414000000000001</v>
      </c>
      <c r="H3514" s="4">
        <v>42.493000000000002</v>
      </c>
      <c r="I3514" s="4">
        <v>46.901000000000003</v>
      </c>
      <c r="J3514" s="4">
        <v>47.031999999999996</v>
      </c>
      <c r="K3514" s="4">
        <v>43.165999999999997</v>
      </c>
      <c r="L3514" s="4">
        <v>40.209000000000003</v>
      </c>
      <c r="M3514" s="4">
        <v>46.036000000000001</v>
      </c>
      <c r="N3514" s="4">
        <v>56.850999999999999</v>
      </c>
      <c r="O3514" s="4">
        <v>62.676000000000002</v>
      </c>
      <c r="P3514" s="4">
        <v>50.189</v>
      </c>
      <c r="Q3514" s="4">
        <v>44.814999999999998</v>
      </c>
      <c r="R3514" s="4">
        <v>41.023000000000003</v>
      </c>
      <c r="S3514" s="4">
        <v>45.234999999999999</v>
      </c>
      <c r="T3514" s="4">
        <v>35.695999999999998</v>
      </c>
      <c r="U3514" s="4">
        <v>27.093</v>
      </c>
      <c r="V3514" s="4">
        <v>18.395</v>
      </c>
      <c r="W3514" s="4">
        <v>11.366</v>
      </c>
      <c r="X3514" s="4">
        <v>5.5709999999999997</v>
      </c>
      <c r="Y3514" s="4">
        <v>2.0859999999999999</v>
      </c>
      <c r="Z3514" s="4">
        <v>0.60899999999999999</v>
      </c>
      <c r="AA3514" s="4">
        <v>0.108</v>
      </c>
    </row>
    <row r="3515" spans="1:27" s="6" customFormat="1" x14ac:dyDescent="0.3">
      <c r="A3515" s="40">
        <v>3514</v>
      </c>
      <c r="B3515" s="18" t="s">
        <v>323</v>
      </c>
      <c r="C3515" s="43" t="s">
        <v>240</v>
      </c>
      <c r="D3515" s="41"/>
      <c r="E3515" s="41">
        <v>780</v>
      </c>
      <c r="F3515" s="41">
        <v>2030</v>
      </c>
      <c r="G3515" s="4">
        <v>35.892000000000003</v>
      </c>
      <c r="H3515" s="4">
        <v>38.235999999999997</v>
      </c>
      <c r="I3515" s="4">
        <v>42.396999999999998</v>
      </c>
      <c r="J3515" s="4">
        <v>46.612000000000002</v>
      </c>
      <c r="K3515" s="4">
        <v>46.27</v>
      </c>
      <c r="L3515" s="4">
        <v>42.48</v>
      </c>
      <c r="M3515" s="4">
        <v>39.948999999999998</v>
      </c>
      <c r="N3515" s="4">
        <v>45.692</v>
      </c>
      <c r="O3515" s="4">
        <v>56.316000000000003</v>
      </c>
      <c r="P3515" s="4">
        <v>61.834000000000003</v>
      </c>
      <c r="Q3515" s="4">
        <v>49.174999999999997</v>
      </c>
      <c r="R3515" s="4">
        <v>43.402999999999999</v>
      </c>
      <c r="S3515" s="4">
        <v>38.972000000000001</v>
      </c>
      <c r="T3515" s="4">
        <v>41.732999999999997</v>
      </c>
      <c r="U3515" s="4">
        <v>31.428000000000001</v>
      </c>
      <c r="V3515" s="4">
        <v>22.091000000000001</v>
      </c>
      <c r="W3515" s="4">
        <v>13.291</v>
      </c>
      <c r="X3515" s="4">
        <v>6.8330000000000002</v>
      </c>
      <c r="Y3515" s="4">
        <v>2.5590000000000002</v>
      </c>
      <c r="Z3515" s="4">
        <v>0.66200000000000003</v>
      </c>
      <c r="AA3515" s="4">
        <v>0.129</v>
      </c>
    </row>
    <row r="3516" spans="1:27" s="6" customFormat="1" x14ac:dyDescent="0.3">
      <c r="A3516" s="40">
        <v>3515</v>
      </c>
      <c r="B3516" s="18" t="s">
        <v>323</v>
      </c>
      <c r="C3516" s="43" t="s">
        <v>240</v>
      </c>
      <c r="D3516" s="41"/>
      <c r="E3516" s="41">
        <v>780</v>
      </c>
      <c r="F3516" s="41">
        <v>2035</v>
      </c>
      <c r="G3516" s="4">
        <v>35.329000000000001</v>
      </c>
      <c r="H3516" s="4">
        <v>35.726999999999997</v>
      </c>
      <c r="I3516" s="4">
        <v>38.162999999999997</v>
      </c>
      <c r="J3516" s="4">
        <v>42.149000000000001</v>
      </c>
      <c r="K3516" s="4">
        <v>45.954000000000001</v>
      </c>
      <c r="L3516" s="4">
        <v>45.658000000000001</v>
      </c>
      <c r="M3516" s="4">
        <v>42.228000000000002</v>
      </c>
      <c r="N3516" s="4">
        <v>39.665999999999997</v>
      </c>
      <c r="O3516" s="4">
        <v>45.283000000000001</v>
      </c>
      <c r="P3516" s="4">
        <v>55.597999999999999</v>
      </c>
      <c r="Q3516" s="4">
        <v>60.648000000000003</v>
      </c>
      <c r="R3516" s="4">
        <v>47.7</v>
      </c>
      <c r="S3516" s="4">
        <v>41.338000000000001</v>
      </c>
      <c r="T3516" s="4">
        <v>36.091999999999999</v>
      </c>
      <c r="U3516" s="4">
        <v>36.948999999999998</v>
      </c>
      <c r="V3516" s="4">
        <v>25.831</v>
      </c>
      <c r="W3516" s="4">
        <v>16.128</v>
      </c>
      <c r="X3516" s="4">
        <v>8.09</v>
      </c>
      <c r="Y3516" s="4">
        <v>3.1829999999999998</v>
      </c>
      <c r="Z3516" s="4">
        <v>0.82299999999999995</v>
      </c>
      <c r="AA3516" s="4">
        <v>0.14299999999999999</v>
      </c>
    </row>
    <row r="3517" spans="1:27" s="6" customFormat="1" x14ac:dyDescent="0.3">
      <c r="A3517" s="40">
        <v>3516</v>
      </c>
      <c r="B3517" s="18" t="s">
        <v>323</v>
      </c>
      <c r="C3517" s="43" t="s">
        <v>240</v>
      </c>
      <c r="D3517" s="41"/>
      <c r="E3517" s="41">
        <v>780</v>
      </c>
      <c r="F3517" s="41">
        <v>2040</v>
      </c>
      <c r="G3517" s="4">
        <v>35.493000000000002</v>
      </c>
      <c r="H3517" s="4">
        <v>35.161000000000001</v>
      </c>
      <c r="I3517" s="4">
        <v>35.667999999999999</v>
      </c>
      <c r="J3517" s="4">
        <v>37.927</v>
      </c>
      <c r="K3517" s="4">
        <v>41.511000000000003</v>
      </c>
      <c r="L3517" s="4">
        <v>45.354999999999997</v>
      </c>
      <c r="M3517" s="4">
        <v>45.404000000000003</v>
      </c>
      <c r="N3517" s="4">
        <v>41.945</v>
      </c>
      <c r="O3517" s="4">
        <v>39.326000000000001</v>
      </c>
      <c r="P3517" s="4">
        <v>44.728999999999999</v>
      </c>
      <c r="Q3517" s="4">
        <v>54.58</v>
      </c>
      <c r="R3517" s="4">
        <v>58.921999999999997</v>
      </c>
      <c r="S3517" s="4">
        <v>45.546999999999997</v>
      </c>
      <c r="T3517" s="4">
        <v>38.427</v>
      </c>
      <c r="U3517" s="4">
        <v>32.125999999999998</v>
      </c>
      <c r="V3517" s="4">
        <v>30.603000000000002</v>
      </c>
      <c r="W3517" s="4">
        <v>19.053999999999998</v>
      </c>
      <c r="X3517" s="4">
        <v>9.9410000000000007</v>
      </c>
      <c r="Y3517" s="4">
        <v>3.823</v>
      </c>
      <c r="Z3517" s="4">
        <v>1.0369999999999999</v>
      </c>
      <c r="AA3517" s="4">
        <v>0.17599999999999999</v>
      </c>
    </row>
    <row r="3518" spans="1:27" s="6" customFormat="1" x14ac:dyDescent="0.3">
      <c r="A3518" s="40">
        <v>3517</v>
      </c>
      <c r="B3518" s="18" t="s">
        <v>323</v>
      </c>
      <c r="C3518" s="43" t="s">
        <v>240</v>
      </c>
      <c r="D3518" s="41"/>
      <c r="E3518" s="41">
        <v>780</v>
      </c>
      <c r="F3518" s="41">
        <v>2045</v>
      </c>
      <c r="G3518" s="4">
        <v>34.902999999999999</v>
      </c>
      <c r="H3518" s="4">
        <v>35.319000000000003</v>
      </c>
      <c r="I3518" s="4">
        <v>35.116</v>
      </c>
      <c r="J3518" s="4">
        <v>35.44</v>
      </c>
      <c r="K3518" s="4">
        <v>37.311</v>
      </c>
      <c r="L3518" s="4">
        <v>40.942</v>
      </c>
      <c r="M3518" s="4">
        <v>45.112000000000002</v>
      </c>
      <c r="N3518" s="4">
        <v>45.116</v>
      </c>
      <c r="O3518" s="4">
        <v>41.603999999999999</v>
      </c>
      <c r="P3518" s="4">
        <v>38.868000000000002</v>
      </c>
      <c r="Q3518" s="4">
        <v>43.948999999999998</v>
      </c>
      <c r="R3518" s="4">
        <v>53.104999999999997</v>
      </c>
      <c r="S3518" s="4">
        <v>56.399000000000001</v>
      </c>
      <c r="T3518" s="4">
        <v>42.496000000000002</v>
      </c>
      <c r="U3518" s="4">
        <v>34.389000000000003</v>
      </c>
      <c r="V3518" s="4">
        <v>26.811</v>
      </c>
      <c r="W3518" s="4">
        <v>22.806999999999999</v>
      </c>
      <c r="X3518" s="4">
        <v>11.891999999999999</v>
      </c>
      <c r="Y3518" s="4">
        <v>4.7629999999999999</v>
      </c>
      <c r="Z3518" s="4">
        <v>1.264</v>
      </c>
      <c r="AA3518" s="4">
        <v>0.222</v>
      </c>
    </row>
    <row r="3519" spans="1:27" s="6" customFormat="1" x14ac:dyDescent="0.3">
      <c r="A3519" s="40">
        <v>3518</v>
      </c>
      <c r="B3519" s="18" t="s">
        <v>323</v>
      </c>
      <c r="C3519" s="43" t="s">
        <v>240</v>
      </c>
      <c r="D3519" s="41"/>
      <c r="E3519" s="41">
        <v>780</v>
      </c>
      <c r="F3519" s="41">
        <v>2050</v>
      </c>
      <c r="G3519" s="4">
        <v>33.170999999999999</v>
      </c>
      <c r="H3519" s="4">
        <v>34.716000000000001</v>
      </c>
      <c r="I3519" s="4">
        <v>35.289000000000001</v>
      </c>
      <c r="J3519" s="4">
        <v>34.890999999999998</v>
      </c>
      <c r="K3519" s="4">
        <v>34.835999999999999</v>
      </c>
      <c r="L3519" s="4">
        <v>36.764000000000003</v>
      </c>
      <c r="M3519" s="4">
        <v>40.729999999999997</v>
      </c>
      <c r="N3519" s="4">
        <v>44.84</v>
      </c>
      <c r="O3519" s="4">
        <v>44.768000000000001</v>
      </c>
      <c r="P3519" s="4">
        <v>41.145000000000003</v>
      </c>
      <c r="Q3519" s="4">
        <v>38.222000000000001</v>
      </c>
      <c r="R3519" s="4">
        <v>42.822000000000003</v>
      </c>
      <c r="S3519" s="4">
        <v>50.948</v>
      </c>
      <c r="T3519" s="4">
        <v>52.811</v>
      </c>
      <c r="U3519" s="4">
        <v>38.222000000000001</v>
      </c>
      <c r="V3519" s="4">
        <v>28.908999999999999</v>
      </c>
      <c r="W3519" s="4">
        <v>20.177</v>
      </c>
      <c r="X3519" s="4">
        <v>14.411</v>
      </c>
      <c r="Y3519" s="4">
        <v>5.78</v>
      </c>
      <c r="Z3519" s="4">
        <v>1.6</v>
      </c>
      <c r="AA3519" s="4">
        <v>0.27400000000000002</v>
      </c>
    </row>
    <row r="3520" spans="1:27" s="6" customFormat="1" x14ac:dyDescent="0.3">
      <c r="A3520" s="40">
        <v>3519</v>
      </c>
      <c r="B3520" s="18" t="s">
        <v>323</v>
      </c>
      <c r="C3520" s="43" t="s">
        <v>240</v>
      </c>
      <c r="D3520" s="41"/>
      <c r="E3520" s="41">
        <v>780</v>
      </c>
      <c r="F3520" s="41">
        <v>2055</v>
      </c>
      <c r="G3520" s="4">
        <v>31.09</v>
      </c>
      <c r="H3520" s="4">
        <v>32.978999999999999</v>
      </c>
      <c r="I3520" s="4">
        <v>34.703000000000003</v>
      </c>
      <c r="J3520" s="4">
        <v>35.078000000000003</v>
      </c>
      <c r="K3520" s="4">
        <v>34.326999999999998</v>
      </c>
      <c r="L3520" s="4">
        <v>34.331000000000003</v>
      </c>
      <c r="M3520" s="4">
        <v>36.581000000000003</v>
      </c>
      <c r="N3520" s="4">
        <v>40.496000000000002</v>
      </c>
      <c r="O3520" s="4">
        <v>44.515999999999998</v>
      </c>
      <c r="P3520" s="4">
        <v>44.302</v>
      </c>
      <c r="Q3520" s="4">
        <v>40.499000000000002</v>
      </c>
      <c r="R3520" s="4">
        <v>37.293999999999997</v>
      </c>
      <c r="S3520" s="4">
        <v>41.177999999999997</v>
      </c>
      <c r="T3520" s="4">
        <v>47.872999999999998</v>
      </c>
      <c r="U3520" s="4">
        <v>47.741999999999997</v>
      </c>
      <c r="V3520" s="4">
        <v>32.368000000000002</v>
      </c>
      <c r="W3520" s="4">
        <v>21.977</v>
      </c>
      <c r="X3520" s="4">
        <v>12.914</v>
      </c>
      <c r="Y3520" s="4">
        <v>7.1120000000000001</v>
      </c>
      <c r="Z3520" s="4">
        <v>1.9710000000000001</v>
      </c>
      <c r="AA3520" s="4">
        <v>0.35</v>
      </c>
    </row>
    <row r="3521" spans="1:27" s="6" customFormat="1" x14ac:dyDescent="0.3">
      <c r="A3521" s="40">
        <v>3520</v>
      </c>
      <c r="B3521" s="18" t="s">
        <v>323</v>
      </c>
      <c r="C3521" s="43" t="s">
        <v>240</v>
      </c>
      <c r="D3521" s="41"/>
      <c r="E3521" s="41">
        <v>780</v>
      </c>
      <c r="F3521" s="41">
        <v>2060</v>
      </c>
      <c r="G3521" s="4">
        <v>29.57</v>
      </c>
      <c r="H3521" s="4">
        <v>30.893000000000001</v>
      </c>
      <c r="I3521" s="4">
        <v>32.985999999999997</v>
      </c>
      <c r="J3521" s="4">
        <v>34.505000000000003</v>
      </c>
      <c r="K3521" s="4">
        <v>34.548000000000002</v>
      </c>
      <c r="L3521" s="4">
        <v>33.850999999999999</v>
      </c>
      <c r="M3521" s="4">
        <v>34.167000000000002</v>
      </c>
      <c r="N3521" s="4">
        <v>36.381</v>
      </c>
      <c r="O3521" s="4">
        <v>40.216000000000001</v>
      </c>
      <c r="P3521" s="4">
        <v>44.076000000000001</v>
      </c>
      <c r="Q3521" s="4">
        <v>43.645000000000003</v>
      </c>
      <c r="R3521" s="4">
        <v>39.569000000000003</v>
      </c>
      <c r="S3521" s="4">
        <v>35.939</v>
      </c>
      <c r="T3521" s="4">
        <v>38.817</v>
      </c>
      <c r="U3521" s="4">
        <v>43.481000000000002</v>
      </c>
      <c r="V3521" s="4">
        <v>40.707000000000001</v>
      </c>
      <c r="W3521" s="4">
        <v>24.838000000000001</v>
      </c>
      <c r="X3521" s="4">
        <v>14.234</v>
      </c>
      <c r="Y3521" s="4">
        <v>6.4640000000000004</v>
      </c>
      <c r="Z3521" s="4">
        <v>2.4649999999999999</v>
      </c>
      <c r="AA3521" s="4">
        <v>0.438</v>
      </c>
    </row>
    <row r="3522" spans="1:27" s="6" customFormat="1" x14ac:dyDescent="0.3">
      <c r="A3522" s="40">
        <v>3521</v>
      </c>
      <c r="B3522" s="18" t="s">
        <v>323</v>
      </c>
      <c r="C3522" s="43" t="s">
        <v>240</v>
      </c>
      <c r="D3522" s="41"/>
      <c r="E3522" s="41">
        <v>780</v>
      </c>
      <c r="F3522" s="41">
        <v>2065</v>
      </c>
      <c r="G3522" s="4">
        <v>28.827000000000002</v>
      </c>
      <c r="H3522" s="4">
        <v>29.366</v>
      </c>
      <c r="I3522" s="4">
        <v>30.917999999999999</v>
      </c>
      <c r="J3522" s="4">
        <v>32.802999999999997</v>
      </c>
      <c r="K3522" s="4">
        <v>34.011000000000003</v>
      </c>
      <c r="L3522" s="4">
        <v>34.103999999999999</v>
      </c>
      <c r="M3522" s="4">
        <v>33.698999999999998</v>
      </c>
      <c r="N3522" s="4">
        <v>33.99</v>
      </c>
      <c r="O3522" s="4">
        <v>36.143000000000001</v>
      </c>
      <c r="P3522" s="4">
        <v>39.840000000000003</v>
      </c>
      <c r="Q3522" s="4">
        <v>43.457000000000001</v>
      </c>
      <c r="R3522" s="4">
        <v>42.698</v>
      </c>
      <c r="S3522" s="4">
        <v>38.213000000000001</v>
      </c>
      <c r="T3522" s="4">
        <v>33.987000000000002</v>
      </c>
      <c r="U3522" s="4">
        <v>35.420999999999999</v>
      </c>
      <c r="V3522" s="4">
        <v>37.331000000000003</v>
      </c>
      <c r="W3522" s="4">
        <v>31.539000000000001</v>
      </c>
      <c r="X3522" s="4">
        <v>16.29</v>
      </c>
      <c r="Y3522" s="4">
        <v>7.2329999999999997</v>
      </c>
      <c r="Z3522" s="4">
        <v>2.2770000000000001</v>
      </c>
      <c r="AA3522" s="4">
        <v>0.55400000000000005</v>
      </c>
    </row>
    <row r="3523" spans="1:27" s="6" customFormat="1" x14ac:dyDescent="0.3">
      <c r="A3523" s="40">
        <v>3522</v>
      </c>
      <c r="B3523" s="18" t="s">
        <v>323</v>
      </c>
      <c r="C3523" s="43" t="s">
        <v>240</v>
      </c>
      <c r="D3523" s="41"/>
      <c r="E3523" s="41">
        <v>780</v>
      </c>
      <c r="F3523" s="41">
        <v>2070</v>
      </c>
      <c r="G3523" s="4">
        <v>28.521000000000001</v>
      </c>
      <c r="H3523" s="4">
        <v>28.61</v>
      </c>
      <c r="I3523" s="4">
        <v>29.41</v>
      </c>
      <c r="J3523" s="4">
        <v>30.748999999999999</v>
      </c>
      <c r="K3523" s="4">
        <v>32.345999999999997</v>
      </c>
      <c r="L3523" s="4">
        <v>33.598999999999997</v>
      </c>
      <c r="M3523" s="4">
        <v>33.96</v>
      </c>
      <c r="N3523" s="4">
        <v>33.534999999999997</v>
      </c>
      <c r="O3523" s="4">
        <v>33.780999999999999</v>
      </c>
      <c r="P3523" s="4">
        <v>35.823</v>
      </c>
      <c r="Q3523" s="4">
        <v>39.31</v>
      </c>
      <c r="R3523" s="4">
        <v>42.567</v>
      </c>
      <c r="S3523" s="4">
        <v>41.319000000000003</v>
      </c>
      <c r="T3523" s="4">
        <v>36.25</v>
      </c>
      <c r="U3523" s="4">
        <v>31.161000000000001</v>
      </c>
      <c r="V3523" s="4">
        <v>30.628</v>
      </c>
      <c r="W3523" s="4">
        <v>29.224</v>
      </c>
      <c r="X3523" s="4">
        <v>20.977</v>
      </c>
      <c r="Y3523" s="4">
        <v>8.4250000000000007</v>
      </c>
      <c r="Z3523" s="4">
        <v>2.6040000000000001</v>
      </c>
      <c r="AA3523" s="4">
        <v>0.55000000000000004</v>
      </c>
    </row>
    <row r="3524" spans="1:27" s="6" customFormat="1" x14ac:dyDescent="0.3">
      <c r="A3524" s="40">
        <v>3523</v>
      </c>
      <c r="B3524" s="18" t="s">
        <v>323</v>
      </c>
      <c r="C3524" s="43" t="s">
        <v>240</v>
      </c>
      <c r="D3524" s="41"/>
      <c r="E3524" s="41">
        <v>780</v>
      </c>
      <c r="F3524" s="41">
        <v>2075</v>
      </c>
      <c r="G3524" s="4">
        <v>28.056999999999999</v>
      </c>
      <c r="H3524" s="4">
        <v>28.294</v>
      </c>
      <c r="I3524" s="4">
        <v>28.673999999999999</v>
      </c>
      <c r="J3524" s="4">
        <v>29.254000000000001</v>
      </c>
      <c r="K3524" s="4">
        <v>30.327999999999999</v>
      </c>
      <c r="L3524" s="4">
        <v>31.968</v>
      </c>
      <c r="M3524" s="4">
        <v>33.468000000000004</v>
      </c>
      <c r="N3524" s="4">
        <v>33.805</v>
      </c>
      <c r="O3524" s="4">
        <v>33.340000000000003</v>
      </c>
      <c r="P3524" s="4">
        <v>33.497</v>
      </c>
      <c r="Q3524" s="4">
        <v>35.372</v>
      </c>
      <c r="R3524" s="4">
        <v>38.549999999999997</v>
      </c>
      <c r="S3524" s="4">
        <v>41.27</v>
      </c>
      <c r="T3524" s="4">
        <v>39.314</v>
      </c>
      <c r="U3524" s="4">
        <v>33.384</v>
      </c>
      <c r="V3524" s="4">
        <v>27.126000000000001</v>
      </c>
      <c r="W3524" s="4">
        <v>24.209</v>
      </c>
      <c r="X3524" s="4">
        <v>19.696000000000002</v>
      </c>
      <c r="Y3524" s="4">
        <v>11.035</v>
      </c>
      <c r="Z3524" s="4">
        <v>3.0939999999999999</v>
      </c>
      <c r="AA3524" s="4">
        <v>0.623</v>
      </c>
    </row>
    <row r="3525" spans="1:27" s="6" customFormat="1" x14ac:dyDescent="0.3">
      <c r="A3525" s="40">
        <v>3524</v>
      </c>
      <c r="B3525" s="18" t="s">
        <v>323</v>
      </c>
      <c r="C3525" s="43" t="s">
        <v>240</v>
      </c>
      <c r="D3525" s="41"/>
      <c r="E3525" s="41">
        <v>780</v>
      </c>
      <c r="F3525" s="41">
        <v>2080</v>
      </c>
      <c r="G3525" s="4">
        <v>27.169</v>
      </c>
      <c r="H3525" s="4">
        <v>27.818000000000001</v>
      </c>
      <c r="I3525" s="4">
        <v>28.375</v>
      </c>
      <c r="J3525" s="4">
        <v>28.530999999999999</v>
      </c>
      <c r="K3525" s="4">
        <v>28.869</v>
      </c>
      <c r="L3525" s="4">
        <v>29.984000000000002</v>
      </c>
      <c r="M3525" s="4">
        <v>31.850999999999999</v>
      </c>
      <c r="N3525" s="4">
        <v>33.325000000000003</v>
      </c>
      <c r="O3525" s="4">
        <v>33.621000000000002</v>
      </c>
      <c r="P3525" s="4">
        <v>33.076999999999998</v>
      </c>
      <c r="Q3525" s="4">
        <v>33.098999999999997</v>
      </c>
      <c r="R3525" s="4">
        <v>34.725000000000001</v>
      </c>
      <c r="S3525" s="4">
        <v>37.442999999999998</v>
      </c>
      <c r="T3525" s="4">
        <v>39.378999999999998</v>
      </c>
      <c r="U3525" s="4">
        <v>36.363</v>
      </c>
      <c r="V3525" s="4">
        <v>29.251999999999999</v>
      </c>
      <c r="W3525" s="4">
        <v>21.646999999999998</v>
      </c>
      <c r="X3525" s="4">
        <v>16.53</v>
      </c>
      <c r="Y3525" s="4">
        <v>10.538</v>
      </c>
      <c r="Z3525" s="4">
        <v>4.1369999999999996</v>
      </c>
      <c r="AA3525" s="4">
        <v>0.748</v>
      </c>
    </row>
    <row r="3526" spans="1:27" s="6" customFormat="1" x14ac:dyDescent="0.3">
      <c r="A3526" s="40">
        <v>3525</v>
      </c>
      <c r="B3526" s="18" t="s">
        <v>323</v>
      </c>
      <c r="C3526" s="43" t="s">
        <v>240</v>
      </c>
      <c r="D3526" s="41"/>
      <c r="E3526" s="41">
        <v>780</v>
      </c>
      <c r="F3526" s="41">
        <v>2085</v>
      </c>
      <c r="G3526" s="4">
        <v>26.036000000000001</v>
      </c>
      <c r="H3526" s="4">
        <v>26.917999999999999</v>
      </c>
      <c r="I3526" s="4">
        <v>27.919</v>
      </c>
      <c r="J3526" s="4">
        <v>28.245000000000001</v>
      </c>
      <c r="K3526" s="4">
        <v>28.178000000000001</v>
      </c>
      <c r="L3526" s="4">
        <v>28.555</v>
      </c>
      <c r="M3526" s="4">
        <v>29.878</v>
      </c>
      <c r="N3526" s="4">
        <v>31.722999999999999</v>
      </c>
      <c r="O3526" s="4">
        <v>33.155000000000001</v>
      </c>
      <c r="P3526" s="4">
        <v>33.371000000000002</v>
      </c>
      <c r="Q3526" s="4">
        <v>32.706000000000003</v>
      </c>
      <c r="R3526" s="4">
        <v>32.527999999999999</v>
      </c>
      <c r="S3526" s="4">
        <v>33.786999999999999</v>
      </c>
      <c r="T3526" s="4">
        <v>35.823</v>
      </c>
      <c r="U3526" s="4">
        <v>36.57</v>
      </c>
      <c r="V3526" s="4">
        <v>32.054000000000002</v>
      </c>
      <c r="W3526" s="4">
        <v>23.547000000000001</v>
      </c>
      <c r="X3526" s="4">
        <v>14.961</v>
      </c>
      <c r="Y3526" s="4">
        <v>8.9890000000000008</v>
      </c>
      <c r="Z3526" s="4">
        <v>4.03</v>
      </c>
      <c r="AA3526" s="4">
        <v>1</v>
      </c>
    </row>
    <row r="3527" spans="1:27" s="6" customFormat="1" x14ac:dyDescent="0.3">
      <c r="A3527" s="40">
        <v>3526</v>
      </c>
      <c r="B3527" s="18" t="s">
        <v>323</v>
      </c>
      <c r="C3527" s="43" t="s">
        <v>240</v>
      </c>
      <c r="D3527" s="41"/>
      <c r="E3527" s="41">
        <v>780</v>
      </c>
      <c r="F3527" s="41">
        <v>2090</v>
      </c>
      <c r="G3527" s="4">
        <v>25.047999999999998</v>
      </c>
      <c r="H3527" s="4">
        <v>25.776</v>
      </c>
      <c r="I3527" s="4">
        <v>27.036999999999999</v>
      </c>
      <c r="J3527" s="4">
        <v>27.798999999999999</v>
      </c>
      <c r="K3527" s="4">
        <v>27.923999999999999</v>
      </c>
      <c r="L3527" s="4">
        <v>27.893999999999998</v>
      </c>
      <c r="M3527" s="4">
        <v>28.462</v>
      </c>
      <c r="N3527" s="4">
        <v>29.766999999999999</v>
      </c>
      <c r="O3527" s="4">
        <v>31.571999999999999</v>
      </c>
      <c r="P3527" s="4">
        <v>32.923999999999999</v>
      </c>
      <c r="Q3527" s="4">
        <v>33.018000000000001</v>
      </c>
      <c r="R3527" s="4">
        <v>32.176000000000002</v>
      </c>
      <c r="S3527" s="4">
        <v>31.704000000000001</v>
      </c>
      <c r="T3527" s="4">
        <v>32.414000000000001</v>
      </c>
      <c r="U3527" s="4">
        <v>33.402999999999999</v>
      </c>
      <c r="V3527" s="4">
        <v>32.435000000000002</v>
      </c>
      <c r="W3527" s="4">
        <v>26.039000000000001</v>
      </c>
      <c r="X3527" s="4">
        <v>16.483000000000001</v>
      </c>
      <c r="Y3527" s="4">
        <v>8.2750000000000004</v>
      </c>
      <c r="Z3527" s="4">
        <v>3.51</v>
      </c>
      <c r="AA3527" s="4">
        <v>1.0509999999999999</v>
      </c>
    </row>
    <row r="3528" spans="1:27" s="6" customFormat="1" x14ac:dyDescent="0.3">
      <c r="A3528" s="40">
        <v>3527</v>
      </c>
      <c r="B3528" s="18" t="s">
        <v>323</v>
      </c>
      <c r="C3528" s="43" t="s">
        <v>240</v>
      </c>
      <c r="D3528" s="41"/>
      <c r="E3528" s="41">
        <v>780</v>
      </c>
      <c r="F3528" s="41">
        <v>2095</v>
      </c>
      <c r="G3528" s="4">
        <v>24.417999999999999</v>
      </c>
      <c r="H3528" s="4">
        <v>24.78</v>
      </c>
      <c r="I3528" s="4">
        <v>25.916</v>
      </c>
      <c r="J3528" s="4">
        <v>26.931000000000001</v>
      </c>
      <c r="K3528" s="4">
        <v>27.510999999999999</v>
      </c>
      <c r="L3528" s="4">
        <v>27.666</v>
      </c>
      <c r="M3528" s="4">
        <v>27.809000000000001</v>
      </c>
      <c r="N3528" s="4">
        <v>28.363</v>
      </c>
      <c r="O3528" s="4">
        <v>29.634</v>
      </c>
      <c r="P3528" s="4">
        <v>31.366</v>
      </c>
      <c r="Q3528" s="4">
        <v>32.598999999999997</v>
      </c>
      <c r="R3528" s="4">
        <v>32.518000000000001</v>
      </c>
      <c r="S3528" s="4">
        <v>31.414000000000001</v>
      </c>
      <c r="T3528" s="4">
        <v>30.491</v>
      </c>
      <c r="U3528" s="4">
        <v>30.34</v>
      </c>
      <c r="V3528" s="4">
        <v>29.803000000000001</v>
      </c>
      <c r="W3528" s="4">
        <v>26.582999999999998</v>
      </c>
      <c r="X3528" s="4">
        <v>18.457000000000001</v>
      </c>
      <c r="Y3528" s="4">
        <v>9.2720000000000002</v>
      </c>
      <c r="Z3528" s="4">
        <v>3.302</v>
      </c>
      <c r="AA3528" s="4">
        <v>0.97299999999999998</v>
      </c>
    </row>
    <row r="3529" spans="1:27" s="6" customFormat="1" x14ac:dyDescent="0.3">
      <c r="A3529" s="40">
        <v>3528</v>
      </c>
      <c r="B3529" s="18" t="s">
        <v>323</v>
      </c>
      <c r="C3529" s="43" t="s">
        <v>240</v>
      </c>
      <c r="D3529" s="41"/>
      <c r="E3529" s="41">
        <v>780</v>
      </c>
      <c r="F3529" s="41">
        <v>2100</v>
      </c>
      <c r="G3529" s="4">
        <v>23.998000000000001</v>
      </c>
      <c r="H3529" s="4">
        <v>24.145</v>
      </c>
      <c r="I3529" s="4">
        <v>24.934000000000001</v>
      </c>
      <c r="J3529" s="4">
        <v>25.818000000000001</v>
      </c>
      <c r="K3529" s="4">
        <v>26.67</v>
      </c>
      <c r="L3529" s="4">
        <v>27.277999999999999</v>
      </c>
      <c r="M3529" s="4">
        <v>27.587</v>
      </c>
      <c r="N3529" s="4">
        <v>27.718</v>
      </c>
      <c r="O3529" s="4">
        <v>28.244</v>
      </c>
      <c r="P3529" s="4">
        <v>29.454000000000001</v>
      </c>
      <c r="Q3529" s="4">
        <v>31.074000000000002</v>
      </c>
      <c r="R3529" s="4">
        <v>32.137</v>
      </c>
      <c r="S3529" s="4">
        <v>31.797999999999998</v>
      </c>
      <c r="T3529" s="4">
        <v>30.286999999999999</v>
      </c>
      <c r="U3529" s="4">
        <v>28.648</v>
      </c>
      <c r="V3529" s="4">
        <v>27.222000000000001</v>
      </c>
      <c r="W3529" s="4">
        <v>24.629000000000001</v>
      </c>
      <c r="X3529" s="4">
        <v>19.068999999999999</v>
      </c>
      <c r="Y3529" s="4">
        <v>10.551</v>
      </c>
      <c r="Z3529" s="4">
        <v>3.7789999999999999</v>
      </c>
      <c r="AA3529" s="4">
        <v>0.93200000000000005</v>
      </c>
    </row>
    <row r="3530" spans="1:27" s="6" customFormat="1" x14ac:dyDescent="0.3">
      <c r="A3530" s="40">
        <v>3529</v>
      </c>
      <c r="B3530" s="18" t="s">
        <v>323</v>
      </c>
      <c r="C3530" s="43" t="s">
        <v>241</v>
      </c>
      <c r="D3530" s="41"/>
      <c r="E3530" s="41">
        <v>850</v>
      </c>
      <c r="F3530" s="41">
        <v>2015</v>
      </c>
      <c r="G3530" s="4">
        <v>3.4089999999999998</v>
      </c>
      <c r="H3530" s="4">
        <v>3.7</v>
      </c>
      <c r="I3530" s="4">
        <v>3.399</v>
      </c>
      <c r="J3530" s="4">
        <v>3.3460000000000001</v>
      </c>
      <c r="K3530" s="4">
        <v>3.3290000000000002</v>
      </c>
      <c r="L3530" s="4">
        <v>2.734</v>
      </c>
      <c r="M3530" s="4">
        <v>2.9279999999999999</v>
      </c>
      <c r="N3530" s="4">
        <v>3.1</v>
      </c>
      <c r="O3530" s="4">
        <v>3.3809999999999998</v>
      </c>
      <c r="P3530" s="4">
        <v>3.83</v>
      </c>
      <c r="Q3530" s="4">
        <v>3.9670000000000001</v>
      </c>
      <c r="R3530" s="4">
        <v>4.0190000000000001</v>
      </c>
      <c r="S3530" s="4">
        <v>3.7429999999999999</v>
      </c>
      <c r="T3530" s="4">
        <v>3.7149999999999999</v>
      </c>
      <c r="U3530" s="4">
        <v>2.7919999999999998</v>
      </c>
      <c r="V3530" s="4">
        <v>1.7490000000000001</v>
      </c>
      <c r="W3530" s="4">
        <v>1.016</v>
      </c>
      <c r="X3530" s="4">
        <v>0.49199999999999999</v>
      </c>
      <c r="Y3530" s="4">
        <v>0.20200000000000001</v>
      </c>
      <c r="Z3530" s="4">
        <v>4.2999999999999997E-2</v>
      </c>
      <c r="AA3530" s="4">
        <v>6.0000000000000001E-3</v>
      </c>
    </row>
    <row r="3531" spans="1:27" s="6" customFormat="1" x14ac:dyDescent="0.3">
      <c r="A3531" s="40">
        <v>3530</v>
      </c>
      <c r="B3531" s="18" t="s">
        <v>323</v>
      </c>
      <c r="C3531" s="43" t="s">
        <v>241</v>
      </c>
      <c r="D3531" s="41"/>
      <c r="E3531" s="41">
        <v>850</v>
      </c>
      <c r="F3531" s="41">
        <v>2020</v>
      </c>
      <c r="G3531" s="4">
        <v>3.137</v>
      </c>
      <c r="H3531" s="4">
        <v>3.3730000000000002</v>
      </c>
      <c r="I3531" s="4">
        <v>3.6709999999999998</v>
      </c>
      <c r="J3531" s="4">
        <v>3.2639999999999998</v>
      </c>
      <c r="K3531" s="4">
        <v>3.1150000000000002</v>
      </c>
      <c r="L3531" s="4">
        <v>3.113</v>
      </c>
      <c r="M3531" s="4">
        <v>2.5760000000000001</v>
      </c>
      <c r="N3531" s="4">
        <v>2.8180000000000001</v>
      </c>
      <c r="O3531" s="4">
        <v>3.0230000000000001</v>
      </c>
      <c r="P3531" s="4">
        <v>3.3210000000000002</v>
      </c>
      <c r="Q3531" s="4">
        <v>3.7719999999999998</v>
      </c>
      <c r="R3531" s="4">
        <v>3.899</v>
      </c>
      <c r="S3531" s="4">
        <v>3.927</v>
      </c>
      <c r="T3531" s="4">
        <v>3.6040000000000001</v>
      </c>
      <c r="U3531" s="4">
        <v>3.472</v>
      </c>
      <c r="V3531" s="4">
        <v>2.4660000000000002</v>
      </c>
      <c r="W3531" s="4">
        <v>1.389</v>
      </c>
      <c r="X3531" s="4">
        <v>0.67200000000000004</v>
      </c>
      <c r="Y3531" s="4">
        <v>0.246</v>
      </c>
      <c r="Z3531" s="4">
        <v>6.8000000000000005E-2</v>
      </c>
      <c r="AA3531" s="4">
        <v>8.9999999999999993E-3</v>
      </c>
    </row>
    <row r="3532" spans="1:27" s="6" customFormat="1" x14ac:dyDescent="0.3">
      <c r="A3532" s="40">
        <v>3531</v>
      </c>
      <c r="B3532" s="18" t="s">
        <v>323</v>
      </c>
      <c r="C3532" s="43" t="s">
        <v>241</v>
      </c>
      <c r="D3532" s="41"/>
      <c r="E3532" s="41">
        <v>850</v>
      </c>
      <c r="F3532" s="41">
        <v>2025</v>
      </c>
      <c r="G3532" s="4">
        <v>2.9369999999999998</v>
      </c>
      <c r="H3532" s="4">
        <v>3.1019999999999999</v>
      </c>
      <c r="I3532" s="4">
        <v>3.3460000000000001</v>
      </c>
      <c r="J3532" s="4">
        <v>3.5379999999999998</v>
      </c>
      <c r="K3532" s="4">
        <v>3.0329999999999999</v>
      </c>
      <c r="L3532" s="4">
        <v>2.9</v>
      </c>
      <c r="M3532" s="4">
        <v>2.9550000000000001</v>
      </c>
      <c r="N3532" s="4">
        <v>2.4689999999999999</v>
      </c>
      <c r="O3532" s="4">
        <v>2.7429999999999999</v>
      </c>
      <c r="P3532" s="4">
        <v>2.9660000000000002</v>
      </c>
      <c r="Q3532" s="4">
        <v>3.2690000000000001</v>
      </c>
      <c r="R3532" s="4">
        <v>3.71</v>
      </c>
      <c r="S3532" s="4">
        <v>3.8159999999999998</v>
      </c>
      <c r="T3532" s="4">
        <v>3.7949999999999999</v>
      </c>
      <c r="U3532" s="4">
        <v>3.3860000000000001</v>
      </c>
      <c r="V3532" s="4">
        <v>3.0939999999999999</v>
      </c>
      <c r="W3532" s="4">
        <v>1.988</v>
      </c>
      <c r="X3532" s="4">
        <v>0.94099999999999995</v>
      </c>
      <c r="Y3532" s="4">
        <v>0.34799999999999998</v>
      </c>
      <c r="Z3532" s="4">
        <v>8.6999999999999994E-2</v>
      </c>
      <c r="AA3532" s="4">
        <v>1.4E-2</v>
      </c>
    </row>
    <row r="3533" spans="1:27" s="6" customFormat="1" x14ac:dyDescent="0.3">
      <c r="A3533" s="40">
        <v>3532</v>
      </c>
      <c r="B3533" s="18" t="s">
        <v>323</v>
      </c>
      <c r="C3533" s="43" t="s">
        <v>241</v>
      </c>
      <c r="D3533" s="41"/>
      <c r="E3533" s="41">
        <v>850</v>
      </c>
      <c r="F3533" s="41">
        <v>2030</v>
      </c>
      <c r="G3533" s="4">
        <v>2.819</v>
      </c>
      <c r="H3533" s="4">
        <v>2.9020000000000001</v>
      </c>
      <c r="I3533" s="4">
        <v>3.0750000000000002</v>
      </c>
      <c r="J3533" s="4">
        <v>3.2130000000000001</v>
      </c>
      <c r="K3533" s="4">
        <v>3.3069999999999999</v>
      </c>
      <c r="L3533" s="4">
        <v>2.82</v>
      </c>
      <c r="M3533" s="4">
        <v>2.7429999999999999</v>
      </c>
      <c r="N3533" s="4">
        <v>2.847</v>
      </c>
      <c r="O3533" s="4">
        <v>2.3959999999999999</v>
      </c>
      <c r="P3533" s="4">
        <v>2.6880000000000002</v>
      </c>
      <c r="Q3533" s="4">
        <v>2.9169999999999998</v>
      </c>
      <c r="R3533" s="4">
        <v>3.218</v>
      </c>
      <c r="S3533" s="4">
        <v>3.6349999999999998</v>
      </c>
      <c r="T3533" s="4">
        <v>3.6960000000000002</v>
      </c>
      <c r="U3533" s="4">
        <v>3.5790000000000002</v>
      </c>
      <c r="V3533" s="4">
        <v>3.04</v>
      </c>
      <c r="W3533" s="4">
        <v>2.528</v>
      </c>
      <c r="X3533" s="4">
        <v>1.379</v>
      </c>
      <c r="Y3533" s="4">
        <v>0.503</v>
      </c>
      <c r="Z3533" s="4">
        <v>0.129</v>
      </c>
      <c r="AA3533" s="4">
        <v>0.02</v>
      </c>
    </row>
    <row r="3534" spans="1:27" s="6" customFormat="1" x14ac:dyDescent="0.3">
      <c r="A3534" s="40">
        <v>3533</v>
      </c>
      <c r="B3534" s="18" t="s">
        <v>323</v>
      </c>
      <c r="C3534" s="43" t="s">
        <v>241</v>
      </c>
      <c r="D3534" s="41"/>
      <c r="E3534" s="41">
        <v>850</v>
      </c>
      <c r="F3534" s="41">
        <v>2035</v>
      </c>
      <c r="G3534" s="4">
        <v>2.702</v>
      </c>
      <c r="H3534" s="4">
        <v>2.786</v>
      </c>
      <c r="I3534" s="4">
        <v>2.8769999999999998</v>
      </c>
      <c r="J3534" s="4">
        <v>2.9409999999999998</v>
      </c>
      <c r="K3534" s="4">
        <v>2.984</v>
      </c>
      <c r="L3534" s="4">
        <v>3.093</v>
      </c>
      <c r="M3534" s="4">
        <v>2.6629999999999998</v>
      </c>
      <c r="N3534" s="4">
        <v>2.6360000000000001</v>
      </c>
      <c r="O3534" s="4">
        <v>2.7730000000000001</v>
      </c>
      <c r="P3534" s="4">
        <v>2.343</v>
      </c>
      <c r="Q3534" s="4">
        <v>2.645</v>
      </c>
      <c r="R3534" s="4">
        <v>2.871</v>
      </c>
      <c r="S3534" s="4">
        <v>3.1560000000000001</v>
      </c>
      <c r="T3534" s="4">
        <v>3.5289999999999999</v>
      </c>
      <c r="U3534" s="4">
        <v>3.5019999999999998</v>
      </c>
      <c r="V3534" s="4">
        <v>3.238</v>
      </c>
      <c r="W3534" s="4">
        <v>2.5150000000000001</v>
      </c>
      <c r="X3534" s="4">
        <v>1.7889999999999999</v>
      </c>
      <c r="Y3534" s="4">
        <v>0.76200000000000001</v>
      </c>
      <c r="Z3534" s="4">
        <v>0.19400000000000001</v>
      </c>
      <c r="AA3534" s="4">
        <v>3.1E-2</v>
      </c>
    </row>
    <row r="3535" spans="1:27" s="6" customFormat="1" x14ac:dyDescent="0.3">
      <c r="A3535" s="40">
        <v>3534</v>
      </c>
      <c r="B3535" s="18" t="s">
        <v>323</v>
      </c>
      <c r="C3535" s="43" t="s">
        <v>241</v>
      </c>
      <c r="D3535" s="41"/>
      <c r="E3535" s="41">
        <v>850</v>
      </c>
      <c r="F3535" s="41">
        <v>2040</v>
      </c>
      <c r="G3535" s="4">
        <v>2.532</v>
      </c>
      <c r="H3535" s="4">
        <v>2.67</v>
      </c>
      <c r="I3535" s="4">
        <v>2.76</v>
      </c>
      <c r="J3535" s="4">
        <v>2.7440000000000002</v>
      </c>
      <c r="K3535" s="4">
        <v>2.7120000000000002</v>
      </c>
      <c r="L3535" s="4">
        <v>2.77</v>
      </c>
      <c r="M3535" s="4">
        <v>2.9369999999999998</v>
      </c>
      <c r="N3535" s="4">
        <v>2.5550000000000002</v>
      </c>
      <c r="O3535" s="4">
        <v>2.5630000000000002</v>
      </c>
      <c r="P3535" s="4">
        <v>2.722</v>
      </c>
      <c r="Q3535" s="4">
        <v>2.302</v>
      </c>
      <c r="R3535" s="4">
        <v>2.6030000000000002</v>
      </c>
      <c r="S3535" s="4">
        <v>2.82</v>
      </c>
      <c r="T3535" s="4">
        <v>3.07</v>
      </c>
      <c r="U3535" s="4">
        <v>3.3570000000000002</v>
      </c>
      <c r="V3535" s="4">
        <v>3.1890000000000001</v>
      </c>
      <c r="W3535" s="4">
        <v>2.7120000000000002</v>
      </c>
      <c r="X3535" s="4">
        <v>1.8160000000000001</v>
      </c>
      <c r="Y3535" s="4">
        <v>1.02</v>
      </c>
      <c r="Z3535" s="4">
        <v>0.308</v>
      </c>
      <c r="AA3535" s="4">
        <v>4.9000000000000002E-2</v>
      </c>
    </row>
    <row r="3536" spans="1:27" s="6" customFormat="1" x14ac:dyDescent="0.3">
      <c r="A3536" s="40">
        <v>3535</v>
      </c>
      <c r="B3536" s="18" t="s">
        <v>323</v>
      </c>
      <c r="C3536" s="43" t="s">
        <v>241</v>
      </c>
      <c r="D3536" s="41"/>
      <c r="E3536" s="41">
        <v>850</v>
      </c>
      <c r="F3536" s="41">
        <v>2045</v>
      </c>
      <c r="G3536" s="4">
        <v>2.3450000000000002</v>
      </c>
      <c r="H3536" s="4">
        <v>2.5</v>
      </c>
      <c r="I3536" s="4">
        <v>2.6440000000000001</v>
      </c>
      <c r="J3536" s="4">
        <v>2.6280000000000001</v>
      </c>
      <c r="K3536" s="4">
        <v>2.5150000000000001</v>
      </c>
      <c r="L3536" s="4">
        <v>2.4980000000000002</v>
      </c>
      <c r="M3536" s="4">
        <v>2.6139999999999999</v>
      </c>
      <c r="N3536" s="4">
        <v>2.83</v>
      </c>
      <c r="O3536" s="4">
        <v>2.4820000000000002</v>
      </c>
      <c r="P3536" s="4">
        <v>2.5110000000000001</v>
      </c>
      <c r="Q3536" s="4">
        <v>2.6789999999999998</v>
      </c>
      <c r="R3536" s="4">
        <v>2.266</v>
      </c>
      <c r="S3536" s="4">
        <v>2.5579999999999998</v>
      </c>
      <c r="T3536" s="4">
        <v>2.7480000000000002</v>
      </c>
      <c r="U3536" s="4">
        <v>2.9289999999999998</v>
      </c>
      <c r="V3536" s="4">
        <v>3.077</v>
      </c>
      <c r="W3536" s="4">
        <v>2.7</v>
      </c>
      <c r="X3536" s="4">
        <v>1.9950000000000001</v>
      </c>
      <c r="Y3536" s="4">
        <v>1.0640000000000001</v>
      </c>
      <c r="Z3536" s="4">
        <v>0.42799999999999999</v>
      </c>
      <c r="AA3536" s="4">
        <v>8.1000000000000003E-2</v>
      </c>
    </row>
    <row r="3537" spans="1:27" s="6" customFormat="1" x14ac:dyDescent="0.3">
      <c r="A3537" s="40">
        <v>3536</v>
      </c>
      <c r="B3537" s="18" t="s">
        <v>323</v>
      </c>
      <c r="C3537" s="43" t="s">
        <v>241</v>
      </c>
      <c r="D3537" s="41"/>
      <c r="E3537" s="41">
        <v>850</v>
      </c>
      <c r="F3537" s="41">
        <v>2050</v>
      </c>
      <c r="G3537" s="4">
        <v>2.15</v>
      </c>
      <c r="H3537" s="4">
        <v>2.3130000000000002</v>
      </c>
      <c r="I3537" s="4">
        <v>2.4729999999999999</v>
      </c>
      <c r="J3537" s="4">
        <v>2.512</v>
      </c>
      <c r="K3537" s="4">
        <v>2.399</v>
      </c>
      <c r="L3537" s="4">
        <v>2.302</v>
      </c>
      <c r="M3537" s="4">
        <v>2.3420000000000001</v>
      </c>
      <c r="N3537" s="4">
        <v>2.508</v>
      </c>
      <c r="O3537" s="4">
        <v>2.7570000000000001</v>
      </c>
      <c r="P3537" s="4">
        <v>2.4329999999999998</v>
      </c>
      <c r="Q3537" s="4">
        <v>2.4729999999999999</v>
      </c>
      <c r="R3537" s="4">
        <v>2.6419999999999999</v>
      </c>
      <c r="S3537" s="4">
        <v>2.2290000000000001</v>
      </c>
      <c r="T3537" s="4">
        <v>2.4969999999999999</v>
      </c>
      <c r="U3537" s="4">
        <v>2.6309999999999998</v>
      </c>
      <c r="V3537" s="4">
        <v>2.7</v>
      </c>
      <c r="W3537" s="4">
        <v>2.633</v>
      </c>
      <c r="X3537" s="4">
        <v>2.0219999999999998</v>
      </c>
      <c r="Y3537" s="4">
        <v>1.202</v>
      </c>
      <c r="Z3537" s="4">
        <v>0.46700000000000003</v>
      </c>
      <c r="AA3537" s="4">
        <v>0.122</v>
      </c>
    </row>
    <row r="3538" spans="1:27" s="6" customFormat="1" x14ac:dyDescent="0.3">
      <c r="A3538" s="40">
        <v>3537</v>
      </c>
      <c r="B3538" s="18" t="s">
        <v>323</v>
      </c>
      <c r="C3538" s="43" t="s">
        <v>241</v>
      </c>
      <c r="D3538" s="41"/>
      <c r="E3538" s="41">
        <v>850</v>
      </c>
      <c r="F3538" s="41">
        <v>2055</v>
      </c>
      <c r="G3538" s="4">
        <v>1.9910000000000001</v>
      </c>
      <c r="H3538" s="4">
        <v>2.1179999999999999</v>
      </c>
      <c r="I3538" s="4">
        <v>2.2879999999999998</v>
      </c>
      <c r="J3538" s="4">
        <v>2.3490000000000002</v>
      </c>
      <c r="K3538" s="4">
        <v>2.2959999999999998</v>
      </c>
      <c r="L3538" s="4">
        <v>2.198</v>
      </c>
      <c r="M3538" s="4">
        <v>2.1560000000000001</v>
      </c>
      <c r="N3538" s="4">
        <v>2.2429999999999999</v>
      </c>
      <c r="O3538" s="4">
        <v>2.4390000000000001</v>
      </c>
      <c r="P3538" s="4">
        <v>2.7090000000000001</v>
      </c>
      <c r="Q3538" s="4">
        <v>2.3959999999999999</v>
      </c>
      <c r="R3538" s="4">
        <v>2.4390000000000001</v>
      </c>
      <c r="S3538" s="4">
        <v>2.6030000000000002</v>
      </c>
      <c r="T3538" s="4">
        <v>2.177</v>
      </c>
      <c r="U3538" s="4">
        <v>2.4</v>
      </c>
      <c r="V3538" s="4">
        <v>2.4390000000000001</v>
      </c>
      <c r="W3538" s="4">
        <v>2.3340000000000001</v>
      </c>
      <c r="X3538" s="4">
        <v>2.004</v>
      </c>
      <c r="Y3538" s="4">
        <v>1.2490000000000001</v>
      </c>
      <c r="Z3538" s="4">
        <v>0.54700000000000004</v>
      </c>
      <c r="AA3538" s="4">
        <v>0.14699999999999999</v>
      </c>
    </row>
    <row r="3539" spans="1:27" s="6" customFormat="1" x14ac:dyDescent="0.3">
      <c r="A3539" s="40">
        <v>3538</v>
      </c>
      <c r="B3539" s="18" t="s">
        <v>323</v>
      </c>
      <c r="C3539" s="43" t="s">
        <v>241</v>
      </c>
      <c r="D3539" s="41"/>
      <c r="E3539" s="41">
        <v>850</v>
      </c>
      <c r="F3539" s="41">
        <v>2060</v>
      </c>
      <c r="G3539" s="4">
        <v>1.8620000000000001</v>
      </c>
      <c r="H3539" s="4">
        <v>1.962</v>
      </c>
      <c r="I3539" s="4">
        <v>2.0960000000000001</v>
      </c>
      <c r="J3539" s="4">
        <v>2.1709999999999998</v>
      </c>
      <c r="K3539" s="4">
        <v>2.1429999999999998</v>
      </c>
      <c r="L3539" s="4">
        <v>2.1040000000000001</v>
      </c>
      <c r="M3539" s="4">
        <v>2.0579999999999998</v>
      </c>
      <c r="N3539" s="4">
        <v>2.0609999999999999</v>
      </c>
      <c r="O3539" s="4">
        <v>2.1800000000000002</v>
      </c>
      <c r="P3539" s="4">
        <v>2.3959999999999999</v>
      </c>
      <c r="Q3539" s="4">
        <v>2.6749999999999998</v>
      </c>
      <c r="R3539" s="4">
        <v>2.3660000000000001</v>
      </c>
      <c r="S3539" s="4">
        <v>2.4049999999999998</v>
      </c>
      <c r="T3539" s="4">
        <v>2.5499999999999998</v>
      </c>
      <c r="U3539" s="4">
        <v>2.0990000000000002</v>
      </c>
      <c r="V3539" s="4">
        <v>2.2349999999999999</v>
      </c>
      <c r="W3539" s="4">
        <v>2.129</v>
      </c>
      <c r="X3539" s="4">
        <v>1.8069999999999999</v>
      </c>
      <c r="Y3539" s="4">
        <v>1.2729999999999999</v>
      </c>
      <c r="Z3539" s="4">
        <v>0.59099999999999997</v>
      </c>
      <c r="AA3539" s="4">
        <v>0.18099999999999999</v>
      </c>
    </row>
    <row r="3540" spans="1:27" s="6" customFormat="1" x14ac:dyDescent="0.3">
      <c r="A3540" s="40">
        <v>3539</v>
      </c>
      <c r="B3540" s="18" t="s">
        <v>323</v>
      </c>
      <c r="C3540" s="43" t="s">
        <v>241</v>
      </c>
      <c r="D3540" s="41"/>
      <c r="E3540" s="41">
        <v>850</v>
      </c>
      <c r="F3540" s="41">
        <v>2065</v>
      </c>
      <c r="G3540" s="4">
        <v>1.74</v>
      </c>
      <c r="H3540" s="4">
        <v>1.835</v>
      </c>
      <c r="I3540" s="4">
        <v>1.9410000000000001</v>
      </c>
      <c r="J3540" s="4">
        <v>1.982</v>
      </c>
      <c r="K3540" s="4">
        <v>1.9770000000000001</v>
      </c>
      <c r="L3540" s="4">
        <v>1.964</v>
      </c>
      <c r="M3540" s="4">
        <v>1.9730000000000001</v>
      </c>
      <c r="N3540" s="4">
        <v>1.97</v>
      </c>
      <c r="O3540" s="4">
        <v>2.0019999999999998</v>
      </c>
      <c r="P3540" s="4">
        <v>2.1389999999999998</v>
      </c>
      <c r="Q3540" s="4">
        <v>2.3639999999999999</v>
      </c>
      <c r="R3540" s="4">
        <v>2.6440000000000001</v>
      </c>
      <c r="S3540" s="4">
        <v>2.3340000000000001</v>
      </c>
      <c r="T3540" s="4">
        <v>2.36</v>
      </c>
      <c r="U3540" s="4">
        <v>2.464</v>
      </c>
      <c r="V3540" s="4">
        <v>1.966</v>
      </c>
      <c r="W3540" s="4">
        <v>1.968</v>
      </c>
      <c r="X3540" s="4">
        <v>1.671</v>
      </c>
      <c r="Y3540" s="4">
        <v>1.1739999999999999</v>
      </c>
      <c r="Z3540" s="4">
        <v>0.622</v>
      </c>
      <c r="AA3540" s="4">
        <v>0.20899999999999999</v>
      </c>
    </row>
    <row r="3541" spans="1:27" s="6" customFormat="1" x14ac:dyDescent="0.3">
      <c r="A3541" s="40">
        <v>3540</v>
      </c>
      <c r="B3541" s="18" t="s">
        <v>323</v>
      </c>
      <c r="C3541" s="43" t="s">
        <v>241</v>
      </c>
      <c r="D3541" s="41"/>
      <c r="E3541" s="41">
        <v>850</v>
      </c>
      <c r="F3541" s="41">
        <v>2070</v>
      </c>
      <c r="G3541" s="4">
        <v>1.619</v>
      </c>
      <c r="H3541" s="4">
        <v>1.716</v>
      </c>
      <c r="I3541" s="4">
        <v>1.8140000000000001</v>
      </c>
      <c r="J3541" s="4">
        <v>1.8360000000000001</v>
      </c>
      <c r="K3541" s="4">
        <v>1.8009999999999999</v>
      </c>
      <c r="L3541" s="4">
        <v>1.806</v>
      </c>
      <c r="M3541" s="4">
        <v>1.841</v>
      </c>
      <c r="N3541" s="4">
        <v>1.887</v>
      </c>
      <c r="O3541" s="4">
        <v>1.9139999999999999</v>
      </c>
      <c r="P3541" s="4">
        <v>1.966</v>
      </c>
      <c r="Q3541" s="4">
        <v>2.109</v>
      </c>
      <c r="R3541" s="4">
        <v>2.3359999999999999</v>
      </c>
      <c r="S3541" s="4">
        <v>2.6139999999999999</v>
      </c>
      <c r="T3541" s="4">
        <v>2.2949999999999999</v>
      </c>
      <c r="U3541" s="4">
        <v>2.2850000000000001</v>
      </c>
      <c r="V3541" s="4">
        <v>2.3180000000000001</v>
      </c>
      <c r="W3541" s="4">
        <v>1.7450000000000001</v>
      </c>
      <c r="X3541" s="4">
        <v>1.5680000000000001</v>
      </c>
      <c r="Y3541" s="4">
        <v>1.1120000000000001</v>
      </c>
      <c r="Z3541" s="4">
        <v>0.59399999999999997</v>
      </c>
      <c r="AA3541" s="4">
        <v>0.23499999999999999</v>
      </c>
    </row>
    <row r="3542" spans="1:27" s="6" customFormat="1" x14ac:dyDescent="0.3">
      <c r="A3542" s="40">
        <v>3541</v>
      </c>
      <c r="B3542" s="18" t="s">
        <v>323</v>
      </c>
      <c r="C3542" s="43" t="s">
        <v>241</v>
      </c>
      <c r="D3542" s="41"/>
      <c r="E3542" s="41">
        <v>850</v>
      </c>
      <c r="F3542" s="41">
        <v>2075</v>
      </c>
      <c r="G3542" s="4">
        <v>1.4950000000000001</v>
      </c>
      <c r="H3542" s="4">
        <v>1.595</v>
      </c>
      <c r="I3542" s="4">
        <v>1.6970000000000001</v>
      </c>
      <c r="J3542" s="4">
        <v>1.7150000000000001</v>
      </c>
      <c r="K3542" s="4">
        <v>1.665</v>
      </c>
      <c r="L3542" s="4">
        <v>1.6439999999999999</v>
      </c>
      <c r="M3542" s="4">
        <v>1.6910000000000001</v>
      </c>
      <c r="N3542" s="4">
        <v>1.7609999999999999</v>
      </c>
      <c r="O3542" s="4">
        <v>1.837</v>
      </c>
      <c r="P3542" s="4">
        <v>1.877</v>
      </c>
      <c r="Q3542" s="4">
        <v>1.9379999999999999</v>
      </c>
      <c r="R3542" s="4">
        <v>2.0870000000000002</v>
      </c>
      <c r="S3542" s="4">
        <v>2.3109999999999999</v>
      </c>
      <c r="T3542" s="4">
        <v>2.5720000000000001</v>
      </c>
      <c r="U3542" s="4">
        <v>2.2280000000000002</v>
      </c>
      <c r="V3542" s="4">
        <v>2.1619999999999999</v>
      </c>
      <c r="W3542" s="4">
        <v>2.0750000000000002</v>
      </c>
      <c r="X3542" s="4">
        <v>1.409</v>
      </c>
      <c r="Y3542" s="4">
        <v>1.0660000000000001</v>
      </c>
      <c r="Z3542" s="4">
        <v>0.58199999999999996</v>
      </c>
      <c r="AA3542" s="4">
        <v>0.24399999999999999</v>
      </c>
    </row>
    <row r="3543" spans="1:27" s="6" customFormat="1" x14ac:dyDescent="0.3">
      <c r="A3543" s="40">
        <v>3542</v>
      </c>
      <c r="B3543" s="18" t="s">
        <v>323</v>
      </c>
      <c r="C3543" s="43" t="s">
        <v>241</v>
      </c>
      <c r="D3543" s="41"/>
      <c r="E3543" s="41">
        <v>850</v>
      </c>
      <c r="F3543" s="41">
        <v>2080</v>
      </c>
      <c r="G3543" s="4">
        <v>1.38</v>
      </c>
      <c r="H3543" s="4">
        <v>1.474</v>
      </c>
      <c r="I3543" s="4">
        <v>1.5780000000000001</v>
      </c>
      <c r="J3543" s="4">
        <v>1.6060000000000001</v>
      </c>
      <c r="K3543" s="4">
        <v>1.556</v>
      </c>
      <c r="L3543" s="4">
        <v>1.5169999999999999</v>
      </c>
      <c r="M3543" s="4">
        <v>1.5349999999999999</v>
      </c>
      <c r="N3543" s="4">
        <v>1.6180000000000001</v>
      </c>
      <c r="O3543" s="4">
        <v>1.7130000000000001</v>
      </c>
      <c r="P3543" s="4">
        <v>1.8029999999999999</v>
      </c>
      <c r="Q3543" s="4">
        <v>1.853</v>
      </c>
      <c r="R3543" s="4">
        <v>1.917</v>
      </c>
      <c r="S3543" s="4">
        <v>2.0659999999999998</v>
      </c>
      <c r="T3543" s="4">
        <v>2.2759999999999998</v>
      </c>
      <c r="U3543" s="4">
        <v>2.5049999999999999</v>
      </c>
      <c r="V3543" s="4">
        <v>2.1150000000000002</v>
      </c>
      <c r="W3543" s="4">
        <v>1.948</v>
      </c>
      <c r="X3543" s="4">
        <v>1.698</v>
      </c>
      <c r="Y3543" s="4">
        <v>0.97899999999999998</v>
      </c>
      <c r="Z3543" s="4">
        <v>0.57699999999999996</v>
      </c>
      <c r="AA3543" s="4">
        <v>0.252</v>
      </c>
    </row>
    <row r="3544" spans="1:27" s="6" customFormat="1" x14ac:dyDescent="0.3">
      <c r="A3544" s="40">
        <v>3543</v>
      </c>
      <c r="B3544" s="18" t="s">
        <v>323</v>
      </c>
      <c r="C3544" s="43" t="s">
        <v>241</v>
      </c>
      <c r="D3544" s="41"/>
      <c r="E3544" s="41">
        <v>850</v>
      </c>
      <c r="F3544" s="41">
        <v>2085</v>
      </c>
      <c r="G3544" s="4">
        <v>1.276</v>
      </c>
      <c r="H3544" s="4">
        <v>1.3580000000000001</v>
      </c>
      <c r="I3544" s="4">
        <v>1.4590000000000001</v>
      </c>
      <c r="J3544" s="4">
        <v>1.4930000000000001</v>
      </c>
      <c r="K3544" s="4">
        <v>1.4590000000000001</v>
      </c>
      <c r="L3544" s="4">
        <v>1.417</v>
      </c>
      <c r="M3544" s="4">
        <v>1.417</v>
      </c>
      <c r="N3544" s="4">
        <v>1.468</v>
      </c>
      <c r="O3544" s="4">
        <v>1.573</v>
      </c>
      <c r="P3544" s="4">
        <v>1.6830000000000001</v>
      </c>
      <c r="Q3544" s="4">
        <v>1.7809999999999999</v>
      </c>
      <c r="R3544" s="4">
        <v>1.835</v>
      </c>
      <c r="S3544" s="4">
        <v>1.8979999999999999</v>
      </c>
      <c r="T3544" s="4">
        <v>2.0379999999999998</v>
      </c>
      <c r="U3544" s="4">
        <v>2.2210000000000001</v>
      </c>
      <c r="V3544" s="4">
        <v>2.3860000000000001</v>
      </c>
      <c r="W3544" s="4">
        <v>1.9219999999999999</v>
      </c>
      <c r="X3544" s="4">
        <v>1.6140000000000001</v>
      </c>
      <c r="Y3544" s="4">
        <v>1.204</v>
      </c>
      <c r="Z3544" s="4">
        <v>0.54500000000000004</v>
      </c>
      <c r="AA3544" s="4">
        <v>0.26200000000000001</v>
      </c>
    </row>
    <row r="3545" spans="1:27" s="6" customFormat="1" x14ac:dyDescent="0.3">
      <c r="A3545" s="40">
        <v>3544</v>
      </c>
      <c r="B3545" s="18" t="s">
        <v>323</v>
      </c>
      <c r="C3545" s="43" t="s">
        <v>241</v>
      </c>
      <c r="D3545" s="41"/>
      <c r="E3545" s="41">
        <v>850</v>
      </c>
      <c r="F3545" s="41">
        <v>2090</v>
      </c>
      <c r="G3545" s="4">
        <v>1.1839999999999999</v>
      </c>
      <c r="H3545" s="4">
        <v>1.256</v>
      </c>
      <c r="I3545" s="4">
        <v>1.345</v>
      </c>
      <c r="J3545" s="4">
        <v>1.379</v>
      </c>
      <c r="K3545" s="4">
        <v>1.3560000000000001</v>
      </c>
      <c r="L3545" s="4">
        <v>1.331</v>
      </c>
      <c r="M3545" s="4">
        <v>1.325</v>
      </c>
      <c r="N3545" s="4">
        <v>1.355</v>
      </c>
      <c r="O3545" s="4">
        <v>1.427</v>
      </c>
      <c r="P3545" s="4">
        <v>1.5449999999999999</v>
      </c>
      <c r="Q3545" s="4">
        <v>1.6639999999999999</v>
      </c>
      <c r="R3545" s="4">
        <v>1.764</v>
      </c>
      <c r="S3545" s="4">
        <v>1.819</v>
      </c>
      <c r="T3545" s="4">
        <v>1.875</v>
      </c>
      <c r="U3545" s="4">
        <v>1.9930000000000001</v>
      </c>
      <c r="V3545" s="4">
        <v>2.1240000000000001</v>
      </c>
      <c r="W3545" s="4">
        <v>2.1819999999999999</v>
      </c>
      <c r="X3545" s="4">
        <v>1.61</v>
      </c>
      <c r="Y3545" s="4">
        <v>1.167</v>
      </c>
      <c r="Z3545" s="4">
        <v>0.69099999999999995</v>
      </c>
      <c r="AA3545" s="4">
        <v>0.26500000000000001</v>
      </c>
    </row>
    <row r="3546" spans="1:27" s="6" customFormat="1" x14ac:dyDescent="0.3">
      <c r="A3546" s="40">
        <v>3545</v>
      </c>
      <c r="B3546" s="18" t="s">
        <v>323</v>
      </c>
      <c r="C3546" s="43" t="s">
        <v>241</v>
      </c>
      <c r="D3546" s="41"/>
      <c r="E3546" s="41">
        <v>850</v>
      </c>
      <c r="F3546" s="41">
        <v>2095</v>
      </c>
      <c r="G3546" s="4">
        <v>1.1080000000000001</v>
      </c>
      <c r="H3546" s="4">
        <v>1.167</v>
      </c>
      <c r="I3546" s="4">
        <v>1.2410000000000001</v>
      </c>
      <c r="J3546" s="4">
        <v>1.2729999999999999</v>
      </c>
      <c r="K3546" s="4">
        <v>1.2549999999999999</v>
      </c>
      <c r="L3546" s="4">
        <v>1.2410000000000001</v>
      </c>
      <c r="M3546" s="4">
        <v>1.246</v>
      </c>
      <c r="N3546" s="4">
        <v>1.268</v>
      </c>
      <c r="O3546" s="4">
        <v>1.3180000000000001</v>
      </c>
      <c r="P3546" s="4">
        <v>1.4019999999999999</v>
      </c>
      <c r="Q3546" s="4">
        <v>1.5289999999999999</v>
      </c>
      <c r="R3546" s="4">
        <v>1.649</v>
      </c>
      <c r="S3546" s="4">
        <v>1.7490000000000001</v>
      </c>
      <c r="T3546" s="4">
        <v>1.798</v>
      </c>
      <c r="U3546" s="4">
        <v>1.835</v>
      </c>
      <c r="V3546" s="4">
        <v>1.91</v>
      </c>
      <c r="W3546" s="4">
        <v>1.9550000000000001</v>
      </c>
      <c r="X3546" s="4">
        <v>1.85</v>
      </c>
      <c r="Y3546" s="4">
        <v>1.1879999999999999</v>
      </c>
      <c r="Z3546" s="4">
        <v>0.68899999999999995</v>
      </c>
      <c r="AA3546" s="4">
        <v>0.32500000000000001</v>
      </c>
    </row>
    <row r="3547" spans="1:27" s="6" customFormat="1" x14ac:dyDescent="0.3">
      <c r="A3547" s="40">
        <v>3546</v>
      </c>
      <c r="B3547" s="18" t="s">
        <v>323</v>
      </c>
      <c r="C3547" s="43" t="s">
        <v>241</v>
      </c>
      <c r="D3547" s="41"/>
      <c r="E3547" s="41">
        <v>850</v>
      </c>
      <c r="F3547" s="41">
        <v>2100</v>
      </c>
      <c r="G3547" s="4">
        <v>1.0309999999999999</v>
      </c>
      <c r="H3547" s="4">
        <v>1.0920000000000001</v>
      </c>
      <c r="I3547" s="4">
        <v>1.1559999999999999</v>
      </c>
      <c r="J3547" s="4">
        <v>1.1779999999999999</v>
      </c>
      <c r="K3547" s="4">
        <v>1.159</v>
      </c>
      <c r="L3547" s="4">
        <v>1.1499999999999999</v>
      </c>
      <c r="M3547" s="4">
        <v>1.161</v>
      </c>
      <c r="N3547" s="4">
        <v>1.194</v>
      </c>
      <c r="O3547" s="4">
        <v>1.2350000000000001</v>
      </c>
      <c r="P3547" s="4">
        <v>1.2949999999999999</v>
      </c>
      <c r="Q3547" s="4">
        <v>1.385</v>
      </c>
      <c r="R3547" s="4">
        <v>1.514</v>
      </c>
      <c r="S3547" s="4">
        <v>1.6359999999999999</v>
      </c>
      <c r="T3547" s="4">
        <v>1.7310000000000001</v>
      </c>
      <c r="U3547" s="4">
        <v>1.764</v>
      </c>
      <c r="V3547" s="4">
        <v>1.7669999999999999</v>
      </c>
      <c r="W3547" s="4">
        <v>1.768</v>
      </c>
      <c r="X3547" s="4">
        <v>1.675</v>
      </c>
      <c r="Y3547" s="4">
        <v>1.3879999999999999</v>
      </c>
      <c r="Z3547" s="4">
        <v>0.72099999999999997</v>
      </c>
      <c r="AA3547" s="4">
        <v>0.35599999999999998</v>
      </c>
    </row>
    <row r="3548" spans="1:27" s="6" customFormat="1" x14ac:dyDescent="0.3">
      <c r="A3548" s="40">
        <v>3547</v>
      </c>
      <c r="B3548" s="18" t="s">
        <v>323</v>
      </c>
      <c r="C3548" s="44" t="s">
        <v>242</v>
      </c>
      <c r="D3548" s="41"/>
      <c r="E3548" s="41">
        <v>916</v>
      </c>
      <c r="F3548" s="41">
        <v>2015</v>
      </c>
      <c r="G3548" s="4">
        <v>8042.5020000000004</v>
      </c>
      <c r="H3548" s="4">
        <v>7969.33</v>
      </c>
      <c r="I3548" s="4">
        <v>8107.7139999999999</v>
      </c>
      <c r="J3548" s="4">
        <v>8194.4779999999992</v>
      </c>
      <c r="K3548" s="4">
        <v>7799.5959999999995</v>
      </c>
      <c r="L3548" s="4">
        <v>7228.9709999999995</v>
      </c>
      <c r="M3548" s="4">
        <v>6691.2489999999998</v>
      </c>
      <c r="N3548" s="4">
        <v>6333.21</v>
      </c>
      <c r="O3548" s="4">
        <v>5940.05</v>
      </c>
      <c r="P3548" s="4">
        <v>4783.45</v>
      </c>
      <c r="Q3548" s="4">
        <v>3959.529</v>
      </c>
      <c r="R3548" s="4">
        <v>3313.98</v>
      </c>
      <c r="S3548" s="4">
        <v>2699.0320000000002</v>
      </c>
      <c r="T3548" s="4">
        <v>1883.202</v>
      </c>
      <c r="U3548" s="4">
        <v>1474.146</v>
      </c>
      <c r="V3548" s="4">
        <v>1051.848</v>
      </c>
      <c r="W3548" s="4">
        <v>768.31100000000004</v>
      </c>
      <c r="X3548" s="4">
        <v>452.08600000000001</v>
      </c>
      <c r="Y3548" s="4">
        <v>198.06700000000001</v>
      </c>
      <c r="Z3548" s="4">
        <v>52.884999999999998</v>
      </c>
      <c r="AA3548" s="4">
        <v>9.0289999999999999</v>
      </c>
    </row>
    <row r="3549" spans="1:27" s="6" customFormat="1" x14ac:dyDescent="0.3">
      <c r="A3549" s="40">
        <v>3548</v>
      </c>
      <c r="B3549" s="18" t="s">
        <v>323</v>
      </c>
      <c r="C3549" s="44" t="s">
        <v>242</v>
      </c>
      <c r="D3549" s="41"/>
      <c r="E3549" s="41">
        <v>916</v>
      </c>
      <c r="F3549" s="41">
        <v>2020</v>
      </c>
      <c r="G3549" s="4">
        <v>7929.75</v>
      </c>
      <c r="H3549" s="4">
        <v>8003.8680000000004</v>
      </c>
      <c r="I3549" s="4">
        <v>7933.0309999999999</v>
      </c>
      <c r="J3549" s="4">
        <v>8055.4629999999997</v>
      </c>
      <c r="K3549" s="4">
        <v>8127.9110000000001</v>
      </c>
      <c r="L3549" s="4">
        <v>7732.4470000000001</v>
      </c>
      <c r="M3549" s="4">
        <v>7169.69</v>
      </c>
      <c r="N3549" s="4">
        <v>6636.13</v>
      </c>
      <c r="O3549" s="4">
        <v>6272.9830000000002</v>
      </c>
      <c r="P3549" s="4">
        <v>5866.7979999999998</v>
      </c>
      <c r="Q3549" s="4">
        <v>4699.4620000000004</v>
      </c>
      <c r="R3549" s="4">
        <v>3858.42</v>
      </c>
      <c r="S3549" s="4">
        <v>3187.453</v>
      </c>
      <c r="T3549" s="4">
        <v>2543.1979999999999</v>
      </c>
      <c r="U3549" s="4">
        <v>1718.319</v>
      </c>
      <c r="V3549" s="4">
        <v>1277.2919999999999</v>
      </c>
      <c r="W3549" s="4">
        <v>836.58699999999999</v>
      </c>
      <c r="X3549" s="4">
        <v>533.22799999999995</v>
      </c>
      <c r="Y3549" s="4">
        <v>255.26499999999999</v>
      </c>
      <c r="Z3549" s="4">
        <v>82.653999999999996</v>
      </c>
      <c r="AA3549" s="4">
        <v>12.832000000000001</v>
      </c>
    </row>
    <row r="3550" spans="1:27" s="6" customFormat="1" x14ac:dyDescent="0.3">
      <c r="A3550" s="40">
        <v>3549</v>
      </c>
      <c r="B3550" s="18" t="s">
        <v>323</v>
      </c>
      <c r="C3550" s="44" t="s">
        <v>242</v>
      </c>
      <c r="D3550" s="41"/>
      <c r="E3550" s="41">
        <v>916</v>
      </c>
      <c r="F3550" s="41">
        <v>2025</v>
      </c>
      <c r="G3550" s="4">
        <v>7710.02</v>
      </c>
      <c r="H3550" s="4">
        <v>7895.8909999999996</v>
      </c>
      <c r="I3550" s="4">
        <v>7979.4610000000002</v>
      </c>
      <c r="J3550" s="4">
        <v>7889.0910000000003</v>
      </c>
      <c r="K3550" s="4">
        <v>7991.9409999999998</v>
      </c>
      <c r="L3550" s="4">
        <v>8063.48</v>
      </c>
      <c r="M3550" s="4">
        <v>7674.1840000000002</v>
      </c>
      <c r="N3550" s="4">
        <v>7115.1009999999997</v>
      </c>
      <c r="O3550" s="4">
        <v>6578.0379999999996</v>
      </c>
      <c r="P3550" s="4">
        <v>6202.9759999999997</v>
      </c>
      <c r="Q3550" s="4">
        <v>5775.9059999999999</v>
      </c>
      <c r="R3550" s="4">
        <v>4592.2870000000003</v>
      </c>
      <c r="S3550" s="4">
        <v>3725.7260000000001</v>
      </c>
      <c r="T3550" s="4">
        <v>3020.3359999999998</v>
      </c>
      <c r="U3550" s="4">
        <v>2339.0219999999999</v>
      </c>
      <c r="V3550" s="4">
        <v>1504.835</v>
      </c>
      <c r="W3550" s="4">
        <v>1029.8710000000001</v>
      </c>
      <c r="X3550" s="4">
        <v>590.26700000000005</v>
      </c>
      <c r="Y3550" s="4">
        <v>306.964</v>
      </c>
      <c r="Z3550" s="4">
        <v>108.771</v>
      </c>
      <c r="AA3550" s="4">
        <v>20.184999999999999</v>
      </c>
    </row>
    <row r="3551" spans="1:27" s="6" customFormat="1" x14ac:dyDescent="0.3">
      <c r="A3551" s="40">
        <v>3550</v>
      </c>
      <c r="B3551" s="18" t="s">
        <v>323</v>
      </c>
      <c r="C3551" s="44" t="s">
        <v>242</v>
      </c>
      <c r="D3551" s="41"/>
      <c r="E3551" s="41">
        <v>916</v>
      </c>
      <c r="F3551" s="41">
        <v>2030</v>
      </c>
      <c r="G3551" s="4">
        <v>7433.4160000000002</v>
      </c>
      <c r="H3551" s="4">
        <v>7682.384</v>
      </c>
      <c r="I3551" s="4">
        <v>7876.5839999999998</v>
      </c>
      <c r="J3551" s="4">
        <v>7942.723</v>
      </c>
      <c r="K3551" s="4">
        <v>7834.5259999999998</v>
      </c>
      <c r="L3551" s="4">
        <v>7935.4809999999998</v>
      </c>
      <c r="M3551" s="4">
        <v>8010.366</v>
      </c>
      <c r="N3551" s="4">
        <v>7622.3559999999998</v>
      </c>
      <c r="O3551" s="4">
        <v>7058.9520000000002</v>
      </c>
      <c r="P3551" s="4">
        <v>6510.259</v>
      </c>
      <c r="Q3551" s="4">
        <v>6113.5129999999999</v>
      </c>
      <c r="R3551" s="4">
        <v>5654.0280000000002</v>
      </c>
      <c r="S3551" s="4">
        <v>4445.7579999999998</v>
      </c>
      <c r="T3551" s="4">
        <v>3544.2910000000002</v>
      </c>
      <c r="U3551" s="4">
        <v>2793.8420000000001</v>
      </c>
      <c r="V3551" s="4">
        <v>2065.1010000000001</v>
      </c>
      <c r="W3551" s="4">
        <v>1227.9949999999999</v>
      </c>
      <c r="X3551" s="4">
        <v>738.85900000000004</v>
      </c>
      <c r="Y3551" s="4">
        <v>346.197</v>
      </c>
      <c r="Z3551" s="4">
        <v>133.49700000000001</v>
      </c>
      <c r="AA3551" s="4">
        <v>27.806000000000001</v>
      </c>
    </row>
    <row r="3552" spans="1:27" s="6" customFormat="1" x14ac:dyDescent="0.3">
      <c r="A3552" s="40">
        <v>3551</v>
      </c>
      <c r="B3552" s="18" t="s">
        <v>323</v>
      </c>
      <c r="C3552" s="44" t="s">
        <v>242</v>
      </c>
      <c r="D3552" s="41"/>
      <c r="E3552" s="41">
        <v>916</v>
      </c>
      <c r="F3552" s="41">
        <v>2035</v>
      </c>
      <c r="G3552" s="4">
        <v>7158.4440000000004</v>
      </c>
      <c r="H3552" s="4">
        <v>7408.4849999999997</v>
      </c>
      <c r="I3552" s="4">
        <v>7664.1080000000002</v>
      </c>
      <c r="J3552" s="4">
        <v>7840.723</v>
      </c>
      <c r="K3552" s="4">
        <v>7889.3040000000001</v>
      </c>
      <c r="L3552" s="4">
        <v>7780.0879999999997</v>
      </c>
      <c r="M3552" s="4">
        <v>7884.5690000000004</v>
      </c>
      <c r="N3552" s="4">
        <v>7959.4530000000004</v>
      </c>
      <c r="O3552" s="4">
        <v>7565.9539999999997</v>
      </c>
      <c r="P3552" s="4">
        <v>6990.857</v>
      </c>
      <c r="Q3552" s="4">
        <v>6422.1289999999999</v>
      </c>
      <c r="R3552" s="4">
        <v>5992.74</v>
      </c>
      <c r="S3552" s="4">
        <v>5486.1710000000003</v>
      </c>
      <c r="T3552" s="4">
        <v>4243.9669999999996</v>
      </c>
      <c r="U3552" s="4">
        <v>3295.6309999999999</v>
      </c>
      <c r="V3552" s="4">
        <v>2485.8710000000001</v>
      </c>
      <c r="W3552" s="4">
        <v>1703.72</v>
      </c>
      <c r="X3552" s="4">
        <v>894.476</v>
      </c>
      <c r="Y3552" s="4">
        <v>442.14800000000002</v>
      </c>
      <c r="Z3552" s="4">
        <v>153.65600000000001</v>
      </c>
      <c r="AA3552" s="4">
        <v>35.496000000000002</v>
      </c>
    </row>
    <row r="3553" spans="1:27" s="6" customFormat="1" x14ac:dyDescent="0.3">
      <c r="A3553" s="40">
        <v>3552</v>
      </c>
      <c r="B3553" s="18" t="s">
        <v>323</v>
      </c>
      <c r="C3553" s="44" t="s">
        <v>242</v>
      </c>
      <c r="D3553" s="41"/>
      <c r="E3553" s="41">
        <v>916</v>
      </c>
      <c r="F3553" s="41">
        <v>2040</v>
      </c>
      <c r="G3553" s="4">
        <v>6912.22</v>
      </c>
      <c r="H3553" s="4">
        <v>7136.3130000000001</v>
      </c>
      <c r="I3553" s="4">
        <v>7391.9539999999997</v>
      </c>
      <c r="J3553" s="4">
        <v>7630.5630000000001</v>
      </c>
      <c r="K3553" s="4">
        <v>7790.2240000000002</v>
      </c>
      <c r="L3553" s="4">
        <v>7837.9040000000005</v>
      </c>
      <c r="M3553" s="4">
        <v>7732.8739999999998</v>
      </c>
      <c r="N3553" s="4">
        <v>7837.4709999999995</v>
      </c>
      <c r="O3553" s="4">
        <v>7905.1220000000003</v>
      </c>
      <c r="P3553" s="4">
        <v>7498.308</v>
      </c>
      <c r="Q3553" s="4">
        <v>6902.835</v>
      </c>
      <c r="R3553" s="4">
        <v>6303.7340000000004</v>
      </c>
      <c r="S3553" s="4">
        <v>5827.0929999999998</v>
      </c>
      <c r="T3553" s="4">
        <v>5254.03</v>
      </c>
      <c r="U3553" s="4">
        <v>3964.8270000000002</v>
      </c>
      <c r="V3553" s="4">
        <v>2953.11</v>
      </c>
      <c r="W3553" s="4">
        <v>2072.3040000000001</v>
      </c>
      <c r="X3553" s="4">
        <v>1258.482</v>
      </c>
      <c r="Y3553" s="4">
        <v>544.89099999999996</v>
      </c>
      <c r="Z3553" s="4">
        <v>200.708</v>
      </c>
      <c r="AA3553" s="4">
        <v>42.54</v>
      </c>
    </row>
    <row r="3554" spans="1:27" s="6" customFormat="1" x14ac:dyDescent="0.3">
      <c r="A3554" s="40">
        <v>3553</v>
      </c>
      <c r="B3554" s="18" t="s">
        <v>323</v>
      </c>
      <c r="C3554" s="44" t="s">
        <v>242</v>
      </c>
      <c r="D3554" s="41"/>
      <c r="E3554" s="41">
        <v>916</v>
      </c>
      <c r="F3554" s="41">
        <v>2045</v>
      </c>
      <c r="G3554" s="4">
        <v>6704.4970000000003</v>
      </c>
      <c r="H3554" s="4">
        <v>6892.0240000000003</v>
      </c>
      <c r="I3554" s="4">
        <v>7120.7640000000001</v>
      </c>
      <c r="J3554" s="4">
        <v>7359.5730000000003</v>
      </c>
      <c r="K3554" s="4">
        <v>7581.7749999999996</v>
      </c>
      <c r="L3554" s="4">
        <v>7740.808</v>
      </c>
      <c r="M3554" s="4">
        <v>7792.893</v>
      </c>
      <c r="N3554" s="4">
        <v>7689.0630000000001</v>
      </c>
      <c r="O3554" s="4">
        <v>7786.9459999999999</v>
      </c>
      <c r="P3554" s="4">
        <v>7839.277</v>
      </c>
      <c r="Q3554" s="4">
        <v>7410.2470000000003</v>
      </c>
      <c r="R3554" s="4">
        <v>6784.3310000000001</v>
      </c>
      <c r="S3554" s="4">
        <v>6141.6229999999996</v>
      </c>
      <c r="T3554" s="4">
        <v>5597.6440000000002</v>
      </c>
      <c r="U3554" s="4">
        <v>4930.2269999999999</v>
      </c>
      <c r="V3554" s="4">
        <v>3576.1579999999999</v>
      </c>
      <c r="W3554" s="4">
        <v>2486.078</v>
      </c>
      <c r="X3554" s="4">
        <v>1552.1990000000001</v>
      </c>
      <c r="Y3554" s="4">
        <v>780.505</v>
      </c>
      <c r="Z3554" s="4">
        <v>252.53700000000001</v>
      </c>
      <c r="AA3554" s="4">
        <v>56.011000000000003</v>
      </c>
    </row>
    <row r="3555" spans="1:27" s="6" customFormat="1" x14ac:dyDescent="0.3">
      <c r="A3555" s="40">
        <v>3554</v>
      </c>
      <c r="B3555" s="18" t="s">
        <v>323</v>
      </c>
      <c r="C3555" s="44" t="s">
        <v>242</v>
      </c>
      <c r="D3555" s="41"/>
      <c r="E3555" s="41">
        <v>916</v>
      </c>
      <c r="F3555" s="41">
        <v>2050</v>
      </c>
      <c r="G3555" s="4">
        <v>6505.2759999999998</v>
      </c>
      <c r="H3555" s="4">
        <v>6685.8249999999998</v>
      </c>
      <c r="I3555" s="4">
        <v>6877.2449999999999</v>
      </c>
      <c r="J3555" s="4">
        <v>7089.3519999999999</v>
      </c>
      <c r="K3555" s="4">
        <v>7312.2479999999996</v>
      </c>
      <c r="L3555" s="4">
        <v>7534.1120000000001</v>
      </c>
      <c r="M3555" s="4">
        <v>7697.7550000000001</v>
      </c>
      <c r="N3555" s="4">
        <v>7751.24</v>
      </c>
      <c r="O3555" s="4">
        <v>7642.2860000000001</v>
      </c>
      <c r="P3555" s="4">
        <v>7725.8339999999998</v>
      </c>
      <c r="Q3555" s="4">
        <v>7753.3450000000003</v>
      </c>
      <c r="R3555" s="4">
        <v>7291.6260000000002</v>
      </c>
      <c r="S3555" s="4">
        <v>6622.09</v>
      </c>
      <c r="T3555" s="4">
        <v>5916.37</v>
      </c>
      <c r="U3555" s="4">
        <v>5274.84</v>
      </c>
      <c r="V3555" s="4">
        <v>4473.3900000000003</v>
      </c>
      <c r="W3555" s="4">
        <v>3037.069</v>
      </c>
      <c r="X3555" s="4">
        <v>1885.6659999999999</v>
      </c>
      <c r="Y3555" s="4">
        <v>979.12699999999995</v>
      </c>
      <c r="Z3555" s="4">
        <v>369.459</v>
      </c>
      <c r="AA3555" s="4">
        <v>72.594999999999999</v>
      </c>
    </row>
    <row r="3556" spans="1:27" s="6" customFormat="1" x14ac:dyDescent="0.3">
      <c r="A3556" s="40">
        <v>3555</v>
      </c>
      <c r="B3556" s="18" t="s">
        <v>323</v>
      </c>
      <c r="C3556" s="44" t="s">
        <v>242</v>
      </c>
      <c r="D3556" s="41"/>
      <c r="E3556" s="41">
        <v>916</v>
      </c>
      <c r="F3556" s="41">
        <v>2055</v>
      </c>
      <c r="G3556" s="4">
        <v>6309.2340000000004</v>
      </c>
      <c r="H3556" s="4">
        <v>6488.3159999999998</v>
      </c>
      <c r="I3556" s="4">
        <v>6672.1180000000004</v>
      </c>
      <c r="J3556" s="4">
        <v>6847.7749999999996</v>
      </c>
      <c r="K3556" s="4">
        <v>7044.9880000000003</v>
      </c>
      <c r="L3556" s="4">
        <v>7267.8580000000002</v>
      </c>
      <c r="M3556" s="4">
        <v>7494.2020000000002</v>
      </c>
      <c r="N3556" s="4">
        <v>7659.0910000000003</v>
      </c>
      <c r="O3556" s="4">
        <v>7707.5290000000005</v>
      </c>
      <c r="P3556" s="4">
        <v>7586.4139999999998</v>
      </c>
      <c r="Q3556" s="4">
        <v>7646.74</v>
      </c>
      <c r="R3556" s="4">
        <v>7638.0169999999998</v>
      </c>
      <c r="S3556" s="4">
        <v>7129.7510000000002</v>
      </c>
      <c r="T3556" s="4">
        <v>6396.31</v>
      </c>
      <c r="U3556" s="4">
        <v>5597.4110000000001</v>
      </c>
      <c r="V3556" s="4">
        <v>4814.2979999999998</v>
      </c>
      <c r="W3556" s="4">
        <v>3830.8240000000001</v>
      </c>
      <c r="X3556" s="4">
        <v>2331.0079999999998</v>
      </c>
      <c r="Y3556" s="4">
        <v>1208.7929999999999</v>
      </c>
      <c r="Z3556" s="4">
        <v>473.23599999999999</v>
      </c>
      <c r="AA3556" s="4">
        <v>106.584</v>
      </c>
    </row>
    <row r="3557" spans="1:27" s="6" customFormat="1" x14ac:dyDescent="0.3">
      <c r="A3557" s="40">
        <v>3556</v>
      </c>
      <c r="B3557" s="18" t="s">
        <v>323</v>
      </c>
      <c r="C3557" s="44" t="s">
        <v>242</v>
      </c>
      <c r="D3557" s="41"/>
      <c r="E3557" s="41">
        <v>916</v>
      </c>
      <c r="F3557" s="41">
        <v>2060</v>
      </c>
      <c r="G3557" s="4">
        <v>6099.07</v>
      </c>
      <c r="H3557" s="4">
        <v>6293.7830000000004</v>
      </c>
      <c r="I3557" s="4">
        <v>6475.58</v>
      </c>
      <c r="J3557" s="4">
        <v>6644.4570000000003</v>
      </c>
      <c r="K3557" s="4">
        <v>6806.2529999999997</v>
      </c>
      <c r="L3557" s="4">
        <v>7003.6319999999996</v>
      </c>
      <c r="M3557" s="4">
        <v>7230.9709999999995</v>
      </c>
      <c r="N3557" s="4">
        <v>7458.6509999999998</v>
      </c>
      <c r="O3557" s="4">
        <v>7618.6629999999996</v>
      </c>
      <c r="P3557" s="4">
        <v>7655.2</v>
      </c>
      <c r="Q3557" s="4">
        <v>7514.0450000000001</v>
      </c>
      <c r="R3557" s="4">
        <v>7540.7820000000002</v>
      </c>
      <c r="S3557" s="4">
        <v>7480.6719999999996</v>
      </c>
      <c r="T3557" s="4">
        <v>6903.6840000000002</v>
      </c>
      <c r="U3557" s="4">
        <v>6073.817</v>
      </c>
      <c r="V3557" s="4">
        <v>5137.17</v>
      </c>
      <c r="W3557" s="4">
        <v>4156.0820000000003</v>
      </c>
      <c r="X3557" s="4">
        <v>2974.76</v>
      </c>
      <c r="Y3557" s="4">
        <v>1518.4090000000001</v>
      </c>
      <c r="Z3557" s="4">
        <v>596.68399999999997</v>
      </c>
      <c r="AA3557" s="4">
        <v>143.673</v>
      </c>
    </row>
    <row r="3558" spans="1:27" s="6" customFormat="1" x14ac:dyDescent="0.3">
      <c r="A3558" s="40">
        <v>3557</v>
      </c>
      <c r="B3558" s="18" t="s">
        <v>323</v>
      </c>
      <c r="C3558" s="44" t="s">
        <v>242</v>
      </c>
      <c r="D3558" s="41"/>
      <c r="E3558" s="41">
        <v>916</v>
      </c>
      <c r="F3558" s="41">
        <v>2065</v>
      </c>
      <c r="G3558" s="4">
        <v>5908.4690000000001</v>
      </c>
      <c r="H3558" s="4">
        <v>6085.0479999999998</v>
      </c>
      <c r="I3558" s="4">
        <v>6281.9740000000002</v>
      </c>
      <c r="J3558" s="4">
        <v>6449.6840000000002</v>
      </c>
      <c r="K3558" s="4">
        <v>6605.6220000000003</v>
      </c>
      <c r="L3558" s="4">
        <v>6767.8379999999997</v>
      </c>
      <c r="M3558" s="4">
        <v>6969.701</v>
      </c>
      <c r="N3558" s="4">
        <v>7198.5159999999996</v>
      </c>
      <c r="O3558" s="4">
        <v>7421.7489999999998</v>
      </c>
      <c r="P3558" s="4">
        <v>7570.4279999999999</v>
      </c>
      <c r="Q3558" s="4">
        <v>7587.5079999999998</v>
      </c>
      <c r="R3558" s="4">
        <v>7417.4780000000001</v>
      </c>
      <c r="S3558" s="4">
        <v>7396.7669999999998</v>
      </c>
      <c r="T3558" s="4">
        <v>7260.4449999999997</v>
      </c>
      <c r="U3558" s="4">
        <v>6578.3310000000001</v>
      </c>
      <c r="V3558" s="4">
        <v>5603.4040000000005</v>
      </c>
      <c r="W3558" s="4">
        <v>4469.0370000000003</v>
      </c>
      <c r="X3558" s="4">
        <v>3262.1840000000002</v>
      </c>
      <c r="Y3558" s="4">
        <v>1968.473</v>
      </c>
      <c r="Z3558" s="4">
        <v>765.20500000000004</v>
      </c>
      <c r="AA3558" s="4">
        <v>188.31299999999999</v>
      </c>
    </row>
    <row r="3559" spans="1:27" s="6" customFormat="1" x14ac:dyDescent="0.3">
      <c r="A3559" s="40">
        <v>3558</v>
      </c>
      <c r="B3559" s="18" t="s">
        <v>323</v>
      </c>
      <c r="C3559" s="44" t="s">
        <v>242</v>
      </c>
      <c r="D3559" s="41"/>
      <c r="E3559" s="41">
        <v>916</v>
      </c>
      <c r="F3559" s="41">
        <v>2070</v>
      </c>
      <c r="G3559" s="4">
        <v>5729.1530000000002</v>
      </c>
      <c r="H3559" s="4">
        <v>5895.6980000000003</v>
      </c>
      <c r="I3559" s="4">
        <v>6074.085</v>
      </c>
      <c r="J3559" s="4">
        <v>6257.7830000000004</v>
      </c>
      <c r="K3559" s="4">
        <v>6413.4179999999997</v>
      </c>
      <c r="L3559" s="4">
        <v>6569.9210000000003</v>
      </c>
      <c r="M3559" s="4">
        <v>6736.6120000000001</v>
      </c>
      <c r="N3559" s="4">
        <v>6940.1610000000001</v>
      </c>
      <c r="O3559" s="4">
        <v>7165.1570000000002</v>
      </c>
      <c r="P3559" s="4">
        <v>7377.9470000000001</v>
      </c>
      <c r="Q3559" s="4">
        <v>7508.2070000000003</v>
      </c>
      <c r="R3559" s="4">
        <v>7497.2910000000002</v>
      </c>
      <c r="S3559" s="4">
        <v>7286.5240000000003</v>
      </c>
      <c r="T3559" s="4">
        <v>7194.63</v>
      </c>
      <c r="U3559" s="4">
        <v>6940.6880000000001</v>
      </c>
      <c r="V3559" s="4">
        <v>6098.2920000000004</v>
      </c>
      <c r="W3559" s="4">
        <v>4910.2960000000003</v>
      </c>
      <c r="X3559" s="4">
        <v>3544.277</v>
      </c>
      <c r="Y3559" s="4">
        <v>2189.0949999999998</v>
      </c>
      <c r="Z3559" s="4">
        <v>1012.651</v>
      </c>
      <c r="AA3559" s="4">
        <v>248.85400000000001</v>
      </c>
    </row>
    <row r="3560" spans="1:27" s="6" customFormat="1" x14ac:dyDescent="0.3">
      <c r="A3560" s="40">
        <v>3559</v>
      </c>
      <c r="B3560" s="18" t="s">
        <v>323</v>
      </c>
      <c r="C3560" s="44" t="s">
        <v>242</v>
      </c>
      <c r="D3560" s="41"/>
      <c r="E3560" s="41">
        <v>916</v>
      </c>
      <c r="F3560" s="41">
        <v>2075</v>
      </c>
      <c r="G3560" s="4">
        <v>5571.1450000000004</v>
      </c>
      <c r="H3560" s="4">
        <v>5717.5309999999999</v>
      </c>
      <c r="I3560" s="4">
        <v>5885.5709999999999</v>
      </c>
      <c r="J3560" s="4">
        <v>6051.5349999999999</v>
      </c>
      <c r="K3560" s="4">
        <v>6223.9539999999997</v>
      </c>
      <c r="L3560" s="4">
        <v>6380.2640000000001</v>
      </c>
      <c r="M3560" s="4">
        <v>6541.09</v>
      </c>
      <c r="N3560" s="4">
        <v>6709.8180000000002</v>
      </c>
      <c r="O3560" s="4">
        <v>6910.2150000000001</v>
      </c>
      <c r="P3560" s="4">
        <v>7125.9170000000004</v>
      </c>
      <c r="Q3560" s="4">
        <v>7321.81</v>
      </c>
      <c r="R3560" s="4">
        <v>7425.6940000000004</v>
      </c>
      <c r="S3560" s="4">
        <v>7375.33</v>
      </c>
      <c r="T3560" s="4">
        <v>7102.3059999999996</v>
      </c>
      <c r="U3560" s="4">
        <v>6898.8239999999996</v>
      </c>
      <c r="V3560" s="4">
        <v>6463.8040000000001</v>
      </c>
      <c r="W3560" s="4">
        <v>5380.6790000000001</v>
      </c>
      <c r="X3560" s="4">
        <v>3934.2249999999999</v>
      </c>
      <c r="Y3560" s="4">
        <v>2411.7539999999999</v>
      </c>
      <c r="Z3560" s="4">
        <v>1147.163</v>
      </c>
      <c r="AA3560" s="4">
        <v>337.93</v>
      </c>
    </row>
    <row r="3561" spans="1:27" s="6" customFormat="1" x14ac:dyDescent="0.3">
      <c r="A3561" s="40">
        <v>3560</v>
      </c>
      <c r="B3561" s="18" t="s">
        <v>323</v>
      </c>
      <c r="C3561" s="44" t="s">
        <v>242</v>
      </c>
      <c r="D3561" s="41"/>
      <c r="E3561" s="41">
        <v>916</v>
      </c>
      <c r="F3561" s="41">
        <v>2080</v>
      </c>
      <c r="G3561" s="4">
        <v>5427.3549999999996</v>
      </c>
      <c r="H3561" s="4">
        <v>5560.5460000000003</v>
      </c>
      <c r="I3561" s="4">
        <v>5708.201</v>
      </c>
      <c r="J3561" s="4">
        <v>5864.6329999999998</v>
      </c>
      <c r="K3561" s="4">
        <v>6020.1989999999996</v>
      </c>
      <c r="L3561" s="4">
        <v>6193.3140000000003</v>
      </c>
      <c r="M3561" s="4">
        <v>6353.8789999999999</v>
      </c>
      <c r="N3561" s="4">
        <v>6516.7659999999996</v>
      </c>
      <c r="O3561" s="4">
        <v>6682.8909999999996</v>
      </c>
      <c r="P3561" s="4">
        <v>6875.1509999999998</v>
      </c>
      <c r="Q3561" s="4">
        <v>7075.777</v>
      </c>
      <c r="R3561" s="4">
        <v>7247.5460000000003</v>
      </c>
      <c r="S3561" s="4">
        <v>7314.5249999999996</v>
      </c>
      <c r="T3561" s="4">
        <v>7203.2079999999996</v>
      </c>
      <c r="U3561" s="4">
        <v>6830.5110000000004</v>
      </c>
      <c r="V3561" s="4">
        <v>6453.0910000000003</v>
      </c>
      <c r="W3561" s="4">
        <v>5741.4229999999998</v>
      </c>
      <c r="X3561" s="4">
        <v>4353.049</v>
      </c>
      <c r="Y3561" s="4">
        <v>2715.451</v>
      </c>
      <c r="Z3561" s="4">
        <v>1288.0039999999999</v>
      </c>
      <c r="AA3561" s="4">
        <v>408.45400000000001</v>
      </c>
    </row>
    <row r="3562" spans="1:27" s="6" customFormat="1" x14ac:dyDescent="0.3">
      <c r="A3562" s="40">
        <v>3561</v>
      </c>
      <c r="B3562" s="18" t="s">
        <v>323</v>
      </c>
      <c r="C3562" s="44" t="s">
        <v>242</v>
      </c>
      <c r="D3562" s="41"/>
      <c r="E3562" s="41">
        <v>916</v>
      </c>
      <c r="F3562" s="41">
        <v>2085</v>
      </c>
      <c r="G3562" s="4">
        <v>5284.8180000000002</v>
      </c>
      <c r="H3562" s="4">
        <v>5417.7030000000004</v>
      </c>
      <c r="I3562" s="4">
        <v>5551.9470000000001</v>
      </c>
      <c r="J3562" s="4">
        <v>5688.8720000000003</v>
      </c>
      <c r="K3562" s="4">
        <v>5835.6970000000001</v>
      </c>
      <c r="L3562" s="4">
        <v>5992.076</v>
      </c>
      <c r="M3562" s="4">
        <v>6169.2520000000004</v>
      </c>
      <c r="N3562" s="4">
        <v>6331.8459999999995</v>
      </c>
      <c r="O3562" s="4">
        <v>6492.5690000000004</v>
      </c>
      <c r="P3562" s="4">
        <v>6651.607</v>
      </c>
      <c r="Q3562" s="4">
        <v>6830.5290000000005</v>
      </c>
      <c r="R3562" s="4">
        <v>7009.7389999999996</v>
      </c>
      <c r="S3562" s="4">
        <v>7147.8450000000003</v>
      </c>
      <c r="T3562" s="4">
        <v>7157.0510000000004</v>
      </c>
      <c r="U3562" s="4">
        <v>6946.942</v>
      </c>
      <c r="V3562" s="4">
        <v>6416.4409999999998</v>
      </c>
      <c r="W3562" s="4">
        <v>5768.3289999999997</v>
      </c>
      <c r="X3562" s="4">
        <v>4689.6629999999996</v>
      </c>
      <c r="Y3562" s="4">
        <v>3045.136</v>
      </c>
      <c r="Z3562" s="4">
        <v>1478.6669999999999</v>
      </c>
      <c r="AA3562" s="4">
        <v>479.339</v>
      </c>
    </row>
    <row r="3563" spans="1:27" s="6" customFormat="1" x14ac:dyDescent="0.3">
      <c r="A3563" s="40">
        <v>3562</v>
      </c>
      <c r="B3563" s="18" t="s">
        <v>323</v>
      </c>
      <c r="C3563" s="44" t="s">
        <v>242</v>
      </c>
      <c r="D3563" s="41"/>
      <c r="E3563" s="41">
        <v>916</v>
      </c>
      <c r="F3563" s="41">
        <v>2090</v>
      </c>
      <c r="G3563" s="4">
        <v>5147.8220000000001</v>
      </c>
      <c r="H3563" s="4">
        <v>5276.0510000000004</v>
      </c>
      <c r="I3563" s="4">
        <v>5409.8440000000001</v>
      </c>
      <c r="J3563" s="4">
        <v>5534.1959999999999</v>
      </c>
      <c r="K3563" s="4">
        <v>5662.326</v>
      </c>
      <c r="L3563" s="4">
        <v>5809.9849999999997</v>
      </c>
      <c r="M3563" s="4">
        <v>5970.2049999999999</v>
      </c>
      <c r="N3563" s="4">
        <v>6149.3429999999998</v>
      </c>
      <c r="O3563" s="4">
        <v>6310.1270000000004</v>
      </c>
      <c r="P3563" s="4">
        <v>6464.549</v>
      </c>
      <c r="Q3563" s="4">
        <v>6611.9309999999996</v>
      </c>
      <c r="R3563" s="4">
        <v>6772.03</v>
      </c>
      <c r="S3563" s="4">
        <v>6921.2960000000003</v>
      </c>
      <c r="T3563" s="4">
        <v>7006.0630000000001</v>
      </c>
      <c r="U3563" s="4">
        <v>6920.2719999999999</v>
      </c>
      <c r="V3563" s="4">
        <v>6551.9049999999997</v>
      </c>
      <c r="W3563" s="4">
        <v>5771.3590000000004</v>
      </c>
      <c r="X3563" s="4">
        <v>4754.5919999999996</v>
      </c>
      <c r="Y3563" s="4">
        <v>3325.0929999999998</v>
      </c>
      <c r="Z3563" s="4">
        <v>1688.895</v>
      </c>
      <c r="AA3563" s="4">
        <v>568.351</v>
      </c>
    </row>
    <row r="3564" spans="1:27" s="6" customFormat="1" x14ac:dyDescent="0.3">
      <c r="A3564" s="40">
        <v>3563</v>
      </c>
      <c r="B3564" s="18" t="s">
        <v>323</v>
      </c>
      <c r="C3564" s="44" t="s">
        <v>242</v>
      </c>
      <c r="D3564" s="41"/>
      <c r="E3564" s="41">
        <v>916</v>
      </c>
      <c r="F3564" s="41">
        <v>2095</v>
      </c>
      <c r="G3564" s="4">
        <v>5012.2579999999998</v>
      </c>
      <c r="H3564" s="4">
        <v>5139.9030000000002</v>
      </c>
      <c r="I3564" s="4">
        <v>5268.915</v>
      </c>
      <c r="J3564" s="4">
        <v>5393.6419999999998</v>
      </c>
      <c r="K3564" s="4">
        <v>5509.9970000000003</v>
      </c>
      <c r="L3564" s="4">
        <v>5638.924</v>
      </c>
      <c r="M3564" s="4">
        <v>5790.2340000000004</v>
      </c>
      <c r="N3564" s="4">
        <v>5952.33</v>
      </c>
      <c r="O3564" s="4">
        <v>6129.9589999999998</v>
      </c>
      <c r="P3564" s="4">
        <v>6285.2209999999995</v>
      </c>
      <c r="Q3564" s="4">
        <v>6429.3429999999998</v>
      </c>
      <c r="R3564" s="4">
        <v>6560.2749999999996</v>
      </c>
      <c r="S3564" s="4">
        <v>6694.1629999999996</v>
      </c>
      <c r="T3564" s="4">
        <v>6795.5219999999999</v>
      </c>
      <c r="U3564" s="4">
        <v>6791.5360000000001</v>
      </c>
      <c r="V3564" s="4">
        <v>6552.3249999999998</v>
      </c>
      <c r="W3564" s="4">
        <v>5930.0519999999997</v>
      </c>
      <c r="X3564" s="4">
        <v>4803.634</v>
      </c>
      <c r="Y3564" s="4">
        <v>3418.33</v>
      </c>
      <c r="Z3564" s="4">
        <v>1881.857</v>
      </c>
      <c r="AA3564" s="4">
        <v>673.529</v>
      </c>
    </row>
    <row r="3565" spans="1:27" s="6" customFormat="1" x14ac:dyDescent="0.3">
      <c r="A3565" s="40">
        <v>3564</v>
      </c>
      <c r="B3565" s="18" t="s">
        <v>323</v>
      </c>
      <c r="C3565" s="44" t="s">
        <v>242</v>
      </c>
      <c r="D3565" s="41"/>
      <c r="E3565" s="41">
        <v>916</v>
      </c>
      <c r="F3565" s="41">
        <v>2100</v>
      </c>
      <c r="G3565" s="4">
        <v>4884.1580000000004</v>
      </c>
      <c r="H3565" s="4">
        <v>5005.1260000000002</v>
      </c>
      <c r="I3565" s="4">
        <v>5133.4660000000003</v>
      </c>
      <c r="J3565" s="4">
        <v>5254.2439999999997</v>
      </c>
      <c r="K3565" s="4">
        <v>5371.7219999999998</v>
      </c>
      <c r="L3565" s="4">
        <v>5488.8509999999997</v>
      </c>
      <c r="M3565" s="4">
        <v>5621.1509999999998</v>
      </c>
      <c r="N3565" s="4">
        <v>5774.2650000000003</v>
      </c>
      <c r="O3565" s="4">
        <v>5935.0910000000003</v>
      </c>
      <c r="P3565" s="4">
        <v>6107.8389999999999</v>
      </c>
      <c r="Q3565" s="4">
        <v>6253.9790000000003</v>
      </c>
      <c r="R3565" s="4">
        <v>6383.5410000000002</v>
      </c>
      <c r="S3565" s="4">
        <v>6491.5529999999999</v>
      </c>
      <c r="T3565" s="4">
        <v>6582.6570000000002</v>
      </c>
      <c r="U3565" s="4">
        <v>6602.7529999999997</v>
      </c>
      <c r="V3565" s="4">
        <v>6453.5079999999998</v>
      </c>
      <c r="W3565" s="4">
        <v>5964.0219999999999</v>
      </c>
      <c r="X3565" s="4">
        <v>4981.0079999999998</v>
      </c>
      <c r="Y3565" s="4">
        <v>3502.547</v>
      </c>
      <c r="Z3565" s="4">
        <v>1973.0419999999999</v>
      </c>
      <c r="AA3565" s="4">
        <v>784.23199999999997</v>
      </c>
    </row>
    <row r="3566" spans="1:27" s="6" customFormat="1" x14ac:dyDescent="0.3">
      <c r="A3566" s="40">
        <v>3565</v>
      </c>
      <c r="B3566" s="18" t="s">
        <v>323</v>
      </c>
      <c r="C3566" s="43" t="s">
        <v>243</v>
      </c>
      <c r="D3566" s="41"/>
      <c r="E3566" s="41">
        <v>84</v>
      </c>
      <c r="F3566" s="41">
        <v>2015</v>
      </c>
      <c r="G3566" s="4">
        <v>19.469000000000001</v>
      </c>
      <c r="H3566" s="4">
        <v>18.594000000000001</v>
      </c>
      <c r="I3566" s="4">
        <v>19.515000000000001</v>
      </c>
      <c r="J3566" s="4">
        <v>19.209</v>
      </c>
      <c r="K3566" s="4">
        <v>17.905000000000001</v>
      </c>
      <c r="L3566" s="4">
        <v>16.135999999999999</v>
      </c>
      <c r="M3566" s="4">
        <v>14.176</v>
      </c>
      <c r="N3566" s="4">
        <v>11.901999999999999</v>
      </c>
      <c r="O3566" s="4">
        <v>10.837</v>
      </c>
      <c r="P3566" s="4">
        <v>9.0129999999999999</v>
      </c>
      <c r="Q3566" s="4">
        <v>7.351</v>
      </c>
      <c r="R3566" s="4">
        <v>5.4809999999999999</v>
      </c>
      <c r="S3566" s="4">
        <v>3.84</v>
      </c>
      <c r="T3566" s="4">
        <v>2.5990000000000002</v>
      </c>
      <c r="U3566" s="4">
        <v>1.722</v>
      </c>
      <c r="V3566" s="4">
        <v>1.224</v>
      </c>
      <c r="W3566" s="4">
        <v>0.75800000000000001</v>
      </c>
      <c r="X3566" s="4">
        <v>0.379</v>
      </c>
      <c r="Y3566" s="4">
        <v>5.8999999999999997E-2</v>
      </c>
      <c r="Z3566" s="4">
        <v>1.0999999999999999E-2</v>
      </c>
      <c r="AA3566" s="4">
        <v>1E-3</v>
      </c>
    </row>
    <row r="3567" spans="1:27" s="6" customFormat="1" x14ac:dyDescent="0.3">
      <c r="A3567" s="40">
        <v>3566</v>
      </c>
      <c r="B3567" s="18" t="s">
        <v>323</v>
      </c>
      <c r="C3567" s="43" t="s">
        <v>243</v>
      </c>
      <c r="D3567" s="41"/>
      <c r="E3567" s="41">
        <v>84</v>
      </c>
      <c r="F3567" s="41">
        <v>2020</v>
      </c>
      <c r="G3567" s="4">
        <v>20.692</v>
      </c>
      <c r="H3567" s="4">
        <v>19.518000000000001</v>
      </c>
      <c r="I3567" s="4">
        <v>18.631</v>
      </c>
      <c r="J3567" s="4">
        <v>19.867000000000001</v>
      </c>
      <c r="K3567" s="4">
        <v>19.824000000000002</v>
      </c>
      <c r="L3567" s="4">
        <v>18.454000000000001</v>
      </c>
      <c r="M3567" s="4">
        <v>16.504999999999999</v>
      </c>
      <c r="N3567" s="4">
        <v>14.38</v>
      </c>
      <c r="O3567" s="4">
        <v>11.98</v>
      </c>
      <c r="P3567" s="4">
        <v>10.8</v>
      </c>
      <c r="Q3567" s="4">
        <v>8.8840000000000003</v>
      </c>
      <c r="R3567" s="4">
        <v>7.1449999999999996</v>
      </c>
      <c r="S3567" s="4">
        <v>5.2149999999999999</v>
      </c>
      <c r="T3567" s="4">
        <v>3.5209999999999999</v>
      </c>
      <c r="U3567" s="4">
        <v>2.23</v>
      </c>
      <c r="V3567" s="4">
        <v>1.3169999999999999</v>
      </c>
      <c r="W3567" s="4">
        <v>0.77100000000000002</v>
      </c>
      <c r="X3567" s="4">
        <v>0.34699999999999998</v>
      </c>
      <c r="Y3567" s="4">
        <v>0.113</v>
      </c>
      <c r="Z3567" s="4">
        <v>0.01</v>
      </c>
      <c r="AA3567" s="4">
        <v>1E-3</v>
      </c>
    </row>
    <row r="3568" spans="1:27" s="6" customFormat="1" x14ac:dyDescent="0.3">
      <c r="A3568" s="40">
        <v>3567</v>
      </c>
      <c r="B3568" s="18" t="s">
        <v>323</v>
      </c>
      <c r="C3568" s="43" t="s">
        <v>243</v>
      </c>
      <c r="D3568" s="41"/>
      <c r="E3568" s="41">
        <v>84</v>
      </c>
      <c r="F3568" s="41">
        <v>2025</v>
      </c>
      <c r="G3568" s="4">
        <v>21.332999999999998</v>
      </c>
      <c r="H3568" s="4">
        <v>20.734000000000002</v>
      </c>
      <c r="I3568" s="4">
        <v>19.553000000000001</v>
      </c>
      <c r="J3568" s="4">
        <v>18.951000000000001</v>
      </c>
      <c r="K3568" s="4">
        <v>20.425000000000001</v>
      </c>
      <c r="L3568" s="4">
        <v>20.318000000000001</v>
      </c>
      <c r="M3568" s="4">
        <v>18.782</v>
      </c>
      <c r="N3568" s="4">
        <v>16.678000000000001</v>
      </c>
      <c r="O3568" s="4">
        <v>14.43</v>
      </c>
      <c r="P3568" s="4">
        <v>11.932</v>
      </c>
      <c r="Q3568" s="4">
        <v>10.645</v>
      </c>
      <c r="R3568" s="4">
        <v>8.6430000000000007</v>
      </c>
      <c r="S3568" s="4">
        <v>6.8120000000000003</v>
      </c>
      <c r="T3568" s="4">
        <v>4.8</v>
      </c>
      <c r="U3568" s="4">
        <v>3.0430000000000001</v>
      </c>
      <c r="V3568" s="4">
        <v>1.7290000000000001</v>
      </c>
      <c r="W3568" s="4">
        <v>0.84599999999999997</v>
      </c>
      <c r="X3568" s="4">
        <v>0.36399999999999999</v>
      </c>
      <c r="Y3568" s="4">
        <v>0.107</v>
      </c>
      <c r="Z3568" s="4">
        <v>1.9E-2</v>
      </c>
      <c r="AA3568" s="4">
        <v>1E-3</v>
      </c>
    </row>
    <row r="3569" spans="1:27" s="6" customFormat="1" x14ac:dyDescent="0.3">
      <c r="A3569" s="40">
        <v>3568</v>
      </c>
      <c r="B3569" s="18" t="s">
        <v>323</v>
      </c>
      <c r="C3569" s="43" t="s">
        <v>243</v>
      </c>
      <c r="D3569" s="41"/>
      <c r="E3569" s="41">
        <v>84</v>
      </c>
      <c r="F3569" s="41">
        <v>2030</v>
      </c>
      <c r="G3569" s="4">
        <v>21.268000000000001</v>
      </c>
      <c r="H3569" s="4">
        <v>21.373000000000001</v>
      </c>
      <c r="I3569" s="4">
        <v>20.765000000000001</v>
      </c>
      <c r="J3569" s="4">
        <v>19.838999999999999</v>
      </c>
      <c r="K3569" s="4">
        <v>19.454999999999998</v>
      </c>
      <c r="L3569" s="4">
        <v>20.864999999999998</v>
      </c>
      <c r="M3569" s="4">
        <v>20.603000000000002</v>
      </c>
      <c r="N3569" s="4">
        <v>18.920000000000002</v>
      </c>
      <c r="O3569" s="4">
        <v>16.701000000000001</v>
      </c>
      <c r="P3569" s="4">
        <v>14.352</v>
      </c>
      <c r="Q3569" s="4">
        <v>11.763999999999999</v>
      </c>
      <c r="R3569" s="4">
        <v>10.368</v>
      </c>
      <c r="S3569" s="4">
        <v>8.2629999999999999</v>
      </c>
      <c r="T3569" s="4">
        <v>6.3029999999999999</v>
      </c>
      <c r="U3569" s="4">
        <v>4.1900000000000004</v>
      </c>
      <c r="V3569" s="4">
        <v>2.399</v>
      </c>
      <c r="W3569" s="4">
        <v>1.1399999999999999</v>
      </c>
      <c r="X3569" s="4">
        <v>0.41899999999999998</v>
      </c>
      <c r="Y3569" s="4">
        <v>0.12</v>
      </c>
      <c r="Z3569" s="4">
        <v>1.9E-2</v>
      </c>
      <c r="AA3569" s="4">
        <v>2E-3</v>
      </c>
    </row>
    <row r="3570" spans="1:27" s="6" customFormat="1" x14ac:dyDescent="0.3">
      <c r="A3570" s="40">
        <v>3569</v>
      </c>
      <c r="B3570" s="18" t="s">
        <v>323</v>
      </c>
      <c r="C3570" s="43" t="s">
        <v>243</v>
      </c>
      <c r="D3570" s="41"/>
      <c r="E3570" s="41">
        <v>84</v>
      </c>
      <c r="F3570" s="41">
        <v>2035</v>
      </c>
      <c r="G3570" s="4">
        <v>20.879000000000001</v>
      </c>
      <c r="H3570" s="4">
        <v>21.311</v>
      </c>
      <c r="I3570" s="4">
        <v>21.405000000000001</v>
      </c>
      <c r="J3570" s="4">
        <v>21.052</v>
      </c>
      <c r="K3570" s="4">
        <v>20.344000000000001</v>
      </c>
      <c r="L3570" s="4">
        <v>19.904</v>
      </c>
      <c r="M3570" s="4">
        <v>21.152000000000001</v>
      </c>
      <c r="N3570" s="4">
        <v>20.74</v>
      </c>
      <c r="O3570" s="4">
        <v>18.934999999999999</v>
      </c>
      <c r="P3570" s="4">
        <v>16.608000000000001</v>
      </c>
      <c r="Q3570" s="4">
        <v>14.154999999999999</v>
      </c>
      <c r="R3570" s="4">
        <v>11.478999999999999</v>
      </c>
      <c r="S3570" s="4">
        <v>9.9410000000000007</v>
      </c>
      <c r="T3570" s="4">
        <v>7.6870000000000003</v>
      </c>
      <c r="U3570" s="4">
        <v>5.5510000000000002</v>
      </c>
      <c r="V3570" s="4">
        <v>3.3530000000000002</v>
      </c>
      <c r="W3570" s="4">
        <v>1.6220000000000001</v>
      </c>
      <c r="X3570" s="4">
        <v>0.58399999999999996</v>
      </c>
      <c r="Y3570" s="4">
        <v>0.14399999999999999</v>
      </c>
      <c r="Z3570" s="4">
        <v>2.4E-2</v>
      </c>
      <c r="AA3570" s="4">
        <v>2E-3</v>
      </c>
    </row>
    <row r="3571" spans="1:27" s="6" customFormat="1" x14ac:dyDescent="0.3">
      <c r="A3571" s="40">
        <v>3570</v>
      </c>
      <c r="B3571" s="18" t="s">
        <v>323</v>
      </c>
      <c r="C3571" s="43" t="s">
        <v>243</v>
      </c>
      <c r="D3571" s="41"/>
      <c r="E3571" s="41">
        <v>84</v>
      </c>
      <c r="F3571" s="41">
        <v>2040</v>
      </c>
      <c r="G3571" s="4">
        <v>20.550999999999998</v>
      </c>
      <c r="H3571" s="4">
        <v>20.925999999999998</v>
      </c>
      <c r="I3571" s="4">
        <v>21.347000000000001</v>
      </c>
      <c r="J3571" s="4">
        <v>21.695</v>
      </c>
      <c r="K3571" s="4">
        <v>21.559000000000001</v>
      </c>
      <c r="L3571" s="4">
        <v>20.794</v>
      </c>
      <c r="M3571" s="4">
        <v>20.202000000000002</v>
      </c>
      <c r="N3571" s="4">
        <v>21.295000000000002</v>
      </c>
      <c r="O3571" s="4">
        <v>20.75</v>
      </c>
      <c r="P3571" s="4">
        <v>18.832000000000001</v>
      </c>
      <c r="Q3571" s="4">
        <v>16.393000000000001</v>
      </c>
      <c r="R3571" s="4">
        <v>13.831</v>
      </c>
      <c r="S3571" s="4">
        <v>11.039</v>
      </c>
      <c r="T3571" s="4">
        <v>9.2929999999999993</v>
      </c>
      <c r="U3571" s="4">
        <v>6.8280000000000003</v>
      </c>
      <c r="V3571" s="4">
        <v>4.508</v>
      </c>
      <c r="W3571" s="4">
        <v>2.3210000000000002</v>
      </c>
      <c r="X3571" s="4">
        <v>0.86399999999999999</v>
      </c>
      <c r="Y3571" s="4">
        <v>0.21199999999999999</v>
      </c>
      <c r="Z3571" s="4">
        <v>0.03</v>
      </c>
      <c r="AA3571" s="4">
        <v>3.0000000000000001E-3</v>
      </c>
    </row>
    <row r="3572" spans="1:27" s="6" customFormat="1" x14ac:dyDescent="0.3">
      <c r="A3572" s="40">
        <v>3571</v>
      </c>
      <c r="B3572" s="18" t="s">
        <v>323</v>
      </c>
      <c r="C3572" s="43" t="s">
        <v>243</v>
      </c>
      <c r="D3572" s="41"/>
      <c r="E3572" s="41">
        <v>84</v>
      </c>
      <c r="F3572" s="41">
        <v>2045</v>
      </c>
      <c r="G3572" s="4">
        <v>20.422999999999998</v>
      </c>
      <c r="H3572" s="4">
        <v>20.603000000000002</v>
      </c>
      <c r="I3572" s="4">
        <v>20.965</v>
      </c>
      <c r="J3572" s="4">
        <v>21.64</v>
      </c>
      <c r="K3572" s="4">
        <v>22.204000000000001</v>
      </c>
      <c r="L3572" s="4">
        <v>22.012</v>
      </c>
      <c r="M3572" s="4">
        <v>21.096</v>
      </c>
      <c r="N3572" s="4">
        <v>20.356000000000002</v>
      </c>
      <c r="O3572" s="4">
        <v>21.311</v>
      </c>
      <c r="P3572" s="4">
        <v>20.643000000000001</v>
      </c>
      <c r="Q3572" s="4">
        <v>18.602</v>
      </c>
      <c r="R3572" s="4">
        <v>16.04</v>
      </c>
      <c r="S3572" s="4">
        <v>13.334</v>
      </c>
      <c r="T3572" s="4">
        <v>10.369</v>
      </c>
      <c r="U3572" s="4">
        <v>8.3239999999999998</v>
      </c>
      <c r="V3572" s="4">
        <v>5.62</v>
      </c>
      <c r="W3572" s="4">
        <v>3.19</v>
      </c>
      <c r="X3572" s="4">
        <v>1.276</v>
      </c>
      <c r="Y3572" s="4">
        <v>0.32600000000000001</v>
      </c>
      <c r="Z3572" s="4">
        <v>4.7E-2</v>
      </c>
      <c r="AA3572" s="4">
        <v>4.0000000000000001E-3</v>
      </c>
    </row>
    <row r="3573" spans="1:27" s="6" customFormat="1" x14ac:dyDescent="0.3">
      <c r="A3573" s="40">
        <v>3572</v>
      </c>
      <c r="B3573" s="18" t="s">
        <v>323</v>
      </c>
      <c r="C3573" s="43" t="s">
        <v>243</v>
      </c>
      <c r="D3573" s="41"/>
      <c r="E3573" s="41">
        <v>84</v>
      </c>
      <c r="F3573" s="41">
        <v>2050</v>
      </c>
      <c r="G3573" s="4">
        <v>20.388999999999999</v>
      </c>
      <c r="H3573" s="4">
        <v>20.477</v>
      </c>
      <c r="I3573" s="4">
        <v>20.643999999999998</v>
      </c>
      <c r="J3573" s="4">
        <v>21.26</v>
      </c>
      <c r="K3573" s="4">
        <v>22.152000000000001</v>
      </c>
      <c r="L3573" s="4">
        <v>22.658000000000001</v>
      </c>
      <c r="M3573" s="4">
        <v>22.312999999999999</v>
      </c>
      <c r="N3573" s="4">
        <v>21.251000000000001</v>
      </c>
      <c r="O3573" s="4">
        <v>20.39</v>
      </c>
      <c r="P3573" s="4">
        <v>21.213000000000001</v>
      </c>
      <c r="Q3573" s="4">
        <v>20.407</v>
      </c>
      <c r="R3573" s="4">
        <v>18.227</v>
      </c>
      <c r="S3573" s="4">
        <v>15.504</v>
      </c>
      <c r="T3573" s="4">
        <v>12.58</v>
      </c>
      <c r="U3573" s="4">
        <v>9.3559999999999999</v>
      </c>
      <c r="V3573" s="4">
        <v>6.9359999999999999</v>
      </c>
      <c r="W3573" s="4">
        <v>4.0570000000000004</v>
      </c>
      <c r="X3573" s="4">
        <v>1.8080000000000001</v>
      </c>
      <c r="Y3573" s="4">
        <v>0.502</v>
      </c>
      <c r="Z3573" s="4">
        <v>7.8E-2</v>
      </c>
      <c r="AA3573" s="4">
        <v>6.0000000000000001E-3</v>
      </c>
    </row>
    <row r="3574" spans="1:27" s="6" customFormat="1" x14ac:dyDescent="0.3">
      <c r="A3574" s="40">
        <v>3573</v>
      </c>
      <c r="B3574" s="18" t="s">
        <v>323</v>
      </c>
      <c r="C3574" s="43" t="s">
        <v>243</v>
      </c>
      <c r="D3574" s="41"/>
      <c r="E3574" s="41">
        <v>84</v>
      </c>
      <c r="F3574" s="41">
        <v>2055</v>
      </c>
      <c r="G3574" s="4">
        <v>20.231999999999999</v>
      </c>
      <c r="H3574" s="4">
        <v>20.440000000000001</v>
      </c>
      <c r="I3574" s="4">
        <v>20.513999999999999</v>
      </c>
      <c r="J3574" s="4">
        <v>20.925000000000001</v>
      </c>
      <c r="K3574" s="4">
        <v>21.748000000000001</v>
      </c>
      <c r="L3574" s="4">
        <v>22.587</v>
      </c>
      <c r="M3574" s="4">
        <v>22.943999999999999</v>
      </c>
      <c r="N3574" s="4">
        <v>22.457000000000001</v>
      </c>
      <c r="O3574" s="4">
        <v>21.28</v>
      </c>
      <c r="P3574" s="4">
        <v>20.308</v>
      </c>
      <c r="Q3574" s="4">
        <v>20.986999999999998</v>
      </c>
      <c r="R3574" s="4">
        <v>20.021000000000001</v>
      </c>
      <c r="S3574" s="4">
        <v>17.655000000000001</v>
      </c>
      <c r="T3574" s="4">
        <v>14.68</v>
      </c>
      <c r="U3574" s="4">
        <v>11.423999999999999</v>
      </c>
      <c r="V3574" s="4">
        <v>7.8819999999999997</v>
      </c>
      <c r="W3574" s="4">
        <v>5.0990000000000002</v>
      </c>
      <c r="X3574" s="4">
        <v>2.3660000000000001</v>
      </c>
      <c r="Y3574" s="4">
        <v>0.74099999999999999</v>
      </c>
      <c r="Z3574" s="4">
        <v>0.123</v>
      </c>
      <c r="AA3574" s="4">
        <v>0.01</v>
      </c>
    </row>
    <row r="3575" spans="1:27" s="6" customFormat="1" x14ac:dyDescent="0.3">
      <c r="A3575" s="40">
        <v>3574</v>
      </c>
      <c r="B3575" s="18" t="s">
        <v>323</v>
      </c>
      <c r="C3575" s="43" t="s">
        <v>243</v>
      </c>
      <c r="D3575" s="41"/>
      <c r="E3575" s="41">
        <v>84</v>
      </c>
      <c r="F3575" s="41">
        <v>2060</v>
      </c>
      <c r="G3575" s="4">
        <v>19.933</v>
      </c>
      <c r="H3575" s="4">
        <v>20.282</v>
      </c>
      <c r="I3575" s="4">
        <v>20.478000000000002</v>
      </c>
      <c r="J3575" s="4">
        <v>20.783999999999999</v>
      </c>
      <c r="K3575" s="4">
        <v>21.39</v>
      </c>
      <c r="L3575" s="4">
        <v>22.158999999999999</v>
      </c>
      <c r="M3575" s="4">
        <v>22.858000000000001</v>
      </c>
      <c r="N3575" s="4">
        <v>23.08</v>
      </c>
      <c r="O3575" s="4">
        <v>22.48</v>
      </c>
      <c r="P3575" s="4">
        <v>21.196000000000002</v>
      </c>
      <c r="Q3575" s="4">
        <v>20.108000000000001</v>
      </c>
      <c r="R3575" s="4">
        <v>20.616</v>
      </c>
      <c r="S3575" s="4">
        <v>19.434000000000001</v>
      </c>
      <c r="T3575" s="4">
        <v>16.779</v>
      </c>
      <c r="U3575" s="4">
        <v>13.416</v>
      </c>
      <c r="V3575" s="4">
        <v>9.7260000000000009</v>
      </c>
      <c r="W3575" s="4">
        <v>5.8959999999999999</v>
      </c>
      <c r="X3575" s="4">
        <v>3.056</v>
      </c>
      <c r="Y3575" s="4">
        <v>1.0069999999999999</v>
      </c>
      <c r="Z3575" s="4">
        <v>0.19400000000000001</v>
      </c>
      <c r="AA3575" s="4">
        <v>1.7000000000000001E-2</v>
      </c>
    </row>
    <row r="3576" spans="1:27" s="6" customFormat="1" x14ac:dyDescent="0.3">
      <c r="A3576" s="40">
        <v>3575</v>
      </c>
      <c r="B3576" s="18" t="s">
        <v>323</v>
      </c>
      <c r="C3576" s="43" t="s">
        <v>243</v>
      </c>
      <c r="D3576" s="41"/>
      <c r="E3576" s="41">
        <v>84</v>
      </c>
      <c r="F3576" s="41">
        <v>2065</v>
      </c>
      <c r="G3576" s="4">
        <v>19.527000000000001</v>
      </c>
      <c r="H3576" s="4">
        <v>19.98</v>
      </c>
      <c r="I3576" s="4">
        <v>20.318999999999999</v>
      </c>
      <c r="J3576" s="4">
        <v>20.731000000000002</v>
      </c>
      <c r="K3576" s="4">
        <v>21.222000000000001</v>
      </c>
      <c r="L3576" s="4">
        <v>21.780999999999999</v>
      </c>
      <c r="M3576" s="4">
        <v>22.416</v>
      </c>
      <c r="N3576" s="4">
        <v>22.986000000000001</v>
      </c>
      <c r="O3576" s="4">
        <v>23.099</v>
      </c>
      <c r="P3576" s="4">
        <v>22.393000000000001</v>
      </c>
      <c r="Q3576" s="4">
        <v>20.998000000000001</v>
      </c>
      <c r="R3576" s="4">
        <v>19.774999999999999</v>
      </c>
      <c r="S3576" s="4">
        <v>20.05</v>
      </c>
      <c r="T3576" s="4">
        <v>18.529</v>
      </c>
      <c r="U3576" s="4">
        <v>15.420999999999999</v>
      </c>
      <c r="V3576" s="4">
        <v>11.535</v>
      </c>
      <c r="W3576" s="4">
        <v>7.3979999999999997</v>
      </c>
      <c r="X3576" s="4">
        <v>3.629</v>
      </c>
      <c r="Y3576" s="4">
        <v>1.353</v>
      </c>
      <c r="Z3576" s="4">
        <v>0.27600000000000002</v>
      </c>
      <c r="AA3576" s="4">
        <v>2.9000000000000001E-2</v>
      </c>
    </row>
    <row r="3577" spans="1:27" s="6" customFormat="1" x14ac:dyDescent="0.3">
      <c r="A3577" s="40">
        <v>3576</v>
      </c>
      <c r="B3577" s="18" t="s">
        <v>323</v>
      </c>
      <c r="C3577" s="43" t="s">
        <v>243</v>
      </c>
      <c r="D3577" s="41"/>
      <c r="E3577" s="41">
        <v>84</v>
      </c>
      <c r="F3577" s="41">
        <v>2070</v>
      </c>
      <c r="G3577" s="4">
        <v>19.170000000000002</v>
      </c>
      <c r="H3577" s="4">
        <v>19.573</v>
      </c>
      <c r="I3577" s="4">
        <v>20.015999999999998</v>
      </c>
      <c r="J3577" s="4">
        <v>20.556999999999999</v>
      </c>
      <c r="K3577" s="4">
        <v>21.145</v>
      </c>
      <c r="L3577" s="4">
        <v>21.591999999999999</v>
      </c>
      <c r="M3577" s="4">
        <v>22.024999999999999</v>
      </c>
      <c r="N3577" s="4">
        <v>22.541</v>
      </c>
      <c r="O3577" s="4">
        <v>23.004999999999999</v>
      </c>
      <c r="P3577" s="4">
        <v>23.015000000000001</v>
      </c>
      <c r="Q3577" s="4">
        <v>22.195</v>
      </c>
      <c r="R3577" s="4">
        <v>20.672000000000001</v>
      </c>
      <c r="S3577" s="4">
        <v>19.268999999999998</v>
      </c>
      <c r="T3577" s="4">
        <v>19.178000000000001</v>
      </c>
      <c r="U3577" s="4">
        <v>17.125</v>
      </c>
      <c r="V3577" s="4">
        <v>13.388</v>
      </c>
      <c r="W3577" s="4">
        <v>8.9179999999999993</v>
      </c>
      <c r="X3577" s="4">
        <v>4.6749999999999998</v>
      </c>
      <c r="Y3577" s="4">
        <v>1.6679999999999999</v>
      </c>
      <c r="Z3577" s="4">
        <v>0.38900000000000001</v>
      </c>
      <c r="AA3577" s="4">
        <v>4.3999999999999997E-2</v>
      </c>
    </row>
    <row r="3578" spans="1:27" s="6" customFormat="1" x14ac:dyDescent="0.3">
      <c r="A3578" s="40">
        <v>3577</v>
      </c>
      <c r="B3578" s="18" t="s">
        <v>323</v>
      </c>
      <c r="C3578" s="43" t="s">
        <v>243</v>
      </c>
      <c r="D3578" s="41"/>
      <c r="E3578" s="41">
        <v>84</v>
      </c>
      <c r="F3578" s="41">
        <v>2075</v>
      </c>
      <c r="G3578" s="4">
        <v>18.899000000000001</v>
      </c>
      <c r="H3578" s="4">
        <v>19.210999999999999</v>
      </c>
      <c r="I3578" s="4">
        <v>19.603999999999999</v>
      </c>
      <c r="J3578" s="4">
        <v>20.239000000000001</v>
      </c>
      <c r="K3578" s="4">
        <v>20.946000000000002</v>
      </c>
      <c r="L3578" s="4">
        <v>21.492000000000001</v>
      </c>
      <c r="M3578" s="4">
        <v>21.821999999999999</v>
      </c>
      <c r="N3578" s="4">
        <v>22.143999999999998</v>
      </c>
      <c r="O3578" s="4">
        <v>22.562000000000001</v>
      </c>
      <c r="P3578" s="4">
        <v>22.925999999999998</v>
      </c>
      <c r="Q3578" s="4">
        <v>22.821000000000002</v>
      </c>
      <c r="R3578" s="4">
        <v>21.87</v>
      </c>
      <c r="S3578" s="4">
        <v>20.177</v>
      </c>
      <c r="T3578" s="4">
        <v>18.488</v>
      </c>
      <c r="U3578" s="4">
        <v>17.814</v>
      </c>
      <c r="V3578" s="4">
        <v>14.997999999999999</v>
      </c>
      <c r="W3578" s="4">
        <v>10.505000000000001</v>
      </c>
      <c r="X3578" s="4">
        <v>5.7709999999999999</v>
      </c>
      <c r="Y3578" s="4">
        <v>2.226</v>
      </c>
      <c r="Z3578" s="4">
        <v>0.504</v>
      </c>
      <c r="AA3578" s="4">
        <v>6.5000000000000002E-2</v>
      </c>
    </row>
    <row r="3579" spans="1:27" s="6" customFormat="1" x14ac:dyDescent="0.3">
      <c r="A3579" s="40">
        <v>3578</v>
      </c>
      <c r="B3579" s="18" t="s">
        <v>323</v>
      </c>
      <c r="C3579" s="43" t="s">
        <v>243</v>
      </c>
      <c r="D3579" s="41"/>
      <c r="E3579" s="41">
        <v>84</v>
      </c>
      <c r="F3579" s="41">
        <v>2080</v>
      </c>
      <c r="G3579" s="4">
        <v>18.673999999999999</v>
      </c>
      <c r="H3579" s="4">
        <v>18.937999999999999</v>
      </c>
      <c r="I3579" s="4">
        <v>19.241</v>
      </c>
      <c r="J3579" s="4">
        <v>19.812999999999999</v>
      </c>
      <c r="K3579" s="4">
        <v>20.603000000000002</v>
      </c>
      <c r="L3579" s="4">
        <v>21.271000000000001</v>
      </c>
      <c r="M3579" s="4">
        <v>21.706</v>
      </c>
      <c r="N3579" s="4">
        <v>21.931999999999999</v>
      </c>
      <c r="O3579" s="4">
        <v>22.163</v>
      </c>
      <c r="P3579" s="4">
        <v>22.491</v>
      </c>
      <c r="Q3579" s="4">
        <v>22.748000000000001</v>
      </c>
      <c r="R3579" s="4">
        <v>22.507999999999999</v>
      </c>
      <c r="S3579" s="4">
        <v>21.381</v>
      </c>
      <c r="T3579" s="4">
        <v>19.413</v>
      </c>
      <c r="U3579" s="4">
        <v>17.254999999999999</v>
      </c>
      <c r="V3579" s="4">
        <v>15.731999999999999</v>
      </c>
      <c r="W3579" s="4">
        <v>11.935</v>
      </c>
      <c r="X3579" s="4">
        <v>6.9560000000000004</v>
      </c>
      <c r="Y3579" s="4">
        <v>2.8410000000000002</v>
      </c>
      <c r="Z3579" s="4">
        <v>0.70599999999999996</v>
      </c>
      <c r="AA3579" s="4">
        <v>0.09</v>
      </c>
    </row>
    <row r="3580" spans="1:27" s="6" customFormat="1" x14ac:dyDescent="0.3">
      <c r="A3580" s="40">
        <v>3579</v>
      </c>
      <c r="B3580" s="18" t="s">
        <v>323</v>
      </c>
      <c r="C3580" s="43" t="s">
        <v>243</v>
      </c>
      <c r="D3580" s="41"/>
      <c r="E3580" s="41">
        <v>84</v>
      </c>
      <c r="F3580" s="41">
        <v>2085</v>
      </c>
      <c r="G3580" s="4">
        <v>18.457999999999998</v>
      </c>
      <c r="H3580" s="4">
        <v>18.71</v>
      </c>
      <c r="I3580" s="4">
        <v>18.968</v>
      </c>
      <c r="J3580" s="4">
        <v>19.436</v>
      </c>
      <c r="K3580" s="4">
        <v>20.152000000000001</v>
      </c>
      <c r="L3580" s="4">
        <v>20.904</v>
      </c>
      <c r="M3580" s="4">
        <v>21.469000000000001</v>
      </c>
      <c r="N3580" s="4">
        <v>21.81</v>
      </c>
      <c r="O3580" s="4">
        <v>21.952999999999999</v>
      </c>
      <c r="P3580" s="4">
        <v>22.099</v>
      </c>
      <c r="Q3580" s="4">
        <v>22.327999999999999</v>
      </c>
      <c r="R3580" s="4">
        <v>22.457000000000001</v>
      </c>
      <c r="S3580" s="4">
        <v>22.036999999999999</v>
      </c>
      <c r="T3580" s="4">
        <v>20.623999999999999</v>
      </c>
      <c r="U3580" s="4">
        <v>18.202000000000002</v>
      </c>
      <c r="V3580" s="4">
        <v>15.356999999999999</v>
      </c>
      <c r="W3580" s="4">
        <v>12.686</v>
      </c>
      <c r="X3580" s="4">
        <v>8.0719999999999992</v>
      </c>
      <c r="Y3580" s="4">
        <v>3.54</v>
      </c>
      <c r="Z3580" s="4">
        <v>0.94299999999999995</v>
      </c>
      <c r="AA3580" s="4">
        <v>0.13200000000000001</v>
      </c>
    </row>
    <row r="3581" spans="1:27" s="6" customFormat="1" x14ac:dyDescent="0.3">
      <c r="A3581" s="40">
        <v>3580</v>
      </c>
      <c r="B3581" s="18" t="s">
        <v>323</v>
      </c>
      <c r="C3581" s="43" t="s">
        <v>243</v>
      </c>
      <c r="D3581" s="41"/>
      <c r="E3581" s="41">
        <v>84</v>
      </c>
      <c r="F3581" s="41">
        <v>2090</v>
      </c>
      <c r="G3581" s="4">
        <v>18.181999999999999</v>
      </c>
      <c r="H3581" s="4">
        <v>18.492000000000001</v>
      </c>
      <c r="I3581" s="4">
        <v>18.736000000000001</v>
      </c>
      <c r="J3581" s="4">
        <v>19.148</v>
      </c>
      <c r="K3581" s="4">
        <v>19.748000000000001</v>
      </c>
      <c r="L3581" s="4">
        <v>20.431000000000001</v>
      </c>
      <c r="M3581" s="4">
        <v>21.088000000000001</v>
      </c>
      <c r="N3581" s="4">
        <v>21.565000000000001</v>
      </c>
      <c r="O3581" s="4">
        <v>21.827999999999999</v>
      </c>
      <c r="P3581" s="4">
        <v>21.893000000000001</v>
      </c>
      <c r="Q3581" s="4">
        <v>21.95</v>
      </c>
      <c r="R3581" s="4">
        <v>22.062999999999999</v>
      </c>
      <c r="S3581" s="4">
        <v>22.02</v>
      </c>
      <c r="T3581" s="4">
        <v>21.308</v>
      </c>
      <c r="U3581" s="4">
        <v>19.416</v>
      </c>
      <c r="V3581" s="4">
        <v>16.309999999999999</v>
      </c>
      <c r="W3581" s="4">
        <v>12.528</v>
      </c>
      <c r="X3581" s="4">
        <v>8.7449999999999992</v>
      </c>
      <c r="Y3581" s="4">
        <v>4.2290000000000001</v>
      </c>
      <c r="Z3581" s="4">
        <v>1.224</v>
      </c>
      <c r="AA3581" s="4">
        <v>0.187</v>
      </c>
    </row>
    <row r="3582" spans="1:27" s="6" customFormat="1" x14ac:dyDescent="0.3">
      <c r="A3582" s="40">
        <v>3581</v>
      </c>
      <c r="B3582" s="18" t="s">
        <v>323</v>
      </c>
      <c r="C3582" s="43" t="s">
        <v>243</v>
      </c>
      <c r="D3582" s="41"/>
      <c r="E3582" s="41">
        <v>84</v>
      </c>
      <c r="F3582" s="41">
        <v>2095</v>
      </c>
      <c r="G3582" s="4">
        <v>17.872</v>
      </c>
      <c r="H3582" s="4">
        <v>18.213999999999999</v>
      </c>
      <c r="I3582" s="4">
        <v>18.515999999999998</v>
      </c>
      <c r="J3582" s="4">
        <v>18.902000000000001</v>
      </c>
      <c r="K3582" s="4">
        <v>19.434000000000001</v>
      </c>
      <c r="L3582" s="4">
        <v>20.004999999999999</v>
      </c>
      <c r="M3582" s="4">
        <v>20.600999999999999</v>
      </c>
      <c r="N3582" s="4">
        <v>21.177</v>
      </c>
      <c r="O3582" s="4">
        <v>21.58</v>
      </c>
      <c r="P3582" s="4">
        <v>21.771000000000001</v>
      </c>
      <c r="Q3582" s="4">
        <v>21.751999999999999</v>
      </c>
      <c r="R3582" s="4">
        <v>21.706</v>
      </c>
      <c r="S3582" s="4">
        <v>21.663</v>
      </c>
      <c r="T3582" s="4">
        <v>21.341999999999999</v>
      </c>
      <c r="U3582" s="4">
        <v>20.138999999999999</v>
      </c>
      <c r="V3582" s="4">
        <v>17.515999999999998</v>
      </c>
      <c r="W3582" s="4">
        <v>13.459</v>
      </c>
      <c r="X3582" s="4">
        <v>8.8049999999999997</v>
      </c>
      <c r="Y3582" s="4">
        <v>4.718</v>
      </c>
      <c r="Z3582" s="4">
        <v>1.526</v>
      </c>
      <c r="AA3582" s="4">
        <v>0.25700000000000001</v>
      </c>
    </row>
    <row r="3583" spans="1:27" s="6" customFormat="1" x14ac:dyDescent="0.3">
      <c r="A3583" s="40">
        <v>3582</v>
      </c>
      <c r="B3583" s="18" t="s">
        <v>323</v>
      </c>
      <c r="C3583" s="43" t="s">
        <v>243</v>
      </c>
      <c r="D3583" s="41"/>
      <c r="E3583" s="41">
        <v>84</v>
      </c>
      <c r="F3583" s="41">
        <v>2100</v>
      </c>
      <c r="G3583" s="4">
        <v>17.562000000000001</v>
      </c>
      <c r="H3583" s="4">
        <v>17.899000000000001</v>
      </c>
      <c r="I3583" s="4">
        <v>18.236000000000001</v>
      </c>
      <c r="J3583" s="4">
        <v>18.666</v>
      </c>
      <c r="K3583" s="4">
        <v>19.163</v>
      </c>
      <c r="L3583" s="4">
        <v>19.667000000000002</v>
      </c>
      <c r="M3583" s="4">
        <v>20.158999999999999</v>
      </c>
      <c r="N3583" s="4">
        <v>20.683</v>
      </c>
      <c r="O3583" s="4">
        <v>21.192</v>
      </c>
      <c r="P3583" s="4">
        <v>21.529</v>
      </c>
      <c r="Q3583" s="4">
        <v>21.643000000000001</v>
      </c>
      <c r="R3583" s="4">
        <v>21.527999999999999</v>
      </c>
      <c r="S3583" s="4">
        <v>21.341999999999999</v>
      </c>
      <c r="T3583" s="4">
        <v>21.04</v>
      </c>
      <c r="U3583" s="4">
        <v>20.242999999999999</v>
      </c>
      <c r="V3583" s="4">
        <v>18.28</v>
      </c>
      <c r="W3583" s="4">
        <v>14.61</v>
      </c>
      <c r="X3583" s="4">
        <v>9.6270000000000007</v>
      </c>
      <c r="Y3583" s="4">
        <v>4.8819999999999997</v>
      </c>
      <c r="Z3583" s="4">
        <v>1.772</v>
      </c>
      <c r="AA3583" s="4">
        <v>0.34</v>
      </c>
    </row>
    <row r="3584" spans="1:27" s="6" customFormat="1" x14ac:dyDescent="0.3">
      <c r="A3584" s="40">
        <v>3583</v>
      </c>
      <c r="B3584" s="18" t="s">
        <v>323</v>
      </c>
      <c r="C3584" s="43" t="s">
        <v>244</v>
      </c>
      <c r="D3584" s="41"/>
      <c r="E3584" s="41">
        <v>188</v>
      </c>
      <c r="F3584" s="41">
        <v>2015</v>
      </c>
      <c r="G3584" s="4">
        <v>171.053</v>
      </c>
      <c r="H3584" s="4">
        <v>176.06700000000001</v>
      </c>
      <c r="I3584" s="4">
        <v>176.77199999999999</v>
      </c>
      <c r="J3584" s="4">
        <v>194.322</v>
      </c>
      <c r="K3584" s="4">
        <v>202.49</v>
      </c>
      <c r="L3584" s="4">
        <v>203.929</v>
      </c>
      <c r="M3584" s="4">
        <v>193.15700000000001</v>
      </c>
      <c r="N3584" s="4">
        <v>172.56200000000001</v>
      </c>
      <c r="O3584" s="4">
        <v>153.92400000000001</v>
      </c>
      <c r="P3584" s="4">
        <v>158.16</v>
      </c>
      <c r="Q3584" s="4">
        <v>151.09200000000001</v>
      </c>
      <c r="R3584" s="4">
        <v>125.40900000000001</v>
      </c>
      <c r="S3584" s="4">
        <v>95.016000000000005</v>
      </c>
      <c r="T3584" s="4">
        <v>79.179000000000002</v>
      </c>
      <c r="U3584" s="4">
        <v>56.570999999999998</v>
      </c>
      <c r="V3584" s="4">
        <v>40.840000000000003</v>
      </c>
      <c r="W3584" s="4">
        <v>27.335999999999999</v>
      </c>
      <c r="X3584" s="4">
        <v>15.702</v>
      </c>
      <c r="Y3584" s="4">
        <v>6.5780000000000003</v>
      </c>
      <c r="Z3584" s="4">
        <v>1.839</v>
      </c>
      <c r="AA3584" s="4">
        <v>0.30199999999999999</v>
      </c>
    </row>
    <row r="3585" spans="1:27" s="6" customFormat="1" x14ac:dyDescent="0.3">
      <c r="A3585" s="40">
        <v>3584</v>
      </c>
      <c r="B3585" s="18" t="s">
        <v>323</v>
      </c>
      <c r="C3585" s="43" t="s">
        <v>244</v>
      </c>
      <c r="D3585" s="41"/>
      <c r="E3585" s="41">
        <v>188</v>
      </c>
      <c r="F3585" s="41">
        <v>2020</v>
      </c>
      <c r="G3585" s="4">
        <v>166.411</v>
      </c>
      <c r="H3585" s="4">
        <v>171.02500000000001</v>
      </c>
      <c r="I3585" s="4">
        <v>176.46600000000001</v>
      </c>
      <c r="J3585" s="4">
        <v>177.428</v>
      </c>
      <c r="K3585" s="4">
        <v>195.06899999999999</v>
      </c>
      <c r="L3585" s="4">
        <v>203.291</v>
      </c>
      <c r="M3585" s="4">
        <v>204.58</v>
      </c>
      <c r="N3585" s="4">
        <v>193.5</v>
      </c>
      <c r="O3585" s="4">
        <v>172.53899999999999</v>
      </c>
      <c r="P3585" s="4">
        <v>153.43299999999999</v>
      </c>
      <c r="Q3585" s="4">
        <v>156.87700000000001</v>
      </c>
      <c r="R3585" s="4">
        <v>148.83500000000001</v>
      </c>
      <c r="S3585" s="4">
        <v>122.25700000000001</v>
      </c>
      <c r="T3585" s="4">
        <v>91.120999999999995</v>
      </c>
      <c r="U3585" s="4">
        <v>73.965000000000003</v>
      </c>
      <c r="V3585" s="4">
        <v>50.542000000000002</v>
      </c>
      <c r="W3585" s="4">
        <v>33.667999999999999</v>
      </c>
      <c r="X3585" s="4">
        <v>19.626000000000001</v>
      </c>
      <c r="Y3585" s="4">
        <v>9.0139999999999993</v>
      </c>
      <c r="Z3585" s="4">
        <v>2.6379999999999999</v>
      </c>
      <c r="AA3585" s="4">
        <v>0.43099999999999999</v>
      </c>
    </row>
    <row r="3586" spans="1:27" s="6" customFormat="1" x14ac:dyDescent="0.3">
      <c r="A3586" s="40">
        <v>3585</v>
      </c>
      <c r="B3586" s="18" t="s">
        <v>323</v>
      </c>
      <c r="C3586" s="43" t="s">
        <v>244</v>
      </c>
      <c r="D3586" s="41"/>
      <c r="E3586" s="41">
        <v>188</v>
      </c>
      <c r="F3586" s="41">
        <v>2025</v>
      </c>
      <c r="G3586" s="4">
        <v>159.40100000000001</v>
      </c>
      <c r="H3586" s="4">
        <v>166.386</v>
      </c>
      <c r="I3586" s="4">
        <v>171.351</v>
      </c>
      <c r="J3586" s="4">
        <v>176.988</v>
      </c>
      <c r="K3586" s="4">
        <v>178.03100000000001</v>
      </c>
      <c r="L3586" s="4">
        <v>195.69399999999999</v>
      </c>
      <c r="M3586" s="4">
        <v>203.77500000000001</v>
      </c>
      <c r="N3586" s="4">
        <v>204.762</v>
      </c>
      <c r="O3586" s="4">
        <v>193.31</v>
      </c>
      <c r="P3586" s="4">
        <v>171.905</v>
      </c>
      <c r="Q3586" s="4">
        <v>152.25399999999999</v>
      </c>
      <c r="R3586" s="4">
        <v>154.66999999999999</v>
      </c>
      <c r="S3586" s="4">
        <v>145.33500000000001</v>
      </c>
      <c r="T3586" s="4">
        <v>117.601</v>
      </c>
      <c r="U3586" s="4">
        <v>85.55</v>
      </c>
      <c r="V3586" s="4">
        <v>66.608000000000004</v>
      </c>
      <c r="W3586" s="4">
        <v>42.19</v>
      </c>
      <c r="X3586" s="4">
        <v>24.626000000000001</v>
      </c>
      <c r="Y3586" s="4">
        <v>11.56</v>
      </c>
      <c r="Z3586" s="4">
        <v>3.7389999999999999</v>
      </c>
      <c r="AA3586" s="4">
        <v>0.63800000000000001</v>
      </c>
    </row>
    <row r="3587" spans="1:27" s="6" customFormat="1" x14ac:dyDescent="0.3">
      <c r="A3587" s="40">
        <v>3586</v>
      </c>
      <c r="B3587" s="18" t="s">
        <v>323</v>
      </c>
      <c r="C3587" s="43" t="s">
        <v>244</v>
      </c>
      <c r="D3587" s="41"/>
      <c r="E3587" s="41">
        <v>188</v>
      </c>
      <c r="F3587" s="41">
        <v>2030</v>
      </c>
      <c r="G3587" s="4">
        <v>152.98400000000001</v>
      </c>
      <c r="H3587" s="4">
        <v>159.375</v>
      </c>
      <c r="I3587" s="4">
        <v>166.64099999999999</v>
      </c>
      <c r="J3587" s="4">
        <v>171.76400000000001</v>
      </c>
      <c r="K3587" s="4">
        <v>177.45599999999999</v>
      </c>
      <c r="L3587" s="4">
        <v>178.53399999999999</v>
      </c>
      <c r="M3587" s="4">
        <v>196.05699999999999</v>
      </c>
      <c r="N3587" s="4">
        <v>203.85900000000001</v>
      </c>
      <c r="O3587" s="4">
        <v>204.47</v>
      </c>
      <c r="P3587" s="4">
        <v>192.54400000000001</v>
      </c>
      <c r="Q3587" s="4">
        <v>170.596</v>
      </c>
      <c r="R3587" s="4">
        <v>150.24799999999999</v>
      </c>
      <c r="S3587" s="4">
        <v>151.28800000000001</v>
      </c>
      <c r="T3587" s="4">
        <v>140.20400000000001</v>
      </c>
      <c r="U3587" s="4">
        <v>110.925</v>
      </c>
      <c r="V3587" s="4">
        <v>77.613</v>
      </c>
      <c r="W3587" s="4">
        <v>56.252000000000002</v>
      </c>
      <c r="X3587" s="4">
        <v>31.402999999999999</v>
      </c>
      <c r="Y3587" s="4">
        <v>14.865</v>
      </c>
      <c r="Z3587" s="4">
        <v>4.9539999999999997</v>
      </c>
      <c r="AA3587" s="4">
        <v>0.94</v>
      </c>
    </row>
    <row r="3588" spans="1:27" s="6" customFormat="1" x14ac:dyDescent="0.3">
      <c r="A3588" s="40">
        <v>3587</v>
      </c>
      <c r="B3588" s="18" t="s">
        <v>323</v>
      </c>
      <c r="C3588" s="43" t="s">
        <v>244</v>
      </c>
      <c r="D3588" s="41"/>
      <c r="E3588" s="41">
        <v>188</v>
      </c>
      <c r="F3588" s="41">
        <v>2035</v>
      </c>
      <c r="G3588" s="4">
        <v>147.31899999999999</v>
      </c>
      <c r="H3588" s="4">
        <v>152.95099999999999</v>
      </c>
      <c r="I3588" s="4">
        <v>159.57400000000001</v>
      </c>
      <c r="J3588" s="4">
        <v>166.964</v>
      </c>
      <c r="K3588" s="4">
        <v>172.11699999999999</v>
      </c>
      <c r="L3588" s="4">
        <v>177.82499999999999</v>
      </c>
      <c r="M3588" s="4">
        <v>178.809</v>
      </c>
      <c r="N3588" s="4">
        <v>196.07599999999999</v>
      </c>
      <c r="O3588" s="4">
        <v>203.52</v>
      </c>
      <c r="P3588" s="4">
        <v>203.642</v>
      </c>
      <c r="Q3588" s="4">
        <v>191.11500000000001</v>
      </c>
      <c r="R3588" s="4">
        <v>168.46700000000001</v>
      </c>
      <c r="S3588" s="4">
        <v>147.19499999999999</v>
      </c>
      <c r="T3588" s="4">
        <v>146.334</v>
      </c>
      <c r="U3588" s="4">
        <v>132.79499999999999</v>
      </c>
      <c r="V3588" s="4">
        <v>101.29900000000001</v>
      </c>
      <c r="W3588" s="4">
        <v>66.230999999999995</v>
      </c>
      <c r="X3588" s="4">
        <v>42.536000000000001</v>
      </c>
      <c r="Y3588" s="4">
        <v>19.384</v>
      </c>
      <c r="Z3588" s="4">
        <v>6.5670000000000002</v>
      </c>
      <c r="AA3588" s="4">
        <v>1.3049999999999999</v>
      </c>
    </row>
    <row r="3589" spans="1:27" s="6" customFormat="1" x14ac:dyDescent="0.3">
      <c r="A3589" s="40">
        <v>3588</v>
      </c>
      <c r="B3589" s="18" t="s">
        <v>323</v>
      </c>
      <c r="C3589" s="43" t="s">
        <v>244</v>
      </c>
      <c r="D3589" s="41"/>
      <c r="E3589" s="41">
        <v>188</v>
      </c>
      <c r="F3589" s="41">
        <v>2040</v>
      </c>
      <c r="G3589" s="4">
        <v>142.51499999999999</v>
      </c>
      <c r="H3589" s="4">
        <v>147.304</v>
      </c>
      <c r="I3589" s="4">
        <v>153.16499999999999</v>
      </c>
      <c r="J3589" s="4">
        <v>159.91300000000001</v>
      </c>
      <c r="K3589" s="4">
        <v>167.34</v>
      </c>
      <c r="L3589" s="4">
        <v>172.50899999999999</v>
      </c>
      <c r="M3589" s="4">
        <v>178.12299999999999</v>
      </c>
      <c r="N3589" s="4">
        <v>178.90199999999999</v>
      </c>
      <c r="O3589" s="4">
        <v>195.81299999999999</v>
      </c>
      <c r="P3589" s="4">
        <v>202.77</v>
      </c>
      <c r="Q3589" s="4">
        <v>202.23</v>
      </c>
      <c r="R3589" s="4">
        <v>188.887</v>
      </c>
      <c r="S3589" s="4">
        <v>165.291</v>
      </c>
      <c r="T3589" s="4">
        <v>142.732</v>
      </c>
      <c r="U3589" s="4">
        <v>139.14099999999999</v>
      </c>
      <c r="V3589" s="4">
        <v>122.026</v>
      </c>
      <c r="W3589" s="4">
        <v>87.296999999999997</v>
      </c>
      <c r="X3589" s="4">
        <v>50.851999999999997</v>
      </c>
      <c r="Y3589" s="4">
        <v>26.847999999999999</v>
      </c>
      <c r="Z3589" s="4">
        <v>8.8369999999999997</v>
      </c>
      <c r="AA3589" s="4">
        <v>1.8049999999999999</v>
      </c>
    </row>
    <row r="3590" spans="1:27" s="6" customFormat="1" x14ac:dyDescent="0.3">
      <c r="A3590" s="40">
        <v>3589</v>
      </c>
      <c r="B3590" s="18" t="s">
        <v>323</v>
      </c>
      <c r="C3590" s="43" t="s">
        <v>244</v>
      </c>
      <c r="D3590" s="41"/>
      <c r="E3590" s="41">
        <v>188</v>
      </c>
      <c r="F3590" s="41">
        <v>2045</v>
      </c>
      <c r="G3590" s="4">
        <v>139.09899999999999</v>
      </c>
      <c r="H3590" s="4">
        <v>142.518</v>
      </c>
      <c r="I3590" s="4">
        <v>147.52699999999999</v>
      </c>
      <c r="J3590" s="4">
        <v>153.52000000000001</v>
      </c>
      <c r="K3590" s="4">
        <v>160.31100000000001</v>
      </c>
      <c r="L3590" s="4">
        <v>167.75700000000001</v>
      </c>
      <c r="M3590" s="4">
        <v>172.83799999999999</v>
      </c>
      <c r="N3590" s="4">
        <v>178.24799999999999</v>
      </c>
      <c r="O3590" s="4">
        <v>178.74299999999999</v>
      </c>
      <c r="P3590" s="4">
        <v>195.17500000000001</v>
      </c>
      <c r="Q3590" s="4">
        <v>201.476</v>
      </c>
      <c r="R3590" s="4">
        <v>200.04</v>
      </c>
      <c r="S3590" s="4">
        <v>185.58500000000001</v>
      </c>
      <c r="T3590" s="4">
        <v>160.649</v>
      </c>
      <c r="U3590" s="4">
        <v>136.21700000000001</v>
      </c>
      <c r="V3590" s="4">
        <v>128.596</v>
      </c>
      <c r="W3590" s="4">
        <v>106.13800000000001</v>
      </c>
      <c r="X3590" s="4">
        <v>68.001000000000005</v>
      </c>
      <c r="Y3590" s="4">
        <v>32.79</v>
      </c>
      <c r="Z3590" s="4">
        <v>12.618</v>
      </c>
      <c r="AA3590" s="4">
        <v>2.5259999999999998</v>
      </c>
    </row>
    <row r="3591" spans="1:27" s="6" customFormat="1" x14ac:dyDescent="0.3">
      <c r="A3591" s="40">
        <v>3590</v>
      </c>
      <c r="B3591" s="18" t="s">
        <v>323</v>
      </c>
      <c r="C3591" s="43" t="s">
        <v>244</v>
      </c>
      <c r="D3591" s="41"/>
      <c r="E3591" s="41">
        <v>188</v>
      </c>
      <c r="F3591" s="41">
        <v>2050</v>
      </c>
      <c r="G3591" s="4">
        <v>135.726</v>
      </c>
      <c r="H3591" s="4">
        <v>139.114</v>
      </c>
      <c r="I3591" s="4">
        <v>142.751</v>
      </c>
      <c r="J3591" s="4">
        <v>147.89500000000001</v>
      </c>
      <c r="K3591" s="4">
        <v>153.93899999999999</v>
      </c>
      <c r="L3591" s="4">
        <v>160.75200000000001</v>
      </c>
      <c r="M3591" s="4">
        <v>168.114</v>
      </c>
      <c r="N3591" s="4">
        <v>173.00299999999999</v>
      </c>
      <c r="O3591" s="4">
        <v>178.12899999999999</v>
      </c>
      <c r="P3591" s="4">
        <v>178.239</v>
      </c>
      <c r="Q3591" s="4">
        <v>194.03899999999999</v>
      </c>
      <c r="R3591" s="4">
        <v>199.459</v>
      </c>
      <c r="S3591" s="4">
        <v>196.809</v>
      </c>
      <c r="T3591" s="4">
        <v>180.76300000000001</v>
      </c>
      <c r="U3591" s="4">
        <v>153.82499999999999</v>
      </c>
      <c r="V3591" s="4">
        <v>126.559</v>
      </c>
      <c r="W3591" s="4">
        <v>112.807</v>
      </c>
      <c r="X3591" s="4">
        <v>83.79</v>
      </c>
      <c r="Y3591" s="4">
        <v>44.734999999999999</v>
      </c>
      <c r="Z3591" s="4">
        <v>15.865</v>
      </c>
      <c r="AA3591" s="4">
        <v>3.7170000000000001</v>
      </c>
    </row>
    <row r="3592" spans="1:27" s="6" customFormat="1" x14ac:dyDescent="0.3">
      <c r="A3592" s="40">
        <v>3591</v>
      </c>
      <c r="B3592" s="18" t="s">
        <v>323</v>
      </c>
      <c r="C3592" s="43" t="s">
        <v>244</v>
      </c>
      <c r="D3592" s="41"/>
      <c r="E3592" s="41">
        <v>188</v>
      </c>
      <c r="F3592" s="41">
        <v>2055</v>
      </c>
      <c r="G3592" s="4">
        <v>132.18100000000001</v>
      </c>
      <c r="H3592" s="4">
        <v>135.74600000000001</v>
      </c>
      <c r="I3592" s="4">
        <v>139.34299999999999</v>
      </c>
      <c r="J3592" s="4">
        <v>143.108</v>
      </c>
      <c r="K3592" s="4">
        <v>148.30199999999999</v>
      </c>
      <c r="L3592" s="4">
        <v>154.369</v>
      </c>
      <c r="M3592" s="4">
        <v>161.11000000000001</v>
      </c>
      <c r="N3592" s="4">
        <v>168.28399999999999</v>
      </c>
      <c r="O3592" s="4">
        <v>172.92</v>
      </c>
      <c r="P3592" s="4">
        <v>177.67599999999999</v>
      </c>
      <c r="Q3592" s="4">
        <v>177.292</v>
      </c>
      <c r="R3592" s="4">
        <v>192.24299999999999</v>
      </c>
      <c r="S3592" s="4">
        <v>196.483</v>
      </c>
      <c r="T3592" s="4">
        <v>192.07300000000001</v>
      </c>
      <c r="U3592" s="4">
        <v>173.625</v>
      </c>
      <c r="V3592" s="4">
        <v>143.61199999999999</v>
      </c>
      <c r="W3592" s="4">
        <v>111.896</v>
      </c>
      <c r="X3592" s="4">
        <v>90.171000000000006</v>
      </c>
      <c r="Y3592" s="4">
        <v>56.170999999999999</v>
      </c>
      <c r="Z3592" s="4">
        <v>22.251999999999999</v>
      </c>
      <c r="AA3592" s="4">
        <v>4.9669999999999996</v>
      </c>
    </row>
    <row r="3593" spans="1:27" s="6" customFormat="1" x14ac:dyDescent="0.3">
      <c r="A3593" s="40">
        <v>3592</v>
      </c>
      <c r="B3593" s="18" t="s">
        <v>323</v>
      </c>
      <c r="C3593" s="43" t="s">
        <v>244</v>
      </c>
      <c r="D3593" s="41"/>
      <c r="E3593" s="41">
        <v>188</v>
      </c>
      <c r="F3593" s="41">
        <v>2060</v>
      </c>
      <c r="G3593" s="4">
        <v>128.303</v>
      </c>
      <c r="H3593" s="4">
        <v>132.209</v>
      </c>
      <c r="I3593" s="4">
        <v>135.96299999999999</v>
      </c>
      <c r="J3593" s="4">
        <v>139.68600000000001</v>
      </c>
      <c r="K3593" s="4">
        <v>143.506</v>
      </c>
      <c r="L3593" s="4">
        <v>148.71799999999999</v>
      </c>
      <c r="M3593" s="4">
        <v>154.71700000000001</v>
      </c>
      <c r="N3593" s="4">
        <v>161.29</v>
      </c>
      <c r="O3593" s="4">
        <v>168.233</v>
      </c>
      <c r="P3593" s="4">
        <v>172.52</v>
      </c>
      <c r="Q3593" s="4">
        <v>176.80799999999999</v>
      </c>
      <c r="R3593" s="4">
        <v>175.78200000000001</v>
      </c>
      <c r="S3593" s="4">
        <v>189.59800000000001</v>
      </c>
      <c r="T3593" s="4">
        <v>192.11799999999999</v>
      </c>
      <c r="U3593" s="4">
        <v>185.023</v>
      </c>
      <c r="V3593" s="4">
        <v>162.82599999999999</v>
      </c>
      <c r="W3593" s="4">
        <v>127.899</v>
      </c>
      <c r="X3593" s="4">
        <v>90.481999999999999</v>
      </c>
      <c r="Y3593" s="4">
        <v>61.527000000000001</v>
      </c>
      <c r="Z3593" s="4">
        <v>28.687999999999999</v>
      </c>
      <c r="AA3593" s="4">
        <v>7.1289999999999996</v>
      </c>
    </row>
    <row r="3594" spans="1:27" s="6" customFormat="1" x14ac:dyDescent="0.3">
      <c r="A3594" s="40">
        <v>3593</v>
      </c>
      <c r="B3594" s="18" t="s">
        <v>323</v>
      </c>
      <c r="C3594" s="43" t="s">
        <v>244</v>
      </c>
      <c r="D3594" s="41"/>
      <c r="E3594" s="41">
        <v>188</v>
      </c>
      <c r="F3594" s="41">
        <v>2065</v>
      </c>
      <c r="G3594" s="4">
        <v>124.96599999999999</v>
      </c>
      <c r="H3594" s="4">
        <v>128.33000000000001</v>
      </c>
      <c r="I3594" s="4">
        <v>132.423</v>
      </c>
      <c r="J3594" s="4">
        <v>136.291</v>
      </c>
      <c r="K3594" s="4">
        <v>140.06399999999999</v>
      </c>
      <c r="L3594" s="4">
        <v>143.911</v>
      </c>
      <c r="M3594" s="4">
        <v>149.05600000000001</v>
      </c>
      <c r="N3594" s="4">
        <v>154.911</v>
      </c>
      <c r="O3594" s="4">
        <v>161.26599999999999</v>
      </c>
      <c r="P3594" s="4">
        <v>167.88900000000001</v>
      </c>
      <c r="Q3594" s="4">
        <v>171.74</v>
      </c>
      <c r="R3594" s="4">
        <v>175.422</v>
      </c>
      <c r="S3594" s="4">
        <v>173.55600000000001</v>
      </c>
      <c r="T3594" s="4">
        <v>185.714</v>
      </c>
      <c r="U3594" s="4">
        <v>185.56700000000001</v>
      </c>
      <c r="V3594" s="4">
        <v>174.25899999999999</v>
      </c>
      <c r="W3594" s="4">
        <v>146.02099999999999</v>
      </c>
      <c r="X3594" s="4">
        <v>104.58499999999999</v>
      </c>
      <c r="Y3594" s="4">
        <v>62.813000000000002</v>
      </c>
      <c r="Z3594" s="4">
        <v>32.252000000000002</v>
      </c>
      <c r="AA3594" s="4">
        <v>9.69</v>
      </c>
    </row>
    <row r="3595" spans="1:27" s="6" customFormat="1" x14ac:dyDescent="0.3">
      <c r="A3595" s="40">
        <v>3594</v>
      </c>
      <c r="B3595" s="18" t="s">
        <v>323</v>
      </c>
      <c r="C3595" s="43" t="s">
        <v>244</v>
      </c>
      <c r="D3595" s="41"/>
      <c r="E3595" s="41">
        <v>188</v>
      </c>
      <c r="F3595" s="41">
        <v>2070</v>
      </c>
      <c r="G3595" s="4">
        <v>122.006</v>
      </c>
      <c r="H3595" s="4">
        <v>125</v>
      </c>
      <c r="I3595" s="4">
        <v>128.53</v>
      </c>
      <c r="J3595" s="4">
        <v>132.72999999999999</v>
      </c>
      <c r="K3595" s="4">
        <v>136.661</v>
      </c>
      <c r="L3595" s="4">
        <v>140.46</v>
      </c>
      <c r="M3595" s="4">
        <v>144.24199999999999</v>
      </c>
      <c r="N3595" s="4">
        <v>149.24700000000001</v>
      </c>
      <c r="O3595" s="4">
        <v>154.90899999999999</v>
      </c>
      <c r="P3595" s="4">
        <v>160.97300000000001</v>
      </c>
      <c r="Q3595" s="4">
        <v>167.208</v>
      </c>
      <c r="R3595" s="4">
        <v>170.50399999999999</v>
      </c>
      <c r="S3595" s="4">
        <v>173.387</v>
      </c>
      <c r="T3595" s="4">
        <v>170.285</v>
      </c>
      <c r="U3595" s="4">
        <v>179.83699999999999</v>
      </c>
      <c r="V3595" s="4">
        <v>175.49</v>
      </c>
      <c r="W3595" s="4">
        <v>157.32599999999999</v>
      </c>
      <c r="X3595" s="4">
        <v>120.706</v>
      </c>
      <c r="Y3595" s="4">
        <v>73.846000000000004</v>
      </c>
      <c r="Z3595" s="4">
        <v>33.79</v>
      </c>
      <c r="AA3595" s="4">
        <v>11.727</v>
      </c>
    </row>
    <row r="3596" spans="1:27" s="6" customFormat="1" x14ac:dyDescent="0.3">
      <c r="A3596" s="40">
        <v>3595</v>
      </c>
      <c r="B3596" s="18" t="s">
        <v>323</v>
      </c>
      <c r="C3596" s="43" t="s">
        <v>244</v>
      </c>
      <c r="D3596" s="41"/>
      <c r="E3596" s="41">
        <v>188</v>
      </c>
      <c r="F3596" s="41">
        <v>2075</v>
      </c>
      <c r="G3596" s="4">
        <v>119.467</v>
      </c>
      <c r="H3596" s="4">
        <v>122.05</v>
      </c>
      <c r="I3596" s="4">
        <v>125.197</v>
      </c>
      <c r="J3596" s="4">
        <v>128.81399999999999</v>
      </c>
      <c r="K3596" s="4">
        <v>133.05099999999999</v>
      </c>
      <c r="L3596" s="4">
        <v>137.02600000000001</v>
      </c>
      <c r="M3596" s="4">
        <v>140.75700000000001</v>
      </c>
      <c r="N3596" s="4">
        <v>144.44300000000001</v>
      </c>
      <c r="O3596" s="4">
        <v>149.25</v>
      </c>
      <c r="P3596" s="4">
        <v>154.66999999999999</v>
      </c>
      <c r="Q3596" s="4">
        <v>160.387</v>
      </c>
      <c r="R3596" s="4">
        <v>166.11500000000001</v>
      </c>
      <c r="S3596" s="4">
        <v>168.71299999999999</v>
      </c>
      <c r="T3596" s="4">
        <v>170.393</v>
      </c>
      <c r="U3596" s="4">
        <v>165.297</v>
      </c>
      <c r="V3596" s="4">
        <v>170.721</v>
      </c>
      <c r="W3596" s="4">
        <v>159.428</v>
      </c>
      <c r="X3596" s="4">
        <v>131.38399999999999</v>
      </c>
      <c r="Y3596" s="4">
        <v>86.616</v>
      </c>
      <c r="Z3596" s="4">
        <v>40.728000000000002</v>
      </c>
      <c r="AA3596" s="4">
        <v>13.143000000000001</v>
      </c>
    </row>
    <row r="3597" spans="1:27" s="6" customFormat="1" x14ac:dyDescent="0.3">
      <c r="A3597" s="40">
        <v>3596</v>
      </c>
      <c r="B3597" s="18" t="s">
        <v>323</v>
      </c>
      <c r="C3597" s="43" t="s">
        <v>244</v>
      </c>
      <c r="D3597" s="41"/>
      <c r="E3597" s="41">
        <v>188</v>
      </c>
      <c r="F3597" s="41">
        <v>2080</v>
      </c>
      <c r="G3597" s="4">
        <v>117.152</v>
      </c>
      <c r="H3597" s="4">
        <v>119.505</v>
      </c>
      <c r="I3597" s="4">
        <v>122.236</v>
      </c>
      <c r="J3597" s="4">
        <v>125.46</v>
      </c>
      <c r="K3597" s="4">
        <v>129.119</v>
      </c>
      <c r="L3597" s="4">
        <v>133.40199999999999</v>
      </c>
      <c r="M3597" s="4">
        <v>137.316</v>
      </c>
      <c r="N3597" s="4">
        <v>140.95099999999999</v>
      </c>
      <c r="O3597" s="4">
        <v>144.46</v>
      </c>
      <c r="P3597" s="4">
        <v>149.04900000000001</v>
      </c>
      <c r="Q3597" s="4">
        <v>154.16</v>
      </c>
      <c r="R3597" s="4">
        <v>159.42500000000001</v>
      </c>
      <c r="S3597" s="4">
        <v>164.52099999999999</v>
      </c>
      <c r="T3597" s="4">
        <v>166.029</v>
      </c>
      <c r="U3597" s="4">
        <v>165.768</v>
      </c>
      <c r="V3597" s="4">
        <v>157.47300000000001</v>
      </c>
      <c r="W3597" s="4">
        <v>156.00800000000001</v>
      </c>
      <c r="X3597" s="4">
        <v>134.43899999999999</v>
      </c>
      <c r="Y3597" s="4">
        <v>95.771000000000001</v>
      </c>
      <c r="Z3597" s="4">
        <v>48.969000000000001</v>
      </c>
      <c r="AA3597" s="4">
        <v>16.079999999999998</v>
      </c>
    </row>
    <row r="3598" spans="1:27" s="6" customFormat="1" x14ac:dyDescent="0.3">
      <c r="A3598" s="40">
        <v>3597</v>
      </c>
      <c r="B3598" s="18" t="s">
        <v>323</v>
      </c>
      <c r="C3598" s="43" t="s">
        <v>244</v>
      </c>
      <c r="D3598" s="41"/>
      <c r="E3598" s="41">
        <v>188</v>
      </c>
      <c r="F3598" s="41">
        <v>2085</v>
      </c>
      <c r="G3598" s="4">
        <v>114.67700000000001</v>
      </c>
      <c r="H3598" s="4">
        <v>117.176</v>
      </c>
      <c r="I3598" s="4">
        <v>119.68300000000001</v>
      </c>
      <c r="J3598" s="4">
        <v>122.476</v>
      </c>
      <c r="K3598" s="4">
        <v>125.748</v>
      </c>
      <c r="L3598" s="4">
        <v>129.45699999999999</v>
      </c>
      <c r="M3598" s="4">
        <v>133.71</v>
      </c>
      <c r="N3598" s="4">
        <v>137.50700000000001</v>
      </c>
      <c r="O3598" s="4">
        <v>140.99299999999999</v>
      </c>
      <c r="P3598" s="4">
        <v>144.298</v>
      </c>
      <c r="Q3598" s="4">
        <v>148.6</v>
      </c>
      <c r="R3598" s="4">
        <v>153.30600000000001</v>
      </c>
      <c r="S3598" s="4">
        <v>158.04300000000001</v>
      </c>
      <c r="T3598" s="4">
        <v>162.10499999999999</v>
      </c>
      <c r="U3598" s="4">
        <v>161.869</v>
      </c>
      <c r="V3598" s="4">
        <v>158.465</v>
      </c>
      <c r="W3598" s="4">
        <v>144.72200000000001</v>
      </c>
      <c r="X3598" s="4">
        <v>132.81299999999999</v>
      </c>
      <c r="Y3598" s="4">
        <v>99.527000000000001</v>
      </c>
      <c r="Z3598" s="4">
        <v>55.503</v>
      </c>
      <c r="AA3598" s="4">
        <v>20.082000000000001</v>
      </c>
    </row>
    <row r="3599" spans="1:27" s="6" customFormat="1" x14ac:dyDescent="0.3">
      <c r="A3599" s="40">
        <v>3598</v>
      </c>
      <c r="B3599" s="18" t="s">
        <v>323</v>
      </c>
      <c r="C3599" s="43" t="s">
        <v>244</v>
      </c>
      <c r="D3599" s="41"/>
      <c r="E3599" s="41">
        <v>188</v>
      </c>
      <c r="F3599" s="41">
        <v>2090</v>
      </c>
      <c r="G3599" s="4">
        <v>112.16200000000001</v>
      </c>
      <c r="H3599" s="4">
        <v>114.7</v>
      </c>
      <c r="I3599" s="4">
        <v>117.34399999999999</v>
      </c>
      <c r="J3599" s="4">
        <v>119.905</v>
      </c>
      <c r="K3599" s="4">
        <v>122.744</v>
      </c>
      <c r="L3599" s="4">
        <v>126.063</v>
      </c>
      <c r="M3599" s="4">
        <v>129.74600000000001</v>
      </c>
      <c r="N3599" s="4">
        <v>133.89099999999999</v>
      </c>
      <c r="O3599" s="4">
        <v>137.553</v>
      </c>
      <c r="P3599" s="4">
        <v>140.85499999999999</v>
      </c>
      <c r="Q3599" s="4">
        <v>143.90600000000001</v>
      </c>
      <c r="R3599" s="4">
        <v>147.85400000000001</v>
      </c>
      <c r="S3599" s="4">
        <v>152.1</v>
      </c>
      <c r="T3599" s="4">
        <v>155.922</v>
      </c>
      <c r="U3599" s="4">
        <v>158.358</v>
      </c>
      <c r="V3599" s="4">
        <v>155.22999999999999</v>
      </c>
      <c r="W3599" s="4">
        <v>146.411</v>
      </c>
      <c r="X3599" s="4">
        <v>124.31699999999999</v>
      </c>
      <c r="Y3599" s="4">
        <v>99.784999999999997</v>
      </c>
      <c r="Z3599" s="4">
        <v>59.070999999999998</v>
      </c>
      <c r="AA3599" s="4">
        <v>24.114000000000001</v>
      </c>
    </row>
    <row r="3600" spans="1:27" s="6" customFormat="1" x14ac:dyDescent="0.3">
      <c r="A3600" s="40">
        <v>3599</v>
      </c>
      <c r="B3600" s="18" t="s">
        <v>323</v>
      </c>
      <c r="C3600" s="43" t="s">
        <v>244</v>
      </c>
      <c r="D3600" s="41"/>
      <c r="E3600" s="41">
        <v>188</v>
      </c>
      <c r="F3600" s="41">
        <v>2095</v>
      </c>
      <c r="G3600" s="4">
        <v>109.708</v>
      </c>
      <c r="H3600" s="4">
        <v>112.185</v>
      </c>
      <c r="I3600" s="4">
        <v>114.85299999999999</v>
      </c>
      <c r="J3600" s="4">
        <v>117.547</v>
      </c>
      <c r="K3600" s="4">
        <v>120.152</v>
      </c>
      <c r="L3600" s="4">
        <v>123.033</v>
      </c>
      <c r="M3600" s="4">
        <v>126.331</v>
      </c>
      <c r="N3600" s="4">
        <v>129.91399999999999</v>
      </c>
      <c r="O3600" s="4">
        <v>133.93899999999999</v>
      </c>
      <c r="P3600" s="4">
        <v>137.435</v>
      </c>
      <c r="Q3600" s="4">
        <v>140.511</v>
      </c>
      <c r="R3600" s="4">
        <v>143.251</v>
      </c>
      <c r="S3600" s="4">
        <v>146.80000000000001</v>
      </c>
      <c r="T3600" s="4">
        <v>150.23599999999999</v>
      </c>
      <c r="U3600" s="4">
        <v>152.59899999999999</v>
      </c>
      <c r="V3600" s="4">
        <v>152.31200000000001</v>
      </c>
      <c r="W3600" s="4">
        <v>144.136</v>
      </c>
      <c r="X3600" s="4">
        <v>126.833</v>
      </c>
      <c r="Y3600" s="4">
        <v>94.716999999999999</v>
      </c>
      <c r="Z3600" s="4">
        <v>60.593000000000004</v>
      </c>
      <c r="AA3600" s="4">
        <v>27.401</v>
      </c>
    </row>
    <row r="3601" spans="1:27" s="6" customFormat="1" x14ac:dyDescent="0.3">
      <c r="A3601" s="40">
        <v>3600</v>
      </c>
      <c r="B3601" s="18" t="s">
        <v>323</v>
      </c>
      <c r="C3601" s="43" t="s">
        <v>244</v>
      </c>
      <c r="D3601" s="41"/>
      <c r="E3601" s="41">
        <v>188</v>
      </c>
      <c r="F3601" s="41">
        <v>2100</v>
      </c>
      <c r="G3601" s="4">
        <v>107.458</v>
      </c>
      <c r="H3601" s="4">
        <v>109.727</v>
      </c>
      <c r="I3601" s="4">
        <v>112.324</v>
      </c>
      <c r="J3601" s="4">
        <v>115.042</v>
      </c>
      <c r="K3601" s="4">
        <v>117.773</v>
      </c>
      <c r="L3601" s="4">
        <v>120.417</v>
      </c>
      <c r="M3601" s="4">
        <v>123.277</v>
      </c>
      <c r="N3601" s="4">
        <v>126.489</v>
      </c>
      <c r="O3601" s="4">
        <v>129.96299999999999</v>
      </c>
      <c r="P3601" s="4">
        <v>133.84</v>
      </c>
      <c r="Q3601" s="4">
        <v>137.13499999999999</v>
      </c>
      <c r="R3601" s="4">
        <v>139.93100000000001</v>
      </c>
      <c r="S3601" s="4">
        <v>142.328</v>
      </c>
      <c r="T3601" s="4">
        <v>145.161</v>
      </c>
      <c r="U3601" s="4">
        <v>147.28800000000001</v>
      </c>
      <c r="V3601" s="4">
        <v>147.18100000000001</v>
      </c>
      <c r="W3601" s="4">
        <v>142.09200000000001</v>
      </c>
      <c r="X3601" s="4">
        <v>125.86799999999999</v>
      </c>
      <c r="Y3601" s="4">
        <v>97.94</v>
      </c>
      <c r="Z3601" s="4">
        <v>58.804000000000002</v>
      </c>
      <c r="AA3601" s="4">
        <v>29.907</v>
      </c>
    </row>
    <row r="3602" spans="1:27" s="6" customFormat="1" x14ac:dyDescent="0.3">
      <c r="A3602" s="40">
        <v>3601</v>
      </c>
      <c r="B3602" s="18" t="s">
        <v>323</v>
      </c>
      <c r="C3602" s="43" t="s">
        <v>245</v>
      </c>
      <c r="D3602" s="41"/>
      <c r="E3602" s="41">
        <v>222</v>
      </c>
      <c r="F3602" s="41">
        <v>2015</v>
      </c>
      <c r="G3602" s="4">
        <v>283.34699999999998</v>
      </c>
      <c r="H3602" s="4">
        <v>288.45400000000001</v>
      </c>
      <c r="I3602" s="4">
        <v>302.39</v>
      </c>
      <c r="J3602" s="4">
        <v>335.12599999999998</v>
      </c>
      <c r="K3602" s="4">
        <v>319.27100000000002</v>
      </c>
      <c r="L3602" s="4">
        <v>270.255</v>
      </c>
      <c r="M3602" s="4">
        <v>238.108</v>
      </c>
      <c r="N3602" s="4">
        <v>224.102</v>
      </c>
      <c r="O3602" s="4">
        <v>203.06</v>
      </c>
      <c r="P3602" s="4">
        <v>181.11699999999999</v>
      </c>
      <c r="Q3602" s="4">
        <v>160.37799999999999</v>
      </c>
      <c r="R3602" s="4">
        <v>136.4</v>
      </c>
      <c r="S3602" s="4">
        <v>115.776</v>
      </c>
      <c r="T3602" s="4">
        <v>90.71</v>
      </c>
      <c r="U3602" s="4">
        <v>74.561000000000007</v>
      </c>
      <c r="V3602" s="4">
        <v>56.804000000000002</v>
      </c>
      <c r="W3602" s="4">
        <v>36.758000000000003</v>
      </c>
      <c r="X3602" s="4">
        <v>17.867000000000001</v>
      </c>
      <c r="Y3602" s="4">
        <v>6.5250000000000004</v>
      </c>
      <c r="Z3602" s="4">
        <v>1.3520000000000001</v>
      </c>
      <c r="AA3602" s="4">
        <v>0.14699999999999999</v>
      </c>
    </row>
    <row r="3603" spans="1:27" s="6" customFormat="1" x14ac:dyDescent="0.3">
      <c r="A3603" s="40">
        <v>3602</v>
      </c>
      <c r="B3603" s="18" t="s">
        <v>323</v>
      </c>
      <c r="C3603" s="43" t="s">
        <v>245</v>
      </c>
      <c r="D3603" s="41"/>
      <c r="E3603" s="41">
        <v>222</v>
      </c>
      <c r="F3603" s="41">
        <v>2020</v>
      </c>
      <c r="G3603" s="4">
        <v>280.334</v>
      </c>
      <c r="H3603" s="4">
        <v>277.44099999999997</v>
      </c>
      <c r="I3603" s="4">
        <v>281.762</v>
      </c>
      <c r="J3603" s="4">
        <v>290.69400000000002</v>
      </c>
      <c r="K3603" s="4">
        <v>320.87200000000001</v>
      </c>
      <c r="L3603" s="4">
        <v>305.709</v>
      </c>
      <c r="M3603" s="4">
        <v>258.77100000000002</v>
      </c>
      <c r="N3603" s="4">
        <v>228.74299999999999</v>
      </c>
      <c r="O3603" s="4">
        <v>215.39500000000001</v>
      </c>
      <c r="P3603" s="4">
        <v>195.14</v>
      </c>
      <c r="Q3603" s="4">
        <v>173.87299999999999</v>
      </c>
      <c r="R3603" s="4">
        <v>153.12</v>
      </c>
      <c r="S3603" s="4">
        <v>128.78800000000001</v>
      </c>
      <c r="T3603" s="4">
        <v>107.334</v>
      </c>
      <c r="U3603" s="4">
        <v>82.037999999999997</v>
      </c>
      <c r="V3603" s="4">
        <v>64.338999999999999</v>
      </c>
      <c r="W3603" s="4">
        <v>44.124000000000002</v>
      </c>
      <c r="X3603" s="4">
        <v>23.64</v>
      </c>
      <c r="Y3603" s="4">
        <v>8.6319999999999997</v>
      </c>
      <c r="Z3603" s="4">
        <v>2.109</v>
      </c>
      <c r="AA3603" s="4">
        <v>0.26300000000000001</v>
      </c>
    </row>
    <row r="3604" spans="1:27" s="6" customFormat="1" x14ac:dyDescent="0.3">
      <c r="A3604" s="40">
        <v>3603</v>
      </c>
      <c r="B3604" s="18" t="s">
        <v>323</v>
      </c>
      <c r="C3604" s="43" t="s">
        <v>245</v>
      </c>
      <c r="D3604" s="41"/>
      <c r="E3604" s="41">
        <v>222</v>
      </c>
      <c r="F3604" s="41">
        <v>2025</v>
      </c>
      <c r="G3604" s="4">
        <v>268.334</v>
      </c>
      <c r="H3604" s="4">
        <v>275.29899999999998</v>
      </c>
      <c r="I3604" s="4">
        <v>271.60899999999998</v>
      </c>
      <c r="J3604" s="4">
        <v>271.59100000000001</v>
      </c>
      <c r="K3604" s="4">
        <v>278.38600000000002</v>
      </c>
      <c r="L3604" s="4">
        <v>309.06299999999999</v>
      </c>
      <c r="M3604" s="4">
        <v>295.61099999999999</v>
      </c>
      <c r="N3604" s="4">
        <v>250.55799999999999</v>
      </c>
      <c r="O3604" s="4">
        <v>221.17099999999999</v>
      </c>
      <c r="P3604" s="4">
        <v>208.35499999999999</v>
      </c>
      <c r="Q3604" s="4">
        <v>188.54</v>
      </c>
      <c r="R3604" s="4">
        <v>167.11600000000001</v>
      </c>
      <c r="S3604" s="4">
        <v>145.727</v>
      </c>
      <c r="T3604" s="4">
        <v>120.471</v>
      </c>
      <c r="U3604" s="4">
        <v>98.033000000000001</v>
      </c>
      <c r="V3604" s="4">
        <v>71.554000000000002</v>
      </c>
      <c r="W3604" s="4">
        <v>50.783999999999999</v>
      </c>
      <c r="X3604" s="4">
        <v>29.074999999999999</v>
      </c>
      <c r="Y3604" s="4">
        <v>11.802</v>
      </c>
      <c r="Z3604" s="4">
        <v>2.9</v>
      </c>
      <c r="AA3604" s="4">
        <v>0.42799999999999999</v>
      </c>
    </row>
    <row r="3605" spans="1:27" s="6" customFormat="1" x14ac:dyDescent="0.3">
      <c r="A3605" s="40">
        <v>3604</v>
      </c>
      <c r="B3605" s="18" t="s">
        <v>323</v>
      </c>
      <c r="C3605" s="43" t="s">
        <v>245</v>
      </c>
      <c r="D3605" s="41"/>
      <c r="E3605" s="41">
        <v>222</v>
      </c>
      <c r="F3605" s="41">
        <v>2030</v>
      </c>
      <c r="G3605" s="4">
        <v>251.096</v>
      </c>
      <c r="H3605" s="4">
        <v>264.07100000000003</v>
      </c>
      <c r="I3605" s="4">
        <v>270.24599999999998</v>
      </c>
      <c r="J3605" s="4">
        <v>262.81900000000002</v>
      </c>
      <c r="K3605" s="4">
        <v>260.995</v>
      </c>
      <c r="L3605" s="4">
        <v>268.34199999999998</v>
      </c>
      <c r="M3605" s="4">
        <v>300.37599999999998</v>
      </c>
      <c r="N3605" s="4">
        <v>288.35399999999998</v>
      </c>
      <c r="O3605" s="4">
        <v>243.86799999999999</v>
      </c>
      <c r="P3605" s="4">
        <v>214.97499999999999</v>
      </c>
      <c r="Q3605" s="4">
        <v>202.322</v>
      </c>
      <c r="R3605" s="4">
        <v>182.18700000000001</v>
      </c>
      <c r="S3605" s="4">
        <v>160.011</v>
      </c>
      <c r="T3605" s="4">
        <v>137.36099999999999</v>
      </c>
      <c r="U3605" s="4">
        <v>110.94499999999999</v>
      </c>
      <c r="V3605" s="4">
        <v>86.396000000000001</v>
      </c>
      <c r="W3605" s="4">
        <v>57.390999999999998</v>
      </c>
      <c r="X3605" s="4">
        <v>34.311</v>
      </c>
      <c r="Y3605" s="4">
        <v>15.029</v>
      </c>
      <c r="Z3605" s="4">
        <v>4.141</v>
      </c>
      <c r="AA3605" s="4">
        <v>0.622</v>
      </c>
    </row>
    <row r="3606" spans="1:27" s="6" customFormat="1" x14ac:dyDescent="0.3">
      <c r="A3606" s="40">
        <v>3605</v>
      </c>
      <c r="B3606" s="18" t="s">
        <v>323</v>
      </c>
      <c r="C3606" s="43" t="s">
        <v>245</v>
      </c>
      <c r="D3606" s="41"/>
      <c r="E3606" s="41">
        <v>222</v>
      </c>
      <c r="F3606" s="41">
        <v>2035</v>
      </c>
      <c r="G3606" s="4">
        <v>232.43</v>
      </c>
      <c r="H3606" s="4">
        <v>246.98099999999999</v>
      </c>
      <c r="I3606" s="4">
        <v>259.07</v>
      </c>
      <c r="J3606" s="4">
        <v>261.52999999999997</v>
      </c>
      <c r="K3606" s="4">
        <v>252.36099999999999</v>
      </c>
      <c r="L3606" s="4">
        <v>251.18600000000001</v>
      </c>
      <c r="M3606" s="4">
        <v>260.072</v>
      </c>
      <c r="N3606" s="4">
        <v>293.37</v>
      </c>
      <c r="O3606" s="4">
        <v>281.68700000000001</v>
      </c>
      <c r="P3606" s="4">
        <v>237.74199999999999</v>
      </c>
      <c r="Q3606" s="4">
        <v>209.173</v>
      </c>
      <c r="R3606" s="4">
        <v>196.06800000000001</v>
      </c>
      <c r="S3606" s="4">
        <v>175.09700000000001</v>
      </c>
      <c r="T3606" s="4">
        <v>151.58600000000001</v>
      </c>
      <c r="U3606" s="4">
        <v>127.337</v>
      </c>
      <c r="V3606" s="4">
        <v>98.658000000000001</v>
      </c>
      <c r="W3606" s="4">
        <v>70.304000000000002</v>
      </c>
      <c r="X3606" s="4">
        <v>39.67</v>
      </c>
      <c r="Y3606" s="4">
        <v>18.318000000000001</v>
      </c>
      <c r="Z3606" s="4">
        <v>5.4909999999999997</v>
      </c>
      <c r="AA3606" s="4">
        <v>0.92100000000000004</v>
      </c>
    </row>
    <row r="3607" spans="1:27" s="6" customFormat="1" x14ac:dyDescent="0.3">
      <c r="A3607" s="40">
        <v>3606</v>
      </c>
      <c r="B3607" s="18" t="s">
        <v>323</v>
      </c>
      <c r="C3607" s="43" t="s">
        <v>245</v>
      </c>
      <c r="D3607" s="41"/>
      <c r="E3607" s="41">
        <v>222</v>
      </c>
      <c r="F3607" s="41">
        <v>2040</v>
      </c>
      <c r="G3607" s="4">
        <v>216.32499999999999</v>
      </c>
      <c r="H3607" s="4">
        <v>228.92</v>
      </c>
      <c r="I3607" s="4">
        <v>242.626</v>
      </c>
      <c r="J3607" s="4">
        <v>251.477</v>
      </c>
      <c r="K3607" s="4">
        <v>252.411</v>
      </c>
      <c r="L3607" s="4">
        <v>243.86099999999999</v>
      </c>
      <c r="M3607" s="4">
        <v>244.096</v>
      </c>
      <c r="N3607" s="4">
        <v>254.18899999999999</v>
      </c>
      <c r="O3607" s="4">
        <v>287.53199999999998</v>
      </c>
      <c r="P3607" s="4">
        <v>275.95499999999998</v>
      </c>
      <c r="Q3607" s="4">
        <v>232.28200000000001</v>
      </c>
      <c r="R3607" s="4">
        <v>203.42099999999999</v>
      </c>
      <c r="S3607" s="4">
        <v>189.262</v>
      </c>
      <c r="T3607" s="4">
        <v>166.77099999999999</v>
      </c>
      <c r="U3607" s="4">
        <v>141.39500000000001</v>
      </c>
      <c r="V3607" s="4">
        <v>114.15900000000001</v>
      </c>
      <c r="W3607" s="4">
        <v>81.313000000000002</v>
      </c>
      <c r="X3607" s="4">
        <v>49.595999999999997</v>
      </c>
      <c r="Y3607" s="4">
        <v>21.803000000000001</v>
      </c>
      <c r="Z3607" s="4">
        <v>6.9470000000000001</v>
      </c>
      <c r="AA3607" s="4">
        <v>1.2809999999999999</v>
      </c>
    </row>
    <row r="3608" spans="1:27" s="6" customFormat="1" x14ac:dyDescent="0.3">
      <c r="A3608" s="40">
        <v>3607</v>
      </c>
      <c r="B3608" s="18" t="s">
        <v>323</v>
      </c>
      <c r="C3608" s="43" t="s">
        <v>245</v>
      </c>
      <c r="D3608" s="41"/>
      <c r="E3608" s="41">
        <v>222</v>
      </c>
      <c r="F3608" s="41">
        <v>2045</v>
      </c>
      <c r="G3608" s="4">
        <v>204.255</v>
      </c>
      <c r="H3608" s="4">
        <v>212.886</v>
      </c>
      <c r="I3608" s="4">
        <v>224.54300000000001</v>
      </c>
      <c r="J3608" s="4">
        <v>235.00200000000001</v>
      </c>
      <c r="K3608" s="4">
        <v>242.34299999999999</v>
      </c>
      <c r="L3608" s="4">
        <v>243.93799999999999</v>
      </c>
      <c r="M3608" s="4">
        <v>236.899</v>
      </c>
      <c r="N3608" s="4">
        <v>238.42400000000001</v>
      </c>
      <c r="O3608" s="4">
        <v>248.786</v>
      </c>
      <c r="P3608" s="4">
        <v>282</v>
      </c>
      <c r="Q3608" s="4">
        <v>270.3</v>
      </c>
      <c r="R3608" s="4">
        <v>226.453</v>
      </c>
      <c r="S3608" s="4">
        <v>196.863</v>
      </c>
      <c r="T3608" s="4">
        <v>180.95599999999999</v>
      </c>
      <c r="U3608" s="4">
        <v>156.358</v>
      </c>
      <c r="V3608" s="4">
        <v>127.691</v>
      </c>
      <c r="W3608" s="4">
        <v>95.207999999999998</v>
      </c>
      <c r="X3608" s="4">
        <v>58.460999999999999</v>
      </c>
      <c r="Y3608" s="4">
        <v>28.018999999999998</v>
      </c>
      <c r="Z3608" s="4">
        <v>8.5709999999999997</v>
      </c>
      <c r="AA3608" s="4">
        <v>1.6990000000000001</v>
      </c>
    </row>
    <row r="3609" spans="1:27" s="6" customFormat="1" x14ac:dyDescent="0.3">
      <c r="A3609" s="40">
        <v>3608</v>
      </c>
      <c r="B3609" s="18" t="s">
        <v>323</v>
      </c>
      <c r="C3609" s="43" t="s">
        <v>245</v>
      </c>
      <c r="D3609" s="41"/>
      <c r="E3609" s="41">
        <v>222</v>
      </c>
      <c r="F3609" s="41">
        <v>2050</v>
      </c>
      <c r="G3609" s="4">
        <v>194.79900000000001</v>
      </c>
      <c r="H3609" s="4">
        <v>200.86799999999999</v>
      </c>
      <c r="I3609" s="4">
        <v>208.48099999999999</v>
      </c>
      <c r="J3609" s="4">
        <v>216.881</v>
      </c>
      <c r="K3609" s="4">
        <v>225.852</v>
      </c>
      <c r="L3609" s="4">
        <v>233.90700000000001</v>
      </c>
      <c r="M3609" s="4">
        <v>237.065</v>
      </c>
      <c r="N3609" s="4">
        <v>231.38</v>
      </c>
      <c r="O3609" s="4">
        <v>233.279</v>
      </c>
      <c r="P3609" s="4">
        <v>243.798</v>
      </c>
      <c r="Q3609" s="4">
        <v>276.57</v>
      </c>
      <c r="R3609" s="4">
        <v>264.19200000000001</v>
      </c>
      <c r="S3609" s="4">
        <v>219.768</v>
      </c>
      <c r="T3609" s="4">
        <v>188.84200000000001</v>
      </c>
      <c r="U3609" s="4">
        <v>170.435</v>
      </c>
      <c r="V3609" s="4">
        <v>142.136</v>
      </c>
      <c r="W3609" s="4">
        <v>107.634</v>
      </c>
      <c r="X3609" s="4">
        <v>69.64</v>
      </c>
      <c r="Y3609" s="4">
        <v>33.872999999999998</v>
      </c>
      <c r="Z3609" s="4">
        <v>11.391</v>
      </c>
      <c r="AA3609" s="4">
        <v>2.1890000000000001</v>
      </c>
    </row>
    <row r="3610" spans="1:27" s="6" customFormat="1" x14ac:dyDescent="0.3">
      <c r="A3610" s="40">
        <v>3609</v>
      </c>
      <c r="B3610" s="18" t="s">
        <v>323</v>
      </c>
      <c r="C3610" s="43" t="s">
        <v>245</v>
      </c>
      <c r="D3610" s="41"/>
      <c r="E3610" s="41">
        <v>222</v>
      </c>
      <c r="F3610" s="41">
        <v>2055</v>
      </c>
      <c r="G3610" s="4">
        <v>185.095</v>
      </c>
      <c r="H3610" s="4">
        <v>191.62</v>
      </c>
      <c r="I3610" s="4">
        <v>196.64400000000001</v>
      </c>
      <c r="J3610" s="4">
        <v>201.14</v>
      </c>
      <c r="K3610" s="4">
        <v>208.14699999999999</v>
      </c>
      <c r="L3610" s="4">
        <v>217.85300000000001</v>
      </c>
      <c r="M3610" s="4">
        <v>227.45</v>
      </c>
      <c r="N3610" s="4">
        <v>231.898</v>
      </c>
      <c r="O3610" s="4">
        <v>226.619</v>
      </c>
      <c r="P3610" s="4">
        <v>228.749</v>
      </c>
      <c r="Q3610" s="4">
        <v>239.15600000000001</v>
      </c>
      <c r="R3610" s="4">
        <v>270.81400000000002</v>
      </c>
      <c r="S3610" s="4">
        <v>257.18099999999998</v>
      </c>
      <c r="T3610" s="4">
        <v>211.57300000000001</v>
      </c>
      <c r="U3610" s="4">
        <v>178.61799999999999</v>
      </c>
      <c r="V3610" s="4">
        <v>155.87200000000001</v>
      </c>
      <c r="W3610" s="4">
        <v>120.989</v>
      </c>
      <c r="X3610" s="4">
        <v>79.992000000000004</v>
      </c>
      <c r="Y3610" s="4">
        <v>41.314</v>
      </c>
      <c r="Z3610" s="4">
        <v>14.215999999999999</v>
      </c>
      <c r="AA3610" s="4">
        <v>2.9860000000000002</v>
      </c>
    </row>
    <row r="3611" spans="1:27" s="6" customFormat="1" x14ac:dyDescent="0.3">
      <c r="A3611" s="40">
        <v>3610</v>
      </c>
      <c r="B3611" s="18" t="s">
        <v>323</v>
      </c>
      <c r="C3611" s="43" t="s">
        <v>245</v>
      </c>
      <c r="D3611" s="41"/>
      <c r="E3611" s="41">
        <v>222</v>
      </c>
      <c r="F3611" s="41">
        <v>2060</v>
      </c>
      <c r="G3611" s="4">
        <v>174.268</v>
      </c>
      <c r="H3611" s="4">
        <v>182.119</v>
      </c>
      <c r="I3611" s="4">
        <v>187.584</v>
      </c>
      <c r="J3611" s="4">
        <v>189.63</v>
      </c>
      <c r="K3611" s="4">
        <v>192.81800000000001</v>
      </c>
      <c r="L3611" s="4">
        <v>200.583</v>
      </c>
      <c r="M3611" s="4">
        <v>211.82</v>
      </c>
      <c r="N3611" s="4">
        <v>222.654</v>
      </c>
      <c r="O3611" s="4">
        <v>227.46600000000001</v>
      </c>
      <c r="P3611" s="4">
        <v>222.46199999999999</v>
      </c>
      <c r="Q3611" s="4">
        <v>224.59899999999999</v>
      </c>
      <c r="R3611" s="4">
        <v>234.35499999999999</v>
      </c>
      <c r="S3611" s="4">
        <v>264.20999999999998</v>
      </c>
      <c r="T3611" s="4">
        <v>248.458</v>
      </c>
      <c r="U3611" s="4">
        <v>200.95599999999999</v>
      </c>
      <c r="V3611" s="4">
        <v>164.30099999999999</v>
      </c>
      <c r="W3611" s="4">
        <v>133.94</v>
      </c>
      <c r="X3611" s="4">
        <v>91.322000000000003</v>
      </c>
      <c r="Y3611" s="4">
        <v>48.573</v>
      </c>
      <c r="Z3611" s="4">
        <v>17.905999999999999</v>
      </c>
      <c r="AA3611" s="4">
        <v>3.907</v>
      </c>
    </row>
    <row r="3612" spans="1:27" s="6" customFormat="1" x14ac:dyDescent="0.3">
      <c r="A3612" s="40">
        <v>3611</v>
      </c>
      <c r="B3612" s="18" t="s">
        <v>323</v>
      </c>
      <c r="C3612" s="43" t="s">
        <v>245</v>
      </c>
      <c r="D3612" s="41"/>
      <c r="E3612" s="41">
        <v>222</v>
      </c>
      <c r="F3612" s="41">
        <v>2065</v>
      </c>
      <c r="G3612" s="4">
        <v>162.98699999999999</v>
      </c>
      <c r="H3612" s="4">
        <v>171.49</v>
      </c>
      <c r="I3612" s="4">
        <v>178.267</v>
      </c>
      <c r="J3612" s="4">
        <v>180.893</v>
      </c>
      <c r="K3612" s="4">
        <v>181.71600000000001</v>
      </c>
      <c r="L3612" s="4">
        <v>185.67699999999999</v>
      </c>
      <c r="M3612" s="4">
        <v>194.95500000000001</v>
      </c>
      <c r="N3612" s="4">
        <v>207.38900000000001</v>
      </c>
      <c r="O3612" s="4">
        <v>218.57400000000001</v>
      </c>
      <c r="P3612" s="4">
        <v>223.60499999999999</v>
      </c>
      <c r="Q3612" s="4">
        <v>218.673</v>
      </c>
      <c r="R3612" s="4">
        <v>220.34399999999999</v>
      </c>
      <c r="S3612" s="4">
        <v>228.928</v>
      </c>
      <c r="T3612" s="4">
        <v>255.934</v>
      </c>
      <c r="U3612" s="4">
        <v>236.893</v>
      </c>
      <c r="V3612" s="4">
        <v>185.828</v>
      </c>
      <c r="W3612" s="4">
        <v>142.423</v>
      </c>
      <c r="X3612" s="4">
        <v>102.583</v>
      </c>
      <c r="Y3612" s="4">
        <v>56.716000000000001</v>
      </c>
      <c r="Z3612" s="4">
        <v>21.731000000000002</v>
      </c>
      <c r="AA3612" s="4">
        <v>5.1260000000000003</v>
      </c>
    </row>
    <row r="3613" spans="1:27" s="6" customFormat="1" x14ac:dyDescent="0.3">
      <c r="A3613" s="40">
        <v>3612</v>
      </c>
      <c r="B3613" s="18" t="s">
        <v>323</v>
      </c>
      <c r="C3613" s="43" t="s">
        <v>245</v>
      </c>
      <c r="D3613" s="41"/>
      <c r="E3613" s="41">
        <v>222</v>
      </c>
      <c r="F3613" s="41">
        <v>2070</v>
      </c>
      <c r="G3613" s="4">
        <v>153.042</v>
      </c>
      <c r="H3613" s="4">
        <v>160.40199999999999</v>
      </c>
      <c r="I3613" s="4">
        <v>167.82300000000001</v>
      </c>
      <c r="J3613" s="4">
        <v>171.90700000000001</v>
      </c>
      <c r="K3613" s="4">
        <v>173.387</v>
      </c>
      <c r="L3613" s="4">
        <v>174.98599999999999</v>
      </c>
      <c r="M3613" s="4">
        <v>180.43700000000001</v>
      </c>
      <c r="N3613" s="4">
        <v>190.87799999999999</v>
      </c>
      <c r="O3613" s="4">
        <v>203.672</v>
      </c>
      <c r="P3613" s="4">
        <v>215.05799999999999</v>
      </c>
      <c r="Q3613" s="4">
        <v>220.101</v>
      </c>
      <c r="R3613" s="4">
        <v>214.81800000000001</v>
      </c>
      <c r="S3613" s="4">
        <v>215.58199999999999</v>
      </c>
      <c r="T3613" s="4">
        <v>222.203</v>
      </c>
      <c r="U3613" s="4">
        <v>244.846</v>
      </c>
      <c r="V3613" s="4">
        <v>220.16300000000001</v>
      </c>
      <c r="W3613" s="4">
        <v>162.42099999999999</v>
      </c>
      <c r="X3613" s="4">
        <v>110.607</v>
      </c>
      <c r="Y3613" s="4">
        <v>65.105000000000004</v>
      </c>
      <c r="Z3613" s="4">
        <v>26.175999999999998</v>
      </c>
      <c r="AA3613" s="4">
        <v>6.532</v>
      </c>
    </row>
    <row r="3614" spans="1:27" s="6" customFormat="1" x14ac:dyDescent="0.3">
      <c r="A3614" s="40">
        <v>3613</v>
      </c>
      <c r="B3614" s="18" t="s">
        <v>323</v>
      </c>
      <c r="C3614" s="43" t="s">
        <v>245</v>
      </c>
      <c r="D3614" s="41"/>
      <c r="E3614" s="41">
        <v>222</v>
      </c>
      <c r="F3614" s="41">
        <v>2075</v>
      </c>
      <c r="G3614" s="4">
        <v>144.696</v>
      </c>
      <c r="H3614" s="4">
        <v>150.64400000000001</v>
      </c>
      <c r="I3614" s="4">
        <v>156.93100000000001</v>
      </c>
      <c r="J3614" s="4">
        <v>161.80699999999999</v>
      </c>
      <c r="K3614" s="4">
        <v>164.81700000000001</v>
      </c>
      <c r="L3614" s="4">
        <v>167.06399999999999</v>
      </c>
      <c r="M3614" s="4">
        <v>170.12</v>
      </c>
      <c r="N3614" s="4">
        <v>176.69800000000001</v>
      </c>
      <c r="O3614" s="4">
        <v>187.50800000000001</v>
      </c>
      <c r="P3614" s="4">
        <v>200.51</v>
      </c>
      <c r="Q3614" s="4">
        <v>211.89599999999999</v>
      </c>
      <c r="R3614" s="4">
        <v>216.541</v>
      </c>
      <c r="S3614" s="4">
        <v>210.524</v>
      </c>
      <c r="T3614" s="4">
        <v>209.69800000000001</v>
      </c>
      <c r="U3614" s="4">
        <v>213.203</v>
      </c>
      <c r="V3614" s="4">
        <v>228.61500000000001</v>
      </c>
      <c r="W3614" s="4">
        <v>193.93600000000001</v>
      </c>
      <c r="X3614" s="4">
        <v>127.809</v>
      </c>
      <c r="Y3614" s="4">
        <v>71.668999999999997</v>
      </c>
      <c r="Z3614" s="4">
        <v>30.966999999999999</v>
      </c>
      <c r="AA3614" s="4">
        <v>8.2289999999999992</v>
      </c>
    </row>
    <row r="3615" spans="1:27" s="6" customFormat="1" x14ac:dyDescent="0.3">
      <c r="A3615" s="40">
        <v>3614</v>
      </c>
      <c r="B3615" s="18" t="s">
        <v>323</v>
      </c>
      <c r="C3615" s="43" t="s">
        <v>245</v>
      </c>
      <c r="D3615" s="41"/>
      <c r="E3615" s="41">
        <v>222</v>
      </c>
      <c r="F3615" s="41">
        <v>2080</v>
      </c>
      <c r="G3615" s="4">
        <v>137.726</v>
      </c>
      <c r="H3615" s="4">
        <v>142.476</v>
      </c>
      <c r="I3615" s="4">
        <v>147.37200000000001</v>
      </c>
      <c r="J3615" s="4">
        <v>151.26300000000001</v>
      </c>
      <c r="K3615" s="4">
        <v>155.143</v>
      </c>
      <c r="L3615" s="4">
        <v>158.90299999999999</v>
      </c>
      <c r="M3615" s="4">
        <v>162.554</v>
      </c>
      <c r="N3615" s="4">
        <v>166.68700000000001</v>
      </c>
      <c r="O3615" s="4">
        <v>173.642</v>
      </c>
      <c r="P3615" s="4">
        <v>184.68199999999999</v>
      </c>
      <c r="Q3615" s="4">
        <v>197.709</v>
      </c>
      <c r="R3615" s="4">
        <v>208.71</v>
      </c>
      <c r="S3615" s="4">
        <v>212.57499999999999</v>
      </c>
      <c r="T3615" s="4">
        <v>205.214</v>
      </c>
      <c r="U3615" s="4">
        <v>201.78200000000001</v>
      </c>
      <c r="V3615" s="4">
        <v>199.93199999999999</v>
      </c>
      <c r="W3615" s="4">
        <v>202.857</v>
      </c>
      <c r="X3615" s="4">
        <v>154.51400000000001</v>
      </c>
      <c r="Y3615" s="4">
        <v>84.465000000000003</v>
      </c>
      <c r="Z3615" s="4">
        <v>35.094000000000001</v>
      </c>
      <c r="AA3615" s="4">
        <v>10.196</v>
      </c>
    </row>
    <row r="3616" spans="1:27" s="6" customFormat="1" x14ac:dyDescent="0.3">
      <c r="A3616" s="40">
        <v>3615</v>
      </c>
      <c r="B3616" s="18" t="s">
        <v>323</v>
      </c>
      <c r="C3616" s="43" t="s">
        <v>245</v>
      </c>
      <c r="D3616" s="41"/>
      <c r="E3616" s="41">
        <v>222</v>
      </c>
      <c r="F3616" s="41">
        <v>2085</v>
      </c>
      <c r="G3616" s="4">
        <v>131.191</v>
      </c>
      <c r="H3616" s="4">
        <v>135.68100000000001</v>
      </c>
      <c r="I3616" s="4">
        <v>139.41499999999999</v>
      </c>
      <c r="J3616" s="4">
        <v>142.07400000000001</v>
      </c>
      <c r="K3616" s="4">
        <v>145.04300000000001</v>
      </c>
      <c r="L3616" s="4">
        <v>149.64599999999999</v>
      </c>
      <c r="M3616" s="4">
        <v>154.74299999999999</v>
      </c>
      <c r="N3616" s="4">
        <v>159.41</v>
      </c>
      <c r="O3616" s="4">
        <v>163.91300000000001</v>
      </c>
      <c r="P3616" s="4">
        <v>171.113</v>
      </c>
      <c r="Q3616" s="4">
        <v>182.21799999999999</v>
      </c>
      <c r="R3616" s="4">
        <v>194.92099999999999</v>
      </c>
      <c r="S3616" s="4">
        <v>205.18</v>
      </c>
      <c r="T3616" s="4">
        <v>207.64699999999999</v>
      </c>
      <c r="U3616" s="4">
        <v>198.006</v>
      </c>
      <c r="V3616" s="4">
        <v>189.98500000000001</v>
      </c>
      <c r="W3616" s="4">
        <v>178.61500000000001</v>
      </c>
      <c r="X3616" s="4">
        <v>163.51</v>
      </c>
      <c r="Y3616" s="4">
        <v>104.04</v>
      </c>
      <c r="Z3616" s="4">
        <v>42.53</v>
      </c>
      <c r="AA3616" s="4">
        <v>12.175000000000001</v>
      </c>
    </row>
    <row r="3617" spans="1:27" s="6" customFormat="1" x14ac:dyDescent="0.3">
      <c r="A3617" s="40">
        <v>3616</v>
      </c>
      <c r="B3617" s="18" t="s">
        <v>323</v>
      </c>
      <c r="C3617" s="43" t="s">
        <v>245</v>
      </c>
      <c r="D3617" s="41"/>
      <c r="E3617" s="41">
        <v>222</v>
      </c>
      <c r="F3617" s="41">
        <v>2090</v>
      </c>
      <c r="G3617" s="4">
        <v>124.751</v>
      </c>
      <c r="H3617" s="4">
        <v>129.30500000000001</v>
      </c>
      <c r="I3617" s="4">
        <v>132.85900000000001</v>
      </c>
      <c r="J3617" s="4">
        <v>134.52699999999999</v>
      </c>
      <c r="K3617" s="4">
        <v>136.34</v>
      </c>
      <c r="L3617" s="4">
        <v>139.983</v>
      </c>
      <c r="M3617" s="4">
        <v>145.82400000000001</v>
      </c>
      <c r="N3617" s="4">
        <v>151.86000000000001</v>
      </c>
      <c r="O3617" s="4">
        <v>156.87700000000001</v>
      </c>
      <c r="P3617" s="4">
        <v>161.625</v>
      </c>
      <c r="Q3617" s="4">
        <v>168.929</v>
      </c>
      <c r="R3617" s="4">
        <v>179.792</v>
      </c>
      <c r="S3617" s="4">
        <v>191.85</v>
      </c>
      <c r="T3617" s="4">
        <v>200.78399999999999</v>
      </c>
      <c r="U3617" s="4">
        <v>200.87299999999999</v>
      </c>
      <c r="V3617" s="4">
        <v>187.14699999999999</v>
      </c>
      <c r="W3617" s="4">
        <v>170.834</v>
      </c>
      <c r="X3617" s="4">
        <v>145.58799999999999</v>
      </c>
      <c r="Y3617" s="4">
        <v>112.111</v>
      </c>
      <c r="Z3617" s="4">
        <v>53.844000000000001</v>
      </c>
      <c r="AA3617" s="4">
        <v>15.2</v>
      </c>
    </row>
    <row r="3618" spans="1:27" s="6" customFormat="1" x14ac:dyDescent="0.3">
      <c r="A3618" s="40">
        <v>3617</v>
      </c>
      <c r="B3618" s="18" t="s">
        <v>323</v>
      </c>
      <c r="C3618" s="43" t="s">
        <v>245</v>
      </c>
      <c r="D3618" s="41"/>
      <c r="E3618" s="41">
        <v>222</v>
      </c>
      <c r="F3618" s="41">
        <v>2095</v>
      </c>
      <c r="G3618" s="4">
        <v>118.22499999999999</v>
      </c>
      <c r="H3618" s="4">
        <v>123.027</v>
      </c>
      <c r="I3618" s="4">
        <v>126.71899999999999</v>
      </c>
      <c r="J3618" s="4">
        <v>128.386</v>
      </c>
      <c r="K3618" s="4">
        <v>129.279</v>
      </c>
      <c r="L3618" s="4">
        <v>131.714</v>
      </c>
      <c r="M3618" s="4">
        <v>136.494</v>
      </c>
      <c r="N3618" s="4">
        <v>143.19800000000001</v>
      </c>
      <c r="O3618" s="4">
        <v>149.56200000000001</v>
      </c>
      <c r="P3618" s="4">
        <v>154.81200000000001</v>
      </c>
      <c r="Q3618" s="4">
        <v>159.68199999999999</v>
      </c>
      <c r="R3618" s="4">
        <v>166.81399999999999</v>
      </c>
      <c r="S3618" s="4">
        <v>177.154</v>
      </c>
      <c r="T3618" s="4">
        <v>188.05</v>
      </c>
      <c r="U3618" s="4">
        <v>194.70400000000001</v>
      </c>
      <c r="V3618" s="4">
        <v>190.559</v>
      </c>
      <c r="W3618" s="4">
        <v>169.334</v>
      </c>
      <c r="X3618" s="4">
        <v>140.756</v>
      </c>
      <c r="Y3618" s="4">
        <v>101.605</v>
      </c>
      <c r="Z3618" s="4">
        <v>59.609000000000002</v>
      </c>
      <c r="AA3618" s="4">
        <v>19.827999999999999</v>
      </c>
    </row>
    <row r="3619" spans="1:27" s="6" customFormat="1" x14ac:dyDescent="0.3">
      <c r="A3619" s="40">
        <v>3618</v>
      </c>
      <c r="B3619" s="18" t="s">
        <v>323</v>
      </c>
      <c r="C3619" s="43" t="s">
        <v>245</v>
      </c>
      <c r="D3619" s="41"/>
      <c r="E3619" s="41">
        <v>222</v>
      </c>
      <c r="F3619" s="41">
        <v>2100</v>
      </c>
      <c r="G3619" s="4">
        <v>112.164</v>
      </c>
      <c r="H3619" s="4">
        <v>116.65900000000001</v>
      </c>
      <c r="I3619" s="4">
        <v>120.678</v>
      </c>
      <c r="J3619" s="4">
        <v>122.655</v>
      </c>
      <c r="K3619" s="4">
        <v>123.61799999999999</v>
      </c>
      <c r="L3619" s="4">
        <v>125.08</v>
      </c>
      <c r="M3619" s="4">
        <v>128.55099999999999</v>
      </c>
      <c r="N3619" s="4">
        <v>134.125</v>
      </c>
      <c r="O3619" s="4">
        <v>141.12899999999999</v>
      </c>
      <c r="P3619" s="4">
        <v>147.709</v>
      </c>
      <c r="Q3619" s="4">
        <v>153.08000000000001</v>
      </c>
      <c r="R3619" s="4">
        <v>157.82499999999999</v>
      </c>
      <c r="S3619" s="4">
        <v>164.54599999999999</v>
      </c>
      <c r="T3619" s="4">
        <v>173.90700000000001</v>
      </c>
      <c r="U3619" s="4">
        <v>182.761</v>
      </c>
      <c r="V3619" s="4">
        <v>185.34100000000001</v>
      </c>
      <c r="W3619" s="4">
        <v>173.428</v>
      </c>
      <c r="X3619" s="4">
        <v>140.94200000000001</v>
      </c>
      <c r="Y3619" s="4">
        <v>99.891999999999996</v>
      </c>
      <c r="Z3619" s="4">
        <v>55.442999999999998</v>
      </c>
      <c r="AA3619" s="4">
        <v>23.561</v>
      </c>
    </row>
    <row r="3620" spans="1:27" s="6" customFormat="1" x14ac:dyDescent="0.3">
      <c r="A3620" s="40">
        <v>3619</v>
      </c>
      <c r="B3620" s="18" t="s">
        <v>323</v>
      </c>
      <c r="C3620" s="43" t="s">
        <v>246</v>
      </c>
      <c r="D3620" s="41"/>
      <c r="E3620" s="41">
        <v>320</v>
      </c>
      <c r="F3620" s="41">
        <v>2015</v>
      </c>
      <c r="G3620" s="4">
        <v>975.06100000000004</v>
      </c>
      <c r="H3620" s="4">
        <v>946.20899999999995</v>
      </c>
      <c r="I3620" s="4">
        <v>959.94100000000003</v>
      </c>
      <c r="J3620" s="4">
        <v>898.23699999999997</v>
      </c>
      <c r="K3620" s="4">
        <v>813.55</v>
      </c>
      <c r="L3620" s="4">
        <v>695.31100000000004</v>
      </c>
      <c r="M3620" s="4">
        <v>617.75699999999995</v>
      </c>
      <c r="N3620" s="4">
        <v>516.12599999999998</v>
      </c>
      <c r="O3620" s="4">
        <v>413.923</v>
      </c>
      <c r="P3620" s="4">
        <v>330.65800000000002</v>
      </c>
      <c r="Q3620" s="4">
        <v>269.71199999999999</v>
      </c>
      <c r="R3620" s="4">
        <v>226.98500000000001</v>
      </c>
      <c r="S3620" s="4">
        <v>190.785</v>
      </c>
      <c r="T3620" s="4">
        <v>132.97</v>
      </c>
      <c r="U3620" s="4">
        <v>102.339</v>
      </c>
      <c r="V3620" s="4">
        <v>77.739999999999995</v>
      </c>
      <c r="W3620" s="4">
        <v>52.845999999999997</v>
      </c>
      <c r="X3620" s="4">
        <v>26.89</v>
      </c>
      <c r="Y3620" s="4">
        <v>8.6370000000000005</v>
      </c>
      <c r="Z3620" s="4">
        <v>1.6160000000000001</v>
      </c>
      <c r="AA3620" s="4">
        <v>0.13200000000000001</v>
      </c>
    </row>
    <row r="3621" spans="1:27" s="6" customFormat="1" x14ac:dyDescent="0.3">
      <c r="A3621" s="40">
        <v>3620</v>
      </c>
      <c r="B3621" s="18" t="s">
        <v>323</v>
      </c>
      <c r="C3621" s="43" t="s">
        <v>246</v>
      </c>
      <c r="D3621" s="41"/>
      <c r="E3621" s="41">
        <v>320</v>
      </c>
      <c r="F3621" s="41">
        <v>2020</v>
      </c>
      <c r="G3621" s="4">
        <v>1008.478</v>
      </c>
      <c r="H3621" s="4">
        <v>969.91899999999998</v>
      </c>
      <c r="I3621" s="4">
        <v>942.154</v>
      </c>
      <c r="J3621" s="4">
        <v>954.12300000000005</v>
      </c>
      <c r="K3621" s="4">
        <v>889.47799999999995</v>
      </c>
      <c r="L3621" s="4">
        <v>804.14</v>
      </c>
      <c r="M3621" s="4">
        <v>687.46199999999999</v>
      </c>
      <c r="N3621" s="4">
        <v>610.44100000000003</v>
      </c>
      <c r="O3621" s="4">
        <v>509.40899999999999</v>
      </c>
      <c r="P3621" s="4">
        <v>407.142</v>
      </c>
      <c r="Q3621" s="4">
        <v>323.63</v>
      </c>
      <c r="R3621" s="4">
        <v>262.142</v>
      </c>
      <c r="S3621" s="4">
        <v>218.167</v>
      </c>
      <c r="T3621" s="4">
        <v>180.56</v>
      </c>
      <c r="U3621" s="4">
        <v>122.995</v>
      </c>
      <c r="V3621" s="4">
        <v>89.471999999999994</v>
      </c>
      <c r="W3621" s="4">
        <v>60.712000000000003</v>
      </c>
      <c r="X3621" s="4">
        <v>33.741</v>
      </c>
      <c r="Y3621" s="4">
        <v>12.891</v>
      </c>
      <c r="Z3621" s="4">
        <v>2.786</v>
      </c>
      <c r="AA3621" s="4">
        <v>0.224</v>
      </c>
    </row>
    <row r="3622" spans="1:27" s="6" customFormat="1" x14ac:dyDescent="0.3">
      <c r="A3622" s="40">
        <v>3621</v>
      </c>
      <c r="B3622" s="18" t="s">
        <v>323</v>
      </c>
      <c r="C3622" s="43" t="s">
        <v>246</v>
      </c>
      <c r="D3622" s="41"/>
      <c r="E3622" s="41">
        <v>320</v>
      </c>
      <c r="F3622" s="41">
        <v>2025</v>
      </c>
      <c r="G3622" s="4">
        <v>1027.258</v>
      </c>
      <c r="H3622" s="4">
        <v>1004.795</v>
      </c>
      <c r="I3622" s="4">
        <v>967.83699999999999</v>
      </c>
      <c r="J3622" s="4">
        <v>937.5</v>
      </c>
      <c r="K3622" s="4">
        <v>946.16499999999996</v>
      </c>
      <c r="L3622" s="4">
        <v>880.89700000000005</v>
      </c>
      <c r="M3622" s="4">
        <v>796.20600000000002</v>
      </c>
      <c r="N3622" s="4">
        <v>680.37300000000005</v>
      </c>
      <c r="O3622" s="4">
        <v>603.45699999999999</v>
      </c>
      <c r="P3622" s="4">
        <v>502.20699999999999</v>
      </c>
      <c r="Q3622" s="4">
        <v>399.41899999999998</v>
      </c>
      <c r="R3622" s="4">
        <v>314.95400000000001</v>
      </c>
      <c r="S3622" s="4">
        <v>251.90600000000001</v>
      </c>
      <c r="T3622" s="4">
        <v>206.28</v>
      </c>
      <c r="U3622" s="4">
        <v>166.78700000000001</v>
      </c>
      <c r="V3622" s="4">
        <v>107.77</v>
      </c>
      <c r="W3622" s="4">
        <v>70.212000000000003</v>
      </c>
      <c r="X3622" s="4">
        <v>39.670999999999999</v>
      </c>
      <c r="Y3622" s="4">
        <v>16.681000000000001</v>
      </c>
      <c r="Z3622" s="4">
        <v>4.3120000000000003</v>
      </c>
      <c r="AA3622" s="4">
        <v>0.40100000000000002</v>
      </c>
    </row>
    <row r="3623" spans="1:27" s="6" customFormat="1" x14ac:dyDescent="0.3">
      <c r="A3623" s="40">
        <v>3622</v>
      </c>
      <c r="B3623" s="18" t="s">
        <v>323</v>
      </c>
      <c r="C3623" s="43" t="s">
        <v>246</v>
      </c>
      <c r="D3623" s="41"/>
      <c r="E3623" s="41">
        <v>320</v>
      </c>
      <c r="F3623" s="41">
        <v>2030</v>
      </c>
      <c r="G3623" s="4">
        <v>1030.08</v>
      </c>
      <c r="H3623" s="4">
        <v>1024.038</v>
      </c>
      <c r="I3623" s="4">
        <v>1002.891</v>
      </c>
      <c r="J3623" s="4">
        <v>963.50900000000001</v>
      </c>
      <c r="K3623" s="4">
        <v>930.17700000000002</v>
      </c>
      <c r="L3623" s="4">
        <v>937.96</v>
      </c>
      <c r="M3623" s="4">
        <v>873.13699999999994</v>
      </c>
      <c r="N3623" s="4">
        <v>788.92899999999997</v>
      </c>
      <c r="O3623" s="4">
        <v>673.33799999999997</v>
      </c>
      <c r="P3623" s="4">
        <v>595.73800000000006</v>
      </c>
      <c r="Q3623" s="4">
        <v>493.54700000000003</v>
      </c>
      <c r="R3623" s="4">
        <v>389.63400000000001</v>
      </c>
      <c r="S3623" s="4">
        <v>303.66500000000002</v>
      </c>
      <c r="T3623" s="4">
        <v>239.21299999999999</v>
      </c>
      <c r="U3623" s="4">
        <v>191.583</v>
      </c>
      <c r="V3623" s="4">
        <v>147.369</v>
      </c>
      <c r="W3623" s="4">
        <v>85.763000000000005</v>
      </c>
      <c r="X3623" s="4">
        <v>46.863999999999997</v>
      </c>
      <c r="Y3623" s="4">
        <v>20.184999999999999</v>
      </c>
      <c r="Z3623" s="4">
        <v>5.774</v>
      </c>
      <c r="AA3623" s="4">
        <v>0.65300000000000002</v>
      </c>
    </row>
    <row r="3624" spans="1:27" s="6" customFormat="1" x14ac:dyDescent="0.3">
      <c r="A3624" s="40">
        <v>3623</v>
      </c>
      <c r="B3624" s="18" t="s">
        <v>323</v>
      </c>
      <c r="C3624" s="43" t="s">
        <v>246</v>
      </c>
      <c r="D3624" s="41"/>
      <c r="E3624" s="41">
        <v>320</v>
      </c>
      <c r="F3624" s="41">
        <v>2035</v>
      </c>
      <c r="G3624" s="4">
        <v>1020.859</v>
      </c>
      <c r="H3624" s="4">
        <v>1027.23</v>
      </c>
      <c r="I3624" s="4">
        <v>1022.304</v>
      </c>
      <c r="J3624" s="4">
        <v>998.84</v>
      </c>
      <c r="K3624" s="4">
        <v>956.66099999999994</v>
      </c>
      <c r="L3624" s="4">
        <v>922.68200000000002</v>
      </c>
      <c r="M3624" s="4">
        <v>930.53599999999994</v>
      </c>
      <c r="N3624" s="4">
        <v>865.96400000000006</v>
      </c>
      <c r="O3624" s="4">
        <v>781.58799999999997</v>
      </c>
      <c r="P3624" s="4">
        <v>665.44200000000001</v>
      </c>
      <c r="Q3624" s="4">
        <v>586.29399999999998</v>
      </c>
      <c r="R3624" s="4">
        <v>482.40300000000002</v>
      </c>
      <c r="S3624" s="4">
        <v>376.75900000000001</v>
      </c>
      <c r="T3624" s="4">
        <v>289.50299999999999</v>
      </c>
      <c r="U3624" s="4">
        <v>223.32900000000001</v>
      </c>
      <c r="V3624" s="4">
        <v>170.691</v>
      </c>
      <c r="W3624" s="4">
        <v>118.998</v>
      </c>
      <c r="X3624" s="4">
        <v>58.561999999999998</v>
      </c>
      <c r="Y3624" s="4">
        <v>24.611999999999998</v>
      </c>
      <c r="Z3624" s="4">
        <v>7.2649999999999997</v>
      </c>
      <c r="AA3624" s="4">
        <v>0.93200000000000005</v>
      </c>
    </row>
    <row r="3625" spans="1:27" s="6" customFormat="1" x14ac:dyDescent="0.3">
      <c r="A3625" s="40">
        <v>3624</v>
      </c>
      <c r="B3625" s="18" t="s">
        <v>323</v>
      </c>
      <c r="C3625" s="43" t="s">
        <v>246</v>
      </c>
      <c r="D3625" s="41"/>
      <c r="E3625" s="41">
        <v>320</v>
      </c>
      <c r="F3625" s="41">
        <v>2040</v>
      </c>
      <c r="G3625" s="4">
        <v>1007.295</v>
      </c>
      <c r="H3625" s="4">
        <v>1018.333</v>
      </c>
      <c r="I3625" s="4">
        <v>1025.6669999999999</v>
      </c>
      <c r="J3625" s="4">
        <v>1018.535</v>
      </c>
      <c r="K3625" s="4">
        <v>992.404</v>
      </c>
      <c r="L3625" s="4">
        <v>949.64099999999996</v>
      </c>
      <c r="M3625" s="4">
        <v>915.91899999999998</v>
      </c>
      <c r="N3625" s="4">
        <v>923.62</v>
      </c>
      <c r="O3625" s="4">
        <v>858.63800000000003</v>
      </c>
      <c r="P3625" s="4">
        <v>773.221</v>
      </c>
      <c r="Q3625" s="4">
        <v>655.70299999999997</v>
      </c>
      <c r="R3625" s="4">
        <v>574.07500000000005</v>
      </c>
      <c r="S3625" s="4">
        <v>467.70100000000002</v>
      </c>
      <c r="T3625" s="4">
        <v>360.48899999999998</v>
      </c>
      <c r="U3625" s="4">
        <v>271.56799999999998</v>
      </c>
      <c r="V3625" s="4">
        <v>200.482</v>
      </c>
      <c r="W3625" s="4">
        <v>139.65899999999999</v>
      </c>
      <c r="X3625" s="4">
        <v>82.963999999999999</v>
      </c>
      <c r="Y3625" s="4">
        <v>31.673999999999999</v>
      </c>
      <c r="Z3625" s="4">
        <v>9.1940000000000008</v>
      </c>
      <c r="AA3625" s="4">
        <v>1.2450000000000001</v>
      </c>
    </row>
    <row r="3626" spans="1:27" s="6" customFormat="1" x14ac:dyDescent="0.3">
      <c r="A3626" s="40">
        <v>3625</v>
      </c>
      <c r="B3626" s="18" t="s">
        <v>323</v>
      </c>
      <c r="C3626" s="43" t="s">
        <v>246</v>
      </c>
      <c r="D3626" s="41"/>
      <c r="E3626" s="41">
        <v>320</v>
      </c>
      <c r="F3626" s="41">
        <v>2045</v>
      </c>
      <c r="G3626" s="4">
        <v>991.005</v>
      </c>
      <c r="H3626" s="4">
        <v>1005.052</v>
      </c>
      <c r="I3626" s="4">
        <v>1016.922</v>
      </c>
      <c r="J3626" s="4">
        <v>1022.176</v>
      </c>
      <c r="K3626" s="4">
        <v>1012.52</v>
      </c>
      <c r="L3626" s="4">
        <v>985.79399999999998</v>
      </c>
      <c r="M3626" s="4">
        <v>943.29899999999998</v>
      </c>
      <c r="N3626" s="4">
        <v>909.62699999999995</v>
      </c>
      <c r="O3626" s="4">
        <v>916.48099999999999</v>
      </c>
      <c r="P3626" s="4">
        <v>850.19399999999996</v>
      </c>
      <c r="Q3626" s="4">
        <v>762.79399999999998</v>
      </c>
      <c r="R3626" s="4">
        <v>643.072</v>
      </c>
      <c r="S3626" s="4">
        <v>557.92200000000003</v>
      </c>
      <c r="T3626" s="4">
        <v>448.97199999999998</v>
      </c>
      <c r="U3626" s="4">
        <v>339.61399999999998</v>
      </c>
      <c r="V3626" s="4">
        <v>245.45</v>
      </c>
      <c r="W3626" s="4">
        <v>165.994</v>
      </c>
      <c r="X3626" s="4">
        <v>99.233000000000004</v>
      </c>
      <c r="Y3626" s="4">
        <v>46.11</v>
      </c>
      <c r="Z3626" s="4">
        <v>12.252000000000001</v>
      </c>
      <c r="AA3626" s="4">
        <v>1.6579999999999999</v>
      </c>
    </row>
    <row r="3627" spans="1:27" s="6" customFormat="1" x14ac:dyDescent="0.3">
      <c r="A3627" s="40">
        <v>3626</v>
      </c>
      <c r="B3627" s="18" t="s">
        <v>323</v>
      </c>
      <c r="C3627" s="43" t="s">
        <v>246</v>
      </c>
      <c r="D3627" s="41"/>
      <c r="E3627" s="41">
        <v>320</v>
      </c>
      <c r="F3627" s="41">
        <v>2050</v>
      </c>
      <c r="G3627" s="4">
        <v>973.89200000000005</v>
      </c>
      <c r="H3627" s="4">
        <v>989.01199999999994</v>
      </c>
      <c r="I3627" s="4">
        <v>1003.785</v>
      </c>
      <c r="J3627" s="4">
        <v>1013.697</v>
      </c>
      <c r="K3627" s="4">
        <v>1016.582</v>
      </c>
      <c r="L3627" s="4">
        <v>1006.351</v>
      </c>
      <c r="M3627" s="4">
        <v>979.81600000000003</v>
      </c>
      <c r="N3627" s="4">
        <v>937.38199999999995</v>
      </c>
      <c r="O3627" s="4">
        <v>903.13199999999995</v>
      </c>
      <c r="P3627" s="4">
        <v>908.18700000000001</v>
      </c>
      <c r="Q3627" s="4">
        <v>839.61800000000005</v>
      </c>
      <c r="R3627" s="4">
        <v>749.23900000000003</v>
      </c>
      <c r="S3627" s="4">
        <v>626.36099999999999</v>
      </c>
      <c r="T3627" s="4">
        <v>537.20600000000002</v>
      </c>
      <c r="U3627" s="4">
        <v>424.666</v>
      </c>
      <c r="V3627" s="4">
        <v>308.89800000000002</v>
      </c>
      <c r="W3627" s="4">
        <v>205.48400000000001</v>
      </c>
      <c r="X3627" s="4">
        <v>120.057</v>
      </c>
      <c r="Y3627" s="4">
        <v>56.588000000000001</v>
      </c>
      <c r="Z3627" s="4">
        <v>18.445</v>
      </c>
      <c r="AA3627" s="4">
        <v>2.31</v>
      </c>
    </row>
    <row r="3628" spans="1:27" s="6" customFormat="1" x14ac:dyDescent="0.3">
      <c r="A3628" s="40">
        <v>3627</v>
      </c>
      <c r="B3628" s="18" t="s">
        <v>323</v>
      </c>
      <c r="C3628" s="43" t="s">
        <v>246</v>
      </c>
      <c r="D3628" s="41"/>
      <c r="E3628" s="41">
        <v>320</v>
      </c>
      <c r="F3628" s="41">
        <v>2055</v>
      </c>
      <c r="G3628" s="4">
        <v>955.23500000000001</v>
      </c>
      <c r="H3628" s="4">
        <v>972.11400000000003</v>
      </c>
      <c r="I3628" s="4">
        <v>987.87699999999995</v>
      </c>
      <c r="J3628" s="4">
        <v>1000.8049999999999</v>
      </c>
      <c r="K3628" s="4">
        <v>1008.5170000000001</v>
      </c>
      <c r="L3628" s="4">
        <v>1010.857</v>
      </c>
      <c r="M3628" s="4">
        <v>1000.766</v>
      </c>
      <c r="N3628" s="4">
        <v>974.20899999999995</v>
      </c>
      <c r="O3628" s="4">
        <v>931.24699999999996</v>
      </c>
      <c r="P3628" s="4">
        <v>895.56799999999998</v>
      </c>
      <c r="Q3628" s="4">
        <v>897.755</v>
      </c>
      <c r="R3628" s="4">
        <v>825.82299999999998</v>
      </c>
      <c r="S3628" s="4">
        <v>731.25099999999998</v>
      </c>
      <c r="T3628" s="4">
        <v>604.75900000000001</v>
      </c>
      <c r="U3628" s="4">
        <v>509.95100000000002</v>
      </c>
      <c r="V3628" s="4">
        <v>388.44900000000001</v>
      </c>
      <c r="W3628" s="4">
        <v>261.17899999999997</v>
      </c>
      <c r="X3628" s="4">
        <v>151.017</v>
      </c>
      <c r="Y3628" s="4">
        <v>70.093000000000004</v>
      </c>
      <c r="Z3628" s="4">
        <v>23.356000000000002</v>
      </c>
      <c r="AA3628" s="4">
        <v>3.6</v>
      </c>
    </row>
    <row r="3629" spans="1:27" s="6" customFormat="1" x14ac:dyDescent="0.3">
      <c r="A3629" s="40">
        <v>3628</v>
      </c>
      <c r="B3629" s="18" t="s">
        <v>323</v>
      </c>
      <c r="C3629" s="43" t="s">
        <v>246</v>
      </c>
      <c r="D3629" s="41"/>
      <c r="E3629" s="41">
        <v>320</v>
      </c>
      <c r="F3629" s="41">
        <v>2060</v>
      </c>
      <c r="G3629" s="4">
        <v>935.70600000000002</v>
      </c>
      <c r="H3629" s="4">
        <v>953.64099999999996</v>
      </c>
      <c r="I3629" s="4">
        <v>971.08799999999997</v>
      </c>
      <c r="J3629" s="4">
        <v>985.12199999999996</v>
      </c>
      <c r="K3629" s="4">
        <v>996.01400000000001</v>
      </c>
      <c r="L3629" s="4">
        <v>1003.246</v>
      </c>
      <c r="M3629" s="4">
        <v>1005.708</v>
      </c>
      <c r="N3629" s="4">
        <v>995.54100000000005</v>
      </c>
      <c r="O3629" s="4">
        <v>968.38</v>
      </c>
      <c r="P3629" s="4">
        <v>924.077</v>
      </c>
      <c r="Q3629" s="4">
        <v>886.05899999999997</v>
      </c>
      <c r="R3629" s="4">
        <v>884.15300000000002</v>
      </c>
      <c r="S3629" s="4">
        <v>807.53800000000001</v>
      </c>
      <c r="T3629" s="4">
        <v>707.875</v>
      </c>
      <c r="U3629" s="4">
        <v>576.03899999999999</v>
      </c>
      <c r="V3629" s="4">
        <v>468.98500000000001</v>
      </c>
      <c r="W3629" s="4">
        <v>331.56700000000001</v>
      </c>
      <c r="X3629" s="4">
        <v>194.93899999999999</v>
      </c>
      <c r="Y3629" s="4">
        <v>90.22</v>
      </c>
      <c r="Z3629" s="4">
        <v>29.841000000000001</v>
      </c>
      <c r="AA3629" s="4">
        <v>4.8849999999999998</v>
      </c>
    </row>
    <row r="3630" spans="1:27" s="6" customFormat="1" x14ac:dyDescent="0.3">
      <c r="A3630" s="40">
        <v>3629</v>
      </c>
      <c r="B3630" s="18" t="s">
        <v>323</v>
      </c>
      <c r="C3630" s="43" t="s">
        <v>246</v>
      </c>
      <c r="D3630" s="41"/>
      <c r="E3630" s="41">
        <v>320</v>
      </c>
      <c r="F3630" s="41">
        <v>2065</v>
      </c>
      <c r="G3630" s="4">
        <v>912.154</v>
      </c>
      <c r="H3630" s="4">
        <v>934.279</v>
      </c>
      <c r="I3630" s="4">
        <v>952.71199999999999</v>
      </c>
      <c r="J3630" s="4">
        <v>968.55399999999997</v>
      </c>
      <c r="K3630" s="4">
        <v>980.70500000000004</v>
      </c>
      <c r="L3630" s="4">
        <v>991.17</v>
      </c>
      <c r="M3630" s="4">
        <v>998.52499999999998</v>
      </c>
      <c r="N3630" s="4">
        <v>1000.89</v>
      </c>
      <c r="O3630" s="4">
        <v>990.09</v>
      </c>
      <c r="P3630" s="4">
        <v>961.54100000000005</v>
      </c>
      <c r="Q3630" s="4">
        <v>915.03599999999994</v>
      </c>
      <c r="R3630" s="4">
        <v>873.66600000000005</v>
      </c>
      <c r="S3630" s="4">
        <v>866.11</v>
      </c>
      <c r="T3630" s="4">
        <v>783.60299999999995</v>
      </c>
      <c r="U3630" s="4">
        <v>676.39599999999996</v>
      </c>
      <c r="V3630" s="4">
        <v>532.41300000000001</v>
      </c>
      <c r="W3630" s="4">
        <v>403.83800000000002</v>
      </c>
      <c r="X3630" s="4">
        <v>251.06700000000001</v>
      </c>
      <c r="Y3630" s="4">
        <v>119.014</v>
      </c>
      <c r="Z3630" s="4">
        <v>39.570999999999998</v>
      </c>
      <c r="AA3630" s="4">
        <v>6.5709999999999997</v>
      </c>
    </row>
    <row r="3631" spans="1:27" s="6" customFormat="1" x14ac:dyDescent="0.3">
      <c r="A3631" s="40">
        <v>3630</v>
      </c>
      <c r="B3631" s="18" t="s">
        <v>323</v>
      </c>
      <c r="C3631" s="43" t="s">
        <v>246</v>
      </c>
      <c r="D3631" s="41"/>
      <c r="E3631" s="41">
        <v>320</v>
      </c>
      <c r="F3631" s="41">
        <v>2070</v>
      </c>
      <c r="G3631" s="4">
        <v>888.75699999999995</v>
      </c>
      <c r="H3631" s="4">
        <v>910.86699999999996</v>
      </c>
      <c r="I3631" s="4">
        <v>933.43799999999999</v>
      </c>
      <c r="J3631" s="4">
        <v>950.37300000000005</v>
      </c>
      <c r="K3631" s="4">
        <v>964.48</v>
      </c>
      <c r="L3631" s="4">
        <v>976.25800000000004</v>
      </c>
      <c r="M3631" s="4">
        <v>986.85699999999997</v>
      </c>
      <c r="N3631" s="4">
        <v>994.12099999999998</v>
      </c>
      <c r="O3631" s="4">
        <v>995.85500000000002</v>
      </c>
      <c r="P3631" s="4">
        <v>983.64700000000005</v>
      </c>
      <c r="Q3631" s="4">
        <v>952.85900000000004</v>
      </c>
      <c r="R3631" s="4">
        <v>903.21799999999996</v>
      </c>
      <c r="S3631" s="4">
        <v>857.19500000000005</v>
      </c>
      <c r="T3631" s="4">
        <v>842.28800000000001</v>
      </c>
      <c r="U3631" s="4">
        <v>750.94399999999996</v>
      </c>
      <c r="V3631" s="4">
        <v>628.09500000000003</v>
      </c>
      <c r="W3631" s="4">
        <v>462.28</v>
      </c>
      <c r="X3631" s="4">
        <v>310.07100000000003</v>
      </c>
      <c r="Y3631" s="4">
        <v>156.60400000000001</v>
      </c>
      <c r="Z3631" s="4">
        <v>53.805</v>
      </c>
      <c r="AA3631" s="4">
        <v>9.1379999999999999</v>
      </c>
    </row>
    <row r="3632" spans="1:27" s="6" customFormat="1" x14ac:dyDescent="0.3">
      <c r="A3632" s="40">
        <v>3631</v>
      </c>
      <c r="B3632" s="18" t="s">
        <v>323</v>
      </c>
      <c r="C3632" s="43" t="s">
        <v>246</v>
      </c>
      <c r="D3632" s="41"/>
      <c r="E3632" s="41">
        <v>320</v>
      </c>
      <c r="F3632" s="41">
        <v>2075</v>
      </c>
      <c r="G3632" s="4">
        <v>865.18600000000004</v>
      </c>
      <c r="H3632" s="4">
        <v>887.59699999999998</v>
      </c>
      <c r="I3632" s="4">
        <v>910.11300000000006</v>
      </c>
      <c r="J3632" s="4">
        <v>931.28700000000003</v>
      </c>
      <c r="K3632" s="4">
        <v>946.61699999999996</v>
      </c>
      <c r="L3632" s="4">
        <v>960.40700000000004</v>
      </c>
      <c r="M3632" s="4">
        <v>972.32100000000003</v>
      </c>
      <c r="N3632" s="4">
        <v>982.85299999999995</v>
      </c>
      <c r="O3632" s="4">
        <v>989.524</v>
      </c>
      <c r="P3632" s="4">
        <v>989.89800000000002</v>
      </c>
      <c r="Q3632" s="4">
        <v>975.47299999999996</v>
      </c>
      <c r="R3632" s="4">
        <v>941.52700000000004</v>
      </c>
      <c r="S3632" s="4">
        <v>887.54200000000003</v>
      </c>
      <c r="T3632" s="4">
        <v>835.35400000000004</v>
      </c>
      <c r="U3632" s="4">
        <v>809.42899999999997</v>
      </c>
      <c r="V3632" s="4">
        <v>700.42</v>
      </c>
      <c r="W3632" s="4">
        <v>549.70100000000002</v>
      </c>
      <c r="X3632" s="4">
        <v>359.70800000000003</v>
      </c>
      <c r="Y3632" s="4">
        <v>197.47499999999999</v>
      </c>
      <c r="Z3632" s="4">
        <v>72.938000000000002</v>
      </c>
      <c r="AA3632" s="4">
        <v>13.045</v>
      </c>
    </row>
    <row r="3633" spans="1:27" s="6" customFormat="1" x14ac:dyDescent="0.3">
      <c r="A3633" s="40">
        <v>3632</v>
      </c>
      <c r="B3633" s="18" t="s">
        <v>323</v>
      </c>
      <c r="C3633" s="43" t="s">
        <v>246</v>
      </c>
      <c r="D3633" s="41"/>
      <c r="E3633" s="41">
        <v>320</v>
      </c>
      <c r="F3633" s="41">
        <v>2080</v>
      </c>
      <c r="G3633" s="4">
        <v>844.06600000000003</v>
      </c>
      <c r="H3633" s="4">
        <v>864.14800000000002</v>
      </c>
      <c r="I3633" s="4">
        <v>886.92100000000005</v>
      </c>
      <c r="J3633" s="4">
        <v>908.13900000000001</v>
      </c>
      <c r="K3633" s="4">
        <v>927.84799999999996</v>
      </c>
      <c r="L3633" s="4">
        <v>942.89499999999998</v>
      </c>
      <c r="M3633" s="4">
        <v>956.83399999999995</v>
      </c>
      <c r="N3633" s="4">
        <v>968.7</v>
      </c>
      <c r="O3633" s="4">
        <v>978.69200000000001</v>
      </c>
      <c r="P3633" s="4">
        <v>984.09799999999996</v>
      </c>
      <c r="Q3633" s="4">
        <v>982.34699999999998</v>
      </c>
      <c r="R3633" s="4">
        <v>964.82500000000005</v>
      </c>
      <c r="S3633" s="4">
        <v>926.53499999999997</v>
      </c>
      <c r="T3633" s="4">
        <v>866.64599999999996</v>
      </c>
      <c r="U3633" s="4">
        <v>804.92600000000004</v>
      </c>
      <c r="V3633" s="4">
        <v>758.221</v>
      </c>
      <c r="W3633" s="4">
        <v>617.71600000000001</v>
      </c>
      <c r="X3633" s="4">
        <v>433.32299999999998</v>
      </c>
      <c r="Y3633" s="4">
        <v>233.82400000000001</v>
      </c>
      <c r="Z3633" s="4">
        <v>94.741</v>
      </c>
      <c r="AA3633" s="4">
        <v>18.652999999999999</v>
      </c>
    </row>
    <row r="3634" spans="1:27" s="6" customFormat="1" x14ac:dyDescent="0.3">
      <c r="A3634" s="40">
        <v>3633</v>
      </c>
      <c r="B3634" s="18" t="s">
        <v>323</v>
      </c>
      <c r="C3634" s="43" t="s">
        <v>246</v>
      </c>
      <c r="D3634" s="41"/>
      <c r="E3634" s="41">
        <v>320</v>
      </c>
      <c r="F3634" s="41">
        <v>2085</v>
      </c>
      <c r="G3634" s="4">
        <v>823.15200000000004</v>
      </c>
      <c r="H3634" s="4">
        <v>843.12699999999995</v>
      </c>
      <c r="I3634" s="4">
        <v>863.53200000000004</v>
      </c>
      <c r="J3634" s="4">
        <v>885.12300000000005</v>
      </c>
      <c r="K3634" s="4">
        <v>904.99800000000005</v>
      </c>
      <c r="L3634" s="4">
        <v>924.46199999999999</v>
      </c>
      <c r="M3634" s="4">
        <v>939.66300000000001</v>
      </c>
      <c r="N3634" s="4">
        <v>953.56799999999998</v>
      </c>
      <c r="O3634" s="4">
        <v>964.94799999999998</v>
      </c>
      <c r="P3634" s="4">
        <v>973.78300000000002</v>
      </c>
      <c r="Q3634" s="4">
        <v>977.22</v>
      </c>
      <c r="R3634" s="4">
        <v>972.51199999999994</v>
      </c>
      <c r="S3634" s="4">
        <v>950.73699999999997</v>
      </c>
      <c r="T3634" s="4">
        <v>906.39800000000002</v>
      </c>
      <c r="U3634" s="4">
        <v>837.154</v>
      </c>
      <c r="V3634" s="4">
        <v>756.98900000000003</v>
      </c>
      <c r="W3634" s="4">
        <v>673.44200000000001</v>
      </c>
      <c r="X3634" s="4">
        <v>492.84500000000003</v>
      </c>
      <c r="Y3634" s="4">
        <v>287.12799999999999</v>
      </c>
      <c r="Z3634" s="4">
        <v>115.38200000000001</v>
      </c>
      <c r="AA3634" s="4">
        <v>25.713000000000001</v>
      </c>
    </row>
    <row r="3635" spans="1:27" s="6" customFormat="1" x14ac:dyDescent="0.3">
      <c r="A3635" s="40">
        <v>3634</v>
      </c>
      <c r="B3635" s="18" t="s">
        <v>323</v>
      </c>
      <c r="C3635" s="43" t="s">
        <v>246</v>
      </c>
      <c r="D3635" s="41"/>
      <c r="E3635" s="41">
        <v>320</v>
      </c>
      <c r="F3635" s="41">
        <v>2090</v>
      </c>
      <c r="G3635" s="4">
        <v>803.45699999999999</v>
      </c>
      <c r="H3635" s="4">
        <v>822.31</v>
      </c>
      <c r="I3635" s="4">
        <v>842.57399999999996</v>
      </c>
      <c r="J3635" s="4">
        <v>861.9</v>
      </c>
      <c r="K3635" s="4">
        <v>882.26599999999996</v>
      </c>
      <c r="L3635" s="4">
        <v>901.93299999999999</v>
      </c>
      <c r="M3635" s="4">
        <v>921.55499999999995</v>
      </c>
      <c r="N3635" s="4">
        <v>936.73199999999997</v>
      </c>
      <c r="O3635" s="4">
        <v>950.202</v>
      </c>
      <c r="P3635" s="4">
        <v>960.52099999999996</v>
      </c>
      <c r="Q3635" s="4">
        <v>967.55899999999997</v>
      </c>
      <c r="R3635" s="4">
        <v>968.26900000000001</v>
      </c>
      <c r="S3635" s="4">
        <v>959.51800000000003</v>
      </c>
      <c r="T3635" s="4">
        <v>931.68</v>
      </c>
      <c r="U3635" s="4">
        <v>877.59699999999998</v>
      </c>
      <c r="V3635" s="4">
        <v>790.24</v>
      </c>
      <c r="W3635" s="4">
        <v>676.84</v>
      </c>
      <c r="X3635" s="4">
        <v>543.46799999999996</v>
      </c>
      <c r="Y3635" s="4">
        <v>332.61500000000001</v>
      </c>
      <c r="Z3635" s="4">
        <v>145.60499999999999</v>
      </c>
      <c r="AA3635" s="4">
        <v>33.423999999999999</v>
      </c>
    </row>
    <row r="3636" spans="1:27" s="6" customFormat="1" x14ac:dyDescent="0.3">
      <c r="A3636" s="40">
        <v>3635</v>
      </c>
      <c r="B3636" s="18" t="s">
        <v>323</v>
      </c>
      <c r="C3636" s="43" t="s">
        <v>246</v>
      </c>
      <c r="D3636" s="41"/>
      <c r="E3636" s="41">
        <v>320</v>
      </c>
      <c r="F3636" s="41">
        <v>2095</v>
      </c>
      <c r="G3636" s="4">
        <v>783.45600000000002</v>
      </c>
      <c r="H3636" s="4">
        <v>802.7</v>
      </c>
      <c r="I3636" s="4">
        <v>821.81799999999998</v>
      </c>
      <c r="J3636" s="4">
        <v>841.09100000000001</v>
      </c>
      <c r="K3636" s="4">
        <v>859.31200000000001</v>
      </c>
      <c r="L3636" s="4">
        <v>879.50099999999998</v>
      </c>
      <c r="M3636" s="4">
        <v>899.32100000000003</v>
      </c>
      <c r="N3636" s="4">
        <v>918.93200000000002</v>
      </c>
      <c r="O3636" s="4">
        <v>933.71699999999998</v>
      </c>
      <c r="P3636" s="4">
        <v>946.23900000000003</v>
      </c>
      <c r="Q3636" s="4">
        <v>954.91800000000001</v>
      </c>
      <c r="R3636" s="4">
        <v>959.47500000000002</v>
      </c>
      <c r="S3636" s="4">
        <v>956.46500000000003</v>
      </c>
      <c r="T3636" s="4">
        <v>941.81500000000005</v>
      </c>
      <c r="U3636" s="4">
        <v>904.08299999999997</v>
      </c>
      <c r="V3636" s="4">
        <v>831.37</v>
      </c>
      <c r="W3636" s="4">
        <v>711.08299999999997</v>
      </c>
      <c r="X3636" s="4">
        <v>552.24599999999998</v>
      </c>
      <c r="Y3636" s="4">
        <v>373.37900000000002</v>
      </c>
      <c r="Z3636" s="4">
        <v>173.26</v>
      </c>
      <c r="AA3636" s="4">
        <v>44.295000000000002</v>
      </c>
    </row>
    <row r="3637" spans="1:27" s="6" customFormat="1" x14ac:dyDescent="0.3">
      <c r="A3637" s="40">
        <v>3636</v>
      </c>
      <c r="B3637" s="18" t="s">
        <v>323</v>
      </c>
      <c r="C3637" s="43" t="s">
        <v>246</v>
      </c>
      <c r="D3637" s="41"/>
      <c r="E3637" s="41">
        <v>320</v>
      </c>
      <c r="F3637" s="41">
        <v>2100</v>
      </c>
      <c r="G3637" s="4">
        <v>763.50199999999995</v>
      </c>
      <c r="H3637" s="4">
        <v>782.78200000000004</v>
      </c>
      <c r="I3637" s="4">
        <v>802.25599999999997</v>
      </c>
      <c r="J3637" s="4">
        <v>820.48400000000004</v>
      </c>
      <c r="K3637" s="4">
        <v>838.76900000000001</v>
      </c>
      <c r="L3637" s="4">
        <v>856.83699999999999</v>
      </c>
      <c r="M3637" s="4">
        <v>877.18</v>
      </c>
      <c r="N3637" s="4">
        <v>896.99099999999999</v>
      </c>
      <c r="O3637" s="4">
        <v>916.25400000000002</v>
      </c>
      <c r="P3637" s="4">
        <v>930.18499999999995</v>
      </c>
      <c r="Q3637" s="4">
        <v>941.22900000000004</v>
      </c>
      <c r="R3637" s="4">
        <v>947.65599999999995</v>
      </c>
      <c r="S3637" s="4">
        <v>948.81899999999996</v>
      </c>
      <c r="T3637" s="4">
        <v>940.25699999999995</v>
      </c>
      <c r="U3637" s="4">
        <v>915.84400000000005</v>
      </c>
      <c r="V3637" s="4">
        <v>859.36400000000003</v>
      </c>
      <c r="W3637" s="4">
        <v>752.64300000000003</v>
      </c>
      <c r="X3637" s="4">
        <v>586.31600000000003</v>
      </c>
      <c r="Y3637" s="4">
        <v>386.00299999999999</v>
      </c>
      <c r="Z3637" s="4">
        <v>199.66399999999999</v>
      </c>
      <c r="AA3637" s="4">
        <v>56.183999999999997</v>
      </c>
    </row>
    <row r="3638" spans="1:27" s="6" customFormat="1" x14ac:dyDescent="0.3">
      <c r="A3638" s="40">
        <v>3637</v>
      </c>
      <c r="B3638" s="18" t="s">
        <v>323</v>
      </c>
      <c r="C3638" s="43" t="s">
        <v>247</v>
      </c>
      <c r="D3638" s="41"/>
      <c r="E3638" s="41">
        <v>340</v>
      </c>
      <c r="F3638" s="41">
        <v>2015</v>
      </c>
      <c r="G3638" s="4">
        <v>467.85899999999998</v>
      </c>
      <c r="H3638" s="4">
        <v>485.40199999999999</v>
      </c>
      <c r="I3638" s="4">
        <v>496.99900000000002</v>
      </c>
      <c r="J3638" s="4">
        <v>480.62700000000001</v>
      </c>
      <c r="K3638" s="4">
        <v>448.26</v>
      </c>
      <c r="L3638" s="4">
        <v>398.00599999999997</v>
      </c>
      <c r="M3638" s="4">
        <v>351.94600000000003</v>
      </c>
      <c r="N3638" s="4">
        <v>300.06</v>
      </c>
      <c r="O3638" s="4">
        <v>245.983</v>
      </c>
      <c r="P3638" s="4">
        <v>203.65600000000001</v>
      </c>
      <c r="Q3638" s="4">
        <v>162.49199999999999</v>
      </c>
      <c r="R3638" s="4">
        <v>131.55000000000001</v>
      </c>
      <c r="S3638" s="4">
        <v>104.129</v>
      </c>
      <c r="T3638" s="4">
        <v>72.870999999999995</v>
      </c>
      <c r="U3638" s="4">
        <v>52.667999999999999</v>
      </c>
      <c r="V3638" s="4">
        <v>39.572000000000003</v>
      </c>
      <c r="W3638" s="4">
        <v>27.481999999999999</v>
      </c>
      <c r="X3638" s="4">
        <v>15.516999999999999</v>
      </c>
      <c r="Y3638" s="4">
        <v>6.742</v>
      </c>
      <c r="Z3638" s="4">
        <v>1.5680000000000001</v>
      </c>
      <c r="AA3638" s="4">
        <v>0.24099999999999999</v>
      </c>
    </row>
    <row r="3639" spans="1:27" s="6" customFormat="1" x14ac:dyDescent="0.3">
      <c r="A3639" s="40">
        <v>3638</v>
      </c>
      <c r="B3639" s="18" t="s">
        <v>323</v>
      </c>
      <c r="C3639" s="43" t="s">
        <v>247</v>
      </c>
      <c r="D3639" s="41"/>
      <c r="E3639" s="41">
        <v>340</v>
      </c>
      <c r="F3639" s="41">
        <v>2020</v>
      </c>
      <c r="G3639" s="4">
        <v>474.23500000000001</v>
      </c>
      <c r="H3639" s="4">
        <v>464.24700000000001</v>
      </c>
      <c r="I3639" s="4">
        <v>483.50099999999998</v>
      </c>
      <c r="J3639" s="4">
        <v>494.863</v>
      </c>
      <c r="K3639" s="4">
        <v>477.59399999999999</v>
      </c>
      <c r="L3639" s="4">
        <v>444.43799999999999</v>
      </c>
      <c r="M3639" s="4">
        <v>393.67599999999999</v>
      </c>
      <c r="N3639" s="4">
        <v>347.27699999999999</v>
      </c>
      <c r="O3639" s="4">
        <v>295.541</v>
      </c>
      <c r="P3639" s="4">
        <v>241.49600000000001</v>
      </c>
      <c r="Q3639" s="4">
        <v>199.03100000000001</v>
      </c>
      <c r="R3639" s="4">
        <v>157.97300000000001</v>
      </c>
      <c r="S3639" s="4">
        <v>126.533</v>
      </c>
      <c r="T3639" s="4">
        <v>98.350999999999999</v>
      </c>
      <c r="U3639" s="4">
        <v>66.712000000000003</v>
      </c>
      <c r="V3639" s="4">
        <v>45.71</v>
      </c>
      <c r="W3639" s="4">
        <v>31.387</v>
      </c>
      <c r="X3639" s="4">
        <v>18.77</v>
      </c>
      <c r="Y3639" s="4">
        <v>8.32</v>
      </c>
      <c r="Z3639" s="4">
        <v>2.4630000000000001</v>
      </c>
      <c r="AA3639" s="4">
        <v>0.33700000000000002</v>
      </c>
    </row>
    <row r="3640" spans="1:27" s="6" customFormat="1" x14ac:dyDescent="0.3">
      <c r="A3640" s="40">
        <v>3639</v>
      </c>
      <c r="B3640" s="18" t="s">
        <v>323</v>
      </c>
      <c r="C3640" s="43" t="s">
        <v>247</v>
      </c>
      <c r="D3640" s="41"/>
      <c r="E3640" s="41">
        <v>340</v>
      </c>
      <c r="F3640" s="41">
        <v>2025</v>
      </c>
      <c r="G3640" s="4">
        <v>474.82299999999998</v>
      </c>
      <c r="H3640" s="4">
        <v>471.08</v>
      </c>
      <c r="I3640" s="4">
        <v>462.59500000000003</v>
      </c>
      <c r="J3640" s="4">
        <v>481.57400000000001</v>
      </c>
      <c r="K3640" s="4">
        <v>491.95600000000002</v>
      </c>
      <c r="L3640" s="4">
        <v>473.81900000000002</v>
      </c>
      <c r="M3640" s="4">
        <v>440</v>
      </c>
      <c r="N3640" s="4">
        <v>388.86900000000003</v>
      </c>
      <c r="O3640" s="4">
        <v>342.46899999999999</v>
      </c>
      <c r="P3640" s="4">
        <v>290.57600000000002</v>
      </c>
      <c r="Q3640" s="4">
        <v>236.40100000000001</v>
      </c>
      <c r="R3640" s="4">
        <v>193.839</v>
      </c>
      <c r="S3640" s="4">
        <v>152.28700000000001</v>
      </c>
      <c r="T3640" s="4">
        <v>119.86799999999999</v>
      </c>
      <c r="U3640" s="4">
        <v>90.415999999999997</v>
      </c>
      <c r="V3640" s="4">
        <v>58.24</v>
      </c>
      <c r="W3640" s="4">
        <v>36.548000000000002</v>
      </c>
      <c r="X3640" s="4">
        <v>21.658999999999999</v>
      </c>
      <c r="Y3640" s="4">
        <v>10.191000000000001</v>
      </c>
      <c r="Z3640" s="4">
        <v>3.085</v>
      </c>
      <c r="AA3640" s="4">
        <v>0.52800000000000002</v>
      </c>
    </row>
    <row r="3641" spans="1:27" s="6" customFormat="1" x14ac:dyDescent="0.3">
      <c r="A3641" s="40">
        <v>3640</v>
      </c>
      <c r="B3641" s="18" t="s">
        <v>323</v>
      </c>
      <c r="C3641" s="43" t="s">
        <v>247</v>
      </c>
      <c r="D3641" s="41"/>
      <c r="E3641" s="41">
        <v>340</v>
      </c>
      <c r="F3641" s="41">
        <v>2030</v>
      </c>
      <c r="G3641" s="4">
        <v>466.71</v>
      </c>
      <c r="H3641" s="4">
        <v>472.08699999999999</v>
      </c>
      <c r="I3641" s="4">
        <v>469.58699999999999</v>
      </c>
      <c r="J3641" s="4">
        <v>460.899</v>
      </c>
      <c r="K3641" s="4">
        <v>478.95100000000002</v>
      </c>
      <c r="L3641" s="4">
        <v>488.38600000000002</v>
      </c>
      <c r="M3641" s="4">
        <v>469.5</v>
      </c>
      <c r="N3641" s="4">
        <v>435.12900000000002</v>
      </c>
      <c r="O3641" s="4">
        <v>383.94200000000001</v>
      </c>
      <c r="P3641" s="4">
        <v>337.18599999999998</v>
      </c>
      <c r="Q3641" s="4">
        <v>284.93</v>
      </c>
      <c r="R3641" s="4">
        <v>230.624</v>
      </c>
      <c r="S3641" s="4">
        <v>187.26400000000001</v>
      </c>
      <c r="T3641" s="4">
        <v>144.678</v>
      </c>
      <c r="U3641" s="4">
        <v>110.629</v>
      </c>
      <c r="V3641" s="4">
        <v>79.373999999999995</v>
      </c>
      <c r="W3641" s="4">
        <v>46.924999999999997</v>
      </c>
      <c r="X3641" s="4">
        <v>25.474</v>
      </c>
      <c r="Y3641" s="4">
        <v>11.906000000000001</v>
      </c>
      <c r="Z3641" s="4">
        <v>3.835</v>
      </c>
      <c r="AA3641" s="4">
        <v>0.69</v>
      </c>
    </row>
    <row r="3642" spans="1:27" s="6" customFormat="1" x14ac:dyDescent="0.3">
      <c r="A3642" s="40">
        <v>3641</v>
      </c>
      <c r="B3642" s="18" t="s">
        <v>323</v>
      </c>
      <c r="C3642" s="43" t="s">
        <v>247</v>
      </c>
      <c r="D3642" s="41"/>
      <c r="E3642" s="41">
        <v>340</v>
      </c>
      <c r="F3642" s="41">
        <v>2035</v>
      </c>
      <c r="G3642" s="4">
        <v>451.04199999999997</v>
      </c>
      <c r="H3642" s="4">
        <v>464.387</v>
      </c>
      <c r="I3642" s="4">
        <v>470.78899999999999</v>
      </c>
      <c r="J3642" s="4">
        <v>468.084</v>
      </c>
      <c r="K3642" s="4">
        <v>458.66399999999999</v>
      </c>
      <c r="L3642" s="4">
        <v>475.84699999999998</v>
      </c>
      <c r="M3642" s="4">
        <v>484.43900000000002</v>
      </c>
      <c r="N3642" s="4">
        <v>464.89400000000001</v>
      </c>
      <c r="O3642" s="4">
        <v>430.18299999999999</v>
      </c>
      <c r="P3642" s="4">
        <v>378.57100000000003</v>
      </c>
      <c r="Q3642" s="4">
        <v>331.20100000000002</v>
      </c>
      <c r="R3642" s="4">
        <v>278.43700000000001</v>
      </c>
      <c r="S3642" s="4">
        <v>223.26599999999999</v>
      </c>
      <c r="T3642" s="4">
        <v>178.39599999999999</v>
      </c>
      <c r="U3642" s="4">
        <v>134.02799999999999</v>
      </c>
      <c r="V3642" s="4">
        <v>97.641000000000005</v>
      </c>
      <c r="W3642" s="4">
        <v>64.430999999999997</v>
      </c>
      <c r="X3642" s="4">
        <v>33.030999999999999</v>
      </c>
      <c r="Y3642" s="4">
        <v>14.179</v>
      </c>
      <c r="Z3642" s="4">
        <v>4.5510000000000002</v>
      </c>
      <c r="AA3642" s="4">
        <v>0.875</v>
      </c>
    </row>
    <row r="3643" spans="1:27" s="6" customFormat="1" x14ac:dyDescent="0.3">
      <c r="A3643" s="40">
        <v>3642</v>
      </c>
      <c r="B3643" s="18" t="s">
        <v>323</v>
      </c>
      <c r="C3643" s="43" t="s">
        <v>247</v>
      </c>
      <c r="D3643" s="41"/>
      <c r="E3643" s="41">
        <v>340</v>
      </c>
      <c r="F3643" s="41">
        <v>2040</v>
      </c>
      <c r="G3643" s="4">
        <v>433.78500000000003</v>
      </c>
      <c r="H3643" s="4">
        <v>449.08600000000001</v>
      </c>
      <c r="I3643" s="4">
        <v>463.26900000000001</v>
      </c>
      <c r="J3643" s="4">
        <v>469.47199999999998</v>
      </c>
      <c r="K3643" s="4">
        <v>466.08600000000001</v>
      </c>
      <c r="L3643" s="4">
        <v>456.00099999999998</v>
      </c>
      <c r="M3643" s="4">
        <v>472.38799999999998</v>
      </c>
      <c r="N3643" s="4">
        <v>480.18299999999999</v>
      </c>
      <c r="O3643" s="4">
        <v>460.10700000000003</v>
      </c>
      <c r="P3643" s="4">
        <v>424.70100000000002</v>
      </c>
      <c r="Q3643" s="4">
        <v>372.38499999999999</v>
      </c>
      <c r="R3643" s="4">
        <v>324.14100000000002</v>
      </c>
      <c r="S3643" s="4">
        <v>270.07600000000002</v>
      </c>
      <c r="T3643" s="4">
        <v>213.245</v>
      </c>
      <c r="U3643" s="4">
        <v>165.857</v>
      </c>
      <c r="V3643" s="4">
        <v>118.9</v>
      </c>
      <c r="W3643" s="4">
        <v>79.825000000000003</v>
      </c>
      <c r="X3643" s="4">
        <v>45.783999999999999</v>
      </c>
      <c r="Y3643" s="4">
        <v>18.611000000000001</v>
      </c>
      <c r="Z3643" s="4">
        <v>5.5010000000000003</v>
      </c>
      <c r="AA3643" s="4">
        <v>1.0640000000000001</v>
      </c>
    </row>
    <row r="3644" spans="1:27" s="6" customFormat="1" x14ac:dyDescent="0.3">
      <c r="A3644" s="40">
        <v>3643</v>
      </c>
      <c r="B3644" s="18" t="s">
        <v>323</v>
      </c>
      <c r="C3644" s="43" t="s">
        <v>247</v>
      </c>
      <c r="D3644" s="41"/>
      <c r="E3644" s="41">
        <v>340</v>
      </c>
      <c r="F3644" s="41">
        <v>2045</v>
      </c>
      <c r="G3644" s="4">
        <v>418.47300000000001</v>
      </c>
      <c r="H3644" s="4">
        <v>432.14800000000002</v>
      </c>
      <c r="I3644" s="4">
        <v>448.197</v>
      </c>
      <c r="J3644" s="4">
        <v>462.21199999999999</v>
      </c>
      <c r="K3644" s="4">
        <v>467.846</v>
      </c>
      <c r="L3644" s="4">
        <v>463.87</v>
      </c>
      <c r="M3644" s="4">
        <v>453.226</v>
      </c>
      <c r="N3644" s="4">
        <v>468.84199999999998</v>
      </c>
      <c r="O3644" s="4">
        <v>475.815</v>
      </c>
      <c r="P3644" s="4">
        <v>454.82799999999997</v>
      </c>
      <c r="Q3644" s="4">
        <v>418.37299999999999</v>
      </c>
      <c r="R3644" s="4">
        <v>364.964</v>
      </c>
      <c r="S3644" s="4">
        <v>314.97800000000001</v>
      </c>
      <c r="T3644" s="4">
        <v>258.60199999999998</v>
      </c>
      <c r="U3644" s="4">
        <v>198.977</v>
      </c>
      <c r="V3644" s="4">
        <v>147.941</v>
      </c>
      <c r="W3644" s="4">
        <v>97.984999999999999</v>
      </c>
      <c r="X3644" s="4">
        <v>57.363999999999997</v>
      </c>
      <c r="Y3644" s="4">
        <v>26.189</v>
      </c>
      <c r="Z3644" s="4">
        <v>7.367</v>
      </c>
      <c r="AA3644" s="4">
        <v>1.3120000000000001</v>
      </c>
    </row>
    <row r="3645" spans="1:27" s="6" customFormat="1" x14ac:dyDescent="0.3">
      <c r="A3645" s="40">
        <v>3644</v>
      </c>
      <c r="B3645" s="18" t="s">
        <v>323</v>
      </c>
      <c r="C3645" s="43" t="s">
        <v>247</v>
      </c>
      <c r="D3645" s="41"/>
      <c r="E3645" s="41">
        <v>340</v>
      </c>
      <c r="F3645" s="41">
        <v>2050</v>
      </c>
      <c r="G3645" s="4">
        <v>404.923</v>
      </c>
      <c r="H3645" s="4">
        <v>417.072</v>
      </c>
      <c r="I3645" s="4">
        <v>431.39400000000001</v>
      </c>
      <c r="J3645" s="4">
        <v>447.29500000000002</v>
      </c>
      <c r="K3645" s="4">
        <v>460.79599999999999</v>
      </c>
      <c r="L3645" s="4">
        <v>465.86200000000002</v>
      </c>
      <c r="M3645" s="4">
        <v>461.34300000000002</v>
      </c>
      <c r="N3645" s="4">
        <v>450.149</v>
      </c>
      <c r="O3645" s="4">
        <v>464.93099999999998</v>
      </c>
      <c r="P3645" s="4">
        <v>470.767</v>
      </c>
      <c r="Q3645" s="4">
        <v>448.50799999999998</v>
      </c>
      <c r="R3645" s="4">
        <v>410.53199999999998</v>
      </c>
      <c r="S3645" s="4">
        <v>355.24099999999999</v>
      </c>
      <c r="T3645" s="4">
        <v>302.32</v>
      </c>
      <c r="U3645" s="4">
        <v>242.15199999999999</v>
      </c>
      <c r="V3645" s="4">
        <v>178.42400000000001</v>
      </c>
      <c r="W3645" s="4">
        <v>122.871</v>
      </c>
      <c r="X3645" s="4">
        <v>71.195999999999998</v>
      </c>
      <c r="Y3645" s="4">
        <v>33.311999999999998</v>
      </c>
      <c r="Z3645" s="4">
        <v>10.577</v>
      </c>
      <c r="AA3645" s="4">
        <v>1.77</v>
      </c>
    </row>
    <row r="3646" spans="1:27" s="6" customFormat="1" x14ac:dyDescent="0.3">
      <c r="A3646" s="40">
        <v>3645</v>
      </c>
      <c r="B3646" s="18" t="s">
        <v>323</v>
      </c>
      <c r="C3646" s="43" t="s">
        <v>247</v>
      </c>
      <c r="D3646" s="41"/>
      <c r="E3646" s="41">
        <v>340</v>
      </c>
      <c r="F3646" s="41">
        <v>2055</v>
      </c>
      <c r="G3646" s="4">
        <v>393.58699999999999</v>
      </c>
      <c r="H3646" s="4">
        <v>403.714</v>
      </c>
      <c r="I3646" s="4">
        <v>416.416</v>
      </c>
      <c r="J3646" s="4">
        <v>430.60599999999999</v>
      </c>
      <c r="K3646" s="4">
        <v>446.04</v>
      </c>
      <c r="L3646" s="4">
        <v>459.012</v>
      </c>
      <c r="M3646" s="4">
        <v>463.54399999999998</v>
      </c>
      <c r="N3646" s="4">
        <v>458.47</v>
      </c>
      <c r="O3646" s="4">
        <v>446.673</v>
      </c>
      <c r="P3646" s="4">
        <v>460.33100000000002</v>
      </c>
      <c r="Q3646" s="4">
        <v>464.63900000000001</v>
      </c>
      <c r="R3646" s="4">
        <v>440.60300000000001</v>
      </c>
      <c r="S3646" s="4">
        <v>400.22899999999998</v>
      </c>
      <c r="T3646" s="4">
        <v>341.755</v>
      </c>
      <c r="U3646" s="4">
        <v>284.04899999999998</v>
      </c>
      <c r="V3646" s="4">
        <v>218.24700000000001</v>
      </c>
      <c r="W3646" s="4">
        <v>149.303</v>
      </c>
      <c r="X3646" s="4">
        <v>90.239000000000004</v>
      </c>
      <c r="Y3646" s="4">
        <v>41.96</v>
      </c>
      <c r="Z3646" s="4">
        <v>13.728</v>
      </c>
      <c r="AA3646" s="4">
        <v>2.5720000000000001</v>
      </c>
    </row>
    <row r="3647" spans="1:27" s="6" customFormat="1" x14ac:dyDescent="0.3">
      <c r="A3647" s="40">
        <v>3646</v>
      </c>
      <c r="B3647" s="18" t="s">
        <v>323</v>
      </c>
      <c r="C3647" s="43" t="s">
        <v>247</v>
      </c>
      <c r="D3647" s="41"/>
      <c r="E3647" s="41">
        <v>340</v>
      </c>
      <c r="F3647" s="41">
        <v>2060</v>
      </c>
      <c r="G3647" s="4">
        <v>382.25</v>
      </c>
      <c r="H3647" s="4">
        <v>392.53399999999999</v>
      </c>
      <c r="I3647" s="4">
        <v>403.14100000000002</v>
      </c>
      <c r="J3647" s="4">
        <v>415.72399999999999</v>
      </c>
      <c r="K3647" s="4">
        <v>429.5</v>
      </c>
      <c r="L3647" s="4">
        <v>444.46199999999999</v>
      </c>
      <c r="M3647" s="4">
        <v>456.92099999999999</v>
      </c>
      <c r="N3647" s="4">
        <v>460.89299999999997</v>
      </c>
      <c r="O3647" s="4">
        <v>455.202</v>
      </c>
      <c r="P3647" s="4">
        <v>442.55799999999999</v>
      </c>
      <c r="Q3647" s="4">
        <v>454.71300000000002</v>
      </c>
      <c r="R3647" s="4">
        <v>456.94299999999998</v>
      </c>
      <c r="S3647" s="4">
        <v>430.2</v>
      </c>
      <c r="T3647" s="4">
        <v>385.875</v>
      </c>
      <c r="U3647" s="4">
        <v>322.13099999999997</v>
      </c>
      <c r="V3647" s="4">
        <v>257.23399999999998</v>
      </c>
      <c r="W3647" s="4">
        <v>183.92500000000001</v>
      </c>
      <c r="X3647" s="4">
        <v>110.77800000000001</v>
      </c>
      <c r="Y3647" s="4">
        <v>53.954000000000001</v>
      </c>
      <c r="Z3647" s="4">
        <v>17.64</v>
      </c>
      <c r="AA3647" s="4">
        <v>3.468</v>
      </c>
    </row>
    <row r="3648" spans="1:27" s="6" customFormat="1" x14ac:dyDescent="0.3">
      <c r="A3648" s="40">
        <v>3647</v>
      </c>
      <c r="B3648" s="18" t="s">
        <v>323</v>
      </c>
      <c r="C3648" s="43" t="s">
        <v>247</v>
      </c>
      <c r="D3648" s="41"/>
      <c r="E3648" s="41">
        <v>340</v>
      </c>
      <c r="F3648" s="41">
        <v>2065</v>
      </c>
      <c r="G3648" s="4">
        <v>371.315</v>
      </c>
      <c r="H3648" s="4">
        <v>381.33600000000001</v>
      </c>
      <c r="I3648" s="4">
        <v>392.03</v>
      </c>
      <c r="J3648" s="4">
        <v>402.53300000000002</v>
      </c>
      <c r="K3648" s="4">
        <v>414.75099999999998</v>
      </c>
      <c r="L3648" s="4">
        <v>428.11</v>
      </c>
      <c r="M3648" s="4">
        <v>442.613</v>
      </c>
      <c r="N3648" s="4">
        <v>454.52800000000002</v>
      </c>
      <c r="O3648" s="4">
        <v>457.87200000000001</v>
      </c>
      <c r="P3648" s="4">
        <v>451.31599999999997</v>
      </c>
      <c r="Q3648" s="4">
        <v>437.51600000000002</v>
      </c>
      <c r="R3648" s="4">
        <v>447.66199999999998</v>
      </c>
      <c r="S3648" s="4">
        <v>446.82299999999998</v>
      </c>
      <c r="T3648" s="4">
        <v>415.66800000000001</v>
      </c>
      <c r="U3648" s="4">
        <v>364.86500000000001</v>
      </c>
      <c r="V3648" s="4">
        <v>293.10399999999998</v>
      </c>
      <c r="W3648" s="4">
        <v>218.309</v>
      </c>
      <c r="X3648" s="4">
        <v>137.86699999999999</v>
      </c>
      <c r="Y3648" s="4">
        <v>67.200999999999993</v>
      </c>
      <c r="Z3648" s="4">
        <v>23.149000000000001</v>
      </c>
      <c r="AA3648" s="4">
        <v>4.5949999999999998</v>
      </c>
    </row>
    <row r="3649" spans="1:27" s="6" customFormat="1" x14ac:dyDescent="0.3">
      <c r="A3649" s="40">
        <v>3648</v>
      </c>
      <c r="B3649" s="18" t="s">
        <v>323</v>
      </c>
      <c r="C3649" s="43" t="s">
        <v>247</v>
      </c>
      <c r="D3649" s="41"/>
      <c r="E3649" s="41">
        <v>340</v>
      </c>
      <c r="F3649" s="41">
        <v>2070</v>
      </c>
      <c r="G3649" s="4">
        <v>358.74700000000001</v>
      </c>
      <c r="H3649" s="4">
        <v>370.51799999999997</v>
      </c>
      <c r="I3649" s="4">
        <v>380.89400000000001</v>
      </c>
      <c r="J3649" s="4">
        <v>391.49099999999999</v>
      </c>
      <c r="K3649" s="4">
        <v>401.67200000000003</v>
      </c>
      <c r="L3649" s="4">
        <v>413.52699999999999</v>
      </c>
      <c r="M3649" s="4">
        <v>426.48700000000002</v>
      </c>
      <c r="N3649" s="4">
        <v>440.49200000000002</v>
      </c>
      <c r="O3649" s="4">
        <v>451.79</v>
      </c>
      <c r="P3649" s="4">
        <v>454.25200000000001</v>
      </c>
      <c r="Q3649" s="4">
        <v>446.52800000000002</v>
      </c>
      <c r="R3649" s="4">
        <v>431.17399999999998</v>
      </c>
      <c r="S3649" s="4">
        <v>438.37299999999999</v>
      </c>
      <c r="T3649" s="4">
        <v>432.62099999999998</v>
      </c>
      <c r="U3649" s="4">
        <v>394.233</v>
      </c>
      <c r="V3649" s="4">
        <v>333.50400000000002</v>
      </c>
      <c r="W3649" s="4">
        <v>250.452</v>
      </c>
      <c r="X3649" s="4">
        <v>165.285</v>
      </c>
      <c r="Y3649" s="4">
        <v>84.85</v>
      </c>
      <c r="Z3649" s="4">
        <v>29.434000000000001</v>
      </c>
      <c r="AA3649" s="4">
        <v>6.1840000000000002</v>
      </c>
    </row>
    <row r="3650" spans="1:27" s="6" customFormat="1" x14ac:dyDescent="0.3">
      <c r="A3650" s="40">
        <v>3649</v>
      </c>
      <c r="B3650" s="18" t="s">
        <v>323</v>
      </c>
      <c r="C3650" s="43" t="s">
        <v>247</v>
      </c>
      <c r="D3650" s="41"/>
      <c r="E3650" s="41">
        <v>340</v>
      </c>
      <c r="F3650" s="41">
        <v>2075</v>
      </c>
      <c r="G3650" s="4">
        <v>347.56599999999997</v>
      </c>
      <c r="H3650" s="4">
        <v>358.05799999999999</v>
      </c>
      <c r="I3650" s="4">
        <v>370.13400000000001</v>
      </c>
      <c r="J3650" s="4">
        <v>380.41300000000001</v>
      </c>
      <c r="K3650" s="4">
        <v>390.69200000000001</v>
      </c>
      <c r="L3650" s="4">
        <v>400.49299999999999</v>
      </c>
      <c r="M3650" s="4">
        <v>411.98500000000001</v>
      </c>
      <c r="N3650" s="4">
        <v>424.62799999999999</v>
      </c>
      <c r="O3650" s="4">
        <v>438.11399999999998</v>
      </c>
      <c r="P3650" s="4">
        <v>448.55399999999997</v>
      </c>
      <c r="Q3650" s="4">
        <v>449.83300000000003</v>
      </c>
      <c r="R3650" s="4">
        <v>440.505</v>
      </c>
      <c r="S3650" s="4">
        <v>422.81200000000001</v>
      </c>
      <c r="T3650" s="4">
        <v>425.27100000000002</v>
      </c>
      <c r="U3650" s="4">
        <v>411.471</v>
      </c>
      <c r="V3650" s="4">
        <v>361.87799999999999</v>
      </c>
      <c r="W3650" s="4">
        <v>286.78399999999999</v>
      </c>
      <c r="X3650" s="4">
        <v>191.405</v>
      </c>
      <c r="Y3650" s="4">
        <v>103.119</v>
      </c>
      <c r="Z3650" s="4">
        <v>37.905999999999999</v>
      </c>
      <c r="AA3650" s="4">
        <v>8.1259999999999994</v>
      </c>
    </row>
    <row r="3651" spans="1:27" s="6" customFormat="1" x14ac:dyDescent="0.3">
      <c r="A3651" s="40">
        <v>3650</v>
      </c>
      <c r="B3651" s="18" t="s">
        <v>323</v>
      </c>
      <c r="C3651" s="43" t="s">
        <v>247</v>
      </c>
      <c r="D3651" s="41"/>
      <c r="E3651" s="41">
        <v>340</v>
      </c>
      <c r="F3651" s="41">
        <v>2080</v>
      </c>
      <c r="G3651" s="4">
        <v>337.48099999999999</v>
      </c>
      <c r="H3651" s="4">
        <v>346.96600000000001</v>
      </c>
      <c r="I3651" s="4">
        <v>357.72199999999998</v>
      </c>
      <c r="J3651" s="4">
        <v>369.709</v>
      </c>
      <c r="K3651" s="4">
        <v>379.70499999999998</v>
      </c>
      <c r="L3651" s="4">
        <v>389.64600000000002</v>
      </c>
      <c r="M3651" s="4">
        <v>399.13099999999997</v>
      </c>
      <c r="N3651" s="4">
        <v>410.34800000000001</v>
      </c>
      <c r="O3651" s="4">
        <v>422.53100000000001</v>
      </c>
      <c r="P3651" s="4">
        <v>435.22300000000001</v>
      </c>
      <c r="Q3651" s="4">
        <v>444.50599999999997</v>
      </c>
      <c r="R3651" s="4">
        <v>444.18099999999998</v>
      </c>
      <c r="S3651" s="4">
        <v>432.529</v>
      </c>
      <c r="T3651" s="4">
        <v>410.94799999999998</v>
      </c>
      <c r="U3651" s="4">
        <v>405.60199999999998</v>
      </c>
      <c r="V3651" s="4">
        <v>379.279</v>
      </c>
      <c r="W3651" s="4">
        <v>313.14699999999999</v>
      </c>
      <c r="X3651" s="4">
        <v>221.24199999999999</v>
      </c>
      <c r="Y3651" s="4">
        <v>121.07899999999999</v>
      </c>
      <c r="Z3651" s="4">
        <v>47.02</v>
      </c>
      <c r="AA3651" s="4">
        <v>10.760999999999999</v>
      </c>
    </row>
    <row r="3652" spans="1:27" s="6" customFormat="1" x14ac:dyDescent="0.3">
      <c r="A3652" s="40">
        <v>3651</v>
      </c>
      <c r="B3652" s="18" t="s">
        <v>323</v>
      </c>
      <c r="C3652" s="43" t="s">
        <v>247</v>
      </c>
      <c r="D3652" s="41"/>
      <c r="E3652" s="41">
        <v>340</v>
      </c>
      <c r="F3652" s="41">
        <v>2085</v>
      </c>
      <c r="G3652" s="4">
        <v>328.85399999999998</v>
      </c>
      <c r="H3652" s="4">
        <v>336.95499999999998</v>
      </c>
      <c r="I3652" s="4">
        <v>346.67</v>
      </c>
      <c r="J3652" s="4">
        <v>357.34800000000001</v>
      </c>
      <c r="K3652" s="4">
        <v>369.08</v>
      </c>
      <c r="L3652" s="4">
        <v>378.774</v>
      </c>
      <c r="M3652" s="4">
        <v>388.43599999999998</v>
      </c>
      <c r="N3652" s="4">
        <v>397.68200000000002</v>
      </c>
      <c r="O3652" s="4">
        <v>408.49299999999999</v>
      </c>
      <c r="P3652" s="4">
        <v>419.95699999999999</v>
      </c>
      <c r="Q3652" s="4">
        <v>431.58100000000002</v>
      </c>
      <c r="R3652" s="4">
        <v>439.30599999999998</v>
      </c>
      <c r="S3652" s="4">
        <v>436.67899999999997</v>
      </c>
      <c r="T3652" s="4">
        <v>421.15499999999997</v>
      </c>
      <c r="U3652" s="4">
        <v>392.99</v>
      </c>
      <c r="V3652" s="4">
        <v>375.39299999999997</v>
      </c>
      <c r="W3652" s="4">
        <v>330.26</v>
      </c>
      <c r="X3652" s="4">
        <v>243.892</v>
      </c>
      <c r="Y3652" s="4">
        <v>141.98599999999999</v>
      </c>
      <c r="Z3652" s="4">
        <v>56.420999999999999</v>
      </c>
      <c r="AA3652" s="4">
        <v>13.88</v>
      </c>
    </row>
    <row r="3653" spans="1:27" s="6" customFormat="1" x14ac:dyDescent="0.3">
      <c r="A3653" s="40">
        <v>3652</v>
      </c>
      <c r="B3653" s="18" t="s">
        <v>323</v>
      </c>
      <c r="C3653" s="43" t="s">
        <v>247</v>
      </c>
      <c r="D3653" s="41"/>
      <c r="E3653" s="41">
        <v>340</v>
      </c>
      <c r="F3653" s="41">
        <v>2090</v>
      </c>
      <c r="G3653" s="4">
        <v>320.72199999999998</v>
      </c>
      <c r="H3653" s="4">
        <v>328.38799999999998</v>
      </c>
      <c r="I3653" s="4">
        <v>336.69</v>
      </c>
      <c r="J3653" s="4">
        <v>346.339</v>
      </c>
      <c r="K3653" s="4">
        <v>356.78899999999999</v>
      </c>
      <c r="L3653" s="4">
        <v>368.25700000000001</v>
      </c>
      <c r="M3653" s="4">
        <v>377.70400000000001</v>
      </c>
      <c r="N3653" s="4">
        <v>387.15600000000001</v>
      </c>
      <c r="O3653" s="4">
        <v>396.03899999999999</v>
      </c>
      <c r="P3653" s="4">
        <v>406.20800000000003</v>
      </c>
      <c r="Q3653" s="4">
        <v>416.71</v>
      </c>
      <c r="R3653" s="4">
        <v>426.89499999999998</v>
      </c>
      <c r="S3653" s="4">
        <v>432.40600000000001</v>
      </c>
      <c r="T3653" s="4">
        <v>425.93700000000001</v>
      </c>
      <c r="U3653" s="4">
        <v>403.79300000000001</v>
      </c>
      <c r="V3653" s="4">
        <v>365.166</v>
      </c>
      <c r="W3653" s="4">
        <v>328.88600000000002</v>
      </c>
      <c r="X3653" s="4">
        <v>259.65499999999997</v>
      </c>
      <c r="Y3653" s="4">
        <v>158.79300000000001</v>
      </c>
      <c r="Z3653" s="4">
        <v>67.632999999999996</v>
      </c>
      <c r="AA3653" s="4">
        <v>17.366</v>
      </c>
    </row>
    <row r="3654" spans="1:27" s="6" customFormat="1" x14ac:dyDescent="0.3">
      <c r="A3654" s="40">
        <v>3653</v>
      </c>
      <c r="B3654" s="18" t="s">
        <v>323</v>
      </c>
      <c r="C3654" s="43" t="s">
        <v>247</v>
      </c>
      <c r="D3654" s="41"/>
      <c r="E3654" s="41">
        <v>340</v>
      </c>
      <c r="F3654" s="41">
        <v>2095</v>
      </c>
      <c r="G3654" s="4">
        <v>312.79599999999999</v>
      </c>
      <c r="H3654" s="4">
        <v>320.30900000000003</v>
      </c>
      <c r="I3654" s="4">
        <v>328.15600000000001</v>
      </c>
      <c r="J3654" s="4">
        <v>336.39800000000002</v>
      </c>
      <c r="K3654" s="4">
        <v>345.84500000000003</v>
      </c>
      <c r="L3654" s="4">
        <v>356.06299999999999</v>
      </c>
      <c r="M3654" s="4">
        <v>367.31200000000001</v>
      </c>
      <c r="N3654" s="4">
        <v>376.57299999999998</v>
      </c>
      <c r="O3654" s="4">
        <v>385.7</v>
      </c>
      <c r="P3654" s="4">
        <v>394.00700000000001</v>
      </c>
      <c r="Q3654" s="4">
        <v>403.30900000000003</v>
      </c>
      <c r="R3654" s="4">
        <v>412.52300000000002</v>
      </c>
      <c r="S3654" s="4">
        <v>420.67099999999999</v>
      </c>
      <c r="T3654" s="4">
        <v>422.47500000000002</v>
      </c>
      <c r="U3654" s="4">
        <v>409.39800000000002</v>
      </c>
      <c r="V3654" s="4">
        <v>376.63900000000001</v>
      </c>
      <c r="W3654" s="4">
        <v>321.82299999999998</v>
      </c>
      <c r="X3654" s="4">
        <v>260.95499999999998</v>
      </c>
      <c r="Y3654" s="4">
        <v>171.46700000000001</v>
      </c>
      <c r="Z3654" s="4">
        <v>77.307000000000002</v>
      </c>
      <c r="AA3654" s="4">
        <v>21.594000000000001</v>
      </c>
    </row>
    <row r="3655" spans="1:27" s="6" customFormat="1" x14ac:dyDescent="0.3">
      <c r="A3655" s="40">
        <v>3654</v>
      </c>
      <c r="B3655" s="18" t="s">
        <v>323</v>
      </c>
      <c r="C3655" s="43" t="s">
        <v>247</v>
      </c>
      <c r="D3655" s="41"/>
      <c r="E3655" s="41">
        <v>340</v>
      </c>
      <c r="F3655" s="41">
        <v>2100</v>
      </c>
      <c r="G3655" s="4">
        <v>304.495</v>
      </c>
      <c r="H3655" s="4">
        <v>312.43400000000003</v>
      </c>
      <c r="I3655" s="4">
        <v>320.10199999999998</v>
      </c>
      <c r="J3655" s="4">
        <v>327.89600000000002</v>
      </c>
      <c r="K3655" s="4">
        <v>335.96300000000002</v>
      </c>
      <c r="L3655" s="4">
        <v>345.20800000000003</v>
      </c>
      <c r="M3655" s="4">
        <v>355.23700000000002</v>
      </c>
      <c r="N3655" s="4">
        <v>366.32</v>
      </c>
      <c r="O3655" s="4">
        <v>375.28899999999999</v>
      </c>
      <c r="P3655" s="4">
        <v>383.89499999999998</v>
      </c>
      <c r="Q3655" s="4">
        <v>391.42599999999999</v>
      </c>
      <c r="R3655" s="4">
        <v>399.572</v>
      </c>
      <c r="S3655" s="4">
        <v>406.96600000000001</v>
      </c>
      <c r="T3655" s="4">
        <v>411.68599999999998</v>
      </c>
      <c r="U3655" s="4">
        <v>407.07299999999998</v>
      </c>
      <c r="V3655" s="4">
        <v>383.32</v>
      </c>
      <c r="W3655" s="4">
        <v>333.91699999999997</v>
      </c>
      <c r="X3655" s="4">
        <v>257.74200000000002</v>
      </c>
      <c r="Y3655" s="4">
        <v>174.85</v>
      </c>
      <c r="Z3655" s="4">
        <v>85.382999999999996</v>
      </c>
      <c r="AA3655" s="4">
        <v>25.873000000000001</v>
      </c>
    </row>
    <row r="3656" spans="1:27" s="6" customFormat="1" x14ac:dyDescent="0.3">
      <c r="A3656" s="40">
        <v>3655</v>
      </c>
      <c r="B3656" s="18" t="s">
        <v>323</v>
      </c>
      <c r="C3656" s="43" t="s">
        <v>248</v>
      </c>
      <c r="D3656" s="41"/>
      <c r="E3656" s="41">
        <v>484</v>
      </c>
      <c r="F3656" s="41">
        <v>2015</v>
      </c>
      <c r="G3656" s="4">
        <v>5640.7889999999998</v>
      </c>
      <c r="H3656" s="4">
        <v>5574.5150000000003</v>
      </c>
      <c r="I3656" s="4">
        <v>5686.777</v>
      </c>
      <c r="J3656" s="4">
        <v>5805.884</v>
      </c>
      <c r="K3656" s="4">
        <v>5548.9269999999997</v>
      </c>
      <c r="L3656" s="4">
        <v>5210.1379999999999</v>
      </c>
      <c r="M3656" s="4">
        <v>4868.8739999999998</v>
      </c>
      <c r="N3656" s="4">
        <v>4743.3289999999997</v>
      </c>
      <c r="O3656" s="4">
        <v>4591.1000000000004</v>
      </c>
      <c r="P3656" s="4">
        <v>3629.4119999999998</v>
      </c>
      <c r="Q3656" s="4">
        <v>2976.6559999999999</v>
      </c>
      <c r="R3656" s="4">
        <v>2488.1460000000002</v>
      </c>
      <c r="S3656" s="4">
        <v>2032.1990000000001</v>
      </c>
      <c r="T3656" s="4">
        <v>1400.31</v>
      </c>
      <c r="U3656" s="4">
        <v>1101.261</v>
      </c>
      <c r="V3656" s="4">
        <v>773.45699999999999</v>
      </c>
      <c r="W3656" s="4">
        <v>581.46500000000003</v>
      </c>
      <c r="X3656" s="4">
        <v>351.40199999999999</v>
      </c>
      <c r="Y3656" s="4">
        <v>158.40100000000001</v>
      </c>
      <c r="Z3656" s="4">
        <v>42.959000000000003</v>
      </c>
      <c r="AA3656" s="4">
        <v>7.5330000000000004</v>
      </c>
    </row>
    <row r="3657" spans="1:27" s="6" customFormat="1" x14ac:dyDescent="0.3">
      <c r="A3657" s="40">
        <v>3656</v>
      </c>
      <c r="B3657" s="18" t="s">
        <v>323</v>
      </c>
      <c r="C3657" s="43" t="s">
        <v>248</v>
      </c>
      <c r="D3657" s="41"/>
      <c r="E3657" s="41">
        <v>484</v>
      </c>
      <c r="F3657" s="41">
        <v>2020</v>
      </c>
      <c r="G3657" s="4">
        <v>5506.8590000000004</v>
      </c>
      <c r="H3657" s="4">
        <v>5623.8040000000001</v>
      </c>
      <c r="I3657" s="4">
        <v>5558.6220000000003</v>
      </c>
      <c r="J3657" s="4">
        <v>5662.2879999999996</v>
      </c>
      <c r="K3657" s="4">
        <v>5772.6620000000003</v>
      </c>
      <c r="L3657" s="4">
        <v>5513.6989999999996</v>
      </c>
      <c r="M3657" s="4">
        <v>5177.942</v>
      </c>
      <c r="N3657" s="4">
        <v>4837.915</v>
      </c>
      <c r="O3657" s="4">
        <v>4706.3609999999999</v>
      </c>
      <c r="P3657" s="4">
        <v>4541.348</v>
      </c>
      <c r="Q3657" s="4">
        <v>3570.3449999999998</v>
      </c>
      <c r="R3657" s="4">
        <v>2902.895</v>
      </c>
      <c r="S3657" s="4">
        <v>2393.7170000000001</v>
      </c>
      <c r="T3657" s="4">
        <v>1913.6079999999999</v>
      </c>
      <c r="U3657" s="4">
        <v>1274.1959999999999</v>
      </c>
      <c r="V3657" s="4">
        <v>951.15099999999995</v>
      </c>
      <c r="W3657" s="4">
        <v>615.37300000000005</v>
      </c>
      <c r="X3657" s="4">
        <v>407.29300000000001</v>
      </c>
      <c r="Y3657" s="4">
        <v>201.76499999999999</v>
      </c>
      <c r="Z3657" s="4">
        <v>67.474999999999994</v>
      </c>
      <c r="AA3657" s="4">
        <v>10.477</v>
      </c>
    </row>
    <row r="3658" spans="1:27" s="6" customFormat="1" x14ac:dyDescent="0.3">
      <c r="A3658" s="40">
        <v>3657</v>
      </c>
      <c r="B3658" s="18" t="s">
        <v>323</v>
      </c>
      <c r="C3658" s="43" t="s">
        <v>248</v>
      </c>
      <c r="D3658" s="41"/>
      <c r="E3658" s="41">
        <v>484</v>
      </c>
      <c r="F3658" s="41">
        <v>2025</v>
      </c>
      <c r="G3658" s="4">
        <v>5300.6419999999998</v>
      </c>
      <c r="H3658" s="4">
        <v>5490.2370000000001</v>
      </c>
      <c r="I3658" s="4">
        <v>5614.7290000000003</v>
      </c>
      <c r="J3658" s="4">
        <v>5537.3209999999999</v>
      </c>
      <c r="K3658" s="4">
        <v>5627.13</v>
      </c>
      <c r="L3658" s="4">
        <v>5736.0249999999996</v>
      </c>
      <c r="M3658" s="4">
        <v>5480.3980000000001</v>
      </c>
      <c r="N3658" s="4">
        <v>5145.7979999999998</v>
      </c>
      <c r="O3658" s="4">
        <v>4802.3599999999997</v>
      </c>
      <c r="P3658" s="4">
        <v>4659.9530000000004</v>
      </c>
      <c r="Q3658" s="4">
        <v>4476.0910000000003</v>
      </c>
      <c r="R3658" s="4">
        <v>3492.1210000000001</v>
      </c>
      <c r="S3658" s="4">
        <v>2804.84</v>
      </c>
      <c r="T3658" s="4">
        <v>2268.2620000000002</v>
      </c>
      <c r="U3658" s="4">
        <v>1757.74</v>
      </c>
      <c r="V3658" s="4">
        <v>1113.596</v>
      </c>
      <c r="W3658" s="4">
        <v>767.80600000000004</v>
      </c>
      <c r="X3658" s="4">
        <v>438.113</v>
      </c>
      <c r="Y3658" s="4">
        <v>238.47399999999999</v>
      </c>
      <c r="Z3658" s="4">
        <v>87.837999999999994</v>
      </c>
      <c r="AA3658" s="4">
        <v>16.518000000000001</v>
      </c>
    </row>
    <row r="3659" spans="1:27" s="6" customFormat="1" x14ac:dyDescent="0.3">
      <c r="A3659" s="40">
        <v>3658</v>
      </c>
      <c r="B3659" s="18" t="s">
        <v>323</v>
      </c>
      <c r="C3659" s="43" t="s">
        <v>248</v>
      </c>
      <c r="D3659" s="41"/>
      <c r="E3659" s="41">
        <v>484</v>
      </c>
      <c r="F3659" s="41">
        <v>2030</v>
      </c>
      <c r="G3659" s="4">
        <v>5065.317</v>
      </c>
      <c r="H3659" s="4">
        <v>5286.259</v>
      </c>
      <c r="I3659" s="4">
        <v>5482.1750000000002</v>
      </c>
      <c r="J3659" s="4">
        <v>5595.3429999999998</v>
      </c>
      <c r="K3659" s="4">
        <v>5505.4520000000002</v>
      </c>
      <c r="L3659" s="4">
        <v>5593.9</v>
      </c>
      <c r="M3659" s="4">
        <v>5704.8379999999997</v>
      </c>
      <c r="N3659" s="4">
        <v>5449.5550000000003</v>
      </c>
      <c r="O3659" s="4">
        <v>5111.0559999999996</v>
      </c>
      <c r="P3659" s="4">
        <v>4758.1840000000002</v>
      </c>
      <c r="Q3659" s="4">
        <v>4597.3130000000001</v>
      </c>
      <c r="R3659" s="4">
        <v>4384.8310000000001</v>
      </c>
      <c r="S3659" s="4">
        <v>3382.3139999999999</v>
      </c>
      <c r="T3659" s="4">
        <v>2667.8620000000001</v>
      </c>
      <c r="U3659" s="4">
        <v>2095.395</v>
      </c>
      <c r="V3659" s="4">
        <v>1549.1579999999999</v>
      </c>
      <c r="W3659" s="4">
        <v>909.45799999999997</v>
      </c>
      <c r="X3659" s="4">
        <v>554.95500000000004</v>
      </c>
      <c r="Y3659" s="4">
        <v>261.28199999999998</v>
      </c>
      <c r="Z3659" s="4">
        <v>106.011</v>
      </c>
      <c r="AA3659" s="4">
        <v>22.581</v>
      </c>
    </row>
    <row r="3660" spans="1:27" s="6" customFormat="1" x14ac:dyDescent="0.3">
      <c r="A3660" s="40">
        <v>3659</v>
      </c>
      <c r="B3660" s="18" t="s">
        <v>323</v>
      </c>
      <c r="C3660" s="43" t="s">
        <v>248</v>
      </c>
      <c r="D3660" s="41"/>
      <c r="E3660" s="41">
        <v>484</v>
      </c>
      <c r="F3660" s="41">
        <v>2035</v>
      </c>
      <c r="G3660" s="4">
        <v>4852.2060000000001</v>
      </c>
      <c r="H3660" s="4">
        <v>5052.598</v>
      </c>
      <c r="I3660" s="4">
        <v>5278.9279999999999</v>
      </c>
      <c r="J3660" s="4">
        <v>5463.4179999999997</v>
      </c>
      <c r="K3660" s="4">
        <v>5564.0039999999999</v>
      </c>
      <c r="L3660" s="4">
        <v>5473.2929999999997</v>
      </c>
      <c r="M3660" s="4">
        <v>5564.1509999999998</v>
      </c>
      <c r="N3660" s="4">
        <v>5674.5929999999998</v>
      </c>
      <c r="O3660" s="4">
        <v>5415.076</v>
      </c>
      <c r="P3660" s="4">
        <v>5066.9830000000002</v>
      </c>
      <c r="Q3660" s="4">
        <v>4698.1379999999999</v>
      </c>
      <c r="R3660" s="4">
        <v>4509.607</v>
      </c>
      <c r="S3660" s="4">
        <v>4256.4939999999997</v>
      </c>
      <c r="T3660" s="4">
        <v>3228.377</v>
      </c>
      <c r="U3660" s="4">
        <v>2477.5349999999999</v>
      </c>
      <c r="V3660" s="4">
        <v>1861.0930000000001</v>
      </c>
      <c r="W3660" s="4">
        <v>1279.002</v>
      </c>
      <c r="X3660" s="4">
        <v>666.75099999999998</v>
      </c>
      <c r="Y3660" s="4">
        <v>336.82499999999999</v>
      </c>
      <c r="Z3660" s="4">
        <v>118.53700000000001</v>
      </c>
      <c r="AA3660" s="4">
        <v>28.420999999999999</v>
      </c>
    </row>
    <row r="3661" spans="1:27" s="6" customFormat="1" x14ac:dyDescent="0.3">
      <c r="A3661" s="40">
        <v>3660</v>
      </c>
      <c r="B3661" s="18" t="s">
        <v>323</v>
      </c>
      <c r="C3661" s="43" t="s">
        <v>248</v>
      </c>
      <c r="D3661" s="41"/>
      <c r="E3661" s="41">
        <v>484</v>
      </c>
      <c r="F3661" s="41">
        <v>2040</v>
      </c>
      <c r="G3661" s="4">
        <v>4669.4830000000002</v>
      </c>
      <c r="H3661" s="4">
        <v>4840.8599999999997</v>
      </c>
      <c r="I3661" s="4">
        <v>5045.9319999999998</v>
      </c>
      <c r="J3661" s="4">
        <v>5260.7830000000004</v>
      </c>
      <c r="K3661" s="4">
        <v>5432.86</v>
      </c>
      <c r="L3661" s="4">
        <v>5532.5140000000001</v>
      </c>
      <c r="M3661" s="4">
        <v>5444.7719999999999</v>
      </c>
      <c r="N3661" s="4">
        <v>5535.7250000000004</v>
      </c>
      <c r="O3661" s="4">
        <v>5640.9070000000002</v>
      </c>
      <c r="P3661" s="4">
        <v>5371.3519999999999</v>
      </c>
      <c r="Q3661" s="4">
        <v>5007.1220000000003</v>
      </c>
      <c r="R3661" s="4">
        <v>4614.326</v>
      </c>
      <c r="S3661" s="4">
        <v>4386.6260000000002</v>
      </c>
      <c r="T3661" s="4">
        <v>4075.9830000000002</v>
      </c>
      <c r="U3661" s="4">
        <v>3012.6849999999999</v>
      </c>
      <c r="V3661" s="4">
        <v>2216.2849999999999</v>
      </c>
      <c r="W3661" s="4">
        <v>1552.0229999999999</v>
      </c>
      <c r="X3661" s="4">
        <v>950.22199999999998</v>
      </c>
      <c r="Y3661" s="4">
        <v>411.46499999999997</v>
      </c>
      <c r="Z3661" s="4">
        <v>155.83500000000001</v>
      </c>
      <c r="AA3661" s="4">
        <v>33.177999999999997</v>
      </c>
    </row>
    <row r="3662" spans="1:27" s="6" customFormat="1" x14ac:dyDescent="0.3">
      <c r="A3662" s="40">
        <v>3661</v>
      </c>
      <c r="B3662" s="18" t="s">
        <v>323</v>
      </c>
      <c r="C3662" s="43" t="s">
        <v>248</v>
      </c>
      <c r="D3662" s="41"/>
      <c r="E3662" s="41">
        <v>484</v>
      </c>
      <c r="F3662" s="41">
        <v>2045</v>
      </c>
      <c r="G3662" s="4">
        <v>4520.3410000000003</v>
      </c>
      <c r="H3662" s="4">
        <v>4659.2870000000003</v>
      </c>
      <c r="I3662" s="4">
        <v>4834.7520000000004</v>
      </c>
      <c r="J3662" s="4">
        <v>5028.3419999999996</v>
      </c>
      <c r="K3662" s="4">
        <v>5231.009</v>
      </c>
      <c r="L3662" s="4">
        <v>5402.3040000000001</v>
      </c>
      <c r="M3662" s="4">
        <v>5504.799</v>
      </c>
      <c r="N3662" s="4">
        <v>5417.9229999999998</v>
      </c>
      <c r="O3662" s="4">
        <v>5504.4650000000001</v>
      </c>
      <c r="P3662" s="4">
        <v>5598.3059999999996</v>
      </c>
      <c r="Q3662" s="4">
        <v>5312.0929999999998</v>
      </c>
      <c r="R3662" s="4">
        <v>4923.9250000000002</v>
      </c>
      <c r="S3662" s="4">
        <v>4497.375</v>
      </c>
      <c r="T3662" s="4">
        <v>4213.558</v>
      </c>
      <c r="U3662" s="4">
        <v>3821.471</v>
      </c>
      <c r="V3662" s="4">
        <v>2713.569</v>
      </c>
      <c r="W3662" s="4">
        <v>1866.239</v>
      </c>
      <c r="X3662" s="4">
        <v>1168.146</v>
      </c>
      <c r="Y3662" s="4">
        <v>596.18799999999999</v>
      </c>
      <c r="Z3662" s="4">
        <v>194.21100000000001</v>
      </c>
      <c r="AA3662" s="4">
        <v>43.643000000000001</v>
      </c>
    </row>
    <row r="3663" spans="1:27" s="6" customFormat="1" x14ac:dyDescent="0.3">
      <c r="A3663" s="40">
        <v>3662</v>
      </c>
      <c r="B3663" s="18" t="s">
        <v>323</v>
      </c>
      <c r="C3663" s="43" t="s">
        <v>248</v>
      </c>
      <c r="D3663" s="41"/>
      <c r="E3663" s="41">
        <v>484</v>
      </c>
      <c r="F3663" s="41">
        <v>2050</v>
      </c>
      <c r="G3663" s="4">
        <v>4376.7839999999997</v>
      </c>
      <c r="H3663" s="4">
        <v>4511.0469999999996</v>
      </c>
      <c r="I3663" s="4">
        <v>4653.6390000000001</v>
      </c>
      <c r="J3663" s="4">
        <v>4817.6679999999997</v>
      </c>
      <c r="K3663" s="4">
        <v>4999.2879999999996</v>
      </c>
      <c r="L3663" s="4">
        <v>5201.3469999999998</v>
      </c>
      <c r="M3663" s="4">
        <v>5375.6750000000002</v>
      </c>
      <c r="N3663" s="4">
        <v>5478.9290000000001</v>
      </c>
      <c r="O3663" s="4">
        <v>5388.8620000000001</v>
      </c>
      <c r="P3663" s="4">
        <v>5465.2659999999996</v>
      </c>
      <c r="Q3663" s="4">
        <v>5540.6369999999997</v>
      </c>
      <c r="R3663" s="4">
        <v>5229.8860000000004</v>
      </c>
      <c r="S3663" s="4">
        <v>4807.9170000000004</v>
      </c>
      <c r="T3663" s="4">
        <v>4332.1419999999998</v>
      </c>
      <c r="U3663" s="4">
        <v>3967.1990000000001</v>
      </c>
      <c r="V3663" s="4">
        <v>3463.607</v>
      </c>
      <c r="W3663" s="4">
        <v>2305.2919999999999</v>
      </c>
      <c r="X3663" s="4">
        <v>1421.5329999999999</v>
      </c>
      <c r="Y3663" s="4">
        <v>744.28399999999999</v>
      </c>
      <c r="Z3663" s="4">
        <v>286.75599999999997</v>
      </c>
      <c r="AA3663" s="4">
        <v>56.148000000000003</v>
      </c>
    </row>
    <row r="3664" spans="1:27" s="6" customFormat="1" x14ac:dyDescent="0.3">
      <c r="A3664" s="40">
        <v>3663</v>
      </c>
      <c r="B3664" s="18" t="s">
        <v>323</v>
      </c>
      <c r="C3664" s="43" t="s">
        <v>248</v>
      </c>
      <c r="D3664" s="41"/>
      <c r="E3664" s="41">
        <v>484</v>
      </c>
      <c r="F3664" s="41">
        <v>2055</v>
      </c>
      <c r="G3664" s="4">
        <v>4236.3519999999999</v>
      </c>
      <c r="H3664" s="4">
        <v>4368.4120000000003</v>
      </c>
      <c r="I3664" s="4">
        <v>4505.8959999999997</v>
      </c>
      <c r="J3664" s="4">
        <v>4637.6440000000002</v>
      </c>
      <c r="K3664" s="4">
        <v>4790.4089999999997</v>
      </c>
      <c r="L3664" s="4">
        <v>4971.6670000000004</v>
      </c>
      <c r="M3664" s="4">
        <v>5176.6930000000002</v>
      </c>
      <c r="N3664" s="4">
        <v>5351.7690000000002</v>
      </c>
      <c r="O3664" s="4">
        <v>5451.5519999999997</v>
      </c>
      <c r="P3664" s="4">
        <v>5353.0379999999996</v>
      </c>
      <c r="Q3664" s="4">
        <v>5412.7579999999998</v>
      </c>
      <c r="R3664" s="4">
        <v>5461.0429999999997</v>
      </c>
      <c r="S3664" s="4">
        <v>5115.6890000000003</v>
      </c>
      <c r="T3664" s="4">
        <v>4643.8630000000003</v>
      </c>
      <c r="U3664" s="4">
        <v>4095.348</v>
      </c>
      <c r="V3664" s="4">
        <v>3617.1750000000002</v>
      </c>
      <c r="W3664" s="4">
        <v>2967.6869999999999</v>
      </c>
      <c r="X3664" s="4">
        <v>1776.549</v>
      </c>
      <c r="Y3664" s="4">
        <v>919.63199999999995</v>
      </c>
      <c r="Z3664" s="4">
        <v>364.87700000000001</v>
      </c>
      <c r="AA3664" s="4">
        <v>82.820999999999998</v>
      </c>
    </row>
    <row r="3665" spans="1:27" s="6" customFormat="1" x14ac:dyDescent="0.3">
      <c r="A3665" s="40">
        <v>3664</v>
      </c>
      <c r="B3665" s="18" t="s">
        <v>323</v>
      </c>
      <c r="C3665" s="43" t="s">
        <v>248</v>
      </c>
      <c r="D3665" s="41"/>
      <c r="E3665" s="41">
        <v>484</v>
      </c>
      <c r="F3665" s="41">
        <v>2060</v>
      </c>
      <c r="G3665" s="4">
        <v>4084.1559999999999</v>
      </c>
      <c r="H3665" s="4">
        <v>4228.7759999999998</v>
      </c>
      <c r="I3665" s="4">
        <v>4363.692</v>
      </c>
      <c r="J3665" s="4">
        <v>4490.902</v>
      </c>
      <c r="K3665" s="4">
        <v>4612.1170000000002</v>
      </c>
      <c r="L3665" s="4">
        <v>4764.598</v>
      </c>
      <c r="M3665" s="4">
        <v>4948.8270000000002</v>
      </c>
      <c r="N3665" s="4">
        <v>5154.7629999999999</v>
      </c>
      <c r="O3665" s="4">
        <v>5326.6109999999999</v>
      </c>
      <c r="P3665" s="4">
        <v>5417.7610000000004</v>
      </c>
      <c r="Q3665" s="4">
        <v>5305.0119999999997</v>
      </c>
      <c r="R3665" s="4">
        <v>5340.4080000000004</v>
      </c>
      <c r="S3665" s="4">
        <v>5350.4750000000004</v>
      </c>
      <c r="T3665" s="4">
        <v>4953.5410000000002</v>
      </c>
      <c r="U3665" s="4">
        <v>4406.7089999999998</v>
      </c>
      <c r="V3665" s="4">
        <v>3755.2139999999999</v>
      </c>
      <c r="W3665" s="4">
        <v>3124.8939999999998</v>
      </c>
      <c r="X3665" s="4">
        <v>2313.6379999999999</v>
      </c>
      <c r="Y3665" s="4">
        <v>1167.423</v>
      </c>
      <c r="Z3665" s="4">
        <v>460.1</v>
      </c>
      <c r="AA3665" s="4">
        <v>110.98</v>
      </c>
    </row>
    <row r="3666" spans="1:27" s="6" customFormat="1" x14ac:dyDescent="0.3">
      <c r="A3666" s="40">
        <v>3665</v>
      </c>
      <c r="B3666" s="18" t="s">
        <v>323</v>
      </c>
      <c r="C3666" s="43" t="s">
        <v>248</v>
      </c>
      <c r="D3666" s="41"/>
      <c r="E3666" s="41">
        <v>484</v>
      </c>
      <c r="F3666" s="41">
        <v>2065</v>
      </c>
      <c r="G3666" s="4">
        <v>3953.6579999999999</v>
      </c>
      <c r="H3666" s="4">
        <v>4077.357</v>
      </c>
      <c r="I3666" s="4">
        <v>4224.4750000000004</v>
      </c>
      <c r="J3666" s="4">
        <v>4349.6859999999997</v>
      </c>
      <c r="K3666" s="4">
        <v>4467.0079999999998</v>
      </c>
      <c r="L3666" s="4">
        <v>4588.0879999999997</v>
      </c>
      <c r="M3666" s="4">
        <v>4743.5290000000005</v>
      </c>
      <c r="N3666" s="4">
        <v>4928.8130000000001</v>
      </c>
      <c r="O3666" s="4">
        <v>5131.9359999999997</v>
      </c>
      <c r="P3666" s="4">
        <v>5295.7510000000002</v>
      </c>
      <c r="Q3666" s="4">
        <v>5372.63</v>
      </c>
      <c r="R3666" s="4">
        <v>5239.201</v>
      </c>
      <c r="S3666" s="4">
        <v>5240.3810000000003</v>
      </c>
      <c r="T3666" s="4">
        <v>5193.2569999999996</v>
      </c>
      <c r="U3666" s="4">
        <v>4717.4629999999997</v>
      </c>
      <c r="V3666" s="4">
        <v>4062.4749999999999</v>
      </c>
      <c r="W3666" s="4">
        <v>3269.81</v>
      </c>
      <c r="X3666" s="4">
        <v>2463.54</v>
      </c>
      <c r="Y3666" s="4">
        <v>1543.798</v>
      </c>
      <c r="Z3666" s="4">
        <v>595.99300000000005</v>
      </c>
      <c r="AA3666" s="4">
        <v>145.363</v>
      </c>
    </row>
    <row r="3667" spans="1:27" s="6" customFormat="1" x14ac:dyDescent="0.3">
      <c r="A3667" s="40">
        <v>3666</v>
      </c>
      <c r="B3667" s="18" t="s">
        <v>323</v>
      </c>
      <c r="C3667" s="43" t="s">
        <v>248</v>
      </c>
      <c r="D3667" s="41"/>
      <c r="E3667" s="41">
        <v>484</v>
      </c>
      <c r="F3667" s="41">
        <v>2070</v>
      </c>
      <c r="G3667" s="4">
        <v>3833.7339999999999</v>
      </c>
      <c r="H3667" s="4">
        <v>3947.5050000000001</v>
      </c>
      <c r="I3667" s="4">
        <v>4073.422</v>
      </c>
      <c r="J3667" s="4">
        <v>4211.4369999999999</v>
      </c>
      <c r="K3667" s="4">
        <v>4327.3530000000001</v>
      </c>
      <c r="L3667" s="4">
        <v>4444.6019999999999</v>
      </c>
      <c r="M3667" s="4">
        <v>4568.6000000000004</v>
      </c>
      <c r="N3667" s="4">
        <v>4725.2640000000001</v>
      </c>
      <c r="O3667" s="4">
        <v>4908.26</v>
      </c>
      <c r="P3667" s="4">
        <v>5104.1850000000004</v>
      </c>
      <c r="Q3667" s="4">
        <v>5254.74</v>
      </c>
      <c r="R3667" s="4">
        <v>5310.9229999999998</v>
      </c>
      <c r="S3667" s="4">
        <v>5148.4949999999999</v>
      </c>
      <c r="T3667" s="4">
        <v>5097.7380000000003</v>
      </c>
      <c r="U3667" s="4">
        <v>4962.3639999999996</v>
      </c>
      <c r="V3667" s="4">
        <v>4370.875</v>
      </c>
      <c r="W3667" s="4">
        <v>3563.5770000000002</v>
      </c>
      <c r="X3667" s="4">
        <v>2605.123</v>
      </c>
      <c r="Y3667" s="4">
        <v>1668.0650000000001</v>
      </c>
      <c r="Z3667" s="4">
        <v>803.76199999999994</v>
      </c>
      <c r="AA3667" s="4">
        <v>193.74600000000001</v>
      </c>
    </row>
    <row r="3668" spans="1:27" s="6" customFormat="1" x14ac:dyDescent="0.3">
      <c r="A3668" s="40">
        <v>3667</v>
      </c>
      <c r="B3668" s="18" t="s">
        <v>323</v>
      </c>
      <c r="C3668" s="43" t="s">
        <v>248</v>
      </c>
      <c r="D3668" s="41"/>
      <c r="E3668" s="41">
        <v>484</v>
      </c>
      <c r="F3668" s="41">
        <v>2075</v>
      </c>
      <c r="G3668" s="4">
        <v>3731.2330000000002</v>
      </c>
      <c r="H3668" s="4">
        <v>3828.1559999999999</v>
      </c>
      <c r="I3668" s="4">
        <v>3943.9180000000001</v>
      </c>
      <c r="J3668" s="4">
        <v>4061.3040000000001</v>
      </c>
      <c r="K3668" s="4">
        <v>4190.6509999999998</v>
      </c>
      <c r="L3668" s="4">
        <v>4306.585</v>
      </c>
      <c r="M3668" s="4">
        <v>4426.6130000000003</v>
      </c>
      <c r="N3668" s="4">
        <v>4551.9570000000003</v>
      </c>
      <c r="O3668" s="4">
        <v>4706.8090000000002</v>
      </c>
      <c r="P3668" s="4">
        <v>4883.5510000000004</v>
      </c>
      <c r="Q3668" s="4">
        <v>5067.5770000000002</v>
      </c>
      <c r="R3668" s="4">
        <v>5199.0150000000003</v>
      </c>
      <c r="S3668" s="4">
        <v>5226.2150000000001</v>
      </c>
      <c r="T3668" s="4">
        <v>5018.9359999999997</v>
      </c>
      <c r="U3668" s="4">
        <v>4886.6049999999996</v>
      </c>
      <c r="V3668" s="4">
        <v>4619.7920000000004</v>
      </c>
      <c r="W3668" s="4">
        <v>3861.355</v>
      </c>
      <c r="X3668" s="4">
        <v>2868.395</v>
      </c>
      <c r="Y3668" s="4">
        <v>1789.46</v>
      </c>
      <c r="Z3668" s="4">
        <v>885.64200000000005</v>
      </c>
      <c r="AA3668" s="4">
        <v>267.76100000000002</v>
      </c>
    </row>
    <row r="3669" spans="1:27" s="6" customFormat="1" x14ac:dyDescent="0.3">
      <c r="A3669" s="40">
        <v>3668</v>
      </c>
      <c r="B3669" s="18" t="s">
        <v>323</v>
      </c>
      <c r="C3669" s="43" t="s">
        <v>248</v>
      </c>
      <c r="D3669" s="41"/>
      <c r="E3669" s="41">
        <v>484</v>
      </c>
      <c r="F3669" s="41">
        <v>2080</v>
      </c>
      <c r="G3669" s="4">
        <v>3637.0639999999999</v>
      </c>
      <c r="H3669" s="4">
        <v>3726.1570000000002</v>
      </c>
      <c r="I3669" s="4">
        <v>3824.8989999999999</v>
      </c>
      <c r="J3669" s="4">
        <v>3932.6970000000001</v>
      </c>
      <c r="K3669" s="4">
        <v>4042.0529999999999</v>
      </c>
      <c r="L3669" s="4">
        <v>4171.4089999999997</v>
      </c>
      <c r="M3669" s="4">
        <v>4290.0559999999996</v>
      </c>
      <c r="N3669" s="4">
        <v>4411.4359999999997</v>
      </c>
      <c r="O3669" s="4">
        <v>4535.3339999999998</v>
      </c>
      <c r="P3669" s="4">
        <v>4684.8010000000004</v>
      </c>
      <c r="Q3669" s="4">
        <v>4851.1620000000003</v>
      </c>
      <c r="R3669" s="4">
        <v>5018.0349999999999</v>
      </c>
      <c r="S3669" s="4">
        <v>5122.8370000000004</v>
      </c>
      <c r="T3669" s="4">
        <v>5104.933</v>
      </c>
      <c r="U3669" s="4">
        <v>4825.6890000000003</v>
      </c>
      <c r="V3669" s="4">
        <v>4570.0919999999996</v>
      </c>
      <c r="W3669" s="4">
        <v>4109.1779999999999</v>
      </c>
      <c r="X3669" s="4">
        <v>3139.1280000000002</v>
      </c>
      <c r="Y3669" s="4">
        <v>1998.4110000000001</v>
      </c>
      <c r="Z3669" s="4">
        <v>968.90300000000002</v>
      </c>
      <c r="AA3669" s="4">
        <v>318.18900000000002</v>
      </c>
    </row>
    <row r="3670" spans="1:27" s="6" customFormat="1" x14ac:dyDescent="0.3">
      <c r="A3670" s="40">
        <v>3669</v>
      </c>
      <c r="B3670" s="18" t="s">
        <v>323</v>
      </c>
      <c r="C3670" s="43" t="s">
        <v>248</v>
      </c>
      <c r="D3670" s="41"/>
      <c r="E3670" s="41">
        <v>484</v>
      </c>
      <c r="F3670" s="41">
        <v>2085</v>
      </c>
      <c r="G3670" s="4">
        <v>3542.192</v>
      </c>
      <c r="H3670" s="4">
        <v>3632.473</v>
      </c>
      <c r="I3670" s="4">
        <v>3723.18</v>
      </c>
      <c r="J3670" s="4">
        <v>3814.5659999999998</v>
      </c>
      <c r="K3670" s="4">
        <v>3914.9110000000001</v>
      </c>
      <c r="L3670" s="4">
        <v>4024.37</v>
      </c>
      <c r="M3670" s="4">
        <v>4156.2619999999997</v>
      </c>
      <c r="N3670" s="4">
        <v>4276.2520000000004</v>
      </c>
      <c r="O3670" s="4">
        <v>4396.45</v>
      </c>
      <c r="P3670" s="4">
        <v>4515.732</v>
      </c>
      <c r="Q3670" s="4">
        <v>4656.1319999999996</v>
      </c>
      <c r="R3670" s="4">
        <v>4807.6040000000003</v>
      </c>
      <c r="S3670" s="4">
        <v>4950.6099999999997</v>
      </c>
      <c r="T3670" s="4">
        <v>5013.4080000000004</v>
      </c>
      <c r="U3670" s="4">
        <v>4922.4440000000004</v>
      </c>
      <c r="V3670" s="4">
        <v>4532.7259999999997</v>
      </c>
      <c r="W3670" s="4">
        <v>4091.4850000000001</v>
      </c>
      <c r="X3670" s="4">
        <v>3372.8530000000001</v>
      </c>
      <c r="Y3670" s="4">
        <v>2217.511</v>
      </c>
      <c r="Z3670" s="4">
        <v>1103.2629999999999</v>
      </c>
      <c r="AA3670" s="4">
        <v>365.04500000000002</v>
      </c>
    </row>
    <row r="3671" spans="1:27" s="6" customFormat="1" x14ac:dyDescent="0.3">
      <c r="A3671" s="40">
        <v>3670</v>
      </c>
      <c r="B3671" s="18" t="s">
        <v>323</v>
      </c>
      <c r="C3671" s="43" t="s">
        <v>248</v>
      </c>
      <c r="D3671" s="41"/>
      <c r="E3671" s="41">
        <v>484</v>
      </c>
      <c r="F3671" s="41">
        <v>2090</v>
      </c>
      <c r="G3671" s="4">
        <v>3450.759</v>
      </c>
      <c r="H3671" s="4">
        <v>3538.0369999999998</v>
      </c>
      <c r="I3671" s="4">
        <v>3629.7669999999998</v>
      </c>
      <c r="J3671" s="4">
        <v>3713.6770000000001</v>
      </c>
      <c r="K3671" s="4">
        <v>3798.2249999999999</v>
      </c>
      <c r="L3671" s="4">
        <v>3898.7040000000002</v>
      </c>
      <c r="M3671" s="4">
        <v>4010.5509999999999</v>
      </c>
      <c r="N3671" s="4">
        <v>4143.7470000000003</v>
      </c>
      <c r="O3671" s="4">
        <v>4262.7879999999996</v>
      </c>
      <c r="P3671" s="4">
        <v>4378.9009999999998</v>
      </c>
      <c r="Q3671" s="4">
        <v>4490.34</v>
      </c>
      <c r="R3671" s="4">
        <v>4617.8149999999996</v>
      </c>
      <c r="S3671" s="4">
        <v>4748.4639999999999</v>
      </c>
      <c r="T3671" s="4">
        <v>4853.3940000000002</v>
      </c>
      <c r="U3671" s="4">
        <v>4847.0889999999999</v>
      </c>
      <c r="V3671" s="4">
        <v>4642.3779999999997</v>
      </c>
      <c r="W3671" s="4">
        <v>4082.97</v>
      </c>
      <c r="X3671" s="4">
        <v>3389.0990000000002</v>
      </c>
      <c r="Y3671" s="4">
        <v>2414.5590000000002</v>
      </c>
      <c r="Z3671" s="4">
        <v>1247.683</v>
      </c>
      <c r="AA3671" s="4">
        <v>428.05599999999998</v>
      </c>
    </row>
    <row r="3672" spans="1:27" s="6" customFormat="1" x14ac:dyDescent="0.3">
      <c r="A3672" s="40">
        <v>3671</v>
      </c>
      <c r="B3672" s="18" t="s">
        <v>323</v>
      </c>
      <c r="C3672" s="43" t="s">
        <v>248</v>
      </c>
      <c r="D3672" s="41"/>
      <c r="E3672" s="41">
        <v>484</v>
      </c>
      <c r="F3672" s="41">
        <v>2095</v>
      </c>
      <c r="G3672" s="4">
        <v>3360.5189999999998</v>
      </c>
      <c r="H3672" s="4">
        <v>3447.0279999999998</v>
      </c>
      <c r="I3672" s="4">
        <v>3535.596</v>
      </c>
      <c r="J3672" s="4">
        <v>3621.0880000000002</v>
      </c>
      <c r="K3672" s="4">
        <v>3698.7629999999999</v>
      </c>
      <c r="L3672" s="4">
        <v>3783.4340000000002</v>
      </c>
      <c r="M3672" s="4">
        <v>3886.2080000000001</v>
      </c>
      <c r="N3672" s="4">
        <v>3999.3049999999998</v>
      </c>
      <c r="O3672" s="4">
        <v>4131.7430000000004</v>
      </c>
      <c r="P3672" s="4">
        <v>4247.232</v>
      </c>
      <c r="Q3672" s="4">
        <v>4356.47</v>
      </c>
      <c r="R3672" s="4">
        <v>4456.7160000000003</v>
      </c>
      <c r="S3672" s="4">
        <v>4566.2120000000004</v>
      </c>
      <c r="T3672" s="4">
        <v>4663.3580000000002</v>
      </c>
      <c r="U3672" s="4">
        <v>4704.92</v>
      </c>
      <c r="V3672" s="4">
        <v>4590.085</v>
      </c>
      <c r="W3672" s="4">
        <v>4208.076</v>
      </c>
      <c r="X3672" s="4">
        <v>3414.4250000000002</v>
      </c>
      <c r="Y3672" s="4">
        <v>2460.7570000000001</v>
      </c>
      <c r="Z3672" s="4">
        <v>1386.6089999999999</v>
      </c>
      <c r="AA3672" s="4">
        <v>503.20800000000003</v>
      </c>
    </row>
    <row r="3673" spans="1:27" s="6" customFormat="1" x14ac:dyDescent="0.3">
      <c r="A3673" s="40">
        <v>3672</v>
      </c>
      <c r="B3673" s="18" t="s">
        <v>323</v>
      </c>
      <c r="C3673" s="43" t="s">
        <v>248</v>
      </c>
      <c r="D3673" s="41"/>
      <c r="E3673" s="41">
        <v>484</v>
      </c>
      <c r="F3673" s="41">
        <v>2100</v>
      </c>
      <c r="G3673" s="4">
        <v>3276.8670000000002</v>
      </c>
      <c r="H3673" s="4">
        <v>3357.165</v>
      </c>
      <c r="I3673" s="4">
        <v>3444.8440000000001</v>
      </c>
      <c r="J3673" s="4">
        <v>3527.7330000000002</v>
      </c>
      <c r="K3673" s="4">
        <v>3607.549</v>
      </c>
      <c r="L3673" s="4">
        <v>3685.3620000000001</v>
      </c>
      <c r="M3673" s="4">
        <v>3772.1480000000001</v>
      </c>
      <c r="N3673" s="4">
        <v>3876.1289999999999</v>
      </c>
      <c r="O3673" s="4">
        <v>3988.614</v>
      </c>
      <c r="P3673" s="4">
        <v>4117.9290000000001</v>
      </c>
      <c r="Q3673" s="4">
        <v>4227.3549999999996</v>
      </c>
      <c r="R3673" s="4">
        <v>4326.74</v>
      </c>
      <c r="S3673" s="4">
        <v>4411.4049999999997</v>
      </c>
      <c r="T3673" s="4">
        <v>4491.3310000000001</v>
      </c>
      <c r="U3673" s="4">
        <v>4531.482</v>
      </c>
      <c r="V3673" s="4">
        <v>4471.9290000000001</v>
      </c>
      <c r="W3673" s="4">
        <v>4184.6419999999998</v>
      </c>
      <c r="X3673" s="4">
        <v>3550.2710000000002</v>
      </c>
      <c r="Y3673" s="4">
        <v>2512.4699999999998</v>
      </c>
      <c r="Z3673" s="4">
        <v>1441.338</v>
      </c>
      <c r="AA3673" s="4">
        <v>584.50099999999998</v>
      </c>
    </row>
    <row r="3674" spans="1:27" s="6" customFormat="1" x14ac:dyDescent="0.3">
      <c r="A3674" s="40">
        <v>3673</v>
      </c>
      <c r="B3674" s="18" t="s">
        <v>323</v>
      </c>
      <c r="C3674" s="43" t="s">
        <v>249</v>
      </c>
      <c r="D3674" s="41"/>
      <c r="E3674" s="41">
        <v>558</v>
      </c>
      <c r="F3674" s="41">
        <v>2015</v>
      </c>
      <c r="G3674" s="4">
        <v>296.09199999999998</v>
      </c>
      <c r="H3674" s="4">
        <v>300.12799999999999</v>
      </c>
      <c r="I3674" s="4">
        <v>292.42899999999997</v>
      </c>
      <c r="J3674" s="4">
        <v>292.13900000000001</v>
      </c>
      <c r="K3674" s="4">
        <v>289.64800000000002</v>
      </c>
      <c r="L3674" s="4">
        <v>281.09300000000002</v>
      </c>
      <c r="M3674" s="4">
        <v>260.58600000000001</v>
      </c>
      <c r="N3674" s="4">
        <v>223.75299999999999</v>
      </c>
      <c r="O3674" s="4">
        <v>187.52500000000001</v>
      </c>
      <c r="P3674" s="4">
        <v>152.15899999999999</v>
      </c>
      <c r="Q3674" s="4">
        <v>129.21100000000001</v>
      </c>
      <c r="R3674" s="4">
        <v>115.583</v>
      </c>
      <c r="S3674" s="4">
        <v>90.248999999999995</v>
      </c>
      <c r="T3674" s="4">
        <v>52.506999999999998</v>
      </c>
      <c r="U3674" s="4">
        <v>45.033000000000001</v>
      </c>
      <c r="V3674" s="4">
        <v>33.029000000000003</v>
      </c>
      <c r="W3674" s="4">
        <v>22.16</v>
      </c>
      <c r="X3674" s="4">
        <v>12.954000000000001</v>
      </c>
      <c r="Y3674" s="4">
        <v>5.7210000000000001</v>
      </c>
      <c r="Z3674" s="4">
        <v>1.698</v>
      </c>
      <c r="AA3674" s="4">
        <v>0.36299999999999999</v>
      </c>
    </row>
    <row r="3675" spans="1:27" s="6" customFormat="1" x14ac:dyDescent="0.3">
      <c r="A3675" s="40">
        <v>3674</v>
      </c>
      <c r="B3675" s="18" t="s">
        <v>323</v>
      </c>
      <c r="C3675" s="43" t="s">
        <v>249</v>
      </c>
      <c r="D3675" s="41"/>
      <c r="E3675" s="41">
        <v>558</v>
      </c>
      <c r="F3675" s="41">
        <v>2020</v>
      </c>
      <c r="G3675" s="4">
        <v>283.41899999999998</v>
      </c>
      <c r="H3675" s="4">
        <v>289.56599999999997</v>
      </c>
      <c r="I3675" s="4">
        <v>291.35300000000001</v>
      </c>
      <c r="J3675" s="4">
        <v>281.83100000000002</v>
      </c>
      <c r="K3675" s="4">
        <v>281.67899999999997</v>
      </c>
      <c r="L3675" s="4">
        <v>281.25200000000001</v>
      </c>
      <c r="M3675" s="4">
        <v>274.86500000000001</v>
      </c>
      <c r="N3675" s="4">
        <v>255.755</v>
      </c>
      <c r="O3675" s="4">
        <v>219.41</v>
      </c>
      <c r="P3675" s="4">
        <v>183.816</v>
      </c>
      <c r="Q3675" s="4">
        <v>148.89500000000001</v>
      </c>
      <c r="R3675" s="4">
        <v>125.688</v>
      </c>
      <c r="S3675" s="4">
        <v>110.849</v>
      </c>
      <c r="T3675" s="4">
        <v>84.721999999999994</v>
      </c>
      <c r="U3675" s="4">
        <v>47.823999999999998</v>
      </c>
      <c r="V3675" s="4">
        <v>39.195</v>
      </c>
      <c r="W3675" s="4">
        <v>26.361000000000001</v>
      </c>
      <c r="X3675" s="4">
        <v>15.366</v>
      </c>
      <c r="Y3675" s="4">
        <v>7.4829999999999997</v>
      </c>
      <c r="Z3675" s="4">
        <v>2.6190000000000002</v>
      </c>
      <c r="AA3675" s="4">
        <v>0.625</v>
      </c>
    </row>
    <row r="3676" spans="1:27" s="6" customFormat="1" x14ac:dyDescent="0.3">
      <c r="A3676" s="40">
        <v>3675</v>
      </c>
      <c r="B3676" s="18" t="s">
        <v>323</v>
      </c>
      <c r="C3676" s="43" t="s">
        <v>249</v>
      </c>
      <c r="D3676" s="41"/>
      <c r="E3676" s="41">
        <v>558</v>
      </c>
      <c r="F3676" s="41">
        <v>2025</v>
      </c>
      <c r="G3676" s="4">
        <v>268.24799999999999</v>
      </c>
      <c r="H3676" s="4">
        <v>278.464</v>
      </c>
      <c r="I3676" s="4">
        <v>282.91000000000003</v>
      </c>
      <c r="J3676" s="4">
        <v>283.274</v>
      </c>
      <c r="K3676" s="4">
        <v>273.834</v>
      </c>
      <c r="L3676" s="4">
        <v>275.202</v>
      </c>
      <c r="M3676" s="4">
        <v>276.33699999999999</v>
      </c>
      <c r="N3676" s="4">
        <v>270.87</v>
      </c>
      <c r="O3676" s="4">
        <v>251.88399999999999</v>
      </c>
      <c r="P3676" s="4">
        <v>215.86600000000001</v>
      </c>
      <c r="Q3676" s="4">
        <v>180.38200000000001</v>
      </c>
      <c r="R3676" s="4">
        <v>145.18799999999999</v>
      </c>
      <c r="S3676" s="4">
        <v>120.982</v>
      </c>
      <c r="T3676" s="4">
        <v>104.62</v>
      </c>
      <c r="U3676" s="4">
        <v>77.730999999999995</v>
      </c>
      <c r="V3676" s="4">
        <v>42.024999999999999</v>
      </c>
      <c r="W3676" s="4">
        <v>31.710999999999999</v>
      </c>
      <c r="X3676" s="4">
        <v>18.614999999999998</v>
      </c>
      <c r="Y3676" s="4">
        <v>9.06</v>
      </c>
      <c r="Z3676" s="4">
        <v>3.49</v>
      </c>
      <c r="AA3676" s="4">
        <v>0.99099999999999999</v>
      </c>
    </row>
    <row r="3677" spans="1:27" s="6" customFormat="1" x14ac:dyDescent="0.3">
      <c r="A3677" s="40">
        <v>3676</v>
      </c>
      <c r="B3677" s="18" t="s">
        <v>323</v>
      </c>
      <c r="C3677" s="43" t="s">
        <v>249</v>
      </c>
      <c r="D3677" s="41"/>
      <c r="E3677" s="41">
        <v>558</v>
      </c>
      <c r="F3677" s="41">
        <v>2030</v>
      </c>
      <c r="G3677" s="4">
        <v>255.48400000000001</v>
      </c>
      <c r="H3677" s="4">
        <v>265.58300000000003</v>
      </c>
      <c r="I3677" s="4">
        <v>274.99400000000003</v>
      </c>
      <c r="J3677" s="4">
        <v>278.65600000000001</v>
      </c>
      <c r="K3677" s="4">
        <v>278.92399999999998</v>
      </c>
      <c r="L3677" s="4">
        <v>270.20999999999998</v>
      </c>
      <c r="M3677" s="4">
        <v>272.26</v>
      </c>
      <c r="N3677" s="4">
        <v>273.65899999999999</v>
      </c>
      <c r="O3677" s="4">
        <v>267.92500000000001</v>
      </c>
      <c r="P3677" s="4">
        <v>248.69800000000001</v>
      </c>
      <c r="Q3677" s="4">
        <v>212.351</v>
      </c>
      <c r="R3677" s="4">
        <v>176.238</v>
      </c>
      <c r="S3677" s="4">
        <v>140.185</v>
      </c>
      <c r="T3677" s="4">
        <v>114.72499999999999</v>
      </c>
      <c r="U3677" s="4">
        <v>96.634</v>
      </c>
      <c r="V3677" s="4">
        <v>68.947999999999993</v>
      </c>
      <c r="W3677" s="4">
        <v>34.47</v>
      </c>
      <c r="X3677" s="4">
        <v>22.827999999999999</v>
      </c>
      <c r="Y3677" s="4">
        <v>11.224</v>
      </c>
      <c r="Z3677" s="4">
        <v>4.3179999999999996</v>
      </c>
      <c r="AA3677" s="4">
        <v>1.3859999999999999</v>
      </c>
    </row>
    <row r="3678" spans="1:27" s="6" customFormat="1" x14ac:dyDescent="0.3">
      <c r="A3678" s="40">
        <v>3677</v>
      </c>
      <c r="B3678" s="18" t="s">
        <v>323</v>
      </c>
      <c r="C3678" s="43" t="s">
        <v>249</v>
      </c>
      <c r="D3678" s="41"/>
      <c r="E3678" s="41">
        <v>558</v>
      </c>
      <c r="F3678" s="41">
        <v>2035</v>
      </c>
      <c r="G3678" s="4">
        <v>243.755</v>
      </c>
      <c r="H3678" s="4">
        <v>252.89500000000001</v>
      </c>
      <c r="I3678" s="4">
        <v>262.173</v>
      </c>
      <c r="J3678" s="4">
        <v>270.81900000000002</v>
      </c>
      <c r="K3678" s="4">
        <v>274.411</v>
      </c>
      <c r="L3678" s="4">
        <v>275.38099999999997</v>
      </c>
      <c r="M3678" s="4">
        <v>267.39100000000002</v>
      </c>
      <c r="N3678" s="4">
        <v>269.73500000000001</v>
      </c>
      <c r="O3678" s="4">
        <v>270.87299999999999</v>
      </c>
      <c r="P3678" s="4">
        <v>264.79000000000002</v>
      </c>
      <c r="Q3678" s="4">
        <v>244.96799999999999</v>
      </c>
      <c r="R3678" s="4">
        <v>207.85</v>
      </c>
      <c r="S3678" s="4">
        <v>170.649</v>
      </c>
      <c r="T3678" s="4">
        <v>133.505</v>
      </c>
      <c r="U3678" s="4">
        <v>106.60899999999999</v>
      </c>
      <c r="V3678" s="4">
        <v>86.432000000000002</v>
      </c>
      <c r="W3678" s="4">
        <v>57.253</v>
      </c>
      <c r="X3678" s="4">
        <v>25.247</v>
      </c>
      <c r="Y3678" s="4">
        <v>14.047000000000001</v>
      </c>
      <c r="Z3678" s="4">
        <v>5.4619999999999997</v>
      </c>
      <c r="AA3678" s="4">
        <v>1.784</v>
      </c>
    </row>
    <row r="3679" spans="1:27" s="6" customFormat="1" x14ac:dyDescent="0.3">
      <c r="A3679" s="40">
        <v>3678</v>
      </c>
      <c r="B3679" s="18" t="s">
        <v>323</v>
      </c>
      <c r="C3679" s="43" t="s">
        <v>249</v>
      </c>
      <c r="D3679" s="41"/>
      <c r="E3679" s="41">
        <v>558</v>
      </c>
      <c r="F3679" s="41">
        <v>2040</v>
      </c>
      <c r="G3679" s="4">
        <v>233.84299999999999</v>
      </c>
      <c r="H3679" s="4">
        <v>241.23099999999999</v>
      </c>
      <c r="I3679" s="4">
        <v>249.53299999999999</v>
      </c>
      <c r="J3679" s="4">
        <v>258.06799999999998</v>
      </c>
      <c r="K3679" s="4">
        <v>266.66500000000002</v>
      </c>
      <c r="L3679" s="4">
        <v>270.95800000000003</v>
      </c>
      <c r="M3679" s="4">
        <v>272.63499999999999</v>
      </c>
      <c r="N3679" s="4">
        <v>265.00599999999997</v>
      </c>
      <c r="O3679" s="4">
        <v>267.13600000000002</v>
      </c>
      <c r="P3679" s="4">
        <v>267.91699999999997</v>
      </c>
      <c r="Q3679" s="4">
        <v>261.11599999999999</v>
      </c>
      <c r="R3679" s="4">
        <v>240.173</v>
      </c>
      <c r="S3679" s="4">
        <v>201.77500000000001</v>
      </c>
      <c r="T3679" s="4">
        <v>163.14099999999999</v>
      </c>
      <c r="U3679" s="4">
        <v>124.732</v>
      </c>
      <c r="V3679" s="4">
        <v>96.064999999999998</v>
      </c>
      <c r="W3679" s="4">
        <v>72.563000000000002</v>
      </c>
      <c r="X3679" s="4">
        <v>42.59</v>
      </c>
      <c r="Y3679" s="4">
        <v>15.827999999999999</v>
      </c>
      <c r="Z3679" s="4">
        <v>6.9660000000000002</v>
      </c>
      <c r="AA3679" s="4">
        <v>2.29</v>
      </c>
    </row>
    <row r="3680" spans="1:27" s="6" customFormat="1" x14ac:dyDescent="0.3">
      <c r="A3680" s="40">
        <v>3679</v>
      </c>
      <c r="B3680" s="18" t="s">
        <v>323</v>
      </c>
      <c r="C3680" s="43" t="s">
        <v>249</v>
      </c>
      <c r="D3680" s="41"/>
      <c r="E3680" s="41">
        <v>558</v>
      </c>
      <c r="F3680" s="41">
        <v>2045</v>
      </c>
      <c r="G3680" s="4">
        <v>224.386</v>
      </c>
      <c r="H3680" s="4">
        <v>231.369</v>
      </c>
      <c r="I3680" s="4">
        <v>237.90600000000001</v>
      </c>
      <c r="J3680" s="4">
        <v>245.49</v>
      </c>
      <c r="K3680" s="4">
        <v>254.005</v>
      </c>
      <c r="L3680" s="4">
        <v>263.303</v>
      </c>
      <c r="M3680" s="4">
        <v>268.31099999999998</v>
      </c>
      <c r="N3680" s="4">
        <v>270.33600000000001</v>
      </c>
      <c r="O3680" s="4">
        <v>262.58300000000003</v>
      </c>
      <c r="P3680" s="4">
        <v>264.40800000000002</v>
      </c>
      <c r="Q3680" s="4">
        <v>264.476</v>
      </c>
      <c r="R3680" s="4">
        <v>256.40600000000001</v>
      </c>
      <c r="S3680" s="4">
        <v>233.71199999999999</v>
      </c>
      <c r="T3680" s="4">
        <v>193.58699999999999</v>
      </c>
      <c r="U3680" s="4">
        <v>153.18199999999999</v>
      </c>
      <c r="V3680" s="4">
        <v>113.169</v>
      </c>
      <c r="W3680" s="4">
        <v>81.475999999999999</v>
      </c>
      <c r="X3680" s="4">
        <v>54.773000000000003</v>
      </c>
      <c r="Y3680" s="4">
        <v>27.178000000000001</v>
      </c>
      <c r="Z3680" s="4">
        <v>7.9950000000000001</v>
      </c>
      <c r="AA3680" s="4">
        <v>2.9569999999999999</v>
      </c>
    </row>
    <row r="3681" spans="1:27" s="6" customFormat="1" x14ac:dyDescent="0.3">
      <c r="A3681" s="40">
        <v>3680</v>
      </c>
      <c r="B3681" s="18" t="s">
        <v>323</v>
      </c>
      <c r="C3681" s="43" t="s">
        <v>249</v>
      </c>
      <c r="D3681" s="41"/>
      <c r="E3681" s="41">
        <v>558</v>
      </c>
      <c r="F3681" s="41">
        <v>2050</v>
      </c>
      <c r="G3681" s="4">
        <v>214.96899999999999</v>
      </c>
      <c r="H3681" s="4">
        <v>221.95099999999999</v>
      </c>
      <c r="I3681" s="4">
        <v>228.07599999999999</v>
      </c>
      <c r="J3681" s="4">
        <v>233.911</v>
      </c>
      <c r="K3681" s="4">
        <v>241.50399999999999</v>
      </c>
      <c r="L3681" s="4">
        <v>250.733</v>
      </c>
      <c r="M3681" s="4">
        <v>260.75299999999999</v>
      </c>
      <c r="N3681" s="4">
        <v>266.125</v>
      </c>
      <c r="O3681" s="4">
        <v>268.012</v>
      </c>
      <c r="P3681" s="4">
        <v>260.06599999999997</v>
      </c>
      <c r="Q3681" s="4">
        <v>261.25799999999998</v>
      </c>
      <c r="R3681" s="4">
        <v>260.07400000000001</v>
      </c>
      <c r="S3681" s="4">
        <v>250.047</v>
      </c>
      <c r="T3681" s="4">
        <v>224.941</v>
      </c>
      <c r="U3681" s="4">
        <v>182.578</v>
      </c>
      <c r="V3681" s="4">
        <v>139.82900000000001</v>
      </c>
      <c r="W3681" s="4">
        <v>96.853999999999999</v>
      </c>
      <c r="X3681" s="4">
        <v>62.302999999999997</v>
      </c>
      <c r="Y3681" s="4">
        <v>35.511000000000003</v>
      </c>
      <c r="Z3681" s="4">
        <v>13.962</v>
      </c>
      <c r="AA3681" s="4">
        <v>3.5350000000000001</v>
      </c>
    </row>
    <row r="3682" spans="1:27" s="6" customFormat="1" x14ac:dyDescent="0.3">
      <c r="A3682" s="40">
        <v>3681</v>
      </c>
      <c r="B3682" s="18" t="s">
        <v>323</v>
      </c>
      <c r="C3682" s="43" t="s">
        <v>249</v>
      </c>
      <c r="D3682" s="41"/>
      <c r="E3682" s="41">
        <v>558</v>
      </c>
      <c r="F3682" s="41">
        <v>2055</v>
      </c>
      <c r="G3682" s="4">
        <v>205.92099999999999</v>
      </c>
      <c r="H3682" s="4">
        <v>212.679</v>
      </c>
      <c r="I3682" s="4">
        <v>218.84</v>
      </c>
      <c r="J3682" s="4">
        <v>224.31100000000001</v>
      </c>
      <c r="K3682" s="4">
        <v>230.167</v>
      </c>
      <c r="L3682" s="4">
        <v>238.446</v>
      </c>
      <c r="M3682" s="4">
        <v>248.37100000000001</v>
      </c>
      <c r="N3682" s="4">
        <v>258.73899999999998</v>
      </c>
      <c r="O3682" s="4">
        <v>263.99400000000003</v>
      </c>
      <c r="P3682" s="4">
        <v>265.64600000000002</v>
      </c>
      <c r="Q3682" s="4">
        <v>257.20499999999998</v>
      </c>
      <c r="R3682" s="4">
        <v>257.25</v>
      </c>
      <c r="S3682" s="4">
        <v>254.136</v>
      </c>
      <c r="T3682" s="4">
        <v>241.38</v>
      </c>
      <c r="U3682" s="4">
        <v>213.02699999999999</v>
      </c>
      <c r="V3682" s="4">
        <v>167.61</v>
      </c>
      <c r="W3682" s="4">
        <v>120.688</v>
      </c>
      <c r="X3682" s="4">
        <v>74.977999999999994</v>
      </c>
      <c r="Y3682" s="4">
        <v>41.018000000000001</v>
      </c>
      <c r="Z3682" s="4">
        <v>18.550999999999998</v>
      </c>
      <c r="AA3682" s="4">
        <v>5.7050000000000001</v>
      </c>
    </row>
    <row r="3683" spans="1:27" s="6" customFormat="1" x14ac:dyDescent="0.3">
      <c r="A3683" s="40">
        <v>3682</v>
      </c>
      <c r="B3683" s="18" t="s">
        <v>323</v>
      </c>
      <c r="C3683" s="43" t="s">
        <v>249</v>
      </c>
      <c r="D3683" s="41"/>
      <c r="E3683" s="41">
        <v>558</v>
      </c>
      <c r="F3683" s="41">
        <v>2060</v>
      </c>
      <c r="G3683" s="4">
        <v>196.922</v>
      </c>
      <c r="H3683" s="4">
        <v>203.76900000000001</v>
      </c>
      <c r="I3683" s="4">
        <v>209.74700000000001</v>
      </c>
      <c r="J3683" s="4">
        <v>215.29</v>
      </c>
      <c r="K3683" s="4">
        <v>220.797</v>
      </c>
      <c r="L3683" s="4">
        <v>227.309</v>
      </c>
      <c r="M3683" s="4">
        <v>236.25800000000001</v>
      </c>
      <c r="N3683" s="4">
        <v>246.53200000000001</v>
      </c>
      <c r="O3683" s="4">
        <v>256.79300000000001</v>
      </c>
      <c r="P3683" s="4">
        <v>261.827</v>
      </c>
      <c r="Q3683" s="4">
        <v>262.95</v>
      </c>
      <c r="R3683" s="4">
        <v>253.56800000000001</v>
      </c>
      <c r="S3683" s="4">
        <v>251.84399999999999</v>
      </c>
      <c r="T3683" s="4">
        <v>246.00399999999999</v>
      </c>
      <c r="U3683" s="4">
        <v>229.482</v>
      </c>
      <c r="V3683" s="4">
        <v>196.626</v>
      </c>
      <c r="W3683" s="4">
        <v>145.86500000000001</v>
      </c>
      <c r="X3683" s="4">
        <v>94.584000000000003</v>
      </c>
      <c r="Y3683" s="4">
        <v>50.152999999999999</v>
      </c>
      <c r="Z3683" s="4">
        <v>21.817</v>
      </c>
      <c r="AA3683" s="4">
        <v>8.0129999999999999</v>
      </c>
    </row>
    <row r="3684" spans="1:27" s="6" customFormat="1" x14ac:dyDescent="0.3">
      <c r="A3684" s="40">
        <v>3683</v>
      </c>
      <c r="B3684" s="18" t="s">
        <v>323</v>
      </c>
      <c r="C3684" s="43" t="s">
        <v>249</v>
      </c>
      <c r="D3684" s="41"/>
      <c r="E3684" s="41">
        <v>558</v>
      </c>
      <c r="F3684" s="41">
        <v>2065</v>
      </c>
      <c r="G3684" s="4">
        <v>189.12</v>
      </c>
      <c r="H3684" s="4">
        <v>194.90199999999999</v>
      </c>
      <c r="I3684" s="4">
        <v>201.01</v>
      </c>
      <c r="J3684" s="4">
        <v>206.41200000000001</v>
      </c>
      <c r="K3684" s="4">
        <v>211.999</v>
      </c>
      <c r="L3684" s="4">
        <v>218.126</v>
      </c>
      <c r="M3684" s="4">
        <v>225.28299999999999</v>
      </c>
      <c r="N3684" s="4">
        <v>234.578</v>
      </c>
      <c r="O3684" s="4">
        <v>244.77799999999999</v>
      </c>
      <c r="P3684" s="4">
        <v>254.83600000000001</v>
      </c>
      <c r="Q3684" s="4">
        <v>259.37299999999999</v>
      </c>
      <c r="R3684" s="4">
        <v>259.524</v>
      </c>
      <c r="S3684" s="4">
        <v>248.667</v>
      </c>
      <c r="T3684" s="4">
        <v>244.405</v>
      </c>
      <c r="U3684" s="4">
        <v>234.71199999999999</v>
      </c>
      <c r="V3684" s="4">
        <v>212.86799999999999</v>
      </c>
      <c r="W3684" s="4">
        <v>172.41399999999999</v>
      </c>
      <c r="X3684" s="4">
        <v>115.616</v>
      </c>
      <c r="Y3684" s="4">
        <v>64.212000000000003</v>
      </c>
      <c r="Z3684" s="4">
        <v>27.137</v>
      </c>
      <c r="AA3684" s="4">
        <v>9.9819999999999993</v>
      </c>
    </row>
    <row r="3685" spans="1:27" s="6" customFormat="1" x14ac:dyDescent="0.3">
      <c r="A3685" s="40">
        <v>3684</v>
      </c>
      <c r="B3685" s="18" t="s">
        <v>323</v>
      </c>
      <c r="C3685" s="43" t="s">
        <v>249</v>
      </c>
      <c r="D3685" s="41"/>
      <c r="E3685" s="41">
        <v>558</v>
      </c>
      <c r="F3685" s="41">
        <v>2070</v>
      </c>
      <c r="G3685" s="4">
        <v>182.02099999999999</v>
      </c>
      <c r="H3685" s="4">
        <v>187.22900000000001</v>
      </c>
      <c r="I3685" s="4">
        <v>192.31399999999999</v>
      </c>
      <c r="J3685" s="4">
        <v>197.887</v>
      </c>
      <c r="K3685" s="4">
        <v>203.33500000000001</v>
      </c>
      <c r="L3685" s="4">
        <v>209.511</v>
      </c>
      <c r="M3685" s="4">
        <v>216.251</v>
      </c>
      <c r="N3685" s="4">
        <v>223.751</v>
      </c>
      <c r="O3685" s="4">
        <v>233.00299999999999</v>
      </c>
      <c r="P3685" s="4">
        <v>243.03899999999999</v>
      </c>
      <c r="Q3685" s="4">
        <v>252.636</v>
      </c>
      <c r="R3685" s="4">
        <v>256.27499999999998</v>
      </c>
      <c r="S3685" s="4">
        <v>254.929</v>
      </c>
      <c r="T3685" s="4">
        <v>241.90600000000001</v>
      </c>
      <c r="U3685" s="4">
        <v>233.98500000000001</v>
      </c>
      <c r="V3685" s="4">
        <v>218.767</v>
      </c>
      <c r="W3685" s="4">
        <v>188.041</v>
      </c>
      <c r="X3685" s="4">
        <v>138.19399999999999</v>
      </c>
      <c r="Y3685" s="4">
        <v>79.662999999999997</v>
      </c>
      <c r="Z3685" s="4">
        <v>35.36</v>
      </c>
      <c r="AA3685" s="4">
        <v>12.592000000000001</v>
      </c>
    </row>
    <row r="3686" spans="1:27" s="6" customFormat="1" x14ac:dyDescent="0.3">
      <c r="A3686" s="40">
        <v>3685</v>
      </c>
      <c r="B3686" s="18" t="s">
        <v>323</v>
      </c>
      <c r="C3686" s="43" t="s">
        <v>249</v>
      </c>
      <c r="D3686" s="41"/>
      <c r="E3686" s="41">
        <v>558</v>
      </c>
      <c r="F3686" s="41">
        <v>2075</v>
      </c>
      <c r="G3686" s="4">
        <v>175.41499999999999</v>
      </c>
      <c r="H3686" s="4">
        <v>180.25700000000001</v>
      </c>
      <c r="I3686" s="4">
        <v>184.81100000000001</v>
      </c>
      <c r="J3686" s="4">
        <v>189.39599999999999</v>
      </c>
      <c r="K3686" s="4">
        <v>195.02</v>
      </c>
      <c r="L3686" s="4">
        <v>201.023</v>
      </c>
      <c r="M3686" s="4">
        <v>207.78100000000001</v>
      </c>
      <c r="N3686" s="4">
        <v>214.85300000000001</v>
      </c>
      <c r="O3686" s="4">
        <v>222.33600000000001</v>
      </c>
      <c r="P3686" s="4">
        <v>231.46299999999999</v>
      </c>
      <c r="Q3686" s="4">
        <v>241.11099999999999</v>
      </c>
      <c r="R3686" s="4">
        <v>249.87299999999999</v>
      </c>
      <c r="S3686" s="4">
        <v>252.12</v>
      </c>
      <c r="T3686" s="4">
        <v>248.553</v>
      </c>
      <c r="U3686" s="4">
        <v>232.32400000000001</v>
      </c>
      <c r="V3686" s="4">
        <v>219.059</v>
      </c>
      <c r="W3686" s="4">
        <v>194.57900000000001</v>
      </c>
      <c r="X3686" s="4">
        <v>152.29400000000001</v>
      </c>
      <c r="Y3686" s="4">
        <v>96.561999999999998</v>
      </c>
      <c r="Z3686" s="4">
        <v>44.616</v>
      </c>
      <c r="AA3686" s="4">
        <v>16.489000000000001</v>
      </c>
    </row>
    <row r="3687" spans="1:27" s="6" customFormat="1" x14ac:dyDescent="0.3">
      <c r="A3687" s="40">
        <v>3686</v>
      </c>
      <c r="B3687" s="18" t="s">
        <v>323</v>
      </c>
      <c r="C3687" s="43" t="s">
        <v>249</v>
      </c>
      <c r="D3687" s="41"/>
      <c r="E3687" s="41">
        <v>558</v>
      </c>
      <c r="F3687" s="41">
        <v>2080</v>
      </c>
      <c r="G3687" s="4">
        <v>169.50800000000001</v>
      </c>
      <c r="H3687" s="4">
        <v>173.77699999999999</v>
      </c>
      <c r="I3687" s="4">
        <v>178.00399999999999</v>
      </c>
      <c r="J3687" s="4">
        <v>182.09800000000001</v>
      </c>
      <c r="K3687" s="4">
        <v>186.73699999999999</v>
      </c>
      <c r="L3687" s="4">
        <v>192.87899999999999</v>
      </c>
      <c r="M3687" s="4">
        <v>199.43299999999999</v>
      </c>
      <c r="N3687" s="4">
        <v>206.511</v>
      </c>
      <c r="O3687" s="4">
        <v>213.58</v>
      </c>
      <c r="P3687" s="4">
        <v>220.97399999999999</v>
      </c>
      <c r="Q3687" s="4">
        <v>229.77600000000001</v>
      </c>
      <c r="R3687" s="4">
        <v>238.70400000000001</v>
      </c>
      <c r="S3687" s="4">
        <v>246.17500000000001</v>
      </c>
      <c r="T3687" s="4">
        <v>246.33500000000001</v>
      </c>
      <c r="U3687" s="4">
        <v>239.423</v>
      </c>
      <c r="V3687" s="4">
        <v>218.42699999999999</v>
      </c>
      <c r="W3687" s="4">
        <v>196.12</v>
      </c>
      <c r="X3687" s="4">
        <v>159.18299999999999</v>
      </c>
      <c r="Y3687" s="4">
        <v>107.88800000000001</v>
      </c>
      <c r="Z3687" s="4">
        <v>55.006999999999998</v>
      </c>
      <c r="AA3687" s="4">
        <v>21.312000000000001</v>
      </c>
    </row>
    <row r="3688" spans="1:27" s="6" customFormat="1" x14ac:dyDescent="0.3">
      <c r="A3688" s="40">
        <v>3687</v>
      </c>
      <c r="B3688" s="18" t="s">
        <v>323</v>
      </c>
      <c r="C3688" s="43" t="s">
        <v>249</v>
      </c>
      <c r="D3688" s="41"/>
      <c r="E3688" s="41">
        <v>558</v>
      </c>
      <c r="F3688" s="41">
        <v>2085</v>
      </c>
      <c r="G3688" s="4">
        <v>163.66499999999999</v>
      </c>
      <c r="H3688" s="4">
        <v>167.99100000000001</v>
      </c>
      <c r="I3688" s="4">
        <v>171.68799999999999</v>
      </c>
      <c r="J3688" s="4">
        <v>175.49199999999999</v>
      </c>
      <c r="K3688" s="4">
        <v>179.642</v>
      </c>
      <c r="L3688" s="4">
        <v>184.768</v>
      </c>
      <c r="M3688" s="4">
        <v>191.42099999999999</v>
      </c>
      <c r="N3688" s="4">
        <v>198.28</v>
      </c>
      <c r="O3688" s="4">
        <v>205.37</v>
      </c>
      <c r="P3688" s="4">
        <v>212.374</v>
      </c>
      <c r="Q3688" s="4">
        <v>219.50299999999999</v>
      </c>
      <c r="R3688" s="4">
        <v>227.69</v>
      </c>
      <c r="S3688" s="4">
        <v>235.49199999999999</v>
      </c>
      <c r="T3688" s="4">
        <v>241.00399999999999</v>
      </c>
      <c r="U3688" s="4">
        <v>237.96299999999999</v>
      </c>
      <c r="V3688" s="4">
        <v>226.01900000000001</v>
      </c>
      <c r="W3688" s="4">
        <v>196.79300000000001</v>
      </c>
      <c r="X3688" s="4">
        <v>162.02699999999999</v>
      </c>
      <c r="Y3688" s="4">
        <v>114.318</v>
      </c>
      <c r="Z3688" s="4">
        <v>62.524000000000001</v>
      </c>
      <c r="AA3688" s="4">
        <v>27.015999999999998</v>
      </c>
    </row>
    <row r="3689" spans="1:27" s="6" customFormat="1" x14ac:dyDescent="0.3">
      <c r="A3689" s="40">
        <v>3688</v>
      </c>
      <c r="B3689" s="18" t="s">
        <v>323</v>
      </c>
      <c r="C3689" s="43" t="s">
        <v>249</v>
      </c>
      <c r="D3689" s="41"/>
      <c r="E3689" s="41">
        <v>558</v>
      </c>
      <c r="F3689" s="41">
        <v>2090</v>
      </c>
      <c r="G3689" s="4">
        <v>158.126</v>
      </c>
      <c r="H3689" s="4">
        <v>162.26900000000001</v>
      </c>
      <c r="I3689" s="4">
        <v>166.06800000000001</v>
      </c>
      <c r="J3689" s="4">
        <v>169.37799999999999</v>
      </c>
      <c r="K3689" s="4">
        <v>173.232</v>
      </c>
      <c r="L3689" s="4">
        <v>177.833</v>
      </c>
      <c r="M3689" s="4">
        <v>183.43899999999999</v>
      </c>
      <c r="N3689" s="4">
        <v>190.38</v>
      </c>
      <c r="O3689" s="4">
        <v>197.261</v>
      </c>
      <c r="P3689" s="4">
        <v>204.30099999999999</v>
      </c>
      <c r="Q3689" s="4">
        <v>211.08500000000001</v>
      </c>
      <c r="R3689" s="4">
        <v>217.69200000000001</v>
      </c>
      <c r="S3689" s="4">
        <v>224.904</v>
      </c>
      <c r="T3689" s="4">
        <v>230.97200000000001</v>
      </c>
      <c r="U3689" s="4">
        <v>233.42599999999999</v>
      </c>
      <c r="V3689" s="4">
        <v>225.48699999999999</v>
      </c>
      <c r="W3689" s="4">
        <v>204.84100000000001</v>
      </c>
      <c r="X3689" s="4">
        <v>164.095</v>
      </c>
      <c r="Y3689" s="4">
        <v>117.883</v>
      </c>
      <c r="Z3689" s="4">
        <v>67.366</v>
      </c>
      <c r="AA3689" s="4">
        <v>32.164999999999999</v>
      </c>
    </row>
    <row r="3690" spans="1:27" s="6" customFormat="1" x14ac:dyDescent="0.3">
      <c r="A3690" s="40">
        <v>3689</v>
      </c>
      <c r="B3690" s="18" t="s">
        <v>323</v>
      </c>
      <c r="C3690" s="43" t="s">
        <v>249</v>
      </c>
      <c r="D3690" s="41"/>
      <c r="E3690" s="41">
        <v>558</v>
      </c>
      <c r="F3690" s="41">
        <v>2095</v>
      </c>
      <c r="G3690" s="4">
        <v>152.90600000000001</v>
      </c>
      <c r="H3690" s="4">
        <v>156.84700000000001</v>
      </c>
      <c r="I3690" s="4">
        <v>160.50800000000001</v>
      </c>
      <c r="J3690" s="4">
        <v>163.952</v>
      </c>
      <c r="K3690" s="4">
        <v>167.31200000000001</v>
      </c>
      <c r="L3690" s="4">
        <v>171.58500000000001</v>
      </c>
      <c r="M3690" s="4">
        <v>176.62799999999999</v>
      </c>
      <c r="N3690" s="4">
        <v>182.5</v>
      </c>
      <c r="O3690" s="4">
        <v>189.471</v>
      </c>
      <c r="P3690" s="4">
        <v>196.31700000000001</v>
      </c>
      <c r="Q3690" s="4">
        <v>203.173</v>
      </c>
      <c r="R3690" s="4">
        <v>209.506</v>
      </c>
      <c r="S3690" s="4">
        <v>215.279</v>
      </c>
      <c r="T3690" s="4">
        <v>220.96700000000001</v>
      </c>
      <c r="U3690" s="4">
        <v>224.26599999999999</v>
      </c>
      <c r="V3690" s="4">
        <v>221.99</v>
      </c>
      <c r="W3690" s="4">
        <v>205.54400000000001</v>
      </c>
      <c r="X3690" s="4">
        <v>172.387</v>
      </c>
      <c r="Y3690" s="4">
        <v>120.986</v>
      </c>
      <c r="Z3690" s="4">
        <v>70.697000000000003</v>
      </c>
      <c r="AA3690" s="4">
        <v>36.353000000000002</v>
      </c>
    </row>
    <row r="3691" spans="1:27" s="6" customFormat="1" x14ac:dyDescent="0.3">
      <c r="A3691" s="40">
        <v>3690</v>
      </c>
      <c r="B3691" s="18" t="s">
        <v>323</v>
      </c>
      <c r="C3691" s="43" t="s">
        <v>249</v>
      </c>
      <c r="D3691" s="41"/>
      <c r="E3691" s="41">
        <v>558</v>
      </c>
      <c r="F3691" s="41">
        <v>2100</v>
      </c>
      <c r="G3691" s="4">
        <v>148.18700000000001</v>
      </c>
      <c r="H3691" s="4">
        <v>151.74700000000001</v>
      </c>
      <c r="I3691" s="4">
        <v>155.25</v>
      </c>
      <c r="J3691" s="4">
        <v>158.58699999999999</v>
      </c>
      <c r="K3691" s="4">
        <v>162.08099999999999</v>
      </c>
      <c r="L3691" s="4">
        <v>165.821</v>
      </c>
      <c r="M3691" s="4">
        <v>170.49600000000001</v>
      </c>
      <c r="N3691" s="4">
        <v>175.786</v>
      </c>
      <c r="O3691" s="4">
        <v>181.69499999999999</v>
      </c>
      <c r="P3691" s="4">
        <v>188.64500000000001</v>
      </c>
      <c r="Q3691" s="4">
        <v>195.33799999999999</v>
      </c>
      <c r="R3691" s="4">
        <v>201.80600000000001</v>
      </c>
      <c r="S3691" s="4">
        <v>207.416</v>
      </c>
      <c r="T3691" s="4">
        <v>211.85900000000001</v>
      </c>
      <c r="U3691" s="4">
        <v>215.072</v>
      </c>
      <c r="V3691" s="4">
        <v>214.03800000000001</v>
      </c>
      <c r="W3691" s="4">
        <v>203.51599999999999</v>
      </c>
      <c r="X3691" s="4">
        <v>174.571</v>
      </c>
      <c r="Y3691" s="4">
        <v>128.81899999999999</v>
      </c>
      <c r="Z3691" s="4">
        <v>73.887</v>
      </c>
      <c r="AA3691" s="4">
        <v>39.802999999999997</v>
      </c>
    </row>
    <row r="3692" spans="1:27" s="6" customFormat="1" x14ac:dyDescent="0.3">
      <c r="A3692" s="40">
        <v>3691</v>
      </c>
      <c r="B3692" s="18" t="s">
        <v>323</v>
      </c>
      <c r="C3692" s="43" t="s">
        <v>250</v>
      </c>
      <c r="D3692" s="41"/>
      <c r="E3692" s="41">
        <v>591</v>
      </c>
      <c r="F3692" s="41">
        <v>2015</v>
      </c>
      <c r="G3692" s="4">
        <v>188.83199999999999</v>
      </c>
      <c r="H3692" s="4">
        <v>179.96100000000001</v>
      </c>
      <c r="I3692" s="4">
        <v>172.89099999999999</v>
      </c>
      <c r="J3692" s="4">
        <v>168.934</v>
      </c>
      <c r="K3692" s="4">
        <v>159.54499999999999</v>
      </c>
      <c r="L3692" s="4">
        <v>154.10300000000001</v>
      </c>
      <c r="M3692" s="4">
        <v>146.64500000000001</v>
      </c>
      <c r="N3692" s="4">
        <v>141.376</v>
      </c>
      <c r="O3692" s="4">
        <v>133.69800000000001</v>
      </c>
      <c r="P3692" s="4">
        <v>119.27500000000001</v>
      </c>
      <c r="Q3692" s="4">
        <v>102.637</v>
      </c>
      <c r="R3692" s="4">
        <v>84.426000000000002</v>
      </c>
      <c r="S3692" s="4">
        <v>67.037999999999997</v>
      </c>
      <c r="T3692" s="4">
        <v>52.055999999999997</v>
      </c>
      <c r="U3692" s="4">
        <v>39.991</v>
      </c>
      <c r="V3692" s="4">
        <v>29.181999999999999</v>
      </c>
      <c r="W3692" s="4">
        <v>19.506</v>
      </c>
      <c r="X3692" s="4">
        <v>11.375</v>
      </c>
      <c r="Y3692" s="4">
        <v>5.4039999999999999</v>
      </c>
      <c r="Z3692" s="4">
        <v>1.8420000000000001</v>
      </c>
      <c r="AA3692" s="4">
        <v>0.31</v>
      </c>
    </row>
    <row r="3693" spans="1:27" s="6" customFormat="1" x14ac:dyDescent="0.3">
      <c r="A3693" s="40">
        <v>3692</v>
      </c>
      <c r="B3693" s="18" t="s">
        <v>323</v>
      </c>
      <c r="C3693" s="43" t="s">
        <v>250</v>
      </c>
      <c r="D3693" s="41"/>
      <c r="E3693" s="41">
        <v>591</v>
      </c>
      <c r="F3693" s="41">
        <v>2020</v>
      </c>
      <c r="G3693" s="4">
        <v>189.322</v>
      </c>
      <c r="H3693" s="4">
        <v>188.34800000000001</v>
      </c>
      <c r="I3693" s="4">
        <v>180.542</v>
      </c>
      <c r="J3693" s="4">
        <v>174.369</v>
      </c>
      <c r="K3693" s="4">
        <v>170.733</v>
      </c>
      <c r="L3693" s="4">
        <v>161.464</v>
      </c>
      <c r="M3693" s="4">
        <v>155.88900000000001</v>
      </c>
      <c r="N3693" s="4">
        <v>148.119</v>
      </c>
      <c r="O3693" s="4">
        <v>142.34800000000001</v>
      </c>
      <c r="P3693" s="4">
        <v>133.62299999999999</v>
      </c>
      <c r="Q3693" s="4">
        <v>117.92700000000001</v>
      </c>
      <c r="R3693" s="4">
        <v>100.622</v>
      </c>
      <c r="S3693" s="4">
        <v>81.927000000000007</v>
      </c>
      <c r="T3693" s="4">
        <v>63.981000000000002</v>
      </c>
      <c r="U3693" s="4">
        <v>48.359000000000002</v>
      </c>
      <c r="V3693" s="4">
        <v>35.566000000000003</v>
      </c>
      <c r="W3693" s="4">
        <v>24.190999999999999</v>
      </c>
      <c r="X3693" s="4">
        <v>14.445</v>
      </c>
      <c r="Y3693" s="4">
        <v>7.0469999999999997</v>
      </c>
      <c r="Z3693" s="4">
        <v>2.5539999999999998</v>
      </c>
      <c r="AA3693" s="4">
        <v>0.47399999999999998</v>
      </c>
    </row>
    <row r="3694" spans="1:27" s="6" customFormat="1" x14ac:dyDescent="0.3">
      <c r="A3694" s="40">
        <v>3693</v>
      </c>
      <c r="B3694" s="18" t="s">
        <v>323</v>
      </c>
      <c r="C3694" s="43" t="s">
        <v>250</v>
      </c>
      <c r="D3694" s="41"/>
      <c r="E3694" s="41">
        <v>591</v>
      </c>
      <c r="F3694" s="41">
        <v>2025</v>
      </c>
      <c r="G3694" s="4">
        <v>189.98099999999999</v>
      </c>
      <c r="H3694" s="4">
        <v>188.89599999999999</v>
      </c>
      <c r="I3694" s="4">
        <v>188.87700000000001</v>
      </c>
      <c r="J3694" s="4">
        <v>181.892</v>
      </c>
      <c r="K3694" s="4">
        <v>176.01400000000001</v>
      </c>
      <c r="L3694" s="4">
        <v>172.46199999999999</v>
      </c>
      <c r="M3694" s="4">
        <v>163.07499999999999</v>
      </c>
      <c r="N3694" s="4">
        <v>157.19300000000001</v>
      </c>
      <c r="O3694" s="4">
        <v>148.95699999999999</v>
      </c>
      <c r="P3694" s="4">
        <v>142.18199999999999</v>
      </c>
      <c r="Q3694" s="4">
        <v>132.17400000000001</v>
      </c>
      <c r="R3694" s="4">
        <v>115.756</v>
      </c>
      <c r="S3694" s="4">
        <v>97.837000000000003</v>
      </c>
      <c r="T3694" s="4">
        <v>78.433999999999997</v>
      </c>
      <c r="U3694" s="4">
        <v>59.722000000000001</v>
      </c>
      <c r="V3694" s="4">
        <v>43.313000000000002</v>
      </c>
      <c r="W3694" s="4">
        <v>29.774000000000001</v>
      </c>
      <c r="X3694" s="4">
        <v>18.143999999999998</v>
      </c>
      <c r="Y3694" s="4">
        <v>9.0890000000000004</v>
      </c>
      <c r="Z3694" s="4">
        <v>3.3879999999999999</v>
      </c>
      <c r="AA3694" s="4">
        <v>0.68</v>
      </c>
    </row>
    <row r="3695" spans="1:27" s="6" customFormat="1" x14ac:dyDescent="0.3">
      <c r="A3695" s="40">
        <v>3694</v>
      </c>
      <c r="B3695" s="18" t="s">
        <v>323</v>
      </c>
      <c r="C3695" s="43" t="s">
        <v>250</v>
      </c>
      <c r="D3695" s="41"/>
      <c r="E3695" s="41">
        <v>591</v>
      </c>
      <c r="F3695" s="41">
        <v>2030</v>
      </c>
      <c r="G3695" s="4">
        <v>190.477</v>
      </c>
      <c r="H3695" s="4">
        <v>189.59800000000001</v>
      </c>
      <c r="I3695" s="4">
        <v>189.285</v>
      </c>
      <c r="J3695" s="4">
        <v>189.89400000000001</v>
      </c>
      <c r="K3695" s="4">
        <v>183.11600000000001</v>
      </c>
      <c r="L3695" s="4">
        <v>177.28399999999999</v>
      </c>
      <c r="M3695" s="4">
        <v>173.595</v>
      </c>
      <c r="N3695" s="4">
        <v>163.95099999999999</v>
      </c>
      <c r="O3695" s="4">
        <v>157.65199999999999</v>
      </c>
      <c r="P3695" s="4">
        <v>148.58199999999999</v>
      </c>
      <c r="Q3695" s="4">
        <v>140.69</v>
      </c>
      <c r="R3695" s="4">
        <v>129.898</v>
      </c>
      <c r="S3695" s="4">
        <v>112.768</v>
      </c>
      <c r="T3695" s="4">
        <v>93.944999999999993</v>
      </c>
      <c r="U3695" s="4">
        <v>73.540999999999997</v>
      </c>
      <c r="V3695" s="4">
        <v>53.844000000000001</v>
      </c>
      <c r="W3695" s="4">
        <v>36.595999999999997</v>
      </c>
      <c r="X3695" s="4">
        <v>22.605</v>
      </c>
      <c r="Y3695" s="4">
        <v>11.586</v>
      </c>
      <c r="Z3695" s="4">
        <v>4.4450000000000003</v>
      </c>
      <c r="AA3695" s="4">
        <v>0.93200000000000005</v>
      </c>
    </row>
    <row r="3696" spans="1:27" s="6" customFormat="1" x14ac:dyDescent="0.3">
      <c r="A3696" s="40">
        <v>3695</v>
      </c>
      <c r="B3696" s="18" t="s">
        <v>323</v>
      </c>
      <c r="C3696" s="43" t="s">
        <v>250</v>
      </c>
      <c r="D3696" s="41"/>
      <c r="E3696" s="41">
        <v>591</v>
      </c>
      <c r="F3696" s="41">
        <v>2035</v>
      </c>
      <c r="G3696" s="4">
        <v>189.95400000000001</v>
      </c>
      <c r="H3696" s="4">
        <v>190.13200000000001</v>
      </c>
      <c r="I3696" s="4">
        <v>189.86500000000001</v>
      </c>
      <c r="J3696" s="4">
        <v>190.01599999999999</v>
      </c>
      <c r="K3696" s="4">
        <v>190.74199999999999</v>
      </c>
      <c r="L3696" s="4">
        <v>183.97</v>
      </c>
      <c r="M3696" s="4">
        <v>178.01900000000001</v>
      </c>
      <c r="N3696" s="4">
        <v>174.08099999999999</v>
      </c>
      <c r="O3696" s="4">
        <v>164.09200000000001</v>
      </c>
      <c r="P3696" s="4">
        <v>157.07900000000001</v>
      </c>
      <c r="Q3696" s="4">
        <v>147.08500000000001</v>
      </c>
      <c r="R3696" s="4">
        <v>138.429</v>
      </c>
      <c r="S3696" s="4">
        <v>126.77</v>
      </c>
      <c r="T3696" s="4">
        <v>108.57899999999999</v>
      </c>
      <c r="U3696" s="4">
        <v>88.447000000000003</v>
      </c>
      <c r="V3696" s="4">
        <v>66.703999999999994</v>
      </c>
      <c r="W3696" s="4">
        <v>45.878999999999998</v>
      </c>
      <c r="X3696" s="4">
        <v>28.094999999999999</v>
      </c>
      <c r="Y3696" s="4">
        <v>14.638999999999999</v>
      </c>
      <c r="Z3696" s="4">
        <v>5.7590000000000003</v>
      </c>
      <c r="AA3696" s="4">
        <v>1.256</v>
      </c>
    </row>
    <row r="3697" spans="1:27" s="6" customFormat="1" x14ac:dyDescent="0.3">
      <c r="A3697" s="40">
        <v>3696</v>
      </c>
      <c r="B3697" s="18" t="s">
        <v>323</v>
      </c>
      <c r="C3697" s="43" t="s">
        <v>250</v>
      </c>
      <c r="D3697" s="41"/>
      <c r="E3697" s="41">
        <v>591</v>
      </c>
      <c r="F3697" s="41">
        <v>2040</v>
      </c>
      <c r="G3697" s="4">
        <v>188.423</v>
      </c>
      <c r="H3697" s="4">
        <v>189.65299999999999</v>
      </c>
      <c r="I3697" s="4">
        <v>190.41499999999999</v>
      </c>
      <c r="J3697" s="4">
        <v>190.62</v>
      </c>
      <c r="K3697" s="4">
        <v>190.899</v>
      </c>
      <c r="L3697" s="4">
        <v>191.626</v>
      </c>
      <c r="M3697" s="4">
        <v>184.739</v>
      </c>
      <c r="N3697" s="4">
        <v>178.55099999999999</v>
      </c>
      <c r="O3697" s="4">
        <v>174.239</v>
      </c>
      <c r="P3697" s="4">
        <v>163.56</v>
      </c>
      <c r="Q3697" s="4">
        <v>155.60400000000001</v>
      </c>
      <c r="R3697" s="4">
        <v>144.88</v>
      </c>
      <c r="S3697" s="4">
        <v>135.32300000000001</v>
      </c>
      <c r="T3697" s="4">
        <v>122.376</v>
      </c>
      <c r="U3697" s="4">
        <v>102.621</v>
      </c>
      <c r="V3697" s="4">
        <v>80.685000000000002</v>
      </c>
      <c r="W3697" s="4">
        <v>57.302999999999997</v>
      </c>
      <c r="X3697" s="4">
        <v>35.61</v>
      </c>
      <c r="Y3697" s="4">
        <v>18.45</v>
      </c>
      <c r="Z3697" s="4">
        <v>7.3979999999999997</v>
      </c>
      <c r="AA3697" s="4">
        <v>1.6739999999999999</v>
      </c>
    </row>
    <row r="3698" spans="1:27" s="6" customFormat="1" x14ac:dyDescent="0.3">
      <c r="A3698" s="40">
        <v>3697</v>
      </c>
      <c r="B3698" s="18" t="s">
        <v>323</v>
      </c>
      <c r="C3698" s="43" t="s">
        <v>250</v>
      </c>
      <c r="D3698" s="41"/>
      <c r="E3698" s="41">
        <v>591</v>
      </c>
      <c r="F3698" s="41">
        <v>2045</v>
      </c>
      <c r="G3698" s="4">
        <v>186.51499999999999</v>
      </c>
      <c r="H3698" s="4">
        <v>188.161</v>
      </c>
      <c r="I3698" s="4">
        <v>189.952</v>
      </c>
      <c r="J3698" s="4">
        <v>191.191</v>
      </c>
      <c r="K3698" s="4">
        <v>191.53700000000001</v>
      </c>
      <c r="L3698" s="4">
        <v>191.83</v>
      </c>
      <c r="M3698" s="4">
        <v>192.42500000000001</v>
      </c>
      <c r="N3698" s="4">
        <v>185.30699999999999</v>
      </c>
      <c r="O3698" s="4">
        <v>178.762</v>
      </c>
      <c r="P3698" s="4">
        <v>173.72300000000001</v>
      </c>
      <c r="Q3698" s="4">
        <v>162.13300000000001</v>
      </c>
      <c r="R3698" s="4">
        <v>153.43100000000001</v>
      </c>
      <c r="S3698" s="4">
        <v>141.85400000000001</v>
      </c>
      <c r="T3698" s="4">
        <v>130.95099999999999</v>
      </c>
      <c r="U3698" s="4">
        <v>116.084</v>
      </c>
      <c r="V3698" s="4">
        <v>94.122</v>
      </c>
      <c r="W3698" s="4">
        <v>69.847999999999999</v>
      </c>
      <c r="X3698" s="4">
        <v>44.945</v>
      </c>
      <c r="Y3698" s="4">
        <v>23.704999999999998</v>
      </c>
      <c r="Z3698" s="4">
        <v>9.4760000000000009</v>
      </c>
      <c r="AA3698" s="4">
        <v>2.2120000000000002</v>
      </c>
    </row>
    <row r="3699" spans="1:27" s="6" customFormat="1" x14ac:dyDescent="0.3">
      <c r="A3699" s="40">
        <v>3698</v>
      </c>
      <c r="B3699" s="18" t="s">
        <v>323</v>
      </c>
      <c r="C3699" s="43" t="s">
        <v>250</v>
      </c>
      <c r="D3699" s="41"/>
      <c r="E3699" s="41">
        <v>591</v>
      </c>
      <c r="F3699" s="41">
        <v>2050</v>
      </c>
      <c r="G3699" s="4">
        <v>183.79400000000001</v>
      </c>
      <c r="H3699" s="4">
        <v>186.28399999999999</v>
      </c>
      <c r="I3699" s="4">
        <v>188.47499999999999</v>
      </c>
      <c r="J3699" s="4">
        <v>190.745</v>
      </c>
      <c r="K3699" s="4">
        <v>192.13499999999999</v>
      </c>
      <c r="L3699" s="4">
        <v>192.50200000000001</v>
      </c>
      <c r="M3699" s="4">
        <v>192.67599999999999</v>
      </c>
      <c r="N3699" s="4">
        <v>193.02099999999999</v>
      </c>
      <c r="O3699" s="4">
        <v>185.55099999999999</v>
      </c>
      <c r="P3699" s="4">
        <v>178.298</v>
      </c>
      <c r="Q3699" s="4">
        <v>172.30799999999999</v>
      </c>
      <c r="R3699" s="4">
        <v>160.017</v>
      </c>
      <c r="S3699" s="4">
        <v>150.44300000000001</v>
      </c>
      <c r="T3699" s="4">
        <v>137.57599999999999</v>
      </c>
      <c r="U3699" s="4">
        <v>124.629</v>
      </c>
      <c r="V3699" s="4">
        <v>107.001</v>
      </c>
      <c r="W3699" s="4">
        <v>82.07</v>
      </c>
      <c r="X3699" s="4">
        <v>55.338999999999999</v>
      </c>
      <c r="Y3699" s="4">
        <v>30.321999999999999</v>
      </c>
      <c r="Z3699" s="4">
        <v>12.385</v>
      </c>
      <c r="AA3699" s="4">
        <v>2.92</v>
      </c>
    </row>
    <row r="3700" spans="1:27" s="6" customFormat="1" x14ac:dyDescent="0.3">
      <c r="A3700" s="40">
        <v>3699</v>
      </c>
      <c r="B3700" s="18" t="s">
        <v>323</v>
      </c>
      <c r="C3700" s="43" t="s">
        <v>250</v>
      </c>
      <c r="D3700" s="41"/>
      <c r="E3700" s="41">
        <v>591</v>
      </c>
      <c r="F3700" s="41">
        <v>2055</v>
      </c>
      <c r="G3700" s="4">
        <v>180.631</v>
      </c>
      <c r="H3700" s="4">
        <v>183.59100000000001</v>
      </c>
      <c r="I3700" s="4">
        <v>186.58799999999999</v>
      </c>
      <c r="J3700" s="4">
        <v>189.23599999999999</v>
      </c>
      <c r="K3700" s="4">
        <v>191.65799999999999</v>
      </c>
      <c r="L3700" s="4">
        <v>193.06700000000001</v>
      </c>
      <c r="M3700" s="4">
        <v>193.32400000000001</v>
      </c>
      <c r="N3700" s="4">
        <v>193.26499999999999</v>
      </c>
      <c r="O3700" s="4">
        <v>193.244</v>
      </c>
      <c r="P3700" s="4">
        <v>185.09800000000001</v>
      </c>
      <c r="Q3700" s="4">
        <v>176.94800000000001</v>
      </c>
      <c r="R3700" s="4">
        <v>170.22</v>
      </c>
      <c r="S3700" s="4">
        <v>157.12700000000001</v>
      </c>
      <c r="T3700" s="4">
        <v>146.227</v>
      </c>
      <c r="U3700" s="4">
        <v>131.369</v>
      </c>
      <c r="V3700" s="4">
        <v>115.45099999999999</v>
      </c>
      <c r="W3700" s="4">
        <v>93.983000000000004</v>
      </c>
      <c r="X3700" s="4">
        <v>65.695999999999998</v>
      </c>
      <c r="Y3700" s="4">
        <v>37.863999999999997</v>
      </c>
      <c r="Z3700" s="4">
        <v>16.132999999999999</v>
      </c>
      <c r="AA3700" s="4">
        <v>3.923</v>
      </c>
    </row>
    <row r="3701" spans="1:27" s="6" customFormat="1" x14ac:dyDescent="0.3">
      <c r="A3701" s="40">
        <v>3700</v>
      </c>
      <c r="B3701" s="18" t="s">
        <v>323</v>
      </c>
      <c r="C3701" s="43" t="s">
        <v>250</v>
      </c>
      <c r="D3701" s="41"/>
      <c r="E3701" s="41">
        <v>591</v>
      </c>
      <c r="F3701" s="41">
        <v>2060</v>
      </c>
      <c r="G3701" s="4">
        <v>177.53200000000001</v>
      </c>
      <c r="H3701" s="4">
        <v>180.453</v>
      </c>
      <c r="I3701" s="4">
        <v>183.887</v>
      </c>
      <c r="J3701" s="4">
        <v>187.31899999999999</v>
      </c>
      <c r="K3701" s="4">
        <v>190.11099999999999</v>
      </c>
      <c r="L3701" s="4">
        <v>192.55699999999999</v>
      </c>
      <c r="M3701" s="4">
        <v>193.86199999999999</v>
      </c>
      <c r="N3701" s="4">
        <v>193.898</v>
      </c>
      <c r="O3701" s="4">
        <v>193.49799999999999</v>
      </c>
      <c r="P3701" s="4">
        <v>192.79900000000001</v>
      </c>
      <c r="Q3701" s="4">
        <v>183.79599999999999</v>
      </c>
      <c r="R3701" s="4">
        <v>174.95699999999999</v>
      </c>
      <c r="S3701" s="4">
        <v>167.37299999999999</v>
      </c>
      <c r="T3701" s="4">
        <v>153.03399999999999</v>
      </c>
      <c r="U3701" s="4">
        <v>140.06100000000001</v>
      </c>
      <c r="V3701" s="4">
        <v>122.258</v>
      </c>
      <c r="W3701" s="4">
        <v>102.096</v>
      </c>
      <c r="X3701" s="4">
        <v>75.960999999999999</v>
      </c>
      <c r="Y3701" s="4">
        <v>45.552</v>
      </c>
      <c r="Z3701" s="4">
        <v>20.498000000000001</v>
      </c>
      <c r="AA3701" s="4">
        <v>5.274</v>
      </c>
    </row>
    <row r="3702" spans="1:27" s="6" customFormat="1" x14ac:dyDescent="0.3">
      <c r="A3702" s="40">
        <v>3701</v>
      </c>
      <c r="B3702" s="18" t="s">
        <v>323</v>
      </c>
      <c r="C3702" s="43" t="s">
        <v>250</v>
      </c>
      <c r="D3702" s="41"/>
      <c r="E3702" s="41">
        <v>591</v>
      </c>
      <c r="F3702" s="41">
        <v>2065</v>
      </c>
      <c r="G3702" s="4">
        <v>174.74199999999999</v>
      </c>
      <c r="H3702" s="4">
        <v>177.374</v>
      </c>
      <c r="I3702" s="4">
        <v>180.738</v>
      </c>
      <c r="J3702" s="4">
        <v>184.584</v>
      </c>
      <c r="K3702" s="4">
        <v>188.15700000000001</v>
      </c>
      <c r="L3702" s="4">
        <v>190.97499999999999</v>
      </c>
      <c r="M3702" s="4">
        <v>193.32400000000001</v>
      </c>
      <c r="N3702" s="4">
        <v>194.42099999999999</v>
      </c>
      <c r="O3702" s="4">
        <v>194.13399999999999</v>
      </c>
      <c r="P3702" s="4">
        <v>193.09700000000001</v>
      </c>
      <c r="Q3702" s="4">
        <v>191.542</v>
      </c>
      <c r="R3702" s="4">
        <v>181.88399999999999</v>
      </c>
      <c r="S3702" s="4">
        <v>172.25200000000001</v>
      </c>
      <c r="T3702" s="4">
        <v>163.33500000000001</v>
      </c>
      <c r="U3702" s="4">
        <v>147.01400000000001</v>
      </c>
      <c r="V3702" s="4">
        <v>130.922</v>
      </c>
      <c r="W3702" s="4">
        <v>108.824</v>
      </c>
      <c r="X3702" s="4">
        <v>83.296999999999997</v>
      </c>
      <c r="Y3702" s="4">
        <v>53.366</v>
      </c>
      <c r="Z3702" s="4">
        <v>25.096</v>
      </c>
      <c r="AA3702" s="4">
        <v>6.9569999999999999</v>
      </c>
    </row>
    <row r="3703" spans="1:27" s="6" customFormat="1" x14ac:dyDescent="0.3">
      <c r="A3703" s="40">
        <v>3702</v>
      </c>
      <c r="B3703" s="18" t="s">
        <v>323</v>
      </c>
      <c r="C3703" s="43" t="s">
        <v>250</v>
      </c>
      <c r="D3703" s="41"/>
      <c r="E3703" s="41">
        <v>591</v>
      </c>
      <c r="F3703" s="41">
        <v>2070</v>
      </c>
      <c r="G3703" s="4">
        <v>171.67599999999999</v>
      </c>
      <c r="H3703" s="4">
        <v>174.60400000000001</v>
      </c>
      <c r="I3703" s="4">
        <v>177.648</v>
      </c>
      <c r="J3703" s="4">
        <v>181.40100000000001</v>
      </c>
      <c r="K3703" s="4">
        <v>185.38499999999999</v>
      </c>
      <c r="L3703" s="4">
        <v>188.98500000000001</v>
      </c>
      <c r="M3703" s="4">
        <v>191.71299999999999</v>
      </c>
      <c r="N3703" s="4">
        <v>193.86699999999999</v>
      </c>
      <c r="O3703" s="4">
        <v>194.66300000000001</v>
      </c>
      <c r="P3703" s="4">
        <v>193.77799999999999</v>
      </c>
      <c r="Q3703" s="4">
        <v>191.94</v>
      </c>
      <c r="R3703" s="4">
        <v>189.70699999999999</v>
      </c>
      <c r="S3703" s="4">
        <v>179.29400000000001</v>
      </c>
      <c r="T3703" s="4">
        <v>168.411</v>
      </c>
      <c r="U3703" s="4">
        <v>157.35400000000001</v>
      </c>
      <c r="V3703" s="4">
        <v>138.01</v>
      </c>
      <c r="W3703" s="4">
        <v>117.28100000000001</v>
      </c>
      <c r="X3703" s="4">
        <v>89.616</v>
      </c>
      <c r="Y3703" s="4">
        <v>59.293999999999997</v>
      </c>
      <c r="Z3703" s="4">
        <v>29.934999999999999</v>
      </c>
      <c r="AA3703" s="4">
        <v>8.891</v>
      </c>
    </row>
    <row r="3704" spans="1:27" s="6" customFormat="1" x14ac:dyDescent="0.3">
      <c r="A3704" s="40">
        <v>3703</v>
      </c>
      <c r="B3704" s="18" t="s">
        <v>323</v>
      </c>
      <c r="C3704" s="43" t="s">
        <v>250</v>
      </c>
      <c r="D3704" s="41"/>
      <c r="E3704" s="41">
        <v>591</v>
      </c>
      <c r="F3704" s="41">
        <v>2075</v>
      </c>
      <c r="G3704" s="4">
        <v>168.68299999999999</v>
      </c>
      <c r="H3704" s="4">
        <v>171.55799999999999</v>
      </c>
      <c r="I3704" s="4">
        <v>174.863</v>
      </c>
      <c r="J3704" s="4">
        <v>178.27500000000001</v>
      </c>
      <c r="K3704" s="4">
        <v>182.16</v>
      </c>
      <c r="L3704" s="4">
        <v>186.17400000000001</v>
      </c>
      <c r="M3704" s="4">
        <v>189.691</v>
      </c>
      <c r="N3704" s="4">
        <v>192.24199999999999</v>
      </c>
      <c r="O3704" s="4">
        <v>194.11199999999999</v>
      </c>
      <c r="P3704" s="4">
        <v>194.345</v>
      </c>
      <c r="Q3704" s="4">
        <v>192.71199999999999</v>
      </c>
      <c r="R3704" s="4">
        <v>190.24799999999999</v>
      </c>
      <c r="S3704" s="4">
        <v>187.227</v>
      </c>
      <c r="T3704" s="4">
        <v>175.613</v>
      </c>
      <c r="U3704" s="4">
        <v>162.68100000000001</v>
      </c>
      <c r="V3704" s="4">
        <v>148.321</v>
      </c>
      <c r="W3704" s="4">
        <v>124.39100000000001</v>
      </c>
      <c r="X3704" s="4">
        <v>97.459000000000003</v>
      </c>
      <c r="Y3704" s="4">
        <v>64.626999999999995</v>
      </c>
      <c r="Z3704" s="4">
        <v>33.862000000000002</v>
      </c>
      <c r="AA3704" s="4">
        <v>11.071999999999999</v>
      </c>
    </row>
    <row r="3705" spans="1:27" s="6" customFormat="1" x14ac:dyDescent="0.3">
      <c r="A3705" s="40">
        <v>3704</v>
      </c>
      <c r="B3705" s="18" t="s">
        <v>323</v>
      </c>
      <c r="C3705" s="43" t="s">
        <v>250</v>
      </c>
      <c r="D3705" s="41"/>
      <c r="E3705" s="41">
        <v>591</v>
      </c>
      <c r="F3705" s="41">
        <v>2080</v>
      </c>
      <c r="G3705" s="4">
        <v>165.684</v>
      </c>
      <c r="H3705" s="4">
        <v>168.57900000000001</v>
      </c>
      <c r="I3705" s="4">
        <v>171.80600000000001</v>
      </c>
      <c r="J3705" s="4">
        <v>175.45400000000001</v>
      </c>
      <c r="K3705" s="4">
        <v>178.99100000000001</v>
      </c>
      <c r="L3705" s="4">
        <v>182.90899999999999</v>
      </c>
      <c r="M3705" s="4">
        <v>186.84899999999999</v>
      </c>
      <c r="N3705" s="4">
        <v>190.20099999999999</v>
      </c>
      <c r="O3705" s="4">
        <v>192.489</v>
      </c>
      <c r="P3705" s="4">
        <v>193.833</v>
      </c>
      <c r="Q3705" s="4">
        <v>193.369</v>
      </c>
      <c r="R3705" s="4">
        <v>191.15799999999999</v>
      </c>
      <c r="S3705" s="4">
        <v>187.97200000000001</v>
      </c>
      <c r="T3705" s="4">
        <v>183.69</v>
      </c>
      <c r="U3705" s="4">
        <v>170.066</v>
      </c>
      <c r="V3705" s="4">
        <v>153.935</v>
      </c>
      <c r="W3705" s="4">
        <v>134.46199999999999</v>
      </c>
      <c r="X3705" s="4">
        <v>104.264</v>
      </c>
      <c r="Y3705" s="4">
        <v>71.171999999999997</v>
      </c>
      <c r="Z3705" s="4">
        <v>37.564</v>
      </c>
      <c r="AA3705" s="4">
        <v>13.173</v>
      </c>
    </row>
    <row r="3706" spans="1:27" s="6" customFormat="1" x14ac:dyDescent="0.3">
      <c r="A3706" s="40">
        <v>3705</v>
      </c>
      <c r="B3706" s="18" t="s">
        <v>323</v>
      </c>
      <c r="C3706" s="43" t="s">
        <v>250</v>
      </c>
      <c r="D3706" s="41"/>
      <c r="E3706" s="41">
        <v>591</v>
      </c>
      <c r="F3706" s="41">
        <v>2085</v>
      </c>
      <c r="G3706" s="4">
        <v>162.62899999999999</v>
      </c>
      <c r="H3706" s="4">
        <v>165.59</v>
      </c>
      <c r="I3706" s="4">
        <v>168.81100000000001</v>
      </c>
      <c r="J3706" s="4">
        <v>172.357</v>
      </c>
      <c r="K3706" s="4">
        <v>176.12299999999999</v>
      </c>
      <c r="L3706" s="4">
        <v>179.69499999999999</v>
      </c>
      <c r="M3706" s="4">
        <v>183.548</v>
      </c>
      <c r="N3706" s="4">
        <v>187.33699999999999</v>
      </c>
      <c r="O3706" s="4">
        <v>190.44900000000001</v>
      </c>
      <c r="P3706" s="4">
        <v>192.251</v>
      </c>
      <c r="Q3706" s="4">
        <v>192.947</v>
      </c>
      <c r="R3706" s="4">
        <v>191.94300000000001</v>
      </c>
      <c r="S3706" s="4">
        <v>189.06700000000001</v>
      </c>
      <c r="T3706" s="4">
        <v>184.71</v>
      </c>
      <c r="U3706" s="4">
        <v>178.31399999999999</v>
      </c>
      <c r="V3706" s="4">
        <v>161.50700000000001</v>
      </c>
      <c r="W3706" s="4">
        <v>140.32599999999999</v>
      </c>
      <c r="X3706" s="4">
        <v>113.651</v>
      </c>
      <c r="Y3706" s="4">
        <v>77.085999999999999</v>
      </c>
      <c r="Z3706" s="4">
        <v>42.100999999999999</v>
      </c>
      <c r="AA3706" s="4">
        <v>15.295999999999999</v>
      </c>
    </row>
    <row r="3707" spans="1:27" s="6" customFormat="1" x14ac:dyDescent="0.3">
      <c r="A3707" s="40">
        <v>3706</v>
      </c>
      <c r="B3707" s="18" t="s">
        <v>323</v>
      </c>
      <c r="C3707" s="43" t="s">
        <v>250</v>
      </c>
      <c r="D3707" s="41"/>
      <c r="E3707" s="41">
        <v>591</v>
      </c>
      <c r="F3707" s="41">
        <v>2090</v>
      </c>
      <c r="G3707" s="4">
        <v>159.66300000000001</v>
      </c>
      <c r="H3707" s="4">
        <v>162.55000000000001</v>
      </c>
      <c r="I3707" s="4">
        <v>165.80600000000001</v>
      </c>
      <c r="J3707" s="4">
        <v>169.322</v>
      </c>
      <c r="K3707" s="4">
        <v>172.982</v>
      </c>
      <c r="L3707" s="4">
        <v>176.78100000000001</v>
      </c>
      <c r="M3707" s="4">
        <v>180.298</v>
      </c>
      <c r="N3707" s="4">
        <v>184.012</v>
      </c>
      <c r="O3707" s="4">
        <v>187.57900000000001</v>
      </c>
      <c r="P3707" s="4">
        <v>190.245</v>
      </c>
      <c r="Q3707" s="4">
        <v>191.452</v>
      </c>
      <c r="R3707" s="4">
        <v>191.65</v>
      </c>
      <c r="S3707" s="4">
        <v>190.03399999999999</v>
      </c>
      <c r="T3707" s="4">
        <v>186.066</v>
      </c>
      <c r="U3707" s="4">
        <v>179.72</v>
      </c>
      <c r="V3707" s="4">
        <v>169.947</v>
      </c>
      <c r="W3707" s="4">
        <v>148.04900000000001</v>
      </c>
      <c r="X3707" s="4">
        <v>119.625</v>
      </c>
      <c r="Y3707" s="4">
        <v>85.117999999999995</v>
      </c>
      <c r="Z3707" s="4">
        <v>46.469000000000001</v>
      </c>
      <c r="AA3707" s="4">
        <v>17.838999999999999</v>
      </c>
    </row>
    <row r="3708" spans="1:27" s="6" customFormat="1" x14ac:dyDescent="0.3">
      <c r="A3708" s="40">
        <v>3707</v>
      </c>
      <c r="B3708" s="18" t="s">
        <v>323</v>
      </c>
      <c r="C3708" s="43" t="s">
        <v>250</v>
      </c>
      <c r="D3708" s="41"/>
      <c r="E3708" s="41">
        <v>591</v>
      </c>
      <c r="F3708" s="41">
        <v>2095</v>
      </c>
      <c r="G3708" s="4">
        <v>156.77600000000001</v>
      </c>
      <c r="H3708" s="4">
        <v>159.59299999999999</v>
      </c>
      <c r="I3708" s="4">
        <v>162.749</v>
      </c>
      <c r="J3708" s="4">
        <v>166.27799999999999</v>
      </c>
      <c r="K3708" s="4">
        <v>169.9</v>
      </c>
      <c r="L3708" s="4">
        <v>173.589</v>
      </c>
      <c r="M3708" s="4">
        <v>177.339</v>
      </c>
      <c r="N3708" s="4">
        <v>180.73099999999999</v>
      </c>
      <c r="O3708" s="4">
        <v>184.24700000000001</v>
      </c>
      <c r="P3708" s="4">
        <v>187.40799999999999</v>
      </c>
      <c r="Q3708" s="4">
        <v>189.52799999999999</v>
      </c>
      <c r="R3708" s="4">
        <v>190.28399999999999</v>
      </c>
      <c r="S3708" s="4">
        <v>189.91900000000001</v>
      </c>
      <c r="T3708" s="4">
        <v>187.279</v>
      </c>
      <c r="U3708" s="4">
        <v>181.42699999999999</v>
      </c>
      <c r="V3708" s="4">
        <v>171.85400000000001</v>
      </c>
      <c r="W3708" s="4">
        <v>156.59700000000001</v>
      </c>
      <c r="X3708" s="4">
        <v>127.227</v>
      </c>
      <c r="Y3708" s="4">
        <v>90.700999999999993</v>
      </c>
      <c r="Z3708" s="4">
        <v>52.256</v>
      </c>
      <c r="AA3708" s="4">
        <v>20.593</v>
      </c>
    </row>
    <row r="3709" spans="1:27" s="6" customFormat="1" x14ac:dyDescent="0.3">
      <c r="A3709" s="40">
        <v>3708</v>
      </c>
      <c r="B3709" s="18" t="s">
        <v>323</v>
      </c>
      <c r="C3709" s="43" t="s">
        <v>250</v>
      </c>
      <c r="D3709" s="41"/>
      <c r="E3709" s="41">
        <v>591</v>
      </c>
      <c r="F3709" s="41">
        <v>2100</v>
      </c>
      <c r="G3709" s="4">
        <v>153.923</v>
      </c>
      <c r="H3709" s="4">
        <v>156.71299999999999</v>
      </c>
      <c r="I3709" s="4">
        <v>159.77600000000001</v>
      </c>
      <c r="J3709" s="4">
        <v>163.18100000000001</v>
      </c>
      <c r="K3709" s="4">
        <v>166.80600000000001</v>
      </c>
      <c r="L3709" s="4">
        <v>170.459</v>
      </c>
      <c r="M3709" s="4">
        <v>174.10300000000001</v>
      </c>
      <c r="N3709" s="4">
        <v>177.74199999999999</v>
      </c>
      <c r="O3709" s="4">
        <v>180.95500000000001</v>
      </c>
      <c r="P3709" s="4">
        <v>184.107</v>
      </c>
      <c r="Q3709" s="4">
        <v>186.773</v>
      </c>
      <c r="R3709" s="4">
        <v>188.483</v>
      </c>
      <c r="S3709" s="4">
        <v>188.73099999999999</v>
      </c>
      <c r="T3709" s="4">
        <v>187.416</v>
      </c>
      <c r="U3709" s="4">
        <v>182.99</v>
      </c>
      <c r="V3709" s="4">
        <v>174.05500000000001</v>
      </c>
      <c r="W3709" s="4">
        <v>159.17400000000001</v>
      </c>
      <c r="X3709" s="4">
        <v>135.67099999999999</v>
      </c>
      <c r="Y3709" s="4">
        <v>97.691000000000003</v>
      </c>
      <c r="Z3709" s="4">
        <v>56.750999999999998</v>
      </c>
      <c r="AA3709" s="4">
        <v>24.062999999999999</v>
      </c>
    </row>
    <row r="3710" spans="1:27" s="6" customFormat="1" x14ac:dyDescent="0.3">
      <c r="A3710" s="40">
        <v>3709</v>
      </c>
      <c r="B3710" s="18" t="s">
        <v>323</v>
      </c>
      <c r="C3710" s="44" t="s">
        <v>251</v>
      </c>
      <c r="D3710" s="41">
        <v>26</v>
      </c>
      <c r="E3710" s="41">
        <v>931</v>
      </c>
      <c r="F3710" s="41">
        <v>2015</v>
      </c>
      <c r="G3710" s="4">
        <v>16336.626</v>
      </c>
      <c r="H3710" s="4">
        <v>16442.944</v>
      </c>
      <c r="I3710" s="4">
        <v>16995.912</v>
      </c>
      <c r="J3710" s="4">
        <v>17419.663</v>
      </c>
      <c r="K3710" s="4">
        <v>17415.138999999999</v>
      </c>
      <c r="L3710" s="4">
        <v>17350.391</v>
      </c>
      <c r="M3710" s="4">
        <v>16928.007000000001</v>
      </c>
      <c r="N3710" s="4">
        <v>15652.967000000001</v>
      </c>
      <c r="O3710" s="4">
        <v>13929.132</v>
      </c>
      <c r="P3710" s="4">
        <v>13123.596</v>
      </c>
      <c r="Q3710" s="4">
        <v>11957.169</v>
      </c>
      <c r="R3710" s="4">
        <v>10064.761</v>
      </c>
      <c r="S3710" s="4">
        <v>8326.0859999999993</v>
      </c>
      <c r="T3710" s="4">
        <v>6367.89</v>
      </c>
      <c r="U3710" s="4">
        <v>4697.7489999999998</v>
      </c>
      <c r="V3710" s="4">
        <v>3506.627</v>
      </c>
      <c r="W3710" s="4">
        <v>2308.3139999999999</v>
      </c>
      <c r="X3710" s="4">
        <v>1361.4179999999999</v>
      </c>
      <c r="Y3710" s="4">
        <v>552.99400000000003</v>
      </c>
      <c r="Z3710" s="4">
        <v>151.815</v>
      </c>
      <c r="AA3710" s="4">
        <v>25.736000000000001</v>
      </c>
    </row>
    <row r="3711" spans="1:27" s="6" customFormat="1" x14ac:dyDescent="0.3">
      <c r="A3711" s="40">
        <v>3710</v>
      </c>
      <c r="B3711" s="18" t="s">
        <v>323</v>
      </c>
      <c r="C3711" s="44" t="s">
        <v>251</v>
      </c>
      <c r="D3711" s="41">
        <v>26</v>
      </c>
      <c r="E3711" s="41">
        <v>931</v>
      </c>
      <c r="F3711" s="41">
        <v>2020</v>
      </c>
      <c r="G3711" s="4">
        <v>15929.177</v>
      </c>
      <c r="H3711" s="4">
        <v>16281.859</v>
      </c>
      <c r="I3711" s="4">
        <v>16403.406999999999</v>
      </c>
      <c r="J3711" s="4">
        <v>16939.323</v>
      </c>
      <c r="K3711" s="4">
        <v>17338.491999999998</v>
      </c>
      <c r="L3711" s="4">
        <v>17320.542000000001</v>
      </c>
      <c r="M3711" s="4">
        <v>17244.078000000001</v>
      </c>
      <c r="N3711" s="4">
        <v>16805.455999999998</v>
      </c>
      <c r="O3711" s="4">
        <v>15514.224</v>
      </c>
      <c r="P3711" s="4">
        <v>13760.441000000001</v>
      </c>
      <c r="Q3711" s="4">
        <v>12895.325000000001</v>
      </c>
      <c r="R3711" s="4">
        <v>11656.396000000001</v>
      </c>
      <c r="S3711" s="4">
        <v>9687.1769999999997</v>
      </c>
      <c r="T3711" s="4">
        <v>7850.116</v>
      </c>
      <c r="U3711" s="4">
        <v>5803.1419999999998</v>
      </c>
      <c r="V3711" s="4">
        <v>4052.9960000000001</v>
      </c>
      <c r="W3711" s="4">
        <v>2769.3110000000001</v>
      </c>
      <c r="X3711" s="4">
        <v>1586.203</v>
      </c>
      <c r="Y3711" s="4">
        <v>762.19</v>
      </c>
      <c r="Z3711" s="4">
        <v>231.70500000000001</v>
      </c>
      <c r="AA3711" s="4">
        <v>43.645000000000003</v>
      </c>
    </row>
    <row r="3712" spans="1:27" s="6" customFormat="1" x14ac:dyDescent="0.3">
      <c r="A3712" s="40">
        <v>3711</v>
      </c>
      <c r="B3712" s="18" t="s">
        <v>323</v>
      </c>
      <c r="C3712" s="44" t="s">
        <v>251</v>
      </c>
      <c r="D3712" s="41">
        <v>26</v>
      </c>
      <c r="E3712" s="41">
        <v>931</v>
      </c>
      <c r="F3712" s="41">
        <v>2025</v>
      </c>
      <c r="G3712" s="4">
        <v>15393.581</v>
      </c>
      <c r="H3712" s="4">
        <v>15883.53</v>
      </c>
      <c r="I3712" s="4">
        <v>16247.99</v>
      </c>
      <c r="J3712" s="4">
        <v>16355.451999999999</v>
      </c>
      <c r="K3712" s="4">
        <v>16869.566999999999</v>
      </c>
      <c r="L3712" s="4">
        <v>17255.254000000001</v>
      </c>
      <c r="M3712" s="4">
        <v>17225.766</v>
      </c>
      <c r="N3712" s="4">
        <v>17132.13</v>
      </c>
      <c r="O3712" s="4">
        <v>16670.544999999998</v>
      </c>
      <c r="P3712" s="4">
        <v>15342.205</v>
      </c>
      <c r="Q3712" s="4">
        <v>13538.63</v>
      </c>
      <c r="R3712" s="4">
        <v>12594.084000000001</v>
      </c>
      <c r="S3712" s="4">
        <v>11249.022000000001</v>
      </c>
      <c r="T3712" s="4">
        <v>9170.8269999999993</v>
      </c>
      <c r="U3712" s="4">
        <v>7199.4769999999999</v>
      </c>
      <c r="V3712" s="4">
        <v>5053.1729999999998</v>
      </c>
      <c r="W3712" s="4">
        <v>3244.4319999999998</v>
      </c>
      <c r="X3712" s="4">
        <v>1937.7370000000001</v>
      </c>
      <c r="Y3712" s="4">
        <v>908.76400000000001</v>
      </c>
      <c r="Z3712" s="4">
        <v>327.988</v>
      </c>
      <c r="AA3712" s="4">
        <v>69.695999999999998</v>
      </c>
    </row>
    <row r="3713" spans="1:27" s="6" customFormat="1" x14ac:dyDescent="0.3">
      <c r="A3713" s="40">
        <v>3712</v>
      </c>
      <c r="B3713" s="18" t="s">
        <v>323</v>
      </c>
      <c r="C3713" s="44" t="s">
        <v>251</v>
      </c>
      <c r="D3713" s="41">
        <v>26</v>
      </c>
      <c r="E3713" s="41">
        <v>931</v>
      </c>
      <c r="F3713" s="41">
        <v>2030</v>
      </c>
      <c r="G3713" s="4">
        <v>14858.447</v>
      </c>
      <c r="H3713" s="4">
        <v>15355.552</v>
      </c>
      <c r="I3713" s="4">
        <v>15855.1</v>
      </c>
      <c r="J3713" s="4">
        <v>16207.348</v>
      </c>
      <c r="K3713" s="4">
        <v>16296.519</v>
      </c>
      <c r="L3713" s="4">
        <v>16798.109</v>
      </c>
      <c r="M3713" s="4">
        <v>17171.731</v>
      </c>
      <c r="N3713" s="4">
        <v>17125.306</v>
      </c>
      <c r="O3713" s="4">
        <v>17007.348999999998</v>
      </c>
      <c r="P3713" s="4">
        <v>16500.486000000001</v>
      </c>
      <c r="Q3713" s="4">
        <v>15113.233</v>
      </c>
      <c r="R3713" s="4">
        <v>13244.811</v>
      </c>
      <c r="S3713" s="4">
        <v>12185.094999999999</v>
      </c>
      <c r="T3713" s="4">
        <v>10689.807000000001</v>
      </c>
      <c r="U3713" s="4">
        <v>8459.68</v>
      </c>
      <c r="V3713" s="4">
        <v>6325.0640000000003</v>
      </c>
      <c r="W3713" s="4">
        <v>4095.2919999999999</v>
      </c>
      <c r="X3713" s="4">
        <v>2309.739</v>
      </c>
      <c r="Y3713" s="4">
        <v>1134.7280000000001</v>
      </c>
      <c r="Z3713" s="4">
        <v>401.25</v>
      </c>
      <c r="AA3713" s="4">
        <v>103.387</v>
      </c>
    </row>
    <row r="3714" spans="1:27" s="6" customFormat="1" x14ac:dyDescent="0.3">
      <c r="A3714" s="40">
        <v>3713</v>
      </c>
      <c r="B3714" s="18" t="s">
        <v>323</v>
      </c>
      <c r="C3714" s="44" t="s">
        <v>251</v>
      </c>
      <c r="D3714" s="41">
        <v>26</v>
      </c>
      <c r="E3714" s="41">
        <v>931</v>
      </c>
      <c r="F3714" s="41">
        <v>2035</v>
      </c>
      <c r="G3714" s="4">
        <v>14366.456</v>
      </c>
      <c r="H3714" s="4">
        <v>14824.771000000001</v>
      </c>
      <c r="I3714" s="4">
        <v>15329.01</v>
      </c>
      <c r="J3714" s="4">
        <v>15816.361999999999</v>
      </c>
      <c r="K3714" s="4">
        <v>16150.709000000001</v>
      </c>
      <c r="L3714" s="4">
        <v>16229.152</v>
      </c>
      <c r="M3714" s="4">
        <v>16720.034</v>
      </c>
      <c r="N3714" s="4">
        <v>17077.264999999999</v>
      </c>
      <c r="O3714" s="4">
        <v>17008.3</v>
      </c>
      <c r="P3714" s="4">
        <v>16845.714</v>
      </c>
      <c r="Q3714" s="4">
        <v>16270.518</v>
      </c>
      <c r="R3714" s="4">
        <v>14807.449000000001</v>
      </c>
      <c r="S3714" s="4">
        <v>12845.125</v>
      </c>
      <c r="T3714" s="4">
        <v>11621.201999999999</v>
      </c>
      <c r="U3714" s="4">
        <v>9913.51</v>
      </c>
      <c r="V3714" s="4">
        <v>7492.66</v>
      </c>
      <c r="W3714" s="4">
        <v>5187.2179999999998</v>
      </c>
      <c r="X3714" s="4">
        <v>2962.0309999999999</v>
      </c>
      <c r="Y3714" s="4">
        <v>1379.8720000000001</v>
      </c>
      <c r="Z3714" s="4">
        <v>513.79300000000001</v>
      </c>
      <c r="AA3714" s="4">
        <v>134.148</v>
      </c>
    </row>
    <row r="3715" spans="1:27" s="6" customFormat="1" x14ac:dyDescent="0.3">
      <c r="A3715" s="40">
        <v>3714</v>
      </c>
      <c r="B3715" s="18" t="s">
        <v>323</v>
      </c>
      <c r="C3715" s="44" t="s">
        <v>251</v>
      </c>
      <c r="D3715" s="41">
        <v>26</v>
      </c>
      <c r="E3715" s="41">
        <v>931</v>
      </c>
      <c r="F3715" s="41">
        <v>2040</v>
      </c>
      <c r="G3715" s="4">
        <v>13920.291999999999</v>
      </c>
      <c r="H3715" s="4">
        <v>14336.781000000001</v>
      </c>
      <c r="I3715" s="4">
        <v>14800.245999999999</v>
      </c>
      <c r="J3715" s="4">
        <v>15292.879000000001</v>
      </c>
      <c r="K3715" s="4">
        <v>15763.214</v>
      </c>
      <c r="L3715" s="4">
        <v>16086.963</v>
      </c>
      <c r="M3715" s="4">
        <v>16156.805</v>
      </c>
      <c r="N3715" s="4">
        <v>16632.878000000001</v>
      </c>
      <c r="O3715" s="4">
        <v>16967.702000000001</v>
      </c>
      <c r="P3715" s="4">
        <v>16857.101999999999</v>
      </c>
      <c r="Q3715" s="4">
        <v>16627.3</v>
      </c>
      <c r="R3715" s="4">
        <v>15963.477999999999</v>
      </c>
      <c r="S3715" s="4">
        <v>14392</v>
      </c>
      <c r="T3715" s="4">
        <v>12293.007</v>
      </c>
      <c r="U3715" s="4">
        <v>10832.457</v>
      </c>
      <c r="V3715" s="4">
        <v>8845.4549999999999</v>
      </c>
      <c r="W3715" s="4">
        <v>6211.7820000000002</v>
      </c>
      <c r="X3715" s="4">
        <v>3808.3359999999998</v>
      </c>
      <c r="Y3715" s="4">
        <v>1802.838</v>
      </c>
      <c r="Z3715" s="4">
        <v>638.00099999999998</v>
      </c>
      <c r="AA3715" s="4">
        <v>176.22800000000001</v>
      </c>
    </row>
    <row r="3716" spans="1:27" s="6" customFormat="1" x14ac:dyDescent="0.3">
      <c r="A3716" s="40">
        <v>3715</v>
      </c>
      <c r="B3716" s="18" t="s">
        <v>323</v>
      </c>
      <c r="C3716" s="44" t="s">
        <v>251</v>
      </c>
      <c r="D3716" s="41">
        <v>26</v>
      </c>
      <c r="E3716" s="41">
        <v>931</v>
      </c>
      <c r="F3716" s="41">
        <v>2045</v>
      </c>
      <c r="G3716" s="4">
        <v>13517.813</v>
      </c>
      <c r="H3716" s="4">
        <v>13893.999</v>
      </c>
      <c r="I3716" s="4">
        <v>14313.949000000001</v>
      </c>
      <c r="J3716" s="4">
        <v>14766.394</v>
      </c>
      <c r="K3716" s="4">
        <v>15243.118</v>
      </c>
      <c r="L3716" s="4">
        <v>15703.233</v>
      </c>
      <c r="M3716" s="4">
        <v>16018.723</v>
      </c>
      <c r="N3716" s="4">
        <v>16076.759</v>
      </c>
      <c r="O3716" s="4">
        <v>16532.547999999999</v>
      </c>
      <c r="P3716" s="4">
        <v>16826.624</v>
      </c>
      <c r="Q3716" s="4">
        <v>16653.341</v>
      </c>
      <c r="R3716" s="4">
        <v>16335.753000000001</v>
      </c>
      <c r="S3716" s="4">
        <v>15546.772000000001</v>
      </c>
      <c r="T3716" s="4">
        <v>13816.210999999999</v>
      </c>
      <c r="U3716" s="4">
        <v>11514.683999999999</v>
      </c>
      <c r="V3716" s="4">
        <v>9733.9779999999992</v>
      </c>
      <c r="W3716" s="4">
        <v>7407.18</v>
      </c>
      <c r="X3716" s="4">
        <v>4625.3950000000004</v>
      </c>
      <c r="Y3716" s="4">
        <v>2359.6640000000002</v>
      </c>
      <c r="Z3716" s="4">
        <v>851.35799999999995</v>
      </c>
      <c r="AA3716" s="4">
        <v>225.215</v>
      </c>
    </row>
    <row r="3717" spans="1:27" s="6" customFormat="1" x14ac:dyDescent="0.3">
      <c r="A3717" s="40">
        <v>3716</v>
      </c>
      <c r="B3717" s="18" t="s">
        <v>323</v>
      </c>
      <c r="C3717" s="44" t="s">
        <v>251</v>
      </c>
      <c r="D3717" s="41">
        <v>26</v>
      </c>
      <c r="E3717" s="41">
        <v>931</v>
      </c>
      <c r="F3717" s="41">
        <v>2050</v>
      </c>
      <c r="G3717" s="4">
        <v>13143.824000000001</v>
      </c>
      <c r="H3717" s="4">
        <v>13494.214</v>
      </c>
      <c r="I3717" s="4">
        <v>13872.611000000001</v>
      </c>
      <c r="J3717" s="4">
        <v>14282.041999999999</v>
      </c>
      <c r="K3717" s="4">
        <v>14719.638999999999</v>
      </c>
      <c r="L3717" s="4">
        <v>15186.813</v>
      </c>
      <c r="M3717" s="4">
        <v>15639.251</v>
      </c>
      <c r="N3717" s="4">
        <v>15943.626</v>
      </c>
      <c r="O3717" s="4">
        <v>15985.482</v>
      </c>
      <c r="P3717" s="4">
        <v>16404.187999999998</v>
      </c>
      <c r="Q3717" s="4">
        <v>16637.001</v>
      </c>
      <c r="R3717" s="4">
        <v>16381.668</v>
      </c>
      <c r="S3717" s="4">
        <v>15939.905000000001</v>
      </c>
      <c r="T3717" s="4">
        <v>14967.540999999999</v>
      </c>
      <c r="U3717" s="4">
        <v>12997.743</v>
      </c>
      <c r="V3717" s="4">
        <v>10417.277</v>
      </c>
      <c r="W3717" s="4">
        <v>8228.83</v>
      </c>
      <c r="X3717" s="4">
        <v>5588.674</v>
      </c>
      <c r="Y3717" s="4">
        <v>2916.482</v>
      </c>
      <c r="Z3717" s="4">
        <v>1136.8489999999999</v>
      </c>
      <c r="AA3717" s="4">
        <v>303.041</v>
      </c>
    </row>
    <row r="3718" spans="1:27" s="6" customFormat="1" x14ac:dyDescent="0.3">
      <c r="A3718" s="40">
        <v>3717</v>
      </c>
      <c r="B3718" s="18" t="s">
        <v>323</v>
      </c>
      <c r="C3718" s="44" t="s">
        <v>251</v>
      </c>
      <c r="D3718" s="41">
        <v>26</v>
      </c>
      <c r="E3718" s="41">
        <v>931</v>
      </c>
      <c r="F3718" s="41">
        <v>2055</v>
      </c>
      <c r="G3718" s="4">
        <v>12756.356</v>
      </c>
      <c r="H3718" s="4">
        <v>13122.781000000001</v>
      </c>
      <c r="I3718" s="4">
        <v>13474.597</v>
      </c>
      <c r="J3718" s="4">
        <v>13843.259</v>
      </c>
      <c r="K3718" s="4">
        <v>14239.177</v>
      </c>
      <c r="L3718" s="4">
        <v>14667.954</v>
      </c>
      <c r="M3718" s="4">
        <v>15128.221</v>
      </c>
      <c r="N3718" s="4">
        <v>15570.467000000001</v>
      </c>
      <c r="O3718" s="4">
        <v>15859.28</v>
      </c>
      <c r="P3718" s="4">
        <v>15869.909</v>
      </c>
      <c r="Q3718" s="4">
        <v>16232.511</v>
      </c>
      <c r="R3718" s="4">
        <v>16384.712</v>
      </c>
      <c r="S3718" s="4">
        <v>16012.94</v>
      </c>
      <c r="T3718" s="4">
        <v>15387.523999999999</v>
      </c>
      <c r="U3718" s="4">
        <v>14138.412</v>
      </c>
      <c r="V3718" s="4">
        <v>11831.826999999999</v>
      </c>
      <c r="W3718" s="4">
        <v>8889.7540000000008</v>
      </c>
      <c r="X3718" s="4">
        <v>6288.3879999999999</v>
      </c>
      <c r="Y3718" s="4">
        <v>3586.0549999999998</v>
      </c>
      <c r="Z3718" s="4">
        <v>1436.625</v>
      </c>
      <c r="AA3718" s="4">
        <v>413.16699999999997</v>
      </c>
    </row>
    <row r="3719" spans="1:27" s="6" customFormat="1" x14ac:dyDescent="0.3">
      <c r="A3719" s="40">
        <v>3718</v>
      </c>
      <c r="B3719" s="18" t="s">
        <v>323</v>
      </c>
      <c r="C3719" s="44" t="s">
        <v>251</v>
      </c>
      <c r="D3719" s="41">
        <v>26</v>
      </c>
      <c r="E3719" s="41">
        <v>931</v>
      </c>
      <c r="F3719" s="41">
        <v>2060</v>
      </c>
      <c r="G3719" s="4">
        <v>12373.588</v>
      </c>
      <c r="H3719" s="4">
        <v>12737.592000000001</v>
      </c>
      <c r="I3719" s="4">
        <v>13104.775</v>
      </c>
      <c r="J3719" s="4">
        <v>13447.554</v>
      </c>
      <c r="K3719" s="4">
        <v>13803.868</v>
      </c>
      <c r="L3719" s="4">
        <v>14191.745000000001</v>
      </c>
      <c r="M3719" s="4">
        <v>14614.429</v>
      </c>
      <c r="N3719" s="4">
        <v>15065.659</v>
      </c>
      <c r="O3719" s="4">
        <v>15493.532999999999</v>
      </c>
      <c r="P3719" s="4">
        <v>15752.668</v>
      </c>
      <c r="Q3719" s="4">
        <v>15715.67</v>
      </c>
      <c r="R3719" s="4">
        <v>16004.142</v>
      </c>
      <c r="S3719" s="4">
        <v>16042.706</v>
      </c>
      <c r="T3719" s="4">
        <v>15496.303</v>
      </c>
      <c r="U3719" s="4">
        <v>14589.728999999999</v>
      </c>
      <c r="V3719" s="4">
        <v>12943.912</v>
      </c>
      <c r="W3719" s="4">
        <v>10182.093000000001</v>
      </c>
      <c r="X3719" s="4">
        <v>6878.1090000000004</v>
      </c>
      <c r="Y3719" s="4">
        <v>4099.2420000000002</v>
      </c>
      <c r="Z3719" s="4">
        <v>1804.335</v>
      </c>
      <c r="AA3719" s="4">
        <v>541.44299999999998</v>
      </c>
    </row>
    <row r="3720" spans="1:27" s="6" customFormat="1" x14ac:dyDescent="0.3">
      <c r="A3720" s="40">
        <v>3719</v>
      </c>
      <c r="B3720" s="18" t="s">
        <v>323</v>
      </c>
      <c r="C3720" s="44" t="s">
        <v>251</v>
      </c>
      <c r="D3720" s="41">
        <v>26</v>
      </c>
      <c r="E3720" s="41">
        <v>931</v>
      </c>
      <c r="F3720" s="41">
        <v>2065</v>
      </c>
      <c r="G3720" s="4">
        <v>12020.016</v>
      </c>
      <c r="H3720" s="4">
        <v>12356.745999999999</v>
      </c>
      <c r="I3720" s="4">
        <v>12721.075999999999</v>
      </c>
      <c r="J3720" s="4">
        <v>13079.877</v>
      </c>
      <c r="K3720" s="4">
        <v>13411.359</v>
      </c>
      <c r="L3720" s="4">
        <v>13760.33</v>
      </c>
      <c r="M3720" s="4">
        <v>14142.867</v>
      </c>
      <c r="N3720" s="4">
        <v>14557.647999999999</v>
      </c>
      <c r="O3720" s="4">
        <v>14996.173000000001</v>
      </c>
      <c r="P3720" s="4">
        <v>15396.654</v>
      </c>
      <c r="Q3720" s="4">
        <v>15610.697</v>
      </c>
      <c r="R3720" s="4">
        <v>15510.834999999999</v>
      </c>
      <c r="S3720" s="4">
        <v>15694.691000000001</v>
      </c>
      <c r="T3720" s="4">
        <v>15562.072</v>
      </c>
      <c r="U3720" s="4">
        <v>14744.186</v>
      </c>
      <c r="V3720" s="4">
        <v>13428.206</v>
      </c>
      <c r="W3720" s="4">
        <v>11228.564</v>
      </c>
      <c r="X3720" s="4">
        <v>7967.83</v>
      </c>
      <c r="Y3720" s="4">
        <v>4555.1390000000001</v>
      </c>
      <c r="Z3720" s="4">
        <v>2101.5479999999998</v>
      </c>
      <c r="AA3720" s="4">
        <v>700.25599999999997</v>
      </c>
    </row>
    <row r="3721" spans="1:27" s="6" customFormat="1" x14ac:dyDescent="0.3">
      <c r="A3721" s="40">
        <v>3720</v>
      </c>
      <c r="B3721" s="18" t="s">
        <v>323</v>
      </c>
      <c r="C3721" s="44" t="s">
        <v>251</v>
      </c>
      <c r="D3721" s="41">
        <v>26</v>
      </c>
      <c r="E3721" s="41">
        <v>931</v>
      </c>
      <c r="F3721" s="41">
        <v>2070</v>
      </c>
      <c r="G3721" s="4">
        <v>11691.679</v>
      </c>
      <c r="H3721" s="4">
        <v>12004.929</v>
      </c>
      <c r="I3721" s="4">
        <v>12341.587</v>
      </c>
      <c r="J3721" s="4">
        <v>12698.184999999999</v>
      </c>
      <c r="K3721" s="4">
        <v>13046.621999999999</v>
      </c>
      <c r="L3721" s="4">
        <v>13371.424999999999</v>
      </c>
      <c r="M3721" s="4">
        <v>13715.683999999999</v>
      </c>
      <c r="N3721" s="4">
        <v>14091.427</v>
      </c>
      <c r="O3721" s="4">
        <v>14495.078</v>
      </c>
      <c r="P3721" s="4">
        <v>14909.094999999999</v>
      </c>
      <c r="Q3721" s="4">
        <v>15268.144</v>
      </c>
      <c r="R3721" s="4">
        <v>15422.682000000001</v>
      </c>
      <c r="S3721" s="4">
        <v>15233.582</v>
      </c>
      <c r="T3721" s="4">
        <v>15258.433000000001</v>
      </c>
      <c r="U3721" s="4">
        <v>14857.456</v>
      </c>
      <c r="V3721" s="4">
        <v>13638.492</v>
      </c>
      <c r="W3721" s="4">
        <v>11737.1</v>
      </c>
      <c r="X3721" s="4">
        <v>8886.0990000000002</v>
      </c>
      <c r="Y3721" s="4">
        <v>5357.1760000000004</v>
      </c>
      <c r="Z3721" s="4">
        <v>2381.54</v>
      </c>
      <c r="AA3721" s="4">
        <v>851.59400000000005</v>
      </c>
    </row>
    <row r="3722" spans="1:27" s="6" customFormat="1" x14ac:dyDescent="0.3">
      <c r="A3722" s="40">
        <v>3721</v>
      </c>
      <c r="B3722" s="18" t="s">
        <v>323</v>
      </c>
      <c r="C3722" s="44" t="s">
        <v>251</v>
      </c>
      <c r="D3722" s="41">
        <v>26</v>
      </c>
      <c r="E3722" s="41">
        <v>931</v>
      </c>
      <c r="F3722" s="41">
        <v>2075</v>
      </c>
      <c r="G3722" s="4">
        <v>11398.722</v>
      </c>
      <c r="H3722" s="4">
        <v>11678.522000000001</v>
      </c>
      <c r="I3722" s="4">
        <v>11991.745999999999</v>
      </c>
      <c r="J3722" s="4">
        <v>12321.058999999999</v>
      </c>
      <c r="K3722" s="4">
        <v>12666.773999999999</v>
      </c>
      <c r="L3722" s="4">
        <v>13006.427</v>
      </c>
      <c r="M3722" s="4">
        <v>13326.387000000001</v>
      </c>
      <c r="N3722" s="4">
        <v>13668.995000000001</v>
      </c>
      <c r="O3722" s="4">
        <v>14036.929</v>
      </c>
      <c r="P3722" s="4">
        <v>14419.144</v>
      </c>
      <c r="Q3722" s="4">
        <v>14796.05</v>
      </c>
      <c r="R3722" s="4">
        <v>15099</v>
      </c>
      <c r="S3722" s="4">
        <v>15168.994000000001</v>
      </c>
      <c r="T3722" s="4">
        <v>14841.295</v>
      </c>
      <c r="U3722" s="4">
        <v>14613.022000000001</v>
      </c>
      <c r="V3722" s="4">
        <v>13810.1</v>
      </c>
      <c r="W3722" s="4">
        <v>12005.022999999999</v>
      </c>
      <c r="X3722" s="4">
        <v>9384.8989999999994</v>
      </c>
      <c r="Y3722" s="4">
        <v>6064.8879999999999</v>
      </c>
      <c r="Z3722" s="4">
        <v>2853.634</v>
      </c>
      <c r="AA3722" s="4">
        <v>1000.393</v>
      </c>
    </row>
    <row r="3723" spans="1:27" s="6" customFormat="1" x14ac:dyDescent="0.3">
      <c r="A3723" s="40">
        <v>3722</v>
      </c>
      <c r="B3723" s="18" t="s">
        <v>323</v>
      </c>
      <c r="C3723" s="44" t="s">
        <v>251</v>
      </c>
      <c r="D3723" s="41">
        <v>26</v>
      </c>
      <c r="E3723" s="41">
        <v>931</v>
      </c>
      <c r="F3723" s="41">
        <v>2080</v>
      </c>
      <c r="G3723" s="4">
        <v>11119.322</v>
      </c>
      <c r="H3723" s="4">
        <v>11386.929</v>
      </c>
      <c r="I3723" s="4">
        <v>11666.48</v>
      </c>
      <c r="J3723" s="4">
        <v>11972.951999999999</v>
      </c>
      <c r="K3723" s="4">
        <v>12292.328</v>
      </c>
      <c r="L3723" s="4">
        <v>12630.01</v>
      </c>
      <c r="M3723" s="4">
        <v>12965.334999999999</v>
      </c>
      <c r="N3723" s="4">
        <v>13284.168</v>
      </c>
      <c r="O3723" s="4">
        <v>13620.109</v>
      </c>
      <c r="P3723" s="4">
        <v>13969.135</v>
      </c>
      <c r="Q3723" s="4">
        <v>14318.527</v>
      </c>
      <c r="R3723" s="4">
        <v>14645.186</v>
      </c>
      <c r="S3723" s="4">
        <v>14870.388999999999</v>
      </c>
      <c r="T3723" s="4">
        <v>14808.385</v>
      </c>
      <c r="U3723" s="4">
        <v>14256</v>
      </c>
      <c r="V3723" s="4">
        <v>13644.034</v>
      </c>
      <c r="W3723" s="4">
        <v>12242.118</v>
      </c>
      <c r="X3723" s="4">
        <v>9695.6039999999994</v>
      </c>
      <c r="Y3723" s="4">
        <v>6496.3639999999996</v>
      </c>
      <c r="Z3723" s="4">
        <v>3296.0340000000001</v>
      </c>
      <c r="AA3723" s="4">
        <v>1213.934</v>
      </c>
    </row>
    <row r="3724" spans="1:27" s="6" customFormat="1" x14ac:dyDescent="0.3">
      <c r="A3724" s="40">
        <v>3723</v>
      </c>
      <c r="B3724" s="18" t="s">
        <v>323</v>
      </c>
      <c r="C3724" s="44" t="s">
        <v>251</v>
      </c>
      <c r="D3724" s="41">
        <v>26</v>
      </c>
      <c r="E3724" s="41">
        <v>931</v>
      </c>
      <c r="F3724" s="41">
        <v>2085</v>
      </c>
      <c r="G3724" s="4">
        <v>10844.103999999999</v>
      </c>
      <c r="H3724" s="4">
        <v>11108.657999999999</v>
      </c>
      <c r="I3724" s="4">
        <v>11375.91</v>
      </c>
      <c r="J3724" s="4">
        <v>11649.352999999999</v>
      </c>
      <c r="K3724" s="4">
        <v>11946.790999999999</v>
      </c>
      <c r="L3724" s="4">
        <v>12258.868</v>
      </c>
      <c r="M3724" s="4">
        <v>12592.647999999999</v>
      </c>
      <c r="N3724" s="4">
        <v>12927.197</v>
      </c>
      <c r="O3724" s="4">
        <v>13240.299000000001</v>
      </c>
      <c r="P3724" s="4">
        <v>13559.695</v>
      </c>
      <c r="Q3724" s="4">
        <v>13879.602000000001</v>
      </c>
      <c r="R3724" s="4">
        <v>14184.432000000001</v>
      </c>
      <c r="S3724" s="4">
        <v>14441.538</v>
      </c>
      <c r="T3724" s="4">
        <v>14544.114</v>
      </c>
      <c r="U3724" s="4">
        <v>14265.348</v>
      </c>
      <c r="V3724" s="4">
        <v>13367.552</v>
      </c>
      <c r="W3724" s="4">
        <v>12172.981</v>
      </c>
      <c r="X3724" s="4">
        <v>9986.8619999999992</v>
      </c>
      <c r="Y3724" s="4">
        <v>6803.2969999999996</v>
      </c>
      <c r="Z3724" s="4">
        <v>3594.991</v>
      </c>
      <c r="AA3724" s="4">
        <v>1449.279</v>
      </c>
    </row>
    <row r="3725" spans="1:27" s="6" customFormat="1" x14ac:dyDescent="0.3">
      <c r="A3725" s="40">
        <v>3724</v>
      </c>
      <c r="B3725" s="18" t="s">
        <v>323</v>
      </c>
      <c r="C3725" s="44" t="s">
        <v>251</v>
      </c>
      <c r="D3725" s="41">
        <v>26</v>
      </c>
      <c r="E3725" s="41">
        <v>931</v>
      </c>
      <c r="F3725" s="41">
        <v>2090</v>
      </c>
      <c r="G3725" s="4">
        <v>10573.92</v>
      </c>
      <c r="H3725" s="4">
        <v>10834.528</v>
      </c>
      <c r="I3725" s="4">
        <v>11098.641</v>
      </c>
      <c r="J3725" s="4">
        <v>11360.331</v>
      </c>
      <c r="K3725" s="4">
        <v>11625.614</v>
      </c>
      <c r="L3725" s="4">
        <v>11916.384</v>
      </c>
      <c r="M3725" s="4">
        <v>12225.027</v>
      </c>
      <c r="N3725" s="4">
        <v>12558.402</v>
      </c>
      <c r="O3725" s="4">
        <v>12887.981</v>
      </c>
      <c r="P3725" s="4">
        <v>13186.454</v>
      </c>
      <c r="Q3725" s="4">
        <v>13480.184999999999</v>
      </c>
      <c r="R3725" s="4">
        <v>13760.659</v>
      </c>
      <c r="S3725" s="4">
        <v>14003.86</v>
      </c>
      <c r="T3725" s="4">
        <v>14149.75</v>
      </c>
      <c r="U3725" s="4">
        <v>14048.385</v>
      </c>
      <c r="V3725" s="4">
        <v>13432.161</v>
      </c>
      <c r="W3725" s="4">
        <v>12000.182000000001</v>
      </c>
      <c r="X3725" s="4">
        <v>10022.874</v>
      </c>
      <c r="Y3725" s="4">
        <v>7107.4059999999999</v>
      </c>
      <c r="Z3725" s="4">
        <v>3833.489</v>
      </c>
      <c r="AA3725" s="4">
        <v>1651.5619999999999</v>
      </c>
    </row>
    <row r="3726" spans="1:27" s="6" customFormat="1" x14ac:dyDescent="0.3">
      <c r="A3726" s="40">
        <v>3725</v>
      </c>
      <c r="B3726" s="18" t="s">
        <v>323</v>
      </c>
      <c r="C3726" s="44" t="s">
        <v>251</v>
      </c>
      <c r="D3726" s="41">
        <v>26</v>
      </c>
      <c r="E3726" s="41">
        <v>931</v>
      </c>
      <c r="F3726" s="41">
        <v>2095</v>
      </c>
      <c r="G3726" s="4">
        <v>10321.493</v>
      </c>
      <c r="H3726" s="4">
        <v>10565.289000000001</v>
      </c>
      <c r="I3726" s="4">
        <v>10825.45</v>
      </c>
      <c r="J3726" s="4">
        <v>11084.550999999999</v>
      </c>
      <c r="K3726" s="4">
        <v>11338.843000000001</v>
      </c>
      <c r="L3726" s="4">
        <v>11598.147999999999</v>
      </c>
      <c r="M3726" s="4">
        <v>11885.898999999999</v>
      </c>
      <c r="N3726" s="4">
        <v>12194.404</v>
      </c>
      <c r="O3726" s="4">
        <v>12523.516</v>
      </c>
      <c r="P3726" s="4">
        <v>12840.130999999999</v>
      </c>
      <c r="Q3726" s="4">
        <v>13115.937</v>
      </c>
      <c r="R3726" s="4">
        <v>13374.824000000001</v>
      </c>
      <c r="S3726" s="4">
        <v>13600.852999999999</v>
      </c>
      <c r="T3726" s="4">
        <v>13744.181</v>
      </c>
      <c r="U3726" s="4">
        <v>13702.7</v>
      </c>
      <c r="V3726" s="4">
        <v>13280.388000000001</v>
      </c>
      <c r="W3726" s="4">
        <v>12133.959000000001</v>
      </c>
      <c r="X3726" s="4">
        <v>9972.2270000000008</v>
      </c>
      <c r="Y3726" s="4">
        <v>7230.3040000000001</v>
      </c>
      <c r="Z3726" s="4">
        <v>4086.703</v>
      </c>
      <c r="AA3726" s="4">
        <v>1832.2829999999999</v>
      </c>
    </row>
    <row r="3727" spans="1:27" s="6" customFormat="1" x14ac:dyDescent="0.3">
      <c r="A3727" s="40">
        <v>3726</v>
      </c>
      <c r="B3727" s="18" t="s">
        <v>323</v>
      </c>
      <c r="C3727" s="44" t="s">
        <v>251</v>
      </c>
      <c r="D3727" s="41">
        <v>26</v>
      </c>
      <c r="E3727" s="41">
        <v>931</v>
      </c>
      <c r="F3727" s="41">
        <v>2100</v>
      </c>
      <c r="G3727" s="4">
        <v>10083.142</v>
      </c>
      <c r="H3727" s="4">
        <v>10313.76</v>
      </c>
      <c r="I3727" s="4">
        <v>10557.093000000001</v>
      </c>
      <c r="J3727" s="4">
        <v>10812.762000000001</v>
      </c>
      <c r="K3727" s="4">
        <v>11065.187</v>
      </c>
      <c r="L3727" s="4">
        <v>11314.111000000001</v>
      </c>
      <c r="M3727" s="4">
        <v>11570.768</v>
      </c>
      <c r="N3727" s="4">
        <v>11858.582</v>
      </c>
      <c r="O3727" s="4">
        <v>12163.485000000001</v>
      </c>
      <c r="P3727" s="4">
        <v>12481.203</v>
      </c>
      <c r="Q3727" s="4">
        <v>12777.654</v>
      </c>
      <c r="R3727" s="4">
        <v>13022.712</v>
      </c>
      <c r="S3727" s="4">
        <v>13233.476000000001</v>
      </c>
      <c r="T3727" s="4">
        <v>13369.800999999999</v>
      </c>
      <c r="U3727" s="4">
        <v>13342.066999999999</v>
      </c>
      <c r="V3727" s="4">
        <v>13001.861000000001</v>
      </c>
      <c r="W3727" s="4">
        <v>12066.556</v>
      </c>
      <c r="X3727" s="4">
        <v>10175.92</v>
      </c>
      <c r="Y3727" s="4">
        <v>7287.9520000000002</v>
      </c>
      <c r="Z3727" s="4">
        <v>4233.8549999999996</v>
      </c>
      <c r="AA3727" s="4">
        <v>2020.2670000000001</v>
      </c>
    </row>
    <row r="3728" spans="1:27" s="6" customFormat="1" x14ac:dyDescent="0.3">
      <c r="A3728" s="40">
        <v>3727</v>
      </c>
      <c r="B3728" s="18" t="s">
        <v>323</v>
      </c>
      <c r="C3728" s="43" t="s">
        <v>252</v>
      </c>
      <c r="D3728" s="41"/>
      <c r="E3728" s="41">
        <v>32</v>
      </c>
      <c r="F3728" s="41">
        <v>2015</v>
      </c>
      <c r="G3728" s="4">
        <v>1826.421</v>
      </c>
      <c r="H3728" s="4">
        <v>1788.4079999999999</v>
      </c>
      <c r="I3728" s="4">
        <v>1760.8109999999999</v>
      </c>
      <c r="J3728" s="4">
        <v>1690.893</v>
      </c>
      <c r="K3728" s="4">
        <v>1703.308</v>
      </c>
      <c r="L3728" s="4">
        <v>1651.499</v>
      </c>
      <c r="M3728" s="4">
        <v>1584.0830000000001</v>
      </c>
      <c r="N3728" s="4">
        <v>1615.0709999999999</v>
      </c>
      <c r="O3728" s="4">
        <v>1361.212</v>
      </c>
      <c r="P3728" s="4">
        <v>1198.193</v>
      </c>
      <c r="Q3728" s="4">
        <v>1126.8920000000001</v>
      </c>
      <c r="R3728" s="4">
        <v>1059.145</v>
      </c>
      <c r="S3728" s="4">
        <v>968.18499999999995</v>
      </c>
      <c r="T3728" s="4">
        <v>824.79100000000005</v>
      </c>
      <c r="U3728" s="4">
        <v>668.65800000000002</v>
      </c>
      <c r="V3728" s="4">
        <v>527.34699999999998</v>
      </c>
      <c r="W3728" s="4">
        <v>400.97</v>
      </c>
      <c r="X3728" s="4">
        <v>260.327</v>
      </c>
      <c r="Y3728" s="4">
        <v>118.214</v>
      </c>
      <c r="Z3728" s="4">
        <v>33.043999999999997</v>
      </c>
      <c r="AA3728" s="4">
        <v>5.0780000000000003</v>
      </c>
    </row>
    <row r="3729" spans="1:27" s="6" customFormat="1" x14ac:dyDescent="0.3">
      <c r="A3729" s="40">
        <v>3728</v>
      </c>
      <c r="B3729" s="18" t="s">
        <v>323</v>
      </c>
      <c r="C3729" s="43" t="s">
        <v>252</v>
      </c>
      <c r="D3729" s="41"/>
      <c r="E3729" s="41">
        <v>32</v>
      </c>
      <c r="F3729" s="41">
        <v>2020</v>
      </c>
      <c r="G3729" s="4">
        <v>1818.0150000000001</v>
      </c>
      <c r="H3729" s="4">
        <v>1824.1969999999999</v>
      </c>
      <c r="I3729" s="4">
        <v>1788.8879999999999</v>
      </c>
      <c r="J3729" s="4">
        <v>1760.7170000000001</v>
      </c>
      <c r="K3729" s="4">
        <v>1689.779</v>
      </c>
      <c r="L3729" s="4">
        <v>1700.7940000000001</v>
      </c>
      <c r="M3729" s="4">
        <v>1647.181</v>
      </c>
      <c r="N3729" s="4">
        <v>1577.576</v>
      </c>
      <c r="O3729" s="4">
        <v>1605.251</v>
      </c>
      <c r="P3729" s="4">
        <v>1349.097</v>
      </c>
      <c r="Q3729" s="4">
        <v>1182.299</v>
      </c>
      <c r="R3729" s="4">
        <v>1104.0809999999999</v>
      </c>
      <c r="S3729" s="4">
        <v>1025.7560000000001</v>
      </c>
      <c r="T3729" s="4">
        <v>919.85199999999998</v>
      </c>
      <c r="U3729" s="4">
        <v>758.95699999999999</v>
      </c>
      <c r="V3729" s="4">
        <v>583.27</v>
      </c>
      <c r="W3729" s="4">
        <v>420.89100000000002</v>
      </c>
      <c r="X3729" s="4">
        <v>276.52199999999999</v>
      </c>
      <c r="Y3729" s="4">
        <v>142.011</v>
      </c>
      <c r="Z3729" s="4">
        <v>44.646000000000001</v>
      </c>
      <c r="AA3729" s="4">
        <v>7.282</v>
      </c>
    </row>
    <row r="3730" spans="1:27" s="6" customFormat="1" x14ac:dyDescent="0.3">
      <c r="A3730" s="40">
        <v>3729</v>
      </c>
      <c r="B3730" s="18" t="s">
        <v>323</v>
      </c>
      <c r="C3730" s="43" t="s">
        <v>252</v>
      </c>
      <c r="D3730" s="41"/>
      <c r="E3730" s="41">
        <v>32</v>
      </c>
      <c r="F3730" s="41">
        <v>2025</v>
      </c>
      <c r="G3730" s="4">
        <v>1799.383</v>
      </c>
      <c r="H3730" s="4">
        <v>1815.942</v>
      </c>
      <c r="I3730" s="4">
        <v>1824.309</v>
      </c>
      <c r="J3730" s="4">
        <v>1788.5239999999999</v>
      </c>
      <c r="K3730" s="4">
        <v>1759.365</v>
      </c>
      <c r="L3730" s="4">
        <v>1687.2850000000001</v>
      </c>
      <c r="M3730" s="4">
        <v>1696.4580000000001</v>
      </c>
      <c r="N3730" s="4">
        <v>1640.7329999999999</v>
      </c>
      <c r="O3730" s="4">
        <v>1568.51</v>
      </c>
      <c r="P3730" s="4">
        <v>1591.6759999999999</v>
      </c>
      <c r="Q3730" s="4">
        <v>1332.136</v>
      </c>
      <c r="R3730" s="4">
        <v>1159.7</v>
      </c>
      <c r="S3730" s="4">
        <v>1071.3230000000001</v>
      </c>
      <c r="T3730" s="4">
        <v>977.59699999999998</v>
      </c>
      <c r="U3730" s="4">
        <v>850.65899999999999</v>
      </c>
      <c r="V3730" s="4">
        <v>667.18399999999997</v>
      </c>
      <c r="W3730" s="4">
        <v>470.86799999999999</v>
      </c>
      <c r="X3730" s="4">
        <v>294.89699999999999</v>
      </c>
      <c r="Y3730" s="4">
        <v>154.01499999999999</v>
      </c>
      <c r="Z3730" s="4">
        <v>55.048999999999999</v>
      </c>
      <c r="AA3730" s="4">
        <v>10.156000000000001</v>
      </c>
    </row>
    <row r="3731" spans="1:27" s="6" customFormat="1" x14ac:dyDescent="0.3">
      <c r="A3731" s="40">
        <v>3730</v>
      </c>
      <c r="B3731" s="18" t="s">
        <v>323</v>
      </c>
      <c r="C3731" s="43" t="s">
        <v>252</v>
      </c>
      <c r="D3731" s="41"/>
      <c r="E3731" s="41">
        <v>32</v>
      </c>
      <c r="F3731" s="41">
        <v>2030</v>
      </c>
      <c r="G3731" s="4">
        <v>1780.944</v>
      </c>
      <c r="H3731" s="4">
        <v>1797.461</v>
      </c>
      <c r="I3731" s="4">
        <v>1815.854</v>
      </c>
      <c r="J3731" s="4">
        <v>1823.787</v>
      </c>
      <c r="K3731" s="4">
        <v>1787.1030000000001</v>
      </c>
      <c r="L3731" s="4">
        <v>1756.7660000000001</v>
      </c>
      <c r="M3731" s="4">
        <v>1683.1949999999999</v>
      </c>
      <c r="N3731" s="4">
        <v>1690.172</v>
      </c>
      <c r="O3731" s="4">
        <v>1631.8420000000001</v>
      </c>
      <c r="P3731" s="4">
        <v>1556.0050000000001</v>
      </c>
      <c r="Q3731" s="4">
        <v>1572.7639999999999</v>
      </c>
      <c r="R3731" s="4">
        <v>1308.1410000000001</v>
      </c>
      <c r="S3731" s="4">
        <v>1127.384</v>
      </c>
      <c r="T3731" s="4">
        <v>1024.1079999999999</v>
      </c>
      <c r="U3731" s="4">
        <v>908.37599999999998</v>
      </c>
      <c r="V3731" s="4">
        <v>753.34400000000005</v>
      </c>
      <c r="W3731" s="4">
        <v>544.54200000000003</v>
      </c>
      <c r="X3731" s="4">
        <v>335.01799999999997</v>
      </c>
      <c r="Y3731" s="4">
        <v>167.636</v>
      </c>
      <c r="Z3731" s="4">
        <v>61.276000000000003</v>
      </c>
      <c r="AA3731" s="4">
        <v>13.067</v>
      </c>
    </row>
    <row r="3732" spans="1:27" s="6" customFormat="1" x14ac:dyDescent="0.3">
      <c r="A3732" s="40">
        <v>3731</v>
      </c>
      <c r="B3732" s="18" t="s">
        <v>323</v>
      </c>
      <c r="C3732" s="43" t="s">
        <v>252</v>
      </c>
      <c r="D3732" s="41"/>
      <c r="E3732" s="41">
        <v>32</v>
      </c>
      <c r="F3732" s="41">
        <v>2035</v>
      </c>
      <c r="G3732" s="4">
        <v>1761.125</v>
      </c>
      <c r="H3732" s="4">
        <v>1779.1559999999999</v>
      </c>
      <c r="I3732" s="4">
        <v>1797.19</v>
      </c>
      <c r="J3732" s="4">
        <v>1815.212</v>
      </c>
      <c r="K3732" s="4">
        <v>1822.261</v>
      </c>
      <c r="L3732" s="4">
        <v>1784.5039999999999</v>
      </c>
      <c r="M3732" s="4">
        <v>1752.6759999999999</v>
      </c>
      <c r="N3732" s="4">
        <v>1677.318</v>
      </c>
      <c r="O3732" s="4">
        <v>1681.5440000000001</v>
      </c>
      <c r="P3732" s="4">
        <v>1619.578</v>
      </c>
      <c r="Q3732" s="4">
        <v>1538.5920000000001</v>
      </c>
      <c r="R3732" s="4">
        <v>1546.095</v>
      </c>
      <c r="S3732" s="4">
        <v>1273.942</v>
      </c>
      <c r="T3732" s="4">
        <v>1080.7750000000001</v>
      </c>
      <c r="U3732" s="4">
        <v>955.85799999999995</v>
      </c>
      <c r="V3732" s="4">
        <v>810.06100000000004</v>
      </c>
      <c r="W3732" s="4">
        <v>621.23800000000006</v>
      </c>
      <c r="X3732" s="4">
        <v>393.12099999999998</v>
      </c>
      <c r="Y3732" s="4">
        <v>194.22300000000001</v>
      </c>
      <c r="Z3732" s="4">
        <v>68.415999999999997</v>
      </c>
      <c r="AA3732" s="4">
        <v>15.27</v>
      </c>
    </row>
    <row r="3733" spans="1:27" s="6" customFormat="1" x14ac:dyDescent="0.3">
      <c r="A3733" s="40">
        <v>3732</v>
      </c>
      <c r="B3733" s="18" t="s">
        <v>323</v>
      </c>
      <c r="C3733" s="43" t="s">
        <v>252</v>
      </c>
      <c r="D3733" s="41"/>
      <c r="E3733" s="41">
        <v>32</v>
      </c>
      <c r="F3733" s="41">
        <v>2040</v>
      </c>
      <c r="G3733" s="4">
        <v>1740.048</v>
      </c>
      <c r="H3733" s="4">
        <v>1759.558</v>
      </c>
      <c r="I3733" s="4">
        <v>1778.9839999999999</v>
      </c>
      <c r="J3733" s="4">
        <v>1796.691</v>
      </c>
      <c r="K3733" s="4">
        <v>1813.8910000000001</v>
      </c>
      <c r="L3733" s="4">
        <v>1819.8620000000001</v>
      </c>
      <c r="M3733" s="4">
        <v>1780.68</v>
      </c>
      <c r="N3733" s="4">
        <v>1746.9960000000001</v>
      </c>
      <c r="O3733" s="4">
        <v>1669.3430000000001</v>
      </c>
      <c r="P3733" s="4">
        <v>1669.711</v>
      </c>
      <c r="Q3733" s="4">
        <v>1602.55</v>
      </c>
      <c r="R3733" s="4">
        <v>1514.12</v>
      </c>
      <c r="S3733" s="4">
        <v>1508.25</v>
      </c>
      <c r="T3733" s="4">
        <v>1224.6099999999999</v>
      </c>
      <c r="U3733" s="4">
        <v>1013.049</v>
      </c>
      <c r="V3733" s="4">
        <v>858.01599999999996</v>
      </c>
      <c r="W3733" s="4">
        <v>674.58699999999999</v>
      </c>
      <c r="X3733" s="4">
        <v>454.80200000000002</v>
      </c>
      <c r="Y3733" s="4">
        <v>232.29400000000001</v>
      </c>
      <c r="Z3733" s="4">
        <v>81.284000000000006</v>
      </c>
      <c r="AA3733" s="4">
        <v>17.628</v>
      </c>
    </row>
    <row r="3734" spans="1:27" s="6" customFormat="1" x14ac:dyDescent="0.3">
      <c r="A3734" s="40">
        <v>3733</v>
      </c>
      <c r="B3734" s="18" t="s">
        <v>323</v>
      </c>
      <c r="C3734" s="43" t="s">
        <v>252</v>
      </c>
      <c r="D3734" s="41"/>
      <c r="E3734" s="41">
        <v>32</v>
      </c>
      <c r="F3734" s="41">
        <v>2045</v>
      </c>
      <c r="G3734" s="4">
        <v>1716.212</v>
      </c>
      <c r="H3734" s="4">
        <v>1738.681</v>
      </c>
      <c r="I3734" s="4">
        <v>1759.482</v>
      </c>
      <c r="J3734" s="4">
        <v>1778.623</v>
      </c>
      <c r="K3734" s="4">
        <v>1795.567</v>
      </c>
      <c r="L3734" s="4">
        <v>1811.731</v>
      </c>
      <c r="M3734" s="4">
        <v>1816.279</v>
      </c>
      <c r="N3734" s="4">
        <v>1775.3309999999999</v>
      </c>
      <c r="O3734" s="4">
        <v>1739.2560000000001</v>
      </c>
      <c r="P3734" s="4">
        <v>1658.3610000000001</v>
      </c>
      <c r="Q3734" s="4">
        <v>1653.2529999999999</v>
      </c>
      <c r="R3734" s="4">
        <v>1578.6759999999999</v>
      </c>
      <c r="S3734" s="4">
        <v>1479.4780000000001</v>
      </c>
      <c r="T3734" s="4">
        <v>1453.606</v>
      </c>
      <c r="U3734" s="4">
        <v>1152.52</v>
      </c>
      <c r="V3734" s="4">
        <v>915.04700000000003</v>
      </c>
      <c r="W3734" s="4">
        <v>721.23199999999997</v>
      </c>
      <c r="X3734" s="4">
        <v>500.55700000000002</v>
      </c>
      <c r="Y3734" s="4">
        <v>273.79000000000002</v>
      </c>
      <c r="Z3734" s="4">
        <v>99.671000000000006</v>
      </c>
      <c r="AA3734" s="4">
        <v>21.381</v>
      </c>
    </row>
    <row r="3735" spans="1:27" s="6" customFormat="1" x14ac:dyDescent="0.3">
      <c r="A3735" s="40">
        <v>3734</v>
      </c>
      <c r="B3735" s="18" t="s">
        <v>323</v>
      </c>
      <c r="C3735" s="43" t="s">
        <v>252</v>
      </c>
      <c r="D3735" s="41"/>
      <c r="E3735" s="41">
        <v>32</v>
      </c>
      <c r="F3735" s="41">
        <v>2050</v>
      </c>
      <c r="G3735" s="4">
        <v>1689.086</v>
      </c>
      <c r="H3735" s="4">
        <v>1715.01</v>
      </c>
      <c r="I3735" s="4">
        <v>1738.681</v>
      </c>
      <c r="J3735" s="4">
        <v>1759.24</v>
      </c>
      <c r="K3735" s="4">
        <v>1777.694</v>
      </c>
      <c r="L3735" s="4">
        <v>1793.681</v>
      </c>
      <c r="M3735" s="4">
        <v>1808.4780000000001</v>
      </c>
      <c r="N3735" s="4">
        <v>1811.2349999999999</v>
      </c>
      <c r="O3735" s="4">
        <v>1768.029</v>
      </c>
      <c r="P3735" s="4">
        <v>1728.5709999999999</v>
      </c>
      <c r="Q3735" s="4">
        <v>1643.0930000000001</v>
      </c>
      <c r="R3735" s="4">
        <v>1630.241</v>
      </c>
      <c r="S3735" s="4">
        <v>1544.9870000000001</v>
      </c>
      <c r="T3735" s="4">
        <v>1429.414</v>
      </c>
      <c r="U3735" s="4">
        <v>1373.2819999999999</v>
      </c>
      <c r="V3735" s="4">
        <v>1047.2149999999999</v>
      </c>
      <c r="W3735" s="4">
        <v>776.06899999999996</v>
      </c>
      <c r="X3735" s="4">
        <v>542.149</v>
      </c>
      <c r="Y3735" s="4">
        <v>306.85700000000003</v>
      </c>
      <c r="Z3735" s="4">
        <v>120.413</v>
      </c>
      <c r="AA3735" s="4">
        <v>26.864000000000001</v>
      </c>
    </row>
    <row r="3736" spans="1:27" s="6" customFormat="1" x14ac:dyDescent="0.3">
      <c r="A3736" s="40">
        <v>3735</v>
      </c>
      <c r="B3736" s="18" t="s">
        <v>323</v>
      </c>
      <c r="C3736" s="43" t="s">
        <v>252</v>
      </c>
      <c r="D3736" s="41"/>
      <c r="E3736" s="41">
        <v>32</v>
      </c>
      <c r="F3736" s="41">
        <v>2055</v>
      </c>
      <c r="G3736" s="4">
        <v>1655.9469999999999</v>
      </c>
      <c r="H3736" s="4">
        <v>1688.027</v>
      </c>
      <c r="I3736" s="4">
        <v>1715.039</v>
      </c>
      <c r="J3736" s="4">
        <v>1738.51</v>
      </c>
      <c r="K3736" s="4">
        <v>1758.4369999999999</v>
      </c>
      <c r="L3736" s="4">
        <v>1775.998</v>
      </c>
      <c r="M3736" s="4">
        <v>1790.7260000000001</v>
      </c>
      <c r="N3736" s="4">
        <v>1803.836</v>
      </c>
      <c r="O3736" s="4">
        <v>1804.31</v>
      </c>
      <c r="P3736" s="4">
        <v>1757.9179999999999</v>
      </c>
      <c r="Q3736" s="4">
        <v>1713.7180000000001</v>
      </c>
      <c r="R3736" s="4">
        <v>1621.78</v>
      </c>
      <c r="S3736" s="4">
        <v>1597.86</v>
      </c>
      <c r="T3736" s="4">
        <v>1496.241</v>
      </c>
      <c r="U3736" s="4">
        <v>1355.373</v>
      </c>
      <c r="V3736" s="4">
        <v>1254.8779999999999</v>
      </c>
      <c r="W3736" s="4">
        <v>895.798</v>
      </c>
      <c r="X3736" s="4">
        <v>590.75199999999995</v>
      </c>
      <c r="Y3736" s="4">
        <v>338.33300000000003</v>
      </c>
      <c r="Z3736" s="4">
        <v>138.31700000000001</v>
      </c>
      <c r="AA3736" s="4">
        <v>33.578000000000003</v>
      </c>
    </row>
    <row r="3737" spans="1:27" s="6" customFormat="1" x14ac:dyDescent="0.3">
      <c r="A3737" s="40">
        <v>3736</v>
      </c>
      <c r="B3737" s="18" t="s">
        <v>323</v>
      </c>
      <c r="C3737" s="43" t="s">
        <v>252</v>
      </c>
      <c r="D3737" s="41"/>
      <c r="E3737" s="41">
        <v>32</v>
      </c>
      <c r="F3737" s="41">
        <v>2060</v>
      </c>
      <c r="G3737" s="4">
        <v>1621.895</v>
      </c>
      <c r="H3737" s="4">
        <v>1655.0139999999999</v>
      </c>
      <c r="I3737" s="4">
        <v>1688.0709999999999</v>
      </c>
      <c r="J3737" s="4">
        <v>1714.92</v>
      </c>
      <c r="K3737" s="4">
        <v>1737.8119999999999</v>
      </c>
      <c r="L3737" s="4">
        <v>1756.91</v>
      </c>
      <c r="M3737" s="4">
        <v>1773.3</v>
      </c>
      <c r="N3737" s="4">
        <v>1786.473</v>
      </c>
      <c r="O3737" s="4">
        <v>1797.434</v>
      </c>
      <c r="P3737" s="4">
        <v>1794.704</v>
      </c>
      <c r="Q3737" s="4">
        <v>1743.825</v>
      </c>
      <c r="R3737" s="4">
        <v>1693.009</v>
      </c>
      <c r="S3737" s="4">
        <v>1591.8510000000001</v>
      </c>
      <c r="T3737" s="4">
        <v>1550.9590000000001</v>
      </c>
      <c r="U3737" s="4">
        <v>1423.7650000000001</v>
      </c>
      <c r="V3737" s="4">
        <v>1245.412</v>
      </c>
      <c r="W3737" s="4">
        <v>1082.684</v>
      </c>
      <c r="X3737" s="4">
        <v>690.74099999999999</v>
      </c>
      <c r="Y3737" s="4">
        <v>375.68299999999999</v>
      </c>
      <c r="Z3737" s="4">
        <v>156.65600000000001</v>
      </c>
      <c r="AA3737" s="4">
        <v>40.427</v>
      </c>
    </row>
    <row r="3738" spans="1:27" s="6" customFormat="1" x14ac:dyDescent="0.3">
      <c r="A3738" s="40">
        <v>3737</v>
      </c>
      <c r="B3738" s="18" t="s">
        <v>323</v>
      </c>
      <c r="C3738" s="43" t="s">
        <v>252</v>
      </c>
      <c r="D3738" s="41"/>
      <c r="E3738" s="41">
        <v>32</v>
      </c>
      <c r="F3738" s="41">
        <v>2065</v>
      </c>
      <c r="G3738" s="4">
        <v>1591.694</v>
      </c>
      <c r="H3738" s="4">
        <v>1621.068</v>
      </c>
      <c r="I3738" s="4">
        <v>1655.0730000000001</v>
      </c>
      <c r="J3738" s="4">
        <v>1687.9870000000001</v>
      </c>
      <c r="K3738" s="4">
        <v>1714.326</v>
      </c>
      <c r="L3738" s="4">
        <v>1736.451</v>
      </c>
      <c r="M3738" s="4">
        <v>1754.4659999999999</v>
      </c>
      <c r="N3738" s="4">
        <v>1769.4269999999999</v>
      </c>
      <c r="O3738" s="4">
        <v>1780.604</v>
      </c>
      <c r="P3738" s="4">
        <v>1788.538</v>
      </c>
      <c r="Q3738" s="4">
        <v>1781.3140000000001</v>
      </c>
      <c r="R3738" s="4">
        <v>1724.229</v>
      </c>
      <c r="S3738" s="4">
        <v>1664.0129999999999</v>
      </c>
      <c r="T3738" s="4">
        <v>1548.4190000000001</v>
      </c>
      <c r="U3738" s="4">
        <v>1480.748</v>
      </c>
      <c r="V3738" s="4">
        <v>1315.087</v>
      </c>
      <c r="W3738" s="4">
        <v>1083.2339999999999</v>
      </c>
      <c r="X3738" s="4">
        <v>845.13300000000004</v>
      </c>
      <c r="Y3738" s="4">
        <v>447.28199999999998</v>
      </c>
      <c r="Z3738" s="4">
        <v>178.542</v>
      </c>
      <c r="AA3738" s="4">
        <v>47.805999999999997</v>
      </c>
    </row>
    <row r="3739" spans="1:27" s="6" customFormat="1" x14ac:dyDescent="0.3">
      <c r="A3739" s="40">
        <v>3738</v>
      </c>
      <c r="B3739" s="18" t="s">
        <v>323</v>
      </c>
      <c r="C3739" s="43" t="s">
        <v>252</v>
      </c>
      <c r="D3739" s="41"/>
      <c r="E3739" s="41">
        <v>32</v>
      </c>
      <c r="F3739" s="41">
        <v>2070</v>
      </c>
      <c r="G3739" s="4">
        <v>1561.8389999999999</v>
      </c>
      <c r="H3739" s="4">
        <v>1590.9670000000001</v>
      </c>
      <c r="I3739" s="4">
        <v>1621.145</v>
      </c>
      <c r="J3739" s="4">
        <v>1655.0250000000001</v>
      </c>
      <c r="K3739" s="4">
        <v>1687.4770000000001</v>
      </c>
      <c r="L3739" s="4">
        <v>1713.115</v>
      </c>
      <c r="M3739" s="4">
        <v>1734.24</v>
      </c>
      <c r="N3739" s="4">
        <v>1750.9380000000001</v>
      </c>
      <c r="O3739" s="4">
        <v>1764.066</v>
      </c>
      <c r="P3739" s="4">
        <v>1772.4280000000001</v>
      </c>
      <c r="Q3739" s="4">
        <v>1776.154</v>
      </c>
      <c r="R3739" s="4">
        <v>1762.752</v>
      </c>
      <c r="S3739" s="4">
        <v>1696.9</v>
      </c>
      <c r="T3739" s="4">
        <v>1621.8869999999999</v>
      </c>
      <c r="U3739" s="4">
        <v>1482.998</v>
      </c>
      <c r="V3739" s="4">
        <v>1374.5039999999999</v>
      </c>
      <c r="W3739" s="4">
        <v>1152.6880000000001</v>
      </c>
      <c r="X3739" s="4">
        <v>855.58299999999997</v>
      </c>
      <c r="Y3739" s="4">
        <v>556.95799999999997</v>
      </c>
      <c r="Z3739" s="4">
        <v>218.095</v>
      </c>
      <c r="AA3739" s="4">
        <v>56.634999999999998</v>
      </c>
    </row>
    <row r="3740" spans="1:27" s="6" customFormat="1" x14ac:dyDescent="0.3">
      <c r="A3740" s="40">
        <v>3739</v>
      </c>
      <c r="B3740" s="18" t="s">
        <v>323</v>
      </c>
      <c r="C3740" s="43" t="s">
        <v>252</v>
      </c>
      <c r="D3740" s="41"/>
      <c r="E3740" s="41">
        <v>32</v>
      </c>
      <c r="F3740" s="41">
        <v>2075</v>
      </c>
      <c r="G3740" s="4">
        <v>1534.6679999999999</v>
      </c>
      <c r="H3740" s="4">
        <v>1561.191</v>
      </c>
      <c r="I3740" s="4">
        <v>1591.0409999999999</v>
      </c>
      <c r="J3740" s="4">
        <v>1621.13</v>
      </c>
      <c r="K3740" s="4">
        <v>1654.6010000000001</v>
      </c>
      <c r="L3740" s="4">
        <v>1686.396</v>
      </c>
      <c r="M3740" s="4">
        <v>1711.117</v>
      </c>
      <c r="N3740" s="4">
        <v>1731.0350000000001</v>
      </c>
      <c r="O3740" s="4">
        <v>1746.0419999999999</v>
      </c>
      <c r="P3740" s="4">
        <v>1756.575</v>
      </c>
      <c r="Q3740" s="4">
        <v>1761.0519999999999</v>
      </c>
      <c r="R3740" s="4">
        <v>1759.009</v>
      </c>
      <c r="S3740" s="4">
        <v>1736.924</v>
      </c>
      <c r="T3740" s="4">
        <v>1657.0809999999999</v>
      </c>
      <c r="U3740" s="4">
        <v>1557.933</v>
      </c>
      <c r="V3740" s="4">
        <v>1382.9690000000001</v>
      </c>
      <c r="W3740" s="4">
        <v>1213.48</v>
      </c>
      <c r="X3740" s="4">
        <v>920.59500000000003</v>
      </c>
      <c r="Y3740" s="4">
        <v>573.37699999999995</v>
      </c>
      <c r="Z3740" s="4">
        <v>278.38499999999999</v>
      </c>
      <c r="AA3740" s="4">
        <v>70.875</v>
      </c>
    </row>
    <row r="3741" spans="1:27" s="6" customFormat="1" x14ac:dyDescent="0.3">
      <c r="A3741" s="40">
        <v>3740</v>
      </c>
      <c r="B3741" s="18" t="s">
        <v>323</v>
      </c>
      <c r="C3741" s="43" t="s">
        <v>252</v>
      </c>
      <c r="D3741" s="41"/>
      <c r="E3741" s="41">
        <v>32</v>
      </c>
      <c r="F3741" s="41">
        <v>2080</v>
      </c>
      <c r="G3741" s="4">
        <v>1505.768</v>
      </c>
      <c r="H3741" s="4">
        <v>1534.08</v>
      </c>
      <c r="I3741" s="4">
        <v>1561.2639999999999</v>
      </c>
      <c r="J3741" s="4">
        <v>1591.056</v>
      </c>
      <c r="K3741" s="4">
        <v>1620.787</v>
      </c>
      <c r="L3741" s="4">
        <v>1653.6479999999999</v>
      </c>
      <c r="M3741" s="4">
        <v>1684.6120000000001</v>
      </c>
      <c r="N3741" s="4">
        <v>1708.229</v>
      </c>
      <c r="O3741" s="4">
        <v>1726.5989999999999</v>
      </c>
      <c r="P3741" s="4">
        <v>1739.232</v>
      </c>
      <c r="Q3741" s="4">
        <v>1746.194</v>
      </c>
      <c r="R3741" s="4">
        <v>1745.4069999999999</v>
      </c>
      <c r="S3741" s="4">
        <v>1735.31</v>
      </c>
      <c r="T3741" s="4">
        <v>1699.3409999999999</v>
      </c>
      <c r="U3741" s="4">
        <v>1596.3779999999999</v>
      </c>
      <c r="V3741" s="4">
        <v>1459.5050000000001</v>
      </c>
      <c r="W3741" s="4">
        <v>1229.7909999999999</v>
      </c>
      <c r="X3741" s="4">
        <v>980.07899999999995</v>
      </c>
      <c r="Y3741" s="4">
        <v>627.596</v>
      </c>
      <c r="Z3741" s="4">
        <v>294.02199999999999</v>
      </c>
      <c r="AA3741" s="4">
        <v>93.046000000000006</v>
      </c>
    </row>
    <row r="3742" spans="1:27" s="6" customFormat="1" x14ac:dyDescent="0.3">
      <c r="A3742" s="40">
        <v>3741</v>
      </c>
      <c r="B3742" s="18" t="s">
        <v>323</v>
      </c>
      <c r="C3742" s="43" t="s">
        <v>252</v>
      </c>
      <c r="D3742" s="41"/>
      <c r="E3742" s="41">
        <v>32</v>
      </c>
      <c r="F3742" s="41">
        <v>2085</v>
      </c>
      <c r="G3742" s="4">
        <v>1475.078</v>
      </c>
      <c r="H3742" s="4">
        <v>1505.2550000000001</v>
      </c>
      <c r="I3742" s="4">
        <v>1534.152</v>
      </c>
      <c r="J3742" s="4">
        <v>1561.2919999999999</v>
      </c>
      <c r="K3742" s="4">
        <v>1590.771</v>
      </c>
      <c r="L3742" s="4">
        <v>1619.9570000000001</v>
      </c>
      <c r="M3742" s="4">
        <v>1652.06</v>
      </c>
      <c r="N3742" s="4">
        <v>1682.0070000000001</v>
      </c>
      <c r="O3742" s="4">
        <v>1704.2180000000001</v>
      </c>
      <c r="P3742" s="4">
        <v>1720.4090000000001</v>
      </c>
      <c r="Q3742" s="4">
        <v>1729.7819999999999</v>
      </c>
      <c r="R3742" s="4">
        <v>1731.933</v>
      </c>
      <c r="S3742" s="4">
        <v>1723.826</v>
      </c>
      <c r="T3742" s="4">
        <v>1700.711</v>
      </c>
      <c r="U3742" s="4">
        <v>1641.508</v>
      </c>
      <c r="V3742" s="4">
        <v>1501.9190000000001</v>
      </c>
      <c r="W3742" s="4">
        <v>1306.636</v>
      </c>
      <c r="X3742" s="4">
        <v>1003.842</v>
      </c>
      <c r="Y3742" s="4">
        <v>679.16499999999996</v>
      </c>
      <c r="Z3742" s="4">
        <v>329.89100000000002</v>
      </c>
      <c r="AA3742" s="4">
        <v>106.44799999999999</v>
      </c>
    </row>
    <row r="3743" spans="1:27" s="6" customFormat="1" x14ac:dyDescent="0.3">
      <c r="A3743" s="40">
        <v>3742</v>
      </c>
      <c r="B3743" s="18" t="s">
        <v>323</v>
      </c>
      <c r="C3743" s="43" t="s">
        <v>252</v>
      </c>
      <c r="D3743" s="41"/>
      <c r="E3743" s="41">
        <v>32</v>
      </c>
      <c r="F3743" s="41">
        <v>2090</v>
      </c>
      <c r="G3743" s="4">
        <v>1445.9690000000001</v>
      </c>
      <c r="H3743" s="4">
        <v>1474.6179999999999</v>
      </c>
      <c r="I3743" s="4">
        <v>1505.3109999999999</v>
      </c>
      <c r="J3743" s="4">
        <v>1534.203</v>
      </c>
      <c r="K3743" s="4">
        <v>1561.059</v>
      </c>
      <c r="L3743" s="4">
        <v>1590.0409999999999</v>
      </c>
      <c r="M3743" s="4">
        <v>1618.5450000000001</v>
      </c>
      <c r="N3743" s="4">
        <v>1649.74</v>
      </c>
      <c r="O3743" s="4">
        <v>1678.402</v>
      </c>
      <c r="P3743" s="4">
        <v>1698.6320000000001</v>
      </c>
      <c r="Q3743" s="4">
        <v>1711.8489999999999</v>
      </c>
      <c r="R3743" s="4">
        <v>1716.8440000000001</v>
      </c>
      <c r="S3743" s="4">
        <v>1712.337</v>
      </c>
      <c r="T3743" s="4">
        <v>1692.2439999999999</v>
      </c>
      <c r="U3743" s="4">
        <v>1647.098</v>
      </c>
      <c r="V3743" s="4">
        <v>1550.7149999999999</v>
      </c>
      <c r="W3743" s="4">
        <v>1353.424</v>
      </c>
      <c r="X3743" s="4">
        <v>1077.6600000000001</v>
      </c>
      <c r="Y3743" s="4">
        <v>706.94600000000003</v>
      </c>
      <c r="Z3743" s="4">
        <v>365.94099999999997</v>
      </c>
      <c r="AA3743" s="4">
        <v>123.92400000000001</v>
      </c>
    </row>
    <row r="3744" spans="1:27" s="6" customFormat="1" x14ac:dyDescent="0.3">
      <c r="A3744" s="40">
        <v>3743</v>
      </c>
      <c r="B3744" s="18" t="s">
        <v>323</v>
      </c>
      <c r="C3744" s="43" t="s">
        <v>252</v>
      </c>
      <c r="D3744" s="41"/>
      <c r="E3744" s="41">
        <v>32</v>
      </c>
      <c r="F3744" s="41">
        <v>2095</v>
      </c>
      <c r="G3744" s="4">
        <v>1417.211</v>
      </c>
      <c r="H3744" s="4">
        <v>1445.546</v>
      </c>
      <c r="I3744" s="4">
        <v>1474.6769999999999</v>
      </c>
      <c r="J3744" s="4">
        <v>1505.3689999999999</v>
      </c>
      <c r="K3744" s="4">
        <v>1534.0029999999999</v>
      </c>
      <c r="L3744" s="4">
        <v>1560.424</v>
      </c>
      <c r="M3744" s="4">
        <v>1588.7919999999999</v>
      </c>
      <c r="N3744" s="4">
        <v>1616.4849999999999</v>
      </c>
      <c r="O3744" s="4">
        <v>1646.5419999999999</v>
      </c>
      <c r="P3744" s="4">
        <v>1673.3969999999999</v>
      </c>
      <c r="Q3744" s="4">
        <v>1690.923</v>
      </c>
      <c r="R3744" s="4">
        <v>1700.175</v>
      </c>
      <c r="S3744" s="4">
        <v>1699.134</v>
      </c>
      <c r="T3744" s="4">
        <v>1683.5840000000001</v>
      </c>
      <c r="U3744" s="4">
        <v>1642.8920000000001</v>
      </c>
      <c r="V3744" s="4">
        <v>1562.0429999999999</v>
      </c>
      <c r="W3744" s="4">
        <v>1406.0940000000001</v>
      </c>
      <c r="X3744" s="4">
        <v>1127.376</v>
      </c>
      <c r="Y3744" s="4">
        <v>770.90599999999995</v>
      </c>
      <c r="Z3744" s="4">
        <v>390.255</v>
      </c>
      <c r="AA3744" s="4">
        <v>143.65799999999999</v>
      </c>
    </row>
    <row r="3745" spans="1:27" s="6" customFormat="1" x14ac:dyDescent="0.3">
      <c r="A3745" s="40">
        <v>3744</v>
      </c>
      <c r="B3745" s="18" t="s">
        <v>323</v>
      </c>
      <c r="C3745" s="43" t="s">
        <v>252</v>
      </c>
      <c r="D3745" s="41"/>
      <c r="E3745" s="41">
        <v>32</v>
      </c>
      <c r="F3745" s="41">
        <v>2100</v>
      </c>
      <c r="G3745" s="4">
        <v>1390.443</v>
      </c>
      <c r="H3745" s="4">
        <v>1416.8389999999999</v>
      </c>
      <c r="I3745" s="4">
        <v>1445.5920000000001</v>
      </c>
      <c r="J3745" s="4">
        <v>1474.7239999999999</v>
      </c>
      <c r="K3745" s="4">
        <v>1505.1969999999999</v>
      </c>
      <c r="L3745" s="4">
        <v>1533.4390000000001</v>
      </c>
      <c r="M3745" s="4">
        <v>1559.3150000000001</v>
      </c>
      <c r="N3745" s="4">
        <v>1586.963</v>
      </c>
      <c r="O3745" s="4">
        <v>1613.633</v>
      </c>
      <c r="P3745" s="4">
        <v>1642.07</v>
      </c>
      <c r="Q3745" s="4">
        <v>1666.4680000000001</v>
      </c>
      <c r="R3745" s="4">
        <v>1680.4190000000001</v>
      </c>
      <c r="S3745" s="4">
        <v>1684.1969999999999</v>
      </c>
      <c r="T3745" s="4">
        <v>1673.0309999999999</v>
      </c>
      <c r="U3745" s="4">
        <v>1638.2380000000001</v>
      </c>
      <c r="V3745" s="4">
        <v>1563.82</v>
      </c>
      <c r="W3745" s="4">
        <v>1424.91</v>
      </c>
      <c r="X3745" s="4">
        <v>1182.7940000000001</v>
      </c>
      <c r="Y3745" s="4">
        <v>819.26300000000003</v>
      </c>
      <c r="Z3745" s="4">
        <v>436.26299999999998</v>
      </c>
      <c r="AA3745" s="4">
        <v>161.92500000000001</v>
      </c>
    </row>
    <row r="3746" spans="1:27" s="6" customFormat="1" x14ac:dyDescent="0.3">
      <c r="A3746" s="40">
        <v>3745</v>
      </c>
      <c r="B3746" s="18" t="s">
        <v>323</v>
      </c>
      <c r="C3746" s="43" t="s">
        <v>253</v>
      </c>
      <c r="D3746" s="41"/>
      <c r="E3746" s="41">
        <v>68</v>
      </c>
      <c r="F3746" s="41">
        <v>2015</v>
      </c>
      <c r="G3746" s="4">
        <v>580.83299999999997</v>
      </c>
      <c r="H3746" s="4">
        <v>569.69200000000001</v>
      </c>
      <c r="I3746" s="4">
        <v>557.63300000000004</v>
      </c>
      <c r="J3746" s="4">
        <v>532.952</v>
      </c>
      <c r="K3746" s="4">
        <v>487.79700000000003</v>
      </c>
      <c r="L3746" s="4">
        <v>442.11900000000003</v>
      </c>
      <c r="M3746" s="4">
        <v>400.32</v>
      </c>
      <c r="N3746" s="4">
        <v>349.666</v>
      </c>
      <c r="O3746" s="4">
        <v>291.69799999999998</v>
      </c>
      <c r="P3746" s="4">
        <v>242.97800000000001</v>
      </c>
      <c r="Q3746" s="4">
        <v>203.61</v>
      </c>
      <c r="R3746" s="4">
        <v>174.33</v>
      </c>
      <c r="S3746" s="4">
        <v>151.56100000000001</v>
      </c>
      <c r="T3746" s="4">
        <v>113.67</v>
      </c>
      <c r="U3746" s="4">
        <v>95.192999999999998</v>
      </c>
      <c r="V3746" s="4">
        <v>68.438000000000002</v>
      </c>
      <c r="W3746" s="4">
        <v>48.753999999999998</v>
      </c>
      <c r="X3746" s="4">
        <v>28.039000000000001</v>
      </c>
      <c r="Y3746" s="4">
        <v>11.353</v>
      </c>
      <c r="Z3746" s="4">
        <v>3.089</v>
      </c>
      <c r="AA3746" s="4">
        <v>0.26800000000000002</v>
      </c>
    </row>
    <row r="3747" spans="1:27" s="6" customFormat="1" x14ac:dyDescent="0.3">
      <c r="A3747" s="40">
        <v>3746</v>
      </c>
      <c r="B3747" s="18" t="s">
        <v>323</v>
      </c>
      <c r="C3747" s="43" t="s">
        <v>253</v>
      </c>
      <c r="D3747" s="41"/>
      <c r="E3747" s="41">
        <v>68</v>
      </c>
      <c r="F3747" s="41">
        <v>2020</v>
      </c>
      <c r="G3747" s="4">
        <v>593.59299999999996</v>
      </c>
      <c r="H3747" s="4">
        <v>569.87900000000002</v>
      </c>
      <c r="I3747" s="4">
        <v>563.41300000000001</v>
      </c>
      <c r="J3747" s="4">
        <v>549.81299999999999</v>
      </c>
      <c r="K3747" s="4">
        <v>523.02499999999998</v>
      </c>
      <c r="L3747" s="4">
        <v>477.87599999999998</v>
      </c>
      <c r="M3747" s="4">
        <v>433.42099999999999</v>
      </c>
      <c r="N3747" s="4">
        <v>392.45600000000002</v>
      </c>
      <c r="O3747" s="4">
        <v>341.97699999999998</v>
      </c>
      <c r="P3747" s="4">
        <v>284.10300000000001</v>
      </c>
      <c r="Q3747" s="4">
        <v>235.66800000000001</v>
      </c>
      <c r="R3747" s="4">
        <v>196.904</v>
      </c>
      <c r="S3747" s="4">
        <v>167.059</v>
      </c>
      <c r="T3747" s="4">
        <v>142.286</v>
      </c>
      <c r="U3747" s="4">
        <v>103.702</v>
      </c>
      <c r="V3747" s="4">
        <v>82.308999999999997</v>
      </c>
      <c r="W3747" s="4">
        <v>54.709000000000003</v>
      </c>
      <c r="X3747" s="4">
        <v>33.204999999999998</v>
      </c>
      <c r="Y3747" s="4">
        <v>16.373999999999999</v>
      </c>
      <c r="Z3747" s="4">
        <v>5.19</v>
      </c>
      <c r="AA3747" s="4">
        <v>0.61299999999999999</v>
      </c>
    </row>
    <row r="3748" spans="1:27" s="6" customFormat="1" x14ac:dyDescent="0.3">
      <c r="A3748" s="40">
        <v>3747</v>
      </c>
      <c r="B3748" s="18" t="s">
        <v>323</v>
      </c>
      <c r="C3748" s="43" t="s">
        <v>253</v>
      </c>
      <c r="D3748" s="41"/>
      <c r="E3748" s="41">
        <v>68</v>
      </c>
      <c r="F3748" s="41">
        <v>2025</v>
      </c>
      <c r="G3748" s="4">
        <v>601.07399999999996</v>
      </c>
      <c r="H3748" s="4">
        <v>584.71699999999998</v>
      </c>
      <c r="I3748" s="4">
        <v>564.81799999999998</v>
      </c>
      <c r="J3748" s="4">
        <v>557.06200000000001</v>
      </c>
      <c r="K3748" s="4">
        <v>541.65899999999999</v>
      </c>
      <c r="L3748" s="4">
        <v>514.71299999999997</v>
      </c>
      <c r="M3748" s="4">
        <v>470.459</v>
      </c>
      <c r="N3748" s="4">
        <v>426.53699999999998</v>
      </c>
      <c r="O3748" s="4">
        <v>385.36799999999999</v>
      </c>
      <c r="P3748" s="4">
        <v>334.46800000000002</v>
      </c>
      <c r="Q3748" s="4">
        <v>276.50200000000001</v>
      </c>
      <c r="R3748" s="4">
        <v>228.24299999999999</v>
      </c>
      <c r="S3748" s="4">
        <v>188.64500000000001</v>
      </c>
      <c r="T3748" s="4">
        <v>156.702</v>
      </c>
      <c r="U3748" s="4">
        <v>129.33500000000001</v>
      </c>
      <c r="V3748" s="4">
        <v>89.655000000000001</v>
      </c>
      <c r="W3748" s="4">
        <v>65.501000000000005</v>
      </c>
      <c r="X3748" s="4">
        <v>37.401000000000003</v>
      </c>
      <c r="Y3748" s="4">
        <v>19.381</v>
      </c>
      <c r="Z3748" s="4">
        <v>7.4370000000000003</v>
      </c>
      <c r="AA3748" s="4">
        <v>1.0549999999999999</v>
      </c>
    </row>
    <row r="3749" spans="1:27" s="6" customFormat="1" x14ac:dyDescent="0.3">
      <c r="A3749" s="40">
        <v>3748</v>
      </c>
      <c r="B3749" s="18" t="s">
        <v>323</v>
      </c>
      <c r="C3749" s="43" t="s">
        <v>253</v>
      </c>
      <c r="D3749" s="41"/>
      <c r="E3749" s="41">
        <v>68</v>
      </c>
      <c r="F3749" s="41">
        <v>2030</v>
      </c>
      <c r="G3749" s="4">
        <v>602.68200000000002</v>
      </c>
      <c r="H3749" s="4">
        <v>593.75099999999998</v>
      </c>
      <c r="I3749" s="4">
        <v>580.48800000000006</v>
      </c>
      <c r="J3749" s="4">
        <v>559.59299999999996</v>
      </c>
      <c r="K3749" s="4">
        <v>550.28</v>
      </c>
      <c r="L3749" s="4">
        <v>534.61300000000006</v>
      </c>
      <c r="M3749" s="4">
        <v>508.18200000000002</v>
      </c>
      <c r="N3749" s="4">
        <v>464.18299999999999</v>
      </c>
      <c r="O3749" s="4">
        <v>419.90100000000001</v>
      </c>
      <c r="P3749" s="4">
        <v>377.95800000000003</v>
      </c>
      <c r="Q3749" s="4">
        <v>326.38299999999998</v>
      </c>
      <c r="R3749" s="4">
        <v>268.22699999999998</v>
      </c>
      <c r="S3749" s="4">
        <v>218.84399999999999</v>
      </c>
      <c r="T3749" s="4">
        <v>177.154</v>
      </c>
      <c r="U3749" s="4">
        <v>142.81</v>
      </c>
      <c r="V3749" s="4">
        <v>112.17</v>
      </c>
      <c r="W3749" s="4">
        <v>71.748999999999995</v>
      </c>
      <c r="X3749" s="4">
        <v>45.363999999999997</v>
      </c>
      <c r="Y3749" s="4">
        <v>22.081</v>
      </c>
      <c r="Z3749" s="4">
        <v>8.8810000000000002</v>
      </c>
      <c r="AA3749" s="4">
        <v>1.5660000000000001</v>
      </c>
    </row>
    <row r="3750" spans="1:27" s="6" customFormat="1" x14ac:dyDescent="0.3">
      <c r="A3750" s="40">
        <v>3749</v>
      </c>
      <c r="B3750" s="18" t="s">
        <v>323</v>
      </c>
      <c r="C3750" s="43" t="s">
        <v>253</v>
      </c>
      <c r="D3750" s="41"/>
      <c r="E3750" s="41">
        <v>68</v>
      </c>
      <c r="F3750" s="41">
        <v>2035</v>
      </c>
      <c r="G3750" s="4">
        <v>598.49099999999999</v>
      </c>
      <c r="H3750" s="4">
        <v>596.62900000000002</v>
      </c>
      <c r="I3750" s="4">
        <v>590.24</v>
      </c>
      <c r="J3750" s="4">
        <v>576.173</v>
      </c>
      <c r="K3750" s="4">
        <v>554.005</v>
      </c>
      <c r="L3750" s="4">
        <v>544.37</v>
      </c>
      <c r="M3750" s="4">
        <v>528.94899999999996</v>
      </c>
      <c r="N3750" s="4">
        <v>502.43400000000003</v>
      </c>
      <c r="O3750" s="4">
        <v>457.91800000000001</v>
      </c>
      <c r="P3750" s="4">
        <v>412.72199999999998</v>
      </c>
      <c r="Q3750" s="4">
        <v>369.63200000000001</v>
      </c>
      <c r="R3750" s="4">
        <v>317.13600000000002</v>
      </c>
      <c r="S3750" s="4">
        <v>257.49200000000002</v>
      </c>
      <c r="T3750" s="4">
        <v>205.82300000000001</v>
      </c>
      <c r="U3750" s="4">
        <v>161.876</v>
      </c>
      <c r="V3750" s="4">
        <v>124.455</v>
      </c>
      <c r="W3750" s="4">
        <v>90.153000000000006</v>
      </c>
      <c r="X3750" s="4">
        <v>50.265000000000001</v>
      </c>
      <c r="Y3750" s="4">
        <v>27.053000000000001</v>
      </c>
      <c r="Z3750" s="4">
        <v>10.194000000000001</v>
      </c>
      <c r="AA3750" s="4">
        <v>1.952</v>
      </c>
    </row>
    <row r="3751" spans="1:27" s="6" customFormat="1" x14ac:dyDescent="0.3">
      <c r="A3751" s="40">
        <v>3750</v>
      </c>
      <c r="B3751" s="18" t="s">
        <v>323</v>
      </c>
      <c r="C3751" s="43" t="s">
        <v>253</v>
      </c>
      <c r="D3751" s="41"/>
      <c r="E3751" s="41">
        <v>68</v>
      </c>
      <c r="F3751" s="41">
        <v>2040</v>
      </c>
      <c r="G3751" s="4">
        <v>591.06399999999996</v>
      </c>
      <c r="H3751" s="4">
        <v>593.34199999999998</v>
      </c>
      <c r="I3751" s="4">
        <v>593.38900000000001</v>
      </c>
      <c r="J3751" s="4">
        <v>586.09799999999996</v>
      </c>
      <c r="K3751" s="4">
        <v>570.72699999999998</v>
      </c>
      <c r="L3751" s="4">
        <v>548.28</v>
      </c>
      <c r="M3751" s="4">
        <v>538.88400000000001</v>
      </c>
      <c r="N3751" s="4">
        <v>523.34900000000005</v>
      </c>
      <c r="O3751" s="4">
        <v>496.16699999999997</v>
      </c>
      <c r="P3751" s="4">
        <v>450.67399999999998</v>
      </c>
      <c r="Q3751" s="4">
        <v>404.29</v>
      </c>
      <c r="R3751" s="4">
        <v>359.87799999999999</v>
      </c>
      <c r="S3751" s="4">
        <v>305.21600000000001</v>
      </c>
      <c r="T3751" s="4">
        <v>243.03100000000001</v>
      </c>
      <c r="U3751" s="4">
        <v>188.946</v>
      </c>
      <c r="V3751" s="4">
        <v>141.958</v>
      </c>
      <c r="W3751" s="4">
        <v>100.84699999999999</v>
      </c>
      <c r="X3751" s="4">
        <v>63.826999999999998</v>
      </c>
      <c r="Y3751" s="4">
        <v>30.254000000000001</v>
      </c>
      <c r="Z3751" s="4">
        <v>12.574999999999999</v>
      </c>
      <c r="AA3751" s="4">
        <v>2.3010000000000002</v>
      </c>
    </row>
    <row r="3752" spans="1:27" s="6" customFormat="1" x14ac:dyDescent="0.3">
      <c r="A3752" s="40">
        <v>3751</v>
      </c>
      <c r="B3752" s="18" t="s">
        <v>323</v>
      </c>
      <c r="C3752" s="43" t="s">
        <v>253</v>
      </c>
      <c r="D3752" s="41"/>
      <c r="E3752" s="41">
        <v>68</v>
      </c>
      <c r="F3752" s="41">
        <v>2045</v>
      </c>
      <c r="G3752" s="4">
        <v>581.596</v>
      </c>
      <c r="H3752" s="4">
        <v>586.64499999999998</v>
      </c>
      <c r="I3752" s="4">
        <v>590.34299999999996</v>
      </c>
      <c r="J3752" s="4">
        <v>589.41800000000001</v>
      </c>
      <c r="K3752" s="4">
        <v>580.80499999999995</v>
      </c>
      <c r="L3752" s="4">
        <v>565.12400000000002</v>
      </c>
      <c r="M3752" s="4">
        <v>542.99599999999998</v>
      </c>
      <c r="N3752" s="4">
        <v>533.50599999999997</v>
      </c>
      <c r="O3752" s="4">
        <v>517.25699999999995</v>
      </c>
      <c r="P3752" s="4">
        <v>488.90699999999998</v>
      </c>
      <c r="Q3752" s="4">
        <v>442.13299999999998</v>
      </c>
      <c r="R3752" s="4">
        <v>394.363</v>
      </c>
      <c r="S3752" s="4">
        <v>347.22300000000001</v>
      </c>
      <c r="T3752" s="4">
        <v>289.03199999999998</v>
      </c>
      <c r="U3752" s="4">
        <v>224.06100000000001</v>
      </c>
      <c r="V3752" s="4">
        <v>166.655</v>
      </c>
      <c r="W3752" s="4">
        <v>115.904</v>
      </c>
      <c r="X3752" s="4">
        <v>72.132999999999996</v>
      </c>
      <c r="Y3752" s="4">
        <v>38.781999999999996</v>
      </c>
      <c r="Z3752" s="4">
        <v>14.172000000000001</v>
      </c>
      <c r="AA3752" s="4">
        <v>2.8620000000000001</v>
      </c>
    </row>
    <row r="3753" spans="1:27" s="6" customFormat="1" x14ac:dyDescent="0.3">
      <c r="A3753" s="40">
        <v>3752</v>
      </c>
      <c r="B3753" s="18" t="s">
        <v>323</v>
      </c>
      <c r="C3753" s="43" t="s">
        <v>253</v>
      </c>
      <c r="D3753" s="41"/>
      <c r="E3753" s="41">
        <v>68</v>
      </c>
      <c r="F3753" s="41">
        <v>2050</v>
      </c>
      <c r="G3753" s="4">
        <v>571.55799999999999</v>
      </c>
      <c r="H3753" s="4">
        <v>577.76800000000003</v>
      </c>
      <c r="I3753" s="4">
        <v>583.85699999999997</v>
      </c>
      <c r="J3753" s="4">
        <v>586.52700000000004</v>
      </c>
      <c r="K3753" s="4">
        <v>584.28200000000004</v>
      </c>
      <c r="L3753" s="4">
        <v>575.33900000000006</v>
      </c>
      <c r="M3753" s="4">
        <v>559.95100000000002</v>
      </c>
      <c r="N3753" s="4">
        <v>537.85400000000004</v>
      </c>
      <c r="O3753" s="4">
        <v>527.68100000000004</v>
      </c>
      <c r="P3753" s="4">
        <v>510.202</v>
      </c>
      <c r="Q3753" s="4">
        <v>480.30700000000002</v>
      </c>
      <c r="R3753" s="4">
        <v>432.024</v>
      </c>
      <c r="S3753" s="4">
        <v>381.43200000000002</v>
      </c>
      <c r="T3753" s="4">
        <v>329.89299999999997</v>
      </c>
      <c r="U3753" s="4">
        <v>267.53500000000003</v>
      </c>
      <c r="V3753" s="4">
        <v>198.678</v>
      </c>
      <c r="W3753" s="4">
        <v>137.006</v>
      </c>
      <c r="X3753" s="4">
        <v>83.692999999999998</v>
      </c>
      <c r="Y3753" s="4">
        <v>44.213000000000001</v>
      </c>
      <c r="Z3753" s="4">
        <v>18.3</v>
      </c>
      <c r="AA3753" s="4">
        <v>3.3290000000000002</v>
      </c>
    </row>
    <row r="3754" spans="1:27" s="6" customFormat="1" x14ac:dyDescent="0.3">
      <c r="A3754" s="40">
        <v>3753</v>
      </c>
      <c r="B3754" s="18" t="s">
        <v>323</v>
      </c>
      <c r="C3754" s="43" t="s">
        <v>253</v>
      </c>
      <c r="D3754" s="41"/>
      <c r="E3754" s="41">
        <v>68</v>
      </c>
      <c r="F3754" s="41">
        <v>2055</v>
      </c>
      <c r="G3754" s="4">
        <v>560.24099999999999</v>
      </c>
      <c r="H3754" s="4">
        <v>568.21799999999996</v>
      </c>
      <c r="I3754" s="4">
        <v>575.23</v>
      </c>
      <c r="J3754" s="4">
        <v>580.31700000000001</v>
      </c>
      <c r="K3754" s="4">
        <v>581.72799999999995</v>
      </c>
      <c r="L3754" s="4">
        <v>579.13800000000003</v>
      </c>
      <c r="M3754" s="4">
        <v>570.45000000000005</v>
      </c>
      <c r="N3754" s="4">
        <v>555.05499999999995</v>
      </c>
      <c r="O3754" s="4">
        <v>532.38699999999994</v>
      </c>
      <c r="P3754" s="4">
        <v>520.98299999999995</v>
      </c>
      <c r="Q3754" s="4">
        <v>501.83</v>
      </c>
      <c r="R3754" s="4">
        <v>470.01400000000001</v>
      </c>
      <c r="S3754" s="4">
        <v>418.71100000000001</v>
      </c>
      <c r="T3754" s="4">
        <v>363.49400000000003</v>
      </c>
      <c r="U3754" s="4">
        <v>306.56400000000002</v>
      </c>
      <c r="V3754" s="4">
        <v>238.495</v>
      </c>
      <c r="W3754" s="4">
        <v>164.518</v>
      </c>
      <c r="X3754" s="4">
        <v>99.992999999999995</v>
      </c>
      <c r="Y3754" s="4">
        <v>51.853000000000002</v>
      </c>
      <c r="Z3754" s="4">
        <v>21.074999999999999</v>
      </c>
      <c r="AA3754" s="4">
        <v>4.3109999999999999</v>
      </c>
    </row>
    <row r="3755" spans="1:27" s="6" customFormat="1" x14ac:dyDescent="0.3">
      <c r="A3755" s="40">
        <v>3754</v>
      </c>
      <c r="B3755" s="18" t="s">
        <v>323</v>
      </c>
      <c r="C3755" s="43" t="s">
        <v>253</v>
      </c>
      <c r="D3755" s="41"/>
      <c r="E3755" s="41">
        <v>68</v>
      </c>
      <c r="F3755" s="41">
        <v>2060</v>
      </c>
      <c r="G3755" s="4">
        <v>547.93200000000002</v>
      </c>
      <c r="H3755" s="4">
        <v>557.31700000000001</v>
      </c>
      <c r="I3755" s="4">
        <v>565.904</v>
      </c>
      <c r="J3755" s="4">
        <v>571.94399999999996</v>
      </c>
      <c r="K3755" s="4">
        <v>575.84299999999996</v>
      </c>
      <c r="L3755" s="4">
        <v>576.92499999999995</v>
      </c>
      <c r="M3755" s="4">
        <v>574.55200000000002</v>
      </c>
      <c r="N3755" s="4">
        <v>565.83199999999999</v>
      </c>
      <c r="O3755" s="4">
        <v>549.84199999999998</v>
      </c>
      <c r="P3755" s="4">
        <v>526.09199999999998</v>
      </c>
      <c r="Q3755" s="4">
        <v>513.00900000000001</v>
      </c>
      <c r="R3755" s="4">
        <v>491.78</v>
      </c>
      <c r="S3755" s="4">
        <v>456.42399999999998</v>
      </c>
      <c r="T3755" s="4">
        <v>400.16500000000002</v>
      </c>
      <c r="U3755" s="4">
        <v>339.10199999999998</v>
      </c>
      <c r="V3755" s="4">
        <v>274.70999999999998</v>
      </c>
      <c r="W3755" s="4">
        <v>198.86099999999999</v>
      </c>
      <c r="X3755" s="4">
        <v>121.29</v>
      </c>
      <c r="Y3755" s="4">
        <v>62.591999999999999</v>
      </c>
      <c r="Z3755" s="4">
        <v>24.966999999999999</v>
      </c>
      <c r="AA3755" s="4">
        <v>5.1639999999999997</v>
      </c>
    </row>
    <row r="3756" spans="1:27" s="6" customFormat="1" x14ac:dyDescent="0.3">
      <c r="A3756" s="40">
        <v>3755</v>
      </c>
      <c r="B3756" s="18" t="s">
        <v>323</v>
      </c>
      <c r="C3756" s="43" t="s">
        <v>253</v>
      </c>
      <c r="D3756" s="41"/>
      <c r="E3756" s="41">
        <v>68</v>
      </c>
      <c r="F3756" s="41">
        <v>2065</v>
      </c>
      <c r="G3756" s="4">
        <v>534.21</v>
      </c>
      <c r="H3756" s="4">
        <v>545.36699999999996</v>
      </c>
      <c r="I3756" s="4">
        <v>555.202</v>
      </c>
      <c r="J3756" s="4">
        <v>562.86500000000001</v>
      </c>
      <c r="K3756" s="4">
        <v>567.78800000000001</v>
      </c>
      <c r="L3756" s="4">
        <v>571.36699999999996</v>
      </c>
      <c r="M3756" s="4">
        <v>572.64800000000002</v>
      </c>
      <c r="N3756" s="4">
        <v>570.226</v>
      </c>
      <c r="O3756" s="4">
        <v>560.90700000000004</v>
      </c>
      <c r="P3756" s="4">
        <v>543.81200000000001</v>
      </c>
      <c r="Q3756" s="4">
        <v>518.58500000000004</v>
      </c>
      <c r="R3756" s="4">
        <v>503.423</v>
      </c>
      <c r="S3756" s="4">
        <v>478.49</v>
      </c>
      <c r="T3756" s="4">
        <v>437.39600000000002</v>
      </c>
      <c r="U3756" s="4">
        <v>374.666</v>
      </c>
      <c r="V3756" s="4">
        <v>305.38499999999999</v>
      </c>
      <c r="W3756" s="4">
        <v>230.608</v>
      </c>
      <c r="X3756" s="4">
        <v>148.005</v>
      </c>
      <c r="Y3756" s="4">
        <v>76.668000000000006</v>
      </c>
      <c r="Z3756" s="4">
        <v>30.433</v>
      </c>
      <c r="AA3756" s="4">
        <v>6.2569999999999997</v>
      </c>
    </row>
    <row r="3757" spans="1:27" s="6" customFormat="1" x14ac:dyDescent="0.3">
      <c r="A3757" s="40">
        <v>3756</v>
      </c>
      <c r="B3757" s="18" t="s">
        <v>323</v>
      </c>
      <c r="C3757" s="43" t="s">
        <v>253</v>
      </c>
      <c r="D3757" s="41"/>
      <c r="E3757" s="41">
        <v>68</v>
      </c>
      <c r="F3757" s="41">
        <v>2070</v>
      </c>
      <c r="G3757" s="4">
        <v>520.25099999999998</v>
      </c>
      <c r="H3757" s="4">
        <v>531.96</v>
      </c>
      <c r="I3757" s="4">
        <v>543.43399999999997</v>
      </c>
      <c r="J3757" s="4">
        <v>552.41600000000005</v>
      </c>
      <c r="K3757" s="4">
        <v>559.01400000000001</v>
      </c>
      <c r="L3757" s="4">
        <v>563.62</v>
      </c>
      <c r="M3757" s="4">
        <v>567.39800000000002</v>
      </c>
      <c r="N3757" s="4">
        <v>568.63300000000004</v>
      </c>
      <c r="O3757" s="4">
        <v>565.62199999999996</v>
      </c>
      <c r="P3757" s="4">
        <v>555.19399999999996</v>
      </c>
      <c r="Q3757" s="4">
        <v>536.596</v>
      </c>
      <c r="R3757" s="4">
        <v>509.53300000000002</v>
      </c>
      <c r="S3757" s="4">
        <v>490.71899999999999</v>
      </c>
      <c r="T3757" s="4">
        <v>459.75599999999997</v>
      </c>
      <c r="U3757" s="4">
        <v>410.93400000000003</v>
      </c>
      <c r="V3757" s="4">
        <v>338.96899999999999</v>
      </c>
      <c r="W3757" s="4">
        <v>258.00099999999998</v>
      </c>
      <c r="X3757" s="4">
        <v>173.161</v>
      </c>
      <c r="Y3757" s="4">
        <v>94.421000000000006</v>
      </c>
      <c r="Z3757" s="4">
        <v>37.628999999999998</v>
      </c>
      <c r="AA3757" s="4">
        <v>7.7789999999999999</v>
      </c>
    </row>
    <row r="3758" spans="1:27" s="6" customFormat="1" x14ac:dyDescent="0.3">
      <c r="A3758" s="40">
        <v>3757</v>
      </c>
      <c r="B3758" s="18" t="s">
        <v>323</v>
      </c>
      <c r="C3758" s="43" t="s">
        <v>253</v>
      </c>
      <c r="D3758" s="41"/>
      <c r="E3758" s="41">
        <v>68</v>
      </c>
      <c r="F3758" s="41">
        <v>2075</v>
      </c>
      <c r="G3758" s="4">
        <v>506.20600000000002</v>
      </c>
      <c r="H3758" s="4">
        <v>518.26499999999999</v>
      </c>
      <c r="I3758" s="4">
        <v>530.197</v>
      </c>
      <c r="J3758" s="4">
        <v>540.85500000000002</v>
      </c>
      <c r="K3758" s="4">
        <v>548.84799999999996</v>
      </c>
      <c r="L3758" s="4">
        <v>555.149</v>
      </c>
      <c r="M3758" s="4">
        <v>559.92899999999997</v>
      </c>
      <c r="N3758" s="4">
        <v>563.70299999999997</v>
      </c>
      <c r="O3758" s="4">
        <v>564.38099999999997</v>
      </c>
      <c r="P3758" s="4">
        <v>560.26900000000001</v>
      </c>
      <c r="Q3758" s="4">
        <v>548.351</v>
      </c>
      <c r="R3758" s="4">
        <v>527.90499999999997</v>
      </c>
      <c r="S3758" s="4">
        <v>497.56700000000001</v>
      </c>
      <c r="T3758" s="4">
        <v>472.71899999999999</v>
      </c>
      <c r="U3758" s="4">
        <v>433.41899999999998</v>
      </c>
      <c r="V3758" s="4">
        <v>373.50400000000002</v>
      </c>
      <c r="W3758" s="4">
        <v>288.22899999999998</v>
      </c>
      <c r="X3758" s="4">
        <v>195.43199999999999</v>
      </c>
      <c r="Y3758" s="4">
        <v>111.504</v>
      </c>
      <c r="Z3758" s="4">
        <v>46.798000000000002</v>
      </c>
      <c r="AA3758" s="4">
        <v>9.84</v>
      </c>
    </row>
    <row r="3759" spans="1:27" s="6" customFormat="1" x14ac:dyDescent="0.3">
      <c r="A3759" s="40">
        <v>3758</v>
      </c>
      <c r="B3759" s="18" t="s">
        <v>323</v>
      </c>
      <c r="C3759" s="43" t="s">
        <v>253</v>
      </c>
      <c r="D3759" s="41"/>
      <c r="E3759" s="41">
        <v>68</v>
      </c>
      <c r="F3759" s="41">
        <v>2080</v>
      </c>
      <c r="G3759" s="4">
        <v>493.13400000000001</v>
      </c>
      <c r="H3759" s="4">
        <v>504.47800000000001</v>
      </c>
      <c r="I3759" s="4">
        <v>516.67700000000002</v>
      </c>
      <c r="J3759" s="4">
        <v>527.81500000000005</v>
      </c>
      <c r="K3759" s="4">
        <v>537.53800000000001</v>
      </c>
      <c r="L3759" s="4">
        <v>545.26</v>
      </c>
      <c r="M3759" s="4">
        <v>551.74800000000005</v>
      </c>
      <c r="N3759" s="4">
        <v>556.51400000000001</v>
      </c>
      <c r="O3759" s="4">
        <v>559.79399999999998</v>
      </c>
      <c r="P3759" s="4">
        <v>559.42399999999998</v>
      </c>
      <c r="Q3759" s="4">
        <v>553.87699999999995</v>
      </c>
      <c r="R3759" s="4">
        <v>540.09400000000005</v>
      </c>
      <c r="S3759" s="4">
        <v>516.34799999999996</v>
      </c>
      <c r="T3759" s="4">
        <v>480.505</v>
      </c>
      <c r="U3759" s="4">
        <v>447.10500000000002</v>
      </c>
      <c r="V3759" s="4">
        <v>395.64600000000002</v>
      </c>
      <c r="W3759" s="4">
        <v>319.50599999999997</v>
      </c>
      <c r="X3759" s="4">
        <v>220.14099999999999</v>
      </c>
      <c r="Y3759" s="4">
        <v>126.967</v>
      </c>
      <c r="Z3759" s="4">
        <v>55.798999999999999</v>
      </c>
      <c r="AA3759" s="4">
        <v>12.547000000000001</v>
      </c>
    </row>
    <row r="3760" spans="1:27" s="6" customFormat="1" x14ac:dyDescent="0.3">
      <c r="A3760" s="40">
        <v>3759</v>
      </c>
      <c r="B3760" s="18" t="s">
        <v>323</v>
      </c>
      <c r="C3760" s="43" t="s">
        <v>253</v>
      </c>
      <c r="D3760" s="41"/>
      <c r="E3760" s="41">
        <v>68</v>
      </c>
      <c r="F3760" s="41">
        <v>2085</v>
      </c>
      <c r="G3760" s="4">
        <v>480.36</v>
      </c>
      <c r="H3760" s="4">
        <v>491.59399999999999</v>
      </c>
      <c r="I3760" s="4">
        <v>503.005</v>
      </c>
      <c r="J3760" s="4">
        <v>514.51499999999999</v>
      </c>
      <c r="K3760" s="4">
        <v>524.82000000000005</v>
      </c>
      <c r="L3760" s="4">
        <v>534.29</v>
      </c>
      <c r="M3760" s="4">
        <v>542.11599999999999</v>
      </c>
      <c r="N3760" s="4">
        <v>548.66399999999999</v>
      </c>
      <c r="O3760" s="4">
        <v>552.91099999999994</v>
      </c>
      <c r="P3760" s="4">
        <v>555.298</v>
      </c>
      <c r="Q3760" s="4">
        <v>553.54</v>
      </c>
      <c r="R3760" s="4">
        <v>546.12599999999998</v>
      </c>
      <c r="S3760" s="4">
        <v>529.07500000000005</v>
      </c>
      <c r="T3760" s="4">
        <v>499.76799999999997</v>
      </c>
      <c r="U3760" s="4">
        <v>455.84199999999998</v>
      </c>
      <c r="V3760" s="4">
        <v>409.88799999999998</v>
      </c>
      <c r="W3760" s="4">
        <v>340.33600000000001</v>
      </c>
      <c r="X3760" s="4">
        <v>245.99600000000001</v>
      </c>
      <c r="Y3760" s="4">
        <v>144.28399999999999</v>
      </c>
      <c r="Z3760" s="4">
        <v>64.159000000000006</v>
      </c>
      <c r="AA3760" s="4">
        <v>15.484999999999999</v>
      </c>
    </row>
    <row r="3761" spans="1:27" s="6" customFormat="1" x14ac:dyDescent="0.3">
      <c r="A3761" s="40">
        <v>3760</v>
      </c>
      <c r="B3761" s="18" t="s">
        <v>323</v>
      </c>
      <c r="C3761" s="43" t="s">
        <v>253</v>
      </c>
      <c r="D3761" s="41"/>
      <c r="E3761" s="41">
        <v>68</v>
      </c>
      <c r="F3761" s="41">
        <v>2090</v>
      </c>
      <c r="G3761" s="4">
        <v>467.72899999999998</v>
      </c>
      <c r="H3761" s="4">
        <v>479.00299999999999</v>
      </c>
      <c r="I3761" s="4">
        <v>490.262</v>
      </c>
      <c r="J3761" s="4">
        <v>501.03699999999998</v>
      </c>
      <c r="K3761" s="4">
        <v>511.77800000000002</v>
      </c>
      <c r="L3761" s="4">
        <v>521.85799999999995</v>
      </c>
      <c r="M3761" s="4">
        <v>531.42899999999997</v>
      </c>
      <c r="N3761" s="4">
        <v>539.31399999999996</v>
      </c>
      <c r="O3761" s="4">
        <v>545.38699999999994</v>
      </c>
      <c r="P3761" s="4">
        <v>548.80899999999997</v>
      </c>
      <c r="Q3761" s="4">
        <v>549.89599999999996</v>
      </c>
      <c r="R3761" s="4">
        <v>546.35</v>
      </c>
      <c r="S3761" s="4">
        <v>535.77200000000005</v>
      </c>
      <c r="T3761" s="4">
        <v>513.178</v>
      </c>
      <c r="U3761" s="4">
        <v>475.48200000000003</v>
      </c>
      <c r="V3761" s="4">
        <v>419.56400000000002</v>
      </c>
      <c r="W3761" s="4">
        <v>354.57</v>
      </c>
      <c r="X3761" s="4">
        <v>264.06700000000001</v>
      </c>
      <c r="Y3761" s="4">
        <v>162.624</v>
      </c>
      <c r="Z3761" s="4">
        <v>73.626000000000005</v>
      </c>
      <c r="AA3761" s="4">
        <v>18.463000000000001</v>
      </c>
    </row>
    <row r="3762" spans="1:27" s="6" customFormat="1" x14ac:dyDescent="0.3">
      <c r="A3762" s="40">
        <v>3761</v>
      </c>
      <c r="B3762" s="18" t="s">
        <v>323</v>
      </c>
      <c r="C3762" s="43" t="s">
        <v>253</v>
      </c>
      <c r="D3762" s="41"/>
      <c r="E3762" s="41">
        <v>68</v>
      </c>
      <c r="F3762" s="41">
        <v>2095</v>
      </c>
      <c r="G3762" s="4">
        <v>455.536</v>
      </c>
      <c r="H3762" s="4">
        <v>466.53199999999998</v>
      </c>
      <c r="I3762" s="4">
        <v>477.803</v>
      </c>
      <c r="J3762" s="4">
        <v>488.47199999999998</v>
      </c>
      <c r="K3762" s="4">
        <v>498.55500000000001</v>
      </c>
      <c r="L3762" s="4">
        <v>509.08800000000002</v>
      </c>
      <c r="M3762" s="4">
        <v>519.26199999999994</v>
      </c>
      <c r="N3762" s="4">
        <v>528.89499999999998</v>
      </c>
      <c r="O3762" s="4">
        <v>536.34299999999996</v>
      </c>
      <c r="P3762" s="4">
        <v>541.65700000000004</v>
      </c>
      <c r="Q3762" s="4">
        <v>543.87400000000002</v>
      </c>
      <c r="R3762" s="4">
        <v>543.28499999999997</v>
      </c>
      <c r="S3762" s="4">
        <v>536.74599999999998</v>
      </c>
      <c r="T3762" s="4">
        <v>520.745</v>
      </c>
      <c r="U3762" s="4">
        <v>489.62799999999999</v>
      </c>
      <c r="V3762" s="4">
        <v>439.36500000000001</v>
      </c>
      <c r="W3762" s="4">
        <v>365.02300000000002</v>
      </c>
      <c r="X3762" s="4">
        <v>277.34500000000003</v>
      </c>
      <c r="Y3762" s="4">
        <v>176.23500000000001</v>
      </c>
      <c r="Z3762" s="4">
        <v>83.936999999999998</v>
      </c>
      <c r="AA3762" s="4">
        <v>21.907</v>
      </c>
    </row>
    <row r="3763" spans="1:27" s="6" customFormat="1" x14ac:dyDescent="0.3">
      <c r="A3763" s="40">
        <v>3762</v>
      </c>
      <c r="B3763" s="18" t="s">
        <v>323</v>
      </c>
      <c r="C3763" s="43" t="s">
        <v>253</v>
      </c>
      <c r="D3763" s="41"/>
      <c r="E3763" s="41">
        <v>68</v>
      </c>
      <c r="F3763" s="41">
        <v>2100</v>
      </c>
      <c r="G3763" s="4">
        <v>443.39</v>
      </c>
      <c r="H3763" s="4">
        <v>454.47699999999998</v>
      </c>
      <c r="I3763" s="4">
        <v>465.45600000000002</v>
      </c>
      <c r="J3763" s="4">
        <v>476.18900000000002</v>
      </c>
      <c r="K3763" s="4">
        <v>486.23</v>
      </c>
      <c r="L3763" s="4">
        <v>496.12700000000001</v>
      </c>
      <c r="M3763" s="4">
        <v>506.75099999999998</v>
      </c>
      <c r="N3763" s="4">
        <v>516.98500000000001</v>
      </c>
      <c r="O3763" s="4">
        <v>526.226</v>
      </c>
      <c r="P3763" s="4">
        <v>532.97500000000002</v>
      </c>
      <c r="Q3763" s="4">
        <v>537.178</v>
      </c>
      <c r="R3763" s="4">
        <v>537.84400000000005</v>
      </c>
      <c r="S3763" s="4">
        <v>534.46500000000003</v>
      </c>
      <c r="T3763" s="4">
        <v>522.74599999999998</v>
      </c>
      <c r="U3763" s="4">
        <v>498.24299999999999</v>
      </c>
      <c r="V3763" s="4">
        <v>454.21699999999998</v>
      </c>
      <c r="W3763" s="4">
        <v>384.459</v>
      </c>
      <c r="X3763" s="4">
        <v>287.89600000000002</v>
      </c>
      <c r="Y3763" s="4">
        <v>186.95</v>
      </c>
      <c r="Z3763" s="4">
        <v>92.088999999999999</v>
      </c>
      <c r="AA3763" s="4">
        <v>25.87</v>
      </c>
    </row>
    <row r="3764" spans="1:27" s="6" customFormat="1" x14ac:dyDescent="0.3">
      <c r="A3764" s="40">
        <v>3763</v>
      </c>
      <c r="B3764" s="18" t="s">
        <v>323</v>
      </c>
      <c r="C3764" s="43" t="s">
        <v>254</v>
      </c>
      <c r="D3764" s="41"/>
      <c r="E3764" s="41">
        <v>76</v>
      </c>
      <c r="F3764" s="41">
        <v>2015</v>
      </c>
      <c r="G3764" s="4">
        <v>7268.3590000000004</v>
      </c>
      <c r="H3764" s="4">
        <v>7410.277</v>
      </c>
      <c r="I3764" s="4">
        <v>8020.3019999999997</v>
      </c>
      <c r="J3764" s="4">
        <v>8551.1980000000003</v>
      </c>
      <c r="K3764" s="4">
        <v>8496.02</v>
      </c>
      <c r="L3764" s="4">
        <v>8691.83</v>
      </c>
      <c r="M3764" s="4">
        <v>8854.26</v>
      </c>
      <c r="N3764" s="4">
        <v>8116.7190000000001</v>
      </c>
      <c r="O3764" s="4">
        <v>7246.4560000000001</v>
      </c>
      <c r="P3764" s="4">
        <v>6813.43</v>
      </c>
      <c r="Q3764" s="4">
        <v>6285.25</v>
      </c>
      <c r="R3764" s="4">
        <v>5238.0209999999997</v>
      </c>
      <c r="S3764" s="4">
        <v>4291.1490000000003</v>
      </c>
      <c r="T3764" s="4">
        <v>3255.7280000000001</v>
      </c>
      <c r="U3764" s="4">
        <v>2337.3180000000002</v>
      </c>
      <c r="V3764" s="4">
        <v>1771.537</v>
      </c>
      <c r="W3764" s="4">
        <v>1096.29</v>
      </c>
      <c r="X3764" s="4">
        <v>628.077</v>
      </c>
      <c r="Y3764" s="4">
        <v>238.965</v>
      </c>
      <c r="Z3764" s="4">
        <v>59.13</v>
      </c>
      <c r="AA3764" s="4">
        <v>8.0869999999999997</v>
      </c>
    </row>
    <row r="3765" spans="1:27" s="6" customFormat="1" x14ac:dyDescent="0.3">
      <c r="A3765" s="40">
        <v>3764</v>
      </c>
      <c r="B3765" s="18" t="s">
        <v>323</v>
      </c>
      <c r="C3765" s="43" t="s">
        <v>254</v>
      </c>
      <c r="D3765" s="41"/>
      <c r="E3765" s="41">
        <v>76</v>
      </c>
      <c r="F3765" s="41">
        <v>2020</v>
      </c>
      <c r="G3765" s="4">
        <v>6974.8580000000002</v>
      </c>
      <c r="H3765" s="4">
        <v>7256.6959999999999</v>
      </c>
      <c r="I3765" s="4">
        <v>7402.4549999999999</v>
      </c>
      <c r="J3765" s="4">
        <v>8008.0839999999998</v>
      </c>
      <c r="K3765" s="4">
        <v>8532.5</v>
      </c>
      <c r="L3765" s="4">
        <v>8473.5840000000007</v>
      </c>
      <c r="M3765" s="4">
        <v>8660.1470000000008</v>
      </c>
      <c r="N3765" s="4">
        <v>8806.7469999999994</v>
      </c>
      <c r="O3765" s="4">
        <v>8054.7780000000002</v>
      </c>
      <c r="P3765" s="4">
        <v>7161.5839999999998</v>
      </c>
      <c r="Q3765" s="4">
        <v>6691.2139999999999</v>
      </c>
      <c r="R3765" s="4">
        <v>6122.5010000000002</v>
      </c>
      <c r="S3765" s="4">
        <v>5039.7489999999998</v>
      </c>
      <c r="T3765" s="4">
        <v>4045.701</v>
      </c>
      <c r="U3765" s="4">
        <v>2968.1750000000002</v>
      </c>
      <c r="V3765" s="4">
        <v>2016.393</v>
      </c>
      <c r="W3765" s="4">
        <v>1399.9459999999999</v>
      </c>
      <c r="X3765" s="4">
        <v>758.28099999999995</v>
      </c>
      <c r="Y3765" s="4">
        <v>358.46100000000001</v>
      </c>
      <c r="Z3765" s="4">
        <v>105.401</v>
      </c>
      <c r="AA3765" s="4">
        <v>18.82</v>
      </c>
    </row>
    <row r="3766" spans="1:27" s="6" customFormat="1" x14ac:dyDescent="0.3">
      <c r="A3766" s="40">
        <v>3765</v>
      </c>
      <c r="B3766" s="18" t="s">
        <v>323</v>
      </c>
      <c r="C3766" s="43" t="s">
        <v>254</v>
      </c>
      <c r="D3766" s="41"/>
      <c r="E3766" s="41">
        <v>76</v>
      </c>
      <c r="F3766" s="41">
        <v>2025</v>
      </c>
      <c r="G3766" s="4">
        <v>6627.8389999999999</v>
      </c>
      <c r="H3766" s="4">
        <v>6965.0780000000004</v>
      </c>
      <c r="I3766" s="4">
        <v>7249.9129999999996</v>
      </c>
      <c r="J3766" s="4">
        <v>7392.7910000000002</v>
      </c>
      <c r="K3766" s="4">
        <v>7992.8469999999998</v>
      </c>
      <c r="L3766" s="4">
        <v>8512.3469999999998</v>
      </c>
      <c r="M3766" s="4">
        <v>8445.6290000000008</v>
      </c>
      <c r="N3766" s="4">
        <v>8617.7749999999996</v>
      </c>
      <c r="O3766" s="4">
        <v>8744.7489999999998</v>
      </c>
      <c r="P3766" s="4">
        <v>7967.5450000000001</v>
      </c>
      <c r="Q3766" s="4">
        <v>7042.7730000000001</v>
      </c>
      <c r="R3766" s="4">
        <v>6530.9859999999999</v>
      </c>
      <c r="S3766" s="4">
        <v>5908.5410000000002</v>
      </c>
      <c r="T3766" s="4">
        <v>4773.7420000000002</v>
      </c>
      <c r="U3766" s="4">
        <v>3715.0639999999999</v>
      </c>
      <c r="V3766" s="4">
        <v>2588.85</v>
      </c>
      <c r="W3766" s="4">
        <v>1618.604</v>
      </c>
      <c r="X3766" s="4">
        <v>988.37699999999995</v>
      </c>
      <c r="Y3766" s="4">
        <v>443.35899999999998</v>
      </c>
      <c r="Z3766" s="4">
        <v>162.065</v>
      </c>
      <c r="AA3766" s="4">
        <v>35.286999999999999</v>
      </c>
    </row>
    <row r="3767" spans="1:27" s="6" customFormat="1" x14ac:dyDescent="0.3">
      <c r="A3767" s="40">
        <v>3766</v>
      </c>
      <c r="B3767" s="18" t="s">
        <v>323</v>
      </c>
      <c r="C3767" s="43" t="s">
        <v>254</v>
      </c>
      <c r="D3767" s="41"/>
      <c r="E3767" s="41">
        <v>76</v>
      </c>
      <c r="F3767" s="41">
        <v>2030</v>
      </c>
      <c r="G3767" s="4">
        <v>6296.0659999999998</v>
      </c>
      <c r="H3767" s="4">
        <v>6619.692</v>
      </c>
      <c r="I3767" s="4">
        <v>6959.3459999999995</v>
      </c>
      <c r="J3767" s="4">
        <v>7241.7179999999998</v>
      </c>
      <c r="K3767" s="4">
        <v>7380.6580000000004</v>
      </c>
      <c r="L3767" s="4">
        <v>7976.0630000000001</v>
      </c>
      <c r="M3767" s="4">
        <v>8486.8919999999998</v>
      </c>
      <c r="N3767" s="4">
        <v>8407.8040000000001</v>
      </c>
      <c r="O3767" s="4">
        <v>8561.9509999999991</v>
      </c>
      <c r="P3767" s="4">
        <v>8657.1640000000007</v>
      </c>
      <c r="Q3767" s="4">
        <v>7845.2020000000002</v>
      </c>
      <c r="R3767" s="4">
        <v>6886.7920000000004</v>
      </c>
      <c r="S3767" s="4">
        <v>6320.1809999999996</v>
      </c>
      <c r="T3767" s="4">
        <v>5620.3549999999996</v>
      </c>
      <c r="U3767" s="4">
        <v>4411.9970000000003</v>
      </c>
      <c r="V3767" s="4">
        <v>3272.0410000000002</v>
      </c>
      <c r="W3767" s="4">
        <v>2107.4270000000001</v>
      </c>
      <c r="X3767" s="4">
        <v>1164.069</v>
      </c>
      <c r="Y3767" s="4">
        <v>590.79100000000005</v>
      </c>
      <c r="Z3767" s="4">
        <v>205.108</v>
      </c>
      <c r="AA3767" s="4">
        <v>56.838999999999999</v>
      </c>
    </row>
    <row r="3768" spans="1:27" s="6" customFormat="1" x14ac:dyDescent="0.3">
      <c r="A3768" s="40">
        <v>3767</v>
      </c>
      <c r="B3768" s="18" t="s">
        <v>323</v>
      </c>
      <c r="C3768" s="43" t="s">
        <v>254</v>
      </c>
      <c r="D3768" s="41"/>
      <c r="E3768" s="41">
        <v>76</v>
      </c>
      <c r="F3768" s="41">
        <v>2035</v>
      </c>
      <c r="G3768" s="4">
        <v>6013.6220000000003</v>
      </c>
      <c r="H3768" s="4">
        <v>6288.96</v>
      </c>
      <c r="I3768" s="4">
        <v>6614.6390000000001</v>
      </c>
      <c r="J3768" s="4">
        <v>6951.4350000000004</v>
      </c>
      <c r="K3768" s="4">
        <v>7229.3990000000003</v>
      </c>
      <c r="L3768" s="4">
        <v>7365.1319999999996</v>
      </c>
      <c r="M3768" s="4">
        <v>7953.134</v>
      </c>
      <c r="N3768" s="4">
        <v>8451.277</v>
      </c>
      <c r="O3768" s="4">
        <v>8357.1470000000008</v>
      </c>
      <c r="P3768" s="4">
        <v>8482.4269999999997</v>
      </c>
      <c r="Q3768" s="4">
        <v>8534.0040000000008</v>
      </c>
      <c r="R3768" s="4">
        <v>7684.3729999999996</v>
      </c>
      <c r="S3768" s="4">
        <v>6681.4070000000002</v>
      </c>
      <c r="T3768" s="4">
        <v>6035.1710000000003</v>
      </c>
      <c r="U3768" s="4">
        <v>5224.9809999999998</v>
      </c>
      <c r="V3768" s="4">
        <v>3920.4690000000001</v>
      </c>
      <c r="W3768" s="4">
        <v>2697.7420000000002</v>
      </c>
      <c r="X3768" s="4">
        <v>1541.6030000000001</v>
      </c>
      <c r="Y3768" s="4">
        <v>710.30399999999997</v>
      </c>
      <c r="Z3768" s="4">
        <v>279.35599999999999</v>
      </c>
      <c r="AA3768" s="4">
        <v>76.472999999999999</v>
      </c>
    </row>
    <row r="3769" spans="1:27" s="6" customFormat="1" x14ac:dyDescent="0.3">
      <c r="A3769" s="40">
        <v>3768</v>
      </c>
      <c r="B3769" s="18" t="s">
        <v>323</v>
      </c>
      <c r="C3769" s="43" t="s">
        <v>254</v>
      </c>
      <c r="D3769" s="41"/>
      <c r="E3769" s="41">
        <v>76</v>
      </c>
      <c r="F3769" s="41">
        <v>2040</v>
      </c>
      <c r="G3769" s="4">
        <v>5765.62</v>
      </c>
      <c r="H3769" s="4">
        <v>6007.5020000000004</v>
      </c>
      <c r="I3769" s="4">
        <v>6284.6660000000002</v>
      </c>
      <c r="J3769" s="4">
        <v>6608.0069999999996</v>
      </c>
      <c r="K3769" s="4">
        <v>6940.8329999999996</v>
      </c>
      <c r="L3769" s="4">
        <v>7215.585</v>
      </c>
      <c r="M3769" s="4">
        <v>7345.8530000000001</v>
      </c>
      <c r="N3769" s="4">
        <v>7922.491</v>
      </c>
      <c r="O3769" s="4">
        <v>8404.3279999999995</v>
      </c>
      <c r="P3769" s="4">
        <v>8285.3799999999992</v>
      </c>
      <c r="Q3769" s="4">
        <v>8370.8310000000001</v>
      </c>
      <c r="R3769" s="4">
        <v>8372.1919999999991</v>
      </c>
      <c r="S3769" s="4">
        <v>7472.5630000000001</v>
      </c>
      <c r="T3769" s="4">
        <v>6402.4880000000003</v>
      </c>
      <c r="U3769" s="4">
        <v>5640.308</v>
      </c>
      <c r="V3769" s="4">
        <v>4679.8710000000001</v>
      </c>
      <c r="W3769" s="4">
        <v>3269.6010000000001</v>
      </c>
      <c r="X3769" s="4">
        <v>2003.989</v>
      </c>
      <c r="Y3769" s="4">
        <v>958.58399999999995</v>
      </c>
      <c r="Z3769" s="4">
        <v>342.77100000000002</v>
      </c>
      <c r="AA3769" s="4">
        <v>105.233</v>
      </c>
    </row>
    <row r="3770" spans="1:27" s="6" customFormat="1" x14ac:dyDescent="0.3">
      <c r="A3770" s="40">
        <v>3769</v>
      </c>
      <c r="B3770" s="18" t="s">
        <v>323</v>
      </c>
      <c r="C3770" s="43" t="s">
        <v>254</v>
      </c>
      <c r="D3770" s="41"/>
      <c r="E3770" s="41">
        <v>76</v>
      </c>
      <c r="F3770" s="41">
        <v>2045</v>
      </c>
      <c r="G3770" s="4">
        <v>5553.2830000000004</v>
      </c>
      <c r="H3770" s="4">
        <v>5760.3919999999998</v>
      </c>
      <c r="I3770" s="4">
        <v>6003.826</v>
      </c>
      <c r="J3770" s="4">
        <v>6279.0860000000002</v>
      </c>
      <c r="K3770" s="4">
        <v>6599.0349999999999</v>
      </c>
      <c r="L3770" s="4">
        <v>6928.857</v>
      </c>
      <c r="M3770" s="4">
        <v>7198.37</v>
      </c>
      <c r="N3770" s="4">
        <v>7320.01</v>
      </c>
      <c r="O3770" s="4">
        <v>7881.9840000000004</v>
      </c>
      <c r="P3770" s="4">
        <v>8337.7870000000003</v>
      </c>
      <c r="Q3770" s="4">
        <v>8184.75</v>
      </c>
      <c r="R3770" s="4">
        <v>8224.2520000000004</v>
      </c>
      <c r="S3770" s="4">
        <v>8159.0829999999996</v>
      </c>
      <c r="T3770" s="4">
        <v>7183.9290000000001</v>
      </c>
      <c r="U3770" s="4">
        <v>6012.7879999999996</v>
      </c>
      <c r="V3770" s="4">
        <v>5088.9250000000002</v>
      </c>
      <c r="W3770" s="4">
        <v>3944.4369999999999</v>
      </c>
      <c r="X3770" s="4">
        <v>2463.9050000000002</v>
      </c>
      <c r="Y3770" s="4">
        <v>1268.546</v>
      </c>
      <c r="Z3770" s="4">
        <v>471.77600000000001</v>
      </c>
      <c r="AA3770" s="4">
        <v>134.23500000000001</v>
      </c>
    </row>
    <row r="3771" spans="1:27" s="6" customFormat="1" x14ac:dyDescent="0.3">
      <c r="A3771" s="40">
        <v>3770</v>
      </c>
      <c r="B3771" s="18" t="s">
        <v>323</v>
      </c>
      <c r="C3771" s="43" t="s">
        <v>254</v>
      </c>
      <c r="D3771" s="41"/>
      <c r="E3771" s="41">
        <v>76</v>
      </c>
      <c r="F3771" s="41">
        <v>2050</v>
      </c>
      <c r="G3771" s="4">
        <v>5382.3689999999997</v>
      </c>
      <c r="H3771" s="4">
        <v>5548.6970000000001</v>
      </c>
      <c r="I3771" s="4">
        <v>5757.2179999999998</v>
      </c>
      <c r="J3771" s="4">
        <v>5999.1229999999996</v>
      </c>
      <c r="K3771" s="4">
        <v>6271.4920000000002</v>
      </c>
      <c r="L3771" s="4">
        <v>6588.7520000000004</v>
      </c>
      <c r="M3771" s="4">
        <v>6913.8069999999998</v>
      </c>
      <c r="N3771" s="4">
        <v>7175.1419999999998</v>
      </c>
      <c r="O3771" s="4">
        <v>7285.6790000000001</v>
      </c>
      <c r="P3771" s="4">
        <v>7824.4759999999997</v>
      </c>
      <c r="Q3771" s="4">
        <v>8244.4380000000001</v>
      </c>
      <c r="R3771" s="4">
        <v>8052.4769999999999</v>
      </c>
      <c r="S3771" s="4">
        <v>8031.1949999999997</v>
      </c>
      <c r="T3771" s="4">
        <v>7867.5910000000003</v>
      </c>
      <c r="U3771" s="4">
        <v>6777.05</v>
      </c>
      <c r="V3771" s="4">
        <v>5461.848</v>
      </c>
      <c r="W3771" s="4">
        <v>4331.701</v>
      </c>
      <c r="X3771" s="4">
        <v>3012.8409999999999</v>
      </c>
      <c r="Y3771" s="4">
        <v>1586.4839999999999</v>
      </c>
      <c r="Z3771" s="4">
        <v>636.404</v>
      </c>
      <c r="AA3771" s="4">
        <v>183.99100000000001</v>
      </c>
    </row>
    <row r="3772" spans="1:27" s="6" customFormat="1" x14ac:dyDescent="0.3">
      <c r="A3772" s="40">
        <v>3771</v>
      </c>
      <c r="B3772" s="18" t="s">
        <v>323</v>
      </c>
      <c r="C3772" s="43" t="s">
        <v>254</v>
      </c>
      <c r="D3772" s="41"/>
      <c r="E3772" s="41">
        <v>76</v>
      </c>
      <c r="F3772" s="41">
        <v>2055</v>
      </c>
      <c r="G3772" s="4">
        <v>5207.0069999999996</v>
      </c>
      <c r="H3772" s="4">
        <v>5378.2979999999998</v>
      </c>
      <c r="I3772" s="4">
        <v>5545.9160000000002</v>
      </c>
      <c r="J3772" s="4">
        <v>5753.1629999999996</v>
      </c>
      <c r="K3772" s="4">
        <v>5992.64</v>
      </c>
      <c r="L3772" s="4">
        <v>6262.5940000000001</v>
      </c>
      <c r="M3772" s="4">
        <v>6575.6279999999997</v>
      </c>
      <c r="N3772" s="4">
        <v>6893.36</v>
      </c>
      <c r="O3772" s="4">
        <v>7144.1350000000002</v>
      </c>
      <c r="P3772" s="4">
        <v>7236.68</v>
      </c>
      <c r="Q3772" s="4">
        <v>7743.6840000000002</v>
      </c>
      <c r="R3772" s="4">
        <v>8121.5029999999997</v>
      </c>
      <c r="S3772" s="4">
        <v>7878.1890000000003</v>
      </c>
      <c r="T3772" s="4">
        <v>7766.0330000000004</v>
      </c>
      <c r="U3772" s="4">
        <v>7453.4579999999996</v>
      </c>
      <c r="V3772" s="4">
        <v>6195.8609999999999</v>
      </c>
      <c r="W3772" s="4">
        <v>4693.701</v>
      </c>
      <c r="X3772" s="4">
        <v>3353.386</v>
      </c>
      <c r="Y3772" s="4">
        <v>1974.345</v>
      </c>
      <c r="Z3772" s="4">
        <v>812.61300000000006</v>
      </c>
      <c r="AA3772" s="4">
        <v>253.20699999999999</v>
      </c>
    </row>
    <row r="3773" spans="1:27" s="6" customFormat="1" x14ac:dyDescent="0.3">
      <c r="A3773" s="40">
        <v>3772</v>
      </c>
      <c r="B3773" s="18" t="s">
        <v>323</v>
      </c>
      <c r="C3773" s="43" t="s">
        <v>254</v>
      </c>
      <c r="D3773" s="41"/>
      <c r="E3773" s="41">
        <v>76</v>
      </c>
      <c r="F3773" s="41">
        <v>2060</v>
      </c>
      <c r="G3773" s="4">
        <v>5035.0339999999997</v>
      </c>
      <c r="H3773" s="4">
        <v>5203.4319999999998</v>
      </c>
      <c r="I3773" s="4">
        <v>5375.8680000000004</v>
      </c>
      <c r="J3773" s="4">
        <v>5542.3879999999999</v>
      </c>
      <c r="K3773" s="4">
        <v>5747.567</v>
      </c>
      <c r="L3773" s="4">
        <v>5984.9129999999996</v>
      </c>
      <c r="M3773" s="4">
        <v>6251.183</v>
      </c>
      <c r="N3773" s="4">
        <v>6557.7569999999996</v>
      </c>
      <c r="O3773" s="4">
        <v>6865.9139999999998</v>
      </c>
      <c r="P3773" s="4">
        <v>7099.7979999999998</v>
      </c>
      <c r="Q3773" s="4">
        <v>7167.75</v>
      </c>
      <c r="R3773" s="4">
        <v>7637.1210000000001</v>
      </c>
      <c r="S3773" s="4">
        <v>7959.36</v>
      </c>
      <c r="T3773" s="4">
        <v>7637.5360000000001</v>
      </c>
      <c r="U3773" s="4">
        <v>7385.4359999999997</v>
      </c>
      <c r="V3773" s="4">
        <v>6853.9870000000001</v>
      </c>
      <c r="W3773" s="4">
        <v>5370.7039999999997</v>
      </c>
      <c r="X3773" s="4">
        <v>3678.3130000000001</v>
      </c>
      <c r="Y3773" s="4">
        <v>2233.3220000000001</v>
      </c>
      <c r="Z3773" s="4">
        <v>1031.0619999999999</v>
      </c>
      <c r="AA3773" s="4">
        <v>334.17700000000002</v>
      </c>
    </row>
    <row r="3774" spans="1:27" s="6" customFormat="1" x14ac:dyDescent="0.3">
      <c r="A3774" s="40">
        <v>3773</v>
      </c>
      <c r="B3774" s="18" t="s">
        <v>323</v>
      </c>
      <c r="C3774" s="43" t="s">
        <v>254</v>
      </c>
      <c r="D3774" s="41"/>
      <c r="E3774" s="41">
        <v>76</v>
      </c>
      <c r="F3774" s="41">
        <v>2065</v>
      </c>
      <c r="G3774" s="4">
        <v>4877.3230000000003</v>
      </c>
      <c r="H3774" s="4">
        <v>5031.8249999999998</v>
      </c>
      <c r="I3774" s="4">
        <v>5201.2879999999996</v>
      </c>
      <c r="J3774" s="4">
        <v>5372.8119999999999</v>
      </c>
      <c r="K3774" s="4">
        <v>5537.5339999999997</v>
      </c>
      <c r="L3774" s="4">
        <v>5740.8320000000003</v>
      </c>
      <c r="M3774" s="4">
        <v>5974.9579999999996</v>
      </c>
      <c r="N3774" s="4">
        <v>6235.6289999999999</v>
      </c>
      <c r="O3774" s="4">
        <v>6533.81</v>
      </c>
      <c r="P3774" s="4">
        <v>6826.7309999999998</v>
      </c>
      <c r="Q3774" s="4">
        <v>7037.5609999999997</v>
      </c>
      <c r="R3774" s="4">
        <v>7076.9989999999998</v>
      </c>
      <c r="S3774" s="4">
        <v>7496.7910000000002</v>
      </c>
      <c r="T3774" s="4">
        <v>7734.8519999999999</v>
      </c>
      <c r="U3774" s="4">
        <v>7289.51</v>
      </c>
      <c r="V3774" s="4">
        <v>6828.8069999999998</v>
      </c>
      <c r="W3774" s="4">
        <v>5990.1170000000002</v>
      </c>
      <c r="X3774" s="4">
        <v>4258.4290000000001</v>
      </c>
      <c r="Y3774" s="4">
        <v>2488.5639999999999</v>
      </c>
      <c r="Z3774" s="4">
        <v>1188.93</v>
      </c>
      <c r="AA3774" s="4">
        <v>435.03300000000002</v>
      </c>
    </row>
    <row r="3775" spans="1:27" s="6" customFormat="1" x14ac:dyDescent="0.3">
      <c r="A3775" s="40">
        <v>3774</v>
      </c>
      <c r="B3775" s="18" t="s">
        <v>323</v>
      </c>
      <c r="C3775" s="43" t="s">
        <v>254</v>
      </c>
      <c r="D3775" s="41"/>
      <c r="E3775" s="41">
        <v>76</v>
      </c>
      <c r="F3775" s="41">
        <v>2070</v>
      </c>
      <c r="G3775" s="4">
        <v>4733.3530000000001</v>
      </c>
      <c r="H3775" s="4">
        <v>4874.5039999999999</v>
      </c>
      <c r="I3775" s="4">
        <v>5029.9489999999996</v>
      </c>
      <c r="J3775" s="4">
        <v>5198.63</v>
      </c>
      <c r="K3775" s="4">
        <v>5368.567</v>
      </c>
      <c r="L3775" s="4">
        <v>5531.6360000000004</v>
      </c>
      <c r="M3775" s="4">
        <v>5732.134</v>
      </c>
      <c r="N3775" s="4">
        <v>5961.3980000000001</v>
      </c>
      <c r="O3775" s="4">
        <v>6214.7870000000003</v>
      </c>
      <c r="P3775" s="4">
        <v>6499.6559999999999</v>
      </c>
      <c r="Q3775" s="4">
        <v>6771.9390000000003</v>
      </c>
      <c r="R3775" s="4">
        <v>6955.8469999999998</v>
      </c>
      <c r="S3775" s="4">
        <v>6957.7179999999998</v>
      </c>
      <c r="T3775" s="4">
        <v>7302.0479999999998</v>
      </c>
      <c r="U3775" s="4">
        <v>7407.76</v>
      </c>
      <c r="V3775" s="4">
        <v>6775.3909999999996</v>
      </c>
      <c r="W3775" s="4">
        <v>6015.16</v>
      </c>
      <c r="X3775" s="4">
        <v>4803.7150000000001</v>
      </c>
      <c r="Y3775" s="4">
        <v>2925.8809999999999</v>
      </c>
      <c r="Z3775" s="4">
        <v>1350.5170000000001</v>
      </c>
      <c r="AA3775" s="4">
        <v>526.18100000000004</v>
      </c>
    </row>
    <row r="3776" spans="1:27" s="6" customFormat="1" x14ac:dyDescent="0.3">
      <c r="A3776" s="40">
        <v>3775</v>
      </c>
      <c r="B3776" s="18" t="s">
        <v>323</v>
      </c>
      <c r="C3776" s="43" t="s">
        <v>254</v>
      </c>
      <c r="D3776" s="41"/>
      <c r="E3776" s="41">
        <v>76</v>
      </c>
      <c r="F3776" s="41">
        <v>2075</v>
      </c>
      <c r="G3776" s="4">
        <v>4610.6220000000003</v>
      </c>
      <c r="H3776" s="4">
        <v>4730.8</v>
      </c>
      <c r="I3776" s="4">
        <v>4872.8320000000003</v>
      </c>
      <c r="J3776" s="4">
        <v>5027.6679999999997</v>
      </c>
      <c r="K3776" s="4">
        <v>5194.9669999999996</v>
      </c>
      <c r="L3776" s="4">
        <v>5363.3639999999996</v>
      </c>
      <c r="M3776" s="4">
        <v>5524.0159999999996</v>
      </c>
      <c r="N3776" s="4">
        <v>5720.2650000000003</v>
      </c>
      <c r="O3776" s="4">
        <v>5943.1980000000003</v>
      </c>
      <c r="P3776" s="4">
        <v>6185.0969999999998</v>
      </c>
      <c r="Q3776" s="4">
        <v>6451.91</v>
      </c>
      <c r="R3776" s="4">
        <v>6699.8739999999998</v>
      </c>
      <c r="S3776" s="4">
        <v>6848.415</v>
      </c>
      <c r="T3776" s="4">
        <v>6791.3829999999998</v>
      </c>
      <c r="U3776" s="4">
        <v>7015.4579999999996</v>
      </c>
      <c r="V3776" s="4">
        <v>6918.6350000000002</v>
      </c>
      <c r="W3776" s="4">
        <v>6011.7420000000002</v>
      </c>
      <c r="X3776" s="4">
        <v>4875.2870000000003</v>
      </c>
      <c r="Y3776" s="4">
        <v>3349.1970000000001</v>
      </c>
      <c r="Z3776" s="4">
        <v>1617.5740000000001</v>
      </c>
      <c r="AA3776" s="4">
        <v>618.22199999999998</v>
      </c>
    </row>
    <row r="3777" spans="1:27" s="6" customFormat="1" x14ac:dyDescent="0.3">
      <c r="A3777" s="40">
        <v>3776</v>
      </c>
      <c r="B3777" s="18" t="s">
        <v>323</v>
      </c>
      <c r="C3777" s="43" t="s">
        <v>254</v>
      </c>
      <c r="D3777" s="41"/>
      <c r="E3777" s="41">
        <v>76</v>
      </c>
      <c r="F3777" s="41">
        <v>2080</v>
      </c>
      <c r="G3777" s="4">
        <v>4499.4780000000001</v>
      </c>
      <c r="H3777" s="4">
        <v>4608.3670000000002</v>
      </c>
      <c r="I3777" s="4">
        <v>4729.317</v>
      </c>
      <c r="J3777" s="4">
        <v>4870.8490000000002</v>
      </c>
      <c r="K3777" s="4">
        <v>5024.5020000000004</v>
      </c>
      <c r="L3777" s="4">
        <v>5190.4250000000002</v>
      </c>
      <c r="M3777" s="4">
        <v>5356.6530000000002</v>
      </c>
      <c r="N3777" s="4">
        <v>5513.6719999999996</v>
      </c>
      <c r="O3777" s="4">
        <v>5704.3969999999999</v>
      </c>
      <c r="P3777" s="4">
        <v>5917.3590000000004</v>
      </c>
      <c r="Q3777" s="4">
        <v>6143.7389999999996</v>
      </c>
      <c r="R3777" s="4">
        <v>6389.3130000000001</v>
      </c>
      <c r="S3777" s="4">
        <v>6605.4409999999998</v>
      </c>
      <c r="T3777" s="4">
        <v>6698.1819999999998</v>
      </c>
      <c r="U3777" s="4">
        <v>6544.665</v>
      </c>
      <c r="V3777" s="4">
        <v>6582.6819999999998</v>
      </c>
      <c r="W3777" s="4">
        <v>6182.36</v>
      </c>
      <c r="X3777" s="4">
        <v>4923.5559999999996</v>
      </c>
      <c r="Y3777" s="4">
        <v>3449.0210000000002</v>
      </c>
      <c r="Z3777" s="4">
        <v>1886.837</v>
      </c>
      <c r="AA3777" s="4">
        <v>749.52800000000002</v>
      </c>
    </row>
    <row r="3778" spans="1:27" s="6" customFormat="1" x14ac:dyDescent="0.3">
      <c r="A3778" s="40">
        <v>3777</v>
      </c>
      <c r="B3778" s="18" t="s">
        <v>323</v>
      </c>
      <c r="C3778" s="43" t="s">
        <v>254</v>
      </c>
      <c r="D3778" s="41"/>
      <c r="E3778" s="41">
        <v>76</v>
      </c>
      <c r="F3778" s="41">
        <v>2085</v>
      </c>
      <c r="G3778" s="4">
        <v>4388.4579999999996</v>
      </c>
      <c r="H3778" s="4">
        <v>4497.4040000000005</v>
      </c>
      <c r="I3778" s="4">
        <v>4607.0550000000003</v>
      </c>
      <c r="J3778" s="4">
        <v>4727.6109999999999</v>
      </c>
      <c r="K3778" s="4">
        <v>4868.0940000000001</v>
      </c>
      <c r="L3778" s="4">
        <v>5020.5370000000003</v>
      </c>
      <c r="M3778" s="4">
        <v>5184.5349999999999</v>
      </c>
      <c r="N3778" s="4">
        <v>5347.5190000000002</v>
      </c>
      <c r="O3778" s="4">
        <v>5499.7489999999998</v>
      </c>
      <c r="P3778" s="4">
        <v>5681.8720000000003</v>
      </c>
      <c r="Q3778" s="4">
        <v>5881.3389999999999</v>
      </c>
      <c r="R3778" s="4">
        <v>6089.4170000000004</v>
      </c>
      <c r="S3778" s="4">
        <v>6307.1779999999999</v>
      </c>
      <c r="T3778" s="4">
        <v>6472.56</v>
      </c>
      <c r="U3778" s="4">
        <v>6472.8670000000002</v>
      </c>
      <c r="V3778" s="4">
        <v>6167.308</v>
      </c>
      <c r="W3778" s="4">
        <v>5920.799</v>
      </c>
      <c r="X3778" s="4">
        <v>5112.75</v>
      </c>
      <c r="Y3778" s="4">
        <v>3531.57</v>
      </c>
      <c r="Z3778" s="4">
        <v>1978.6</v>
      </c>
      <c r="AA3778" s="4">
        <v>899.18499999999995</v>
      </c>
    </row>
    <row r="3779" spans="1:27" s="6" customFormat="1" x14ac:dyDescent="0.3">
      <c r="A3779" s="40">
        <v>3778</v>
      </c>
      <c r="B3779" s="18" t="s">
        <v>323</v>
      </c>
      <c r="C3779" s="43" t="s">
        <v>254</v>
      </c>
      <c r="D3779" s="41"/>
      <c r="E3779" s="41">
        <v>76</v>
      </c>
      <c r="F3779" s="41">
        <v>2090</v>
      </c>
      <c r="G3779" s="4">
        <v>4277.5739999999996</v>
      </c>
      <c r="H3779" s="4">
        <v>4386.6059999999998</v>
      </c>
      <c r="I3779" s="4">
        <v>4496.2550000000001</v>
      </c>
      <c r="J3779" s="4">
        <v>4605.5569999999998</v>
      </c>
      <c r="K3779" s="4">
        <v>4725.2370000000001</v>
      </c>
      <c r="L3779" s="4">
        <v>4864.6130000000003</v>
      </c>
      <c r="M3779" s="4">
        <v>5015.3720000000003</v>
      </c>
      <c r="N3779" s="4">
        <v>5176.5649999999996</v>
      </c>
      <c r="O3779" s="4">
        <v>5335.3410000000003</v>
      </c>
      <c r="P3779" s="4">
        <v>5480.0619999999999</v>
      </c>
      <c r="Q3779" s="4">
        <v>5650.5810000000001</v>
      </c>
      <c r="R3779" s="4">
        <v>5834.2169999999996</v>
      </c>
      <c r="S3779" s="4">
        <v>6018.3829999999998</v>
      </c>
      <c r="T3779" s="4">
        <v>6191.2709999999997</v>
      </c>
      <c r="U3779" s="4">
        <v>6271.6639999999998</v>
      </c>
      <c r="V3779" s="4">
        <v>6124.9570000000003</v>
      </c>
      <c r="W3779" s="4">
        <v>5582.7139999999999</v>
      </c>
      <c r="X3779" s="4">
        <v>4943.8670000000002</v>
      </c>
      <c r="Y3779" s="4">
        <v>3718.5030000000002</v>
      </c>
      <c r="Z3779" s="4">
        <v>2063.9899999999998</v>
      </c>
      <c r="AA3779" s="4">
        <v>999.51199999999994</v>
      </c>
    </row>
    <row r="3780" spans="1:27" s="6" customFormat="1" x14ac:dyDescent="0.3">
      <c r="A3780" s="40">
        <v>3779</v>
      </c>
      <c r="B3780" s="18" t="s">
        <v>323</v>
      </c>
      <c r="C3780" s="43" t="s">
        <v>254</v>
      </c>
      <c r="D3780" s="41"/>
      <c r="E3780" s="41">
        <v>76</v>
      </c>
      <c r="F3780" s="41">
        <v>2095</v>
      </c>
      <c r="G3780" s="4">
        <v>4175.51</v>
      </c>
      <c r="H3780" s="4">
        <v>4275.8959999999997</v>
      </c>
      <c r="I3780" s="4">
        <v>4385.5709999999999</v>
      </c>
      <c r="J3780" s="4">
        <v>4494.9539999999997</v>
      </c>
      <c r="K3780" s="4">
        <v>4603.4870000000001</v>
      </c>
      <c r="L3780" s="4">
        <v>4722.2070000000003</v>
      </c>
      <c r="M3780" s="4">
        <v>4860.1229999999996</v>
      </c>
      <c r="N3780" s="4">
        <v>5008.45</v>
      </c>
      <c r="O3780" s="4">
        <v>5165.9059999999999</v>
      </c>
      <c r="P3780" s="4">
        <v>5318.1049999999996</v>
      </c>
      <c r="Q3780" s="4">
        <v>5452.835</v>
      </c>
      <c r="R3780" s="4">
        <v>5609.6559999999999</v>
      </c>
      <c r="S3780" s="4">
        <v>5772.634</v>
      </c>
      <c r="T3780" s="4">
        <v>5917.7129999999997</v>
      </c>
      <c r="U3780" s="4">
        <v>6014.52</v>
      </c>
      <c r="V3780" s="4">
        <v>5958.4629999999997</v>
      </c>
      <c r="W3780" s="4">
        <v>5579.5339999999997</v>
      </c>
      <c r="X3780" s="4">
        <v>4707.0649999999996</v>
      </c>
      <c r="Y3780" s="4">
        <v>3647.6840000000002</v>
      </c>
      <c r="Z3780" s="4">
        <v>2216.7109999999998</v>
      </c>
      <c r="AA3780" s="4">
        <v>1086.134</v>
      </c>
    </row>
    <row r="3781" spans="1:27" s="6" customFormat="1" x14ac:dyDescent="0.3">
      <c r="A3781" s="40">
        <v>3780</v>
      </c>
      <c r="B3781" s="18" t="s">
        <v>323</v>
      </c>
      <c r="C3781" s="43" t="s">
        <v>254</v>
      </c>
      <c r="D3781" s="41"/>
      <c r="E3781" s="41">
        <v>76</v>
      </c>
      <c r="F3781" s="41">
        <v>2100</v>
      </c>
      <c r="G3781" s="4">
        <v>4078.1179999999999</v>
      </c>
      <c r="H3781" s="4">
        <v>4173.99</v>
      </c>
      <c r="I3781" s="4">
        <v>4274.9650000000001</v>
      </c>
      <c r="J3781" s="4">
        <v>4384.4579999999996</v>
      </c>
      <c r="K3781" s="4">
        <v>4493.1210000000001</v>
      </c>
      <c r="L3781" s="4">
        <v>4600.8239999999996</v>
      </c>
      <c r="M3781" s="4">
        <v>4718.2510000000002</v>
      </c>
      <c r="N3781" s="4">
        <v>4854.08</v>
      </c>
      <c r="O3781" s="4">
        <v>4999.1809999999996</v>
      </c>
      <c r="P3781" s="4">
        <v>5150.9160000000002</v>
      </c>
      <c r="Q3781" s="4">
        <v>5294.2860000000001</v>
      </c>
      <c r="R3781" s="4">
        <v>5417.2120000000004</v>
      </c>
      <c r="S3781" s="4">
        <v>5556.1639999999998</v>
      </c>
      <c r="T3781" s="4">
        <v>5684.7309999999998</v>
      </c>
      <c r="U3781" s="4">
        <v>5762.2060000000001</v>
      </c>
      <c r="V3781" s="4">
        <v>5735.0919999999996</v>
      </c>
      <c r="W3781" s="4">
        <v>5459.2060000000001</v>
      </c>
      <c r="X3781" s="4">
        <v>4746.6769999999997</v>
      </c>
      <c r="Y3781" s="4">
        <v>3519.614</v>
      </c>
      <c r="Z3781" s="4">
        <v>2215.4949999999999</v>
      </c>
      <c r="AA3781" s="4">
        <v>1194.4739999999999</v>
      </c>
    </row>
    <row r="3782" spans="1:27" s="6" customFormat="1" x14ac:dyDescent="0.3">
      <c r="A3782" s="40">
        <v>3781</v>
      </c>
      <c r="B3782" s="18" t="s">
        <v>323</v>
      </c>
      <c r="C3782" s="43" t="s">
        <v>255</v>
      </c>
      <c r="D3782" s="41"/>
      <c r="E3782" s="41">
        <v>152</v>
      </c>
      <c r="F3782" s="41">
        <v>2015</v>
      </c>
      <c r="G3782" s="4">
        <v>587.1</v>
      </c>
      <c r="H3782" s="4">
        <v>610.61400000000003</v>
      </c>
      <c r="I3782" s="4">
        <v>618.255</v>
      </c>
      <c r="J3782" s="4">
        <v>651.73199999999997</v>
      </c>
      <c r="K3782" s="4">
        <v>692.20899999999995</v>
      </c>
      <c r="L3782" s="4">
        <v>707.52800000000002</v>
      </c>
      <c r="M3782" s="4">
        <v>652.07000000000005</v>
      </c>
      <c r="N3782" s="4">
        <v>611.96900000000005</v>
      </c>
      <c r="O3782" s="4">
        <v>616.82799999999997</v>
      </c>
      <c r="P3782" s="4">
        <v>625.89599999999996</v>
      </c>
      <c r="Q3782" s="4">
        <v>576.80200000000002</v>
      </c>
      <c r="R3782" s="4">
        <v>510.40100000000001</v>
      </c>
      <c r="S3782" s="4">
        <v>437.35500000000002</v>
      </c>
      <c r="T3782" s="4">
        <v>330.46899999999999</v>
      </c>
      <c r="U3782" s="4">
        <v>266.32499999999999</v>
      </c>
      <c r="V3782" s="4">
        <v>189.935</v>
      </c>
      <c r="W3782" s="4">
        <v>137.92400000000001</v>
      </c>
      <c r="X3782" s="4">
        <v>85.453999999999994</v>
      </c>
      <c r="Y3782" s="4">
        <v>39.893000000000001</v>
      </c>
      <c r="Z3782" s="4">
        <v>13.835000000000001</v>
      </c>
      <c r="AA3782" s="4">
        <v>3.577</v>
      </c>
    </row>
    <row r="3783" spans="1:27" s="6" customFormat="1" x14ac:dyDescent="0.3">
      <c r="A3783" s="40">
        <v>3782</v>
      </c>
      <c r="B3783" s="18" t="s">
        <v>323</v>
      </c>
      <c r="C3783" s="43" t="s">
        <v>255</v>
      </c>
      <c r="D3783" s="41"/>
      <c r="E3783" s="41">
        <v>152</v>
      </c>
      <c r="F3783" s="41">
        <v>2020</v>
      </c>
      <c r="G3783" s="4">
        <v>577.79999999999995</v>
      </c>
      <c r="H3783" s="4">
        <v>588.92200000000003</v>
      </c>
      <c r="I3783" s="4">
        <v>613.16099999999994</v>
      </c>
      <c r="J3783" s="4">
        <v>621.41600000000005</v>
      </c>
      <c r="K3783" s="4">
        <v>656.16399999999999</v>
      </c>
      <c r="L3783" s="4">
        <v>697.06200000000001</v>
      </c>
      <c r="M3783" s="4">
        <v>711.67899999999997</v>
      </c>
      <c r="N3783" s="4">
        <v>654.68700000000001</v>
      </c>
      <c r="O3783" s="4">
        <v>612.50400000000002</v>
      </c>
      <c r="P3783" s="4">
        <v>614.54600000000005</v>
      </c>
      <c r="Q3783" s="4">
        <v>619.99900000000002</v>
      </c>
      <c r="R3783" s="4">
        <v>566.83000000000004</v>
      </c>
      <c r="S3783" s="4">
        <v>495.54700000000003</v>
      </c>
      <c r="T3783" s="4">
        <v>416.56299999999999</v>
      </c>
      <c r="U3783" s="4">
        <v>305.488</v>
      </c>
      <c r="V3783" s="4">
        <v>234.83500000000001</v>
      </c>
      <c r="W3783" s="4">
        <v>155.41300000000001</v>
      </c>
      <c r="X3783" s="4">
        <v>100.104</v>
      </c>
      <c r="Y3783" s="4">
        <v>51.395000000000003</v>
      </c>
      <c r="Z3783" s="4">
        <v>18.16</v>
      </c>
      <c r="AA3783" s="4">
        <v>5.0679999999999996</v>
      </c>
    </row>
    <row r="3784" spans="1:27" s="6" customFormat="1" x14ac:dyDescent="0.3">
      <c r="A3784" s="40">
        <v>3783</v>
      </c>
      <c r="B3784" s="18" t="s">
        <v>323</v>
      </c>
      <c r="C3784" s="43" t="s">
        <v>255</v>
      </c>
      <c r="D3784" s="41"/>
      <c r="E3784" s="41">
        <v>152</v>
      </c>
      <c r="F3784" s="41">
        <v>2025</v>
      </c>
      <c r="G3784" s="4">
        <v>566.46600000000001</v>
      </c>
      <c r="H3784" s="4">
        <v>579.43200000000002</v>
      </c>
      <c r="I3784" s="4">
        <v>591.19899999999996</v>
      </c>
      <c r="J3784" s="4">
        <v>615.97199999999998</v>
      </c>
      <c r="K3784" s="4">
        <v>625.37099999999998</v>
      </c>
      <c r="L3784" s="4">
        <v>660.50599999999997</v>
      </c>
      <c r="M3784" s="4">
        <v>700.726</v>
      </c>
      <c r="N3784" s="4">
        <v>713.75199999999995</v>
      </c>
      <c r="O3784" s="4">
        <v>654.85299999999995</v>
      </c>
      <c r="P3784" s="4">
        <v>610.31700000000001</v>
      </c>
      <c r="Q3784" s="4">
        <v>609.13</v>
      </c>
      <c r="R3784" s="4">
        <v>609.93799999999999</v>
      </c>
      <c r="S3784" s="4">
        <v>551.495</v>
      </c>
      <c r="T3784" s="4">
        <v>473.77100000000002</v>
      </c>
      <c r="U3784" s="4">
        <v>387.40899999999999</v>
      </c>
      <c r="V3784" s="4">
        <v>271.89600000000002</v>
      </c>
      <c r="W3784" s="4">
        <v>194.71299999999999</v>
      </c>
      <c r="X3784" s="4">
        <v>114.842</v>
      </c>
      <c r="Y3784" s="4">
        <v>61.576000000000001</v>
      </c>
      <c r="Z3784" s="4">
        <v>24.007000000000001</v>
      </c>
      <c r="AA3784" s="4">
        <v>6.8689999999999998</v>
      </c>
    </row>
    <row r="3785" spans="1:27" s="6" customFormat="1" x14ac:dyDescent="0.3">
      <c r="A3785" s="40">
        <v>3784</v>
      </c>
      <c r="B3785" s="18" t="s">
        <v>323</v>
      </c>
      <c r="C3785" s="43" t="s">
        <v>255</v>
      </c>
      <c r="D3785" s="41"/>
      <c r="E3785" s="41">
        <v>152</v>
      </c>
      <c r="F3785" s="41">
        <v>2030</v>
      </c>
      <c r="G3785" s="4">
        <v>551.82000000000005</v>
      </c>
      <c r="H3785" s="4">
        <v>568.13400000000001</v>
      </c>
      <c r="I3785" s="4">
        <v>581.71100000000001</v>
      </c>
      <c r="J3785" s="4">
        <v>594.01499999999999</v>
      </c>
      <c r="K3785" s="4">
        <v>619.9</v>
      </c>
      <c r="L3785" s="4">
        <v>629.71500000000003</v>
      </c>
      <c r="M3785" s="4">
        <v>664.23900000000003</v>
      </c>
      <c r="N3785" s="4">
        <v>702.91099999999994</v>
      </c>
      <c r="O3785" s="4">
        <v>713.82</v>
      </c>
      <c r="P3785" s="4">
        <v>652.65300000000002</v>
      </c>
      <c r="Q3785" s="4">
        <v>605.43399999999997</v>
      </c>
      <c r="R3785" s="4">
        <v>600.07799999999997</v>
      </c>
      <c r="S3785" s="4">
        <v>594.72900000000004</v>
      </c>
      <c r="T3785" s="4">
        <v>529.16999999999996</v>
      </c>
      <c r="U3785" s="4">
        <v>443.12299999999999</v>
      </c>
      <c r="V3785" s="4">
        <v>347.75599999999997</v>
      </c>
      <c r="W3785" s="4">
        <v>228.21299999999999</v>
      </c>
      <c r="X3785" s="4">
        <v>146.28200000000001</v>
      </c>
      <c r="Y3785" s="4">
        <v>72.147000000000006</v>
      </c>
      <c r="Z3785" s="4">
        <v>29.481000000000002</v>
      </c>
      <c r="AA3785" s="4">
        <v>9.2769999999999992</v>
      </c>
    </row>
    <row r="3786" spans="1:27" s="6" customFormat="1" x14ac:dyDescent="0.3">
      <c r="A3786" s="40">
        <v>3785</v>
      </c>
      <c r="B3786" s="18" t="s">
        <v>323</v>
      </c>
      <c r="C3786" s="43" t="s">
        <v>255</v>
      </c>
      <c r="D3786" s="41"/>
      <c r="E3786" s="41">
        <v>152</v>
      </c>
      <c r="F3786" s="41">
        <v>2035</v>
      </c>
      <c r="G3786" s="4">
        <v>534.48699999999997</v>
      </c>
      <c r="H3786" s="4">
        <v>553.04499999999996</v>
      </c>
      <c r="I3786" s="4">
        <v>569.84699999999998</v>
      </c>
      <c r="J3786" s="4">
        <v>583.822</v>
      </c>
      <c r="K3786" s="4">
        <v>596.96699999999998</v>
      </c>
      <c r="L3786" s="4">
        <v>623.125</v>
      </c>
      <c r="M3786" s="4">
        <v>632.45299999999997</v>
      </c>
      <c r="N3786" s="4">
        <v>665.71100000000001</v>
      </c>
      <c r="O3786" s="4">
        <v>702.52599999999995</v>
      </c>
      <c r="P3786" s="4">
        <v>711.05100000000004</v>
      </c>
      <c r="Q3786" s="4">
        <v>647.43100000000004</v>
      </c>
      <c r="R3786" s="4">
        <v>596.93200000000002</v>
      </c>
      <c r="S3786" s="4">
        <v>586.16800000000001</v>
      </c>
      <c r="T3786" s="4">
        <v>572.42100000000005</v>
      </c>
      <c r="U3786" s="4">
        <v>497.41</v>
      </c>
      <c r="V3786" s="4">
        <v>400.79599999999999</v>
      </c>
      <c r="W3786" s="4">
        <v>295.06099999999998</v>
      </c>
      <c r="X3786" s="4">
        <v>174.03700000000001</v>
      </c>
      <c r="Y3786" s="4">
        <v>93.691999999999993</v>
      </c>
      <c r="Z3786" s="4">
        <v>35.341999999999999</v>
      </c>
      <c r="AA3786" s="4">
        <v>11.823</v>
      </c>
    </row>
    <row r="3787" spans="1:27" s="6" customFormat="1" x14ac:dyDescent="0.3">
      <c r="A3787" s="40">
        <v>3786</v>
      </c>
      <c r="B3787" s="18" t="s">
        <v>323</v>
      </c>
      <c r="C3787" s="43" t="s">
        <v>255</v>
      </c>
      <c r="D3787" s="41"/>
      <c r="E3787" s="41">
        <v>152</v>
      </c>
      <c r="F3787" s="41">
        <v>2040</v>
      </c>
      <c r="G3787" s="4">
        <v>519.39300000000003</v>
      </c>
      <c r="H3787" s="4">
        <v>535.76900000000001</v>
      </c>
      <c r="I3787" s="4">
        <v>554.80100000000004</v>
      </c>
      <c r="J3787" s="4">
        <v>572</v>
      </c>
      <c r="K3787" s="4">
        <v>586.82600000000002</v>
      </c>
      <c r="L3787" s="4">
        <v>600.274</v>
      </c>
      <c r="M3787" s="4">
        <v>625.95000000000005</v>
      </c>
      <c r="N3787" s="4">
        <v>634.12099999999998</v>
      </c>
      <c r="O3787" s="4">
        <v>665.66099999999994</v>
      </c>
      <c r="P3787" s="4">
        <v>700.13099999999997</v>
      </c>
      <c r="Q3787" s="4">
        <v>705.74199999999996</v>
      </c>
      <c r="R3787" s="4">
        <v>639.00300000000004</v>
      </c>
      <c r="S3787" s="4">
        <v>584.20699999999999</v>
      </c>
      <c r="T3787" s="4">
        <v>565.89800000000002</v>
      </c>
      <c r="U3787" s="4">
        <v>540.56500000000005</v>
      </c>
      <c r="V3787" s="4">
        <v>453.06900000000002</v>
      </c>
      <c r="W3787" s="4">
        <v>343.55700000000002</v>
      </c>
      <c r="X3787" s="4">
        <v>228.25700000000001</v>
      </c>
      <c r="Y3787" s="4">
        <v>113.614</v>
      </c>
      <c r="Z3787" s="4">
        <v>46.999000000000002</v>
      </c>
      <c r="AA3787" s="4">
        <v>14.646000000000001</v>
      </c>
    </row>
    <row r="3788" spans="1:27" s="6" customFormat="1" x14ac:dyDescent="0.3">
      <c r="A3788" s="40">
        <v>3787</v>
      </c>
      <c r="B3788" s="18" t="s">
        <v>323</v>
      </c>
      <c r="C3788" s="43" t="s">
        <v>255</v>
      </c>
      <c r="D3788" s="41"/>
      <c r="E3788" s="41">
        <v>152</v>
      </c>
      <c r="F3788" s="41">
        <v>2045</v>
      </c>
      <c r="G3788" s="4">
        <v>508.55799999999999</v>
      </c>
      <c r="H3788" s="4">
        <v>520.726</v>
      </c>
      <c r="I3788" s="4">
        <v>537.56100000000004</v>
      </c>
      <c r="J3788" s="4">
        <v>556.99099999999999</v>
      </c>
      <c r="K3788" s="4">
        <v>575.04899999999998</v>
      </c>
      <c r="L3788" s="4">
        <v>590.19200000000001</v>
      </c>
      <c r="M3788" s="4">
        <v>603.20000000000005</v>
      </c>
      <c r="N3788" s="4">
        <v>627.73099999999999</v>
      </c>
      <c r="O3788" s="4">
        <v>634.35199999999998</v>
      </c>
      <c r="P3788" s="4">
        <v>663.75599999999997</v>
      </c>
      <c r="Q3788" s="4">
        <v>695.38699999999994</v>
      </c>
      <c r="R3788" s="4">
        <v>697.23199999999997</v>
      </c>
      <c r="S3788" s="4">
        <v>626.44500000000005</v>
      </c>
      <c r="T3788" s="4">
        <v>565.60199999999998</v>
      </c>
      <c r="U3788" s="4">
        <v>536.72199999999998</v>
      </c>
      <c r="V3788" s="4">
        <v>495.58499999999998</v>
      </c>
      <c r="W3788" s="4">
        <v>392.06700000000001</v>
      </c>
      <c r="X3788" s="4">
        <v>269.346</v>
      </c>
      <c r="Y3788" s="4">
        <v>151.72200000000001</v>
      </c>
      <c r="Z3788" s="4">
        <v>58.308999999999997</v>
      </c>
      <c r="AA3788" s="4">
        <v>19.481999999999999</v>
      </c>
    </row>
    <row r="3789" spans="1:27" s="6" customFormat="1" x14ac:dyDescent="0.3">
      <c r="A3789" s="40">
        <v>3788</v>
      </c>
      <c r="B3789" s="18" t="s">
        <v>323</v>
      </c>
      <c r="C3789" s="43" t="s">
        <v>255</v>
      </c>
      <c r="D3789" s="41"/>
      <c r="E3789" s="41">
        <v>152</v>
      </c>
      <c r="F3789" s="41">
        <v>2050</v>
      </c>
      <c r="G3789" s="4">
        <v>498.63</v>
      </c>
      <c r="H3789" s="4">
        <v>509.928</v>
      </c>
      <c r="I3789" s="4">
        <v>522.54600000000005</v>
      </c>
      <c r="J3789" s="4">
        <v>539.78700000000003</v>
      </c>
      <c r="K3789" s="4">
        <v>560.08500000000004</v>
      </c>
      <c r="L3789" s="4">
        <v>578.46600000000001</v>
      </c>
      <c r="M3789" s="4">
        <v>593.19200000000001</v>
      </c>
      <c r="N3789" s="4">
        <v>605.13</v>
      </c>
      <c r="O3789" s="4">
        <v>628.13599999999997</v>
      </c>
      <c r="P3789" s="4">
        <v>632.86699999999996</v>
      </c>
      <c r="Q3789" s="4">
        <v>659.73900000000003</v>
      </c>
      <c r="R3789" s="4">
        <v>687.70899999999995</v>
      </c>
      <c r="S3789" s="4">
        <v>684.58500000000004</v>
      </c>
      <c r="T3789" s="4">
        <v>608.024</v>
      </c>
      <c r="U3789" s="4">
        <v>538.54600000000005</v>
      </c>
      <c r="V3789" s="4">
        <v>494.96499999999997</v>
      </c>
      <c r="W3789" s="4">
        <v>432.56299999999999</v>
      </c>
      <c r="X3789" s="4">
        <v>311.14499999999998</v>
      </c>
      <c r="Y3789" s="4">
        <v>182.04300000000001</v>
      </c>
      <c r="Z3789" s="4">
        <v>79.549000000000007</v>
      </c>
      <c r="AA3789" s="4">
        <v>25.004000000000001</v>
      </c>
    </row>
    <row r="3790" spans="1:27" s="6" customFormat="1" x14ac:dyDescent="0.3">
      <c r="A3790" s="40">
        <v>3789</v>
      </c>
      <c r="B3790" s="18" t="s">
        <v>323</v>
      </c>
      <c r="C3790" s="43" t="s">
        <v>255</v>
      </c>
      <c r="D3790" s="41"/>
      <c r="E3790" s="41">
        <v>152</v>
      </c>
      <c r="F3790" s="41">
        <v>2055</v>
      </c>
      <c r="G3790" s="4">
        <v>489.85899999999998</v>
      </c>
      <c r="H3790" s="4">
        <v>499.95299999999997</v>
      </c>
      <c r="I3790" s="4">
        <v>511.67</v>
      </c>
      <c r="J3790" s="4">
        <v>524.67499999999995</v>
      </c>
      <c r="K3790" s="4">
        <v>542.75</v>
      </c>
      <c r="L3790" s="4">
        <v>563.35799999999995</v>
      </c>
      <c r="M3790" s="4">
        <v>581.34400000000005</v>
      </c>
      <c r="N3790" s="4">
        <v>595.072</v>
      </c>
      <c r="O3790" s="4">
        <v>605.63</v>
      </c>
      <c r="P3790" s="4">
        <v>626.82799999999997</v>
      </c>
      <c r="Q3790" s="4">
        <v>629.40599999999995</v>
      </c>
      <c r="R3790" s="4">
        <v>653.08299999999997</v>
      </c>
      <c r="S3790" s="4">
        <v>676.25699999999995</v>
      </c>
      <c r="T3790" s="4">
        <v>666.00699999999995</v>
      </c>
      <c r="U3790" s="4">
        <v>581.03599999999994</v>
      </c>
      <c r="V3790" s="4">
        <v>499.38200000000001</v>
      </c>
      <c r="W3790" s="4">
        <v>435.53199999999998</v>
      </c>
      <c r="X3790" s="4">
        <v>347.27100000000002</v>
      </c>
      <c r="Y3790" s="4">
        <v>213.685</v>
      </c>
      <c r="Z3790" s="4">
        <v>97.460999999999999</v>
      </c>
      <c r="AA3790" s="4">
        <v>34.18</v>
      </c>
    </row>
    <row r="3791" spans="1:27" s="6" customFormat="1" x14ac:dyDescent="0.3">
      <c r="A3791" s="40">
        <v>3790</v>
      </c>
      <c r="B3791" s="18" t="s">
        <v>323</v>
      </c>
      <c r="C3791" s="43" t="s">
        <v>255</v>
      </c>
      <c r="D3791" s="41"/>
      <c r="E3791" s="41">
        <v>152</v>
      </c>
      <c r="F3791" s="41">
        <v>2060</v>
      </c>
      <c r="G3791" s="4">
        <v>480.22199999999998</v>
      </c>
      <c r="H3791" s="4">
        <v>491.125</v>
      </c>
      <c r="I3791" s="4">
        <v>501.61099999999999</v>
      </c>
      <c r="J3791" s="4">
        <v>513.70100000000002</v>
      </c>
      <c r="K3791" s="4">
        <v>527.5</v>
      </c>
      <c r="L3791" s="4">
        <v>545.87300000000005</v>
      </c>
      <c r="M3791" s="4">
        <v>566.11699999999996</v>
      </c>
      <c r="N3791" s="4">
        <v>583.17100000000005</v>
      </c>
      <c r="O3791" s="4">
        <v>595.61300000000006</v>
      </c>
      <c r="P3791" s="4">
        <v>604.55899999999997</v>
      </c>
      <c r="Q3791" s="4">
        <v>623.70399999999995</v>
      </c>
      <c r="R3791" s="4">
        <v>623.60799999999995</v>
      </c>
      <c r="S3791" s="4">
        <v>643.13199999999995</v>
      </c>
      <c r="T3791" s="4">
        <v>659.35400000000004</v>
      </c>
      <c r="U3791" s="4">
        <v>638.56399999999996</v>
      </c>
      <c r="V3791" s="4">
        <v>541.51400000000001</v>
      </c>
      <c r="W3791" s="4">
        <v>442.73</v>
      </c>
      <c r="X3791" s="4">
        <v>353.45600000000002</v>
      </c>
      <c r="Y3791" s="4">
        <v>242.137</v>
      </c>
      <c r="Z3791" s="4">
        <v>116.72499999999999</v>
      </c>
      <c r="AA3791" s="4">
        <v>43.767000000000003</v>
      </c>
    </row>
    <row r="3792" spans="1:27" s="6" customFormat="1" x14ac:dyDescent="0.3">
      <c r="A3792" s="40">
        <v>3791</v>
      </c>
      <c r="B3792" s="18" t="s">
        <v>323</v>
      </c>
      <c r="C3792" s="43" t="s">
        <v>255</v>
      </c>
      <c r="D3792" s="41"/>
      <c r="E3792" s="41">
        <v>152</v>
      </c>
      <c r="F3792" s="41">
        <v>2065</v>
      </c>
      <c r="G3792" s="4">
        <v>470.32299999999998</v>
      </c>
      <c r="H3792" s="4">
        <v>481.42599999999999</v>
      </c>
      <c r="I3792" s="4">
        <v>492.70400000000001</v>
      </c>
      <c r="J3792" s="4">
        <v>503.536</v>
      </c>
      <c r="K3792" s="4">
        <v>516.37900000000002</v>
      </c>
      <c r="L3792" s="4">
        <v>530.47</v>
      </c>
      <c r="M3792" s="4">
        <v>548.51099999999997</v>
      </c>
      <c r="N3792" s="4">
        <v>567.88400000000001</v>
      </c>
      <c r="O3792" s="4">
        <v>583.75300000000004</v>
      </c>
      <c r="P3792" s="4">
        <v>594.702</v>
      </c>
      <c r="Q3792" s="4">
        <v>601.846</v>
      </c>
      <c r="R3792" s="4">
        <v>618.45699999999999</v>
      </c>
      <c r="S3792" s="4">
        <v>614.94200000000001</v>
      </c>
      <c r="T3792" s="4">
        <v>628.38800000000003</v>
      </c>
      <c r="U3792" s="4">
        <v>634.21100000000001</v>
      </c>
      <c r="V3792" s="4">
        <v>598.00300000000004</v>
      </c>
      <c r="W3792" s="4">
        <v>483.53699999999998</v>
      </c>
      <c r="X3792" s="4">
        <v>363.07799999999997</v>
      </c>
      <c r="Y3792" s="4">
        <v>250.14099999999999</v>
      </c>
      <c r="Z3792" s="4">
        <v>134.94499999999999</v>
      </c>
      <c r="AA3792" s="4">
        <v>54.293999999999997</v>
      </c>
    </row>
    <row r="3793" spans="1:27" s="6" customFormat="1" x14ac:dyDescent="0.3">
      <c r="A3793" s="40">
        <v>3792</v>
      </c>
      <c r="B3793" s="18" t="s">
        <v>323</v>
      </c>
      <c r="C3793" s="43" t="s">
        <v>255</v>
      </c>
      <c r="D3793" s="41"/>
      <c r="E3793" s="41">
        <v>152</v>
      </c>
      <c r="F3793" s="41">
        <v>2070</v>
      </c>
      <c r="G3793" s="4">
        <v>459.91300000000001</v>
      </c>
      <c r="H3793" s="4">
        <v>471.46699999999998</v>
      </c>
      <c r="I3793" s="4">
        <v>482.92</v>
      </c>
      <c r="J3793" s="4">
        <v>494.52800000000002</v>
      </c>
      <c r="K3793" s="4">
        <v>506.07</v>
      </c>
      <c r="L3793" s="4">
        <v>519.18700000000001</v>
      </c>
      <c r="M3793" s="4">
        <v>532.976</v>
      </c>
      <c r="N3793" s="4">
        <v>550.22199999999998</v>
      </c>
      <c r="O3793" s="4">
        <v>568.49900000000002</v>
      </c>
      <c r="P3793" s="4">
        <v>582.98699999999997</v>
      </c>
      <c r="Q3793" s="4">
        <v>592.29100000000005</v>
      </c>
      <c r="R3793" s="4">
        <v>597.25099999999998</v>
      </c>
      <c r="S3793" s="4">
        <v>610.61</v>
      </c>
      <c r="T3793" s="4">
        <v>602.02</v>
      </c>
      <c r="U3793" s="4">
        <v>606.22</v>
      </c>
      <c r="V3793" s="4">
        <v>596.59799999999996</v>
      </c>
      <c r="W3793" s="4">
        <v>537.57100000000003</v>
      </c>
      <c r="X3793" s="4">
        <v>400.48</v>
      </c>
      <c r="Y3793" s="4">
        <v>260.63200000000001</v>
      </c>
      <c r="Z3793" s="4">
        <v>142.15</v>
      </c>
      <c r="AA3793" s="4">
        <v>65.14</v>
      </c>
    </row>
    <row r="3794" spans="1:27" s="6" customFormat="1" x14ac:dyDescent="0.3">
      <c r="A3794" s="40">
        <v>3793</v>
      </c>
      <c r="B3794" s="18" t="s">
        <v>323</v>
      </c>
      <c r="C3794" s="43" t="s">
        <v>255</v>
      </c>
      <c r="D3794" s="41"/>
      <c r="E3794" s="41">
        <v>152</v>
      </c>
      <c r="F3794" s="41">
        <v>2075</v>
      </c>
      <c r="G3794" s="4">
        <v>451.69299999999998</v>
      </c>
      <c r="H3794" s="4">
        <v>460.995</v>
      </c>
      <c r="I3794" s="4">
        <v>472.87099999999998</v>
      </c>
      <c r="J3794" s="4">
        <v>484.637</v>
      </c>
      <c r="K3794" s="4">
        <v>496.91199999999998</v>
      </c>
      <c r="L3794" s="4">
        <v>508.71300000000002</v>
      </c>
      <c r="M3794" s="4">
        <v>521.55999999999995</v>
      </c>
      <c r="N3794" s="4">
        <v>534.61599999999999</v>
      </c>
      <c r="O3794" s="4">
        <v>550.85900000000004</v>
      </c>
      <c r="P3794" s="4">
        <v>567.87699999999995</v>
      </c>
      <c r="Q3794" s="4">
        <v>580.86400000000003</v>
      </c>
      <c r="R3794" s="4">
        <v>588.18299999999999</v>
      </c>
      <c r="S3794" s="4">
        <v>590.36400000000003</v>
      </c>
      <c r="T3794" s="4">
        <v>598.85900000000004</v>
      </c>
      <c r="U3794" s="4">
        <v>582.40300000000002</v>
      </c>
      <c r="V3794" s="4">
        <v>572.68299999999999</v>
      </c>
      <c r="W3794" s="4">
        <v>539.73299999999995</v>
      </c>
      <c r="X3794" s="4">
        <v>449.46899999999999</v>
      </c>
      <c r="Y3794" s="4">
        <v>291.47300000000001</v>
      </c>
      <c r="Z3794" s="4">
        <v>150.98599999999999</v>
      </c>
      <c r="AA3794" s="4">
        <v>72.614000000000004</v>
      </c>
    </row>
    <row r="3795" spans="1:27" s="6" customFormat="1" x14ac:dyDescent="0.3">
      <c r="A3795" s="40">
        <v>3794</v>
      </c>
      <c r="B3795" s="18" t="s">
        <v>323</v>
      </c>
      <c r="C3795" s="43" t="s">
        <v>255</v>
      </c>
      <c r="D3795" s="41"/>
      <c r="E3795" s="41">
        <v>152</v>
      </c>
      <c r="F3795" s="41">
        <v>2080</v>
      </c>
      <c r="G3795" s="4">
        <v>443.99299999999999</v>
      </c>
      <c r="H3795" s="4">
        <v>452.70699999999999</v>
      </c>
      <c r="I3795" s="4">
        <v>462.30900000000003</v>
      </c>
      <c r="J3795" s="4">
        <v>474.47699999999998</v>
      </c>
      <c r="K3795" s="4">
        <v>486.86900000000003</v>
      </c>
      <c r="L3795" s="4">
        <v>499.39</v>
      </c>
      <c r="M3795" s="4">
        <v>510.93900000000002</v>
      </c>
      <c r="N3795" s="4">
        <v>523.11300000000006</v>
      </c>
      <c r="O3795" s="4">
        <v>535.26099999999997</v>
      </c>
      <c r="P3795" s="4">
        <v>550.36599999999999</v>
      </c>
      <c r="Q3795" s="4">
        <v>566.02499999999998</v>
      </c>
      <c r="R3795" s="4">
        <v>577.20899999999995</v>
      </c>
      <c r="S3795" s="4">
        <v>582.02</v>
      </c>
      <c r="T3795" s="4">
        <v>579.98400000000004</v>
      </c>
      <c r="U3795" s="4">
        <v>580.85199999999998</v>
      </c>
      <c r="V3795" s="4">
        <v>552.39</v>
      </c>
      <c r="W3795" s="4">
        <v>521.28599999999994</v>
      </c>
      <c r="X3795" s="4">
        <v>455.49099999999999</v>
      </c>
      <c r="Y3795" s="4">
        <v>331.70800000000003</v>
      </c>
      <c r="Z3795" s="4">
        <v>172.244</v>
      </c>
      <c r="AA3795" s="4">
        <v>79.864000000000004</v>
      </c>
    </row>
    <row r="3796" spans="1:27" s="6" customFormat="1" x14ac:dyDescent="0.3">
      <c r="A3796" s="40">
        <v>3795</v>
      </c>
      <c r="B3796" s="18" t="s">
        <v>323</v>
      </c>
      <c r="C3796" s="43" t="s">
        <v>255</v>
      </c>
      <c r="D3796" s="41"/>
      <c r="E3796" s="41">
        <v>152</v>
      </c>
      <c r="F3796" s="41">
        <v>2085</v>
      </c>
      <c r="G3796" s="4">
        <v>436.84800000000001</v>
      </c>
      <c r="H3796" s="4">
        <v>444.93700000000001</v>
      </c>
      <c r="I3796" s="4">
        <v>453.93400000000003</v>
      </c>
      <c r="J3796" s="4">
        <v>463.80500000000001</v>
      </c>
      <c r="K3796" s="4">
        <v>476.55200000000002</v>
      </c>
      <c r="L3796" s="4">
        <v>489.17700000000002</v>
      </c>
      <c r="M3796" s="4">
        <v>501.46300000000002</v>
      </c>
      <c r="N3796" s="4">
        <v>512.399</v>
      </c>
      <c r="O3796" s="4">
        <v>523.75199999999995</v>
      </c>
      <c r="P3796" s="4">
        <v>534.87900000000002</v>
      </c>
      <c r="Q3796" s="4">
        <v>548.76400000000001</v>
      </c>
      <c r="R3796" s="4">
        <v>562.80999999999995</v>
      </c>
      <c r="S3796" s="4">
        <v>571.72799999999995</v>
      </c>
      <c r="T3796" s="4">
        <v>572.68899999999996</v>
      </c>
      <c r="U3796" s="4">
        <v>563.92499999999995</v>
      </c>
      <c r="V3796" s="4">
        <v>553.00199999999995</v>
      </c>
      <c r="W3796" s="4">
        <v>505.75599999999997</v>
      </c>
      <c r="X3796" s="4">
        <v>443.875</v>
      </c>
      <c r="Y3796" s="4">
        <v>340.72399999999999</v>
      </c>
      <c r="Z3796" s="4">
        <v>199.90700000000001</v>
      </c>
      <c r="AA3796" s="4">
        <v>91.831999999999994</v>
      </c>
    </row>
    <row r="3797" spans="1:27" s="6" customFormat="1" x14ac:dyDescent="0.3">
      <c r="A3797" s="40">
        <v>3796</v>
      </c>
      <c r="B3797" s="18" t="s">
        <v>323</v>
      </c>
      <c r="C3797" s="43" t="s">
        <v>255</v>
      </c>
      <c r="D3797" s="41"/>
      <c r="E3797" s="41">
        <v>152</v>
      </c>
      <c r="F3797" s="41">
        <v>2090</v>
      </c>
      <c r="G3797" s="4">
        <v>429.87900000000002</v>
      </c>
      <c r="H3797" s="4">
        <v>437.72</v>
      </c>
      <c r="I3797" s="4">
        <v>446.072</v>
      </c>
      <c r="J3797" s="4">
        <v>455.31700000000001</v>
      </c>
      <c r="K3797" s="4">
        <v>465.726</v>
      </c>
      <c r="L3797" s="4">
        <v>478.68599999999998</v>
      </c>
      <c r="M3797" s="4">
        <v>491.10399999999998</v>
      </c>
      <c r="N3797" s="4">
        <v>502.82600000000002</v>
      </c>
      <c r="O3797" s="4">
        <v>513.01599999999996</v>
      </c>
      <c r="P3797" s="4">
        <v>523.44299999999998</v>
      </c>
      <c r="Q3797" s="4">
        <v>533.50199999999995</v>
      </c>
      <c r="R3797" s="4">
        <v>545.96600000000001</v>
      </c>
      <c r="S3797" s="4">
        <v>557.99</v>
      </c>
      <c r="T3797" s="4">
        <v>563.38900000000001</v>
      </c>
      <c r="U3797" s="4">
        <v>558.101</v>
      </c>
      <c r="V3797" s="4">
        <v>538.79</v>
      </c>
      <c r="W3797" s="4">
        <v>509.10500000000002</v>
      </c>
      <c r="X3797" s="4">
        <v>434.32400000000001</v>
      </c>
      <c r="Y3797" s="4">
        <v>336.37200000000001</v>
      </c>
      <c r="Z3797" s="4">
        <v>209.304</v>
      </c>
      <c r="AA3797" s="4">
        <v>108.364</v>
      </c>
    </row>
    <row r="3798" spans="1:27" s="6" customFormat="1" x14ac:dyDescent="0.3">
      <c r="A3798" s="40">
        <v>3797</v>
      </c>
      <c r="B3798" s="18" t="s">
        <v>323</v>
      </c>
      <c r="C3798" s="43" t="s">
        <v>255</v>
      </c>
      <c r="D3798" s="41"/>
      <c r="E3798" s="41">
        <v>152</v>
      </c>
      <c r="F3798" s="41">
        <v>2095</v>
      </c>
      <c r="G3798" s="4">
        <v>421.81599999999997</v>
      </c>
      <c r="H3798" s="4">
        <v>430.678</v>
      </c>
      <c r="I3798" s="4">
        <v>438.76</v>
      </c>
      <c r="J3798" s="4">
        <v>447.34100000000001</v>
      </c>
      <c r="K3798" s="4">
        <v>457.07900000000001</v>
      </c>
      <c r="L3798" s="4">
        <v>467.69099999999997</v>
      </c>
      <c r="M3798" s="4">
        <v>480.459</v>
      </c>
      <c r="N3798" s="4">
        <v>492.37099999999998</v>
      </c>
      <c r="O3798" s="4">
        <v>503.41500000000002</v>
      </c>
      <c r="P3798" s="4">
        <v>512.774</v>
      </c>
      <c r="Q3798" s="4">
        <v>522.24599999999998</v>
      </c>
      <c r="R3798" s="4">
        <v>531.06100000000004</v>
      </c>
      <c r="S3798" s="4">
        <v>541.75699999999995</v>
      </c>
      <c r="T3798" s="4">
        <v>550.60400000000004</v>
      </c>
      <c r="U3798" s="4">
        <v>550.21799999999996</v>
      </c>
      <c r="V3798" s="4">
        <v>535.01900000000001</v>
      </c>
      <c r="W3798" s="4">
        <v>498.63099999999997</v>
      </c>
      <c r="X3798" s="4">
        <v>440.79899999999998</v>
      </c>
      <c r="Y3798" s="4">
        <v>333.33800000000002</v>
      </c>
      <c r="Z3798" s="4">
        <v>210.583</v>
      </c>
      <c r="AA3798" s="4">
        <v>120.339</v>
      </c>
    </row>
    <row r="3799" spans="1:27" s="6" customFormat="1" x14ac:dyDescent="0.3">
      <c r="A3799" s="40">
        <v>3798</v>
      </c>
      <c r="B3799" s="18" t="s">
        <v>323</v>
      </c>
      <c r="C3799" s="43" t="s">
        <v>255</v>
      </c>
      <c r="D3799" s="41"/>
      <c r="E3799" s="41">
        <v>152</v>
      </c>
      <c r="F3799" s="41">
        <v>2100</v>
      </c>
      <c r="G3799" s="4">
        <v>414.40899999999999</v>
      </c>
      <c r="H3799" s="4">
        <v>422.54399999999998</v>
      </c>
      <c r="I3799" s="4">
        <v>431.625</v>
      </c>
      <c r="J3799" s="4">
        <v>439.91399999999999</v>
      </c>
      <c r="K3799" s="4">
        <v>448.94400000000002</v>
      </c>
      <c r="L3799" s="4">
        <v>458.86799999999999</v>
      </c>
      <c r="M3799" s="4">
        <v>469.31</v>
      </c>
      <c r="N3799" s="4">
        <v>481.62200000000001</v>
      </c>
      <c r="O3799" s="4">
        <v>492.92</v>
      </c>
      <c r="P3799" s="4">
        <v>503.22199999999998</v>
      </c>
      <c r="Q3799" s="4">
        <v>511.73500000000001</v>
      </c>
      <c r="R3799" s="4">
        <v>520.10699999999997</v>
      </c>
      <c r="S3799" s="4">
        <v>527.39599999999996</v>
      </c>
      <c r="T3799" s="4">
        <v>535.27300000000002</v>
      </c>
      <c r="U3799" s="4">
        <v>538.81500000000005</v>
      </c>
      <c r="V3799" s="4">
        <v>529.13900000000001</v>
      </c>
      <c r="W3799" s="4">
        <v>497.63499999999999</v>
      </c>
      <c r="X3799" s="4">
        <v>435.17</v>
      </c>
      <c r="Y3799" s="4">
        <v>342.54300000000001</v>
      </c>
      <c r="Z3799" s="4">
        <v>212.64599999999999</v>
      </c>
      <c r="AA3799" s="4">
        <v>127.875</v>
      </c>
    </row>
    <row r="3800" spans="1:27" s="6" customFormat="1" x14ac:dyDescent="0.3">
      <c r="A3800" s="40">
        <v>3799</v>
      </c>
      <c r="B3800" s="18" t="s">
        <v>323</v>
      </c>
      <c r="C3800" s="43" t="s">
        <v>256</v>
      </c>
      <c r="D3800" s="41"/>
      <c r="E3800" s="41">
        <v>170</v>
      </c>
      <c r="F3800" s="41">
        <v>2015</v>
      </c>
      <c r="G3800" s="4">
        <v>1829.443</v>
      </c>
      <c r="H3800" s="4">
        <v>1912.287</v>
      </c>
      <c r="I3800" s="4">
        <v>1992.6089999999999</v>
      </c>
      <c r="J3800" s="4">
        <v>1997.1210000000001</v>
      </c>
      <c r="K3800" s="4">
        <v>2073.2689999999998</v>
      </c>
      <c r="L3800" s="4">
        <v>2044.229</v>
      </c>
      <c r="M3800" s="4">
        <v>1987.7660000000001</v>
      </c>
      <c r="N3800" s="4">
        <v>1816.268</v>
      </c>
      <c r="O3800" s="4">
        <v>1626.6</v>
      </c>
      <c r="P3800" s="4">
        <v>1658.277</v>
      </c>
      <c r="Q3800" s="4">
        <v>1465.1780000000001</v>
      </c>
      <c r="R3800" s="4">
        <v>1203.069</v>
      </c>
      <c r="S3800" s="4">
        <v>975.24199999999996</v>
      </c>
      <c r="T3800" s="4">
        <v>712.24400000000003</v>
      </c>
      <c r="U3800" s="4">
        <v>476.52300000000002</v>
      </c>
      <c r="V3800" s="4">
        <v>326.529</v>
      </c>
      <c r="W3800" s="4">
        <v>210.583</v>
      </c>
      <c r="X3800" s="4">
        <v>115.252</v>
      </c>
      <c r="Y3800" s="4">
        <v>48.421999999999997</v>
      </c>
      <c r="Z3800" s="4">
        <v>12.347</v>
      </c>
      <c r="AA3800" s="4">
        <v>1.911</v>
      </c>
    </row>
    <row r="3801" spans="1:27" s="6" customFormat="1" x14ac:dyDescent="0.3">
      <c r="A3801" s="40">
        <v>3800</v>
      </c>
      <c r="B3801" s="18" t="s">
        <v>323</v>
      </c>
      <c r="C3801" s="43" t="s">
        <v>256</v>
      </c>
      <c r="D3801" s="41"/>
      <c r="E3801" s="41">
        <v>170</v>
      </c>
      <c r="F3801" s="41">
        <v>2020</v>
      </c>
      <c r="G3801" s="4">
        <v>1750.414</v>
      </c>
      <c r="H3801" s="4">
        <v>1819.6389999999999</v>
      </c>
      <c r="I3801" s="4">
        <v>1903.9359999999999</v>
      </c>
      <c r="J3801" s="4">
        <v>1980.2760000000001</v>
      </c>
      <c r="K3801" s="4">
        <v>1980.249</v>
      </c>
      <c r="L3801" s="4">
        <v>2053.8530000000001</v>
      </c>
      <c r="M3801" s="4">
        <v>2024.912</v>
      </c>
      <c r="N3801" s="4">
        <v>1969.268</v>
      </c>
      <c r="O3801" s="4">
        <v>1798.1279999999999</v>
      </c>
      <c r="P3801" s="4">
        <v>1606.654</v>
      </c>
      <c r="Q3801" s="4">
        <v>1630.3330000000001</v>
      </c>
      <c r="R3801" s="4">
        <v>1427.9670000000001</v>
      </c>
      <c r="S3801" s="4">
        <v>1155.57</v>
      </c>
      <c r="T3801" s="4">
        <v>914.85</v>
      </c>
      <c r="U3801" s="4">
        <v>643.16700000000003</v>
      </c>
      <c r="V3801" s="4">
        <v>404.84399999999999</v>
      </c>
      <c r="W3801" s="4">
        <v>251.78299999999999</v>
      </c>
      <c r="X3801" s="4">
        <v>139.55199999999999</v>
      </c>
      <c r="Y3801" s="4">
        <v>60.496000000000002</v>
      </c>
      <c r="Z3801" s="4">
        <v>17.901</v>
      </c>
      <c r="AA3801" s="4">
        <v>2.7210000000000001</v>
      </c>
    </row>
    <row r="3802" spans="1:27" s="6" customFormat="1" x14ac:dyDescent="0.3">
      <c r="A3802" s="40">
        <v>3801</v>
      </c>
      <c r="B3802" s="18" t="s">
        <v>323</v>
      </c>
      <c r="C3802" s="43" t="s">
        <v>256</v>
      </c>
      <c r="D3802" s="41"/>
      <c r="E3802" s="41">
        <v>170</v>
      </c>
      <c r="F3802" s="41">
        <v>2025</v>
      </c>
      <c r="G3802" s="4">
        <v>1662.876</v>
      </c>
      <c r="H3802" s="4">
        <v>1741.875</v>
      </c>
      <c r="I3802" s="4">
        <v>1811.6859999999999</v>
      </c>
      <c r="J3802" s="4">
        <v>1892.075</v>
      </c>
      <c r="K3802" s="4">
        <v>1963.903</v>
      </c>
      <c r="L3802" s="4">
        <v>1961.6469999999999</v>
      </c>
      <c r="M3802" s="4">
        <v>2035.0509999999999</v>
      </c>
      <c r="N3802" s="4">
        <v>2006.864</v>
      </c>
      <c r="O3802" s="4">
        <v>1950.9</v>
      </c>
      <c r="P3802" s="4">
        <v>1777.5719999999999</v>
      </c>
      <c r="Q3802" s="4">
        <v>1581.087</v>
      </c>
      <c r="R3802" s="4">
        <v>1591.645</v>
      </c>
      <c r="S3802" s="4">
        <v>1375.3420000000001</v>
      </c>
      <c r="T3802" s="4">
        <v>1088.57</v>
      </c>
      <c r="U3802" s="4">
        <v>831.30399999999997</v>
      </c>
      <c r="V3802" s="4">
        <v>551.38300000000004</v>
      </c>
      <c r="W3802" s="4">
        <v>316.03199999999998</v>
      </c>
      <c r="X3802" s="4">
        <v>169.47</v>
      </c>
      <c r="Y3802" s="4">
        <v>74.619</v>
      </c>
      <c r="Z3802" s="4">
        <v>22.832000000000001</v>
      </c>
      <c r="AA3802" s="4">
        <v>4.0010000000000003</v>
      </c>
    </row>
    <row r="3803" spans="1:27" s="6" customFormat="1" x14ac:dyDescent="0.3">
      <c r="A3803" s="40">
        <v>3802</v>
      </c>
      <c r="B3803" s="18" t="s">
        <v>323</v>
      </c>
      <c r="C3803" s="43" t="s">
        <v>256</v>
      </c>
      <c r="D3803" s="41"/>
      <c r="E3803" s="41">
        <v>170</v>
      </c>
      <c r="F3803" s="41">
        <v>2030</v>
      </c>
      <c r="G3803" s="4">
        <v>1587.933</v>
      </c>
      <c r="H3803" s="4">
        <v>1655.3889999999999</v>
      </c>
      <c r="I3803" s="4">
        <v>1734.26</v>
      </c>
      <c r="J3803" s="4">
        <v>1800.239</v>
      </c>
      <c r="K3803" s="4">
        <v>1876.325</v>
      </c>
      <c r="L3803" s="4">
        <v>1945.836</v>
      </c>
      <c r="M3803" s="4">
        <v>1943.711</v>
      </c>
      <c r="N3803" s="4">
        <v>2017.5530000000001</v>
      </c>
      <c r="O3803" s="4">
        <v>1989.068</v>
      </c>
      <c r="P3803" s="4">
        <v>1930.079</v>
      </c>
      <c r="Q3803" s="4">
        <v>1751.171</v>
      </c>
      <c r="R3803" s="4">
        <v>1545.9179999999999</v>
      </c>
      <c r="S3803" s="4">
        <v>1536.8869999999999</v>
      </c>
      <c r="T3803" s="4">
        <v>1300.729</v>
      </c>
      <c r="U3803" s="4">
        <v>994.99699999999996</v>
      </c>
      <c r="V3803" s="4">
        <v>718.779</v>
      </c>
      <c r="W3803" s="4">
        <v>435.51100000000002</v>
      </c>
      <c r="X3803" s="4">
        <v>215.93700000000001</v>
      </c>
      <c r="Y3803" s="4">
        <v>92.28</v>
      </c>
      <c r="Z3803" s="4">
        <v>28.756</v>
      </c>
      <c r="AA3803" s="4">
        <v>5.2960000000000003</v>
      </c>
    </row>
    <row r="3804" spans="1:27" s="6" customFormat="1" x14ac:dyDescent="0.3">
      <c r="A3804" s="40">
        <v>3803</v>
      </c>
      <c r="B3804" s="18" t="s">
        <v>323</v>
      </c>
      <c r="C3804" s="43" t="s">
        <v>256</v>
      </c>
      <c r="D3804" s="41"/>
      <c r="E3804" s="41">
        <v>170</v>
      </c>
      <c r="F3804" s="41">
        <v>2035</v>
      </c>
      <c r="G3804" s="4">
        <v>1520.077</v>
      </c>
      <c r="H3804" s="4">
        <v>1581.2349999999999</v>
      </c>
      <c r="I3804" s="4">
        <v>1648.1479999999999</v>
      </c>
      <c r="J3804" s="4">
        <v>1723.2819999999999</v>
      </c>
      <c r="K3804" s="4">
        <v>1785.2539999999999</v>
      </c>
      <c r="L3804" s="4">
        <v>1859.1510000000001</v>
      </c>
      <c r="M3804" s="4">
        <v>1928.6110000000001</v>
      </c>
      <c r="N3804" s="4">
        <v>1927.308</v>
      </c>
      <c r="O3804" s="4">
        <v>2000.5309999999999</v>
      </c>
      <c r="P3804" s="4">
        <v>1968.9880000000001</v>
      </c>
      <c r="Q3804" s="4">
        <v>1903.1579999999999</v>
      </c>
      <c r="R3804" s="4">
        <v>1714.6310000000001</v>
      </c>
      <c r="S3804" s="4">
        <v>1496.0550000000001</v>
      </c>
      <c r="T3804" s="4">
        <v>1458.85</v>
      </c>
      <c r="U3804" s="4">
        <v>1195.739</v>
      </c>
      <c r="V3804" s="4">
        <v>867.78599999999994</v>
      </c>
      <c r="W3804" s="4">
        <v>574.82100000000003</v>
      </c>
      <c r="X3804" s="4">
        <v>302.56799999999998</v>
      </c>
      <c r="Y3804" s="4">
        <v>120.084</v>
      </c>
      <c r="Z3804" s="4">
        <v>36.465000000000003</v>
      </c>
      <c r="AA3804" s="4">
        <v>6.8739999999999997</v>
      </c>
    </row>
    <row r="3805" spans="1:27" s="6" customFormat="1" x14ac:dyDescent="0.3">
      <c r="A3805" s="40">
        <v>3804</v>
      </c>
      <c r="B3805" s="18" t="s">
        <v>323</v>
      </c>
      <c r="C3805" s="43" t="s">
        <v>256</v>
      </c>
      <c r="D3805" s="41"/>
      <c r="E3805" s="41">
        <v>170</v>
      </c>
      <c r="F3805" s="41">
        <v>2040</v>
      </c>
      <c r="G3805" s="4">
        <v>1459.11</v>
      </c>
      <c r="H3805" s="4">
        <v>1513.991</v>
      </c>
      <c r="I3805" s="4">
        <v>1574.24</v>
      </c>
      <c r="J3805" s="4">
        <v>1637.4760000000001</v>
      </c>
      <c r="K3805" s="4">
        <v>1708.7950000000001</v>
      </c>
      <c r="L3805" s="4">
        <v>1768.758</v>
      </c>
      <c r="M3805" s="4">
        <v>1842.684</v>
      </c>
      <c r="N3805" s="4">
        <v>1912.8</v>
      </c>
      <c r="O3805" s="4">
        <v>1911.46</v>
      </c>
      <c r="P3805" s="4">
        <v>1981.3510000000001</v>
      </c>
      <c r="Q3805" s="4">
        <v>1943.078</v>
      </c>
      <c r="R3805" s="4">
        <v>1865.9</v>
      </c>
      <c r="S3805" s="4">
        <v>1662.9190000000001</v>
      </c>
      <c r="T3805" s="4">
        <v>1424.951</v>
      </c>
      <c r="U3805" s="4">
        <v>1348.2739999999999</v>
      </c>
      <c r="V3805" s="4">
        <v>1051.3209999999999</v>
      </c>
      <c r="W3805" s="4">
        <v>702.09400000000005</v>
      </c>
      <c r="X3805" s="4">
        <v>405.685</v>
      </c>
      <c r="Y3805" s="4">
        <v>171.68299999999999</v>
      </c>
      <c r="Z3805" s="4">
        <v>48.628999999999998</v>
      </c>
      <c r="AA3805" s="4">
        <v>8.9510000000000005</v>
      </c>
    </row>
    <row r="3806" spans="1:27" s="6" customFormat="1" x14ac:dyDescent="0.3">
      <c r="A3806" s="40">
        <v>3805</v>
      </c>
      <c r="B3806" s="18" t="s">
        <v>323</v>
      </c>
      <c r="C3806" s="43" t="s">
        <v>256</v>
      </c>
      <c r="D3806" s="41"/>
      <c r="E3806" s="41">
        <v>170</v>
      </c>
      <c r="F3806" s="41">
        <v>2045</v>
      </c>
      <c r="G3806" s="4">
        <v>1405.211</v>
      </c>
      <c r="H3806" s="4">
        <v>1453.539</v>
      </c>
      <c r="I3806" s="4">
        <v>1507.191</v>
      </c>
      <c r="J3806" s="4">
        <v>1563.8420000000001</v>
      </c>
      <c r="K3806" s="4">
        <v>1623.4549999999999</v>
      </c>
      <c r="L3806" s="4">
        <v>1692.866</v>
      </c>
      <c r="M3806" s="4">
        <v>1752.9770000000001</v>
      </c>
      <c r="N3806" s="4">
        <v>1827.672</v>
      </c>
      <c r="O3806" s="4">
        <v>1897.675</v>
      </c>
      <c r="P3806" s="4">
        <v>1893.896</v>
      </c>
      <c r="Q3806" s="4">
        <v>1956.7539999999999</v>
      </c>
      <c r="R3806" s="4">
        <v>1907.3889999999999</v>
      </c>
      <c r="S3806" s="4">
        <v>1813.3140000000001</v>
      </c>
      <c r="T3806" s="4">
        <v>1589.037</v>
      </c>
      <c r="U3806" s="4">
        <v>1323.5309999999999</v>
      </c>
      <c r="V3806" s="4">
        <v>1194.42</v>
      </c>
      <c r="W3806" s="4">
        <v>859.93799999999999</v>
      </c>
      <c r="X3806" s="4">
        <v>502.96600000000001</v>
      </c>
      <c r="Y3806" s="4">
        <v>234.70500000000001</v>
      </c>
      <c r="Z3806" s="4">
        <v>71.212999999999994</v>
      </c>
      <c r="AA3806" s="4">
        <v>12.17</v>
      </c>
    </row>
    <row r="3807" spans="1:27" s="6" customFormat="1" x14ac:dyDescent="0.3">
      <c r="A3807" s="40">
        <v>3806</v>
      </c>
      <c r="B3807" s="18" t="s">
        <v>323</v>
      </c>
      <c r="C3807" s="43" t="s">
        <v>256</v>
      </c>
      <c r="D3807" s="41"/>
      <c r="E3807" s="41">
        <v>170</v>
      </c>
      <c r="F3807" s="41">
        <v>2050</v>
      </c>
      <c r="G3807" s="4">
        <v>1352.539</v>
      </c>
      <c r="H3807" s="4">
        <v>1400.0540000000001</v>
      </c>
      <c r="I3807" s="4">
        <v>1446.921</v>
      </c>
      <c r="J3807" s="4">
        <v>1497.018</v>
      </c>
      <c r="K3807" s="4">
        <v>1550.2070000000001</v>
      </c>
      <c r="L3807" s="4">
        <v>1608.047</v>
      </c>
      <c r="M3807" s="4">
        <v>1677.6579999999999</v>
      </c>
      <c r="N3807" s="4">
        <v>1738.7159999999999</v>
      </c>
      <c r="O3807" s="4">
        <v>1813.5450000000001</v>
      </c>
      <c r="P3807" s="4">
        <v>1881.0820000000001</v>
      </c>
      <c r="Q3807" s="4">
        <v>1871.62</v>
      </c>
      <c r="R3807" s="4">
        <v>1923.029</v>
      </c>
      <c r="S3807" s="4">
        <v>1857.154</v>
      </c>
      <c r="T3807" s="4">
        <v>1737.98</v>
      </c>
      <c r="U3807" s="4">
        <v>1482.8019999999999</v>
      </c>
      <c r="V3807" s="4">
        <v>1180.6959999999999</v>
      </c>
      <c r="W3807" s="4">
        <v>986.93600000000004</v>
      </c>
      <c r="X3807" s="4">
        <v>624.702</v>
      </c>
      <c r="Y3807" s="4">
        <v>296.37299999999999</v>
      </c>
      <c r="Z3807" s="4">
        <v>99.63</v>
      </c>
      <c r="AA3807" s="4">
        <v>18.033000000000001</v>
      </c>
    </row>
    <row r="3808" spans="1:27" s="6" customFormat="1" x14ac:dyDescent="0.3">
      <c r="A3808" s="40">
        <v>3807</v>
      </c>
      <c r="B3808" s="18" t="s">
        <v>323</v>
      </c>
      <c r="C3808" s="43" t="s">
        <v>256</v>
      </c>
      <c r="D3808" s="41"/>
      <c r="E3808" s="41">
        <v>170</v>
      </c>
      <c r="F3808" s="41">
        <v>2055</v>
      </c>
      <c r="G3808" s="4">
        <v>1303.752</v>
      </c>
      <c r="H3808" s="4">
        <v>1347.875</v>
      </c>
      <c r="I3808" s="4">
        <v>1393.864</v>
      </c>
      <c r="J3808" s="4">
        <v>1437.383</v>
      </c>
      <c r="K3808" s="4">
        <v>1484.288</v>
      </c>
      <c r="L3808" s="4">
        <v>1535.826</v>
      </c>
      <c r="M3808" s="4">
        <v>1593.92</v>
      </c>
      <c r="N3808" s="4">
        <v>1664.444</v>
      </c>
      <c r="O3808" s="4">
        <v>1725.816</v>
      </c>
      <c r="P3808" s="4">
        <v>1798.5219999999999</v>
      </c>
      <c r="Q3808" s="4">
        <v>1860.3389999999999</v>
      </c>
      <c r="R3808" s="4">
        <v>1841.405</v>
      </c>
      <c r="S3808" s="4">
        <v>1875.797</v>
      </c>
      <c r="T3808" s="4">
        <v>1785.1420000000001</v>
      </c>
      <c r="U3808" s="4">
        <v>1628.971</v>
      </c>
      <c r="V3808" s="4">
        <v>1331.65</v>
      </c>
      <c r="W3808" s="4">
        <v>985.11199999999997</v>
      </c>
      <c r="X3808" s="4">
        <v>726.73</v>
      </c>
      <c r="Y3808" s="4">
        <v>374.80200000000002</v>
      </c>
      <c r="Z3808" s="4">
        <v>128.75299999999999</v>
      </c>
      <c r="AA3808" s="4">
        <v>26.062000000000001</v>
      </c>
    </row>
    <row r="3809" spans="1:27" s="6" customFormat="1" x14ac:dyDescent="0.3">
      <c r="A3809" s="40">
        <v>3808</v>
      </c>
      <c r="B3809" s="18" t="s">
        <v>323</v>
      </c>
      <c r="C3809" s="43" t="s">
        <v>256</v>
      </c>
      <c r="D3809" s="41"/>
      <c r="E3809" s="41">
        <v>170</v>
      </c>
      <c r="F3809" s="41">
        <v>2060</v>
      </c>
      <c r="G3809" s="4">
        <v>1257.837</v>
      </c>
      <c r="H3809" s="4">
        <v>1299.5260000000001</v>
      </c>
      <c r="I3809" s="4">
        <v>1342.087</v>
      </c>
      <c r="J3809" s="4">
        <v>1384.933</v>
      </c>
      <c r="K3809" s="4">
        <v>1425.4949999999999</v>
      </c>
      <c r="L3809" s="4">
        <v>1470.8910000000001</v>
      </c>
      <c r="M3809" s="4">
        <v>1522.703</v>
      </c>
      <c r="N3809" s="4">
        <v>1581.7470000000001</v>
      </c>
      <c r="O3809" s="4">
        <v>1652.6410000000001</v>
      </c>
      <c r="P3809" s="4">
        <v>1712.2719999999999</v>
      </c>
      <c r="Q3809" s="4">
        <v>1779.8910000000001</v>
      </c>
      <c r="R3809" s="4">
        <v>1832.3240000000001</v>
      </c>
      <c r="S3809" s="4">
        <v>1799.308</v>
      </c>
      <c r="T3809" s="4">
        <v>1808.029</v>
      </c>
      <c r="U3809" s="4">
        <v>1680.2360000000001</v>
      </c>
      <c r="V3809" s="4">
        <v>1472.249</v>
      </c>
      <c r="W3809" s="4">
        <v>1121.46</v>
      </c>
      <c r="X3809" s="4">
        <v>734.96199999999999</v>
      </c>
      <c r="Y3809" s="4">
        <v>443.82100000000003</v>
      </c>
      <c r="Z3809" s="4">
        <v>166.637</v>
      </c>
      <c r="AA3809" s="4">
        <v>35.148000000000003</v>
      </c>
    </row>
    <row r="3810" spans="1:27" s="6" customFormat="1" x14ac:dyDescent="0.3">
      <c r="A3810" s="40">
        <v>3809</v>
      </c>
      <c r="B3810" s="18" t="s">
        <v>323</v>
      </c>
      <c r="C3810" s="43" t="s">
        <v>256</v>
      </c>
      <c r="D3810" s="41"/>
      <c r="E3810" s="41">
        <v>170</v>
      </c>
      <c r="F3810" s="41">
        <v>2065</v>
      </c>
      <c r="G3810" s="4">
        <v>1216.386</v>
      </c>
      <c r="H3810" s="4">
        <v>1254.001</v>
      </c>
      <c r="I3810" s="4">
        <v>1294.133</v>
      </c>
      <c r="J3810" s="4">
        <v>1333.7349999999999</v>
      </c>
      <c r="K3810" s="4">
        <v>1373.847</v>
      </c>
      <c r="L3810" s="4">
        <v>1413.021</v>
      </c>
      <c r="M3810" s="4">
        <v>1458.7159999999999</v>
      </c>
      <c r="N3810" s="4">
        <v>1511.4659999999999</v>
      </c>
      <c r="O3810" s="4">
        <v>1571.0119999999999</v>
      </c>
      <c r="P3810" s="4">
        <v>1640.3879999999999</v>
      </c>
      <c r="Q3810" s="4">
        <v>1695.625</v>
      </c>
      <c r="R3810" s="4">
        <v>1754.8789999999999</v>
      </c>
      <c r="S3810" s="4">
        <v>1793.374</v>
      </c>
      <c r="T3810" s="4">
        <v>1738.7270000000001</v>
      </c>
      <c r="U3810" s="4">
        <v>1708.44</v>
      </c>
      <c r="V3810" s="4">
        <v>1527.5930000000001</v>
      </c>
      <c r="W3810" s="4">
        <v>1250.7329999999999</v>
      </c>
      <c r="X3810" s="4">
        <v>847.11699999999996</v>
      </c>
      <c r="Y3810" s="4">
        <v>456.51400000000001</v>
      </c>
      <c r="Z3810" s="4">
        <v>201.80500000000001</v>
      </c>
      <c r="AA3810" s="4">
        <v>46.953000000000003</v>
      </c>
    </row>
    <row r="3811" spans="1:27" s="6" customFormat="1" x14ac:dyDescent="0.3">
      <c r="A3811" s="40">
        <v>3810</v>
      </c>
      <c r="B3811" s="18" t="s">
        <v>323</v>
      </c>
      <c r="C3811" s="43" t="s">
        <v>256</v>
      </c>
      <c r="D3811" s="41"/>
      <c r="E3811" s="41">
        <v>170</v>
      </c>
      <c r="F3811" s="41">
        <v>2070</v>
      </c>
      <c r="G3811" s="4">
        <v>1178.434</v>
      </c>
      <c r="H3811" s="4">
        <v>1212.884</v>
      </c>
      <c r="I3811" s="4">
        <v>1248.979</v>
      </c>
      <c r="J3811" s="4">
        <v>1286.338</v>
      </c>
      <c r="K3811" s="4">
        <v>1323.4110000000001</v>
      </c>
      <c r="L3811" s="4">
        <v>1362.252</v>
      </c>
      <c r="M3811" s="4">
        <v>1401.7159999999999</v>
      </c>
      <c r="N3811" s="4">
        <v>1448.34</v>
      </c>
      <c r="O3811" s="4">
        <v>1501.65</v>
      </c>
      <c r="P3811" s="4">
        <v>1559.971</v>
      </c>
      <c r="Q3811" s="4">
        <v>1625.4179999999999</v>
      </c>
      <c r="R3811" s="4">
        <v>1673.365</v>
      </c>
      <c r="S3811" s="4">
        <v>1720.174</v>
      </c>
      <c r="T3811" s="4">
        <v>1737.1489999999999</v>
      </c>
      <c r="U3811" s="4">
        <v>1649.0029999999999</v>
      </c>
      <c r="V3811" s="4">
        <v>1562.0060000000001</v>
      </c>
      <c r="W3811" s="4">
        <v>1308.74</v>
      </c>
      <c r="X3811" s="4">
        <v>956.41</v>
      </c>
      <c r="Y3811" s="4">
        <v>535.33600000000001</v>
      </c>
      <c r="Z3811" s="4">
        <v>212.536</v>
      </c>
      <c r="AA3811" s="4">
        <v>59.49</v>
      </c>
    </row>
    <row r="3812" spans="1:27" s="6" customFormat="1" x14ac:dyDescent="0.3">
      <c r="A3812" s="40">
        <v>3811</v>
      </c>
      <c r="B3812" s="18" t="s">
        <v>323</v>
      </c>
      <c r="C3812" s="43" t="s">
        <v>256</v>
      </c>
      <c r="D3812" s="41"/>
      <c r="E3812" s="41">
        <v>170</v>
      </c>
      <c r="F3812" s="41">
        <v>2075</v>
      </c>
      <c r="G3812" s="4">
        <v>1144.095</v>
      </c>
      <c r="H3812" s="4">
        <v>1175.242</v>
      </c>
      <c r="I3812" s="4">
        <v>1208.2159999999999</v>
      </c>
      <c r="J3812" s="4">
        <v>1241.732</v>
      </c>
      <c r="K3812" s="4">
        <v>1276.758</v>
      </c>
      <c r="L3812" s="4">
        <v>1312.65</v>
      </c>
      <c r="M3812" s="4">
        <v>1351.7850000000001</v>
      </c>
      <c r="N3812" s="4">
        <v>1392.1610000000001</v>
      </c>
      <c r="O3812" s="4">
        <v>1439.384</v>
      </c>
      <c r="P3812" s="4">
        <v>1491.701</v>
      </c>
      <c r="Q3812" s="4">
        <v>1546.644</v>
      </c>
      <c r="R3812" s="4">
        <v>1605.556</v>
      </c>
      <c r="S3812" s="4">
        <v>1642.6679999999999</v>
      </c>
      <c r="T3812" s="4">
        <v>1670.046</v>
      </c>
      <c r="U3812" s="4">
        <v>1653.3140000000001</v>
      </c>
      <c r="V3812" s="4">
        <v>1515.8240000000001</v>
      </c>
      <c r="W3812" s="4">
        <v>1349.1610000000001</v>
      </c>
      <c r="X3812" s="4">
        <v>1012.794</v>
      </c>
      <c r="Y3812" s="4">
        <v>614.79</v>
      </c>
      <c r="Z3812" s="4">
        <v>255.19900000000001</v>
      </c>
      <c r="AA3812" s="4">
        <v>66.912999999999997</v>
      </c>
    </row>
    <row r="3813" spans="1:27" s="6" customFormat="1" x14ac:dyDescent="0.3">
      <c r="A3813" s="40">
        <v>3812</v>
      </c>
      <c r="B3813" s="18" t="s">
        <v>323</v>
      </c>
      <c r="C3813" s="43" t="s">
        <v>256</v>
      </c>
      <c r="D3813" s="41"/>
      <c r="E3813" s="41">
        <v>170</v>
      </c>
      <c r="F3813" s="41">
        <v>2080</v>
      </c>
      <c r="G3813" s="4">
        <v>1110.1679999999999</v>
      </c>
      <c r="H3813" s="4">
        <v>1141.1880000000001</v>
      </c>
      <c r="I3813" s="4">
        <v>1170.9179999999999</v>
      </c>
      <c r="J3813" s="4">
        <v>1201.4949999999999</v>
      </c>
      <c r="K3813" s="4">
        <v>1232.8710000000001</v>
      </c>
      <c r="L3813" s="4">
        <v>1266.8140000000001</v>
      </c>
      <c r="M3813" s="4">
        <v>1302.991</v>
      </c>
      <c r="N3813" s="4">
        <v>1342.99</v>
      </c>
      <c r="O3813" s="4">
        <v>1384.002</v>
      </c>
      <c r="P3813" s="4">
        <v>1430.4159999999999</v>
      </c>
      <c r="Q3813" s="4">
        <v>1479.796</v>
      </c>
      <c r="R3813" s="4">
        <v>1529.0740000000001</v>
      </c>
      <c r="S3813" s="4">
        <v>1578.2629999999999</v>
      </c>
      <c r="T3813" s="4">
        <v>1598.2149999999999</v>
      </c>
      <c r="U3813" s="4">
        <v>1594.71</v>
      </c>
      <c r="V3813" s="4">
        <v>1527.5119999999999</v>
      </c>
      <c r="W3813" s="4">
        <v>1319.3520000000001</v>
      </c>
      <c r="X3813" s="4">
        <v>1055.9880000000001</v>
      </c>
      <c r="Y3813" s="4">
        <v>661.77099999999996</v>
      </c>
      <c r="Z3813" s="4">
        <v>299.89600000000002</v>
      </c>
      <c r="AA3813" s="4">
        <v>81.481999999999999</v>
      </c>
    </row>
    <row r="3814" spans="1:27" s="6" customFormat="1" x14ac:dyDescent="0.3">
      <c r="A3814" s="40">
        <v>3813</v>
      </c>
      <c r="B3814" s="18" t="s">
        <v>323</v>
      </c>
      <c r="C3814" s="43" t="s">
        <v>256</v>
      </c>
      <c r="D3814" s="41"/>
      <c r="E3814" s="41">
        <v>170</v>
      </c>
      <c r="F3814" s="41">
        <v>2085</v>
      </c>
      <c r="G3814" s="4">
        <v>1079.1120000000001</v>
      </c>
      <c r="H3814" s="4">
        <v>1107.527</v>
      </c>
      <c r="I3814" s="4">
        <v>1137.204</v>
      </c>
      <c r="J3814" s="4">
        <v>1164.7159999999999</v>
      </c>
      <c r="K3814" s="4">
        <v>1193.328</v>
      </c>
      <c r="L3814" s="4">
        <v>1223.7159999999999</v>
      </c>
      <c r="M3814" s="4">
        <v>1257.944</v>
      </c>
      <c r="N3814" s="4">
        <v>1294.9369999999999</v>
      </c>
      <c r="O3814" s="4">
        <v>1335.566</v>
      </c>
      <c r="P3814" s="4">
        <v>1375.9390000000001</v>
      </c>
      <c r="Q3814" s="4">
        <v>1419.799</v>
      </c>
      <c r="R3814" s="4">
        <v>1464.249</v>
      </c>
      <c r="S3814" s="4">
        <v>1505.123</v>
      </c>
      <c r="T3814" s="4">
        <v>1538.81</v>
      </c>
      <c r="U3814" s="4">
        <v>1531.124</v>
      </c>
      <c r="V3814" s="4">
        <v>1480.8140000000001</v>
      </c>
      <c r="W3814" s="4">
        <v>1339.8389999999999</v>
      </c>
      <c r="X3814" s="4">
        <v>1044.675</v>
      </c>
      <c r="Y3814" s="4">
        <v>701.76700000000005</v>
      </c>
      <c r="Z3814" s="4">
        <v>330.68599999999998</v>
      </c>
      <c r="AA3814" s="4">
        <v>99.382999999999996</v>
      </c>
    </row>
    <row r="3815" spans="1:27" s="6" customFormat="1" x14ac:dyDescent="0.3">
      <c r="A3815" s="40">
        <v>3814</v>
      </c>
      <c r="B3815" s="18" t="s">
        <v>323</v>
      </c>
      <c r="C3815" s="43" t="s">
        <v>256</v>
      </c>
      <c r="D3815" s="41"/>
      <c r="E3815" s="41">
        <v>170</v>
      </c>
      <c r="F3815" s="41">
        <v>2090</v>
      </c>
      <c r="G3815" s="4">
        <v>1049.1769999999999</v>
      </c>
      <c r="H3815" s="4">
        <v>1076.7239999999999</v>
      </c>
      <c r="I3815" s="4">
        <v>1103.8699999999999</v>
      </c>
      <c r="J3815" s="4">
        <v>1131.5150000000001</v>
      </c>
      <c r="K3815" s="4">
        <v>1157.231</v>
      </c>
      <c r="L3815" s="4">
        <v>1184.9449999999999</v>
      </c>
      <c r="M3815" s="4">
        <v>1215.5940000000001</v>
      </c>
      <c r="N3815" s="4">
        <v>1250.596</v>
      </c>
      <c r="O3815" s="4">
        <v>1288.21</v>
      </c>
      <c r="P3815" s="4">
        <v>1328.3050000000001</v>
      </c>
      <c r="Q3815" s="4">
        <v>1366.4639999999999</v>
      </c>
      <c r="R3815" s="4">
        <v>1406.0129999999999</v>
      </c>
      <c r="S3815" s="4">
        <v>1443.1120000000001</v>
      </c>
      <c r="T3815" s="4">
        <v>1470.33</v>
      </c>
      <c r="U3815" s="4">
        <v>1478.5820000000001</v>
      </c>
      <c r="V3815" s="4">
        <v>1428.278</v>
      </c>
      <c r="W3815" s="4">
        <v>1308.0029999999999</v>
      </c>
      <c r="X3815" s="4">
        <v>1072.1400000000001</v>
      </c>
      <c r="Y3815" s="4">
        <v>705.13599999999997</v>
      </c>
      <c r="Z3815" s="4">
        <v>358.65199999999999</v>
      </c>
      <c r="AA3815" s="4">
        <v>115.289</v>
      </c>
    </row>
    <row r="3816" spans="1:27" s="6" customFormat="1" x14ac:dyDescent="0.3">
      <c r="A3816" s="40">
        <v>3815</v>
      </c>
      <c r="B3816" s="18" t="s">
        <v>323</v>
      </c>
      <c r="C3816" s="43" t="s">
        <v>256</v>
      </c>
      <c r="D3816" s="41"/>
      <c r="E3816" s="41">
        <v>170</v>
      </c>
      <c r="F3816" s="41">
        <v>2095</v>
      </c>
      <c r="G3816" s="4">
        <v>1021.491</v>
      </c>
      <c r="H3816" s="4">
        <v>1047.0150000000001</v>
      </c>
      <c r="I3816" s="4">
        <v>1073.3879999999999</v>
      </c>
      <c r="J3816" s="4">
        <v>1098.6769999999999</v>
      </c>
      <c r="K3816" s="4">
        <v>1124.6890000000001</v>
      </c>
      <c r="L3816" s="4">
        <v>1149.598</v>
      </c>
      <c r="M3816" s="4">
        <v>1177.5530000000001</v>
      </c>
      <c r="N3816" s="4">
        <v>1208.921</v>
      </c>
      <c r="O3816" s="4">
        <v>1244.527</v>
      </c>
      <c r="P3816" s="4">
        <v>1281.704</v>
      </c>
      <c r="Q3816" s="4">
        <v>1319.856</v>
      </c>
      <c r="R3816" s="4">
        <v>1354.252</v>
      </c>
      <c r="S3816" s="4">
        <v>1387.377</v>
      </c>
      <c r="T3816" s="4">
        <v>1412.356</v>
      </c>
      <c r="U3816" s="4">
        <v>1416.828</v>
      </c>
      <c r="V3816" s="4">
        <v>1385.402</v>
      </c>
      <c r="W3816" s="4">
        <v>1270.2829999999999</v>
      </c>
      <c r="X3816" s="4">
        <v>1057.652</v>
      </c>
      <c r="Y3816" s="4">
        <v>735.07</v>
      </c>
      <c r="Z3816" s="4">
        <v>368.70100000000002</v>
      </c>
      <c r="AA3816" s="4">
        <v>130.85</v>
      </c>
    </row>
    <row r="3817" spans="1:27" s="6" customFormat="1" x14ac:dyDescent="0.3">
      <c r="A3817" s="40">
        <v>3816</v>
      </c>
      <c r="B3817" s="18" t="s">
        <v>323</v>
      </c>
      <c r="C3817" s="43" t="s">
        <v>256</v>
      </c>
      <c r="D3817" s="41"/>
      <c r="E3817" s="41">
        <v>170</v>
      </c>
      <c r="F3817" s="41">
        <v>2100</v>
      </c>
      <c r="G3817" s="4">
        <v>995.17200000000003</v>
      </c>
      <c r="H3817" s="4">
        <v>1019.55</v>
      </c>
      <c r="I3817" s="4">
        <v>1043.9970000000001</v>
      </c>
      <c r="J3817" s="4">
        <v>1068.6869999999999</v>
      </c>
      <c r="K3817" s="4">
        <v>1092.5050000000001</v>
      </c>
      <c r="L3817" s="4">
        <v>1117.7829999999999</v>
      </c>
      <c r="M3817" s="4">
        <v>1142.925</v>
      </c>
      <c r="N3817" s="4">
        <v>1171.528</v>
      </c>
      <c r="O3817" s="4">
        <v>1203.473</v>
      </c>
      <c r="P3817" s="4">
        <v>1238.721</v>
      </c>
      <c r="Q3817" s="4">
        <v>1274.213</v>
      </c>
      <c r="R3817" s="4">
        <v>1309.047</v>
      </c>
      <c r="S3817" s="4">
        <v>1337.837</v>
      </c>
      <c r="T3817" s="4">
        <v>1360.2190000000001</v>
      </c>
      <c r="U3817" s="4">
        <v>1364.711</v>
      </c>
      <c r="V3817" s="4">
        <v>1333.251</v>
      </c>
      <c r="W3817" s="4">
        <v>1240.412</v>
      </c>
      <c r="X3817" s="4">
        <v>1037.7819999999999</v>
      </c>
      <c r="Y3817" s="4">
        <v>736.505</v>
      </c>
      <c r="Z3817" s="4">
        <v>393.322</v>
      </c>
      <c r="AA3817" s="4">
        <v>142.142</v>
      </c>
    </row>
    <row r="3818" spans="1:27" s="6" customFormat="1" x14ac:dyDescent="0.3">
      <c r="A3818" s="40">
        <v>3817</v>
      </c>
      <c r="B3818" s="18" t="s">
        <v>323</v>
      </c>
      <c r="C3818" s="43" t="s">
        <v>257</v>
      </c>
      <c r="D3818" s="41"/>
      <c r="E3818" s="41">
        <v>218</v>
      </c>
      <c r="F3818" s="41">
        <v>2015</v>
      </c>
      <c r="G3818" s="4">
        <v>786.49900000000002</v>
      </c>
      <c r="H3818" s="4">
        <v>766.74</v>
      </c>
      <c r="I3818" s="4">
        <v>738.38699999999994</v>
      </c>
      <c r="J3818" s="4">
        <v>736.46500000000003</v>
      </c>
      <c r="K3818" s="4">
        <v>711.64700000000005</v>
      </c>
      <c r="L3818" s="4">
        <v>673.48299999999995</v>
      </c>
      <c r="M3818" s="4">
        <v>609.69200000000001</v>
      </c>
      <c r="N3818" s="4">
        <v>551.39300000000003</v>
      </c>
      <c r="O3818" s="4">
        <v>501.29</v>
      </c>
      <c r="P3818" s="4">
        <v>443.71600000000001</v>
      </c>
      <c r="Q3818" s="4">
        <v>379.83</v>
      </c>
      <c r="R3818" s="4">
        <v>323.17899999999997</v>
      </c>
      <c r="S3818" s="4">
        <v>268.58</v>
      </c>
      <c r="T3818" s="4">
        <v>188.95099999999999</v>
      </c>
      <c r="U3818" s="4">
        <v>152.00800000000001</v>
      </c>
      <c r="V3818" s="4">
        <v>108.41500000000001</v>
      </c>
      <c r="W3818" s="4">
        <v>71.912000000000006</v>
      </c>
      <c r="X3818" s="4">
        <v>40.243000000000002</v>
      </c>
      <c r="Y3818" s="4">
        <v>16.07</v>
      </c>
      <c r="Z3818" s="4">
        <v>4.117</v>
      </c>
      <c r="AA3818" s="4">
        <v>0.68</v>
      </c>
    </row>
    <row r="3819" spans="1:27" s="6" customFormat="1" x14ac:dyDescent="0.3">
      <c r="A3819" s="40">
        <v>3818</v>
      </c>
      <c r="B3819" s="18" t="s">
        <v>323</v>
      </c>
      <c r="C3819" s="43" t="s">
        <v>257</v>
      </c>
      <c r="D3819" s="41"/>
      <c r="E3819" s="41">
        <v>218</v>
      </c>
      <c r="F3819" s="41">
        <v>2020</v>
      </c>
      <c r="G3819" s="4">
        <v>790.45600000000002</v>
      </c>
      <c r="H3819" s="4">
        <v>784.096</v>
      </c>
      <c r="I3819" s="4">
        <v>765.28300000000002</v>
      </c>
      <c r="J3819" s="4">
        <v>736.49099999999999</v>
      </c>
      <c r="K3819" s="4">
        <v>732.47500000000002</v>
      </c>
      <c r="L3819" s="4">
        <v>706.21299999999997</v>
      </c>
      <c r="M3819" s="4">
        <v>667.22</v>
      </c>
      <c r="N3819" s="4">
        <v>603.35</v>
      </c>
      <c r="O3819" s="4">
        <v>545.30399999999997</v>
      </c>
      <c r="P3819" s="4">
        <v>495.16899999999998</v>
      </c>
      <c r="Q3819" s="4">
        <v>436.642</v>
      </c>
      <c r="R3819" s="4">
        <v>371.24099999999999</v>
      </c>
      <c r="S3819" s="4">
        <v>312.43799999999999</v>
      </c>
      <c r="T3819" s="4">
        <v>255.946</v>
      </c>
      <c r="U3819" s="4">
        <v>175.46700000000001</v>
      </c>
      <c r="V3819" s="4">
        <v>133.76900000000001</v>
      </c>
      <c r="W3819" s="4">
        <v>87.549000000000007</v>
      </c>
      <c r="X3819" s="4">
        <v>49.768000000000001</v>
      </c>
      <c r="Y3819" s="4">
        <v>20.741</v>
      </c>
      <c r="Z3819" s="4">
        <v>4.9240000000000004</v>
      </c>
      <c r="AA3819" s="4">
        <v>0.77600000000000002</v>
      </c>
    </row>
    <row r="3820" spans="1:27" s="6" customFormat="1" x14ac:dyDescent="0.3">
      <c r="A3820" s="40">
        <v>3819</v>
      </c>
      <c r="B3820" s="18" t="s">
        <v>323</v>
      </c>
      <c r="C3820" s="43" t="s">
        <v>257</v>
      </c>
      <c r="D3820" s="41"/>
      <c r="E3820" s="41">
        <v>218</v>
      </c>
      <c r="F3820" s="41">
        <v>2025</v>
      </c>
      <c r="G3820" s="4">
        <v>784.25599999999997</v>
      </c>
      <c r="H3820" s="4">
        <v>788.38099999999997</v>
      </c>
      <c r="I3820" s="4">
        <v>782.80700000000002</v>
      </c>
      <c r="J3820" s="4">
        <v>763.58600000000001</v>
      </c>
      <c r="K3820" s="4">
        <v>733.10699999999997</v>
      </c>
      <c r="L3820" s="4">
        <v>727.82100000000003</v>
      </c>
      <c r="M3820" s="4">
        <v>700.80200000000002</v>
      </c>
      <c r="N3820" s="4">
        <v>661.51900000000001</v>
      </c>
      <c r="O3820" s="4">
        <v>597.66099999999994</v>
      </c>
      <c r="P3820" s="4">
        <v>539.36</v>
      </c>
      <c r="Q3820" s="4">
        <v>487.94799999999998</v>
      </c>
      <c r="R3820" s="4">
        <v>427.54500000000002</v>
      </c>
      <c r="S3820" s="4">
        <v>359.84199999999998</v>
      </c>
      <c r="T3820" s="4">
        <v>298.82299999999998</v>
      </c>
      <c r="U3820" s="4">
        <v>238.97</v>
      </c>
      <c r="V3820" s="4">
        <v>155.79400000000001</v>
      </c>
      <c r="W3820" s="4">
        <v>109.48399999999999</v>
      </c>
      <c r="X3820" s="4">
        <v>61.817</v>
      </c>
      <c r="Y3820" s="4">
        <v>26.462</v>
      </c>
      <c r="Z3820" s="4">
        <v>6.6669999999999998</v>
      </c>
      <c r="AA3820" s="4">
        <v>0.96199999999999997</v>
      </c>
    </row>
    <row r="3821" spans="1:27" s="6" customFormat="1" x14ac:dyDescent="0.3">
      <c r="A3821" s="40">
        <v>3820</v>
      </c>
      <c r="B3821" s="18" t="s">
        <v>323</v>
      </c>
      <c r="C3821" s="43" t="s">
        <v>257</v>
      </c>
      <c r="D3821" s="41"/>
      <c r="E3821" s="41">
        <v>218</v>
      </c>
      <c r="F3821" s="41">
        <v>2030</v>
      </c>
      <c r="G3821" s="4">
        <v>773.42899999999997</v>
      </c>
      <c r="H3821" s="4">
        <v>782.47299999999996</v>
      </c>
      <c r="I3821" s="4">
        <v>787.25400000000002</v>
      </c>
      <c r="J3821" s="4">
        <v>781.30100000000004</v>
      </c>
      <c r="K3821" s="4">
        <v>760.649</v>
      </c>
      <c r="L3821" s="4">
        <v>729.20100000000002</v>
      </c>
      <c r="M3821" s="4">
        <v>723.20500000000004</v>
      </c>
      <c r="N3821" s="4">
        <v>695.78399999999999</v>
      </c>
      <c r="O3821" s="4">
        <v>656.16499999999996</v>
      </c>
      <c r="P3821" s="4">
        <v>591.82600000000002</v>
      </c>
      <c r="Q3821" s="4">
        <v>532.13699999999994</v>
      </c>
      <c r="R3821" s="4">
        <v>478.55</v>
      </c>
      <c r="S3821" s="4">
        <v>415.40499999999997</v>
      </c>
      <c r="T3821" s="4">
        <v>345.28500000000003</v>
      </c>
      <c r="U3821" s="4">
        <v>280.33699999999999</v>
      </c>
      <c r="V3821" s="4">
        <v>213.88</v>
      </c>
      <c r="W3821" s="4">
        <v>129.05799999999999</v>
      </c>
      <c r="X3821" s="4">
        <v>78.727000000000004</v>
      </c>
      <c r="Y3821" s="4">
        <v>33.825000000000003</v>
      </c>
      <c r="Z3821" s="4">
        <v>8.8940000000000001</v>
      </c>
      <c r="AA3821" s="4">
        <v>1.339</v>
      </c>
    </row>
    <row r="3822" spans="1:27" s="6" customFormat="1" x14ac:dyDescent="0.3">
      <c r="A3822" s="40">
        <v>3821</v>
      </c>
      <c r="B3822" s="18" t="s">
        <v>323</v>
      </c>
      <c r="C3822" s="43" t="s">
        <v>257</v>
      </c>
      <c r="D3822" s="41"/>
      <c r="E3822" s="41">
        <v>218</v>
      </c>
      <c r="F3822" s="41">
        <v>2035</v>
      </c>
      <c r="G3822" s="4">
        <v>761.04300000000001</v>
      </c>
      <c r="H3822" s="4">
        <v>771.899</v>
      </c>
      <c r="I3822" s="4">
        <v>781.50199999999995</v>
      </c>
      <c r="J3822" s="4">
        <v>785.93600000000004</v>
      </c>
      <c r="K3822" s="4">
        <v>778.77200000000005</v>
      </c>
      <c r="L3822" s="4">
        <v>757.30600000000004</v>
      </c>
      <c r="M3822" s="4">
        <v>725.33100000000002</v>
      </c>
      <c r="N3822" s="4">
        <v>718.82299999999998</v>
      </c>
      <c r="O3822" s="4">
        <v>690.86199999999997</v>
      </c>
      <c r="P3822" s="4">
        <v>650.39700000000005</v>
      </c>
      <c r="Q3822" s="4">
        <v>584.53800000000001</v>
      </c>
      <c r="R3822" s="4">
        <v>522.66099999999994</v>
      </c>
      <c r="S3822" s="4">
        <v>465.98099999999999</v>
      </c>
      <c r="T3822" s="4">
        <v>399.80399999999997</v>
      </c>
      <c r="U3822" s="4">
        <v>325.35399999999998</v>
      </c>
      <c r="V3822" s="4">
        <v>252.74600000000001</v>
      </c>
      <c r="W3822" s="4">
        <v>179.166</v>
      </c>
      <c r="X3822" s="4">
        <v>94.391000000000005</v>
      </c>
      <c r="Y3822" s="4">
        <v>44.262</v>
      </c>
      <c r="Z3822" s="4">
        <v>11.866</v>
      </c>
      <c r="AA3822" s="4">
        <v>1.87</v>
      </c>
    </row>
    <row r="3823" spans="1:27" s="6" customFormat="1" x14ac:dyDescent="0.3">
      <c r="A3823" s="40">
        <v>3822</v>
      </c>
      <c r="B3823" s="18" t="s">
        <v>323</v>
      </c>
      <c r="C3823" s="43" t="s">
        <v>257</v>
      </c>
      <c r="D3823" s="41"/>
      <c r="E3823" s="41">
        <v>218</v>
      </c>
      <c r="F3823" s="41">
        <v>2040</v>
      </c>
      <c r="G3823" s="4">
        <v>747.09799999999996</v>
      </c>
      <c r="H3823" s="4">
        <v>759.70500000000004</v>
      </c>
      <c r="I3823" s="4">
        <v>771.04100000000005</v>
      </c>
      <c r="J3823" s="4">
        <v>780.32500000000005</v>
      </c>
      <c r="K3823" s="4">
        <v>783.59199999999998</v>
      </c>
      <c r="L3823" s="4">
        <v>775.59299999999996</v>
      </c>
      <c r="M3823" s="4">
        <v>753.56899999999996</v>
      </c>
      <c r="N3823" s="4">
        <v>721.19399999999996</v>
      </c>
      <c r="O3823" s="4">
        <v>714.09199999999998</v>
      </c>
      <c r="P3823" s="4">
        <v>685.21600000000001</v>
      </c>
      <c r="Q3823" s="4">
        <v>642.95699999999999</v>
      </c>
      <c r="R3823" s="4">
        <v>574.87099999999998</v>
      </c>
      <c r="S3823" s="4">
        <v>509.923</v>
      </c>
      <c r="T3823" s="4">
        <v>449.7</v>
      </c>
      <c r="U3823" s="4">
        <v>378.21899999999999</v>
      </c>
      <c r="V3823" s="4">
        <v>295.279</v>
      </c>
      <c r="W3823" s="4">
        <v>213.886</v>
      </c>
      <c r="X3823" s="4">
        <v>133.102</v>
      </c>
      <c r="Y3823" s="4">
        <v>54.423999999999999</v>
      </c>
      <c r="Z3823" s="4">
        <v>16.167999999999999</v>
      </c>
      <c r="AA3823" s="4">
        <v>2.61</v>
      </c>
    </row>
    <row r="3824" spans="1:27" s="6" customFormat="1" x14ac:dyDescent="0.3">
      <c r="A3824" s="40">
        <v>3823</v>
      </c>
      <c r="B3824" s="18" t="s">
        <v>323</v>
      </c>
      <c r="C3824" s="43" t="s">
        <v>257</v>
      </c>
      <c r="D3824" s="41"/>
      <c r="E3824" s="41">
        <v>218</v>
      </c>
      <c r="F3824" s="41">
        <v>2045</v>
      </c>
      <c r="G3824" s="4">
        <v>731.07899999999995</v>
      </c>
      <c r="H3824" s="4">
        <v>745.92600000000004</v>
      </c>
      <c r="I3824" s="4">
        <v>758.95</v>
      </c>
      <c r="J3824" s="4">
        <v>769.99400000000003</v>
      </c>
      <c r="K3824" s="4">
        <v>778.17100000000005</v>
      </c>
      <c r="L3824" s="4">
        <v>780.59699999999998</v>
      </c>
      <c r="M3824" s="4">
        <v>772.01199999999994</v>
      </c>
      <c r="N3824" s="4">
        <v>749.57</v>
      </c>
      <c r="O3824" s="4">
        <v>716.75300000000004</v>
      </c>
      <c r="P3824" s="4">
        <v>708.66499999999996</v>
      </c>
      <c r="Q3824" s="4">
        <v>677.93899999999996</v>
      </c>
      <c r="R3824" s="4">
        <v>633.09699999999998</v>
      </c>
      <c r="S3824" s="4">
        <v>561.89300000000003</v>
      </c>
      <c r="T3824" s="4">
        <v>493.35399999999998</v>
      </c>
      <c r="U3824" s="4">
        <v>426.995</v>
      </c>
      <c r="V3824" s="4">
        <v>345.37400000000002</v>
      </c>
      <c r="W3824" s="4">
        <v>252.25800000000001</v>
      </c>
      <c r="X3824" s="4">
        <v>161.24</v>
      </c>
      <c r="Y3824" s="4">
        <v>78.602000000000004</v>
      </c>
      <c r="Z3824" s="4">
        <v>20.669</v>
      </c>
      <c r="AA3824" s="4">
        <v>3.7080000000000002</v>
      </c>
    </row>
    <row r="3825" spans="1:27" s="6" customFormat="1" x14ac:dyDescent="0.3">
      <c r="A3825" s="40">
        <v>3824</v>
      </c>
      <c r="B3825" s="18" t="s">
        <v>323</v>
      </c>
      <c r="C3825" s="43" t="s">
        <v>257</v>
      </c>
      <c r="D3825" s="41"/>
      <c r="E3825" s="41">
        <v>218</v>
      </c>
      <c r="F3825" s="41">
        <v>2050</v>
      </c>
      <c r="G3825" s="4">
        <v>713.42499999999995</v>
      </c>
      <c r="H3825" s="4">
        <v>730.053</v>
      </c>
      <c r="I3825" s="4">
        <v>745.25800000000004</v>
      </c>
      <c r="J3825" s="4">
        <v>758.01599999999996</v>
      </c>
      <c r="K3825" s="4">
        <v>768.01499999999999</v>
      </c>
      <c r="L3825" s="4">
        <v>775.36199999999997</v>
      </c>
      <c r="M3825" s="4">
        <v>777.18700000000001</v>
      </c>
      <c r="N3825" s="4">
        <v>768.178</v>
      </c>
      <c r="O3825" s="4">
        <v>745.28200000000004</v>
      </c>
      <c r="P3825" s="4">
        <v>711.67899999999997</v>
      </c>
      <c r="Q3825" s="4">
        <v>701.67</v>
      </c>
      <c r="R3825" s="4">
        <v>668.28700000000003</v>
      </c>
      <c r="S3825" s="4">
        <v>619.851</v>
      </c>
      <c r="T3825" s="4">
        <v>544.90099999999995</v>
      </c>
      <c r="U3825" s="4">
        <v>470.024</v>
      </c>
      <c r="V3825" s="4">
        <v>392.09500000000003</v>
      </c>
      <c r="W3825" s="4">
        <v>297.60199999999998</v>
      </c>
      <c r="X3825" s="4">
        <v>192.732</v>
      </c>
      <c r="Y3825" s="4">
        <v>97.352000000000004</v>
      </c>
      <c r="Z3825" s="4">
        <v>30.966000000000001</v>
      </c>
      <c r="AA3825" s="4">
        <v>4.9969999999999999</v>
      </c>
    </row>
    <row r="3826" spans="1:27" s="6" customFormat="1" x14ac:dyDescent="0.3">
      <c r="A3826" s="40">
        <v>3825</v>
      </c>
      <c r="B3826" s="18" t="s">
        <v>323</v>
      </c>
      <c r="C3826" s="43" t="s">
        <v>257</v>
      </c>
      <c r="D3826" s="41"/>
      <c r="E3826" s="41">
        <v>218</v>
      </c>
      <c r="F3826" s="41">
        <v>2055</v>
      </c>
      <c r="G3826" s="4">
        <v>694.43399999999997</v>
      </c>
      <c r="H3826" s="4">
        <v>712.52</v>
      </c>
      <c r="I3826" s="4">
        <v>729.46100000000001</v>
      </c>
      <c r="J3826" s="4">
        <v>744.428</v>
      </c>
      <c r="K3826" s="4">
        <v>756.22</v>
      </c>
      <c r="L3826" s="4">
        <v>765.43600000000004</v>
      </c>
      <c r="M3826" s="4">
        <v>772.20600000000002</v>
      </c>
      <c r="N3826" s="4">
        <v>773.60299999999995</v>
      </c>
      <c r="O3826" s="4">
        <v>764.11199999999997</v>
      </c>
      <c r="P3826" s="4">
        <v>740.39</v>
      </c>
      <c r="Q3826" s="4">
        <v>705.15099999999995</v>
      </c>
      <c r="R3826" s="4">
        <v>692.39200000000005</v>
      </c>
      <c r="S3826" s="4">
        <v>655.32899999999995</v>
      </c>
      <c r="T3826" s="4">
        <v>602.41600000000005</v>
      </c>
      <c r="U3826" s="4">
        <v>520.78499999999997</v>
      </c>
      <c r="V3826" s="4">
        <v>433.90899999999999</v>
      </c>
      <c r="W3826" s="4">
        <v>340.70400000000001</v>
      </c>
      <c r="X3826" s="4">
        <v>230.44</v>
      </c>
      <c r="Y3826" s="4">
        <v>119.029</v>
      </c>
      <c r="Z3826" s="4">
        <v>39.845999999999997</v>
      </c>
      <c r="AA3826" s="4">
        <v>7.68</v>
      </c>
    </row>
    <row r="3827" spans="1:27" s="6" customFormat="1" x14ac:dyDescent="0.3">
      <c r="A3827" s="40">
        <v>3826</v>
      </c>
      <c r="B3827" s="18" t="s">
        <v>323</v>
      </c>
      <c r="C3827" s="43" t="s">
        <v>257</v>
      </c>
      <c r="D3827" s="41"/>
      <c r="E3827" s="41">
        <v>218</v>
      </c>
      <c r="F3827" s="41">
        <v>2060</v>
      </c>
      <c r="G3827" s="4">
        <v>675.83299999999997</v>
      </c>
      <c r="H3827" s="4">
        <v>693.63699999999994</v>
      </c>
      <c r="I3827" s="4">
        <v>712.00099999999998</v>
      </c>
      <c r="J3827" s="4">
        <v>728.72400000000005</v>
      </c>
      <c r="K3827" s="4">
        <v>742.79600000000005</v>
      </c>
      <c r="L3827" s="4">
        <v>753.85599999999999</v>
      </c>
      <c r="M3827" s="4">
        <v>762.52800000000002</v>
      </c>
      <c r="N3827" s="4">
        <v>768.89599999999996</v>
      </c>
      <c r="O3827" s="4">
        <v>769.81299999999999</v>
      </c>
      <c r="P3827" s="4">
        <v>759.46699999999998</v>
      </c>
      <c r="Q3827" s="4">
        <v>734.09400000000005</v>
      </c>
      <c r="R3827" s="4">
        <v>696.51199999999994</v>
      </c>
      <c r="S3827" s="4">
        <v>679.97299999999996</v>
      </c>
      <c r="T3827" s="4">
        <v>638.20100000000002</v>
      </c>
      <c r="U3827" s="4">
        <v>577.47</v>
      </c>
      <c r="V3827" s="4">
        <v>483.18099999999998</v>
      </c>
      <c r="W3827" s="4">
        <v>380.017</v>
      </c>
      <c r="X3827" s="4">
        <v>267.16899999999998</v>
      </c>
      <c r="Y3827" s="4">
        <v>145.41800000000001</v>
      </c>
      <c r="Z3827" s="4">
        <v>50.542999999999999</v>
      </c>
      <c r="AA3827" s="4">
        <v>10.568</v>
      </c>
    </row>
    <row r="3828" spans="1:27" s="6" customFormat="1" x14ac:dyDescent="0.3">
      <c r="A3828" s="40">
        <v>3827</v>
      </c>
      <c r="B3828" s="18" t="s">
        <v>323</v>
      </c>
      <c r="C3828" s="43" t="s">
        <v>257</v>
      </c>
      <c r="D3828" s="41"/>
      <c r="E3828" s="41">
        <v>218</v>
      </c>
      <c r="F3828" s="41">
        <v>2065</v>
      </c>
      <c r="G3828" s="4">
        <v>657.90499999999997</v>
      </c>
      <c r="H3828" s="4">
        <v>675.12699999999995</v>
      </c>
      <c r="I3828" s="4">
        <v>693.17399999999998</v>
      </c>
      <c r="J3828" s="4">
        <v>711.34799999999996</v>
      </c>
      <c r="K3828" s="4">
        <v>727.24800000000005</v>
      </c>
      <c r="L3828" s="4">
        <v>740.63199999999995</v>
      </c>
      <c r="M3828" s="4">
        <v>751.18200000000002</v>
      </c>
      <c r="N3828" s="4">
        <v>759.47799999999995</v>
      </c>
      <c r="O3828" s="4">
        <v>765.39800000000002</v>
      </c>
      <c r="P3828" s="4">
        <v>765.47799999999995</v>
      </c>
      <c r="Q3828" s="4">
        <v>753.48099999999999</v>
      </c>
      <c r="R3828" s="4">
        <v>725.75699999999995</v>
      </c>
      <c r="S3828" s="4">
        <v>684.93799999999999</v>
      </c>
      <c r="T3828" s="4">
        <v>663.42700000000002</v>
      </c>
      <c r="U3828" s="4">
        <v>613.423</v>
      </c>
      <c r="V3828" s="4">
        <v>538.17700000000002</v>
      </c>
      <c r="W3828" s="4">
        <v>426.17099999999999</v>
      </c>
      <c r="X3828" s="4">
        <v>301.41800000000001</v>
      </c>
      <c r="Y3828" s="4">
        <v>171.947</v>
      </c>
      <c r="Z3828" s="4">
        <v>63.884</v>
      </c>
      <c r="AA3828" s="4">
        <v>14.117000000000001</v>
      </c>
    </row>
    <row r="3829" spans="1:27" s="6" customFormat="1" x14ac:dyDescent="0.3">
      <c r="A3829" s="40">
        <v>3828</v>
      </c>
      <c r="B3829" s="18" t="s">
        <v>323</v>
      </c>
      <c r="C3829" s="43" t="s">
        <v>257</v>
      </c>
      <c r="D3829" s="41"/>
      <c r="E3829" s="41">
        <v>218</v>
      </c>
      <c r="F3829" s="41">
        <v>2070</v>
      </c>
      <c r="G3829" s="4">
        <v>640.68100000000004</v>
      </c>
      <c r="H3829" s="4">
        <v>657.27700000000004</v>
      </c>
      <c r="I3829" s="4">
        <v>674.71699999999998</v>
      </c>
      <c r="J3829" s="4">
        <v>692.59799999999996</v>
      </c>
      <c r="K3829" s="4">
        <v>710.01900000000001</v>
      </c>
      <c r="L3829" s="4">
        <v>725.27499999999998</v>
      </c>
      <c r="M3829" s="4">
        <v>738.18</v>
      </c>
      <c r="N3829" s="4">
        <v>748.39700000000005</v>
      </c>
      <c r="O3829" s="4">
        <v>756.29399999999998</v>
      </c>
      <c r="P3829" s="4">
        <v>761.423</v>
      </c>
      <c r="Q3829" s="4">
        <v>759.92200000000003</v>
      </c>
      <c r="R3829" s="4">
        <v>745.61099999999999</v>
      </c>
      <c r="S3829" s="4">
        <v>714.67399999999998</v>
      </c>
      <c r="T3829" s="4">
        <v>669.54300000000001</v>
      </c>
      <c r="U3829" s="4">
        <v>639.45399999999995</v>
      </c>
      <c r="V3829" s="4">
        <v>574.35</v>
      </c>
      <c r="W3829" s="4">
        <v>478.21300000000002</v>
      </c>
      <c r="X3829" s="4">
        <v>342.13400000000001</v>
      </c>
      <c r="Y3829" s="4">
        <v>198.08600000000001</v>
      </c>
      <c r="Z3829" s="4">
        <v>78.316000000000003</v>
      </c>
      <c r="AA3829" s="4">
        <v>18.77</v>
      </c>
    </row>
    <row r="3830" spans="1:27" s="6" customFormat="1" x14ac:dyDescent="0.3">
      <c r="A3830" s="40">
        <v>3829</v>
      </c>
      <c r="B3830" s="18" t="s">
        <v>323</v>
      </c>
      <c r="C3830" s="43" t="s">
        <v>257</v>
      </c>
      <c r="D3830" s="41"/>
      <c r="E3830" s="41">
        <v>218</v>
      </c>
      <c r="F3830" s="41">
        <v>2075</v>
      </c>
      <c r="G3830" s="4">
        <v>624.76900000000001</v>
      </c>
      <c r="H3830" s="4">
        <v>640.12400000000002</v>
      </c>
      <c r="I3830" s="4">
        <v>656.91399999999999</v>
      </c>
      <c r="J3830" s="4">
        <v>674.20600000000002</v>
      </c>
      <c r="K3830" s="4">
        <v>691.399</v>
      </c>
      <c r="L3830" s="4">
        <v>708.22699999999998</v>
      </c>
      <c r="M3830" s="4">
        <v>723.03599999999994</v>
      </c>
      <c r="N3830" s="4">
        <v>735.63699999999994</v>
      </c>
      <c r="O3830" s="4">
        <v>745.495</v>
      </c>
      <c r="P3830" s="4">
        <v>752.66399999999999</v>
      </c>
      <c r="Q3830" s="4">
        <v>756.327</v>
      </c>
      <c r="R3830" s="4">
        <v>752.60299999999995</v>
      </c>
      <c r="S3830" s="4">
        <v>735.11199999999997</v>
      </c>
      <c r="T3830" s="4">
        <v>699.774</v>
      </c>
      <c r="U3830" s="4">
        <v>646.90099999999995</v>
      </c>
      <c r="V3830" s="4">
        <v>601.11400000000003</v>
      </c>
      <c r="W3830" s="4">
        <v>513.59500000000003</v>
      </c>
      <c r="X3830" s="4">
        <v>387.911</v>
      </c>
      <c r="Y3830" s="4">
        <v>228.96199999999999</v>
      </c>
      <c r="Z3830" s="4">
        <v>93.152000000000001</v>
      </c>
      <c r="AA3830" s="4">
        <v>24.242000000000001</v>
      </c>
    </row>
    <row r="3831" spans="1:27" s="6" customFormat="1" x14ac:dyDescent="0.3">
      <c r="A3831" s="40">
        <v>3830</v>
      </c>
      <c r="B3831" s="18" t="s">
        <v>323</v>
      </c>
      <c r="C3831" s="43" t="s">
        <v>257</v>
      </c>
      <c r="D3831" s="41"/>
      <c r="E3831" s="41">
        <v>218</v>
      </c>
      <c r="F3831" s="41">
        <v>2080</v>
      </c>
      <c r="G3831" s="4">
        <v>609.02</v>
      </c>
      <c r="H3831" s="4">
        <v>624.27499999999998</v>
      </c>
      <c r="I3831" s="4">
        <v>639.80600000000004</v>
      </c>
      <c r="J3831" s="4">
        <v>656.46600000000001</v>
      </c>
      <c r="K3831" s="4">
        <v>673.13199999999995</v>
      </c>
      <c r="L3831" s="4">
        <v>689.779</v>
      </c>
      <c r="M3831" s="4">
        <v>706.19399999999996</v>
      </c>
      <c r="N3831" s="4">
        <v>720.73</v>
      </c>
      <c r="O3831" s="4">
        <v>733.01</v>
      </c>
      <c r="P3831" s="4">
        <v>742.21199999999999</v>
      </c>
      <c r="Q3831" s="4">
        <v>748.04300000000001</v>
      </c>
      <c r="R3831" s="4">
        <v>749.63800000000003</v>
      </c>
      <c r="S3831" s="4">
        <v>742.88199999999995</v>
      </c>
      <c r="T3831" s="4">
        <v>720.96400000000006</v>
      </c>
      <c r="U3831" s="4">
        <v>677.73099999999999</v>
      </c>
      <c r="V3831" s="4">
        <v>610.54300000000001</v>
      </c>
      <c r="W3831" s="4">
        <v>540.97299999999996</v>
      </c>
      <c r="X3831" s="4">
        <v>421.02499999999998</v>
      </c>
      <c r="Y3831" s="4">
        <v>264.45499999999998</v>
      </c>
      <c r="Z3831" s="4">
        <v>111.252</v>
      </c>
      <c r="AA3831" s="4">
        <v>30.466000000000001</v>
      </c>
    </row>
    <row r="3832" spans="1:27" s="6" customFormat="1" x14ac:dyDescent="0.3">
      <c r="A3832" s="40">
        <v>3831</v>
      </c>
      <c r="B3832" s="18" t="s">
        <v>323</v>
      </c>
      <c r="C3832" s="43" t="s">
        <v>257</v>
      </c>
      <c r="D3832" s="41"/>
      <c r="E3832" s="41">
        <v>218</v>
      </c>
      <c r="F3832" s="41">
        <v>2085</v>
      </c>
      <c r="G3832" s="4">
        <v>593.72</v>
      </c>
      <c r="H3832" s="4">
        <v>608.58600000000001</v>
      </c>
      <c r="I3832" s="4">
        <v>623.99199999999996</v>
      </c>
      <c r="J3832" s="4">
        <v>639.41</v>
      </c>
      <c r="K3832" s="4">
        <v>655.5</v>
      </c>
      <c r="L3832" s="4">
        <v>671.66300000000001</v>
      </c>
      <c r="M3832" s="4">
        <v>687.94100000000003</v>
      </c>
      <c r="N3832" s="4">
        <v>704.10599999999999</v>
      </c>
      <c r="O3832" s="4">
        <v>718.36</v>
      </c>
      <c r="P3832" s="4">
        <v>730.04899999999998</v>
      </c>
      <c r="Q3832" s="4">
        <v>738.03300000000002</v>
      </c>
      <c r="R3832" s="4">
        <v>741.97900000000004</v>
      </c>
      <c r="S3832" s="4">
        <v>740.77</v>
      </c>
      <c r="T3832" s="4">
        <v>729.68100000000004</v>
      </c>
      <c r="U3832" s="4">
        <v>699.79200000000003</v>
      </c>
      <c r="V3832" s="4">
        <v>641.98</v>
      </c>
      <c r="W3832" s="4">
        <v>552.69399999999996</v>
      </c>
      <c r="X3832" s="4">
        <v>447.81599999999997</v>
      </c>
      <c r="Y3832" s="4">
        <v>292.04300000000001</v>
      </c>
      <c r="Z3832" s="4">
        <v>132.535</v>
      </c>
      <c r="AA3832" s="4">
        <v>38.165999999999997</v>
      </c>
    </row>
    <row r="3833" spans="1:27" s="6" customFormat="1" x14ac:dyDescent="0.3">
      <c r="A3833" s="40">
        <v>3832</v>
      </c>
      <c r="B3833" s="18" t="s">
        <v>323</v>
      </c>
      <c r="C3833" s="43" t="s">
        <v>257</v>
      </c>
      <c r="D3833" s="41"/>
      <c r="E3833" s="41">
        <v>218</v>
      </c>
      <c r="F3833" s="41">
        <v>2090</v>
      </c>
      <c r="G3833" s="4">
        <v>578.95299999999997</v>
      </c>
      <c r="H3833" s="4">
        <v>593.33299999999997</v>
      </c>
      <c r="I3833" s="4">
        <v>608.33399999999995</v>
      </c>
      <c r="J3833" s="4">
        <v>623.64099999999996</v>
      </c>
      <c r="K3833" s="4">
        <v>638.54700000000003</v>
      </c>
      <c r="L3833" s="4">
        <v>654.18100000000004</v>
      </c>
      <c r="M3833" s="4">
        <v>670.00400000000002</v>
      </c>
      <c r="N3833" s="4">
        <v>686.06399999999996</v>
      </c>
      <c r="O3833" s="4">
        <v>701.98400000000004</v>
      </c>
      <c r="P3833" s="4">
        <v>715.70699999999999</v>
      </c>
      <c r="Q3833" s="4">
        <v>726.29399999999998</v>
      </c>
      <c r="R3833" s="4">
        <v>732.56500000000005</v>
      </c>
      <c r="S3833" s="4">
        <v>733.952</v>
      </c>
      <c r="T3833" s="4">
        <v>728.65200000000004</v>
      </c>
      <c r="U3833" s="4">
        <v>709.74400000000003</v>
      </c>
      <c r="V3833" s="4">
        <v>665.19299999999998</v>
      </c>
      <c r="W3833" s="4">
        <v>584.43200000000002</v>
      </c>
      <c r="X3833" s="4">
        <v>461.85399999999998</v>
      </c>
      <c r="Y3833" s="4">
        <v>315.90800000000002</v>
      </c>
      <c r="Z3833" s="4">
        <v>150.858</v>
      </c>
      <c r="AA3833" s="4">
        <v>47.686999999999998</v>
      </c>
    </row>
    <row r="3834" spans="1:27" s="6" customFormat="1" x14ac:dyDescent="0.3">
      <c r="A3834" s="40">
        <v>3833</v>
      </c>
      <c r="B3834" s="18" t="s">
        <v>323</v>
      </c>
      <c r="C3834" s="43" t="s">
        <v>257</v>
      </c>
      <c r="D3834" s="41"/>
      <c r="E3834" s="41">
        <v>218</v>
      </c>
      <c r="F3834" s="41">
        <v>2095</v>
      </c>
      <c r="G3834" s="4">
        <v>565.00400000000002</v>
      </c>
      <c r="H3834" s="4">
        <v>578.60699999999997</v>
      </c>
      <c r="I3834" s="4">
        <v>593.11500000000001</v>
      </c>
      <c r="J3834" s="4">
        <v>608.02700000000004</v>
      </c>
      <c r="K3834" s="4">
        <v>622.87300000000005</v>
      </c>
      <c r="L3834" s="4">
        <v>637.36400000000003</v>
      </c>
      <c r="M3834" s="4">
        <v>652.68799999999999</v>
      </c>
      <c r="N3834" s="4">
        <v>668.32299999999998</v>
      </c>
      <c r="O3834" s="4">
        <v>684.178</v>
      </c>
      <c r="P3834" s="4">
        <v>699.61800000000005</v>
      </c>
      <c r="Q3834" s="4">
        <v>712.35199999999998</v>
      </c>
      <c r="R3834" s="4">
        <v>721.39700000000005</v>
      </c>
      <c r="S3834" s="4">
        <v>725.34900000000005</v>
      </c>
      <c r="T3834" s="4">
        <v>722.92700000000002</v>
      </c>
      <c r="U3834" s="4">
        <v>710.16700000000003</v>
      </c>
      <c r="V3834" s="4">
        <v>676.904</v>
      </c>
      <c r="W3834" s="4">
        <v>608.85900000000004</v>
      </c>
      <c r="X3834" s="4">
        <v>492.86799999999999</v>
      </c>
      <c r="Y3834" s="4">
        <v>331.21800000000002</v>
      </c>
      <c r="Z3834" s="4">
        <v>168.11</v>
      </c>
      <c r="AA3834" s="4">
        <v>57.52</v>
      </c>
    </row>
    <row r="3835" spans="1:27" s="6" customFormat="1" x14ac:dyDescent="0.3">
      <c r="A3835" s="40">
        <v>3834</v>
      </c>
      <c r="B3835" s="18" t="s">
        <v>323</v>
      </c>
      <c r="C3835" s="43" t="s">
        <v>257</v>
      </c>
      <c r="D3835" s="41"/>
      <c r="E3835" s="41">
        <v>218</v>
      </c>
      <c r="F3835" s="41">
        <v>2100</v>
      </c>
      <c r="G3835" s="4">
        <v>552.22900000000004</v>
      </c>
      <c r="H3835" s="4">
        <v>564.69500000000005</v>
      </c>
      <c r="I3835" s="4">
        <v>578.41300000000001</v>
      </c>
      <c r="J3835" s="4">
        <v>592.84400000000005</v>
      </c>
      <c r="K3835" s="4">
        <v>607.34400000000005</v>
      </c>
      <c r="L3835" s="4">
        <v>621.81799999999998</v>
      </c>
      <c r="M3835" s="4">
        <v>636.03300000000002</v>
      </c>
      <c r="N3835" s="4">
        <v>651.19000000000005</v>
      </c>
      <c r="O3835" s="4">
        <v>666.649</v>
      </c>
      <c r="P3835" s="4">
        <v>682.08199999999999</v>
      </c>
      <c r="Q3835" s="4">
        <v>696.63599999999997</v>
      </c>
      <c r="R3835" s="4">
        <v>707.99099999999999</v>
      </c>
      <c r="S3835" s="4">
        <v>714.93700000000001</v>
      </c>
      <c r="T3835" s="4">
        <v>715.36099999999999</v>
      </c>
      <c r="U3835" s="4">
        <v>705.93299999999999</v>
      </c>
      <c r="V3835" s="4">
        <v>679.49099999999999</v>
      </c>
      <c r="W3835" s="4">
        <v>622.87400000000002</v>
      </c>
      <c r="X3835" s="4">
        <v>518.15700000000004</v>
      </c>
      <c r="Y3835" s="4">
        <v>359.35599999999999</v>
      </c>
      <c r="Z3835" s="4">
        <v>181.65799999999999</v>
      </c>
      <c r="AA3835" s="4">
        <v>67.897000000000006</v>
      </c>
    </row>
    <row r="3836" spans="1:27" s="6" customFormat="1" x14ac:dyDescent="0.3">
      <c r="A3836" s="40">
        <v>3835</v>
      </c>
      <c r="B3836" s="18" t="s">
        <v>323</v>
      </c>
      <c r="C3836" s="43" t="s">
        <v>258</v>
      </c>
      <c r="D3836" s="41"/>
      <c r="E3836" s="41">
        <v>254</v>
      </c>
      <c r="F3836" s="41">
        <v>2015</v>
      </c>
      <c r="G3836" s="4">
        <v>15.77</v>
      </c>
      <c r="H3836" s="4">
        <v>15.173</v>
      </c>
      <c r="I3836" s="4">
        <v>13.638999999999999</v>
      </c>
      <c r="J3836" s="4">
        <v>11.992000000000001</v>
      </c>
      <c r="K3836" s="4">
        <v>10.340999999999999</v>
      </c>
      <c r="L3836" s="4">
        <v>8.9039999999999999</v>
      </c>
      <c r="M3836" s="4">
        <v>9.5060000000000002</v>
      </c>
      <c r="N3836" s="4">
        <v>9.7230000000000008</v>
      </c>
      <c r="O3836" s="4">
        <v>9.1669999999999998</v>
      </c>
      <c r="P3836" s="4">
        <v>7.883</v>
      </c>
      <c r="Q3836" s="4">
        <v>6.024</v>
      </c>
      <c r="R3836" s="4">
        <v>5.2830000000000004</v>
      </c>
      <c r="S3836" s="4">
        <v>4.0890000000000004</v>
      </c>
      <c r="T3836" s="4">
        <v>2.4390000000000001</v>
      </c>
      <c r="U3836" s="4">
        <v>1.99</v>
      </c>
      <c r="V3836" s="4">
        <v>0.94</v>
      </c>
      <c r="W3836" s="4">
        <v>0.745</v>
      </c>
      <c r="X3836" s="4">
        <v>0.53700000000000003</v>
      </c>
      <c r="Y3836" s="4">
        <v>0.17100000000000001</v>
      </c>
      <c r="Z3836" s="4">
        <v>5.3999999999999999E-2</v>
      </c>
      <c r="AA3836" s="4">
        <v>5.0000000000000001E-3</v>
      </c>
    </row>
    <row r="3837" spans="1:27" s="6" customFormat="1" x14ac:dyDescent="0.3">
      <c r="A3837" s="40">
        <v>3836</v>
      </c>
      <c r="B3837" s="18" t="s">
        <v>323</v>
      </c>
      <c r="C3837" s="43" t="s">
        <v>258</v>
      </c>
      <c r="D3837" s="41"/>
      <c r="E3837" s="41">
        <v>254</v>
      </c>
      <c r="F3837" s="41">
        <v>2020</v>
      </c>
      <c r="G3837" s="4">
        <v>16.382999999999999</v>
      </c>
      <c r="H3837" s="4">
        <v>15.882</v>
      </c>
      <c r="I3837" s="4">
        <v>15.24</v>
      </c>
      <c r="J3837" s="4">
        <v>13.837999999999999</v>
      </c>
      <c r="K3837" s="4">
        <v>12.456</v>
      </c>
      <c r="L3837" s="4">
        <v>10.911</v>
      </c>
      <c r="M3837" s="4">
        <v>9.3719999999999999</v>
      </c>
      <c r="N3837" s="4">
        <v>9.827</v>
      </c>
      <c r="O3837" s="4">
        <v>9.9169999999999998</v>
      </c>
      <c r="P3837" s="4">
        <v>9.2690000000000001</v>
      </c>
      <c r="Q3837" s="4">
        <v>7.9189999999999996</v>
      </c>
      <c r="R3837" s="4">
        <v>6.0170000000000003</v>
      </c>
      <c r="S3837" s="4">
        <v>5.2270000000000003</v>
      </c>
      <c r="T3837" s="4">
        <v>3.988</v>
      </c>
      <c r="U3837" s="4">
        <v>2.3149999999999999</v>
      </c>
      <c r="V3837" s="4">
        <v>1.792</v>
      </c>
      <c r="W3837" s="4">
        <v>0.77100000000000002</v>
      </c>
      <c r="X3837" s="4">
        <v>0.51400000000000001</v>
      </c>
      <c r="Y3837" s="4">
        <v>0.28299999999999997</v>
      </c>
      <c r="Z3837" s="4">
        <v>6.3E-2</v>
      </c>
      <c r="AA3837" s="4">
        <v>1.0999999999999999E-2</v>
      </c>
    </row>
    <row r="3838" spans="1:27" s="6" customFormat="1" x14ac:dyDescent="0.3">
      <c r="A3838" s="40">
        <v>3837</v>
      </c>
      <c r="B3838" s="18" t="s">
        <v>323</v>
      </c>
      <c r="C3838" s="43" t="s">
        <v>258</v>
      </c>
      <c r="D3838" s="41"/>
      <c r="E3838" s="41">
        <v>254</v>
      </c>
      <c r="F3838" s="41">
        <v>2025</v>
      </c>
      <c r="G3838" s="4">
        <v>17.417000000000002</v>
      </c>
      <c r="H3838" s="4">
        <v>16.495000000000001</v>
      </c>
      <c r="I3838" s="4">
        <v>15.946999999999999</v>
      </c>
      <c r="J3838" s="4">
        <v>15.436</v>
      </c>
      <c r="K3838" s="4">
        <v>14.301</v>
      </c>
      <c r="L3838" s="4">
        <v>13.023</v>
      </c>
      <c r="M3838" s="4">
        <v>11.378</v>
      </c>
      <c r="N3838" s="4">
        <v>9.6950000000000003</v>
      </c>
      <c r="O3838" s="4">
        <v>10.023</v>
      </c>
      <c r="P3838" s="4">
        <v>10.022</v>
      </c>
      <c r="Q3838" s="4">
        <v>9.3000000000000007</v>
      </c>
      <c r="R3838" s="4">
        <v>7.8970000000000002</v>
      </c>
      <c r="S3838" s="4">
        <v>5.9589999999999996</v>
      </c>
      <c r="T3838" s="4">
        <v>5.1059999999999999</v>
      </c>
      <c r="U3838" s="4">
        <v>3.7959999999999998</v>
      </c>
      <c r="V3838" s="4">
        <v>2.1040000000000001</v>
      </c>
      <c r="W3838" s="4">
        <v>1.488</v>
      </c>
      <c r="X3838" s="4">
        <v>0.54600000000000004</v>
      </c>
      <c r="Y3838" s="4">
        <v>0.28299999999999997</v>
      </c>
      <c r="Z3838" s="4">
        <v>0.109</v>
      </c>
      <c r="AA3838" s="4">
        <v>1.4999999999999999E-2</v>
      </c>
    </row>
    <row r="3839" spans="1:27" s="6" customFormat="1" x14ac:dyDescent="0.3">
      <c r="A3839" s="40">
        <v>3838</v>
      </c>
      <c r="B3839" s="18" t="s">
        <v>323</v>
      </c>
      <c r="C3839" s="43" t="s">
        <v>258</v>
      </c>
      <c r="D3839" s="41"/>
      <c r="E3839" s="41">
        <v>254</v>
      </c>
      <c r="F3839" s="41">
        <v>2030</v>
      </c>
      <c r="G3839" s="4">
        <v>18.821999999999999</v>
      </c>
      <c r="H3839" s="4">
        <v>17.532</v>
      </c>
      <c r="I3839" s="4">
        <v>16.562999999999999</v>
      </c>
      <c r="J3839" s="4">
        <v>16.145</v>
      </c>
      <c r="K3839" s="4">
        <v>15.898999999999999</v>
      </c>
      <c r="L3839" s="4">
        <v>14.867000000000001</v>
      </c>
      <c r="M3839" s="4">
        <v>13.489000000000001</v>
      </c>
      <c r="N3839" s="4">
        <v>11.698</v>
      </c>
      <c r="O3839" s="4">
        <v>9.8940000000000001</v>
      </c>
      <c r="P3839" s="4">
        <v>10.131</v>
      </c>
      <c r="Q3839" s="4">
        <v>10.055</v>
      </c>
      <c r="R3839" s="4">
        <v>9.2750000000000004</v>
      </c>
      <c r="S3839" s="4">
        <v>7.8220000000000001</v>
      </c>
      <c r="T3839" s="4">
        <v>5.8330000000000002</v>
      </c>
      <c r="U3839" s="4">
        <v>4.8780000000000001</v>
      </c>
      <c r="V3839" s="4">
        <v>3.4710000000000001</v>
      </c>
      <c r="W3839" s="4">
        <v>1.7689999999999999</v>
      </c>
      <c r="X3839" s="4">
        <v>1.0760000000000001</v>
      </c>
      <c r="Y3839" s="4">
        <v>0.311</v>
      </c>
      <c r="Z3839" s="4">
        <v>0.114</v>
      </c>
      <c r="AA3839" s="4">
        <v>2.7E-2</v>
      </c>
    </row>
    <row r="3840" spans="1:27" s="6" customFormat="1" x14ac:dyDescent="0.3">
      <c r="A3840" s="40">
        <v>3839</v>
      </c>
      <c r="B3840" s="18" t="s">
        <v>323</v>
      </c>
      <c r="C3840" s="43" t="s">
        <v>258</v>
      </c>
      <c r="D3840" s="41"/>
      <c r="E3840" s="41">
        <v>254</v>
      </c>
      <c r="F3840" s="41">
        <v>2035</v>
      </c>
      <c r="G3840" s="4">
        <v>20.199000000000002</v>
      </c>
      <c r="H3840" s="4">
        <v>18.936</v>
      </c>
      <c r="I3840" s="4">
        <v>17.597000000000001</v>
      </c>
      <c r="J3840" s="4">
        <v>16.760999999999999</v>
      </c>
      <c r="K3840" s="4">
        <v>16.609000000000002</v>
      </c>
      <c r="L3840" s="4">
        <v>16.466000000000001</v>
      </c>
      <c r="M3840" s="4">
        <v>15.332000000000001</v>
      </c>
      <c r="N3840" s="4">
        <v>13.808999999999999</v>
      </c>
      <c r="O3840" s="4">
        <v>11.895</v>
      </c>
      <c r="P3840" s="4">
        <v>10.007</v>
      </c>
      <c r="Q3840" s="4">
        <v>10.169</v>
      </c>
      <c r="R3840" s="4">
        <v>10.031000000000001</v>
      </c>
      <c r="S3840" s="4">
        <v>9.1929999999999996</v>
      </c>
      <c r="T3840" s="4">
        <v>7.6660000000000004</v>
      </c>
      <c r="U3840" s="4">
        <v>5.5940000000000003</v>
      </c>
      <c r="V3840" s="4">
        <v>4.4880000000000004</v>
      </c>
      <c r="W3840" s="4">
        <v>2.952</v>
      </c>
      <c r="X3840" s="4">
        <v>1.3049999999999999</v>
      </c>
      <c r="Y3840" s="4">
        <v>0.63400000000000001</v>
      </c>
      <c r="Z3840" s="4">
        <v>0.13200000000000001</v>
      </c>
      <c r="AA3840" s="4">
        <v>3.2000000000000001E-2</v>
      </c>
    </row>
    <row r="3841" spans="1:27" s="6" customFormat="1" x14ac:dyDescent="0.3">
      <c r="A3841" s="40">
        <v>3840</v>
      </c>
      <c r="B3841" s="18" t="s">
        <v>323</v>
      </c>
      <c r="C3841" s="43" t="s">
        <v>258</v>
      </c>
      <c r="D3841" s="41"/>
      <c r="E3841" s="41">
        <v>254</v>
      </c>
      <c r="F3841" s="41">
        <v>2040</v>
      </c>
      <c r="G3841" s="4">
        <v>21.306000000000001</v>
      </c>
      <c r="H3841" s="4">
        <v>20.315000000000001</v>
      </c>
      <c r="I3841" s="4">
        <v>19.001000000000001</v>
      </c>
      <c r="J3841" s="4">
        <v>17.797000000000001</v>
      </c>
      <c r="K3841" s="4">
        <v>17.227</v>
      </c>
      <c r="L3841" s="4">
        <v>17.175999999999998</v>
      </c>
      <c r="M3841" s="4">
        <v>16.931000000000001</v>
      </c>
      <c r="N3841" s="4">
        <v>15.651</v>
      </c>
      <c r="O3841" s="4">
        <v>14.005000000000001</v>
      </c>
      <c r="P3841" s="4">
        <v>12.002000000000001</v>
      </c>
      <c r="Q3841" s="4">
        <v>10.050000000000001</v>
      </c>
      <c r="R3841" s="4">
        <v>10.151999999999999</v>
      </c>
      <c r="S3841" s="4">
        <v>9.9499999999999993</v>
      </c>
      <c r="T3841" s="4">
        <v>9.0239999999999991</v>
      </c>
      <c r="U3841" s="4">
        <v>7.3739999999999997</v>
      </c>
      <c r="V3841" s="4">
        <v>5.1790000000000003</v>
      </c>
      <c r="W3841" s="4">
        <v>3.86</v>
      </c>
      <c r="X3841" s="4">
        <v>2.222</v>
      </c>
      <c r="Y3841" s="4">
        <v>0.79300000000000004</v>
      </c>
      <c r="Z3841" s="4">
        <v>0.28100000000000003</v>
      </c>
      <c r="AA3841" s="4">
        <v>0.04</v>
      </c>
    </row>
    <row r="3842" spans="1:27" s="6" customFormat="1" x14ac:dyDescent="0.3">
      <c r="A3842" s="40">
        <v>3841</v>
      </c>
      <c r="B3842" s="18" t="s">
        <v>323</v>
      </c>
      <c r="C3842" s="43" t="s">
        <v>258</v>
      </c>
      <c r="D3842" s="41"/>
      <c r="E3842" s="41">
        <v>254</v>
      </c>
      <c r="F3842" s="41">
        <v>2045</v>
      </c>
      <c r="G3842" s="4">
        <v>22.032</v>
      </c>
      <c r="H3842" s="4">
        <v>21.420999999999999</v>
      </c>
      <c r="I3842" s="4">
        <v>20.381</v>
      </c>
      <c r="J3842" s="4">
        <v>19.201000000000001</v>
      </c>
      <c r="K3842" s="4">
        <v>18.262</v>
      </c>
      <c r="L3842" s="4">
        <v>17.794</v>
      </c>
      <c r="M3842" s="4">
        <v>17.640999999999998</v>
      </c>
      <c r="N3842" s="4">
        <v>17.248999999999999</v>
      </c>
      <c r="O3842" s="4">
        <v>15.846</v>
      </c>
      <c r="P3842" s="4">
        <v>14.11</v>
      </c>
      <c r="Q3842" s="4">
        <v>12.042</v>
      </c>
      <c r="R3842" s="4">
        <v>10.039999999999999</v>
      </c>
      <c r="S3842" s="4">
        <v>10.083</v>
      </c>
      <c r="T3842" s="4">
        <v>9.7840000000000007</v>
      </c>
      <c r="U3842" s="4">
        <v>8.7089999999999996</v>
      </c>
      <c r="V3842" s="4">
        <v>6.8689999999999998</v>
      </c>
      <c r="W3842" s="4">
        <v>4.5019999999999998</v>
      </c>
      <c r="X3842" s="4">
        <v>2.9580000000000002</v>
      </c>
      <c r="Y3842" s="4">
        <v>1.3879999999999999</v>
      </c>
      <c r="Z3842" s="4">
        <v>0.36699999999999999</v>
      </c>
      <c r="AA3842" s="4">
        <v>8.1000000000000003E-2</v>
      </c>
    </row>
    <row r="3843" spans="1:27" s="6" customFormat="1" x14ac:dyDescent="0.3">
      <c r="A3843" s="40">
        <v>3842</v>
      </c>
      <c r="B3843" s="18" t="s">
        <v>323</v>
      </c>
      <c r="C3843" s="43" t="s">
        <v>258</v>
      </c>
      <c r="D3843" s="41"/>
      <c r="E3843" s="41">
        <v>254</v>
      </c>
      <c r="F3843" s="41">
        <v>2050</v>
      </c>
      <c r="G3843" s="4">
        <v>22.53</v>
      </c>
      <c r="H3843" s="4">
        <v>22.149000000000001</v>
      </c>
      <c r="I3843" s="4">
        <v>21.489000000000001</v>
      </c>
      <c r="J3843" s="4">
        <v>20.579000000000001</v>
      </c>
      <c r="K3843" s="4">
        <v>19.664999999999999</v>
      </c>
      <c r="L3843" s="4">
        <v>18.832000000000001</v>
      </c>
      <c r="M3843" s="4">
        <v>18.260000000000002</v>
      </c>
      <c r="N3843" s="4">
        <v>17.960999999999999</v>
      </c>
      <c r="O3843" s="4">
        <v>17.445</v>
      </c>
      <c r="P3843" s="4">
        <v>15.95</v>
      </c>
      <c r="Q3843" s="4">
        <v>14.147</v>
      </c>
      <c r="R3843" s="4">
        <v>12.028</v>
      </c>
      <c r="S3843" s="4">
        <v>9.9809999999999999</v>
      </c>
      <c r="T3843" s="4">
        <v>9.9320000000000004</v>
      </c>
      <c r="U3843" s="4">
        <v>9.4710000000000001</v>
      </c>
      <c r="V3843" s="4">
        <v>8.1519999999999992</v>
      </c>
      <c r="W3843" s="4">
        <v>6.0279999999999996</v>
      </c>
      <c r="X3843" s="4">
        <v>3.51</v>
      </c>
      <c r="Y3843" s="4">
        <v>1.9</v>
      </c>
      <c r="Z3843" s="4">
        <v>0.66600000000000004</v>
      </c>
      <c r="AA3843" s="4">
        <v>0.11899999999999999</v>
      </c>
    </row>
    <row r="3844" spans="1:27" s="6" customFormat="1" x14ac:dyDescent="0.3">
      <c r="A3844" s="40">
        <v>3843</v>
      </c>
      <c r="B3844" s="18" t="s">
        <v>323</v>
      </c>
      <c r="C3844" s="43" t="s">
        <v>258</v>
      </c>
      <c r="D3844" s="41"/>
      <c r="E3844" s="41">
        <v>254</v>
      </c>
      <c r="F3844" s="41">
        <v>2055</v>
      </c>
      <c r="G3844" s="4">
        <v>23.013000000000002</v>
      </c>
      <c r="H3844" s="4">
        <v>22.641999999999999</v>
      </c>
      <c r="I3844" s="4">
        <v>22.213000000000001</v>
      </c>
      <c r="J3844" s="4">
        <v>21.675999999999998</v>
      </c>
      <c r="K3844" s="4">
        <v>21.018999999999998</v>
      </c>
      <c r="L3844" s="4">
        <v>20.206</v>
      </c>
      <c r="M3844" s="4">
        <v>19.274999999999999</v>
      </c>
      <c r="N3844" s="4">
        <v>18.565000000000001</v>
      </c>
      <c r="O3844" s="4">
        <v>18.148</v>
      </c>
      <c r="P3844" s="4">
        <v>17.542999999999999</v>
      </c>
      <c r="Q3844" s="4">
        <v>15.981</v>
      </c>
      <c r="R3844" s="4">
        <v>14.125</v>
      </c>
      <c r="S3844" s="4">
        <v>11.96</v>
      </c>
      <c r="T3844" s="4">
        <v>9.8469999999999995</v>
      </c>
      <c r="U3844" s="4">
        <v>9.64</v>
      </c>
      <c r="V3844" s="4">
        <v>8.9120000000000008</v>
      </c>
      <c r="W3844" s="4">
        <v>7.2240000000000002</v>
      </c>
      <c r="X3844" s="4">
        <v>4.7759999999999998</v>
      </c>
      <c r="Y3844" s="4">
        <v>2.3130000000000002</v>
      </c>
      <c r="Z3844" s="4">
        <v>0.94799999999999995</v>
      </c>
      <c r="AA3844" s="4">
        <v>0.218</v>
      </c>
    </row>
    <row r="3845" spans="1:27" s="6" customFormat="1" x14ac:dyDescent="0.3">
      <c r="A3845" s="40">
        <v>3844</v>
      </c>
      <c r="B3845" s="18" t="s">
        <v>323</v>
      </c>
      <c r="C3845" s="43" t="s">
        <v>258</v>
      </c>
      <c r="D3845" s="41"/>
      <c r="E3845" s="41">
        <v>254</v>
      </c>
      <c r="F3845" s="41">
        <v>2060</v>
      </c>
      <c r="G3845" s="4">
        <v>23.611999999999998</v>
      </c>
      <c r="H3845" s="4">
        <v>23.119</v>
      </c>
      <c r="I3845" s="4">
        <v>22.704000000000001</v>
      </c>
      <c r="J3845" s="4">
        <v>22.391999999999999</v>
      </c>
      <c r="K3845" s="4">
        <v>22.091999999999999</v>
      </c>
      <c r="L3845" s="4">
        <v>21.527000000000001</v>
      </c>
      <c r="M3845" s="4">
        <v>20.622</v>
      </c>
      <c r="N3845" s="4">
        <v>19.559999999999999</v>
      </c>
      <c r="O3845" s="4">
        <v>18.741</v>
      </c>
      <c r="P3845" s="4">
        <v>18.239999999999998</v>
      </c>
      <c r="Q3845" s="4">
        <v>17.57</v>
      </c>
      <c r="R3845" s="4">
        <v>15.954000000000001</v>
      </c>
      <c r="S3845" s="4">
        <v>14.048999999999999</v>
      </c>
      <c r="T3845" s="4">
        <v>11.811</v>
      </c>
      <c r="U3845" s="4">
        <v>9.5830000000000002</v>
      </c>
      <c r="V3845" s="4">
        <v>9.1150000000000002</v>
      </c>
      <c r="W3845" s="4">
        <v>7.9649999999999999</v>
      </c>
      <c r="X3845" s="4">
        <v>5.81</v>
      </c>
      <c r="Y3845" s="4">
        <v>3.2250000000000001</v>
      </c>
      <c r="Z3845" s="4">
        <v>1.1970000000000001</v>
      </c>
      <c r="AA3845" s="4">
        <v>0.33800000000000002</v>
      </c>
    </row>
    <row r="3846" spans="1:27" s="6" customFormat="1" x14ac:dyDescent="0.3">
      <c r="A3846" s="40">
        <v>3845</v>
      </c>
      <c r="B3846" s="18" t="s">
        <v>323</v>
      </c>
      <c r="C3846" s="43" t="s">
        <v>258</v>
      </c>
      <c r="D3846" s="41"/>
      <c r="E3846" s="41">
        <v>254</v>
      </c>
      <c r="F3846" s="41">
        <v>2065</v>
      </c>
      <c r="G3846" s="4">
        <v>24.248999999999999</v>
      </c>
      <c r="H3846" s="4">
        <v>23.715</v>
      </c>
      <c r="I3846" s="4">
        <v>23.18</v>
      </c>
      <c r="J3846" s="4">
        <v>22.875</v>
      </c>
      <c r="K3846" s="4">
        <v>22.783999999999999</v>
      </c>
      <c r="L3846" s="4">
        <v>22.567</v>
      </c>
      <c r="M3846" s="4">
        <v>21.914999999999999</v>
      </c>
      <c r="N3846" s="4">
        <v>20.89</v>
      </c>
      <c r="O3846" s="4">
        <v>19.725000000000001</v>
      </c>
      <c r="P3846" s="4">
        <v>18.829999999999998</v>
      </c>
      <c r="Q3846" s="4">
        <v>18.265999999999998</v>
      </c>
      <c r="R3846" s="4">
        <v>17.54</v>
      </c>
      <c r="S3846" s="4">
        <v>15.872999999999999</v>
      </c>
      <c r="T3846" s="4">
        <v>13.891999999999999</v>
      </c>
      <c r="U3846" s="4">
        <v>11.522</v>
      </c>
      <c r="V3846" s="4">
        <v>9.1029999999999998</v>
      </c>
      <c r="W3846" s="4">
        <v>8.2100000000000009</v>
      </c>
      <c r="X3846" s="4">
        <v>6.4960000000000004</v>
      </c>
      <c r="Y3846" s="4">
        <v>4.01</v>
      </c>
      <c r="Z3846" s="4">
        <v>1.726</v>
      </c>
      <c r="AA3846" s="4">
        <v>0.46300000000000002</v>
      </c>
    </row>
    <row r="3847" spans="1:27" s="6" customFormat="1" x14ac:dyDescent="0.3">
      <c r="A3847" s="40">
        <v>3846</v>
      </c>
      <c r="B3847" s="18" t="s">
        <v>323</v>
      </c>
      <c r="C3847" s="43" t="s">
        <v>258</v>
      </c>
      <c r="D3847" s="41"/>
      <c r="E3847" s="41">
        <v>254</v>
      </c>
      <c r="F3847" s="41">
        <v>2070</v>
      </c>
      <c r="G3847" s="4">
        <v>24.701000000000001</v>
      </c>
      <c r="H3847" s="4">
        <v>24.344999999999999</v>
      </c>
      <c r="I3847" s="4">
        <v>23.768999999999998</v>
      </c>
      <c r="J3847" s="4">
        <v>23.338999999999999</v>
      </c>
      <c r="K3847" s="4">
        <v>23.244</v>
      </c>
      <c r="L3847" s="4">
        <v>23.233000000000001</v>
      </c>
      <c r="M3847" s="4">
        <v>22.937000000000001</v>
      </c>
      <c r="N3847" s="4">
        <v>22.170999999999999</v>
      </c>
      <c r="O3847" s="4">
        <v>21.045999999999999</v>
      </c>
      <c r="P3847" s="4">
        <v>19.808</v>
      </c>
      <c r="Q3847" s="4">
        <v>18.852</v>
      </c>
      <c r="R3847" s="4">
        <v>18.238</v>
      </c>
      <c r="S3847" s="4">
        <v>17.457999999999998</v>
      </c>
      <c r="T3847" s="4">
        <v>15.706</v>
      </c>
      <c r="U3847" s="4">
        <v>13.574</v>
      </c>
      <c r="V3847" s="4">
        <v>10.984999999999999</v>
      </c>
      <c r="W3847" s="4">
        <v>8.2620000000000005</v>
      </c>
      <c r="X3847" s="4">
        <v>6.7850000000000001</v>
      </c>
      <c r="Y3847" s="4">
        <v>4.5839999999999996</v>
      </c>
      <c r="Z3847" s="4">
        <v>2.2170000000000001</v>
      </c>
      <c r="AA3847" s="4">
        <v>0.68700000000000006</v>
      </c>
    </row>
    <row r="3848" spans="1:27" s="6" customFormat="1" x14ac:dyDescent="0.3">
      <c r="A3848" s="40">
        <v>3847</v>
      </c>
      <c r="B3848" s="18" t="s">
        <v>323</v>
      </c>
      <c r="C3848" s="43" t="s">
        <v>258</v>
      </c>
      <c r="D3848" s="41"/>
      <c r="E3848" s="41">
        <v>254</v>
      </c>
      <c r="F3848" s="41">
        <v>2075</v>
      </c>
      <c r="G3848" s="4">
        <v>24.904</v>
      </c>
      <c r="H3848" s="4">
        <v>24.789000000000001</v>
      </c>
      <c r="I3848" s="4">
        <v>24.395</v>
      </c>
      <c r="J3848" s="4">
        <v>23.919</v>
      </c>
      <c r="K3848" s="4">
        <v>23.686</v>
      </c>
      <c r="L3848" s="4">
        <v>23.667000000000002</v>
      </c>
      <c r="M3848" s="4">
        <v>23.58</v>
      </c>
      <c r="N3848" s="4">
        <v>23.172999999999998</v>
      </c>
      <c r="O3848" s="4">
        <v>22.315000000000001</v>
      </c>
      <c r="P3848" s="4">
        <v>21.122</v>
      </c>
      <c r="Q3848" s="4">
        <v>19.829000000000001</v>
      </c>
      <c r="R3848" s="4">
        <v>18.827000000000002</v>
      </c>
      <c r="S3848" s="4">
        <v>18.161999999999999</v>
      </c>
      <c r="T3848" s="4">
        <v>17.29</v>
      </c>
      <c r="U3848" s="4">
        <v>15.377000000000001</v>
      </c>
      <c r="V3848" s="4">
        <v>12.988</v>
      </c>
      <c r="W3848" s="4">
        <v>10.038</v>
      </c>
      <c r="X3848" s="4">
        <v>6.9139999999999997</v>
      </c>
      <c r="Y3848" s="4">
        <v>4.8869999999999996</v>
      </c>
      <c r="Z3848" s="4">
        <v>2.613</v>
      </c>
      <c r="AA3848" s="4">
        <v>0.94599999999999995</v>
      </c>
    </row>
    <row r="3849" spans="1:27" s="6" customFormat="1" x14ac:dyDescent="0.3">
      <c r="A3849" s="40">
        <v>3848</v>
      </c>
      <c r="B3849" s="18" t="s">
        <v>323</v>
      </c>
      <c r="C3849" s="43" t="s">
        <v>258</v>
      </c>
      <c r="D3849" s="41"/>
      <c r="E3849" s="41">
        <v>254</v>
      </c>
      <c r="F3849" s="41">
        <v>2080</v>
      </c>
      <c r="G3849" s="4">
        <v>24.928000000000001</v>
      </c>
      <c r="H3849" s="4">
        <v>24.986999999999998</v>
      </c>
      <c r="I3849" s="4">
        <v>24.835999999999999</v>
      </c>
      <c r="J3849" s="4">
        <v>24.536000000000001</v>
      </c>
      <c r="K3849" s="4">
        <v>24.242000000000001</v>
      </c>
      <c r="L3849" s="4">
        <v>24.082000000000001</v>
      </c>
      <c r="M3849" s="4">
        <v>23.991</v>
      </c>
      <c r="N3849" s="4">
        <v>23.800999999999998</v>
      </c>
      <c r="O3849" s="4">
        <v>23.31</v>
      </c>
      <c r="P3849" s="4">
        <v>22.385999999999999</v>
      </c>
      <c r="Q3849" s="4">
        <v>21.140999999999998</v>
      </c>
      <c r="R3849" s="4">
        <v>19.805</v>
      </c>
      <c r="S3849" s="4">
        <v>18.756</v>
      </c>
      <c r="T3849" s="4">
        <v>18.001999999999999</v>
      </c>
      <c r="U3849" s="4">
        <v>16.959</v>
      </c>
      <c r="V3849" s="4">
        <v>14.766</v>
      </c>
      <c r="W3849" s="4">
        <v>11.949</v>
      </c>
      <c r="X3849" s="4">
        <v>8.5039999999999996</v>
      </c>
      <c r="Y3849" s="4">
        <v>5.08</v>
      </c>
      <c r="Z3849" s="4">
        <v>2.8730000000000002</v>
      </c>
      <c r="AA3849" s="4">
        <v>1.2030000000000001</v>
      </c>
    </row>
    <row r="3850" spans="1:27" s="6" customFormat="1" x14ac:dyDescent="0.3">
      <c r="A3850" s="40">
        <v>3849</v>
      </c>
      <c r="B3850" s="18" t="s">
        <v>323</v>
      </c>
      <c r="C3850" s="43" t="s">
        <v>258</v>
      </c>
      <c r="D3850" s="41"/>
      <c r="E3850" s="41">
        <v>254</v>
      </c>
      <c r="F3850" s="41">
        <v>2085</v>
      </c>
      <c r="G3850" s="4">
        <v>24.925000000000001</v>
      </c>
      <c r="H3850" s="4">
        <v>25.003</v>
      </c>
      <c r="I3850" s="4">
        <v>25.033000000000001</v>
      </c>
      <c r="J3850" s="4">
        <v>24.965</v>
      </c>
      <c r="K3850" s="4">
        <v>24.835999999999999</v>
      </c>
      <c r="L3850" s="4">
        <v>24.61</v>
      </c>
      <c r="M3850" s="4">
        <v>24.382999999999999</v>
      </c>
      <c r="N3850" s="4">
        <v>24.198</v>
      </c>
      <c r="O3850" s="4">
        <v>23.928000000000001</v>
      </c>
      <c r="P3850" s="4">
        <v>23.373999999999999</v>
      </c>
      <c r="Q3850" s="4">
        <v>22.404</v>
      </c>
      <c r="R3850" s="4">
        <v>21.116</v>
      </c>
      <c r="S3850" s="4">
        <v>19.736999999999998</v>
      </c>
      <c r="T3850" s="4">
        <v>18.609000000000002</v>
      </c>
      <c r="U3850" s="4">
        <v>17.687000000000001</v>
      </c>
      <c r="V3850" s="4">
        <v>16.341000000000001</v>
      </c>
      <c r="W3850" s="4">
        <v>13.670999999999999</v>
      </c>
      <c r="X3850" s="4">
        <v>10.238</v>
      </c>
      <c r="Y3850" s="4">
        <v>6.3689999999999998</v>
      </c>
      <c r="Z3850" s="4">
        <v>3.0739999999999998</v>
      </c>
      <c r="AA3850" s="4">
        <v>1.4279999999999999</v>
      </c>
    </row>
    <row r="3851" spans="1:27" s="6" customFormat="1" x14ac:dyDescent="0.3">
      <c r="A3851" s="40">
        <v>3850</v>
      </c>
      <c r="B3851" s="18" t="s">
        <v>323</v>
      </c>
      <c r="C3851" s="43" t="s">
        <v>258</v>
      </c>
      <c r="D3851" s="41"/>
      <c r="E3851" s="41">
        <v>254</v>
      </c>
      <c r="F3851" s="41">
        <v>2090</v>
      </c>
      <c r="G3851" s="4">
        <v>24.901</v>
      </c>
      <c r="H3851" s="4">
        <v>24.995999999999999</v>
      </c>
      <c r="I3851" s="4">
        <v>25.042999999999999</v>
      </c>
      <c r="J3851" s="4">
        <v>25.151</v>
      </c>
      <c r="K3851" s="4">
        <v>25.244</v>
      </c>
      <c r="L3851" s="4">
        <v>25.175000000000001</v>
      </c>
      <c r="M3851" s="4">
        <v>24.888000000000002</v>
      </c>
      <c r="N3851" s="4">
        <v>24.574000000000002</v>
      </c>
      <c r="O3851" s="4">
        <v>24.315000000000001</v>
      </c>
      <c r="P3851" s="4">
        <v>23.989000000000001</v>
      </c>
      <c r="Q3851" s="4">
        <v>23.388999999999999</v>
      </c>
      <c r="R3851" s="4">
        <v>22.378</v>
      </c>
      <c r="S3851" s="4">
        <v>21.05</v>
      </c>
      <c r="T3851" s="4">
        <v>19.597000000000001</v>
      </c>
      <c r="U3851" s="4">
        <v>18.312000000000001</v>
      </c>
      <c r="V3851" s="4">
        <v>17.096</v>
      </c>
      <c r="W3851" s="4">
        <v>15.215</v>
      </c>
      <c r="X3851" s="4">
        <v>11.837999999999999</v>
      </c>
      <c r="Y3851" s="4">
        <v>7.8070000000000004</v>
      </c>
      <c r="Z3851" s="4">
        <v>3.9630000000000001</v>
      </c>
      <c r="AA3851" s="4">
        <v>1.631</v>
      </c>
    </row>
    <row r="3852" spans="1:27" s="6" customFormat="1" x14ac:dyDescent="0.3">
      <c r="A3852" s="40">
        <v>3851</v>
      </c>
      <c r="B3852" s="18" t="s">
        <v>323</v>
      </c>
      <c r="C3852" s="43" t="s">
        <v>258</v>
      </c>
      <c r="D3852" s="41"/>
      <c r="E3852" s="41">
        <v>254</v>
      </c>
      <c r="F3852" s="41">
        <v>2095</v>
      </c>
      <c r="G3852" s="4">
        <v>24.92</v>
      </c>
      <c r="H3852" s="4">
        <v>24.966000000000001</v>
      </c>
      <c r="I3852" s="4">
        <v>25.033999999999999</v>
      </c>
      <c r="J3852" s="4">
        <v>25.155999999999999</v>
      </c>
      <c r="K3852" s="4">
        <v>25.405000000000001</v>
      </c>
      <c r="L3852" s="4">
        <v>25.553000000000001</v>
      </c>
      <c r="M3852" s="4">
        <v>25.428000000000001</v>
      </c>
      <c r="N3852" s="4">
        <v>25.062000000000001</v>
      </c>
      <c r="O3852" s="4">
        <v>24.68</v>
      </c>
      <c r="P3852" s="4">
        <v>24.37</v>
      </c>
      <c r="Q3852" s="4">
        <v>24.001000000000001</v>
      </c>
      <c r="R3852" s="4">
        <v>23.366</v>
      </c>
      <c r="S3852" s="4">
        <v>22.314</v>
      </c>
      <c r="T3852" s="4">
        <v>20.914000000000001</v>
      </c>
      <c r="U3852" s="4">
        <v>19.312999999999999</v>
      </c>
      <c r="V3852" s="4">
        <v>17.748999999999999</v>
      </c>
      <c r="W3852" s="4">
        <v>16.007999999999999</v>
      </c>
      <c r="X3852" s="4">
        <v>13.31</v>
      </c>
      <c r="Y3852" s="4">
        <v>9.1829999999999998</v>
      </c>
      <c r="Z3852" s="4">
        <v>4.99</v>
      </c>
      <c r="AA3852" s="4">
        <v>2.0950000000000002</v>
      </c>
    </row>
    <row r="3853" spans="1:27" s="6" customFormat="1" x14ac:dyDescent="0.3">
      <c r="A3853" s="40">
        <v>3852</v>
      </c>
      <c r="B3853" s="18" t="s">
        <v>323</v>
      </c>
      <c r="C3853" s="43" t="s">
        <v>258</v>
      </c>
      <c r="D3853" s="41"/>
      <c r="E3853" s="41">
        <v>254</v>
      </c>
      <c r="F3853" s="41">
        <v>2100</v>
      </c>
      <c r="G3853" s="4">
        <v>24.911000000000001</v>
      </c>
      <c r="H3853" s="4">
        <v>24.978999999999999</v>
      </c>
      <c r="I3853" s="4">
        <v>25.001999999999999</v>
      </c>
      <c r="J3853" s="4">
        <v>25.132999999999999</v>
      </c>
      <c r="K3853" s="4">
        <v>25.385999999999999</v>
      </c>
      <c r="L3853" s="4">
        <v>25.687000000000001</v>
      </c>
      <c r="M3853" s="4">
        <v>25.785</v>
      </c>
      <c r="N3853" s="4">
        <v>25.588999999999999</v>
      </c>
      <c r="O3853" s="4">
        <v>25.158999999999999</v>
      </c>
      <c r="P3853" s="4">
        <v>24.73</v>
      </c>
      <c r="Q3853" s="4">
        <v>24.382000000000001</v>
      </c>
      <c r="R3853" s="4">
        <v>23.978999999999999</v>
      </c>
      <c r="S3853" s="4">
        <v>23.306000000000001</v>
      </c>
      <c r="T3853" s="4">
        <v>22.184000000000001</v>
      </c>
      <c r="U3853" s="4">
        <v>20.638999999999999</v>
      </c>
      <c r="V3853" s="4">
        <v>18.771000000000001</v>
      </c>
      <c r="W3853" s="4">
        <v>16.707999999999998</v>
      </c>
      <c r="X3853" s="4">
        <v>14.138</v>
      </c>
      <c r="Y3853" s="4">
        <v>10.497</v>
      </c>
      <c r="Z3853" s="4">
        <v>6.0209999999999999</v>
      </c>
      <c r="AA3853" s="4">
        <v>2.7389999999999999</v>
      </c>
    </row>
    <row r="3854" spans="1:27" s="6" customFormat="1" x14ac:dyDescent="0.3">
      <c r="A3854" s="40">
        <v>3853</v>
      </c>
      <c r="B3854" s="18" t="s">
        <v>323</v>
      </c>
      <c r="C3854" s="43" t="s">
        <v>259</v>
      </c>
      <c r="D3854" s="41"/>
      <c r="E3854" s="41">
        <v>328</v>
      </c>
      <c r="F3854" s="41">
        <v>2015</v>
      </c>
      <c r="G3854" s="4">
        <v>36.659999999999997</v>
      </c>
      <c r="H3854" s="4">
        <v>35.814999999999998</v>
      </c>
      <c r="I3854" s="4">
        <v>39.186999999999998</v>
      </c>
      <c r="J3854" s="4">
        <v>40.741</v>
      </c>
      <c r="K3854" s="4">
        <v>37.462000000000003</v>
      </c>
      <c r="L3854" s="4">
        <v>24.187000000000001</v>
      </c>
      <c r="M3854" s="4">
        <v>26.047999999999998</v>
      </c>
      <c r="N3854" s="4">
        <v>26.405000000000001</v>
      </c>
      <c r="O3854" s="4">
        <v>24.114000000000001</v>
      </c>
      <c r="P3854" s="4">
        <v>21.741</v>
      </c>
      <c r="Q3854" s="4">
        <v>19.405999999999999</v>
      </c>
      <c r="R3854" s="4">
        <v>16.277000000000001</v>
      </c>
      <c r="S3854" s="4">
        <v>12.48</v>
      </c>
      <c r="T3854" s="4">
        <v>8.8130000000000006</v>
      </c>
      <c r="U3854" s="4">
        <v>4.843</v>
      </c>
      <c r="V3854" s="4">
        <v>4.3360000000000003</v>
      </c>
      <c r="W3854" s="4">
        <v>1.9730000000000001</v>
      </c>
      <c r="X3854" s="4">
        <v>0.71699999999999997</v>
      </c>
      <c r="Y3854" s="4">
        <v>0.23699999999999999</v>
      </c>
      <c r="Z3854" s="4">
        <v>0.02</v>
      </c>
      <c r="AA3854" s="4">
        <v>2E-3</v>
      </c>
    </row>
    <row r="3855" spans="1:27" s="6" customFormat="1" x14ac:dyDescent="0.3">
      <c r="A3855" s="40">
        <v>3854</v>
      </c>
      <c r="B3855" s="18" t="s">
        <v>323</v>
      </c>
      <c r="C3855" s="43" t="s">
        <v>259</v>
      </c>
      <c r="D3855" s="41"/>
      <c r="E3855" s="41">
        <v>328</v>
      </c>
      <c r="F3855" s="41">
        <v>2020</v>
      </c>
      <c r="G3855" s="4">
        <v>36.572000000000003</v>
      </c>
      <c r="H3855" s="4">
        <v>36.064</v>
      </c>
      <c r="I3855" s="4">
        <v>35.384999999999998</v>
      </c>
      <c r="J3855" s="4">
        <v>37.326000000000001</v>
      </c>
      <c r="K3855" s="4">
        <v>37.506999999999998</v>
      </c>
      <c r="L3855" s="4">
        <v>34.427999999999997</v>
      </c>
      <c r="M3855" s="4">
        <v>21.99</v>
      </c>
      <c r="N3855" s="4">
        <v>24.466999999999999</v>
      </c>
      <c r="O3855" s="4">
        <v>25.206</v>
      </c>
      <c r="P3855" s="4">
        <v>23.088000000000001</v>
      </c>
      <c r="Q3855" s="4">
        <v>20.704000000000001</v>
      </c>
      <c r="R3855" s="4">
        <v>18.192</v>
      </c>
      <c r="S3855" s="4">
        <v>14.815</v>
      </c>
      <c r="T3855" s="4">
        <v>10.82</v>
      </c>
      <c r="U3855" s="4">
        <v>7.0469999999999997</v>
      </c>
      <c r="V3855" s="4">
        <v>3.3889999999999998</v>
      </c>
      <c r="W3855" s="4">
        <v>2.4550000000000001</v>
      </c>
      <c r="X3855" s="4">
        <v>0.80800000000000005</v>
      </c>
      <c r="Y3855" s="4">
        <v>0.18099999999999999</v>
      </c>
      <c r="Z3855" s="4">
        <v>3.3000000000000002E-2</v>
      </c>
      <c r="AA3855" s="4">
        <v>2E-3</v>
      </c>
    </row>
    <row r="3856" spans="1:27" s="6" customFormat="1" x14ac:dyDescent="0.3">
      <c r="A3856" s="40">
        <v>3855</v>
      </c>
      <c r="B3856" s="18" t="s">
        <v>323</v>
      </c>
      <c r="C3856" s="43" t="s">
        <v>259</v>
      </c>
      <c r="D3856" s="41"/>
      <c r="E3856" s="41">
        <v>328</v>
      </c>
      <c r="F3856" s="41">
        <v>2025</v>
      </c>
      <c r="G3856" s="4">
        <v>35.411999999999999</v>
      </c>
      <c r="H3856" s="4">
        <v>36.031999999999996</v>
      </c>
      <c r="I3856" s="4">
        <v>35.677</v>
      </c>
      <c r="J3856" s="4">
        <v>33.723999999999997</v>
      </c>
      <c r="K3856" s="4">
        <v>34.433</v>
      </c>
      <c r="L3856" s="4">
        <v>34.777000000000001</v>
      </c>
      <c r="M3856" s="4">
        <v>32.378999999999998</v>
      </c>
      <c r="N3856" s="4">
        <v>20.594999999999999</v>
      </c>
      <c r="O3856" s="4">
        <v>23.396000000000001</v>
      </c>
      <c r="P3856" s="4">
        <v>24.239000000000001</v>
      </c>
      <c r="Q3856" s="4">
        <v>22.076000000000001</v>
      </c>
      <c r="R3856" s="4">
        <v>19.489999999999998</v>
      </c>
      <c r="S3856" s="4">
        <v>16.646000000000001</v>
      </c>
      <c r="T3856" s="4">
        <v>12.928000000000001</v>
      </c>
      <c r="U3856" s="4">
        <v>8.7249999999999996</v>
      </c>
      <c r="V3856" s="4">
        <v>4.9889999999999999</v>
      </c>
      <c r="W3856" s="4">
        <v>1.9350000000000001</v>
      </c>
      <c r="X3856" s="4">
        <v>1.0189999999999999</v>
      </c>
      <c r="Y3856" s="4">
        <v>0.20799999999999999</v>
      </c>
      <c r="Z3856" s="4">
        <v>2.5000000000000001E-2</v>
      </c>
      <c r="AA3856" s="4">
        <v>3.0000000000000001E-3</v>
      </c>
    </row>
    <row r="3857" spans="1:27" s="6" customFormat="1" x14ac:dyDescent="0.3">
      <c r="A3857" s="40">
        <v>3856</v>
      </c>
      <c r="B3857" s="18" t="s">
        <v>323</v>
      </c>
      <c r="C3857" s="43" t="s">
        <v>259</v>
      </c>
      <c r="D3857" s="41"/>
      <c r="E3857" s="41">
        <v>328</v>
      </c>
      <c r="F3857" s="41">
        <v>2030</v>
      </c>
      <c r="G3857" s="4">
        <v>33.698</v>
      </c>
      <c r="H3857" s="4">
        <v>34.93</v>
      </c>
      <c r="I3857" s="4">
        <v>35.682000000000002</v>
      </c>
      <c r="J3857" s="4">
        <v>34.179000000000002</v>
      </c>
      <c r="K3857" s="4">
        <v>31.132000000000001</v>
      </c>
      <c r="L3857" s="4">
        <v>31.988</v>
      </c>
      <c r="M3857" s="4">
        <v>32.923000000000002</v>
      </c>
      <c r="N3857" s="4">
        <v>31.038</v>
      </c>
      <c r="O3857" s="4">
        <v>19.66</v>
      </c>
      <c r="P3857" s="4">
        <v>22.539000000000001</v>
      </c>
      <c r="Q3857" s="4">
        <v>23.262</v>
      </c>
      <c r="R3857" s="4">
        <v>20.867999999999999</v>
      </c>
      <c r="S3857" s="4">
        <v>17.925999999999998</v>
      </c>
      <c r="T3857" s="4">
        <v>14.624000000000001</v>
      </c>
      <c r="U3857" s="4">
        <v>10.519</v>
      </c>
      <c r="V3857" s="4">
        <v>6.2560000000000002</v>
      </c>
      <c r="W3857" s="4">
        <v>2.9079999999999999</v>
      </c>
      <c r="X3857" s="4">
        <v>0.81899999999999995</v>
      </c>
      <c r="Y3857" s="4">
        <v>0.27</v>
      </c>
      <c r="Z3857" s="4">
        <v>0.03</v>
      </c>
      <c r="AA3857" s="4">
        <v>2E-3</v>
      </c>
    </row>
    <row r="3858" spans="1:27" s="6" customFormat="1" x14ac:dyDescent="0.3">
      <c r="A3858" s="40">
        <v>3857</v>
      </c>
      <c r="B3858" s="18" t="s">
        <v>323</v>
      </c>
      <c r="C3858" s="43" t="s">
        <v>259</v>
      </c>
      <c r="D3858" s="41"/>
      <c r="E3858" s="41">
        <v>328</v>
      </c>
      <c r="F3858" s="41">
        <v>2035</v>
      </c>
      <c r="G3858" s="4">
        <v>31.805</v>
      </c>
      <c r="H3858" s="4">
        <v>33.267000000000003</v>
      </c>
      <c r="I3858" s="4">
        <v>34.613999999999997</v>
      </c>
      <c r="J3858" s="4">
        <v>34.331000000000003</v>
      </c>
      <c r="K3858" s="4">
        <v>31.844000000000001</v>
      </c>
      <c r="L3858" s="4">
        <v>28.948</v>
      </c>
      <c r="M3858" s="4">
        <v>30.331</v>
      </c>
      <c r="N3858" s="4">
        <v>31.702999999999999</v>
      </c>
      <c r="O3858" s="4">
        <v>30.081</v>
      </c>
      <c r="P3858" s="4">
        <v>18.93</v>
      </c>
      <c r="Q3858" s="4">
        <v>21.67</v>
      </c>
      <c r="R3858" s="4">
        <v>22.068999999999999</v>
      </c>
      <c r="S3858" s="4">
        <v>19.282</v>
      </c>
      <c r="T3858" s="4">
        <v>15.846</v>
      </c>
      <c r="U3858" s="4">
        <v>12.005000000000001</v>
      </c>
      <c r="V3858" s="4">
        <v>7.64</v>
      </c>
      <c r="W3858" s="4">
        <v>3.7130000000000001</v>
      </c>
      <c r="X3858" s="4">
        <v>1.258</v>
      </c>
      <c r="Y3858" s="4">
        <v>0.223</v>
      </c>
      <c r="Z3858" s="4">
        <v>4.1000000000000002E-2</v>
      </c>
      <c r="AA3858" s="4">
        <v>3.0000000000000001E-3</v>
      </c>
    </row>
    <row r="3859" spans="1:27" s="6" customFormat="1" x14ac:dyDescent="0.3">
      <c r="A3859" s="40">
        <v>3858</v>
      </c>
      <c r="B3859" s="18" t="s">
        <v>323</v>
      </c>
      <c r="C3859" s="43" t="s">
        <v>259</v>
      </c>
      <c r="D3859" s="41"/>
      <c r="E3859" s="41">
        <v>328</v>
      </c>
      <c r="F3859" s="41">
        <v>2040</v>
      </c>
      <c r="G3859" s="4">
        <v>29.963000000000001</v>
      </c>
      <c r="H3859" s="4">
        <v>31.39</v>
      </c>
      <c r="I3859" s="4">
        <v>32.96</v>
      </c>
      <c r="J3859" s="4">
        <v>33.273000000000003</v>
      </c>
      <c r="K3859" s="4">
        <v>32.006999999999998</v>
      </c>
      <c r="L3859" s="4">
        <v>29.666</v>
      </c>
      <c r="M3859" s="4">
        <v>27.315999999999999</v>
      </c>
      <c r="N3859" s="4">
        <v>29.141999999999999</v>
      </c>
      <c r="O3859" s="4">
        <v>30.759</v>
      </c>
      <c r="P3859" s="4">
        <v>29.206</v>
      </c>
      <c r="Q3859" s="4">
        <v>18.184999999999999</v>
      </c>
      <c r="R3859" s="4">
        <v>20.59</v>
      </c>
      <c r="S3859" s="4">
        <v>20.466000000000001</v>
      </c>
      <c r="T3859" s="4">
        <v>17.137</v>
      </c>
      <c r="U3859" s="4">
        <v>13.106</v>
      </c>
      <c r="V3859" s="4">
        <v>8.8160000000000007</v>
      </c>
      <c r="W3859" s="4">
        <v>4.6040000000000001</v>
      </c>
      <c r="X3859" s="4">
        <v>1.6379999999999999</v>
      </c>
      <c r="Y3859" s="4">
        <v>0.35199999999999998</v>
      </c>
      <c r="Z3859" s="4">
        <v>3.4000000000000002E-2</v>
      </c>
      <c r="AA3859" s="4">
        <v>3.0000000000000001E-3</v>
      </c>
    </row>
    <row r="3860" spans="1:27" s="6" customFormat="1" x14ac:dyDescent="0.3">
      <c r="A3860" s="40">
        <v>3859</v>
      </c>
      <c r="B3860" s="18" t="s">
        <v>323</v>
      </c>
      <c r="C3860" s="43" t="s">
        <v>259</v>
      </c>
      <c r="D3860" s="41"/>
      <c r="E3860" s="41">
        <v>328</v>
      </c>
      <c r="F3860" s="41">
        <v>2045</v>
      </c>
      <c r="G3860" s="4">
        <v>28.384</v>
      </c>
      <c r="H3860" s="4">
        <v>29.568000000000001</v>
      </c>
      <c r="I3860" s="4">
        <v>31.094000000000001</v>
      </c>
      <c r="J3860" s="4">
        <v>31.631</v>
      </c>
      <c r="K3860" s="4">
        <v>30.963999999999999</v>
      </c>
      <c r="L3860" s="4">
        <v>29.841999999999999</v>
      </c>
      <c r="M3860" s="4">
        <v>28.045999999999999</v>
      </c>
      <c r="N3860" s="4">
        <v>26.163</v>
      </c>
      <c r="O3860" s="4">
        <v>28.241</v>
      </c>
      <c r="P3860" s="4">
        <v>29.899000000000001</v>
      </c>
      <c r="Q3860" s="4">
        <v>28.234999999999999</v>
      </c>
      <c r="R3860" s="4">
        <v>17.292000000000002</v>
      </c>
      <c r="S3860" s="4">
        <v>19.155999999999999</v>
      </c>
      <c r="T3860" s="4">
        <v>18.286999999999999</v>
      </c>
      <c r="U3860" s="4">
        <v>14.284000000000001</v>
      </c>
      <c r="V3860" s="4">
        <v>9.7309999999999999</v>
      </c>
      <c r="W3860" s="4">
        <v>5.3970000000000002</v>
      </c>
      <c r="X3860" s="4">
        <v>2.0739999999999998</v>
      </c>
      <c r="Y3860" s="4">
        <v>0.46800000000000003</v>
      </c>
      <c r="Z3860" s="4">
        <v>5.3999999999999999E-2</v>
      </c>
      <c r="AA3860" s="4">
        <v>3.0000000000000001E-3</v>
      </c>
    </row>
    <row r="3861" spans="1:27" s="6" customFormat="1" x14ac:dyDescent="0.3">
      <c r="A3861" s="40">
        <v>3860</v>
      </c>
      <c r="B3861" s="18" t="s">
        <v>323</v>
      </c>
      <c r="C3861" s="43" t="s">
        <v>259</v>
      </c>
      <c r="D3861" s="41"/>
      <c r="E3861" s="41">
        <v>328</v>
      </c>
      <c r="F3861" s="41">
        <v>2050</v>
      </c>
      <c r="G3861" s="4">
        <v>26.861000000000001</v>
      </c>
      <c r="H3861" s="4">
        <v>28.004000000000001</v>
      </c>
      <c r="I3861" s="4">
        <v>29.28</v>
      </c>
      <c r="J3861" s="4">
        <v>29.777000000000001</v>
      </c>
      <c r="K3861" s="4">
        <v>29.338000000000001</v>
      </c>
      <c r="L3861" s="4">
        <v>28.815000000000001</v>
      </c>
      <c r="M3861" s="4">
        <v>28.228999999999999</v>
      </c>
      <c r="N3861" s="4">
        <v>26.896000000000001</v>
      </c>
      <c r="O3861" s="4">
        <v>25.302</v>
      </c>
      <c r="P3861" s="4">
        <v>27.443999999999999</v>
      </c>
      <c r="Q3861" s="4">
        <v>28.95</v>
      </c>
      <c r="R3861" s="4">
        <v>27</v>
      </c>
      <c r="S3861" s="4">
        <v>16.126999999999999</v>
      </c>
      <c r="T3861" s="4">
        <v>17.199000000000002</v>
      </c>
      <c r="U3861" s="4">
        <v>15.363</v>
      </c>
      <c r="V3861" s="4">
        <v>10.728999999999999</v>
      </c>
      <c r="W3861" s="4">
        <v>6.0549999999999997</v>
      </c>
      <c r="X3861" s="4">
        <v>2.4860000000000002</v>
      </c>
      <c r="Y3861" s="4">
        <v>0.61099999999999999</v>
      </c>
      <c r="Z3861" s="4">
        <v>7.6999999999999999E-2</v>
      </c>
      <c r="AA3861" s="4">
        <v>5.0000000000000001E-3</v>
      </c>
    </row>
    <row r="3862" spans="1:27" s="6" customFormat="1" x14ac:dyDescent="0.3">
      <c r="A3862" s="40">
        <v>3861</v>
      </c>
      <c r="B3862" s="18" t="s">
        <v>323</v>
      </c>
      <c r="C3862" s="43" t="s">
        <v>259</v>
      </c>
      <c r="D3862" s="41"/>
      <c r="E3862" s="41">
        <v>328</v>
      </c>
      <c r="F3862" s="41">
        <v>2055</v>
      </c>
      <c r="G3862" s="4">
        <v>25.308</v>
      </c>
      <c r="H3862" s="4">
        <v>26.504999999999999</v>
      </c>
      <c r="I3862" s="4">
        <v>27.734000000000002</v>
      </c>
      <c r="J3862" s="4">
        <v>28.032</v>
      </c>
      <c r="K3862" s="4">
        <v>27.608000000000001</v>
      </c>
      <c r="L3862" s="4">
        <v>27.306000000000001</v>
      </c>
      <c r="M3862" s="4">
        <v>27.29</v>
      </c>
      <c r="N3862" s="4">
        <v>27.140999999999998</v>
      </c>
      <c r="O3862" s="4">
        <v>26.076000000000001</v>
      </c>
      <c r="P3862" s="4">
        <v>24.582000000000001</v>
      </c>
      <c r="Q3862" s="4">
        <v>26.597999999999999</v>
      </c>
      <c r="R3862" s="4">
        <v>27.751000000000001</v>
      </c>
      <c r="S3862" s="4">
        <v>25.323</v>
      </c>
      <c r="T3862" s="4">
        <v>14.542999999999999</v>
      </c>
      <c r="U3862" s="4">
        <v>14.554</v>
      </c>
      <c r="V3862" s="4">
        <v>11.664999999999999</v>
      </c>
      <c r="W3862" s="4">
        <v>6.782</v>
      </c>
      <c r="X3862" s="4">
        <v>2.8490000000000002</v>
      </c>
      <c r="Y3862" s="4">
        <v>0.754</v>
      </c>
      <c r="Z3862" s="4">
        <v>0.10299999999999999</v>
      </c>
      <c r="AA3862" s="4">
        <v>7.0000000000000001E-3</v>
      </c>
    </row>
    <row r="3863" spans="1:27" s="6" customFormat="1" x14ac:dyDescent="0.3">
      <c r="A3863" s="40">
        <v>3862</v>
      </c>
      <c r="B3863" s="18" t="s">
        <v>323</v>
      </c>
      <c r="C3863" s="43" t="s">
        <v>259</v>
      </c>
      <c r="D3863" s="41"/>
      <c r="E3863" s="41">
        <v>328</v>
      </c>
      <c r="F3863" s="41">
        <v>2060</v>
      </c>
      <c r="G3863" s="4">
        <v>23.709</v>
      </c>
      <c r="H3863" s="4">
        <v>24.98</v>
      </c>
      <c r="I3863" s="4">
        <v>26.253</v>
      </c>
      <c r="J3863" s="4">
        <v>26.556999999999999</v>
      </c>
      <c r="K3863" s="4">
        <v>25.984999999999999</v>
      </c>
      <c r="L3863" s="4">
        <v>25.69</v>
      </c>
      <c r="M3863" s="4">
        <v>25.870999999999999</v>
      </c>
      <c r="N3863" s="4">
        <v>26.265999999999998</v>
      </c>
      <c r="O3863" s="4">
        <v>26.364999999999998</v>
      </c>
      <c r="P3863" s="4">
        <v>25.388000000000002</v>
      </c>
      <c r="Q3863" s="4">
        <v>23.841000000000001</v>
      </c>
      <c r="R3863" s="4">
        <v>25.542999999999999</v>
      </c>
      <c r="S3863" s="4">
        <v>26.119</v>
      </c>
      <c r="T3863" s="4">
        <v>22.984000000000002</v>
      </c>
      <c r="U3863" s="4">
        <v>12.391</v>
      </c>
      <c r="V3863" s="4">
        <v>11.170999999999999</v>
      </c>
      <c r="W3863" s="4">
        <v>7.4930000000000003</v>
      </c>
      <c r="X3863" s="4">
        <v>3.262</v>
      </c>
      <c r="Y3863" s="4">
        <v>0.88800000000000001</v>
      </c>
      <c r="Z3863" s="4">
        <v>0.13200000000000001</v>
      </c>
      <c r="AA3863" s="4">
        <v>0.01</v>
      </c>
    </row>
    <row r="3864" spans="1:27" s="6" customFormat="1" x14ac:dyDescent="0.3">
      <c r="A3864" s="40">
        <v>3863</v>
      </c>
      <c r="B3864" s="18" t="s">
        <v>323</v>
      </c>
      <c r="C3864" s="43" t="s">
        <v>259</v>
      </c>
      <c r="D3864" s="41"/>
      <c r="E3864" s="41">
        <v>328</v>
      </c>
      <c r="F3864" s="41">
        <v>2065</v>
      </c>
      <c r="G3864" s="4">
        <v>22.204999999999998</v>
      </c>
      <c r="H3864" s="4">
        <v>23.401</v>
      </c>
      <c r="I3864" s="4">
        <v>24.745999999999999</v>
      </c>
      <c r="J3864" s="4">
        <v>25.146999999999998</v>
      </c>
      <c r="K3864" s="4">
        <v>24.628</v>
      </c>
      <c r="L3864" s="4">
        <v>24.181999999999999</v>
      </c>
      <c r="M3864" s="4">
        <v>24.344999999999999</v>
      </c>
      <c r="N3864" s="4">
        <v>24.911999999999999</v>
      </c>
      <c r="O3864" s="4">
        <v>25.54</v>
      </c>
      <c r="P3864" s="4">
        <v>25.713000000000001</v>
      </c>
      <c r="Q3864" s="4">
        <v>24.672999999999998</v>
      </c>
      <c r="R3864" s="4">
        <v>22.934000000000001</v>
      </c>
      <c r="S3864" s="4">
        <v>24.113</v>
      </c>
      <c r="T3864" s="4">
        <v>23.826000000000001</v>
      </c>
      <c r="U3864" s="4">
        <v>19.75</v>
      </c>
      <c r="V3864" s="4">
        <v>9.609</v>
      </c>
      <c r="W3864" s="4">
        <v>7.2889999999999997</v>
      </c>
      <c r="X3864" s="4">
        <v>3.6859999999999999</v>
      </c>
      <c r="Y3864" s="4">
        <v>1.0489999999999999</v>
      </c>
      <c r="Z3864" s="4">
        <v>0.161</v>
      </c>
      <c r="AA3864" s="4">
        <v>1.2999999999999999E-2</v>
      </c>
    </row>
    <row r="3865" spans="1:27" s="6" customFormat="1" x14ac:dyDescent="0.3">
      <c r="A3865" s="40">
        <v>3864</v>
      </c>
      <c r="B3865" s="18" t="s">
        <v>323</v>
      </c>
      <c r="C3865" s="43" t="s">
        <v>259</v>
      </c>
      <c r="D3865" s="41"/>
      <c r="E3865" s="41">
        <v>328</v>
      </c>
      <c r="F3865" s="41">
        <v>2070</v>
      </c>
      <c r="G3865" s="4">
        <v>20.808</v>
      </c>
      <c r="H3865" s="4">
        <v>21.920999999999999</v>
      </c>
      <c r="I3865" s="4">
        <v>23.183</v>
      </c>
      <c r="J3865" s="4">
        <v>23.702999999999999</v>
      </c>
      <c r="K3865" s="4">
        <v>23.335999999999999</v>
      </c>
      <c r="L3865" s="4">
        <v>22.933</v>
      </c>
      <c r="M3865" s="4">
        <v>22.914999999999999</v>
      </c>
      <c r="N3865" s="4">
        <v>23.446000000000002</v>
      </c>
      <c r="O3865" s="4">
        <v>24.231000000000002</v>
      </c>
      <c r="P3865" s="4">
        <v>24.93</v>
      </c>
      <c r="Q3865" s="4">
        <v>25.027999999999999</v>
      </c>
      <c r="R3865" s="4">
        <v>23.788</v>
      </c>
      <c r="S3865" s="4">
        <v>21.716999999999999</v>
      </c>
      <c r="T3865" s="4">
        <v>22.114000000000001</v>
      </c>
      <c r="U3865" s="4">
        <v>20.655000000000001</v>
      </c>
      <c r="V3865" s="4">
        <v>15.547000000000001</v>
      </c>
      <c r="W3865" s="4">
        <v>6.4039999999999999</v>
      </c>
      <c r="X3865" s="4">
        <v>3.702</v>
      </c>
      <c r="Y3865" s="4">
        <v>1.2390000000000001</v>
      </c>
      <c r="Z3865" s="4">
        <v>0.2</v>
      </c>
      <c r="AA3865" s="4">
        <v>1.7000000000000001E-2</v>
      </c>
    </row>
    <row r="3866" spans="1:27" s="6" customFormat="1" x14ac:dyDescent="0.3">
      <c r="A3866" s="40">
        <v>3865</v>
      </c>
      <c r="B3866" s="18" t="s">
        <v>323</v>
      </c>
      <c r="C3866" s="43" t="s">
        <v>259</v>
      </c>
      <c r="D3866" s="41"/>
      <c r="E3866" s="41">
        <v>328</v>
      </c>
      <c r="F3866" s="41">
        <v>2075</v>
      </c>
      <c r="G3866" s="4">
        <v>19.539000000000001</v>
      </c>
      <c r="H3866" s="4">
        <v>20.544</v>
      </c>
      <c r="I3866" s="4">
        <v>21.716999999999999</v>
      </c>
      <c r="J3866" s="4">
        <v>22.206</v>
      </c>
      <c r="K3866" s="4">
        <v>22.004000000000001</v>
      </c>
      <c r="L3866" s="4">
        <v>21.747</v>
      </c>
      <c r="M3866" s="4">
        <v>21.747</v>
      </c>
      <c r="N3866" s="4">
        <v>22.074000000000002</v>
      </c>
      <c r="O3866" s="4">
        <v>22.811</v>
      </c>
      <c r="P3866" s="4">
        <v>23.667999999999999</v>
      </c>
      <c r="Q3866" s="4">
        <v>24.295999999999999</v>
      </c>
      <c r="R3866" s="4">
        <v>24.184000000000001</v>
      </c>
      <c r="S3866" s="4">
        <v>22.605</v>
      </c>
      <c r="T3866" s="4">
        <v>20.015000000000001</v>
      </c>
      <c r="U3866" s="4">
        <v>19.327000000000002</v>
      </c>
      <c r="V3866" s="4">
        <v>16.475000000000001</v>
      </c>
      <c r="W3866" s="4">
        <v>10.585000000000001</v>
      </c>
      <c r="X3866" s="4">
        <v>3.3540000000000001</v>
      </c>
      <c r="Y3866" s="4">
        <v>1.3</v>
      </c>
      <c r="Z3866" s="4">
        <v>0.251</v>
      </c>
      <c r="AA3866" s="4">
        <v>2.1999999999999999E-2</v>
      </c>
    </row>
    <row r="3867" spans="1:27" s="6" customFormat="1" x14ac:dyDescent="0.3">
      <c r="A3867" s="40">
        <v>3866</v>
      </c>
      <c r="B3867" s="18" t="s">
        <v>323</v>
      </c>
      <c r="C3867" s="43" t="s">
        <v>259</v>
      </c>
      <c r="D3867" s="41"/>
      <c r="E3867" s="41">
        <v>328</v>
      </c>
      <c r="F3867" s="41">
        <v>2080</v>
      </c>
      <c r="G3867" s="4">
        <v>18.388000000000002</v>
      </c>
      <c r="H3867" s="4">
        <v>19.295999999999999</v>
      </c>
      <c r="I3867" s="4">
        <v>20.356000000000002</v>
      </c>
      <c r="J3867" s="4">
        <v>20.806000000000001</v>
      </c>
      <c r="K3867" s="4">
        <v>20.623999999999999</v>
      </c>
      <c r="L3867" s="4">
        <v>20.524000000000001</v>
      </c>
      <c r="M3867" s="4">
        <v>20.638999999999999</v>
      </c>
      <c r="N3867" s="4">
        <v>20.963999999999999</v>
      </c>
      <c r="O3867" s="4">
        <v>21.488</v>
      </c>
      <c r="P3867" s="4">
        <v>22.295999999999999</v>
      </c>
      <c r="Q3867" s="4">
        <v>23.091000000000001</v>
      </c>
      <c r="R3867" s="4">
        <v>23.52</v>
      </c>
      <c r="S3867" s="4">
        <v>23.055</v>
      </c>
      <c r="T3867" s="4">
        <v>20.940999999999999</v>
      </c>
      <c r="U3867" s="4">
        <v>17.63</v>
      </c>
      <c r="V3867" s="4">
        <v>15.609</v>
      </c>
      <c r="W3867" s="4">
        <v>11.441000000000001</v>
      </c>
      <c r="X3867" s="4">
        <v>5.7110000000000003</v>
      </c>
      <c r="Y3867" s="4">
        <v>1.2290000000000001</v>
      </c>
      <c r="Z3867" s="4">
        <v>0.27800000000000002</v>
      </c>
      <c r="AA3867" s="4">
        <v>2.9000000000000001E-2</v>
      </c>
    </row>
    <row r="3868" spans="1:27" s="6" customFormat="1" x14ac:dyDescent="0.3">
      <c r="A3868" s="40">
        <v>3867</v>
      </c>
      <c r="B3868" s="18" t="s">
        <v>323</v>
      </c>
      <c r="C3868" s="43" t="s">
        <v>259</v>
      </c>
      <c r="D3868" s="41"/>
      <c r="E3868" s="41">
        <v>328</v>
      </c>
      <c r="F3868" s="41">
        <v>2085</v>
      </c>
      <c r="G3868" s="4">
        <v>17.297000000000001</v>
      </c>
      <c r="H3868" s="4">
        <v>18.163</v>
      </c>
      <c r="I3868" s="4">
        <v>19.119</v>
      </c>
      <c r="J3868" s="4">
        <v>19.510999999999999</v>
      </c>
      <c r="K3868" s="4">
        <v>19.341000000000001</v>
      </c>
      <c r="L3868" s="4">
        <v>19.251999999999999</v>
      </c>
      <c r="M3868" s="4">
        <v>19.497</v>
      </c>
      <c r="N3868" s="4">
        <v>19.911000000000001</v>
      </c>
      <c r="O3868" s="4">
        <v>20.420999999999999</v>
      </c>
      <c r="P3868" s="4">
        <v>21.015000000000001</v>
      </c>
      <c r="Q3868" s="4">
        <v>21.771999999999998</v>
      </c>
      <c r="R3868" s="4">
        <v>22.391999999999999</v>
      </c>
      <c r="S3868" s="4">
        <v>22.486999999999998</v>
      </c>
      <c r="T3868" s="4">
        <v>21.46</v>
      </c>
      <c r="U3868" s="4">
        <v>18.587</v>
      </c>
      <c r="V3868" s="4">
        <v>14.41</v>
      </c>
      <c r="W3868" s="4">
        <v>11.045</v>
      </c>
      <c r="X3868" s="4">
        <v>6.3540000000000001</v>
      </c>
      <c r="Y3868" s="4">
        <v>2.1819999999999999</v>
      </c>
      <c r="Z3868" s="4">
        <v>0.27800000000000002</v>
      </c>
      <c r="AA3868" s="4">
        <v>3.4000000000000002E-2</v>
      </c>
    </row>
    <row r="3869" spans="1:27" s="6" customFormat="1" x14ac:dyDescent="0.3">
      <c r="A3869" s="40">
        <v>3868</v>
      </c>
      <c r="B3869" s="18" t="s">
        <v>323</v>
      </c>
      <c r="C3869" s="43" t="s">
        <v>259</v>
      </c>
      <c r="D3869" s="41"/>
      <c r="E3869" s="41">
        <v>328</v>
      </c>
      <c r="F3869" s="41">
        <v>2090</v>
      </c>
      <c r="G3869" s="4">
        <v>16.248000000000001</v>
      </c>
      <c r="H3869" s="4">
        <v>17.09</v>
      </c>
      <c r="I3869" s="4">
        <v>17.998999999999999</v>
      </c>
      <c r="J3869" s="4">
        <v>18.34</v>
      </c>
      <c r="K3869" s="4">
        <v>18.157</v>
      </c>
      <c r="L3869" s="4">
        <v>18.071999999999999</v>
      </c>
      <c r="M3869" s="4">
        <v>18.303000000000001</v>
      </c>
      <c r="N3869" s="4">
        <v>18.827999999999999</v>
      </c>
      <c r="O3869" s="4">
        <v>19.411999999999999</v>
      </c>
      <c r="P3869" s="4">
        <v>19.986999999999998</v>
      </c>
      <c r="Q3869" s="4">
        <v>20.544</v>
      </c>
      <c r="R3869" s="4">
        <v>21.146999999999998</v>
      </c>
      <c r="S3869" s="4">
        <v>21.466999999999999</v>
      </c>
      <c r="T3869" s="4">
        <v>21.024000000000001</v>
      </c>
      <c r="U3869" s="4">
        <v>19.183</v>
      </c>
      <c r="V3869" s="4">
        <v>15.366</v>
      </c>
      <c r="W3869" s="4">
        <v>10.382</v>
      </c>
      <c r="X3869" s="4">
        <v>6.306</v>
      </c>
      <c r="Y3869" s="4">
        <v>2.5270000000000001</v>
      </c>
      <c r="Z3869" s="4">
        <v>0.51900000000000002</v>
      </c>
      <c r="AA3869" s="4">
        <v>3.6999999999999998E-2</v>
      </c>
    </row>
    <row r="3870" spans="1:27" s="6" customFormat="1" x14ac:dyDescent="0.3">
      <c r="A3870" s="40">
        <v>3869</v>
      </c>
      <c r="B3870" s="18" t="s">
        <v>323</v>
      </c>
      <c r="C3870" s="43" t="s">
        <v>259</v>
      </c>
      <c r="D3870" s="41"/>
      <c r="E3870" s="41">
        <v>328</v>
      </c>
      <c r="F3870" s="41">
        <v>2095</v>
      </c>
      <c r="G3870" s="4">
        <v>15.276</v>
      </c>
      <c r="H3870" s="4">
        <v>16.059000000000001</v>
      </c>
      <c r="I3870" s="4">
        <v>16.942</v>
      </c>
      <c r="J3870" s="4">
        <v>17.286000000000001</v>
      </c>
      <c r="K3870" s="4">
        <v>17.100999999999999</v>
      </c>
      <c r="L3870" s="4">
        <v>16.995000000000001</v>
      </c>
      <c r="M3870" s="4">
        <v>17.202999999999999</v>
      </c>
      <c r="N3870" s="4">
        <v>17.692</v>
      </c>
      <c r="O3870" s="4">
        <v>18.370999999999999</v>
      </c>
      <c r="P3870" s="4">
        <v>19.015999999999998</v>
      </c>
      <c r="Q3870" s="4">
        <v>19.559000000000001</v>
      </c>
      <c r="R3870" s="4">
        <v>19.984999999999999</v>
      </c>
      <c r="S3870" s="4">
        <v>20.327999999999999</v>
      </c>
      <c r="T3870" s="4">
        <v>20.155999999999999</v>
      </c>
      <c r="U3870" s="4">
        <v>18.920999999999999</v>
      </c>
      <c r="V3870" s="4">
        <v>16.032</v>
      </c>
      <c r="W3870" s="4">
        <v>11.263</v>
      </c>
      <c r="X3870" s="4">
        <v>6.0880000000000001</v>
      </c>
      <c r="Y3870" s="4">
        <v>2.61</v>
      </c>
      <c r="Z3870" s="4">
        <v>0.63600000000000001</v>
      </c>
      <c r="AA3870" s="4">
        <v>7.0000000000000007E-2</v>
      </c>
    </row>
    <row r="3871" spans="1:27" s="6" customFormat="1" x14ac:dyDescent="0.3">
      <c r="A3871" s="40">
        <v>3870</v>
      </c>
      <c r="B3871" s="18" t="s">
        <v>323</v>
      </c>
      <c r="C3871" s="43" t="s">
        <v>259</v>
      </c>
      <c r="D3871" s="41"/>
      <c r="E3871" s="41">
        <v>328</v>
      </c>
      <c r="F3871" s="41">
        <v>2100</v>
      </c>
      <c r="G3871" s="4">
        <v>14.403</v>
      </c>
      <c r="H3871" s="4">
        <v>15.105</v>
      </c>
      <c r="I3871" s="4">
        <v>15.922000000000001</v>
      </c>
      <c r="J3871" s="4">
        <v>16.292000000000002</v>
      </c>
      <c r="K3871" s="4">
        <v>16.158000000000001</v>
      </c>
      <c r="L3871" s="4">
        <v>16.042999999999999</v>
      </c>
      <c r="M3871" s="4">
        <v>16.204000000000001</v>
      </c>
      <c r="N3871" s="4">
        <v>16.645</v>
      </c>
      <c r="O3871" s="4">
        <v>17.276</v>
      </c>
      <c r="P3871" s="4">
        <v>18.012</v>
      </c>
      <c r="Q3871" s="4">
        <v>18.628</v>
      </c>
      <c r="R3871" s="4">
        <v>19.059999999999999</v>
      </c>
      <c r="S3871" s="4">
        <v>19.262</v>
      </c>
      <c r="T3871" s="4">
        <v>19.164000000000001</v>
      </c>
      <c r="U3871" s="4">
        <v>18.260999999999999</v>
      </c>
      <c r="V3871" s="4">
        <v>15.983000000000001</v>
      </c>
      <c r="W3871" s="4">
        <v>11.956</v>
      </c>
      <c r="X3871" s="4">
        <v>6.7839999999999998</v>
      </c>
      <c r="Y3871" s="4">
        <v>2.621</v>
      </c>
      <c r="Z3871" s="4">
        <v>0.69299999999999995</v>
      </c>
      <c r="AA3871" s="4">
        <v>9.4E-2</v>
      </c>
    </row>
    <row r="3872" spans="1:27" s="6" customFormat="1" x14ac:dyDescent="0.3">
      <c r="A3872" s="40">
        <v>3871</v>
      </c>
      <c r="B3872" s="18" t="s">
        <v>323</v>
      </c>
      <c r="C3872" s="43" t="s">
        <v>260</v>
      </c>
      <c r="D3872" s="41"/>
      <c r="E3872" s="41">
        <v>600</v>
      </c>
      <c r="F3872" s="41">
        <v>2015</v>
      </c>
      <c r="G3872" s="4">
        <v>330.29199999999997</v>
      </c>
      <c r="H3872" s="4">
        <v>328.565</v>
      </c>
      <c r="I3872" s="4">
        <v>322.20699999999999</v>
      </c>
      <c r="J3872" s="4">
        <v>335.66</v>
      </c>
      <c r="K3872" s="4">
        <v>319.822</v>
      </c>
      <c r="L3872" s="4">
        <v>297.39600000000002</v>
      </c>
      <c r="M3872" s="4">
        <v>259.69200000000001</v>
      </c>
      <c r="N3872" s="4">
        <v>205.73</v>
      </c>
      <c r="O3872" s="4">
        <v>164.65199999999999</v>
      </c>
      <c r="P3872" s="4">
        <v>151.47200000000001</v>
      </c>
      <c r="Q3872" s="4">
        <v>133.18</v>
      </c>
      <c r="R3872" s="4">
        <v>115.143</v>
      </c>
      <c r="S3872" s="4">
        <v>97.504999999999995</v>
      </c>
      <c r="T3872" s="4">
        <v>72.358000000000004</v>
      </c>
      <c r="U3872" s="4">
        <v>53.311999999999998</v>
      </c>
      <c r="V3872" s="4">
        <v>39.341999999999999</v>
      </c>
      <c r="W3872" s="4">
        <v>23.745000000000001</v>
      </c>
      <c r="X3872" s="4">
        <v>13.718</v>
      </c>
      <c r="Y3872" s="4">
        <v>4.8730000000000002</v>
      </c>
      <c r="Z3872" s="4">
        <v>1.1539999999999999</v>
      </c>
      <c r="AA3872" s="4">
        <v>0.17899999999999999</v>
      </c>
    </row>
    <row r="3873" spans="1:27" s="6" customFormat="1" x14ac:dyDescent="0.3">
      <c r="A3873" s="40">
        <v>3872</v>
      </c>
      <c r="B3873" s="18" t="s">
        <v>323</v>
      </c>
      <c r="C3873" s="43" t="s">
        <v>260</v>
      </c>
      <c r="D3873" s="41"/>
      <c r="E3873" s="41">
        <v>600</v>
      </c>
      <c r="F3873" s="41">
        <v>2020</v>
      </c>
      <c r="G3873" s="4">
        <v>337.13799999999998</v>
      </c>
      <c r="H3873" s="4">
        <v>328.06400000000002</v>
      </c>
      <c r="I3873" s="4">
        <v>325.94099999999997</v>
      </c>
      <c r="J3873" s="4">
        <v>318.60199999999998</v>
      </c>
      <c r="K3873" s="4">
        <v>329.66199999999998</v>
      </c>
      <c r="L3873" s="4">
        <v>312.37900000000002</v>
      </c>
      <c r="M3873" s="4">
        <v>289.12599999999998</v>
      </c>
      <c r="N3873" s="4">
        <v>251.12899999999999</v>
      </c>
      <c r="O3873" s="4">
        <v>199.10400000000001</v>
      </c>
      <c r="P3873" s="4">
        <v>158.321</v>
      </c>
      <c r="Q3873" s="4">
        <v>144.666</v>
      </c>
      <c r="R3873" s="4">
        <v>127.645</v>
      </c>
      <c r="S3873" s="4">
        <v>109.21599999999999</v>
      </c>
      <c r="T3873" s="4">
        <v>90.677000000000007</v>
      </c>
      <c r="U3873" s="4">
        <v>65.375</v>
      </c>
      <c r="V3873" s="4">
        <v>45.997999999999998</v>
      </c>
      <c r="W3873" s="4">
        <v>30.007000000000001</v>
      </c>
      <c r="X3873" s="4">
        <v>14.454000000000001</v>
      </c>
      <c r="Y3873" s="4">
        <v>6.2960000000000003</v>
      </c>
      <c r="Z3873" s="4">
        <v>1.571</v>
      </c>
      <c r="AA3873" s="4">
        <v>0.26600000000000001</v>
      </c>
    </row>
    <row r="3874" spans="1:27" s="6" customFormat="1" x14ac:dyDescent="0.3">
      <c r="A3874" s="40">
        <v>3873</v>
      </c>
      <c r="B3874" s="18" t="s">
        <v>323</v>
      </c>
      <c r="C3874" s="43" t="s">
        <v>260</v>
      </c>
      <c r="D3874" s="41"/>
      <c r="E3874" s="41">
        <v>600</v>
      </c>
      <c r="F3874" s="41">
        <v>2025</v>
      </c>
      <c r="G3874" s="4">
        <v>335.34199999999998</v>
      </c>
      <c r="H3874" s="4">
        <v>335.07400000000001</v>
      </c>
      <c r="I3874" s="4">
        <v>325.63299999999998</v>
      </c>
      <c r="J3874" s="4">
        <v>322.57499999999999</v>
      </c>
      <c r="K3874" s="4">
        <v>313.08600000000001</v>
      </c>
      <c r="L3874" s="4">
        <v>322.64699999999999</v>
      </c>
      <c r="M3874" s="4">
        <v>304.53800000000001</v>
      </c>
      <c r="N3874" s="4">
        <v>280.85399999999998</v>
      </c>
      <c r="O3874" s="4">
        <v>244.42699999999999</v>
      </c>
      <c r="P3874" s="4">
        <v>192.666</v>
      </c>
      <c r="Q3874" s="4">
        <v>151.75700000000001</v>
      </c>
      <c r="R3874" s="4">
        <v>139.04400000000001</v>
      </c>
      <c r="S3874" s="4">
        <v>121.42</v>
      </c>
      <c r="T3874" s="4">
        <v>101.877</v>
      </c>
      <c r="U3874" s="4">
        <v>82.186000000000007</v>
      </c>
      <c r="V3874" s="4">
        <v>56.601999999999997</v>
      </c>
      <c r="W3874" s="4">
        <v>35.292000000000002</v>
      </c>
      <c r="X3874" s="4">
        <v>18.446999999999999</v>
      </c>
      <c r="Y3874" s="4">
        <v>6.7080000000000002</v>
      </c>
      <c r="Z3874" s="4">
        <v>2.0489999999999999</v>
      </c>
      <c r="AA3874" s="4">
        <v>0.36699999999999999</v>
      </c>
    </row>
    <row r="3875" spans="1:27" s="6" customFormat="1" x14ac:dyDescent="0.3">
      <c r="A3875" s="40">
        <v>3874</v>
      </c>
      <c r="B3875" s="18" t="s">
        <v>323</v>
      </c>
      <c r="C3875" s="43" t="s">
        <v>260</v>
      </c>
      <c r="D3875" s="41"/>
      <c r="E3875" s="41">
        <v>600</v>
      </c>
      <c r="F3875" s="41">
        <v>2030</v>
      </c>
      <c r="G3875" s="4">
        <v>326.81900000000002</v>
      </c>
      <c r="H3875" s="4">
        <v>333.47399999999999</v>
      </c>
      <c r="I3875" s="4">
        <v>332.83699999999999</v>
      </c>
      <c r="J3875" s="4">
        <v>322.54500000000002</v>
      </c>
      <c r="K3875" s="4">
        <v>317.49200000000002</v>
      </c>
      <c r="L3875" s="4">
        <v>306.72699999999998</v>
      </c>
      <c r="M3875" s="4">
        <v>315.35399999999998</v>
      </c>
      <c r="N3875" s="4">
        <v>296.78199999999998</v>
      </c>
      <c r="O3875" s="4">
        <v>274.34100000000001</v>
      </c>
      <c r="P3875" s="4">
        <v>237.833</v>
      </c>
      <c r="Q3875" s="4">
        <v>185.85599999999999</v>
      </c>
      <c r="R3875" s="4">
        <v>146.22499999999999</v>
      </c>
      <c r="S3875" s="4">
        <v>132.626</v>
      </c>
      <c r="T3875" s="4">
        <v>113.604</v>
      </c>
      <c r="U3875" s="4">
        <v>92.635000000000005</v>
      </c>
      <c r="V3875" s="4">
        <v>71.415000000000006</v>
      </c>
      <c r="W3875" s="4">
        <v>43.695</v>
      </c>
      <c r="X3875" s="4">
        <v>21.920999999999999</v>
      </c>
      <c r="Y3875" s="4">
        <v>8.6620000000000008</v>
      </c>
      <c r="Z3875" s="4">
        <v>2.206</v>
      </c>
      <c r="AA3875" s="4">
        <v>0.48299999999999998</v>
      </c>
    </row>
    <row r="3876" spans="1:27" s="6" customFormat="1" x14ac:dyDescent="0.3">
      <c r="A3876" s="40">
        <v>3875</v>
      </c>
      <c r="B3876" s="18" t="s">
        <v>323</v>
      </c>
      <c r="C3876" s="43" t="s">
        <v>260</v>
      </c>
      <c r="D3876" s="41"/>
      <c r="E3876" s="41">
        <v>600</v>
      </c>
      <c r="F3876" s="41">
        <v>2035</v>
      </c>
      <c r="G3876" s="4">
        <v>316.04300000000001</v>
      </c>
      <c r="H3876" s="4">
        <v>325.15699999999998</v>
      </c>
      <c r="I3876" s="4">
        <v>331.45699999999999</v>
      </c>
      <c r="J3876" s="4">
        <v>330.03100000000001</v>
      </c>
      <c r="K3876" s="4">
        <v>317.94499999999999</v>
      </c>
      <c r="L3876" s="4">
        <v>311.70299999999997</v>
      </c>
      <c r="M3876" s="4">
        <v>300.20499999999998</v>
      </c>
      <c r="N3876" s="4">
        <v>308.209</v>
      </c>
      <c r="O3876" s="4">
        <v>290.65300000000002</v>
      </c>
      <c r="P3876" s="4">
        <v>267.875</v>
      </c>
      <c r="Q3876" s="4">
        <v>230.66</v>
      </c>
      <c r="R3876" s="4">
        <v>179.68700000000001</v>
      </c>
      <c r="S3876" s="4">
        <v>139.833</v>
      </c>
      <c r="T3876" s="4">
        <v>124.456</v>
      </c>
      <c r="U3876" s="4">
        <v>103.633</v>
      </c>
      <c r="V3876" s="4">
        <v>80.790999999999997</v>
      </c>
      <c r="W3876" s="4">
        <v>55.475000000000001</v>
      </c>
      <c r="X3876" s="4">
        <v>27.423999999999999</v>
      </c>
      <c r="Y3876" s="4">
        <v>10.42</v>
      </c>
      <c r="Z3876" s="4">
        <v>2.879</v>
      </c>
      <c r="AA3876" s="4">
        <v>0.53900000000000003</v>
      </c>
    </row>
    <row r="3877" spans="1:27" s="6" customFormat="1" x14ac:dyDescent="0.3">
      <c r="A3877" s="40">
        <v>3876</v>
      </c>
      <c r="B3877" s="18" t="s">
        <v>323</v>
      </c>
      <c r="C3877" s="43" t="s">
        <v>260</v>
      </c>
      <c r="D3877" s="41"/>
      <c r="E3877" s="41">
        <v>600</v>
      </c>
      <c r="F3877" s="41">
        <v>2040</v>
      </c>
      <c r="G3877" s="4">
        <v>306.875</v>
      </c>
      <c r="H3877" s="4">
        <v>314.51</v>
      </c>
      <c r="I3877" s="4">
        <v>323.20600000000002</v>
      </c>
      <c r="J3877" s="4">
        <v>328.71</v>
      </c>
      <c r="K3877" s="4">
        <v>325.49299999999999</v>
      </c>
      <c r="L3877" s="4">
        <v>312.267</v>
      </c>
      <c r="M3877" s="4">
        <v>305.27300000000002</v>
      </c>
      <c r="N3877" s="4">
        <v>293.31700000000001</v>
      </c>
      <c r="O3877" s="4">
        <v>302.13499999999999</v>
      </c>
      <c r="P3877" s="4">
        <v>284.16699999999997</v>
      </c>
      <c r="Q3877" s="4">
        <v>260.38400000000001</v>
      </c>
      <c r="R3877" s="4">
        <v>223.548</v>
      </c>
      <c r="S3877" s="4">
        <v>172.27699999999999</v>
      </c>
      <c r="T3877" s="4">
        <v>131.583</v>
      </c>
      <c r="U3877" s="4">
        <v>113.911</v>
      </c>
      <c r="V3877" s="4">
        <v>90.733000000000004</v>
      </c>
      <c r="W3877" s="4">
        <v>63.17</v>
      </c>
      <c r="X3877" s="4">
        <v>35.204000000000001</v>
      </c>
      <c r="Y3877" s="4">
        <v>13.211</v>
      </c>
      <c r="Z3877" s="4">
        <v>3.5089999999999999</v>
      </c>
      <c r="AA3877" s="4">
        <v>0.68899999999999995</v>
      </c>
    </row>
    <row r="3878" spans="1:27" s="6" customFormat="1" x14ac:dyDescent="0.3">
      <c r="A3878" s="40">
        <v>3877</v>
      </c>
      <c r="B3878" s="18" t="s">
        <v>323</v>
      </c>
      <c r="C3878" s="43" t="s">
        <v>260</v>
      </c>
      <c r="D3878" s="41"/>
      <c r="E3878" s="41">
        <v>600</v>
      </c>
      <c r="F3878" s="41">
        <v>2045</v>
      </c>
      <c r="G3878" s="4">
        <v>298.55200000000002</v>
      </c>
      <c r="H3878" s="4">
        <v>305.44499999999999</v>
      </c>
      <c r="I3878" s="4">
        <v>312.61700000000002</v>
      </c>
      <c r="J3878" s="4">
        <v>320.52600000000001</v>
      </c>
      <c r="K3878" s="4">
        <v>324.26</v>
      </c>
      <c r="L3878" s="4">
        <v>319.88200000000001</v>
      </c>
      <c r="M3878" s="4">
        <v>305.95299999999997</v>
      </c>
      <c r="N3878" s="4">
        <v>298.47899999999998</v>
      </c>
      <c r="O3878" s="4">
        <v>287.52300000000002</v>
      </c>
      <c r="P3878" s="4">
        <v>295.69600000000003</v>
      </c>
      <c r="Q3878" s="4">
        <v>276.64400000000001</v>
      </c>
      <c r="R3878" s="4">
        <v>252.82599999999999</v>
      </c>
      <c r="S3878" s="4">
        <v>214.85300000000001</v>
      </c>
      <c r="T3878" s="4">
        <v>162.578</v>
      </c>
      <c r="U3878" s="4">
        <v>120.827</v>
      </c>
      <c r="V3878" s="4">
        <v>100.11</v>
      </c>
      <c r="W3878" s="4">
        <v>71.403000000000006</v>
      </c>
      <c r="X3878" s="4">
        <v>40.527999999999999</v>
      </c>
      <c r="Y3878" s="4">
        <v>17.189</v>
      </c>
      <c r="Z3878" s="4">
        <v>4.508</v>
      </c>
      <c r="AA3878" s="4">
        <v>0.85</v>
      </c>
    </row>
    <row r="3879" spans="1:27" s="6" customFormat="1" x14ac:dyDescent="0.3">
      <c r="A3879" s="40">
        <v>3878</v>
      </c>
      <c r="B3879" s="18" t="s">
        <v>323</v>
      </c>
      <c r="C3879" s="43" t="s">
        <v>260</v>
      </c>
      <c r="D3879" s="41"/>
      <c r="E3879" s="41">
        <v>600</v>
      </c>
      <c r="F3879" s="41">
        <v>2050</v>
      </c>
      <c r="G3879" s="4">
        <v>290.84800000000001</v>
      </c>
      <c r="H3879" s="4">
        <v>297.21100000000001</v>
      </c>
      <c r="I3879" s="4">
        <v>303.60300000000001</v>
      </c>
      <c r="J3879" s="4">
        <v>310.00599999999997</v>
      </c>
      <c r="K3879" s="4">
        <v>316.185</v>
      </c>
      <c r="L3879" s="4">
        <v>318.76</v>
      </c>
      <c r="M3879" s="4">
        <v>313.64299999999997</v>
      </c>
      <c r="N3879" s="4">
        <v>299.28500000000003</v>
      </c>
      <c r="O3879" s="4">
        <v>292.79399999999998</v>
      </c>
      <c r="P3879" s="4">
        <v>281.43299999999999</v>
      </c>
      <c r="Q3879" s="4">
        <v>288.25</v>
      </c>
      <c r="R3879" s="4">
        <v>269.04599999999999</v>
      </c>
      <c r="S3879" s="4">
        <v>243.52199999999999</v>
      </c>
      <c r="T3879" s="4">
        <v>203.34200000000001</v>
      </c>
      <c r="U3879" s="4">
        <v>149.79300000000001</v>
      </c>
      <c r="V3879" s="4">
        <v>106.617</v>
      </c>
      <c r="W3879" s="4">
        <v>79.325999999999993</v>
      </c>
      <c r="X3879" s="4">
        <v>46.347000000000001</v>
      </c>
      <c r="Y3879" s="4">
        <v>20.079000000000001</v>
      </c>
      <c r="Z3879" s="4">
        <v>5.9550000000000001</v>
      </c>
      <c r="AA3879" s="4">
        <v>1.0920000000000001</v>
      </c>
    </row>
    <row r="3880" spans="1:27" s="6" customFormat="1" x14ac:dyDescent="0.3">
      <c r="A3880" s="40">
        <v>3879</v>
      </c>
      <c r="B3880" s="18" t="s">
        <v>323</v>
      </c>
      <c r="C3880" s="43" t="s">
        <v>260</v>
      </c>
      <c r="D3880" s="41"/>
      <c r="E3880" s="41">
        <v>600</v>
      </c>
      <c r="F3880" s="41">
        <v>2055</v>
      </c>
      <c r="G3880" s="4">
        <v>282.185</v>
      </c>
      <c r="H3880" s="4">
        <v>289.62</v>
      </c>
      <c r="I3880" s="4">
        <v>295.48700000000002</v>
      </c>
      <c r="J3880" s="4">
        <v>301.15199999999999</v>
      </c>
      <c r="K3880" s="4">
        <v>305.93900000000002</v>
      </c>
      <c r="L3880" s="4">
        <v>311.02</v>
      </c>
      <c r="M3880" s="4">
        <v>312.86700000000002</v>
      </c>
      <c r="N3880" s="4">
        <v>307.29199999999997</v>
      </c>
      <c r="O3880" s="4">
        <v>293.90100000000001</v>
      </c>
      <c r="P3880" s="4">
        <v>286.97699999999998</v>
      </c>
      <c r="Q3880" s="4">
        <v>274.60300000000001</v>
      </c>
      <c r="R3880" s="4">
        <v>280.80099999999999</v>
      </c>
      <c r="S3880" s="4">
        <v>259.69200000000001</v>
      </c>
      <c r="T3880" s="4">
        <v>231.11699999999999</v>
      </c>
      <c r="U3880" s="4">
        <v>187.98</v>
      </c>
      <c r="V3880" s="4">
        <v>132.71199999999999</v>
      </c>
      <c r="W3880" s="4">
        <v>85.069000000000003</v>
      </c>
      <c r="X3880" s="4">
        <v>52.1</v>
      </c>
      <c r="Y3880" s="4">
        <v>23.312999999999999</v>
      </c>
      <c r="Z3880" s="4">
        <v>7.069</v>
      </c>
      <c r="AA3880" s="4">
        <v>1.448</v>
      </c>
    </row>
    <row r="3881" spans="1:27" s="6" customFormat="1" x14ac:dyDescent="0.3">
      <c r="A3881" s="40">
        <v>3880</v>
      </c>
      <c r="B3881" s="18" t="s">
        <v>323</v>
      </c>
      <c r="C3881" s="43" t="s">
        <v>260</v>
      </c>
      <c r="D3881" s="41"/>
      <c r="E3881" s="41">
        <v>600</v>
      </c>
      <c r="F3881" s="41">
        <v>2060</v>
      </c>
      <c r="G3881" s="4">
        <v>272.279</v>
      </c>
      <c r="H3881" s="4">
        <v>281.05500000000001</v>
      </c>
      <c r="I3881" s="4">
        <v>288.00400000000002</v>
      </c>
      <c r="J3881" s="4">
        <v>293.18799999999999</v>
      </c>
      <c r="K3881" s="4">
        <v>297.34800000000001</v>
      </c>
      <c r="L3881" s="4">
        <v>301.11500000000001</v>
      </c>
      <c r="M3881" s="4">
        <v>305.50099999999998</v>
      </c>
      <c r="N3881" s="4">
        <v>306.88099999999997</v>
      </c>
      <c r="O3881" s="4">
        <v>302.154</v>
      </c>
      <c r="P3881" s="4">
        <v>288.38400000000001</v>
      </c>
      <c r="Q3881" s="4">
        <v>280.428</v>
      </c>
      <c r="R3881" s="4">
        <v>267.83999999999997</v>
      </c>
      <c r="S3881" s="4">
        <v>271.55900000000003</v>
      </c>
      <c r="T3881" s="4">
        <v>247.11199999999999</v>
      </c>
      <c r="U3881" s="4">
        <v>214.376</v>
      </c>
      <c r="V3881" s="4">
        <v>167.26300000000001</v>
      </c>
      <c r="W3881" s="4">
        <v>106.697</v>
      </c>
      <c r="X3881" s="4">
        <v>56.615000000000002</v>
      </c>
      <c r="Y3881" s="4">
        <v>26.667000000000002</v>
      </c>
      <c r="Z3881" s="4">
        <v>8.3680000000000003</v>
      </c>
      <c r="AA3881" s="4">
        <v>1.772</v>
      </c>
    </row>
    <row r="3882" spans="1:27" s="6" customFormat="1" x14ac:dyDescent="0.3">
      <c r="A3882" s="40">
        <v>3881</v>
      </c>
      <c r="B3882" s="18" t="s">
        <v>323</v>
      </c>
      <c r="C3882" s="43" t="s">
        <v>260</v>
      </c>
      <c r="D3882" s="41"/>
      <c r="E3882" s="41">
        <v>600</v>
      </c>
      <c r="F3882" s="41">
        <v>2065</v>
      </c>
      <c r="G3882" s="4">
        <v>262.14</v>
      </c>
      <c r="H3882" s="4">
        <v>271.24200000000002</v>
      </c>
      <c r="I3882" s="4">
        <v>279.54899999999998</v>
      </c>
      <c r="J3882" s="4">
        <v>285.85899999999998</v>
      </c>
      <c r="K3882" s="4">
        <v>289.64100000000002</v>
      </c>
      <c r="L3882" s="4">
        <v>292.84899999999999</v>
      </c>
      <c r="M3882" s="4">
        <v>295.97399999999999</v>
      </c>
      <c r="N3882" s="4">
        <v>299.911</v>
      </c>
      <c r="O3882" s="4">
        <v>302.04700000000003</v>
      </c>
      <c r="P3882" s="4">
        <v>296.87400000000002</v>
      </c>
      <c r="Q3882" s="4">
        <v>282.18400000000003</v>
      </c>
      <c r="R3882" s="4">
        <v>273.923</v>
      </c>
      <c r="S3882" s="4">
        <v>259.48899999999998</v>
      </c>
      <c r="T3882" s="4">
        <v>259.08499999999998</v>
      </c>
      <c r="U3882" s="4">
        <v>230.00200000000001</v>
      </c>
      <c r="V3882" s="4">
        <v>191.595</v>
      </c>
      <c r="W3882" s="4">
        <v>135.52699999999999</v>
      </c>
      <c r="X3882" s="4">
        <v>71.977999999999994</v>
      </c>
      <c r="Y3882" s="4">
        <v>29.510999999999999</v>
      </c>
      <c r="Z3882" s="4">
        <v>9.7739999999999991</v>
      </c>
      <c r="AA3882" s="4">
        <v>2.1389999999999998</v>
      </c>
    </row>
    <row r="3883" spans="1:27" s="6" customFormat="1" x14ac:dyDescent="0.3">
      <c r="A3883" s="40">
        <v>3882</v>
      </c>
      <c r="B3883" s="18" t="s">
        <v>323</v>
      </c>
      <c r="C3883" s="43" t="s">
        <v>260</v>
      </c>
      <c r="D3883" s="41"/>
      <c r="E3883" s="41">
        <v>600</v>
      </c>
      <c r="F3883" s="41">
        <v>2070</v>
      </c>
      <c r="G3883" s="4">
        <v>252.84800000000001</v>
      </c>
      <c r="H3883" s="4">
        <v>261.19200000000001</v>
      </c>
      <c r="I3883" s="4">
        <v>269.82299999999998</v>
      </c>
      <c r="J3883" s="4">
        <v>277.53699999999998</v>
      </c>
      <c r="K3883" s="4">
        <v>282.553</v>
      </c>
      <c r="L3883" s="4">
        <v>285.48200000000003</v>
      </c>
      <c r="M3883" s="4">
        <v>288.077</v>
      </c>
      <c r="N3883" s="4">
        <v>290.81799999999998</v>
      </c>
      <c r="O3883" s="4">
        <v>295.42200000000003</v>
      </c>
      <c r="P3883" s="4">
        <v>297.08100000000002</v>
      </c>
      <c r="Q3883" s="4">
        <v>290.92099999999999</v>
      </c>
      <c r="R3883" s="4">
        <v>276.02800000000002</v>
      </c>
      <c r="S3883" s="4">
        <v>265.851</v>
      </c>
      <c r="T3883" s="4">
        <v>248.166</v>
      </c>
      <c r="U3883" s="4">
        <v>241.947</v>
      </c>
      <c r="V3883" s="4">
        <v>206.44499999999999</v>
      </c>
      <c r="W3883" s="4">
        <v>156.42099999999999</v>
      </c>
      <c r="X3883" s="4">
        <v>92.641000000000005</v>
      </c>
      <c r="Y3883" s="4">
        <v>38.197000000000003</v>
      </c>
      <c r="Z3883" s="4">
        <v>11.045</v>
      </c>
      <c r="AA3883" s="4">
        <v>2.5510000000000002</v>
      </c>
    </row>
    <row r="3884" spans="1:27" s="6" customFormat="1" x14ac:dyDescent="0.3">
      <c r="A3884" s="40">
        <v>3883</v>
      </c>
      <c r="B3884" s="18" t="s">
        <v>323</v>
      </c>
      <c r="C3884" s="43" t="s">
        <v>260</v>
      </c>
      <c r="D3884" s="41"/>
      <c r="E3884" s="41">
        <v>600</v>
      </c>
      <c r="F3884" s="41">
        <v>2075</v>
      </c>
      <c r="G3884" s="4">
        <v>244.03299999999999</v>
      </c>
      <c r="H3884" s="4">
        <v>252.44499999999999</v>
      </c>
      <c r="I3884" s="4">
        <v>260.61900000000003</v>
      </c>
      <c r="J3884" s="4">
        <v>268.404</v>
      </c>
      <c r="K3884" s="4">
        <v>273.48700000000002</v>
      </c>
      <c r="L3884" s="4">
        <v>275.13400000000001</v>
      </c>
      <c r="M3884" s="4">
        <v>276.76499999999999</v>
      </c>
      <c r="N3884" s="4">
        <v>283.22399999999999</v>
      </c>
      <c r="O3884" s="4">
        <v>288.48200000000003</v>
      </c>
      <c r="P3884" s="4">
        <v>292.84899999999999</v>
      </c>
      <c r="Q3884" s="4">
        <v>293.51400000000001</v>
      </c>
      <c r="R3884" s="4">
        <v>285.70800000000003</v>
      </c>
      <c r="S3884" s="4">
        <v>268.77600000000001</v>
      </c>
      <c r="T3884" s="4">
        <v>255.04900000000001</v>
      </c>
      <c r="U3884" s="4">
        <v>232.529</v>
      </c>
      <c r="V3884" s="4">
        <v>218.126</v>
      </c>
      <c r="W3884" s="4">
        <v>169.857</v>
      </c>
      <c r="X3884" s="4">
        <v>108.381</v>
      </c>
      <c r="Y3884" s="4">
        <v>50.087000000000003</v>
      </c>
      <c r="Z3884" s="4">
        <v>14.617000000000001</v>
      </c>
      <c r="AA3884" s="4">
        <v>2.9609999999999999</v>
      </c>
    </row>
    <row r="3885" spans="1:27" s="6" customFormat="1" x14ac:dyDescent="0.3">
      <c r="A3885" s="40">
        <v>3884</v>
      </c>
      <c r="B3885" s="18" t="s">
        <v>323</v>
      </c>
      <c r="C3885" s="43" t="s">
        <v>260</v>
      </c>
      <c r="D3885" s="41"/>
      <c r="E3885" s="41">
        <v>600</v>
      </c>
      <c r="F3885" s="41">
        <v>2080</v>
      </c>
      <c r="G3885" s="4">
        <v>235.01400000000001</v>
      </c>
      <c r="H3885" s="4">
        <v>243.67400000000001</v>
      </c>
      <c r="I3885" s="4">
        <v>251.92099999999999</v>
      </c>
      <c r="J3885" s="4">
        <v>259.31099999999998</v>
      </c>
      <c r="K3885" s="4">
        <v>264.654</v>
      </c>
      <c r="L3885" s="4">
        <v>266.59899999999999</v>
      </c>
      <c r="M3885" s="4">
        <v>267.05099999999999</v>
      </c>
      <c r="N3885" s="4">
        <v>272.29500000000002</v>
      </c>
      <c r="O3885" s="4">
        <v>281.09100000000001</v>
      </c>
      <c r="P3885" s="4">
        <v>286.12200000000001</v>
      </c>
      <c r="Q3885" s="4">
        <v>289.55</v>
      </c>
      <c r="R3885" s="4">
        <v>288.577</v>
      </c>
      <c r="S3885" s="4">
        <v>278.65300000000002</v>
      </c>
      <c r="T3885" s="4">
        <v>258.46699999999998</v>
      </c>
      <c r="U3885" s="4">
        <v>239.74700000000001</v>
      </c>
      <c r="V3885" s="4">
        <v>210.52600000000001</v>
      </c>
      <c r="W3885" s="4">
        <v>180.809</v>
      </c>
      <c r="X3885" s="4">
        <v>119.23699999999999</v>
      </c>
      <c r="Y3885" s="4">
        <v>59.673000000000002</v>
      </c>
      <c r="Z3885" s="4">
        <v>19.597999999999999</v>
      </c>
      <c r="AA3885" s="4">
        <v>3.895</v>
      </c>
    </row>
    <row r="3886" spans="1:27" s="6" customFormat="1" x14ac:dyDescent="0.3">
      <c r="A3886" s="40">
        <v>3885</v>
      </c>
      <c r="B3886" s="18" t="s">
        <v>323</v>
      </c>
      <c r="C3886" s="43" t="s">
        <v>260</v>
      </c>
      <c r="D3886" s="41"/>
      <c r="E3886" s="41">
        <v>600</v>
      </c>
      <c r="F3886" s="41">
        <v>2085</v>
      </c>
      <c r="G3886" s="4">
        <v>226.738</v>
      </c>
      <c r="H3886" s="4">
        <v>234.697</v>
      </c>
      <c r="I3886" s="4">
        <v>243.19800000000001</v>
      </c>
      <c r="J3886" s="4">
        <v>250.72200000000001</v>
      </c>
      <c r="K3886" s="4">
        <v>255.85300000000001</v>
      </c>
      <c r="L3886" s="4">
        <v>258.29599999999999</v>
      </c>
      <c r="M3886" s="4">
        <v>259.14</v>
      </c>
      <c r="N3886" s="4">
        <v>262.95</v>
      </c>
      <c r="O3886" s="4">
        <v>270.375</v>
      </c>
      <c r="P3886" s="4">
        <v>278.94499999999999</v>
      </c>
      <c r="Q3886" s="4">
        <v>283.11200000000002</v>
      </c>
      <c r="R3886" s="4">
        <v>284.99799999999999</v>
      </c>
      <c r="S3886" s="4">
        <v>281.90600000000001</v>
      </c>
      <c r="T3886" s="4">
        <v>268.60300000000001</v>
      </c>
      <c r="U3886" s="4">
        <v>243.75</v>
      </c>
      <c r="V3886" s="4">
        <v>218.00200000000001</v>
      </c>
      <c r="W3886" s="4">
        <v>175.839</v>
      </c>
      <c r="X3886" s="4">
        <v>128.62299999999999</v>
      </c>
      <c r="Y3886" s="4">
        <v>66.894999999999996</v>
      </c>
      <c r="Z3886" s="4">
        <v>23.9</v>
      </c>
      <c r="AA3886" s="4">
        <v>5.306</v>
      </c>
    </row>
    <row r="3887" spans="1:27" s="6" customFormat="1" x14ac:dyDescent="0.3">
      <c r="A3887" s="40">
        <v>3886</v>
      </c>
      <c r="B3887" s="18" t="s">
        <v>323</v>
      </c>
      <c r="C3887" s="43" t="s">
        <v>260</v>
      </c>
      <c r="D3887" s="41"/>
      <c r="E3887" s="41">
        <v>600</v>
      </c>
      <c r="F3887" s="41">
        <v>2090</v>
      </c>
      <c r="G3887" s="4">
        <v>219.44499999999999</v>
      </c>
      <c r="H3887" s="4">
        <v>226.45400000000001</v>
      </c>
      <c r="I3887" s="4">
        <v>234.268</v>
      </c>
      <c r="J3887" s="4">
        <v>242.102</v>
      </c>
      <c r="K3887" s="4">
        <v>247.55199999999999</v>
      </c>
      <c r="L3887" s="4">
        <v>250.01499999999999</v>
      </c>
      <c r="M3887" s="4">
        <v>251.447</v>
      </c>
      <c r="N3887" s="4">
        <v>255.386</v>
      </c>
      <c r="O3887" s="4">
        <v>261.21699999999998</v>
      </c>
      <c r="P3887" s="4">
        <v>268.45299999999997</v>
      </c>
      <c r="Q3887" s="4">
        <v>276.214</v>
      </c>
      <c r="R3887" s="4">
        <v>278.96499999999997</v>
      </c>
      <c r="S3887" s="4">
        <v>278.84800000000001</v>
      </c>
      <c r="T3887" s="4">
        <v>272.36799999999999</v>
      </c>
      <c r="U3887" s="4">
        <v>254.11600000000001</v>
      </c>
      <c r="V3887" s="4">
        <v>222.59</v>
      </c>
      <c r="W3887" s="4">
        <v>183.452</v>
      </c>
      <c r="X3887" s="4">
        <v>126.749</v>
      </c>
      <c r="Y3887" s="4">
        <v>73.534000000000006</v>
      </c>
      <c r="Z3887" s="4">
        <v>27.442</v>
      </c>
      <c r="AA3887" s="4">
        <v>6.734</v>
      </c>
    </row>
    <row r="3888" spans="1:27" s="6" customFormat="1" x14ac:dyDescent="0.3">
      <c r="A3888" s="40">
        <v>3887</v>
      </c>
      <c r="B3888" s="18" t="s">
        <v>323</v>
      </c>
      <c r="C3888" s="43" t="s">
        <v>260</v>
      </c>
      <c r="D3888" s="41"/>
      <c r="E3888" s="41">
        <v>600</v>
      </c>
      <c r="F3888" s="41">
        <v>2095</v>
      </c>
      <c r="G3888" s="4">
        <v>212.82599999999999</v>
      </c>
      <c r="H3888" s="4">
        <v>219.19300000000001</v>
      </c>
      <c r="I3888" s="4">
        <v>226.06800000000001</v>
      </c>
      <c r="J3888" s="4">
        <v>233.27500000000001</v>
      </c>
      <c r="K3888" s="4">
        <v>239.21</v>
      </c>
      <c r="L3888" s="4">
        <v>242.22399999999999</v>
      </c>
      <c r="M3888" s="4">
        <v>243.76499999999999</v>
      </c>
      <c r="N3888" s="4">
        <v>248.03100000000001</v>
      </c>
      <c r="O3888" s="4">
        <v>253.828</v>
      </c>
      <c r="P3888" s="4">
        <v>259.48899999999998</v>
      </c>
      <c r="Q3888" s="4">
        <v>266.005</v>
      </c>
      <c r="R3888" s="4">
        <v>272.44799999999998</v>
      </c>
      <c r="S3888" s="4">
        <v>273.35199999999998</v>
      </c>
      <c r="T3888" s="4">
        <v>270.005</v>
      </c>
      <c r="U3888" s="4">
        <v>258.45499999999998</v>
      </c>
      <c r="V3888" s="4">
        <v>232.999</v>
      </c>
      <c r="W3888" s="4">
        <v>188.65799999999999</v>
      </c>
      <c r="X3888" s="4">
        <v>133.91999999999999</v>
      </c>
      <c r="Y3888" s="4">
        <v>73.798000000000002</v>
      </c>
      <c r="Z3888" s="4">
        <v>30.884</v>
      </c>
      <c r="AA3888" s="4">
        <v>8.0440000000000005</v>
      </c>
    </row>
    <row r="3889" spans="1:27" s="6" customFormat="1" x14ac:dyDescent="0.3">
      <c r="A3889" s="40">
        <v>3888</v>
      </c>
      <c r="B3889" s="18" t="s">
        <v>323</v>
      </c>
      <c r="C3889" s="43" t="s">
        <v>260</v>
      </c>
      <c r="D3889" s="41"/>
      <c r="E3889" s="41">
        <v>600</v>
      </c>
      <c r="F3889" s="41">
        <v>2100</v>
      </c>
      <c r="G3889" s="4">
        <v>206.39699999999999</v>
      </c>
      <c r="H3889" s="4">
        <v>212.6</v>
      </c>
      <c r="I3889" s="4">
        <v>218.84399999999999</v>
      </c>
      <c r="J3889" s="4">
        <v>225.17099999999999</v>
      </c>
      <c r="K3889" s="4">
        <v>230.65600000000001</v>
      </c>
      <c r="L3889" s="4">
        <v>234.38</v>
      </c>
      <c r="M3889" s="4">
        <v>236.56</v>
      </c>
      <c r="N3889" s="4">
        <v>240.679</v>
      </c>
      <c r="O3889" s="4">
        <v>246.62899999999999</v>
      </c>
      <c r="P3889" s="4">
        <v>252.27</v>
      </c>
      <c r="Q3889" s="4">
        <v>257.29199999999997</v>
      </c>
      <c r="R3889" s="4">
        <v>262.63200000000001</v>
      </c>
      <c r="S3889" s="4">
        <v>267.34300000000002</v>
      </c>
      <c r="T3889" s="4">
        <v>265.23200000000003</v>
      </c>
      <c r="U3889" s="4">
        <v>256.94299999999998</v>
      </c>
      <c r="V3889" s="4">
        <v>237.893</v>
      </c>
      <c r="W3889" s="4">
        <v>198.82499999999999</v>
      </c>
      <c r="X3889" s="4">
        <v>139.387</v>
      </c>
      <c r="Y3889" s="4">
        <v>79.355999999999995</v>
      </c>
      <c r="Z3889" s="4">
        <v>31.716000000000001</v>
      </c>
      <c r="AA3889" s="4">
        <v>9.3550000000000004</v>
      </c>
    </row>
    <row r="3890" spans="1:27" s="6" customFormat="1" x14ac:dyDescent="0.3">
      <c r="A3890" s="40">
        <v>3889</v>
      </c>
      <c r="B3890" s="18" t="s">
        <v>323</v>
      </c>
      <c r="C3890" s="43" t="s">
        <v>261</v>
      </c>
      <c r="D3890" s="41"/>
      <c r="E3890" s="41">
        <v>604</v>
      </c>
      <c r="F3890" s="41">
        <v>2015</v>
      </c>
      <c r="G3890" s="4">
        <v>1478.8879999999999</v>
      </c>
      <c r="H3890" s="4">
        <v>1422.8869999999999</v>
      </c>
      <c r="I3890" s="4">
        <v>1382.0809999999999</v>
      </c>
      <c r="J3890" s="4">
        <v>1352.2280000000001</v>
      </c>
      <c r="K3890" s="4">
        <v>1378.64</v>
      </c>
      <c r="L3890" s="4">
        <v>1340.22</v>
      </c>
      <c r="M3890" s="4">
        <v>1212.194</v>
      </c>
      <c r="N3890" s="4">
        <v>1126.9259999999999</v>
      </c>
      <c r="O3890" s="4">
        <v>993.95600000000002</v>
      </c>
      <c r="P3890" s="4">
        <v>906.202</v>
      </c>
      <c r="Q3890" s="4">
        <v>780.26700000000005</v>
      </c>
      <c r="R3890" s="4">
        <v>641.83399999999995</v>
      </c>
      <c r="S3890" s="4">
        <v>518.94200000000001</v>
      </c>
      <c r="T3890" s="4">
        <v>388.16699999999997</v>
      </c>
      <c r="U3890" s="4">
        <v>290.55099999999999</v>
      </c>
      <c r="V3890" s="4">
        <v>218.12100000000001</v>
      </c>
      <c r="W3890" s="4">
        <v>146.875</v>
      </c>
      <c r="X3890" s="4">
        <v>89.230999999999995</v>
      </c>
      <c r="Y3890" s="4">
        <v>26.72</v>
      </c>
      <c r="Z3890" s="4">
        <v>7.194</v>
      </c>
      <c r="AA3890" s="4">
        <v>1.4419999999999999</v>
      </c>
    </row>
    <row r="3891" spans="1:27" s="6" customFormat="1" x14ac:dyDescent="0.3">
      <c r="A3891" s="40">
        <v>3890</v>
      </c>
      <c r="B3891" s="18" t="s">
        <v>323</v>
      </c>
      <c r="C3891" s="43" t="s">
        <v>261</v>
      </c>
      <c r="D3891" s="41"/>
      <c r="E3891" s="41">
        <v>604</v>
      </c>
      <c r="F3891" s="41">
        <v>2020</v>
      </c>
      <c r="G3891" s="4">
        <v>1452.0309999999999</v>
      </c>
      <c r="H3891" s="4">
        <v>1465.489</v>
      </c>
      <c r="I3891" s="4">
        <v>1411.6669999999999</v>
      </c>
      <c r="J3891" s="4">
        <v>1368.809</v>
      </c>
      <c r="K3891" s="4">
        <v>1335.721</v>
      </c>
      <c r="L3891" s="4">
        <v>1359.9380000000001</v>
      </c>
      <c r="M3891" s="4">
        <v>1321.527</v>
      </c>
      <c r="N3891" s="4">
        <v>1194.9100000000001</v>
      </c>
      <c r="O3891" s="4">
        <v>1110.604</v>
      </c>
      <c r="P3891" s="4">
        <v>977.82500000000005</v>
      </c>
      <c r="Q3891" s="4">
        <v>888.35900000000004</v>
      </c>
      <c r="R3891" s="4">
        <v>759.85599999999999</v>
      </c>
      <c r="S3891" s="4">
        <v>617.75099999999998</v>
      </c>
      <c r="T3891" s="4">
        <v>489.351</v>
      </c>
      <c r="U3891" s="4">
        <v>353.39299999999997</v>
      </c>
      <c r="V3891" s="4">
        <v>250.83699999999999</v>
      </c>
      <c r="W3891" s="4">
        <v>168.994</v>
      </c>
      <c r="X3891" s="4">
        <v>94.147999999999996</v>
      </c>
      <c r="Y3891" s="4">
        <v>45.01</v>
      </c>
      <c r="Z3891" s="4">
        <v>9.9659999999999993</v>
      </c>
      <c r="AA3891" s="4">
        <v>2.0609999999999999</v>
      </c>
    </row>
    <row r="3892" spans="1:27" s="6" customFormat="1" x14ac:dyDescent="0.3">
      <c r="A3892" s="40">
        <v>3891</v>
      </c>
      <c r="B3892" s="18" t="s">
        <v>323</v>
      </c>
      <c r="C3892" s="43" t="s">
        <v>261</v>
      </c>
      <c r="D3892" s="41"/>
      <c r="E3892" s="41">
        <v>604</v>
      </c>
      <c r="F3892" s="41">
        <v>2025</v>
      </c>
      <c r="G3892" s="4">
        <v>1410.4110000000001</v>
      </c>
      <c r="H3892" s="4">
        <v>1441.65</v>
      </c>
      <c r="I3892" s="4">
        <v>1456.913</v>
      </c>
      <c r="J3892" s="4">
        <v>1401.6120000000001</v>
      </c>
      <c r="K3892" s="4">
        <v>1356.1559999999999</v>
      </c>
      <c r="L3892" s="4">
        <v>1321.4</v>
      </c>
      <c r="M3892" s="4">
        <v>1345.1510000000001</v>
      </c>
      <c r="N3892" s="4">
        <v>1306.973</v>
      </c>
      <c r="O3892" s="4">
        <v>1180.7529999999999</v>
      </c>
      <c r="P3892" s="4">
        <v>1095.4059999999999</v>
      </c>
      <c r="Q3892" s="4">
        <v>960.84500000000003</v>
      </c>
      <c r="R3892" s="4">
        <v>867.44500000000005</v>
      </c>
      <c r="S3892" s="4">
        <v>733.84799999999996</v>
      </c>
      <c r="T3892" s="4">
        <v>585.24400000000003</v>
      </c>
      <c r="U3892" s="4">
        <v>448.529</v>
      </c>
      <c r="V3892" s="4">
        <v>307.98500000000001</v>
      </c>
      <c r="W3892" s="4">
        <v>197.19300000000001</v>
      </c>
      <c r="X3892" s="4">
        <v>110.822</v>
      </c>
      <c r="Y3892" s="4">
        <v>48.8</v>
      </c>
      <c r="Z3892" s="4">
        <v>17.253</v>
      </c>
      <c r="AA3892" s="4">
        <v>2.911</v>
      </c>
    </row>
    <row r="3893" spans="1:27" s="6" customFormat="1" x14ac:dyDescent="0.3">
      <c r="A3893" s="40">
        <v>3892</v>
      </c>
      <c r="B3893" s="18" t="s">
        <v>323</v>
      </c>
      <c r="C3893" s="43" t="s">
        <v>261</v>
      </c>
      <c r="D3893" s="41"/>
      <c r="E3893" s="41">
        <v>604</v>
      </c>
      <c r="F3893" s="41">
        <v>2030</v>
      </c>
      <c r="G3893" s="4">
        <v>1365.4490000000001</v>
      </c>
      <c r="H3893" s="4">
        <v>1402.2940000000001</v>
      </c>
      <c r="I3893" s="4">
        <v>1435.25</v>
      </c>
      <c r="J3893" s="4">
        <v>1449.364</v>
      </c>
      <c r="K3893" s="4">
        <v>1392.0039999999999</v>
      </c>
      <c r="L3893" s="4">
        <v>1345.15</v>
      </c>
      <c r="M3893" s="4">
        <v>1310.001</v>
      </c>
      <c r="N3893" s="4">
        <v>1333.2619999999999</v>
      </c>
      <c r="O3893" s="4">
        <v>1294.2529999999999</v>
      </c>
      <c r="P3893" s="4">
        <v>1166.7</v>
      </c>
      <c r="Q3893" s="4">
        <v>1078.413</v>
      </c>
      <c r="R3893" s="4">
        <v>940.17899999999997</v>
      </c>
      <c r="S3893" s="4">
        <v>840.11900000000003</v>
      </c>
      <c r="T3893" s="4">
        <v>698.14700000000005</v>
      </c>
      <c r="U3893" s="4">
        <v>539.90599999999995</v>
      </c>
      <c r="V3893" s="4">
        <v>394.63499999999999</v>
      </c>
      <c r="W3893" s="4">
        <v>245.85599999999999</v>
      </c>
      <c r="X3893" s="4">
        <v>132.50899999999999</v>
      </c>
      <c r="Y3893" s="4">
        <v>59.216999999999999</v>
      </c>
      <c r="Z3893" s="4">
        <v>19.318999999999999</v>
      </c>
      <c r="AA3893" s="4">
        <v>4.9770000000000003</v>
      </c>
    </row>
    <row r="3894" spans="1:27" s="6" customFormat="1" x14ac:dyDescent="0.3">
      <c r="A3894" s="40">
        <v>3893</v>
      </c>
      <c r="B3894" s="18" t="s">
        <v>323</v>
      </c>
      <c r="C3894" s="43" t="s">
        <v>261</v>
      </c>
      <c r="D3894" s="41"/>
      <c r="E3894" s="41">
        <v>604</v>
      </c>
      <c r="F3894" s="41">
        <v>2035</v>
      </c>
      <c r="G3894" s="4">
        <v>1326.18</v>
      </c>
      <c r="H3894" s="4">
        <v>1358.2149999999999</v>
      </c>
      <c r="I3894" s="4">
        <v>1396.2370000000001</v>
      </c>
      <c r="J3894" s="4">
        <v>1427.982</v>
      </c>
      <c r="K3894" s="4">
        <v>1439.9870000000001</v>
      </c>
      <c r="L3894" s="4">
        <v>1381.3130000000001</v>
      </c>
      <c r="M3894" s="4">
        <v>1334.125</v>
      </c>
      <c r="N3894" s="4">
        <v>1298.857</v>
      </c>
      <c r="O3894" s="4">
        <v>1321.086</v>
      </c>
      <c r="P3894" s="4">
        <v>1279.9970000000001</v>
      </c>
      <c r="Q3894" s="4">
        <v>1149.837</v>
      </c>
      <c r="R3894" s="4">
        <v>1056.8579999999999</v>
      </c>
      <c r="S3894" s="4">
        <v>912.673</v>
      </c>
      <c r="T3894" s="4">
        <v>802.18799999999999</v>
      </c>
      <c r="U3894" s="4">
        <v>647.79899999999998</v>
      </c>
      <c r="V3894" s="4">
        <v>479.12099999999998</v>
      </c>
      <c r="W3894" s="4">
        <v>319.42099999999999</v>
      </c>
      <c r="X3894" s="4">
        <v>168.85499999999999</v>
      </c>
      <c r="Y3894" s="4">
        <v>72.784999999999997</v>
      </c>
      <c r="Z3894" s="4">
        <v>24.152999999999999</v>
      </c>
      <c r="AA3894" s="4">
        <v>6.1109999999999998</v>
      </c>
    </row>
    <row r="3895" spans="1:27" s="6" customFormat="1" x14ac:dyDescent="0.3">
      <c r="A3895" s="40">
        <v>3894</v>
      </c>
      <c r="B3895" s="18" t="s">
        <v>323</v>
      </c>
      <c r="C3895" s="43" t="s">
        <v>261</v>
      </c>
      <c r="D3895" s="41"/>
      <c r="E3895" s="41">
        <v>604</v>
      </c>
      <c r="F3895" s="41">
        <v>2040</v>
      </c>
      <c r="G3895" s="4">
        <v>1293.9359999999999</v>
      </c>
      <c r="H3895" s="4">
        <v>1319.662</v>
      </c>
      <c r="I3895" s="4">
        <v>1352.452</v>
      </c>
      <c r="J3895" s="4">
        <v>1389.249</v>
      </c>
      <c r="K3895" s="4">
        <v>1418.9649999999999</v>
      </c>
      <c r="L3895" s="4">
        <v>1429.546</v>
      </c>
      <c r="M3895" s="4">
        <v>1370.598</v>
      </c>
      <c r="N3895" s="4">
        <v>1323.3879999999999</v>
      </c>
      <c r="O3895" s="4">
        <v>1287.5709999999999</v>
      </c>
      <c r="P3895" s="4">
        <v>1307.479</v>
      </c>
      <c r="Q3895" s="4">
        <v>1262.82</v>
      </c>
      <c r="R3895" s="4">
        <v>1128.4590000000001</v>
      </c>
      <c r="S3895" s="4">
        <v>1028.1859999999999</v>
      </c>
      <c r="T3895" s="4">
        <v>874.42399999999998</v>
      </c>
      <c r="U3895" s="4">
        <v>748.303</v>
      </c>
      <c r="V3895" s="4">
        <v>579.39800000000002</v>
      </c>
      <c r="W3895" s="4">
        <v>392.78199999999998</v>
      </c>
      <c r="X3895" s="4">
        <v>223.86099999999999</v>
      </c>
      <c r="Y3895" s="4">
        <v>95.185000000000002</v>
      </c>
      <c r="Z3895" s="4">
        <v>30.550999999999998</v>
      </c>
      <c r="AA3895" s="4">
        <v>7.7560000000000002</v>
      </c>
    </row>
    <row r="3896" spans="1:27" s="6" customFormat="1" x14ac:dyDescent="0.3">
      <c r="A3896" s="40">
        <v>3895</v>
      </c>
      <c r="B3896" s="18" t="s">
        <v>323</v>
      </c>
      <c r="C3896" s="43" t="s">
        <v>261</v>
      </c>
      <c r="D3896" s="41"/>
      <c r="E3896" s="41">
        <v>604</v>
      </c>
      <c r="F3896" s="41">
        <v>2045</v>
      </c>
      <c r="G3896" s="4">
        <v>1263.7809999999999</v>
      </c>
      <c r="H3896" s="4">
        <v>1287.9780000000001</v>
      </c>
      <c r="I3896" s="4">
        <v>1314.134</v>
      </c>
      <c r="J3896" s="4">
        <v>1345.6969999999999</v>
      </c>
      <c r="K3896" s="4">
        <v>1380.5730000000001</v>
      </c>
      <c r="L3896" s="4">
        <v>1408.9059999999999</v>
      </c>
      <c r="M3896" s="4">
        <v>1419.085</v>
      </c>
      <c r="N3896" s="4">
        <v>1360.193</v>
      </c>
      <c r="O3896" s="4">
        <v>1312.5619999999999</v>
      </c>
      <c r="P3896" s="4">
        <v>1275.0509999999999</v>
      </c>
      <c r="Q3896" s="4">
        <v>1291.088</v>
      </c>
      <c r="R3896" s="4">
        <v>1240.9860000000001</v>
      </c>
      <c r="S3896" s="4">
        <v>1100.0050000000001</v>
      </c>
      <c r="T3896" s="4">
        <v>988.11400000000003</v>
      </c>
      <c r="U3896" s="4">
        <v>819.57600000000002</v>
      </c>
      <c r="V3896" s="4">
        <v>673.99800000000005</v>
      </c>
      <c r="W3896" s="4">
        <v>480.45400000000001</v>
      </c>
      <c r="X3896" s="4">
        <v>280.32900000000001</v>
      </c>
      <c r="Y3896" s="4">
        <v>129.21100000000001</v>
      </c>
      <c r="Z3896" s="4">
        <v>41.029000000000003</v>
      </c>
      <c r="AA3896" s="4">
        <v>9.9930000000000003</v>
      </c>
    </row>
    <row r="3897" spans="1:27" s="6" customFormat="1" x14ac:dyDescent="0.3">
      <c r="A3897" s="40">
        <v>3896</v>
      </c>
      <c r="B3897" s="18" t="s">
        <v>323</v>
      </c>
      <c r="C3897" s="43" t="s">
        <v>261</v>
      </c>
      <c r="D3897" s="41"/>
      <c r="E3897" s="41">
        <v>604</v>
      </c>
      <c r="F3897" s="41">
        <v>2050</v>
      </c>
      <c r="G3897" s="4">
        <v>1226.9970000000001</v>
      </c>
      <c r="H3897" s="4">
        <v>1258.29</v>
      </c>
      <c r="I3897" s="4">
        <v>1282.6510000000001</v>
      </c>
      <c r="J3897" s="4">
        <v>1307.579</v>
      </c>
      <c r="K3897" s="4">
        <v>1337.326</v>
      </c>
      <c r="L3897" s="4">
        <v>1370.9110000000001</v>
      </c>
      <c r="M3897" s="4">
        <v>1398.874</v>
      </c>
      <c r="N3897" s="4">
        <v>1408.9649999999999</v>
      </c>
      <c r="O3897" s="4">
        <v>1349.7570000000001</v>
      </c>
      <c r="P3897" s="4">
        <v>1300.6289999999999</v>
      </c>
      <c r="Q3897" s="4">
        <v>1260.078</v>
      </c>
      <c r="R3897" s="4">
        <v>1270.32</v>
      </c>
      <c r="S3897" s="4">
        <v>1211.9670000000001</v>
      </c>
      <c r="T3897" s="4">
        <v>1060.1780000000001</v>
      </c>
      <c r="U3897" s="4">
        <v>930.26</v>
      </c>
      <c r="V3897" s="4">
        <v>743.04600000000005</v>
      </c>
      <c r="W3897" s="4">
        <v>564.91</v>
      </c>
      <c r="X3897" s="4">
        <v>348.82299999999998</v>
      </c>
      <c r="Y3897" s="4">
        <v>165.49799999999999</v>
      </c>
      <c r="Z3897" s="4">
        <v>57.16</v>
      </c>
      <c r="AA3897" s="4">
        <v>13.554</v>
      </c>
    </row>
    <row r="3898" spans="1:27" s="6" customFormat="1" x14ac:dyDescent="0.3">
      <c r="A3898" s="40">
        <v>3897</v>
      </c>
      <c r="B3898" s="18" t="s">
        <v>323</v>
      </c>
      <c r="C3898" s="43" t="s">
        <v>261</v>
      </c>
      <c r="D3898" s="41"/>
      <c r="E3898" s="41">
        <v>604</v>
      </c>
      <c r="F3898" s="41">
        <v>2055</v>
      </c>
      <c r="G3898" s="4">
        <v>1184.33</v>
      </c>
      <c r="H3898" s="4">
        <v>1222.0530000000001</v>
      </c>
      <c r="I3898" s="4">
        <v>1253.335</v>
      </c>
      <c r="J3898" s="4">
        <v>1276.518</v>
      </c>
      <c r="K3898" s="4">
        <v>1299.7760000000001</v>
      </c>
      <c r="L3898" s="4">
        <v>1328.3589999999999</v>
      </c>
      <c r="M3898" s="4">
        <v>1361.6179999999999</v>
      </c>
      <c r="N3898" s="4">
        <v>1389.5060000000001</v>
      </c>
      <c r="O3898" s="4">
        <v>1399.028</v>
      </c>
      <c r="P3898" s="4">
        <v>1338.405</v>
      </c>
      <c r="Q3898" s="4">
        <v>1286.4549999999999</v>
      </c>
      <c r="R3898" s="4">
        <v>1241.2270000000001</v>
      </c>
      <c r="S3898" s="4">
        <v>1242.7650000000001</v>
      </c>
      <c r="T3898" s="4">
        <v>1171.2080000000001</v>
      </c>
      <c r="U3898" s="4">
        <v>1002.2140000000001</v>
      </c>
      <c r="V3898" s="4">
        <v>848.50300000000004</v>
      </c>
      <c r="W3898" s="4">
        <v>628.97199999999998</v>
      </c>
      <c r="X3898" s="4">
        <v>416.73399999999998</v>
      </c>
      <c r="Y3898" s="4">
        <v>210.37</v>
      </c>
      <c r="Z3898" s="4">
        <v>75.061999999999998</v>
      </c>
      <c r="AA3898" s="4">
        <v>19.128</v>
      </c>
    </row>
    <row r="3899" spans="1:27" s="6" customFormat="1" x14ac:dyDescent="0.3">
      <c r="A3899" s="40">
        <v>3898</v>
      </c>
      <c r="B3899" s="18" t="s">
        <v>323</v>
      </c>
      <c r="C3899" s="43" t="s">
        <v>261</v>
      </c>
      <c r="D3899" s="41"/>
      <c r="E3899" s="41">
        <v>604</v>
      </c>
      <c r="F3899" s="41">
        <v>2060</v>
      </c>
      <c r="G3899" s="4">
        <v>1142.9639999999999</v>
      </c>
      <c r="H3899" s="4">
        <v>1179.874</v>
      </c>
      <c r="I3899" s="4">
        <v>1217.442</v>
      </c>
      <c r="J3899" s="4">
        <v>1247.614</v>
      </c>
      <c r="K3899" s="4">
        <v>1269.249</v>
      </c>
      <c r="L3899" s="4">
        <v>1291.4480000000001</v>
      </c>
      <c r="M3899" s="4">
        <v>1319.7860000000001</v>
      </c>
      <c r="N3899" s="4">
        <v>1353.0150000000001</v>
      </c>
      <c r="O3899" s="4">
        <v>1380.375</v>
      </c>
      <c r="P3899" s="4">
        <v>1388.191</v>
      </c>
      <c r="Q3899" s="4">
        <v>1324.9179999999999</v>
      </c>
      <c r="R3899" s="4">
        <v>1268.6410000000001</v>
      </c>
      <c r="S3899" s="4">
        <v>1216.3019999999999</v>
      </c>
      <c r="T3899" s="4">
        <v>1204.011</v>
      </c>
      <c r="U3899" s="4">
        <v>1111.481</v>
      </c>
      <c r="V3899" s="4">
        <v>919.39700000000005</v>
      </c>
      <c r="W3899" s="4">
        <v>725.04700000000003</v>
      </c>
      <c r="X3899" s="4">
        <v>471.15100000000001</v>
      </c>
      <c r="Y3899" s="4">
        <v>256.59100000000001</v>
      </c>
      <c r="Z3899" s="4">
        <v>97.81</v>
      </c>
      <c r="AA3899" s="4">
        <v>25.96</v>
      </c>
    </row>
    <row r="3900" spans="1:27" s="6" customFormat="1" x14ac:dyDescent="0.3">
      <c r="A3900" s="40">
        <v>3899</v>
      </c>
      <c r="B3900" s="18" t="s">
        <v>323</v>
      </c>
      <c r="C3900" s="43" t="s">
        <v>261</v>
      </c>
      <c r="D3900" s="41"/>
      <c r="E3900" s="41">
        <v>604</v>
      </c>
      <c r="F3900" s="41">
        <v>2065</v>
      </c>
      <c r="G3900" s="4">
        <v>1106.577</v>
      </c>
      <c r="H3900" s="4">
        <v>1138.932</v>
      </c>
      <c r="I3900" s="4">
        <v>1175.5940000000001</v>
      </c>
      <c r="J3900" s="4">
        <v>1212.095</v>
      </c>
      <c r="K3900" s="4">
        <v>1240.8430000000001</v>
      </c>
      <c r="L3900" s="4">
        <v>1261.5119999999999</v>
      </c>
      <c r="M3900" s="4">
        <v>1283.5119999999999</v>
      </c>
      <c r="N3900" s="4">
        <v>1311.883</v>
      </c>
      <c r="O3900" s="4">
        <v>1344.674</v>
      </c>
      <c r="P3900" s="4">
        <v>1370.4169999999999</v>
      </c>
      <c r="Q3900" s="4">
        <v>1375.2339999999999</v>
      </c>
      <c r="R3900" s="4">
        <v>1307.8910000000001</v>
      </c>
      <c r="S3900" s="4">
        <v>1245.0319999999999</v>
      </c>
      <c r="T3900" s="4">
        <v>1181.076</v>
      </c>
      <c r="U3900" s="4">
        <v>1146.665</v>
      </c>
      <c r="V3900" s="4">
        <v>1025.0340000000001</v>
      </c>
      <c r="W3900" s="4">
        <v>792.596</v>
      </c>
      <c r="X3900" s="4">
        <v>551.10199999999998</v>
      </c>
      <c r="Y3900" s="4">
        <v>296.06200000000001</v>
      </c>
      <c r="Z3900" s="4">
        <v>122.348</v>
      </c>
      <c r="AA3900" s="4">
        <v>34.835000000000001</v>
      </c>
    </row>
    <row r="3901" spans="1:27" s="6" customFormat="1" x14ac:dyDescent="0.3">
      <c r="A3901" s="40">
        <v>3900</v>
      </c>
      <c r="B3901" s="18" t="s">
        <v>323</v>
      </c>
      <c r="C3901" s="43" t="s">
        <v>261</v>
      </c>
      <c r="D3901" s="41"/>
      <c r="E3901" s="41">
        <v>604</v>
      </c>
      <c r="F3901" s="41">
        <v>2070</v>
      </c>
      <c r="G3901" s="4">
        <v>1075.059</v>
      </c>
      <c r="H3901" s="4">
        <v>1102.9110000000001</v>
      </c>
      <c r="I3901" s="4">
        <v>1134.961</v>
      </c>
      <c r="J3901" s="4">
        <v>1170.6210000000001</v>
      </c>
      <c r="K3901" s="4">
        <v>1205.8109999999999</v>
      </c>
      <c r="L3901" s="4">
        <v>1233.6579999999999</v>
      </c>
      <c r="M3901" s="4">
        <v>1254.171</v>
      </c>
      <c r="N3901" s="4">
        <v>1276.251</v>
      </c>
      <c r="O3901" s="4">
        <v>1304.298</v>
      </c>
      <c r="P3901" s="4">
        <v>1335.6389999999999</v>
      </c>
      <c r="Q3901" s="4">
        <v>1358.53</v>
      </c>
      <c r="R3901" s="4">
        <v>1358.864</v>
      </c>
      <c r="S3901" s="4">
        <v>1285.3489999999999</v>
      </c>
      <c r="T3901" s="4">
        <v>1211.549</v>
      </c>
      <c r="U3901" s="4">
        <v>1128.518</v>
      </c>
      <c r="V3901" s="4">
        <v>1062.6590000000001</v>
      </c>
      <c r="W3901" s="4">
        <v>890.90099999999995</v>
      </c>
      <c r="X3901" s="4">
        <v>610.65599999999995</v>
      </c>
      <c r="Y3901" s="4">
        <v>352.976</v>
      </c>
      <c r="Z3901" s="4">
        <v>144.60300000000001</v>
      </c>
      <c r="AA3901" s="4">
        <v>45.158999999999999</v>
      </c>
    </row>
    <row r="3902" spans="1:27" s="6" customFormat="1" x14ac:dyDescent="0.3">
      <c r="A3902" s="40">
        <v>3901</v>
      </c>
      <c r="B3902" s="18" t="s">
        <v>323</v>
      </c>
      <c r="C3902" s="43" t="s">
        <v>261</v>
      </c>
      <c r="D3902" s="41"/>
      <c r="E3902" s="41">
        <v>604</v>
      </c>
      <c r="F3902" s="41">
        <v>2075</v>
      </c>
      <c r="G3902" s="4">
        <v>1046.28</v>
      </c>
      <c r="H3902" s="4">
        <v>1071.731</v>
      </c>
      <c r="I3902" s="4">
        <v>1099.2460000000001</v>
      </c>
      <c r="J3902" s="4">
        <v>1130.356</v>
      </c>
      <c r="K3902" s="4">
        <v>1164.81</v>
      </c>
      <c r="L3902" s="4">
        <v>1199.1679999999999</v>
      </c>
      <c r="M3902" s="4">
        <v>1226.886</v>
      </c>
      <c r="N3902" s="4">
        <v>1247.521</v>
      </c>
      <c r="O3902" s="4">
        <v>1269.364</v>
      </c>
      <c r="P3902" s="4">
        <v>1296.154</v>
      </c>
      <c r="Q3902" s="4">
        <v>1324.91</v>
      </c>
      <c r="R3902" s="4">
        <v>1343.6</v>
      </c>
      <c r="S3902" s="4">
        <v>1337.2840000000001</v>
      </c>
      <c r="T3902" s="4">
        <v>1253.373</v>
      </c>
      <c r="U3902" s="4">
        <v>1161.3399999999999</v>
      </c>
      <c r="V3902" s="4">
        <v>1050.8720000000001</v>
      </c>
      <c r="W3902" s="4">
        <v>931.06500000000005</v>
      </c>
      <c r="X3902" s="4">
        <v>695.67</v>
      </c>
      <c r="Y3902" s="4">
        <v>398.69600000000003</v>
      </c>
      <c r="Z3902" s="4">
        <v>176.696</v>
      </c>
      <c r="AA3902" s="4">
        <v>55.718000000000004</v>
      </c>
    </row>
    <row r="3903" spans="1:27" s="6" customFormat="1" x14ac:dyDescent="0.3">
      <c r="A3903" s="40">
        <v>3902</v>
      </c>
      <c r="B3903" s="18" t="s">
        <v>323</v>
      </c>
      <c r="C3903" s="43" t="s">
        <v>261</v>
      </c>
      <c r="D3903" s="41"/>
      <c r="E3903" s="41">
        <v>604</v>
      </c>
      <c r="F3903" s="41">
        <v>2080</v>
      </c>
      <c r="G3903" s="4">
        <v>1018.125</v>
      </c>
      <c r="H3903" s="4">
        <v>1043.2570000000001</v>
      </c>
      <c r="I3903" s="4">
        <v>1068.3389999999999</v>
      </c>
      <c r="J3903" s="4">
        <v>1094.9860000000001</v>
      </c>
      <c r="K3903" s="4">
        <v>1124.9939999999999</v>
      </c>
      <c r="L3903" s="4">
        <v>1158.7059999999999</v>
      </c>
      <c r="M3903" s="4">
        <v>1192.954</v>
      </c>
      <c r="N3903" s="4">
        <v>1220.789</v>
      </c>
      <c r="O3903" s="4">
        <v>1241.25</v>
      </c>
      <c r="P3903" s="4">
        <v>1262.0160000000001</v>
      </c>
      <c r="Q3903" s="4">
        <v>1286.521</v>
      </c>
      <c r="R3903" s="4">
        <v>1311.4490000000001</v>
      </c>
      <c r="S3903" s="4">
        <v>1323.905</v>
      </c>
      <c r="T3903" s="4">
        <v>1306.47</v>
      </c>
      <c r="U3903" s="4">
        <v>1204.925</v>
      </c>
      <c r="V3903" s="4">
        <v>1086.133</v>
      </c>
      <c r="W3903" s="4">
        <v>927.476</v>
      </c>
      <c r="X3903" s="4">
        <v>735.97799999999995</v>
      </c>
      <c r="Y3903" s="4">
        <v>462.29899999999998</v>
      </c>
      <c r="Z3903" s="4">
        <v>204.22499999999999</v>
      </c>
      <c r="AA3903" s="4">
        <v>69.673000000000002</v>
      </c>
    </row>
    <row r="3904" spans="1:27" s="6" customFormat="1" x14ac:dyDescent="0.3">
      <c r="A3904" s="40">
        <v>3903</v>
      </c>
      <c r="B3904" s="18" t="s">
        <v>323</v>
      </c>
      <c r="C3904" s="43" t="s">
        <v>261</v>
      </c>
      <c r="D3904" s="41"/>
      <c r="E3904" s="41">
        <v>604</v>
      </c>
      <c r="F3904" s="41">
        <v>2085</v>
      </c>
      <c r="G3904" s="4">
        <v>989.375</v>
      </c>
      <c r="H3904" s="4">
        <v>1015.379</v>
      </c>
      <c r="I3904" s="4">
        <v>1040.134</v>
      </c>
      <c r="J3904" s="4">
        <v>1064.4110000000001</v>
      </c>
      <c r="K3904" s="4">
        <v>1090.0550000000001</v>
      </c>
      <c r="L3904" s="4">
        <v>1119.3979999999999</v>
      </c>
      <c r="M3904" s="4">
        <v>1153.0250000000001</v>
      </c>
      <c r="N3904" s="4">
        <v>1187.413</v>
      </c>
      <c r="O3904" s="4">
        <v>1215.115</v>
      </c>
      <c r="P3904" s="4">
        <v>1234.6220000000001</v>
      </c>
      <c r="Q3904" s="4">
        <v>1253.3720000000001</v>
      </c>
      <c r="R3904" s="4">
        <v>1274.5029999999999</v>
      </c>
      <c r="S3904" s="4">
        <v>1293.7850000000001</v>
      </c>
      <c r="T3904" s="4">
        <v>1295.7750000000001</v>
      </c>
      <c r="U3904" s="4">
        <v>1259.5219999999999</v>
      </c>
      <c r="V3904" s="4">
        <v>1131.7080000000001</v>
      </c>
      <c r="W3904" s="4">
        <v>965.52800000000002</v>
      </c>
      <c r="X3904" s="4">
        <v>742.09299999999996</v>
      </c>
      <c r="Y3904" s="4">
        <v>497.86700000000002</v>
      </c>
      <c r="Z3904" s="4">
        <v>242.452</v>
      </c>
      <c r="AA3904" s="4">
        <v>83.941999999999993</v>
      </c>
    </row>
    <row r="3905" spans="1:27" s="6" customFormat="1" x14ac:dyDescent="0.3">
      <c r="A3905" s="40">
        <v>3904</v>
      </c>
      <c r="B3905" s="18" t="s">
        <v>323</v>
      </c>
      <c r="C3905" s="43" t="s">
        <v>261</v>
      </c>
      <c r="D3905" s="41"/>
      <c r="E3905" s="41">
        <v>604</v>
      </c>
      <c r="F3905" s="41">
        <v>2090</v>
      </c>
      <c r="G3905" s="4">
        <v>960.73099999999999</v>
      </c>
      <c r="H3905" s="4">
        <v>986.88800000000003</v>
      </c>
      <c r="I3905" s="4">
        <v>1012.52</v>
      </c>
      <c r="J3905" s="4">
        <v>1036.5329999999999</v>
      </c>
      <c r="K3905" s="4">
        <v>1059.8989999999999</v>
      </c>
      <c r="L3905" s="4">
        <v>1084.9369999999999</v>
      </c>
      <c r="M3905" s="4">
        <v>1114.2360000000001</v>
      </c>
      <c r="N3905" s="4">
        <v>1148.0129999999999</v>
      </c>
      <c r="O3905" s="4">
        <v>1182.288</v>
      </c>
      <c r="P3905" s="4">
        <v>1209.134</v>
      </c>
      <c r="Q3905" s="4">
        <v>1226.835</v>
      </c>
      <c r="R3905" s="4">
        <v>1242.5909999999999</v>
      </c>
      <c r="S3905" s="4">
        <v>1258.7139999999999</v>
      </c>
      <c r="T3905" s="4">
        <v>1268.3820000000001</v>
      </c>
      <c r="U3905" s="4">
        <v>1252.385</v>
      </c>
      <c r="V3905" s="4">
        <v>1187.491</v>
      </c>
      <c r="W3905" s="4">
        <v>1012.506</v>
      </c>
      <c r="X3905" s="4">
        <v>780.98800000000006</v>
      </c>
      <c r="Y3905" s="4">
        <v>510.13600000000002</v>
      </c>
      <c r="Z3905" s="4">
        <v>266.80599999999998</v>
      </c>
      <c r="AA3905" s="4">
        <v>102.126</v>
      </c>
    </row>
    <row r="3906" spans="1:27" s="6" customFormat="1" x14ac:dyDescent="0.3">
      <c r="A3906" s="40">
        <v>3905</v>
      </c>
      <c r="B3906" s="18" t="s">
        <v>323</v>
      </c>
      <c r="C3906" s="43" t="s">
        <v>261</v>
      </c>
      <c r="D3906" s="41"/>
      <c r="E3906" s="41">
        <v>604</v>
      </c>
      <c r="F3906" s="41">
        <v>2095</v>
      </c>
      <c r="G3906" s="4">
        <v>934.89300000000003</v>
      </c>
      <c r="H3906" s="4">
        <v>958.48900000000003</v>
      </c>
      <c r="I3906" s="4">
        <v>984.28399999999999</v>
      </c>
      <c r="J3906" s="4">
        <v>1009.2430000000001</v>
      </c>
      <c r="K3906" s="4">
        <v>1032.425</v>
      </c>
      <c r="L3906" s="4">
        <v>1055.2529999999999</v>
      </c>
      <c r="M3906" s="4">
        <v>1080.258</v>
      </c>
      <c r="N3906" s="4">
        <v>1109.7280000000001</v>
      </c>
      <c r="O3906" s="4">
        <v>1143.4490000000001</v>
      </c>
      <c r="P3906" s="4">
        <v>1176.9580000000001</v>
      </c>
      <c r="Q3906" s="4">
        <v>1202.163</v>
      </c>
      <c r="R3906" s="4">
        <v>1217.184</v>
      </c>
      <c r="S3906" s="4">
        <v>1228.5150000000001</v>
      </c>
      <c r="T3906" s="4">
        <v>1236.018</v>
      </c>
      <c r="U3906" s="4">
        <v>1229.0039999999999</v>
      </c>
      <c r="V3906" s="4">
        <v>1185.3030000000001</v>
      </c>
      <c r="W3906" s="4">
        <v>1069.3720000000001</v>
      </c>
      <c r="X3906" s="4">
        <v>828.18</v>
      </c>
      <c r="Y3906" s="4">
        <v>545.93299999999999</v>
      </c>
      <c r="Z3906" s="4">
        <v>279.70800000000003</v>
      </c>
      <c r="AA3906" s="4">
        <v>118.07299999999999</v>
      </c>
    </row>
    <row r="3907" spans="1:27" s="6" customFormat="1" x14ac:dyDescent="0.3">
      <c r="A3907" s="40">
        <v>3906</v>
      </c>
      <c r="B3907" s="18" t="s">
        <v>323</v>
      </c>
      <c r="C3907" s="43" t="s">
        <v>261</v>
      </c>
      <c r="D3907" s="41"/>
      <c r="E3907" s="41">
        <v>604</v>
      </c>
      <c r="F3907" s="41">
        <v>2100</v>
      </c>
      <c r="G3907" s="4">
        <v>911.25300000000004</v>
      </c>
      <c r="H3907" s="4">
        <v>932.89</v>
      </c>
      <c r="I3907" s="4">
        <v>956.13800000000003</v>
      </c>
      <c r="J3907" s="4">
        <v>981.31700000000001</v>
      </c>
      <c r="K3907" s="4">
        <v>1005.533</v>
      </c>
      <c r="L3907" s="4">
        <v>1028.2270000000001</v>
      </c>
      <c r="M3907" s="4">
        <v>1051.0409999999999</v>
      </c>
      <c r="N3907" s="4">
        <v>1076.222</v>
      </c>
      <c r="O3907" s="4">
        <v>1105.6669999999999</v>
      </c>
      <c r="P3907" s="4">
        <v>1138.731</v>
      </c>
      <c r="Q3907" s="4">
        <v>1170.7650000000001</v>
      </c>
      <c r="R3907" s="4">
        <v>1193.5419999999999</v>
      </c>
      <c r="S3907" s="4">
        <v>1204.604</v>
      </c>
      <c r="T3907" s="4">
        <v>1208.1880000000001</v>
      </c>
      <c r="U3907" s="4">
        <v>1200.4469999999999</v>
      </c>
      <c r="V3907" s="4">
        <v>1167.325</v>
      </c>
      <c r="W3907" s="4">
        <v>1073.904</v>
      </c>
      <c r="X3907" s="4">
        <v>883.86800000000005</v>
      </c>
      <c r="Y3907" s="4">
        <v>588.16399999999999</v>
      </c>
      <c r="Z3907" s="4">
        <v>305.99</v>
      </c>
      <c r="AA3907" s="4">
        <v>130.15799999999999</v>
      </c>
    </row>
    <row r="3908" spans="1:27" s="6" customFormat="1" x14ac:dyDescent="0.3">
      <c r="A3908" s="40">
        <v>3907</v>
      </c>
      <c r="B3908" s="18" t="s">
        <v>323</v>
      </c>
      <c r="C3908" s="43" t="s">
        <v>262</v>
      </c>
      <c r="D3908" s="41"/>
      <c r="E3908" s="41">
        <v>740</v>
      </c>
      <c r="F3908" s="41">
        <v>2015</v>
      </c>
      <c r="G3908" s="4">
        <v>24.24</v>
      </c>
      <c r="H3908" s="4">
        <v>23.84</v>
      </c>
      <c r="I3908" s="4">
        <v>23.83</v>
      </c>
      <c r="J3908" s="4">
        <v>23.960999999999999</v>
      </c>
      <c r="K3908" s="4">
        <v>23.524000000000001</v>
      </c>
      <c r="L3908" s="4">
        <v>21.225000000000001</v>
      </c>
      <c r="M3908" s="4">
        <v>20.271999999999998</v>
      </c>
      <c r="N3908" s="4">
        <v>17.93</v>
      </c>
      <c r="O3908" s="4">
        <v>19.387</v>
      </c>
      <c r="P3908" s="4">
        <v>16.949000000000002</v>
      </c>
      <c r="Q3908" s="4">
        <v>17.207000000000001</v>
      </c>
      <c r="R3908" s="4">
        <v>12.153</v>
      </c>
      <c r="S3908" s="4">
        <v>9.6140000000000008</v>
      </c>
      <c r="T3908" s="4">
        <v>7.4180000000000001</v>
      </c>
      <c r="U3908" s="4">
        <v>5.6120000000000001</v>
      </c>
      <c r="V3908" s="4">
        <v>4.2039999999999997</v>
      </c>
      <c r="W3908" s="4">
        <v>2.387</v>
      </c>
      <c r="X3908" s="4">
        <v>1.171</v>
      </c>
      <c r="Y3908" s="4">
        <v>0.38</v>
      </c>
      <c r="Z3908" s="4">
        <v>9.0999999999999998E-2</v>
      </c>
      <c r="AA3908" s="4">
        <v>1.4999999999999999E-2</v>
      </c>
    </row>
    <row r="3909" spans="1:27" s="6" customFormat="1" x14ac:dyDescent="0.3">
      <c r="A3909" s="40">
        <v>3908</v>
      </c>
      <c r="B3909" s="18" t="s">
        <v>323</v>
      </c>
      <c r="C3909" s="43" t="s">
        <v>262</v>
      </c>
      <c r="D3909" s="41"/>
      <c r="E3909" s="41">
        <v>740</v>
      </c>
      <c r="F3909" s="41">
        <v>2020</v>
      </c>
      <c r="G3909" s="4">
        <v>23.864000000000001</v>
      </c>
      <c r="H3909" s="4">
        <v>24.079000000000001</v>
      </c>
      <c r="I3909" s="4">
        <v>23.74</v>
      </c>
      <c r="J3909" s="4">
        <v>23.506</v>
      </c>
      <c r="K3909" s="4">
        <v>23.39</v>
      </c>
      <c r="L3909" s="4">
        <v>22.943000000000001</v>
      </c>
      <c r="M3909" s="4">
        <v>20.745000000000001</v>
      </c>
      <c r="N3909" s="4">
        <v>19.885999999999999</v>
      </c>
      <c r="O3909" s="4">
        <v>17.606999999999999</v>
      </c>
      <c r="P3909" s="4">
        <v>19.026</v>
      </c>
      <c r="Q3909" s="4">
        <v>16.541</v>
      </c>
      <c r="R3909" s="4">
        <v>16.609000000000002</v>
      </c>
      <c r="S3909" s="4">
        <v>11.494999999999999</v>
      </c>
      <c r="T3909" s="4">
        <v>8.7959999999999994</v>
      </c>
      <c r="U3909" s="4">
        <v>6.4370000000000003</v>
      </c>
      <c r="V3909" s="4">
        <v>4.4829999999999997</v>
      </c>
      <c r="W3909" s="4">
        <v>2.95</v>
      </c>
      <c r="X3909" s="4">
        <v>1.38</v>
      </c>
      <c r="Y3909" s="4">
        <v>0.51100000000000001</v>
      </c>
      <c r="Z3909" s="4">
        <v>0.114</v>
      </c>
      <c r="AA3909" s="4">
        <v>1.7999999999999999E-2</v>
      </c>
    </row>
    <row r="3910" spans="1:27" s="6" customFormat="1" x14ac:dyDescent="0.3">
      <c r="A3910" s="40">
        <v>3909</v>
      </c>
      <c r="B3910" s="18" t="s">
        <v>323</v>
      </c>
      <c r="C3910" s="43" t="s">
        <v>262</v>
      </c>
      <c r="D3910" s="41"/>
      <c r="E3910" s="41">
        <v>740</v>
      </c>
      <c r="F3910" s="41">
        <v>2025</v>
      </c>
      <c r="G3910" s="4">
        <v>23.382999999999999</v>
      </c>
      <c r="H3910" s="4">
        <v>23.715</v>
      </c>
      <c r="I3910" s="4">
        <v>23.981999999999999</v>
      </c>
      <c r="J3910" s="4">
        <v>23.419</v>
      </c>
      <c r="K3910" s="4">
        <v>22.937000000000001</v>
      </c>
      <c r="L3910" s="4">
        <v>22.815000000000001</v>
      </c>
      <c r="M3910" s="4">
        <v>22.460999999999999</v>
      </c>
      <c r="N3910" s="4">
        <v>20.366</v>
      </c>
      <c r="O3910" s="4">
        <v>19.552</v>
      </c>
      <c r="P3910" s="4">
        <v>17.282</v>
      </c>
      <c r="Q3910" s="4">
        <v>18.591999999999999</v>
      </c>
      <c r="R3910" s="4">
        <v>15.993</v>
      </c>
      <c r="S3910" s="4">
        <v>15.763</v>
      </c>
      <c r="T3910" s="4">
        <v>10.567</v>
      </c>
      <c r="U3910" s="4">
        <v>7.6890000000000001</v>
      </c>
      <c r="V3910" s="4">
        <v>5.1950000000000003</v>
      </c>
      <c r="W3910" s="4">
        <v>3.1890000000000001</v>
      </c>
      <c r="X3910" s="4">
        <v>1.7350000000000001</v>
      </c>
      <c r="Y3910" s="4">
        <v>0.61599999999999999</v>
      </c>
      <c r="Z3910" s="4">
        <v>0.155</v>
      </c>
      <c r="AA3910" s="4">
        <v>2.3E-2</v>
      </c>
    </row>
    <row r="3911" spans="1:27" s="6" customFormat="1" x14ac:dyDescent="0.3">
      <c r="A3911" s="40">
        <v>3910</v>
      </c>
      <c r="B3911" s="18" t="s">
        <v>323</v>
      </c>
      <c r="C3911" s="43" t="s">
        <v>262</v>
      </c>
      <c r="D3911" s="41"/>
      <c r="E3911" s="41">
        <v>740</v>
      </c>
      <c r="F3911" s="41">
        <v>2030</v>
      </c>
      <c r="G3911" s="4">
        <v>22.762</v>
      </c>
      <c r="H3911" s="4">
        <v>23.242999999999999</v>
      </c>
      <c r="I3911" s="4">
        <v>23.623000000000001</v>
      </c>
      <c r="J3911" s="4">
        <v>23.663</v>
      </c>
      <c r="K3911" s="4">
        <v>22.856000000000002</v>
      </c>
      <c r="L3911" s="4">
        <v>22.373000000000001</v>
      </c>
      <c r="M3911" s="4">
        <v>22.341000000000001</v>
      </c>
      <c r="N3911" s="4">
        <v>22.077000000000002</v>
      </c>
      <c r="O3911" s="4">
        <v>20.04</v>
      </c>
      <c r="P3911" s="4">
        <v>19.216000000000001</v>
      </c>
      <c r="Q3911" s="4">
        <v>16.899000000000001</v>
      </c>
      <c r="R3911" s="4">
        <v>18.010000000000002</v>
      </c>
      <c r="S3911" s="4">
        <v>15.218</v>
      </c>
      <c r="T3911" s="4">
        <v>14.561999999999999</v>
      </c>
      <c r="U3911" s="4">
        <v>9.3040000000000003</v>
      </c>
      <c r="V3911" s="4">
        <v>6.2670000000000003</v>
      </c>
      <c r="W3911" s="4">
        <v>3.746</v>
      </c>
      <c r="X3911" s="4">
        <v>1.9079999999999999</v>
      </c>
      <c r="Y3911" s="4">
        <v>0.78800000000000003</v>
      </c>
      <c r="Z3911" s="4">
        <v>0.191</v>
      </c>
      <c r="AA3911" s="4">
        <v>3.2000000000000001E-2</v>
      </c>
    </row>
    <row r="3912" spans="1:27" s="6" customFormat="1" x14ac:dyDescent="0.3">
      <c r="A3912" s="40">
        <v>3911</v>
      </c>
      <c r="B3912" s="18" t="s">
        <v>323</v>
      </c>
      <c r="C3912" s="43" t="s">
        <v>262</v>
      </c>
      <c r="D3912" s="41"/>
      <c r="E3912" s="41">
        <v>740</v>
      </c>
      <c r="F3912" s="41">
        <v>2035</v>
      </c>
      <c r="G3912" s="4">
        <v>21.939</v>
      </c>
      <c r="H3912" s="4">
        <v>22.632999999999999</v>
      </c>
      <c r="I3912" s="4">
        <v>23.155000000000001</v>
      </c>
      <c r="J3912" s="4">
        <v>23.305</v>
      </c>
      <c r="K3912" s="4">
        <v>23.102</v>
      </c>
      <c r="L3912" s="4">
        <v>22.295999999999999</v>
      </c>
      <c r="M3912" s="4">
        <v>21.911000000000001</v>
      </c>
      <c r="N3912" s="4">
        <v>21.966999999999999</v>
      </c>
      <c r="O3912" s="4">
        <v>21.745000000000001</v>
      </c>
      <c r="P3912" s="4">
        <v>19.709</v>
      </c>
      <c r="Q3912" s="4">
        <v>18.817</v>
      </c>
      <c r="R3912" s="4">
        <v>16.396000000000001</v>
      </c>
      <c r="S3912" s="4">
        <v>17.187999999999999</v>
      </c>
      <c r="T3912" s="4">
        <v>14.121</v>
      </c>
      <c r="U3912" s="4">
        <v>12.904999999999999</v>
      </c>
      <c r="V3912" s="4">
        <v>7.6529999999999996</v>
      </c>
      <c r="W3912" s="4">
        <v>4.5759999999999996</v>
      </c>
      <c r="X3912" s="4">
        <v>2.2759999999999998</v>
      </c>
      <c r="Y3912" s="4">
        <v>0.88200000000000001</v>
      </c>
      <c r="Z3912" s="4">
        <v>0.249</v>
      </c>
      <c r="AA3912" s="4">
        <v>0.04</v>
      </c>
    </row>
    <row r="3913" spans="1:27" s="6" customFormat="1" x14ac:dyDescent="0.3">
      <c r="A3913" s="40">
        <v>3912</v>
      </c>
      <c r="B3913" s="18" t="s">
        <v>323</v>
      </c>
      <c r="C3913" s="43" t="s">
        <v>262</v>
      </c>
      <c r="D3913" s="41"/>
      <c r="E3913" s="41">
        <v>740</v>
      </c>
      <c r="F3913" s="41">
        <v>2040</v>
      </c>
      <c r="G3913" s="4">
        <v>21.125</v>
      </c>
      <c r="H3913" s="4">
        <v>21.818000000000001</v>
      </c>
      <c r="I3913" s="4">
        <v>22.548999999999999</v>
      </c>
      <c r="J3913" s="4">
        <v>22.838999999999999</v>
      </c>
      <c r="K3913" s="4">
        <v>22.748000000000001</v>
      </c>
      <c r="L3913" s="4">
        <v>22.547999999999998</v>
      </c>
      <c r="M3913" s="4">
        <v>21.843</v>
      </c>
      <c r="N3913" s="4">
        <v>21.548999999999999</v>
      </c>
      <c r="O3913" s="4">
        <v>21.648</v>
      </c>
      <c r="P3913" s="4">
        <v>21.408999999999999</v>
      </c>
      <c r="Q3913" s="4">
        <v>19.32</v>
      </c>
      <c r="R3913" s="4">
        <v>18.288</v>
      </c>
      <c r="S3913" s="4">
        <v>15.685</v>
      </c>
      <c r="T3913" s="4">
        <v>16.015999999999998</v>
      </c>
      <c r="U3913" s="4">
        <v>12.592000000000001</v>
      </c>
      <c r="V3913" s="4">
        <v>10.715999999999999</v>
      </c>
      <c r="W3913" s="4">
        <v>5.66</v>
      </c>
      <c r="X3913" s="4">
        <v>2.8239999999999998</v>
      </c>
      <c r="Y3913" s="4">
        <v>1.071</v>
      </c>
      <c r="Z3913" s="4">
        <v>0.28299999999999997</v>
      </c>
      <c r="AA3913" s="4">
        <v>5.1999999999999998E-2</v>
      </c>
    </row>
    <row r="3914" spans="1:27" s="6" customFormat="1" x14ac:dyDescent="0.3">
      <c r="A3914" s="40">
        <v>3913</v>
      </c>
      <c r="B3914" s="18" t="s">
        <v>323</v>
      </c>
      <c r="C3914" s="43" t="s">
        <v>262</v>
      </c>
      <c r="D3914" s="41"/>
      <c r="E3914" s="41">
        <v>740</v>
      </c>
      <c r="F3914" s="41">
        <v>2045</v>
      </c>
      <c r="G3914" s="4">
        <v>20.402999999999999</v>
      </c>
      <c r="H3914" s="4">
        <v>21.01</v>
      </c>
      <c r="I3914" s="4">
        <v>21.736999999999998</v>
      </c>
      <c r="J3914" s="4">
        <v>22.234000000000002</v>
      </c>
      <c r="K3914" s="4">
        <v>22.286999999999999</v>
      </c>
      <c r="L3914" s="4">
        <v>22.202999999999999</v>
      </c>
      <c r="M3914" s="4">
        <v>22.100999999999999</v>
      </c>
      <c r="N3914" s="4">
        <v>21.49</v>
      </c>
      <c r="O3914" s="4">
        <v>21.242000000000001</v>
      </c>
      <c r="P3914" s="4">
        <v>21.326000000000001</v>
      </c>
      <c r="Q3914" s="4">
        <v>21.012</v>
      </c>
      <c r="R3914" s="4">
        <v>18.806000000000001</v>
      </c>
      <c r="S3914" s="4">
        <v>17.542000000000002</v>
      </c>
      <c r="T3914" s="4">
        <v>14.673</v>
      </c>
      <c r="U3914" s="4">
        <v>14.371</v>
      </c>
      <c r="V3914" s="4">
        <v>10.55</v>
      </c>
      <c r="W3914" s="4">
        <v>8.0250000000000004</v>
      </c>
      <c r="X3914" s="4">
        <v>3.55</v>
      </c>
      <c r="Y3914" s="4">
        <v>1.3560000000000001</v>
      </c>
      <c r="Z3914" s="4">
        <v>0.35299999999999998</v>
      </c>
      <c r="AA3914" s="4">
        <v>6.2E-2</v>
      </c>
    </row>
    <row r="3915" spans="1:27" s="6" customFormat="1" x14ac:dyDescent="0.3">
      <c r="A3915" s="40">
        <v>3914</v>
      </c>
      <c r="B3915" s="18" t="s">
        <v>323</v>
      </c>
      <c r="C3915" s="43" t="s">
        <v>262</v>
      </c>
      <c r="D3915" s="41"/>
      <c r="E3915" s="41">
        <v>740</v>
      </c>
      <c r="F3915" s="41">
        <v>2050</v>
      </c>
      <c r="G3915" s="4">
        <v>19.716999999999999</v>
      </c>
      <c r="H3915" s="4">
        <v>20.295000000000002</v>
      </c>
      <c r="I3915" s="4">
        <v>20.931000000000001</v>
      </c>
      <c r="J3915" s="4">
        <v>21.425999999999998</v>
      </c>
      <c r="K3915" s="4">
        <v>21.686</v>
      </c>
      <c r="L3915" s="4">
        <v>21.745999999999999</v>
      </c>
      <c r="M3915" s="4">
        <v>21.762</v>
      </c>
      <c r="N3915" s="4">
        <v>21.753</v>
      </c>
      <c r="O3915" s="4">
        <v>21.193000000000001</v>
      </c>
      <c r="P3915" s="4">
        <v>20.937000000000001</v>
      </c>
      <c r="Q3915" s="4">
        <v>20.949000000000002</v>
      </c>
      <c r="R3915" s="4">
        <v>20.486999999999998</v>
      </c>
      <c r="S3915" s="4">
        <v>18.085000000000001</v>
      </c>
      <c r="T3915" s="4">
        <v>16.474</v>
      </c>
      <c r="U3915" s="4">
        <v>13.24</v>
      </c>
      <c r="V3915" s="4">
        <v>12.141999999999999</v>
      </c>
      <c r="W3915" s="4">
        <v>7.992</v>
      </c>
      <c r="X3915" s="4">
        <v>5.1079999999999997</v>
      </c>
      <c r="Y3915" s="4">
        <v>1.736</v>
      </c>
      <c r="Z3915" s="4">
        <v>0.45500000000000002</v>
      </c>
      <c r="AA3915" s="4">
        <v>7.6999999999999999E-2</v>
      </c>
    </row>
    <row r="3916" spans="1:27" s="6" customFormat="1" x14ac:dyDescent="0.3">
      <c r="A3916" s="40">
        <v>3915</v>
      </c>
      <c r="B3916" s="18" t="s">
        <v>323</v>
      </c>
      <c r="C3916" s="43" t="s">
        <v>262</v>
      </c>
      <c r="D3916" s="41"/>
      <c r="E3916" s="41">
        <v>740</v>
      </c>
      <c r="F3916" s="41">
        <v>2055</v>
      </c>
      <c r="G3916" s="4">
        <v>19.053999999999998</v>
      </c>
      <c r="H3916" s="4">
        <v>19.616</v>
      </c>
      <c r="I3916" s="4">
        <v>20.222999999999999</v>
      </c>
      <c r="J3916" s="4">
        <v>20.637</v>
      </c>
      <c r="K3916" s="4">
        <v>20.907</v>
      </c>
      <c r="L3916" s="4">
        <v>21.175999999999998</v>
      </c>
      <c r="M3916" s="4">
        <v>21.331</v>
      </c>
      <c r="N3916" s="4">
        <v>21.434999999999999</v>
      </c>
      <c r="O3916" s="4">
        <v>21.471</v>
      </c>
      <c r="P3916" s="4">
        <v>20.905999999999999</v>
      </c>
      <c r="Q3916" s="4">
        <v>20.585999999999999</v>
      </c>
      <c r="R3916" s="4">
        <v>20.454999999999998</v>
      </c>
      <c r="S3916" s="4">
        <v>19.747</v>
      </c>
      <c r="T3916" s="4">
        <v>17.047000000000001</v>
      </c>
      <c r="U3916" s="4">
        <v>14.948</v>
      </c>
      <c r="V3916" s="4">
        <v>11.276999999999999</v>
      </c>
      <c r="W3916" s="4">
        <v>9.3049999999999997</v>
      </c>
      <c r="X3916" s="4">
        <v>5.165</v>
      </c>
      <c r="Y3916" s="4">
        <v>2.544</v>
      </c>
      <c r="Z3916" s="4">
        <v>0.59599999999999997</v>
      </c>
      <c r="AA3916" s="4">
        <v>0.1</v>
      </c>
    </row>
    <row r="3917" spans="1:27" s="6" customFormat="1" x14ac:dyDescent="0.3">
      <c r="A3917" s="40">
        <v>3916</v>
      </c>
      <c r="B3917" s="18" t="s">
        <v>323</v>
      </c>
      <c r="C3917" s="43" t="s">
        <v>262</v>
      </c>
      <c r="D3917" s="41"/>
      <c r="E3917" s="41">
        <v>740</v>
      </c>
      <c r="F3917" s="41">
        <v>2060</v>
      </c>
      <c r="G3917" s="4">
        <v>18.359000000000002</v>
      </c>
      <c r="H3917" s="4">
        <v>18.96</v>
      </c>
      <c r="I3917" s="4">
        <v>19.547999999999998</v>
      </c>
      <c r="J3917" s="4">
        <v>19.943999999999999</v>
      </c>
      <c r="K3917" s="4">
        <v>20.146999999999998</v>
      </c>
      <c r="L3917" s="4">
        <v>20.425999999999998</v>
      </c>
      <c r="M3917" s="4">
        <v>20.786999999999999</v>
      </c>
      <c r="N3917" s="4">
        <v>21.026</v>
      </c>
      <c r="O3917" s="4">
        <v>21.170999999999999</v>
      </c>
      <c r="P3917" s="4">
        <v>21.196999999999999</v>
      </c>
      <c r="Q3917" s="4">
        <v>20.574000000000002</v>
      </c>
      <c r="R3917" s="4">
        <v>20.126999999999999</v>
      </c>
      <c r="S3917" s="4">
        <v>19.760000000000002</v>
      </c>
      <c r="T3917" s="4">
        <v>18.681000000000001</v>
      </c>
      <c r="U3917" s="4">
        <v>15.552</v>
      </c>
      <c r="V3917" s="4">
        <v>12.84</v>
      </c>
      <c r="W3917" s="4">
        <v>8.7469999999999999</v>
      </c>
      <c r="X3917" s="4">
        <v>6.1120000000000001</v>
      </c>
      <c r="Y3917" s="4">
        <v>2.6259999999999999</v>
      </c>
      <c r="Z3917" s="4">
        <v>0.89300000000000002</v>
      </c>
      <c r="AA3917" s="4">
        <v>0.13400000000000001</v>
      </c>
    </row>
    <row r="3918" spans="1:27" s="6" customFormat="1" x14ac:dyDescent="0.3">
      <c r="A3918" s="40">
        <v>3917</v>
      </c>
      <c r="B3918" s="18" t="s">
        <v>323</v>
      </c>
      <c r="C3918" s="43" t="s">
        <v>262</v>
      </c>
      <c r="D3918" s="41"/>
      <c r="E3918" s="41">
        <v>740</v>
      </c>
      <c r="F3918" s="41">
        <v>2065</v>
      </c>
      <c r="G3918" s="4">
        <v>17.677</v>
      </c>
      <c r="H3918" s="4">
        <v>18.271999999999998</v>
      </c>
      <c r="I3918" s="4">
        <v>18.898</v>
      </c>
      <c r="J3918" s="4">
        <v>19.285</v>
      </c>
      <c r="K3918" s="4">
        <v>19.481999999999999</v>
      </c>
      <c r="L3918" s="4">
        <v>19.698</v>
      </c>
      <c r="M3918" s="4">
        <v>20.062999999999999</v>
      </c>
      <c r="N3918" s="4">
        <v>20.501000000000001</v>
      </c>
      <c r="O3918" s="4">
        <v>20.78</v>
      </c>
      <c r="P3918" s="4">
        <v>20.916</v>
      </c>
      <c r="Q3918" s="4">
        <v>20.879000000000001</v>
      </c>
      <c r="R3918" s="4">
        <v>20.141999999999999</v>
      </c>
      <c r="S3918" s="4">
        <v>19.484000000000002</v>
      </c>
      <c r="T3918" s="4">
        <v>18.754000000000001</v>
      </c>
      <c r="U3918" s="4">
        <v>17.135000000000002</v>
      </c>
      <c r="V3918" s="4">
        <v>13.462</v>
      </c>
      <c r="W3918" s="4">
        <v>10.074</v>
      </c>
      <c r="X3918" s="4">
        <v>5.8360000000000003</v>
      </c>
      <c r="Y3918" s="4">
        <v>3.1709999999999998</v>
      </c>
      <c r="Z3918" s="4">
        <v>0.94399999999999995</v>
      </c>
      <c r="AA3918" s="4">
        <v>0.20100000000000001</v>
      </c>
    </row>
    <row r="3919" spans="1:27" s="6" customFormat="1" x14ac:dyDescent="0.3">
      <c r="A3919" s="40">
        <v>3918</v>
      </c>
      <c r="B3919" s="18" t="s">
        <v>323</v>
      </c>
      <c r="C3919" s="43" t="s">
        <v>262</v>
      </c>
      <c r="D3919" s="41"/>
      <c r="E3919" s="41">
        <v>740</v>
      </c>
      <c r="F3919" s="41">
        <v>2070</v>
      </c>
      <c r="G3919" s="4">
        <v>17.038</v>
      </c>
      <c r="H3919" s="4">
        <v>17.599</v>
      </c>
      <c r="I3919" s="4">
        <v>18.215</v>
      </c>
      <c r="J3919" s="4">
        <v>18.652000000000001</v>
      </c>
      <c r="K3919" s="4">
        <v>18.852</v>
      </c>
      <c r="L3919" s="4">
        <v>19.059999999999999</v>
      </c>
      <c r="M3919" s="4">
        <v>19.36</v>
      </c>
      <c r="N3919" s="4">
        <v>19.798999999999999</v>
      </c>
      <c r="O3919" s="4">
        <v>20.273</v>
      </c>
      <c r="P3919" s="4">
        <v>20.541</v>
      </c>
      <c r="Q3919" s="4">
        <v>20.620999999999999</v>
      </c>
      <c r="R3919" s="4">
        <v>20.466000000000001</v>
      </c>
      <c r="S3919" s="4">
        <v>19.536999999999999</v>
      </c>
      <c r="T3919" s="4">
        <v>18.550999999999998</v>
      </c>
      <c r="U3919" s="4">
        <v>17.285</v>
      </c>
      <c r="V3919" s="4">
        <v>14.942</v>
      </c>
      <c r="W3919" s="4">
        <v>10.678000000000001</v>
      </c>
      <c r="X3919" s="4">
        <v>6.8250000000000002</v>
      </c>
      <c r="Y3919" s="4">
        <v>3.0880000000000001</v>
      </c>
      <c r="Z3919" s="4">
        <v>1.167</v>
      </c>
      <c r="AA3919" s="4">
        <v>0.22900000000000001</v>
      </c>
    </row>
    <row r="3920" spans="1:27" s="6" customFormat="1" x14ac:dyDescent="0.3">
      <c r="A3920" s="40">
        <v>3919</v>
      </c>
      <c r="B3920" s="18" t="s">
        <v>323</v>
      </c>
      <c r="C3920" s="43" t="s">
        <v>262</v>
      </c>
      <c r="D3920" s="41"/>
      <c r="E3920" s="41">
        <v>740</v>
      </c>
      <c r="F3920" s="41">
        <v>2075</v>
      </c>
      <c r="G3920" s="4">
        <v>16.43</v>
      </c>
      <c r="H3920" s="4">
        <v>16.963000000000001</v>
      </c>
      <c r="I3920" s="4">
        <v>17.542999999999999</v>
      </c>
      <c r="J3920" s="4">
        <v>17.984000000000002</v>
      </c>
      <c r="K3920" s="4">
        <v>18.247</v>
      </c>
      <c r="L3920" s="4">
        <v>18.459</v>
      </c>
      <c r="M3920" s="4">
        <v>18.747</v>
      </c>
      <c r="N3920" s="4">
        <v>19.114000000000001</v>
      </c>
      <c r="O3920" s="4">
        <v>19.587</v>
      </c>
      <c r="P3920" s="4">
        <v>20.053000000000001</v>
      </c>
      <c r="Q3920" s="4">
        <v>20.266999999999999</v>
      </c>
      <c r="R3920" s="4">
        <v>20.236999999999998</v>
      </c>
      <c r="S3920" s="4">
        <v>19.890999999999998</v>
      </c>
      <c r="T3920" s="4">
        <v>18.658999999999999</v>
      </c>
      <c r="U3920" s="4">
        <v>17.178000000000001</v>
      </c>
      <c r="V3920" s="4">
        <v>15.183</v>
      </c>
      <c r="W3920" s="4">
        <v>11.978</v>
      </c>
      <c r="X3920" s="4">
        <v>7.3410000000000002</v>
      </c>
      <c r="Y3920" s="4">
        <v>3.6829999999999998</v>
      </c>
      <c r="Z3920" s="4">
        <v>1.165</v>
      </c>
      <c r="AA3920" s="4">
        <v>0.28599999999999998</v>
      </c>
    </row>
    <row r="3921" spans="1:27" s="6" customFormat="1" x14ac:dyDescent="0.3">
      <c r="A3921" s="40">
        <v>3920</v>
      </c>
      <c r="B3921" s="18" t="s">
        <v>323</v>
      </c>
      <c r="C3921" s="43" t="s">
        <v>262</v>
      </c>
      <c r="D3921" s="41"/>
      <c r="E3921" s="41">
        <v>740</v>
      </c>
      <c r="F3921" s="41">
        <v>2080</v>
      </c>
      <c r="G3921" s="4">
        <v>15.901</v>
      </c>
      <c r="H3921" s="4">
        <v>16.361999999999998</v>
      </c>
      <c r="I3921" s="4">
        <v>16.914000000000001</v>
      </c>
      <c r="J3921" s="4">
        <v>17.329000000000001</v>
      </c>
      <c r="K3921" s="4">
        <v>17.608000000000001</v>
      </c>
      <c r="L3921" s="4">
        <v>17.882000000000001</v>
      </c>
      <c r="M3921" s="4">
        <v>18.169</v>
      </c>
      <c r="N3921" s="4">
        <v>18.52</v>
      </c>
      <c r="O3921" s="4">
        <v>18.920999999999999</v>
      </c>
      <c r="P3921" s="4">
        <v>19.385000000000002</v>
      </c>
      <c r="Q3921" s="4">
        <v>19.8</v>
      </c>
      <c r="R3921" s="4">
        <v>19.911999999999999</v>
      </c>
      <c r="S3921" s="4">
        <v>19.702999999999999</v>
      </c>
      <c r="T3921" s="4">
        <v>19.05</v>
      </c>
      <c r="U3921" s="4">
        <v>17.356999999999999</v>
      </c>
      <c r="V3921" s="4">
        <v>15.193</v>
      </c>
      <c r="W3921" s="4">
        <v>12.294</v>
      </c>
      <c r="X3921" s="4">
        <v>8.3539999999999992</v>
      </c>
      <c r="Y3921" s="4">
        <v>4.0389999999999997</v>
      </c>
      <c r="Z3921" s="4">
        <v>1.4239999999999999</v>
      </c>
      <c r="AA3921" s="4">
        <v>0.30299999999999999</v>
      </c>
    </row>
    <row r="3922" spans="1:27" s="6" customFormat="1" x14ac:dyDescent="0.3">
      <c r="A3922" s="40">
        <v>3921</v>
      </c>
      <c r="B3922" s="18" t="s">
        <v>323</v>
      </c>
      <c r="C3922" s="43" t="s">
        <v>262</v>
      </c>
      <c r="D3922" s="41"/>
      <c r="E3922" s="41">
        <v>740</v>
      </c>
      <c r="F3922" s="41">
        <v>2085</v>
      </c>
      <c r="G3922" s="4">
        <v>15.388999999999999</v>
      </c>
      <c r="H3922" s="4">
        <v>15.837</v>
      </c>
      <c r="I3922" s="4">
        <v>16.315999999999999</v>
      </c>
      <c r="J3922" s="4">
        <v>16.715</v>
      </c>
      <c r="K3922" s="4">
        <v>16.98</v>
      </c>
      <c r="L3922" s="4">
        <v>17.268999999999998</v>
      </c>
      <c r="M3922" s="4">
        <v>17.613</v>
      </c>
      <c r="N3922" s="4">
        <v>17.959</v>
      </c>
      <c r="O3922" s="4">
        <v>18.343</v>
      </c>
      <c r="P3922" s="4">
        <v>18.736999999999998</v>
      </c>
      <c r="Q3922" s="4">
        <v>19.157</v>
      </c>
      <c r="R3922" s="4">
        <v>19.477</v>
      </c>
      <c r="S3922" s="4">
        <v>19.420000000000002</v>
      </c>
      <c r="T3922" s="4">
        <v>18.922000000000001</v>
      </c>
      <c r="U3922" s="4">
        <v>17.794</v>
      </c>
      <c r="V3922" s="4">
        <v>15.45</v>
      </c>
      <c r="W3922" s="4">
        <v>12.417999999999999</v>
      </c>
      <c r="X3922" s="4">
        <v>8.69</v>
      </c>
      <c r="Y3922" s="4">
        <v>4.6790000000000003</v>
      </c>
      <c r="Z3922" s="4">
        <v>1.5980000000000001</v>
      </c>
      <c r="AA3922" s="4">
        <v>0.36899999999999999</v>
      </c>
    </row>
    <row r="3923" spans="1:27" s="6" customFormat="1" x14ac:dyDescent="0.3">
      <c r="A3923" s="40">
        <v>3922</v>
      </c>
      <c r="B3923" s="18" t="s">
        <v>323</v>
      </c>
      <c r="C3923" s="43" t="s">
        <v>262</v>
      </c>
      <c r="D3923" s="41"/>
      <c r="E3923" s="41">
        <v>740</v>
      </c>
      <c r="F3923" s="41">
        <v>2090</v>
      </c>
      <c r="G3923" s="4">
        <v>14.901999999999999</v>
      </c>
      <c r="H3923" s="4">
        <v>15.332000000000001</v>
      </c>
      <c r="I3923" s="4">
        <v>15.797000000000001</v>
      </c>
      <c r="J3923" s="4">
        <v>16.132000000000001</v>
      </c>
      <c r="K3923" s="4">
        <v>16.395</v>
      </c>
      <c r="L3923" s="4">
        <v>16.670000000000002</v>
      </c>
      <c r="M3923" s="4">
        <v>17.023</v>
      </c>
      <c r="N3923" s="4">
        <v>17.422999999999998</v>
      </c>
      <c r="O3923" s="4">
        <v>17.797000000000001</v>
      </c>
      <c r="P3923" s="4">
        <v>18.175999999999998</v>
      </c>
      <c r="Q3923" s="4">
        <v>18.529</v>
      </c>
      <c r="R3923" s="4">
        <v>18.861000000000001</v>
      </c>
      <c r="S3923" s="4">
        <v>19.026</v>
      </c>
      <c r="T3923" s="4">
        <v>18.699000000000002</v>
      </c>
      <c r="U3923" s="4">
        <v>17.745999999999999</v>
      </c>
      <c r="V3923" s="4">
        <v>15.938000000000001</v>
      </c>
      <c r="W3923" s="4">
        <v>12.747999999999999</v>
      </c>
      <c r="X3923" s="4">
        <v>8.8960000000000008</v>
      </c>
      <c r="Y3923" s="4">
        <v>4.9580000000000002</v>
      </c>
      <c r="Z3923" s="4">
        <v>1.8959999999999999</v>
      </c>
      <c r="AA3923" s="4">
        <v>0.43</v>
      </c>
    </row>
    <row r="3924" spans="1:27" s="6" customFormat="1" x14ac:dyDescent="0.3">
      <c r="A3924" s="40">
        <v>3923</v>
      </c>
      <c r="B3924" s="18" t="s">
        <v>323</v>
      </c>
      <c r="C3924" s="43" t="s">
        <v>262</v>
      </c>
      <c r="D3924" s="41"/>
      <c r="E3924" s="41">
        <v>740</v>
      </c>
      <c r="F3924" s="41">
        <v>2095</v>
      </c>
      <c r="G3924" s="4">
        <v>14.423</v>
      </c>
      <c r="H3924" s="4">
        <v>14.849</v>
      </c>
      <c r="I3924" s="4">
        <v>15.292999999999999</v>
      </c>
      <c r="J3924" s="4">
        <v>15.628</v>
      </c>
      <c r="K3924" s="4">
        <v>15.837999999999999</v>
      </c>
      <c r="L3924" s="4">
        <v>16.109000000000002</v>
      </c>
      <c r="M3924" s="4">
        <v>16.446000000000002</v>
      </c>
      <c r="N3924" s="4">
        <v>16.849</v>
      </c>
      <c r="O3924" s="4">
        <v>17.274999999999999</v>
      </c>
      <c r="P3924" s="4">
        <v>17.646000000000001</v>
      </c>
      <c r="Q3924" s="4">
        <v>17.986999999999998</v>
      </c>
      <c r="R3924" s="4">
        <v>18.263000000000002</v>
      </c>
      <c r="S3924" s="4">
        <v>18.457999999999998</v>
      </c>
      <c r="T3924" s="4">
        <v>18.370999999999999</v>
      </c>
      <c r="U3924" s="4">
        <v>17.611999999999998</v>
      </c>
      <c r="V3924" s="4">
        <v>15.996</v>
      </c>
      <c r="W3924" s="4">
        <v>13.272</v>
      </c>
      <c r="X3924" s="4">
        <v>9.2569999999999997</v>
      </c>
      <c r="Y3924" s="4">
        <v>5.173</v>
      </c>
      <c r="Z3924" s="4">
        <v>2.0609999999999999</v>
      </c>
      <c r="AA3924" s="4">
        <v>0.52100000000000002</v>
      </c>
    </row>
    <row r="3925" spans="1:27" s="6" customFormat="1" x14ac:dyDescent="0.3">
      <c r="A3925" s="40">
        <v>3924</v>
      </c>
      <c r="B3925" s="18" t="s">
        <v>323</v>
      </c>
      <c r="C3925" s="43" t="s">
        <v>262</v>
      </c>
      <c r="D3925" s="41"/>
      <c r="E3925" s="41">
        <v>740</v>
      </c>
      <c r="F3925" s="41">
        <v>2100</v>
      </c>
      <c r="G3925" s="4">
        <v>13.975</v>
      </c>
      <c r="H3925" s="4">
        <v>14.375999999999999</v>
      </c>
      <c r="I3925" s="4">
        <v>14.816000000000001</v>
      </c>
      <c r="J3925" s="4">
        <v>15.141</v>
      </c>
      <c r="K3925" s="4">
        <v>15.36</v>
      </c>
      <c r="L3925" s="4">
        <v>15.58</v>
      </c>
      <c r="M3925" s="4">
        <v>15.906000000000001</v>
      </c>
      <c r="N3925" s="4">
        <v>16.288</v>
      </c>
      <c r="O3925" s="4">
        <v>16.716000000000001</v>
      </c>
      <c r="P3925" s="4">
        <v>17.138999999999999</v>
      </c>
      <c r="Q3925" s="4">
        <v>17.475000000000001</v>
      </c>
      <c r="R3925" s="4">
        <v>17.747</v>
      </c>
      <c r="S3925" s="4">
        <v>17.898</v>
      </c>
      <c r="T3925" s="4">
        <v>17.861999999999998</v>
      </c>
      <c r="U3925" s="4">
        <v>17.364999999999998</v>
      </c>
      <c r="V3925" s="4">
        <v>15.962999999999999</v>
      </c>
      <c r="W3925" s="4">
        <v>13.438000000000001</v>
      </c>
      <c r="X3925" s="4">
        <v>9.7650000000000006</v>
      </c>
      <c r="Y3925" s="4">
        <v>5.4829999999999997</v>
      </c>
      <c r="Z3925" s="4">
        <v>2.2040000000000002</v>
      </c>
      <c r="AA3925" s="4">
        <v>0.59299999999999997</v>
      </c>
    </row>
    <row r="3926" spans="1:27" s="6" customFormat="1" x14ac:dyDescent="0.3">
      <c r="A3926" s="40">
        <v>3925</v>
      </c>
      <c r="B3926" s="18" t="s">
        <v>323</v>
      </c>
      <c r="C3926" s="43" t="s">
        <v>263</v>
      </c>
      <c r="D3926" s="41"/>
      <c r="E3926" s="41">
        <v>858</v>
      </c>
      <c r="F3926" s="41">
        <v>2015</v>
      </c>
      <c r="G3926" s="4">
        <v>117.857</v>
      </c>
      <c r="H3926" s="4">
        <v>119.49</v>
      </c>
      <c r="I3926" s="4">
        <v>122.108</v>
      </c>
      <c r="J3926" s="4">
        <v>126.60599999999999</v>
      </c>
      <c r="K3926" s="4">
        <v>128.46100000000001</v>
      </c>
      <c r="L3926" s="4">
        <v>120.11499999999999</v>
      </c>
      <c r="M3926" s="4">
        <v>112.018</v>
      </c>
      <c r="N3926" s="4">
        <v>119.624</v>
      </c>
      <c r="O3926" s="4">
        <v>113.08</v>
      </c>
      <c r="P3926" s="4">
        <v>103.316</v>
      </c>
      <c r="Q3926" s="4">
        <v>104.455</v>
      </c>
      <c r="R3926" s="4">
        <v>98.882999999999996</v>
      </c>
      <c r="S3926" s="4">
        <v>85.6</v>
      </c>
      <c r="T3926" s="4">
        <v>76.814999999999998</v>
      </c>
      <c r="U3926" s="4">
        <v>66.106999999999999</v>
      </c>
      <c r="V3926" s="4">
        <v>56.831000000000003</v>
      </c>
      <c r="W3926" s="4">
        <v>47.731999999999999</v>
      </c>
      <c r="X3926" s="4">
        <v>33.066000000000003</v>
      </c>
      <c r="Y3926" s="4">
        <v>16.491</v>
      </c>
      <c r="Z3926" s="4">
        <v>5.4630000000000001</v>
      </c>
      <c r="AA3926" s="4">
        <v>1.0369999999999999</v>
      </c>
    </row>
    <row r="3927" spans="1:27" s="6" customFormat="1" x14ac:dyDescent="0.3">
      <c r="A3927" s="40">
        <v>3926</v>
      </c>
      <c r="B3927" s="18" t="s">
        <v>323</v>
      </c>
      <c r="C3927" s="43" t="s">
        <v>263</v>
      </c>
      <c r="D3927" s="41"/>
      <c r="E3927" s="41">
        <v>858</v>
      </c>
      <c r="F3927" s="41">
        <v>2020</v>
      </c>
      <c r="G3927" s="4">
        <v>115.675</v>
      </c>
      <c r="H3927" s="4">
        <v>117.169</v>
      </c>
      <c r="I3927" s="4">
        <v>118.879</v>
      </c>
      <c r="J3927" s="4">
        <v>121.455</v>
      </c>
      <c r="K3927" s="4">
        <v>125.367</v>
      </c>
      <c r="L3927" s="4">
        <v>126.90300000000001</v>
      </c>
      <c r="M3927" s="4">
        <v>118.878</v>
      </c>
      <c r="N3927" s="4">
        <v>111.06</v>
      </c>
      <c r="O3927" s="4">
        <v>118.53400000000001</v>
      </c>
      <c r="P3927" s="4">
        <v>111.807</v>
      </c>
      <c r="Q3927" s="4">
        <v>101.621</v>
      </c>
      <c r="R3927" s="4">
        <v>101.93600000000001</v>
      </c>
      <c r="S3927" s="4">
        <v>95.42</v>
      </c>
      <c r="T3927" s="4">
        <v>80.998000000000005</v>
      </c>
      <c r="U3927" s="4">
        <v>70.492999999999995</v>
      </c>
      <c r="V3927" s="4">
        <v>57.817999999999998</v>
      </c>
      <c r="W3927" s="4">
        <v>46.225000000000001</v>
      </c>
      <c r="X3927" s="4">
        <v>34.555</v>
      </c>
      <c r="Y3927" s="4">
        <v>20.016999999999999</v>
      </c>
      <c r="Z3927" s="4">
        <v>7.6369999999999996</v>
      </c>
      <c r="AA3927" s="4">
        <v>1.4159999999999999</v>
      </c>
    </row>
    <row r="3928" spans="1:27" s="6" customFormat="1" x14ac:dyDescent="0.3">
      <c r="A3928" s="40">
        <v>3927</v>
      </c>
      <c r="B3928" s="18" t="s">
        <v>323</v>
      </c>
      <c r="C3928" s="43" t="s">
        <v>263</v>
      </c>
      <c r="D3928" s="41"/>
      <c r="E3928" s="41">
        <v>858</v>
      </c>
      <c r="F3928" s="41">
        <v>2025</v>
      </c>
      <c r="G3928" s="4">
        <v>113.416</v>
      </c>
      <c r="H3928" s="4">
        <v>115.005</v>
      </c>
      <c r="I3928" s="4">
        <v>116.569</v>
      </c>
      <c r="J3928" s="4">
        <v>118.242</v>
      </c>
      <c r="K3928" s="4">
        <v>120.245</v>
      </c>
      <c r="L3928" s="4">
        <v>123.83799999999999</v>
      </c>
      <c r="M3928" s="4">
        <v>125.667</v>
      </c>
      <c r="N3928" s="4">
        <v>117.919</v>
      </c>
      <c r="O3928" s="4">
        <v>110.05800000000001</v>
      </c>
      <c r="P3928" s="4">
        <v>117.26900000000001</v>
      </c>
      <c r="Q3928" s="4">
        <v>110.077</v>
      </c>
      <c r="R3928" s="4">
        <v>99.284999999999997</v>
      </c>
      <c r="S3928" s="4">
        <v>98.567999999999998</v>
      </c>
      <c r="T3928" s="4">
        <v>90.590999999999994</v>
      </c>
      <c r="U3928" s="4">
        <v>74.69</v>
      </c>
      <c r="V3928" s="4">
        <v>62.079000000000001</v>
      </c>
      <c r="W3928" s="4">
        <v>47.453000000000003</v>
      </c>
      <c r="X3928" s="4">
        <v>33.838000000000001</v>
      </c>
      <c r="Y3928" s="4">
        <v>21.184000000000001</v>
      </c>
      <c r="Z3928" s="4">
        <v>9.3930000000000007</v>
      </c>
      <c r="AA3928" s="4">
        <v>2.0009999999999999</v>
      </c>
    </row>
    <row r="3929" spans="1:27" s="6" customFormat="1" x14ac:dyDescent="0.3">
      <c r="A3929" s="40">
        <v>3928</v>
      </c>
      <c r="B3929" s="18" t="s">
        <v>323</v>
      </c>
      <c r="C3929" s="43" t="s">
        <v>263</v>
      </c>
      <c r="D3929" s="41"/>
      <c r="E3929" s="41">
        <v>858</v>
      </c>
      <c r="F3929" s="41">
        <v>2030</v>
      </c>
      <c r="G3929" s="4">
        <v>110.354</v>
      </c>
      <c r="H3929" s="4">
        <v>112.765</v>
      </c>
      <c r="I3929" s="4">
        <v>114.416</v>
      </c>
      <c r="J3929" s="4">
        <v>115.946</v>
      </c>
      <c r="K3929" s="4">
        <v>117.05</v>
      </c>
      <c r="L3929" s="4">
        <v>118.74299999999999</v>
      </c>
      <c r="M3929" s="4">
        <v>122.63200000000001</v>
      </c>
      <c r="N3929" s="4">
        <v>124.712</v>
      </c>
      <c r="O3929" s="4">
        <v>116.917</v>
      </c>
      <c r="P3929" s="4">
        <v>108.92100000000001</v>
      </c>
      <c r="Q3929" s="4">
        <v>115.554</v>
      </c>
      <c r="R3929" s="4">
        <v>107.697</v>
      </c>
      <c r="S3929" s="4">
        <v>96.191000000000003</v>
      </c>
      <c r="T3929" s="4">
        <v>93.87</v>
      </c>
      <c r="U3929" s="4">
        <v>83.930999999999997</v>
      </c>
      <c r="V3929" s="4">
        <v>66.213999999999999</v>
      </c>
      <c r="W3929" s="4">
        <v>51.4</v>
      </c>
      <c r="X3929" s="4">
        <v>35.119999999999997</v>
      </c>
      <c r="Y3929" s="4">
        <v>21.010999999999999</v>
      </c>
      <c r="Z3929" s="4">
        <v>10.074</v>
      </c>
      <c r="AA3929" s="4">
        <v>2.5590000000000002</v>
      </c>
    </row>
    <row r="3930" spans="1:27" s="6" customFormat="1" x14ac:dyDescent="0.3">
      <c r="A3930" s="40">
        <v>3929</v>
      </c>
      <c r="B3930" s="18" t="s">
        <v>323</v>
      </c>
      <c r="C3930" s="43" t="s">
        <v>263</v>
      </c>
      <c r="D3930" s="41"/>
      <c r="E3930" s="41">
        <v>858</v>
      </c>
      <c r="F3930" s="41">
        <v>2035</v>
      </c>
      <c r="G3930" s="4">
        <v>106.48399999999999</v>
      </c>
      <c r="H3930" s="4">
        <v>109.71899999999999</v>
      </c>
      <c r="I3930" s="4">
        <v>112.184</v>
      </c>
      <c r="J3930" s="4">
        <v>113.804</v>
      </c>
      <c r="K3930" s="4">
        <v>114.77200000000001</v>
      </c>
      <c r="L3930" s="4">
        <v>115.57299999999999</v>
      </c>
      <c r="M3930" s="4">
        <v>117.57299999999999</v>
      </c>
      <c r="N3930" s="4">
        <v>121.715</v>
      </c>
      <c r="O3930" s="4">
        <v>123.715</v>
      </c>
      <c r="P3930" s="4">
        <v>115.77800000000001</v>
      </c>
      <c r="Q3930" s="4">
        <v>107.38800000000001</v>
      </c>
      <c r="R3930" s="4">
        <v>113.20099999999999</v>
      </c>
      <c r="S3930" s="4">
        <v>104.54900000000001</v>
      </c>
      <c r="T3930" s="4">
        <v>91.876000000000005</v>
      </c>
      <c r="U3930" s="4">
        <v>87.355999999999995</v>
      </c>
      <c r="V3930" s="4">
        <v>74.893000000000001</v>
      </c>
      <c r="W3930" s="4">
        <v>55.290999999999997</v>
      </c>
      <c r="X3930" s="4">
        <v>38.453000000000003</v>
      </c>
      <c r="Y3930" s="4">
        <v>22.085999999999999</v>
      </c>
      <c r="Z3930" s="4">
        <v>10.132999999999999</v>
      </c>
      <c r="AA3930" s="4">
        <v>2.8849999999999998</v>
      </c>
    </row>
    <row r="3931" spans="1:27" s="6" customFormat="1" x14ac:dyDescent="0.3">
      <c r="A3931" s="40">
        <v>3930</v>
      </c>
      <c r="B3931" s="18" t="s">
        <v>323</v>
      </c>
      <c r="C3931" s="43" t="s">
        <v>263</v>
      </c>
      <c r="D3931" s="41"/>
      <c r="E3931" s="41">
        <v>858</v>
      </c>
      <c r="F3931" s="41">
        <v>2040</v>
      </c>
      <c r="G3931" s="4">
        <v>102.702</v>
      </c>
      <c r="H3931" s="4">
        <v>105.86499999999999</v>
      </c>
      <c r="I3931" s="4">
        <v>109.14700000000001</v>
      </c>
      <c r="J3931" s="4">
        <v>111.584</v>
      </c>
      <c r="K3931" s="4">
        <v>112.648</v>
      </c>
      <c r="L3931" s="4">
        <v>113.313</v>
      </c>
      <c r="M3931" s="4">
        <v>114.43</v>
      </c>
      <c r="N3931" s="4">
        <v>116.699</v>
      </c>
      <c r="O3931" s="4">
        <v>120.77200000000001</v>
      </c>
      <c r="P3931" s="4">
        <v>122.58</v>
      </c>
      <c r="Q3931" s="4">
        <v>114.245</v>
      </c>
      <c r="R3931" s="4">
        <v>105.306</v>
      </c>
      <c r="S3931" s="4">
        <v>110.102</v>
      </c>
      <c r="T3931" s="4">
        <v>100.154</v>
      </c>
      <c r="U3931" s="4">
        <v>85.855000000000004</v>
      </c>
      <c r="V3931" s="4">
        <v>78.421000000000006</v>
      </c>
      <c r="W3931" s="4">
        <v>63.052</v>
      </c>
      <c r="X3931" s="4">
        <v>41.802999999999997</v>
      </c>
      <c r="Y3931" s="4">
        <v>24.486999999999998</v>
      </c>
      <c r="Z3931" s="4">
        <v>10.802</v>
      </c>
      <c r="AA3931" s="4">
        <v>3.0249999999999999</v>
      </c>
    </row>
    <row r="3932" spans="1:27" s="6" customFormat="1" x14ac:dyDescent="0.3">
      <c r="A3932" s="40">
        <v>3931</v>
      </c>
      <c r="B3932" s="18" t="s">
        <v>323</v>
      </c>
      <c r="C3932" s="43" t="s">
        <v>263</v>
      </c>
      <c r="D3932" s="41"/>
      <c r="E3932" s="41">
        <v>858</v>
      </c>
      <c r="F3932" s="41">
        <v>2045</v>
      </c>
      <c r="G3932" s="4">
        <v>99.555000000000007</v>
      </c>
      <c r="H3932" s="4">
        <v>102.096</v>
      </c>
      <c r="I3932" s="4">
        <v>105.29900000000001</v>
      </c>
      <c r="J3932" s="4">
        <v>108.556</v>
      </c>
      <c r="K3932" s="4">
        <v>110.44199999999999</v>
      </c>
      <c r="L3932" s="4">
        <v>111.209</v>
      </c>
      <c r="M3932" s="4">
        <v>112.19499999999999</v>
      </c>
      <c r="N3932" s="4">
        <v>113.59</v>
      </c>
      <c r="O3932" s="4">
        <v>115.81399999999999</v>
      </c>
      <c r="P3932" s="4">
        <v>119.71299999999999</v>
      </c>
      <c r="Q3932" s="4">
        <v>121.05800000000001</v>
      </c>
      <c r="R3932" s="4">
        <v>112.17100000000001</v>
      </c>
      <c r="S3932" s="4">
        <v>102.59699999999999</v>
      </c>
      <c r="T3932" s="4">
        <v>105.76900000000001</v>
      </c>
      <c r="U3932" s="4">
        <v>93.983000000000004</v>
      </c>
      <c r="V3932" s="4">
        <v>77.528000000000006</v>
      </c>
      <c r="W3932" s="4">
        <v>66.558999999999997</v>
      </c>
      <c r="X3932" s="4">
        <v>48.173000000000002</v>
      </c>
      <c r="Y3932" s="4">
        <v>26.963999999999999</v>
      </c>
      <c r="Z3932" s="4">
        <v>12.151999999999999</v>
      </c>
      <c r="AA3932" s="4">
        <v>3.274</v>
      </c>
    </row>
    <row r="3933" spans="1:27" s="6" customFormat="1" x14ac:dyDescent="0.3">
      <c r="A3933" s="40">
        <v>3932</v>
      </c>
      <c r="B3933" s="18" t="s">
        <v>323</v>
      </c>
      <c r="C3933" s="43" t="s">
        <v>263</v>
      </c>
      <c r="D3933" s="41"/>
      <c r="E3933" s="41">
        <v>858</v>
      </c>
      <c r="F3933" s="41">
        <v>2050</v>
      </c>
      <c r="G3933" s="4">
        <v>96.843999999999994</v>
      </c>
      <c r="H3933" s="4">
        <v>98.959000000000003</v>
      </c>
      <c r="I3933" s="4">
        <v>101.538</v>
      </c>
      <c r="J3933" s="4">
        <v>104.721</v>
      </c>
      <c r="K3933" s="4">
        <v>107.429</v>
      </c>
      <c r="L3933" s="4">
        <v>109.01900000000001</v>
      </c>
      <c r="M3933" s="4">
        <v>110.11</v>
      </c>
      <c r="N3933" s="4">
        <v>111.383</v>
      </c>
      <c r="O3933" s="4">
        <v>112.753</v>
      </c>
      <c r="P3933" s="4">
        <v>114.837</v>
      </c>
      <c r="Q3933" s="4">
        <v>118.30200000000001</v>
      </c>
      <c r="R3933" s="4">
        <v>119.003</v>
      </c>
      <c r="S3933" s="4">
        <v>109.479</v>
      </c>
      <c r="T3933" s="4">
        <v>98.805999999999997</v>
      </c>
      <c r="U3933" s="4">
        <v>99.638000000000005</v>
      </c>
      <c r="V3933" s="4">
        <v>85.344999999999999</v>
      </c>
      <c r="W3933" s="4">
        <v>66.301000000000002</v>
      </c>
      <c r="X3933" s="4">
        <v>51.36</v>
      </c>
      <c r="Y3933" s="4">
        <v>31.459</v>
      </c>
      <c r="Z3933" s="4">
        <v>13.576000000000001</v>
      </c>
      <c r="AA3933" s="4">
        <v>3.7229999999999999</v>
      </c>
    </row>
    <row r="3934" spans="1:27" s="6" customFormat="1" x14ac:dyDescent="0.3">
      <c r="A3934" s="40">
        <v>3933</v>
      </c>
      <c r="B3934" s="18" t="s">
        <v>323</v>
      </c>
      <c r="C3934" s="43" t="s">
        <v>263</v>
      </c>
      <c r="D3934" s="41"/>
      <c r="E3934" s="41">
        <v>858</v>
      </c>
      <c r="F3934" s="41">
        <v>2055</v>
      </c>
      <c r="G3934" s="4">
        <v>94.168000000000006</v>
      </c>
      <c r="H3934" s="4">
        <v>96.286000000000001</v>
      </c>
      <c r="I3934" s="4">
        <v>98.435000000000002</v>
      </c>
      <c r="J3934" s="4">
        <v>100.99299999999999</v>
      </c>
      <c r="K3934" s="4">
        <v>103.657</v>
      </c>
      <c r="L3934" s="4">
        <v>106.08499999999999</v>
      </c>
      <c r="M3934" s="4">
        <v>107.985</v>
      </c>
      <c r="N3934" s="4">
        <v>109.35</v>
      </c>
      <c r="O3934" s="4">
        <v>110.601</v>
      </c>
      <c r="P3934" s="4">
        <v>111.85299999999999</v>
      </c>
      <c r="Q3934" s="4">
        <v>113.55800000000001</v>
      </c>
      <c r="R3934" s="4">
        <v>116.413</v>
      </c>
      <c r="S3934" s="4">
        <v>116.345</v>
      </c>
      <c r="T3934" s="4">
        <v>105.70699999999999</v>
      </c>
      <c r="U3934" s="4">
        <v>93.418000000000006</v>
      </c>
      <c r="V3934" s="4">
        <v>90.981999999999999</v>
      </c>
      <c r="W3934" s="4">
        <v>73.546999999999997</v>
      </c>
      <c r="X3934" s="4">
        <v>51.692999999999998</v>
      </c>
      <c r="Y3934" s="4">
        <v>33.991</v>
      </c>
      <c r="Z3934" s="4">
        <v>16.097999999999999</v>
      </c>
      <c r="AA3934" s="4">
        <v>4.2709999999999999</v>
      </c>
    </row>
    <row r="3935" spans="1:27" s="6" customFormat="1" x14ac:dyDescent="0.3">
      <c r="A3935" s="40">
        <v>3934</v>
      </c>
      <c r="B3935" s="18" t="s">
        <v>323</v>
      </c>
      <c r="C3935" s="43" t="s">
        <v>263</v>
      </c>
      <c r="D3935" s="41"/>
      <c r="E3935" s="41">
        <v>858</v>
      </c>
      <c r="F3935" s="41">
        <v>2060</v>
      </c>
      <c r="G3935" s="4">
        <v>91.453999999999994</v>
      </c>
      <c r="H3935" s="4">
        <v>93.641999999999996</v>
      </c>
      <c r="I3935" s="4">
        <v>95.790999999999997</v>
      </c>
      <c r="J3935" s="4">
        <v>97.921999999999997</v>
      </c>
      <c r="K3935" s="4">
        <v>99.991</v>
      </c>
      <c r="L3935" s="4">
        <v>102.393</v>
      </c>
      <c r="M3935" s="4">
        <v>105.11199999999999</v>
      </c>
      <c r="N3935" s="4">
        <v>107.274</v>
      </c>
      <c r="O3935" s="4">
        <v>108.623</v>
      </c>
      <c r="P3935" s="4">
        <v>109.771</v>
      </c>
      <c r="Q3935" s="4">
        <v>110.679</v>
      </c>
      <c r="R3935" s="4">
        <v>111.858</v>
      </c>
      <c r="S3935" s="4">
        <v>113.994</v>
      </c>
      <c r="T3935" s="4">
        <v>112.62</v>
      </c>
      <c r="U3935" s="4">
        <v>100.316</v>
      </c>
      <c r="V3935" s="4">
        <v>85.751999999999995</v>
      </c>
      <c r="W3935" s="4">
        <v>78.994</v>
      </c>
      <c r="X3935" s="4">
        <v>57.932000000000002</v>
      </c>
      <c r="Y3935" s="4">
        <v>34.674999999999997</v>
      </c>
      <c r="Z3935" s="4">
        <v>17.690999999999999</v>
      </c>
      <c r="AA3935" s="4">
        <v>5.1509999999999998</v>
      </c>
    </row>
    <row r="3936" spans="1:27" s="6" customFormat="1" x14ac:dyDescent="0.3">
      <c r="A3936" s="40">
        <v>3935</v>
      </c>
      <c r="B3936" s="18" t="s">
        <v>323</v>
      </c>
      <c r="C3936" s="43" t="s">
        <v>263</v>
      </c>
      <c r="D3936" s="41"/>
      <c r="E3936" s="41">
        <v>858</v>
      </c>
      <c r="F3936" s="41">
        <v>2065</v>
      </c>
      <c r="G3936" s="4">
        <v>88.712000000000003</v>
      </c>
      <c r="H3936" s="4">
        <v>90.959000000000003</v>
      </c>
      <c r="I3936" s="4">
        <v>93.174999999999997</v>
      </c>
      <c r="J3936" s="4">
        <v>95.308999999999997</v>
      </c>
      <c r="K3936" s="4">
        <v>96.980999999999995</v>
      </c>
      <c r="L3936" s="4">
        <v>98.805000000000007</v>
      </c>
      <c r="M3936" s="4">
        <v>101.483</v>
      </c>
      <c r="N3936" s="4">
        <v>104.452</v>
      </c>
      <c r="O3936" s="4">
        <v>106.6</v>
      </c>
      <c r="P3936" s="4">
        <v>107.857</v>
      </c>
      <c r="Q3936" s="4">
        <v>108.694</v>
      </c>
      <c r="R3936" s="4">
        <v>109.134</v>
      </c>
      <c r="S3936" s="4">
        <v>109.69799999999999</v>
      </c>
      <c r="T3936" s="4">
        <v>110.6</v>
      </c>
      <c r="U3936" s="4">
        <v>107.252</v>
      </c>
      <c r="V3936" s="4">
        <v>92.558999999999997</v>
      </c>
      <c r="W3936" s="4">
        <v>74.986999999999995</v>
      </c>
      <c r="X3936" s="4">
        <v>62.841999999999999</v>
      </c>
      <c r="Y3936" s="4">
        <v>39.375</v>
      </c>
      <c r="Z3936" s="4">
        <v>18.352</v>
      </c>
      <c r="AA3936" s="4">
        <v>5.9169999999999998</v>
      </c>
    </row>
    <row r="3937" spans="1:27" s="6" customFormat="1" x14ac:dyDescent="0.3">
      <c r="A3937" s="40">
        <v>3936</v>
      </c>
      <c r="B3937" s="18" t="s">
        <v>323</v>
      </c>
      <c r="C3937" s="43" t="s">
        <v>263</v>
      </c>
      <c r="D3937" s="41"/>
      <c r="E3937" s="41">
        <v>858</v>
      </c>
      <c r="F3937" s="41">
        <v>2070</v>
      </c>
      <c r="G3937" s="4">
        <v>86.037999999999997</v>
      </c>
      <c r="H3937" s="4">
        <v>88.251999999999995</v>
      </c>
      <c r="I3937" s="4">
        <v>90.524000000000001</v>
      </c>
      <c r="J3937" s="4">
        <v>92.727000000000004</v>
      </c>
      <c r="K3937" s="4">
        <v>94.426000000000002</v>
      </c>
      <c r="L3937" s="4">
        <v>95.869</v>
      </c>
      <c r="M3937" s="4">
        <v>97.956999999999994</v>
      </c>
      <c r="N3937" s="4">
        <v>100.872</v>
      </c>
      <c r="O3937" s="4">
        <v>103.83199999999999</v>
      </c>
      <c r="P3937" s="4">
        <v>105.89700000000001</v>
      </c>
      <c r="Q3937" s="4">
        <v>106.869</v>
      </c>
      <c r="R3937" s="4">
        <v>107.283</v>
      </c>
      <c r="S3937" s="4">
        <v>107.182</v>
      </c>
      <c r="T3937" s="4">
        <v>106.66200000000001</v>
      </c>
      <c r="U3937" s="4">
        <v>105.67100000000001</v>
      </c>
      <c r="V3937" s="4">
        <v>99.441999999999993</v>
      </c>
      <c r="W3937" s="4">
        <v>81.495999999999995</v>
      </c>
      <c r="X3937" s="4">
        <v>60.228000000000002</v>
      </c>
      <c r="Y3937" s="4">
        <v>43.264000000000003</v>
      </c>
      <c r="Z3937" s="4">
        <v>21.187000000000001</v>
      </c>
      <c r="AA3937" s="4">
        <v>6.4429999999999996</v>
      </c>
    </row>
    <row r="3938" spans="1:27" s="6" customFormat="1" x14ac:dyDescent="0.3">
      <c r="A3938" s="40">
        <v>3937</v>
      </c>
      <c r="B3938" s="18" t="s">
        <v>323</v>
      </c>
      <c r="C3938" s="43" t="s">
        <v>263</v>
      </c>
      <c r="D3938" s="41"/>
      <c r="E3938" s="41">
        <v>858</v>
      </c>
      <c r="F3938" s="41">
        <v>2075</v>
      </c>
      <c r="G3938" s="4">
        <v>83.536000000000001</v>
      </c>
      <c r="H3938" s="4">
        <v>85.605999999999995</v>
      </c>
      <c r="I3938" s="4">
        <v>87.841999999999999</v>
      </c>
      <c r="J3938" s="4">
        <v>90.105999999999995</v>
      </c>
      <c r="K3938" s="4">
        <v>91.903999999999996</v>
      </c>
      <c r="L3938" s="4">
        <v>93.387</v>
      </c>
      <c r="M3938" s="4">
        <v>95.08</v>
      </c>
      <c r="N3938" s="4">
        <v>97.394000000000005</v>
      </c>
      <c r="O3938" s="4">
        <v>100.307</v>
      </c>
      <c r="P3938" s="4">
        <v>103.191</v>
      </c>
      <c r="Q3938" s="4">
        <v>104.995</v>
      </c>
      <c r="R3938" s="4">
        <v>105.581</v>
      </c>
      <c r="S3938" s="4">
        <v>105.512</v>
      </c>
      <c r="T3938" s="4">
        <v>104.43600000000001</v>
      </c>
      <c r="U3938" s="4">
        <v>102.23</v>
      </c>
      <c r="V3938" s="4">
        <v>98.438999999999993</v>
      </c>
      <c r="W3938" s="4">
        <v>88.153999999999996</v>
      </c>
      <c r="X3938" s="4">
        <v>66.088999999999999</v>
      </c>
      <c r="Y3938" s="4">
        <v>42.017000000000003</v>
      </c>
      <c r="Z3938" s="4">
        <v>23.690999999999999</v>
      </c>
      <c r="AA3938" s="4">
        <v>7.5289999999999999</v>
      </c>
    </row>
    <row r="3939" spans="1:27" s="6" customFormat="1" x14ac:dyDescent="0.3">
      <c r="A3939" s="40">
        <v>3938</v>
      </c>
      <c r="B3939" s="18" t="s">
        <v>323</v>
      </c>
      <c r="C3939" s="43" t="s">
        <v>263</v>
      </c>
      <c r="D3939" s="41"/>
      <c r="E3939" s="41">
        <v>858</v>
      </c>
      <c r="F3939" s="41">
        <v>2080</v>
      </c>
      <c r="G3939" s="4">
        <v>81.393000000000001</v>
      </c>
      <c r="H3939" s="4">
        <v>83.134</v>
      </c>
      <c r="I3939" s="4">
        <v>85.227999999999994</v>
      </c>
      <c r="J3939" s="4">
        <v>87.454999999999998</v>
      </c>
      <c r="K3939" s="4">
        <v>89.340999999999994</v>
      </c>
      <c r="L3939" s="4">
        <v>90.938999999999993</v>
      </c>
      <c r="M3939" s="4">
        <v>92.656000000000006</v>
      </c>
      <c r="N3939" s="4">
        <v>94.563999999999993</v>
      </c>
      <c r="O3939" s="4">
        <v>96.879000000000005</v>
      </c>
      <c r="P3939" s="4">
        <v>99.728999999999999</v>
      </c>
      <c r="Q3939" s="4">
        <v>102.375</v>
      </c>
      <c r="R3939" s="4">
        <v>103.82599999999999</v>
      </c>
      <c r="S3939" s="4">
        <v>103.979</v>
      </c>
      <c r="T3939" s="4">
        <v>103.014</v>
      </c>
      <c r="U3939" s="4">
        <v>100.396</v>
      </c>
      <c r="V3939" s="4">
        <v>95.655000000000001</v>
      </c>
      <c r="W3939" s="4">
        <v>87.825999999999993</v>
      </c>
      <c r="X3939" s="4">
        <v>72.150000000000006</v>
      </c>
      <c r="Y3939" s="4">
        <v>46.697000000000003</v>
      </c>
      <c r="Z3939" s="4">
        <v>23.402999999999999</v>
      </c>
      <c r="AA3939" s="4">
        <v>8.7309999999999999</v>
      </c>
    </row>
    <row r="3940" spans="1:27" s="6" customFormat="1" x14ac:dyDescent="0.3">
      <c r="A3940" s="40">
        <v>3939</v>
      </c>
      <c r="B3940" s="18" t="s">
        <v>323</v>
      </c>
      <c r="C3940" s="43" t="s">
        <v>263</v>
      </c>
      <c r="D3940" s="41"/>
      <c r="E3940" s="41">
        <v>858</v>
      </c>
      <c r="F3940" s="41">
        <v>2085</v>
      </c>
      <c r="G3940" s="4">
        <v>79.349000000000004</v>
      </c>
      <c r="H3940" s="4">
        <v>81.024000000000001</v>
      </c>
      <c r="I3940" s="4">
        <v>82.786000000000001</v>
      </c>
      <c r="J3940" s="4">
        <v>84.869</v>
      </c>
      <c r="K3940" s="4">
        <v>86.745000000000005</v>
      </c>
      <c r="L3940" s="4">
        <v>88.445999999999998</v>
      </c>
      <c r="M3940" s="4">
        <v>90.266000000000005</v>
      </c>
      <c r="N3940" s="4">
        <v>92.180999999999997</v>
      </c>
      <c r="O3940" s="4">
        <v>94.094999999999999</v>
      </c>
      <c r="P3940" s="4">
        <v>96.358999999999995</v>
      </c>
      <c r="Q3940" s="4">
        <v>98.998999999999995</v>
      </c>
      <c r="R3940" s="4">
        <v>101.32299999999999</v>
      </c>
      <c r="S3940" s="4">
        <v>102.38200000000001</v>
      </c>
      <c r="T3940" s="4">
        <v>101.718</v>
      </c>
      <c r="U3940" s="4">
        <v>99.319000000000003</v>
      </c>
      <c r="V3940" s="4">
        <v>94.347999999999999</v>
      </c>
      <c r="W3940" s="4">
        <v>85.891000000000005</v>
      </c>
      <c r="X3940" s="4">
        <v>72.552000000000007</v>
      </c>
      <c r="Y3940" s="4">
        <v>51.654000000000003</v>
      </c>
      <c r="Z3940" s="4">
        <v>26.483000000000001</v>
      </c>
      <c r="AA3940" s="4">
        <v>9.2379999999999995</v>
      </c>
    </row>
    <row r="3941" spans="1:27" s="6" customFormat="1" x14ac:dyDescent="0.3">
      <c r="A3941" s="40">
        <v>3940</v>
      </c>
      <c r="B3941" s="18" t="s">
        <v>323</v>
      </c>
      <c r="C3941" s="43" t="s">
        <v>263</v>
      </c>
      <c r="D3941" s="41"/>
      <c r="E3941" s="41">
        <v>858</v>
      </c>
      <c r="F3941" s="41">
        <v>2090</v>
      </c>
      <c r="G3941" s="4">
        <v>77.251000000000005</v>
      </c>
      <c r="H3941" s="4">
        <v>79.007999999999996</v>
      </c>
      <c r="I3941" s="4">
        <v>80.700999999999993</v>
      </c>
      <c r="J3941" s="4">
        <v>82.453999999999994</v>
      </c>
      <c r="K3941" s="4">
        <v>84.218000000000004</v>
      </c>
      <c r="L3941" s="4">
        <v>85.924999999999997</v>
      </c>
      <c r="M3941" s="4">
        <v>87.828000000000003</v>
      </c>
      <c r="N3941" s="4">
        <v>89.831000000000003</v>
      </c>
      <c r="O3941" s="4">
        <v>91.756</v>
      </c>
      <c r="P3941" s="4">
        <v>93.629000000000005</v>
      </c>
      <c r="Q3941" s="4">
        <v>95.709000000000003</v>
      </c>
      <c r="R3941" s="4">
        <v>98.066000000000003</v>
      </c>
      <c r="S3941" s="4">
        <v>100.03400000000001</v>
      </c>
      <c r="T3941" s="4">
        <v>100.339</v>
      </c>
      <c r="U3941" s="4">
        <v>98.337999999999994</v>
      </c>
      <c r="V3941" s="4">
        <v>93.722999999999999</v>
      </c>
      <c r="W3941" s="4">
        <v>85.233999999999995</v>
      </c>
      <c r="X3941" s="4">
        <v>71.591999999999999</v>
      </c>
      <c r="Y3941" s="4">
        <v>52.613</v>
      </c>
      <c r="Z3941" s="4">
        <v>29.817</v>
      </c>
      <c r="AA3941" s="4">
        <v>10.555</v>
      </c>
    </row>
    <row r="3942" spans="1:27" s="6" customFormat="1" x14ac:dyDescent="0.3">
      <c r="A3942" s="40">
        <v>3941</v>
      </c>
      <c r="B3942" s="18" t="s">
        <v>323</v>
      </c>
      <c r="C3942" s="43" t="s">
        <v>263</v>
      </c>
      <c r="D3942" s="41"/>
      <c r="E3942" s="41">
        <v>858</v>
      </c>
      <c r="F3942" s="41">
        <v>2095</v>
      </c>
      <c r="G3942" s="4">
        <v>75.343000000000004</v>
      </c>
      <c r="H3942" s="4">
        <v>76.94</v>
      </c>
      <c r="I3942" s="4">
        <v>78.712000000000003</v>
      </c>
      <c r="J3942" s="4">
        <v>80.399000000000001</v>
      </c>
      <c r="K3942" s="4">
        <v>81.858000000000004</v>
      </c>
      <c r="L3942" s="4">
        <v>83.468000000000004</v>
      </c>
      <c r="M3942" s="4">
        <v>85.361000000000004</v>
      </c>
      <c r="N3942" s="4">
        <v>87.436000000000007</v>
      </c>
      <c r="O3942" s="4">
        <v>89.448999999999998</v>
      </c>
      <c r="P3942" s="4">
        <v>91.337000000000003</v>
      </c>
      <c r="Q3942" s="4">
        <v>93.048000000000002</v>
      </c>
      <c r="R3942" s="4">
        <v>94.882000000000005</v>
      </c>
      <c r="S3942" s="4">
        <v>96.929000000000002</v>
      </c>
      <c r="T3942" s="4">
        <v>98.209000000000003</v>
      </c>
      <c r="U3942" s="4">
        <v>97.26</v>
      </c>
      <c r="V3942" s="4">
        <v>93.165000000000006</v>
      </c>
      <c r="W3942" s="4">
        <v>85.174999999999997</v>
      </c>
      <c r="X3942" s="4">
        <v>71.674999999999997</v>
      </c>
      <c r="Y3942" s="4">
        <v>52.585999999999999</v>
      </c>
      <c r="Z3942" s="4">
        <v>30.925000000000001</v>
      </c>
      <c r="AA3942" s="4">
        <v>12.271000000000001</v>
      </c>
    </row>
    <row r="3943" spans="1:27" s="6" customFormat="1" x14ac:dyDescent="0.3">
      <c r="A3943" s="40">
        <v>3942</v>
      </c>
      <c r="B3943" s="18" t="s">
        <v>323</v>
      </c>
      <c r="C3943" s="43" t="s">
        <v>263</v>
      </c>
      <c r="D3943" s="41"/>
      <c r="E3943" s="41">
        <v>858</v>
      </c>
      <c r="F3943" s="41">
        <v>2100</v>
      </c>
      <c r="G3943" s="4">
        <v>73.373000000000005</v>
      </c>
      <c r="H3943" s="4">
        <v>75.061000000000007</v>
      </c>
      <c r="I3943" s="4">
        <v>76.671000000000006</v>
      </c>
      <c r="J3943" s="4">
        <v>78.438000000000002</v>
      </c>
      <c r="K3943" s="4">
        <v>79.858999999999995</v>
      </c>
      <c r="L3943" s="4">
        <v>81.177999999999997</v>
      </c>
      <c r="M3943" s="4">
        <v>82.956000000000003</v>
      </c>
      <c r="N3943" s="4">
        <v>85.007000000000005</v>
      </c>
      <c r="O3943" s="4">
        <v>87.090999999999994</v>
      </c>
      <c r="P3943" s="4">
        <v>89.073999999999998</v>
      </c>
      <c r="Q3943" s="4">
        <v>90.819000000000003</v>
      </c>
      <c r="R3943" s="4">
        <v>92.314999999999998</v>
      </c>
      <c r="S3943" s="4">
        <v>93.882999999999996</v>
      </c>
      <c r="T3943" s="4">
        <v>95.311999999999998</v>
      </c>
      <c r="U3943" s="4">
        <v>95.43</v>
      </c>
      <c r="V3943" s="4">
        <v>92.494</v>
      </c>
      <c r="W3943" s="4">
        <v>85.153000000000006</v>
      </c>
      <c r="X3943" s="4">
        <v>72.251999999999995</v>
      </c>
      <c r="Y3943" s="4">
        <v>53.334000000000003</v>
      </c>
      <c r="Z3943" s="4">
        <v>31.495000000000001</v>
      </c>
      <c r="AA3943" s="4">
        <v>13.528</v>
      </c>
    </row>
    <row r="3944" spans="1:27" s="6" customFormat="1" x14ac:dyDescent="0.3">
      <c r="A3944" s="40">
        <v>3943</v>
      </c>
      <c r="B3944" s="18" t="s">
        <v>323</v>
      </c>
      <c r="C3944" s="43" t="s">
        <v>264</v>
      </c>
      <c r="D3944" s="41"/>
      <c r="E3944" s="41">
        <v>862</v>
      </c>
      <c r="F3944" s="41">
        <v>2015</v>
      </c>
      <c r="G3944" s="4">
        <v>1454.1849999999999</v>
      </c>
      <c r="H3944" s="4">
        <v>1439.0719999999999</v>
      </c>
      <c r="I3944" s="4">
        <v>1404.7829999999999</v>
      </c>
      <c r="J3944" s="4">
        <v>1368.029</v>
      </c>
      <c r="K3944" s="4">
        <v>1352.5540000000001</v>
      </c>
      <c r="L3944" s="4">
        <v>1327.5709999999999</v>
      </c>
      <c r="M3944" s="4">
        <v>1200.001</v>
      </c>
      <c r="N3944" s="4">
        <v>1085.4570000000001</v>
      </c>
      <c r="O3944" s="4">
        <v>960.59</v>
      </c>
      <c r="P3944" s="4">
        <v>933.42899999999997</v>
      </c>
      <c r="Q3944" s="4">
        <v>858.96500000000003</v>
      </c>
      <c r="R3944" s="4">
        <v>666.96400000000006</v>
      </c>
      <c r="S3944" s="4">
        <v>505.72500000000002</v>
      </c>
      <c r="T3944" s="4">
        <v>385.89299999999997</v>
      </c>
      <c r="U3944" s="4">
        <v>279.22500000000002</v>
      </c>
      <c r="V3944" s="4">
        <v>190.58699999999999</v>
      </c>
      <c r="W3944" s="4">
        <v>118.39</v>
      </c>
      <c r="X3944" s="4">
        <v>65.564999999999998</v>
      </c>
      <c r="Y3944" s="4">
        <v>31.196000000000002</v>
      </c>
      <c r="Z3944" s="4">
        <v>12.275</v>
      </c>
      <c r="AA3944" s="4">
        <v>3.4550000000000001</v>
      </c>
    </row>
    <row r="3945" spans="1:27" s="6" customFormat="1" x14ac:dyDescent="0.3">
      <c r="A3945" s="40">
        <v>3944</v>
      </c>
      <c r="B3945" s="18" t="s">
        <v>323</v>
      </c>
      <c r="C3945" s="43" t="s">
        <v>264</v>
      </c>
      <c r="D3945" s="41"/>
      <c r="E3945" s="41">
        <v>862</v>
      </c>
      <c r="F3945" s="41">
        <v>2020</v>
      </c>
      <c r="G3945" s="4">
        <v>1442.3019999999999</v>
      </c>
      <c r="H3945" s="4">
        <v>1451.604</v>
      </c>
      <c r="I3945" s="4">
        <v>1435.336</v>
      </c>
      <c r="J3945" s="4">
        <v>1398.91</v>
      </c>
      <c r="K3945" s="4">
        <v>1360.1120000000001</v>
      </c>
      <c r="L3945" s="4">
        <v>1343.5730000000001</v>
      </c>
      <c r="M3945" s="4">
        <v>1317.7950000000001</v>
      </c>
      <c r="N3945" s="4">
        <v>1190.008</v>
      </c>
      <c r="O3945" s="4">
        <v>1075.2239999999999</v>
      </c>
      <c r="P3945" s="4">
        <v>949.85</v>
      </c>
      <c r="Q3945" s="4">
        <v>919.24699999999996</v>
      </c>
      <c r="R3945" s="4">
        <v>836.51400000000001</v>
      </c>
      <c r="S3945" s="4">
        <v>637.05600000000004</v>
      </c>
      <c r="T3945" s="4">
        <v>470.23</v>
      </c>
      <c r="U3945" s="4">
        <v>342.99900000000002</v>
      </c>
      <c r="V3945" s="4">
        <v>233.184</v>
      </c>
      <c r="W3945" s="4">
        <v>147.565</v>
      </c>
      <c r="X3945" s="4">
        <v>82.888999999999996</v>
      </c>
      <c r="Y3945" s="4">
        <v>40.402999999999999</v>
      </c>
      <c r="Z3945" s="4">
        <v>16.096</v>
      </c>
      <c r="AA3945" s="4">
        <v>4.5910000000000002</v>
      </c>
    </row>
    <row r="3946" spans="1:27" s="6" customFormat="1" x14ac:dyDescent="0.3">
      <c r="A3946" s="40">
        <v>3945</v>
      </c>
      <c r="B3946" s="18" t="s">
        <v>323</v>
      </c>
      <c r="C3946" s="43" t="s">
        <v>264</v>
      </c>
      <c r="D3946" s="41"/>
      <c r="E3946" s="41">
        <v>862</v>
      </c>
      <c r="F3946" s="41">
        <v>2025</v>
      </c>
      <c r="G3946" s="4">
        <v>1416.231</v>
      </c>
      <c r="H3946" s="4">
        <v>1440.058</v>
      </c>
      <c r="I3946" s="4">
        <v>1448.4570000000001</v>
      </c>
      <c r="J3946" s="4">
        <v>1430.3510000000001</v>
      </c>
      <c r="K3946" s="4">
        <v>1392.077</v>
      </c>
      <c r="L3946" s="4">
        <v>1352.35</v>
      </c>
      <c r="M3946" s="4">
        <v>1334.982</v>
      </c>
      <c r="N3946" s="4">
        <v>1308.463</v>
      </c>
      <c r="O3946" s="4">
        <v>1180.21</v>
      </c>
      <c r="P3946" s="4">
        <v>1064.297</v>
      </c>
      <c r="Q3946" s="4">
        <v>936.30600000000004</v>
      </c>
      <c r="R3946" s="4">
        <v>896.76</v>
      </c>
      <c r="S3946" s="4">
        <v>801.53</v>
      </c>
      <c r="T3946" s="4">
        <v>595.23299999999995</v>
      </c>
      <c r="U3946" s="4">
        <v>421.06700000000001</v>
      </c>
      <c r="V3946" s="4">
        <v>289.34300000000002</v>
      </c>
      <c r="W3946" s="4">
        <v>182.61799999999999</v>
      </c>
      <c r="X3946" s="4">
        <v>104.489</v>
      </c>
      <c r="Y3946" s="4">
        <v>51.540999999999997</v>
      </c>
      <c r="Z3946" s="4">
        <v>20.943000000000001</v>
      </c>
      <c r="AA3946" s="4">
        <v>6.0449999999999999</v>
      </c>
    </row>
    <row r="3947" spans="1:27" s="6" customFormat="1" x14ac:dyDescent="0.3">
      <c r="A3947" s="40">
        <v>3946</v>
      </c>
      <c r="B3947" s="18" t="s">
        <v>323</v>
      </c>
      <c r="C3947" s="43" t="s">
        <v>264</v>
      </c>
      <c r="D3947" s="41"/>
      <c r="E3947" s="41">
        <v>862</v>
      </c>
      <c r="F3947" s="41">
        <v>2030</v>
      </c>
      <c r="G3947" s="4">
        <v>1387.5940000000001</v>
      </c>
      <c r="H3947" s="4">
        <v>1414.3389999999999</v>
      </c>
      <c r="I3947" s="4">
        <v>1437.74</v>
      </c>
      <c r="J3947" s="4">
        <v>1444.7729999999999</v>
      </c>
      <c r="K3947" s="4">
        <v>1425.088</v>
      </c>
      <c r="L3947" s="4">
        <v>1385.9870000000001</v>
      </c>
      <c r="M3947" s="4">
        <v>1345.482</v>
      </c>
      <c r="N3947" s="4">
        <v>1327.2449999999999</v>
      </c>
      <c r="O3947" s="4">
        <v>1299.412</v>
      </c>
      <c r="P3947" s="4">
        <v>1169.376</v>
      </c>
      <c r="Q3947" s="4">
        <v>1050.0170000000001</v>
      </c>
      <c r="R3947" s="4">
        <v>914.75099999999998</v>
      </c>
      <c r="S3947" s="4">
        <v>861.65300000000002</v>
      </c>
      <c r="T3947" s="4">
        <v>752.26800000000003</v>
      </c>
      <c r="U3947" s="4">
        <v>536.79399999999998</v>
      </c>
      <c r="V3947" s="4">
        <v>358.78699999999998</v>
      </c>
      <c r="W3947" s="4">
        <v>229.32499999999999</v>
      </c>
      <c r="X3947" s="4">
        <v>130.947</v>
      </c>
      <c r="Y3947" s="4">
        <v>65.69</v>
      </c>
      <c r="Z3947" s="4">
        <v>26.916</v>
      </c>
      <c r="AA3947" s="4">
        <v>7.9219999999999997</v>
      </c>
    </row>
    <row r="3948" spans="1:27" s="6" customFormat="1" x14ac:dyDescent="0.3">
      <c r="A3948" s="40">
        <v>3947</v>
      </c>
      <c r="B3948" s="18" t="s">
        <v>323</v>
      </c>
      <c r="C3948" s="43" t="s">
        <v>264</v>
      </c>
      <c r="D3948" s="41"/>
      <c r="E3948" s="41">
        <v>862</v>
      </c>
      <c r="F3948" s="41">
        <v>2035</v>
      </c>
      <c r="G3948" s="4">
        <v>1354.886</v>
      </c>
      <c r="H3948" s="4">
        <v>1385.845</v>
      </c>
      <c r="I3948" s="4">
        <v>1412.125</v>
      </c>
      <c r="J3948" s="4">
        <v>1434.212</v>
      </c>
      <c r="K3948" s="4">
        <v>1439.712</v>
      </c>
      <c r="L3948" s="4">
        <v>1419.182</v>
      </c>
      <c r="M3948" s="4">
        <v>1379.3230000000001</v>
      </c>
      <c r="N3948" s="4">
        <v>1338.049</v>
      </c>
      <c r="O3948" s="4">
        <v>1318.5119999999999</v>
      </c>
      <c r="P3948" s="4">
        <v>1288.17</v>
      </c>
      <c r="Q3948" s="4">
        <v>1154.537</v>
      </c>
      <c r="R3948" s="4">
        <v>1027.296</v>
      </c>
      <c r="S3948" s="4">
        <v>881.26300000000003</v>
      </c>
      <c r="T3948" s="4">
        <v>812.09799999999996</v>
      </c>
      <c r="U3948" s="4">
        <v>682.90899999999999</v>
      </c>
      <c r="V3948" s="4">
        <v>461.69600000000003</v>
      </c>
      <c r="W3948" s="4">
        <v>287.56799999999998</v>
      </c>
      <c r="X3948" s="4">
        <v>166.40700000000001</v>
      </c>
      <c r="Y3948" s="4">
        <v>83.2</v>
      </c>
      <c r="Z3948" s="4">
        <v>34.558999999999997</v>
      </c>
      <c r="AA3948" s="4">
        <v>10.275</v>
      </c>
    </row>
    <row r="3949" spans="1:27" s="6" customFormat="1" x14ac:dyDescent="0.3">
      <c r="A3949" s="40">
        <v>3948</v>
      </c>
      <c r="B3949" s="18" t="s">
        <v>323</v>
      </c>
      <c r="C3949" s="43" t="s">
        <v>264</v>
      </c>
      <c r="D3949" s="41"/>
      <c r="E3949" s="41">
        <v>862</v>
      </c>
      <c r="F3949" s="41">
        <v>2040</v>
      </c>
      <c r="G3949" s="4">
        <v>1321.9770000000001</v>
      </c>
      <c r="H3949" s="4">
        <v>1353.279</v>
      </c>
      <c r="I3949" s="4">
        <v>1383.7349999999999</v>
      </c>
      <c r="J3949" s="4">
        <v>1408.7550000000001</v>
      </c>
      <c r="K3949" s="4">
        <v>1429.386</v>
      </c>
      <c r="L3949" s="4">
        <v>1434.0150000000001</v>
      </c>
      <c r="M3949" s="4">
        <v>1412.711</v>
      </c>
      <c r="N3949" s="4">
        <v>1372.1010000000001</v>
      </c>
      <c r="O3949" s="4">
        <v>1329.6759999999999</v>
      </c>
      <c r="P3949" s="4">
        <v>1307.711</v>
      </c>
      <c r="Q3949" s="4">
        <v>1272.7629999999999</v>
      </c>
      <c r="R3949" s="4">
        <v>1131.087</v>
      </c>
      <c r="S3949" s="4">
        <v>992.173</v>
      </c>
      <c r="T3949" s="4">
        <v>833.89400000000001</v>
      </c>
      <c r="U3949" s="4">
        <v>741.85199999999998</v>
      </c>
      <c r="V3949" s="4">
        <v>592.59299999999996</v>
      </c>
      <c r="W3949" s="4">
        <v>374.02499999999998</v>
      </c>
      <c r="X3949" s="4">
        <v>211.09200000000001</v>
      </c>
      <c r="Y3949" s="4">
        <v>106.84699999999999</v>
      </c>
      <c r="Z3949" s="4">
        <v>44.103999999999999</v>
      </c>
      <c r="AA3949" s="4">
        <v>13.292</v>
      </c>
    </row>
    <row r="3950" spans="1:27" s="6" customFormat="1" x14ac:dyDescent="0.3">
      <c r="A3950" s="40">
        <v>3949</v>
      </c>
      <c r="B3950" s="18" t="s">
        <v>323</v>
      </c>
      <c r="C3950" s="43" t="s">
        <v>264</v>
      </c>
      <c r="D3950" s="41"/>
      <c r="E3950" s="41">
        <v>862</v>
      </c>
      <c r="F3950" s="41">
        <v>2045</v>
      </c>
      <c r="G3950" s="4">
        <v>1289.095</v>
      </c>
      <c r="H3950" s="4">
        <v>1320.4970000000001</v>
      </c>
      <c r="I3950" s="4">
        <v>1351.259</v>
      </c>
      <c r="J3950" s="4">
        <v>1380.52</v>
      </c>
      <c r="K3950" s="4">
        <v>1404.173</v>
      </c>
      <c r="L3950" s="4">
        <v>1423.954</v>
      </c>
      <c r="M3950" s="4">
        <v>1427.788</v>
      </c>
      <c r="N3950" s="4">
        <v>1405.692</v>
      </c>
      <c r="O3950" s="4">
        <v>1363.963</v>
      </c>
      <c r="P3950" s="4">
        <v>1319.3720000000001</v>
      </c>
      <c r="Q3950" s="4">
        <v>1292.961</v>
      </c>
      <c r="R3950" s="4">
        <v>1248.5419999999999</v>
      </c>
      <c r="S3950" s="4">
        <v>1095.018</v>
      </c>
      <c r="T3950" s="4">
        <v>942.36500000000001</v>
      </c>
      <c r="U3950" s="4">
        <v>766.22400000000005</v>
      </c>
      <c r="V3950" s="4">
        <v>649.09199999999998</v>
      </c>
      <c r="W3950" s="4">
        <v>484.93200000000002</v>
      </c>
      <c r="X3950" s="4">
        <v>277.59399999999999</v>
      </c>
      <c r="Y3950" s="4">
        <v>136.923</v>
      </c>
      <c r="Z3950" s="4">
        <v>57.067999999999998</v>
      </c>
      <c r="AA3950" s="4">
        <v>17.111000000000001</v>
      </c>
    </row>
    <row r="3951" spans="1:27" s="6" customFormat="1" x14ac:dyDescent="0.3">
      <c r="A3951" s="40">
        <v>3950</v>
      </c>
      <c r="B3951" s="18" t="s">
        <v>323</v>
      </c>
      <c r="C3951" s="43" t="s">
        <v>264</v>
      </c>
      <c r="D3951" s="41"/>
      <c r="E3951" s="41">
        <v>862</v>
      </c>
      <c r="F3951" s="41">
        <v>2050</v>
      </c>
      <c r="G3951" s="4">
        <v>1252.3499999999999</v>
      </c>
      <c r="H3951" s="4">
        <v>1287.7249999999999</v>
      </c>
      <c r="I3951" s="4">
        <v>1318.5630000000001</v>
      </c>
      <c r="J3951" s="4">
        <v>1348.1679999999999</v>
      </c>
      <c r="K3951" s="4">
        <v>1376.16</v>
      </c>
      <c r="L3951" s="4">
        <v>1399.008</v>
      </c>
      <c r="M3951" s="4">
        <v>1418.0239999999999</v>
      </c>
      <c r="N3951" s="4">
        <v>1421.048</v>
      </c>
      <c r="O3951" s="4">
        <v>1397.8030000000001</v>
      </c>
      <c r="P3951" s="4">
        <v>1354.001</v>
      </c>
      <c r="Q3951" s="4">
        <v>1305.373</v>
      </c>
      <c r="R3951" s="4">
        <v>1269.932</v>
      </c>
      <c r="S3951" s="4">
        <v>1211.46</v>
      </c>
      <c r="T3951" s="4">
        <v>1043.7270000000001</v>
      </c>
      <c r="U3951" s="4">
        <v>870.66099999999994</v>
      </c>
      <c r="V3951" s="4">
        <v>675.66399999999999</v>
      </c>
      <c r="W3951" s="4">
        <v>536.26</v>
      </c>
      <c r="X3951" s="4">
        <v>363.72399999999999</v>
      </c>
      <c r="Y3951" s="4">
        <v>181.852</v>
      </c>
      <c r="Z3951" s="4">
        <v>73.691000000000003</v>
      </c>
      <c r="AA3951" s="4">
        <v>22.248000000000001</v>
      </c>
    </row>
    <row r="3952" spans="1:27" s="6" customFormat="1" x14ac:dyDescent="0.3">
      <c r="A3952" s="40">
        <v>3951</v>
      </c>
      <c r="B3952" s="18" t="s">
        <v>323</v>
      </c>
      <c r="C3952" s="43" t="s">
        <v>264</v>
      </c>
      <c r="D3952" s="41"/>
      <c r="E3952" s="41">
        <v>862</v>
      </c>
      <c r="F3952" s="41">
        <v>2055</v>
      </c>
      <c r="G3952" s="4">
        <v>1216.9880000000001</v>
      </c>
      <c r="H3952" s="4">
        <v>1251.098</v>
      </c>
      <c r="I3952" s="4">
        <v>1285.9190000000001</v>
      </c>
      <c r="J3952" s="4">
        <v>1315.7</v>
      </c>
      <c r="K3952" s="4">
        <v>1344.133</v>
      </c>
      <c r="L3952" s="4">
        <v>1371.377</v>
      </c>
      <c r="M3952" s="4">
        <v>1393.5060000000001</v>
      </c>
      <c r="N3952" s="4">
        <v>1411.732</v>
      </c>
      <c r="O3952" s="4">
        <v>1413.585</v>
      </c>
      <c r="P3952" s="4">
        <v>1388.239</v>
      </c>
      <c r="Q3952" s="4">
        <v>1340.5219999999999</v>
      </c>
      <c r="R3952" s="4">
        <v>1283.6790000000001</v>
      </c>
      <c r="S3952" s="4">
        <v>1234.8820000000001</v>
      </c>
      <c r="T3952" s="4">
        <v>1158.6420000000001</v>
      </c>
      <c r="U3952" s="4">
        <v>969.39400000000001</v>
      </c>
      <c r="V3952" s="4">
        <v>773.52800000000002</v>
      </c>
      <c r="W3952" s="4">
        <v>563.41600000000005</v>
      </c>
      <c r="X3952" s="4">
        <v>406.43700000000001</v>
      </c>
      <c r="Y3952" s="4">
        <v>240.68899999999999</v>
      </c>
      <c r="Z3952" s="4">
        <v>98.673000000000002</v>
      </c>
      <c r="AA3952" s="4">
        <v>28.974</v>
      </c>
    </row>
    <row r="3953" spans="1:27" s="6" customFormat="1" x14ac:dyDescent="0.3">
      <c r="A3953" s="40">
        <v>3952</v>
      </c>
      <c r="B3953" s="18" t="s">
        <v>323</v>
      </c>
      <c r="C3953" s="43" t="s">
        <v>264</v>
      </c>
      <c r="D3953" s="41"/>
      <c r="E3953" s="41">
        <v>862</v>
      </c>
      <c r="F3953" s="41">
        <v>2060</v>
      </c>
      <c r="G3953" s="4">
        <v>1182.3889999999999</v>
      </c>
      <c r="H3953" s="4">
        <v>1215.8409999999999</v>
      </c>
      <c r="I3953" s="4">
        <v>1249.421</v>
      </c>
      <c r="J3953" s="4">
        <v>1283.2560000000001</v>
      </c>
      <c r="K3953" s="4">
        <v>1311.9680000000001</v>
      </c>
      <c r="L3953" s="4">
        <v>1339.703</v>
      </c>
      <c r="M3953" s="4">
        <v>1366.2919999999999</v>
      </c>
      <c r="N3953" s="4">
        <v>1387.6859999999999</v>
      </c>
      <c r="O3953" s="4">
        <v>1404.771</v>
      </c>
      <c r="P3953" s="4">
        <v>1404.5250000000001</v>
      </c>
      <c r="Q3953" s="4">
        <v>1375.3040000000001</v>
      </c>
      <c r="R3953" s="4">
        <v>1319.7449999999999</v>
      </c>
      <c r="S3953" s="4">
        <v>1250.7909999999999</v>
      </c>
      <c r="T3953" s="4">
        <v>1184.758</v>
      </c>
      <c r="U3953" s="4">
        <v>1081.3810000000001</v>
      </c>
      <c r="V3953" s="4">
        <v>867.24800000000005</v>
      </c>
      <c r="W3953" s="4">
        <v>650.63099999999997</v>
      </c>
      <c r="X3953" s="4">
        <v>431.23899999999998</v>
      </c>
      <c r="Y3953" s="4">
        <v>271.55700000000002</v>
      </c>
      <c r="Z3953" s="4">
        <v>131.63800000000001</v>
      </c>
      <c r="AA3953" s="4">
        <v>38.823</v>
      </c>
    </row>
    <row r="3954" spans="1:27" s="6" customFormat="1" x14ac:dyDescent="0.3">
      <c r="A3954" s="40">
        <v>3953</v>
      </c>
      <c r="B3954" s="18" t="s">
        <v>323</v>
      </c>
      <c r="C3954" s="43" t="s">
        <v>264</v>
      </c>
      <c r="D3954" s="41"/>
      <c r="E3954" s="41">
        <v>862</v>
      </c>
      <c r="F3954" s="41">
        <v>2065</v>
      </c>
      <c r="G3954" s="4">
        <v>1150.5450000000001</v>
      </c>
      <c r="H3954" s="4">
        <v>1181.3409999999999</v>
      </c>
      <c r="I3954" s="4">
        <v>1214.29</v>
      </c>
      <c r="J3954" s="4">
        <v>1246.954</v>
      </c>
      <c r="K3954" s="4">
        <v>1279.807</v>
      </c>
      <c r="L3954" s="4">
        <v>1307.8689999999999</v>
      </c>
      <c r="M3954" s="4">
        <v>1335.019</v>
      </c>
      <c r="N3954" s="4">
        <v>1360.914</v>
      </c>
      <c r="O3954" s="4">
        <v>1381.248</v>
      </c>
      <c r="P3954" s="4">
        <v>1396.3219999999999</v>
      </c>
      <c r="Q3954" s="4">
        <v>1392.2750000000001</v>
      </c>
      <c r="R3954" s="4">
        <v>1355.444</v>
      </c>
      <c r="S3954" s="4">
        <v>1288.374</v>
      </c>
      <c r="T3954" s="4">
        <v>1203.548</v>
      </c>
      <c r="U3954" s="4">
        <v>1110.7829999999999</v>
      </c>
      <c r="V3954" s="4">
        <v>973.721</v>
      </c>
      <c r="W3954" s="4">
        <v>735.41800000000001</v>
      </c>
      <c r="X3954" s="4">
        <v>502.65899999999999</v>
      </c>
      <c r="Y3954" s="4">
        <v>290.80700000000002</v>
      </c>
      <c r="Z3954" s="4">
        <v>149.685</v>
      </c>
      <c r="AA3954" s="4">
        <v>52.222000000000001</v>
      </c>
    </row>
    <row r="3955" spans="1:27" s="6" customFormat="1" x14ac:dyDescent="0.3">
      <c r="A3955" s="40">
        <v>3954</v>
      </c>
      <c r="B3955" s="18" t="s">
        <v>323</v>
      </c>
      <c r="C3955" s="43" t="s">
        <v>264</v>
      </c>
      <c r="D3955" s="41"/>
      <c r="E3955" s="41">
        <v>862</v>
      </c>
      <c r="F3955" s="41">
        <v>2070</v>
      </c>
      <c r="G3955" s="4">
        <v>1120.6500000000001</v>
      </c>
      <c r="H3955" s="4">
        <v>1149.58</v>
      </c>
      <c r="I3955" s="4">
        <v>1179.8979999999999</v>
      </c>
      <c r="J3955" s="4">
        <v>1212.001</v>
      </c>
      <c r="K3955" s="4">
        <v>1243.7719999999999</v>
      </c>
      <c r="L3955" s="4">
        <v>1276.0340000000001</v>
      </c>
      <c r="M3955" s="4">
        <v>1303.548</v>
      </c>
      <c r="N3955" s="4">
        <v>1330.067</v>
      </c>
      <c r="O3955" s="4">
        <v>1354.9829999999999</v>
      </c>
      <c r="P3955" s="4">
        <v>1373.4649999999999</v>
      </c>
      <c r="Q3955" s="4">
        <v>1384.9269999999999</v>
      </c>
      <c r="R3955" s="4">
        <v>1373.576</v>
      </c>
      <c r="S3955" s="4">
        <v>1325.6110000000001</v>
      </c>
      <c r="T3955" s="4">
        <v>1243.204</v>
      </c>
      <c r="U3955" s="4">
        <v>1133.357</v>
      </c>
      <c r="V3955" s="4">
        <v>1006.579</v>
      </c>
      <c r="W3955" s="4">
        <v>832.50099999999998</v>
      </c>
      <c r="X3955" s="4">
        <v>573.72799999999995</v>
      </c>
      <c r="Y3955" s="4">
        <v>342.48099999999999</v>
      </c>
      <c r="Z3955" s="4">
        <v>161.857</v>
      </c>
      <c r="AA3955" s="4">
        <v>62.506</v>
      </c>
    </row>
    <row r="3956" spans="1:27" s="6" customFormat="1" x14ac:dyDescent="0.3">
      <c r="A3956" s="40">
        <v>3955</v>
      </c>
      <c r="B3956" s="18" t="s">
        <v>323</v>
      </c>
      <c r="C3956" s="43" t="s">
        <v>264</v>
      </c>
      <c r="D3956" s="41"/>
      <c r="E3956" s="41">
        <v>862</v>
      </c>
      <c r="F3956" s="41">
        <v>2075</v>
      </c>
      <c r="G3956" s="4">
        <v>1091.8820000000001</v>
      </c>
      <c r="H3956" s="4">
        <v>1119.7619999999999</v>
      </c>
      <c r="I3956" s="4">
        <v>1148.2429999999999</v>
      </c>
      <c r="J3956" s="4">
        <v>1177.7860000000001</v>
      </c>
      <c r="K3956" s="4">
        <v>1209.0809999999999</v>
      </c>
      <c r="L3956" s="4">
        <v>1240.296</v>
      </c>
      <c r="M3956" s="4">
        <v>1272.068</v>
      </c>
      <c r="N3956" s="4">
        <v>1299.0029999999999</v>
      </c>
      <c r="O3956" s="4">
        <v>1324.6289999999999</v>
      </c>
      <c r="P3956" s="4">
        <v>1347.8489999999999</v>
      </c>
      <c r="Q3956" s="4">
        <v>1363.0160000000001</v>
      </c>
      <c r="R3956" s="4">
        <v>1367.6579999999999</v>
      </c>
      <c r="S3956" s="4">
        <v>1345.636</v>
      </c>
      <c r="T3956" s="4">
        <v>1282.5309999999999</v>
      </c>
      <c r="U3956" s="4">
        <v>1175.537</v>
      </c>
      <c r="V3956" s="4">
        <v>1033.213</v>
      </c>
      <c r="W3956" s="4">
        <v>867.34</v>
      </c>
      <c r="X3956" s="4">
        <v>655.61</v>
      </c>
      <c r="Y3956" s="4">
        <v>394.88099999999997</v>
      </c>
      <c r="Z3956" s="4">
        <v>192.488</v>
      </c>
      <c r="AA3956" s="4">
        <v>70.216999999999999</v>
      </c>
    </row>
    <row r="3957" spans="1:27" s="6" customFormat="1" x14ac:dyDescent="0.3">
      <c r="A3957" s="40">
        <v>3956</v>
      </c>
      <c r="B3957" s="18" t="s">
        <v>323</v>
      </c>
      <c r="C3957" s="43" t="s">
        <v>264</v>
      </c>
      <c r="D3957" s="41"/>
      <c r="E3957" s="41">
        <v>862</v>
      </c>
      <c r="F3957" s="41">
        <v>2080</v>
      </c>
      <c r="G3957" s="4">
        <v>1063.9469999999999</v>
      </c>
      <c r="H3957" s="4">
        <v>1091.059</v>
      </c>
      <c r="I3957" s="4">
        <v>1118.53</v>
      </c>
      <c r="J3957" s="4">
        <v>1146.3009999999999</v>
      </c>
      <c r="K3957" s="4">
        <v>1175.096</v>
      </c>
      <c r="L3957" s="4">
        <v>1205.8920000000001</v>
      </c>
      <c r="M3957" s="4">
        <v>1236.6679999999999</v>
      </c>
      <c r="N3957" s="4">
        <v>1267.9159999999999</v>
      </c>
      <c r="O3957" s="4">
        <v>1294.0319999999999</v>
      </c>
      <c r="P3957" s="4">
        <v>1318.117</v>
      </c>
      <c r="Q3957" s="4">
        <v>1338.3</v>
      </c>
      <c r="R3957" s="4">
        <v>1347.287</v>
      </c>
      <c r="S3957" s="4">
        <v>1341.999</v>
      </c>
      <c r="T3957" s="4">
        <v>1305.174</v>
      </c>
      <c r="U3957" s="4">
        <v>1217.4659999999999</v>
      </c>
      <c r="V3957" s="4">
        <v>1077.8019999999999</v>
      </c>
      <c r="W3957" s="4">
        <v>896.98599999999999</v>
      </c>
      <c r="X3957" s="4">
        <v>689.33500000000004</v>
      </c>
      <c r="Y3957" s="4">
        <v>455.79399999999998</v>
      </c>
      <c r="Z3957" s="4">
        <v>224.16399999999999</v>
      </c>
      <c r="AA3957" s="4">
        <v>83.159000000000006</v>
      </c>
    </row>
    <row r="3958" spans="1:27" s="6" customFormat="1" x14ac:dyDescent="0.3">
      <c r="A3958" s="40">
        <v>3957</v>
      </c>
      <c r="B3958" s="18" t="s">
        <v>323</v>
      </c>
      <c r="C3958" s="43" t="s">
        <v>264</v>
      </c>
      <c r="D3958" s="41"/>
      <c r="E3958" s="41">
        <v>862</v>
      </c>
      <c r="F3958" s="41">
        <v>2085</v>
      </c>
      <c r="G3958" s="4">
        <v>1037.3920000000001</v>
      </c>
      <c r="H3958" s="4">
        <v>1063.1869999999999</v>
      </c>
      <c r="I3958" s="4">
        <v>1089.9169999999999</v>
      </c>
      <c r="J3958" s="4">
        <v>1116.7460000000001</v>
      </c>
      <c r="K3958" s="4">
        <v>1143.846</v>
      </c>
      <c r="L3958" s="4">
        <v>1172.1869999999999</v>
      </c>
      <c r="M3958" s="4">
        <v>1202.595</v>
      </c>
      <c r="N3958" s="4">
        <v>1232.883</v>
      </c>
      <c r="O3958" s="4">
        <v>1263.395</v>
      </c>
      <c r="P3958" s="4">
        <v>1288.1220000000001</v>
      </c>
      <c r="Q3958" s="4">
        <v>1309.454</v>
      </c>
      <c r="R3958" s="4">
        <v>1324.0340000000001</v>
      </c>
      <c r="S3958" s="4">
        <v>1324.046</v>
      </c>
      <c r="T3958" s="4">
        <v>1304.7329999999999</v>
      </c>
      <c r="U3958" s="4">
        <v>1243.556</v>
      </c>
      <c r="V3958" s="4">
        <v>1122.308</v>
      </c>
      <c r="W3958" s="4">
        <v>942.46199999999999</v>
      </c>
      <c r="X3958" s="4">
        <v>719.30100000000004</v>
      </c>
      <c r="Y3958" s="4">
        <v>484.05900000000003</v>
      </c>
      <c r="Z3958" s="4">
        <v>261.40800000000002</v>
      </c>
      <c r="AA3958" s="4">
        <v>98.453999999999994</v>
      </c>
    </row>
    <row r="3959" spans="1:27" s="6" customFormat="1" x14ac:dyDescent="0.3">
      <c r="A3959" s="40">
        <v>3958</v>
      </c>
      <c r="B3959" s="18" t="s">
        <v>323</v>
      </c>
      <c r="C3959" s="43" t="s">
        <v>264</v>
      </c>
      <c r="D3959" s="41"/>
      <c r="E3959" s="41">
        <v>862</v>
      </c>
      <c r="F3959" s="41">
        <v>2090</v>
      </c>
      <c r="G3959" s="4">
        <v>1011.097</v>
      </c>
      <c r="H3959" s="4">
        <v>1036.692</v>
      </c>
      <c r="I3959" s="4">
        <v>1062.144</v>
      </c>
      <c r="J3959" s="4">
        <v>1088.2840000000001</v>
      </c>
      <c r="K3959" s="4">
        <v>1114.5060000000001</v>
      </c>
      <c r="L3959" s="4">
        <v>1141.1959999999999</v>
      </c>
      <c r="M3959" s="4">
        <v>1169.184</v>
      </c>
      <c r="N3959" s="4">
        <v>1199.172</v>
      </c>
      <c r="O3959" s="4">
        <v>1228.7860000000001</v>
      </c>
      <c r="P3959" s="4">
        <v>1258.057</v>
      </c>
      <c r="Q3959" s="4">
        <v>1280.3040000000001</v>
      </c>
      <c r="R3959" s="4">
        <v>1296.6210000000001</v>
      </c>
      <c r="S3959" s="4">
        <v>1303.0999999999999</v>
      </c>
      <c r="T3959" s="4">
        <v>1290.202</v>
      </c>
      <c r="U3959" s="4">
        <v>1247.559</v>
      </c>
      <c r="V3959" s="4">
        <v>1152.3900000000001</v>
      </c>
      <c r="W3959" s="4">
        <v>988.32799999999997</v>
      </c>
      <c r="X3959" s="4">
        <v>762.53700000000003</v>
      </c>
      <c r="Y3959" s="4">
        <v>510.30099999999999</v>
      </c>
      <c r="Z3959" s="4">
        <v>280.65199999999999</v>
      </c>
      <c r="AA3959" s="4">
        <v>116.8</v>
      </c>
    </row>
    <row r="3960" spans="1:27" s="6" customFormat="1" x14ac:dyDescent="0.3">
      <c r="A3960" s="40">
        <v>3959</v>
      </c>
      <c r="B3960" s="18" t="s">
        <v>323</v>
      </c>
      <c r="C3960" s="43" t="s">
        <v>264</v>
      </c>
      <c r="D3960" s="41"/>
      <c r="E3960" s="41">
        <v>862</v>
      </c>
      <c r="F3960" s="41">
        <v>2095</v>
      </c>
      <c r="G3960" s="4">
        <v>987.18200000000002</v>
      </c>
      <c r="H3960" s="4">
        <v>1010.454</v>
      </c>
      <c r="I3960" s="4">
        <v>1035.7380000000001</v>
      </c>
      <c r="J3960" s="4">
        <v>1060.6590000000001</v>
      </c>
      <c r="K3960" s="4">
        <v>1086.2550000000001</v>
      </c>
      <c r="L3960" s="4">
        <v>1112.1089999999999</v>
      </c>
      <c r="M3960" s="4">
        <v>1138.491</v>
      </c>
      <c r="N3960" s="4">
        <v>1166.0909999999999</v>
      </c>
      <c r="O3960" s="4">
        <v>1195.4829999999999</v>
      </c>
      <c r="P3960" s="4">
        <v>1223.99</v>
      </c>
      <c r="Q3960" s="4">
        <v>1251.0170000000001</v>
      </c>
      <c r="R3960" s="4">
        <v>1268.7950000000001</v>
      </c>
      <c r="S3960" s="4">
        <v>1277.885</v>
      </c>
      <c r="T3960" s="4">
        <v>1272.5039999999999</v>
      </c>
      <c r="U3960" s="4">
        <v>1237.807</v>
      </c>
      <c r="V3960" s="4">
        <v>1161.8779999999999</v>
      </c>
      <c r="W3960" s="4">
        <v>1021.721</v>
      </c>
      <c r="X3960" s="4">
        <v>806.63300000000004</v>
      </c>
      <c r="Y3960" s="4">
        <v>546.52700000000004</v>
      </c>
      <c r="Z3960" s="4">
        <v>299.17899999999997</v>
      </c>
      <c r="AA3960" s="4">
        <v>130.79</v>
      </c>
    </row>
    <row r="3961" spans="1:27" s="6" customFormat="1" x14ac:dyDescent="0.3">
      <c r="A3961" s="40">
        <v>3960</v>
      </c>
      <c r="B3961" s="18" t="s">
        <v>323</v>
      </c>
      <c r="C3961" s="43" t="s">
        <v>264</v>
      </c>
      <c r="D3961" s="41"/>
      <c r="E3961" s="41">
        <v>862</v>
      </c>
      <c r="F3961" s="41">
        <v>2100</v>
      </c>
      <c r="G3961" s="4">
        <v>965.00900000000001</v>
      </c>
      <c r="H3961" s="4">
        <v>986.59400000000005</v>
      </c>
      <c r="I3961" s="4">
        <v>1009.587</v>
      </c>
      <c r="J3961" s="4">
        <v>1034.3889999999999</v>
      </c>
      <c r="K3961" s="4">
        <v>1058.829</v>
      </c>
      <c r="L3961" s="4">
        <v>1084.0920000000001</v>
      </c>
      <c r="M3961" s="4">
        <v>1109.6659999999999</v>
      </c>
      <c r="N3961" s="4">
        <v>1135.7139999999999</v>
      </c>
      <c r="O3961" s="4">
        <v>1162.7950000000001</v>
      </c>
      <c r="P3961" s="4">
        <v>1191.191</v>
      </c>
      <c r="Q3961" s="4">
        <v>1217.7070000000001</v>
      </c>
      <c r="R3961" s="4">
        <v>1240.7460000000001</v>
      </c>
      <c r="S3961" s="4">
        <v>1252.1089999999999</v>
      </c>
      <c r="T3961" s="4">
        <v>1250.423</v>
      </c>
      <c r="U3961" s="4">
        <v>1224.761</v>
      </c>
      <c r="V3961" s="4">
        <v>1158.3520000000001</v>
      </c>
      <c r="W3961" s="4">
        <v>1037.011</v>
      </c>
      <c r="X3961" s="4">
        <v>841.19299999999998</v>
      </c>
      <c r="Y3961" s="4">
        <v>584.22199999999998</v>
      </c>
      <c r="Z3961" s="4">
        <v>324.23700000000002</v>
      </c>
      <c r="AA3961" s="4">
        <v>143.60499999999999</v>
      </c>
    </row>
    <row r="3962" spans="1:27" s="6" customFormat="1" x14ac:dyDescent="0.3">
      <c r="A3962" s="40">
        <v>3961</v>
      </c>
      <c r="B3962" s="18" t="s">
        <v>323</v>
      </c>
      <c r="C3962" s="19" t="s">
        <v>265</v>
      </c>
      <c r="D3962" s="41">
        <v>27</v>
      </c>
      <c r="E3962" s="41">
        <v>905</v>
      </c>
      <c r="F3962" s="41">
        <v>2015</v>
      </c>
      <c r="G3962" s="4">
        <v>10653.148999999999</v>
      </c>
      <c r="H3962" s="4">
        <v>11172.290999999999</v>
      </c>
      <c r="I3962" s="4">
        <v>11028.834000000001</v>
      </c>
      <c r="J3962" s="4">
        <v>11452.213</v>
      </c>
      <c r="K3962" s="4">
        <v>12438.628000000001</v>
      </c>
      <c r="L3962" s="4">
        <v>12233.833000000001</v>
      </c>
      <c r="M3962" s="4">
        <v>11816.915999999999</v>
      </c>
      <c r="N3962" s="4">
        <v>11270.682000000001</v>
      </c>
      <c r="O3962" s="4">
        <v>11235.757</v>
      </c>
      <c r="P3962" s="4">
        <v>11555.305</v>
      </c>
      <c r="Q3962" s="4">
        <v>12454.571</v>
      </c>
      <c r="R3962" s="4">
        <v>12280.491</v>
      </c>
      <c r="S3962" s="4">
        <v>10938.884</v>
      </c>
      <c r="T3962" s="4">
        <v>9266.5580000000009</v>
      </c>
      <c r="U3962" s="4">
        <v>6795.0709999999999</v>
      </c>
      <c r="V3962" s="4">
        <v>4982.9260000000004</v>
      </c>
      <c r="W3962" s="4">
        <v>3768.7860000000001</v>
      </c>
      <c r="X3962" s="4">
        <v>2727.9</v>
      </c>
      <c r="Y3962" s="4">
        <v>1327.287</v>
      </c>
      <c r="Z3962" s="4">
        <v>382.47699999999998</v>
      </c>
      <c r="AA3962" s="4">
        <v>57.101999999999997</v>
      </c>
    </row>
    <row r="3963" spans="1:27" s="6" customFormat="1" x14ac:dyDescent="0.3">
      <c r="A3963" s="40">
        <v>3962</v>
      </c>
      <c r="B3963" s="18" t="s">
        <v>323</v>
      </c>
      <c r="C3963" s="19" t="s">
        <v>265</v>
      </c>
      <c r="D3963" s="41">
        <v>27</v>
      </c>
      <c r="E3963" s="41">
        <v>905</v>
      </c>
      <c r="F3963" s="41">
        <v>2020</v>
      </c>
      <c r="G3963" s="4">
        <v>11119.957</v>
      </c>
      <c r="H3963" s="4">
        <v>10740.302</v>
      </c>
      <c r="I3963" s="4">
        <v>11270.694</v>
      </c>
      <c r="J3963" s="4">
        <v>11349.957</v>
      </c>
      <c r="K3963" s="4">
        <v>11970.249</v>
      </c>
      <c r="L3963" s="4">
        <v>12906.279</v>
      </c>
      <c r="M3963" s="4">
        <v>12561.505999999999</v>
      </c>
      <c r="N3963" s="4">
        <v>12018.058999999999</v>
      </c>
      <c r="O3963" s="4">
        <v>11370.3</v>
      </c>
      <c r="P3963" s="4">
        <v>11243.779</v>
      </c>
      <c r="Q3963" s="4">
        <v>11465.572</v>
      </c>
      <c r="R3963" s="4">
        <v>12247.04</v>
      </c>
      <c r="S3963" s="4">
        <v>11955.216</v>
      </c>
      <c r="T3963" s="4">
        <v>10489.358</v>
      </c>
      <c r="U3963" s="4">
        <v>8664.1049999999996</v>
      </c>
      <c r="V3963" s="4">
        <v>6087.0730000000003</v>
      </c>
      <c r="W3963" s="4">
        <v>4133.777</v>
      </c>
      <c r="X3963" s="4">
        <v>2690.6210000000001</v>
      </c>
      <c r="Y3963" s="4">
        <v>1467.7049999999999</v>
      </c>
      <c r="Z3963" s="4">
        <v>451.18299999999999</v>
      </c>
      <c r="AA3963" s="4">
        <v>72.325000000000003</v>
      </c>
    </row>
    <row r="3964" spans="1:27" s="6" customFormat="1" x14ac:dyDescent="0.3">
      <c r="A3964" s="40">
        <v>3963</v>
      </c>
      <c r="B3964" s="18" t="s">
        <v>323</v>
      </c>
      <c r="C3964" s="19" t="s">
        <v>265</v>
      </c>
      <c r="D3964" s="41">
        <v>27</v>
      </c>
      <c r="E3964" s="41">
        <v>905</v>
      </c>
      <c r="F3964" s="41">
        <v>2025</v>
      </c>
      <c r="G3964" s="4">
        <v>11538.746999999999</v>
      </c>
      <c r="H3964" s="4">
        <v>11211.083000000001</v>
      </c>
      <c r="I3964" s="4">
        <v>10842.200999999999</v>
      </c>
      <c r="J3964" s="4">
        <v>11607.057000000001</v>
      </c>
      <c r="K3964" s="4">
        <v>11894.656000000001</v>
      </c>
      <c r="L3964" s="4">
        <v>12463.556</v>
      </c>
      <c r="M3964" s="4">
        <v>13250.601000000001</v>
      </c>
      <c r="N3964" s="4">
        <v>12773.338</v>
      </c>
      <c r="O3964" s="4">
        <v>12124.73</v>
      </c>
      <c r="P3964" s="4">
        <v>11387.817999999999</v>
      </c>
      <c r="Q3964" s="4">
        <v>11170.398999999999</v>
      </c>
      <c r="R3964" s="4">
        <v>11293.13</v>
      </c>
      <c r="S3964" s="4">
        <v>11946.941999999999</v>
      </c>
      <c r="T3964" s="4">
        <v>11497.689</v>
      </c>
      <c r="U3964" s="4">
        <v>9852.1180000000004</v>
      </c>
      <c r="V3964" s="4">
        <v>7816.5230000000001</v>
      </c>
      <c r="W3964" s="4">
        <v>5106.0860000000002</v>
      </c>
      <c r="X3964" s="4">
        <v>3000.982</v>
      </c>
      <c r="Y3964" s="4">
        <v>1478.9939999999999</v>
      </c>
      <c r="Z3964" s="4">
        <v>509.21800000000002</v>
      </c>
      <c r="AA3964" s="4">
        <v>87.045000000000002</v>
      </c>
    </row>
    <row r="3965" spans="1:27" s="6" customFormat="1" x14ac:dyDescent="0.3">
      <c r="A3965" s="40">
        <v>3964</v>
      </c>
      <c r="B3965" s="18" t="s">
        <v>323</v>
      </c>
      <c r="C3965" s="19" t="s">
        <v>265</v>
      </c>
      <c r="D3965" s="41">
        <v>27</v>
      </c>
      <c r="E3965" s="41">
        <v>905</v>
      </c>
      <c r="F3965" s="41">
        <v>2030</v>
      </c>
      <c r="G3965" s="4">
        <v>11715.550999999999</v>
      </c>
      <c r="H3965" s="4">
        <v>11633.866</v>
      </c>
      <c r="I3965" s="4">
        <v>11315.975</v>
      </c>
      <c r="J3965" s="4">
        <v>11194.108</v>
      </c>
      <c r="K3965" s="4">
        <v>12177.753000000001</v>
      </c>
      <c r="L3965" s="4">
        <v>12412.692999999999</v>
      </c>
      <c r="M3965" s="4">
        <v>12827.677</v>
      </c>
      <c r="N3965" s="4">
        <v>13473.888999999999</v>
      </c>
      <c r="O3965" s="4">
        <v>12887.192999999999</v>
      </c>
      <c r="P3965" s="4">
        <v>12146.88</v>
      </c>
      <c r="Q3965" s="4">
        <v>11324.558999999999</v>
      </c>
      <c r="R3965" s="4">
        <v>11018.689</v>
      </c>
      <c r="S3965" s="4">
        <v>11039.398999999999</v>
      </c>
      <c r="T3965" s="4">
        <v>11523.67</v>
      </c>
      <c r="U3965" s="4">
        <v>10846.782999999999</v>
      </c>
      <c r="V3965" s="4">
        <v>8948.9230000000007</v>
      </c>
      <c r="W3965" s="4">
        <v>6626.5829999999996</v>
      </c>
      <c r="X3965" s="4">
        <v>3767.3890000000001</v>
      </c>
      <c r="Y3965" s="4">
        <v>1683.7139999999999</v>
      </c>
      <c r="Z3965" s="4">
        <v>523.78899999999999</v>
      </c>
      <c r="AA3965" s="4">
        <v>100.15600000000001</v>
      </c>
    </row>
    <row r="3966" spans="1:27" s="6" customFormat="1" x14ac:dyDescent="0.3">
      <c r="A3966" s="40">
        <v>3965</v>
      </c>
      <c r="B3966" s="18" t="s">
        <v>323</v>
      </c>
      <c r="C3966" s="19" t="s">
        <v>265</v>
      </c>
      <c r="D3966" s="41">
        <v>27</v>
      </c>
      <c r="E3966" s="41">
        <v>905</v>
      </c>
      <c r="F3966" s="41">
        <v>2035</v>
      </c>
      <c r="G3966" s="4">
        <v>11750.218999999999</v>
      </c>
      <c r="H3966" s="4">
        <v>11811.177</v>
      </c>
      <c r="I3966" s="4">
        <v>11739.075999999999</v>
      </c>
      <c r="J3966" s="4">
        <v>11668.126</v>
      </c>
      <c r="K3966" s="4">
        <v>11766.42</v>
      </c>
      <c r="L3966" s="4">
        <v>12696.597</v>
      </c>
      <c r="M3966" s="4">
        <v>12778.584000000001</v>
      </c>
      <c r="N3966" s="4">
        <v>13054.777</v>
      </c>
      <c r="O3966" s="4">
        <v>13588.252</v>
      </c>
      <c r="P3966" s="4">
        <v>12909.286</v>
      </c>
      <c r="Q3966" s="4">
        <v>12083.344999999999</v>
      </c>
      <c r="R3966" s="4">
        <v>11182.826999999999</v>
      </c>
      <c r="S3966" s="4">
        <v>10790.322</v>
      </c>
      <c r="T3966" s="4">
        <v>10677.084000000001</v>
      </c>
      <c r="U3966" s="4">
        <v>10916.593000000001</v>
      </c>
      <c r="V3966" s="4">
        <v>9915.7549999999992</v>
      </c>
      <c r="W3966" s="4">
        <v>7662.3860000000004</v>
      </c>
      <c r="X3966" s="4">
        <v>4965.0060000000003</v>
      </c>
      <c r="Y3966" s="4">
        <v>2156.0549999999998</v>
      </c>
      <c r="Z3966" s="4">
        <v>608.00800000000004</v>
      </c>
      <c r="AA3966" s="4">
        <v>105.89100000000001</v>
      </c>
    </row>
    <row r="3967" spans="1:27" s="6" customFormat="1" x14ac:dyDescent="0.3">
      <c r="A3967" s="40">
        <v>3966</v>
      </c>
      <c r="B3967" s="18" t="s">
        <v>323</v>
      </c>
      <c r="C3967" s="19" t="s">
        <v>265</v>
      </c>
      <c r="D3967" s="41">
        <v>27</v>
      </c>
      <c r="E3967" s="41">
        <v>905</v>
      </c>
      <c r="F3967" s="41">
        <v>2040</v>
      </c>
      <c r="G3967" s="4">
        <v>11780.757</v>
      </c>
      <c r="H3967" s="4">
        <v>11846.415000000001</v>
      </c>
      <c r="I3967" s="4">
        <v>11916.674999999999</v>
      </c>
      <c r="J3967" s="4">
        <v>12091.659</v>
      </c>
      <c r="K3967" s="4">
        <v>12240.832</v>
      </c>
      <c r="L3967" s="4">
        <v>12287.437</v>
      </c>
      <c r="M3967" s="4">
        <v>13063.592000000001</v>
      </c>
      <c r="N3967" s="4">
        <v>13008.365</v>
      </c>
      <c r="O3967" s="4">
        <v>13174.941000000001</v>
      </c>
      <c r="P3967" s="4">
        <v>13611.547</v>
      </c>
      <c r="Q3967" s="4">
        <v>12846.002</v>
      </c>
      <c r="R3967" s="4">
        <v>11941.806</v>
      </c>
      <c r="S3967" s="4">
        <v>10968.615</v>
      </c>
      <c r="T3967" s="4">
        <v>10462.804</v>
      </c>
      <c r="U3967" s="4">
        <v>10153.802</v>
      </c>
      <c r="V3967" s="4">
        <v>10041.714</v>
      </c>
      <c r="W3967" s="4">
        <v>8572.7469999999994</v>
      </c>
      <c r="X3967" s="4">
        <v>5826.527</v>
      </c>
      <c r="Y3967" s="4">
        <v>2897.5210000000002</v>
      </c>
      <c r="Z3967" s="4">
        <v>794.03099999999995</v>
      </c>
      <c r="AA3967" s="4">
        <v>122.36499999999999</v>
      </c>
    </row>
    <row r="3968" spans="1:27" s="6" customFormat="1" x14ac:dyDescent="0.3">
      <c r="A3968" s="40">
        <v>3967</v>
      </c>
      <c r="B3968" s="18" t="s">
        <v>323</v>
      </c>
      <c r="C3968" s="19" t="s">
        <v>265</v>
      </c>
      <c r="D3968" s="41">
        <v>27</v>
      </c>
      <c r="E3968" s="41">
        <v>905</v>
      </c>
      <c r="F3968" s="41">
        <v>2045</v>
      </c>
      <c r="G3968" s="4">
        <v>11873.2</v>
      </c>
      <c r="H3968" s="4">
        <v>11877.529</v>
      </c>
      <c r="I3968" s="4">
        <v>11952.151</v>
      </c>
      <c r="J3968" s="4">
        <v>12269.632</v>
      </c>
      <c r="K3968" s="4">
        <v>12664.89</v>
      </c>
      <c r="L3968" s="4">
        <v>12762.242</v>
      </c>
      <c r="M3968" s="4">
        <v>12657.226000000001</v>
      </c>
      <c r="N3968" s="4">
        <v>13295.116</v>
      </c>
      <c r="O3968" s="4">
        <v>13132.525</v>
      </c>
      <c r="P3968" s="4">
        <v>13206.891</v>
      </c>
      <c r="Q3968" s="4">
        <v>13550.21</v>
      </c>
      <c r="R3968" s="4">
        <v>12705.273999999999</v>
      </c>
      <c r="S3968" s="4">
        <v>11729.151</v>
      </c>
      <c r="T3968" s="4">
        <v>10660.82</v>
      </c>
      <c r="U3968" s="4">
        <v>9987.3279999999995</v>
      </c>
      <c r="V3968" s="4">
        <v>9393.9419999999991</v>
      </c>
      <c r="W3968" s="4">
        <v>8763.848</v>
      </c>
      <c r="X3968" s="4">
        <v>6614.527</v>
      </c>
      <c r="Y3968" s="4">
        <v>3466.221</v>
      </c>
      <c r="Z3968" s="4">
        <v>1088.509</v>
      </c>
      <c r="AA3968" s="4">
        <v>158.691</v>
      </c>
    </row>
    <row r="3969" spans="1:27" s="6" customFormat="1" x14ac:dyDescent="0.3">
      <c r="A3969" s="40">
        <v>3968</v>
      </c>
      <c r="B3969" s="18" t="s">
        <v>323</v>
      </c>
      <c r="C3969" s="19" t="s">
        <v>265</v>
      </c>
      <c r="D3969" s="41">
        <v>27</v>
      </c>
      <c r="E3969" s="41">
        <v>905</v>
      </c>
      <c r="F3969" s="41">
        <v>2050</v>
      </c>
      <c r="G3969" s="4">
        <v>12068.205</v>
      </c>
      <c r="H3969" s="4">
        <v>11970.3</v>
      </c>
      <c r="I3969" s="4">
        <v>11983.603999999999</v>
      </c>
      <c r="J3969" s="4">
        <v>12305.665999999999</v>
      </c>
      <c r="K3969" s="4">
        <v>12843.61</v>
      </c>
      <c r="L3969" s="4">
        <v>13186.861999999999</v>
      </c>
      <c r="M3969" s="4">
        <v>13132.617</v>
      </c>
      <c r="N3969" s="4">
        <v>12892.554</v>
      </c>
      <c r="O3969" s="4">
        <v>13421.976000000001</v>
      </c>
      <c r="P3969" s="4">
        <v>13170.335999999999</v>
      </c>
      <c r="Q3969" s="4">
        <v>13158.353999999999</v>
      </c>
      <c r="R3969" s="4">
        <v>13412.62</v>
      </c>
      <c r="S3969" s="4">
        <v>12494.531000000001</v>
      </c>
      <c r="T3969" s="4">
        <v>11423.983</v>
      </c>
      <c r="U3969" s="4">
        <v>10211.722</v>
      </c>
      <c r="V3969" s="4">
        <v>9290.9860000000008</v>
      </c>
      <c r="W3969" s="4">
        <v>8269.3179999999993</v>
      </c>
      <c r="X3969" s="4">
        <v>6857.1980000000003</v>
      </c>
      <c r="Y3969" s="4">
        <v>4010.357</v>
      </c>
      <c r="Z3969" s="4">
        <v>1327.643</v>
      </c>
      <c r="AA3969" s="4">
        <v>218.22499999999999</v>
      </c>
    </row>
    <row r="3970" spans="1:27" s="6" customFormat="1" x14ac:dyDescent="0.3">
      <c r="A3970" s="40">
        <v>3969</v>
      </c>
      <c r="B3970" s="18" t="s">
        <v>323</v>
      </c>
      <c r="C3970" s="19" t="s">
        <v>265</v>
      </c>
      <c r="D3970" s="41">
        <v>27</v>
      </c>
      <c r="E3970" s="41">
        <v>905</v>
      </c>
      <c r="F3970" s="41">
        <v>2055</v>
      </c>
      <c r="G3970" s="4">
        <v>12332.821</v>
      </c>
      <c r="H3970" s="4">
        <v>12160.659</v>
      </c>
      <c r="I3970" s="4">
        <v>12071.161</v>
      </c>
      <c r="J3970" s="4">
        <v>12319.621999999999</v>
      </c>
      <c r="K3970" s="4">
        <v>12851.195</v>
      </c>
      <c r="L3970" s="4">
        <v>13339.591</v>
      </c>
      <c r="M3970" s="4">
        <v>13538.227000000001</v>
      </c>
      <c r="N3970" s="4">
        <v>13355.388999999999</v>
      </c>
      <c r="O3970" s="4">
        <v>13015.674000000001</v>
      </c>
      <c r="P3970" s="4">
        <v>13458.121999999999</v>
      </c>
      <c r="Q3970" s="4">
        <v>13126.844999999999</v>
      </c>
      <c r="R3970" s="4">
        <v>13036.065000000001</v>
      </c>
      <c r="S3970" s="4">
        <v>13205.32</v>
      </c>
      <c r="T3970" s="4">
        <v>12192.07</v>
      </c>
      <c r="U3970" s="4">
        <v>10977.540999999999</v>
      </c>
      <c r="V3970" s="4">
        <v>9549.7099999999991</v>
      </c>
      <c r="W3970" s="4">
        <v>8248.2559999999994</v>
      </c>
      <c r="X3970" s="4">
        <v>6556.0469999999996</v>
      </c>
      <c r="Y3970" s="4">
        <v>4237.4610000000002</v>
      </c>
      <c r="Z3970" s="4">
        <v>1567.4079999999999</v>
      </c>
      <c r="AA3970" s="4">
        <v>273.31599999999997</v>
      </c>
    </row>
    <row r="3971" spans="1:27" s="6" customFormat="1" x14ac:dyDescent="0.3">
      <c r="A3971" s="40">
        <v>3970</v>
      </c>
      <c r="B3971" s="18" t="s">
        <v>323</v>
      </c>
      <c r="C3971" s="19" t="s">
        <v>265</v>
      </c>
      <c r="D3971" s="41">
        <v>27</v>
      </c>
      <c r="E3971" s="41">
        <v>905</v>
      </c>
      <c r="F3971" s="41">
        <v>2060</v>
      </c>
      <c r="G3971" s="4">
        <v>12521.344999999999</v>
      </c>
      <c r="H3971" s="4">
        <v>12420.496999999999</v>
      </c>
      <c r="I3971" s="4">
        <v>12256.284</v>
      </c>
      <c r="J3971" s="4">
        <v>12389.558999999999</v>
      </c>
      <c r="K3971" s="4">
        <v>12836.65</v>
      </c>
      <c r="L3971" s="4">
        <v>13321.244000000001</v>
      </c>
      <c r="M3971" s="4">
        <v>13672.496999999999</v>
      </c>
      <c r="N3971" s="4">
        <v>13748.778</v>
      </c>
      <c r="O3971" s="4">
        <v>13471.281000000001</v>
      </c>
      <c r="P3971" s="4">
        <v>13053.599</v>
      </c>
      <c r="Q3971" s="4">
        <v>13416.933000000001</v>
      </c>
      <c r="R3971" s="4">
        <v>13014.24</v>
      </c>
      <c r="S3971" s="4">
        <v>12850.334999999999</v>
      </c>
      <c r="T3971" s="4">
        <v>12908.962</v>
      </c>
      <c r="U3971" s="4">
        <v>11749.386</v>
      </c>
      <c r="V3971" s="4">
        <v>10315.665000000001</v>
      </c>
      <c r="W3971" s="4">
        <v>8545.9410000000007</v>
      </c>
      <c r="X3971" s="4">
        <v>6624.1170000000002</v>
      </c>
      <c r="Y3971" s="4">
        <v>4122.7929999999997</v>
      </c>
      <c r="Z3971" s="4">
        <v>1690.116</v>
      </c>
      <c r="AA3971" s="4">
        <v>329.07400000000001</v>
      </c>
    </row>
    <row r="3972" spans="1:27" s="6" customFormat="1" x14ac:dyDescent="0.3">
      <c r="A3972" s="40">
        <v>3971</v>
      </c>
      <c r="B3972" s="18" t="s">
        <v>323</v>
      </c>
      <c r="C3972" s="19" t="s">
        <v>265</v>
      </c>
      <c r="D3972" s="41">
        <v>27</v>
      </c>
      <c r="E3972" s="41">
        <v>905</v>
      </c>
      <c r="F3972" s="41">
        <v>2065</v>
      </c>
      <c r="G3972" s="4">
        <v>12590.901</v>
      </c>
      <c r="H3972" s="4">
        <v>12604.171</v>
      </c>
      <c r="I3972" s="4">
        <v>12510.874</v>
      </c>
      <c r="J3972" s="4">
        <v>12557.136</v>
      </c>
      <c r="K3972" s="4">
        <v>12878.120999999999</v>
      </c>
      <c r="L3972" s="4">
        <v>13280.927</v>
      </c>
      <c r="M3972" s="4">
        <v>13635.929</v>
      </c>
      <c r="N3972" s="4">
        <v>13871.484</v>
      </c>
      <c r="O3972" s="4">
        <v>13857.755999999999</v>
      </c>
      <c r="P3972" s="4">
        <v>13506.097</v>
      </c>
      <c r="Q3972" s="4">
        <v>13020.02</v>
      </c>
      <c r="R3972" s="4">
        <v>13310.620999999999</v>
      </c>
      <c r="S3972" s="4">
        <v>12843.126</v>
      </c>
      <c r="T3972" s="4">
        <v>12584.382</v>
      </c>
      <c r="U3972" s="4">
        <v>12475.415999999999</v>
      </c>
      <c r="V3972" s="4">
        <v>11090.601000000001</v>
      </c>
      <c r="W3972" s="4">
        <v>9301.9770000000008</v>
      </c>
      <c r="X3972" s="4">
        <v>6950.2110000000002</v>
      </c>
      <c r="Y3972" s="4">
        <v>4241.1729999999998</v>
      </c>
      <c r="Z3972" s="4">
        <v>1675.5419999999999</v>
      </c>
      <c r="AA3972" s="4">
        <v>365.3</v>
      </c>
    </row>
    <row r="3973" spans="1:27" s="6" customFormat="1" x14ac:dyDescent="0.3">
      <c r="A3973" s="40">
        <v>3972</v>
      </c>
      <c r="B3973" s="18" t="s">
        <v>323</v>
      </c>
      <c r="C3973" s="19" t="s">
        <v>265</v>
      </c>
      <c r="D3973" s="41">
        <v>27</v>
      </c>
      <c r="E3973" s="41">
        <v>905</v>
      </c>
      <c r="F3973" s="41">
        <v>2070</v>
      </c>
      <c r="G3973" s="4">
        <v>12606.397999999999</v>
      </c>
      <c r="H3973" s="4">
        <v>12669.026</v>
      </c>
      <c r="I3973" s="4">
        <v>12689.214</v>
      </c>
      <c r="J3973" s="4">
        <v>12794.044</v>
      </c>
      <c r="K3973" s="4">
        <v>13017.06</v>
      </c>
      <c r="L3973" s="4">
        <v>13296.441999999999</v>
      </c>
      <c r="M3973" s="4">
        <v>13577.555</v>
      </c>
      <c r="N3973" s="4">
        <v>13823.781000000001</v>
      </c>
      <c r="O3973" s="4">
        <v>13974.433000000001</v>
      </c>
      <c r="P3973" s="4">
        <v>13889.846</v>
      </c>
      <c r="Q3973" s="4">
        <v>13473.037</v>
      </c>
      <c r="R3973" s="4">
        <v>12927.082</v>
      </c>
      <c r="S3973" s="4">
        <v>13149.777</v>
      </c>
      <c r="T3973" s="4">
        <v>12598.433999999999</v>
      </c>
      <c r="U3973" s="4">
        <v>12194.633</v>
      </c>
      <c r="V3973" s="4">
        <v>11827.954</v>
      </c>
      <c r="W3973" s="4">
        <v>10072.248</v>
      </c>
      <c r="X3973" s="4">
        <v>7658.1670000000004</v>
      </c>
      <c r="Y3973" s="4">
        <v>4530.9009999999998</v>
      </c>
      <c r="Z3973" s="4">
        <v>1758.643</v>
      </c>
      <c r="AA3973" s="4">
        <v>373.12599999999998</v>
      </c>
    </row>
    <row r="3974" spans="1:27" s="6" customFormat="1" x14ac:dyDescent="0.3">
      <c r="A3974" s="40">
        <v>3973</v>
      </c>
      <c r="B3974" s="18" t="s">
        <v>323</v>
      </c>
      <c r="C3974" s="19" t="s">
        <v>265</v>
      </c>
      <c r="D3974" s="41">
        <v>27</v>
      </c>
      <c r="E3974" s="41">
        <v>905</v>
      </c>
      <c r="F3974" s="41">
        <v>2075</v>
      </c>
      <c r="G3974" s="4">
        <v>12632.047</v>
      </c>
      <c r="H3974" s="4">
        <v>12679.707</v>
      </c>
      <c r="I3974" s="4">
        <v>12748.866</v>
      </c>
      <c r="J3974" s="4">
        <v>12954.754000000001</v>
      </c>
      <c r="K3974" s="4">
        <v>13225.174999999999</v>
      </c>
      <c r="L3974" s="4">
        <v>13409.414000000001</v>
      </c>
      <c r="M3974" s="4">
        <v>13574.802</v>
      </c>
      <c r="N3974" s="4">
        <v>13754.308000000001</v>
      </c>
      <c r="O3974" s="4">
        <v>13921.087</v>
      </c>
      <c r="P3974" s="4">
        <v>14005.072</v>
      </c>
      <c r="Q3974" s="4">
        <v>13857.862999999999</v>
      </c>
      <c r="R3974" s="4">
        <v>13383.794</v>
      </c>
      <c r="S3974" s="4">
        <v>12785.121999999999</v>
      </c>
      <c r="T3974" s="4">
        <v>12920.284</v>
      </c>
      <c r="U3974" s="4">
        <v>12239.457</v>
      </c>
      <c r="V3974" s="4">
        <v>11609.861999999999</v>
      </c>
      <c r="W3974" s="4">
        <v>10817.358</v>
      </c>
      <c r="X3974" s="4">
        <v>8388.57</v>
      </c>
      <c r="Y3974" s="4">
        <v>5081.5479999999998</v>
      </c>
      <c r="Z3974" s="4">
        <v>1917.797</v>
      </c>
      <c r="AA3974" s="4">
        <v>394.24799999999999</v>
      </c>
    </row>
    <row r="3975" spans="1:27" s="6" customFormat="1" x14ac:dyDescent="0.3">
      <c r="A3975" s="40">
        <v>3974</v>
      </c>
      <c r="B3975" s="18" t="s">
        <v>323</v>
      </c>
      <c r="C3975" s="19" t="s">
        <v>265</v>
      </c>
      <c r="D3975" s="41">
        <v>27</v>
      </c>
      <c r="E3975" s="41">
        <v>905</v>
      </c>
      <c r="F3975" s="41">
        <v>2080</v>
      </c>
      <c r="G3975" s="4">
        <v>12712.69</v>
      </c>
      <c r="H3975" s="4">
        <v>12700.550999999999</v>
      </c>
      <c r="I3975" s="4">
        <v>12754.233</v>
      </c>
      <c r="J3975" s="4">
        <v>12996.684999999999</v>
      </c>
      <c r="K3975" s="4">
        <v>13357.161</v>
      </c>
      <c r="L3975" s="4">
        <v>13591.258</v>
      </c>
      <c r="M3975" s="4">
        <v>13669.34</v>
      </c>
      <c r="N3975" s="4">
        <v>13740.115</v>
      </c>
      <c r="O3975" s="4">
        <v>13845.922</v>
      </c>
      <c r="P3975" s="4">
        <v>13950.909</v>
      </c>
      <c r="Q3975" s="4">
        <v>13975.992</v>
      </c>
      <c r="R3975" s="4">
        <v>13773.254999999999</v>
      </c>
      <c r="S3975" s="4">
        <v>13248.800999999999</v>
      </c>
      <c r="T3975" s="4">
        <v>12582.305</v>
      </c>
      <c r="U3975" s="4">
        <v>12583.895</v>
      </c>
      <c r="V3975" s="4">
        <v>11699.004999999999</v>
      </c>
      <c r="W3975" s="4">
        <v>10688.884</v>
      </c>
      <c r="X3975" s="4">
        <v>9113.9639999999999</v>
      </c>
      <c r="Y3975" s="4">
        <v>5661.6970000000001</v>
      </c>
      <c r="Z3975" s="4">
        <v>2196.1889999999999</v>
      </c>
      <c r="AA3975" s="4">
        <v>433.01600000000002</v>
      </c>
    </row>
    <row r="3976" spans="1:27" s="6" customFormat="1" x14ac:dyDescent="0.3">
      <c r="A3976" s="40">
        <v>3975</v>
      </c>
      <c r="B3976" s="18" t="s">
        <v>323</v>
      </c>
      <c r="C3976" s="19" t="s">
        <v>265</v>
      </c>
      <c r="D3976" s="41">
        <v>27</v>
      </c>
      <c r="E3976" s="41">
        <v>905</v>
      </c>
      <c r="F3976" s="41">
        <v>2085</v>
      </c>
      <c r="G3976" s="4">
        <v>12806.902</v>
      </c>
      <c r="H3976" s="4">
        <v>12776.366</v>
      </c>
      <c r="I3976" s="4">
        <v>12769.768</v>
      </c>
      <c r="J3976" s="4">
        <v>12984.459000000001</v>
      </c>
      <c r="K3976" s="4">
        <v>13370.569</v>
      </c>
      <c r="L3976" s="4">
        <v>13697.197</v>
      </c>
      <c r="M3976" s="4">
        <v>13832.674000000001</v>
      </c>
      <c r="N3976" s="4">
        <v>13823.132</v>
      </c>
      <c r="O3976" s="4">
        <v>13825.85</v>
      </c>
      <c r="P3976" s="4">
        <v>13874.833000000001</v>
      </c>
      <c r="Q3976" s="4">
        <v>13925.486000000001</v>
      </c>
      <c r="R3976" s="4">
        <v>13898.464</v>
      </c>
      <c r="S3976" s="4">
        <v>13646.264999999999</v>
      </c>
      <c r="T3976" s="4">
        <v>13057.013999999999</v>
      </c>
      <c r="U3976" s="4">
        <v>12284.91</v>
      </c>
      <c r="V3976" s="4">
        <v>12076.411</v>
      </c>
      <c r="W3976" s="4">
        <v>10841.026</v>
      </c>
      <c r="X3976" s="4">
        <v>9106.8340000000007</v>
      </c>
      <c r="Y3976" s="4">
        <v>6260.4610000000002</v>
      </c>
      <c r="Z3976" s="4">
        <v>2496.0459999999998</v>
      </c>
      <c r="AA3976" s="4">
        <v>498.73399999999998</v>
      </c>
    </row>
    <row r="3977" spans="1:27" s="6" customFormat="1" x14ac:dyDescent="0.3">
      <c r="A3977" s="40">
        <v>3976</v>
      </c>
      <c r="B3977" s="18" t="s">
        <v>323</v>
      </c>
      <c r="C3977" s="19" t="s">
        <v>265</v>
      </c>
      <c r="D3977" s="41">
        <v>27</v>
      </c>
      <c r="E3977" s="41">
        <v>905</v>
      </c>
      <c r="F3977" s="41">
        <v>2090</v>
      </c>
      <c r="G3977" s="4">
        <v>12877.299000000001</v>
      </c>
      <c r="H3977" s="4">
        <v>12865.761</v>
      </c>
      <c r="I3977" s="4">
        <v>12840.262000000001</v>
      </c>
      <c r="J3977" s="4">
        <v>12982.406999999999</v>
      </c>
      <c r="K3977" s="4">
        <v>13329.633</v>
      </c>
      <c r="L3977" s="4">
        <v>13684.691999999999</v>
      </c>
      <c r="M3977" s="4">
        <v>13920.217000000001</v>
      </c>
      <c r="N3977" s="4">
        <v>13974.714</v>
      </c>
      <c r="O3977" s="4">
        <v>13902.519</v>
      </c>
      <c r="P3977" s="4">
        <v>13853.379000000001</v>
      </c>
      <c r="Q3977" s="4">
        <v>13852.945</v>
      </c>
      <c r="R3977" s="4">
        <v>13855.968999999999</v>
      </c>
      <c r="S3977" s="4">
        <v>13782.335999999999</v>
      </c>
      <c r="T3977" s="4">
        <v>13466.947</v>
      </c>
      <c r="U3977" s="4">
        <v>12776.628000000001</v>
      </c>
      <c r="V3977" s="4">
        <v>11834.712</v>
      </c>
      <c r="W3977" s="4">
        <v>11263.325000000001</v>
      </c>
      <c r="X3977" s="4">
        <v>9337.8610000000008</v>
      </c>
      <c r="Y3977" s="4">
        <v>6363.3019999999997</v>
      </c>
      <c r="Z3977" s="4">
        <v>2819.4969999999998</v>
      </c>
      <c r="AA3977" s="4">
        <v>574.79100000000005</v>
      </c>
    </row>
    <row r="3978" spans="1:27" s="6" customFormat="1" x14ac:dyDescent="0.3">
      <c r="A3978" s="40">
        <v>3977</v>
      </c>
      <c r="B3978" s="18" t="s">
        <v>323</v>
      </c>
      <c r="C3978" s="19" t="s">
        <v>265</v>
      </c>
      <c r="D3978" s="41">
        <v>27</v>
      </c>
      <c r="E3978" s="41">
        <v>905</v>
      </c>
      <c r="F3978" s="41">
        <v>2095</v>
      </c>
      <c r="G3978" s="4">
        <v>12893.279</v>
      </c>
      <c r="H3978" s="4">
        <v>12931.210999999999</v>
      </c>
      <c r="I3978" s="4">
        <v>12924.34</v>
      </c>
      <c r="J3978" s="4">
        <v>13035.191000000001</v>
      </c>
      <c r="K3978" s="4">
        <v>13298.971</v>
      </c>
      <c r="L3978" s="4">
        <v>13617.775</v>
      </c>
      <c r="M3978" s="4">
        <v>13889.356</v>
      </c>
      <c r="N3978" s="4">
        <v>14050.522000000001</v>
      </c>
      <c r="O3978" s="4">
        <v>14047.617</v>
      </c>
      <c r="P3978" s="4">
        <v>13928.073</v>
      </c>
      <c r="Q3978" s="4">
        <v>13834.421</v>
      </c>
      <c r="R3978" s="4">
        <v>13791.019</v>
      </c>
      <c r="S3978" s="4">
        <v>13751.763000000001</v>
      </c>
      <c r="T3978" s="4">
        <v>13618.666999999999</v>
      </c>
      <c r="U3978" s="4">
        <v>13205.03</v>
      </c>
      <c r="V3978" s="4">
        <v>12350.834000000001</v>
      </c>
      <c r="W3978" s="4">
        <v>11105.876</v>
      </c>
      <c r="X3978" s="4">
        <v>9808.1299999999992</v>
      </c>
      <c r="Y3978" s="4">
        <v>6635.808</v>
      </c>
      <c r="Z3978" s="4">
        <v>2925.0970000000002</v>
      </c>
      <c r="AA3978" s="4">
        <v>659.93700000000001</v>
      </c>
    </row>
    <row r="3979" spans="1:27" s="6" customFormat="1" x14ac:dyDescent="0.3">
      <c r="A3979" s="40">
        <v>3978</v>
      </c>
      <c r="B3979" s="18" t="s">
        <v>323</v>
      </c>
      <c r="C3979" s="19" t="s">
        <v>265</v>
      </c>
      <c r="D3979" s="41">
        <v>27</v>
      </c>
      <c r="E3979" s="41">
        <v>905</v>
      </c>
      <c r="F3979" s="41">
        <v>2100</v>
      </c>
      <c r="G3979" s="4">
        <v>12847.904</v>
      </c>
      <c r="H3979" s="4">
        <v>12942.272000000001</v>
      </c>
      <c r="I3979" s="4">
        <v>12984.474</v>
      </c>
      <c r="J3979" s="4">
        <v>13101.541999999999</v>
      </c>
      <c r="K3979" s="4">
        <v>13322.993</v>
      </c>
      <c r="L3979" s="4">
        <v>13560.986000000001</v>
      </c>
      <c r="M3979" s="4">
        <v>13804.004000000001</v>
      </c>
      <c r="N3979" s="4">
        <v>14008.101000000001</v>
      </c>
      <c r="O3979" s="4">
        <v>14116.974</v>
      </c>
      <c r="P3979" s="4">
        <v>14070.906999999999</v>
      </c>
      <c r="Q3979" s="4">
        <v>13911.315000000001</v>
      </c>
      <c r="R3979" s="4">
        <v>13779.431</v>
      </c>
      <c r="S3979" s="4">
        <v>13698.388000000001</v>
      </c>
      <c r="T3979" s="4">
        <v>13605.521000000001</v>
      </c>
      <c r="U3979" s="4">
        <v>13380.763000000001</v>
      </c>
      <c r="V3979" s="4">
        <v>12807.522000000001</v>
      </c>
      <c r="W3979" s="4">
        <v>11657.361999999999</v>
      </c>
      <c r="X3979" s="4">
        <v>9776.0190000000002</v>
      </c>
      <c r="Y3979" s="4">
        <v>7097.48</v>
      </c>
      <c r="Z3979" s="4">
        <v>3116.4169999999999</v>
      </c>
      <c r="AA3979" s="4">
        <v>705.94799999999998</v>
      </c>
    </row>
    <row r="3980" spans="1:27" s="6" customFormat="1" x14ac:dyDescent="0.3">
      <c r="A3980" s="40">
        <v>3979</v>
      </c>
      <c r="B3980" s="18" t="s">
        <v>323</v>
      </c>
      <c r="C3980" s="43" t="s">
        <v>266</v>
      </c>
      <c r="D3980" s="41"/>
      <c r="E3980" s="41">
        <v>124</v>
      </c>
      <c r="F3980" s="41">
        <v>2015</v>
      </c>
      <c r="G3980" s="4">
        <v>947.87599999999998</v>
      </c>
      <c r="H3980" s="4">
        <v>951.25199999999995</v>
      </c>
      <c r="I3980" s="4">
        <v>899.27800000000002</v>
      </c>
      <c r="J3980" s="4">
        <v>1027.5509999999999</v>
      </c>
      <c r="K3980" s="4">
        <v>1221.1320000000001</v>
      </c>
      <c r="L3980" s="4">
        <v>1220.4090000000001</v>
      </c>
      <c r="M3980" s="4">
        <v>1266.4860000000001</v>
      </c>
      <c r="N3980" s="4">
        <v>1199.8140000000001</v>
      </c>
      <c r="O3980" s="4">
        <v>1173.614</v>
      </c>
      <c r="P3980" s="4">
        <v>1204.2429999999999</v>
      </c>
      <c r="Q3980" s="4">
        <v>1389.7619999999999</v>
      </c>
      <c r="R3980" s="4">
        <v>1313.2829999999999</v>
      </c>
      <c r="S3980" s="4">
        <v>1139.5809999999999</v>
      </c>
      <c r="T3980" s="4">
        <v>979.42100000000005</v>
      </c>
      <c r="U3980" s="4">
        <v>719.74300000000005</v>
      </c>
      <c r="V3980" s="4">
        <v>536.18100000000004</v>
      </c>
      <c r="W3980" s="4">
        <v>424.03699999999998</v>
      </c>
      <c r="X3980" s="4">
        <v>304.21899999999999</v>
      </c>
      <c r="Y3980" s="4">
        <v>152.345</v>
      </c>
      <c r="Z3980" s="4">
        <v>40.984000000000002</v>
      </c>
      <c r="AA3980" s="4">
        <v>6.2119999999999997</v>
      </c>
    </row>
    <row r="3981" spans="1:27" s="6" customFormat="1" x14ac:dyDescent="0.3">
      <c r="A3981" s="40">
        <v>3980</v>
      </c>
      <c r="B3981" s="18" t="s">
        <v>323</v>
      </c>
      <c r="C3981" s="43" t="s">
        <v>266</v>
      </c>
      <c r="D3981" s="41"/>
      <c r="E3981" s="41">
        <v>124</v>
      </c>
      <c r="F3981" s="41">
        <v>2020</v>
      </c>
      <c r="G3981" s="4">
        <v>969.47400000000005</v>
      </c>
      <c r="H3981" s="4">
        <v>981.57899999999995</v>
      </c>
      <c r="I3981" s="4">
        <v>1004.919</v>
      </c>
      <c r="J3981" s="4">
        <v>968.38900000000001</v>
      </c>
      <c r="K3981" s="4">
        <v>1109.8979999999999</v>
      </c>
      <c r="L3981" s="4">
        <v>1296.4079999999999</v>
      </c>
      <c r="M3981" s="4">
        <v>1276.7249999999999</v>
      </c>
      <c r="N3981" s="4">
        <v>1307.827</v>
      </c>
      <c r="O3981" s="4">
        <v>1227.9169999999999</v>
      </c>
      <c r="P3981" s="4">
        <v>1190.501</v>
      </c>
      <c r="Q3981" s="4">
        <v>1210.93</v>
      </c>
      <c r="R3981" s="4">
        <v>1383.521</v>
      </c>
      <c r="S3981" s="4">
        <v>1295.153</v>
      </c>
      <c r="T3981" s="4">
        <v>1107.8620000000001</v>
      </c>
      <c r="U3981" s="4">
        <v>930.74</v>
      </c>
      <c r="V3981" s="4">
        <v>659.52800000000002</v>
      </c>
      <c r="W3981" s="4">
        <v>458.92399999999998</v>
      </c>
      <c r="X3981" s="4">
        <v>314.58199999999999</v>
      </c>
      <c r="Y3981" s="4">
        <v>173.91900000000001</v>
      </c>
      <c r="Z3981" s="4">
        <v>55.587000000000003</v>
      </c>
      <c r="AA3981" s="4">
        <v>8.1950000000000003</v>
      </c>
    </row>
    <row r="3982" spans="1:27" s="6" customFormat="1" x14ac:dyDescent="0.3">
      <c r="A3982" s="40">
        <v>3981</v>
      </c>
      <c r="B3982" s="18" t="s">
        <v>323</v>
      </c>
      <c r="C3982" s="43" t="s">
        <v>266</v>
      </c>
      <c r="D3982" s="41"/>
      <c r="E3982" s="41">
        <v>124</v>
      </c>
      <c r="F3982" s="41">
        <v>2025</v>
      </c>
      <c r="G3982" s="4">
        <v>979.86</v>
      </c>
      <c r="H3982" s="4">
        <v>1003.241</v>
      </c>
      <c r="I3982" s="4">
        <v>1035.2840000000001</v>
      </c>
      <c r="J3982" s="4">
        <v>1074.027</v>
      </c>
      <c r="K3982" s="4">
        <v>1050.8969999999999</v>
      </c>
      <c r="L3982" s="4">
        <v>1185.454</v>
      </c>
      <c r="M3982" s="4">
        <v>1352.76</v>
      </c>
      <c r="N3982" s="4">
        <v>1318.261</v>
      </c>
      <c r="O3982" s="4">
        <v>1335.9110000000001</v>
      </c>
      <c r="P3982" s="4">
        <v>1245.0409999999999</v>
      </c>
      <c r="Q3982" s="4">
        <v>1198.155</v>
      </c>
      <c r="R3982" s="4">
        <v>1208.5129999999999</v>
      </c>
      <c r="S3982" s="4">
        <v>1366.269</v>
      </c>
      <c r="T3982" s="4">
        <v>1261.731</v>
      </c>
      <c r="U3982" s="4">
        <v>1056.912</v>
      </c>
      <c r="V3982" s="4">
        <v>858.06700000000001</v>
      </c>
      <c r="W3982" s="4">
        <v>570.08299999999997</v>
      </c>
      <c r="X3982" s="4">
        <v>346.04199999999997</v>
      </c>
      <c r="Y3982" s="4">
        <v>183.83799999999999</v>
      </c>
      <c r="Z3982" s="4">
        <v>65.018000000000001</v>
      </c>
      <c r="AA3982" s="4">
        <v>11.260999999999999</v>
      </c>
    </row>
    <row r="3983" spans="1:27" s="6" customFormat="1" x14ac:dyDescent="0.3">
      <c r="A3983" s="40">
        <v>3982</v>
      </c>
      <c r="B3983" s="18" t="s">
        <v>323</v>
      </c>
      <c r="C3983" s="43" t="s">
        <v>266</v>
      </c>
      <c r="D3983" s="41"/>
      <c r="E3983" s="41">
        <v>124</v>
      </c>
      <c r="F3983" s="41">
        <v>2030</v>
      </c>
      <c r="G3983" s="4">
        <v>983.17399999999998</v>
      </c>
      <c r="H3983" s="4">
        <v>1013.678</v>
      </c>
      <c r="I3983" s="4">
        <v>1056.9670000000001</v>
      </c>
      <c r="J3983" s="4">
        <v>1104.4290000000001</v>
      </c>
      <c r="K3983" s="4">
        <v>1156.5309999999999</v>
      </c>
      <c r="L3983" s="4">
        <v>1126.635</v>
      </c>
      <c r="M3983" s="4">
        <v>1242.127</v>
      </c>
      <c r="N3983" s="4">
        <v>1394.366</v>
      </c>
      <c r="O3983" s="4">
        <v>1346.6410000000001</v>
      </c>
      <c r="P3983" s="4">
        <v>1353.0229999999999</v>
      </c>
      <c r="Q3983" s="4">
        <v>1253.0450000000001</v>
      </c>
      <c r="R3983" s="4">
        <v>1197.114</v>
      </c>
      <c r="S3983" s="4">
        <v>1196.558</v>
      </c>
      <c r="T3983" s="4">
        <v>1333.9939999999999</v>
      </c>
      <c r="U3983" s="4">
        <v>1207.9960000000001</v>
      </c>
      <c r="V3983" s="4">
        <v>980.21500000000003</v>
      </c>
      <c r="W3983" s="4">
        <v>748.43799999999999</v>
      </c>
      <c r="X3983" s="4">
        <v>436.46100000000001</v>
      </c>
      <c r="Y3983" s="4">
        <v>206.49700000000001</v>
      </c>
      <c r="Z3983" s="4">
        <v>70.356999999999999</v>
      </c>
      <c r="AA3983" s="4">
        <v>13.688000000000001</v>
      </c>
    </row>
    <row r="3984" spans="1:27" s="6" customFormat="1" x14ac:dyDescent="0.3">
      <c r="A3984" s="40">
        <v>3983</v>
      </c>
      <c r="B3984" s="18" t="s">
        <v>323</v>
      </c>
      <c r="C3984" s="43" t="s">
        <v>266</v>
      </c>
      <c r="D3984" s="41"/>
      <c r="E3984" s="41">
        <v>124</v>
      </c>
      <c r="F3984" s="41">
        <v>2035</v>
      </c>
      <c r="G3984" s="4">
        <v>983.952</v>
      </c>
      <c r="H3984" s="4">
        <v>1017.051</v>
      </c>
      <c r="I3984" s="4">
        <v>1067.443</v>
      </c>
      <c r="J3984" s="4">
        <v>1126.155</v>
      </c>
      <c r="K3984" s="4">
        <v>1186.9949999999999</v>
      </c>
      <c r="L3984" s="4">
        <v>1232.2570000000001</v>
      </c>
      <c r="M3984" s="4">
        <v>1183.519</v>
      </c>
      <c r="N3984" s="4">
        <v>1284.1469999999999</v>
      </c>
      <c r="O3984" s="4">
        <v>1422.8589999999999</v>
      </c>
      <c r="P3984" s="4">
        <v>1364.2280000000001</v>
      </c>
      <c r="Q3984" s="4">
        <v>1361.0640000000001</v>
      </c>
      <c r="R3984" s="4">
        <v>1252.586</v>
      </c>
      <c r="S3984" s="4">
        <v>1187.1690000000001</v>
      </c>
      <c r="T3984" s="4">
        <v>1171.8130000000001</v>
      </c>
      <c r="U3984" s="4">
        <v>1281.837</v>
      </c>
      <c r="V3984" s="4">
        <v>1126.867</v>
      </c>
      <c r="W3984" s="4">
        <v>863.04899999999998</v>
      </c>
      <c r="X3984" s="4">
        <v>581.76199999999994</v>
      </c>
      <c r="Y3984" s="4">
        <v>266.01</v>
      </c>
      <c r="Z3984" s="4">
        <v>80.953999999999994</v>
      </c>
      <c r="AA3984" s="4">
        <v>15.337</v>
      </c>
    </row>
    <row r="3985" spans="1:27" s="6" customFormat="1" x14ac:dyDescent="0.3">
      <c r="A3985" s="40">
        <v>3984</v>
      </c>
      <c r="B3985" s="18" t="s">
        <v>323</v>
      </c>
      <c r="C3985" s="43" t="s">
        <v>266</v>
      </c>
      <c r="D3985" s="41"/>
      <c r="E3985" s="41">
        <v>124</v>
      </c>
      <c r="F3985" s="41">
        <v>2040</v>
      </c>
      <c r="G3985" s="4">
        <v>1008.003</v>
      </c>
      <c r="H3985" s="4">
        <v>1017.877</v>
      </c>
      <c r="I3985" s="4">
        <v>1070.835</v>
      </c>
      <c r="J3985" s="4">
        <v>1136.6780000000001</v>
      </c>
      <c r="K3985" s="4">
        <v>1208.7840000000001</v>
      </c>
      <c r="L3985" s="4">
        <v>1262.7950000000001</v>
      </c>
      <c r="M3985" s="4">
        <v>1289.133</v>
      </c>
      <c r="N3985" s="4">
        <v>1225.8209999999999</v>
      </c>
      <c r="O3985" s="4">
        <v>1313.23</v>
      </c>
      <c r="P3985" s="4">
        <v>1440.643</v>
      </c>
      <c r="Q3985" s="4">
        <v>1372.9960000000001</v>
      </c>
      <c r="R3985" s="4">
        <v>1360.691</v>
      </c>
      <c r="S3985" s="4">
        <v>1243.498</v>
      </c>
      <c r="T3985" s="4">
        <v>1165.2650000000001</v>
      </c>
      <c r="U3985" s="4">
        <v>1130.3579999999999</v>
      </c>
      <c r="V3985" s="4">
        <v>1202.4839999999999</v>
      </c>
      <c r="W3985" s="4">
        <v>1001.069</v>
      </c>
      <c r="X3985" s="4">
        <v>680.70299999999997</v>
      </c>
      <c r="Y3985" s="4">
        <v>361.959</v>
      </c>
      <c r="Z3985" s="4">
        <v>106.807</v>
      </c>
      <c r="AA3985" s="4">
        <v>17.870999999999999</v>
      </c>
    </row>
    <row r="3986" spans="1:27" s="6" customFormat="1" x14ac:dyDescent="0.3">
      <c r="A3986" s="40">
        <v>3985</v>
      </c>
      <c r="B3986" s="18" t="s">
        <v>323</v>
      </c>
      <c r="C3986" s="43" t="s">
        <v>266</v>
      </c>
      <c r="D3986" s="41"/>
      <c r="E3986" s="41">
        <v>124</v>
      </c>
      <c r="F3986" s="41">
        <v>2045</v>
      </c>
      <c r="G3986" s="4">
        <v>1048.5119999999999</v>
      </c>
      <c r="H3986" s="4">
        <v>1041.9680000000001</v>
      </c>
      <c r="I3986" s="4">
        <v>1071.691</v>
      </c>
      <c r="J3986" s="4">
        <v>1140.1120000000001</v>
      </c>
      <c r="K3986" s="4">
        <v>1219.3800000000001</v>
      </c>
      <c r="L3986" s="4">
        <v>1284.67</v>
      </c>
      <c r="M3986" s="4">
        <v>1319.769</v>
      </c>
      <c r="N3986" s="4">
        <v>1331.44</v>
      </c>
      <c r="O3986" s="4">
        <v>1255.3040000000001</v>
      </c>
      <c r="P3986" s="4">
        <v>1331.893</v>
      </c>
      <c r="Q3986" s="4">
        <v>1449.7339999999999</v>
      </c>
      <c r="R3986" s="4">
        <v>1373.701</v>
      </c>
      <c r="S3986" s="4">
        <v>1351.79</v>
      </c>
      <c r="T3986" s="4">
        <v>1222.8340000000001</v>
      </c>
      <c r="U3986" s="4">
        <v>1127.8230000000001</v>
      </c>
      <c r="V3986" s="4">
        <v>1066.433</v>
      </c>
      <c r="W3986" s="4">
        <v>1077.6220000000001</v>
      </c>
      <c r="X3986" s="4">
        <v>800.846</v>
      </c>
      <c r="Y3986" s="4">
        <v>432.267</v>
      </c>
      <c r="Z3986" s="4">
        <v>148.86699999999999</v>
      </c>
      <c r="AA3986" s="4">
        <v>23.542999999999999</v>
      </c>
    </row>
    <row r="3987" spans="1:27" s="6" customFormat="1" x14ac:dyDescent="0.3">
      <c r="A3987" s="40">
        <v>3986</v>
      </c>
      <c r="B3987" s="18" t="s">
        <v>323</v>
      </c>
      <c r="C3987" s="43" t="s">
        <v>266</v>
      </c>
      <c r="D3987" s="41"/>
      <c r="E3987" s="41">
        <v>124</v>
      </c>
      <c r="F3987" s="41">
        <v>2050</v>
      </c>
      <c r="G3987" s="4">
        <v>1085.816</v>
      </c>
      <c r="H3987" s="4">
        <v>1082.5029999999999</v>
      </c>
      <c r="I3987" s="4">
        <v>1095.797</v>
      </c>
      <c r="J3987" s="4">
        <v>1141.001</v>
      </c>
      <c r="K3987" s="4">
        <v>1222.8789999999999</v>
      </c>
      <c r="L3987" s="4">
        <v>1295.354</v>
      </c>
      <c r="M3987" s="4">
        <v>1341.749</v>
      </c>
      <c r="N3987" s="4">
        <v>1362.203</v>
      </c>
      <c r="O3987" s="4">
        <v>1360.953</v>
      </c>
      <c r="P3987" s="4">
        <v>1274.587</v>
      </c>
      <c r="Q3987" s="4">
        <v>1342.3040000000001</v>
      </c>
      <c r="R3987" s="4">
        <v>1450.923</v>
      </c>
      <c r="S3987" s="4">
        <v>1366.3230000000001</v>
      </c>
      <c r="T3987" s="4">
        <v>1331.423</v>
      </c>
      <c r="U3987" s="4">
        <v>1187.114</v>
      </c>
      <c r="V3987" s="4">
        <v>1069.5050000000001</v>
      </c>
      <c r="W3987" s="4">
        <v>964.03899999999999</v>
      </c>
      <c r="X3987" s="4">
        <v>873.97299999999996</v>
      </c>
      <c r="Y3987" s="4">
        <v>518.86</v>
      </c>
      <c r="Z3987" s="4">
        <v>182.09800000000001</v>
      </c>
      <c r="AA3987" s="4">
        <v>33.128999999999998</v>
      </c>
    </row>
    <row r="3988" spans="1:27" s="6" customFormat="1" x14ac:dyDescent="0.3">
      <c r="A3988" s="40">
        <v>3987</v>
      </c>
      <c r="B3988" s="18" t="s">
        <v>323</v>
      </c>
      <c r="C3988" s="43" t="s">
        <v>266</v>
      </c>
      <c r="D3988" s="41"/>
      <c r="E3988" s="41">
        <v>124</v>
      </c>
      <c r="F3988" s="41">
        <v>2055</v>
      </c>
      <c r="G3988" s="4">
        <v>1110.242</v>
      </c>
      <c r="H3988" s="4">
        <v>1118.1199999999999</v>
      </c>
      <c r="I3988" s="4">
        <v>1133.6469999999999</v>
      </c>
      <c r="J3988" s="4">
        <v>1161.6489999999999</v>
      </c>
      <c r="K3988" s="4">
        <v>1219.653</v>
      </c>
      <c r="L3988" s="4">
        <v>1295.097</v>
      </c>
      <c r="M3988" s="4">
        <v>1349.616</v>
      </c>
      <c r="N3988" s="4">
        <v>1382.1120000000001</v>
      </c>
      <c r="O3988" s="4">
        <v>1390.3019999999999</v>
      </c>
      <c r="P3988" s="4">
        <v>1379.12</v>
      </c>
      <c r="Q3988" s="4">
        <v>1285.029</v>
      </c>
      <c r="R3988" s="4">
        <v>1344.713</v>
      </c>
      <c r="S3988" s="4">
        <v>1443.7339999999999</v>
      </c>
      <c r="T3988" s="4">
        <v>1347.769</v>
      </c>
      <c r="U3988" s="4">
        <v>1295.8009999999999</v>
      </c>
      <c r="V3988" s="4">
        <v>1130.7719999999999</v>
      </c>
      <c r="W3988" s="4">
        <v>974.24</v>
      </c>
      <c r="X3988" s="4">
        <v>791.92</v>
      </c>
      <c r="Y3988" s="4">
        <v>577.14599999999996</v>
      </c>
      <c r="Z3988" s="4">
        <v>223.70599999999999</v>
      </c>
      <c r="AA3988" s="4">
        <v>42.066000000000003</v>
      </c>
    </row>
    <row r="3989" spans="1:27" s="6" customFormat="1" x14ac:dyDescent="0.3">
      <c r="A3989" s="40">
        <v>3988</v>
      </c>
      <c r="B3989" s="18" t="s">
        <v>323</v>
      </c>
      <c r="C3989" s="43" t="s">
        <v>266</v>
      </c>
      <c r="D3989" s="41"/>
      <c r="E3989" s="41">
        <v>124</v>
      </c>
      <c r="F3989" s="41">
        <v>2060</v>
      </c>
      <c r="G3989" s="4">
        <v>1123.538</v>
      </c>
      <c r="H3989" s="4">
        <v>1140.8530000000001</v>
      </c>
      <c r="I3989" s="4">
        <v>1166.577</v>
      </c>
      <c r="J3989" s="4">
        <v>1196.0409999999999</v>
      </c>
      <c r="K3989" s="4">
        <v>1236.191</v>
      </c>
      <c r="L3989" s="4">
        <v>1288.1089999999999</v>
      </c>
      <c r="M3989" s="4">
        <v>1346.5530000000001</v>
      </c>
      <c r="N3989" s="4">
        <v>1387.92</v>
      </c>
      <c r="O3989" s="4">
        <v>1408.8</v>
      </c>
      <c r="P3989" s="4">
        <v>1407.604</v>
      </c>
      <c r="Q3989" s="4">
        <v>1388.8240000000001</v>
      </c>
      <c r="R3989" s="4">
        <v>1288.123</v>
      </c>
      <c r="S3989" s="4">
        <v>1339.7070000000001</v>
      </c>
      <c r="T3989" s="4">
        <v>1425.972</v>
      </c>
      <c r="U3989" s="4">
        <v>1315.15</v>
      </c>
      <c r="V3989" s="4">
        <v>1239.6189999999999</v>
      </c>
      <c r="W3989" s="4">
        <v>1037.7370000000001</v>
      </c>
      <c r="X3989" s="4">
        <v>810.61599999999999</v>
      </c>
      <c r="Y3989" s="4">
        <v>533.21500000000003</v>
      </c>
      <c r="Z3989" s="4">
        <v>254.9</v>
      </c>
      <c r="AA3989" s="4">
        <v>52.883000000000003</v>
      </c>
    </row>
    <row r="3990" spans="1:27" s="6" customFormat="1" x14ac:dyDescent="0.3">
      <c r="A3990" s="40">
        <v>3989</v>
      </c>
      <c r="B3990" s="18" t="s">
        <v>323</v>
      </c>
      <c r="C3990" s="43" t="s">
        <v>266</v>
      </c>
      <c r="D3990" s="41"/>
      <c r="E3990" s="41">
        <v>124</v>
      </c>
      <c r="F3990" s="41">
        <v>2065</v>
      </c>
      <c r="G3990" s="4">
        <v>1133.819</v>
      </c>
      <c r="H3990" s="4">
        <v>1152.46</v>
      </c>
      <c r="I3990" s="4">
        <v>1186.6179999999999</v>
      </c>
      <c r="J3990" s="4">
        <v>1225.5170000000001</v>
      </c>
      <c r="K3990" s="4">
        <v>1266.444</v>
      </c>
      <c r="L3990" s="4">
        <v>1300.8710000000001</v>
      </c>
      <c r="M3990" s="4">
        <v>1336.7660000000001</v>
      </c>
      <c r="N3990" s="4">
        <v>1382.797</v>
      </c>
      <c r="O3990" s="4">
        <v>1413.222</v>
      </c>
      <c r="P3990" s="4">
        <v>1425.2629999999999</v>
      </c>
      <c r="Q3990" s="4">
        <v>1416.932</v>
      </c>
      <c r="R3990" s="4">
        <v>1391.5129999999999</v>
      </c>
      <c r="S3990" s="4">
        <v>1284.5250000000001</v>
      </c>
      <c r="T3990" s="4">
        <v>1325.4559999999999</v>
      </c>
      <c r="U3990" s="4">
        <v>1394.7909999999999</v>
      </c>
      <c r="V3990" s="4">
        <v>1263.4480000000001</v>
      </c>
      <c r="W3990" s="4">
        <v>1145.7059999999999</v>
      </c>
      <c r="X3990" s="4">
        <v>874.31500000000005</v>
      </c>
      <c r="Y3990" s="4">
        <v>556.46400000000006</v>
      </c>
      <c r="Z3990" s="4">
        <v>241.31200000000001</v>
      </c>
      <c r="AA3990" s="4">
        <v>62.378999999999998</v>
      </c>
    </row>
    <row r="3991" spans="1:27" s="6" customFormat="1" x14ac:dyDescent="0.3">
      <c r="A3991" s="40">
        <v>3990</v>
      </c>
      <c r="B3991" s="18" t="s">
        <v>323</v>
      </c>
      <c r="C3991" s="43" t="s">
        <v>266</v>
      </c>
      <c r="D3991" s="41"/>
      <c r="E3991" s="41">
        <v>124</v>
      </c>
      <c r="F3991" s="41">
        <v>2070</v>
      </c>
      <c r="G3991" s="4">
        <v>1147.046</v>
      </c>
      <c r="H3991" s="4">
        <v>1161.056</v>
      </c>
      <c r="I3991" s="4">
        <v>1195.547</v>
      </c>
      <c r="J3991" s="4">
        <v>1242.095</v>
      </c>
      <c r="K3991" s="4">
        <v>1291.796</v>
      </c>
      <c r="L3991" s="4">
        <v>1327.3420000000001</v>
      </c>
      <c r="M3991" s="4">
        <v>1346.6990000000001</v>
      </c>
      <c r="N3991" s="4">
        <v>1370.952</v>
      </c>
      <c r="O3991" s="4">
        <v>1406.7159999999999</v>
      </c>
      <c r="P3991" s="4">
        <v>1428.86</v>
      </c>
      <c r="Q3991" s="4">
        <v>1434.223</v>
      </c>
      <c r="R3991" s="4">
        <v>1419.69</v>
      </c>
      <c r="S3991" s="4">
        <v>1387.8240000000001</v>
      </c>
      <c r="T3991" s="4">
        <v>1272.712</v>
      </c>
      <c r="U3991" s="4">
        <v>1299.6849999999999</v>
      </c>
      <c r="V3991" s="4">
        <v>1345.2139999999999</v>
      </c>
      <c r="W3991" s="4">
        <v>1175.8219999999999</v>
      </c>
      <c r="X3991" s="4">
        <v>977.10699999999997</v>
      </c>
      <c r="Y3991" s="4">
        <v>611.83600000000001</v>
      </c>
      <c r="Z3991" s="4">
        <v>258.137</v>
      </c>
      <c r="AA3991" s="4">
        <v>62.720999999999997</v>
      </c>
    </row>
    <row r="3992" spans="1:27" s="6" customFormat="1" x14ac:dyDescent="0.3">
      <c r="A3992" s="40">
        <v>3991</v>
      </c>
      <c r="B3992" s="18" t="s">
        <v>323</v>
      </c>
      <c r="C3992" s="43" t="s">
        <v>266</v>
      </c>
      <c r="D3992" s="41"/>
      <c r="E3992" s="41">
        <v>124</v>
      </c>
      <c r="F3992" s="41">
        <v>2075</v>
      </c>
      <c r="G3992" s="4">
        <v>1165.616</v>
      </c>
      <c r="H3992" s="4">
        <v>1172.587</v>
      </c>
      <c r="I3992" s="4">
        <v>1201.453</v>
      </c>
      <c r="J3992" s="4">
        <v>1247.577</v>
      </c>
      <c r="K3992" s="4">
        <v>1304.249</v>
      </c>
      <c r="L3992" s="4">
        <v>1348.9090000000001</v>
      </c>
      <c r="M3992" s="4">
        <v>1370.335</v>
      </c>
      <c r="N3992" s="4">
        <v>1378.7860000000001</v>
      </c>
      <c r="O3992" s="4">
        <v>1393.4690000000001</v>
      </c>
      <c r="P3992" s="4">
        <v>1421.5250000000001</v>
      </c>
      <c r="Q3992" s="4">
        <v>1437.479</v>
      </c>
      <c r="R3992" s="4">
        <v>1437.067</v>
      </c>
      <c r="S3992" s="4">
        <v>1416.5309999999999</v>
      </c>
      <c r="T3992" s="4">
        <v>1376.2860000000001</v>
      </c>
      <c r="U3992" s="4">
        <v>1250.723</v>
      </c>
      <c r="V3992" s="4">
        <v>1258.2139999999999</v>
      </c>
      <c r="W3992" s="4">
        <v>1259.8989999999999</v>
      </c>
      <c r="X3992" s="4">
        <v>1014.405</v>
      </c>
      <c r="Y3992" s="4">
        <v>696.58900000000006</v>
      </c>
      <c r="Z3992" s="4">
        <v>290.82499999999999</v>
      </c>
      <c r="AA3992" s="4">
        <v>67.528000000000006</v>
      </c>
    </row>
    <row r="3993" spans="1:27" s="6" customFormat="1" x14ac:dyDescent="0.3">
      <c r="A3993" s="40">
        <v>3992</v>
      </c>
      <c r="B3993" s="18" t="s">
        <v>323</v>
      </c>
      <c r="C3993" s="43" t="s">
        <v>266</v>
      </c>
      <c r="D3993" s="41"/>
      <c r="E3993" s="41">
        <v>124</v>
      </c>
      <c r="F3993" s="41">
        <v>2080</v>
      </c>
      <c r="G3993" s="4">
        <v>1183.425</v>
      </c>
      <c r="H3993" s="4">
        <v>1189.4670000000001</v>
      </c>
      <c r="I3993" s="4">
        <v>1210.2929999999999</v>
      </c>
      <c r="J3993" s="4">
        <v>1250.0219999999999</v>
      </c>
      <c r="K3993" s="4">
        <v>1305.607</v>
      </c>
      <c r="L3993" s="4">
        <v>1357.5809999999999</v>
      </c>
      <c r="M3993" s="4">
        <v>1389.0619999999999</v>
      </c>
      <c r="N3993" s="4">
        <v>1400.328</v>
      </c>
      <c r="O3993" s="4">
        <v>1399.8910000000001</v>
      </c>
      <c r="P3993" s="4">
        <v>1407.47</v>
      </c>
      <c r="Q3993" s="4">
        <v>1429.8230000000001</v>
      </c>
      <c r="R3993" s="4">
        <v>1440.489</v>
      </c>
      <c r="S3993" s="4">
        <v>1434.5719999999999</v>
      </c>
      <c r="T3993" s="4">
        <v>1406.3389999999999</v>
      </c>
      <c r="U3993" s="4">
        <v>1355.258</v>
      </c>
      <c r="V3993" s="4">
        <v>1215.4079999999999</v>
      </c>
      <c r="W3993" s="4">
        <v>1186.3920000000001</v>
      </c>
      <c r="X3993" s="4">
        <v>1100.2070000000001</v>
      </c>
      <c r="Y3993" s="4">
        <v>737.77700000000004</v>
      </c>
      <c r="Z3993" s="4">
        <v>340.10899999999998</v>
      </c>
      <c r="AA3993" s="4">
        <v>77.021000000000001</v>
      </c>
    </row>
    <row r="3994" spans="1:27" s="6" customFormat="1" x14ac:dyDescent="0.3">
      <c r="A3994" s="40">
        <v>3993</v>
      </c>
      <c r="B3994" s="18" t="s">
        <v>323</v>
      </c>
      <c r="C3994" s="43" t="s">
        <v>266</v>
      </c>
      <c r="D3994" s="41"/>
      <c r="E3994" s="41">
        <v>124</v>
      </c>
      <c r="F3994" s="41">
        <v>2085</v>
      </c>
      <c r="G3994" s="4">
        <v>1196.6379999999999</v>
      </c>
      <c r="H3994" s="4">
        <v>1205.579</v>
      </c>
      <c r="I3994" s="4">
        <v>1224.4839999999999</v>
      </c>
      <c r="J3994" s="4">
        <v>1255.3910000000001</v>
      </c>
      <c r="K3994" s="4">
        <v>1303.9169999999999</v>
      </c>
      <c r="L3994" s="4">
        <v>1355.155</v>
      </c>
      <c r="M3994" s="4">
        <v>1394.902</v>
      </c>
      <c r="N3994" s="4">
        <v>1416.952</v>
      </c>
      <c r="O3994" s="4">
        <v>1419.9659999999999</v>
      </c>
      <c r="P3994" s="4">
        <v>1412.99</v>
      </c>
      <c r="Q3994" s="4">
        <v>1415.384</v>
      </c>
      <c r="R3994" s="4">
        <v>1432.9280000000001</v>
      </c>
      <c r="S3994" s="4">
        <v>1438.579</v>
      </c>
      <c r="T3994" s="4">
        <v>1425.595</v>
      </c>
      <c r="U3994" s="4">
        <v>1387.357</v>
      </c>
      <c r="V3994" s="4">
        <v>1321.1</v>
      </c>
      <c r="W3994" s="4">
        <v>1152.74</v>
      </c>
      <c r="X3994" s="4">
        <v>1047.2629999999999</v>
      </c>
      <c r="Y3994" s="4">
        <v>814.90099999999995</v>
      </c>
      <c r="Z3994" s="4">
        <v>369.339</v>
      </c>
      <c r="AA3994" s="4">
        <v>91.451999999999998</v>
      </c>
    </row>
    <row r="3995" spans="1:27" s="6" customFormat="1" x14ac:dyDescent="0.3">
      <c r="A3995" s="40">
        <v>3994</v>
      </c>
      <c r="B3995" s="18" t="s">
        <v>323</v>
      </c>
      <c r="C3995" s="43" t="s">
        <v>266</v>
      </c>
      <c r="D3995" s="41"/>
      <c r="E3995" s="41">
        <v>124</v>
      </c>
      <c r="F3995" s="41">
        <v>2090</v>
      </c>
      <c r="G3995" s="4">
        <v>1202.17</v>
      </c>
      <c r="H3995" s="4">
        <v>1217.096</v>
      </c>
      <c r="I3995" s="4">
        <v>1237.905</v>
      </c>
      <c r="J3995" s="4">
        <v>1266.1220000000001</v>
      </c>
      <c r="K3995" s="4">
        <v>1305.165</v>
      </c>
      <c r="L3995" s="4">
        <v>1349.68</v>
      </c>
      <c r="M3995" s="4">
        <v>1389.636</v>
      </c>
      <c r="N3995" s="4">
        <v>1420.6880000000001</v>
      </c>
      <c r="O3995" s="4">
        <v>1435.135</v>
      </c>
      <c r="P3995" s="4">
        <v>1432.1389999999999</v>
      </c>
      <c r="Q3995" s="4">
        <v>1420.472</v>
      </c>
      <c r="R3995" s="4">
        <v>1418.586</v>
      </c>
      <c r="S3995" s="4">
        <v>1431.634</v>
      </c>
      <c r="T3995" s="4">
        <v>1430.9390000000001</v>
      </c>
      <c r="U3995" s="4">
        <v>1408.8430000000001</v>
      </c>
      <c r="V3995" s="4">
        <v>1356.616</v>
      </c>
      <c r="W3995" s="4">
        <v>1260.0930000000001</v>
      </c>
      <c r="X3995" s="4">
        <v>1028.7629999999999</v>
      </c>
      <c r="Y3995" s="4">
        <v>790.52700000000004</v>
      </c>
      <c r="Z3995" s="4">
        <v>418.95800000000003</v>
      </c>
      <c r="AA3995" s="4">
        <v>103.217</v>
      </c>
    </row>
    <row r="3996" spans="1:27" s="6" customFormat="1" x14ac:dyDescent="0.3">
      <c r="A3996" s="40">
        <v>3995</v>
      </c>
      <c r="B3996" s="18" t="s">
        <v>323</v>
      </c>
      <c r="C3996" s="43" t="s">
        <v>266</v>
      </c>
      <c r="D3996" s="41"/>
      <c r="E3996" s="41">
        <v>124</v>
      </c>
      <c r="F3996" s="41">
        <v>2095</v>
      </c>
      <c r="G3996" s="4">
        <v>1202.9739999999999</v>
      </c>
      <c r="H3996" s="4">
        <v>1220.924</v>
      </c>
      <c r="I3996" s="4">
        <v>1246.732</v>
      </c>
      <c r="J3996" s="4">
        <v>1276.0840000000001</v>
      </c>
      <c r="K3996" s="4">
        <v>1311.76</v>
      </c>
      <c r="L3996" s="4">
        <v>1347.143</v>
      </c>
      <c r="M3996" s="4">
        <v>1381.3230000000001</v>
      </c>
      <c r="N3996" s="4">
        <v>1413.31</v>
      </c>
      <c r="O3996" s="4">
        <v>1437.414</v>
      </c>
      <c r="P3996" s="4">
        <v>1446.3630000000001</v>
      </c>
      <c r="Q3996" s="4">
        <v>1439.1120000000001</v>
      </c>
      <c r="R3996" s="4">
        <v>1423.615</v>
      </c>
      <c r="S3996" s="4">
        <v>1417.8150000000001</v>
      </c>
      <c r="T3996" s="4">
        <v>1425.23</v>
      </c>
      <c r="U3996" s="4">
        <v>1416.3889999999999</v>
      </c>
      <c r="V3996" s="4">
        <v>1381.508</v>
      </c>
      <c r="W3996" s="4">
        <v>1300.769</v>
      </c>
      <c r="X3996" s="4">
        <v>1136.1880000000001</v>
      </c>
      <c r="Y3996" s="4">
        <v>790.87199999999996</v>
      </c>
      <c r="Z3996" s="4">
        <v>417.255</v>
      </c>
      <c r="AA3996" s="4">
        <v>119.515</v>
      </c>
    </row>
    <row r="3997" spans="1:27" s="6" customFormat="1" x14ac:dyDescent="0.3">
      <c r="A3997" s="40">
        <v>3996</v>
      </c>
      <c r="B3997" s="18" t="s">
        <v>323</v>
      </c>
      <c r="C3997" s="43" t="s">
        <v>266</v>
      </c>
      <c r="D3997" s="41"/>
      <c r="E3997" s="41">
        <v>124</v>
      </c>
      <c r="F3997" s="41">
        <v>2100</v>
      </c>
      <c r="G3997" s="4">
        <v>1203.6849999999999</v>
      </c>
      <c r="H3997" s="4">
        <v>1220.0340000000001</v>
      </c>
      <c r="I3997" s="4">
        <v>1247.8720000000001</v>
      </c>
      <c r="J3997" s="4">
        <v>1281.44</v>
      </c>
      <c r="K3997" s="4">
        <v>1317.576</v>
      </c>
      <c r="L3997" s="4">
        <v>1349.9369999999999</v>
      </c>
      <c r="M3997" s="4">
        <v>1375.932</v>
      </c>
      <c r="N3997" s="4">
        <v>1402.886</v>
      </c>
      <c r="O3997" s="4">
        <v>1428.569</v>
      </c>
      <c r="P3997" s="4">
        <v>1447.7149999999999</v>
      </c>
      <c r="Q3997" s="4">
        <v>1452.816</v>
      </c>
      <c r="R3997" s="4">
        <v>1442.153</v>
      </c>
      <c r="S3997" s="4">
        <v>1423.2170000000001</v>
      </c>
      <c r="T3997" s="4">
        <v>1412.597</v>
      </c>
      <c r="U3997" s="4">
        <v>1412.8710000000001</v>
      </c>
      <c r="V3997" s="4">
        <v>1392.671</v>
      </c>
      <c r="W3997" s="4">
        <v>1331.44</v>
      </c>
      <c r="X3997" s="4">
        <v>1184.9369999999999</v>
      </c>
      <c r="Y3997" s="4">
        <v>889.95299999999997</v>
      </c>
      <c r="Z3997" s="4">
        <v>429.16699999999997</v>
      </c>
      <c r="AA3997" s="4">
        <v>125.72199999999999</v>
      </c>
    </row>
    <row r="3998" spans="1:27" s="6" customFormat="1" x14ac:dyDescent="0.3">
      <c r="A3998" s="40">
        <v>3997</v>
      </c>
      <c r="B3998" s="18" t="s">
        <v>323</v>
      </c>
      <c r="C3998" s="43" t="s">
        <v>267</v>
      </c>
      <c r="D3998" s="41"/>
      <c r="E3998" s="41">
        <v>840</v>
      </c>
      <c r="F3998" s="41">
        <v>2015</v>
      </c>
      <c r="G3998" s="4">
        <v>9701.7990000000009</v>
      </c>
      <c r="H3998" s="4">
        <v>10217.289000000001</v>
      </c>
      <c r="I3998" s="4">
        <v>10125.611999999999</v>
      </c>
      <c r="J3998" s="4">
        <v>10420.612999999999</v>
      </c>
      <c r="K3998" s="4">
        <v>11213.2</v>
      </c>
      <c r="L3998" s="4">
        <v>11009.194</v>
      </c>
      <c r="M3998" s="4">
        <v>10546.518</v>
      </c>
      <c r="N3998" s="4">
        <v>10067.445</v>
      </c>
      <c r="O3998" s="4">
        <v>10058.529</v>
      </c>
      <c r="P3998" s="4">
        <v>10346.295</v>
      </c>
      <c r="Q3998" s="4">
        <v>11059.54</v>
      </c>
      <c r="R3998" s="4">
        <v>10962.671</v>
      </c>
      <c r="S3998" s="4">
        <v>9795.7189999999991</v>
      </c>
      <c r="T3998" s="4">
        <v>8284.2430000000004</v>
      </c>
      <c r="U3998" s="4">
        <v>6072.9769999999999</v>
      </c>
      <c r="V3998" s="4">
        <v>4445.16</v>
      </c>
      <c r="W3998" s="4">
        <v>3343.5549999999998</v>
      </c>
      <c r="X3998" s="4">
        <v>2423.0050000000001</v>
      </c>
      <c r="Y3998" s="4">
        <v>1174.6469999999999</v>
      </c>
      <c r="Z3998" s="4">
        <v>341.42099999999999</v>
      </c>
      <c r="AA3998" s="4">
        <v>50.878</v>
      </c>
    </row>
    <row r="3999" spans="1:27" s="6" customFormat="1" x14ac:dyDescent="0.3">
      <c r="A3999" s="40">
        <v>3998</v>
      </c>
      <c r="B3999" s="18" t="s">
        <v>323</v>
      </c>
      <c r="C3999" s="43" t="s">
        <v>267</v>
      </c>
      <c r="D3999" s="41"/>
      <c r="E3999" s="41">
        <v>840</v>
      </c>
      <c r="F3999" s="41">
        <v>2020</v>
      </c>
      <c r="G3999" s="4">
        <v>10147.107</v>
      </c>
      <c r="H3999" s="4">
        <v>9755.3459999999995</v>
      </c>
      <c r="I3999" s="4">
        <v>10262.067999999999</v>
      </c>
      <c r="J3999" s="4">
        <v>10377.719999999999</v>
      </c>
      <c r="K3999" s="4">
        <v>10856.425999999999</v>
      </c>
      <c r="L3999" s="4">
        <v>11605.683999999999</v>
      </c>
      <c r="M3999" s="4">
        <v>11280.656000000001</v>
      </c>
      <c r="N3999" s="4">
        <v>10706.459000000001</v>
      </c>
      <c r="O3999" s="4">
        <v>10139.026</v>
      </c>
      <c r="P3999" s="4">
        <v>10049.745999999999</v>
      </c>
      <c r="Q3999" s="4">
        <v>10250.004999999999</v>
      </c>
      <c r="R3999" s="4">
        <v>10858.434999999999</v>
      </c>
      <c r="S3999" s="4">
        <v>10655.679</v>
      </c>
      <c r="T3999" s="4">
        <v>9378.1679999999997</v>
      </c>
      <c r="U3999" s="4">
        <v>7730.7209999999995</v>
      </c>
      <c r="V3999" s="4">
        <v>5425.5519999999997</v>
      </c>
      <c r="W3999" s="4">
        <v>3673.6190000000001</v>
      </c>
      <c r="X3999" s="4">
        <v>2375.261</v>
      </c>
      <c r="Y3999" s="4">
        <v>1293.4490000000001</v>
      </c>
      <c r="Z3999" s="4">
        <v>395.49200000000002</v>
      </c>
      <c r="AA3999" s="4">
        <v>64.114000000000004</v>
      </c>
    </row>
    <row r="4000" spans="1:27" s="6" customFormat="1" x14ac:dyDescent="0.3">
      <c r="A4000" s="40">
        <v>3999</v>
      </c>
      <c r="B4000" s="18" t="s">
        <v>323</v>
      </c>
      <c r="C4000" s="43" t="s">
        <v>267</v>
      </c>
      <c r="D4000" s="41"/>
      <c r="E4000" s="41">
        <v>840</v>
      </c>
      <c r="F4000" s="41">
        <v>2025</v>
      </c>
      <c r="G4000" s="4">
        <v>10555.540999999999</v>
      </c>
      <c r="H4000" s="4">
        <v>10204.504000000001</v>
      </c>
      <c r="I4000" s="4">
        <v>9803.5529999999999</v>
      </c>
      <c r="J4000" s="4">
        <v>10529.355</v>
      </c>
      <c r="K4000" s="4">
        <v>10839.932000000001</v>
      </c>
      <c r="L4000" s="4">
        <v>11274.183000000001</v>
      </c>
      <c r="M4000" s="4">
        <v>11893.666999999999</v>
      </c>
      <c r="N4000" s="4">
        <v>11451</v>
      </c>
      <c r="O4000" s="4">
        <v>10785.067999999999</v>
      </c>
      <c r="P4000" s="4">
        <v>10139.459999999999</v>
      </c>
      <c r="Q4000" s="4">
        <v>9968.7790000000005</v>
      </c>
      <c r="R4000" s="4">
        <v>10080.11</v>
      </c>
      <c r="S4000" s="4">
        <v>10575.753000000001</v>
      </c>
      <c r="T4000" s="4">
        <v>10231.823</v>
      </c>
      <c r="U4000" s="4">
        <v>8792.1509999999998</v>
      </c>
      <c r="V4000" s="4">
        <v>6956.1549999999997</v>
      </c>
      <c r="W4000" s="4">
        <v>4534.4279999999999</v>
      </c>
      <c r="X4000" s="4">
        <v>2654.1170000000002</v>
      </c>
      <c r="Y4000" s="4">
        <v>1294.7560000000001</v>
      </c>
      <c r="Z4000" s="4">
        <v>444.08100000000002</v>
      </c>
      <c r="AA4000" s="4">
        <v>75.760999999999996</v>
      </c>
    </row>
    <row r="4001" spans="1:27" s="6" customFormat="1" x14ac:dyDescent="0.3">
      <c r="A4001" s="40">
        <v>4000</v>
      </c>
      <c r="B4001" s="18" t="s">
        <v>323</v>
      </c>
      <c r="C4001" s="43" t="s">
        <v>267</v>
      </c>
      <c r="D4001" s="41"/>
      <c r="E4001" s="41">
        <v>840</v>
      </c>
      <c r="F4001" s="41">
        <v>2030</v>
      </c>
      <c r="G4001" s="4">
        <v>10729.094999999999</v>
      </c>
      <c r="H4001" s="4">
        <v>10616.880999999999</v>
      </c>
      <c r="I4001" s="4">
        <v>10255.682000000001</v>
      </c>
      <c r="J4001" s="4">
        <v>10086.343999999999</v>
      </c>
      <c r="K4001" s="4">
        <v>11017.567999999999</v>
      </c>
      <c r="L4001" s="4">
        <v>11282.237999999999</v>
      </c>
      <c r="M4001" s="4">
        <v>11581.643</v>
      </c>
      <c r="N4001" s="4">
        <v>12075.397999999999</v>
      </c>
      <c r="O4001" s="4">
        <v>11536.498</v>
      </c>
      <c r="P4001" s="4">
        <v>10790.148999999999</v>
      </c>
      <c r="Q4001" s="4">
        <v>10068.261</v>
      </c>
      <c r="R4001" s="4">
        <v>9818.1949999999997</v>
      </c>
      <c r="S4001" s="4">
        <v>9838.4740000000002</v>
      </c>
      <c r="T4001" s="4">
        <v>10185.032999999999</v>
      </c>
      <c r="U4001" s="4">
        <v>9634.982</v>
      </c>
      <c r="V4001" s="4">
        <v>7966.0439999999999</v>
      </c>
      <c r="W4001" s="4">
        <v>5876.2929999999997</v>
      </c>
      <c r="X4001" s="4">
        <v>3329.8580000000002</v>
      </c>
      <c r="Y4001" s="4">
        <v>1476.7760000000001</v>
      </c>
      <c r="Z4001" s="4">
        <v>453.28199999999998</v>
      </c>
      <c r="AA4001" s="4">
        <v>86.438999999999993</v>
      </c>
    </row>
    <row r="4002" spans="1:27" s="6" customFormat="1" x14ac:dyDescent="0.3">
      <c r="A4002" s="40">
        <v>4001</v>
      </c>
      <c r="B4002" s="18" t="s">
        <v>323</v>
      </c>
      <c r="C4002" s="43" t="s">
        <v>267</v>
      </c>
      <c r="D4002" s="41"/>
      <c r="E4002" s="41">
        <v>840</v>
      </c>
      <c r="F4002" s="41">
        <v>2035</v>
      </c>
      <c r="G4002" s="4">
        <v>10763.099</v>
      </c>
      <c r="H4002" s="4">
        <v>10790.879000000001</v>
      </c>
      <c r="I4002" s="4">
        <v>10668.339</v>
      </c>
      <c r="J4002" s="4">
        <v>10538.675999999999</v>
      </c>
      <c r="K4002" s="4">
        <v>10576.114</v>
      </c>
      <c r="L4002" s="4">
        <v>11460.691000000001</v>
      </c>
      <c r="M4002" s="4">
        <v>11591.254999999999</v>
      </c>
      <c r="N4002" s="4">
        <v>11766.767</v>
      </c>
      <c r="O4002" s="4">
        <v>12161.290999999999</v>
      </c>
      <c r="P4002" s="4">
        <v>11541.047</v>
      </c>
      <c r="Q4002" s="4">
        <v>10718.642</v>
      </c>
      <c r="R4002" s="4">
        <v>9927.0709999999999</v>
      </c>
      <c r="S4002" s="4">
        <v>9599.86</v>
      </c>
      <c r="T4002" s="4">
        <v>9501.1460000000006</v>
      </c>
      <c r="U4002" s="4">
        <v>9630.4809999999998</v>
      </c>
      <c r="V4002" s="4">
        <v>8785.5529999999999</v>
      </c>
      <c r="W4002" s="4">
        <v>6797.19</v>
      </c>
      <c r="X4002" s="4">
        <v>4381.9520000000002</v>
      </c>
      <c r="Y4002" s="4">
        <v>1889.461</v>
      </c>
      <c r="Z4002" s="4">
        <v>526.88300000000004</v>
      </c>
      <c r="AA4002" s="4">
        <v>90.516000000000005</v>
      </c>
    </row>
    <row r="4003" spans="1:27" s="6" customFormat="1" x14ac:dyDescent="0.3">
      <c r="A4003" s="40">
        <v>4002</v>
      </c>
      <c r="B4003" s="18" t="s">
        <v>323</v>
      </c>
      <c r="C4003" s="43" t="s">
        <v>267</v>
      </c>
      <c r="D4003" s="41"/>
      <c r="E4003" s="41">
        <v>840</v>
      </c>
      <c r="F4003" s="41">
        <v>2040</v>
      </c>
      <c r="G4003" s="4">
        <v>10769.727000000001</v>
      </c>
      <c r="H4003" s="4">
        <v>10825.404</v>
      </c>
      <c r="I4003" s="4">
        <v>10842.607</v>
      </c>
      <c r="J4003" s="4">
        <v>10951.715</v>
      </c>
      <c r="K4003" s="4">
        <v>11028.772000000001</v>
      </c>
      <c r="L4003" s="4">
        <v>11021.333000000001</v>
      </c>
      <c r="M4003" s="4">
        <v>11770.82</v>
      </c>
      <c r="N4003" s="4">
        <v>11778.777</v>
      </c>
      <c r="O4003" s="4">
        <v>11857.867</v>
      </c>
      <c r="P4003" s="4">
        <v>12166.841</v>
      </c>
      <c r="Q4003" s="4">
        <v>11469.066999999999</v>
      </c>
      <c r="R4003" s="4">
        <v>10577.566000000001</v>
      </c>
      <c r="S4003" s="4">
        <v>9722.0310000000009</v>
      </c>
      <c r="T4003" s="4">
        <v>9294.4110000000001</v>
      </c>
      <c r="U4003" s="4">
        <v>9019.6380000000008</v>
      </c>
      <c r="V4003" s="4">
        <v>8835.4770000000008</v>
      </c>
      <c r="W4003" s="4">
        <v>7568.9709999999995</v>
      </c>
      <c r="X4003" s="4">
        <v>5144.3159999999998</v>
      </c>
      <c r="Y4003" s="4">
        <v>2534.8290000000002</v>
      </c>
      <c r="Z4003" s="4">
        <v>686.98900000000003</v>
      </c>
      <c r="AA4003" s="4">
        <v>104.446</v>
      </c>
    </row>
    <row r="4004" spans="1:27" s="6" customFormat="1" x14ac:dyDescent="0.3">
      <c r="A4004" s="40">
        <v>4003</v>
      </c>
      <c r="B4004" s="18" t="s">
        <v>323</v>
      </c>
      <c r="C4004" s="43" t="s">
        <v>267</v>
      </c>
      <c r="D4004" s="41"/>
      <c r="E4004" s="41">
        <v>840</v>
      </c>
      <c r="F4004" s="41">
        <v>2045</v>
      </c>
      <c r="G4004" s="4">
        <v>10821.802</v>
      </c>
      <c r="H4004" s="4">
        <v>10832.57</v>
      </c>
      <c r="I4004" s="4">
        <v>10877.339</v>
      </c>
      <c r="J4004" s="4">
        <v>11126.316999999999</v>
      </c>
      <c r="K4004" s="4">
        <v>11442.263999999999</v>
      </c>
      <c r="L4004" s="4">
        <v>11474.299000000001</v>
      </c>
      <c r="M4004" s="4">
        <v>11334.156000000001</v>
      </c>
      <c r="N4004" s="4">
        <v>11960.081</v>
      </c>
      <c r="O4004" s="4">
        <v>11873.47</v>
      </c>
      <c r="P4004" s="4">
        <v>11871.192999999999</v>
      </c>
      <c r="Q4004" s="4">
        <v>12096.48</v>
      </c>
      <c r="R4004" s="4">
        <v>11327.727999999999</v>
      </c>
      <c r="S4004" s="4">
        <v>10373.906999999999</v>
      </c>
      <c r="T4004" s="4">
        <v>9435.0560000000005</v>
      </c>
      <c r="U4004" s="4">
        <v>8856.5859999999993</v>
      </c>
      <c r="V4004" s="4">
        <v>8324.1569999999992</v>
      </c>
      <c r="W4004" s="4">
        <v>7683.1750000000002</v>
      </c>
      <c r="X4004" s="4">
        <v>5811.7579999999998</v>
      </c>
      <c r="Y4004" s="4">
        <v>3033.0889999999999</v>
      </c>
      <c r="Z4004" s="4">
        <v>939.33100000000002</v>
      </c>
      <c r="AA4004" s="4">
        <v>135.08199999999999</v>
      </c>
    </row>
    <row r="4005" spans="1:27" s="6" customFormat="1" x14ac:dyDescent="0.3">
      <c r="A4005" s="40">
        <v>4004</v>
      </c>
      <c r="B4005" s="18" t="s">
        <v>323</v>
      </c>
      <c r="C4005" s="43" t="s">
        <v>267</v>
      </c>
      <c r="D4005" s="41"/>
      <c r="E4005" s="41">
        <v>840</v>
      </c>
      <c r="F4005" s="41">
        <v>2050</v>
      </c>
      <c r="G4005" s="4">
        <v>10979.603999999999</v>
      </c>
      <c r="H4005" s="4">
        <v>10884.947</v>
      </c>
      <c r="I4005" s="4">
        <v>10884.828</v>
      </c>
      <c r="J4005" s="4">
        <v>11161.574000000001</v>
      </c>
      <c r="K4005" s="4">
        <v>11617.547</v>
      </c>
      <c r="L4005" s="4">
        <v>11888.268</v>
      </c>
      <c r="M4005" s="4">
        <v>11787.603999999999</v>
      </c>
      <c r="N4005" s="4">
        <v>11527.092000000001</v>
      </c>
      <c r="O4005" s="4">
        <v>12057.441000000001</v>
      </c>
      <c r="P4005" s="4">
        <v>11892.032999999999</v>
      </c>
      <c r="Q4005" s="4">
        <v>11812.303</v>
      </c>
      <c r="R4005" s="4">
        <v>11957.793</v>
      </c>
      <c r="S4005" s="4">
        <v>11124.457</v>
      </c>
      <c r="T4005" s="4">
        <v>10089.280000000001</v>
      </c>
      <c r="U4005" s="4">
        <v>9021.8760000000002</v>
      </c>
      <c r="V4005" s="4">
        <v>8218.8690000000006</v>
      </c>
      <c r="W4005" s="4">
        <v>7302.5290000000005</v>
      </c>
      <c r="X4005" s="4">
        <v>5981.0439999999999</v>
      </c>
      <c r="Y4005" s="4">
        <v>3490.3679999999999</v>
      </c>
      <c r="Z4005" s="4">
        <v>1145.173</v>
      </c>
      <c r="AA4005" s="4">
        <v>185.00299999999999</v>
      </c>
    </row>
    <row r="4006" spans="1:27" s="6" customFormat="1" x14ac:dyDescent="0.3">
      <c r="A4006" s="40">
        <v>4005</v>
      </c>
      <c r="B4006" s="18" t="s">
        <v>323</v>
      </c>
      <c r="C4006" s="43" t="s">
        <v>267</v>
      </c>
      <c r="D4006" s="41"/>
      <c r="E4006" s="41">
        <v>840</v>
      </c>
      <c r="F4006" s="41">
        <v>2055</v>
      </c>
      <c r="G4006" s="4">
        <v>11219.852000000001</v>
      </c>
      <c r="H4006" s="4">
        <v>11039.787</v>
      </c>
      <c r="I4006" s="4">
        <v>10934.674000000001</v>
      </c>
      <c r="J4006" s="4">
        <v>11155.022000000001</v>
      </c>
      <c r="K4006" s="4">
        <v>11628.47</v>
      </c>
      <c r="L4006" s="4">
        <v>12041.312</v>
      </c>
      <c r="M4006" s="4">
        <v>12185.379000000001</v>
      </c>
      <c r="N4006" s="4">
        <v>11970.050999999999</v>
      </c>
      <c r="O4006" s="4">
        <v>11622.127</v>
      </c>
      <c r="P4006" s="4">
        <v>12075.450999999999</v>
      </c>
      <c r="Q4006" s="4">
        <v>11838.156000000001</v>
      </c>
      <c r="R4006" s="4">
        <v>11687.683000000001</v>
      </c>
      <c r="S4006" s="4">
        <v>11757.775</v>
      </c>
      <c r="T4006" s="4">
        <v>10840.728999999999</v>
      </c>
      <c r="U4006" s="4">
        <v>9678.6810000000005</v>
      </c>
      <c r="V4006" s="4">
        <v>8416.4940000000006</v>
      </c>
      <c r="W4006" s="4">
        <v>7271.8230000000003</v>
      </c>
      <c r="X4006" s="4">
        <v>5762.134</v>
      </c>
      <c r="Y4006" s="4">
        <v>3659.0230000000001</v>
      </c>
      <c r="Z4006" s="4">
        <v>1343.1980000000001</v>
      </c>
      <c r="AA4006" s="4">
        <v>231.131</v>
      </c>
    </row>
    <row r="4007" spans="1:27" s="6" customFormat="1" x14ac:dyDescent="0.3">
      <c r="A4007" s="40">
        <v>4006</v>
      </c>
      <c r="B4007" s="18" t="s">
        <v>323</v>
      </c>
      <c r="C4007" s="43" t="s">
        <v>267</v>
      </c>
      <c r="D4007" s="41"/>
      <c r="E4007" s="41">
        <v>840</v>
      </c>
      <c r="F4007" s="41">
        <v>2060</v>
      </c>
      <c r="G4007" s="4">
        <v>11395.127</v>
      </c>
      <c r="H4007" s="4">
        <v>11276.95</v>
      </c>
      <c r="I4007" s="4">
        <v>11086.962</v>
      </c>
      <c r="J4007" s="4">
        <v>11190.703</v>
      </c>
      <c r="K4007" s="4">
        <v>11597.523999999999</v>
      </c>
      <c r="L4007" s="4">
        <v>12030.063</v>
      </c>
      <c r="M4007" s="4">
        <v>12322.768</v>
      </c>
      <c r="N4007" s="4">
        <v>12357.659</v>
      </c>
      <c r="O4007" s="4">
        <v>12059.267</v>
      </c>
      <c r="P4007" s="4">
        <v>11642.779</v>
      </c>
      <c r="Q4007" s="4">
        <v>12024.61</v>
      </c>
      <c r="R4007" s="4">
        <v>11722.532999999999</v>
      </c>
      <c r="S4007" s="4">
        <v>11507.038</v>
      </c>
      <c r="T4007" s="4">
        <v>11479.348</v>
      </c>
      <c r="U4007" s="4">
        <v>10430.897999999999</v>
      </c>
      <c r="V4007" s="4">
        <v>9073.3050000000003</v>
      </c>
      <c r="W4007" s="4">
        <v>7506.1480000000001</v>
      </c>
      <c r="X4007" s="4">
        <v>5811.8590000000004</v>
      </c>
      <c r="Y4007" s="4">
        <v>3588.37</v>
      </c>
      <c r="Z4007" s="4">
        <v>1434.63</v>
      </c>
      <c r="AA4007" s="4">
        <v>276.02699999999999</v>
      </c>
    </row>
    <row r="4008" spans="1:27" s="6" customFormat="1" x14ac:dyDescent="0.3">
      <c r="A4008" s="40">
        <v>4007</v>
      </c>
      <c r="B4008" s="18" t="s">
        <v>323</v>
      </c>
      <c r="C4008" s="43" t="s">
        <v>267</v>
      </c>
      <c r="D4008" s="41"/>
      <c r="E4008" s="41">
        <v>840</v>
      </c>
      <c r="F4008" s="41">
        <v>2065</v>
      </c>
      <c r="G4008" s="4">
        <v>11454.471</v>
      </c>
      <c r="H4008" s="4">
        <v>11449.058000000001</v>
      </c>
      <c r="I4008" s="4">
        <v>11321.57</v>
      </c>
      <c r="J4008" s="4">
        <v>11328.898999999999</v>
      </c>
      <c r="K4008" s="4">
        <v>11608.878000000001</v>
      </c>
      <c r="L4008" s="4">
        <v>11977.124</v>
      </c>
      <c r="M4008" s="4">
        <v>12296.098</v>
      </c>
      <c r="N4008" s="4">
        <v>12485.544</v>
      </c>
      <c r="O4008" s="4">
        <v>12441.351000000001</v>
      </c>
      <c r="P4008" s="4">
        <v>12077.648999999999</v>
      </c>
      <c r="Q4008" s="4">
        <v>11599.918</v>
      </c>
      <c r="R4008" s="4">
        <v>11915.675999999999</v>
      </c>
      <c r="S4008" s="4">
        <v>11555.085999999999</v>
      </c>
      <c r="T4008" s="4">
        <v>11255.482</v>
      </c>
      <c r="U4008" s="4">
        <v>11077.206</v>
      </c>
      <c r="V4008" s="4">
        <v>9824.1509999999998</v>
      </c>
      <c r="W4008" s="4">
        <v>8153.9620000000004</v>
      </c>
      <c r="X4008" s="4">
        <v>6074.35</v>
      </c>
      <c r="Y4008" s="4">
        <v>3683.6709999999998</v>
      </c>
      <c r="Z4008" s="4">
        <v>1433.6610000000001</v>
      </c>
      <c r="AA4008" s="4">
        <v>302.71800000000002</v>
      </c>
    </row>
    <row r="4009" spans="1:27" s="6" customFormat="1" x14ac:dyDescent="0.3">
      <c r="A4009" s="40">
        <v>4008</v>
      </c>
      <c r="B4009" s="18" t="s">
        <v>323</v>
      </c>
      <c r="C4009" s="43" t="s">
        <v>267</v>
      </c>
      <c r="D4009" s="41"/>
      <c r="E4009" s="41">
        <v>840</v>
      </c>
      <c r="F4009" s="41">
        <v>2070</v>
      </c>
      <c r="G4009" s="4">
        <v>11456.826999999999</v>
      </c>
      <c r="H4009" s="4">
        <v>11505.384</v>
      </c>
      <c r="I4009" s="4">
        <v>11491.025</v>
      </c>
      <c r="J4009" s="4">
        <v>11549.286</v>
      </c>
      <c r="K4009" s="4">
        <v>11722.561</v>
      </c>
      <c r="L4009" s="4">
        <v>11966.302</v>
      </c>
      <c r="M4009" s="4">
        <v>12227.928</v>
      </c>
      <c r="N4009" s="4">
        <v>12449.795</v>
      </c>
      <c r="O4009" s="4">
        <v>12564.585999999999</v>
      </c>
      <c r="P4009" s="4">
        <v>12457.825000000001</v>
      </c>
      <c r="Q4009" s="4">
        <v>12035.674000000001</v>
      </c>
      <c r="R4009" s="4">
        <v>11504.281000000001</v>
      </c>
      <c r="S4009" s="4">
        <v>11758.585999999999</v>
      </c>
      <c r="T4009" s="4">
        <v>11322.343999999999</v>
      </c>
      <c r="U4009" s="4">
        <v>10891.699000000001</v>
      </c>
      <c r="V4009" s="4">
        <v>10479.642</v>
      </c>
      <c r="W4009" s="4">
        <v>8893.884</v>
      </c>
      <c r="X4009" s="4">
        <v>6679.3180000000002</v>
      </c>
      <c r="Y4009" s="4">
        <v>3918.0770000000002</v>
      </c>
      <c r="Z4009" s="4">
        <v>1499.991</v>
      </c>
      <c r="AA4009" s="4">
        <v>310.18700000000001</v>
      </c>
    </row>
    <row r="4010" spans="1:27" s="6" customFormat="1" x14ac:dyDescent="0.3">
      <c r="A4010" s="40">
        <v>4009</v>
      </c>
      <c r="B4010" s="18" t="s">
        <v>323</v>
      </c>
      <c r="C4010" s="43" t="s">
        <v>267</v>
      </c>
      <c r="D4010" s="41"/>
      <c r="E4010" s="41">
        <v>840</v>
      </c>
      <c r="F4010" s="41">
        <v>2075</v>
      </c>
      <c r="G4010" s="4">
        <v>11463.998</v>
      </c>
      <c r="H4010" s="4">
        <v>11504.62</v>
      </c>
      <c r="I4010" s="4">
        <v>11544.834999999999</v>
      </c>
      <c r="J4010" s="4">
        <v>11704.555</v>
      </c>
      <c r="K4010" s="4">
        <v>11918.277</v>
      </c>
      <c r="L4010" s="4">
        <v>12057.803</v>
      </c>
      <c r="M4010" s="4">
        <v>12201.674999999999</v>
      </c>
      <c r="N4010" s="4">
        <v>12372.623</v>
      </c>
      <c r="O4010" s="4">
        <v>12524.593999999999</v>
      </c>
      <c r="P4010" s="4">
        <v>12580.439</v>
      </c>
      <c r="Q4010" s="4">
        <v>12417.267</v>
      </c>
      <c r="R4010" s="4">
        <v>11943.641</v>
      </c>
      <c r="S4010" s="4">
        <v>11365.536</v>
      </c>
      <c r="T4010" s="4">
        <v>11540.755999999999</v>
      </c>
      <c r="U4010" s="4">
        <v>10985.534</v>
      </c>
      <c r="V4010" s="4">
        <v>10348.681</v>
      </c>
      <c r="W4010" s="4">
        <v>9554.8109999999997</v>
      </c>
      <c r="X4010" s="4">
        <v>7372.2280000000001</v>
      </c>
      <c r="Y4010" s="4">
        <v>4383.8370000000004</v>
      </c>
      <c r="Z4010" s="4">
        <v>1626.472</v>
      </c>
      <c r="AA4010" s="4">
        <v>326.50200000000001</v>
      </c>
    </row>
    <row r="4011" spans="1:27" s="6" customFormat="1" x14ac:dyDescent="0.3">
      <c r="A4011" s="40">
        <v>4010</v>
      </c>
      <c r="B4011" s="18" t="s">
        <v>323</v>
      </c>
      <c r="C4011" s="43" t="s">
        <v>267</v>
      </c>
      <c r="D4011" s="41"/>
      <c r="E4011" s="41">
        <v>840</v>
      </c>
      <c r="F4011" s="41">
        <v>2080</v>
      </c>
      <c r="G4011" s="4">
        <v>11526.905000000001</v>
      </c>
      <c r="H4011" s="4">
        <v>11508.674999999999</v>
      </c>
      <c r="I4011" s="4">
        <v>11541.449000000001</v>
      </c>
      <c r="J4011" s="4">
        <v>11744.106</v>
      </c>
      <c r="K4011" s="4">
        <v>12048.945</v>
      </c>
      <c r="L4011" s="4">
        <v>12231.03</v>
      </c>
      <c r="M4011" s="4">
        <v>12277.583000000001</v>
      </c>
      <c r="N4011" s="4">
        <v>12337.02</v>
      </c>
      <c r="O4011" s="4">
        <v>12443.14</v>
      </c>
      <c r="P4011" s="4">
        <v>12540.434999999999</v>
      </c>
      <c r="Q4011" s="4">
        <v>12543.1</v>
      </c>
      <c r="R4011" s="4">
        <v>12329.698</v>
      </c>
      <c r="S4011" s="4">
        <v>11811.198</v>
      </c>
      <c r="T4011" s="4">
        <v>11173.019</v>
      </c>
      <c r="U4011" s="4">
        <v>11225.558999999999</v>
      </c>
      <c r="V4011" s="4">
        <v>10480.664000000001</v>
      </c>
      <c r="W4011" s="4">
        <v>9499.9290000000001</v>
      </c>
      <c r="X4011" s="4">
        <v>8011.7089999999998</v>
      </c>
      <c r="Y4011" s="4">
        <v>4922.6570000000002</v>
      </c>
      <c r="Z4011" s="4">
        <v>1855.5050000000001</v>
      </c>
      <c r="AA4011" s="4">
        <v>355.77300000000002</v>
      </c>
    </row>
    <row r="4012" spans="1:27" s="6" customFormat="1" x14ac:dyDescent="0.3">
      <c r="A4012" s="40">
        <v>4011</v>
      </c>
      <c r="B4012" s="18" t="s">
        <v>323</v>
      </c>
      <c r="C4012" s="43" t="s">
        <v>267</v>
      </c>
      <c r="D4012" s="41"/>
      <c r="E4012" s="41">
        <v>840</v>
      </c>
      <c r="F4012" s="41">
        <v>2085</v>
      </c>
      <c r="G4012" s="4">
        <v>11607.965</v>
      </c>
      <c r="H4012" s="4">
        <v>11568.451999999999</v>
      </c>
      <c r="I4012" s="4">
        <v>11542.882</v>
      </c>
      <c r="J4012" s="4">
        <v>11726.596</v>
      </c>
      <c r="K4012" s="4">
        <v>12064.106</v>
      </c>
      <c r="L4012" s="4">
        <v>12339.434999999999</v>
      </c>
      <c r="M4012" s="4">
        <v>12435.129000000001</v>
      </c>
      <c r="N4012" s="4">
        <v>12403.509</v>
      </c>
      <c r="O4012" s="4">
        <v>12403.124</v>
      </c>
      <c r="P4012" s="4">
        <v>12458.97</v>
      </c>
      <c r="Q4012" s="4">
        <v>12507.134</v>
      </c>
      <c r="R4012" s="4">
        <v>12462.511</v>
      </c>
      <c r="S4012" s="4">
        <v>12204.665999999999</v>
      </c>
      <c r="T4012" s="4">
        <v>11628.492</v>
      </c>
      <c r="U4012" s="4">
        <v>10894.746999999999</v>
      </c>
      <c r="V4012" s="4">
        <v>10752.475</v>
      </c>
      <c r="W4012" s="4">
        <v>9685.73</v>
      </c>
      <c r="X4012" s="4">
        <v>8057.5540000000001</v>
      </c>
      <c r="Y4012" s="4">
        <v>5444.1970000000001</v>
      </c>
      <c r="Z4012" s="4">
        <v>2126.0459999999998</v>
      </c>
      <c r="AA4012" s="4">
        <v>407.03</v>
      </c>
    </row>
    <row r="4013" spans="1:27" s="6" customFormat="1" x14ac:dyDescent="0.3">
      <c r="A4013" s="40">
        <v>4012</v>
      </c>
      <c r="B4013" s="18" t="s">
        <v>323</v>
      </c>
      <c r="C4013" s="43" t="s">
        <v>267</v>
      </c>
      <c r="D4013" s="41"/>
      <c r="E4013" s="41">
        <v>840</v>
      </c>
      <c r="F4013" s="41">
        <v>2090</v>
      </c>
      <c r="G4013" s="4">
        <v>11672.870999999999</v>
      </c>
      <c r="H4013" s="4">
        <v>11646.385</v>
      </c>
      <c r="I4013" s="4">
        <v>11600.029</v>
      </c>
      <c r="J4013" s="4">
        <v>11713.9</v>
      </c>
      <c r="K4013" s="4">
        <v>12022.007</v>
      </c>
      <c r="L4013" s="4">
        <v>12332.467000000001</v>
      </c>
      <c r="M4013" s="4">
        <v>12527.98</v>
      </c>
      <c r="N4013" s="4">
        <v>12551.406000000001</v>
      </c>
      <c r="O4013" s="4">
        <v>12464.718000000001</v>
      </c>
      <c r="P4013" s="4">
        <v>12418.499</v>
      </c>
      <c r="Q4013" s="4">
        <v>12429.63</v>
      </c>
      <c r="R4013" s="4">
        <v>12434.457</v>
      </c>
      <c r="S4013" s="4">
        <v>12347.722</v>
      </c>
      <c r="T4013" s="4">
        <v>12033.085999999999</v>
      </c>
      <c r="U4013" s="4">
        <v>11364.995000000001</v>
      </c>
      <c r="V4013" s="4">
        <v>10475.507</v>
      </c>
      <c r="W4013" s="4">
        <v>10000.748</v>
      </c>
      <c r="X4013" s="4">
        <v>8307.0619999999999</v>
      </c>
      <c r="Y4013" s="4">
        <v>5571.3950000000004</v>
      </c>
      <c r="Z4013" s="4">
        <v>2399.8000000000002</v>
      </c>
      <c r="AA4013" s="4">
        <v>471.279</v>
      </c>
    </row>
    <row r="4014" spans="1:27" s="6" customFormat="1" x14ac:dyDescent="0.3">
      <c r="A4014" s="40">
        <v>4013</v>
      </c>
      <c r="B4014" s="18" t="s">
        <v>323</v>
      </c>
      <c r="C4014" s="43" t="s">
        <v>267</v>
      </c>
      <c r="D4014" s="41"/>
      <c r="E4014" s="41">
        <v>840</v>
      </c>
      <c r="F4014" s="41">
        <v>2095</v>
      </c>
      <c r="G4014" s="4">
        <v>11688.094999999999</v>
      </c>
      <c r="H4014" s="4">
        <v>11708.05</v>
      </c>
      <c r="I4014" s="4">
        <v>11675.332</v>
      </c>
      <c r="J4014" s="4">
        <v>11756.794</v>
      </c>
      <c r="K4014" s="4">
        <v>11984.837</v>
      </c>
      <c r="L4014" s="4">
        <v>12268.173000000001</v>
      </c>
      <c r="M4014" s="4">
        <v>12505.491</v>
      </c>
      <c r="N4014" s="4">
        <v>12634.63</v>
      </c>
      <c r="O4014" s="4">
        <v>12607.587</v>
      </c>
      <c r="P4014" s="4">
        <v>12479.06</v>
      </c>
      <c r="Q4014" s="4">
        <v>12392.594999999999</v>
      </c>
      <c r="R4014" s="4">
        <v>12364.6</v>
      </c>
      <c r="S4014" s="4">
        <v>12331.065000000001</v>
      </c>
      <c r="T4014" s="4">
        <v>12190.545</v>
      </c>
      <c r="U4014" s="4">
        <v>11785.847</v>
      </c>
      <c r="V4014" s="4">
        <v>10966.743</v>
      </c>
      <c r="W4014" s="4">
        <v>9802.8250000000007</v>
      </c>
      <c r="X4014" s="4">
        <v>8669.9470000000001</v>
      </c>
      <c r="Y4014" s="4">
        <v>5843.52</v>
      </c>
      <c r="Z4014" s="4">
        <v>2507.0720000000001</v>
      </c>
      <c r="AA4014" s="4">
        <v>540.07899999999995</v>
      </c>
    </row>
    <row r="4015" spans="1:27" s="6" customFormat="1" x14ac:dyDescent="0.3">
      <c r="A4015" s="40">
        <v>4014</v>
      </c>
      <c r="B4015" s="18" t="s">
        <v>323</v>
      </c>
      <c r="C4015" s="43" t="s">
        <v>267</v>
      </c>
      <c r="D4015" s="41"/>
      <c r="E4015" s="41">
        <v>840</v>
      </c>
      <c r="F4015" s="41">
        <v>2100</v>
      </c>
      <c r="G4015" s="4">
        <v>11642.061</v>
      </c>
      <c r="H4015" s="4">
        <v>11720.043</v>
      </c>
      <c r="I4015" s="4">
        <v>11734.37</v>
      </c>
      <c r="J4015" s="4">
        <v>11817.842000000001</v>
      </c>
      <c r="K4015" s="4">
        <v>12003.112999999999</v>
      </c>
      <c r="L4015" s="4">
        <v>12208.674999999999</v>
      </c>
      <c r="M4015" s="4">
        <v>12425.615</v>
      </c>
      <c r="N4015" s="4">
        <v>12602.692999999999</v>
      </c>
      <c r="O4015" s="4">
        <v>12685.828</v>
      </c>
      <c r="P4015" s="4">
        <v>12620.593000000001</v>
      </c>
      <c r="Q4015" s="4">
        <v>12455.876</v>
      </c>
      <c r="R4015" s="4">
        <v>12334.599</v>
      </c>
      <c r="S4015" s="4">
        <v>12272.403</v>
      </c>
      <c r="T4015" s="4">
        <v>12190.117</v>
      </c>
      <c r="U4015" s="4">
        <v>11965.116</v>
      </c>
      <c r="V4015" s="4">
        <v>11412.25</v>
      </c>
      <c r="W4015" s="4">
        <v>10323.632</v>
      </c>
      <c r="X4015" s="4">
        <v>8589.2340000000004</v>
      </c>
      <c r="Y4015" s="4">
        <v>6206.1220000000003</v>
      </c>
      <c r="Z4015" s="4">
        <v>2686.44</v>
      </c>
      <c r="AA4015" s="4">
        <v>579.84199999999998</v>
      </c>
    </row>
    <row r="4016" spans="1:27" s="6" customFormat="1" x14ac:dyDescent="0.3">
      <c r="A4016" s="40">
        <v>4015</v>
      </c>
      <c r="B4016" s="18" t="s">
        <v>323</v>
      </c>
      <c r="C4016" s="19" t="s">
        <v>268</v>
      </c>
      <c r="D4016" s="41"/>
      <c r="E4016" s="41">
        <v>909</v>
      </c>
      <c r="F4016" s="41">
        <v>2015</v>
      </c>
      <c r="G4016" s="4">
        <v>1565.383</v>
      </c>
      <c r="H4016" s="4">
        <v>1527.5840000000001</v>
      </c>
      <c r="I4016" s="4">
        <v>1426.165</v>
      </c>
      <c r="J4016" s="4">
        <v>1422.1020000000001</v>
      </c>
      <c r="K4016" s="4">
        <v>1450.982</v>
      </c>
      <c r="L4016" s="4">
        <v>1459.4570000000001</v>
      </c>
      <c r="M4016" s="4">
        <v>1416.2619999999999</v>
      </c>
      <c r="N4016" s="4">
        <v>1281.587</v>
      </c>
      <c r="O4016" s="4">
        <v>1302.5889999999999</v>
      </c>
      <c r="P4016" s="4">
        <v>1215.104</v>
      </c>
      <c r="Q4016" s="4">
        <v>1178.8910000000001</v>
      </c>
      <c r="R4016" s="4">
        <v>1068.67</v>
      </c>
      <c r="S4016" s="4">
        <v>920.79200000000003</v>
      </c>
      <c r="T4016" s="4">
        <v>800.75599999999997</v>
      </c>
      <c r="U4016" s="4">
        <v>586.18200000000002</v>
      </c>
      <c r="V4016" s="4">
        <v>436.73700000000002</v>
      </c>
      <c r="W4016" s="4">
        <v>330.53300000000002</v>
      </c>
      <c r="X4016" s="4">
        <v>227.227</v>
      </c>
      <c r="Y4016" s="4">
        <v>108.375</v>
      </c>
      <c r="Z4016" s="4">
        <v>26.497</v>
      </c>
      <c r="AA4016" s="4">
        <v>3.68</v>
      </c>
    </row>
    <row r="4017" spans="1:27" s="6" customFormat="1" x14ac:dyDescent="0.3">
      <c r="A4017" s="40">
        <v>4016</v>
      </c>
      <c r="B4017" s="18" t="s">
        <v>323</v>
      </c>
      <c r="C4017" s="19" t="s">
        <v>268</v>
      </c>
      <c r="D4017" s="41"/>
      <c r="E4017" s="41">
        <v>909</v>
      </c>
      <c r="F4017" s="41">
        <v>2020</v>
      </c>
      <c r="G4017" s="4">
        <v>1644.338</v>
      </c>
      <c r="H4017" s="4">
        <v>1600.519</v>
      </c>
      <c r="I4017" s="4">
        <v>1571.4570000000001</v>
      </c>
      <c r="J4017" s="4">
        <v>1478.452</v>
      </c>
      <c r="K4017" s="4">
        <v>1480.1</v>
      </c>
      <c r="L4017" s="4">
        <v>1506.2349999999999</v>
      </c>
      <c r="M4017" s="4">
        <v>1506.6179999999999</v>
      </c>
      <c r="N4017" s="4">
        <v>1450.154</v>
      </c>
      <c r="O4017" s="4">
        <v>1298.7439999999999</v>
      </c>
      <c r="P4017" s="4">
        <v>1304.713</v>
      </c>
      <c r="Q4017" s="4">
        <v>1204.0340000000001</v>
      </c>
      <c r="R4017" s="4">
        <v>1160.6179999999999</v>
      </c>
      <c r="S4017" s="4">
        <v>1042.4169999999999</v>
      </c>
      <c r="T4017" s="4">
        <v>886.31700000000001</v>
      </c>
      <c r="U4017" s="4">
        <v>754.20699999999999</v>
      </c>
      <c r="V4017" s="4">
        <v>529.66399999999999</v>
      </c>
      <c r="W4017" s="4">
        <v>364.11099999999999</v>
      </c>
      <c r="X4017" s="4">
        <v>235.364</v>
      </c>
      <c r="Y4017" s="4">
        <v>121.59</v>
      </c>
      <c r="Z4017" s="4">
        <v>36.098999999999997</v>
      </c>
      <c r="AA4017" s="4">
        <v>4.7859999999999996</v>
      </c>
    </row>
    <row r="4018" spans="1:27" s="6" customFormat="1" x14ac:dyDescent="0.3">
      <c r="A4018" s="40">
        <v>4017</v>
      </c>
      <c r="B4018" s="18" t="s">
        <v>323</v>
      </c>
      <c r="C4018" s="19" t="s">
        <v>268</v>
      </c>
      <c r="D4018" s="41"/>
      <c r="E4018" s="41">
        <v>909</v>
      </c>
      <c r="F4018" s="41">
        <v>2025</v>
      </c>
      <c r="G4018" s="4">
        <v>1675.0429999999999</v>
      </c>
      <c r="H4018" s="4">
        <v>1674.758</v>
      </c>
      <c r="I4018" s="4">
        <v>1638.8219999999999</v>
      </c>
      <c r="J4018" s="4">
        <v>1616.7059999999999</v>
      </c>
      <c r="K4018" s="4">
        <v>1528.4269999999999</v>
      </c>
      <c r="L4018" s="4">
        <v>1527.3009999999999</v>
      </c>
      <c r="M4018" s="4">
        <v>1546.3889999999999</v>
      </c>
      <c r="N4018" s="4">
        <v>1535.2360000000001</v>
      </c>
      <c r="O4018" s="4">
        <v>1463.5619999999999</v>
      </c>
      <c r="P4018" s="4">
        <v>1299.23</v>
      </c>
      <c r="Q4018" s="4">
        <v>1292.579</v>
      </c>
      <c r="R4018" s="4">
        <v>1185.491</v>
      </c>
      <c r="S4018" s="4">
        <v>1133.104</v>
      </c>
      <c r="T4018" s="4">
        <v>1005.229</v>
      </c>
      <c r="U4018" s="4">
        <v>836.43200000000002</v>
      </c>
      <c r="V4018" s="4">
        <v>686.80200000000002</v>
      </c>
      <c r="W4018" s="4">
        <v>446.358</v>
      </c>
      <c r="X4018" s="4">
        <v>263.27100000000002</v>
      </c>
      <c r="Y4018" s="4">
        <v>128.68600000000001</v>
      </c>
      <c r="Z4018" s="4">
        <v>41.601999999999997</v>
      </c>
      <c r="AA4018" s="4">
        <v>6.6580000000000004</v>
      </c>
    </row>
    <row r="4019" spans="1:27" s="6" customFormat="1" x14ac:dyDescent="0.3">
      <c r="A4019" s="40">
        <v>4018</v>
      </c>
      <c r="B4019" s="18" t="s">
        <v>323</v>
      </c>
      <c r="C4019" s="19" t="s">
        <v>268</v>
      </c>
      <c r="D4019" s="41"/>
      <c r="E4019" s="41">
        <v>909</v>
      </c>
      <c r="F4019" s="41">
        <v>2030</v>
      </c>
      <c r="G4019" s="4">
        <v>1699.297</v>
      </c>
      <c r="H4019" s="4">
        <v>1706.037</v>
      </c>
      <c r="I4019" s="4">
        <v>1713.3140000000001</v>
      </c>
      <c r="J4019" s="4">
        <v>1684.604</v>
      </c>
      <c r="K4019" s="4">
        <v>1667.421</v>
      </c>
      <c r="L4019" s="4">
        <v>1576.44</v>
      </c>
      <c r="M4019" s="4">
        <v>1568.0070000000001</v>
      </c>
      <c r="N4019" s="4">
        <v>1575.4849999999999</v>
      </c>
      <c r="O4019" s="4">
        <v>1549.047</v>
      </c>
      <c r="P4019" s="4">
        <v>1463.777</v>
      </c>
      <c r="Q4019" s="4">
        <v>1287.3789999999999</v>
      </c>
      <c r="R4019" s="4">
        <v>1273.482</v>
      </c>
      <c r="S4019" s="4">
        <v>1158.136</v>
      </c>
      <c r="T4019" s="4">
        <v>1094.4090000000001</v>
      </c>
      <c r="U4019" s="4">
        <v>951.63</v>
      </c>
      <c r="V4019" s="4">
        <v>764.54600000000005</v>
      </c>
      <c r="W4019" s="4">
        <v>585.51599999999996</v>
      </c>
      <c r="X4019" s="4">
        <v>328.11099999999999</v>
      </c>
      <c r="Y4019" s="4">
        <v>147.012</v>
      </c>
      <c r="Z4019" s="4">
        <v>45.237000000000002</v>
      </c>
      <c r="AA4019" s="4">
        <v>8.0419999999999998</v>
      </c>
    </row>
    <row r="4020" spans="1:27" s="6" customFormat="1" x14ac:dyDescent="0.3">
      <c r="A4020" s="40">
        <v>4019</v>
      </c>
      <c r="B4020" s="18" t="s">
        <v>323</v>
      </c>
      <c r="C4020" s="19" t="s">
        <v>268</v>
      </c>
      <c r="D4020" s="41"/>
      <c r="E4020" s="41">
        <v>909</v>
      </c>
      <c r="F4020" s="41">
        <v>2035</v>
      </c>
      <c r="G4020" s="4">
        <v>1726.654</v>
      </c>
      <c r="H4020" s="4">
        <v>1730.7159999999999</v>
      </c>
      <c r="I4020" s="4">
        <v>1744.768</v>
      </c>
      <c r="J4020" s="4">
        <v>1759.3969999999999</v>
      </c>
      <c r="K4020" s="4">
        <v>1735.808</v>
      </c>
      <c r="L4020" s="4">
        <v>1715.771</v>
      </c>
      <c r="M4020" s="4">
        <v>1617.461</v>
      </c>
      <c r="N4020" s="4">
        <v>1597.25</v>
      </c>
      <c r="O4020" s="4">
        <v>1589.482</v>
      </c>
      <c r="P4020" s="4">
        <v>1549.462</v>
      </c>
      <c r="Q4020" s="4">
        <v>1451.279</v>
      </c>
      <c r="R4020" s="4">
        <v>1268.492</v>
      </c>
      <c r="S4020" s="4">
        <v>1245.288</v>
      </c>
      <c r="T4020" s="4">
        <v>1119.759</v>
      </c>
      <c r="U4020" s="4">
        <v>1038.818</v>
      </c>
      <c r="V4020" s="4">
        <v>874.50699999999995</v>
      </c>
      <c r="W4020" s="4">
        <v>656.56899999999996</v>
      </c>
      <c r="X4020" s="4">
        <v>438.30399999999997</v>
      </c>
      <c r="Y4020" s="4">
        <v>187.60499999999999</v>
      </c>
      <c r="Z4020" s="4">
        <v>53.081000000000003</v>
      </c>
      <c r="AA4020" s="4">
        <v>9.1170000000000009</v>
      </c>
    </row>
    <row r="4021" spans="1:27" s="6" customFormat="1" x14ac:dyDescent="0.3">
      <c r="A4021" s="40">
        <v>4020</v>
      </c>
      <c r="B4021" s="18" t="s">
        <v>323</v>
      </c>
      <c r="C4021" s="19" t="s">
        <v>268</v>
      </c>
      <c r="D4021" s="41"/>
      <c r="E4021" s="41">
        <v>909</v>
      </c>
      <c r="F4021" s="41">
        <v>2040</v>
      </c>
      <c r="G4021" s="4">
        <v>1770.356</v>
      </c>
      <c r="H4021" s="4">
        <v>1758.425</v>
      </c>
      <c r="I4021" s="4">
        <v>1769.5630000000001</v>
      </c>
      <c r="J4021" s="4">
        <v>1790.9860000000001</v>
      </c>
      <c r="K4021" s="4">
        <v>1810.7739999999999</v>
      </c>
      <c r="L4021" s="4">
        <v>1784.3620000000001</v>
      </c>
      <c r="M4021" s="4">
        <v>1756.855</v>
      </c>
      <c r="N4021" s="4">
        <v>1646.845</v>
      </c>
      <c r="O4021" s="4">
        <v>1611.231</v>
      </c>
      <c r="P4021" s="4">
        <v>1589.9559999999999</v>
      </c>
      <c r="Q4021" s="4">
        <v>1537.09</v>
      </c>
      <c r="R4021" s="4">
        <v>1431.3320000000001</v>
      </c>
      <c r="S4021" s="4">
        <v>1240.3879999999999</v>
      </c>
      <c r="T4021" s="4">
        <v>1205.595</v>
      </c>
      <c r="U4021" s="4">
        <v>1064.5250000000001</v>
      </c>
      <c r="V4021" s="4">
        <v>958.62599999999998</v>
      </c>
      <c r="W4021" s="4">
        <v>757.35</v>
      </c>
      <c r="X4021" s="4">
        <v>497.78899999999999</v>
      </c>
      <c r="Y4021" s="4">
        <v>256.69600000000003</v>
      </c>
      <c r="Z4021" s="4">
        <v>69.655000000000001</v>
      </c>
      <c r="AA4021" s="4">
        <v>10.898</v>
      </c>
    </row>
    <row r="4022" spans="1:27" s="6" customFormat="1" x14ac:dyDescent="0.3">
      <c r="A4022" s="40">
        <v>4021</v>
      </c>
      <c r="B4022" s="18" t="s">
        <v>323</v>
      </c>
      <c r="C4022" s="19" t="s">
        <v>268</v>
      </c>
      <c r="D4022" s="41"/>
      <c r="E4022" s="41">
        <v>909</v>
      </c>
      <c r="F4022" s="41">
        <v>2045</v>
      </c>
      <c r="G4022" s="4">
        <v>1821.529</v>
      </c>
      <c r="H4022" s="4">
        <v>1802.49</v>
      </c>
      <c r="I4022" s="4">
        <v>1797.39</v>
      </c>
      <c r="J4022" s="4">
        <v>1815.921</v>
      </c>
      <c r="K4022" s="4">
        <v>1842.55</v>
      </c>
      <c r="L4022" s="4">
        <v>1859.521</v>
      </c>
      <c r="M4022" s="4">
        <v>1825.6949999999999</v>
      </c>
      <c r="N4022" s="4">
        <v>1786.2919999999999</v>
      </c>
      <c r="O4022" s="4">
        <v>1660.9659999999999</v>
      </c>
      <c r="P4022" s="4">
        <v>1611.66</v>
      </c>
      <c r="Q4022" s="4">
        <v>1577.6179999999999</v>
      </c>
      <c r="R4022" s="4">
        <v>1517.287</v>
      </c>
      <c r="S4022" s="4">
        <v>1401.742</v>
      </c>
      <c r="T4022" s="4">
        <v>1200.8409999999999</v>
      </c>
      <c r="U4022" s="4">
        <v>1148.518</v>
      </c>
      <c r="V4022" s="4">
        <v>985.19200000000001</v>
      </c>
      <c r="W4022" s="4">
        <v>836.23099999999999</v>
      </c>
      <c r="X4022" s="4">
        <v>582.38499999999999</v>
      </c>
      <c r="Y4022" s="4">
        <v>297.55200000000002</v>
      </c>
      <c r="Z4022" s="4">
        <v>98.152000000000001</v>
      </c>
      <c r="AA4022" s="4">
        <v>14.468999999999999</v>
      </c>
    </row>
    <row r="4023" spans="1:27" s="6" customFormat="1" x14ac:dyDescent="0.3">
      <c r="A4023" s="40">
        <v>4022</v>
      </c>
      <c r="B4023" s="18" t="s">
        <v>323</v>
      </c>
      <c r="C4023" s="19" t="s">
        <v>268</v>
      </c>
      <c r="D4023" s="41"/>
      <c r="E4023" s="41">
        <v>909</v>
      </c>
      <c r="F4023" s="41">
        <v>2050</v>
      </c>
      <c r="G4023" s="4">
        <v>1863.296</v>
      </c>
      <c r="H4023" s="4">
        <v>1854.002</v>
      </c>
      <c r="I4023" s="4">
        <v>1841.5740000000001</v>
      </c>
      <c r="J4023" s="4">
        <v>1843.88</v>
      </c>
      <c r="K4023" s="4">
        <v>1867.6690000000001</v>
      </c>
      <c r="L4023" s="4">
        <v>1891.51</v>
      </c>
      <c r="M4023" s="4">
        <v>1901.075</v>
      </c>
      <c r="N4023" s="4">
        <v>1855.412</v>
      </c>
      <c r="O4023" s="4">
        <v>1800.462</v>
      </c>
      <c r="P4023" s="4">
        <v>1661.5319999999999</v>
      </c>
      <c r="Q4023" s="4">
        <v>1599.1579999999999</v>
      </c>
      <c r="R4023" s="4">
        <v>1557.751</v>
      </c>
      <c r="S4023" s="4">
        <v>1487.789</v>
      </c>
      <c r="T4023" s="4">
        <v>1359.981</v>
      </c>
      <c r="U4023" s="4">
        <v>1144.126</v>
      </c>
      <c r="V4023" s="4">
        <v>1066.653</v>
      </c>
      <c r="W4023" s="4">
        <v>864.23900000000003</v>
      </c>
      <c r="X4023" s="4">
        <v>651.32299999999998</v>
      </c>
      <c r="Y4023" s="4">
        <v>355.642</v>
      </c>
      <c r="Z4023" s="4">
        <v>116.997</v>
      </c>
      <c r="AA4023" s="4">
        <v>20.771999999999998</v>
      </c>
    </row>
    <row r="4024" spans="1:27" s="6" customFormat="1" x14ac:dyDescent="0.3">
      <c r="A4024" s="40">
        <v>4023</v>
      </c>
      <c r="B4024" s="18" t="s">
        <v>323</v>
      </c>
      <c r="C4024" s="19" t="s">
        <v>268</v>
      </c>
      <c r="D4024" s="41"/>
      <c r="E4024" s="41">
        <v>909</v>
      </c>
      <c r="F4024" s="41">
        <v>2055</v>
      </c>
      <c r="G4024" s="4">
        <v>1887.1869999999999</v>
      </c>
      <c r="H4024" s="4">
        <v>1894.306</v>
      </c>
      <c r="I4024" s="4">
        <v>1891.1790000000001</v>
      </c>
      <c r="J4024" s="4">
        <v>1885.7840000000001</v>
      </c>
      <c r="K4024" s="4">
        <v>1893.097</v>
      </c>
      <c r="L4024" s="4">
        <v>1914.221</v>
      </c>
      <c r="M4024" s="4">
        <v>1931.0050000000001</v>
      </c>
      <c r="N4024" s="4">
        <v>1929.2850000000001</v>
      </c>
      <c r="O4024" s="4">
        <v>1868.8230000000001</v>
      </c>
      <c r="P4024" s="4">
        <v>1800.4639999999999</v>
      </c>
      <c r="Q4024" s="4">
        <v>1648.9949999999999</v>
      </c>
      <c r="R4024" s="4">
        <v>1578.8679999999999</v>
      </c>
      <c r="S4024" s="4">
        <v>1528.1089999999999</v>
      </c>
      <c r="T4024" s="4">
        <v>1446.0809999999999</v>
      </c>
      <c r="U4024" s="4">
        <v>1299.973</v>
      </c>
      <c r="V4024" s="4">
        <v>1063.5119999999999</v>
      </c>
      <c r="W4024" s="4">
        <v>941.84</v>
      </c>
      <c r="X4024" s="4">
        <v>680.90899999999999</v>
      </c>
      <c r="Y4024" s="4">
        <v>406.13799999999998</v>
      </c>
      <c r="Z4024" s="4">
        <v>143.95699999999999</v>
      </c>
      <c r="AA4024" s="4">
        <v>26.123000000000001</v>
      </c>
    </row>
    <row r="4025" spans="1:27" s="6" customFormat="1" x14ac:dyDescent="0.3">
      <c r="A4025" s="40">
        <v>4024</v>
      </c>
      <c r="B4025" s="18" t="s">
        <v>323</v>
      </c>
      <c r="C4025" s="19" t="s">
        <v>268</v>
      </c>
      <c r="D4025" s="41"/>
      <c r="E4025" s="41">
        <v>909</v>
      </c>
      <c r="F4025" s="41">
        <v>2060</v>
      </c>
      <c r="G4025" s="4">
        <v>1897.2329999999999</v>
      </c>
      <c r="H4025" s="4">
        <v>1916.693</v>
      </c>
      <c r="I4025" s="4">
        <v>1929.557</v>
      </c>
      <c r="J4025" s="4">
        <v>1933.096</v>
      </c>
      <c r="K4025" s="4">
        <v>1932.454</v>
      </c>
      <c r="L4025" s="4">
        <v>1937.2449999999999</v>
      </c>
      <c r="M4025" s="4">
        <v>1951.675</v>
      </c>
      <c r="N4025" s="4">
        <v>1957.71</v>
      </c>
      <c r="O4025" s="4">
        <v>1941.8610000000001</v>
      </c>
      <c r="P4025" s="4">
        <v>1868.6489999999999</v>
      </c>
      <c r="Q4025" s="4">
        <v>1787.703</v>
      </c>
      <c r="R4025" s="4">
        <v>1628.6669999999999</v>
      </c>
      <c r="S4025" s="4">
        <v>1548.5540000000001</v>
      </c>
      <c r="T4025" s="4">
        <v>1485.9929999999999</v>
      </c>
      <c r="U4025" s="4">
        <v>1385.855</v>
      </c>
      <c r="V4025" s="4">
        <v>1214.2809999999999</v>
      </c>
      <c r="W4025" s="4">
        <v>941.74300000000005</v>
      </c>
      <c r="X4025" s="4">
        <v>751.04100000000005</v>
      </c>
      <c r="Y4025" s="4">
        <v>432.91699999999997</v>
      </c>
      <c r="Z4025" s="4">
        <v>169.072</v>
      </c>
      <c r="AA4025" s="4">
        <v>33.140999999999998</v>
      </c>
    </row>
    <row r="4026" spans="1:27" s="6" customFormat="1" x14ac:dyDescent="0.3">
      <c r="A4026" s="40">
        <v>4025</v>
      </c>
      <c r="B4026" s="18" t="s">
        <v>323</v>
      </c>
      <c r="C4026" s="19" t="s">
        <v>268</v>
      </c>
      <c r="D4026" s="41"/>
      <c r="E4026" s="41">
        <v>909</v>
      </c>
      <c r="F4026" s="41">
        <v>2065</v>
      </c>
      <c r="G4026" s="4">
        <v>1901.857</v>
      </c>
      <c r="H4026" s="4">
        <v>1925.2249999999999</v>
      </c>
      <c r="I4026" s="4">
        <v>1950.019</v>
      </c>
      <c r="J4026" s="4">
        <v>1969.183</v>
      </c>
      <c r="K4026" s="4">
        <v>1977.2049999999999</v>
      </c>
      <c r="L4026" s="4">
        <v>1974.1859999999999</v>
      </c>
      <c r="M4026" s="4">
        <v>1972.6559999999999</v>
      </c>
      <c r="N4026" s="4">
        <v>1976.9079999999999</v>
      </c>
      <c r="O4026" s="4">
        <v>1969.5450000000001</v>
      </c>
      <c r="P4026" s="4">
        <v>1941.4780000000001</v>
      </c>
      <c r="Q4026" s="4">
        <v>1856.239</v>
      </c>
      <c r="R4026" s="4">
        <v>1767.126</v>
      </c>
      <c r="S4026" s="4">
        <v>1598.296</v>
      </c>
      <c r="T4026" s="4">
        <v>1505.367</v>
      </c>
      <c r="U4026" s="4">
        <v>1425.1559999999999</v>
      </c>
      <c r="V4026" s="4">
        <v>1299.7360000000001</v>
      </c>
      <c r="W4026" s="4">
        <v>1083.912</v>
      </c>
      <c r="X4026" s="4">
        <v>757.24099999999999</v>
      </c>
      <c r="Y4026" s="4">
        <v>487.43900000000002</v>
      </c>
      <c r="Z4026" s="4">
        <v>185.48400000000001</v>
      </c>
      <c r="AA4026" s="4">
        <v>40.506</v>
      </c>
    </row>
    <row r="4027" spans="1:27" s="6" customFormat="1" x14ac:dyDescent="0.3">
      <c r="A4027" s="40">
        <v>4026</v>
      </c>
      <c r="B4027" s="18" t="s">
        <v>323</v>
      </c>
      <c r="C4027" s="19" t="s">
        <v>268</v>
      </c>
      <c r="D4027" s="41"/>
      <c r="E4027" s="41">
        <v>909</v>
      </c>
      <c r="F4027" s="41">
        <v>2070</v>
      </c>
      <c r="G4027" s="4">
        <v>1908.1420000000001</v>
      </c>
      <c r="H4027" s="4">
        <v>1928.278</v>
      </c>
      <c r="I4027" s="4">
        <v>1956.61</v>
      </c>
      <c r="J4027" s="4">
        <v>1987.3130000000001</v>
      </c>
      <c r="K4027" s="4">
        <v>2010.69</v>
      </c>
      <c r="L4027" s="4">
        <v>2016.452</v>
      </c>
      <c r="M4027" s="4">
        <v>2007.47</v>
      </c>
      <c r="N4027" s="4">
        <v>1996.317</v>
      </c>
      <c r="O4027" s="4">
        <v>1987.9059999999999</v>
      </c>
      <c r="P4027" s="4">
        <v>1968.9159999999999</v>
      </c>
      <c r="Q4027" s="4">
        <v>1929.3109999999999</v>
      </c>
      <c r="R4027" s="4">
        <v>1836.204</v>
      </c>
      <c r="S4027" s="4">
        <v>1736.4960000000001</v>
      </c>
      <c r="T4027" s="4">
        <v>1555.0229999999999</v>
      </c>
      <c r="U4027" s="4">
        <v>1443.223</v>
      </c>
      <c r="V4027" s="4">
        <v>1338.6990000000001</v>
      </c>
      <c r="W4027" s="4">
        <v>1168.4280000000001</v>
      </c>
      <c r="X4027" s="4">
        <v>883.90599999999995</v>
      </c>
      <c r="Y4027" s="4">
        <v>500.17899999999997</v>
      </c>
      <c r="Z4027" s="4">
        <v>215.24799999999999</v>
      </c>
      <c r="AA4027" s="4">
        <v>46.594999999999999</v>
      </c>
    </row>
    <row r="4028" spans="1:27" s="6" customFormat="1" x14ac:dyDescent="0.3">
      <c r="A4028" s="40">
        <v>4027</v>
      </c>
      <c r="B4028" s="18" t="s">
        <v>323</v>
      </c>
      <c r="C4028" s="19" t="s">
        <v>268</v>
      </c>
      <c r="D4028" s="41"/>
      <c r="E4028" s="41">
        <v>909</v>
      </c>
      <c r="F4028" s="41">
        <v>2075</v>
      </c>
      <c r="G4028" s="4">
        <v>1916.3420000000001</v>
      </c>
      <c r="H4028" s="4">
        <v>1932.979</v>
      </c>
      <c r="I4028" s="4">
        <v>1957.71</v>
      </c>
      <c r="J4028" s="4">
        <v>1991.5530000000001</v>
      </c>
      <c r="K4028" s="4">
        <v>2026.2159999999999</v>
      </c>
      <c r="L4028" s="4">
        <v>2047.4459999999999</v>
      </c>
      <c r="M4028" s="4">
        <v>2047.605</v>
      </c>
      <c r="N4028" s="4">
        <v>2029.596</v>
      </c>
      <c r="O4028" s="4">
        <v>2006.491</v>
      </c>
      <c r="P4028" s="4">
        <v>1987.0640000000001</v>
      </c>
      <c r="Q4028" s="4">
        <v>1957.0619999999999</v>
      </c>
      <c r="R4028" s="4">
        <v>1909.7670000000001</v>
      </c>
      <c r="S4028" s="4">
        <v>1806.453</v>
      </c>
      <c r="T4028" s="4">
        <v>1692.7739999999999</v>
      </c>
      <c r="U4028" s="4">
        <v>1492.6189999999999</v>
      </c>
      <c r="V4028" s="4">
        <v>1355.3679999999999</v>
      </c>
      <c r="W4028" s="4">
        <v>1207.809</v>
      </c>
      <c r="X4028" s="4">
        <v>965.05200000000002</v>
      </c>
      <c r="Y4028" s="4">
        <v>597.21600000000001</v>
      </c>
      <c r="Z4028" s="4">
        <v>227.535</v>
      </c>
      <c r="AA4028" s="4">
        <v>55.673000000000002</v>
      </c>
    </row>
    <row r="4029" spans="1:27" s="6" customFormat="1" x14ac:dyDescent="0.3">
      <c r="A4029" s="40">
        <v>4028</v>
      </c>
      <c r="B4029" s="18" t="s">
        <v>323</v>
      </c>
      <c r="C4029" s="19" t="s">
        <v>268</v>
      </c>
      <c r="D4029" s="41"/>
      <c r="E4029" s="41">
        <v>909</v>
      </c>
      <c r="F4029" s="41">
        <v>2080</v>
      </c>
      <c r="G4029" s="4">
        <v>1921.0989999999999</v>
      </c>
      <c r="H4029" s="4">
        <v>1939.5840000000001</v>
      </c>
      <c r="I4029" s="4">
        <v>1960.441</v>
      </c>
      <c r="J4029" s="4">
        <v>1990.316</v>
      </c>
      <c r="K4029" s="4">
        <v>2027.8620000000001</v>
      </c>
      <c r="L4029" s="4">
        <v>2060.4949999999999</v>
      </c>
      <c r="M4029" s="4">
        <v>2076.491</v>
      </c>
      <c r="N4029" s="4">
        <v>2068.2020000000002</v>
      </c>
      <c r="O4029" s="4">
        <v>2038.9649999999999</v>
      </c>
      <c r="P4029" s="4">
        <v>2005.4829999999999</v>
      </c>
      <c r="Q4029" s="4">
        <v>1975.5840000000001</v>
      </c>
      <c r="R4029" s="4">
        <v>1938.1179999999999</v>
      </c>
      <c r="S4029" s="4">
        <v>1880.7809999999999</v>
      </c>
      <c r="T4029" s="4">
        <v>1763.8620000000001</v>
      </c>
      <c r="U4029" s="4">
        <v>1629.43</v>
      </c>
      <c r="V4029" s="4">
        <v>1404.3409999999999</v>
      </c>
      <c r="W4029" s="4">
        <v>1224.145</v>
      </c>
      <c r="X4029" s="4">
        <v>1006.117</v>
      </c>
      <c r="Y4029" s="4">
        <v>666.01300000000003</v>
      </c>
      <c r="Z4029" s="4">
        <v>280.67700000000002</v>
      </c>
      <c r="AA4029" s="4">
        <v>62.125999999999998</v>
      </c>
    </row>
    <row r="4030" spans="1:27" s="6" customFormat="1" x14ac:dyDescent="0.3">
      <c r="A4030" s="40">
        <v>4029</v>
      </c>
      <c r="B4030" s="18" t="s">
        <v>323</v>
      </c>
      <c r="C4030" s="19" t="s">
        <v>268</v>
      </c>
      <c r="D4030" s="41"/>
      <c r="E4030" s="41">
        <v>909</v>
      </c>
      <c r="F4030" s="41">
        <v>2085</v>
      </c>
      <c r="G4030" s="4">
        <v>1918.376</v>
      </c>
      <c r="H4030" s="4">
        <v>1942.731</v>
      </c>
      <c r="I4030" s="4">
        <v>1965.08</v>
      </c>
      <c r="J4030" s="4">
        <v>1990.6479999999999</v>
      </c>
      <c r="K4030" s="4">
        <v>2024.057</v>
      </c>
      <c r="L4030" s="4">
        <v>2059.654</v>
      </c>
      <c r="M4030" s="4">
        <v>2087.4859999999999</v>
      </c>
      <c r="N4030" s="4">
        <v>2095.6869999999999</v>
      </c>
      <c r="O4030" s="4">
        <v>2076.7310000000002</v>
      </c>
      <c r="P4030" s="4">
        <v>2037.789</v>
      </c>
      <c r="Q4030" s="4">
        <v>1994.44</v>
      </c>
      <c r="R4030" s="4">
        <v>1957.335</v>
      </c>
      <c r="S4030" s="4">
        <v>1910.085</v>
      </c>
      <c r="T4030" s="4">
        <v>1839.2370000000001</v>
      </c>
      <c r="U4030" s="4">
        <v>1701.973</v>
      </c>
      <c r="V4030" s="4">
        <v>1539.4570000000001</v>
      </c>
      <c r="W4030" s="4">
        <v>1273.1669999999999</v>
      </c>
      <c r="X4030" s="4">
        <v>1025.6569999999999</v>
      </c>
      <c r="Y4030" s="4">
        <v>707.06899999999996</v>
      </c>
      <c r="Z4030" s="4">
        <v>323.25099999999998</v>
      </c>
      <c r="AA4030" s="4">
        <v>77.703000000000003</v>
      </c>
    </row>
    <row r="4031" spans="1:27" s="6" customFormat="1" x14ac:dyDescent="0.3">
      <c r="A4031" s="40">
        <v>4030</v>
      </c>
      <c r="B4031" s="18" t="s">
        <v>323</v>
      </c>
      <c r="C4031" s="19" t="s">
        <v>268</v>
      </c>
      <c r="D4031" s="41"/>
      <c r="E4031" s="41">
        <v>909</v>
      </c>
      <c r="F4031" s="41">
        <v>2090</v>
      </c>
      <c r="G4031" s="4">
        <v>1906.3720000000001</v>
      </c>
      <c r="H4031" s="4">
        <v>1938.36</v>
      </c>
      <c r="I4031" s="4">
        <v>1966.318</v>
      </c>
      <c r="J4031" s="4">
        <v>1993.13</v>
      </c>
      <c r="K4031" s="4">
        <v>2021.683</v>
      </c>
      <c r="L4031" s="4">
        <v>2053.4119999999998</v>
      </c>
      <c r="M4031" s="4">
        <v>2084.393</v>
      </c>
      <c r="N4031" s="4">
        <v>2104.866</v>
      </c>
      <c r="O4031" s="4">
        <v>2103.623</v>
      </c>
      <c r="P4031" s="4">
        <v>2075.5729999999999</v>
      </c>
      <c r="Q4031" s="4">
        <v>2027.2729999999999</v>
      </c>
      <c r="R4031" s="4">
        <v>1976.896</v>
      </c>
      <c r="S4031" s="4">
        <v>1930.2460000000001</v>
      </c>
      <c r="T4031" s="4">
        <v>1869.596</v>
      </c>
      <c r="U4031" s="4">
        <v>1778.306</v>
      </c>
      <c r="V4031" s="4">
        <v>1613.2909999999999</v>
      </c>
      <c r="W4031" s="4">
        <v>1404.489</v>
      </c>
      <c r="X4031" s="4">
        <v>1075.1959999999999</v>
      </c>
      <c r="Y4031" s="4">
        <v>731.346</v>
      </c>
      <c r="Z4031" s="4">
        <v>352.95</v>
      </c>
      <c r="AA4031" s="4">
        <v>93.683000000000007</v>
      </c>
    </row>
    <row r="4032" spans="1:27" s="6" customFormat="1" x14ac:dyDescent="0.3">
      <c r="A4032" s="40">
        <v>4031</v>
      </c>
      <c r="B4032" s="18" t="s">
        <v>323</v>
      </c>
      <c r="C4032" s="19" t="s">
        <v>268</v>
      </c>
      <c r="D4032" s="41"/>
      <c r="E4032" s="41">
        <v>909</v>
      </c>
      <c r="F4032" s="41">
        <v>2095</v>
      </c>
      <c r="G4032" s="4">
        <v>1889.9929999999999</v>
      </c>
      <c r="H4032" s="4">
        <v>1924.7159999999999</v>
      </c>
      <c r="I4032" s="4">
        <v>1959.9580000000001</v>
      </c>
      <c r="J4032" s="4">
        <v>1991.973</v>
      </c>
      <c r="K4032" s="4">
        <v>2021.577</v>
      </c>
      <c r="L4032" s="4">
        <v>2048.5479999999998</v>
      </c>
      <c r="M4032" s="4">
        <v>2076.0940000000001</v>
      </c>
      <c r="N4032" s="4">
        <v>2100.348</v>
      </c>
      <c r="O4032" s="4">
        <v>2111.9879999999998</v>
      </c>
      <c r="P4032" s="4">
        <v>2102.3319999999999</v>
      </c>
      <c r="Q4032" s="4">
        <v>2065.5619999999999</v>
      </c>
      <c r="R4032" s="4">
        <v>2010.568</v>
      </c>
      <c r="S4032" s="4">
        <v>1950.9469999999999</v>
      </c>
      <c r="T4032" s="4">
        <v>1891.059</v>
      </c>
      <c r="U4032" s="4">
        <v>1810.049</v>
      </c>
      <c r="V4032" s="4">
        <v>1690.85</v>
      </c>
      <c r="W4032" s="4">
        <v>1480.1959999999999</v>
      </c>
      <c r="X4032" s="4">
        <v>1199.96</v>
      </c>
      <c r="Y4032" s="4">
        <v>780.26499999999999</v>
      </c>
      <c r="Z4032" s="4">
        <v>375.62900000000002</v>
      </c>
      <c r="AA4032" s="4">
        <v>107.58</v>
      </c>
    </row>
    <row r="4033" spans="1:27" s="6" customFormat="1" x14ac:dyDescent="0.3">
      <c r="A4033" s="40">
        <v>4032</v>
      </c>
      <c r="B4033" s="18" t="s">
        <v>323</v>
      </c>
      <c r="C4033" s="19" t="s">
        <v>268</v>
      </c>
      <c r="D4033" s="41"/>
      <c r="E4033" s="41">
        <v>909</v>
      </c>
      <c r="F4033" s="41">
        <v>2100</v>
      </c>
      <c r="G4033" s="4">
        <v>1873.15</v>
      </c>
      <c r="H4033" s="4">
        <v>1906.6690000000001</v>
      </c>
      <c r="I4033" s="4">
        <v>1944.347</v>
      </c>
      <c r="J4033" s="4">
        <v>1983.27</v>
      </c>
      <c r="K4033" s="4">
        <v>2017.826</v>
      </c>
      <c r="L4033" s="4">
        <v>2045.971</v>
      </c>
      <c r="M4033" s="4">
        <v>2069.1170000000002</v>
      </c>
      <c r="N4033" s="4">
        <v>2090.5369999999998</v>
      </c>
      <c r="O4033" s="4">
        <v>2106.7049999999999</v>
      </c>
      <c r="P4033" s="4">
        <v>2110.63</v>
      </c>
      <c r="Q4033" s="4">
        <v>2092.91</v>
      </c>
      <c r="R4033" s="4">
        <v>2049.779</v>
      </c>
      <c r="S4033" s="4">
        <v>1985.944</v>
      </c>
      <c r="T4033" s="4">
        <v>1913.3150000000001</v>
      </c>
      <c r="U4033" s="4">
        <v>1833.1559999999999</v>
      </c>
      <c r="V4033" s="4">
        <v>1724.3309999999999</v>
      </c>
      <c r="W4033" s="4">
        <v>1559.6120000000001</v>
      </c>
      <c r="X4033" s="4">
        <v>1278.462</v>
      </c>
      <c r="Y4033" s="4">
        <v>889.56799999999998</v>
      </c>
      <c r="Z4033" s="4">
        <v>414.03100000000001</v>
      </c>
      <c r="AA4033" s="4">
        <v>120.3</v>
      </c>
    </row>
    <row r="4034" spans="1:27" s="6" customFormat="1" x14ac:dyDescent="0.3">
      <c r="A4034" s="40">
        <v>4033</v>
      </c>
      <c r="B4034" s="18" t="s">
        <v>323</v>
      </c>
      <c r="C4034" s="44" t="s">
        <v>269</v>
      </c>
      <c r="D4034" s="41"/>
      <c r="E4034" s="41">
        <v>927</v>
      </c>
      <c r="F4034" s="41">
        <v>2015</v>
      </c>
      <c r="G4034" s="4">
        <v>902.21699999999998</v>
      </c>
      <c r="H4034" s="4">
        <v>892.44500000000005</v>
      </c>
      <c r="I4034" s="4">
        <v>833.37900000000002</v>
      </c>
      <c r="J4034" s="4">
        <v>875.45100000000002</v>
      </c>
      <c r="K4034" s="4">
        <v>970.154</v>
      </c>
      <c r="L4034" s="4">
        <v>1032.163</v>
      </c>
      <c r="M4034" s="4">
        <v>1022.317</v>
      </c>
      <c r="N4034" s="4">
        <v>931.72400000000005</v>
      </c>
      <c r="O4034" s="4">
        <v>997.14700000000005</v>
      </c>
      <c r="P4034" s="4">
        <v>951.399</v>
      </c>
      <c r="Q4034" s="4">
        <v>953.95699999999999</v>
      </c>
      <c r="R4034" s="4">
        <v>885.64499999999998</v>
      </c>
      <c r="S4034" s="4">
        <v>777.89300000000003</v>
      </c>
      <c r="T4034" s="4">
        <v>699.54200000000003</v>
      </c>
      <c r="U4034" s="4">
        <v>514.79999999999995</v>
      </c>
      <c r="V4034" s="4">
        <v>390.23700000000002</v>
      </c>
      <c r="W4034" s="4">
        <v>304.05</v>
      </c>
      <c r="X4034" s="4">
        <v>215.39099999999999</v>
      </c>
      <c r="Y4034" s="4">
        <v>104.446</v>
      </c>
      <c r="Z4034" s="4">
        <v>25.582000000000001</v>
      </c>
      <c r="AA4034" s="4">
        <v>3.5529999999999999</v>
      </c>
    </row>
    <row r="4035" spans="1:27" s="6" customFormat="1" x14ac:dyDescent="0.3">
      <c r="A4035" s="40">
        <v>4034</v>
      </c>
      <c r="B4035" s="18" t="s">
        <v>323</v>
      </c>
      <c r="C4035" s="44" t="s">
        <v>269</v>
      </c>
      <c r="D4035" s="41"/>
      <c r="E4035" s="41">
        <v>927</v>
      </c>
      <c r="F4035" s="41">
        <v>2020</v>
      </c>
      <c r="G4035" s="4">
        <v>958.36099999999999</v>
      </c>
      <c r="H4035" s="4">
        <v>944.68799999999999</v>
      </c>
      <c r="I4035" s="4">
        <v>939.67200000000003</v>
      </c>
      <c r="J4035" s="4">
        <v>890.72500000000002</v>
      </c>
      <c r="K4035" s="4">
        <v>940.721</v>
      </c>
      <c r="L4035" s="4">
        <v>1034.3340000000001</v>
      </c>
      <c r="M4035" s="4">
        <v>1087.761</v>
      </c>
      <c r="N4035" s="4">
        <v>1064.0319999999999</v>
      </c>
      <c r="O4035" s="4">
        <v>956.83500000000004</v>
      </c>
      <c r="P4035" s="4">
        <v>1007.155</v>
      </c>
      <c r="Q4035" s="4">
        <v>949.71199999999999</v>
      </c>
      <c r="R4035" s="4">
        <v>946.45299999999997</v>
      </c>
      <c r="S4035" s="4">
        <v>872.31899999999996</v>
      </c>
      <c r="T4035" s="4">
        <v>758.08199999999999</v>
      </c>
      <c r="U4035" s="4">
        <v>668.18899999999996</v>
      </c>
      <c r="V4035" s="4">
        <v>473.995</v>
      </c>
      <c r="W4035" s="4">
        <v>332.41300000000001</v>
      </c>
      <c r="X4035" s="4">
        <v>220.68799999999999</v>
      </c>
      <c r="Y4035" s="4">
        <v>116.57599999999999</v>
      </c>
      <c r="Z4035" s="4">
        <v>34.927</v>
      </c>
      <c r="AA4035" s="4">
        <v>4.6239999999999997</v>
      </c>
    </row>
    <row r="4036" spans="1:27" s="6" customFormat="1" x14ac:dyDescent="0.3">
      <c r="A4036" s="40">
        <v>4035</v>
      </c>
      <c r="B4036" s="18" t="s">
        <v>323</v>
      </c>
      <c r="C4036" s="44" t="s">
        <v>269</v>
      </c>
      <c r="D4036" s="41"/>
      <c r="E4036" s="41">
        <v>927</v>
      </c>
      <c r="F4036" s="41">
        <v>2025</v>
      </c>
      <c r="G4036" s="4">
        <v>962.68899999999996</v>
      </c>
      <c r="H4036" s="4">
        <v>995.66099999999994</v>
      </c>
      <c r="I4036" s="4">
        <v>986.17499999999995</v>
      </c>
      <c r="J4036" s="4">
        <v>989.99800000000005</v>
      </c>
      <c r="K4036" s="4">
        <v>948.05899999999997</v>
      </c>
      <c r="L4036" s="4">
        <v>997.07</v>
      </c>
      <c r="M4036" s="4">
        <v>1083.037</v>
      </c>
      <c r="N4036" s="4">
        <v>1124.1220000000001</v>
      </c>
      <c r="O4036" s="4">
        <v>1085.54</v>
      </c>
      <c r="P4036" s="4">
        <v>965.62199999999996</v>
      </c>
      <c r="Q4036" s="4">
        <v>1005.038</v>
      </c>
      <c r="R4036" s="4">
        <v>942.77700000000004</v>
      </c>
      <c r="S4036" s="4">
        <v>933.26099999999997</v>
      </c>
      <c r="T4036" s="4">
        <v>851.81600000000003</v>
      </c>
      <c r="U4036" s="4">
        <v>726.923</v>
      </c>
      <c r="V4036" s="4">
        <v>619.23500000000001</v>
      </c>
      <c r="W4036" s="4">
        <v>408.11399999999998</v>
      </c>
      <c r="X4036" s="4">
        <v>245.499</v>
      </c>
      <c r="Y4036" s="4">
        <v>122.407</v>
      </c>
      <c r="Z4036" s="4">
        <v>40.082000000000001</v>
      </c>
      <c r="AA4036" s="4">
        <v>6.4480000000000004</v>
      </c>
    </row>
    <row r="4037" spans="1:27" s="6" customFormat="1" x14ac:dyDescent="0.3">
      <c r="A4037" s="40">
        <v>4036</v>
      </c>
      <c r="B4037" s="18" t="s">
        <v>323</v>
      </c>
      <c r="C4037" s="44" t="s">
        <v>269</v>
      </c>
      <c r="D4037" s="41"/>
      <c r="E4037" s="41">
        <v>927</v>
      </c>
      <c r="F4037" s="41">
        <v>2030</v>
      </c>
      <c r="G4037" s="4">
        <v>960.79700000000003</v>
      </c>
      <c r="H4037" s="4">
        <v>1000.039</v>
      </c>
      <c r="I4037" s="4">
        <v>1037.1569999999999</v>
      </c>
      <c r="J4037" s="4">
        <v>1036.5340000000001</v>
      </c>
      <c r="K4037" s="4">
        <v>1047.317</v>
      </c>
      <c r="L4037" s="4">
        <v>1004.506</v>
      </c>
      <c r="M4037" s="4">
        <v>1045.9649999999999</v>
      </c>
      <c r="N4037" s="4">
        <v>1119.5899999999999</v>
      </c>
      <c r="O4037" s="4">
        <v>1145.7270000000001</v>
      </c>
      <c r="P4037" s="4">
        <v>1094.182</v>
      </c>
      <c r="Q4037" s="4">
        <v>964.38599999999997</v>
      </c>
      <c r="R4037" s="4">
        <v>998.47699999999998</v>
      </c>
      <c r="S4037" s="4">
        <v>930.95899999999995</v>
      </c>
      <c r="T4037" s="4">
        <v>913.28099999999995</v>
      </c>
      <c r="U4037" s="4">
        <v>819.77200000000005</v>
      </c>
      <c r="V4037" s="4">
        <v>677.93299999999999</v>
      </c>
      <c r="W4037" s="4">
        <v>538.65800000000002</v>
      </c>
      <c r="X4037" s="4">
        <v>306.45999999999998</v>
      </c>
      <c r="Y4037" s="4">
        <v>139.30600000000001</v>
      </c>
      <c r="Z4037" s="4">
        <v>43.314999999999998</v>
      </c>
      <c r="AA4037" s="4">
        <v>7.7640000000000002</v>
      </c>
    </row>
    <row r="4038" spans="1:27" s="6" customFormat="1" x14ac:dyDescent="0.3">
      <c r="A4038" s="40">
        <v>4037</v>
      </c>
      <c r="B4038" s="18" t="s">
        <v>323</v>
      </c>
      <c r="C4038" s="44" t="s">
        <v>269</v>
      </c>
      <c r="D4038" s="41"/>
      <c r="E4038" s="41">
        <v>927</v>
      </c>
      <c r="F4038" s="41">
        <v>2035</v>
      </c>
      <c r="G4038" s="4">
        <v>965.90700000000004</v>
      </c>
      <c r="H4038" s="4">
        <v>998.197</v>
      </c>
      <c r="I4038" s="4">
        <v>1041.5609999999999</v>
      </c>
      <c r="J4038" s="4">
        <v>1087.5409999999999</v>
      </c>
      <c r="K4038" s="4">
        <v>1093.903</v>
      </c>
      <c r="L4038" s="4">
        <v>1103.7560000000001</v>
      </c>
      <c r="M4038" s="4">
        <v>1053.5150000000001</v>
      </c>
      <c r="N4038" s="4">
        <v>1082.7670000000001</v>
      </c>
      <c r="O4038" s="4">
        <v>1141.481</v>
      </c>
      <c r="P4038" s="4">
        <v>1154.549</v>
      </c>
      <c r="Q4038" s="4">
        <v>1092.8109999999999</v>
      </c>
      <c r="R4038" s="4">
        <v>959.08199999999999</v>
      </c>
      <c r="S4038" s="4">
        <v>987.26</v>
      </c>
      <c r="T4038" s="4">
        <v>913.05499999999995</v>
      </c>
      <c r="U4038" s="4">
        <v>882.06600000000003</v>
      </c>
      <c r="V4038" s="4">
        <v>769.21600000000001</v>
      </c>
      <c r="W4038" s="4">
        <v>595.87599999999998</v>
      </c>
      <c r="X4038" s="4">
        <v>411.36900000000003</v>
      </c>
      <c r="Y4038" s="4">
        <v>178.084</v>
      </c>
      <c r="Z4038" s="4">
        <v>50.677999999999997</v>
      </c>
      <c r="AA4038" s="4">
        <v>8.7539999999999996</v>
      </c>
    </row>
    <row r="4039" spans="1:27" s="6" customFormat="1" x14ac:dyDescent="0.3">
      <c r="A4039" s="40">
        <v>4038</v>
      </c>
      <c r="B4039" s="18" t="s">
        <v>323</v>
      </c>
      <c r="C4039" s="44" t="s">
        <v>269</v>
      </c>
      <c r="D4039" s="41"/>
      <c r="E4039" s="41">
        <v>927</v>
      </c>
      <c r="F4039" s="41">
        <v>2040</v>
      </c>
      <c r="G4039" s="4">
        <v>994.428</v>
      </c>
      <c r="H4039" s="4">
        <v>1003.348</v>
      </c>
      <c r="I4039" s="4">
        <v>1039.7539999999999</v>
      </c>
      <c r="J4039" s="4">
        <v>1091.989</v>
      </c>
      <c r="K4039" s="4">
        <v>1144.9559999999999</v>
      </c>
      <c r="L4039" s="4">
        <v>1150.3969999999999</v>
      </c>
      <c r="M4039" s="4">
        <v>1152.768</v>
      </c>
      <c r="N4039" s="4">
        <v>1090.479</v>
      </c>
      <c r="O4039" s="4">
        <v>1105.0039999999999</v>
      </c>
      <c r="P4039" s="4">
        <v>1150.7049999999999</v>
      </c>
      <c r="Q4039" s="4">
        <v>1153.453</v>
      </c>
      <c r="R4039" s="4">
        <v>1087.3420000000001</v>
      </c>
      <c r="S4039" s="4">
        <v>949.6</v>
      </c>
      <c r="T4039" s="4">
        <v>970.19100000000003</v>
      </c>
      <c r="U4039" s="4">
        <v>884.82100000000003</v>
      </c>
      <c r="V4039" s="4">
        <v>832.35900000000004</v>
      </c>
      <c r="W4039" s="4">
        <v>682.66099999999994</v>
      </c>
      <c r="X4039" s="4">
        <v>462.45</v>
      </c>
      <c r="Y4039" s="4">
        <v>244.65199999999999</v>
      </c>
      <c r="Z4039" s="4">
        <v>66.641000000000005</v>
      </c>
      <c r="AA4039" s="4">
        <v>10.423999999999999</v>
      </c>
    </row>
    <row r="4040" spans="1:27" s="6" customFormat="1" x14ac:dyDescent="0.3">
      <c r="A4040" s="40">
        <v>4039</v>
      </c>
      <c r="B4040" s="18" t="s">
        <v>323</v>
      </c>
      <c r="C4040" s="44" t="s">
        <v>269</v>
      </c>
      <c r="D4040" s="41"/>
      <c r="E4040" s="41">
        <v>927</v>
      </c>
      <c r="F4040" s="41">
        <v>2045</v>
      </c>
      <c r="G4040" s="4">
        <v>1035.7139999999999</v>
      </c>
      <c r="H4040" s="4">
        <v>1031.902</v>
      </c>
      <c r="I4040" s="4">
        <v>1044.925</v>
      </c>
      <c r="J4040" s="4">
        <v>1090.2349999999999</v>
      </c>
      <c r="K4040" s="4">
        <v>1149.489</v>
      </c>
      <c r="L4040" s="4">
        <v>1201.508</v>
      </c>
      <c r="M4040" s="4">
        <v>1199.489</v>
      </c>
      <c r="N4040" s="4">
        <v>1189.751</v>
      </c>
      <c r="O4040" s="4">
        <v>1112.9390000000001</v>
      </c>
      <c r="P4040" s="4">
        <v>1114.7239999999999</v>
      </c>
      <c r="Q4040" s="4">
        <v>1150.1880000000001</v>
      </c>
      <c r="R4040" s="4">
        <v>1148.395</v>
      </c>
      <c r="S4040" s="4">
        <v>1077.681</v>
      </c>
      <c r="T4040" s="4">
        <v>935.05799999999999</v>
      </c>
      <c r="U4040" s="4">
        <v>943.19500000000005</v>
      </c>
      <c r="V4040" s="4">
        <v>839.53800000000001</v>
      </c>
      <c r="W4040" s="4">
        <v>745.61</v>
      </c>
      <c r="X4040" s="4">
        <v>538.19399999999996</v>
      </c>
      <c r="Y4040" s="4">
        <v>281.48700000000002</v>
      </c>
      <c r="Z4040" s="4">
        <v>94.253</v>
      </c>
      <c r="AA4040" s="4">
        <v>13.856</v>
      </c>
    </row>
    <row r="4041" spans="1:27" s="6" customFormat="1" x14ac:dyDescent="0.3">
      <c r="A4041" s="40">
        <v>4040</v>
      </c>
      <c r="B4041" s="18" t="s">
        <v>323</v>
      </c>
      <c r="C4041" s="44" t="s">
        <v>269</v>
      </c>
      <c r="D4041" s="41"/>
      <c r="E4041" s="41">
        <v>927</v>
      </c>
      <c r="F4041" s="41">
        <v>2050</v>
      </c>
      <c r="G4041" s="4">
        <v>1072.087</v>
      </c>
      <c r="H4041" s="4">
        <v>1073.211</v>
      </c>
      <c r="I4041" s="4">
        <v>1073.4960000000001</v>
      </c>
      <c r="J4041" s="4">
        <v>1095.4449999999999</v>
      </c>
      <c r="K4041" s="4">
        <v>1147.8140000000001</v>
      </c>
      <c r="L4041" s="4">
        <v>1206.1410000000001</v>
      </c>
      <c r="M4041" s="4">
        <v>1250.6790000000001</v>
      </c>
      <c r="N4041" s="4">
        <v>1236.587</v>
      </c>
      <c r="O4041" s="4">
        <v>1212.2660000000001</v>
      </c>
      <c r="P4041" s="4">
        <v>1122.99</v>
      </c>
      <c r="Q4041" s="4">
        <v>1114.9010000000001</v>
      </c>
      <c r="R4041" s="4">
        <v>1145.94</v>
      </c>
      <c r="S4041" s="4">
        <v>1139.3320000000001</v>
      </c>
      <c r="T4041" s="4">
        <v>1062.9369999999999</v>
      </c>
      <c r="U4041" s="4">
        <v>911.83199999999999</v>
      </c>
      <c r="V4041" s="4">
        <v>899.57899999999995</v>
      </c>
      <c r="W4041" s="4">
        <v>758.85299999999995</v>
      </c>
      <c r="X4041" s="4">
        <v>596.86300000000006</v>
      </c>
      <c r="Y4041" s="4">
        <v>335.154</v>
      </c>
      <c r="Z4041" s="4">
        <v>111.69</v>
      </c>
      <c r="AA4041" s="4">
        <v>19.952000000000002</v>
      </c>
    </row>
    <row r="4042" spans="1:27" s="6" customFormat="1" x14ac:dyDescent="0.3">
      <c r="A4042" s="40">
        <v>4041</v>
      </c>
      <c r="B4042" s="18" t="s">
        <v>323</v>
      </c>
      <c r="C4042" s="44" t="s">
        <v>269</v>
      </c>
      <c r="D4042" s="41"/>
      <c r="E4042" s="41">
        <v>927</v>
      </c>
      <c r="F4042" s="41">
        <v>2055</v>
      </c>
      <c r="G4042" s="4">
        <v>1091.0999999999999</v>
      </c>
      <c r="H4042" s="4">
        <v>1107.72</v>
      </c>
      <c r="I4042" s="4">
        <v>1112.729</v>
      </c>
      <c r="J4042" s="4">
        <v>1121.5060000000001</v>
      </c>
      <c r="K4042" s="4">
        <v>1150.1859999999999</v>
      </c>
      <c r="L4042" s="4">
        <v>1201.6849999999999</v>
      </c>
      <c r="M4042" s="4">
        <v>1252.913</v>
      </c>
      <c r="N4042" s="4">
        <v>1285.961</v>
      </c>
      <c r="O4042" s="4">
        <v>1258.027</v>
      </c>
      <c r="P4042" s="4">
        <v>1221.7619999999999</v>
      </c>
      <c r="Q4042" s="4">
        <v>1123.412</v>
      </c>
      <c r="R4042" s="4">
        <v>1111.482</v>
      </c>
      <c r="S4042" s="4">
        <v>1137.9829999999999</v>
      </c>
      <c r="T4042" s="4">
        <v>1125.47</v>
      </c>
      <c r="U4042" s="4">
        <v>1039.4010000000001</v>
      </c>
      <c r="V4042" s="4">
        <v>874.05399999999997</v>
      </c>
      <c r="W4042" s="4">
        <v>820.33600000000001</v>
      </c>
      <c r="X4042" s="4">
        <v>616.83600000000001</v>
      </c>
      <c r="Y4042" s="4">
        <v>380.334</v>
      </c>
      <c r="Z4042" s="4">
        <v>137.001</v>
      </c>
      <c r="AA4042" s="4">
        <v>24.977</v>
      </c>
    </row>
    <row r="4043" spans="1:27" s="6" customFormat="1" x14ac:dyDescent="0.3">
      <c r="A4043" s="40">
        <v>4042</v>
      </c>
      <c r="B4043" s="18" t="s">
        <v>323</v>
      </c>
      <c r="C4043" s="44" t="s">
        <v>269</v>
      </c>
      <c r="D4043" s="41"/>
      <c r="E4043" s="41">
        <v>927</v>
      </c>
      <c r="F4043" s="41">
        <v>2060</v>
      </c>
      <c r="G4043" s="4">
        <v>1098.306</v>
      </c>
      <c r="H4043" s="4">
        <v>1124.8720000000001</v>
      </c>
      <c r="I4043" s="4">
        <v>1145.1659999999999</v>
      </c>
      <c r="J4043" s="4">
        <v>1158.22</v>
      </c>
      <c r="K4043" s="4">
        <v>1173.3969999999999</v>
      </c>
      <c r="L4043" s="4">
        <v>1201.2729999999999</v>
      </c>
      <c r="M4043" s="4">
        <v>1246.067</v>
      </c>
      <c r="N4043" s="4">
        <v>1286.413</v>
      </c>
      <c r="O4043" s="4">
        <v>1306.325</v>
      </c>
      <c r="P4043" s="4">
        <v>1267.1110000000001</v>
      </c>
      <c r="Q4043" s="4">
        <v>1222.106</v>
      </c>
      <c r="R4043" s="4">
        <v>1120.5139999999999</v>
      </c>
      <c r="S4043" s="4">
        <v>1104.777</v>
      </c>
      <c r="T4043" s="4">
        <v>1125.7560000000001</v>
      </c>
      <c r="U4043" s="4">
        <v>1103.29</v>
      </c>
      <c r="V4043" s="4">
        <v>1000.843</v>
      </c>
      <c r="W4043" s="4">
        <v>803.74599999999998</v>
      </c>
      <c r="X4043" s="4">
        <v>676.73099999999999</v>
      </c>
      <c r="Y4043" s="4">
        <v>402.07900000000001</v>
      </c>
      <c r="Z4043" s="4">
        <v>160.06399999999999</v>
      </c>
      <c r="AA4043" s="4">
        <v>31.562999999999999</v>
      </c>
    </row>
    <row r="4044" spans="1:27" s="6" customFormat="1" x14ac:dyDescent="0.3">
      <c r="A4044" s="40">
        <v>4043</v>
      </c>
      <c r="B4044" s="18" t="s">
        <v>323</v>
      </c>
      <c r="C4044" s="44" t="s">
        <v>269</v>
      </c>
      <c r="D4044" s="41"/>
      <c r="E4044" s="41">
        <v>927</v>
      </c>
      <c r="F4044" s="41">
        <v>2065</v>
      </c>
      <c r="G4044" s="4">
        <v>1103.319</v>
      </c>
      <c r="H4044" s="4">
        <v>1130.212</v>
      </c>
      <c r="I4044" s="4">
        <v>1160.242</v>
      </c>
      <c r="J4044" s="4">
        <v>1188.1489999999999</v>
      </c>
      <c r="K4044" s="4">
        <v>1207.249</v>
      </c>
      <c r="L4044" s="4">
        <v>1221.6790000000001</v>
      </c>
      <c r="M4044" s="4">
        <v>1243.25</v>
      </c>
      <c r="N4044" s="4">
        <v>1277.796</v>
      </c>
      <c r="O4044" s="4">
        <v>1305.7739999999999</v>
      </c>
      <c r="P4044" s="4">
        <v>1314.998</v>
      </c>
      <c r="Q4044" s="4">
        <v>1267.559</v>
      </c>
      <c r="R4044" s="4">
        <v>1219.299</v>
      </c>
      <c r="S4044" s="4">
        <v>1114.67</v>
      </c>
      <c r="T4044" s="4">
        <v>1094.434</v>
      </c>
      <c r="U4044" s="4">
        <v>1106.154</v>
      </c>
      <c r="V4044" s="4">
        <v>1066.8330000000001</v>
      </c>
      <c r="W4044" s="4">
        <v>927.65899999999999</v>
      </c>
      <c r="X4044" s="4">
        <v>672.80600000000004</v>
      </c>
      <c r="Y4044" s="4">
        <v>451.428</v>
      </c>
      <c r="Z4044" s="4">
        <v>174.49100000000001</v>
      </c>
      <c r="AA4044" s="4">
        <v>38.359000000000002</v>
      </c>
    </row>
    <row r="4045" spans="1:27" s="6" customFormat="1" x14ac:dyDescent="0.3">
      <c r="A4045" s="40">
        <v>4044</v>
      </c>
      <c r="B4045" s="18" t="s">
        <v>323</v>
      </c>
      <c r="C4045" s="44" t="s">
        <v>269</v>
      </c>
      <c r="D4045" s="41"/>
      <c r="E4045" s="41">
        <v>927</v>
      </c>
      <c r="F4045" s="41">
        <v>2070</v>
      </c>
      <c r="G4045" s="4">
        <v>1113.4949999999999</v>
      </c>
      <c r="H4045" s="4">
        <v>1133.3589999999999</v>
      </c>
      <c r="I4045" s="4">
        <v>1163.5150000000001</v>
      </c>
      <c r="J4045" s="4">
        <v>1200.711</v>
      </c>
      <c r="K4045" s="4">
        <v>1234.3140000000001</v>
      </c>
      <c r="L4045" s="4">
        <v>1252.7239999999999</v>
      </c>
      <c r="M4045" s="4">
        <v>1261.23</v>
      </c>
      <c r="N4045" s="4">
        <v>1273.191</v>
      </c>
      <c r="O4045" s="4">
        <v>1296.1420000000001</v>
      </c>
      <c r="P4045" s="4">
        <v>1314.0930000000001</v>
      </c>
      <c r="Q4045" s="4">
        <v>1315.5530000000001</v>
      </c>
      <c r="R4045" s="4">
        <v>1265.106</v>
      </c>
      <c r="S4045" s="4">
        <v>1213.731</v>
      </c>
      <c r="T4045" s="4">
        <v>1105.627</v>
      </c>
      <c r="U4045" s="4">
        <v>1077.7449999999999</v>
      </c>
      <c r="V4045" s="4">
        <v>1073.732</v>
      </c>
      <c r="W4045" s="4">
        <v>996.12099999999998</v>
      </c>
      <c r="X4045" s="4">
        <v>787.447</v>
      </c>
      <c r="Y4045" s="4">
        <v>459.17899999999997</v>
      </c>
      <c r="Z4045" s="4">
        <v>202.24</v>
      </c>
      <c r="AA4045" s="4">
        <v>43.832999999999998</v>
      </c>
    </row>
    <row r="4046" spans="1:27" s="6" customFormat="1" x14ac:dyDescent="0.3">
      <c r="A4046" s="40">
        <v>4045</v>
      </c>
      <c r="B4046" s="18" t="s">
        <v>323</v>
      </c>
      <c r="C4046" s="44" t="s">
        <v>269</v>
      </c>
      <c r="D4046" s="41"/>
      <c r="E4046" s="41">
        <v>927</v>
      </c>
      <c r="F4046" s="41">
        <v>2075</v>
      </c>
      <c r="G4046" s="4">
        <v>1130.492</v>
      </c>
      <c r="H4046" s="4">
        <v>1141.672</v>
      </c>
      <c r="I4046" s="4">
        <v>1164.5840000000001</v>
      </c>
      <c r="J4046" s="4">
        <v>1201.4639999999999</v>
      </c>
      <c r="K4046" s="4">
        <v>1244.019</v>
      </c>
      <c r="L4046" s="4">
        <v>1276.9760000000001</v>
      </c>
      <c r="M4046" s="4">
        <v>1289.845</v>
      </c>
      <c r="N4046" s="4">
        <v>1289.3699999999999</v>
      </c>
      <c r="O4046" s="4">
        <v>1290.4960000000001</v>
      </c>
      <c r="P4046" s="4">
        <v>1304.1089999999999</v>
      </c>
      <c r="Q4046" s="4">
        <v>1314.8420000000001</v>
      </c>
      <c r="R4046" s="4">
        <v>1313.444</v>
      </c>
      <c r="S4046" s="4">
        <v>1260.1659999999999</v>
      </c>
      <c r="T4046" s="4">
        <v>1205.211</v>
      </c>
      <c r="U4046" s="4">
        <v>1091.02</v>
      </c>
      <c r="V4046" s="4">
        <v>1050.057</v>
      </c>
      <c r="W4046" s="4">
        <v>1009.6950000000001</v>
      </c>
      <c r="X4046" s="4">
        <v>857.12</v>
      </c>
      <c r="Y4046" s="4">
        <v>549.92399999999998</v>
      </c>
      <c r="Z4046" s="4">
        <v>212.72399999999999</v>
      </c>
      <c r="AA4046" s="4">
        <v>52.281999999999996</v>
      </c>
    </row>
    <row r="4047" spans="1:27" s="6" customFormat="1" x14ac:dyDescent="0.3">
      <c r="A4047" s="40">
        <v>4046</v>
      </c>
      <c r="B4047" s="18" t="s">
        <v>323</v>
      </c>
      <c r="C4047" s="44" t="s">
        <v>269</v>
      </c>
      <c r="D4047" s="41"/>
      <c r="E4047" s="41">
        <v>927</v>
      </c>
      <c r="F4047" s="41">
        <v>2080</v>
      </c>
      <c r="G4047" s="4">
        <v>1146.373</v>
      </c>
      <c r="H4047" s="4">
        <v>1156.8019999999999</v>
      </c>
      <c r="I4047" s="4">
        <v>1170.8219999999999</v>
      </c>
      <c r="J4047" s="4">
        <v>1200.0250000000001</v>
      </c>
      <c r="K4047" s="4">
        <v>1241.922</v>
      </c>
      <c r="L4047" s="4">
        <v>1283.8779999999999</v>
      </c>
      <c r="M4047" s="4">
        <v>1311.663</v>
      </c>
      <c r="N4047" s="4">
        <v>1316.1559999999999</v>
      </c>
      <c r="O4047" s="4">
        <v>1305.6030000000001</v>
      </c>
      <c r="P4047" s="4">
        <v>1298.0820000000001</v>
      </c>
      <c r="Q4047" s="4">
        <v>1305.0340000000001</v>
      </c>
      <c r="R4047" s="4">
        <v>1313.1859999999999</v>
      </c>
      <c r="S4047" s="4">
        <v>1309.095</v>
      </c>
      <c r="T4047" s="4">
        <v>1252.6300000000001</v>
      </c>
      <c r="U4047" s="4">
        <v>1191.4970000000001</v>
      </c>
      <c r="V4047" s="4">
        <v>1066.68</v>
      </c>
      <c r="W4047" s="4">
        <v>994.16</v>
      </c>
      <c r="X4047" s="4">
        <v>880.20399999999995</v>
      </c>
      <c r="Y4047" s="4">
        <v>612.04899999999998</v>
      </c>
      <c r="Z4047" s="4">
        <v>263.40899999999999</v>
      </c>
      <c r="AA4047" s="4">
        <v>58.198999999999998</v>
      </c>
    </row>
    <row r="4048" spans="1:27" s="6" customFormat="1" x14ac:dyDescent="0.3">
      <c r="A4048" s="40">
        <v>4047</v>
      </c>
      <c r="B4048" s="18" t="s">
        <v>323</v>
      </c>
      <c r="C4048" s="44" t="s">
        <v>269</v>
      </c>
      <c r="D4048" s="41"/>
      <c r="E4048" s="41">
        <v>927</v>
      </c>
      <c r="F4048" s="41">
        <v>2085</v>
      </c>
      <c r="G4048" s="4">
        <v>1156.403</v>
      </c>
      <c r="H4048" s="4">
        <v>1170.8119999999999</v>
      </c>
      <c r="I4048" s="4">
        <v>1183.884</v>
      </c>
      <c r="J4048" s="4">
        <v>1203.739</v>
      </c>
      <c r="K4048" s="4">
        <v>1237.617</v>
      </c>
      <c r="L4048" s="4">
        <v>1278.9690000000001</v>
      </c>
      <c r="M4048" s="4">
        <v>1316.125</v>
      </c>
      <c r="N4048" s="4">
        <v>1336.153</v>
      </c>
      <c r="O4048" s="4">
        <v>1331.3</v>
      </c>
      <c r="P4048" s="4">
        <v>1312.7650000000001</v>
      </c>
      <c r="Q4048" s="4">
        <v>1299.152</v>
      </c>
      <c r="R4048" s="4">
        <v>1303.8119999999999</v>
      </c>
      <c r="S4048" s="4">
        <v>1309.5889999999999</v>
      </c>
      <c r="T4048" s="4">
        <v>1302.5250000000001</v>
      </c>
      <c r="U4048" s="4">
        <v>1240.558</v>
      </c>
      <c r="V4048" s="4">
        <v>1168.6859999999999</v>
      </c>
      <c r="W4048" s="4">
        <v>1016.5940000000001</v>
      </c>
      <c r="X4048" s="4">
        <v>878.11099999999999</v>
      </c>
      <c r="Y4048" s="4">
        <v>642.86599999999999</v>
      </c>
      <c r="Z4048" s="4">
        <v>303.01400000000001</v>
      </c>
      <c r="AA4048" s="4">
        <v>73.08</v>
      </c>
    </row>
    <row r="4049" spans="1:27" s="6" customFormat="1" x14ac:dyDescent="0.3">
      <c r="A4049" s="40">
        <v>4048</v>
      </c>
      <c r="B4049" s="18" t="s">
        <v>323</v>
      </c>
      <c r="C4049" s="44" t="s">
        <v>269</v>
      </c>
      <c r="D4049" s="41"/>
      <c r="E4049" s="41">
        <v>927</v>
      </c>
      <c r="F4049" s="41">
        <v>2090</v>
      </c>
      <c r="G4049" s="4">
        <v>1158.2070000000001</v>
      </c>
      <c r="H4049" s="4">
        <v>1178.9680000000001</v>
      </c>
      <c r="I4049" s="4">
        <v>1195.818</v>
      </c>
      <c r="J4049" s="4">
        <v>1214.2809999999999</v>
      </c>
      <c r="K4049" s="4">
        <v>1238.4659999999999</v>
      </c>
      <c r="L4049" s="4">
        <v>1271.8409999999999</v>
      </c>
      <c r="M4049" s="4">
        <v>1308.7819999999999</v>
      </c>
      <c r="N4049" s="4">
        <v>1338.7809999999999</v>
      </c>
      <c r="O4049" s="4">
        <v>1350.191</v>
      </c>
      <c r="P4049" s="4">
        <v>1338</v>
      </c>
      <c r="Q4049" s="4">
        <v>1313.8910000000001</v>
      </c>
      <c r="R4049" s="4">
        <v>1298.269</v>
      </c>
      <c r="S4049" s="4">
        <v>1300.8889999999999</v>
      </c>
      <c r="T4049" s="4">
        <v>1304.1089999999999</v>
      </c>
      <c r="U4049" s="4">
        <v>1291.912</v>
      </c>
      <c r="V4049" s="4">
        <v>1220.2560000000001</v>
      </c>
      <c r="W4049" s="4">
        <v>1120.338</v>
      </c>
      <c r="X4049" s="4">
        <v>908.9</v>
      </c>
      <c r="Y4049" s="4">
        <v>655.36099999999999</v>
      </c>
      <c r="Z4049" s="4">
        <v>328.23899999999998</v>
      </c>
      <c r="AA4049" s="4">
        <v>88.1</v>
      </c>
    </row>
    <row r="4050" spans="1:27" s="6" customFormat="1" x14ac:dyDescent="0.3">
      <c r="A4050" s="40">
        <v>4049</v>
      </c>
      <c r="B4050" s="18" t="s">
        <v>323</v>
      </c>
      <c r="C4050" s="44" t="s">
        <v>269</v>
      </c>
      <c r="D4050" s="41"/>
      <c r="E4050" s="41">
        <v>927</v>
      </c>
      <c r="F4050" s="41">
        <v>2095</v>
      </c>
      <c r="G4050" s="4">
        <v>1155.5889999999999</v>
      </c>
      <c r="H4050" s="4">
        <v>1178.904</v>
      </c>
      <c r="I4050" s="4">
        <v>1201.8820000000001</v>
      </c>
      <c r="J4050" s="4">
        <v>1223.694</v>
      </c>
      <c r="K4050" s="4">
        <v>1246.1310000000001</v>
      </c>
      <c r="L4050" s="4">
        <v>1269.867</v>
      </c>
      <c r="M4050" s="4">
        <v>1299.2090000000001</v>
      </c>
      <c r="N4050" s="4">
        <v>1329.6</v>
      </c>
      <c r="O4050" s="4">
        <v>1351.7239999999999</v>
      </c>
      <c r="P4050" s="4">
        <v>1356.415</v>
      </c>
      <c r="Q4050" s="4">
        <v>1339.1510000000001</v>
      </c>
      <c r="R4050" s="4">
        <v>1313.27</v>
      </c>
      <c r="S4050" s="4">
        <v>1295.932</v>
      </c>
      <c r="T4050" s="4">
        <v>1296.4269999999999</v>
      </c>
      <c r="U4050" s="4">
        <v>1295.2560000000001</v>
      </c>
      <c r="V4050" s="4">
        <v>1274.0840000000001</v>
      </c>
      <c r="W4050" s="4">
        <v>1176.3140000000001</v>
      </c>
      <c r="X4050" s="4">
        <v>1013.566</v>
      </c>
      <c r="Y4050" s="4">
        <v>693.45299999999997</v>
      </c>
      <c r="Z4050" s="4">
        <v>345.97699999999998</v>
      </c>
      <c r="AA4050" s="4">
        <v>100.52800000000001</v>
      </c>
    </row>
    <row r="4051" spans="1:27" s="6" customFormat="1" x14ac:dyDescent="0.3">
      <c r="A4051" s="40">
        <v>4050</v>
      </c>
      <c r="B4051" s="18" t="s">
        <v>323</v>
      </c>
      <c r="C4051" s="44" t="s">
        <v>269</v>
      </c>
      <c r="D4051" s="41"/>
      <c r="E4051" s="41">
        <v>927</v>
      </c>
      <c r="F4051" s="41">
        <v>2100</v>
      </c>
      <c r="G4051" s="4">
        <v>1153.4369999999999</v>
      </c>
      <c r="H4051" s="4">
        <v>1174.4090000000001</v>
      </c>
      <c r="I4051" s="4">
        <v>1199.7449999999999</v>
      </c>
      <c r="J4051" s="4">
        <v>1227.2360000000001</v>
      </c>
      <c r="K4051" s="4">
        <v>1252.665</v>
      </c>
      <c r="L4051" s="4">
        <v>1274.704</v>
      </c>
      <c r="M4051" s="4">
        <v>1294.7739999999999</v>
      </c>
      <c r="N4051" s="4">
        <v>1318.183</v>
      </c>
      <c r="O4051" s="4">
        <v>1341.4290000000001</v>
      </c>
      <c r="P4051" s="4">
        <v>1357.479</v>
      </c>
      <c r="Q4051" s="4">
        <v>1357.5840000000001</v>
      </c>
      <c r="R4051" s="4">
        <v>1338.7529999999999</v>
      </c>
      <c r="S4051" s="4">
        <v>1311.4269999999999</v>
      </c>
      <c r="T4051" s="4">
        <v>1292.386</v>
      </c>
      <c r="U4051" s="4">
        <v>1289.2560000000001</v>
      </c>
      <c r="V4051" s="4">
        <v>1280.451</v>
      </c>
      <c r="W4051" s="4">
        <v>1234.7660000000001</v>
      </c>
      <c r="X4051" s="4">
        <v>1076.732</v>
      </c>
      <c r="Y4051" s="4">
        <v>790.82600000000002</v>
      </c>
      <c r="Z4051" s="4">
        <v>379.58</v>
      </c>
      <c r="AA4051" s="4">
        <v>111.56100000000001</v>
      </c>
    </row>
    <row r="4052" spans="1:27" s="6" customFormat="1" x14ac:dyDescent="0.3">
      <c r="A4052" s="40">
        <v>4051</v>
      </c>
      <c r="B4052" s="18" t="s">
        <v>323</v>
      </c>
      <c r="C4052" s="43" t="s">
        <v>270</v>
      </c>
      <c r="D4052" s="41">
        <v>28</v>
      </c>
      <c r="E4052" s="41">
        <v>36</v>
      </c>
      <c r="F4052" s="41">
        <v>2015</v>
      </c>
      <c r="G4052" s="4">
        <v>751.96100000000001</v>
      </c>
      <c r="H4052" s="4">
        <v>739.447</v>
      </c>
      <c r="I4052" s="4">
        <v>688.38699999999994</v>
      </c>
      <c r="J4052" s="4">
        <v>721.38599999999997</v>
      </c>
      <c r="K4052" s="4">
        <v>806.97199999999998</v>
      </c>
      <c r="L4052" s="4">
        <v>874.53899999999999</v>
      </c>
      <c r="M4052" s="4">
        <v>873.21</v>
      </c>
      <c r="N4052" s="4">
        <v>789.221</v>
      </c>
      <c r="O4052" s="4">
        <v>833.15300000000002</v>
      </c>
      <c r="P4052" s="4">
        <v>787.77499999999998</v>
      </c>
      <c r="Q4052" s="4">
        <v>788.93700000000001</v>
      </c>
      <c r="R4052" s="4">
        <v>737.37400000000002</v>
      </c>
      <c r="S4052" s="4">
        <v>650.125</v>
      </c>
      <c r="T4052" s="4">
        <v>583.42100000000005</v>
      </c>
      <c r="U4052" s="4">
        <v>429.43200000000002</v>
      </c>
      <c r="V4052" s="4">
        <v>326.98500000000001</v>
      </c>
      <c r="W4052" s="4">
        <v>258.90699999999998</v>
      </c>
      <c r="X4052" s="4">
        <v>182.11099999999999</v>
      </c>
      <c r="Y4052" s="4">
        <v>89.593999999999994</v>
      </c>
      <c r="Z4052" s="4">
        <v>21.891999999999999</v>
      </c>
      <c r="AA4052" s="4">
        <v>3.097</v>
      </c>
    </row>
    <row r="4053" spans="1:27" s="6" customFormat="1" x14ac:dyDescent="0.3">
      <c r="A4053" s="40">
        <v>4052</v>
      </c>
      <c r="B4053" s="18" t="s">
        <v>323</v>
      </c>
      <c r="C4053" s="43" t="s">
        <v>270</v>
      </c>
      <c r="D4053" s="41">
        <v>28</v>
      </c>
      <c r="E4053" s="41">
        <v>36</v>
      </c>
      <c r="F4053" s="41">
        <v>2020</v>
      </c>
      <c r="G4053" s="4">
        <v>806.19</v>
      </c>
      <c r="H4053" s="4">
        <v>791.74699999999996</v>
      </c>
      <c r="I4053" s="4">
        <v>783.30600000000004</v>
      </c>
      <c r="J4053" s="4">
        <v>741.93600000000004</v>
      </c>
      <c r="K4053" s="4">
        <v>782.54399999999998</v>
      </c>
      <c r="L4053" s="4">
        <v>865.96900000000005</v>
      </c>
      <c r="M4053" s="4">
        <v>924.80100000000004</v>
      </c>
      <c r="N4053" s="4">
        <v>910.76700000000005</v>
      </c>
      <c r="O4053" s="4">
        <v>811.63300000000004</v>
      </c>
      <c r="P4053" s="4">
        <v>842.38800000000003</v>
      </c>
      <c r="Q4053" s="4">
        <v>786.49199999999996</v>
      </c>
      <c r="R4053" s="4">
        <v>782.71600000000001</v>
      </c>
      <c r="S4053" s="4">
        <v>726.35900000000004</v>
      </c>
      <c r="T4053" s="4">
        <v>633.58799999999997</v>
      </c>
      <c r="U4053" s="4">
        <v>557.74199999999996</v>
      </c>
      <c r="V4053" s="4">
        <v>395.82499999999999</v>
      </c>
      <c r="W4053" s="4">
        <v>278.76299999999998</v>
      </c>
      <c r="X4053" s="4">
        <v>188.44</v>
      </c>
      <c r="Y4053" s="4">
        <v>99.149000000000001</v>
      </c>
      <c r="Z4053" s="4">
        <v>30.419</v>
      </c>
      <c r="AA4053" s="4">
        <v>4.0720000000000001</v>
      </c>
    </row>
    <row r="4054" spans="1:27" s="6" customFormat="1" x14ac:dyDescent="0.3">
      <c r="A4054" s="40">
        <v>4053</v>
      </c>
      <c r="B4054" s="18" t="s">
        <v>323</v>
      </c>
      <c r="C4054" s="43" t="s">
        <v>270</v>
      </c>
      <c r="D4054" s="41">
        <v>28</v>
      </c>
      <c r="E4054" s="41">
        <v>36</v>
      </c>
      <c r="F4054" s="41">
        <v>2025</v>
      </c>
      <c r="G4054" s="4">
        <v>809.44200000000001</v>
      </c>
      <c r="H4054" s="4">
        <v>841.26199999999994</v>
      </c>
      <c r="I4054" s="4">
        <v>830.43299999999999</v>
      </c>
      <c r="J4054" s="4">
        <v>830.48299999999995</v>
      </c>
      <c r="K4054" s="4">
        <v>795.85299999999995</v>
      </c>
      <c r="L4054" s="4">
        <v>834.59400000000005</v>
      </c>
      <c r="M4054" s="4">
        <v>910.28300000000002</v>
      </c>
      <c r="N4054" s="4">
        <v>957.77300000000002</v>
      </c>
      <c r="O4054" s="4">
        <v>930.12199999999996</v>
      </c>
      <c r="P4054" s="4">
        <v>819.76599999999996</v>
      </c>
      <c r="Q4054" s="4">
        <v>840.755</v>
      </c>
      <c r="R4054" s="4">
        <v>780.80100000000004</v>
      </c>
      <c r="S4054" s="4">
        <v>771.99900000000002</v>
      </c>
      <c r="T4054" s="4">
        <v>709.48</v>
      </c>
      <c r="U4054" s="4">
        <v>608.1</v>
      </c>
      <c r="V4054" s="4">
        <v>517.57000000000005</v>
      </c>
      <c r="W4054" s="4">
        <v>341.23500000000001</v>
      </c>
      <c r="X4054" s="4">
        <v>206.50399999999999</v>
      </c>
      <c r="Y4054" s="4">
        <v>105.122</v>
      </c>
      <c r="Z4054" s="4">
        <v>34.667999999999999</v>
      </c>
      <c r="AA4054" s="4">
        <v>5.7679999999999998</v>
      </c>
    </row>
    <row r="4055" spans="1:27" s="6" customFormat="1" x14ac:dyDescent="0.3">
      <c r="A4055" s="40">
        <v>4054</v>
      </c>
      <c r="B4055" s="18" t="s">
        <v>323</v>
      </c>
      <c r="C4055" s="43" t="s">
        <v>270</v>
      </c>
      <c r="D4055" s="41">
        <v>28</v>
      </c>
      <c r="E4055" s="41">
        <v>36</v>
      </c>
      <c r="F4055" s="41">
        <v>2030</v>
      </c>
      <c r="G4055" s="4">
        <v>808.38300000000004</v>
      </c>
      <c r="H4055" s="4">
        <v>844.553</v>
      </c>
      <c r="I4055" s="4">
        <v>879.95100000000002</v>
      </c>
      <c r="J4055" s="4">
        <v>877.63199999999995</v>
      </c>
      <c r="K4055" s="4">
        <v>884.38400000000001</v>
      </c>
      <c r="L4055" s="4">
        <v>847.97400000000005</v>
      </c>
      <c r="M4055" s="4">
        <v>879.06500000000005</v>
      </c>
      <c r="N4055" s="4">
        <v>943.44100000000003</v>
      </c>
      <c r="O4055" s="4">
        <v>977.23199999999997</v>
      </c>
      <c r="P4055" s="4">
        <v>938.10199999999998</v>
      </c>
      <c r="Q4055" s="4">
        <v>818.75300000000004</v>
      </c>
      <c r="R4055" s="4">
        <v>835.28</v>
      </c>
      <c r="S4055" s="4">
        <v>771.16600000000005</v>
      </c>
      <c r="T4055" s="4">
        <v>755.69600000000003</v>
      </c>
      <c r="U4055" s="4">
        <v>683.41600000000005</v>
      </c>
      <c r="V4055" s="4">
        <v>567.846</v>
      </c>
      <c r="W4055" s="4">
        <v>450.85300000000001</v>
      </c>
      <c r="X4055" s="4">
        <v>257.04000000000002</v>
      </c>
      <c r="Y4055" s="4">
        <v>117.925</v>
      </c>
      <c r="Z4055" s="4">
        <v>37.820999999999998</v>
      </c>
      <c r="AA4055" s="4">
        <v>6.9359999999999999</v>
      </c>
    </row>
    <row r="4056" spans="1:27" s="6" customFormat="1" x14ac:dyDescent="0.3">
      <c r="A4056" s="40">
        <v>4055</v>
      </c>
      <c r="B4056" s="18" t="s">
        <v>323</v>
      </c>
      <c r="C4056" s="43" t="s">
        <v>270</v>
      </c>
      <c r="D4056" s="41">
        <v>28</v>
      </c>
      <c r="E4056" s="41">
        <v>36</v>
      </c>
      <c r="F4056" s="41">
        <v>2035</v>
      </c>
      <c r="G4056" s="4">
        <v>815.46299999999997</v>
      </c>
      <c r="H4056" s="4">
        <v>843.53399999999999</v>
      </c>
      <c r="I4056" s="4">
        <v>883.26499999999999</v>
      </c>
      <c r="J4056" s="4">
        <v>927.16700000000003</v>
      </c>
      <c r="K4056" s="4">
        <v>931.56700000000001</v>
      </c>
      <c r="L4056" s="4">
        <v>936.495</v>
      </c>
      <c r="M4056" s="4">
        <v>892.529</v>
      </c>
      <c r="N4056" s="4">
        <v>912.42899999999997</v>
      </c>
      <c r="O4056" s="4">
        <v>963.17499999999995</v>
      </c>
      <c r="P4056" s="4">
        <v>985.39099999999996</v>
      </c>
      <c r="Q4056" s="4">
        <v>936.93200000000002</v>
      </c>
      <c r="R4056" s="4">
        <v>814.17499999999995</v>
      </c>
      <c r="S4056" s="4">
        <v>826.01800000000003</v>
      </c>
      <c r="T4056" s="4">
        <v>756.51599999999996</v>
      </c>
      <c r="U4056" s="4">
        <v>730.55600000000004</v>
      </c>
      <c r="V4056" s="4">
        <v>642.125</v>
      </c>
      <c r="W4056" s="4">
        <v>499.83699999999999</v>
      </c>
      <c r="X4056" s="4">
        <v>345.42500000000001</v>
      </c>
      <c r="Y4056" s="4">
        <v>150.36699999999999</v>
      </c>
      <c r="Z4056" s="4">
        <v>43.722999999999999</v>
      </c>
      <c r="AA4056" s="4">
        <v>7.8860000000000001</v>
      </c>
    </row>
    <row r="4057" spans="1:27" s="6" customFormat="1" x14ac:dyDescent="0.3">
      <c r="A4057" s="40">
        <v>4056</v>
      </c>
      <c r="B4057" s="18" t="s">
        <v>323</v>
      </c>
      <c r="C4057" s="43" t="s">
        <v>270</v>
      </c>
      <c r="D4057" s="41">
        <v>28</v>
      </c>
      <c r="E4057" s="41">
        <v>36</v>
      </c>
      <c r="F4057" s="41">
        <v>2040</v>
      </c>
      <c r="G4057" s="4">
        <v>844.65</v>
      </c>
      <c r="H4057" s="4">
        <v>850.64499999999998</v>
      </c>
      <c r="I4057" s="4">
        <v>882.27200000000005</v>
      </c>
      <c r="J4057" s="4">
        <v>930.51599999999996</v>
      </c>
      <c r="K4057" s="4">
        <v>981.13499999999999</v>
      </c>
      <c r="L4057" s="4">
        <v>983.71500000000003</v>
      </c>
      <c r="M4057" s="4">
        <v>981.05</v>
      </c>
      <c r="N4057" s="4">
        <v>926.01400000000001</v>
      </c>
      <c r="O4057" s="4">
        <v>932.44500000000005</v>
      </c>
      <c r="P4057" s="4">
        <v>971.71</v>
      </c>
      <c r="Q4057" s="4">
        <v>984.48500000000001</v>
      </c>
      <c r="R4057" s="4">
        <v>932.15300000000002</v>
      </c>
      <c r="S4057" s="4">
        <v>806.15</v>
      </c>
      <c r="T4057" s="4">
        <v>811.87900000000002</v>
      </c>
      <c r="U4057" s="4">
        <v>733.75400000000002</v>
      </c>
      <c r="V4057" s="4">
        <v>690.31799999999998</v>
      </c>
      <c r="W4057" s="4">
        <v>570.73400000000004</v>
      </c>
      <c r="X4057" s="4">
        <v>389.16800000000001</v>
      </c>
      <c r="Y4057" s="4">
        <v>206.82599999999999</v>
      </c>
      <c r="Z4057" s="4">
        <v>57.411999999999999</v>
      </c>
      <c r="AA4057" s="4">
        <v>9.3369999999999997</v>
      </c>
    </row>
    <row r="4058" spans="1:27" s="6" customFormat="1" x14ac:dyDescent="0.3">
      <c r="A4058" s="40">
        <v>4057</v>
      </c>
      <c r="B4058" s="18" t="s">
        <v>323</v>
      </c>
      <c r="C4058" s="43" t="s">
        <v>270</v>
      </c>
      <c r="D4058" s="41">
        <v>28</v>
      </c>
      <c r="E4058" s="41">
        <v>36</v>
      </c>
      <c r="F4058" s="41">
        <v>2045</v>
      </c>
      <c r="G4058" s="4">
        <v>885.298</v>
      </c>
      <c r="H4058" s="4">
        <v>879.85500000000002</v>
      </c>
      <c r="I4058" s="4">
        <v>889.399</v>
      </c>
      <c r="J4058" s="4">
        <v>929.57</v>
      </c>
      <c r="K4058" s="4">
        <v>984.55600000000004</v>
      </c>
      <c r="L4058" s="4">
        <v>1033.326</v>
      </c>
      <c r="M4058" s="4">
        <v>1028.326</v>
      </c>
      <c r="N4058" s="4">
        <v>1014.547</v>
      </c>
      <c r="O4058" s="4">
        <v>946.19600000000003</v>
      </c>
      <c r="P4058" s="4">
        <v>941.38699999999994</v>
      </c>
      <c r="Q4058" s="4">
        <v>971.34500000000003</v>
      </c>
      <c r="R4058" s="4">
        <v>980.09500000000003</v>
      </c>
      <c r="S4058" s="4">
        <v>923.88900000000001</v>
      </c>
      <c r="T4058" s="4">
        <v>793.827</v>
      </c>
      <c r="U4058" s="4">
        <v>789.88699999999994</v>
      </c>
      <c r="V4058" s="4">
        <v>697.08900000000006</v>
      </c>
      <c r="W4058" s="4">
        <v>619.35799999999995</v>
      </c>
      <c r="X4058" s="4">
        <v>451.45699999999999</v>
      </c>
      <c r="Y4058" s="4">
        <v>238.50299999999999</v>
      </c>
      <c r="Z4058" s="4">
        <v>81.356999999999999</v>
      </c>
      <c r="AA4058" s="4">
        <v>12.406000000000001</v>
      </c>
    </row>
    <row r="4059" spans="1:27" s="6" customFormat="1" x14ac:dyDescent="0.3">
      <c r="A4059" s="40">
        <v>4058</v>
      </c>
      <c r="B4059" s="18" t="s">
        <v>323</v>
      </c>
      <c r="C4059" s="43" t="s">
        <v>270</v>
      </c>
      <c r="D4059" s="41">
        <v>28</v>
      </c>
      <c r="E4059" s="41">
        <v>36</v>
      </c>
      <c r="F4059" s="41">
        <v>2050</v>
      </c>
      <c r="G4059" s="4">
        <v>921.28399999999999</v>
      </c>
      <c r="H4059" s="4">
        <v>920.51800000000003</v>
      </c>
      <c r="I4059" s="4">
        <v>918.62099999999998</v>
      </c>
      <c r="J4059" s="4">
        <v>936.72699999999998</v>
      </c>
      <c r="K4059" s="4">
        <v>983.67499999999995</v>
      </c>
      <c r="L4059" s="4">
        <v>1036.8320000000001</v>
      </c>
      <c r="M4059" s="4">
        <v>1077.998</v>
      </c>
      <c r="N4059" s="4">
        <v>1061.9100000000001</v>
      </c>
      <c r="O4059" s="4">
        <v>1034.771</v>
      </c>
      <c r="P4059" s="4">
        <v>955.38199999999995</v>
      </c>
      <c r="Q4059" s="4">
        <v>941.58399999999995</v>
      </c>
      <c r="R4059" s="4">
        <v>967.69899999999996</v>
      </c>
      <c r="S4059" s="4">
        <v>972.38499999999999</v>
      </c>
      <c r="T4059" s="4">
        <v>911.26900000000001</v>
      </c>
      <c r="U4059" s="4">
        <v>774.56899999999996</v>
      </c>
      <c r="V4059" s="4">
        <v>754.22199999999998</v>
      </c>
      <c r="W4059" s="4">
        <v>631.06399999999996</v>
      </c>
      <c r="X4059" s="4">
        <v>497.52199999999999</v>
      </c>
      <c r="Y4059" s="4">
        <v>283.12700000000001</v>
      </c>
      <c r="Z4059" s="4">
        <v>96.679000000000002</v>
      </c>
      <c r="AA4059" s="4">
        <v>17.911999999999999</v>
      </c>
    </row>
    <row r="4060" spans="1:27" s="6" customFormat="1" x14ac:dyDescent="0.3">
      <c r="A4060" s="40">
        <v>4059</v>
      </c>
      <c r="B4060" s="18" t="s">
        <v>323</v>
      </c>
      <c r="C4060" s="43" t="s">
        <v>270</v>
      </c>
      <c r="D4060" s="41">
        <v>28</v>
      </c>
      <c r="E4060" s="41">
        <v>36</v>
      </c>
      <c r="F4060" s="41">
        <v>2055</v>
      </c>
      <c r="G4060" s="4">
        <v>940.36</v>
      </c>
      <c r="H4060" s="4">
        <v>954.74900000000002</v>
      </c>
      <c r="I4060" s="4">
        <v>957.34900000000005</v>
      </c>
      <c r="J4060" s="4">
        <v>963.59500000000003</v>
      </c>
      <c r="K4060" s="4">
        <v>988.16</v>
      </c>
      <c r="L4060" s="4">
        <v>1033.3810000000001</v>
      </c>
      <c r="M4060" s="4">
        <v>1079.3219999999999</v>
      </c>
      <c r="N4060" s="4">
        <v>1109.932</v>
      </c>
      <c r="O4060" s="4">
        <v>1081.154</v>
      </c>
      <c r="P4060" s="4">
        <v>1043.453</v>
      </c>
      <c r="Q4060" s="4">
        <v>955.74800000000005</v>
      </c>
      <c r="R4060" s="4">
        <v>938.62400000000002</v>
      </c>
      <c r="S4060" s="4">
        <v>961.03</v>
      </c>
      <c r="T4060" s="4">
        <v>960.61199999999997</v>
      </c>
      <c r="U4060" s="4">
        <v>891.57500000000005</v>
      </c>
      <c r="V4060" s="4">
        <v>743.19399999999996</v>
      </c>
      <c r="W4060" s="4">
        <v>688.77499999999998</v>
      </c>
      <c r="X4060" s="4">
        <v>514.73900000000003</v>
      </c>
      <c r="Y4060" s="4">
        <v>319.375</v>
      </c>
      <c r="Z4060" s="4">
        <v>118.372</v>
      </c>
      <c r="AA4060" s="4">
        <v>22.521000000000001</v>
      </c>
    </row>
    <row r="4061" spans="1:27" s="6" customFormat="1" x14ac:dyDescent="0.3">
      <c r="A4061" s="40">
        <v>4060</v>
      </c>
      <c r="B4061" s="18" t="s">
        <v>323</v>
      </c>
      <c r="C4061" s="43" t="s">
        <v>270</v>
      </c>
      <c r="D4061" s="41">
        <v>28</v>
      </c>
      <c r="E4061" s="41">
        <v>36</v>
      </c>
      <c r="F4061" s="41">
        <v>2060</v>
      </c>
      <c r="G4061" s="4">
        <v>948.43100000000004</v>
      </c>
      <c r="H4061" s="4">
        <v>972.07799999999997</v>
      </c>
      <c r="I4061" s="4">
        <v>989.649</v>
      </c>
      <c r="J4061" s="4">
        <v>999.96</v>
      </c>
      <c r="K4061" s="4">
        <v>1012.346</v>
      </c>
      <c r="L4061" s="4">
        <v>1035.2909999999999</v>
      </c>
      <c r="M4061" s="4">
        <v>1073.6959999999999</v>
      </c>
      <c r="N4061" s="4">
        <v>1109.6400000000001</v>
      </c>
      <c r="O4061" s="4">
        <v>1128.2</v>
      </c>
      <c r="P4061" s="4">
        <v>1089.4349999999999</v>
      </c>
      <c r="Q4061" s="4">
        <v>1043.749</v>
      </c>
      <c r="R4061" s="4">
        <v>953.18700000000001</v>
      </c>
      <c r="S4061" s="4">
        <v>932.98900000000003</v>
      </c>
      <c r="T4061" s="4">
        <v>950.78800000000001</v>
      </c>
      <c r="U4061" s="4">
        <v>942.19899999999996</v>
      </c>
      <c r="V4061" s="4">
        <v>859.27099999999996</v>
      </c>
      <c r="W4061" s="4">
        <v>684.28899999999999</v>
      </c>
      <c r="X4061" s="4">
        <v>570.09799999999996</v>
      </c>
      <c r="Y4061" s="4">
        <v>338.04</v>
      </c>
      <c r="Z4061" s="4">
        <v>137.69499999999999</v>
      </c>
      <c r="AA4061" s="4">
        <v>28.486999999999998</v>
      </c>
    </row>
    <row r="4062" spans="1:27" s="6" customFormat="1" x14ac:dyDescent="0.3">
      <c r="A4062" s="40">
        <v>4061</v>
      </c>
      <c r="B4062" s="18" t="s">
        <v>323</v>
      </c>
      <c r="C4062" s="43" t="s">
        <v>270</v>
      </c>
      <c r="D4062" s="41">
        <v>28</v>
      </c>
      <c r="E4062" s="41">
        <v>36</v>
      </c>
      <c r="F4062" s="41">
        <v>2065</v>
      </c>
      <c r="G4062" s="4">
        <v>954.64200000000005</v>
      </c>
      <c r="H4062" s="4">
        <v>978.39300000000003</v>
      </c>
      <c r="I4062" s="4">
        <v>1005.038</v>
      </c>
      <c r="J4062" s="4">
        <v>1029.9100000000001</v>
      </c>
      <c r="K4062" s="4">
        <v>1046.02</v>
      </c>
      <c r="L4062" s="4">
        <v>1056.884</v>
      </c>
      <c r="M4062" s="4">
        <v>1073.4179999999999</v>
      </c>
      <c r="N4062" s="4">
        <v>1102.4059999999999</v>
      </c>
      <c r="O4062" s="4">
        <v>1127.002</v>
      </c>
      <c r="P4062" s="4">
        <v>1136.0899999999999</v>
      </c>
      <c r="Q4062" s="4">
        <v>1089.7950000000001</v>
      </c>
      <c r="R4062" s="4">
        <v>1041.2639999999999</v>
      </c>
      <c r="S4062" s="4">
        <v>948.21500000000003</v>
      </c>
      <c r="T4062" s="4">
        <v>924.30399999999997</v>
      </c>
      <c r="U4062" s="4">
        <v>934.75099999999998</v>
      </c>
      <c r="V4062" s="4">
        <v>911.875</v>
      </c>
      <c r="W4062" s="4">
        <v>797.39400000000001</v>
      </c>
      <c r="X4062" s="4">
        <v>574.57000000000005</v>
      </c>
      <c r="Y4062" s="4">
        <v>383.02</v>
      </c>
      <c r="Z4062" s="4">
        <v>150.38</v>
      </c>
      <c r="AA4062" s="4">
        <v>34.595999999999997</v>
      </c>
    </row>
    <row r="4063" spans="1:27" s="6" customFormat="1" x14ac:dyDescent="0.3">
      <c r="A4063" s="40">
        <v>4062</v>
      </c>
      <c r="B4063" s="18" t="s">
        <v>323</v>
      </c>
      <c r="C4063" s="43" t="s">
        <v>270</v>
      </c>
      <c r="D4063" s="41">
        <v>28</v>
      </c>
      <c r="E4063" s="41">
        <v>36</v>
      </c>
      <c r="F4063" s="41">
        <v>2070</v>
      </c>
      <c r="G4063" s="4">
        <v>965.83799999999997</v>
      </c>
      <c r="H4063" s="4">
        <v>982.85</v>
      </c>
      <c r="I4063" s="4">
        <v>1009.427</v>
      </c>
      <c r="J4063" s="4">
        <v>1042.943</v>
      </c>
      <c r="K4063" s="4">
        <v>1073.2739999999999</v>
      </c>
      <c r="L4063" s="4">
        <v>1087.963</v>
      </c>
      <c r="M4063" s="4">
        <v>1092.8019999999999</v>
      </c>
      <c r="N4063" s="4">
        <v>1100.5050000000001</v>
      </c>
      <c r="O4063" s="4">
        <v>1118.854</v>
      </c>
      <c r="P4063" s="4">
        <v>1134.5609999999999</v>
      </c>
      <c r="Q4063" s="4">
        <v>1136.5260000000001</v>
      </c>
      <c r="R4063" s="4">
        <v>1087.5809999999999</v>
      </c>
      <c r="S4063" s="4">
        <v>1036.5129999999999</v>
      </c>
      <c r="T4063" s="4">
        <v>940.53300000000002</v>
      </c>
      <c r="U4063" s="4">
        <v>910.65599999999995</v>
      </c>
      <c r="V4063" s="4">
        <v>908.15599999999995</v>
      </c>
      <c r="W4063" s="4">
        <v>852.45</v>
      </c>
      <c r="X4063" s="4">
        <v>678.79</v>
      </c>
      <c r="Y4063" s="4">
        <v>394.71800000000002</v>
      </c>
      <c r="Z4063" s="4">
        <v>175.798</v>
      </c>
      <c r="AA4063" s="4">
        <v>39.651000000000003</v>
      </c>
    </row>
    <row r="4064" spans="1:27" s="6" customFormat="1" x14ac:dyDescent="0.3">
      <c r="A4064" s="40">
        <v>4063</v>
      </c>
      <c r="B4064" s="18" t="s">
        <v>323</v>
      </c>
      <c r="C4064" s="43" t="s">
        <v>270</v>
      </c>
      <c r="D4064" s="41">
        <v>28</v>
      </c>
      <c r="E4064" s="41">
        <v>36</v>
      </c>
      <c r="F4064" s="41">
        <v>2075</v>
      </c>
      <c r="G4064" s="4">
        <v>983.51099999999997</v>
      </c>
      <c r="H4064" s="4">
        <v>992.29200000000003</v>
      </c>
      <c r="I4064" s="4">
        <v>1011.949</v>
      </c>
      <c r="J4064" s="4">
        <v>1044.9670000000001</v>
      </c>
      <c r="K4064" s="4">
        <v>1083.6199999999999</v>
      </c>
      <c r="L4064" s="4">
        <v>1112.6199999999999</v>
      </c>
      <c r="M4064" s="4">
        <v>1121.671</v>
      </c>
      <c r="N4064" s="4">
        <v>1118.252</v>
      </c>
      <c r="O4064" s="4">
        <v>1116.008</v>
      </c>
      <c r="P4064" s="4">
        <v>1126.0809999999999</v>
      </c>
      <c r="Q4064" s="4">
        <v>1135.1610000000001</v>
      </c>
      <c r="R4064" s="4">
        <v>1134.5909999999999</v>
      </c>
      <c r="S4064" s="4">
        <v>1083.32</v>
      </c>
      <c r="T4064" s="4">
        <v>1029.259</v>
      </c>
      <c r="U4064" s="4">
        <v>928.49199999999996</v>
      </c>
      <c r="V4064" s="4">
        <v>887.97900000000004</v>
      </c>
      <c r="W4064" s="4">
        <v>855.03700000000003</v>
      </c>
      <c r="X4064" s="4">
        <v>735.58699999999999</v>
      </c>
      <c r="Y4064" s="4">
        <v>476.97899999999998</v>
      </c>
      <c r="Z4064" s="4">
        <v>187.12100000000001</v>
      </c>
      <c r="AA4064" s="4">
        <v>47.616999999999997</v>
      </c>
    </row>
    <row r="4065" spans="1:27" s="6" customFormat="1" x14ac:dyDescent="0.3">
      <c r="A4065" s="40">
        <v>4064</v>
      </c>
      <c r="B4065" s="18" t="s">
        <v>323</v>
      </c>
      <c r="C4065" s="43" t="s">
        <v>270</v>
      </c>
      <c r="D4065" s="41">
        <v>28</v>
      </c>
      <c r="E4065" s="41">
        <v>36</v>
      </c>
      <c r="F4065" s="41">
        <v>2080</v>
      </c>
      <c r="G4065" s="4">
        <v>1000.099</v>
      </c>
      <c r="H4065" s="4">
        <v>1008.21</v>
      </c>
      <c r="I4065" s="4">
        <v>1019.454</v>
      </c>
      <c r="J4065" s="4">
        <v>1045.1389999999999</v>
      </c>
      <c r="K4065" s="4">
        <v>1082.9649999999999</v>
      </c>
      <c r="L4065" s="4">
        <v>1120.377</v>
      </c>
      <c r="M4065" s="4">
        <v>1144.1120000000001</v>
      </c>
      <c r="N4065" s="4">
        <v>1145.4590000000001</v>
      </c>
      <c r="O4065" s="4">
        <v>1132.7860000000001</v>
      </c>
      <c r="P4065" s="4">
        <v>1122.8710000000001</v>
      </c>
      <c r="Q4065" s="4">
        <v>1126.826</v>
      </c>
      <c r="R4065" s="4">
        <v>1133.614</v>
      </c>
      <c r="S4065" s="4">
        <v>1130.8050000000001</v>
      </c>
      <c r="T4065" s="4">
        <v>1076.838</v>
      </c>
      <c r="U4065" s="4">
        <v>1017.917</v>
      </c>
      <c r="V4065" s="4">
        <v>908.399</v>
      </c>
      <c r="W4065" s="4">
        <v>841.64</v>
      </c>
      <c r="X4065" s="4">
        <v>747.52499999999998</v>
      </c>
      <c r="Y4065" s="4">
        <v>528.52700000000004</v>
      </c>
      <c r="Z4065" s="4">
        <v>233.596</v>
      </c>
      <c r="AA4065" s="4">
        <v>53.512999999999998</v>
      </c>
    </row>
    <row r="4066" spans="1:27" s="6" customFormat="1" x14ac:dyDescent="0.3">
      <c r="A4066" s="40">
        <v>4065</v>
      </c>
      <c r="B4066" s="18" t="s">
        <v>323</v>
      </c>
      <c r="C4066" s="43" t="s">
        <v>270</v>
      </c>
      <c r="D4066" s="41">
        <v>28</v>
      </c>
      <c r="E4066" s="41">
        <v>36</v>
      </c>
      <c r="F4066" s="41">
        <v>2085</v>
      </c>
      <c r="G4066" s="4">
        <v>1010.944</v>
      </c>
      <c r="H4066" s="4">
        <v>1023.042</v>
      </c>
      <c r="I4066" s="4">
        <v>1033.444</v>
      </c>
      <c r="J4066" s="4">
        <v>1050.2809999999999</v>
      </c>
      <c r="K4066" s="4">
        <v>1080.443</v>
      </c>
      <c r="L4066" s="4">
        <v>1117.125</v>
      </c>
      <c r="M4066" s="4">
        <v>1149.6500000000001</v>
      </c>
      <c r="N4066" s="4">
        <v>1166.25</v>
      </c>
      <c r="O4066" s="4">
        <v>1159.0119999999999</v>
      </c>
      <c r="P4066" s="4">
        <v>1139.2539999999999</v>
      </c>
      <c r="Q4066" s="4">
        <v>1123.7360000000001</v>
      </c>
      <c r="R4066" s="4">
        <v>1125.6559999999999</v>
      </c>
      <c r="S4066" s="4">
        <v>1130.4770000000001</v>
      </c>
      <c r="T4066" s="4">
        <v>1125.1189999999999</v>
      </c>
      <c r="U4066" s="4">
        <v>1066.7929999999999</v>
      </c>
      <c r="V4066" s="4">
        <v>999.06100000000004</v>
      </c>
      <c r="W4066" s="4">
        <v>866.63300000000004</v>
      </c>
      <c r="X4066" s="4">
        <v>745.52499999999998</v>
      </c>
      <c r="Y4066" s="4">
        <v>549.59400000000005</v>
      </c>
      <c r="Z4066" s="4">
        <v>267.89499999999998</v>
      </c>
      <c r="AA4066" s="4">
        <v>67.649000000000001</v>
      </c>
    </row>
    <row r="4067" spans="1:27" s="6" customFormat="1" x14ac:dyDescent="0.3">
      <c r="A4067" s="40">
        <v>4066</v>
      </c>
      <c r="B4067" s="18" t="s">
        <v>323</v>
      </c>
      <c r="C4067" s="43" t="s">
        <v>270</v>
      </c>
      <c r="D4067" s="41">
        <v>28</v>
      </c>
      <c r="E4067" s="41">
        <v>36</v>
      </c>
      <c r="F4067" s="41">
        <v>2090</v>
      </c>
      <c r="G4067" s="4">
        <v>1013.9160000000001</v>
      </c>
      <c r="H4067" s="4">
        <v>1032.124</v>
      </c>
      <c r="I4067" s="4">
        <v>1046.3409999999999</v>
      </c>
      <c r="J4067" s="4">
        <v>1061.9090000000001</v>
      </c>
      <c r="K4067" s="4">
        <v>1082.8900000000001</v>
      </c>
      <c r="L4067" s="4">
        <v>1111.9960000000001</v>
      </c>
      <c r="M4067" s="4">
        <v>1144.1859999999999</v>
      </c>
      <c r="N4067" s="4">
        <v>1170.125</v>
      </c>
      <c r="O4067" s="4">
        <v>1178.806</v>
      </c>
      <c r="P4067" s="4">
        <v>1165.048</v>
      </c>
      <c r="Q4067" s="4">
        <v>1140.1579999999999</v>
      </c>
      <c r="R4067" s="4">
        <v>1122.848</v>
      </c>
      <c r="S4067" s="4">
        <v>1123.0809999999999</v>
      </c>
      <c r="T4067" s="4">
        <v>1125.7080000000001</v>
      </c>
      <c r="U4067" s="4">
        <v>1116.2260000000001</v>
      </c>
      <c r="V4067" s="4">
        <v>1049.8710000000001</v>
      </c>
      <c r="W4067" s="4">
        <v>958.56399999999996</v>
      </c>
      <c r="X4067" s="4">
        <v>776.76199999999994</v>
      </c>
      <c r="Y4067" s="4">
        <v>559.904</v>
      </c>
      <c r="Z4067" s="4">
        <v>287.79599999999999</v>
      </c>
      <c r="AA4067" s="4">
        <v>81.596999999999994</v>
      </c>
    </row>
    <row r="4068" spans="1:27" s="6" customFormat="1" x14ac:dyDescent="0.3">
      <c r="A4068" s="40">
        <v>4067</v>
      </c>
      <c r="B4068" s="18" t="s">
        <v>323</v>
      </c>
      <c r="C4068" s="43" t="s">
        <v>270</v>
      </c>
      <c r="D4068" s="41">
        <v>28</v>
      </c>
      <c r="E4068" s="41">
        <v>36</v>
      </c>
      <c r="F4068" s="41">
        <v>2095</v>
      </c>
      <c r="G4068" s="4">
        <v>1012.6660000000001</v>
      </c>
      <c r="H4068" s="4">
        <v>1033.3430000000001</v>
      </c>
      <c r="I4068" s="4">
        <v>1053.4739999999999</v>
      </c>
      <c r="J4068" s="4">
        <v>1072.4449999999999</v>
      </c>
      <c r="K4068" s="4">
        <v>1091.8140000000001</v>
      </c>
      <c r="L4068" s="4">
        <v>1111.838</v>
      </c>
      <c r="M4068" s="4">
        <v>1136.8320000000001</v>
      </c>
      <c r="N4068" s="4">
        <v>1162.999</v>
      </c>
      <c r="O4068" s="4">
        <v>1181.6969999999999</v>
      </c>
      <c r="P4068" s="4">
        <v>1184.404</v>
      </c>
      <c r="Q4068" s="4">
        <v>1165.9659999999999</v>
      </c>
      <c r="R4068" s="4">
        <v>1139.4870000000001</v>
      </c>
      <c r="S4068" s="4">
        <v>1120.7619999999999</v>
      </c>
      <c r="T4068" s="4">
        <v>1119.174</v>
      </c>
      <c r="U4068" s="4">
        <v>1118.2950000000001</v>
      </c>
      <c r="V4068" s="4">
        <v>1101.288</v>
      </c>
      <c r="W4068" s="4">
        <v>1012.81</v>
      </c>
      <c r="X4068" s="4">
        <v>869.17899999999997</v>
      </c>
      <c r="Y4068" s="4">
        <v>596.07299999999998</v>
      </c>
      <c r="Z4068" s="4">
        <v>303.28300000000002</v>
      </c>
      <c r="AA4068" s="4">
        <v>92.853999999999999</v>
      </c>
    </row>
    <row r="4069" spans="1:27" s="6" customFormat="1" x14ac:dyDescent="0.3">
      <c r="A4069" s="40">
        <v>4068</v>
      </c>
      <c r="B4069" s="18" t="s">
        <v>323</v>
      </c>
      <c r="C4069" s="43" t="s">
        <v>270</v>
      </c>
      <c r="D4069" s="41">
        <v>28</v>
      </c>
      <c r="E4069" s="41">
        <v>36</v>
      </c>
      <c r="F4069" s="41">
        <v>2100</v>
      </c>
      <c r="G4069" s="4">
        <v>1011.977</v>
      </c>
      <c r="H4069" s="4">
        <v>1030.33</v>
      </c>
      <c r="I4069" s="4">
        <v>1052.76</v>
      </c>
      <c r="J4069" s="4">
        <v>1077.2159999999999</v>
      </c>
      <c r="K4069" s="4">
        <v>1099.646</v>
      </c>
      <c r="L4069" s="4">
        <v>1118.1510000000001</v>
      </c>
      <c r="M4069" s="4">
        <v>1134.4359999999999</v>
      </c>
      <c r="N4069" s="4">
        <v>1153.9739999999999</v>
      </c>
      <c r="O4069" s="4">
        <v>1173.568</v>
      </c>
      <c r="P4069" s="4">
        <v>1186.866</v>
      </c>
      <c r="Q4069" s="4">
        <v>1185.335</v>
      </c>
      <c r="R4069" s="4">
        <v>1165.4880000000001</v>
      </c>
      <c r="S4069" s="4">
        <v>1137.818</v>
      </c>
      <c r="T4069" s="4">
        <v>1117.626</v>
      </c>
      <c r="U4069" s="4">
        <v>1113.1690000000001</v>
      </c>
      <c r="V4069" s="4">
        <v>1105.9190000000001</v>
      </c>
      <c r="W4069" s="4">
        <v>1067.992</v>
      </c>
      <c r="X4069" s="4">
        <v>928.98</v>
      </c>
      <c r="Y4069" s="4">
        <v>681.90499999999997</v>
      </c>
      <c r="Z4069" s="4">
        <v>334.60500000000002</v>
      </c>
      <c r="AA4069" s="4">
        <v>103.158</v>
      </c>
    </row>
    <row r="4070" spans="1:27" s="6" customFormat="1" x14ac:dyDescent="0.3">
      <c r="A4070" s="40">
        <v>4069</v>
      </c>
      <c r="B4070" s="18" t="s">
        <v>323</v>
      </c>
      <c r="C4070" s="43" t="s">
        <v>271</v>
      </c>
      <c r="D4070" s="41"/>
      <c r="E4070" s="41">
        <v>554</v>
      </c>
      <c r="F4070" s="41">
        <v>2015</v>
      </c>
      <c r="G4070" s="4">
        <v>150.256</v>
      </c>
      <c r="H4070" s="4">
        <v>152.99799999999999</v>
      </c>
      <c r="I4070" s="4">
        <v>144.99199999999999</v>
      </c>
      <c r="J4070" s="4">
        <v>154.065</v>
      </c>
      <c r="K4070" s="4">
        <v>163.18199999999999</v>
      </c>
      <c r="L4070" s="4">
        <v>157.624</v>
      </c>
      <c r="M4070" s="4">
        <v>149.107</v>
      </c>
      <c r="N4070" s="4">
        <v>142.50299999999999</v>
      </c>
      <c r="O4070" s="4">
        <v>163.994</v>
      </c>
      <c r="P4070" s="4">
        <v>163.624</v>
      </c>
      <c r="Q4070" s="4">
        <v>165.02</v>
      </c>
      <c r="R4070" s="4">
        <v>148.27099999999999</v>
      </c>
      <c r="S4070" s="4">
        <v>127.768</v>
      </c>
      <c r="T4070" s="4">
        <v>116.121</v>
      </c>
      <c r="U4070" s="4">
        <v>85.367999999999995</v>
      </c>
      <c r="V4070" s="4">
        <v>63.252000000000002</v>
      </c>
      <c r="W4070" s="4">
        <v>45.143000000000001</v>
      </c>
      <c r="X4070" s="4">
        <v>33.28</v>
      </c>
      <c r="Y4070" s="4">
        <v>14.852</v>
      </c>
      <c r="Z4070" s="4">
        <v>3.69</v>
      </c>
      <c r="AA4070" s="4">
        <v>0.45600000000000002</v>
      </c>
    </row>
    <row r="4071" spans="1:27" s="6" customFormat="1" x14ac:dyDescent="0.3">
      <c r="A4071" s="40">
        <v>4070</v>
      </c>
      <c r="B4071" s="18" t="s">
        <v>323</v>
      </c>
      <c r="C4071" s="43" t="s">
        <v>271</v>
      </c>
      <c r="D4071" s="41"/>
      <c r="E4071" s="41">
        <v>554</v>
      </c>
      <c r="F4071" s="41">
        <v>2020</v>
      </c>
      <c r="G4071" s="4">
        <v>152.17099999999999</v>
      </c>
      <c r="H4071" s="4">
        <v>152.941</v>
      </c>
      <c r="I4071" s="4">
        <v>156.36600000000001</v>
      </c>
      <c r="J4071" s="4">
        <v>148.78899999999999</v>
      </c>
      <c r="K4071" s="4">
        <v>158.17699999999999</v>
      </c>
      <c r="L4071" s="4">
        <v>168.36500000000001</v>
      </c>
      <c r="M4071" s="4">
        <v>162.96</v>
      </c>
      <c r="N4071" s="4">
        <v>153.26499999999999</v>
      </c>
      <c r="O4071" s="4">
        <v>145.202</v>
      </c>
      <c r="P4071" s="4">
        <v>164.767</v>
      </c>
      <c r="Q4071" s="4">
        <v>163.22</v>
      </c>
      <c r="R4071" s="4">
        <v>163.73699999999999</v>
      </c>
      <c r="S4071" s="4">
        <v>145.96</v>
      </c>
      <c r="T4071" s="4">
        <v>124.494</v>
      </c>
      <c r="U4071" s="4">
        <v>110.447</v>
      </c>
      <c r="V4071" s="4">
        <v>78.17</v>
      </c>
      <c r="W4071" s="4">
        <v>53.65</v>
      </c>
      <c r="X4071" s="4">
        <v>32.247999999999998</v>
      </c>
      <c r="Y4071" s="4">
        <v>17.427</v>
      </c>
      <c r="Z4071" s="4">
        <v>4.508</v>
      </c>
      <c r="AA4071" s="4">
        <v>0.55200000000000005</v>
      </c>
    </row>
    <row r="4072" spans="1:27" s="6" customFormat="1" x14ac:dyDescent="0.3">
      <c r="A4072" s="40">
        <v>4071</v>
      </c>
      <c r="B4072" s="18" t="s">
        <v>323</v>
      </c>
      <c r="C4072" s="43" t="s">
        <v>271</v>
      </c>
      <c r="D4072" s="41"/>
      <c r="E4072" s="41">
        <v>554</v>
      </c>
      <c r="F4072" s="41">
        <v>2025</v>
      </c>
      <c r="G4072" s="4">
        <v>153.24700000000001</v>
      </c>
      <c r="H4072" s="4">
        <v>154.399</v>
      </c>
      <c r="I4072" s="4">
        <v>155.74199999999999</v>
      </c>
      <c r="J4072" s="4">
        <v>159.51499999999999</v>
      </c>
      <c r="K4072" s="4">
        <v>152.20599999999999</v>
      </c>
      <c r="L4072" s="4">
        <v>162.476</v>
      </c>
      <c r="M4072" s="4">
        <v>172.75399999999999</v>
      </c>
      <c r="N4072" s="4">
        <v>166.34899999999999</v>
      </c>
      <c r="O4072" s="4">
        <v>155.41800000000001</v>
      </c>
      <c r="P4072" s="4">
        <v>145.85599999999999</v>
      </c>
      <c r="Q4072" s="4">
        <v>164.28299999999999</v>
      </c>
      <c r="R4072" s="4">
        <v>161.976</v>
      </c>
      <c r="S4072" s="4">
        <v>161.262</v>
      </c>
      <c r="T4072" s="4">
        <v>142.33600000000001</v>
      </c>
      <c r="U4072" s="4">
        <v>118.82299999999999</v>
      </c>
      <c r="V4072" s="4">
        <v>101.66500000000001</v>
      </c>
      <c r="W4072" s="4">
        <v>66.879000000000005</v>
      </c>
      <c r="X4072" s="4">
        <v>38.994999999999997</v>
      </c>
      <c r="Y4072" s="4">
        <v>17.285</v>
      </c>
      <c r="Z4072" s="4">
        <v>5.4139999999999997</v>
      </c>
      <c r="AA4072" s="4">
        <v>0.68</v>
      </c>
    </row>
    <row r="4073" spans="1:27" s="6" customFormat="1" x14ac:dyDescent="0.3">
      <c r="A4073" s="40">
        <v>4072</v>
      </c>
      <c r="B4073" s="18" t="s">
        <v>323</v>
      </c>
      <c r="C4073" s="43" t="s">
        <v>271</v>
      </c>
      <c r="D4073" s="41"/>
      <c r="E4073" s="41">
        <v>554</v>
      </c>
      <c r="F4073" s="41">
        <v>2030</v>
      </c>
      <c r="G4073" s="4">
        <v>152.41399999999999</v>
      </c>
      <c r="H4073" s="4">
        <v>155.48599999999999</v>
      </c>
      <c r="I4073" s="4">
        <v>157.20599999999999</v>
      </c>
      <c r="J4073" s="4">
        <v>158.90199999999999</v>
      </c>
      <c r="K4073" s="4">
        <v>162.93299999999999</v>
      </c>
      <c r="L4073" s="4">
        <v>156.53200000000001</v>
      </c>
      <c r="M4073" s="4">
        <v>166.9</v>
      </c>
      <c r="N4073" s="4">
        <v>176.149</v>
      </c>
      <c r="O4073" s="4">
        <v>168.495</v>
      </c>
      <c r="P4073" s="4">
        <v>156.08000000000001</v>
      </c>
      <c r="Q4073" s="4">
        <v>145.63300000000001</v>
      </c>
      <c r="R4073" s="4">
        <v>163.197</v>
      </c>
      <c r="S4073" s="4">
        <v>159.79300000000001</v>
      </c>
      <c r="T4073" s="4">
        <v>157.58500000000001</v>
      </c>
      <c r="U4073" s="4">
        <v>136.35599999999999</v>
      </c>
      <c r="V4073" s="4">
        <v>110.087</v>
      </c>
      <c r="W4073" s="4">
        <v>87.805000000000007</v>
      </c>
      <c r="X4073" s="4">
        <v>49.42</v>
      </c>
      <c r="Y4073" s="4">
        <v>21.381</v>
      </c>
      <c r="Z4073" s="4">
        <v>5.4939999999999998</v>
      </c>
      <c r="AA4073" s="4">
        <v>0.82799999999999996</v>
      </c>
    </row>
    <row r="4074" spans="1:27" s="6" customFormat="1" x14ac:dyDescent="0.3">
      <c r="A4074" s="40">
        <v>4073</v>
      </c>
      <c r="B4074" s="18" t="s">
        <v>323</v>
      </c>
      <c r="C4074" s="43" t="s">
        <v>271</v>
      </c>
      <c r="D4074" s="41"/>
      <c r="E4074" s="41">
        <v>554</v>
      </c>
      <c r="F4074" s="41">
        <v>2035</v>
      </c>
      <c r="G4074" s="4">
        <v>150.44399999999999</v>
      </c>
      <c r="H4074" s="4">
        <v>154.66300000000001</v>
      </c>
      <c r="I4074" s="4">
        <v>158.29599999999999</v>
      </c>
      <c r="J4074" s="4">
        <v>160.374</v>
      </c>
      <c r="K4074" s="4">
        <v>162.33600000000001</v>
      </c>
      <c r="L4074" s="4">
        <v>167.261</v>
      </c>
      <c r="M4074" s="4">
        <v>160.98599999999999</v>
      </c>
      <c r="N4074" s="4">
        <v>170.33799999999999</v>
      </c>
      <c r="O4074" s="4">
        <v>178.30600000000001</v>
      </c>
      <c r="P4074" s="4">
        <v>169.15799999999999</v>
      </c>
      <c r="Q4074" s="4">
        <v>155.87899999999999</v>
      </c>
      <c r="R4074" s="4">
        <v>144.90700000000001</v>
      </c>
      <c r="S4074" s="4">
        <v>161.24199999999999</v>
      </c>
      <c r="T4074" s="4">
        <v>156.53899999999999</v>
      </c>
      <c r="U4074" s="4">
        <v>151.51</v>
      </c>
      <c r="V4074" s="4">
        <v>127.09099999999999</v>
      </c>
      <c r="W4074" s="4">
        <v>96.039000000000001</v>
      </c>
      <c r="X4074" s="4">
        <v>65.944000000000003</v>
      </c>
      <c r="Y4074" s="4">
        <v>27.716999999999999</v>
      </c>
      <c r="Z4074" s="4">
        <v>6.9550000000000001</v>
      </c>
      <c r="AA4074" s="4">
        <v>0.86799999999999999</v>
      </c>
    </row>
    <row r="4075" spans="1:27" s="6" customFormat="1" x14ac:dyDescent="0.3">
      <c r="A4075" s="40">
        <v>4074</v>
      </c>
      <c r="B4075" s="18" t="s">
        <v>323</v>
      </c>
      <c r="C4075" s="43" t="s">
        <v>271</v>
      </c>
      <c r="D4075" s="41"/>
      <c r="E4075" s="41">
        <v>554</v>
      </c>
      <c r="F4075" s="41">
        <v>2040</v>
      </c>
      <c r="G4075" s="4">
        <v>149.77799999999999</v>
      </c>
      <c r="H4075" s="4">
        <v>152.703</v>
      </c>
      <c r="I4075" s="4">
        <v>157.482</v>
      </c>
      <c r="J4075" s="4">
        <v>161.47300000000001</v>
      </c>
      <c r="K4075" s="4">
        <v>163.821</v>
      </c>
      <c r="L4075" s="4">
        <v>166.68199999999999</v>
      </c>
      <c r="M4075" s="4">
        <v>171.71799999999999</v>
      </c>
      <c r="N4075" s="4">
        <v>164.465</v>
      </c>
      <c r="O4075" s="4">
        <v>172.559</v>
      </c>
      <c r="P4075" s="4">
        <v>178.995</v>
      </c>
      <c r="Q4075" s="4">
        <v>168.96799999999999</v>
      </c>
      <c r="R4075" s="4">
        <v>155.18899999999999</v>
      </c>
      <c r="S4075" s="4">
        <v>143.44999999999999</v>
      </c>
      <c r="T4075" s="4">
        <v>158.31200000000001</v>
      </c>
      <c r="U4075" s="4">
        <v>151.06700000000001</v>
      </c>
      <c r="V4075" s="4">
        <v>142.041</v>
      </c>
      <c r="W4075" s="4">
        <v>111.92700000000001</v>
      </c>
      <c r="X4075" s="4">
        <v>73.281999999999996</v>
      </c>
      <c r="Y4075" s="4">
        <v>37.826000000000001</v>
      </c>
      <c r="Z4075" s="4">
        <v>9.2289999999999992</v>
      </c>
      <c r="AA4075" s="4">
        <v>1.087</v>
      </c>
    </row>
    <row r="4076" spans="1:27" s="6" customFormat="1" x14ac:dyDescent="0.3">
      <c r="A4076" s="40">
        <v>4075</v>
      </c>
      <c r="B4076" s="18" t="s">
        <v>323</v>
      </c>
      <c r="C4076" s="43" t="s">
        <v>271</v>
      </c>
      <c r="D4076" s="41"/>
      <c r="E4076" s="41">
        <v>554</v>
      </c>
      <c r="F4076" s="41">
        <v>2045</v>
      </c>
      <c r="G4076" s="4">
        <v>150.416</v>
      </c>
      <c r="H4076" s="4">
        <v>152.047</v>
      </c>
      <c r="I4076" s="4">
        <v>155.52600000000001</v>
      </c>
      <c r="J4076" s="4">
        <v>160.66499999999999</v>
      </c>
      <c r="K4076" s="4">
        <v>164.93299999999999</v>
      </c>
      <c r="L4076" s="4">
        <v>168.18199999999999</v>
      </c>
      <c r="M4076" s="4">
        <v>171.16300000000001</v>
      </c>
      <c r="N4076" s="4">
        <v>175.20400000000001</v>
      </c>
      <c r="O4076" s="4">
        <v>166.74299999999999</v>
      </c>
      <c r="P4076" s="4">
        <v>173.33699999999999</v>
      </c>
      <c r="Q4076" s="4">
        <v>178.84299999999999</v>
      </c>
      <c r="R4076" s="4">
        <v>168.3</v>
      </c>
      <c r="S4076" s="4">
        <v>153.792</v>
      </c>
      <c r="T4076" s="4">
        <v>141.23099999999999</v>
      </c>
      <c r="U4076" s="4">
        <v>153.30799999999999</v>
      </c>
      <c r="V4076" s="4">
        <v>142.44900000000001</v>
      </c>
      <c r="W4076" s="4">
        <v>126.252</v>
      </c>
      <c r="X4076" s="4">
        <v>86.736999999999995</v>
      </c>
      <c r="Y4076" s="4">
        <v>42.984000000000002</v>
      </c>
      <c r="Z4076" s="4">
        <v>12.896000000000001</v>
      </c>
      <c r="AA4076" s="4">
        <v>1.45</v>
      </c>
    </row>
    <row r="4077" spans="1:27" s="6" customFormat="1" x14ac:dyDescent="0.3">
      <c r="A4077" s="40">
        <v>4076</v>
      </c>
      <c r="B4077" s="18" t="s">
        <v>323</v>
      </c>
      <c r="C4077" s="43" t="s">
        <v>271</v>
      </c>
      <c r="D4077" s="41"/>
      <c r="E4077" s="41">
        <v>554</v>
      </c>
      <c r="F4077" s="41">
        <v>2050</v>
      </c>
      <c r="G4077" s="4">
        <v>150.803</v>
      </c>
      <c r="H4077" s="4">
        <v>152.69300000000001</v>
      </c>
      <c r="I4077" s="4">
        <v>154.875</v>
      </c>
      <c r="J4077" s="4">
        <v>158.71799999999999</v>
      </c>
      <c r="K4077" s="4">
        <v>164.13900000000001</v>
      </c>
      <c r="L4077" s="4">
        <v>169.309</v>
      </c>
      <c r="M4077" s="4">
        <v>172.68100000000001</v>
      </c>
      <c r="N4077" s="4">
        <v>174.67699999999999</v>
      </c>
      <c r="O4077" s="4">
        <v>177.495</v>
      </c>
      <c r="P4077" s="4">
        <v>167.608</v>
      </c>
      <c r="Q4077" s="4">
        <v>173.31700000000001</v>
      </c>
      <c r="R4077" s="4">
        <v>178.24100000000001</v>
      </c>
      <c r="S4077" s="4">
        <v>166.947</v>
      </c>
      <c r="T4077" s="4">
        <v>151.66800000000001</v>
      </c>
      <c r="U4077" s="4">
        <v>137.26300000000001</v>
      </c>
      <c r="V4077" s="4">
        <v>145.357</v>
      </c>
      <c r="W4077" s="4">
        <v>127.789</v>
      </c>
      <c r="X4077" s="4">
        <v>99.340999999999994</v>
      </c>
      <c r="Y4077" s="4">
        <v>52.027000000000001</v>
      </c>
      <c r="Z4077" s="4">
        <v>15.010999999999999</v>
      </c>
      <c r="AA4077" s="4">
        <v>2.04</v>
      </c>
    </row>
    <row r="4078" spans="1:27" s="6" customFormat="1" x14ac:dyDescent="0.3">
      <c r="A4078" s="40">
        <v>4077</v>
      </c>
      <c r="B4078" s="18" t="s">
        <v>323</v>
      </c>
      <c r="C4078" s="43" t="s">
        <v>271</v>
      </c>
      <c r="D4078" s="41"/>
      <c r="E4078" s="41">
        <v>554</v>
      </c>
      <c r="F4078" s="41">
        <v>2055</v>
      </c>
      <c r="G4078" s="4">
        <v>150.74</v>
      </c>
      <c r="H4078" s="4">
        <v>152.971</v>
      </c>
      <c r="I4078" s="4">
        <v>155.38</v>
      </c>
      <c r="J4078" s="4">
        <v>157.911</v>
      </c>
      <c r="K4078" s="4">
        <v>162.02600000000001</v>
      </c>
      <c r="L4078" s="4">
        <v>168.304</v>
      </c>
      <c r="M4078" s="4">
        <v>173.59100000000001</v>
      </c>
      <c r="N4078" s="4">
        <v>176.029</v>
      </c>
      <c r="O4078" s="4">
        <v>176.87299999999999</v>
      </c>
      <c r="P4078" s="4">
        <v>178.309</v>
      </c>
      <c r="Q4078" s="4">
        <v>167.66399999999999</v>
      </c>
      <c r="R4078" s="4">
        <v>172.858</v>
      </c>
      <c r="S4078" s="4">
        <v>176.953</v>
      </c>
      <c r="T4078" s="4">
        <v>164.858</v>
      </c>
      <c r="U4078" s="4">
        <v>147.82599999999999</v>
      </c>
      <c r="V4078" s="4">
        <v>130.86000000000001</v>
      </c>
      <c r="W4078" s="4">
        <v>131.56100000000001</v>
      </c>
      <c r="X4078" s="4">
        <v>102.09699999999999</v>
      </c>
      <c r="Y4078" s="4">
        <v>60.959000000000003</v>
      </c>
      <c r="Z4078" s="4">
        <v>18.629000000000001</v>
      </c>
      <c r="AA4078" s="4">
        <v>2.456</v>
      </c>
    </row>
    <row r="4079" spans="1:27" s="6" customFormat="1" x14ac:dyDescent="0.3">
      <c r="A4079" s="40">
        <v>4078</v>
      </c>
      <c r="B4079" s="18" t="s">
        <v>323</v>
      </c>
      <c r="C4079" s="43" t="s">
        <v>271</v>
      </c>
      <c r="D4079" s="41"/>
      <c r="E4079" s="41">
        <v>554</v>
      </c>
      <c r="F4079" s="41">
        <v>2060</v>
      </c>
      <c r="G4079" s="4">
        <v>149.875</v>
      </c>
      <c r="H4079" s="4">
        <v>152.79400000000001</v>
      </c>
      <c r="I4079" s="4">
        <v>155.517</v>
      </c>
      <c r="J4079" s="4">
        <v>158.26</v>
      </c>
      <c r="K4079" s="4">
        <v>161.05099999999999</v>
      </c>
      <c r="L4079" s="4">
        <v>165.982</v>
      </c>
      <c r="M4079" s="4">
        <v>172.37100000000001</v>
      </c>
      <c r="N4079" s="4">
        <v>176.773</v>
      </c>
      <c r="O4079" s="4">
        <v>178.125</v>
      </c>
      <c r="P4079" s="4">
        <v>177.67599999999999</v>
      </c>
      <c r="Q4079" s="4">
        <v>178.357</v>
      </c>
      <c r="R4079" s="4">
        <v>167.327</v>
      </c>
      <c r="S4079" s="4">
        <v>171.78800000000001</v>
      </c>
      <c r="T4079" s="4">
        <v>174.96799999999999</v>
      </c>
      <c r="U4079" s="4">
        <v>161.09100000000001</v>
      </c>
      <c r="V4079" s="4">
        <v>141.572</v>
      </c>
      <c r="W4079" s="4">
        <v>119.45699999999999</v>
      </c>
      <c r="X4079" s="4">
        <v>106.633</v>
      </c>
      <c r="Y4079" s="4">
        <v>64.039000000000001</v>
      </c>
      <c r="Z4079" s="4">
        <v>22.369</v>
      </c>
      <c r="AA4079" s="4">
        <v>3.0760000000000001</v>
      </c>
    </row>
    <row r="4080" spans="1:27" s="6" customFormat="1" x14ac:dyDescent="0.3">
      <c r="A4080" s="40">
        <v>4079</v>
      </c>
      <c r="B4080" s="18" t="s">
        <v>323</v>
      </c>
      <c r="C4080" s="43" t="s">
        <v>271</v>
      </c>
      <c r="D4080" s="41"/>
      <c r="E4080" s="41">
        <v>554</v>
      </c>
      <c r="F4080" s="41">
        <v>2065</v>
      </c>
      <c r="G4080" s="4">
        <v>148.67699999999999</v>
      </c>
      <c r="H4080" s="4">
        <v>151.81899999999999</v>
      </c>
      <c r="I4080" s="4">
        <v>155.20400000000001</v>
      </c>
      <c r="J4080" s="4">
        <v>158.239</v>
      </c>
      <c r="K4080" s="4">
        <v>161.22900000000001</v>
      </c>
      <c r="L4080" s="4">
        <v>164.79499999999999</v>
      </c>
      <c r="M4080" s="4">
        <v>169.83199999999999</v>
      </c>
      <c r="N4080" s="4">
        <v>175.39</v>
      </c>
      <c r="O4080" s="4">
        <v>178.77199999999999</v>
      </c>
      <c r="P4080" s="4">
        <v>178.90799999999999</v>
      </c>
      <c r="Q4080" s="4">
        <v>177.76400000000001</v>
      </c>
      <c r="R4080" s="4">
        <v>178.035</v>
      </c>
      <c r="S4080" s="4">
        <v>166.45500000000001</v>
      </c>
      <c r="T4080" s="4">
        <v>170.13</v>
      </c>
      <c r="U4080" s="4">
        <v>171.40299999999999</v>
      </c>
      <c r="V4080" s="4">
        <v>154.958</v>
      </c>
      <c r="W4080" s="4">
        <v>130.26499999999999</v>
      </c>
      <c r="X4080" s="4">
        <v>98.236000000000004</v>
      </c>
      <c r="Y4080" s="4">
        <v>68.408000000000001</v>
      </c>
      <c r="Z4080" s="4">
        <v>24.111000000000001</v>
      </c>
      <c r="AA4080" s="4">
        <v>3.7629999999999999</v>
      </c>
    </row>
    <row r="4081" spans="1:27" s="6" customFormat="1" x14ac:dyDescent="0.3">
      <c r="A4081" s="40">
        <v>4080</v>
      </c>
      <c r="B4081" s="18" t="s">
        <v>323</v>
      </c>
      <c r="C4081" s="43" t="s">
        <v>271</v>
      </c>
      <c r="D4081" s="41"/>
      <c r="E4081" s="41">
        <v>554</v>
      </c>
      <c r="F4081" s="41">
        <v>2070</v>
      </c>
      <c r="G4081" s="4">
        <v>147.65700000000001</v>
      </c>
      <c r="H4081" s="4">
        <v>150.50899999999999</v>
      </c>
      <c r="I4081" s="4">
        <v>154.08799999999999</v>
      </c>
      <c r="J4081" s="4">
        <v>157.768</v>
      </c>
      <c r="K4081" s="4">
        <v>161.04</v>
      </c>
      <c r="L4081" s="4">
        <v>164.761</v>
      </c>
      <c r="M4081" s="4">
        <v>168.428</v>
      </c>
      <c r="N4081" s="4">
        <v>172.68600000000001</v>
      </c>
      <c r="O4081" s="4">
        <v>177.28800000000001</v>
      </c>
      <c r="P4081" s="4">
        <v>179.53200000000001</v>
      </c>
      <c r="Q4081" s="4">
        <v>179.02699999999999</v>
      </c>
      <c r="R4081" s="4">
        <v>177.52500000000001</v>
      </c>
      <c r="S4081" s="4">
        <v>177.21799999999999</v>
      </c>
      <c r="T4081" s="4">
        <v>165.09399999999999</v>
      </c>
      <c r="U4081" s="4">
        <v>167.089</v>
      </c>
      <c r="V4081" s="4">
        <v>165.57599999999999</v>
      </c>
      <c r="W4081" s="4">
        <v>143.67099999999999</v>
      </c>
      <c r="X4081" s="4">
        <v>108.657</v>
      </c>
      <c r="Y4081" s="4">
        <v>64.460999999999999</v>
      </c>
      <c r="Z4081" s="4">
        <v>26.442</v>
      </c>
      <c r="AA4081" s="4">
        <v>4.1820000000000004</v>
      </c>
    </row>
    <row r="4082" spans="1:27" s="6" customFormat="1" x14ac:dyDescent="0.3">
      <c r="A4082" s="40">
        <v>4081</v>
      </c>
      <c r="B4082" s="18" t="s">
        <v>323</v>
      </c>
      <c r="C4082" s="43" t="s">
        <v>271</v>
      </c>
      <c r="D4082" s="41"/>
      <c r="E4082" s="41">
        <v>554</v>
      </c>
      <c r="F4082" s="41">
        <v>2075</v>
      </c>
      <c r="G4082" s="4">
        <v>146.98099999999999</v>
      </c>
      <c r="H4082" s="4">
        <v>149.38</v>
      </c>
      <c r="I4082" s="4">
        <v>152.63499999999999</v>
      </c>
      <c r="J4082" s="4">
        <v>156.49700000000001</v>
      </c>
      <c r="K4082" s="4">
        <v>160.399</v>
      </c>
      <c r="L4082" s="4">
        <v>164.35599999999999</v>
      </c>
      <c r="M4082" s="4">
        <v>168.17400000000001</v>
      </c>
      <c r="N4082" s="4">
        <v>171.11799999999999</v>
      </c>
      <c r="O4082" s="4">
        <v>174.488</v>
      </c>
      <c r="P4082" s="4">
        <v>178.02799999999999</v>
      </c>
      <c r="Q4082" s="4">
        <v>179.68100000000001</v>
      </c>
      <c r="R4082" s="4">
        <v>178.85300000000001</v>
      </c>
      <c r="S4082" s="4">
        <v>176.846</v>
      </c>
      <c r="T4082" s="4">
        <v>175.952</v>
      </c>
      <c r="U4082" s="4">
        <v>162.52799999999999</v>
      </c>
      <c r="V4082" s="4">
        <v>162.078</v>
      </c>
      <c r="W4082" s="4">
        <v>154.65799999999999</v>
      </c>
      <c r="X4082" s="4">
        <v>121.533</v>
      </c>
      <c r="Y4082" s="4">
        <v>72.944999999999993</v>
      </c>
      <c r="Z4082" s="4">
        <v>25.603000000000002</v>
      </c>
      <c r="AA4082" s="4">
        <v>4.665</v>
      </c>
    </row>
    <row r="4083" spans="1:27" s="6" customFormat="1" x14ac:dyDescent="0.3">
      <c r="A4083" s="40">
        <v>4082</v>
      </c>
      <c r="B4083" s="18" t="s">
        <v>323</v>
      </c>
      <c r="C4083" s="43" t="s">
        <v>271</v>
      </c>
      <c r="D4083" s="41"/>
      <c r="E4083" s="41">
        <v>554</v>
      </c>
      <c r="F4083" s="41">
        <v>2080</v>
      </c>
      <c r="G4083" s="4">
        <v>146.274</v>
      </c>
      <c r="H4083" s="4">
        <v>148.59200000000001</v>
      </c>
      <c r="I4083" s="4">
        <v>151.36799999999999</v>
      </c>
      <c r="J4083" s="4">
        <v>154.886</v>
      </c>
      <c r="K4083" s="4">
        <v>158.95699999999999</v>
      </c>
      <c r="L4083" s="4">
        <v>163.501</v>
      </c>
      <c r="M4083" s="4">
        <v>167.55099999999999</v>
      </c>
      <c r="N4083" s="4">
        <v>170.697</v>
      </c>
      <c r="O4083" s="4">
        <v>172.81700000000001</v>
      </c>
      <c r="P4083" s="4">
        <v>175.21100000000001</v>
      </c>
      <c r="Q4083" s="4">
        <v>178.208</v>
      </c>
      <c r="R4083" s="4">
        <v>179.572</v>
      </c>
      <c r="S4083" s="4">
        <v>178.29</v>
      </c>
      <c r="T4083" s="4">
        <v>175.792</v>
      </c>
      <c r="U4083" s="4">
        <v>173.58</v>
      </c>
      <c r="V4083" s="4">
        <v>158.28100000000001</v>
      </c>
      <c r="W4083" s="4">
        <v>152.52000000000001</v>
      </c>
      <c r="X4083" s="4">
        <v>132.679</v>
      </c>
      <c r="Y4083" s="4">
        <v>83.522000000000006</v>
      </c>
      <c r="Z4083" s="4">
        <v>29.812999999999999</v>
      </c>
      <c r="AA4083" s="4">
        <v>4.6859999999999999</v>
      </c>
    </row>
    <row r="4084" spans="1:27" s="6" customFormat="1" x14ac:dyDescent="0.3">
      <c r="A4084" s="40">
        <v>4083</v>
      </c>
      <c r="B4084" s="18" t="s">
        <v>323</v>
      </c>
      <c r="C4084" s="43" t="s">
        <v>271</v>
      </c>
      <c r="D4084" s="41"/>
      <c r="E4084" s="41">
        <v>554</v>
      </c>
      <c r="F4084" s="41">
        <v>2085</v>
      </c>
      <c r="G4084" s="4">
        <v>145.459</v>
      </c>
      <c r="H4084" s="4">
        <v>147.77000000000001</v>
      </c>
      <c r="I4084" s="4">
        <v>150.44</v>
      </c>
      <c r="J4084" s="4">
        <v>153.458</v>
      </c>
      <c r="K4084" s="4">
        <v>157.17400000000001</v>
      </c>
      <c r="L4084" s="4">
        <v>161.84399999999999</v>
      </c>
      <c r="M4084" s="4">
        <v>166.47499999999999</v>
      </c>
      <c r="N4084" s="4">
        <v>169.90299999999999</v>
      </c>
      <c r="O4084" s="4">
        <v>172.28800000000001</v>
      </c>
      <c r="P4084" s="4">
        <v>173.511</v>
      </c>
      <c r="Q4084" s="4">
        <v>175.416</v>
      </c>
      <c r="R4084" s="4">
        <v>178.15600000000001</v>
      </c>
      <c r="S4084" s="4">
        <v>179.11199999999999</v>
      </c>
      <c r="T4084" s="4">
        <v>177.40600000000001</v>
      </c>
      <c r="U4084" s="4">
        <v>173.76499999999999</v>
      </c>
      <c r="V4084" s="4">
        <v>169.625</v>
      </c>
      <c r="W4084" s="4">
        <v>149.96100000000001</v>
      </c>
      <c r="X4084" s="4">
        <v>132.58600000000001</v>
      </c>
      <c r="Y4084" s="4">
        <v>93.272000000000006</v>
      </c>
      <c r="Z4084" s="4">
        <v>35.119</v>
      </c>
      <c r="AA4084" s="4">
        <v>5.431</v>
      </c>
    </row>
    <row r="4085" spans="1:27" s="6" customFormat="1" x14ac:dyDescent="0.3">
      <c r="A4085" s="40">
        <v>4084</v>
      </c>
      <c r="B4085" s="18" t="s">
        <v>323</v>
      </c>
      <c r="C4085" s="43" t="s">
        <v>271</v>
      </c>
      <c r="D4085" s="41"/>
      <c r="E4085" s="41">
        <v>554</v>
      </c>
      <c r="F4085" s="41">
        <v>2090</v>
      </c>
      <c r="G4085" s="4">
        <v>144.291</v>
      </c>
      <c r="H4085" s="4">
        <v>146.84399999999999</v>
      </c>
      <c r="I4085" s="4">
        <v>149.477</v>
      </c>
      <c r="J4085" s="4">
        <v>152.37200000000001</v>
      </c>
      <c r="K4085" s="4">
        <v>155.57599999999999</v>
      </c>
      <c r="L4085" s="4">
        <v>159.845</v>
      </c>
      <c r="M4085" s="4">
        <v>164.596</v>
      </c>
      <c r="N4085" s="4">
        <v>168.65600000000001</v>
      </c>
      <c r="O4085" s="4">
        <v>171.38499999999999</v>
      </c>
      <c r="P4085" s="4">
        <v>172.952</v>
      </c>
      <c r="Q4085" s="4">
        <v>173.733</v>
      </c>
      <c r="R4085" s="4">
        <v>175.42099999999999</v>
      </c>
      <c r="S4085" s="4">
        <v>177.80799999999999</v>
      </c>
      <c r="T4085" s="4">
        <v>178.40100000000001</v>
      </c>
      <c r="U4085" s="4">
        <v>175.68600000000001</v>
      </c>
      <c r="V4085" s="4">
        <v>170.38499999999999</v>
      </c>
      <c r="W4085" s="4">
        <v>161.774</v>
      </c>
      <c r="X4085" s="4">
        <v>132.13800000000001</v>
      </c>
      <c r="Y4085" s="4">
        <v>95.456999999999994</v>
      </c>
      <c r="Z4085" s="4">
        <v>40.442999999999998</v>
      </c>
      <c r="AA4085" s="4">
        <v>6.5030000000000001</v>
      </c>
    </row>
    <row r="4086" spans="1:27" s="6" customFormat="1" x14ac:dyDescent="0.3">
      <c r="A4086" s="40">
        <v>4085</v>
      </c>
      <c r="B4086" s="18" t="s">
        <v>323</v>
      </c>
      <c r="C4086" s="43" t="s">
        <v>271</v>
      </c>
      <c r="D4086" s="41"/>
      <c r="E4086" s="41">
        <v>554</v>
      </c>
      <c r="F4086" s="41">
        <v>2095</v>
      </c>
      <c r="G4086" s="4">
        <v>142.923</v>
      </c>
      <c r="H4086" s="4">
        <v>145.56100000000001</v>
      </c>
      <c r="I4086" s="4">
        <v>148.40799999999999</v>
      </c>
      <c r="J4086" s="4">
        <v>151.249</v>
      </c>
      <c r="K4086" s="4">
        <v>154.31700000000001</v>
      </c>
      <c r="L4086" s="4">
        <v>158.029</v>
      </c>
      <c r="M4086" s="4">
        <v>162.37700000000001</v>
      </c>
      <c r="N4086" s="4">
        <v>166.601</v>
      </c>
      <c r="O4086" s="4">
        <v>170.02699999999999</v>
      </c>
      <c r="P4086" s="4">
        <v>172.011</v>
      </c>
      <c r="Q4086" s="4">
        <v>173.185</v>
      </c>
      <c r="R4086" s="4">
        <v>173.78299999999999</v>
      </c>
      <c r="S4086" s="4">
        <v>175.17</v>
      </c>
      <c r="T4086" s="4">
        <v>177.25299999999999</v>
      </c>
      <c r="U4086" s="4">
        <v>176.96100000000001</v>
      </c>
      <c r="V4086" s="4">
        <v>172.79599999999999</v>
      </c>
      <c r="W4086" s="4">
        <v>163.50399999999999</v>
      </c>
      <c r="X4086" s="4">
        <v>144.387</v>
      </c>
      <c r="Y4086" s="4">
        <v>97.38</v>
      </c>
      <c r="Z4086" s="4">
        <v>42.694000000000003</v>
      </c>
      <c r="AA4086" s="4">
        <v>7.6740000000000004</v>
      </c>
    </row>
    <row r="4087" spans="1:27" s="6" customFormat="1" x14ac:dyDescent="0.3">
      <c r="A4087" s="40">
        <v>4086</v>
      </c>
      <c r="B4087" s="18" t="s">
        <v>323</v>
      </c>
      <c r="C4087" s="43" t="s">
        <v>271</v>
      </c>
      <c r="D4087" s="41"/>
      <c r="E4087" s="41">
        <v>554</v>
      </c>
      <c r="F4087" s="41">
        <v>2100</v>
      </c>
      <c r="G4087" s="4">
        <v>141.46</v>
      </c>
      <c r="H4087" s="4">
        <v>144.07900000000001</v>
      </c>
      <c r="I4087" s="4">
        <v>146.98500000000001</v>
      </c>
      <c r="J4087" s="4">
        <v>150.02000000000001</v>
      </c>
      <c r="K4087" s="4">
        <v>153.01900000000001</v>
      </c>
      <c r="L4087" s="4">
        <v>156.553</v>
      </c>
      <c r="M4087" s="4">
        <v>160.33799999999999</v>
      </c>
      <c r="N4087" s="4">
        <v>164.209</v>
      </c>
      <c r="O4087" s="4">
        <v>167.86099999999999</v>
      </c>
      <c r="P4087" s="4">
        <v>170.613</v>
      </c>
      <c r="Q4087" s="4">
        <v>172.249</v>
      </c>
      <c r="R4087" s="4">
        <v>173.26499999999999</v>
      </c>
      <c r="S4087" s="4">
        <v>173.60900000000001</v>
      </c>
      <c r="T4087" s="4">
        <v>174.76</v>
      </c>
      <c r="U4087" s="4">
        <v>176.08699999999999</v>
      </c>
      <c r="V4087" s="4">
        <v>174.53200000000001</v>
      </c>
      <c r="W4087" s="4">
        <v>166.774</v>
      </c>
      <c r="X4087" s="4">
        <v>147.75200000000001</v>
      </c>
      <c r="Y4087" s="4">
        <v>108.92100000000001</v>
      </c>
      <c r="Z4087" s="4">
        <v>44.975000000000001</v>
      </c>
      <c r="AA4087" s="4">
        <v>8.4030000000000005</v>
      </c>
    </row>
    <row r="4088" spans="1:27" s="6" customFormat="1" x14ac:dyDescent="0.3">
      <c r="A4088" s="40">
        <v>4087</v>
      </c>
      <c r="B4088" s="18" t="s">
        <v>323</v>
      </c>
      <c r="C4088" s="44" t="s">
        <v>272</v>
      </c>
      <c r="D4088" s="41"/>
      <c r="E4088" s="41">
        <v>928</v>
      </c>
      <c r="F4088" s="41">
        <v>2015</v>
      </c>
      <c r="G4088" s="4">
        <v>604.82899999999995</v>
      </c>
      <c r="H4088" s="4">
        <v>576.19799999999998</v>
      </c>
      <c r="I4088" s="4">
        <v>534.375</v>
      </c>
      <c r="J4088" s="4">
        <v>489.66300000000001</v>
      </c>
      <c r="K4088" s="4">
        <v>430.43</v>
      </c>
      <c r="L4088" s="4">
        <v>385.02199999999999</v>
      </c>
      <c r="M4088" s="4">
        <v>356.11200000000002</v>
      </c>
      <c r="N4088" s="4">
        <v>315.09300000000002</v>
      </c>
      <c r="O4088" s="4">
        <v>269.13799999999998</v>
      </c>
      <c r="P4088" s="4">
        <v>226.91200000000001</v>
      </c>
      <c r="Q4088" s="4">
        <v>192.72900000000001</v>
      </c>
      <c r="R4088" s="4">
        <v>156.88800000000001</v>
      </c>
      <c r="S4088" s="4">
        <v>122.63800000000001</v>
      </c>
      <c r="T4088" s="4">
        <v>86.799000000000007</v>
      </c>
      <c r="U4088" s="4">
        <v>61.097999999999999</v>
      </c>
      <c r="V4088" s="4">
        <v>38.981000000000002</v>
      </c>
      <c r="W4088" s="4">
        <v>21.751999999999999</v>
      </c>
      <c r="X4088" s="4">
        <v>9.5969999999999995</v>
      </c>
      <c r="Y4088" s="4">
        <v>3.141</v>
      </c>
      <c r="Z4088" s="4">
        <v>0.73499999999999999</v>
      </c>
      <c r="AA4088" s="4">
        <v>0.105</v>
      </c>
    </row>
    <row r="4089" spans="1:27" s="6" customFormat="1" x14ac:dyDescent="0.3">
      <c r="A4089" s="40">
        <v>4088</v>
      </c>
      <c r="B4089" s="18" t="s">
        <v>323</v>
      </c>
      <c r="C4089" s="44" t="s">
        <v>272</v>
      </c>
      <c r="D4089" s="41"/>
      <c r="E4089" s="41">
        <v>928</v>
      </c>
      <c r="F4089" s="41">
        <v>2020</v>
      </c>
      <c r="G4089" s="4">
        <v>629.26199999999994</v>
      </c>
      <c r="H4089" s="4">
        <v>598.70600000000002</v>
      </c>
      <c r="I4089" s="4">
        <v>573.654</v>
      </c>
      <c r="J4089" s="4">
        <v>531.221</v>
      </c>
      <c r="K4089" s="4">
        <v>485.8</v>
      </c>
      <c r="L4089" s="4">
        <v>424.899</v>
      </c>
      <c r="M4089" s="4">
        <v>379.18799999999999</v>
      </c>
      <c r="N4089" s="4">
        <v>350.32900000000001</v>
      </c>
      <c r="O4089" s="4">
        <v>308.74799999999999</v>
      </c>
      <c r="P4089" s="4">
        <v>262.60700000000003</v>
      </c>
      <c r="Q4089" s="4">
        <v>218.75299999999999</v>
      </c>
      <c r="R4089" s="4">
        <v>183.22800000000001</v>
      </c>
      <c r="S4089" s="4">
        <v>145.29599999999999</v>
      </c>
      <c r="T4089" s="4">
        <v>109.51900000000001</v>
      </c>
      <c r="U4089" s="4">
        <v>73.215999999999994</v>
      </c>
      <c r="V4089" s="4">
        <v>47.152000000000001</v>
      </c>
      <c r="W4089" s="4">
        <v>26.141999999999999</v>
      </c>
      <c r="X4089" s="4">
        <v>11.818</v>
      </c>
      <c r="Y4089" s="4">
        <v>3.9809999999999999</v>
      </c>
      <c r="Z4089" s="4">
        <v>0.92600000000000005</v>
      </c>
      <c r="AA4089" s="4">
        <v>0.125</v>
      </c>
    </row>
    <row r="4090" spans="1:27" s="6" customFormat="1" x14ac:dyDescent="0.3">
      <c r="A4090" s="40">
        <v>4089</v>
      </c>
      <c r="B4090" s="18" t="s">
        <v>323</v>
      </c>
      <c r="C4090" s="44" t="s">
        <v>272</v>
      </c>
      <c r="D4090" s="41"/>
      <c r="E4090" s="41">
        <v>928</v>
      </c>
      <c r="F4090" s="41">
        <v>2025</v>
      </c>
      <c r="G4090" s="4">
        <v>655.86400000000003</v>
      </c>
      <c r="H4090" s="4">
        <v>623.52700000000004</v>
      </c>
      <c r="I4090" s="4">
        <v>596.30399999999997</v>
      </c>
      <c r="J4090" s="4">
        <v>570.59699999999998</v>
      </c>
      <c r="K4090" s="4">
        <v>527.42100000000005</v>
      </c>
      <c r="L4090" s="4">
        <v>480.197</v>
      </c>
      <c r="M4090" s="4">
        <v>419.05700000000002</v>
      </c>
      <c r="N4090" s="4">
        <v>373.50700000000001</v>
      </c>
      <c r="O4090" s="4">
        <v>343.82400000000001</v>
      </c>
      <c r="P4090" s="4">
        <v>301.72699999999998</v>
      </c>
      <c r="Q4090" s="4">
        <v>253.726</v>
      </c>
      <c r="R4090" s="4">
        <v>208.43</v>
      </c>
      <c r="S4090" s="4">
        <v>170.30699999999999</v>
      </c>
      <c r="T4090" s="4">
        <v>130.315</v>
      </c>
      <c r="U4090" s="4">
        <v>92.742999999999995</v>
      </c>
      <c r="V4090" s="4">
        <v>56.807000000000002</v>
      </c>
      <c r="W4090" s="4">
        <v>31.824000000000002</v>
      </c>
      <c r="X4090" s="4">
        <v>14.298</v>
      </c>
      <c r="Y4090" s="4">
        <v>4.9050000000000002</v>
      </c>
      <c r="Z4090" s="4">
        <v>1.167</v>
      </c>
      <c r="AA4090" s="4">
        <v>0.156</v>
      </c>
    </row>
    <row r="4091" spans="1:27" s="6" customFormat="1" x14ac:dyDescent="0.3">
      <c r="A4091" s="40">
        <v>4090</v>
      </c>
      <c r="B4091" s="18" t="s">
        <v>323</v>
      </c>
      <c r="C4091" s="44" t="s">
        <v>272</v>
      </c>
      <c r="D4091" s="41"/>
      <c r="E4091" s="41">
        <v>928</v>
      </c>
      <c r="F4091" s="41">
        <v>2030</v>
      </c>
      <c r="G4091" s="4">
        <v>681.62400000000002</v>
      </c>
      <c r="H4091" s="4">
        <v>650.476</v>
      </c>
      <c r="I4091" s="4">
        <v>621.23599999999999</v>
      </c>
      <c r="J4091" s="4">
        <v>593.37300000000005</v>
      </c>
      <c r="K4091" s="4">
        <v>566.87900000000002</v>
      </c>
      <c r="L4091" s="4">
        <v>521.86300000000006</v>
      </c>
      <c r="M4091" s="4">
        <v>474.22300000000001</v>
      </c>
      <c r="N4091" s="4">
        <v>413.30200000000002</v>
      </c>
      <c r="O4091" s="4">
        <v>367.05200000000002</v>
      </c>
      <c r="P4091" s="4">
        <v>336.49599999999998</v>
      </c>
      <c r="Q4091" s="4">
        <v>292.07100000000003</v>
      </c>
      <c r="R4091" s="4">
        <v>242.297</v>
      </c>
      <c r="S4091" s="4">
        <v>194.274</v>
      </c>
      <c r="T4091" s="4">
        <v>153.38300000000001</v>
      </c>
      <c r="U4091" s="4">
        <v>110.95</v>
      </c>
      <c r="V4091" s="4">
        <v>72.355000000000004</v>
      </c>
      <c r="W4091" s="4">
        <v>38.613</v>
      </c>
      <c r="X4091" s="4">
        <v>17.533000000000001</v>
      </c>
      <c r="Y4091" s="4">
        <v>5.9729999999999999</v>
      </c>
      <c r="Z4091" s="4">
        <v>1.4350000000000001</v>
      </c>
      <c r="AA4091" s="4">
        <v>0.19800000000000001</v>
      </c>
    </row>
    <row r="4092" spans="1:27" s="6" customFormat="1" x14ac:dyDescent="0.3">
      <c r="A4092" s="40">
        <v>4091</v>
      </c>
      <c r="B4092" s="18" t="s">
        <v>323</v>
      </c>
      <c r="C4092" s="44" t="s">
        <v>272</v>
      </c>
      <c r="D4092" s="41"/>
      <c r="E4092" s="41">
        <v>928</v>
      </c>
      <c r="F4092" s="41">
        <v>2035</v>
      </c>
      <c r="G4092" s="4">
        <v>703.81100000000004</v>
      </c>
      <c r="H4092" s="4">
        <v>676.52099999999996</v>
      </c>
      <c r="I4092" s="4">
        <v>648.26900000000001</v>
      </c>
      <c r="J4092" s="4">
        <v>618.38300000000004</v>
      </c>
      <c r="K4092" s="4">
        <v>589.76700000000005</v>
      </c>
      <c r="L4092" s="4">
        <v>561.37400000000002</v>
      </c>
      <c r="M4092" s="4">
        <v>515.88599999999997</v>
      </c>
      <c r="N4092" s="4">
        <v>468.23599999999999</v>
      </c>
      <c r="O4092" s="4">
        <v>406.66399999999999</v>
      </c>
      <c r="P4092" s="4">
        <v>359.68</v>
      </c>
      <c r="Q4092" s="4">
        <v>326.28800000000001</v>
      </c>
      <c r="R4092" s="4">
        <v>279.46800000000002</v>
      </c>
      <c r="S4092" s="4">
        <v>226.548</v>
      </c>
      <c r="T4092" s="4">
        <v>175.625</v>
      </c>
      <c r="U4092" s="4">
        <v>131.39699999999999</v>
      </c>
      <c r="V4092" s="4">
        <v>87.3</v>
      </c>
      <c r="W4092" s="4">
        <v>49.625</v>
      </c>
      <c r="X4092" s="4">
        <v>21.51</v>
      </c>
      <c r="Y4092" s="4">
        <v>7.3869999999999996</v>
      </c>
      <c r="Z4092" s="4">
        <v>1.7609999999999999</v>
      </c>
      <c r="AA4092" s="4">
        <v>0.245</v>
      </c>
    </row>
    <row r="4093" spans="1:27" s="6" customFormat="1" x14ac:dyDescent="0.3">
      <c r="A4093" s="40">
        <v>4092</v>
      </c>
      <c r="B4093" s="18" t="s">
        <v>323</v>
      </c>
      <c r="C4093" s="44" t="s">
        <v>272</v>
      </c>
      <c r="D4093" s="41"/>
      <c r="E4093" s="41">
        <v>928</v>
      </c>
      <c r="F4093" s="41">
        <v>2040</v>
      </c>
      <c r="G4093" s="4">
        <v>719.89</v>
      </c>
      <c r="H4093" s="4">
        <v>699</v>
      </c>
      <c r="I4093" s="4">
        <v>674.38699999999994</v>
      </c>
      <c r="J4093" s="4">
        <v>645.48699999999997</v>
      </c>
      <c r="K4093" s="4">
        <v>614.87199999999996</v>
      </c>
      <c r="L4093" s="4">
        <v>584.38599999999997</v>
      </c>
      <c r="M4093" s="4">
        <v>555.44200000000001</v>
      </c>
      <c r="N4093" s="4">
        <v>509.85</v>
      </c>
      <c r="O4093" s="4">
        <v>461.23599999999999</v>
      </c>
      <c r="P4093" s="4">
        <v>398.96800000000002</v>
      </c>
      <c r="Q4093" s="4">
        <v>349.32400000000001</v>
      </c>
      <c r="R4093" s="4">
        <v>312.81599999999997</v>
      </c>
      <c r="S4093" s="4">
        <v>261.97300000000001</v>
      </c>
      <c r="T4093" s="4">
        <v>205.55600000000001</v>
      </c>
      <c r="U4093" s="4">
        <v>151.126</v>
      </c>
      <c r="V4093" s="4">
        <v>104.185</v>
      </c>
      <c r="W4093" s="4">
        <v>60.506</v>
      </c>
      <c r="X4093" s="4">
        <v>27.931000000000001</v>
      </c>
      <c r="Y4093" s="4">
        <v>9.1530000000000005</v>
      </c>
      <c r="Z4093" s="4">
        <v>2.1880000000000002</v>
      </c>
      <c r="AA4093" s="4">
        <v>0.30299999999999999</v>
      </c>
    </row>
    <row r="4094" spans="1:27" s="6" customFormat="1" x14ac:dyDescent="0.3">
      <c r="A4094" s="40">
        <v>4093</v>
      </c>
      <c r="B4094" s="18" t="s">
        <v>323</v>
      </c>
      <c r="C4094" s="44" t="s">
        <v>272</v>
      </c>
      <c r="D4094" s="41"/>
      <c r="E4094" s="41">
        <v>928</v>
      </c>
      <c r="F4094" s="41">
        <v>2045</v>
      </c>
      <c r="G4094" s="4">
        <v>731.48599999999999</v>
      </c>
      <c r="H4094" s="4">
        <v>715.39200000000005</v>
      </c>
      <c r="I4094" s="4">
        <v>696.95699999999999</v>
      </c>
      <c r="J4094" s="4">
        <v>671.67700000000002</v>
      </c>
      <c r="K4094" s="4">
        <v>642.05799999999999</v>
      </c>
      <c r="L4094" s="4">
        <v>609.60299999999995</v>
      </c>
      <c r="M4094" s="4">
        <v>578.60699999999997</v>
      </c>
      <c r="N4094" s="4">
        <v>549.43299999999999</v>
      </c>
      <c r="O4094" s="4">
        <v>502.74599999999998</v>
      </c>
      <c r="P4094" s="4">
        <v>452.99799999999999</v>
      </c>
      <c r="Q4094" s="4">
        <v>388.08699999999999</v>
      </c>
      <c r="R4094" s="4">
        <v>335.57</v>
      </c>
      <c r="S4094" s="4">
        <v>294.024</v>
      </c>
      <c r="T4094" s="4">
        <v>238.44</v>
      </c>
      <c r="U4094" s="4">
        <v>177.71299999999999</v>
      </c>
      <c r="V4094" s="4">
        <v>120.535</v>
      </c>
      <c r="W4094" s="4">
        <v>72.911000000000001</v>
      </c>
      <c r="X4094" s="4">
        <v>34.487000000000002</v>
      </c>
      <c r="Y4094" s="4">
        <v>12.016999999999999</v>
      </c>
      <c r="Z4094" s="4">
        <v>2.738</v>
      </c>
      <c r="AA4094" s="4">
        <v>0.38200000000000001</v>
      </c>
    </row>
    <row r="4095" spans="1:27" s="6" customFormat="1" x14ac:dyDescent="0.3">
      <c r="A4095" s="40">
        <v>4094</v>
      </c>
      <c r="B4095" s="18" t="s">
        <v>323</v>
      </c>
      <c r="C4095" s="44" t="s">
        <v>272</v>
      </c>
      <c r="D4095" s="41"/>
      <c r="E4095" s="41">
        <v>928</v>
      </c>
      <c r="F4095" s="41">
        <v>2050</v>
      </c>
      <c r="G4095" s="4">
        <v>738.93399999999997</v>
      </c>
      <c r="H4095" s="4">
        <v>727.29399999999998</v>
      </c>
      <c r="I4095" s="4">
        <v>713.44399999999996</v>
      </c>
      <c r="J4095" s="4">
        <v>694.33799999999997</v>
      </c>
      <c r="K4095" s="4">
        <v>668.34299999999996</v>
      </c>
      <c r="L4095" s="4">
        <v>636.89499999999998</v>
      </c>
      <c r="M4095" s="4">
        <v>603.96</v>
      </c>
      <c r="N4095" s="4">
        <v>572.74800000000005</v>
      </c>
      <c r="O4095" s="4">
        <v>542.31700000000001</v>
      </c>
      <c r="P4095" s="4">
        <v>494.28699999999998</v>
      </c>
      <c r="Q4095" s="4">
        <v>441.26900000000001</v>
      </c>
      <c r="R4095" s="4">
        <v>373.505</v>
      </c>
      <c r="S4095" s="4">
        <v>316.27100000000002</v>
      </c>
      <c r="T4095" s="4">
        <v>268.51400000000001</v>
      </c>
      <c r="U4095" s="4">
        <v>206.94800000000001</v>
      </c>
      <c r="V4095" s="4">
        <v>142.58799999999999</v>
      </c>
      <c r="W4095" s="4">
        <v>84.980999999999995</v>
      </c>
      <c r="X4095" s="4">
        <v>42.064999999999998</v>
      </c>
      <c r="Y4095" s="4">
        <v>15.047000000000001</v>
      </c>
      <c r="Z4095" s="4">
        <v>3.63</v>
      </c>
      <c r="AA4095" s="4">
        <v>0.48499999999999999</v>
      </c>
    </row>
    <row r="4096" spans="1:27" s="6" customFormat="1" x14ac:dyDescent="0.3">
      <c r="A4096" s="40">
        <v>4095</v>
      </c>
      <c r="B4096" s="18" t="s">
        <v>323</v>
      </c>
      <c r="C4096" s="44" t="s">
        <v>272</v>
      </c>
      <c r="D4096" s="41"/>
      <c r="E4096" s="41">
        <v>928</v>
      </c>
      <c r="F4096" s="41">
        <v>2055</v>
      </c>
      <c r="G4096" s="4">
        <v>745.42399999999998</v>
      </c>
      <c r="H4096" s="4">
        <v>735.08100000000002</v>
      </c>
      <c r="I4096" s="4">
        <v>725.47500000000002</v>
      </c>
      <c r="J4096" s="4">
        <v>710.97199999999998</v>
      </c>
      <c r="K4096" s="4">
        <v>691.17399999999998</v>
      </c>
      <c r="L4096" s="4">
        <v>663.42399999999998</v>
      </c>
      <c r="M4096" s="4">
        <v>631.48800000000006</v>
      </c>
      <c r="N4096" s="4">
        <v>598.32100000000003</v>
      </c>
      <c r="O4096" s="4">
        <v>565.87199999999996</v>
      </c>
      <c r="P4096" s="4">
        <v>533.80399999999997</v>
      </c>
      <c r="Q4096" s="4">
        <v>482.221</v>
      </c>
      <c r="R4096" s="4">
        <v>425.42399999999998</v>
      </c>
      <c r="S4096" s="4">
        <v>352.99099999999999</v>
      </c>
      <c r="T4096" s="4">
        <v>289.91399999999999</v>
      </c>
      <c r="U4096" s="4">
        <v>234.11</v>
      </c>
      <c r="V4096" s="4">
        <v>166.90700000000001</v>
      </c>
      <c r="W4096" s="4">
        <v>101.33199999999999</v>
      </c>
      <c r="X4096" s="4">
        <v>49.533000000000001</v>
      </c>
      <c r="Y4096" s="4">
        <v>18.632999999999999</v>
      </c>
      <c r="Z4096" s="4">
        <v>4.6239999999999997</v>
      </c>
      <c r="AA4096" s="4">
        <v>0.65100000000000002</v>
      </c>
    </row>
    <row r="4097" spans="1:27" s="6" customFormat="1" x14ac:dyDescent="0.3">
      <c r="A4097" s="40">
        <v>4096</v>
      </c>
      <c r="B4097" s="18" t="s">
        <v>323</v>
      </c>
      <c r="C4097" s="44" t="s">
        <v>272</v>
      </c>
      <c r="D4097" s="41"/>
      <c r="E4097" s="41">
        <v>928</v>
      </c>
      <c r="F4097" s="41">
        <v>2060</v>
      </c>
      <c r="G4097" s="4">
        <v>749.22799999999995</v>
      </c>
      <c r="H4097" s="4">
        <v>741.88800000000003</v>
      </c>
      <c r="I4097" s="4">
        <v>733.38800000000003</v>
      </c>
      <c r="J4097" s="4">
        <v>723.16099999999994</v>
      </c>
      <c r="K4097" s="4">
        <v>707.98800000000006</v>
      </c>
      <c r="L4097" s="4">
        <v>686.50099999999998</v>
      </c>
      <c r="M4097" s="4">
        <v>658.26099999999997</v>
      </c>
      <c r="N4097" s="4">
        <v>626.05399999999997</v>
      </c>
      <c r="O4097" s="4">
        <v>591.62900000000002</v>
      </c>
      <c r="P4097" s="4">
        <v>557.53800000000001</v>
      </c>
      <c r="Q4097" s="4">
        <v>521.55399999999997</v>
      </c>
      <c r="R4097" s="4">
        <v>465.74099999999999</v>
      </c>
      <c r="S4097" s="4">
        <v>402.988</v>
      </c>
      <c r="T4097" s="4">
        <v>324.67</v>
      </c>
      <c r="U4097" s="4">
        <v>253.95099999999999</v>
      </c>
      <c r="V4097" s="4">
        <v>189.87299999999999</v>
      </c>
      <c r="W4097" s="4">
        <v>119.307</v>
      </c>
      <c r="X4097" s="4">
        <v>59.622</v>
      </c>
      <c r="Y4097" s="4">
        <v>22.213000000000001</v>
      </c>
      <c r="Z4097" s="4">
        <v>5.8239999999999998</v>
      </c>
      <c r="AA4097" s="4">
        <v>0.85699999999999998</v>
      </c>
    </row>
    <row r="4098" spans="1:27" s="6" customFormat="1" x14ac:dyDescent="0.3">
      <c r="A4098" s="40">
        <v>4097</v>
      </c>
      <c r="B4098" s="18" t="s">
        <v>323</v>
      </c>
      <c r="C4098" s="44" t="s">
        <v>272</v>
      </c>
      <c r="D4098" s="41"/>
      <c r="E4098" s="41">
        <v>928</v>
      </c>
      <c r="F4098" s="41">
        <v>2065</v>
      </c>
      <c r="G4098" s="4">
        <v>749.673</v>
      </c>
      <c r="H4098" s="4">
        <v>745.99599999999998</v>
      </c>
      <c r="I4098" s="4">
        <v>740.32</v>
      </c>
      <c r="J4098" s="4">
        <v>731.221</v>
      </c>
      <c r="K4098" s="4">
        <v>720.35599999999999</v>
      </c>
      <c r="L4098" s="4">
        <v>703.58</v>
      </c>
      <c r="M4098" s="4">
        <v>681.60400000000004</v>
      </c>
      <c r="N4098" s="4">
        <v>653.05200000000002</v>
      </c>
      <c r="O4098" s="4">
        <v>619.56399999999996</v>
      </c>
      <c r="P4098" s="4">
        <v>583.44299999999998</v>
      </c>
      <c r="Q4098" s="4">
        <v>545.47500000000002</v>
      </c>
      <c r="R4098" s="4">
        <v>504.7</v>
      </c>
      <c r="S4098" s="4">
        <v>442.31</v>
      </c>
      <c r="T4098" s="4">
        <v>371.745</v>
      </c>
      <c r="U4098" s="4">
        <v>285.67700000000002</v>
      </c>
      <c r="V4098" s="4">
        <v>207.25299999999999</v>
      </c>
      <c r="W4098" s="4">
        <v>136.709</v>
      </c>
      <c r="X4098" s="4">
        <v>70.677000000000007</v>
      </c>
      <c r="Y4098" s="4">
        <v>27.053999999999998</v>
      </c>
      <c r="Z4098" s="4">
        <v>7.056</v>
      </c>
      <c r="AA4098" s="4">
        <v>1.1180000000000001</v>
      </c>
    </row>
    <row r="4099" spans="1:27" s="6" customFormat="1" x14ac:dyDescent="0.3">
      <c r="A4099" s="40">
        <v>4098</v>
      </c>
      <c r="B4099" s="18" t="s">
        <v>323</v>
      </c>
      <c r="C4099" s="44" t="s">
        <v>272</v>
      </c>
      <c r="D4099" s="41"/>
      <c r="E4099" s="41">
        <v>928</v>
      </c>
      <c r="F4099" s="41">
        <v>2070</v>
      </c>
      <c r="G4099" s="4">
        <v>746.96500000000003</v>
      </c>
      <c r="H4099" s="4">
        <v>746.69799999999998</v>
      </c>
      <c r="I4099" s="4">
        <v>744.52</v>
      </c>
      <c r="J4099" s="4">
        <v>738.27</v>
      </c>
      <c r="K4099" s="4">
        <v>728.55</v>
      </c>
      <c r="L4099" s="4">
        <v>716.14499999999998</v>
      </c>
      <c r="M4099" s="4">
        <v>698.87400000000002</v>
      </c>
      <c r="N4099" s="4">
        <v>676.53300000000002</v>
      </c>
      <c r="O4099" s="4">
        <v>646.68200000000002</v>
      </c>
      <c r="P4099" s="4">
        <v>611.43600000000004</v>
      </c>
      <c r="Q4099" s="4">
        <v>571.46500000000003</v>
      </c>
      <c r="R4099" s="4">
        <v>528.75599999999997</v>
      </c>
      <c r="S4099" s="4">
        <v>480.69200000000001</v>
      </c>
      <c r="T4099" s="4">
        <v>409.56700000000001</v>
      </c>
      <c r="U4099" s="4">
        <v>328.61200000000002</v>
      </c>
      <c r="V4099" s="4">
        <v>234.88900000000001</v>
      </c>
      <c r="W4099" s="4">
        <v>150.84200000000001</v>
      </c>
      <c r="X4099" s="4">
        <v>82.040999999999997</v>
      </c>
      <c r="Y4099" s="4">
        <v>32.454999999999998</v>
      </c>
      <c r="Z4099" s="4">
        <v>8.77</v>
      </c>
      <c r="AA4099" s="4">
        <v>1.4079999999999999</v>
      </c>
    </row>
    <row r="4100" spans="1:27" s="6" customFormat="1" x14ac:dyDescent="0.3">
      <c r="A4100" s="40">
        <v>4099</v>
      </c>
      <c r="B4100" s="18" t="s">
        <v>323</v>
      </c>
      <c r="C4100" s="44" t="s">
        <v>272</v>
      </c>
      <c r="D4100" s="41"/>
      <c r="E4100" s="41">
        <v>928</v>
      </c>
      <c r="F4100" s="41">
        <v>2075</v>
      </c>
      <c r="G4100" s="4">
        <v>739.87300000000005</v>
      </c>
      <c r="H4100" s="4">
        <v>744.226</v>
      </c>
      <c r="I4100" s="4">
        <v>745.31799999999998</v>
      </c>
      <c r="J4100" s="4">
        <v>742.57899999999995</v>
      </c>
      <c r="K4100" s="4">
        <v>735.72299999999996</v>
      </c>
      <c r="L4100" s="4">
        <v>724.54</v>
      </c>
      <c r="M4100" s="4">
        <v>711.63599999999997</v>
      </c>
      <c r="N4100" s="4">
        <v>693.98</v>
      </c>
      <c r="O4100" s="4">
        <v>670.32600000000002</v>
      </c>
      <c r="P4100" s="4">
        <v>638.64700000000005</v>
      </c>
      <c r="Q4100" s="4">
        <v>599.53399999999999</v>
      </c>
      <c r="R4100" s="4">
        <v>554.82899999999995</v>
      </c>
      <c r="S4100" s="4">
        <v>504.916</v>
      </c>
      <c r="T4100" s="4">
        <v>446.94099999999997</v>
      </c>
      <c r="U4100" s="4">
        <v>363.95100000000002</v>
      </c>
      <c r="V4100" s="4">
        <v>271.85500000000002</v>
      </c>
      <c r="W4100" s="4">
        <v>172.68899999999999</v>
      </c>
      <c r="X4100" s="4">
        <v>91.873000000000005</v>
      </c>
      <c r="Y4100" s="4">
        <v>38.276000000000003</v>
      </c>
      <c r="Z4100" s="4">
        <v>10.648</v>
      </c>
      <c r="AA4100" s="4">
        <v>1.8080000000000001</v>
      </c>
    </row>
    <row r="4101" spans="1:27" s="6" customFormat="1" x14ac:dyDescent="0.3">
      <c r="A4101" s="40">
        <v>4100</v>
      </c>
      <c r="B4101" s="18" t="s">
        <v>323</v>
      </c>
      <c r="C4101" s="44" t="s">
        <v>272</v>
      </c>
      <c r="D4101" s="41"/>
      <c r="E4101" s="41">
        <v>928</v>
      </c>
      <c r="F4101" s="41">
        <v>2080</v>
      </c>
      <c r="G4101" s="4">
        <v>730.64700000000005</v>
      </c>
      <c r="H4101" s="4">
        <v>737.36599999999999</v>
      </c>
      <c r="I4101" s="4">
        <v>742.93399999999997</v>
      </c>
      <c r="J4101" s="4">
        <v>743.49400000000003</v>
      </c>
      <c r="K4101" s="4">
        <v>740.16300000000001</v>
      </c>
      <c r="L4101" s="4">
        <v>731.92200000000003</v>
      </c>
      <c r="M4101" s="4">
        <v>720.25300000000004</v>
      </c>
      <c r="N4101" s="4">
        <v>706.94799999999998</v>
      </c>
      <c r="O4101" s="4">
        <v>687.98699999999997</v>
      </c>
      <c r="P4101" s="4">
        <v>662.46299999999997</v>
      </c>
      <c r="Q4101" s="4">
        <v>626.90700000000004</v>
      </c>
      <c r="R4101" s="4">
        <v>582.99400000000003</v>
      </c>
      <c r="S4101" s="4">
        <v>531.09500000000003</v>
      </c>
      <c r="T4101" s="4">
        <v>471.21699999999998</v>
      </c>
      <c r="U4101" s="4">
        <v>399.44799999999998</v>
      </c>
      <c r="V4101" s="4">
        <v>303.24</v>
      </c>
      <c r="W4101" s="4">
        <v>201.47200000000001</v>
      </c>
      <c r="X4101" s="4">
        <v>106.602</v>
      </c>
      <c r="Y4101" s="4">
        <v>43.703000000000003</v>
      </c>
      <c r="Z4101" s="4">
        <v>12.795999999999999</v>
      </c>
      <c r="AA4101" s="4">
        <v>2.2469999999999999</v>
      </c>
    </row>
    <row r="4102" spans="1:27" s="6" customFormat="1" x14ac:dyDescent="0.3">
      <c r="A4102" s="40">
        <v>4101</v>
      </c>
      <c r="B4102" s="18" t="s">
        <v>323</v>
      </c>
      <c r="C4102" s="44" t="s">
        <v>272</v>
      </c>
      <c r="D4102" s="41"/>
      <c r="E4102" s="41">
        <v>928</v>
      </c>
      <c r="F4102" s="41">
        <v>2085</v>
      </c>
      <c r="G4102" s="4">
        <v>719.64800000000002</v>
      </c>
      <c r="H4102" s="4">
        <v>728.35699999999997</v>
      </c>
      <c r="I4102" s="4">
        <v>736.16700000000003</v>
      </c>
      <c r="J4102" s="4">
        <v>741.226</v>
      </c>
      <c r="K4102" s="4">
        <v>741.22</v>
      </c>
      <c r="L4102" s="4">
        <v>736.57600000000002</v>
      </c>
      <c r="M4102" s="4">
        <v>727.86699999999996</v>
      </c>
      <c r="N4102" s="4">
        <v>715.79700000000003</v>
      </c>
      <c r="O4102" s="4">
        <v>701.21199999999999</v>
      </c>
      <c r="P4102" s="4">
        <v>680.37599999999998</v>
      </c>
      <c r="Q4102" s="4">
        <v>650.99699999999996</v>
      </c>
      <c r="R4102" s="4">
        <v>610.58399999999995</v>
      </c>
      <c r="S4102" s="4">
        <v>559.40800000000002</v>
      </c>
      <c r="T4102" s="4">
        <v>497.375</v>
      </c>
      <c r="U4102" s="4">
        <v>423.39100000000002</v>
      </c>
      <c r="V4102" s="4">
        <v>335.48099999999999</v>
      </c>
      <c r="W4102" s="4">
        <v>226.90600000000001</v>
      </c>
      <c r="X4102" s="4">
        <v>125.64400000000001</v>
      </c>
      <c r="Y4102" s="4">
        <v>51.609000000000002</v>
      </c>
      <c r="Z4102" s="4">
        <v>14.999000000000001</v>
      </c>
      <c r="AA4102" s="4">
        <v>2.7709999999999999</v>
      </c>
    </row>
    <row r="4103" spans="1:27" s="6" customFormat="1" x14ac:dyDescent="0.3">
      <c r="A4103" s="40">
        <v>4102</v>
      </c>
      <c r="B4103" s="18" t="s">
        <v>323</v>
      </c>
      <c r="C4103" s="44" t="s">
        <v>272</v>
      </c>
      <c r="D4103" s="41"/>
      <c r="E4103" s="41">
        <v>928</v>
      </c>
      <c r="F4103" s="41">
        <v>2090</v>
      </c>
      <c r="G4103" s="4">
        <v>707.25400000000002</v>
      </c>
      <c r="H4103" s="4">
        <v>717.55600000000004</v>
      </c>
      <c r="I4103" s="4">
        <v>727.24599999999998</v>
      </c>
      <c r="J4103" s="4">
        <v>734.58399999999995</v>
      </c>
      <c r="K4103" s="4">
        <v>739.09500000000003</v>
      </c>
      <c r="L4103" s="4">
        <v>737.85299999999995</v>
      </c>
      <c r="M4103" s="4">
        <v>732.75099999999998</v>
      </c>
      <c r="N4103" s="4">
        <v>723.64300000000003</v>
      </c>
      <c r="O4103" s="4">
        <v>710.34400000000005</v>
      </c>
      <c r="P4103" s="4">
        <v>693.89800000000002</v>
      </c>
      <c r="Q4103" s="4">
        <v>669.26700000000005</v>
      </c>
      <c r="R4103" s="4">
        <v>634.99199999999996</v>
      </c>
      <c r="S4103" s="4">
        <v>587.23099999999999</v>
      </c>
      <c r="T4103" s="4">
        <v>525.59799999999996</v>
      </c>
      <c r="U4103" s="4">
        <v>448.93200000000002</v>
      </c>
      <c r="V4103" s="4">
        <v>358.017</v>
      </c>
      <c r="W4103" s="4">
        <v>253.602</v>
      </c>
      <c r="X4103" s="4">
        <v>143.142</v>
      </c>
      <c r="Y4103" s="4">
        <v>61.475000000000001</v>
      </c>
      <c r="Z4103" s="4">
        <v>18.100000000000001</v>
      </c>
      <c r="AA4103" s="4">
        <v>3.3839999999999999</v>
      </c>
    </row>
    <row r="4104" spans="1:27" s="6" customFormat="1" x14ac:dyDescent="0.3">
      <c r="A4104" s="40">
        <v>4103</v>
      </c>
      <c r="B4104" s="18" t="s">
        <v>323</v>
      </c>
      <c r="C4104" s="44" t="s">
        <v>272</v>
      </c>
      <c r="D4104" s="41"/>
      <c r="E4104" s="41">
        <v>928</v>
      </c>
      <c r="F4104" s="41">
        <v>2095</v>
      </c>
      <c r="G4104" s="4">
        <v>694.66099999999994</v>
      </c>
      <c r="H4104" s="4">
        <v>705.34699999999998</v>
      </c>
      <c r="I4104" s="4">
        <v>716.54</v>
      </c>
      <c r="J4104" s="4">
        <v>725.78099999999995</v>
      </c>
      <c r="K4104" s="4">
        <v>732.59100000000001</v>
      </c>
      <c r="L4104" s="4">
        <v>735.94899999999996</v>
      </c>
      <c r="M4104" s="4">
        <v>734.26900000000001</v>
      </c>
      <c r="N4104" s="4">
        <v>728.76800000000003</v>
      </c>
      <c r="O4104" s="4">
        <v>718.46199999999999</v>
      </c>
      <c r="P4104" s="4">
        <v>703.36699999999996</v>
      </c>
      <c r="Q4104" s="4">
        <v>683.24900000000002</v>
      </c>
      <c r="R4104" s="4">
        <v>653.78700000000003</v>
      </c>
      <c r="S4104" s="4">
        <v>612.13499999999999</v>
      </c>
      <c r="T4104" s="4">
        <v>553.63800000000003</v>
      </c>
      <c r="U4104" s="4">
        <v>476.69799999999998</v>
      </c>
      <c r="V4104" s="4">
        <v>382.14299999999997</v>
      </c>
      <c r="W4104" s="4">
        <v>273.37200000000001</v>
      </c>
      <c r="X4104" s="4">
        <v>162.37</v>
      </c>
      <c r="Y4104" s="4">
        <v>71.135999999999996</v>
      </c>
      <c r="Z4104" s="4">
        <v>21.858000000000001</v>
      </c>
      <c r="AA4104" s="4">
        <v>4.2300000000000004</v>
      </c>
    </row>
    <row r="4105" spans="1:27" s="6" customFormat="1" x14ac:dyDescent="0.3">
      <c r="A4105" s="40">
        <v>4104</v>
      </c>
      <c r="B4105" s="18" t="s">
        <v>323</v>
      </c>
      <c r="C4105" s="44" t="s">
        <v>272</v>
      </c>
      <c r="D4105" s="41"/>
      <c r="E4105" s="41">
        <v>928</v>
      </c>
      <c r="F4105" s="41">
        <v>2100</v>
      </c>
      <c r="G4105" s="4">
        <v>681.11500000000001</v>
      </c>
      <c r="H4105" s="4">
        <v>692.92200000000003</v>
      </c>
      <c r="I4105" s="4">
        <v>704.41</v>
      </c>
      <c r="J4105" s="4">
        <v>715.18700000000001</v>
      </c>
      <c r="K4105" s="4">
        <v>723.93299999999999</v>
      </c>
      <c r="L4105" s="4">
        <v>729.678</v>
      </c>
      <c r="M4105" s="4">
        <v>732.61099999999999</v>
      </c>
      <c r="N4105" s="4">
        <v>730.52700000000004</v>
      </c>
      <c r="O4105" s="4">
        <v>723.89300000000003</v>
      </c>
      <c r="P4105" s="4">
        <v>711.84100000000001</v>
      </c>
      <c r="Q4105" s="4">
        <v>693.24099999999999</v>
      </c>
      <c r="R4105" s="4">
        <v>668.42499999999995</v>
      </c>
      <c r="S4105" s="4">
        <v>631.70600000000002</v>
      </c>
      <c r="T4105" s="4">
        <v>579.11599999999999</v>
      </c>
      <c r="U4105" s="4">
        <v>504.63</v>
      </c>
      <c r="V4105" s="4">
        <v>408.54500000000002</v>
      </c>
      <c r="W4105" s="4">
        <v>294.529</v>
      </c>
      <c r="X4105" s="4">
        <v>177.48599999999999</v>
      </c>
      <c r="Y4105" s="4">
        <v>82.266999999999996</v>
      </c>
      <c r="Z4105" s="4">
        <v>25.791</v>
      </c>
      <c r="AA4105" s="4">
        <v>5.2439999999999998</v>
      </c>
    </row>
    <row r="4106" spans="1:27" s="6" customFormat="1" x14ac:dyDescent="0.3">
      <c r="A4106" s="40">
        <v>4105</v>
      </c>
      <c r="B4106" s="18" t="s">
        <v>323</v>
      </c>
      <c r="C4106" s="43" t="s">
        <v>273</v>
      </c>
      <c r="D4106" s="41"/>
      <c r="E4106" s="41">
        <v>242</v>
      </c>
      <c r="F4106" s="41">
        <v>2015</v>
      </c>
      <c r="G4106" s="4">
        <v>42.82</v>
      </c>
      <c r="H4106" s="4">
        <v>42.63</v>
      </c>
      <c r="I4106" s="4">
        <v>38.731999999999999</v>
      </c>
      <c r="J4106" s="4">
        <v>37.024000000000001</v>
      </c>
      <c r="K4106" s="4">
        <v>37.314999999999998</v>
      </c>
      <c r="L4106" s="4">
        <v>34.460999999999999</v>
      </c>
      <c r="M4106" s="4">
        <v>34.753</v>
      </c>
      <c r="N4106" s="4">
        <v>30.413</v>
      </c>
      <c r="O4106" s="4">
        <v>25.542999999999999</v>
      </c>
      <c r="P4106" s="4">
        <v>24.808</v>
      </c>
      <c r="Q4106" s="4">
        <v>24.920999999999999</v>
      </c>
      <c r="R4106" s="4">
        <v>21.248000000000001</v>
      </c>
      <c r="S4106" s="4">
        <v>15.51</v>
      </c>
      <c r="T4106" s="4">
        <v>11.829000000000001</v>
      </c>
      <c r="U4106" s="4">
        <v>8.3719999999999999</v>
      </c>
      <c r="V4106" s="4">
        <v>4.7430000000000003</v>
      </c>
      <c r="W4106" s="4">
        <v>2.3780000000000001</v>
      </c>
      <c r="X4106" s="4">
        <v>0.78700000000000003</v>
      </c>
      <c r="Y4106" s="4">
        <v>0.17699999999999999</v>
      </c>
      <c r="Z4106" s="4">
        <v>4.7E-2</v>
      </c>
      <c r="AA4106" s="4">
        <v>5.0000000000000001E-3</v>
      </c>
    </row>
    <row r="4107" spans="1:27" s="6" customFormat="1" x14ac:dyDescent="0.3">
      <c r="A4107" s="40">
        <v>4106</v>
      </c>
      <c r="B4107" s="18" t="s">
        <v>323</v>
      </c>
      <c r="C4107" s="43" t="s">
        <v>273</v>
      </c>
      <c r="D4107" s="41"/>
      <c r="E4107" s="41">
        <v>242</v>
      </c>
      <c r="F4107" s="41">
        <v>2020</v>
      </c>
      <c r="G4107" s="4">
        <v>40.741</v>
      </c>
      <c r="H4107" s="4">
        <v>42.265999999999998</v>
      </c>
      <c r="I4107" s="4">
        <v>42.323999999999998</v>
      </c>
      <c r="J4107" s="4">
        <v>38.030999999999999</v>
      </c>
      <c r="K4107" s="4">
        <v>35.451999999999998</v>
      </c>
      <c r="L4107" s="4">
        <v>35.331000000000003</v>
      </c>
      <c r="M4107" s="4">
        <v>32.704999999999998</v>
      </c>
      <c r="N4107" s="4">
        <v>33.353999999999999</v>
      </c>
      <c r="O4107" s="4">
        <v>29.298999999999999</v>
      </c>
      <c r="P4107" s="4">
        <v>24.584</v>
      </c>
      <c r="Q4107" s="4">
        <v>23.803000000000001</v>
      </c>
      <c r="R4107" s="4">
        <v>23.684000000000001</v>
      </c>
      <c r="S4107" s="4">
        <v>19.792999999999999</v>
      </c>
      <c r="T4107" s="4">
        <v>13.95</v>
      </c>
      <c r="U4107" s="4">
        <v>10.038</v>
      </c>
      <c r="V4107" s="4">
        <v>6.4530000000000003</v>
      </c>
      <c r="W4107" s="4">
        <v>3.1110000000000002</v>
      </c>
      <c r="X4107" s="4">
        <v>1.2090000000000001</v>
      </c>
      <c r="Y4107" s="4">
        <v>0.28299999999999997</v>
      </c>
      <c r="Z4107" s="4">
        <v>4.3999999999999997E-2</v>
      </c>
      <c r="AA4107" s="4">
        <v>7.0000000000000001E-3</v>
      </c>
    </row>
    <row r="4108" spans="1:27" s="6" customFormat="1" x14ac:dyDescent="0.3">
      <c r="A4108" s="40">
        <v>4107</v>
      </c>
      <c r="B4108" s="18" t="s">
        <v>323</v>
      </c>
      <c r="C4108" s="43" t="s">
        <v>273</v>
      </c>
      <c r="D4108" s="41"/>
      <c r="E4108" s="41">
        <v>242</v>
      </c>
      <c r="F4108" s="41">
        <v>2025</v>
      </c>
      <c r="G4108" s="4">
        <v>38.997</v>
      </c>
      <c r="H4108" s="4">
        <v>40.206000000000003</v>
      </c>
      <c r="I4108" s="4">
        <v>41.970999999999997</v>
      </c>
      <c r="J4108" s="4">
        <v>41.628</v>
      </c>
      <c r="K4108" s="4">
        <v>36.469000000000001</v>
      </c>
      <c r="L4108" s="4">
        <v>33.488999999999997</v>
      </c>
      <c r="M4108" s="4">
        <v>33.588999999999999</v>
      </c>
      <c r="N4108" s="4">
        <v>31.344000000000001</v>
      </c>
      <c r="O4108" s="4">
        <v>32.241999999999997</v>
      </c>
      <c r="P4108" s="4">
        <v>28.317</v>
      </c>
      <c r="Q4108" s="4">
        <v>23.632000000000001</v>
      </c>
      <c r="R4108" s="4">
        <v>22.672000000000001</v>
      </c>
      <c r="S4108" s="4">
        <v>22.167000000000002</v>
      </c>
      <c r="T4108" s="4">
        <v>17.927</v>
      </c>
      <c r="U4108" s="4">
        <v>11.94</v>
      </c>
      <c r="V4108" s="4">
        <v>7.83</v>
      </c>
      <c r="W4108" s="4">
        <v>4.3049999999999997</v>
      </c>
      <c r="X4108" s="4">
        <v>1.615</v>
      </c>
      <c r="Y4108" s="4">
        <v>0.44400000000000001</v>
      </c>
      <c r="Z4108" s="4">
        <v>6.9000000000000006E-2</v>
      </c>
      <c r="AA4108" s="4">
        <v>7.0000000000000001E-3</v>
      </c>
    </row>
    <row r="4109" spans="1:27" s="6" customFormat="1" x14ac:dyDescent="0.3">
      <c r="A4109" s="40">
        <v>4108</v>
      </c>
      <c r="B4109" s="18" t="s">
        <v>323</v>
      </c>
      <c r="C4109" s="43" t="s">
        <v>273</v>
      </c>
      <c r="D4109" s="41"/>
      <c r="E4109" s="41">
        <v>242</v>
      </c>
      <c r="F4109" s="41">
        <v>2030</v>
      </c>
      <c r="G4109" s="4">
        <v>37.975999999999999</v>
      </c>
      <c r="H4109" s="4">
        <v>38.473999999999997</v>
      </c>
      <c r="I4109" s="4">
        <v>39.917999999999999</v>
      </c>
      <c r="J4109" s="4">
        <v>41.279000000000003</v>
      </c>
      <c r="K4109" s="4">
        <v>40.061</v>
      </c>
      <c r="L4109" s="4">
        <v>34.506999999999998</v>
      </c>
      <c r="M4109" s="4">
        <v>31.762</v>
      </c>
      <c r="N4109" s="4">
        <v>32.231000000000002</v>
      </c>
      <c r="O4109" s="4">
        <v>30.266999999999999</v>
      </c>
      <c r="P4109" s="4">
        <v>31.244</v>
      </c>
      <c r="Q4109" s="4">
        <v>27.317</v>
      </c>
      <c r="R4109" s="4">
        <v>22.568000000000001</v>
      </c>
      <c r="S4109" s="4">
        <v>21.298999999999999</v>
      </c>
      <c r="T4109" s="4">
        <v>20.212</v>
      </c>
      <c r="U4109" s="4">
        <v>15.509</v>
      </c>
      <c r="V4109" s="4">
        <v>9.4570000000000007</v>
      </c>
      <c r="W4109" s="4">
        <v>5.3410000000000002</v>
      </c>
      <c r="X4109" s="4">
        <v>2.3069999999999999</v>
      </c>
      <c r="Y4109" s="4">
        <v>0.61899999999999999</v>
      </c>
      <c r="Z4109" s="4">
        <v>0.114</v>
      </c>
      <c r="AA4109" s="4">
        <v>1.0999999999999999E-2</v>
      </c>
    </row>
    <row r="4110" spans="1:27" s="6" customFormat="1" x14ac:dyDescent="0.3">
      <c r="A4110" s="40">
        <v>4109</v>
      </c>
      <c r="B4110" s="18" t="s">
        <v>323</v>
      </c>
      <c r="C4110" s="43" t="s">
        <v>273</v>
      </c>
      <c r="D4110" s="41"/>
      <c r="E4110" s="41">
        <v>242</v>
      </c>
      <c r="F4110" s="41">
        <v>2035</v>
      </c>
      <c r="G4110" s="4">
        <v>37.171999999999997</v>
      </c>
      <c r="H4110" s="4">
        <v>37.460999999999999</v>
      </c>
      <c r="I4110" s="4">
        <v>38.191000000000003</v>
      </c>
      <c r="J4110" s="4">
        <v>39.231000000000002</v>
      </c>
      <c r="K4110" s="4">
        <v>39.718000000000004</v>
      </c>
      <c r="L4110" s="4">
        <v>38.093000000000004</v>
      </c>
      <c r="M4110" s="4">
        <v>32.783000000000001</v>
      </c>
      <c r="N4110" s="4">
        <v>30.423999999999999</v>
      </c>
      <c r="O4110" s="4">
        <v>31.161000000000001</v>
      </c>
      <c r="P4110" s="4">
        <v>29.321999999999999</v>
      </c>
      <c r="Q4110" s="4">
        <v>30.22</v>
      </c>
      <c r="R4110" s="4">
        <v>26.184999999999999</v>
      </c>
      <c r="S4110" s="4">
        <v>21.280999999999999</v>
      </c>
      <c r="T4110" s="4">
        <v>19.530999999999999</v>
      </c>
      <c r="U4110" s="4">
        <v>17.649000000000001</v>
      </c>
      <c r="V4110" s="4">
        <v>12.46</v>
      </c>
      <c r="W4110" s="4">
        <v>6.5880000000000001</v>
      </c>
      <c r="X4110" s="4">
        <v>2.9489999999999998</v>
      </c>
      <c r="Y4110" s="4">
        <v>0.91500000000000004</v>
      </c>
      <c r="Z4110" s="4">
        <v>0.16600000000000001</v>
      </c>
      <c r="AA4110" s="4">
        <v>1.9E-2</v>
      </c>
    </row>
    <row r="4111" spans="1:27" s="6" customFormat="1" x14ac:dyDescent="0.3">
      <c r="A4111" s="40">
        <v>4110</v>
      </c>
      <c r="B4111" s="18" t="s">
        <v>323</v>
      </c>
      <c r="C4111" s="43" t="s">
        <v>273</v>
      </c>
      <c r="D4111" s="41"/>
      <c r="E4111" s="41">
        <v>242</v>
      </c>
      <c r="F4111" s="41">
        <v>2040</v>
      </c>
      <c r="G4111" s="4">
        <v>35.984999999999999</v>
      </c>
      <c r="H4111" s="4">
        <v>36.664999999999999</v>
      </c>
      <c r="I4111" s="4">
        <v>37.180999999999997</v>
      </c>
      <c r="J4111" s="4">
        <v>37.51</v>
      </c>
      <c r="K4111" s="4">
        <v>37.679000000000002</v>
      </c>
      <c r="L4111" s="4">
        <v>37.756</v>
      </c>
      <c r="M4111" s="4">
        <v>36.36</v>
      </c>
      <c r="N4111" s="4">
        <v>31.448</v>
      </c>
      <c r="O4111" s="4">
        <v>29.382000000000001</v>
      </c>
      <c r="P4111" s="4">
        <v>30.228999999999999</v>
      </c>
      <c r="Q4111" s="4">
        <v>28.376999999999999</v>
      </c>
      <c r="R4111" s="4">
        <v>29.053999999999998</v>
      </c>
      <c r="S4111" s="4">
        <v>24.797999999999998</v>
      </c>
      <c r="T4111" s="4">
        <v>19.616</v>
      </c>
      <c r="U4111" s="4">
        <v>17.190999999999999</v>
      </c>
      <c r="V4111" s="4">
        <v>14.362</v>
      </c>
      <c r="W4111" s="4">
        <v>8.8550000000000004</v>
      </c>
      <c r="X4111" s="4">
        <v>3.7370000000000001</v>
      </c>
      <c r="Y4111" s="4">
        <v>1.21</v>
      </c>
      <c r="Z4111" s="4">
        <v>0.254</v>
      </c>
      <c r="AA4111" s="4">
        <v>2.8000000000000001E-2</v>
      </c>
    </row>
    <row r="4112" spans="1:27" s="6" customFormat="1" x14ac:dyDescent="0.3">
      <c r="A4112" s="40">
        <v>4111</v>
      </c>
      <c r="B4112" s="18" t="s">
        <v>323</v>
      </c>
      <c r="C4112" s="43" t="s">
        <v>273</v>
      </c>
      <c r="D4112" s="41"/>
      <c r="E4112" s="41">
        <v>242</v>
      </c>
      <c r="F4112" s="41">
        <v>2045</v>
      </c>
      <c r="G4112" s="4">
        <v>34.503</v>
      </c>
      <c r="H4112" s="4">
        <v>35.484000000000002</v>
      </c>
      <c r="I4112" s="4">
        <v>36.39</v>
      </c>
      <c r="J4112" s="4">
        <v>36.506</v>
      </c>
      <c r="K4112" s="4">
        <v>35.965000000000003</v>
      </c>
      <c r="L4112" s="4">
        <v>35.728999999999999</v>
      </c>
      <c r="M4112" s="4">
        <v>36.03</v>
      </c>
      <c r="N4112" s="4">
        <v>35.014000000000003</v>
      </c>
      <c r="O4112" s="4">
        <v>30.411000000000001</v>
      </c>
      <c r="P4112" s="4">
        <v>28.494</v>
      </c>
      <c r="Q4112" s="4">
        <v>29.300999999999998</v>
      </c>
      <c r="R4112" s="4">
        <v>27.323</v>
      </c>
      <c r="S4112" s="4">
        <v>27.620999999999999</v>
      </c>
      <c r="T4112" s="4">
        <v>22.991</v>
      </c>
      <c r="U4112" s="4">
        <v>17.401</v>
      </c>
      <c r="V4112" s="4">
        <v>14.157</v>
      </c>
      <c r="W4112" s="4">
        <v>10.394</v>
      </c>
      <c r="X4112" s="4">
        <v>5.1559999999999997</v>
      </c>
      <c r="Y4112" s="4">
        <v>1.5880000000000001</v>
      </c>
      <c r="Z4112" s="4">
        <v>0.34799999999999998</v>
      </c>
      <c r="AA4112" s="4">
        <v>4.3999999999999997E-2</v>
      </c>
    </row>
    <row r="4113" spans="1:27" s="6" customFormat="1" x14ac:dyDescent="0.3">
      <c r="A4113" s="40">
        <v>4112</v>
      </c>
      <c r="B4113" s="18" t="s">
        <v>323</v>
      </c>
      <c r="C4113" s="43" t="s">
        <v>273</v>
      </c>
      <c r="D4113" s="41"/>
      <c r="E4113" s="41">
        <v>242</v>
      </c>
      <c r="F4113" s="41">
        <v>2050</v>
      </c>
      <c r="G4113" s="4">
        <v>32.884999999999998</v>
      </c>
      <c r="H4113" s="4">
        <v>34.009</v>
      </c>
      <c r="I4113" s="4">
        <v>35.212000000000003</v>
      </c>
      <c r="J4113" s="4">
        <v>35.716999999999999</v>
      </c>
      <c r="K4113" s="4">
        <v>34.966999999999999</v>
      </c>
      <c r="L4113" s="4">
        <v>34.021999999999998</v>
      </c>
      <c r="M4113" s="4">
        <v>34.015999999999998</v>
      </c>
      <c r="N4113" s="4">
        <v>34.692999999999998</v>
      </c>
      <c r="O4113" s="4">
        <v>33.963000000000001</v>
      </c>
      <c r="P4113" s="4">
        <v>29.530999999999999</v>
      </c>
      <c r="Q4113" s="4">
        <v>27.634</v>
      </c>
      <c r="R4113" s="4">
        <v>28.274999999999999</v>
      </c>
      <c r="S4113" s="4">
        <v>26.047000000000001</v>
      </c>
      <c r="T4113" s="4">
        <v>25.736000000000001</v>
      </c>
      <c r="U4113" s="4">
        <v>20.552</v>
      </c>
      <c r="V4113" s="4">
        <v>14.487</v>
      </c>
      <c r="W4113" s="4">
        <v>10.417</v>
      </c>
      <c r="X4113" s="4">
        <v>6.2060000000000004</v>
      </c>
      <c r="Y4113" s="4">
        <v>2.262</v>
      </c>
      <c r="Z4113" s="4">
        <v>0.47299999999999998</v>
      </c>
      <c r="AA4113" s="4">
        <v>6.3E-2</v>
      </c>
    </row>
    <row r="4114" spans="1:27" s="6" customFormat="1" x14ac:dyDescent="0.3">
      <c r="A4114" s="40">
        <v>4113</v>
      </c>
      <c r="B4114" s="18" t="s">
        <v>323</v>
      </c>
      <c r="C4114" s="43" t="s">
        <v>273</v>
      </c>
      <c r="D4114" s="41"/>
      <c r="E4114" s="41">
        <v>242</v>
      </c>
      <c r="F4114" s="41">
        <v>2055</v>
      </c>
      <c r="G4114" s="4">
        <v>31.245000000000001</v>
      </c>
      <c r="H4114" s="4">
        <v>32.417000000000002</v>
      </c>
      <c r="I4114" s="4">
        <v>33.752000000000002</v>
      </c>
      <c r="J4114" s="4">
        <v>34.575000000000003</v>
      </c>
      <c r="K4114" s="4">
        <v>34.256</v>
      </c>
      <c r="L4114" s="4">
        <v>33.124000000000002</v>
      </c>
      <c r="M4114" s="4">
        <v>32.4</v>
      </c>
      <c r="N4114" s="4">
        <v>32.755000000000003</v>
      </c>
      <c r="O4114" s="4">
        <v>33.698</v>
      </c>
      <c r="P4114" s="4">
        <v>33.091999999999999</v>
      </c>
      <c r="Q4114" s="4">
        <v>28.702999999999999</v>
      </c>
      <c r="R4114" s="4">
        <v>26.713000000000001</v>
      </c>
      <c r="S4114" s="4">
        <v>27.042000000000002</v>
      </c>
      <c r="T4114" s="4">
        <v>24.373999999999999</v>
      </c>
      <c r="U4114" s="4">
        <v>23.170999999999999</v>
      </c>
      <c r="V4114" s="4">
        <v>17.295999999999999</v>
      </c>
      <c r="W4114" s="4">
        <v>10.83</v>
      </c>
      <c r="X4114" s="4">
        <v>6.3659999999999997</v>
      </c>
      <c r="Y4114" s="4">
        <v>2.81</v>
      </c>
      <c r="Z4114" s="4">
        <v>0.69899999999999995</v>
      </c>
      <c r="AA4114" s="4">
        <v>8.8999999999999996E-2</v>
      </c>
    </row>
    <row r="4115" spans="1:27" s="6" customFormat="1" x14ac:dyDescent="0.3">
      <c r="A4115" s="40">
        <v>4114</v>
      </c>
      <c r="B4115" s="18" t="s">
        <v>323</v>
      </c>
      <c r="C4115" s="43" t="s">
        <v>273</v>
      </c>
      <c r="D4115" s="41"/>
      <c r="E4115" s="41">
        <v>242</v>
      </c>
      <c r="F4115" s="41">
        <v>2060</v>
      </c>
      <c r="G4115" s="4">
        <v>29.713999999999999</v>
      </c>
      <c r="H4115" s="4">
        <v>30.806000000000001</v>
      </c>
      <c r="I4115" s="4">
        <v>32.176000000000002</v>
      </c>
      <c r="J4115" s="4">
        <v>33.149000000000001</v>
      </c>
      <c r="K4115" s="4">
        <v>33.192</v>
      </c>
      <c r="L4115" s="4">
        <v>32.511000000000003</v>
      </c>
      <c r="M4115" s="4">
        <v>31.587</v>
      </c>
      <c r="N4115" s="4">
        <v>31.210999999999999</v>
      </c>
      <c r="O4115" s="4">
        <v>31.823</v>
      </c>
      <c r="P4115" s="4">
        <v>32.875999999999998</v>
      </c>
      <c r="Q4115" s="4">
        <v>32.255000000000003</v>
      </c>
      <c r="R4115" s="4">
        <v>27.811</v>
      </c>
      <c r="S4115" s="4">
        <v>25.614999999999998</v>
      </c>
      <c r="T4115" s="4">
        <v>25.417999999999999</v>
      </c>
      <c r="U4115" s="4">
        <v>22.081</v>
      </c>
      <c r="V4115" s="4">
        <v>19.696999999999999</v>
      </c>
      <c r="W4115" s="4">
        <v>13.127000000000001</v>
      </c>
      <c r="X4115" s="4">
        <v>6.7679999999999998</v>
      </c>
      <c r="Y4115" s="4">
        <v>2.97</v>
      </c>
      <c r="Z4115" s="4">
        <v>0.89700000000000002</v>
      </c>
      <c r="AA4115" s="4">
        <v>0.13500000000000001</v>
      </c>
    </row>
    <row r="4116" spans="1:27" s="6" customFormat="1" x14ac:dyDescent="0.3">
      <c r="A4116" s="40">
        <v>4115</v>
      </c>
      <c r="B4116" s="18" t="s">
        <v>323</v>
      </c>
      <c r="C4116" s="43" t="s">
        <v>273</v>
      </c>
      <c r="D4116" s="41"/>
      <c r="E4116" s="41">
        <v>242</v>
      </c>
      <c r="F4116" s="41">
        <v>2065</v>
      </c>
      <c r="G4116" s="4">
        <v>28.34</v>
      </c>
      <c r="H4116" s="4">
        <v>29.302</v>
      </c>
      <c r="I4116" s="4">
        <v>30.577999999999999</v>
      </c>
      <c r="J4116" s="4">
        <v>31.608000000000001</v>
      </c>
      <c r="K4116" s="4">
        <v>31.844999999999999</v>
      </c>
      <c r="L4116" s="4">
        <v>31.542999999999999</v>
      </c>
      <c r="M4116" s="4">
        <v>31.058</v>
      </c>
      <c r="N4116" s="4">
        <v>30.468</v>
      </c>
      <c r="O4116" s="4">
        <v>30.34</v>
      </c>
      <c r="P4116" s="4">
        <v>31.064</v>
      </c>
      <c r="Q4116" s="4">
        <v>32.091000000000001</v>
      </c>
      <c r="R4116" s="4">
        <v>31.341999999999999</v>
      </c>
      <c r="S4116" s="4">
        <v>26.748000000000001</v>
      </c>
      <c r="T4116" s="4">
        <v>24.167000000000002</v>
      </c>
      <c r="U4116" s="4">
        <v>23.167999999999999</v>
      </c>
      <c r="V4116" s="4">
        <v>18.942</v>
      </c>
      <c r="W4116" s="4">
        <v>15.167999999999999</v>
      </c>
      <c r="X4116" s="4">
        <v>8.3840000000000003</v>
      </c>
      <c r="Y4116" s="4">
        <v>3.2530000000000001</v>
      </c>
      <c r="Z4116" s="4">
        <v>0.98299999999999998</v>
      </c>
      <c r="AA4116" s="4">
        <v>0.182</v>
      </c>
    </row>
    <row r="4117" spans="1:27" s="6" customFormat="1" x14ac:dyDescent="0.3">
      <c r="A4117" s="40">
        <v>4116</v>
      </c>
      <c r="B4117" s="18" t="s">
        <v>323</v>
      </c>
      <c r="C4117" s="43" t="s">
        <v>273</v>
      </c>
      <c r="D4117" s="41"/>
      <c r="E4117" s="41">
        <v>242</v>
      </c>
      <c r="F4117" s="41">
        <v>2070</v>
      </c>
      <c r="G4117" s="4">
        <v>27.154</v>
      </c>
      <c r="H4117" s="4">
        <v>27.952000000000002</v>
      </c>
      <c r="I4117" s="4">
        <v>29.09</v>
      </c>
      <c r="J4117" s="4">
        <v>30.045000000000002</v>
      </c>
      <c r="K4117" s="4">
        <v>30.382000000000001</v>
      </c>
      <c r="L4117" s="4">
        <v>30.297000000000001</v>
      </c>
      <c r="M4117" s="4">
        <v>30.178999999999998</v>
      </c>
      <c r="N4117" s="4">
        <v>30.004000000000001</v>
      </c>
      <c r="O4117" s="4">
        <v>29.648</v>
      </c>
      <c r="P4117" s="4">
        <v>29.638000000000002</v>
      </c>
      <c r="Q4117" s="4">
        <v>30.35</v>
      </c>
      <c r="R4117" s="4">
        <v>31.234999999999999</v>
      </c>
      <c r="S4117" s="4">
        <v>30.231999999999999</v>
      </c>
      <c r="T4117" s="4">
        <v>25.332000000000001</v>
      </c>
      <c r="U4117" s="4">
        <v>22.15</v>
      </c>
      <c r="V4117" s="4">
        <v>20.055</v>
      </c>
      <c r="W4117" s="4">
        <v>14.792</v>
      </c>
      <c r="X4117" s="4">
        <v>9.9009999999999998</v>
      </c>
      <c r="Y4117" s="4">
        <v>4.1550000000000002</v>
      </c>
      <c r="Z4117" s="4">
        <v>1.1160000000000001</v>
      </c>
      <c r="AA4117" s="4">
        <v>0.21199999999999999</v>
      </c>
    </row>
    <row r="4118" spans="1:27" s="6" customFormat="1" x14ac:dyDescent="0.3">
      <c r="A4118" s="40">
        <v>4117</v>
      </c>
      <c r="B4118" s="18" t="s">
        <v>323</v>
      </c>
      <c r="C4118" s="43" t="s">
        <v>273</v>
      </c>
      <c r="D4118" s="41"/>
      <c r="E4118" s="41">
        <v>242</v>
      </c>
      <c r="F4118" s="41">
        <v>2075</v>
      </c>
      <c r="G4118" s="4">
        <v>26.01</v>
      </c>
      <c r="H4118" s="4">
        <v>26.791</v>
      </c>
      <c r="I4118" s="4">
        <v>27.753</v>
      </c>
      <c r="J4118" s="4">
        <v>28.59</v>
      </c>
      <c r="K4118" s="4">
        <v>28.896999999999998</v>
      </c>
      <c r="L4118" s="4">
        <v>28.931999999999999</v>
      </c>
      <c r="M4118" s="4">
        <v>29.018000000000001</v>
      </c>
      <c r="N4118" s="4">
        <v>29.193000000000001</v>
      </c>
      <c r="O4118" s="4">
        <v>29.238</v>
      </c>
      <c r="P4118" s="4">
        <v>28.995000000000001</v>
      </c>
      <c r="Q4118" s="4">
        <v>28.984999999999999</v>
      </c>
      <c r="R4118" s="4">
        <v>29.58</v>
      </c>
      <c r="S4118" s="4">
        <v>30.2</v>
      </c>
      <c r="T4118" s="4">
        <v>28.742999999999999</v>
      </c>
      <c r="U4118" s="4">
        <v>23.349</v>
      </c>
      <c r="V4118" s="4">
        <v>19.338000000000001</v>
      </c>
      <c r="W4118" s="4">
        <v>15.875999999999999</v>
      </c>
      <c r="X4118" s="4">
        <v>9.8610000000000007</v>
      </c>
      <c r="Y4118" s="4">
        <v>5.0529999999999999</v>
      </c>
      <c r="Z4118" s="4">
        <v>1.478</v>
      </c>
      <c r="AA4118" s="4">
        <v>0.251</v>
      </c>
    </row>
    <row r="4119" spans="1:27" s="6" customFormat="1" x14ac:dyDescent="0.3">
      <c r="A4119" s="40">
        <v>4118</v>
      </c>
      <c r="B4119" s="18" t="s">
        <v>323</v>
      </c>
      <c r="C4119" s="43" t="s">
        <v>273</v>
      </c>
      <c r="D4119" s="41"/>
      <c r="E4119" s="41">
        <v>242</v>
      </c>
      <c r="F4119" s="41">
        <v>2080</v>
      </c>
      <c r="G4119" s="4">
        <v>24.818000000000001</v>
      </c>
      <c r="H4119" s="4">
        <v>25.672000000000001</v>
      </c>
      <c r="I4119" s="4">
        <v>26.606000000000002</v>
      </c>
      <c r="J4119" s="4">
        <v>27.289000000000001</v>
      </c>
      <c r="K4119" s="4">
        <v>27.521999999999998</v>
      </c>
      <c r="L4119" s="4">
        <v>27.547000000000001</v>
      </c>
      <c r="M4119" s="4">
        <v>27.742000000000001</v>
      </c>
      <c r="N4119" s="4">
        <v>28.099</v>
      </c>
      <c r="O4119" s="4">
        <v>28.48</v>
      </c>
      <c r="P4119" s="4">
        <v>28.629000000000001</v>
      </c>
      <c r="Q4119" s="4">
        <v>28.390999999999998</v>
      </c>
      <c r="R4119" s="4">
        <v>28.29</v>
      </c>
      <c r="S4119" s="4">
        <v>28.66</v>
      </c>
      <c r="T4119" s="4">
        <v>28.806000000000001</v>
      </c>
      <c r="U4119" s="4">
        <v>26.632000000000001</v>
      </c>
      <c r="V4119" s="4">
        <v>20.545999999999999</v>
      </c>
      <c r="W4119" s="4">
        <v>15.5</v>
      </c>
      <c r="X4119" s="4">
        <v>10.791</v>
      </c>
      <c r="Y4119" s="4">
        <v>5.1760000000000002</v>
      </c>
      <c r="Z4119" s="4">
        <v>1.859</v>
      </c>
      <c r="AA4119" s="4">
        <v>0.33800000000000002</v>
      </c>
    </row>
    <row r="4120" spans="1:27" s="6" customFormat="1" x14ac:dyDescent="0.3">
      <c r="A4120" s="40">
        <v>4119</v>
      </c>
      <c r="B4120" s="18" t="s">
        <v>323</v>
      </c>
      <c r="C4120" s="43" t="s">
        <v>273</v>
      </c>
      <c r="D4120" s="41"/>
      <c r="E4120" s="41">
        <v>242</v>
      </c>
      <c r="F4120" s="41">
        <v>2085</v>
      </c>
      <c r="G4120" s="4">
        <v>23.68</v>
      </c>
      <c r="H4120" s="4">
        <v>24.501999999999999</v>
      </c>
      <c r="I4120" s="4">
        <v>25.501000000000001</v>
      </c>
      <c r="J4120" s="4">
        <v>26.175000000000001</v>
      </c>
      <c r="K4120" s="4">
        <v>26.295999999999999</v>
      </c>
      <c r="L4120" s="4">
        <v>26.266999999999999</v>
      </c>
      <c r="M4120" s="4">
        <v>26.443000000000001</v>
      </c>
      <c r="N4120" s="4">
        <v>26.888999999999999</v>
      </c>
      <c r="O4120" s="4">
        <v>27.440999999999999</v>
      </c>
      <c r="P4120" s="4">
        <v>27.917000000000002</v>
      </c>
      <c r="Q4120" s="4">
        <v>28.067</v>
      </c>
      <c r="R4120" s="4">
        <v>27.751999999999999</v>
      </c>
      <c r="S4120" s="4">
        <v>27.463999999999999</v>
      </c>
      <c r="T4120" s="4">
        <v>27.42</v>
      </c>
      <c r="U4120" s="4">
        <v>26.821000000000002</v>
      </c>
      <c r="V4120" s="4">
        <v>23.619</v>
      </c>
      <c r="W4120" s="4">
        <v>16.669</v>
      </c>
      <c r="X4120" s="4">
        <v>10.738</v>
      </c>
      <c r="Y4120" s="4">
        <v>5.8220000000000001</v>
      </c>
      <c r="Z4120" s="4">
        <v>1.972</v>
      </c>
      <c r="AA4120" s="4">
        <v>0.44500000000000001</v>
      </c>
    </row>
    <row r="4121" spans="1:27" s="6" customFormat="1" x14ac:dyDescent="0.3">
      <c r="A4121" s="40">
        <v>4120</v>
      </c>
      <c r="B4121" s="18" t="s">
        <v>323</v>
      </c>
      <c r="C4121" s="43" t="s">
        <v>273</v>
      </c>
      <c r="D4121" s="41"/>
      <c r="E4121" s="41">
        <v>242</v>
      </c>
      <c r="F4121" s="41">
        <v>2090</v>
      </c>
      <c r="G4121" s="4">
        <v>22.585999999999999</v>
      </c>
      <c r="H4121" s="4">
        <v>23.39</v>
      </c>
      <c r="I4121" s="4">
        <v>24.344999999999999</v>
      </c>
      <c r="J4121" s="4">
        <v>25.103000000000002</v>
      </c>
      <c r="K4121" s="4">
        <v>25.259</v>
      </c>
      <c r="L4121" s="4">
        <v>25.138999999999999</v>
      </c>
      <c r="M4121" s="4">
        <v>25.248999999999999</v>
      </c>
      <c r="N4121" s="4">
        <v>25.66</v>
      </c>
      <c r="O4121" s="4">
        <v>26.283999999999999</v>
      </c>
      <c r="P4121" s="4">
        <v>26.925000000000001</v>
      </c>
      <c r="Q4121" s="4">
        <v>27.402999999999999</v>
      </c>
      <c r="R4121" s="4">
        <v>27.477</v>
      </c>
      <c r="S4121" s="4">
        <v>26.997</v>
      </c>
      <c r="T4121" s="4">
        <v>26.350999999999999</v>
      </c>
      <c r="U4121" s="4">
        <v>25.643000000000001</v>
      </c>
      <c r="V4121" s="4">
        <v>23.954000000000001</v>
      </c>
      <c r="W4121" s="4">
        <v>19.379000000000001</v>
      </c>
      <c r="X4121" s="4">
        <v>11.753</v>
      </c>
      <c r="Y4121" s="4">
        <v>5.9459999999999997</v>
      </c>
      <c r="Z4121" s="4">
        <v>2.294</v>
      </c>
      <c r="AA4121" s="4">
        <v>0.50600000000000001</v>
      </c>
    </row>
    <row r="4122" spans="1:27" s="6" customFormat="1" x14ac:dyDescent="0.3">
      <c r="A4122" s="40">
        <v>4121</v>
      </c>
      <c r="B4122" s="18" t="s">
        <v>323</v>
      </c>
      <c r="C4122" s="43" t="s">
        <v>273</v>
      </c>
      <c r="D4122" s="41"/>
      <c r="E4122" s="41">
        <v>242</v>
      </c>
      <c r="F4122" s="41">
        <v>2095</v>
      </c>
      <c r="G4122" s="4">
        <v>21.611000000000001</v>
      </c>
      <c r="H4122" s="4">
        <v>22.32</v>
      </c>
      <c r="I4122" s="4">
        <v>23.244</v>
      </c>
      <c r="J4122" s="4">
        <v>23.98</v>
      </c>
      <c r="K4122" s="4">
        <v>24.262</v>
      </c>
      <c r="L4122" s="4">
        <v>24.198</v>
      </c>
      <c r="M4122" s="4">
        <v>24.206</v>
      </c>
      <c r="N4122" s="4">
        <v>24.532</v>
      </c>
      <c r="O4122" s="4">
        <v>25.106000000000002</v>
      </c>
      <c r="P4122" s="4">
        <v>25.814</v>
      </c>
      <c r="Q4122" s="4">
        <v>26.457999999999998</v>
      </c>
      <c r="R4122" s="4">
        <v>26.863</v>
      </c>
      <c r="S4122" s="4">
        <v>26.779</v>
      </c>
      <c r="T4122" s="4">
        <v>25.975999999999999</v>
      </c>
      <c r="U4122" s="4">
        <v>24.748999999999999</v>
      </c>
      <c r="V4122" s="4">
        <v>23.055</v>
      </c>
      <c r="W4122" s="4">
        <v>19.87</v>
      </c>
      <c r="X4122" s="4">
        <v>13.901999999999999</v>
      </c>
      <c r="Y4122" s="4">
        <v>6.6740000000000004</v>
      </c>
      <c r="Z4122" s="4">
        <v>2.419</v>
      </c>
      <c r="AA4122" s="4">
        <v>0.60699999999999998</v>
      </c>
    </row>
    <row r="4123" spans="1:27" s="6" customFormat="1" x14ac:dyDescent="0.3">
      <c r="A4123" s="40">
        <v>4122</v>
      </c>
      <c r="B4123" s="18" t="s">
        <v>323</v>
      </c>
      <c r="C4123" s="43" t="s">
        <v>273</v>
      </c>
      <c r="D4123" s="41"/>
      <c r="E4123" s="41">
        <v>242</v>
      </c>
      <c r="F4123" s="41">
        <v>2100</v>
      </c>
      <c r="G4123" s="4">
        <v>20.745000000000001</v>
      </c>
      <c r="H4123" s="4">
        <v>21.367999999999999</v>
      </c>
      <c r="I4123" s="4">
        <v>22.187999999999999</v>
      </c>
      <c r="J4123" s="4">
        <v>22.911999999999999</v>
      </c>
      <c r="K4123" s="4">
        <v>23.216000000000001</v>
      </c>
      <c r="L4123" s="4">
        <v>23.298999999999999</v>
      </c>
      <c r="M4123" s="4">
        <v>23.35</v>
      </c>
      <c r="N4123" s="4">
        <v>23.553999999999998</v>
      </c>
      <c r="O4123" s="4">
        <v>24.030999999999999</v>
      </c>
      <c r="P4123" s="4">
        <v>24.681999999999999</v>
      </c>
      <c r="Q4123" s="4">
        <v>25.393000000000001</v>
      </c>
      <c r="R4123" s="4">
        <v>25.972999999999999</v>
      </c>
      <c r="S4123" s="4">
        <v>26.231999999999999</v>
      </c>
      <c r="T4123" s="4">
        <v>25.84</v>
      </c>
      <c r="U4123" s="4">
        <v>24.495000000000001</v>
      </c>
      <c r="V4123" s="4">
        <v>22.393999999999998</v>
      </c>
      <c r="W4123" s="4">
        <v>19.318000000000001</v>
      </c>
      <c r="X4123" s="4">
        <v>14.484</v>
      </c>
      <c r="Y4123" s="4">
        <v>8.0879999999999992</v>
      </c>
      <c r="Z4123" s="4">
        <v>2.806</v>
      </c>
      <c r="AA4123" s="4">
        <v>0.68</v>
      </c>
    </row>
    <row r="4124" spans="1:27" s="6" customFormat="1" x14ac:dyDescent="0.3">
      <c r="A4124" s="40">
        <v>4123</v>
      </c>
      <c r="B4124" s="18" t="s">
        <v>323</v>
      </c>
      <c r="C4124" s="43" t="s">
        <v>274</v>
      </c>
      <c r="D4124" s="41"/>
      <c r="E4124" s="41">
        <v>540</v>
      </c>
      <c r="F4124" s="41">
        <v>2015</v>
      </c>
      <c r="G4124" s="4">
        <v>10.382</v>
      </c>
      <c r="H4124" s="4">
        <v>9.7080000000000002</v>
      </c>
      <c r="I4124" s="4">
        <v>9.8089999999999993</v>
      </c>
      <c r="J4124" s="4">
        <v>10.279</v>
      </c>
      <c r="K4124" s="4">
        <v>10.978</v>
      </c>
      <c r="L4124" s="4">
        <v>9.8629999999999995</v>
      </c>
      <c r="M4124" s="4">
        <v>8.6530000000000005</v>
      </c>
      <c r="N4124" s="4">
        <v>9.0389999999999997</v>
      </c>
      <c r="O4124" s="4">
        <v>10.456</v>
      </c>
      <c r="P4124" s="4">
        <v>9.5329999999999995</v>
      </c>
      <c r="Q4124" s="4">
        <v>8.4160000000000004</v>
      </c>
      <c r="R4124" s="4">
        <v>7.0019999999999998</v>
      </c>
      <c r="S4124" s="4">
        <v>5.4420000000000002</v>
      </c>
      <c r="T4124" s="4">
        <v>4.4240000000000004</v>
      </c>
      <c r="U4124" s="4">
        <v>3.6739999999999999</v>
      </c>
      <c r="V4124" s="4">
        <v>2.633</v>
      </c>
      <c r="W4124" s="4">
        <v>1.6919999999999999</v>
      </c>
      <c r="X4124" s="4">
        <v>0.95699999999999996</v>
      </c>
      <c r="Y4124" s="4">
        <v>0.27900000000000003</v>
      </c>
      <c r="Z4124" s="4">
        <v>4.7E-2</v>
      </c>
      <c r="AA4124" s="4">
        <v>4.0000000000000001E-3</v>
      </c>
    </row>
    <row r="4125" spans="1:27" s="6" customFormat="1" x14ac:dyDescent="0.3">
      <c r="A4125" s="40">
        <v>4124</v>
      </c>
      <c r="B4125" s="18" t="s">
        <v>323</v>
      </c>
      <c r="C4125" s="43" t="s">
        <v>274</v>
      </c>
      <c r="D4125" s="41"/>
      <c r="E4125" s="41">
        <v>540</v>
      </c>
      <c r="F4125" s="41">
        <v>2020</v>
      </c>
      <c r="G4125" s="4">
        <v>10.585000000000001</v>
      </c>
      <c r="H4125" s="4">
        <v>10.44</v>
      </c>
      <c r="I4125" s="4">
        <v>9.76</v>
      </c>
      <c r="J4125" s="4">
        <v>10.093999999999999</v>
      </c>
      <c r="K4125" s="4">
        <v>10.795</v>
      </c>
      <c r="L4125" s="4">
        <v>11.468</v>
      </c>
      <c r="M4125" s="4">
        <v>10.228</v>
      </c>
      <c r="N4125" s="4">
        <v>8.8970000000000002</v>
      </c>
      <c r="O4125" s="4">
        <v>9.18</v>
      </c>
      <c r="P4125" s="4">
        <v>10.506</v>
      </c>
      <c r="Q4125" s="4">
        <v>9.5120000000000005</v>
      </c>
      <c r="R4125" s="4">
        <v>8.3309999999999995</v>
      </c>
      <c r="S4125" s="4">
        <v>6.8550000000000004</v>
      </c>
      <c r="T4125" s="4">
        <v>5.2249999999999996</v>
      </c>
      <c r="U4125" s="4">
        <v>4.0869999999999997</v>
      </c>
      <c r="V4125" s="4">
        <v>3.1659999999999999</v>
      </c>
      <c r="W4125" s="4">
        <v>2.0070000000000001</v>
      </c>
      <c r="X4125" s="4">
        <v>1.036</v>
      </c>
      <c r="Y4125" s="4">
        <v>0.42499999999999999</v>
      </c>
      <c r="Z4125" s="4">
        <v>0.08</v>
      </c>
      <c r="AA4125" s="4">
        <v>7.0000000000000001E-3</v>
      </c>
    </row>
    <row r="4126" spans="1:27" s="6" customFormat="1" x14ac:dyDescent="0.3">
      <c r="A4126" s="40">
        <v>4125</v>
      </c>
      <c r="B4126" s="18" t="s">
        <v>323</v>
      </c>
      <c r="C4126" s="43" t="s">
        <v>274</v>
      </c>
      <c r="D4126" s="41"/>
      <c r="E4126" s="41">
        <v>540</v>
      </c>
      <c r="F4126" s="41">
        <v>2025</v>
      </c>
      <c r="G4126" s="4">
        <v>10.699</v>
      </c>
      <c r="H4126" s="4">
        <v>10.646000000000001</v>
      </c>
      <c r="I4126" s="4">
        <v>10.493</v>
      </c>
      <c r="J4126" s="4">
        <v>10.047000000000001</v>
      </c>
      <c r="K4126" s="4">
        <v>10.613</v>
      </c>
      <c r="L4126" s="4">
        <v>11.288</v>
      </c>
      <c r="M4126" s="4">
        <v>11.832000000000001</v>
      </c>
      <c r="N4126" s="4">
        <v>10.468999999999999</v>
      </c>
      <c r="O4126" s="4">
        <v>9.0399999999999991</v>
      </c>
      <c r="P4126" s="4">
        <v>9.2430000000000003</v>
      </c>
      <c r="Q4126" s="4">
        <v>10.484999999999999</v>
      </c>
      <c r="R4126" s="4">
        <v>9.423</v>
      </c>
      <c r="S4126" s="4">
        <v>8.1690000000000005</v>
      </c>
      <c r="T4126" s="4">
        <v>6.601</v>
      </c>
      <c r="U4126" s="4">
        <v>4.8559999999999999</v>
      </c>
      <c r="V4126" s="4">
        <v>3.5619999999999998</v>
      </c>
      <c r="W4126" s="4">
        <v>2.4569999999999999</v>
      </c>
      <c r="X4126" s="4">
        <v>1.2669999999999999</v>
      </c>
      <c r="Y4126" s="4">
        <v>0.48199999999999998</v>
      </c>
      <c r="Z4126" s="4">
        <v>0.129</v>
      </c>
      <c r="AA4126" s="4">
        <v>1.4E-2</v>
      </c>
    </row>
    <row r="4127" spans="1:27" s="6" customFormat="1" x14ac:dyDescent="0.3">
      <c r="A4127" s="40">
        <v>4126</v>
      </c>
      <c r="B4127" s="18" t="s">
        <v>323</v>
      </c>
      <c r="C4127" s="43" t="s">
        <v>274</v>
      </c>
      <c r="D4127" s="41"/>
      <c r="E4127" s="41">
        <v>540</v>
      </c>
      <c r="F4127" s="41">
        <v>2030</v>
      </c>
      <c r="G4127" s="4">
        <v>10.779</v>
      </c>
      <c r="H4127" s="4">
        <v>10.759</v>
      </c>
      <c r="I4127" s="4">
        <v>10.696999999999999</v>
      </c>
      <c r="J4127" s="4">
        <v>10.779</v>
      </c>
      <c r="K4127" s="4">
        <v>10.564</v>
      </c>
      <c r="L4127" s="4">
        <v>11.106999999999999</v>
      </c>
      <c r="M4127" s="4">
        <v>11.653</v>
      </c>
      <c r="N4127" s="4">
        <v>12.07</v>
      </c>
      <c r="O4127" s="4">
        <v>10.61</v>
      </c>
      <c r="P4127" s="4">
        <v>9.1120000000000001</v>
      </c>
      <c r="Q4127" s="4">
        <v>9.2409999999999997</v>
      </c>
      <c r="R4127" s="4">
        <v>10.395</v>
      </c>
      <c r="S4127" s="4">
        <v>9.2550000000000008</v>
      </c>
      <c r="T4127" s="4">
        <v>7.8890000000000002</v>
      </c>
      <c r="U4127" s="4">
        <v>6.1689999999999996</v>
      </c>
      <c r="V4127" s="4">
        <v>4.2729999999999997</v>
      </c>
      <c r="W4127" s="4">
        <v>2.8109999999999999</v>
      </c>
      <c r="X4127" s="4">
        <v>1.5960000000000001</v>
      </c>
      <c r="Y4127" s="4">
        <v>0.61499999999999999</v>
      </c>
      <c r="Z4127" s="4">
        <v>0.156</v>
      </c>
      <c r="AA4127" s="4">
        <v>2.4E-2</v>
      </c>
    </row>
    <row r="4128" spans="1:27" s="6" customFormat="1" x14ac:dyDescent="0.3">
      <c r="A4128" s="40">
        <v>4127</v>
      </c>
      <c r="B4128" s="18" t="s">
        <v>323</v>
      </c>
      <c r="C4128" s="43" t="s">
        <v>274</v>
      </c>
      <c r="D4128" s="41"/>
      <c r="E4128" s="41">
        <v>540</v>
      </c>
      <c r="F4128" s="41">
        <v>2035</v>
      </c>
      <c r="G4128" s="4">
        <v>10.79</v>
      </c>
      <c r="H4128" s="4">
        <v>10.840999999999999</v>
      </c>
      <c r="I4128" s="4">
        <v>10.811999999999999</v>
      </c>
      <c r="J4128" s="4">
        <v>10.986000000000001</v>
      </c>
      <c r="K4128" s="4">
        <v>11.298</v>
      </c>
      <c r="L4128" s="4">
        <v>11.061</v>
      </c>
      <c r="M4128" s="4">
        <v>11.475</v>
      </c>
      <c r="N4128" s="4">
        <v>11.895</v>
      </c>
      <c r="O4128" s="4">
        <v>12.211</v>
      </c>
      <c r="P4128" s="4">
        <v>10.677</v>
      </c>
      <c r="Q4128" s="4">
        <v>9.1159999999999997</v>
      </c>
      <c r="R4128" s="4">
        <v>9.18</v>
      </c>
      <c r="S4128" s="4">
        <v>10.223000000000001</v>
      </c>
      <c r="T4128" s="4">
        <v>8.9640000000000004</v>
      </c>
      <c r="U4128" s="4">
        <v>7.41</v>
      </c>
      <c r="V4128" s="4">
        <v>5.4779999999999998</v>
      </c>
      <c r="W4128" s="4">
        <v>3.4249999999999998</v>
      </c>
      <c r="X4128" s="4">
        <v>1.8740000000000001</v>
      </c>
      <c r="Y4128" s="4">
        <v>0.80700000000000005</v>
      </c>
      <c r="Z4128" s="4">
        <v>0.21099999999999999</v>
      </c>
      <c r="AA4128" s="4">
        <v>3.2000000000000001E-2</v>
      </c>
    </row>
    <row r="4129" spans="1:27" s="6" customFormat="1" x14ac:dyDescent="0.3">
      <c r="A4129" s="40">
        <v>4128</v>
      </c>
      <c r="B4129" s="18" t="s">
        <v>323</v>
      </c>
      <c r="C4129" s="43" t="s">
        <v>274</v>
      </c>
      <c r="D4129" s="41"/>
      <c r="E4129" s="41">
        <v>540</v>
      </c>
      <c r="F4129" s="41">
        <v>2040</v>
      </c>
      <c r="G4129" s="4">
        <v>10.753</v>
      </c>
      <c r="H4129" s="4">
        <v>10.853999999999999</v>
      </c>
      <c r="I4129" s="4">
        <v>10.894</v>
      </c>
      <c r="J4129" s="4">
        <v>11.1</v>
      </c>
      <c r="K4129" s="4">
        <v>11.505000000000001</v>
      </c>
      <c r="L4129" s="4">
        <v>11.794</v>
      </c>
      <c r="M4129" s="4">
        <v>11.430999999999999</v>
      </c>
      <c r="N4129" s="4">
        <v>11.72</v>
      </c>
      <c r="O4129" s="4">
        <v>12.04</v>
      </c>
      <c r="P4129" s="4">
        <v>12.273</v>
      </c>
      <c r="Q4129" s="4">
        <v>10.677</v>
      </c>
      <c r="R4129" s="4">
        <v>9.0660000000000007</v>
      </c>
      <c r="S4129" s="4">
        <v>9.048</v>
      </c>
      <c r="T4129" s="4">
        <v>9.9280000000000008</v>
      </c>
      <c r="U4129" s="4">
        <v>8.4580000000000002</v>
      </c>
      <c r="V4129" s="4">
        <v>6.633</v>
      </c>
      <c r="W4129" s="4">
        <v>4.4489999999999998</v>
      </c>
      <c r="X4129" s="4">
        <v>2.3380000000000001</v>
      </c>
      <c r="Y4129" s="4">
        <v>0.98099999999999998</v>
      </c>
      <c r="Z4129" s="4">
        <v>0.28899999999999998</v>
      </c>
      <c r="AA4129" s="4">
        <v>4.5999999999999999E-2</v>
      </c>
    </row>
    <row r="4130" spans="1:27" s="6" customFormat="1" x14ac:dyDescent="0.3">
      <c r="A4130" s="40">
        <v>4129</v>
      </c>
      <c r="B4130" s="18" t="s">
        <v>323</v>
      </c>
      <c r="C4130" s="43" t="s">
        <v>274</v>
      </c>
      <c r="D4130" s="41"/>
      <c r="E4130" s="41">
        <v>540</v>
      </c>
      <c r="F4130" s="41">
        <v>2045</v>
      </c>
      <c r="G4130" s="4">
        <v>10.768000000000001</v>
      </c>
      <c r="H4130" s="4">
        <v>10.817</v>
      </c>
      <c r="I4130" s="4">
        <v>10.906000000000001</v>
      </c>
      <c r="J4130" s="4">
        <v>11.183</v>
      </c>
      <c r="K4130" s="4">
        <v>11.621</v>
      </c>
      <c r="L4130" s="4">
        <v>12.000999999999999</v>
      </c>
      <c r="M4130" s="4">
        <v>12.164</v>
      </c>
      <c r="N4130" s="4">
        <v>11.679</v>
      </c>
      <c r="O4130" s="4">
        <v>11.868</v>
      </c>
      <c r="P4130" s="4">
        <v>12.109</v>
      </c>
      <c r="Q4130" s="4">
        <v>12.269</v>
      </c>
      <c r="R4130" s="4">
        <v>10.618</v>
      </c>
      <c r="S4130" s="4">
        <v>8.9510000000000005</v>
      </c>
      <c r="T4130" s="4">
        <v>8.81</v>
      </c>
      <c r="U4130" s="4">
        <v>9.407</v>
      </c>
      <c r="V4130" s="4">
        <v>7.6310000000000002</v>
      </c>
      <c r="W4130" s="4">
        <v>5.4580000000000002</v>
      </c>
      <c r="X4130" s="4">
        <v>3.1059999999999999</v>
      </c>
      <c r="Y4130" s="4">
        <v>1.2649999999999999</v>
      </c>
      <c r="Z4130" s="4">
        <v>0.36899999999999999</v>
      </c>
      <c r="AA4130" s="4">
        <v>6.7000000000000004E-2</v>
      </c>
    </row>
    <row r="4131" spans="1:27" s="6" customFormat="1" x14ac:dyDescent="0.3">
      <c r="A4131" s="40">
        <v>4130</v>
      </c>
      <c r="B4131" s="18" t="s">
        <v>323</v>
      </c>
      <c r="C4131" s="43" t="s">
        <v>274</v>
      </c>
      <c r="D4131" s="41"/>
      <c r="E4131" s="41">
        <v>540</v>
      </c>
      <c r="F4131" s="41">
        <v>2050</v>
      </c>
      <c r="G4131" s="4">
        <v>10.859</v>
      </c>
      <c r="H4131" s="4">
        <v>10.833</v>
      </c>
      <c r="I4131" s="4">
        <v>10.871</v>
      </c>
      <c r="J4131" s="4">
        <v>11.196999999999999</v>
      </c>
      <c r="K4131" s="4">
        <v>11.705</v>
      </c>
      <c r="L4131" s="4">
        <v>12.119</v>
      </c>
      <c r="M4131" s="4">
        <v>12.374000000000001</v>
      </c>
      <c r="N4131" s="4">
        <v>12.41</v>
      </c>
      <c r="O4131" s="4">
        <v>11.829000000000001</v>
      </c>
      <c r="P4131" s="4">
        <v>11.942</v>
      </c>
      <c r="Q4131" s="4">
        <v>12.113</v>
      </c>
      <c r="R4131" s="4">
        <v>12.205</v>
      </c>
      <c r="S4131" s="4">
        <v>10.49</v>
      </c>
      <c r="T4131" s="4">
        <v>8.7370000000000001</v>
      </c>
      <c r="U4131" s="4">
        <v>8.3859999999999992</v>
      </c>
      <c r="V4131" s="4">
        <v>8.5459999999999994</v>
      </c>
      <c r="W4131" s="4">
        <v>6.3520000000000003</v>
      </c>
      <c r="X4131" s="4">
        <v>3.8879999999999999</v>
      </c>
      <c r="Y4131" s="4">
        <v>1.7330000000000001</v>
      </c>
      <c r="Z4131" s="4">
        <v>0.498</v>
      </c>
      <c r="AA4131" s="4">
        <v>9.1999999999999998E-2</v>
      </c>
    </row>
    <row r="4132" spans="1:27" s="6" customFormat="1" x14ac:dyDescent="0.3">
      <c r="A4132" s="40">
        <v>4131</v>
      </c>
      <c r="B4132" s="18" t="s">
        <v>323</v>
      </c>
      <c r="C4132" s="43" t="s">
        <v>274</v>
      </c>
      <c r="D4132" s="41"/>
      <c r="E4132" s="41">
        <v>540</v>
      </c>
      <c r="F4132" s="41">
        <v>2055</v>
      </c>
      <c r="G4132" s="4">
        <v>10.946999999999999</v>
      </c>
      <c r="H4132" s="4">
        <v>10.92</v>
      </c>
      <c r="I4132" s="4">
        <v>10.882999999999999</v>
      </c>
      <c r="J4132" s="4">
        <v>11.147</v>
      </c>
      <c r="K4132" s="4">
        <v>11.693</v>
      </c>
      <c r="L4132" s="4">
        <v>12.178000000000001</v>
      </c>
      <c r="M4132" s="4">
        <v>12.471</v>
      </c>
      <c r="N4132" s="4">
        <v>12.609</v>
      </c>
      <c r="O4132" s="4">
        <v>12.553000000000001</v>
      </c>
      <c r="P4132" s="4">
        <v>11.901</v>
      </c>
      <c r="Q4132" s="4">
        <v>11.948</v>
      </c>
      <c r="R4132" s="4">
        <v>12.055</v>
      </c>
      <c r="S4132" s="4">
        <v>12.066000000000001</v>
      </c>
      <c r="T4132" s="4">
        <v>10.256</v>
      </c>
      <c r="U4132" s="4">
        <v>8.3469999999999995</v>
      </c>
      <c r="V4132" s="4">
        <v>7.6689999999999996</v>
      </c>
      <c r="W4132" s="4">
        <v>7.1980000000000004</v>
      </c>
      <c r="X4132" s="4">
        <v>4.6139999999999999</v>
      </c>
      <c r="Y4132" s="4">
        <v>2.2360000000000002</v>
      </c>
      <c r="Z4132" s="4">
        <v>0.71</v>
      </c>
      <c r="AA4132" s="4">
        <v>0.13</v>
      </c>
    </row>
    <row r="4133" spans="1:27" s="6" customFormat="1" x14ac:dyDescent="0.3">
      <c r="A4133" s="40">
        <v>4132</v>
      </c>
      <c r="B4133" s="18" t="s">
        <v>323</v>
      </c>
      <c r="C4133" s="43" t="s">
        <v>274</v>
      </c>
      <c r="D4133" s="41"/>
      <c r="E4133" s="41">
        <v>540</v>
      </c>
      <c r="F4133" s="41">
        <v>2060</v>
      </c>
      <c r="G4133" s="4">
        <v>10.986000000000001</v>
      </c>
      <c r="H4133" s="4">
        <v>11.005000000000001</v>
      </c>
      <c r="I4133" s="4">
        <v>10.968999999999999</v>
      </c>
      <c r="J4133" s="4">
        <v>11.147</v>
      </c>
      <c r="K4133" s="4">
        <v>11.618</v>
      </c>
      <c r="L4133" s="4">
        <v>12.141</v>
      </c>
      <c r="M4133" s="4">
        <v>12.513999999999999</v>
      </c>
      <c r="N4133" s="4">
        <v>12.696</v>
      </c>
      <c r="O4133" s="4">
        <v>12.744999999999999</v>
      </c>
      <c r="P4133" s="4">
        <v>12.621</v>
      </c>
      <c r="Q4133" s="4">
        <v>11.91</v>
      </c>
      <c r="R4133" s="4">
        <v>11.901</v>
      </c>
      <c r="S4133" s="4">
        <v>11.933</v>
      </c>
      <c r="T4133" s="4">
        <v>11.814</v>
      </c>
      <c r="U4133" s="4">
        <v>9.8290000000000006</v>
      </c>
      <c r="V4133" s="4">
        <v>7.68</v>
      </c>
      <c r="W4133" s="4">
        <v>6.53</v>
      </c>
      <c r="X4133" s="4">
        <v>5.3220000000000001</v>
      </c>
      <c r="Y4133" s="4">
        <v>2.73</v>
      </c>
      <c r="Z4133" s="4">
        <v>0.95299999999999996</v>
      </c>
      <c r="AA4133" s="4">
        <v>0.19400000000000001</v>
      </c>
    </row>
    <row r="4134" spans="1:27" s="6" customFormat="1" x14ac:dyDescent="0.3">
      <c r="A4134" s="40">
        <v>4133</v>
      </c>
      <c r="B4134" s="18" t="s">
        <v>323</v>
      </c>
      <c r="C4134" s="43" t="s">
        <v>274</v>
      </c>
      <c r="D4134" s="41"/>
      <c r="E4134" s="41">
        <v>540</v>
      </c>
      <c r="F4134" s="41">
        <v>2065</v>
      </c>
      <c r="G4134" s="4">
        <v>10.952999999999999</v>
      </c>
      <c r="H4134" s="4">
        <v>11.041</v>
      </c>
      <c r="I4134" s="4">
        <v>11.051</v>
      </c>
      <c r="J4134" s="4">
        <v>11.215999999999999</v>
      </c>
      <c r="K4134" s="4">
        <v>11.589</v>
      </c>
      <c r="L4134" s="4">
        <v>12.042</v>
      </c>
      <c r="M4134" s="4">
        <v>12.458</v>
      </c>
      <c r="N4134" s="4">
        <v>12.725</v>
      </c>
      <c r="O4134" s="4">
        <v>12.824999999999999</v>
      </c>
      <c r="P4134" s="4">
        <v>12.808999999999999</v>
      </c>
      <c r="Q4134" s="4">
        <v>12.627000000000001</v>
      </c>
      <c r="R4134" s="4">
        <v>11.866</v>
      </c>
      <c r="S4134" s="4">
        <v>11.791</v>
      </c>
      <c r="T4134" s="4">
        <v>11.705</v>
      </c>
      <c r="U4134" s="4">
        <v>11.356</v>
      </c>
      <c r="V4134" s="4">
        <v>9.093</v>
      </c>
      <c r="W4134" s="4">
        <v>6.6040000000000001</v>
      </c>
      <c r="X4134" s="4">
        <v>4.9109999999999996</v>
      </c>
      <c r="Y4134" s="4">
        <v>3.234</v>
      </c>
      <c r="Z4134" s="4">
        <v>1.21</v>
      </c>
      <c r="AA4134" s="4">
        <v>0.27700000000000002</v>
      </c>
    </row>
    <row r="4135" spans="1:27" s="6" customFormat="1" x14ac:dyDescent="0.3">
      <c r="A4135" s="40">
        <v>4134</v>
      </c>
      <c r="B4135" s="18" t="s">
        <v>323</v>
      </c>
      <c r="C4135" s="43" t="s">
        <v>274</v>
      </c>
      <c r="D4135" s="41"/>
      <c r="E4135" s="41">
        <v>540</v>
      </c>
      <c r="F4135" s="41">
        <v>2070</v>
      </c>
      <c r="G4135" s="4">
        <v>10.896000000000001</v>
      </c>
      <c r="H4135" s="4">
        <v>11.003</v>
      </c>
      <c r="I4135" s="4">
        <v>11.084</v>
      </c>
      <c r="J4135" s="4">
        <v>11.282999999999999</v>
      </c>
      <c r="K4135" s="4">
        <v>11.635999999999999</v>
      </c>
      <c r="L4135" s="4">
        <v>11.988</v>
      </c>
      <c r="M4135" s="4">
        <v>12.340999999999999</v>
      </c>
      <c r="N4135" s="4">
        <v>12.657999999999999</v>
      </c>
      <c r="O4135" s="4">
        <v>12.846</v>
      </c>
      <c r="P4135" s="4">
        <v>12.885999999999999</v>
      </c>
      <c r="Q4135" s="4">
        <v>12.816000000000001</v>
      </c>
      <c r="R4135" s="4">
        <v>12.583</v>
      </c>
      <c r="S4135" s="4">
        <v>11.766999999999999</v>
      </c>
      <c r="T4135" s="4">
        <v>11.583</v>
      </c>
      <c r="U4135" s="4">
        <v>11.284000000000001</v>
      </c>
      <c r="V4135" s="4">
        <v>10.561999999999999</v>
      </c>
      <c r="W4135" s="4">
        <v>7.8940000000000001</v>
      </c>
      <c r="X4135" s="4">
        <v>5.048</v>
      </c>
      <c r="Y4135" s="4">
        <v>3.06</v>
      </c>
      <c r="Z4135" s="4">
        <v>1.4850000000000001</v>
      </c>
      <c r="AA4135" s="4">
        <v>0.375</v>
      </c>
    </row>
    <row r="4136" spans="1:27" s="6" customFormat="1" x14ac:dyDescent="0.3">
      <c r="A4136" s="40">
        <v>4135</v>
      </c>
      <c r="B4136" s="18" t="s">
        <v>323</v>
      </c>
      <c r="C4136" s="43" t="s">
        <v>274</v>
      </c>
      <c r="D4136" s="41"/>
      <c r="E4136" s="41">
        <v>540</v>
      </c>
      <c r="F4136" s="41">
        <v>2075</v>
      </c>
      <c r="G4136" s="4">
        <v>10.85</v>
      </c>
      <c r="H4136" s="4">
        <v>10.946</v>
      </c>
      <c r="I4136" s="4">
        <v>11.044</v>
      </c>
      <c r="J4136" s="4">
        <v>11.302</v>
      </c>
      <c r="K4136" s="4">
        <v>11.675000000000001</v>
      </c>
      <c r="L4136" s="4">
        <v>12.009</v>
      </c>
      <c r="M4136" s="4">
        <v>12.27</v>
      </c>
      <c r="N4136" s="4">
        <v>12.528</v>
      </c>
      <c r="O4136" s="4">
        <v>12.772</v>
      </c>
      <c r="P4136" s="4">
        <v>12.904</v>
      </c>
      <c r="Q4136" s="4">
        <v>12.894</v>
      </c>
      <c r="R4136" s="4">
        <v>12.776</v>
      </c>
      <c r="S4136" s="4">
        <v>12.484999999999999</v>
      </c>
      <c r="T4136" s="4">
        <v>11.579000000000001</v>
      </c>
      <c r="U4136" s="4">
        <v>11.198</v>
      </c>
      <c r="V4136" s="4">
        <v>10.548999999999999</v>
      </c>
      <c r="W4136" s="4">
        <v>9.2509999999999994</v>
      </c>
      <c r="X4136" s="4">
        <v>6.13</v>
      </c>
      <c r="Y4136" s="4">
        <v>3.2240000000000002</v>
      </c>
      <c r="Z4136" s="4">
        <v>1.458</v>
      </c>
      <c r="AA4136" s="4">
        <v>0.49</v>
      </c>
    </row>
    <row r="4137" spans="1:27" s="6" customFormat="1" x14ac:dyDescent="0.3">
      <c r="A4137" s="40">
        <v>4136</v>
      </c>
      <c r="B4137" s="18" t="s">
        <v>323</v>
      </c>
      <c r="C4137" s="43" t="s">
        <v>274</v>
      </c>
      <c r="D4137" s="41"/>
      <c r="E4137" s="41">
        <v>540</v>
      </c>
      <c r="F4137" s="41">
        <v>2080</v>
      </c>
      <c r="G4137" s="4">
        <v>10.821</v>
      </c>
      <c r="H4137" s="4">
        <v>10.896000000000001</v>
      </c>
      <c r="I4137" s="4">
        <v>10.983000000000001</v>
      </c>
      <c r="J4137" s="4">
        <v>11.247999999999999</v>
      </c>
      <c r="K4137" s="4">
        <v>11.667999999999999</v>
      </c>
      <c r="L4137" s="4">
        <v>12.026</v>
      </c>
      <c r="M4137" s="4">
        <v>12.272</v>
      </c>
      <c r="N4137" s="4">
        <v>12.446</v>
      </c>
      <c r="O4137" s="4">
        <v>12.637</v>
      </c>
      <c r="P4137" s="4">
        <v>12.827</v>
      </c>
      <c r="Q4137" s="4">
        <v>12.913</v>
      </c>
      <c r="R4137" s="4">
        <v>12.859</v>
      </c>
      <c r="S4137" s="4">
        <v>12.685</v>
      </c>
      <c r="T4137" s="4">
        <v>12.301</v>
      </c>
      <c r="U4137" s="4">
        <v>11.223000000000001</v>
      </c>
      <c r="V4137" s="4">
        <v>10.518000000000001</v>
      </c>
      <c r="W4137" s="4">
        <v>9.3170000000000002</v>
      </c>
      <c r="X4137" s="4">
        <v>7.2889999999999997</v>
      </c>
      <c r="Y4137" s="4">
        <v>4.008</v>
      </c>
      <c r="Z4137" s="4">
        <v>1.59</v>
      </c>
      <c r="AA4137" s="4">
        <v>0.53400000000000003</v>
      </c>
    </row>
    <row r="4138" spans="1:27" s="6" customFormat="1" x14ac:dyDescent="0.3">
      <c r="A4138" s="40">
        <v>4137</v>
      </c>
      <c r="B4138" s="18" t="s">
        <v>323</v>
      </c>
      <c r="C4138" s="43" t="s">
        <v>274</v>
      </c>
      <c r="D4138" s="41"/>
      <c r="E4138" s="41">
        <v>540</v>
      </c>
      <c r="F4138" s="41">
        <v>2085</v>
      </c>
      <c r="G4138" s="4">
        <v>10.794</v>
      </c>
      <c r="H4138" s="4">
        <v>10.864000000000001</v>
      </c>
      <c r="I4138" s="4">
        <v>10.933</v>
      </c>
      <c r="J4138" s="4">
        <v>11.170999999999999</v>
      </c>
      <c r="K4138" s="4">
        <v>11.587</v>
      </c>
      <c r="L4138" s="4">
        <v>11.994999999999999</v>
      </c>
      <c r="M4138" s="4">
        <v>12.27</v>
      </c>
      <c r="N4138" s="4">
        <v>12.433999999999999</v>
      </c>
      <c r="O4138" s="4">
        <v>12.545999999999999</v>
      </c>
      <c r="P4138" s="4">
        <v>12.689</v>
      </c>
      <c r="Q4138" s="4">
        <v>12.837</v>
      </c>
      <c r="R4138" s="4">
        <v>12.88</v>
      </c>
      <c r="S4138" s="4">
        <v>12.773999999999999</v>
      </c>
      <c r="T4138" s="4">
        <v>12.512</v>
      </c>
      <c r="U4138" s="4">
        <v>11.951000000000001</v>
      </c>
      <c r="V4138" s="4">
        <v>10.586</v>
      </c>
      <c r="W4138" s="4">
        <v>9.3640000000000008</v>
      </c>
      <c r="X4138" s="4">
        <v>7.4450000000000003</v>
      </c>
      <c r="Y4138" s="4">
        <v>4.8730000000000002</v>
      </c>
      <c r="Z4138" s="4">
        <v>2.0430000000000001</v>
      </c>
      <c r="AA4138" s="4">
        <v>0.60499999999999998</v>
      </c>
    </row>
    <row r="4139" spans="1:27" s="6" customFormat="1" x14ac:dyDescent="0.3">
      <c r="A4139" s="40">
        <v>4138</v>
      </c>
      <c r="B4139" s="18" t="s">
        <v>323</v>
      </c>
      <c r="C4139" s="43" t="s">
        <v>274</v>
      </c>
      <c r="D4139" s="41"/>
      <c r="E4139" s="41">
        <v>540</v>
      </c>
      <c r="F4139" s="41">
        <v>2090</v>
      </c>
      <c r="G4139" s="4">
        <v>10.746</v>
      </c>
      <c r="H4139" s="4">
        <v>10.833</v>
      </c>
      <c r="I4139" s="4">
        <v>10.896000000000001</v>
      </c>
      <c r="J4139" s="4">
        <v>11.106999999999999</v>
      </c>
      <c r="K4139" s="4">
        <v>11.486000000000001</v>
      </c>
      <c r="L4139" s="4">
        <v>11.885999999999999</v>
      </c>
      <c r="M4139" s="4">
        <v>12.218999999999999</v>
      </c>
      <c r="N4139" s="4">
        <v>12.42</v>
      </c>
      <c r="O4139" s="4">
        <v>12.528</v>
      </c>
      <c r="P4139" s="4">
        <v>12.593999999999999</v>
      </c>
      <c r="Q4139" s="4">
        <v>12.696999999999999</v>
      </c>
      <c r="R4139" s="4">
        <v>12.808</v>
      </c>
      <c r="S4139" s="4">
        <v>12.803000000000001</v>
      </c>
      <c r="T4139" s="4">
        <v>12.615</v>
      </c>
      <c r="U4139" s="4">
        <v>12.183</v>
      </c>
      <c r="V4139" s="4">
        <v>11.321</v>
      </c>
      <c r="W4139" s="4">
        <v>9.4979999999999993</v>
      </c>
      <c r="X4139" s="4">
        <v>7.5830000000000002</v>
      </c>
      <c r="Y4139" s="4">
        <v>5.0839999999999996</v>
      </c>
      <c r="Z4139" s="4">
        <v>2.5649999999999999</v>
      </c>
      <c r="AA4139" s="4">
        <v>0.78400000000000003</v>
      </c>
    </row>
    <row r="4140" spans="1:27" s="6" customFormat="1" x14ac:dyDescent="0.3">
      <c r="A4140" s="40">
        <v>4139</v>
      </c>
      <c r="B4140" s="18" t="s">
        <v>323</v>
      </c>
      <c r="C4140" s="43" t="s">
        <v>274</v>
      </c>
      <c r="D4140" s="41"/>
      <c r="E4140" s="41">
        <v>540</v>
      </c>
      <c r="F4140" s="41">
        <v>2095</v>
      </c>
      <c r="G4140" s="4">
        <v>10.676</v>
      </c>
      <c r="H4140" s="4">
        <v>10.784000000000001</v>
      </c>
      <c r="I4140" s="4">
        <v>10.864000000000001</v>
      </c>
      <c r="J4140" s="4">
        <v>11.055</v>
      </c>
      <c r="K4140" s="4">
        <v>11.394</v>
      </c>
      <c r="L4140" s="4">
        <v>11.760999999999999</v>
      </c>
      <c r="M4140" s="4">
        <v>12.093999999999999</v>
      </c>
      <c r="N4140" s="4">
        <v>12.356999999999999</v>
      </c>
      <c r="O4140" s="4">
        <v>12.504</v>
      </c>
      <c r="P4140" s="4">
        <v>12.571999999999999</v>
      </c>
      <c r="Q4140" s="4">
        <v>12.603</v>
      </c>
      <c r="R4140" s="4">
        <v>12.67</v>
      </c>
      <c r="S4140" s="4">
        <v>12.739000000000001</v>
      </c>
      <c r="T4140" s="4">
        <v>12.656000000000001</v>
      </c>
      <c r="U4140" s="4">
        <v>12.308999999999999</v>
      </c>
      <c r="V4140" s="4">
        <v>11.585000000000001</v>
      </c>
      <c r="W4140" s="4">
        <v>10.228999999999999</v>
      </c>
      <c r="X4140" s="4">
        <v>7.7869999999999999</v>
      </c>
      <c r="Y4140" s="4">
        <v>5.2839999999999998</v>
      </c>
      <c r="Z4140" s="4">
        <v>2.758</v>
      </c>
      <c r="AA4140" s="4">
        <v>1.0269999999999999</v>
      </c>
    </row>
    <row r="4141" spans="1:27" s="6" customFormat="1" x14ac:dyDescent="0.3">
      <c r="A4141" s="40">
        <v>4140</v>
      </c>
      <c r="B4141" s="18" t="s">
        <v>323</v>
      </c>
      <c r="C4141" s="43" t="s">
        <v>274</v>
      </c>
      <c r="D4141" s="41"/>
      <c r="E4141" s="41">
        <v>540</v>
      </c>
      <c r="F4141" s="41">
        <v>2100</v>
      </c>
      <c r="G4141" s="4">
        <v>10.587</v>
      </c>
      <c r="H4141" s="4">
        <v>10.708</v>
      </c>
      <c r="I4141" s="4">
        <v>10.811</v>
      </c>
      <c r="J4141" s="4">
        <v>11.009</v>
      </c>
      <c r="K4141" s="4">
        <v>11.318</v>
      </c>
      <c r="L4141" s="4">
        <v>11.644</v>
      </c>
      <c r="M4141" s="4">
        <v>11.948</v>
      </c>
      <c r="N4141" s="4">
        <v>12.22</v>
      </c>
      <c r="O4141" s="4">
        <v>12.435</v>
      </c>
      <c r="P4141" s="4">
        <v>12.544</v>
      </c>
      <c r="Q4141" s="4">
        <v>12.579000000000001</v>
      </c>
      <c r="R4141" s="4">
        <v>12.58</v>
      </c>
      <c r="S4141" s="4">
        <v>12.608000000000001</v>
      </c>
      <c r="T4141" s="4">
        <v>12.605</v>
      </c>
      <c r="U4141" s="4">
        <v>12.372999999999999</v>
      </c>
      <c r="V4141" s="4">
        <v>11.747</v>
      </c>
      <c r="W4141" s="4">
        <v>10.539</v>
      </c>
      <c r="X4141" s="4">
        <v>8.4879999999999995</v>
      </c>
      <c r="Y4141" s="4">
        <v>5.5350000000000001</v>
      </c>
      <c r="Z4141" s="4">
        <v>2.9529999999999998</v>
      </c>
      <c r="AA4141" s="4">
        <v>1.2030000000000001</v>
      </c>
    </row>
    <row r="4142" spans="1:27" s="6" customFormat="1" x14ac:dyDescent="0.3">
      <c r="A4142" s="40">
        <v>4141</v>
      </c>
      <c r="B4142" s="18" t="s">
        <v>323</v>
      </c>
      <c r="C4142" s="43" t="s">
        <v>275</v>
      </c>
      <c r="D4142" s="41"/>
      <c r="E4142" s="41">
        <v>598</v>
      </c>
      <c r="F4142" s="41">
        <v>2015</v>
      </c>
      <c r="G4142" s="4">
        <v>494.81</v>
      </c>
      <c r="H4142" s="4">
        <v>469.75099999999998</v>
      </c>
      <c r="I4142" s="4">
        <v>438.00200000000001</v>
      </c>
      <c r="J4142" s="4">
        <v>399.65300000000002</v>
      </c>
      <c r="K4142" s="4">
        <v>344.91300000000001</v>
      </c>
      <c r="L4142" s="4">
        <v>307.05</v>
      </c>
      <c r="M4142" s="4">
        <v>282.416</v>
      </c>
      <c r="N4142" s="4">
        <v>248.477</v>
      </c>
      <c r="O4142" s="4">
        <v>210.39</v>
      </c>
      <c r="P4142" s="4">
        <v>174.947</v>
      </c>
      <c r="Q4142" s="4">
        <v>144.80000000000001</v>
      </c>
      <c r="R4142" s="4">
        <v>117.898</v>
      </c>
      <c r="S4142" s="4">
        <v>93.486000000000004</v>
      </c>
      <c r="T4142" s="4">
        <v>64.341999999999999</v>
      </c>
      <c r="U4142" s="4">
        <v>44.198999999999998</v>
      </c>
      <c r="V4142" s="4">
        <v>28.922000000000001</v>
      </c>
      <c r="W4142" s="4">
        <v>16.283000000000001</v>
      </c>
      <c r="X4142" s="4">
        <v>7.3769999999999998</v>
      </c>
      <c r="Y4142" s="4">
        <v>2.5659999999999998</v>
      </c>
      <c r="Z4142" s="4">
        <v>0.625</v>
      </c>
      <c r="AA4142" s="4">
        <v>9.4E-2</v>
      </c>
    </row>
    <row r="4143" spans="1:27" s="6" customFormat="1" x14ac:dyDescent="0.3">
      <c r="A4143" s="40">
        <v>4142</v>
      </c>
      <c r="B4143" s="18" t="s">
        <v>323</v>
      </c>
      <c r="C4143" s="43" t="s">
        <v>275</v>
      </c>
      <c r="D4143" s="41"/>
      <c r="E4143" s="41">
        <v>598</v>
      </c>
      <c r="F4143" s="41">
        <v>2020</v>
      </c>
      <c r="G4143" s="4">
        <v>519.70100000000002</v>
      </c>
      <c r="H4143" s="4">
        <v>489.92500000000001</v>
      </c>
      <c r="I4143" s="4">
        <v>468.01799999999997</v>
      </c>
      <c r="J4143" s="4">
        <v>436.21100000000001</v>
      </c>
      <c r="K4143" s="4">
        <v>397.322</v>
      </c>
      <c r="L4143" s="4">
        <v>342.14800000000002</v>
      </c>
      <c r="M4143" s="4">
        <v>303.767</v>
      </c>
      <c r="N4143" s="4">
        <v>278.63200000000001</v>
      </c>
      <c r="O4143" s="4">
        <v>244.048</v>
      </c>
      <c r="P4143" s="4">
        <v>205.15799999999999</v>
      </c>
      <c r="Q4143" s="4">
        <v>168.61699999999999</v>
      </c>
      <c r="R4143" s="4">
        <v>137.08199999999999</v>
      </c>
      <c r="S4143" s="4">
        <v>108.663</v>
      </c>
      <c r="T4143" s="4">
        <v>82.760999999999996</v>
      </c>
      <c r="U4143" s="4">
        <v>53.631999999999998</v>
      </c>
      <c r="V4143" s="4">
        <v>33.816000000000003</v>
      </c>
      <c r="W4143" s="4">
        <v>19.329999999999998</v>
      </c>
      <c r="X4143" s="4">
        <v>8.923</v>
      </c>
      <c r="Y4143" s="4">
        <v>3.129</v>
      </c>
      <c r="Z4143" s="4">
        <v>0.78</v>
      </c>
      <c r="AA4143" s="4">
        <v>0.109</v>
      </c>
    </row>
    <row r="4144" spans="1:27" s="6" customFormat="1" x14ac:dyDescent="0.3">
      <c r="A4144" s="40">
        <v>4143</v>
      </c>
      <c r="B4144" s="18" t="s">
        <v>323</v>
      </c>
      <c r="C4144" s="43" t="s">
        <v>275</v>
      </c>
      <c r="D4144" s="41"/>
      <c r="E4144" s="41">
        <v>598</v>
      </c>
      <c r="F4144" s="41">
        <v>2025</v>
      </c>
      <c r="G4144" s="4">
        <v>545.93499999999995</v>
      </c>
      <c r="H4144" s="4">
        <v>515.14800000000002</v>
      </c>
      <c r="I4144" s="4">
        <v>488.31099999999998</v>
      </c>
      <c r="J4144" s="4">
        <v>466.30599999999998</v>
      </c>
      <c r="K4144" s="4">
        <v>433.92099999999999</v>
      </c>
      <c r="L4144" s="4">
        <v>394.45400000000001</v>
      </c>
      <c r="M4144" s="4">
        <v>338.82900000000001</v>
      </c>
      <c r="N4144" s="4">
        <v>300.03300000000002</v>
      </c>
      <c r="O4144" s="4">
        <v>274.02100000000002</v>
      </c>
      <c r="P4144" s="4">
        <v>238.34299999999999</v>
      </c>
      <c r="Q4144" s="4">
        <v>198.10400000000001</v>
      </c>
      <c r="R4144" s="4">
        <v>159.99299999999999</v>
      </c>
      <c r="S4144" s="4">
        <v>126.691</v>
      </c>
      <c r="T4144" s="4">
        <v>96.494</v>
      </c>
      <c r="U4144" s="4">
        <v>69.207999999999998</v>
      </c>
      <c r="V4144" s="4">
        <v>41.145000000000003</v>
      </c>
      <c r="W4144" s="4">
        <v>22.635999999999999</v>
      </c>
      <c r="X4144" s="4">
        <v>10.586</v>
      </c>
      <c r="Y4144" s="4">
        <v>3.77</v>
      </c>
      <c r="Z4144" s="4">
        <v>0.94199999999999995</v>
      </c>
      <c r="AA4144" s="4">
        <v>0.13300000000000001</v>
      </c>
    </row>
    <row r="4145" spans="1:27" s="6" customFormat="1" x14ac:dyDescent="0.3">
      <c r="A4145" s="40">
        <v>4144</v>
      </c>
      <c r="B4145" s="18" t="s">
        <v>323</v>
      </c>
      <c r="C4145" s="43" t="s">
        <v>275</v>
      </c>
      <c r="D4145" s="41"/>
      <c r="E4145" s="41">
        <v>598</v>
      </c>
      <c r="F4145" s="41">
        <v>2030</v>
      </c>
      <c r="G4145" s="4">
        <v>570.01599999999996</v>
      </c>
      <c r="H4145" s="4">
        <v>541.69500000000005</v>
      </c>
      <c r="I4145" s="4">
        <v>513.63099999999997</v>
      </c>
      <c r="J4145" s="4">
        <v>486.71199999999999</v>
      </c>
      <c r="K4145" s="4">
        <v>464.10199999999998</v>
      </c>
      <c r="L4145" s="4">
        <v>431.09100000000001</v>
      </c>
      <c r="M4145" s="4">
        <v>390.98700000000002</v>
      </c>
      <c r="N4145" s="4">
        <v>335.00900000000001</v>
      </c>
      <c r="O4145" s="4">
        <v>295.42200000000003</v>
      </c>
      <c r="P4145" s="4">
        <v>268</v>
      </c>
      <c r="Q4145" s="4">
        <v>230.55099999999999</v>
      </c>
      <c r="R4145" s="4">
        <v>188.38300000000001</v>
      </c>
      <c r="S4145" s="4">
        <v>148.25800000000001</v>
      </c>
      <c r="T4145" s="4">
        <v>112.848</v>
      </c>
      <c r="U4145" s="4">
        <v>80.951999999999998</v>
      </c>
      <c r="V4145" s="4">
        <v>53.241999999999997</v>
      </c>
      <c r="W4145" s="4">
        <v>27.588999999999999</v>
      </c>
      <c r="X4145" s="4">
        <v>12.39</v>
      </c>
      <c r="Y4145" s="4">
        <v>4.4509999999999996</v>
      </c>
      <c r="Z4145" s="4">
        <v>1.1220000000000001</v>
      </c>
      <c r="AA4145" s="4">
        <v>0.16</v>
      </c>
    </row>
    <row r="4146" spans="1:27" s="6" customFormat="1" x14ac:dyDescent="0.3">
      <c r="A4146" s="40">
        <v>4145</v>
      </c>
      <c r="B4146" s="18" t="s">
        <v>323</v>
      </c>
      <c r="C4146" s="43" t="s">
        <v>275</v>
      </c>
      <c r="D4146" s="41"/>
      <c r="E4146" s="41">
        <v>598</v>
      </c>
      <c r="F4146" s="41">
        <v>2035</v>
      </c>
      <c r="G4146" s="4">
        <v>590.33500000000004</v>
      </c>
      <c r="H4146" s="4">
        <v>566.04</v>
      </c>
      <c r="I4146" s="4">
        <v>540.24800000000005</v>
      </c>
      <c r="J4146" s="4">
        <v>512.09400000000005</v>
      </c>
      <c r="K4146" s="4">
        <v>484.60199999999998</v>
      </c>
      <c r="L4146" s="4">
        <v>461.327</v>
      </c>
      <c r="M4146" s="4">
        <v>427.61099999999999</v>
      </c>
      <c r="N4146" s="4">
        <v>386.91199999999998</v>
      </c>
      <c r="O4146" s="4">
        <v>330.20100000000002</v>
      </c>
      <c r="P4146" s="4">
        <v>289.298</v>
      </c>
      <c r="Q4146" s="4">
        <v>259.66500000000002</v>
      </c>
      <c r="R4146" s="4">
        <v>219.72</v>
      </c>
      <c r="S4146" s="4">
        <v>175.07900000000001</v>
      </c>
      <c r="T4146" s="4">
        <v>132.56800000000001</v>
      </c>
      <c r="U4146" s="4">
        <v>95.12</v>
      </c>
      <c r="V4146" s="4">
        <v>62.598999999999997</v>
      </c>
      <c r="W4146" s="4">
        <v>35.881999999999998</v>
      </c>
      <c r="X4146" s="4">
        <v>15.157999999999999</v>
      </c>
      <c r="Y4146" s="4">
        <v>5.2110000000000003</v>
      </c>
      <c r="Z4146" s="4">
        <v>1.32</v>
      </c>
      <c r="AA4146" s="4">
        <v>0.189</v>
      </c>
    </row>
    <row r="4147" spans="1:27" s="6" customFormat="1" x14ac:dyDescent="0.3">
      <c r="A4147" s="40">
        <v>4146</v>
      </c>
      <c r="B4147" s="18" t="s">
        <v>323</v>
      </c>
      <c r="C4147" s="43" t="s">
        <v>275</v>
      </c>
      <c r="D4147" s="41"/>
      <c r="E4147" s="41">
        <v>598</v>
      </c>
      <c r="F4147" s="41">
        <v>2040</v>
      </c>
      <c r="G4147" s="4">
        <v>605.81700000000001</v>
      </c>
      <c r="H4147" s="4">
        <v>586.63300000000004</v>
      </c>
      <c r="I4147" s="4">
        <v>564.65899999999999</v>
      </c>
      <c r="J4147" s="4">
        <v>538.77300000000002</v>
      </c>
      <c r="K4147" s="4">
        <v>510.05900000000003</v>
      </c>
      <c r="L4147" s="4">
        <v>481.93799999999999</v>
      </c>
      <c r="M4147" s="4">
        <v>457.90300000000002</v>
      </c>
      <c r="N4147" s="4">
        <v>423.48200000000003</v>
      </c>
      <c r="O4147" s="4">
        <v>381.721</v>
      </c>
      <c r="P4147" s="4">
        <v>323.738</v>
      </c>
      <c r="Q4147" s="4">
        <v>280.73</v>
      </c>
      <c r="R4147" s="4">
        <v>247.982</v>
      </c>
      <c r="S4147" s="4">
        <v>204.779</v>
      </c>
      <c r="T4147" s="4">
        <v>157.126</v>
      </c>
      <c r="U4147" s="4">
        <v>112.246</v>
      </c>
      <c r="V4147" s="4">
        <v>73.917000000000002</v>
      </c>
      <c r="W4147" s="4">
        <v>42.393999999999998</v>
      </c>
      <c r="X4147" s="4">
        <v>19.783999999999999</v>
      </c>
      <c r="Y4147" s="4">
        <v>6.3730000000000002</v>
      </c>
      <c r="Z4147" s="4">
        <v>1.538</v>
      </c>
      <c r="AA4147" s="4">
        <v>0.221</v>
      </c>
    </row>
    <row r="4148" spans="1:27" s="6" customFormat="1" x14ac:dyDescent="0.3">
      <c r="A4148" s="40">
        <v>4147</v>
      </c>
      <c r="B4148" s="18" t="s">
        <v>323</v>
      </c>
      <c r="C4148" s="43" t="s">
        <v>275</v>
      </c>
      <c r="D4148" s="41"/>
      <c r="E4148" s="41">
        <v>598</v>
      </c>
      <c r="F4148" s="41">
        <v>2045</v>
      </c>
      <c r="G4148" s="4">
        <v>617.86699999999996</v>
      </c>
      <c r="H4148" s="4">
        <v>602.41099999999994</v>
      </c>
      <c r="I4148" s="4">
        <v>585.33600000000001</v>
      </c>
      <c r="J4148" s="4">
        <v>563.24900000000002</v>
      </c>
      <c r="K4148" s="4">
        <v>536.80700000000002</v>
      </c>
      <c r="L4148" s="4">
        <v>507.488</v>
      </c>
      <c r="M4148" s="4">
        <v>478.65199999999999</v>
      </c>
      <c r="N4148" s="4">
        <v>453.815</v>
      </c>
      <c r="O4148" s="4">
        <v>418.18</v>
      </c>
      <c r="P4148" s="4">
        <v>374.67700000000002</v>
      </c>
      <c r="Q4148" s="4">
        <v>314.62400000000002</v>
      </c>
      <c r="R4148" s="4">
        <v>268.65100000000001</v>
      </c>
      <c r="S4148" s="4">
        <v>231.76599999999999</v>
      </c>
      <c r="T4148" s="4">
        <v>184.45</v>
      </c>
      <c r="U4148" s="4">
        <v>133.63800000000001</v>
      </c>
      <c r="V4148" s="4">
        <v>87.656999999999996</v>
      </c>
      <c r="W4148" s="4">
        <v>50.301000000000002</v>
      </c>
      <c r="X4148" s="4">
        <v>23.454999999999998</v>
      </c>
      <c r="Y4148" s="4">
        <v>8.3179999999999996</v>
      </c>
      <c r="Z4148" s="4">
        <v>1.87</v>
      </c>
      <c r="AA4148" s="4">
        <v>0.25600000000000001</v>
      </c>
    </row>
    <row r="4149" spans="1:27" s="6" customFormat="1" x14ac:dyDescent="0.3">
      <c r="A4149" s="40">
        <v>4148</v>
      </c>
      <c r="B4149" s="18" t="s">
        <v>323</v>
      </c>
      <c r="C4149" s="43" t="s">
        <v>275</v>
      </c>
      <c r="D4149" s="41"/>
      <c r="E4149" s="41">
        <v>598</v>
      </c>
      <c r="F4149" s="41">
        <v>2050</v>
      </c>
      <c r="G4149" s="4">
        <v>626.52200000000005</v>
      </c>
      <c r="H4149" s="4">
        <v>614.75099999999998</v>
      </c>
      <c r="I4149" s="4">
        <v>601.20100000000002</v>
      </c>
      <c r="J4149" s="4">
        <v>584.00599999999997</v>
      </c>
      <c r="K4149" s="4">
        <v>561.36599999999999</v>
      </c>
      <c r="L4149" s="4">
        <v>534.32500000000005</v>
      </c>
      <c r="M4149" s="4">
        <v>504.31299999999999</v>
      </c>
      <c r="N4149" s="4">
        <v>474.7</v>
      </c>
      <c r="O4149" s="4">
        <v>448.51799999999997</v>
      </c>
      <c r="P4149" s="4">
        <v>410.91199999999998</v>
      </c>
      <c r="Q4149" s="4">
        <v>364.65899999999999</v>
      </c>
      <c r="R4149" s="4">
        <v>301.68799999999999</v>
      </c>
      <c r="S4149" s="4">
        <v>251.774</v>
      </c>
      <c r="T4149" s="4">
        <v>209.52199999999999</v>
      </c>
      <c r="U4149" s="4">
        <v>157.59200000000001</v>
      </c>
      <c r="V4149" s="4">
        <v>104.89400000000001</v>
      </c>
      <c r="W4149" s="4">
        <v>59.957999999999998</v>
      </c>
      <c r="X4149" s="4">
        <v>27.939</v>
      </c>
      <c r="Y4149" s="4">
        <v>9.8670000000000009</v>
      </c>
      <c r="Z4149" s="4">
        <v>2.4279999999999999</v>
      </c>
      <c r="AA4149" s="4">
        <v>0.307</v>
      </c>
    </row>
    <row r="4150" spans="1:27" s="6" customFormat="1" x14ac:dyDescent="0.3">
      <c r="A4150" s="40">
        <v>4149</v>
      </c>
      <c r="B4150" s="18" t="s">
        <v>323</v>
      </c>
      <c r="C4150" s="43" t="s">
        <v>275</v>
      </c>
      <c r="D4150" s="41"/>
      <c r="E4150" s="41">
        <v>598</v>
      </c>
      <c r="F4150" s="41">
        <v>2055</v>
      </c>
      <c r="G4150" s="4">
        <v>634.44100000000003</v>
      </c>
      <c r="H4150" s="4">
        <v>623.69200000000001</v>
      </c>
      <c r="I4150" s="4">
        <v>613.63599999999997</v>
      </c>
      <c r="J4150" s="4">
        <v>599.95500000000004</v>
      </c>
      <c r="K4150" s="4">
        <v>582.22299999999996</v>
      </c>
      <c r="L4150" s="4">
        <v>558.99300000000005</v>
      </c>
      <c r="M4150" s="4">
        <v>531.26300000000003</v>
      </c>
      <c r="N4150" s="4">
        <v>500.47199999999998</v>
      </c>
      <c r="O4150" s="4">
        <v>469.548</v>
      </c>
      <c r="P4150" s="4">
        <v>441.197</v>
      </c>
      <c r="Q4150" s="4">
        <v>400.512</v>
      </c>
      <c r="R4150" s="4">
        <v>350.387</v>
      </c>
      <c r="S4150" s="4">
        <v>283.55</v>
      </c>
      <c r="T4150" s="4">
        <v>228.49299999999999</v>
      </c>
      <c r="U4150" s="4">
        <v>179.893</v>
      </c>
      <c r="V4150" s="4">
        <v>124.404</v>
      </c>
      <c r="W4150" s="4">
        <v>72.188000000000002</v>
      </c>
      <c r="X4150" s="4">
        <v>33.482999999999997</v>
      </c>
      <c r="Y4150" s="4">
        <v>11.782</v>
      </c>
      <c r="Z4150" s="4">
        <v>2.8730000000000002</v>
      </c>
      <c r="AA4150" s="4">
        <v>0.39400000000000002</v>
      </c>
    </row>
    <row r="4151" spans="1:27" s="6" customFormat="1" x14ac:dyDescent="0.3">
      <c r="A4151" s="40">
        <v>4150</v>
      </c>
      <c r="B4151" s="18" t="s">
        <v>323</v>
      </c>
      <c r="C4151" s="43" t="s">
        <v>275</v>
      </c>
      <c r="D4151" s="41"/>
      <c r="E4151" s="41">
        <v>598</v>
      </c>
      <c r="F4151" s="41">
        <v>2060</v>
      </c>
      <c r="G4151" s="4">
        <v>639.70399999999995</v>
      </c>
      <c r="H4151" s="4">
        <v>631.86800000000005</v>
      </c>
      <c r="I4151" s="4">
        <v>622.66</v>
      </c>
      <c r="J4151" s="4">
        <v>612.47799999999995</v>
      </c>
      <c r="K4151" s="4">
        <v>598.27499999999998</v>
      </c>
      <c r="L4151" s="4">
        <v>579.96600000000001</v>
      </c>
      <c r="M4151" s="4">
        <v>556.05100000000004</v>
      </c>
      <c r="N4151" s="4">
        <v>527.52599999999995</v>
      </c>
      <c r="O4151" s="4">
        <v>495.40800000000002</v>
      </c>
      <c r="P4151" s="4">
        <v>462.34300000000002</v>
      </c>
      <c r="Q4151" s="4">
        <v>430.61900000000003</v>
      </c>
      <c r="R4151" s="4">
        <v>385.58</v>
      </c>
      <c r="S4151" s="4">
        <v>330.221</v>
      </c>
      <c r="T4151" s="4">
        <v>258.28500000000003</v>
      </c>
      <c r="U4151" s="4">
        <v>197.10900000000001</v>
      </c>
      <c r="V4151" s="4">
        <v>142.79400000000001</v>
      </c>
      <c r="W4151" s="4">
        <v>86.126000000000005</v>
      </c>
      <c r="X4151" s="4">
        <v>40.526000000000003</v>
      </c>
      <c r="Y4151" s="4">
        <v>14.154</v>
      </c>
      <c r="Z4151" s="4">
        <v>3.4220000000000002</v>
      </c>
      <c r="AA4151" s="4">
        <v>0.46800000000000003</v>
      </c>
    </row>
    <row r="4152" spans="1:27" s="6" customFormat="1" x14ac:dyDescent="0.3">
      <c r="A4152" s="40">
        <v>4151</v>
      </c>
      <c r="B4152" s="18" t="s">
        <v>323</v>
      </c>
      <c r="C4152" s="43" t="s">
        <v>275</v>
      </c>
      <c r="D4152" s="41"/>
      <c r="E4152" s="41">
        <v>598</v>
      </c>
      <c r="F4152" s="41">
        <v>2065</v>
      </c>
      <c r="G4152" s="4">
        <v>641.58000000000004</v>
      </c>
      <c r="H4152" s="4">
        <v>637.375</v>
      </c>
      <c r="I4152" s="4">
        <v>630.91999999999996</v>
      </c>
      <c r="J4152" s="4">
        <v>621.58600000000001</v>
      </c>
      <c r="K4152" s="4">
        <v>610.90499999999997</v>
      </c>
      <c r="L4152" s="4">
        <v>596.14800000000002</v>
      </c>
      <c r="M4152" s="4">
        <v>577.17200000000003</v>
      </c>
      <c r="N4152" s="4">
        <v>552.44799999999998</v>
      </c>
      <c r="O4152" s="4">
        <v>522.56700000000001</v>
      </c>
      <c r="P4152" s="4">
        <v>488.27300000000002</v>
      </c>
      <c r="Q4152" s="4">
        <v>451.86599999999999</v>
      </c>
      <c r="R4152" s="4">
        <v>415.36200000000002</v>
      </c>
      <c r="S4152" s="4">
        <v>364.38299999999998</v>
      </c>
      <c r="T4152" s="4">
        <v>301.92599999999999</v>
      </c>
      <c r="U4152" s="4">
        <v>223.893</v>
      </c>
      <c r="V4152" s="4">
        <v>157.363</v>
      </c>
      <c r="W4152" s="4">
        <v>99.492000000000004</v>
      </c>
      <c r="X4152" s="4">
        <v>48.639000000000003</v>
      </c>
      <c r="Y4152" s="4">
        <v>17.187000000000001</v>
      </c>
      <c r="Z4152" s="4">
        <v>4.1059999999999999</v>
      </c>
      <c r="AA4152" s="4">
        <v>0.55600000000000005</v>
      </c>
    </row>
    <row r="4153" spans="1:27" s="6" customFormat="1" x14ac:dyDescent="0.3">
      <c r="A4153" s="40">
        <v>4152</v>
      </c>
      <c r="B4153" s="18" t="s">
        <v>323</v>
      </c>
      <c r="C4153" s="43" t="s">
        <v>275</v>
      </c>
      <c r="D4153" s="41"/>
      <c r="E4153" s="41">
        <v>598</v>
      </c>
      <c r="F4153" s="41">
        <v>2070</v>
      </c>
      <c r="G4153" s="4">
        <v>640.495</v>
      </c>
      <c r="H4153" s="4">
        <v>639.45600000000002</v>
      </c>
      <c r="I4153" s="4">
        <v>636.48199999999997</v>
      </c>
      <c r="J4153" s="4">
        <v>629.89700000000005</v>
      </c>
      <c r="K4153" s="4">
        <v>620.07000000000005</v>
      </c>
      <c r="L4153" s="4">
        <v>608.83699999999999</v>
      </c>
      <c r="M4153" s="4">
        <v>593.41700000000003</v>
      </c>
      <c r="N4153" s="4">
        <v>573.61800000000005</v>
      </c>
      <c r="O4153" s="4">
        <v>547.52300000000002</v>
      </c>
      <c r="P4153" s="4">
        <v>515.41999999999996</v>
      </c>
      <c r="Q4153" s="4">
        <v>477.767</v>
      </c>
      <c r="R4153" s="4">
        <v>436.66300000000001</v>
      </c>
      <c r="S4153" s="4">
        <v>393.66199999999998</v>
      </c>
      <c r="T4153" s="4">
        <v>334.59300000000002</v>
      </c>
      <c r="U4153" s="4">
        <v>263.30500000000001</v>
      </c>
      <c r="V4153" s="4">
        <v>180.178</v>
      </c>
      <c r="W4153" s="4">
        <v>110.764</v>
      </c>
      <c r="X4153" s="4">
        <v>56.859000000000002</v>
      </c>
      <c r="Y4153" s="4">
        <v>20.869</v>
      </c>
      <c r="Z4153" s="4">
        <v>5.0309999999999997</v>
      </c>
      <c r="AA4153" s="4">
        <v>0.67</v>
      </c>
    </row>
    <row r="4154" spans="1:27" s="6" customFormat="1" x14ac:dyDescent="0.3">
      <c r="A4154" s="40">
        <v>4153</v>
      </c>
      <c r="B4154" s="18" t="s">
        <v>323</v>
      </c>
      <c r="C4154" s="43" t="s">
        <v>275</v>
      </c>
      <c r="D4154" s="41"/>
      <c r="E4154" s="41">
        <v>598</v>
      </c>
      <c r="F4154" s="41">
        <v>2075</v>
      </c>
      <c r="G4154" s="4">
        <v>635.43100000000004</v>
      </c>
      <c r="H4154" s="4">
        <v>638.54899999999998</v>
      </c>
      <c r="I4154" s="4">
        <v>638.62099999999998</v>
      </c>
      <c r="J4154" s="4">
        <v>635.50199999999995</v>
      </c>
      <c r="K4154" s="4">
        <v>628.43399999999997</v>
      </c>
      <c r="L4154" s="4">
        <v>618.07000000000005</v>
      </c>
      <c r="M4154" s="4">
        <v>606.18100000000004</v>
      </c>
      <c r="N4154" s="4">
        <v>589.94600000000003</v>
      </c>
      <c r="O4154" s="4">
        <v>568.76599999999996</v>
      </c>
      <c r="P4154" s="4">
        <v>540.41300000000001</v>
      </c>
      <c r="Q4154" s="4">
        <v>504.892</v>
      </c>
      <c r="R4154" s="4">
        <v>462.52699999999999</v>
      </c>
      <c r="S4154" s="4">
        <v>415.01299999999998</v>
      </c>
      <c r="T4154" s="4">
        <v>362.99599999999998</v>
      </c>
      <c r="U4154" s="4">
        <v>293.52800000000002</v>
      </c>
      <c r="V4154" s="4">
        <v>213.57499999999999</v>
      </c>
      <c r="W4154" s="4">
        <v>128.136</v>
      </c>
      <c r="X4154" s="4">
        <v>64.091999999999999</v>
      </c>
      <c r="Y4154" s="4">
        <v>24.706</v>
      </c>
      <c r="Z4154" s="4">
        <v>6.1760000000000002</v>
      </c>
      <c r="AA4154" s="4">
        <v>0.82799999999999996</v>
      </c>
    </row>
    <row r="4155" spans="1:27" s="6" customFormat="1" x14ac:dyDescent="0.3">
      <c r="A4155" s="40">
        <v>4154</v>
      </c>
      <c r="B4155" s="18" t="s">
        <v>323</v>
      </c>
      <c r="C4155" s="43" t="s">
        <v>275</v>
      </c>
      <c r="D4155" s="41"/>
      <c r="E4155" s="41">
        <v>598</v>
      </c>
      <c r="F4155" s="41">
        <v>2080</v>
      </c>
      <c r="G4155" s="4">
        <v>628.61400000000003</v>
      </c>
      <c r="H4155" s="4">
        <v>633.66200000000003</v>
      </c>
      <c r="I4155" s="4">
        <v>637.76599999999996</v>
      </c>
      <c r="J4155" s="4">
        <v>637.69100000000003</v>
      </c>
      <c r="K4155" s="4">
        <v>634.09400000000005</v>
      </c>
      <c r="L4155" s="4">
        <v>626.5</v>
      </c>
      <c r="M4155" s="4">
        <v>615.50800000000004</v>
      </c>
      <c r="N4155" s="4">
        <v>602.82000000000005</v>
      </c>
      <c r="O4155" s="4">
        <v>585.21799999999996</v>
      </c>
      <c r="P4155" s="4">
        <v>561.77599999999995</v>
      </c>
      <c r="Q4155" s="4">
        <v>529.96600000000001</v>
      </c>
      <c r="R4155" s="4">
        <v>489.65100000000001</v>
      </c>
      <c r="S4155" s="4">
        <v>440.81200000000001</v>
      </c>
      <c r="T4155" s="4">
        <v>384.26499999999999</v>
      </c>
      <c r="U4155" s="4">
        <v>320.31900000000002</v>
      </c>
      <c r="V4155" s="4">
        <v>239.983</v>
      </c>
      <c r="W4155" s="4">
        <v>153.47999999999999</v>
      </c>
      <c r="X4155" s="4">
        <v>75.093999999999994</v>
      </c>
      <c r="Y4155" s="4">
        <v>28.222999999999999</v>
      </c>
      <c r="Z4155" s="4">
        <v>7.3979999999999997</v>
      </c>
      <c r="AA4155" s="4">
        <v>1.028</v>
      </c>
    </row>
    <row r="4156" spans="1:27" s="6" customFormat="1" x14ac:dyDescent="0.3">
      <c r="A4156" s="40">
        <v>4155</v>
      </c>
      <c r="B4156" s="18" t="s">
        <v>323</v>
      </c>
      <c r="C4156" s="43" t="s">
        <v>275</v>
      </c>
      <c r="D4156" s="41"/>
      <c r="E4156" s="41">
        <v>598</v>
      </c>
      <c r="F4156" s="41">
        <v>2085</v>
      </c>
      <c r="G4156" s="4">
        <v>620.10400000000004</v>
      </c>
      <c r="H4156" s="4">
        <v>627.01</v>
      </c>
      <c r="I4156" s="4">
        <v>632.93499999999995</v>
      </c>
      <c r="J4156" s="4">
        <v>636.89</v>
      </c>
      <c r="K4156" s="4">
        <v>636.35299999999995</v>
      </c>
      <c r="L4156" s="4">
        <v>632.24300000000005</v>
      </c>
      <c r="M4156" s="4">
        <v>624.04600000000005</v>
      </c>
      <c r="N4156" s="4">
        <v>612.28499999999997</v>
      </c>
      <c r="O4156" s="4">
        <v>598.26199999999994</v>
      </c>
      <c r="P4156" s="4">
        <v>578.42499999999995</v>
      </c>
      <c r="Q4156" s="4">
        <v>551.524</v>
      </c>
      <c r="R4156" s="4">
        <v>514.87</v>
      </c>
      <c r="S4156" s="4">
        <v>467.94499999999999</v>
      </c>
      <c r="T4156" s="4">
        <v>409.82799999999997</v>
      </c>
      <c r="U4156" s="4">
        <v>341.08699999999999</v>
      </c>
      <c r="V4156" s="4">
        <v>263.99</v>
      </c>
      <c r="W4156" s="4">
        <v>174.304</v>
      </c>
      <c r="X4156" s="4">
        <v>91.141000000000005</v>
      </c>
      <c r="Y4156" s="4">
        <v>33.539000000000001</v>
      </c>
      <c r="Z4156" s="4">
        <v>8.5630000000000006</v>
      </c>
      <c r="AA4156" s="4">
        <v>1.252</v>
      </c>
    </row>
    <row r="4157" spans="1:27" s="6" customFormat="1" x14ac:dyDescent="0.3">
      <c r="A4157" s="40">
        <v>4156</v>
      </c>
      <c r="B4157" s="18" t="s">
        <v>323</v>
      </c>
      <c r="C4157" s="43" t="s">
        <v>275</v>
      </c>
      <c r="D4157" s="41"/>
      <c r="E4157" s="41">
        <v>598</v>
      </c>
      <c r="F4157" s="41">
        <v>2090</v>
      </c>
      <c r="G4157" s="4">
        <v>610.19100000000003</v>
      </c>
      <c r="H4157" s="4">
        <v>618.64700000000005</v>
      </c>
      <c r="I4157" s="4">
        <v>626.33500000000004</v>
      </c>
      <c r="J4157" s="4">
        <v>632.11800000000005</v>
      </c>
      <c r="K4157" s="4">
        <v>635.61900000000003</v>
      </c>
      <c r="L4157" s="4">
        <v>634.58799999999997</v>
      </c>
      <c r="M4157" s="4">
        <v>629.89599999999996</v>
      </c>
      <c r="N4157" s="4">
        <v>620.95399999999995</v>
      </c>
      <c r="O4157" s="4">
        <v>607.91499999999996</v>
      </c>
      <c r="P4157" s="4">
        <v>591.70100000000002</v>
      </c>
      <c r="Q4157" s="4">
        <v>568.44899999999996</v>
      </c>
      <c r="R4157" s="4">
        <v>536.68100000000004</v>
      </c>
      <c r="S4157" s="4">
        <v>493.28800000000001</v>
      </c>
      <c r="T4157" s="4">
        <v>436.69900000000001</v>
      </c>
      <c r="U4157" s="4">
        <v>365.74099999999999</v>
      </c>
      <c r="V4157" s="4">
        <v>283.173</v>
      </c>
      <c r="W4157" s="4">
        <v>193.61500000000001</v>
      </c>
      <c r="X4157" s="4">
        <v>104.76600000000001</v>
      </c>
      <c r="Y4157" s="4">
        <v>41.238</v>
      </c>
      <c r="Z4157" s="4">
        <v>10.297000000000001</v>
      </c>
      <c r="AA4157" s="4">
        <v>1.4750000000000001</v>
      </c>
    </row>
    <row r="4158" spans="1:27" s="6" customFormat="1" x14ac:dyDescent="0.3">
      <c r="A4158" s="40">
        <v>4157</v>
      </c>
      <c r="B4158" s="18" t="s">
        <v>323</v>
      </c>
      <c r="C4158" s="43" t="s">
        <v>275</v>
      </c>
      <c r="D4158" s="41"/>
      <c r="E4158" s="41">
        <v>598</v>
      </c>
      <c r="F4158" s="41">
        <v>2095</v>
      </c>
      <c r="G4158" s="4">
        <v>599.85900000000004</v>
      </c>
      <c r="H4158" s="4">
        <v>608.86300000000006</v>
      </c>
      <c r="I4158" s="4">
        <v>618.02599999999995</v>
      </c>
      <c r="J4158" s="4">
        <v>625.572</v>
      </c>
      <c r="K4158" s="4">
        <v>630.91700000000003</v>
      </c>
      <c r="L4158" s="4">
        <v>633.94299999999998</v>
      </c>
      <c r="M4158" s="4">
        <v>632.35699999999997</v>
      </c>
      <c r="N4158" s="4">
        <v>626.95000000000005</v>
      </c>
      <c r="O4158" s="4">
        <v>616.77200000000005</v>
      </c>
      <c r="P4158" s="4">
        <v>601.63300000000004</v>
      </c>
      <c r="Q4158" s="4">
        <v>582.09500000000003</v>
      </c>
      <c r="R4158" s="4">
        <v>554.05600000000004</v>
      </c>
      <c r="S4158" s="4">
        <v>515.50099999999998</v>
      </c>
      <c r="T4158" s="4">
        <v>462.13400000000001</v>
      </c>
      <c r="U4158" s="4">
        <v>391.91699999999997</v>
      </c>
      <c r="V4158" s="4">
        <v>306.02600000000001</v>
      </c>
      <c r="W4158" s="4">
        <v>209.92400000000001</v>
      </c>
      <c r="X4158" s="4">
        <v>118.004</v>
      </c>
      <c r="Y4158" s="4">
        <v>48.164999999999999</v>
      </c>
      <c r="Z4158" s="4">
        <v>12.872</v>
      </c>
      <c r="AA4158" s="4">
        <v>1.8</v>
      </c>
    </row>
    <row r="4159" spans="1:27" s="6" customFormat="1" x14ac:dyDescent="0.3">
      <c r="A4159" s="40">
        <v>4158</v>
      </c>
      <c r="B4159" s="18" t="s">
        <v>323</v>
      </c>
      <c r="C4159" s="43" t="s">
        <v>275</v>
      </c>
      <c r="D4159" s="41"/>
      <c r="E4159" s="41">
        <v>598</v>
      </c>
      <c r="F4159" s="41">
        <v>2100</v>
      </c>
      <c r="G4159" s="4">
        <v>588.52</v>
      </c>
      <c r="H4159" s="4">
        <v>598.65099999999995</v>
      </c>
      <c r="I4159" s="4">
        <v>608.28899999999999</v>
      </c>
      <c r="J4159" s="4">
        <v>617.31299999999999</v>
      </c>
      <c r="K4159" s="4">
        <v>624.44100000000003</v>
      </c>
      <c r="L4159" s="4">
        <v>629.33900000000006</v>
      </c>
      <c r="M4159" s="4">
        <v>631.84</v>
      </c>
      <c r="N4159" s="4">
        <v>629.56500000000005</v>
      </c>
      <c r="O4159" s="4">
        <v>622.98099999999999</v>
      </c>
      <c r="P4159" s="4">
        <v>610.78499999999997</v>
      </c>
      <c r="Q4159" s="4">
        <v>592.46199999999999</v>
      </c>
      <c r="R4159" s="4">
        <v>568.274</v>
      </c>
      <c r="S4159" s="4">
        <v>533.53599999999994</v>
      </c>
      <c r="T4159" s="4">
        <v>484.80200000000002</v>
      </c>
      <c r="U4159" s="4">
        <v>417.08800000000002</v>
      </c>
      <c r="V4159" s="4">
        <v>330.53</v>
      </c>
      <c r="W4159" s="4">
        <v>229.374</v>
      </c>
      <c r="X4159" s="4">
        <v>129.815</v>
      </c>
      <c r="Y4159" s="4">
        <v>55.192</v>
      </c>
      <c r="Z4159" s="4">
        <v>15.314</v>
      </c>
      <c r="AA4159" s="4">
        <v>2.2890000000000001</v>
      </c>
    </row>
    <row r="4160" spans="1:27" s="6" customFormat="1" x14ac:dyDescent="0.3">
      <c r="A4160" s="40">
        <v>4159</v>
      </c>
      <c r="B4160" s="18" t="s">
        <v>323</v>
      </c>
      <c r="C4160" s="43" t="s">
        <v>276</v>
      </c>
      <c r="D4160" s="41"/>
      <c r="E4160" s="41">
        <v>90</v>
      </c>
      <c r="F4160" s="41">
        <v>2015</v>
      </c>
      <c r="G4160" s="4">
        <v>40.030999999999999</v>
      </c>
      <c r="H4160" s="4">
        <v>38.063000000000002</v>
      </c>
      <c r="I4160" s="4">
        <v>34.362000000000002</v>
      </c>
      <c r="J4160" s="4">
        <v>30.257999999999999</v>
      </c>
      <c r="K4160" s="4">
        <v>25.43</v>
      </c>
      <c r="L4160" s="4">
        <v>21.829000000000001</v>
      </c>
      <c r="M4160" s="4">
        <v>20.594000000000001</v>
      </c>
      <c r="N4160" s="4">
        <v>19.222000000000001</v>
      </c>
      <c r="O4160" s="4">
        <v>16.018999999999998</v>
      </c>
      <c r="P4160" s="4">
        <v>11.565</v>
      </c>
      <c r="Q4160" s="4">
        <v>9.1959999999999997</v>
      </c>
      <c r="R4160" s="4">
        <v>6.9909999999999997</v>
      </c>
      <c r="S4160" s="4">
        <v>5.1550000000000002</v>
      </c>
      <c r="T4160" s="4">
        <v>4.1760000000000002</v>
      </c>
      <c r="U4160" s="4">
        <v>3.0209999999999999</v>
      </c>
      <c r="V4160" s="4">
        <v>1.5660000000000001</v>
      </c>
      <c r="W4160" s="4">
        <v>0.96899999999999997</v>
      </c>
      <c r="X4160" s="4">
        <v>0.317</v>
      </c>
      <c r="Y4160" s="4">
        <v>7.8E-2</v>
      </c>
      <c r="Z4160" s="4">
        <v>8.9999999999999993E-3</v>
      </c>
      <c r="AA4160" s="4">
        <v>1E-3</v>
      </c>
    </row>
    <row r="4161" spans="1:27" s="6" customFormat="1" x14ac:dyDescent="0.3">
      <c r="A4161" s="40">
        <v>4160</v>
      </c>
      <c r="B4161" s="18" t="s">
        <v>323</v>
      </c>
      <c r="C4161" s="43" t="s">
        <v>276</v>
      </c>
      <c r="D4161" s="41"/>
      <c r="E4161" s="41">
        <v>90</v>
      </c>
      <c r="F4161" s="41">
        <v>2020</v>
      </c>
      <c r="G4161" s="4">
        <v>40.573</v>
      </c>
      <c r="H4161" s="4">
        <v>39.601999999999997</v>
      </c>
      <c r="I4161" s="4">
        <v>37.848999999999997</v>
      </c>
      <c r="J4161" s="4">
        <v>33.904000000000003</v>
      </c>
      <c r="K4161" s="4">
        <v>29.274999999999999</v>
      </c>
      <c r="L4161" s="4">
        <v>24.207999999999998</v>
      </c>
      <c r="M4161" s="4">
        <v>20.751999999999999</v>
      </c>
      <c r="N4161" s="4">
        <v>19.748000000000001</v>
      </c>
      <c r="O4161" s="4">
        <v>18.553000000000001</v>
      </c>
      <c r="P4161" s="4">
        <v>15.462999999999999</v>
      </c>
      <c r="Q4161" s="4">
        <v>11.093</v>
      </c>
      <c r="R4161" s="4">
        <v>8.7430000000000003</v>
      </c>
      <c r="S4161" s="4">
        <v>6.5270000000000001</v>
      </c>
      <c r="T4161" s="4">
        <v>4.6479999999999997</v>
      </c>
      <c r="U4161" s="4">
        <v>3.532</v>
      </c>
      <c r="V4161" s="4">
        <v>2.278</v>
      </c>
      <c r="W4161" s="4">
        <v>0.96299999999999997</v>
      </c>
      <c r="X4161" s="4">
        <v>0.44</v>
      </c>
      <c r="Y4161" s="4">
        <v>9.2999999999999999E-2</v>
      </c>
      <c r="Z4161" s="4">
        <v>1.2999999999999999E-2</v>
      </c>
      <c r="AA4161" s="4">
        <v>1E-3</v>
      </c>
    </row>
    <row r="4162" spans="1:27" s="6" customFormat="1" x14ac:dyDescent="0.3">
      <c r="A4162" s="40">
        <v>4161</v>
      </c>
      <c r="B4162" s="18" t="s">
        <v>323</v>
      </c>
      <c r="C4162" s="43" t="s">
        <v>276</v>
      </c>
      <c r="D4162" s="41"/>
      <c r="E4162" s="41">
        <v>90</v>
      </c>
      <c r="F4162" s="41">
        <v>2025</v>
      </c>
      <c r="G4162" s="4">
        <v>41.89</v>
      </c>
      <c r="H4162" s="4">
        <v>40.174999999999997</v>
      </c>
      <c r="I4162" s="4">
        <v>39.399000000000001</v>
      </c>
      <c r="J4162" s="4">
        <v>37.401000000000003</v>
      </c>
      <c r="K4162" s="4">
        <v>32.927</v>
      </c>
      <c r="L4162" s="4">
        <v>28.056999999999999</v>
      </c>
      <c r="M4162" s="4">
        <v>23.14</v>
      </c>
      <c r="N4162" s="4">
        <v>19.928000000000001</v>
      </c>
      <c r="O4162" s="4">
        <v>19.102</v>
      </c>
      <c r="P4162" s="4">
        <v>17.992999999999999</v>
      </c>
      <c r="Q4162" s="4">
        <v>14.943</v>
      </c>
      <c r="R4162" s="4">
        <v>10.616</v>
      </c>
      <c r="S4162" s="4">
        <v>8.2360000000000007</v>
      </c>
      <c r="T4162" s="4">
        <v>5.9569999999999999</v>
      </c>
      <c r="U4162" s="4">
        <v>3.9910000000000001</v>
      </c>
      <c r="V4162" s="4">
        <v>2.7280000000000002</v>
      </c>
      <c r="W4162" s="4">
        <v>1.4570000000000001</v>
      </c>
      <c r="X4162" s="4">
        <v>0.45700000000000002</v>
      </c>
      <c r="Y4162" s="4">
        <v>0.13800000000000001</v>
      </c>
      <c r="Z4162" s="4">
        <v>1.7000000000000001E-2</v>
      </c>
      <c r="AA4162" s="4">
        <v>1E-3</v>
      </c>
    </row>
    <row r="4163" spans="1:27" s="6" customFormat="1" x14ac:dyDescent="0.3">
      <c r="A4163" s="40">
        <v>4162</v>
      </c>
      <c r="B4163" s="18" t="s">
        <v>323</v>
      </c>
      <c r="C4163" s="43" t="s">
        <v>276</v>
      </c>
      <c r="D4163" s="41"/>
      <c r="E4163" s="41">
        <v>90</v>
      </c>
      <c r="F4163" s="41">
        <v>2030</v>
      </c>
      <c r="G4163" s="4">
        <v>43.834000000000003</v>
      </c>
      <c r="H4163" s="4">
        <v>41.511000000000003</v>
      </c>
      <c r="I4163" s="4">
        <v>39.979999999999997</v>
      </c>
      <c r="J4163" s="4">
        <v>38.959000000000003</v>
      </c>
      <c r="K4163" s="4">
        <v>36.429000000000002</v>
      </c>
      <c r="L4163" s="4">
        <v>31.713000000000001</v>
      </c>
      <c r="M4163" s="4">
        <v>26.989000000000001</v>
      </c>
      <c r="N4163" s="4">
        <v>22.321000000000002</v>
      </c>
      <c r="O4163" s="4">
        <v>19.305</v>
      </c>
      <c r="P4163" s="4">
        <v>18.565000000000001</v>
      </c>
      <c r="Q4163" s="4">
        <v>17.466000000000001</v>
      </c>
      <c r="R4163" s="4">
        <v>14.397</v>
      </c>
      <c r="S4163" s="4">
        <v>10.071999999999999</v>
      </c>
      <c r="T4163" s="4">
        <v>7.5919999999999996</v>
      </c>
      <c r="U4163" s="4">
        <v>5.1890000000000001</v>
      </c>
      <c r="V4163" s="4">
        <v>3.1480000000000001</v>
      </c>
      <c r="W4163" s="4">
        <v>1.804</v>
      </c>
      <c r="X4163" s="4">
        <v>0.72599999999999998</v>
      </c>
      <c r="Y4163" s="4">
        <v>0.154</v>
      </c>
      <c r="Z4163" s="4">
        <v>2.8000000000000001E-2</v>
      </c>
      <c r="AA4163" s="4">
        <v>2E-3</v>
      </c>
    </row>
    <row r="4164" spans="1:27" s="6" customFormat="1" x14ac:dyDescent="0.3">
      <c r="A4164" s="40">
        <v>4163</v>
      </c>
      <c r="B4164" s="18" t="s">
        <v>323</v>
      </c>
      <c r="C4164" s="43" t="s">
        <v>276</v>
      </c>
      <c r="D4164" s="41"/>
      <c r="E4164" s="41">
        <v>90</v>
      </c>
      <c r="F4164" s="41">
        <v>2035</v>
      </c>
      <c r="G4164" s="4">
        <v>45.786999999999999</v>
      </c>
      <c r="H4164" s="4">
        <v>43.463999999999999</v>
      </c>
      <c r="I4164" s="4">
        <v>41.32</v>
      </c>
      <c r="J4164" s="4">
        <v>39.546999999999997</v>
      </c>
      <c r="K4164" s="4">
        <v>37.993000000000002</v>
      </c>
      <c r="L4164" s="4">
        <v>35.216999999999999</v>
      </c>
      <c r="M4164" s="4">
        <v>30.646000000000001</v>
      </c>
      <c r="N4164" s="4">
        <v>26.167000000000002</v>
      </c>
      <c r="O4164" s="4">
        <v>21.696999999999999</v>
      </c>
      <c r="P4164" s="4">
        <v>18.79</v>
      </c>
      <c r="Q4164" s="4">
        <v>18.062999999999999</v>
      </c>
      <c r="R4164" s="4">
        <v>16.902000000000001</v>
      </c>
      <c r="S4164" s="4">
        <v>13.755000000000001</v>
      </c>
      <c r="T4164" s="4">
        <v>9.3659999999999997</v>
      </c>
      <c r="U4164" s="4">
        <v>6.7069999999999999</v>
      </c>
      <c r="V4164" s="4">
        <v>4.181</v>
      </c>
      <c r="W4164" s="4">
        <v>2.149</v>
      </c>
      <c r="X4164" s="4">
        <v>0.94199999999999995</v>
      </c>
      <c r="Y4164" s="4">
        <v>0.25900000000000001</v>
      </c>
      <c r="Z4164" s="4">
        <v>3.4000000000000002E-2</v>
      </c>
      <c r="AA4164" s="4">
        <v>3.0000000000000001E-3</v>
      </c>
    </row>
    <row r="4165" spans="1:27" s="6" customFormat="1" x14ac:dyDescent="0.3">
      <c r="A4165" s="40">
        <v>4164</v>
      </c>
      <c r="B4165" s="18" t="s">
        <v>323</v>
      </c>
      <c r="C4165" s="43" t="s">
        <v>276</v>
      </c>
      <c r="D4165" s="41"/>
      <c r="E4165" s="41">
        <v>90</v>
      </c>
      <c r="F4165" s="41">
        <v>2040</v>
      </c>
      <c r="G4165" s="4">
        <v>47.057000000000002</v>
      </c>
      <c r="H4165" s="4">
        <v>45.424999999999997</v>
      </c>
      <c r="I4165" s="4">
        <v>43.277000000000001</v>
      </c>
      <c r="J4165" s="4">
        <v>40.893000000000001</v>
      </c>
      <c r="K4165" s="4">
        <v>38.591999999999999</v>
      </c>
      <c r="L4165" s="4">
        <v>36.79</v>
      </c>
      <c r="M4165" s="4">
        <v>34.15</v>
      </c>
      <c r="N4165" s="4">
        <v>29.821000000000002</v>
      </c>
      <c r="O4165" s="4">
        <v>25.535</v>
      </c>
      <c r="P4165" s="4">
        <v>21.181000000000001</v>
      </c>
      <c r="Q4165" s="4">
        <v>18.311</v>
      </c>
      <c r="R4165" s="4">
        <v>17.526</v>
      </c>
      <c r="S4165" s="4">
        <v>16.222999999999999</v>
      </c>
      <c r="T4165" s="4">
        <v>12.89</v>
      </c>
      <c r="U4165" s="4">
        <v>8.3640000000000008</v>
      </c>
      <c r="V4165" s="4">
        <v>5.4989999999999997</v>
      </c>
      <c r="W4165" s="4">
        <v>2.9359999999999999</v>
      </c>
      <c r="X4165" s="4">
        <v>1.171</v>
      </c>
      <c r="Y4165" s="4">
        <v>0.35499999999999998</v>
      </c>
      <c r="Z4165" s="4">
        <v>5.8999999999999997E-2</v>
      </c>
      <c r="AA4165" s="4">
        <v>4.0000000000000001E-3</v>
      </c>
    </row>
    <row r="4166" spans="1:27" s="6" customFormat="1" x14ac:dyDescent="0.3">
      <c r="A4166" s="40">
        <v>4165</v>
      </c>
      <c r="B4166" s="18" t="s">
        <v>323</v>
      </c>
      <c r="C4166" s="43" t="s">
        <v>276</v>
      </c>
      <c r="D4166" s="41"/>
      <c r="E4166" s="41">
        <v>90</v>
      </c>
      <c r="F4166" s="41">
        <v>2045</v>
      </c>
      <c r="G4166" s="4">
        <v>47.634</v>
      </c>
      <c r="H4166" s="4">
        <v>46.701999999999998</v>
      </c>
      <c r="I4166" s="4">
        <v>45.241</v>
      </c>
      <c r="J4166" s="4">
        <v>42.848999999999997</v>
      </c>
      <c r="K4166" s="4">
        <v>39.94</v>
      </c>
      <c r="L4166" s="4">
        <v>37.393000000000001</v>
      </c>
      <c r="M4166" s="4">
        <v>35.728000000000002</v>
      </c>
      <c r="N4166" s="4">
        <v>33.323999999999998</v>
      </c>
      <c r="O4166" s="4">
        <v>29.184000000000001</v>
      </c>
      <c r="P4166" s="4">
        <v>25.006</v>
      </c>
      <c r="Q4166" s="4">
        <v>20.696999999999999</v>
      </c>
      <c r="R4166" s="4">
        <v>17.806000000000001</v>
      </c>
      <c r="S4166" s="4">
        <v>16.882999999999999</v>
      </c>
      <c r="T4166" s="4">
        <v>15.295999999999999</v>
      </c>
      <c r="U4166" s="4">
        <v>11.634</v>
      </c>
      <c r="V4166" s="4">
        <v>6.968</v>
      </c>
      <c r="W4166" s="4">
        <v>3.9649999999999999</v>
      </c>
      <c r="X4166" s="4">
        <v>1.667</v>
      </c>
      <c r="Y4166" s="4">
        <v>0.46700000000000003</v>
      </c>
      <c r="Z4166" s="4">
        <v>8.7999999999999995E-2</v>
      </c>
      <c r="AA4166" s="4">
        <v>8.0000000000000002E-3</v>
      </c>
    </row>
    <row r="4167" spans="1:27" s="6" customFormat="1" x14ac:dyDescent="0.3">
      <c r="A4167" s="40">
        <v>4166</v>
      </c>
      <c r="B4167" s="18" t="s">
        <v>323</v>
      </c>
      <c r="C4167" s="43" t="s">
        <v>276</v>
      </c>
      <c r="D4167" s="41"/>
      <c r="E4167" s="41">
        <v>90</v>
      </c>
      <c r="F4167" s="41">
        <v>2050</v>
      </c>
      <c r="G4167" s="4">
        <v>47.662999999999997</v>
      </c>
      <c r="H4167" s="4">
        <v>47.283999999999999</v>
      </c>
      <c r="I4167" s="4">
        <v>46.518000000000001</v>
      </c>
      <c r="J4167" s="4">
        <v>44.816000000000003</v>
      </c>
      <c r="K4167" s="4">
        <v>41.9</v>
      </c>
      <c r="L4167" s="4">
        <v>38.747999999999998</v>
      </c>
      <c r="M4167" s="4">
        <v>36.338000000000001</v>
      </c>
      <c r="N4167" s="4">
        <v>34.905999999999999</v>
      </c>
      <c r="O4167" s="4">
        <v>32.685000000000002</v>
      </c>
      <c r="P4167" s="4">
        <v>28.643999999999998</v>
      </c>
      <c r="Q4167" s="4">
        <v>24.501999999999999</v>
      </c>
      <c r="R4167" s="4">
        <v>20.18</v>
      </c>
      <c r="S4167" s="4">
        <v>17.204999999999998</v>
      </c>
      <c r="T4167" s="4">
        <v>15.997</v>
      </c>
      <c r="U4167" s="4">
        <v>13.923</v>
      </c>
      <c r="V4167" s="4">
        <v>9.8339999999999996</v>
      </c>
      <c r="W4167" s="4">
        <v>5.1440000000000001</v>
      </c>
      <c r="X4167" s="4">
        <v>2.3340000000000001</v>
      </c>
      <c r="Y4167" s="4">
        <v>0.70099999999999996</v>
      </c>
      <c r="Z4167" s="4">
        <v>0.124</v>
      </c>
      <c r="AA4167" s="4">
        <v>1.2999999999999999E-2</v>
      </c>
    </row>
    <row r="4168" spans="1:27" s="6" customFormat="1" x14ac:dyDescent="0.3">
      <c r="A4168" s="40">
        <v>4167</v>
      </c>
      <c r="B4168" s="18" t="s">
        <v>323</v>
      </c>
      <c r="C4168" s="43" t="s">
        <v>276</v>
      </c>
      <c r="D4168" s="41"/>
      <c r="E4168" s="41">
        <v>90</v>
      </c>
      <c r="F4168" s="41">
        <v>2055</v>
      </c>
      <c r="G4168" s="4">
        <v>47.671999999999997</v>
      </c>
      <c r="H4168" s="4">
        <v>47.332000000000001</v>
      </c>
      <c r="I4168" s="4">
        <v>47.109000000000002</v>
      </c>
      <c r="J4168" s="4">
        <v>46.115000000000002</v>
      </c>
      <c r="K4168" s="4">
        <v>43.911999999999999</v>
      </c>
      <c r="L4168" s="4">
        <v>40.765999999999998</v>
      </c>
      <c r="M4168" s="4">
        <v>37.744</v>
      </c>
      <c r="N4168" s="4">
        <v>35.561</v>
      </c>
      <c r="O4168" s="4">
        <v>34.298000000000002</v>
      </c>
      <c r="P4168" s="4">
        <v>32.154000000000003</v>
      </c>
      <c r="Q4168" s="4">
        <v>28.135999999999999</v>
      </c>
      <c r="R4168" s="4">
        <v>23.96</v>
      </c>
      <c r="S4168" s="4">
        <v>19.562999999999999</v>
      </c>
      <c r="T4168" s="4">
        <v>16.373999999999999</v>
      </c>
      <c r="U4168" s="4">
        <v>14.667</v>
      </c>
      <c r="V4168" s="4">
        <v>11.914999999999999</v>
      </c>
      <c r="W4168" s="4">
        <v>7.4109999999999996</v>
      </c>
      <c r="X4168" s="4">
        <v>3.1259999999999999</v>
      </c>
      <c r="Y4168" s="4">
        <v>1.028</v>
      </c>
      <c r="Z4168" s="4">
        <v>0.19800000000000001</v>
      </c>
      <c r="AA4168" s="4">
        <v>0.02</v>
      </c>
    </row>
    <row r="4169" spans="1:27" s="6" customFormat="1" x14ac:dyDescent="0.3">
      <c r="A4169" s="40">
        <v>4168</v>
      </c>
      <c r="B4169" s="18" t="s">
        <v>323</v>
      </c>
      <c r="C4169" s="43" t="s">
        <v>276</v>
      </c>
      <c r="D4169" s="41"/>
      <c r="E4169" s="41">
        <v>90</v>
      </c>
      <c r="F4169" s="41">
        <v>2060</v>
      </c>
      <c r="G4169" s="4">
        <v>47.654000000000003</v>
      </c>
      <c r="H4169" s="4">
        <v>47.357999999999997</v>
      </c>
      <c r="I4169" s="4">
        <v>47.167000000000002</v>
      </c>
      <c r="J4169" s="4">
        <v>46.726999999999997</v>
      </c>
      <c r="K4169" s="4">
        <v>45.261000000000003</v>
      </c>
      <c r="L4169" s="4">
        <v>42.834000000000003</v>
      </c>
      <c r="M4169" s="4">
        <v>39.813000000000002</v>
      </c>
      <c r="N4169" s="4">
        <v>37.006</v>
      </c>
      <c r="O4169" s="4">
        <v>34.982999999999997</v>
      </c>
      <c r="P4169" s="4">
        <v>33.792000000000002</v>
      </c>
      <c r="Q4169" s="4">
        <v>31.646999999999998</v>
      </c>
      <c r="R4169" s="4">
        <v>27.574999999999999</v>
      </c>
      <c r="S4169" s="4">
        <v>23.295000000000002</v>
      </c>
      <c r="T4169" s="4">
        <v>18.693999999999999</v>
      </c>
      <c r="U4169" s="4">
        <v>15.105</v>
      </c>
      <c r="V4169" s="4">
        <v>12.683</v>
      </c>
      <c r="W4169" s="4">
        <v>9.1389999999999993</v>
      </c>
      <c r="X4169" s="4">
        <v>4.6310000000000002</v>
      </c>
      <c r="Y4169" s="4">
        <v>1.4350000000000001</v>
      </c>
      <c r="Z4169" s="4">
        <v>0.308</v>
      </c>
      <c r="AA4169" s="4">
        <v>3.4000000000000002E-2</v>
      </c>
    </row>
    <row r="4170" spans="1:27" s="6" customFormat="1" x14ac:dyDescent="0.3">
      <c r="A4170" s="40">
        <v>4169</v>
      </c>
      <c r="B4170" s="18" t="s">
        <v>323</v>
      </c>
      <c r="C4170" s="43" t="s">
        <v>276</v>
      </c>
      <c r="D4170" s="41"/>
      <c r="E4170" s="41">
        <v>90</v>
      </c>
      <c r="F4170" s="41">
        <v>2065</v>
      </c>
      <c r="G4170" s="4">
        <v>47.667000000000002</v>
      </c>
      <c r="H4170" s="4">
        <v>47.360999999999997</v>
      </c>
      <c r="I4170" s="4">
        <v>47.206000000000003</v>
      </c>
      <c r="J4170" s="4">
        <v>46.807000000000002</v>
      </c>
      <c r="K4170" s="4">
        <v>45.920999999999999</v>
      </c>
      <c r="L4170" s="4">
        <v>44.241999999999997</v>
      </c>
      <c r="M4170" s="4">
        <v>41.932000000000002</v>
      </c>
      <c r="N4170" s="4">
        <v>39.112000000000002</v>
      </c>
      <c r="O4170" s="4">
        <v>36.457999999999998</v>
      </c>
      <c r="P4170" s="4">
        <v>34.506999999999998</v>
      </c>
      <c r="Q4170" s="4">
        <v>33.302</v>
      </c>
      <c r="R4170" s="4">
        <v>31.079000000000001</v>
      </c>
      <c r="S4170" s="4">
        <v>26.882999999999999</v>
      </c>
      <c r="T4170" s="4">
        <v>22.349</v>
      </c>
      <c r="U4170" s="4">
        <v>17.350000000000001</v>
      </c>
      <c r="V4170" s="4">
        <v>13.186999999999999</v>
      </c>
      <c r="W4170" s="4">
        <v>9.8859999999999992</v>
      </c>
      <c r="X4170" s="4">
        <v>5.8620000000000001</v>
      </c>
      <c r="Y4170" s="4">
        <v>2.2080000000000002</v>
      </c>
      <c r="Z4170" s="4">
        <v>0.45200000000000001</v>
      </c>
      <c r="AA4170" s="4">
        <v>5.6000000000000001E-2</v>
      </c>
    </row>
    <row r="4171" spans="1:27" s="6" customFormat="1" x14ac:dyDescent="0.3">
      <c r="A4171" s="40">
        <v>4170</v>
      </c>
      <c r="B4171" s="18" t="s">
        <v>323</v>
      </c>
      <c r="C4171" s="43" t="s">
        <v>276</v>
      </c>
      <c r="D4171" s="41"/>
      <c r="E4171" s="41">
        <v>90</v>
      </c>
      <c r="F4171" s="41">
        <v>2070</v>
      </c>
      <c r="G4171" s="4">
        <v>47.363999999999997</v>
      </c>
      <c r="H4171" s="4">
        <v>47.390999999999998</v>
      </c>
      <c r="I4171" s="4">
        <v>47.218000000000004</v>
      </c>
      <c r="J4171" s="4">
        <v>46.866999999999997</v>
      </c>
      <c r="K4171" s="4">
        <v>46.046999999999997</v>
      </c>
      <c r="L4171" s="4">
        <v>44.963000000000001</v>
      </c>
      <c r="M4171" s="4">
        <v>43.393999999999998</v>
      </c>
      <c r="N4171" s="4">
        <v>41.268000000000001</v>
      </c>
      <c r="O4171" s="4">
        <v>38.593000000000004</v>
      </c>
      <c r="P4171" s="4">
        <v>36.006</v>
      </c>
      <c r="Q4171" s="4">
        <v>34.045000000000002</v>
      </c>
      <c r="R4171" s="4">
        <v>32.756</v>
      </c>
      <c r="S4171" s="4">
        <v>30.363</v>
      </c>
      <c r="T4171" s="4">
        <v>25.875</v>
      </c>
      <c r="U4171" s="4">
        <v>20.855</v>
      </c>
      <c r="V4171" s="4">
        <v>15.282999999999999</v>
      </c>
      <c r="W4171" s="4">
        <v>10.430999999999999</v>
      </c>
      <c r="X4171" s="4">
        <v>6.4939999999999998</v>
      </c>
      <c r="Y4171" s="4">
        <v>2.8969999999999998</v>
      </c>
      <c r="Z4171" s="4">
        <v>0.73099999999999998</v>
      </c>
      <c r="AA4171" s="4">
        <v>8.6999999999999994E-2</v>
      </c>
    </row>
    <row r="4172" spans="1:27" s="6" customFormat="1" x14ac:dyDescent="0.3">
      <c r="A4172" s="40">
        <v>4171</v>
      </c>
      <c r="B4172" s="18" t="s">
        <v>323</v>
      </c>
      <c r="C4172" s="43" t="s">
        <v>276</v>
      </c>
      <c r="D4172" s="41"/>
      <c r="E4172" s="41">
        <v>90</v>
      </c>
      <c r="F4172" s="41">
        <v>2075</v>
      </c>
      <c r="G4172" s="4">
        <v>46.720999999999997</v>
      </c>
      <c r="H4172" s="4">
        <v>47.106000000000002</v>
      </c>
      <c r="I4172" s="4">
        <v>47.256999999999998</v>
      </c>
      <c r="J4172" s="4">
        <v>46.901000000000003</v>
      </c>
      <c r="K4172" s="4">
        <v>46.155000000000001</v>
      </c>
      <c r="L4172" s="4">
        <v>45.148000000000003</v>
      </c>
      <c r="M4172" s="4">
        <v>44.164999999999999</v>
      </c>
      <c r="N4172" s="4">
        <v>42.768999999999998</v>
      </c>
      <c r="O4172" s="4">
        <v>40.777000000000001</v>
      </c>
      <c r="P4172" s="4">
        <v>38.158999999999999</v>
      </c>
      <c r="Q4172" s="4">
        <v>35.564999999999998</v>
      </c>
      <c r="R4172" s="4">
        <v>33.530999999999999</v>
      </c>
      <c r="S4172" s="4">
        <v>32.064</v>
      </c>
      <c r="T4172" s="4">
        <v>29.315000000000001</v>
      </c>
      <c r="U4172" s="4">
        <v>24.265999999999998</v>
      </c>
      <c r="V4172" s="4">
        <v>18.523</v>
      </c>
      <c r="W4172" s="4">
        <v>12.259</v>
      </c>
      <c r="X4172" s="4">
        <v>7.0090000000000003</v>
      </c>
      <c r="Y4172" s="4">
        <v>3.32</v>
      </c>
      <c r="Z4172" s="4">
        <v>1.0029999999999999</v>
      </c>
      <c r="AA4172" s="4">
        <v>0.14899999999999999</v>
      </c>
    </row>
    <row r="4173" spans="1:27" s="6" customFormat="1" x14ac:dyDescent="0.3">
      <c r="A4173" s="40">
        <v>4172</v>
      </c>
      <c r="B4173" s="18" t="s">
        <v>323</v>
      </c>
      <c r="C4173" s="43" t="s">
        <v>276</v>
      </c>
      <c r="D4173" s="41"/>
      <c r="E4173" s="41">
        <v>90</v>
      </c>
      <c r="F4173" s="41">
        <v>2080</v>
      </c>
      <c r="G4173" s="4">
        <v>45.798999999999999</v>
      </c>
      <c r="H4173" s="4">
        <v>46.481999999999999</v>
      </c>
      <c r="I4173" s="4">
        <v>46.98</v>
      </c>
      <c r="J4173" s="4">
        <v>46.962000000000003</v>
      </c>
      <c r="K4173" s="4">
        <v>46.237000000000002</v>
      </c>
      <c r="L4173" s="4">
        <v>45.317</v>
      </c>
      <c r="M4173" s="4">
        <v>44.404000000000003</v>
      </c>
      <c r="N4173" s="4">
        <v>43.581000000000003</v>
      </c>
      <c r="O4173" s="4">
        <v>42.307000000000002</v>
      </c>
      <c r="P4173" s="4">
        <v>40.363999999999997</v>
      </c>
      <c r="Q4173" s="4">
        <v>37.734000000000002</v>
      </c>
      <c r="R4173" s="4">
        <v>35.069000000000003</v>
      </c>
      <c r="S4173" s="4">
        <v>32.875999999999998</v>
      </c>
      <c r="T4173" s="4">
        <v>31.036999999999999</v>
      </c>
      <c r="U4173" s="4">
        <v>27.614000000000001</v>
      </c>
      <c r="V4173" s="4">
        <v>21.718</v>
      </c>
      <c r="W4173" s="4">
        <v>15.048999999999999</v>
      </c>
      <c r="X4173" s="4">
        <v>8.4079999999999995</v>
      </c>
      <c r="Y4173" s="4">
        <v>3.6949999999999998</v>
      </c>
      <c r="Z4173" s="4">
        <v>1.2030000000000001</v>
      </c>
      <c r="AA4173" s="4">
        <v>0.221</v>
      </c>
    </row>
    <row r="4174" spans="1:27" s="6" customFormat="1" x14ac:dyDescent="0.3">
      <c r="A4174" s="40">
        <v>4173</v>
      </c>
      <c r="B4174" s="18" t="s">
        <v>323</v>
      </c>
      <c r="C4174" s="43" t="s">
        <v>276</v>
      </c>
      <c r="D4174" s="41"/>
      <c r="E4174" s="41">
        <v>90</v>
      </c>
      <c r="F4174" s="41">
        <v>2085</v>
      </c>
      <c r="G4174" s="4">
        <v>44.786000000000001</v>
      </c>
      <c r="H4174" s="4">
        <v>45.576999999999998</v>
      </c>
      <c r="I4174" s="4">
        <v>46.363999999999997</v>
      </c>
      <c r="J4174" s="4">
        <v>46.706000000000003</v>
      </c>
      <c r="K4174" s="4">
        <v>46.344999999999999</v>
      </c>
      <c r="L4174" s="4">
        <v>45.457999999999998</v>
      </c>
      <c r="M4174" s="4">
        <v>44.625999999999998</v>
      </c>
      <c r="N4174" s="4">
        <v>43.862000000000002</v>
      </c>
      <c r="O4174" s="4">
        <v>43.148000000000003</v>
      </c>
      <c r="P4174" s="4">
        <v>41.915999999999997</v>
      </c>
      <c r="Q4174" s="4">
        <v>39.957000000000001</v>
      </c>
      <c r="R4174" s="4">
        <v>37.253</v>
      </c>
      <c r="S4174" s="4">
        <v>34.436</v>
      </c>
      <c r="T4174" s="4">
        <v>31.896999999999998</v>
      </c>
      <c r="U4174" s="4">
        <v>29.352</v>
      </c>
      <c r="V4174" s="4">
        <v>24.881</v>
      </c>
      <c r="W4174" s="4">
        <v>17.847000000000001</v>
      </c>
      <c r="X4174" s="4">
        <v>10.52</v>
      </c>
      <c r="Y4174" s="4">
        <v>4.5629999999999997</v>
      </c>
      <c r="Z4174" s="4">
        <v>1.3939999999999999</v>
      </c>
      <c r="AA4174" s="4">
        <v>0.28499999999999998</v>
      </c>
    </row>
    <row r="4175" spans="1:27" s="6" customFormat="1" x14ac:dyDescent="0.3">
      <c r="A4175" s="40">
        <v>4174</v>
      </c>
      <c r="B4175" s="18" t="s">
        <v>323</v>
      </c>
      <c r="C4175" s="43" t="s">
        <v>276</v>
      </c>
      <c r="D4175" s="41"/>
      <c r="E4175" s="41">
        <v>90</v>
      </c>
      <c r="F4175" s="41">
        <v>2090</v>
      </c>
      <c r="G4175" s="4">
        <v>43.765000000000001</v>
      </c>
      <c r="H4175" s="4">
        <v>44.579000000000001</v>
      </c>
      <c r="I4175" s="4">
        <v>45.47</v>
      </c>
      <c r="J4175" s="4">
        <v>46.110999999999997</v>
      </c>
      <c r="K4175" s="4">
        <v>46.137999999999998</v>
      </c>
      <c r="L4175" s="4">
        <v>45.627000000000002</v>
      </c>
      <c r="M4175" s="4">
        <v>44.82</v>
      </c>
      <c r="N4175" s="4">
        <v>44.125999999999998</v>
      </c>
      <c r="O4175" s="4">
        <v>43.462000000000003</v>
      </c>
      <c r="P4175" s="4">
        <v>42.786000000000001</v>
      </c>
      <c r="Q4175" s="4">
        <v>41.527999999999999</v>
      </c>
      <c r="R4175" s="4">
        <v>39.49</v>
      </c>
      <c r="S4175" s="4">
        <v>36.633000000000003</v>
      </c>
      <c r="T4175" s="4">
        <v>33.484000000000002</v>
      </c>
      <c r="U4175" s="4">
        <v>30.276</v>
      </c>
      <c r="V4175" s="4">
        <v>26.614000000000001</v>
      </c>
      <c r="W4175" s="4">
        <v>20.670999999999999</v>
      </c>
      <c r="X4175" s="4">
        <v>12.701000000000001</v>
      </c>
      <c r="Y4175" s="4">
        <v>5.867</v>
      </c>
      <c r="Z4175" s="4">
        <v>1.79</v>
      </c>
      <c r="AA4175" s="4">
        <v>0.35199999999999998</v>
      </c>
    </row>
    <row r="4176" spans="1:27" s="6" customFormat="1" x14ac:dyDescent="0.3">
      <c r="A4176" s="40">
        <v>4175</v>
      </c>
      <c r="B4176" s="18" t="s">
        <v>323</v>
      </c>
      <c r="C4176" s="43" t="s">
        <v>276</v>
      </c>
      <c r="D4176" s="41"/>
      <c r="E4176" s="41">
        <v>90</v>
      </c>
      <c r="F4176" s="41">
        <v>2095</v>
      </c>
      <c r="G4176" s="4">
        <v>42.896999999999998</v>
      </c>
      <c r="H4176" s="4">
        <v>43.578000000000003</v>
      </c>
      <c r="I4176" s="4">
        <v>44.482999999999997</v>
      </c>
      <c r="J4176" s="4">
        <v>45.238</v>
      </c>
      <c r="K4176" s="4">
        <v>45.59</v>
      </c>
      <c r="L4176" s="4">
        <v>45.478999999999999</v>
      </c>
      <c r="M4176" s="4">
        <v>45.040999999999997</v>
      </c>
      <c r="N4176" s="4">
        <v>44.36</v>
      </c>
      <c r="O4176" s="4">
        <v>43.756</v>
      </c>
      <c r="P4176" s="4">
        <v>43.125999999999998</v>
      </c>
      <c r="Q4176" s="4">
        <v>42.423000000000002</v>
      </c>
      <c r="R4176" s="4">
        <v>41.081000000000003</v>
      </c>
      <c r="S4176" s="4">
        <v>38.881999999999998</v>
      </c>
      <c r="T4176" s="4">
        <v>35.692</v>
      </c>
      <c r="U4176" s="4">
        <v>31.890999999999998</v>
      </c>
      <c r="V4176" s="4">
        <v>27.61</v>
      </c>
      <c r="W4176" s="4">
        <v>22.334</v>
      </c>
      <c r="X4176" s="4">
        <v>14.959</v>
      </c>
      <c r="Y4176" s="4">
        <v>7.266</v>
      </c>
      <c r="Z4176" s="4">
        <v>2.3849999999999998</v>
      </c>
      <c r="AA4176" s="4">
        <v>0.46800000000000003</v>
      </c>
    </row>
    <row r="4177" spans="1:27" s="6" customFormat="1" x14ac:dyDescent="0.3">
      <c r="A4177" s="40">
        <v>4176</v>
      </c>
      <c r="B4177" s="18" t="s">
        <v>323</v>
      </c>
      <c r="C4177" s="43" t="s">
        <v>276</v>
      </c>
      <c r="D4177" s="41"/>
      <c r="E4177" s="41">
        <v>90</v>
      </c>
      <c r="F4177" s="41">
        <v>2100</v>
      </c>
      <c r="G4177" s="4">
        <v>42.002000000000002</v>
      </c>
      <c r="H4177" s="4">
        <v>42.725999999999999</v>
      </c>
      <c r="I4177" s="4">
        <v>43.488</v>
      </c>
      <c r="J4177" s="4">
        <v>44.271999999999998</v>
      </c>
      <c r="K4177" s="4">
        <v>44.765000000000001</v>
      </c>
      <c r="L4177" s="4">
        <v>44.991</v>
      </c>
      <c r="M4177" s="4">
        <v>44.944000000000003</v>
      </c>
      <c r="N4177" s="4">
        <v>44.619</v>
      </c>
      <c r="O4177" s="4">
        <v>44.023000000000003</v>
      </c>
      <c r="P4177" s="4">
        <v>43.447000000000003</v>
      </c>
      <c r="Q4177" s="4">
        <v>42.789000000000001</v>
      </c>
      <c r="R4177" s="4">
        <v>42.000999999999998</v>
      </c>
      <c r="S4177" s="4">
        <v>40.497</v>
      </c>
      <c r="T4177" s="4">
        <v>37.954999999999998</v>
      </c>
      <c r="U4177" s="4">
        <v>34.101999999999997</v>
      </c>
      <c r="V4177" s="4">
        <v>29.244</v>
      </c>
      <c r="W4177" s="4">
        <v>23.393000000000001</v>
      </c>
      <c r="X4177" s="4">
        <v>16.422999999999998</v>
      </c>
      <c r="Y4177" s="4">
        <v>8.7720000000000002</v>
      </c>
      <c r="Z4177" s="4">
        <v>3.0609999999999999</v>
      </c>
      <c r="AA4177" s="4">
        <v>0.65</v>
      </c>
    </row>
    <row r="4178" spans="1:27" s="6" customFormat="1" x14ac:dyDescent="0.3">
      <c r="A4178" s="40">
        <v>4177</v>
      </c>
      <c r="B4178" s="18" t="s">
        <v>323</v>
      </c>
      <c r="C4178" s="43" t="s">
        <v>277</v>
      </c>
      <c r="D4178" s="41"/>
      <c r="E4178" s="41">
        <v>548</v>
      </c>
      <c r="F4178" s="41">
        <v>2015</v>
      </c>
      <c r="G4178" s="4">
        <v>16.786000000000001</v>
      </c>
      <c r="H4178" s="4">
        <v>16.045999999999999</v>
      </c>
      <c r="I4178" s="4">
        <v>13.47</v>
      </c>
      <c r="J4178" s="4">
        <v>12.449</v>
      </c>
      <c r="K4178" s="4">
        <v>11.794</v>
      </c>
      <c r="L4178" s="4">
        <v>11.819000000000001</v>
      </c>
      <c r="M4178" s="4">
        <v>9.6959999999999997</v>
      </c>
      <c r="N4178" s="4">
        <v>7.9420000000000002</v>
      </c>
      <c r="O4178" s="4">
        <v>6.73</v>
      </c>
      <c r="P4178" s="4">
        <v>6.0590000000000002</v>
      </c>
      <c r="Q4178" s="4">
        <v>5.3959999999999999</v>
      </c>
      <c r="R4178" s="4">
        <v>3.7490000000000001</v>
      </c>
      <c r="S4178" s="4">
        <v>3.0449999999999999</v>
      </c>
      <c r="T4178" s="4">
        <v>2.028</v>
      </c>
      <c r="U4178" s="4">
        <v>1.8320000000000001</v>
      </c>
      <c r="V4178" s="4">
        <v>1.117</v>
      </c>
      <c r="W4178" s="4">
        <v>0.43</v>
      </c>
      <c r="X4178" s="4">
        <v>0.159</v>
      </c>
      <c r="Y4178" s="4">
        <v>4.1000000000000002E-2</v>
      </c>
      <c r="Z4178" s="4">
        <v>7.0000000000000001E-3</v>
      </c>
      <c r="AA4178" s="4">
        <v>1E-3</v>
      </c>
    </row>
    <row r="4179" spans="1:27" s="6" customFormat="1" x14ac:dyDescent="0.3">
      <c r="A4179" s="40">
        <v>4178</v>
      </c>
      <c r="B4179" s="18" t="s">
        <v>323</v>
      </c>
      <c r="C4179" s="43" t="s">
        <v>277</v>
      </c>
      <c r="D4179" s="41"/>
      <c r="E4179" s="41">
        <v>548</v>
      </c>
      <c r="F4179" s="41">
        <v>2020</v>
      </c>
      <c r="G4179" s="4">
        <v>17.661999999999999</v>
      </c>
      <c r="H4179" s="4">
        <v>16.472999999999999</v>
      </c>
      <c r="I4179" s="4">
        <v>15.702999999999999</v>
      </c>
      <c r="J4179" s="4">
        <v>12.981</v>
      </c>
      <c r="K4179" s="4">
        <v>12.956</v>
      </c>
      <c r="L4179" s="4">
        <v>11.744</v>
      </c>
      <c r="M4179" s="4">
        <v>11.736000000000001</v>
      </c>
      <c r="N4179" s="4">
        <v>9.6980000000000004</v>
      </c>
      <c r="O4179" s="4">
        <v>7.6680000000000001</v>
      </c>
      <c r="P4179" s="4">
        <v>6.8959999999999999</v>
      </c>
      <c r="Q4179" s="4">
        <v>5.7279999999999998</v>
      </c>
      <c r="R4179" s="4">
        <v>5.3879999999999999</v>
      </c>
      <c r="S4179" s="4">
        <v>3.4580000000000002</v>
      </c>
      <c r="T4179" s="4">
        <v>2.9350000000000001</v>
      </c>
      <c r="U4179" s="4">
        <v>1.927</v>
      </c>
      <c r="V4179" s="4">
        <v>1.4390000000000001</v>
      </c>
      <c r="W4179" s="4">
        <v>0.73099999999999998</v>
      </c>
      <c r="X4179" s="4">
        <v>0.21</v>
      </c>
      <c r="Y4179" s="4">
        <v>5.0999999999999997E-2</v>
      </c>
      <c r="Z4179" s="4">
        <v>8.9999999999999993E-3</v>
      </c>
      <c r="AA4179" s="4">
        <v>1E-3</v>
      </c>
    </row>
    <row r="4180" spans="1:27" s="6" customFormat="1" x14ac:dyDescent="0.3">
      <c r="A4180" s="40">
        <v>4179</v>
      </c>
      <c r="B4180" s="18" t="s">
        <v>323</v>
      </c>
      <c r="C4180" s="43" t="s">
        <v>277</v>
      </c>
      <c r="D4180" s="41"/>
      <c r="E4180" s="41">
        <v>548</v>
      </c>
      <c r="F4180" s="41">
        <v>2025</v>
      </c>
      <c r="G4180" s="4">
        <v>18.343</v>
      </c>
      <c r="H4180" s="4">
        <v>17.352</v>
      </c>
      <c r="I4180" s="4">
        <v>16.13</v>
      </c>
      <c r="J4180" s="4">
        <v>15.215</v>
      </c>
      <c r="K4180" s="4">
        <v>13.491</v>
      </c>
      <c r="L4180" s="4">
        <v>12.909000000000001</v>
      </c>
      <c r="M4180" s="4">
        <v>11.667</v>
      </c>
      <c r="N4180" s="4">
        <v>11.733000000000001</v>
      </c>
      <c r="O4180" s="4">
        <v>9.4190000000000005</v>
      </c>
      <c r="P4180" s="4">
        <v>7.8310000000000004</v>
      </c>
      <c r="Q4180" s="4">
        <v>6.5620000000000003</v>
      </c>
      <c r="R4180" s="4">
        <v>5.726</v>
      </c>
      <c r="S4180" s="4">
        <v>5.0439999999999996</v>
      </c>
      <c r="T4180" s="4">
        <v>3.3359999999999999</v>
      </c>
      <c r="U4180" s="4">
        <v>2.7480000000000002</v>
      </c>
      <c r="V4180" s="4">
        <v>1.542</v>
      </c>
      <c r="W4180" s="4">
        <v>0.96899999999999997</v>
      </c>
      <c r="X4180" s="4">
        <v>0.373</v>
      </c>
      <c r="Y4180" s="4">
        <v>7.0999999999999994E-2</v>
      </c>
      <c r="Z4180" s="4">
        <v>0.01</v>
      </c>
      <c r="AA4180" s="4">
        <v>1E-3</v>
      </c>
    </row>
    <row r="4181" spans="1:27" s="6" customFormat="1" x14ac:dyDescent="0.3">
      <c r="A4181" s="40">
        <v>4180</v>
      </c>
      <c r="B4181" s="18" t="s">
        <v>323</v>
      </c>
      <c r="C4181" s="43" t="s">
        <v>277</v>
      </c>
      <c r="D4181" s="41"/>
      <c r="E4181" s="41">
        <v>548</v>
      </c>
      <c r="F4181" s="41">
        <v>2030</v>
      </c>
      <c r="G4181" s="4">
        <v>19.018999999999998</v>
      </c>
      <c r="H4181" s="4">
        <v>18.036999999999999</v>
      </c>
      <c r="I4181" s="4">
        <v>17.010000000000002</v>
      </c>
      <c r="J4181" s="4">
        <v>15.644</v>
      </c>
      <c r="K4181" s="4">
        <v>15.723000000000001</v>
      </c>
      <c r="L4181" s="4">
        <v>13.445</v>
      </c>
      <c r="M4181" s="4">
        <v>12.832000000000001</v>
      </c>
      <c r="N4181" s="4">
        <v>11.670999999999999</v>
      </c>
      <c r="O4181" s="4">
        <v>11.448</v>
      </c>
      <c r="P4181" s="4">
        <v>9.5749999999999993</v>
      </c>
      <c r="Q4181" s="4">
        <v>7.4960000000000004</v>
      </c>
      <c r="R4181" s="4">
        <v>6.5540000000000003</v>
      </c>
      <c r="S4181" s="4">
        <v>5.39</v>
      </c>
      <c r="T4181" s="4">
        <v>4.8419999999999996</v>
      </c>
      <c r="U4181" s="4">
        <v>3.1309999999999998</v>
      </c>
      <c r="V4181" s="4">
        <v>2.2349999999999999</v>
      </c>
      <c r="W4181" s="4">
        <v>1.0680000000000001</v>
      </c>
      <c r="X4181" s="4">
        <v>0.51400000000000001</v>
      </c>
      <c r="Y4181" s="4">
        <v>0.13400000000000001</v>
      </c>
      <c r="Z4181" s="4">
        <v>1.4999999999999999E-2</v>
      </c>
      <c r="AA4181" s="4">
        <v>1E-3</v>
      </c>
    </row>
    <row r="4182" spans="1:27" s="6" customFormat="1" x14ac:dyDescent="0.3">
      <c r="A4182" s="40">
        <v>4181</v>
      </c>
      <c r="B4182" s="18" t="s">
        <v>323</v>
      </c>
      <c r="C4182" s="43" t="s">
        <v>277</v>
      </c>
      <c r="D4182" s="41"/>
      <c r="E4182" s="41">
        <v>548</v>
      </c>
      <c r="F4182" s="41">
        <v>2035</v>
      </c>
      <c r="G4182" s="4">
        <v>19.727</v>
      </c>
      <c r="H4182" s="4">
        <v>18.715</v>
      </c>
      <c r="I4182" s="4">
        <v>17.698</v>
      </c>
      <c r="J4182" s="4">
        <v>16.524999999999999</v>
      </c>
      <c r="K4182" s="4">
        <v>16.155999999999999</v>
      </c>
      <c r="L4182" s="4">
        <v>15.676</v>
      </c>
      <c r="M4182" s="4">
        <v>13.371</v>
      </c>
      <c r="N4182" s="4">
        <v>12.837999999999999</v>
      </c>
      <c r="O4182" s="4">
        <v>11.394</v>
      </c>
      <c r="P4182" s="4">
        <v>11.593</v>
      </c>
      <c r="Q4182" s="4">
        <v>9.2240000000000002</v>
      </c>
      <c r="R4182" s="4">
        <v>7.4809999999999999</v>
      </c>
      <c r="S4182" s="4">
        <v>6.21</v>
      </c>
      <c r="T4182" s="4">
        <v>5.1959999999999997</v>
      </c>
      <c r="U4182" s="4">
        <v>4.5110000000000001</v>
      </c>
      <c r="V4182" s="4">
        <v>2.5819999999999999</v>
      </c>
      <c r="W4182" s="4">
        <v>1.581</v>
      </c>
      <c r="X4182" s="4">
        <v>0.58699999999999997</v>
      </c>
      <c r="Y4182" s="4">
        <v>0.19500000000000001</v>
      </c>
      <c r="Z4182" s="4">
        <v>0.03</v>
      </c>
      <c r="AA4182" s="4">
        <v>2E-3</v>
      </c>
    </row>
    <row r="4183" spans="1:27" s="6" customFormat="1" x14ac:dyDescent="0.3">
      <c r="A4183" s="40">
        <v>4182</v>
      </c>
      <c r="B4183" s="18" t="s">
        <v>323</v>
      </c>
      <c r="C4183" s="43" t="s">
        <v>277</v>
      </c>
      <c r="D4183" s="41"/>
      <c r="E4183" s="41">
        <v>548</v>
      </c>
      <c r="F4183" s="41">
        <v>2040</v>
      </c>
      <c r="G4183" s="4">
        <v>20.277999999999999</v>
      </c>
      <c r="H4183" s="4">
        <v>19.422999999999998</v>
      </c>
      <c r="I4183" s="4">
        <v>18.376000000000001</v>
      </c>
      <c r="J4183" s="4">
        <v>17.210999999999999</v>
      </c>
      <c r="K4183" s="4">
        <v>17.036999999999999</v>
      </c>
      <c r="L4183" s="4">
        <v>16.108000000000001</v>
      </c>
      <c r="M4183" s="4">
        <v>15.598000000000001</v>
      </c>
      <c r="N4183" s="4">
        <v>13.379</v>
      </c>
      <c r="O4183" s="4">
        <v>12.558</v>
      </c>
      <c r="P4183" s="4">
        <v>11.547000000000001</v>
      </c>
      <c r="Q4183" s="4">
        <v>11.228999999999999</v>
      </c>
      <c r="R4183" s="4">
        <v>9.1880000000000006</v>
      </c>
      <c r="S4183" s="4">
        <v>7.125</v>
      </c>
      <c r="T4183" s="4">
        <v>5.9960000000000004</v>
      </c>
      <c r="U4183" s="4">
        <v>4.867</v>
      </c>
      <c r="V4183" s="4">
        <v>3.774</v>
      </c>
      <c r="W4183" s="4">
        <v>1.8720000000000001</v>
      </c>
      <c r="X4183" s="4">
        <v>0.90100000000000002</v>
      </c>
      <c r="Y4183" s="4">
        <v>0.23400000000000001</v>
      </c>
      <c r="Z4183" s="4">
        <v>4.8000000000000001E-2</v>
      </c>
      <c r="AA4183" s="4">
        <v>4.0000000000000001E-3</v>
      </c>
    </row>
    <row r="4184" spans="1:27" s="6" customFormat="1" x14ac:dyDescent="0.3">
      <c r="A4184" s="40">
        <v>4183</v>
      </c>
      <c r="B4184" s="18" t="s">
        <v>323</v>
      </c>
      <c r="C4184" s="43" t="s">
        <v>277</v>
      </c>
      <c r="D4184" s="41"/>
      <c r="E4184" s="41">
        <v>548</v>
      </c>
      <c r="F4184" s="41">
        <v>2045</v>
      </c>
      <c r="G4184" s="4">
        <v>20.713999999999999</v>
      </c>
      <c r="H4184" s="4">
        <v>19.978000000000002</v>
      </c>
      <c r="I4184" s="4">
        <v>19.084</v>
      </c>
      <c r="J4184" s="4">
        <v>17.89</v>
      </c>
      <c r="K4184" s="4">
        <v>17.725000000000001</v>
      </c>
      <c r="L4184" s="4">
        <v>16.992000000000001</v>
      </c>
      <c r="M4184" s="4">
        <v>16.033000000000001</v>
      </c>
      <c r="N4184" s="4">
        <v>15.601000000000001</v>
      </c>
      <c r="O4184" s="4">
        <v>13.103</v>
      </c>
      <c r="P4184" s="4">
        <v>12.712</v>
      </c>
      <c r="Q4184" s="4">
        <v>11.196</v>
      </c>
      <c r="R4184" s="4">
        <v>11.172000000000001</v>
      </c>
      <c r="S4184" s="4">
        <v>8.8030000000000008</v>
      </c>
      <c r="T4184" s="4">
        <v>6.8929999999999998</v>
      </c>
      <c r="U4184" s="4">
        <v>5.633</v>
      </c>
      <c r="V4184" s="4">
        <v>4.1219999999999999</v>
      </c>
      <c r="W4184" s="4">
        <v>2.7930000000000001</v>
      </c>
      <c r="X4184" s="4">
        <v>1.103</v>
      </c>
      <c r="Y4184" s="4">
        <v>0.379</v>
      </c>
      <c r="Z4184" s="4">
        <v>6.3E-2</v>
      </c>
      <c r="AA4184" s="4">
        <v>7.0000000000000001E-3</v>
      </c>
    </row>
    <row r="4185" spans="1:27" s="6" customFormat="1" x14ac:dyDescent="0.3">
      <c r="A4185" s="40">
        <v>4184</v>
      </c>
      <c r="B4185" s="18" t="s">
        <v>323</v>
      </c>
      <c r="C4185" s="43" t="s">
        <v>277</v>
      </c>
      <c r="D4185" s="41"/>
      <c r="E4185" s="41">
        <v>548</v>
      </c>
      <c r="F4185" s="41">
        <v>2050</v>
      </c>
      <c r="G4185" s="4">
        <v>21.004999999999999</v>
      </c>
      <c r="H4185" s="4">
        <v>20.417000000000002</v>
      </c>
      <c r="I4185" s="4">
        <v>19.641999999999999</v>
      </c>
      <c r="J4185" s="4">
        <v>18.602</v>
      </c>
      <c r="K4185" s="4">
        <v>18.405000000000001</v>
      </c>
      <c r="L4185" s="4">
        <v>17.681000000000001</v>
      </c>
      <c r="M4185" s="4">
        <v>16.919</v>
      </c>
      <c r="N4185" s="4">
        <v>16.039000000000001</v>
      </c>
      <c r="O4185" s="4">
        <v>15.321999999999999</v>
      </c>
      <c r="P4185" s="4">
        <v>13.257999999999999</v>
      </c>
      <c r="Q4185" s="4">
        <v>12.361000000000001</v>
      </c>
      <c r="R4185" s="4">
        <v>11.157</v>
      </c>
      <c r="S4185" s="4">
        <v>10.755000000000001</v>
      </c>
      <c r="T4185" s="4">
        <v>8.5220000000000002</v>
      </c>
      <c r="U4185" s="4">
        <v>6.4950000000000001</v>
      </c>
      <c r="V4185" s="4">
        <v>4.827</v>
      </c>
      <c r="W4185" s="4">
        <v>3.11</v>
      </c>
      <c r="X4185" s="4">
        <v>1.698</v>
      </c>
      <c r="Y4185" s="4">
        <v>0.48399999999999999</v>
      </c>
      <c r="Z4185" s="4">
        <v>0.107</v>
      </c>
      <c r="AA4185" s="4">
        <v>0.01</v>
      </c>
    </row>
    <row r="4186" spans="1:27" s="6" customFormat="1" x14ac:dyDescent="0.3">
      <c r="A4186" s="40">
        <v>4185</v>
      </c>
      <c r="B4186" s="18" t="s">
        <v>323</v>
      </c>
      <c r="C4186" s="43" t="s">
        <v>277</v>
      </c>
      <c r="D4186" s="41"/>
      <c r="E4186" s="41">
        <v>548</v>
      </c>
      <c r="F4186" s="41">
        <v>2055</v>
      </c>
      <c r="G4186" s="4">
        <v>21.119</v>
      </c>
      <c r="H4186" s="4">
        <v>20.72</v>
      </c>
      <c r="I4186" s="4">
        <v>20.094999999999999</v>
      </c>
      <c r="J4186" s="4">
        <v>19.18</v>
      </c>
      <c r="K4186" s="4">
        <v>19.09</v>
      </c>
      <c r="L4186" s="4">
        <v>18.363</v>
      </c>
      <c r="M4186" s="4">
        <v>17.61</v>
      </c>
      <c r="N4186" s="4">
        <v>16.923999999999999</v>
      </c>
      <c r="O4186" s="4">
        <v>15.775</v>
      </c>
      <c r="P4186" s="4">
        <v>15.46</v>
      </c>
      <c r="Q4186" s="4">
        <v>12.922000000000001</v>
      </c>
      <c r="R4186" s="4">
        <v>12.308999999999999</v>
      </c>
      <c r="S4186" s="4">
        <v>10.77</v>
      </c>
      <c r="T4186" s="4">
        <v>10.417</v>
      </c>
      <c r="U4186" s="4">
        <v>8.032</v>
      </c>
      <c r="V4186" s="4">
        <v>5.6230000000000002</v>
      </c>
      <c r="W4186" s="4">
        <v>3.7050000000000001</v>
      </c>
      <c r="X4186" s="4">
        <v>1.944</v>
      </c>
      <c r="Y4186" s="4">
        <v>0.77700000000000002</v>
      </c>
      <c r="Z4186" s="4">
        <v>0.14399999999999999</v>
      </c>
      <c r="AA4186" s="4">
        <v>1.7999999999999999E-2</v>
      </c>
    </row>
    <row r="4187" spans="1:27" s="6" customFormat="1" x14ac:dyDescent="0.3">
      <c r="A4187" s="40">
        <v>4186</v>
      </c>
      <c r="B4187" s="18" t="s">
        <v>323</v>
      </c>
      <c r="C4187" s="43" t="s">
        <v>277</v>
      </c>
      <c r="D4187" s="41"/>
      <c r="E4187" s="41">
        <v>548</v>
      </c>
      <c r="F4187" s="41">
        <v>2060</v>
      </c>
      <c r="G4187" s="4">
        <v>21.17</v>
      </c>
      <c r="H4187" s="4">
        <v>20.850999999999999</v>
      </c>
      <c r="I4187" s="4">
        <v>20.416</v>
      </c>
      <c r="J4187" s="4">
        <v>19.66</v>
      </c>
      <c r="K4187" s="4">
        <v>19.641999999999999</v>
      </c>
      <c r="L4187" s="4">
        <v>19.048999999999999</v>
      </c>
      <c r="M4187" s="4">
        <v>18.295999999999999</v>
      </c>
      <c r="N4187" s="4">
        <v>17.614999999999998</v>
      </c>
      <c r="O4187" s="4">
        <v>16.670000000000002</v>
      </c>
      <c r="P4187" s="4">
        <v>15.906000000000001</v>
      </c>
      <c r="Q4187" s="4">
        <v>15.122999999999999</v>
      </c>
      <c r="R4187" s="4">
        <v>12.874000000000001</v>
      </c>
      <c r="S4187" s="4">
        <v>11.923999999999999</v>
      </c>
      <c r="T4187" s="4">
        <v>10.459</v>
      </c>
      <c r="U4187" s="4">
        <v>9.827</v>
      </c>
      <c r="V4187" s="4">
        <v>7.0190000000000001</v>
      </c>
      <c r="W4187" s="4">
        <v>4.3849999999999998</v>
      </c>
      <c r="X4187" s="4">
        <v>2.375</v>
      </c>
      <c r="Y4187" s="4">
        <v>0.92400000000000004</v>
      </c>
      <c r="Z4187" s="4">
        <v>0.24399999999999999</v>
      </c>
      <c r="AA4187" s="4">
        <v>2.5999999999999999E-2</v>
      </c>
    </row>
    <row r="4188" spans="1:27" s="6" customFormat="1" x14ac:dyDescent="0.3">
      <c r="A4188" s="40">
        <v>4187</v>
      </c>
      <c r="B4188" s="18" t="s">
        <v>323</v>
      </c>
      <c r="C4188" s="43" t="s">
        <v>277</v>
      </c>
      <c r="D4188" s="41"/>
      <c r="E4188" s="41">
        <v>548</v>
      </c>
      <c r="F4188" s="41">
        <v>2065</v>
      </c>
      <c r="G4188" s="4">
        <v>21.132999999999999</v>
      </c>
      <c r="H4188" s="4">
        <v>20.917000000000002</v>
      </c>
      <c r="I4188" s="4">
        <v>20.565000000000001</v>
      </c>
      <c r="J4188" s="4">
        <v>20.004000000000001</v>
      </c>
      <c r="K4188" s="4">
        <v>20.096</v>
      </c>
      <c r="L4188" s="4">
        <v>19.605</v>
      </c>
      <c r="M4188" s="4">
        <v>18.984000000000002</v>
      </c>
      <c r="N4188" s="4">
        <v>18.298999999999999</v>
      </c>
      <c r="O4188" s="4">
        <v>17.373999999999999</v>
      </c>
      <c r="P4188" s="4">
        <v>16.79</v>
      </c>
      <c r="Q4188" s="4">
        <v>15.589</v>
      </c>
      <c r="R4188" s="4">
        <v>15.051</v>
      </c>
      <c r="S4188" s="4">
        <v>12.505000000000001</v>
      </c>
      <c r="T4188" s="4">
        <v>11.598000000000001</v>
      </c>
      <c r="U4188" s="4">
        <v>9.91</v>
      </c>
      <c r="V4188" s="4">
        <v>8.6679999999999993</v>
      </c>
      <c r="W4188" s="4">
        <v>5.5590000000000002</v>
      </c>
      <c r="X4188" s="4">
        <v>2.8809999999999998</v>
      </c>
      <c r="Y4188" s="4">
        <v>1.1719999999999999</v>
      </c>
      <c r="Z4188" s="4">
        <v>0.30499999999999999</v>
      </c>
      <c r="AA4188" s="4">
        <v>4.7E-2</v>
      </c>
    </row>
    <row r="4189" spans="1:27" s="6" customFormat="1" x14ac:dyDescent="0.3">
      <c r="A4189" s="40">
        <v>4188</v>
      </c>
      <c r="B4189" s="18" t="s">
        <v>323</v>
      </c>
      <c r="C4189" s="43" t="s">
        <v>277</v>
      </c>
      <c r="D4189" s="41"/>
      <c r="E4189" s="41">
        <v>548</v>
      </c>
      <c r="F4189" s="41">
        <v>2070</v>
      </c>
      <c r="G4189" s="4">
        <v>21.056000000000001</v>
      </c>
      <c r="H4189" s="4">
        <v>20.896000000000001</v>
      </c>
      <c r="I4189" s="4">
        <v>20.646000000000001</v>
      </c>
      <c r="J4189" s="4">
        <v>20.178000000000001</v>
      </c>
      <c r="K4189" s="4">
        <v>20.414999999999999</v>
      </c>
      <c r="L4189" s="4">
        <v>20.059999999999999</v>
      </c>
      <c r="M4189" s="4">
        <v>19.542999999999999</v>
      </c>
      <c r="N4189" s="4">
        <v>18.984999999999999</v>
      </c>
      <c r="O4189" s="4">
        <v>18.071999999999999</v>
      </c>
      <c r="P4189" s="4">
        <v>17.486000000000001</v>
      </c>
      <c r="Q4189" s="4">
        <v>16.486999999999998</v>
      </c>
      <c r="R4189" s="4">
        <v>15.519</v>
      </c>
      <c r="S4189" s="4">
        <v>14.667999999999999</v>
      </c>
      <c r="T4189" s="4">
        <v>12.183999999999999</v>
      </c>
      <c r="U4189" s="4">
        <v>11.018000000000001</v>
      </c>
      <c r="V4189" s="4">
        <v>8.8109999999999999</v>
      </c>
      <c r="W4189" s="4">
        <v>6.9610000000000003</v>
      </c>
      <c r="X4189" s="4">
        <v>3.7389999999999999</v>
      </c>
      <c r="Y4189" s="4">
        <v>1.474</v>
      </c>
      <c r="Z4189" s="4">
        <v>0.40699999999999997</v>
      </c>
      <c r="AA4189" s="4">
        <v>6.4000000000000001E-2</v>
      </c>
    </row>
    <row r="4190" spans="1:27" s="6" customFormat="1" x14ac:dyDescent="0.3">
      <c r="A4190" s="40">
        <v>4189</v>
      </c>
      <c r="B4190" s="18" t="s">
        <v>323</v>
      </c>
      <c r="C4190" s="43" t="s">
        <v>277</v>
      </c>
      <c r="D4190" s="41"/>
      <c r="E4190" s="41">
        <v>548</v>
      </c>
      <c r="F4190" s="41">
        <v>2075</v>
      </c>
      <c r="G4190" s="4">
        <v>20.861000000000001</v>
      </c>
      <c r="H4190" s="4">
        <v>20.834</v>
      </c>
      <c r="I4190" s="4">
        <v>20.643000000000001</v>
      </c>
      <c r="J4190" s="4">
        <v>20.283999999999999</v>
      </c>
      <c r="K4190" s="4">
        <v>20.562000000000001</v>
      </c>
      <c r="L4190" s="4">
        <v>20.381</v>
      </c>
      <c r="M4190" s="4">
        <v>20.001999999999999</v>
      </c>
      <c r="N4190" s="4">
        <v>19.544</v>
      </c>
      <c r="O4190" s="4">
        <v>18.773</v>
      </c>
      <c r="P4190" s="4">
        <v>18.175999999999998</v>
      </c>
      <c r="Q4190" s="4">
        <v>17.198</v>
      </c>
      <c r="R4190" s="4">
        <v>16.414999999999999</v>
      </c>
      <c r="S4190" s="4">
        <v>15.154</v>
      </c>
      <c r="T4190" s="4">
        <v>14.308</v>
      </c>
      <c r="U4190" s="4">
        <v>11.61</v>
      </c>
      <c r="V4190" s="4">
        <v>9.8699999999999992</v>
      </c>
      <c r="W4190" s="4">
        <v>7.1669999999999998</v>
      </c>
      <c r="X4190" s="4">
        <v>4.7809999999999997</v>
      </c>
      <c r="Y4190" s="4">
        <v>1.9730000000000001</v>
      </c>
      <c r="Z4190" s="4">
        <v>0.53300000000000003</v>
      </c>
      <c r="AA4190" s="4">
        <v>0.09</v>
      </c>
    </row>
    <row r="4191" spans="1:27" s="6" customFormat="1" x14ac:dyDescent="0.3">
      <c r="A4191" s="40">
        <v>4190</v>
      </c>
      <c r="B4191" s="18" t="s">
        <v>323</v>
      </c>
      <c r="C4191" s="43" t="s">
        <v>277</v>
      </c>
      <c r="D4191" s="41"/>
      <c r="E4191" s="41">
        <v>548</v>
      </c>
      <c r="F4191" s="41">
        <v>2080</v>
      </c>
      <c r="G4191" s="4">
        <v>20.594999999999999</v>
      </c>
      <c r="H4191" s="4">
        <v>20.654</v>
      </c>
      <c r="I4191" s="4">
        <v>20.599</v>
      </c>
      <c r="J4191" s="4">
        <v>20.303999999999998</v>
      </c>
      <c r="K4191" s="4">
        <v>20.641999999999999</v>
      </c>
      <c r="L4191" s="4">
        <v>20.532</v>
      </c>
      <c r="M4191" s="4">
        <v>20.327000000000002</v>
      </c>
      <c r="N4191" s="4">
        <v>20.001999999999999</v>
      </c>
      <c r="O4191" s="4">
        <v>19.344999999999999</v>
      </c>
      <c r="P4191" s="4">
        <v>18.867000000000001</v>
      </c>
      <c r="Q4191" s="4">
        <v>17.902999999999999</v>
      </c>
      <c r="R4191" s="4">
        <v>17.125</v>
      </c>
      <c r="S4191" s="4">
        <v>16.062000000000001</v>
      </c>
      <c r="T4191" s="4">
        <v>14.808</v>
      </c>
      <c r="U4191" s="4">
        <v>13.66</v>
      </c>
      <c r="V4191" s="4">
        <v>10.475</v>
      </c>
      <c r="W4191" s="4">
        <v>8.1259999999999994</v>
      </c>
      <c r="X4191" s="4">
        <v>5.0199999999999996</v>
      </c>
      <c r="Y4191" s="4">
        <v>2.601</v>
      </c>
      <c r="Z4191" s="4">
        <v>0.746</v>
      </c>
      <c r="AA4191" s="4">
        <v>0.126</v>
      </c>
    </row>
    <row r="4192" spans="1:27" s="6" customFormat="1" x14ac:dyDescent="0.3">
      <c r="A4192" s="40">
        <v>4191</v>
      </c>
      <c r="B4192" s="18" t="s">
        <v>323</v>
      </c>
      <c r="C4192" s="43" t="s">
        <v>277</v>
      </c>
      <c r="D4192" s="41"/>
      <c r="E4192" s="41">
        <v>548</v>
      </c>
      <c r="F4192" s="41">
        <v>2085</v>
      </c>
      <c r="G4192" s="4">
        <v>20.283999999999999</v>
      </c>
      <c r="H4192" s="4">
        <v>20.404</v>
      </c>
      <c r="I4192" s="4">
        <v>20.434000000000001</v>
      </c>
      <c r="J4192" s="4">
        <v>20.283999999999999</v>
      </c>
      <c r="K4192" s="4">
        <v>20.638999999999999</v>
      </c>
      <c r="L4192" s="4">
        <v>20.613</v>
      </c>
      <c r="M4192" s="4">
        <v>20.481999999999999</v>
      </c>
      <c r="N4192" s="4">
        <v>20.327000000000002</v>
      </c>
      <c r="O4192" s="4">
        <v>19.815000000000001</v>
      </c>
      <c r="P4192" s="4">
        <v>19.428999999999998</v>
      </c>
      <c r="Q4192" s="4">
        <v>18.611999999999998</v>
      </c>
      <c r="R4192" s="4">
        <v>17.829000000000001</v>
      </c>
      <c r="S4192" s="4">
        <v>16.789000000000001</v>
      </c>
      <c r="T4192" s="4">
        <v>15.718</v>
      </c>
      <c r="U4192" s="4">
        <v>14.18</v>
      </c>
      <c r="V4192" s="4">
        <v>12.404999999999999</v>
      </c>
      <c r="W4192" s="4">
        <v>8.7219999999999995</v>
      </c>
      <c r="X4192" s="4">
        <v>5.8</v>
      </c>
      <c r="Y4192" s="4">
        <v>2.8119999999999998</v>
      </c>
      <c r="Z4192" s="4">
        <v>1.0269999999999999</v>
      </c>
      <c r="AA4192" s="4">
        <v>0.184</v>
      </c>
    </row>
    <row r="4193" spans="1:27" s="6" customFormat="1" x14ac:dyDescent="0.3">
      <c r="A4193" s="40">
        <v>4192</v>
      </c>
      <c r="B4193" s="18" t="s">
        <v>323</v>
      </c>
      <c r="C4193" s="43" t="s">
        <v>277</v>
      </c>
      <c r="D4193" s="41"/>
      <c r="E4193" s="41">
        <v>548</v>
      </c>
      <c r="F4193" s="41">
        <v>2090</v>
      </c>
      <c r="G4193" s="4">
        <v>19.966000000000001</v>
      </c>
      <c r="H4193" s="4">
        <v>20.106999999999999</v>
      </c>
      <c r="I4193" s="4">
        <v>20.2</v>
      </c>
      <c r="J4193" s="4">
        <v>20.145</v>
      </c>
      <c r="K4193" s="4">
        <v>20.593</v>
      </c>
      <c r="L4193" s="4">
        <v>20.613</v>
      </c>
      <c r="M4193" s="4">
        <v>20.567</v>
      </c>
      <c r="N4193" s="4">
        <v>20.483000000000001</v>
      </c>
      <c r="O4193" s="4">
        <v>20.155000000000001</v>
      </c>
      <c r="P4193" s="4">
        <v>19.891999999999999</v>
      </c>
      <c r="Q4193" s="4">
        <v>19.190000000000001</v>
      </c>
      <c r="R4193" s="4">
        <v>18.536000000000001</v>
      </c>
      <c r="S4193" s="4">
        <v>17.510000000000002</v>
      </c>
      <c r="T4193" s="4">
        <v>16.449000000000002</v>
      </c>
      <c r="U4193" s="4">
        <v>15.089</v>
      </c>
      <c r="V4193" s="4">
        <v>12.955</v>
      </c>
      <c r="W4193" s="4">
        <v>10.439</v>
      </c>
      <c r="X4193" s="4">
        <v>6.3390000000000004</v>
      </c>
      <c r="Y4193" s="4">
        <v>3.34</v>
      </c>
      <c r="Z4193" s="4">
        <v>1.1539999999999999</v>
      </c>
      <c r="AA4193" s="4">
        <v>0.26700000000000002</v>
      </c>
    </row>
    <row r="4194" spans="1:27" s="6" customFormat="1" x14ac:dyDescent="0.3">
      <c r="A4194" s="40">
        <v>4193</v>
      </c>
      <c r="B4194" s="18" t="s">
        <v>323</v>
      </c>
      <c r="C4194" s="43" t="s">
        <v>277</v>
      </c>
      <c r="D4194" s="41"/>
      <c r="E4194" s="41">
        <v>548</v>
      </c>
      <c r="F4194" s="41">
        <v>2095</v>
      </c>
      <c r="G4194" s="4">
        <v>19.617999999999999</v>
      </c>
      <c r="H4194" s="4">
        <v>19.802</v>
      </c>
      <c r="I4194" s="4">
        <v>19.922999999999998</v>
      </c>
      <c r="J4194" s="4">
        <v>19.936</v>
      </c>
      <c r="K4194" s="4">
        <v>20.428000000000001</v>
      </c>
      <c r="L4194" s="4">
        <v>20.568000000000001</v>
      </c>
      <c r="M4194" s="4">
        <v>20.571000000000002</v>
      </c>
      <c r="N4194" s="4">
        <v>20.568999999999999</v>
      </c>
      <c r="O4194" s="4">
        <v>20.324000000000002</v>
      </c>
      <c r="P4194" s="4">
        <v>20.222000000000001</v>
      </c>
      <c r="Q4194" s="4">
        <v>19.670000000000002</v>
      </c>
      <c r="R4194" s="4">
        <v>19.117000000000001</v>
      </c>
      <c r="S4194" s="4">
        <v>18.234000000000002</v>
      </c>
      <c r="T4194" s="4">
        <v>17.18</v>
      </c>
      <c r="U4194" s="4">
        <v>15.832000000000001</v>
      </c>
      <c r="V4194" s="4">
        <v>13.867000000000001</v>
      </c>
      <c r="W4194" s="4">
        <v>11.015000000000001</v>
      </c>
      <c r="X4194" s="4">
        <v>7.718</v>
      </c>
      <c r="Y4194" s="4">
        <v>3.7469999999999999</v>
      </c>
      <c r="Z4194" s="4">
        <v>1.4239999999999999</v>
      </c>
      <c r="AA4194" s="4">
        <v>0.32800000000000001</v>
      </c>
    </row>
    <row r="4195" spans="1:27" s="6" customFormat="1" x14ac:dyDescent="0.3">
      <c r="A4195" s="40">
        <v>4194</v>
      </c>
      <c r="B4195" s="18" t="s">
        <v>323</v>
      </c>
      <c r="C4195" s="43" t="s">
        <v>277</v>
      </c>
      <c r="D4195" s="41"/>
      <c r="E4195" s="41">
        <v>548</v>
      </c>
      <c r="F4195" s="41">
        <v>2100</v>
      </c>
      <c r="G4195" s="4">
        <v>19.260999999999999</v>
      </c>
      <c r="H4195" s="4">
        <v>19.469000000000001</v>
      </c>
      <c r="I4195" s="4">
        <v>19.634</v>
      </c>
      <c r="J4195" s="4">
        <v>19.681000000000001</v>
      </c>
      <c r="K4195" s="4">
        <v>20.193000000000001</v>
      </c>
      <c r="L4195" s="4">
        <v>20.405000000000001</v>
      </c>
      <c r="M4195" s="4">
        <v>20.529</v>
      </c>
      <c r="N4195" s="4">
        <v>20.568999999999999</v>
      </c>
      <c r="O4195" s="4">
        <v>20.422999999999998</v>
      </c>
      <c r="P4195" s="4">
        <v>20.382999999999999</v>
      </c>
      <c r="Q4195" s="4">
        <v>20.018000000000001</v>
      </c>
      <c r="R4195" s="4">
        <v>19.597000000000001</v>
      </c>
      <c r="S4195" s="4">
        <v>18.832999999999998</v>
      </c>
      <c r="T4195" s="4">
        <v>17.914000000000001</v>
      </c>
      <c r="U4195" s="4">
        <v>16.571999999999999</v>
      </c>
      <c r="V4195" s="4">
        <v>14.63</v>
      </c>
      <c r="W4195" s="4">
        <v>11.904999999999999</v>
      </c>
      <c r="X4195" s="4">
        <v>8.2759999999999998</v>
      </c>
      <c r="Y4195" s="4">
        <v>4.68</v>
      </c>
      <c r="Z4195" s="4">
        <v>1.657</v>
      </c>
      <c r="AA4195" s="4">
        <v>0.42199999999999999</v>
      </c>
    </row>
    <row r="4196" spans="1:27" s="6" customFormat="1" x14ac:dyDescent="0.3">
      <c r="A4196" s="40">
        <v>4195</v>
      </c>
      <c r="B4196" s="18" t="s">
        <v>323</v>
      </c>
      <c r="C4196" s="44" t="s">
        <v>278</v>
      </c>
      <c r="D4196" s="41">
        <v>29</v>
      </c>
      <c r="E4196" s="41">
        <v>954</v>
      </c>
      <c r="F4196" s="41">
        <v>2015</v>
      </c>
      <c r="G4196" s="4">
        <v>25.007999999999999</v>
      </c>
      <c r="H4196" s="4">
        <v>25.268000000000001</v>
      </c>
      <c r="I4196" s="4">
        <v>25.262</v>
      </c>
      <c r="J4196" s="4">
        <v>25.509</v>
      </c>
      <c r="K4196" s="4">
        <v>22.045000000000002</v>
      </c>
      <c r="L4196" s="4">
        <v>18.946999999999999</v>
      </c>
      <c r="M4196" s="4">
        <v>16.003</v>
      </c>
      <c r="N4196" s="4">
        <v>13.938000000000001</v>
      </c>
      <c r="O4196" s="4">
        <v>15.711</v>
      </c>
      <c r="P4196" s="4">
        <v>16.95</v>
      </c>
      <c r="Q4196" s="4">
        <v>14.975</v>
      </c>
      <c r="R4196" s="4">
        <v>11.856</v>
      </c>
      <c r="S4196" s="4">
        <v>9.1660000000000004</v>
      </c>
      <c r="T4196" s="4">
        <v>6.55</v>
      </c>
      <c r="U4196" s="4">
        <v>4.0979999999999999</v>
      </c>
      <c r="V4196" s="4">
        <v>3.09</v>
      </c>
      <c r="W4196" s="4">
        <v>1.907</v>
      </c>
      <c r="X4196" s="4">
        <v>0.77500000000000002</v>
      </c>
      <c r="Y4196" s="4">
        <v>0.28000000000000003</v>
      </c>
      <c r="Z4196" s="4">
        <v>7.0999999999999994E-2</v>
      </c>
      <c r="AA4196" s="4">
        <v>5.0000000000000001E-3</v>
      </c>
    </row>
    <row r="4197" spans="1:27" s="6" customFormat="1" x14ac:dyDescent="0.3">
      <c r="A4197" s="40">
        <v>4196</v>
      </c>
      <c r="B4197" s="18" t="s">
        <v>323</v>
      </c>
      <c r="C4197" s="44" t="s">
        <v>278</v>
      </c>
      <c r="D4197" s="41">
        <v>29</v>
      </c>
      <c r="E4197" s="41">
        <v>954</v>
      </c>
      <c r="F4197" s="41">
        <v>2020</v>
      </c>
      <c r="G4197" s="4">
        <v>24.827000000000002</v>
      </c>
      <c r="H4197" s="4">
        <v>24.526</v>
      </c>
      <c r="I4197" s="4">
        <v>24.939</v>
      </c>
      <c r="J4197" s="4">
        <v>24.648</v>
      </c>
      <c r="K4197" s="4">
        <v>24.378</v>
      </c>
      <c r="L4197" s="4">
        <v>20.760999999999999</v>
      </c>
      <c r="M4197" s="4">
        <v>17.838999999999999</v>
      </c>
      <c r="N4197" s="4">
        <v>15.097</v>
      </c>
      <c r="O4197" s="4">
        <v>13.183999999999999</v>
      </c>
      <c r="P4197" s="4">
        <v>15.065</v>
      </c>
      <c r="Q4197" s="4">
        <v>16.349</v>
      </c>
      <c r="R4197" s="4">
        <v>14.395</v>
      </c>
      <c r="S4197" s="4">
        <v>11.237</v>
      </c>
      <c r="T4197" s="4">
        <v>8.4719999999999995</v>
      </c>
      <c r="U4197" s="4">
        <v>5.8140000000000001</v>
      </c>
      <c r="V4197" s="4">
        <v>3.3460000000000001</v>
      </c>
      <c r="W4197" s="4">
        <v>2.2400000000000002</v>
      </c>
      <c r="X4197" s="4">
        <v>1.1160000000000001</v>
      </c>
      <c r="Y4197" s="4">
        <v>0.34200000000000003</v>
      </c>
      <c r="Z4197" s="4">
        <v>8.2000000000000003E-2</v>
      </c>
      <c r="AA4197" s="4">
        <v>1.2999999999999999E-2</v>
      </c>
    </row>
    <row r="4198" spans="1:27" s="6" customFormat="1" x14ac:dyDescent="0.3">
      <c r="A4198" s="40">
        <v>4197</v>
      </c>
      <c r="B4198" s="18" t="s">
        <v>323</v>
      </c>
      <c r="C4198" s="44" t="s">
        <v>278</v>
      </c>
      <c r="D4198" s="41">
        <v>29</v>
      </c>
      <c r="E4198" s="41">
        <v>954</v>
      </c>
      <c r="F4198" s="41">
        <v>2025</v>
      </c>
      <c r="G4198" s="4">
        <v>25.119</v>
      </c>
      <c r="H4198" s="4">
        <v>24.413</v>
      </c>
      <c r="I4198" s="4">
        <v>24.236999999999998</v>
      </c>
      <c r="J4198" s="4">
        <v>24.408000000000001</v>
      </c>
      <c r="K4198" s="4">
        <v>23.702999999999999</v>
      </c>
      <c r="L4198" s="4">
        <v>23.297000000000001</v>
      </c>
      <c r="M4198" s="4">
        <v>19.829999999999998</v>
      </c>
      <c r="N4198" s="4">
        <v>17.079000000000001</v>
      </c>
      <c r="O4198" s="4">
        <v>14.46</v>
      </c>
      <c r="P4198" s="4">
        <v>12.65</v>
      </c>
      <c r="Q4198" s="4">
        <v>14.571</v>
      </c>
      <c r="R4198" s="4">
        <v>15.795999999999999</v>
      </c>
      <c r="S4198" s="4">
        <v>13.753</v>
      </c>
      <c r="T4198" s="4">
        <v>10.477</v>
      </c>
      <c r="U4198" s="4">
        <v>7.5670000000000002</v>
      </c>
      <c r="V4198" s="4">
        <v>4.8440000000000003</v>
      </c>
      <c r="W4198" s="4">
        <v>2.464</v>
      </c>
      <c r="X4198" s="4">
        <v>1.3640000000000001</v>
      </c>
      <c r="Y4198" s="4">
        <v>0.51900000000000002</v>
      </c>
      <c r="Z4198" s="4">
        <v>0.113</v>
      </c>
      <c r="AA4198" s="4">
        <v>1.7000000000000001E-2</v>
      </c>
    </row>
    <row r="4199" spans="1:27" s="6" customFormat="1" x14ac:dyDescent="0.3">
      <c r="A4199" s="40">
        <v>4198</v>
      </c>
      <c r="B4199" s="18" t="s">
        <v>323</v>
      </c>
      <c r="C4199" s="44" t="s">
        <v>278</v>
      </c>
      <c r="D4199" s="41">
        <v>29</v>
      </c>
      <c r="E4199" s="41">
        <v>954</v>
      </c>
      <c r="F4199" s="41">
        <v>2030</v>
      </c>
      <c r="G4199" s="4">
        <v>25.42</v>
      </c>
      <c r="H4199" s="4">
        <v>24.762</v>
      </c>
      <c r="I4199" s="4">
        <v>24.163</v>
      </c>
      <c r="J4199" s="4">
        <v>23.786000000000001</v>
      </c>
      <c r="K4199" s="4">
        <v>23.617999999999999</v>
      </c>
      <c r="L4199" s="4">
        <v>22.829000000000001</v>
      </c>
      <c r="M4199" s="4">
        <v>22.54</v>
      </c>
      <c r="N4199" s="4">
        <v>19.204999999999998</v>
      </c>
      <c r="O4199" s="4">
        <v>16.533000000000001</v>
      </c>
      <c r="P4199" s="4">
        <v>13.993</v>
      </c>
      <c r="Q4199" s="4">
        <v>12.228999999999999</v>
      </c>
      <c r="R4199" s="4">
        <v>14.114000000000001</v>
      </c>
      <c r="S4199" s="4">
        <v>15.162000000000001</v>
      </c>
      <c r="T4199" s="4">
        <v>12.938000000000001</v>
      </c>
      <c r="U4199" s="4">
        <v>9.4499999999999993</v>
      </c>
      <c r="V4199" s="4">
        <v>6.35</v>
      </c>
      <c r="W4199" s="4">
        <v>3.649</v>
      </c>
      <c r="X4199" s="4">
        <v>1.532</v>
      </c>
      <c r="Y4199" s="4">
        <v>0.66200000000000003</v>
      </c>
      <c r="Z4199" s="4">
        <v>0.182</v>
      </c>
      <c r="AA4199" s="4">
        <v>2.5999999999999999E-2</v>
      </c>
    </row>
    <row r="4200" spans="1:27" s="6" customFormat="1" x14ac:dyDescent="0.3">
      <c r="A4200" s="40">
        <v>4199</v>
      </c>
      <c r="B4200" s="18" t="s">
        <v>323</v>
      </c>
      <c r="C4200" s="44" t="s">
        <v>278</v>
      </c>
      <c r="D4200" s="41">
        <v>29</v>
      </c>
      <c r="E4200" s="41">
        <v>954</v>
      </c>
      <c r="F4200" s="41">
        <v>2035</v>
      </c>
      <c r="G4200" s="4">
        <v>25.382999999999999</v>
      </c>
      <c r="H4200" s="4">
        <v>25.07</v>
      </c>
      <c r="I4200" s="4">
        <v>24.515999999999998</v>
      </c>
      <c r="J4200" s="4">
        <v>23.710999999999999</v>
      </c>
      <c r="K4200" s="4">
        <v>23.004000000000001</v>
      </c>
      <c r="L4200" s="4">
        <v>22.751999999999999</v>
      </c>
      <c r="M4200" s="4">
        <v>22.081</v>
      </c>
      <c r="N4200" s="4">
        <v>21.908000000000001</v>
      </c>
      <c r="O4200" s="4">
        <v>18.655999999999999</v>
      </c>
      <c r="P4200" s="4">
        <v>16.053999999999998</v>
      </c>
      <c r="Q4200" s="4">
        <v>13.553000000000001</v>
      </c>
      <c r="R4200" s="4">
        <v>11.813000000000001</v>
      </c>
      <c r="S4200" s="4">
        <v>13.573</v>
      </c>
      <c r="T4200" s="4">
        <v>14.326000000000001</v>
      </c>
      <c r="U4200" s="4">
        <v>11.795</v>
      </c>
      <c r="V4200" s="4">
        <v>8.0310000000000006</v>
      </c>
      <c r="W4200" s="4">
        <v>4.8250000000000002</v>
      </c>
      <c r="X4200" s="4">
        <v>2.3519999999999999</v>
      </c>
      <c r="Y4200" s="4">
        <v>0.77100000000000002</v>
      </c>
      <c r="Z4200" s="4">
        <v>0.24399999999999999</v>
      </c>
      <c r="AA4200" s="4">
        <v>4.2000000000000003E-2</v>
      </c>
    </row>
    <row r="4201" spans="1:27" s="6" customFormat="1" x14ac:dyDescent="0.3">
      <c r="A4201" s="40">
        <v>4200</v>
      </c>
      <c r="B4201" s="18" t="s">
        <v>323</v>
      </c>
      <c r="C4201" s="44" t="s">
        <v>278</v>
      </c>
      <c r="D4201" s="41">
        <v>29</v>
      </c>
      <c r="E4201" s="41">
        <v>954</v>
      </c>
      <c r="F4201" s="41">
        <v>2040</v>
      </c>
      <c r="G4201" s="4">
        <v>24.968</v>
      </c>
      <c r="H4201" s="4">
        <v>25.041</v>
      </c>
      <c r="I4201" s="4">
        <v>24.829000000000001</v>
      </c>
      <c r="J4201" s="4">
        <v>24.071000000000002</v>
      </c>
      <c r="K4201" s="4">
        <v>22.937000000000001</v>
      </c>
      <c r="L4201" s="4">
        <v>22.140999999999998</v>
      </c>
      <c r="M4201" s="4">
        <v>22.007999999999999</v>
      </c>
      <c r="N4201" s="4">
        <v>21.466999999999999</v>
      </c>
      <c r="O4201" s="4">
        <v>21.353999999999999</v>
      </c>
      <c r="P4201" s="4">
        <v>18.164999999999999</v>
      </c>
      <c r="Q4201" s="4">
        <v>15.590999999999999</v>
      </c>
      <c r="R4201" s="4">
        <v>13.09</v>
      </c>
      <c r="S4201" s="4">
        <v>11.321</v>
      </c>
      <c r="T4201" s="4">
        <v>12.866</v>
      </c>
      <c r="U4201" s="4">
        <v>13.141</v>
      </c>
      <c r="V4201" s="4">
        <v>10.179</v>
      </c>
      <c r="W4201" s="4">
        <v>6.1980000000000004</v>
      </c>
      <c r="X4201" s="4">
        <v>3.1339999999999999</v>
      </c>
      <c r="Y4201" s="4">
        <v>1.2290000000000001</v>
      </c>
      <c r="Z4201" s="4">
        <v>0.29899999999999999</v>
      </c>
      <c r="AA4201" s="4">
        <v>6.6000000000000003E-2</v>
      </c>
    </row>
    <row r="4202" spans="1:27" s="6" customFormat="1" x14ac:dyDescent="0.3">
      <c r="A4202" s="40">
        <v>4201</v>
      </c>
      <c r="B4202" s="18" t="s">
        <v>323</v>
      </c>
      <c r="C4202" s="44" t="s">
        <v>278</v>
      </c>
      <c r="D4202" s="41">
        <v>29</v>
      </c>
      <c r="E4202" s="41">
        <v>954</v>
      </c>
      <c r="F4202" s="41">
        <v>2045</v>
      </c>
      <c r="G4202" s="4">
        <v>24.356000000000002</v>
      </c>
      <c r="H4202" s="4">
        <v>24.637</v>
      </c>
      <c r="I4202" s="4">
        <v>24.803000000000001</v>
      </c>
      <c r="J4202" s="4">
        <v>24.385999999999999</v>
      </c>
      <c r="K4202" s="4">
        <v>23.302</v>
      </c>
      <c r="L4202" s="4">
        <v>22.088000000000001</v>
      </c>
      <c r="M4202" s="4">
        <v>21.405999999999999</v>
      </c>
      <c r="N4202" s="4">
        <v>21.395</v>
      </c>
      <c r="O4202" s="4">
        <v>20.933</v>
      </c>
      <c r="P4202" s="4">
        <v>20.856000000000002</v>
      </c>
      <c r="Q4202" s="4">
        <v>17.7</v>
      </c>
      <c r="R4202" s="4">
        <v>15.113</v>
      </c>
      <c r="S4202" s="4">
        <v>12.542</v>
      </c>
      <c r="T4202" s="4">
        <v>10.696</v>
      </c>
      <c r="U4202" s="4">
        <v>11.877000000000001</v>
      </c>
      <c r="V4202" s="4">
        <v>11.436999999999999</v>
      </c>
      <c r="W4202" s="4">
        <v>8.0310000000000006</v>
      </c>
      <c r="X4202" s="4">
        <v>4.1219999999999999</v>
      </c>
      <c r="Y4202" s="4">
        <v>1.667</v>
      </c>
      <c r="Z4202" s="4">
        <v>0.49399999999999999</v>
      </c>
      <c r="AA4202" s="4">
        <v>8.5999999999999993E-2</v>
      </c>
    </row>
    <row r="4203" spans="1:27" s="6" customFormat="1" x14ac:dyDescent="0.3">
      <c r="A4203" s="40">
        <v>4202</v>
      </c>
      <c r="B4203" s="18" t="s">
        <v>323</v>
      </c>
      <c r="C4203" s="44" t="s">
        <v>278</v>
      </c>
      <c r="D4203" s="41">
        <v>29</v>
      </c>
      <c r="E4203" s="41">
        <v>954</v>
      </c>
      <c r="F4203" s="41">
        <v>2050</v>
      </c>
      <c r="G4203" s="4">
        <v>23.641999999999999</v>
      </c>
      <c r="H4203" s="4">
        <v>24.027999999999999</v>
      </c>
      <c r="I4203" s="4">
        <v>24.398</v>
      </c>
      <c r="J4203" s="4">
        <v>24.361999999999998</v>
      </c>
      <c r="K4203" s="4">
        <v>23.62</v>
      </c>
      <c r="L4203" s="4">
        <v>22.451000000000001</v>
      </c>
      <c r="M4203" s="4">
        <v>21.35</v>
      </c>
      <c r="N4203" s="4">
        <v>20.800999999999998</v>
      </c>
      <c r="O4203" s="4">
        <v>20.861999999999998</v>
      </c>
      <c r="P4203" s="4">
        <v>20.454000000000001</v>
      </c>
      <c r="Q4203" s="4">
        <v>20.375</v>
      </c>
      <c r="R4203" s="4">
        <v>17.204999999999998</v>
      </c>
      <c r="S4203" s="4">
        <v>14.535</v>
      </c>
      <c r="T4203" s="4">
        <v>11.821999999999999</v>
      </c>
      <c r="U4203" s="4">
        <v>9.8290000000000006</v>
      </c>
      <c r="V4203" s="4">
        <v>10.442</v>
      </c>
      <c r="W4203" s="4">
        <v>9.1359999999999992</v>
      </c>
      <c r="X4203" s="4">
        <v>5.4989999999999997</v>
      </c>
      <c r="Y4203" s="4">
        <v>2.2450000000000001</v>
      </c>
      <c r="Z4203" s="4">
        <v>0.68600000000000005</v>
      </c>
      <c r="AA4203" s="4">
        <v>0.14299999999999999</v>
      </c>
    </row>
    <row r="4204" spans="1:27" s="6" customFormat="1" x14ac:dyDescent="0.3">
      <c r="A4204" s="40">
        <v>4203</v>
      </c>
      <c r="B4204" s="18" t="s">
        <v>323</v>
      </c>
      <c r="C4204" s="44" t="s">
        <v>278</v>
      </c>
      <c r="D4204" s="41">
        <v>29</v>
      </c>
      <c r="E4204" s="41">
        <v>954</v>
      </c>
      <c r="F4204" s="41">
        <v>2055</v>
      </c>
      <c r="G4204" s="4">
        <v>23.091000000000001</v>
      </c>
      <c r="H4204" s="4">
        <v>23.338999999999999</v>
      </c>
      <c r="I4204" s="4">
        <v>23.806000000000001</v>
      </c>
      <c r="J4204" s="4">
        <v>23.978999999999999</v>
      </c>
      <c r="K4204" s="4">
        <v>23.637</v>
      </c>
      <c r="L4204" s="4">
        <v>22.81</v>
      </c>
      <c r="M4204" s="4">
        <v>21.75</v>
      </c>
      <c r="N4204" s="4">
        <v>20.78</v>
      </c>
      <c r="O4204" s="4">
        <v>20.297999999999998</v>
      </c>
      <c r="P4204" s="4">
        <v>20.401</v>
      </c>
      <c r="Q4204" s="4">
        <v>20.010000000000002</v>
      </c>
      <c r="R4204" s="4">
        <v>19.869</v>
      </c>
      <c r="S4204" s="4">
        <v>16.609000000000002</v>
      </c>
      <c r="T4204" s="4">
        <v>13.776999999999999</v>
      </c>
      <c r="U4204" s="4">
        <v>10.818</v>
      </c>
      <c r="V4204" s="4">
        <v>8.5950000000000006</v>
      </c>
      <c r="W4204" s="4">
        <v>8.4760000000000009</v>
      </c>
      <c r="X4204" s="4">
        <v>6.3620000000000001</v>
      </c>
      <c r="Y4204" s="4">
        <v>3.1160000000000001</v>
      </c>
      <c r="Z4204" s="4">
        <v>0.95399999999999996</v>
      </c>
      <c r="AA4204" s="4">
        <v>0.20699999999999999</v>
      </c>
    </row>
    <row r="4205" spans="1:27" s="6" customFormat="1" x14ac:dyDescent="0.3">
      <c r="A4205" s="40">
        <v>4204</v>
      </c>
      <c r="B4205" s="18" t="s">
        <v>323</v>
      </c>
      <c r="C4205" s="44" t="s">
        <v>278</v>
      </c>
      <c r="D4205" s="41">
        <v>29</v>
      </c>
      <c r="E4205" s="41">
        <v>954</v>
      </c>
      <c r="F4205" s="41">
        <v>2060</v>
      </c>
      <c r="G4205" s="4">
        <v>22.713000000000001</v>
      </c>
      <c r="H4205" s="4">
        <v>22.802</v>
      </c>
      <c r="I4205" s="4">
        <v>23.122</v>
      </c>
      <c r="J4205" s="4">
        <v>23.41</v>
      </c>
      <c r="K4205" s="4">
        <v>23.295000000000002</v>
      </c>
      <c r="L4205" s="4">
        <v>22.873000000000001</v>
      </c>
      <c r="M4205" s="4">
        <v>22.152000000000001</v>
      </c>
      <c r="N4205" s="4">
        <v>21.207000000000001</v>
      </c>
      <c r="O4205" s="4">
        <v>20.294</v>
      </c>
      <c r="P4205" s="4">
        <v>19.864999999999998</v>
      </c>
      <c r="Q4205" s="4">
        <v>19.971</v>
      </c>
      <c r="R4205" s="4">
        <v>19.553999999999998</v>
      </c>
      <c r="S4205" s="4">
        <v>19.256</v>
      </c>
      <c r="T4205" s="4">
        <v>15.821</v>
      </c>
      <c r="U4205" s="4">
        <v>12.694000000000001</v>
      </c>
      <c r="V4205" s="4">
        <v>9.3889999999999993</v>
      </c>
      <c r="W4205" s="4">
        <v>6.9320000000000004</v>
      </c>
      <c r="X4205" s="4">
        <v>6.048</v>
      </c>
      <c r="Y4205" s="4">
        <v>3.6890000000000001</v>
      </c>
      <c r="Z4205" s="4">
        <v>1.3779999999999999</v>
      </c>
      <c r="AA4205" s="4">
        <v>0.3</v>
      </c>
    </row>
    <row r="4206" spans="1:27" s="6" customFormat="1" x14ac:dyDescent="0.3">
      <c r="A4206" s="40">
        <v>4205</v>
      </c>
      <c r="B4206" s="18" t="s">
        <v>323</v>
      </c>
      <c r="C4206" s="44" t="s">
        <v>278</v>
      </c>
      <c r="D4206" s="41">
        <v>29</v>
      </c>
      <c r="E4206" s="41">
        <v>954</v>
      </c>
      <c r="F4206" s="41">
        <v>2065</v>
      </c>
      <c r="G4206" s="4">
        <v>22.337</v>
      </c>
      <c r="H4206" s="4">
        <v>22.446000000000002</v>
      </c>
      <c r="I4206" s="4">
        <v>22.596</v>
      </c>
      <c r="J4206" s="4">
        <v>22.748999999999999</v>
      </c>
      <c r="K4206" s="4">
        <v>22.76</v>
      </c>
      <c r="L4206" s="4">
        <v>22.574000000000002</v>
      </c>
      <c r="M4206" s="4">
        <v>22.251999999999999</v>
      </c>
      <c r="N4206" s="4">
        <v>21.641999999999999</v>
      </c>
      <c r="O4206" s="4">
        <v>20.751000000000001</v>
      </c>
      <c r="P4206" s="4">
        <v>19.882999999999999</v>
      </c>
      <c r="Q4206" s="4">
        <v>19.466000000000001</v>
      </c>
      <c r="R4206" s="4">
        <v>19.524999999999999</v>
      </c>
      <c r="S4206" s="4">
        <v>19</v>
      </c>
      <c r="T4206" s="4">
        <v>18.416</v>
      </c>
      <c r="U4206" s="4">
        <v>14.672000000000001</v>
      </c>
      <c r="V4206" s="4">
        <v>11.129</v>
      </c>
      <c r="W4206" s="4">
        <v>7.4740000000000002</v>
      </c>
      <c r="X4206" s="4">
        <v>4.9260000000000002</v>
      </c>
      <c r="Y4206" s="4">
        <v>3.6190000000000002</v>
      </c>
      <c r="Z4206" s="4">
        <v>1.671</v>
      </c>
      <c r="AA4206" s="4">
        <v>0.44700000000000001</v>
      </c>
    </row>
    <row r="4207" spans="1:27" s="6" customFormat="1" x14ac:dyDescent="0.3">
      <c r="A4207" s="40">
        <v>4206</v>
      </c>
      <c r="B4207" s="18" t="s">
        <v>323</v>
      </c>
      <c r="C4207" s="44" t="s">
        <v>278</v>
      </c>
      <c r="D4207" s="41">
        <v>29</v>
      </c>
      <c r="E4207" s="41">
        <v>954</v>
      </c>
      <c r="F4207" s="41">
        <v>2070</v>
      </c>
      <c r="G4207" s="4">
        <v>21.846</v>
      </c>
      <c r="H4207" s="4">
        <v>22.084</v>
      </c>
      <c r="I4207" s="4">
        <v>22.257999999999999</v>
      </c>
      <c r="J4207" s="4">
        <v>22.242999999999999</v>
      </c>
      <c r="K4207" s="4">
        <v>22.143000000000001</v>
      </c>
      <c r="L4207" s="4">
        <v>22.081</v>
      </c>
      <c r="M4207" s="4">
        <v>21.995999999999999</v>
      </c>
      <c r="N4207" s="4">
        <v>21.77</v>
      </c>
      <c r="O4207" s="4">
        <v>21.201000000000001</v>
      </c>
      <c r="P4207" s="4">
        <v>20.358000000000001</v>
      </c>
      <c r="Q4207" s="4">
        <v>19.497</v>
      </c>
      <c r="R4207" s="4">
        <v>19.041</v>
      </c>
      <c r="S4207" s="4">
        <v>18.981000000000002</v>
      </c>
      <c r="T4207" s="4">
        <v>18.242999999999999</v>
      </c>
      <c r="U4207" s="4">
        <v>17.170999999999999</v>
      </c>
      <c r="V4207" s="4">
        <v>12.983000000000001</v>
      </c>
      <c r="W4207" s="4">
        <v>8.9830000000000005</v>
      </c>
      <c r="X4207" s="4">
        <v>5.2140000000000004</v>
      </c>
      <c r="Y4207" s="4">
        <v>2.96</v>
      </c>
      <c r="Z4207" s="4">
        <v>1.71</v>
      </c>
      <c r="AA4207" s="4">
        <v>0.58399999999999996</v>
      </c>
    </row>
    <row r="4208" spans="1:27" s="6" customFormat="1" x14ac:dyDescent="0.3">
      <c r="A4208" s="40">
        <v>4207</v>
      </c>
      <c r="B4208" s="18" t="s">
        <v>323</v>
      </c>
      <c r="C4208" s="44" t="s">
        <v>278</v>
      </c>
      <c r="D4208" s="41">
        <v>29</v>
      </c>
      <c r="E4208" s="41">
        <v>954</v>
      </c>
      <c r="F4208" s="41">
        <v>2075</v>
      </c>
      <c r="G4208" s="4">
        <v>21.204999999999998</v>
      </c>
      <c r="H4208" s="4">
        <v>21.611000000000001</v>
      </c>
      <c r="I4208" s="4">
        <v>21.91</v>
      </c>
      <c r="J4208" s="4">
        <v>21.920999999999999</v>
      </c>
      <c r="K4208" s="4">
        <v>21.681000000000001</v>
      </c>
      <c r="L4208" s="4">
        <v>21.504000000000001</v>
      </c>
      <c r="M4208" s="4">
        <v>21.541</v>
      </c>
      <c r="N4208" s="4">
        <v>21.552</v>
      </c>
      <c r="O4208" s="4">
        <v>21.356000000000002</v>
      </c>
      <c r="P4208" s="4">
        <v>20.824999999999999</v>
      </c>
      <c r="Q4208" s="4">
        <v>19.986999999999998</v>
      </c>
      <c r="R4208" s="4">
        <v>19.094000000000001</v>
      </c>
      <c r="S4208" s="4">
        <v>18.530999999999999</v>
      </c>
      <c r="T4208" s="4">
        <v>18.231999999999999</v>
      </c>
      <c r="U4208" s="4">
        <v>17.111999999999998</v>
      </c>
      <c r="V4208" s="4">
        <v>15.31</v>
      </c>
      <c r="W4208" s="4">
        <v>10.629</v>
      </c>
      <c r="X4208" s="4">
        <v>6.4039999999999999</v>
      </c>
      <c r="Y4208" s="4">
        <v>3.077</v>
      </c>
      <c r="Z4208" s="4">
        <v>1.4330000000000001</v>
      </c>
      <c r="AA4208" s="4">
        <v>0.66</v>
      </c>
    </row>
    <row r="4209" spans="1:27" s="6" customFormat="1" x14ac:dyDescent="0.3">
      <c r="A4209" s="40">
        <v>4208</v>
      </c>
      <c r="B4209" s="18" t="s">
        <v>323</v>
      </c>
      <c r="C4209" s="44" t="s">
        <v>278</v>
      </c>
      <c r="D4209" s="41">
        <v>29</v>
      </c>
      <c r="E4209" s="41">
        <v>954</v>
      </c>
      <c r="F4209" s="41">
        <v>2080</v>
      </c>
      <c r="G4209" s="4">
        <v>20.518999999999998</v>
      </c>
      <c r="H4209" s="4">
        <v>20.986000000000001</v>
      </c>
      <c r="I4209" s="4">
        <v>21.437999999999999</v>
      </c>
      <c r="J4209" s="4">
        <v>21.579000000000001</v>
      </c>
      <c r="K4209" s="4">
        <v>21.401</v>
      </c>
      <c r="L4209" s="4">
        <v>21.077000000000002</v>
      </c>
      <c r="M4209" s="4">
        <v>21.007999999999999</v>
      </c>
      <c r="N4209" s="4">
        <v>21.151</v>
      </c>
      <c r="O4209" s="4">
        <v>21.152999999999999</v>
      </c>
      <c r="P4209" s="4">
        <v>20.99</v>
      </c>
      <c r="Q4209" s="4">
        <v>20.472999999999999</v>
      </c>
      <c r="R4209" s="4">
        <v>19.603999999999999</v>
      </c>
      <c r="S4209" s="4">
        <v>18.605</v>
      </c>
      <c r="T4209" s="4">
        <v>17.821999999999999</v>
      </c>
      <c r="U4209" s="4">
        <v>17.109000000000002</v>
      </c>
      <c r="V4209" s="4">
        <v>15.407</v>
      </c>
      <c r="W4209" s="4">
        <v>12.667</v>
      </c>
      <c r="X4209" s="4">
        <v>7.7290000000000001</v>
      </c>
      <c r="Y4209" s="4">
        <v>3.8969999999999998</v>
      </c>
      <c r="Z4209" s="4">
        <v>1.494</v>
      </c>
      <c r="AA4209" s="4">
        <v>0.63</v>
      </c>
    </row>
    <row r="4210" spans="1:27" s="6" customFormat="1" x14ac:dyDescent="0.3">
      <c r="A4210" s="40">
        <v>4209</v>
      </c>
      <c r="B4210" s="18" t="s">
        <v>323</v>
      </c>
      <c r="C4210" s="44" t="s">
        <v>278</v>
      </c>
      <c r="D4210" s="41">
        <v>29</v>
      </c>
      <c r="E4210" s="41">
        <v>954</v>
      </c>
      <c r="F4210" s="41">
        <v>2085</v>
      </c>
      <c r="G4210" s="4">
        <v>19.856000000000002</v>
      </c>
      <c r="H4210" s="4">
        <v>20.318000000000001</v>
      </c>
      <c r="I4210" s="4">
        <v>20.811</v>
      </c>
      <c r="J4210" s="4">
        <v>21.068000000000001</v>
      </c>
      <c r="K4210" s="4">
        <v>21.135000000000002</v>
      </c>
      <c r="L4210" s="4">
        <v>20.824000000000002</v>
      </c>
      <c r="M4210" s="4">
        <v>20.669</v>
      </c>
      <c r="N4210" s="4">
        <v>20.754000000000001</v>
      </c>
      <c r="O4210" s="4">
        <v>20.707000000000001</v>
      </c>
      <c r="P4210" s="4">
        <v>20.763000000000002</v>
      </c>
      <c r="Q4210" s="4">
        <v>20.635999999999999</v>
      </c>
      <c r="R4210" s="4">
        <v>20.11</v>
      </c>
      <c r="S4210" s="4">
        <v>19.135000000000002</v>
      </c>
      <c r="T4210" s="4">
        <v>17.925999999999998</v>
      </c>
      <c r="U4210" s="4">
        <v>16.763000000000002</v>
      </c>
      <c r="V4210" s="4">
        <v>15.397</v>
      </c>
      <c r="W4210" s="4">
        <v>12.938000000000001</v>
      </c>
      <c r="X4210" s="4">
        <v>9.34</v>
      </c>
      <c r="Y4210" s="4">
        <v>4.8289999999999997</v>
      </c>
      <c r="Z4210" s="4">
        <v>1.952</v>
      </c>
      <c r="AA4210" s="4">
        <v>0.66</v>
      </c>
    </row>
    <row r="4211" spans="1:27" s="6" customFormat="1" x14ac:dyDescent="0.3">
      <c r="A4211" s="40">
        <v>4210</v>
      </c>
      <c r="B4211" s="18" t="s">
        <v>323</v>
      </c>
      <c r="C4211" s="44" t="s">
        <v>278</v>
      </c>
      <c r="D4211" s="41">
        <v>29</v>
      </c>
      <c r="E4211" s="41">
        <v>954</v>
      </c>
      <c r="F4211" s="41">
        <v>2090</v>
      </c>
      <c r="G4211" s="4">
        <v>19.257999999999999</v>
      </c>
      <c r="H4211" s="4">
        <v>19.658999999999999</v>
      </c>
      <c r="I4211" s="4">
        <v>20.202999999999999</v>
      </c>
      <c r="J4211" s="4">
        <v>20.631</v>
      </c>
      <c r="K4211" s="4">
        <v>20.559000000000001</v>
      </c>
      <c r="L4211" s="4">
        <v>20.645</v>
      </c>
      <c r="M4211" s="4">
        <v>20.312999999999999</v>
      </c>
      <c r="N4211" s="4">
        <v>20.154</v>
      </c>
      <c r="O4211" s="4">
        <v>20.506</v>
      </c>
      <c r="P4211" s="4">
        <v>20.47</v>
      </c>
      <c r="Q4211" s="4">
        <v>20.498999999999999</v>
      </c>
      <c r="R4211" s="4">
        <v>20.297000000000001</v>
      </c>
      <c r="S4211" s="4">
        <v>19.666</v>
      </c>
      <c r="T4211" s="4">
        <v>18.477</v>
      </c>
      <c r="U4211" s="4">
        <v>16.895</v>
      </c>
      <c r="V4211" s="4">
        <v>15.135</v>
      </c>
      <c r="W4211" s="4">
        <v>12.914999999999999</v>
      </c>
      <c r="X4211" s="4">
        <v>9.73</v>
      </c>
      <c r="Y4211" s="4">
        <v>5.9189999999999996</v>
      </c>
      <c r="Z4211" s="4">
        <v>2.496</v>
      </c>
      <c r="AA4211" s="4">
        <v>0.83399999999999996</v>
      </c>
    </row>
    <row r="4212" spans="1:27" s="6" customFormat="1" x14ac:dyDescent="0.3">
      <c r="A4212" s="40">
        <v>4211</v>
      </c>
      <c r="B4212" s="18" t="s">
        <v>323</v>
      </c>
      <c r="C4212" s="44" t="s">
        <v>278</v>
      </c>
      <c r="D4212" s="41">
        <v>29</v>
      </c>
      <c r="E4212" s="41">
        <v>954</v>
      </c>
      <c r="F4212" s="41">
        <v>2095</v>
      </c>
      <c r="G4212" s="4">
        <v>18.734999999999999</v>
      </c>
      <c r="H4212" s="4">
        <v>19.079000000000001</v>
      </c>
      <c r="I4212" s="4">
        <v>19.539000000000001</v>
      </c>
      <c r="J4212" s="4">
        <v>19.986999999999998</v>
      </c>
      <c r="K4212" s="4">
        <v>20.187999999999999</v>
      </c>
      <c r="L4212" s="4">
        <v>20.097000000000001</v>
      </c>
      <c r="M4212" s="4">
        <v>20.213999999999999</v>
      </c>
      <c r="N4212" s="4">
        <v>19.917999999999999</v>
      </c>
      <c r="O4212" s="4">
        <v>19.879000000000001</v>
      </c>
      <c r="P4212" s="4">
        <v>20.247</v>
      </c>
      <c r="Q4212" s="4">
        <v>20.201000000000001</v>
      </c>
      <c r="R4212" s="4">
        <v>20.184999999999999</v>
      </c>
      <c r="S4212" s="4">
        <v>19.882999999999999</v>
      </c>
      <c r="T4212" s="4">
        <v>19.04</v>
      </c>
      <c r="U4212" s="4">
        <v>17.468</v>
      </c>
      <c r="V4212" s="4">
        <v>15.302</v>
      </c>
      <c r="W4212" s="4">
        <v>12.750999999999999</v>
      </c>
      <c r="X4212" s="4">
        <v>9.6950000000000003</v>
      </c>
      <c r="Y4212" s="4">
        <v>6.3230000000000004</v>
      </c>
      <c r="Z4212" s="4">
        <v>3.1040000000000001</v>
      </c>
      <c r="AA4212" s="4">
        <v>1.0960000000000001</v>
      </c>
    </row>
    <row r="4213" spans="1:27" s="6" customFormat="1" x14ac:dyDescent="0.3">
      <c r="A4213" s="40">
        <v>4212</v>
      </c>
      <c r="B4213" s="18" t="s">
        <v>323</v>
      </c>
      <c r="C4213" s="44" t="s">
        <v>278</v>
      </c>
      <c r="D4213" s="41">
        <v>29</v>
      </c>
      <c r="E4213" s="41">
        <v>954</v>
      </c>
      <c r="F4213" s="41">
        <v>2100</v>
      </c>
      <c r="G4213" s="4">
        <v>18.254999999999999</v>
      </c>
      <c r="H4213" s="4">
        <v>18.576000000000001</v>
      </c>
      <c r="I4213" s="4">
        <v>18.966999999999999</v>
      </c>
      <c r="J4213" s="4">
        <v>19.338999999999999</v>
      </c>
      <c r="K4213" s="4">
        <v>19.596</v>
      </c>
      <c r="L4213" s="4">
        <v>19.766999999999999</v>
      </c>
      <c r="M4213" s="4">
        <v>19.707999999999998</v>
      </c>
      <c r="N4213" s="4">
        <v>19.867000000000001</v>
      </c>
      <c r="O4213" s="4">
        <v>19.655000000000001</v>
      </c>
      <c r="P4213" s="4">
        <v>19.635000000000002</v>
      </c>
      <c r="Q4213" s="4">
        <v>19.998999999999999</v>
      </c>
      <c r="R4213" s="4">
        <v>19.902000000000001</v>
      </c>
      <c r="S4213" s="4">
        <v>19.797000000000001</v>
      </c>
      <c r="T4213" s="4">
        <v>19.295999999999999</v>
      </c>
      <c r="U4213" s="4">
        <v>18.071999999999999</v>
      </c>
      <c r="V4213" s="4">
        <v>15.891999999999999</v>
      </c>
      <c r="W4213" s="4">
        <v>12.949</v>
      </c>
      <c r="X4213" s="4">
        <v>9.64</v>
      </c>
      <c r="Y4213" s="4">
        <v>6.2889999999999997</v>
      </c>
      <c r="Z4213" s="4">
        <v>3.4119999999999999</v>
      </c>
      <c r="AA4213" s="4">
        <v>1.4039999999999999</v>
      </c>
    </row>
    <row r="4214" spans="1:27" s="6" customFormat="1" x14ac:dyDescent="0.3">
      <c r="A4214" s="40">
        <v>4213</v>
      </c>
      <c r="B4214" s="18" t="s">
        <v>323</v>
      </c>
      <c r="C4214" s="43" t="s">
        <v>279</v>
      </c>
      <c r="D4214" s="41"/>
      <c r="E4214" s="41">
        <v>316</v>
      </c>
      <c r="F4214" s="41">
        <v>2015</v>
      </c>
      <c r="G4214" s="4">
        <v>6.5720000000000001</v>
      </c>
      <c r="H4214" s="4">
        <v>6.5739999999999998</v>
      </c>
      <c r="I4214" s="4">
        <v>6.86</v>
      </c>
      <c r="J4214" s="4">
        <v>6.7030000000000003</v>
      </c>
      <c r="K4214" s="4">
        <v>6.54</v>
      </c>
      <c r="L4214" s="4">
        <v>5.9160000000000004</v>
      </c>
      <c r="M4214" s="4">
        <v>5.1260000000000003</v>
      </c>
      <c r="N4214" s="4">
        <v>4.8719999999999999</v>
      </c>
      <c r="O4214" s="4">
        <v>5.21</v>
      </c>
      <c r="P4214" s="4">
        <v>5.0759999999999996</v>
      </c>
      <c r="Q4214" s="4">
        <v>4.9630000000000001</v>
      </c>
      <c r="R4214" s="4">
        <v>4.0839999999999996</v>
      </c>
      <c r="S4214" s="4">
        <v>3.476</v>
      </c>
      <c r="T4214" s="4">
        <v>2.8170000000000002</v>
      </c>
      <c r="U4214" s="4">
        <v>1.76</v>
      </c>
      <c r="V4214" s="4">
        <v>1.5469999999999999</v>
      </c>
      <c r="W4214" s="4">
        <v>1.05</v>
      </c>
      <c r="X4214" s="4">
        <v>0.44900000000000001</v>
      </c>
      <c r="Y4214" s="4">
        <v>0.16</v>
      </c>
      <c r="Z4214" s="4">
        <v>4.5999999999999999E-2</v>
      </c>
      <c r="AA4214" s="4">
        <v>3.0000000000000001E-3</v>
      </c>
    </row>
    <row r="4215" spans="1:27" s="6" customFormat="1" x14ac:dyDescent="0.3">
      <c r="A4215" s="40">
        <v>4214</v>
      </c>
      <c r="B4215" s="18" t="s">
        <v>323</v>
      </c>
      <c r="C4215" s="43" t="s">
        <v>279</v>
      </c>
      <c r="D4215" s="41"/>
      <c r="E4215" s="41">
        <v>316</v>
      </c>
      <c r="F4215" s="41">
        <v>2020</v>
      </c>
      <c r="G4215" s="4">
        <v>6.5830000000000002</v>
      </c>
      <c r="H4215" s="4">
        <v>6.4560000000000004</v>
      </c>
      <c r="I4215" s="4">
        <v>6.4560000000000004</v>
      </c>
      <c r="J4215" s="4">
        <v>6.7450000000000001</v>
      </c>
      <c r="K4215" s="4">
        <v>6.5880000000000001</v>
      </c>
      <c r="L4215" s="4">
        <v>6.4329999999999998</v>
      </c>
      <c r="M4215" s="4">
        <v>5.8209999999999997</v>
      </c>
      <c r="N4215" s="4">
        <v>5.032</v>
      </c>
      <c r="O4215" s="4">
        <v>4.7670000000000003</v>
      </c>
      <c r="P4215" s="4">
        <v>5.0949999999999998</v>
      </c>
      <c r="Q4215" s="4">
        <v>4.9459999999999997</v>
      </c>
      <c r="R4215" s="4">
        <v>4.8259999999999996</v>
      </c>
      <c r="S4215" s="4">
        <v>3.9340000000000002</v>
      </c>
      <c r="T4215" s="4">
        <v>3.2989999999999999</v>
      </c>
      <c r="U4215" s="4">
        <v>2.6110000000000002</v>
      </c>
      <c r="V4215" s="4">
        <v>1.5409999999999999</v>
      </c>
      <c r="W4215" s="4">
        <v>1.246</v>
      </c>
      <c r="X4215" s="4">
        <v>0.69599999999999995</v>
      </c>
      <c r="Y4215" s="4">
        <v>0.22500000000000001</v>
      </c>
      <c r="Z4215" s="4">
        <v>5.3999999999999999E-2</v>
      </c>
      <c r="AA4215" s="4">
        <v>8.9999999999999993E-3</v>
      </c>
    </row>
    <row r="4216" spans="1:27" s="6" customFormat="1" x14ac:dyDescent="0.3">
      <c r="A4216" s="40">
        <v>4215</v>
      </c>
      <c r="B4216" s="18" t="s">
        <v>323</v>
      </c>
      <c r="C4216" s="43" t="s">
        <v>279</v>
      </c>
      <c r="D4216" s="41"/>
      <c r="E4216" s="41">
        <v>316</v>
      </c>
      <c r="F4216" s="41">
        <v>2025</v>
      </c>
      <c r="G4216" s="4">
        <v>6.6109999999999998</v>
      </c>
      <c r="H4216" s="4">
        <v>6.4669999999999996</v>
      </c>
      <c r="I4216" s="4">
        <v>6.34</v>
      </c>
      <c r="J4216" s="4">
        <v>6.3410000000000002</v>
      </c>
      <c r="K4216" s="4">
        <v>6.6319999999999997</v>
      </c>
      <c r="L4216" s="4">
        <v>6.4820000000000002</v>
      </c>
      <c r="M4216" s="4">
        <v>6.3380000000000001</v>
      </c>
      <c r="N4216" s="4">
        <v>5.7270000000000003</v>
      </c>
      <c r="O4216" s="4">
        <v>4.9269999999999996</v>
      </c>
      <c r="P4216" s="4">
        <v>4.6550000000000002</v>
      </c>
      <c r="Q4216" s="4">
        <v>4.9690000000000003</v>
      </c>
      <c r="R4216" s="4">
        <v>4.8150000000000004</v>
      </c>
      <c r="S4216" s="4">
        <v>4.6680000000000001</v>
      </c>
      <c r="T4216" s="4">
        <v>3.7530000000000001</v>
      </c>
      <c r="U4216" s="4">
        <v>3.077</v>
      </c>
      <c r="V4216" s="4">
        <v>2.3149999999999999</v>
      </c>
      <c r="W4216" s="4">
        <v>1.2609999999999999</v>
      </c>
      <c r="X4216" s="4">
        <v>0.84899999999999998</v>
      </c>
      <c r="Y4216" s="4">
        <v>0.36199999999999999</v>
      </c>
      <c r="Z4216" s="4">
        <v>0.08</v>
      </c>
      <c r="AA4216" s="4">
        <v>1.2E-2</v>
      </c>
    </row>
    <row r="4217" spans="1:27" s="6" customFormat="1" x14ac:dyDescent="0.3">
      <c r="A4217" s="40">
        <v>4216</v>
      </c>
      <c r="B4217" s="18" t="s">
        <v>323</v>
      </c>
      <c r="C4217" s="43" t="s">
        <v>279</v>
      </c>
      <c r="D4217" s="41"/>
      <c r="E4217" s="41">
        <v>316</v>
      </c>
      <c r="F4217" s="41">
        <v>2030</v>
      </c>
      <c r="G4217" s="4">
        <v>6.5039999999999996</v>
      </c>
      <c r="H4217" s="4">
        <v>6.4980000000000002</v>
      </c>
      <c r="I4217" s="4">
        <v>6.3529999999999998</v>
      </c>
      <c r="J4217" s="4">
        <v>6.2249999999999996</v>
      </c>
      <c r="K4217" s="4">
        <v>6.2290000000000001</v>
      </c>
      <c r="L4217" s="4">
        <v>6.5259999999999998</v>
      </c>
      <c r="M4217" s="4">
        <v>6.3879999999999999</v>
      </c>
      <c r="N4217" s="4">
        <v>6.2439999999999998</v>
      </c>
      <c r="O4217" s="4">
        <v>5.6239999999999997</v>
      </c>
      <c r="P4217" s="4">
        <v>4.82</v>
      </c>
      <c r="Q4217" s="4">
        <v>4.5369999999999999</v>
      </c>
      <c r="R4217" s="4">
        <v>4.843</v>
      </c>
      <c r="S4217" s="4">
        <v>4.6669999999999998</v>
      </c>
      <c r="T4217" s="4">
        <v>4.476</v>
      </c>
      <c r="U4217" s="4">
        <v>3.5230000000000001</v>
      </c>
      <c r="V4217" s="4">
        <v>2.7549999999999999</v>
      </c>
      <c r="W4217" s="4">
        <v>1.915</v>
      </c>
      <c r="X4217" s="4">
        <v>0.879</v>
      </c>
      <c r="Y4217" s="4">
        <v>0.45800000000000002</v>
      </c>
      <c r="Z4217" s="4">
        <v>0.13700000000000001</v>
      </c>
      <c r="AA4217" s="4">
        <v>1.7999999999999999E-2</v>
      </c>
    </row>
    <row r="4218" spans="1:27" s="6" customFormat="1" x14ac:dyDescent="0.3">
      <c r="A4218" s="40">
        <v>4217</v>
      </c>
      <c r="B4218" s="18" t="s">
        <v>323</v>
      </c>
      <c r="C4218" s="43" t="s">
        <v>279</v>
      </c>
      <c r="D4218" s="41"/>
      <c r="E4218" s="41">
        <v>316</v>
      </c>
      <c r="F4218" s="41">
        <v>2035</v>
      </c>
      <c r="G4218" s="4">
        <v>6.2690000000000001</v>
      </c>
      <c r="H4218" s="4">
        <v>6.39</v>
      </c>
      <c r="I4218" s="4">
        <v>6.383</v>
      </c>
      <c r="J4218" s="4">
        <v>6.2380000000000004</v>
      </c>
      <c r="K4218" s="4">
        <v>6.1130000000000004</v>
      </c>
      <c r="L4218" s="4">
        <v>6.1239999999999997</v>
      </c>
      <c r="M4218" s="4">
        <v>6.431</v>
      </c>
      <c r="N4218" s="4">
        <v>6.2949999999999999</v>
      </c>
      <c r="O4218" s="4">
        <v>6.141</v>
      </c>
      <c r="P4218" s="4">
        <v>5.5129999999999999</v>
      </c>
      <c r="Q4218" s="4">
        <v>4.7030000000000003</v>
      </c>
      <c r="R4218" s="4">
        <v>4.42</v>
      </c>
      <c r="S4218" s="4">
        <v>4.702</v>
      </c>
      <c r="T4218" s="4">
        <v>4.4870000000000001</v>
      </c>
      <c r="U4218" s="4">
        <v>4.2249999999999996</v>
      </c>
      <c r="V4218" s="4">
        <v>3.1829999999999998</v>
      </c>
      <c r="W4218" s="4">
        <v>2.3090000000000002</v>
      </c>
      <c r="X4218" s="4">
        <v>1.367</v>
      </c>
      <c r="Y4218" s="4">
        <v>0.49199999999999999</v>
      </c>
      <c r="Z4218" s="4">
        <v>0.18</v>
      </c>
      <c r="AA4218" s="4">
        <v>3.2000000000000001E-2</v>
      </c>
    </row>
    <row r="4219" spans="1:27" s="6" customFormat="1" x14ac:dyDescent="0.3">
      <c r="A4219" s="40">
        <v>4218</v>
      </c>
      <c r="B4219" s="18" t="s">
        <v>323</v>
      </c>
      <c r="C4219" s="43" t="s">
        <v>279</v>
      </c>
      <c r="D4219" s="41"/>
      <c r="E4219" s="41">
        <v>316</v>
      </c>
      <c r="F4219" s="41">
        <v>2040</v>
      </c>
      <c r="G4219" s="4">
        <v>5.9809999999999999</v>
      </c>
      <c r="H4219" s="4">
        <v>6.1550000000000002</v>
      </c>
      <c r="I4219" s="4">
        <v>6.274</v>
      </c>
      <c r="J4219" s="4">
        <v>6.2690000000000001</v>
      </c>
      <c r="K4219" s="4">
        <v>6.1260000000000003</v>
      </c>
      <c r="L4219" s="4">
        <v>6.008</v>
      </c>
      <c r="M4219" s="4">
        <v>6.032</v>
      </c>
      <c r="N4219" s="4">
        <v>6.3390000000000004</v>
      </c>
      <c r="O4219" s="4">
        <v>6.1920000000000002</v>
      </c>
      <c r="P4219" s="4">
        <v>6.03</v>
      </c>
      <c r="Q4219" s="4">
        <v>5.3949999999999996</v>
      </c>
      <c r="R4219" s="4">
        <v>4.5869999999999997</v>
      </c>
      <c r="S4219" s="4">
        <v>4.2889999999999997</v>
      </c>
      <c r="T4219" s="4">
        <v>4.5289999999999999</v>
      </c>
      <c r="U4219" s="4">
        <v>4.2539999999999996</v>
      </c>
      <c r="V4219" s="4">
        <v>3.8490000000000002</v>
      </c>
      <c r="W4219" s="4">
        <v>2.6949999999999998</v>
      </c>
      <c r="X4219" s="4">
        <v>1.681</v>
      </c>
      <c r="Y4219" s="4">
        <v>0.78900000000000003</v>
      </c>
      <c r="Z4219" s="4">
        <v>0.20399999999999999</v>
      </c>
      <c r="AA4219" s="4">
        <v>4.7E-2</v>
      </c>
    </row>
    <row r="4220" spans="1:27" s="6" customFormat="1" x14ac:dyDescent="0.3">
      <c r="A4220" s="40">
        <v>4219</v>
      </c>
      <c r="B4220" s="18" t="s">
        <v>323</v>
      </c>
      <c r="C4220" s="43" t="s">
        <v>279</v>
      </c>
      <c r="D4220" s="41"/>
      <c r="E4220" s="41">
        <v>316</v>
      </c>
      <c r="F4220" s="41">
        <v>2045</v>
      </c>
      <c r="G4220" s="4">
        <v>5.7249999999999996</v>
      </c>
      <c r="H4220" s="4">
        <v>5.8710000000000004</v>
      </c>
      <c r="I4220" s="4">
        <v>6.0389999999999997</v>
      </c>
      <c r="J4220" s="4">
        <v>6.1609999999999996</v>
      </c>
      <c r="K4220" s="4">
        <v>6.157</v>
      </c>
      <c r="L4220" s="4">
        <v>6.024</v>
      </c>
      <c r="M4220" s="4">
        <v>5.9169999999999998</v>
      </c>
      <c r="N4220" s="4">
        <v>5.944</v>
      </c>
      <c r="O4220" s="4">
        <v>6.2380000000000004</v>
      </c>
      <c r="P4220" s="4">
        <v>6.0839999999999996</v>
      </c>
      <c r="Q4220" s="4">
        <v>5.9130000000000003</v>
      </c>
      <c r="R4220" s="4">
        <v>5.2779999999999996</v>
      </c>
      <c r="S4220" s="4">
        <v>4.46</v>
      </c>
      <c r="T4220" s="4">
        <v>4.1379999999999999</v>
      </c>
      <c r="U4220" s="4">
        <v>4.3120000000000003</v>
      </c>
      <c r="V4220" s="4">
        <v>3.9</v>
      </c>
      <c r="W4220" s="4">
        <v>3.2949999999999999</v>
      </c>
      <c r="X4220" s="4">
        <v>2.0019999999999998</v>
      </c>
      <c r="Y4220" s="4">
        <v>1.0009999999999999</v>
      </c>
      <c r="Z4220" s="4">
        <v>0.34</v>
      </c>
      <c r="AA4220" s="4">
        <v>5.8000000000000003E-2</v>
      </c>
    </row>
    <row r="4221" spans="1:27" s="6" customFormat="1" x14ac:dyDescent="0.3">
      <c r="A4221" s="40">
        <v>4220</v>
      </c>
      <c r="B4221" s="18" t="s">
        <v>323</v>
      </c>
      <c r="C4221" s="43" t="s">
        <v>279</v>
      </c>
      <c r="D4221" s="41"/>
      <c r="E4221" s="41">
        <v>316</v>
      </c>
      <c r="F4221" s="41">
        <v>2050</v>
      </c>
      <c r="G4221" s="4">
        <v>5.5359999999999996</v>
      </c>
      <c r="H4221" s="4">
        <v>5.6120000000000001</v>
      </c>
      <c r="I4221" s="4">
        <v>5.7560000000000002</v>
      </c>
      <c r="J4221" s="4">
        <v>5.9269999999999996</v>
      </c>
      <c r="K4221" s="4">
        <v>6.05</v>
      </c>
      <c r="L4221" s="4">
        <v>6.0549999999999997</v>
      </c>
      <c r="M4221" s="4">
        <v>5.9329999999999998</v>
      </c>
      <c r="N4221" s="4">
        <v>5.8280000000000003</v>
      </c>
      <c r="O4221" s="4">
        <v>5.843</v>
      </c>
      <c r="P4221" s="4">
        <v>6.13</v>
      </c>
      <c r="Q4221" s="4">
        <v>5.968</v>
      </c>
      <c r="R4221" s="4">
        <v>5.7960000000000003</v>
      </c>
      <c r="S4221" s="4">
        <v>5.149</v>
      </c>
      <c r="T4221" s="4">
        <v>4.3140000000000001</v>
      </c>
      <c r="U4221" s="4">
        <v>3.95</v>
      </c>
      <c r="V4221" s="4">
        <v>3.9780000000000002</v>
      </c>
      <c r="W4221" s="4">
        <v>3.375</v>
      </c>
      <c r="X4221" s="4">
        <v>2.4910000000000001</v>
      </c>
      <c r="Y4221" s="4">
        <v>1.226</v>
      </c>
      <c r="Z4221" s="4">
        <v>0.45</v>
      </c>
      <c r="AA4221" s="4">
        <v>9.8000000000000004E-2</v>
      </c>
    </row>
    <row r="4222" spans="1:27" s="6" customFormat="1" x14ac:dyDescent="0.3">
      <c r="A4222" s="40">
        <v>4221</v>
      </c>
      <c r="B4222" s="18" t="s">
        <v>323</v>
      </c>
      <c r="C4222" s="43" t="s">
        <v>279</v>
      </c>
      <c r="D4222" s="41"/>
      <c r="E4222" s="41">
        <v>316</v>
      </c>
      <c r="F4222" s="41">
        <v>2055</v>
      </c>
      <c r="G4222" s="4">
        <v>5.4009999999999998</v>
      </c>
      <c r="H4222" s="4">
        <v>5.431</v>
      </c>
      <c r="I4222" s="4">
        <v>5.5039999999999996</v>
      </c>
      <c r="J4222" s="4">
        <v>5.6470000000000002</v>
      </c>
      <c r="K4222" s="4">
        <v>5.82</v>
      </c>
      <c r="L4222" s="4">
        <v>5.9539999999999997</v>
      </c>
      <c r="M4222" s="4">
        <v>5.97</v>
      </c>
      <c r="N4222" s="4">
        <v>5.8470000000000004</v>
      </c>
      <c r="O4222" s="4">
        <v>5.7359999999999998</v>
      </c>
      <c r="P4222" s="4">
        <v>5.742</v>
      </c>
      <c r="Q4222" s="4">
        <v>6.0209999999999999</v>
      </c>
      <c r="R4222" s="4">
        <v>5.86</v>
      </c>
      <c r="S4222" s="4">
        <v>5.6689999999999996</v>
      </c>
      <c r="T4222" s="4">
        <v>5</v>
      </c>
      <c r="U4222" s="4">
        <v>4.1340000000000003</v>
      </c>
      <c r="V4222" s="4">
        <v>3.6659999999999999</v>
      </c>
      <c r="W4222" s="4">
        <v>3.4780000000000002</v>
      </c>
      <c r="X4222" s="4">
        <v>2.597</v>
      </c>
      <c r="Y4222" s="4">
        <v>1.57</v>
      </c>
      <c r="Z4222" s="4">
        <v>0.57299999999999995</v>
      </c>
      <c r="AA4222" s="4">
        <v>0.14099999999999999</v>
      </c>
    </row>
    <row r="4223" spans="1:27" s="6" customFormat="1" x14ac:dyDescent="0.3">
      <c r="A4223" s="40">
        <v>4222</v>
      </c>
      <c r="B4223" s="18" t="s">
        <v>323</v>
      </c>
      <c r="C4223" s="43" t="s">
        <v>279</v>
      </c>
      <c r="D4223" s="41"/>
      <c r="E4223" s="41">
        <v>316</v>
      </c>
      <c r="F4223" s="41">
        <v>2060</v>
      </c>
      <c r="G4223" s="4">
        <v>5.25</v>
      </c>
      <c r="H4223" s="4">
        <v>5.3</v>
      </c>
      <c r="I4223" s="4">
        <v>5.3250000000000002</v>
      </c>
      <c r="J4223" s="4">
        <v>5.4</v>
      </c>
      <c r="K4223" s="4">
        <v>5.5469999999999997</v>
      </c>
      <c r="L4223" s="4">
        <v>5.7290000000000001</v>
      </c>
      <c r="M4223" s="4">
        <v>5.8730000000000002</v>
      </c>
      <c r="N4223" s="4">
        <v>5.8890000000000002</v>
      </c>
      <c r="O4223" s="4">
        <v>5.7590000000000003</v>
      </c>
      <c r="P4223" s="4">
        <v>5.6420000000000003</v>
      </c>
      <c r="Q4223" s="4">
        <v>5.641</v>
      </c>
      <c r="R4223" s="4">
        <v>5.9189999999999996</v>
      </c>
      <c r="S4223" s="4">
        <v>5.7439999999999998</v>
      </c>
      <c r="T4223" s="4">
        <v>5.5220000000000002</v>
      </c>
      <c r="U4223" s="4">
        <v>4.8099999999999996</v>
      </c>
      <c r="V4223" s="4">
        <v>3.859</v>
      </c>
      <c r="W4223" s="4">
        <v>3.2330000000000001</v>
      </c>
      <c r="X4223" s="4">
        <v>2.7189999999999999</v>
      </c>
      <c r="Y4223" s="4">
        <v>1.6779999999999999</v>
      </c>
      <c r="Z4223" s="4">
        <v>0.76100000000000001</v>
      </c>
      <c r="AA4223" s="4">
        <v>0.191</v>
      </c>
    </row>
    <row r="4224" spans="1:27" s="6" customFormat="1" x14ac:dyDescent="0.3">
      <c r="A4224" s="40">
        <v>4223</v>
      </c>
      <c r="B4224" s="18" t="s">
        <v>323</v>
      </c>
      <c r="C4224" s="43" t="s">
        <v>279</v>
      </c>
      <c r="D4224" s="41"/>
      <c r="E4224" s="41">
        <v>316</v>
      </c>
      <c r="F4224" s="41">
        <v>2065</v>
      </c>
      <c r="G4224" s="4">
        <v>5.0519999999999996</v>
      </c>
      <c r="H4224" s="4">
        <v>5.1550000000000002</v>
      </c>
      <c r="I4224" s="4">
        <v>5.2009999999999996</v>
      </c>
      <c r="J4224" s="4">
        <v>5.2290000000000001</v>
      </c>
      <c r="K4224" s="4">
        <v>5.3079999999999998</v>
      </c>
      <c r="L4224" s="4">
        <v>5.4630000000000001</v>
      </c>
      <c r="M4224" s="4">
        <v>5.6529999999999996</v>
      </c>
      <c r="N4224" s="4">
        <v>5.798</v>
      </c>
      <c r="O4224" s="4">
        <v>5.8070000000000004</v>
      </c>
      <c r="P4224" s="4">
        <v>5.6710000000000003</v>
      </c>
      <c r="Q4224" s="4">
        <v>5.5490000000000004</v>
      </c>
      <c r="R4224" s="4">
        <v>5.548</v>
      </c>
      <c r="S4224" s="4">
        <v>5.81</v>
      </c>
      <c r="T4224" s="4">
        <v>5.6070000000000002</v>
      </c>
      <c r="U4224" s="4">
        <v>5.33</v>
      </c>
      <c r="V4224" s="4">
        <v>4.5149999999999997</v>
      </c>
      <c r="W4224" s="4">
        <v>3.4329999999999998</v>
      </c>
      <c r="X4224" s="4">
        <v>2.569</v>
      </c>
      <c r="Y4224" s="4">
        <v>1.8</v>
      </c>
      <c r="Z4224" s="4">
        <v>0.84299999999999997</v>
      </c>
      <c r="AA4224" s="4">
        <v>0.26700000000000002</v>
      </c>
    </row>
    <row r="4225" spans="1:27" s="6" customFormat="1" x14ac:dyDescent="0.3">
      <c r="A4225" s="40">
        <v>4224</v>
      </c>
      <c r="B4225" s="18" t="s">
        <v>323</v>
      </c>
      <c r="C4225" s="43" t="s">
        <v>279</v>
      </c>
      <c r="D4225" s="41"/>
      <c r="E4225" s="41">
        <v>316</v>
      </c>
      <c r="F4225" s="41">
        <v>2070</v>
      </c>
      <c r="G4225" s="4">
        <v>4.8330000000000002</v>
      </c>
      <c r="H4225" s="4">
        <v>4.9640000000000004</v>
      </c>
      <c r="I4225" s="4">
        <v>5.0640000000000001</v>
      </c>
      <c r="J4225" s="4">
        <v>5.1109999999999998</v>
      </c>
      <c r="K4225" s="4">
        <v>5.1420000000000003</v>
      </c>
      <c r="L4225" s="4">
        <v>5.2279999999999998</v>
      </c>
      <c r="M4225" s="4">
        <v>5.391</v>
      </c>
      <c r="N4225" s="4">
        <v>5.5830000000000002</v>
      </c>
      <c r="O4225" s="4">
        <v>5.7190000000000003</v>
      </c>
      <c r="P4225" s="4">
        <v>5.7240000000000002</v>
      </c>
      <c r="Q4225" s="4">
        <v>5.5839999999999996</v>
      </c>
      <c r="R4225" s="4">
        <v>5.4630000000000001</v>
      </c>
      <c r="S4225" s="4">
        <v>5.4509999999999996</v>
      </c>
      <c r="T4225" s="4">
        <v>5.6829999999999998</v>
      </c>
      <c r="U4225" s="4">
        <v>5.43</v>
      </c>
      <c r="V4225" s="4">
        <v>5.0289999999999999</v>
      </c>
      <c r="W4225" s="4">
        <v>4.048</v>
      </c>
      <c r="X4225" s="4">
        <v>2.7650000000000001</v>
      </c>
      <c r="Y4225" s="4">
        <v>1.74</v>
      </c>
      <c r="Z4225" s="4">
        <v>0.93700000000000006</v>
      </c>
      <c r="AA4225" s="4">
        <v>0.32400000000000001</v>
      </c>
    </row>
    <row r="4226" spans="1:27" s="6" customFormat="1" x14ac:dyDescent="0.3">
      <c r="A4226" s="40">
        <v>4225</v>
      </c>
      <c r="B4226" s="18" t="s">
        <v>323</v>
      </c>
      <c r="C4226" s="43" t="s">
        <v>279</v>
      </c>
      <c r="D4226" s="41"/>
      <c r="E4226" s="41">
        <v>316</v>
      </c>
      <c r="F4226" s="41">
        <v>2075</v>
      </c>
      <c r="G4226" s="4">
        <v>4.6239999999999997</v>
      </c>
      <c r="H4226" s="4">
        <v>4.7489999999999997</v>
      </c>
      <c r="I4226" s="4">
        <v>4.8780000000000001</v>
      </c>
      <c r="J4226" s="4">
        <v>4.9790000000000001</v>
      </c>
      <c r="K4226" s="4">
        <v>5.0279999999999996</v>
      </c>
      <c r="L4226" s="4">
        <v>5.0650000000000004</v>
      </c>
      <c r="M4226" s="4">
        <v>5.16</v>
      </c>
      <c r="N4226" s="4">
        <v>5.3239999999999998</v>
      </c>
      <c r="O4226" s="4">
        <v>5.5090000000000003</v>
      </c>
      <c r="P4226" s="4">
        <v>5.6420000000000003</v>
      </c>
      <c r="Q4226" s="4">
        <v>5.6429999999999998</v>
      </c>
      <c r="R4226" s="4">
        <v>5.5019999999999998</v>
      </c>
      <c r="S4226" s="4">
        <v>5.3719999999999999</v>
      </c>
      <c r="T4226" s="4">
        <v>5.3380000000000001</v>
      </c>
      <c r="U4226" s="4">
        <v>5.516</v>
      </c>
      <c r="V4226" s="4">
        <v>5.1440000000000001</v>
      </c>
      <c r="W4226" s="4">
        <v>4.5410000000000004</v>
      </c>
      <c r="X4226" s="4">
        <v>3.3069999999999999</v>
      </c>
      <c r="Y4226" s="4">
        <v>1.9159999999999999</v>
      </c>
      <c r="Z4226" s="4">
        <v>0.93500000000000005</v>
      </c>
      <c r="AA4226" s="4">
        <v>0.38300000000000001</v>
      </c>
    </row>
    <row r="4227" spans="1:27" s="6" customFormat="1" x14ac:dyDescent="0.3">
      <c r="A4227" s="40">
        <v>4226</v>
      </c>
      <c r="B4227" s="18" t="s">
        <v>323</v>
      </c>
      <c r="C4227" s="43" t="s">
        <v>279</v>
      </c>
      <c r="D4227" s="41"/>
      <c r="E4227" s="41">
        <v>316</v>
      </c>
      <c r="F4227" s="41">
        <v>2080</v>
      </c>
      <c r="G4227" s="4">
        <v>4.46</v>
      </c>
      <c r="H4227" s="4">
        <v>4.5469999999999997</v>
      </c>
      <c r="I4227" s="4">
        <v>4.6680000000000001</v>
      </c>
      <c r="J4227" s="4">
        <v>4.7990000000000004</v>
      </c>
      <c r="K4227" s="4">
        <v>4.9029999999999996</v>
      </c>
      <c r="L4227" s="4">
        <v>4.9580000000000002</v>
      </c>
      <c r="M4227" s="4">
        <v>5.0039999999999996</v>
      </c>
      <c r="N4227" s="4">
        <v>5.0990000000000002</v>
      </c>
      <c r="O4227" s="4">
        <v>5.258</v>
      </c>
      <c r="P4227" s="4">
        <v>5.4390000000000001</v>
      </c>
      <c r="Q4227" s="4">
        <v>5.5670000000000002</v>
      </c>
      <c r="R4227" s="4">
        <v>5.5679999999999996</v>
      </c>
      <c r="S4227" s="4">
        <v>5.42</v>
      </c>
      <c r="T4227" s="4">
        <v>5.2679999999999998</v>
      </c>
      <c r="U4227" s="4">
        <v>5.1929999999999996</v>
      </c>
      <c r="V4227" s="4">
        <v>5.2480000000000002</v>
      </c>
      <c r="W4227" s="4">
        <v>4.68</v>
      </c>
      <c r="X4227" s="4">
        <v>3.758</v>
      </c>
      <c r="Y4227" s="4">
        <v>2.34</v>
      </c>
      <c r="Z4227" s="4">
        <v>1.0640000000000001</v>
      </c>
      <c r="AA4227" s="4">
        <v>0.41499999999999998</v>
      </c>
    </row>
    <row r="4228" spans="1:27" s="6" customFormat="1" x14ac:dyDescent="0.3">
      <c r="A4228" s="40">
        <v>4227</v>
      </c>
      <c r="B4228" s="18" t="s">
        <v>323</v>
      </c>
      <c r="C4228" s="43" t="s">
        <v>279</v>
      </c>
      <c r="D4228" s="41"/>
      <c r="E4228" s="41">
        <v>316</v>
      </c>
      <c r="F4228" s="41">
        <v>2085</v>
      </c>
      <c r="G4228" s="4">
        <v>4.3259999999999996</v>
      </c>
      <c r="H4228" s="4">
        <v>4.3869999999999996</v>
      </c>
      <c r="I4228" s="4">
        <v>4.4740000000000002</v>
      </c>
      <c r="J4228" s="4">
        <v>4.5960000000000001</v>
      </c>
      <c r="K4228" s="4">
        <v>4.7270000000000003</v>
      </c>
      <c r="L4228" s="4">
        <v>4.8380000000000001</v>
      </c>
      <c r="M4228" s="4">
        <v>4.9000000000000004</v>
      </c>
      <c r="N4228" s="4">
        <v>4.9480000000000004</v>
      </c>
      <c r="O4228" s="4">
        <v>5.0380000000000003</v>
      </c>
      <c r="P4228" s="4">
        <v>5.1929999999999996</v>
      </c>
      <c r="Q4228" s="4">
        <v>5.3689999999999998</v>
      </c>
      <c r="R4228" s="4">
        <v>5.4989999999999997</v>
      </c>
      <c r="S4228" s="4">
        <v>5.49</v>
      </c>
      <c r="T4228" s="4">
        <v>5.3250000000000002</v>
      </c>
      <c r="U4228" s="4">
        <v>5.1390000000000002</v>
      </c>
      <c r="V4228" s="4">
        <v>4.9610000000000003</v>
      </c>
      <c r="W4228" s="4">
        <v>4.8079999999999998</v>
      </c>
      <c r="X4228" s="4">
        <v>3.9209999999999998</v>
      </c>
      <c r="Y4228" s="4">
        <v>2.7130000000000001</v>
      </c>
      <c r="Z4228" s="4">
        <v>1.339</v>
      </c>
      <c r="AA4228" s="4">
        <v>0.48399999999999999</v>
      </c>
    </row>
    <row r="4229" spans="1:27" s="6" customFormat="1" x14ac:dyDescent="0.3">
      <c r="A4229" s="40">
        <v>4228</v>
      </c>
      <c r="B4229" s="18" t="s">
        <v>323</v>
      </c>
      <c r="C4229" s="43" t="s">
        <v>279</v>
      </c>
      <c r="D4229" s="41"/>
      <c r="E4229" s="41">
        <v>316</v>
      </c>
      <c r="F4229" s="41">
        <v>2090</v>
      </c>
      <c r="G4229" s="4">
        <v>4.1989999999999998</v>
      </c>
      <c r="H4229" s="4">
        <v>4.26</v>
      </c>
      <c r="I4229" s="4">
        <v>4.319</v>
      </c>
      <c r="J4229" s="4">
        <v>4.4059999999999997</v>
      </c>
      <c r="K4229" s="4">
        <v>4.5309999999999997</v>
      </c>
      <c r="L4229" s="4">
        <v>4.6669999999999998</v>
      </c>
      <c r="M4229" s="4">
        <v>4.7859999999999996</v>
      </c>
      <c r="N4229" s="4">
        <v>4.8490000000000002</v>
      </c>
      <c r="O4229" s="4">
        <v>4.891</v>
      </c>
      <c r="P4229" s="4">
        <v>4.9779999999999998</v>
      </c>
      <c r="Q4229" s="4">
        <v>5.13</v>
      </c>
      <c r="R4229" s="4">
        <v>5.3070000000000004</v>
      </c>
      <c r="S4229" s="4">
        <v>5.4279999999999999</v>
      </c>
      <c r="T4229" s="4">
        <v>5.4039999999999999</v>
      </c>
      <c r="U4229" s="4">
        <v>5.2050000000000001</v>
      </c>
      <c r="V4229" s="4">
        <v>4.9249999999999998</v>
      </c>
      <c r="W4229" s="4">
        <v>4.5750000000000002</v>
      </c>
      <c r="X4229" s="4">
        <v>4.0750000000000002</v>
      </c>
      <c r="Y4229" s="4">
        <v>2.8860000000000001</v>
      </c>
      <c r="Z4229" s="4">
        <v>1.599</v>
      </c>
      <c r="AA4229" s="4">
        <v>0.61799999999999999</v>
      </c>
    </row>
    <row r="4230" spans="1:27" s="6" customFormat="1" x14ac:dyDescent="0.3">
      <c r="A4230" s="40">
        <v>4229</v>
      </c>
      <c r="B4230" s="18" t="s">
        <v>323</v>
      </c>
      <c r="C4230" s="43" t="s">
        <v>279</v>
      </c>
      <c r="D4230" s="41"/>
      <c r="E4230" s="41">
        <v>316</v>
      </c>
      <c r="F4230" s="41">
        <v>2095</v>
      </c>
      <c r="G4230" s="4">
        <v>4.07</v>
      </c>
      <c r="H4230" s="4">
        <v>4.1390000000000002</v>
      </c>
      <c r="I4230" s="4">
        <v>4.1970000000000001</v>
      </c>
      <c r="J4230" s="4">
        <v>4.2560000000000002</v>
      </c>
      <c r="K4230" s="4">
        <v>4.3460000000000001</v>
      </c>
      <c r="L4230" s="4">
        <v>4.476</v>
      </c>
      <c r="M4230" s="4">
        <v>4.6189999999999998</v>
      </c>
      <c r="N4230" s="4">
        <v>4.74</v>
      </c>
      <c r="O4230" s="4">
        <v>4.7969999999999997</v>
      </c>
      <c r="P4230" s="4">
        <v>4.8369999999999997</v>
      </c>
      <c r="Q4230" s="4">
        <v>4.92</v>
      </c>
      <c r="R4230" s="4">
        <v>5.0750000000000002</v>
      </c>
      <c r="S4230" s="4">
        <v>5.2439999999999998</v>
      </c>
      <c r="T4230" s="4">
        <v>5.351</v>
      </c>
      <c r="U4230" s="4">
        <v>5.2930000000000001</v>
      </c>
      <c r="V4230" s="4">
        <v>5.0049999999999999</v>
      </c>
      <c r="W4230" s="4">
        <v>4.569</v>
      </c>
      <c r="X4230" s="4">
        <v>3.92</v>
      </c>
      <c r="Y4230" s="4">
        <v>3.056</v>
      </c>
      <c r="Z4230" s="4">
        <v>1.75</v>
      </c>
      <c r="AA4230" s="4">
        <v>0.77800000000000002</v>
      </c>
    </row>
    <row r="4231" spans="1:27" s="6" customFormat="1" x14ac:dyDescent="0.3">
      <c r="A4231" s="40">
        <v>4230</v>
      </c>
      <c r="B4231" s="18" t="s">
        <v>323</v>
      </c>
      <c r="C4231" s="43" t="s">
        <v>279</v>
      </c>
      <c r="D4231" s="41"/>
      <c r="E4231" s="41">
        <v>316</v>
      </c>
      <c r="F4231" s="41">
        <v>2100</v>
      </c>
      <c r="G4231" s="4">
        <v>3.9239999999999999</v>
      </c>
      <c r="H4231" s="4">
        <v>4.0149999999999997</v>
      </c>
      <c r="I4231" s="4">
        <v>4.0819999999999999</v>
      </c>
      <c r="J4231" s="4">
        <v>4.141</v>
      </c>
      <c r="K4231" s="4">
        <v>4.202</v>
      </c>
      <c r="L4231" s="4">
        <v>4.2969999999999997</v>
      </c>
      <c r="M4231" s="4">
        <v>4.431</v>
      </c>
      <c r="N4231" s="4">
        <v>4.577</v>
      </c>
      <c r="O4231" s="4">
        <v>4.6909999999999998</v>
      </c>
      <c r="P4231" s="4">
        <v>4.7469999999999999</v>
      </c>
      <c r="Q4231" s="4">
        <v>4.7850000000000001</v>
      </c>
      <c r="R4231" s="4">
        <v>4.8689999999999998</v>
      </c>
      <c r="S4231" s="4">
        <v>5.0179999999999998</v>
      </c>
      <c r="T4231" s="4">
        <v>5.173</v>
      </c>
      <c r="U4231" s="4">
        <v>5.2510000000000003</v>
      </c>
      <c r="V4231" s="4">
        <v>5.1050000000000004</v>
      </c>
      <c r="W4231" s="4">
        <v>4.6680000000000001</v>
      </c>
      <c r="X4231" s="4">
        <v>3.956</v>
      </c>
      <c r="Y4231" s="4">
        <v>2.9889999999999999</v>
      </c>
      <c r="Z4231" s="4">
        <v>1.903</v>
      </c>
      <c r="AA4231" s="4">
        <v>0.91700000000000004</v>
      </c>
    </row>
    <row r="4232" spans="1:27" s="6" customFormat="1" x14ac:dyDescent="0.3">
      <c r="A4232" s="40">
        <v>4231</v>
      </c>
      <c r="B4232" s="18" t="s">
        <v>323</v>
      </c>
      <c r="C4232" s="43" t="s">
        <v>280</v>
      </c>
      <c r="D4232" s="41"/>
      <c r="E4232" s="41">
        <v>296</v>
      </c>
      <c r="F4232" s="41">
        <v>2015</v>
      </c>
      <c r="G4232" s="4">
        <v>7.226</v>
      </c>
      <c r="H4232" s="4">
        <v>6.7590000000000003</v>
      </c>
      <c r="I4232" s="4">
        <v>5.1929999999999996</v>
      </c>
      <c r="J4232" s="4">
        <v>5.8310000000000004</v>
      </c>
      <c r="K4232" s="4">
        <v>5.1260000000000003</v>
      </c>
      <c r="L4232" s="4">
        <v>4.8929999999999998</v>
      </c>
      <c r="M4232" s="4">
        <v>4.173</v>
      </c>
      <c r="N4232" s="4">
        <v>3.3650000000000002</v>
      </c>
      <c r="O4232" s="4">
        <v>2.85</v>
      </c>
      <c r="P4232" s="4">
        <v>3.0760000000000001</v>
      </c>
      <c r="Q4232" s="4">
        <v>2.6070000000000002</v>
      </c>
      <c r="R4232" s="4">
        <v>1.9470000000000001</v>
      </c>
      <c r="S4232" s="4">
        <v>1.46</v>
      </c>
      <c r="T4232" s="4">
        <v>0.92500000000000004</v>
      </c>
      <c r="U4232" s="4">
        <v>0.72399999999999998</v>
      </c>
      <c r="V4232" s="4">
        <v>0.499</v>
      </c>
      <c r="W4232" s="4">
        <v>0.23899999999999999</v>
      </c>
      <c r="X4232" s="4">
        <v>8.2000000000000003E-2</v>
      </c>
      <c r="Y4232" s="4">
        <v>0.02</v>
      </c>
      <c r="Z4232" s="4">
        <v>3.0000000000000001E-3</v>
      </c>
      <c r="AA4232" s="4">
        <v>0</v>
      </c>
    </row>
    <row r="4233" spans="1:27" s="6" customFormat="1" x14ac:dyDescent="0.3">
      <c r="A4233" s="40">
        <v>4232</v>
      </c>
      <c r="B4233" s="18" t="s">
        <v>323</v>
      </c>
      <c r="C4233" s="43" t="s">
        <v>280</v>
      </c>
      <c r="D4233" s="41"/>
      <c r="E4233" s="41">
        <v>296</v>
      </c>
      <c r="F4233" s="41">
        <v>2020</v>
      </c>
      <c r="G4233" s="4">
        <v>7.548</v>
      </c>
      <c r="H4233" s="4">
        <v>7.15</v>
      </c>
      <c r="I4233" s="4">
        <v>6.7210000000000001</v>
      </c>
      <c r="J4233" s="4">
        <v>5.0709999999999997</v>
      </c>
      <c r="K4233" s="4">
        <v>5.6139999999999999</v>
      </c>
      <c r="L4233" s="4">
        <v>4.9130000000000003</v>
      </c>
      <c r="M4233" s="4">
        <v>4.718</v>
      </c>
      <c r="N4233" s="4">
        <v>4.0359999999999996</v>
      </c>
      <c r="O4233" s="4">
        <v>3.2549999999999999</v>
      </c>
      <c r="P4233" s="4">
        <v>2.7519999999999998</v>
      </c>
      <c r="Q4233" s="4">
        <v>2.9630000000000001</v>
      </c>
      <c r="R4233" s="4">
        <v>2.4809999999999999</v>
      </c>
      <c r="S4233" s="4">
        <v>1.81</v>
      </c>
      <c r="T4233" s="4">
        <v>1.3049999999999999</v>
      </c>
      <c r="U4233" s="4">
        <v>0.77</v>
      </c>
      <c r="V4233" s="4">
        <v>0.53400000000000003</v>
      </c>
      <c r="W4233" s="4">
        <v>0.3</v>
      </c>
      <c r="X4233" s="4">
        <v>0.104</v>
      </c>
      <c r="Y4233" s="4">
        <v>2.3E-2</v>
      </c>
      <c r="Z4233" s="4">
        <v>3.0000000000000001E-3</v>
      </c>
      <c r="AA4233" s="4">
        <v>0</v>
      </c>
    </row>
    <row r="4234" spans="1:27" s="6" customFormat="1" x14ac:dyDescent="0.3">
      <c r="A4234" s="40">
        <v>4233</v>
      </c>
      <c r="B4234" s="18" t="s">
        <v>323</v>
      </c>
      <c r="C4234" s="43" t="s">
        <v>280</v>
      </c>
      <c r="D4234" s="41"/>
      <c r="E4234" s="41">
        <v>296</v>
      </c>
      <c r="F4234" s="41">
        <v>2025</v>
      </c>
      <c r="G4234" s="4">
        <v>7.6749999999999998</v>
      </c>
      <c r="H4234" s="4">
        <v>7.4779999999999998</v>
      </c>
      <c r="I4234" s="4">
        <v>7.1109999999999998</v>
      </c>
      <c r="J4234" s="4">
        <v>6.5970000000000004</v>
      </c>
      <c r="K4234" s="4">
        <v>4.8639999999999999</v>
      </c>
      <c r="L4234" s="4">
        <v>5.4020000000000001</v>
      </c>
      <c r="M4234" s="4">
        <v>4.7409999999999997</v>
      </c>
      <c r="N4234" s="4">
        <v>4.5810000000000004</v>
      </c>
      <c r="O4234" s="4">
        <v>3.9209999999999998</v>
      </c>
      <c r="P4234" s="4">
        <v>3.153</v>
      </c>
      <c r="Q4234" s="4">
        <v>2.653</v>
      </c>
      <c r="R4234" s="4">
        <v>2.8290000000000002</v>
      </c>
      <c r="S4234" s="4">
        <v>2.3170000000000002</v>
      </c>
      <c r="T4234" s="4">
        <v>1.627</v>
      </c>
      <c r="U4234" s="4">
        <v>1.0920000000000001</v>
      </c>
      <c r="V4234" s="4">
        <v>0.57099999999999995</v>
      </c>
      <c r="W4234" s="4">
        <v>0.32100000000000001</v>
      </c>
      <c r="X4234" s="4">
        <v>0.13200000000000001</v>
      </c>
      <c r="Y4234" s="4">
        <v>0.03</v>
      </c>
      <c r="Z4234" s="4">
        <v>4.0000000000000001E-3</v>
      </c>
      <c r="AA4234" s="4">
        <v>0</v>
      </c>
    </row>
    <row r="4235" spans="1:27" s="6" customFormat="1" x14ac:dyDescent="0.3">
      <c r="A4235" s="40">
        <v>4234</v>
      </c>
      <c r="B4235" s="18" t="s">
        <v>323</v>
      </c>
      <c r="C4235" s="43" t="s">
        <v>280</v>
      </c>
      <c r="D4235" s="41"/>
      <c r="E4235" s="41">
        <v>296</v>
      </c>
      <c r="F4235" s="41">
        <v>2030</v>
      </c>
      <c r="G4235" s="4">
        <v>7.6130000000000004</v>
      </c>
      <c r="H4235" s="4">
        <v>7.609</v>
      </c>
      <c r="I4235" s="4">
        <v>7.44</v>
      </c>
      <c r="J4235" s="4">
        <v>6.9909999999999997</v>
      </c>
      <c r="K4235" s="4">
        <v>6.3819999999999997</v>
      </c>
      <c r="L4235" s="4">
        <v>4.6580000000000004</v>
      </c>
      <c r="M4235" s="4">
        <v>5.2320000000000002</v>
      </c>
      <c r="N4235" s="4">
        <v>4.6079999999999997</v>
      </c>
      <c r="O4235" s="4">
        <v>4.4649999999999999</v>
      </c>
      <c r="P4235" s="4">
        <v>3.8149999999999999</v>
      </c>
      <c r="Q4235" s="4">
        <v>3.048</v>
      </c>
      <c r="R4235" s="4">
        <v>2.5379999999999998</v>
      </c>
      <c r="S4235" s="4">
        <v>2.653</v>
      </c>
      <c r="T4235" s="4">
        <v>2.0939999999999999</v>
      </c>
      <c r="U4235" s="4">
        <v>1.371</v>
      </c>
      <c r="V4235" s="4">
        <v>0.81899999999999995</v>
      </c>
      <c r="W4235" s="4">
        <v>0.34799999999999998</v>
      </c>
      <c r="X4235" s="4">
        <v>0.14399999999999999</v>
      </c>
      <c r="Y4235" s="4">
        <v>3.7999999999999999E-2</v>
      </c>
      <c r="Z4235" s="4">
        <v>5.0000000000000001E-3</v>
      </c>
      <c r="AA4235" s="4">
        <v>0</v>
      </c>
    </row>
    <row r="4236" spans="1:27" s="6" customFormat="1" x14ac:dyDescent="0.3">
      <c r="A4236" s="40">
        <v>4235</v>
      </c>
      <c r="B4236" s="18" t="s">
        <v>323</v>
      </c>
      <c r="C4236" s="43" t="s">
        <v>280</v>
      </c>
      <c r="D4236" s="41"/>
      <c r="E4236" s="41">
        <v>296</v>
      </c>
      <c r="F4236" s="41">
        <v>2035</v>
      </c>
      <c r="G4236" s="4">
        <v>7.62</v>
      </c>
      <c r="H4236" s="4">
        <v>7.5529999999999999</v>
      </c>
      <c r="I4236" s="4">
        <v>7.5750000000000002</v>
      </c>
      <c r="J4236" s="4">
        <v>7.3209999999999997</v>
      </c>
      <c r="K4236" s="4">
        <v>6.7779999999999996</v>
      </c>
      <c r="L4236" s="4">
        <v>6.1749999999999998</v>
      </c>
      <c r="M4236" s="4">
        <v>4.4969999999999999</v>
      </c>
      <c r="N4236" s="4">
        <v>5.0979999999999999</v>
      </c>
      <c r="O4236" s="4">
        <v>4.4939999999999998</v>
      </c>
      <c r="P4236" s="4">
        <v>4.3520000000000003</v>
      </c>
      <c r="Q4236" s="4">
        <v>3.7</v>
      </c>
      <c r="R4236" s="4">
        <v>2.9260000000000002</v>
      </c>
      <c r="S4236" s="4">
        <v>2.3860000000000001</v>
      </c>
      <c r="T4236" s="4">
        <v>2.4079999999999999</v>
      </c>
      <c r="U4236" s="4">
        <v>1.7789999999999999</v>
      </c>
      <c r="V4236" s="4">
        <v>1.0389999999999999</v>
      </c>
      <c r="W4236" s="4">
        <v>0.50700000000000001</v>
      </c>
      <c r="X4236" s="4">
        <v>0.16</v>
      </c>
      <c r="Y4236" s="4">
        <v>4.2999999999999997E-2</v>
      </c>
      <c r="Z4236" s="4">
        <v>6.0000000000000001E-3</v>
      </c>
      <c r="AA4236" s="4">
        <v>0</v>
      </c>
    </row>
    <row r="4237" spans="1:27" s="6" customFormat="1" x14ac:dyDescent="0.3">
      <c r="A4237" s="40">
        <v>4236</v>
      </c>
      <c r="B4237" s="18" t="s">
        <v>323</v>
      </c>
      <c r="C4237" s="43" t="s">
        <v>280</v>
      </c>
      <c r="D4237" s="41"/>
      <c r="E4237" s="41">
        <v>296</v>
      </c>
      <c r="F4237" s="41">
        <v>2040</v>
      </c>
      <c r="G4237" s="4">
        <v>7.96</v>
      </c>
      <c r="H4237" s="4">
        <v>7.5650000000000004</v>
      </c>
      <c r="I4237" s="4">
        <v>7.5209999999999999</v>
      </c>
      <c r="J4237" s="4">
        <v>7.4569999999999999</v>
      </c>
      <c r="K4237" s="4">
        <v>7.1120000000000001</v>
      </c>
      <c r="L4237" s="4">
        <v>6.5720000000000001</v>
      </c>
      <c r="M4237" s="4">
        <v>6.0069999999999997</v>
      </c>
      <c r="N4237" s="4">
        <v>4.3730000000000002</v>
      </c>
      <c r="O4237" s="4">
        <v>4.9850000000000003</v>
      </c>
      <c r="P4237" s="4">
        <v>4.3869999999999996</v>
      </c>
      <c r="Q4237" s="4">
        <v>4.2320000000000002</v>
      </c>
      <c r="R4237" s="4">
        <v>3.56</v>
      </c>
      <c r="S4237" s="4">
        <v>2.7610000000000001</v>
      </c>
      <c r="T4237" s="4">
        <v>2.1749999999999998</v>
      </c>
      <c r="U4237" s="4">
        <v>2.0640000000000001</v>
      </c>
      <c r="V4237" s="4">
        <v>1.365</v>
      </c>
      <c r="W4237" s="4">
        <v>0.65700000000000003</v>
      </c>
      <c r="X4237" s="4">
        <v>0.23699999999999999</v>
      </c>
      <c r="Y4237" s="4">
        <v>4.7E-2</v>
      </c>
      <c r="Z4237" s="4">
        <v>7.0000000000000001E-3</v>
      </c>
      <c r="AA4237" s="4">
        <v>1E-3</v>
      </c>
    </row>
    <row r="4238" spans="1:27" s="6" customFormat="1" x14ac:dyDescent="0.3">
      <c r="A4238" s="40">
        <v>4237</v>
      </c>
      <c r="B4238" s="18" t="s">
        <v>323</v>
      </c>
      <c r="C4238" s="43" t="s">
        <v>280</v>
      </c>
      <c r="D4238" s="41"/>
      <c r="E4238" s="41">
        <v>296</v>
      </c>
      <c r="F4238" s="41">
        <v>2045</v>
      </c>
      <c r="G4238" s="4">
        <v>8.4429999999999996</v>
      </c>
      <c r="H4238" s="4">
        <v>7.9059999999999997</v>
      </c>
      <c r="I4238" s="4">
        <v>7.5359999999999996</v>
      </c>
      <c r="J4238" s="4">
        <v>7.4050000000000002</v>
      </c>
      <c r="K4238" s="4">
        <v>7.2519999999999998</v>
      </c>
      <c r="L4238" s="4">
        <v>6.9080000000000004</v>
      </c>
      <c r="M4238" s="4">
        <v>6.4059999999999997</v>
      </c>
      <c r="N4238" s="4">
        <v>5.875</v>
      </c>
      <c r="O4238" s="4">
        <v>4.2699999999999996</v>
      </c>
      <c r="P4238" s="4">
        <v>4.875</v>
      </c>
      <c r="Q4238" s="4">
        <v>4.2729999999999997</v>
      </c>
      <c r="R4238" s="4">
        <v>4.0839999999999996</v>
      </c>
      <c r="S4238" s="4">
        <v>3.3730000000000002</v>
      </c>
      <c r="T4238" s="4">
        <v>2.5310000000000001</v>
      </c>
      <c r="U4238" s="4">
        <v>1.8759999999999999</v>
      </c>
      <c r="V4238" s="4">
        <v>1.601</v>
      </c>
      <c r="W4238" s="4">
        <v>0.877</v>
      </c>
      <c r="X4238" s="4">
        <v>0.314</v>
      </c>
      <c r="Y4238" s="4">
        <v>7.3999999999999996E-2</v>
      </c>
      <c r="Z4238" s="4">
        <v>8.9999999999999993E-3</v>
      </c>
      <c r="AA4238" s="4">
        <v>1E-3</v>
      </c>
    </row>
    <row r="4239" spans="1:27" s="6" customFormat="1" x14ac:dyDescent="0.3">
      <c r="A4239" s="40">
        <v>4238</v>
      </c>
      <c r="B4239" s="18" t="s">
        <v>323</v>
      </c>
      <c r="C4239" s="43" t="s">
        <v>280</v>
      </c>
      <c r="D4239" s="41"/>
      <c r="E4239" s="41">
        <v>296</v>
      </c>
      <c r="F4239" s="41">
        <v>2050</v>
      </c>
      <c r="G4239" s="4">
        <v>8.6809999999999992</v>
      </c>
      <c r="H4239" s="4">
        <v>8.3919999999999995</v>
      </c>
      <c r="I4239" s="4">
        <v>7.8769999999999998</v>
      </c>
      <c r="J4239" s="4">
        <v>7.4210000000000003</v>
      </c>
      <c r="K4239" s="4">
        <v>7.2009999999999996</v>
      </c>
      <c r="L4239" s="4">
        <v>7.0490000000000004</v>
      </c>
      <c r="M4239" s="4">
        <v>6.7409999999999997</v>
      </c>
      <c r="N4239" s="4">
        <v>6.2770000000000001</v>
      </c>
      <c r="O4239" s="4">
        <v>5.7629999999999999</v>
      </c>
      <c r="P4239" s="4">
        <v>4.1749999999999998</v>
      </c>
      <c r="Q4239" s="4">
        <v>4.7569999999999997</v>
      </c>
      <c r="R4239" s="4">
        <v>4.13</v>
      </c>
      <c r="S4239" s="4">
        <v>3.8820000000000001</v>
      </c>
      <c r="T4239" s="4">
        <v>3.1059999999999999</v>
      </c>
      <c r="U4239" s="4">
        <v>2.1989999999999998</v>
      </c>
      <c r="V4239" s="4">
        <v>1.47</v>
      </c>
      <c r="W4239" s="4">
        <v>1.0469999999999999</v>
      </c>
      <c r="X4239" s="4">
        <v>0.42899999999999999</v>
      </c>
      <c r="Y4239" s="4">
        <v>0.1</v>
      </c>
      <c r="Z4239" s="4">
        <v>1.4999999999999999E-2</v>
      </c>
      <c r="AA4239" s="4">
        <v>1E-3</v>
      </c>
    </row>
    <row r="4240" spans="1:27" s="6" customFormat="1" x14ac:dyDescent="0.3">
      <c r="A4240" s="40">
        <v>4239</v>
      </c>
      <c r="B4240" s="18" t="s">
        <v>323</v>
      </c>
      <c r="C4240" s="43" t="s">
        <v>280</v>
      </c>
      <c r="D4240" s="41"/>
      <c r="E4240" s="41">
        <v>296</v>
      </c>
      <c r="F4240" s="41">
        <v>2055</v>
      </c>
      <c r="G4240" s="4">
        <v>8.6530000000000005</v>
      </c>
      <c r="H4240" s="4">
        <v>8.6329999999999991</v>
      </c>
      <c r="I4240" s="4">
        <v>8.3640000000000008</v>
      </c>
      <c r="J4240" s="4">
        <v>7.7679999999999998</v>
      </c>
      <c r="K4240" s="4">
        <v>7.2290000000000001</v>
      </c>
      <c r="L4240" s="4">
        <v>7.0090000000000003</v>
      </c>
      <c r="M4240" s="4">
        <v>6.8920000000000003</v>
      </c>
      <c r="N4240" s="4">
        <v>6.6189999999999998</v>
      </c>
      <c r="O4240" s="4">
        <v>6.1689999999999996</v>
      </c>
      <c r="P4240" s="4">
        <v>5.657</v>
      </c>
      <c r="Q4240" s="4">
        <v>4.0759999999999996</v>
      </c>
      <c r="R4240" s="4">
        <v>4.6109999999999998</v>
      </c>
      <c r="S4240" s="4">
        <v>3.9359999999999999</v>
      </c>
      <c r="T4240" s="4">
        <v>3.5960000000000001</v>
      </c>
      <c r="U4240" s="4">
        <v>2.72</v>
      </c>
      <c r="V4240" s="4">
        <v>1.7450000000000001</v>
      </c>
      <c r="W4240" s="4">
        <v>0.97799999999999998</v>
      </c>
      <c r="X4240" s="4">
        <v>0.52400000000000002</v>
      </c>
      <c r="Y4240" s="4">
        <v>0.14299999999999999</v>
      </c>
      <c r="Z4240" s="4">
        <v>0.02</v>
      </c>
      <c r="AA4240" s="4">
        <v>1E-3</v>
      </c>
    </row>
    <row r="4241" spans="1:27" s="6" customFormat="1" x14ac:dyDescent="0.3">
      <c r="A4241" s="40">
        <v>4240</v>
      </c>
      <c r="B4241" s="18" t="s">
        <v>323</v>
      </c>
      <c r="C4241" s="43" t="s">
        <v>280</v>
      </c>
      <c r="D4241" s="41"/>
      <c r="E4241" s="41">
        <v>296</v>
      </c>
      <c r="F4241" s="41">
        <v>2060</v>
      </c>
      <c r="G4241" s="4">
        <v>8.4870000000000001</v>
      </c>
      <c r="H4241" s="4">
        <v>8.6069999999999993</v>
      </c>
      <c r="I4241" s="4">
        <v>8.6050000000000004</v>
      </c>
      <c r="J4241" s="4">
        <v>8.2609999999999992</v>
      </c>
      <c r="K4241" s="4">
        <v>7.585</v>
      </c>
      <c r="L4241" s="4">
        <v>7.048</v>
      </c>
      <c r="M4241" s="4">
        <v>6.86</v>
      </c>
      <c r="N4241" s="4">
        <v>6.7759999999999998</v>
      </c>
      <c r="O4241" s="4">
        <v>6.5149999999999997</v>
      </c>
      <c r="P4241" s="4">
        <v>6.0659999999999998</v>
      </c>
      <c r="Q4241" s="4">
        <v>5.54</v>
      </c>
      <c r="R4241" s="4">
        <v>3.956</v>
      </c>
      <c r="S4241" s="4">
        <v>4.4109999999999996</v>
      </c>
      <c r="T4241" s="4">
        <v>3.6629999999999998</v>
      </c>
      <c r="U4241" s="4">
        <v>3.173</v>
      </c>
      <c r="V4241" s="4">
        <v>2.1850000000000001</v>
      </c>
      <c r="W4241" s="4">
        <v>1.1850000000000001</v>
      </c>
      <c r="X4241" s="4">
        <v>0.505</v>
      </c>
      <c r="Y4241" s="4">
        <v>0.184</v>
      </c>
      <c r="Z4241" s="4">
        <v>0.03</v>
      </c>
      <c r="AA4241" s="4">
        <v>2E-3</v>
      </c>
    </row>
    <row r="4242" spans="1:27" s="6" customFormat="1" x14ac:dyDescent="0.3">
      <c r="A4242" s="40">
        <v>4241</v>
      </c>
      <c r="B4242" s="18" t="s">
        <v>323</v>
      </c>
      <c r="C4242" s="43" t="s">
        <v>280</v>
      </c>
      <c r="D4242" s="41"/>
      <c r="E4242" s="41">
        <v>296</v>
      </c>
      <c r="F4242" s="41">
        <v>2065</v>
      </c>
      <c r="G4242" s="4">
        <v>8.3670000000000009</v>
      </c>
      <c r="H4242" s="4">
        <v>8.4450000000000003</v>
      </c>
      <c r="I4242" s="4">
        <v>8.58</v>
      </c>
      <c r="J4242" s="4">
        <v>8.5079999999999991</v>
      </c>
      <c r="K4242" s="4">
        <v>8.0860000000000003</v>
      </c>
      <c r="L4242" s="4">
        <v>7.4130000000000003</v>
      </c>
      <c r="M4242" s="4">
        <v>6.9080000000000004</v>
      </c>
      <c r="N4242" s="4">
        <v>6.7539999999999996</v>
      </c>
      <c r="O4242" s="4">
        <v>6.6769999999999996</v>
      </c>
      <c r="P4242" s="4">
        <v>6.4139999999999997</v>
      </c>
      <c r="Q4242" s="4">
        <v>5.95</v>
      </c>
      <c r="R4242" s="4">
        <v>5.3920000000000003</v>
      </c>
      <c r="S4242" s="4">
        <v>3.7919999999999998</v>
      </c>
      <c r="T4242" s="4">
        <v>4.1230000000000002</v>
      </c>
      <c r="U4242" s="4">
        <v>3.2549999999999999</v>
      </c>
      <c r="V4242" s="4">
        <v>2.5779999999999998</v>
      </c>
      <c r="W4242" s="4">
        <v>1.5089999999999999</v>
      </c>
      <c r="X4242" s="4">
        <v>0.628</v>
      </c>
      <c r="Y4242" s="4">
        <v>0.183</v>
      </c>
      <c r="Z4242" s="4">
        <v>0.04</v>
      </c>
      <c r="AA4242" s="4">
        <v>3.0000000000000001E-3</v>
      </c>
    </row>
    <row r="4243" spans="1:27" s="6" customFormat="1" x14ac:dyDescent="0.3">
      <c r="A4243" s="40">
        <v>4242</v>
      </c>
      <c r="B4243" s="18" t="s">
        <v>323</v>
      </c>
      <c r="C4243" s="43" t="s">
        <v>280</v>
      </c>
      <c r="D4243" s="41"/>
      <c r="E4243" s="41">
        <v>296</v>
      </c>
      <c r="F4243" s="41">
        <v>2070</v>
      </c>
      <c r="G4243" s="4">
        <v>8.41</v>
      </c>
      <c r="H4243" s="4">
        <v>8.3279999999999994</v>
      </c>
      <c r="I4243" s="4">
        <v>8.4209999999999994</v>
      </c>
      <c r="J4243" s="4">
        <v>8.4890000000000008</v>
      </c>
      <c r="K4243" s="4">
        <v>8.343</v>
      </c>
      <c r="L4243" s="4">
        <v>7.9219999999999997</v>
      </c>
      <c r="M4243" s="4">
        <v>7.2830000000000004</v>
      </c>
      <c r="N4243" s="4">
        <v>6.806</v>
      </c>
      <c r="O4243" s="4">
        <v>6.6589999999999998</v>
      </c>
      <c r="P4243" s="4">
        <v>6.5789999999999997</v>
      </c>
      <c r="Q4243" s="4">
        <v>6.2990000000000004</v>
      </c>
      <c r="R4243" s="4">
        <v>5.8010000000000002</v>
      </c>
      <c r="S4243" s="4">
        <v>5.1890000000000001</v>
      </c>
      <c r="T4243" s="4">
        <v>3.5569999999999999</v>
      </c>
      <c r="U4243" s="4">
        <v>3.6890000000000001</v>
      </c>
      <c r="V4243" s="4">
        <v>2.6709999999999998</v>
      </c>
      <c r="W4243" s="4">
        <v>1.8089999999999999</v>
      </c>
      <c r="X4243" s="4">
        <v>0.82199999999999995</v>
      </c>
      <c r="Y4243" s="4">
        <v>0.23499999999999999</v>
      </c>
      <c r="Z4243" s="4">
        <v>4.1000000000000002E-2</v>
      </c>
      <c r="AA4243" s="4">
        <v>5.0000000000000001E-3</v>
      </c>
    </row>
    <row r="4244" spans="1:27" s="6" customFormat="1" x14ac:dyDescent="0.3">
      <c r="A4244" s="40">
        <v>4243</v>
      </c>
      <c r="B4244" s="18" t="s">
        <v>323</v>
      </c>
      <c r="C4244" s="43" t="s">
        <v>280</v>
      </c>
      <c r="D4244" s="41"/>
      <c r="E4244" s="41">
        <v>296</v>
      </c>
      <c r="F4244" s="41">
        <v>2075</v>
      </c>
      <c r="G4244" s="4">
        <v>8.5540000000000003</v>
      </c>
      <c r="H4244" s="4">
        <v>8.3729999999999993</v>
      </c>
      <c r="I4244" s="4">
        <v>8.3059999999999992</v>
      </c>
      <c r="J4244" s="4">
        <v>8.3360000000000003</v>
      </c>
      <c r="K4244" s="4">
        <v>8.3369999999999997</v>
      </c>
      <c r="L4244" s="4">
        <v>8.19</v>
      </c>
      <c r="M4244" s="4">
        <v>7.7990000000000004</v>
      </c>
      <c r="N4244" s="4">
        <v>7.1829999999999998</v>
      </c>
      <c r="O4244" s="4">
        <v>6.72</v>
      </c>
      <c r="P4244" s="4">
        <v>6.5679999999999996</v>
      </c>
      <c r="Q4244" s="4">
        <v>6.4710000000000001</v>
      </c>
      <c r="R4244" s="4">
        <v>6.1539999999999999</v>
      </c>
      <c r="S4244" s="4">
        <v>5.5979999999999999</v>
      </c>
      <c r="T4244" s="4">
        <v>4.891</v>
      </c>
      <c r="U4244" s="4">
        <v>3.2</v>
      </c>
      <c r="V4244" s="4">
        <v>3.0590000000000002</v>
      </c>
      <c r="W4244" s="4">
        <v>1.911</v>
      </c>
      <c r="X4244" s="4">
        <v>1.014</v>
      </c>
      <c r="Y4244" s="4">
        <v>0.318</v>
      </c>
      <c r="Z4244" s="4">
        <v>5.6000000000000001E-2</v>
      </c>
      <c r="AA4244" s="4">
        <v>6.0000000000000001E-3</v>
      </c>
    </row>
    <row r="4245" spans="1:27" s="6" customFormat="1" x14ac:dyDescent="0.3">
      <c r="A4245" s="40">
        <v>4244</v>
      </c>
      <c r="B4245" s="18" t="s">
        <v>323</v>
      </c>
      <c r="C4245" s="43" t="s">
        <v>280</v>
      </c>
      <c r="D4245" s="41"/>
      <c r="E4245" s="41">
        <v>296</v>
      </c>
      <c r="F4245" s="41">
        <v>2080</v>
      </c>
      <c r="G4245" s="4">
        <v>8.6270000000000007</v>
      </c>
      <c r="H4245" s="4">
        <v>8.5190000000000001</v>
      </c>
      <c r="I4245" s="4">
        <v>8.3529999999999998</v>
      </c>
      <c r="J4245" s="4">
        <v>8.2260000000000009</v>
      </c>
      <c r="K4245" s="4">
        <v>8.1920000000000002</v>
      </c>
      <c r="L4245" s="4">
        <v>8.1920000000000002</v>
      </c>
      <c r="M4245" s="4">
        <v>8.0709999999999997</v>
      </c>
      <c r="N4245" s="4">
        <v>7.7039999999999997</v>
      </c>
      <c r="O4245" s="4">
        <v>7.1020000000000003</v>
      </c>
      <c r="P4245" s="4">
        <v>6.6349999999999998</v>
      </c>
      <c r="Q4245" s="4">
        <v>6.4660000000000002</v>
      </c>
      <c r="R4245" s="4">
        <v>6.3319999999999999</v>
      </c>
      <c r="S4245" s="4">
        <v>5.952</v>
      </c>
      <c r="T4245" s="4">
        <v>5.2949999999999999</v>
      </c>
      <c r="U4245" s="4">
        <v>4.4320000000000004</v>
      </c>
      <c r="V4245" s="4">
        <v>2.681</v>
      </c>
      <c r="W4245" s="4">
        <v>2.2240000000000002</v>
      </c>
      <c r="X4245" s="4">
        <v>1.095</v>
      </c>
      <c r="Y4245" s="4">
        <v>0.40899999999999997</v>
      </c>
      <c r="Z4245" s="4">
        <v>8.1000000000000003E-2</v>
      </c>
      <c r="AA4245" s="4">
        <v>8.0000000000000002E-3</v>
      </c>
    </row>
    <row r="4246" spans="1:27" s="6" customFormat="1" x14ac:dyDescent="0.3">
      <c r="A4246" s="40">
        <v>4245</v>
      </c>
      <c r="B4246" s="18" t="s">
        <v>323</v>
      </c>
      <c r="C4246" s="43" t="s">
        <v>280</v>
      </c>
      <c r="D4246" s="41"/>
      <c r="E4246" s="41">
        <v>296</v>
      </c>
      <c r="F4246" s="41">
        <v>2085</v>
      </c>
      <c r="G4246" s="4">
        <v>8.5050000000000008</v>
      </c>
      <c r="H4246" s="4">
        <v>8.593</v>
      </c>
      <c r="I4246" s="4">
        <v>8.5009999999999994</v>
      </c>
      <c r="J4246" s="4">
        <v>8.2780000000000005</v>
      </c>
      <c r="K4246" s="4">
        <v>8.093</v>
      </c>
      <c r="L4246" s="4">
        <v>8.0579999999999998</v>
      </c>
      <c r="M4246" s="4">
        <v>8.0820000000000007</v>
      </c>
      <c r="N4246" s="4">
        <v>7.9829999999999997</v>
      </c>
      <c r="O4246" s="4">
        <v>7.6239999999999997</v>
      </c>
      <c r="P4246" s="4">
        <v>7.0190000000000001</v>
      </c>
      <c r="Q4246" s="4">
        <v>6.5389999999999997</v>
      </c>
      <c r="R4246" s="4">
        <v>6.335</v>
      </c>
      <c r="S4246" s="4">
        <v>6.1379999999999999</v>
      </c>
      <c r="T4246" s="4">
        <v>5.6520000000000001</v>
      </c>
      <c r="U4246" s="4">
        <v>4.827</v>
      </c>
      <c r="V4246" s="4">
        <v>3.7490000000000001</v>
      </c>
      <c r="W4246" s="4">
        <v>1.9810000000000001</v>
      </c>
      <c r="X4246" s="4">
        <v>1.3089999999999999</v>
      </c>
      <c r="Y4246" s="4">
        <v>0.46</v>
      </c>
      <c r="Z4246" s="4">
        <v>0.108</v>
      </c>
      <c r="AA4246" s="4">
        <v>1.2E-2</v>
      </c>
    </row>
    <row r="4247" spans="1:27" s="6" customFormat="1" x14ac:dyDescent="0.3">
      <c r="A4247" s="40">
        <v>4246</v>
      </c>
      <c r="B4247" s="18" t="s">
        <v>323</v>
      </c>
      <c r="C4247" s="43" t="s">
        <v>280</v>
      </c>
      <c r="D4247" s="41"/>
      <c r="E4247" s="41">
        <v>296</v>
      </c>
      <c r="F4247" s="41">
        <v>2090</v>
      </c>
      <c r="G4247" s="4">
        <v>8.2449999999999992</v>
      </c>
      <c r="H4247" s="4">
        <v>8.4710000000000001</v>
      </c>
      <c r="I4247" s="4">
        <v>8.5760000000000005</v>
      </c>
      <c r="J4247" s="4">
        <v>8.4309999999999992</v>
      </c>
      <c r="K4247" s="4">
        <v>8.1560000000000006</v>
      </c>
      <c r="L4247" s="4">
        <v>7.97</v>
      </c>
      <c r="M4247" s="4">
        <v>7.9569999999999999</v>
      </c>
      <c r="N4247" s="4">
        <v>7.9989999999999997</v>
      </c>
      <c r="O4247" s="4">
        <v>7.907</v>
      </c>
      <c r="P4247" s="4">
        <v>7.5449999999999999</v>
      </c>
      <c r="Q4247" s="4">
        <v>6.9249999999999998</v>
      </c>
      <c r="R4247" s="4">
        <v>6.415</v>
      </c>
      <c r="S4247" s="4">
        <v>6.1539999999999999</v>
      </c>
      <c r="T4247" s="4">
        <v>5.8470000000000004</v>
      </c>
      <c r="U4247" s="4">
        <v>5.18</v>
      </c>
      <c r="V4247" s="4">
        <v>4.1210000000000004</v>
      </c>
      <c r="W4247" s="4">
        <v>2.8149999999999999</v>
      </c>
      <c r="X4247" s="4">
        <v>1.1950000000000001</v>
      </c>
      <c r="Y4247" s="4">
        <v>0.56799999999999995</v>
      </c>
      <c r="Z4247" s="4">
        <v>0.127</v>
      </c>
      <c r="AA4247" s="4">
        <v>1.7000000000000001E-2</v>
      </c>
    </row>
    <row r="4248" spans="1:27" s="6" customFormat="1" x14ac:dyDescent="0.3">
      <c r="A4248" s="40">
        <v>4247</v>
      </c>
      <c r="B4248" s="18" t="s">
        <v>323</v>
      </c>
      <c r="C4248" s="43" t="s">
        <v>280</v>
      </c>
      <c r="D4248" s="41"/>
      <c r="E4248" s="41">
        <v>296</v>
      </c>
      <c r="F4248" s="41">
        <v>2095</v>
      </c>
      <c r="G4248" s="4">
        <v>8.0020000000000007</v>
      </c>
      <c r="H4248" s="4">
        <v>8.2149999999999999</v>
      </c>
      <c r="I4248" s="4">
        <v>8.4550000000000001</v>
      </c>
      <c r="J4248" s="4">
        <v>8.5120000000000005</v>
      </c>
      <c r="K4248" s="4">
        <v>8.3170000000000002</v>
      </c>
      <c r="L4248" s="4">
        <v>8.0419999999999998</v>
      </c>
      <c r="M4248" s="4">
        <v>7.8769999999999998</v>
      </c>
      <c r="N4248" s="4">
        <v>7.8810000000000002</v>
      </c>
      <c r="O4248" s="4">
        <v>7.9290000000000003</v>
      </c>
      <c r="P4248" s="4">
        <v>7.83</v>
      </c>
      <c r="Q4248" s="4">
        <v>7.4509999999999996</v>
      </c>
      <c r="R4248" s="4">
        <v>6.8040000000000003</v>
      </c>
      <c r="S4248" s="4">
        <v>6.2460000000000004</v>
      </c>
      <c r="T4248" s="4">
        <v>5.8819999999999997</v>
      </c>
      <c r="U4248" s="4">
        <v>5.3860000000000001</v>
      </c>
      <c r="V4248" s="4">
        <v>4.4610000000000003</v>
      </c>
      <c r="W4248" s="4">
        <v>3.137</v>
      </c>
      <c r="X4248" s="4">
        <v>1.738</v>
      </c>
      <c r="Y4248" s="4">
        <v>0.53700000000000003</v>
      </c>
      <c r="Z4248" s="4">
        <v>0.16500000000000001</v>
      </c>
      <c r="AA4248" s="4">
        <v>2.1000000000000001E-2</v>
      </c>
    </row>
    <row r="4249" spans="1:27" s="6" customFormat="1" x14ac:dyDescent="0.3">
      <c r="A4249" s="40">
        <v>4248</v>
      </c>
      <c r="B4249" s="18" t="s">
        <v>323</v>
      </c>
      <c r="C4249" s="43" t="s">
        <v>280</v>
      </c>
      <c r="D4249" s="41"/>
      <c r="E4249" s="41">
        <v>296</v>
      </c>
      <c r="F4249" s="41">
        <v>2100</v>
      </c>
      <c r="G4249" s="4">
        <v>7.8620000000000001</v>
      </c>
      <c r="H4249" s="4">
        <v>7.9779999999999998</v>
      </c>
      <c r="I4249" s="4">
        <v>8.1999999999999993</v>
      </c>
      <c r="J4249" s="4">
        <v>8.3970000000000002</v>
      </c>
      <c r="K4249" s="4">
        <v>8.41</v>
      </c>
      <c r="L4249" s="4">
        <v>8.2140000000000004</v>
      </c>
      <c r="M4249" s="4">
        <v>7.9560000000000004</v>
      </c>
      <c r="N4249" s="4">
        <v>7.8079999999999998</v>
      </c>
      <c r="O4249" s="4">
        <v>7.8159999999999998</v>
      </c>
      <c r="P4249" s="4">
        <v>7.859</v>
      </c>
      <c r="Q4249" s="4">
        <v>7.7409999999999997</v>
      </c>
      <c r="R4249" s="4">
        <v>7.3280000000000003</v>
      </c>
      <c r="S4249" s="4">
        <v>6.6349999999999998</v>
      </c>
      <c r="T4249" s="4">
        <v>5.9850000000000003</v>
      </c>
      <c r="U4249" s="4">
        <v>5.4450000000000003</v>
      </c>
      <c r="V4249" s="4">
        <v>4.6779999999999999</v>
      </c>
      <c r="W4249" s="4">
        <v>3.4430000000000001</v>
      </c>
      <c r="X4249" s="4">
        <v>1.98</v>
      </c>
      <c r="Y4249" s="4">
        <v>0.80700000000000005</v>
      </c>
      <c r="Z4249" s="4">
        <v>0.16400000000000001</v>
      </c>
      <c r="AA4249" s="4">
        <v>2.9000000000000001E-2</v>
      </c>
    </row>
    <row r="4250" spans="1:27" s="6" customFormat="1" x14ac:dyDescent="0.3">
      <c r="A4250" s="40">
        <v>4249</v>
      </c>
      <c r="B4250" s="18" t="s">
        <v>323</v>
      </c>
      <c r="C4250" s="43" t="s">
        <v>281</v>
      </c>
      <c r="D4250" s="41"/>
      <c r="E4250" s="41">
        <v>583</v>
      </c>
      <c r="F4250" s="41">
        <v>2015</v>
      </c>
      <c r="G4250" s="4">
        <v>5.5880000000000001</v>
      </c>
      <c r="H4250" s="4">
        <v>5.5670000000000002</v>
      </c>
      <c r="I4250" s="4">
        <v>6.01</v>
      </c>
      <c r="J4250" s="4">
        <v>6.3070000000000004</v>
      </c>
      <c r="K4250" s="4">
        <v>5.7</v>
      </c>
      <c r="L4250" s="4">
        <v>4.4329999999999998</v>
      </c>
      <c r="M4250" s="4">
        <v>3.6850000000000001</v>
      </c>
      <c r="N4250" s="4">
        <v>2.0419999999999998</v>
      </c>
      <c r="O4250" s="4">
        <v>1.6719999999999999</v>
      </c>
      <c r="P4250" s="4">
        <v>1.9890000000000001</v>
      </c>
      <c r="Q4250" s="4">
        <v>1.915</v>
      </c>
      <c r="R4250" s="4">
        <v>1.931</v>
      </c>
      <c r="S4250" s="4">
        <v>1.62</v>
      </c>
      <c r="T4250" s="4">
        <v>1.0489999999999999</v>
      </c>
      <c r="U4250" s="4">
        <v>0.59899999999999998</v>
      </c>
      <c r="V4250" s="4">
        <v>0.40200000000000002</v>
      </c>
      <c r="W4250" s="4">
        <v>0.28599999999999998</v>
      </c>
      <c r="X4250" s="4">
        <v>0.10100000000000001</v>
      </c>
      <c r="Y4250" s="4">
        <v>4.3999999999999997E-2</v>
      </c>
      <c r="Z4250" s="4">
        <v>6.0000000000000001E-3</v>
      </c>
      <c r="AA4250" s="4">
        <v>0</v>
      </c>
    </row>
    <row r="4251" spans="1:27" s="6" customFormat="1" x14ac:dyDescent="0.3">
      <c r="A4251" s="40">
        <v>4250</v>
      </c>
      <c r="B4251" s="18" t="s">
        <v>323</v>
      </c>
      <c r="C4251" s="43" t="s">
        <v>281</v>
      </c>
      <c r="D4251" s="41"/>
      <c r="E4251" s="41">
        <v>583</v>
      </c>
      <c r="F4251" s="41">
        <v>2020</v>
      </c>
      <c r="G4251" s="4">
        <v>5.851</v>
      </c>
      <c r="H4251" s="4">
        <v>5.4219999999999997</v>
      </c>
      <c r="I4251" s="4">
        <v>5.4809999999999999</v>
      </c>
      <c r="J4251" s="4">
        <v>5.8040000000000003</v>
      </c>
      <c r="K4251" s="4">
        <v>5.8360000000000003</v>
      </c>
      <c r="L4251" s="4">
        <v>5.1130000000000004</v>
      </c>
      <c r="M4251" s="4">
        <v>3.9249999999999998</v>
      </c>
      <c r="N4251" s="4">
        <v>3.3029999999999999</v>
      </c>
      <c r="O4251" s="4">
        <v>1.78</v>
      </c>
      <c r="P4251" s="4">
        <v>1.482</v>
      </c>
      <c r="Q4251" s="4">
        <v>1.831</v>
      </c>
      <c r="R4251" s="4">
        <v>1.7689999999999999</v>
      </c>
      <c r="S4251" s="4">
        <v>1.77</v>
      </c>
      <c r="T4251" s="4">
        <v>1.4330000000000001</v>
      </c>
      <c r="U4251" s="4">
        <v>0.86399999999999999</v>
      </c>
      <c r="V4251" s="4">
        <v>0.435</v>
      </c>
      <c r="W4251" s="4">
        <v>0.23599999999999999</v>
      </c>
      <c r="X4251" s="4">
        <v>0.123</v>
      </c>
      <c r="Y4251" s="4">
        <v>0.03</v>
      </c>
      <c r="Z4251" s="4">
        <v>7.0000000000000001E-3</v>
      </c>
      <c r="AA4251" s="4">
        <v>1E-3</v>
      </c>
    </row>
    <row r="4252" spans="1:27" s="6" customFormat="1" x14ac:dyDescent="0.3">
      <c r="A4252" s="40">
        <v>4251</v>
      </c>
      <c r="B4252" s="18" t="s">
        <v>323</v>
      </c>
      <c r="C4252" s="43" t="s">
        <v>281</v>
      </c>
      <c r="D4252" s="41"/>
      <c r="E4252" s="41">
        <v>583</v>
      </c>
      <c r="F4252" s="41">
        <v>2025</v>
      </c>
      <c r="G4252" s="4">
        <v>6.0739999999999998</v>
      </c>
      <c r="H4252" s="4">
        <v>5.71</v>
      </c>
      <c r="I4252" s="4">
        <v>5.3490000000000002</v>
      </c>
      <c r="J4252" s="4">
        <v>5.3079999999999998</v>
      </c>
      <c r="K4252" s="4">
        <v>5.4119999999999999</v>
      </c>
      <c r="L4252" s="4">
        <v>5.343</v>
      </c>
      <c r="M4252" s="4">
        <v>4.6790000000000003</v>
      </c>
      <c r="N4252" s="4">
        <v>3.601</v>
      </c>
      <c r="O4252" s="4">
        <v>3.0649999999999999</v>
      </c>
      <c r="P4252" s="4">
        <v>1.617</v>
      </c>
      <c r="Q4252" s="4">
        <v>1.3580000000000001</v>
      </c>
      <c r="R4252" s="4">
        <v>1.704</v>
      </c>
      <c r="S4252" s="4">
        <v>1.629</v>
      </c>
      <c r="T4252" s="4">
        <v>1.5780000000000001</v>
      </c>
      <c r="U4252" s="4">
        <v>1.1950000000000001</v>
      </c>
      <c r="V4252" s="4">
        <v>0.63800000000000001</v>
      </c>
      <c r="W4252" s="4">
        <v>0.25900000000000001</v>
      </c>
      <c r="X4252" s="4">
        <v>0.10299999999999999</v>
      </c>
      <c r="Y4252" s="4">
        <v>3.6999999999999998E-2</v>
      </c>
      <c r="Z4252" s="4">
        <v>5.0000000000000001E-3</v>
      </c>
      <c r="AA4252" s="4">
        <v>1E-3</v>
      </c>
    </row>
    <row r="4253" spans="1:27" s="6" customFormat="1" x14ac:dyDescent="0.3">
      <c r="A4253" s="40">
        <v>4252</v>
      </c>
      <c r="B4253" s="18" t="s">
        <v>323</v>
      </c>
      <c r="C4253" s="43" t="s">
        <v>281</v>
      </c>
      <c r="D4253" s="41"/>
      <c r="E4253" s="41">
        <v>583</v>
      </c>
      <c r="F4253" s="41">
        <v>2030</v>
      </c>
      <c r="G4253" s="4">
        <v>6.06</v>
      </c>
      <c r="H4253" s="4">
        <v>5.9580000000000002</v>
      </c>
      <c r="I4253" s="4">
        <v>5.6509999999999998</v>
      </c>
      <c r="J4253" s="4">
        <v>5.2110000000000003</v>
      </c>
      <c r="K4253" s="4">
        <v>4.9939999999999998</v>
      </c>
      <c r="L4253" s="4">
        <v>5.016</v>
      </c>
      <c r="M4253" s="4">
        <v>4.9930000000000003</v>
      </c>
      <c r="N4253" s="4">
        <v>4.4109999999999996</v>
      </c>
      <c r="O4253" s="4">
        <v>3.4020000000000001</v>
      </c>
      <c r="P4253" s="4">
        <v>2.911</v>
      </c>
      <c r="Q4253" s="4">
        <v>1.5069999999999999</v>
      </c>
      <c r="R4253" s="4">
        <v>1.264</v>
      </c>
      <c r="S4253" s="4">
        <v>1.577</v>
      </c>
      <c r="T4253" s="4">
        <v>1.4610000000000001</v>
      </c>
      <c r="U4253" s="4">
        <v>1.327</v>
      </c>
      <c r="V4253" s="4">
        <v>0.89300000000000002</v>
      </c>
      <c r="W4253" s="4">
        <v>0.38600000000000001</v>
      </c>
      <c r="X4253" s="4">
        <v>0.11600000000000001</v>
      </c>
      <c r="Y4253" s="4">
        <v>3.1E-2</v>
      </c>
      <c r="Z4253" s="4">
        <v>7.0000000000000001E-3</v>
      </c>
      <c r="AA4253" s="4">
        <v>1E-3</v>
      </c>
    </row>
    <row r="4254" spans="1:27" s="6" customFormat="1" x14ac:dyDescent="0.3">
      <c r="A4254" s="40">
        <v>4253</v>
      </c>
      <c r="B4254" s="18" t="s">
        <v>323</v>
      </c>
      <c r="C4254" s="43" t="s">
        <v>281</v>
      </c>
      <c r="D4254" s="41"/>
      <c r="E4254" s="41">
        <v>583</v>
      </c>
      <c r="F4254" s="41">
        <v>2035</v>
      </c>
      <c r="G4254" s="4">
        <v>5.7229999999999999</v>
      </c>
      <c r="H4254" s="4">
        <v>5.9450000000000003</v>
      </c>
      <c r="I4254" s="4">
        <v>5.9009999999999998</v>
      </c>
      <c r="J4254" s="4">
        <v>5.5129999999999999</v>
      </c>
      <c r="K4254" s="4">
        <v>4.899</v>
      </c>
      <c r="L4254" s="4">
        <v>4.6029999999999998</v>
      </c>
      <c r="M4254" s="4">
        <v>4.6689999999999996</v>
      </c>
      <c r="N4254" s="4">
        <v>4.7240000000000002</v>
      </c>
      <c r="O4254" s="4">
        <v>4.2060000000000004</v>
      </c>
      <c r="P4254" s="4">
        <v>3.2469999999999999</v>
      </c>
      <c r="Q4254" s="4">
        <v>2.774</v>
      </c>
      <c r="R4254" s="4">
        <v>1.41</v>
      </c>
      <c r="S4254" s="4">
        <v>1.165</v>
      </c>
      <c r="T4254" s="4">
        <v>1.42</v>
      </c>
      <c r="U4254" s="4">
        <v>1.234</v>
      </c>
      <c r="V4254" s="4">
        <v>1.0009999999999999</v>
      </c>
      <c r="W4254" s="4">
        <v>0.55100000000000005</v>
      </c>
      <c r="X4254" s="4">
        <v>0.17499999999999999</v>
      </c>
      <c r="Y4254" s="4">
        <v>3.4000000000000002E-2</v>
      </c>
      <c r="Z4254" s="4">
        <v>5.0000000000000001E-3</v>
      </c>
      <c r="AA4254" s="4">
        <v>1E-3</v>
      </c>
    </row>
    <row r="4255" spans="1:27" s="6" customFormat="1" x14ac:dyDescent="0.3">
      <c r="A4255" s="40">
        <v>4254</v>
      </c>
      <c r="B4255" s="18" t="s">
        <v>323</v>
      </c>
      <c r="C4255" s="43" t="s">
        <v>281</v>
      </c>
      <c r="D4255" s="41"/>
      <c r="E4255" s="41">
        <v>583</v>
      </c>
      <c r="F4255" s="41">
        <v>2040</v>
      </c>
      <c r="G4255" s="4">
        <v>5.2380000000000004</v>
      </c>
      <c r="H4255" s="4">
        <v>5.6109999999999998</v>
      </c>
      <c r="I4255" s="4">
        <v>5.8890000000000002</v>
      </c>
      <c r="J4255" s="4">
        <v>5.7629999999999999</v>
      </c>
      <c r="K4255" s="4">
        <v>5.2009999999999996</v>
      </c>
      <c r="L4255" s="4">
        <v>4.51</v>
      </c>
      <c r="M4255" s="4">
        <v>4.2619999999999996</v>
      </c>
      <c r="N4255" s="4">
        <v>4.4059999999999997</v>
      </c>
      <c r="O4255" s="4">
        <v>4.5190000000000001</v>
      </c>
      <c r="P4255" s="4">
        <v>4.04</v>
      </c>
      <c r="Q4255" s="4">
        <v>3.105</v>
      </c>
      <c r="R4255" s="4">
        <v>2.6360000000000001</v>
      </c>
      <c r="S4255" s="4">
        <v>1.3080000000000001</v>
      </c>
      <c r="T4255" s="4">
        <v>1.0469999999999999</v>
      </c>
      <c r="U4255" s="4">
        <v>1.2070000000000001</v>
      </c>
      <c r="V4255" s="4">
        <v>0.94</v>
      </c>
      <c r="W4255" s="4">
        <v>0.629</v>
      </c>
      <c r="X4255" s="4">
        <v>0.255</v>
      </c>
      <c r="Y4255" s="4">
        <v>5.3999999999999999E-2</v>
      </c>
      <c r="Z4255" s="4">
        <v>6.0000000000000001E-3</v>
      </c>
      <c r="AA4255" s="4">
        <v>1E-3</v>
      </c>
    </row>
    <row r="4256" spans="1:27" s="6" customFormat="1" x14ac:dyDescent="0.3">
      <c r="A4256" s="40">
        <v>4255</v>
      </c>
      <c r="B4256" s="18" t="s">
        <v>323</v>
      </c>
      <c r="C4256" s="43" t="s">
        <v>281</v>
      </c>
      <c r="D4256" s="41"/>
      <c r="E4256" s="41">
        <v>583</v>
      </c>
      <c r="F4256" s="41">
        <v>2045</v>
      </c>
      <c r="G4256" s="4">
        <v>4.899</v>
      </c>
      <c r="H4256" s="4">
        <v>5.1319999999999997</v>
      </c>
      <c r="I4256" s="4">
        <v>5.556</v>
      </c>
      <c r="J4256" s="4">
        <v>5.7519999999999998</v>
      </c>
      <c r="K4256" s="4">
        <v>5.452</v>
      </c>
      <c r="L4256" s="4">
        <v>4.8140000000000001</v>
      </c>
      <c r="M4256" s="4">
        <v>4.1689999999999996</v>
      </c>
      <c r="N4256" s="4">
        <v>4.0019999999999998</v>
      </c>
      <c r="O4256" s="4">
        <v>4.2089999999999996</v>
      </c>
      <c r="P4256" s="4">
        <v>4.3540000000000001</v>
      </c>
      <c r="Q4256" s="4">
        <v>3.887</v>
      </c>
      <c r="R4256" s="4">
        <v>2.9630000000000001</v>
      </c>
      <c r="S4256" s="4">
        <v>2.4769999999999999</v>
      </c>
      <c r="T4256" s="4">
        <v>1.1839999999999999</v>
      </c>
      <c r="U4256" s="4">
        <v>0.89400000000000002</v>
      </c>
      <c r="V4256" s="4">
        <v>0.92700000000000005</v>
      </c>
      <c r="W4256" s="4">
        <v>0.59699999999999998</v>
      </c>
      <c r="X4256" s="4">
        <v>0.29699999999999999</v>
      </c>
      <c r="Y4256" s="4">
        <v>0.08</v>
      </c>
      <c r="Z4256" s="4">
        <v>0.01</v>
      </c>
      <c r="AA4256" s="4">
        <v>1E-3</v>
      </c>
    </row>
    <row r="4257" spans="1:27" s="6" customFormat="1" x14ac:dyDescent="0.3">
      <c r="A4257" s="40">
        <v>4256</v>
      </c>
      <c r="B4257" s="18" t="s">
        <v>323</v>
      </c>
      <c r="C4257" s="43" t="s">
        <v>281</v>
      </c>
      <c r="D4257" s="41"/>
      <c r="E4257" s="41">
        <v>583</v>
      </c>
      <c r="F4257" s="41">
        <v>2050</v>
      </c>
      <c r="G4257" s="4">
        <v>4.79</v>
      </c>
      <c r="H4257" s="4">
        <v>4.7949999999999999</v>
      </c>
      <c r="I4257" s="4">
        <v>5.077</v>
      </c>
      <c r="J4257" s="4">
        <v>5.4210000000000003</v>
      </c>
      <c r="K4257" s="4">
        <v>5.4429999999999996</v>
      </c>
      <c r="L4257" s="4">
        <v>5.0650000000000004</v>
      </c>
      <c r="M4257" s="4">
        <v>4.4740000000000002</v>
      </c>
      <c r="N4257" s="4">
        <v>3.9129999999999998</v>
      </c>
      <c r="O4257" s="4">
        <v>3.81</v>
      </c>
      <c r="P4257" s="4">
        <v>4.0490000000000004</v>
      </c>
      <c r="Q4257" s="4">
        <v>4.1989999999999998</v>
      </c>
      <c r="R4257" s="4">
        <v>3.726</v>
      </c>
      <c r="S4257" s="4">
        <v>2.7949999999999999</v>
      </c>
      <c r="T4257" s="4">
        <v>2.2669999999999999</v>
      </c>
      <c r="U4257" s="4">
        <v>1.0169999999999999</v>
      </c>
      <c r="V4257" s="4">
        <v>0.69099999999999995</v>
      </c>
      <c r="W4257" s="4">
        <v>0.59899999999999998</v>
      </c>
      <c r="X4257" s="4">
        <v>0.28799999999999998</v>
      </c>
      <c r="Y4257" s="4">
        <v>9.4E-2</v>
      </c>
      <c r="Z4257" s="4">
        <v>1.4999999999999999E-2</v>
      </c>
      <c r="AA4257" s="4">
        <v>1E-3</v>
      </c>
    </row>
    <row r="4258" spans="1:27" s="6" customFormat="1" x14ac:dyDescent="0.3">
      <c r="A4258" s="40">
        <v>4257</v>
      </c>
      <c r="B4258" s="18" t="s">
        <v>323</v>
      </c>
      <c r="C4258" s="43" t="s">
        <v>281</v>
      </c>
      <c r="D4258" s="41"/>
      <c r="E4258" s="41">
        <v>583</v>
      </c>
      <c r="F4258" s="41">
        <v>2055</v>
      </c>
      <c r="G4258" s="4">
        <v>4.774</v>
      </c>
      <c r="H4258" s="4">
        <v>4.6920000000000002</v>
      </c>
      <c r="I4258" s="4">
        <v>4.7430000000000003</v>
      </c>
      <c r="J4258" s="4">
        <v>4.95</v>
      </c>
      <c r="K4258" s="4">
        <v>5.13</v>
      </c>
      <c r="L4258" s="4">
        <v>5.0739999999999998</v>
      </c>
      <c r="M4258" s="4">
        <v>4.74</v>
      </c>
      <c r="N4258" s="4">
        <v>4.2290000000000001</v>
      </c>
      <c r="O4258" s="4">
        <v>3.7330000000000001</v>
      </c>
      <c r="P4258" s="4">
        <v>3.6640000000000001</v>
      </c>
      <c r="Q4258" s="4">
        <v>3.9079999999999999</v>
      </c>
      <c r="R4258" s="4">
        <v>4.0369999999999999</v>
      </c>
      <c r="S4258" s="4">
        <v>3.5329999999999999</v>
      </c>
      <c r="T4258" s="4">
        <v>2.5710000000000002</v>
      </c>
      <c r="U4258" s="4">
        <v>1.9710000000000001</v>
      </c>
      <c r="V4258" s="4">
        <v>0.79500000000000004</v>
      </c>
      <c r="W4258" s="4">
        <v>0.45200000000000001</v>
      </c>
      <c r="X4258" s="4">
        <v>0.29499999999999998</v>
      </c>
      <c r="Y4258" s="4">
        <v>9.4E-2</v>
      </c>
      <c r="Z4258" s="4">
        <v>1.9E-2</v>
      </c>
      <c r="AA4258" s="4">
        <v>2E-3</v>
      </c>
    </row>
    <row r="4259" spans="1:27" s="6" customFormat="1" x14ac:dyDescent="0.3">
      <c r="A4259" s="40">
        <v>4258</v>
      </c>
      <c r="B4259" s="18" t="s">
        <v>323</v>
      </c>
      <c r="C4259" s="43" t="s">
        <v>281</v>
      </c>
      <c r="D4259" s="41"/>
      <c r="E4259" s="41">
        <v>583</v>
      </c>
      <c r="F4259" s="41">
        <v>2060</v>
      </c>
      <c r="G4259" s="4">
        <v>4.6539999999999999</v>
      </c>
      <c r="H4259" s="4">
        <v>4.681</v>
      </c>
      <c r="I4259" s="4">
        <v>4.6440000000000001</v>
      </c>
      <c r="J4259" s="4">
        <v>4.625</v>
      </c>
      <c r="K4259" s="4">
        <v>4.6749999999999998</v>
      </c>
      <c r="L4259" s="4">
        <v>4.7809999999999997</v>
      </c>
      <c r="M4259" s="4">
        <v>4.7679999999999998</v>
      </c>
      <c r="N4259" s="4">
        <v>4.508</v>
      </c>
      <c r="O4259" s="4">
        <v>4.0540000000000003</v>
      </c>
      <c r="P4259" s="4">
        <v>3.5950000000000002</v>
      </c>
      <c r="Q4259" s="4">
        <v>3.5369999999999999</v>
      </c>
      <c r="R4259" s="4">
        <v>3.7629999999999999</v>
      </c>
      <c r="S4259" s="4">
        <v>3.8410000000000002</v>
      </c>
      <c r="T4259" s="4">
        <v>3.2690000000000001</v>
      </c>
      <c r="U4259" s="4">
        <v>2.2509999999999999</v>
      </c>
      <c r="V4259" s="4">
        <v>1.5660000000000001</v>
      </c>
      <c r="W4259" s="4">
        <v>0.53</v>
      </c>
      <c r="X4259" s="4">
        <v>0.22800000000000001</v>
      </c>
      <c r="Y4259" s="4">
        <v>9.9000000000000005E-2</v>
      </c>
      <c r="Z4259" s="4">
        <v>1.9E-2</v>
      </c>
      <c r="AA4259" s="4">
        <v>2E-3</v>
      </c>
    </row>
    <row r="4260" spans="1:27" s="6" customFormat="1" x14ac:dyDescent="0.3">
      <c r="A4260" s="40">
        <v>4259</v>
      </c>
      <c r="B4260" s="18" t="s">
        <v>323</v>
      </c>
      <c r="C4260" s="43" t="s">
        <v>281</v>
      </c>
      <c r="D4260" s="41"/>
      <c r="E4260" s="41">
        <v>583</v>
      </c>
      <c r="F4260" s="41">
        <v>2065</v>
      </c>
      <c r="G4260" s="4">
        <v>4.3650000000000002</v>
      </c>
      <c r="H4260" s="4">
        <v>4.569</v>
      </c>
      <c r="I4260" s="4">
        <v>4.6349999999999998</v>
      </c>
      <c r="J4260" s="4">
        <v>4.53</v>
      </c>
      <c r="K4260" s="4">
        <v>4.3630000000000004</v>
      </c>
      <c r="L4260" s="4">
        <v>4.3479999999999999</v>
      </c>
      <c r="M4260" s="4">
        <v>4.4950000000000001</v>
      </c>
      <c r="N4260" s="4">
        <v>4.5490000000000004</v>
      </c>
      <c r="O4260" s="4">
        <v>4.3419999999999996</v>
      </c>
      <c r="P4260" s="4">
        <v>3.9220000000000002</v>
      </c>
      <c r="Q4260" s="4">
        <v>3.4769999999999999</v>
      </c>
      <c r="R4260" s="4">
        <v>3.41</v>
      </c>
      <c r="S4260" s="4">
        <v>3.5870000000000002</v>
      </c>
      <c r="T4260" s="4">
        <v>3.57</v>
      </c>
      <c r="U4260" s="4">
        <v>2.883</v>
      </c>
      <c r="V4260" s="4">
        <v>1.8069999999999999</v>
      </c>
      <c r="W4260" s="4">
        <v>1.0629999999999999</v>
      </c>
      <c r="X4260" s="4">
        <v>0.27300000000000002</v>
      </c>
      <c r="Y4260" s="4">
        <v>0.08</v>
      </c>
      <c r="Z4260" s="4">
        <v>2.1000000000000001E-2</v>
      </c>
      <c r="AA4260" s="4">
        <v>2E-3</v>
      </c>
    </row>
    <row r="4261" spans="1:27" s="6" customFormat="1" x14ac:dyDescent="0.3">
      <c r="A4261" s="40">
        <v>4260</v>
      </c>
      <c r="B4261" s="18" t="s">
        <v>323</v>
      </c>
      <c r="C4261" s="43" t="s">
        <v>281</v>
      </c>
      <c r="D4261" s="41"/>
      <c r="E4261" s="41">
        <v>583</v>
      </c>
      <c r="F4261" s="41">
        <v>2070</v>
      </c>
      <c r="G4261" s="4">
        <v>3.9830000000000001</v>
      </c>
      <c r="H4261" s="4">
        <v>4.2839999999999998</v>
      </c>
      <c r="I4261" s="4">
        <v>4.5250000000000004</v>
      </c>
      <c r="J4261" s="4">
        <v>4.5289999999999999</v>
      </c>
      <c r="K4261" s="4">
        <v>4.2869999999999999</v>
      </c>
      <c r="L4261" s="4">
        <v>4.056</v>
      </c>
      <c r="M4261" s="4">
        <v>4.0789999999999997</v>
      </c>
      <c r="N4261" s="4">
        <v>4.2869999999999999</v>
      </c>
      <c r="O4261" s="4">
        <v>4.3920000000000003</v>
      </c>
      <c r="P4261" s="4">
        <v>4.2160000000000002</v>
      </c>
      <c r="Q4261" s="4">
        <v>3.8050000000000002</v>
      </c>
      <c r="R4261" s="4">
        <v>3.3570000000000002</v>
      </c>
      <c r="S4261" s="4">
        <v>3.2570000000000001</v>
      </c>
      <c r="T4261" s="4">
        <v>3.3460000000000001</v>
      </c>
      <c r="U4261" s="4">
        <v>3.169</v>
      </c>
      <c r="V4261" s="4">
        <v>2.34</v>
      </c>
      <c r="W4261" s="4">
        <v>1.2470000000000001</v>
      </c>
      <c r="X4261" s="4">
        <v>0.56399999999999995</v>
      </c>
      <c r="Y4261" s="4">
        <v>9.8000000000000004E-2</v>
      </c>
      <c r="Z4261" s="4">
        <v>1.4999999999999999E-2</v>
      </c>
      <c r="AA4261" s="4">
        <v>3.0000000000000001E-3</v>
      </c>
    </row>
    <row r="4262" spans="1:27" s="6" customFormat="1" x14ac:dyDescent="0.3">
      <c r="A4262" s="40">
        <v>4261</v>
      </c>
      <c r="B4262" s="18" t="s">
        <v>323</v>
      </c>
      <c r="C4262" s="43" t="s">
        <v>281</v>
      </c>
      <c r="D4262" s="41"/>
      <c r="E4262" s="41">
        <v>583</v>
      </c>
      <c r="F4262" s="41">
        <v>2075</v>
      </c>
      <c r="G4262" s="4">
        <v>3.6640000000000001</v>
      </c>
      <c r="H4262" s="4">
        <v>3.9089999999999998</v>
      </c>
      <c r="I4262" s="4">
        <v>4.2460000000000004</v>
      </c>
      <c r="J4262" s="4">
        <v>4.4269999999999996</v>
      </c>
      <c r="K4262" s="4">
        <v>4.3</v>
      </c>
      <c r="L4262" s="4">
        <v>3.9980000000000002</v>
      </c>
      <c r="M4262" s="4">
        <v>3.806</v>
      </c>
      <c r="N4262" s="4">
        <v>3.8879999999999999</v>
      </c>
      <c r="O4262" s="4">
        <v>4.1429999999999998</v>
      </c>
      <c r="P4262" s="4">
        <v>4.274</v>
      </c>
      <c r="Q4262" s="4">
        <v>4.101</v>
      </c>
      <c r="R4262" s="4">
        <v>3.6859999999999999</v>
      </c>
      <c r="S4262" s="4">
        <v>3.2149999999999999</v>
      </c>
      <c r="T4262" s="4">
        <v>3.048</v>
      </c>
      <c r="U4262" s="4">
        <v>2.9889999999999999</v>
      </c>
      <c r="V4262" s="4">
        <v>2.597</v>
      </c>
      <c r="W4262" s="4">
        <v>1.641</v>
      </c>
      <c r="X4262" s="4">
        <v>0.67700000000000005</v>
      </c>
      <c r="Y4262" s="4">
        <v>0.21199999999999999</v>
      </c>
      <c r="Z4262" s="4">
        <v>2.1000000000000001E-2</v>
      </c>
      <c r="AA4262" s="4">
        <v>2E-3</v>
      </c>
    </row>
    <row r="4263" spans="1:27" s="6" customFormat="1" x14ac:dyDescent="0.3">
      <c r="A4263" s="40">
        <v>4262</v>
      </c>
      <c r="B4263" s="18" t="s">
        <v>323</v>
      </c>
      <c r="C4263" s="43" t="s">
        <v>281</v>
      </c>
      <c r="D4263" s="41"/>
      <c r="E4263" s="41">
        <v>583</v>
      </c>
      <c r="F4263" s="41">
        <v>2080</v>
      </c>
      <c r="G4263" s="4">
        <v>3.4830000000000001</v>
      </c>
      <c r="H4263" s="4">
        <v>3.5939999999999999</v>
      </c>
      <c r="I4263" s="4">
        <v>3.8730000000000002</v>
      </c>
      <c r="J4263" s="4">
        <v>4.1509999999999998</v>
      </c>
      <c r="K4263" s="4">
        <v>4.2130000000000001</v>
      </c>
      <c r="L4263" s="4">
        <v>4.0309999999999997</v>
      </c>
      <c r="M4263" s="4">
        <v>3.7650000000000001</v>
      </c>
      <c r="N4263" s="4">
        <v>3.629</v>
      </c>
      <c r="O4263" s="4">
        <v>3.7549999999999999</v>
      </c>
      <c r="P4263" s="4">
        <v>4.0309999999999997</v>
      </c>
      <c r="Q4263" s="4">
        <v>4.1660000000000004</v>
      </c>
      <c r="R4263" s="4">
        <v>3.9809999999999999</v>
      </c>
      <c r="S4263" s="4">
        <v>3.5419999999999998</v>
      </c>
      <c r="T4263" s="4">
        <v>3.02</v>
      </c>
      <c r="U4263" s="4">
        <v>2.7370000000000001</v>
      </c>
      <c r="V4263" s="4">
        <v>2.4710000000000001</v>
      </c>
      <c r="W4263" s="4">
        <v>1.849</v>
      </c>
      <c r="X4263" s="4">
        <v>0.91200000000000003</v>
      </c>
      <c r="Y4263" s="4">
        <v>0.26200000000000001</v>
      </c>
      <c r="Z4263" s="4">
        <v>4.9000000000000002E-2</v>
      </c>
      <c r="AA4263" s="4">
        <v>3.0000000000000001E-3</v>
      </c>
    </row>
    <row r="4264" spans="1:27" s="6" customFormat="1" x14ac:dyDescent="0.3">
      <c r="A4264" s="40">
        <v>4263</v>
      </c>
      <c r="B4264" s="18" t="s">
        <v>323</v>
      </c>
      <c r="C4264" s="43" t="s">
        <v>281</v>
      </c>
      <c r="D4264" s="41"/>
      <c r="E4264" s="41">
        <v>583</v>
      </c>
      <c r="F4264" s="41">
        <v>2085</v>
      </c>
      <c r="G4264" s="4">
        <v>3.3959999999999999</v>
      </c>
      <c r="H4264" s="4">
        <v>3.42</v>
      </c>
      <c r="I4264" s="4">
        <v>3.5619999999999998</v>
      </c>
      <c r="J4264" s="4">
        <v>3.786</v>
      </c>
      <c r="K4264" s="4">
        <v>3.9550000000000001</v>
      </c>
      <c r="L4264" s="4">
        <v>3.964</v>
      </c>
      <c r="M4264" s="4">
        <v>3.8130000000000002</v>
      </c>
      <c r="N4264" s="4">
        <v>3.6</v>
      </c>
      <c r="O4264" s="4">
        <v>3.5049999999999999</v>
      </c>
      <c r="P4264" s="4">
        <v>3.6549999999999998</v>
      </c>
      <c r="Q4264" s="4">
        <v>3.9350000000000001</v>
      </c>
      <c r="R4264" s="4">
        <v>4.0540000000000003</v>
      </c>
      <c r="S4264" s="4">
        <v>3.839</v>
      </c>
      <c r="T4264" s="4">
        <v>3.3410000000000002</v>
      </c>
      <c r="U4264" s="4">
        <v>2.7269999999999999</v>
      </c>
      <c r="V4264" s="4">
        <v>2.286</v>
      </c>
      <c r="W4264" s="4">
        <v>1.7889999999999999</v>
      </c>
      <c r="X4264" s="4">
        <v>1.0549999999999999</v>
      </c>
      <c r="Y4264" s="4">
        <v>0.36599999999999999</v>
      </c>
      <c r="Z4264" s="4">
        <v>6.4000000000000001E-2</v>
      </c>
      <c r="AA4264" s="4">
        <v>7.0000000000000001E-3</v>
      </c>
    </row>
    <row r="4265" spans="1:27" s="6" customFormat="1" x14ac:dyDescent="0.3">
      <c r="A4265" s="40">
        <v>4264</v>
      </c>
      <c r="B4265" s="18" t="s">
        <v>323</v>
      </c>
      <c r="C4265" s="43" t="s">
        <v>281</v>
      </c>
      <c r="D4265" s="41"/>
      <c r="E4265" s="41">
        <v>583</v>
      </c>
      <c r="F4265" s="41">
        <v>2090</v>
      </c>
      <c r="G4265" s="4">
        <v>3.298</v>
      </c>
      <c r="H4265" s="4">
        <v>3.3359999999999999</v>
      </c>
      <c r="I4265" s="4">
        <v>3.387</v>
      </c>
      <c r="J4265" s="4">
        <v>3.4830000000000001</v>
      </c>
      <c r="K4265" s="4">
        <v>3.6040000000000001</v>
      </c>
      <c r="L4265" s="4">
        <v>3.7240000000000002</v>
      </c>
      <c r="M4265" s="4">
        <v>3.762</v>
      </c>
      <c r="N4265" s="4">
        <v>3.66</v>
      </c>
      <c r="O4265" s="4">
        <v>3.4860000000000002</v>
      </c>
      <c r="P4265" s="4">
        <v>3.4140000000000001</v>
      </c>
      <c r="Q4265" s="4">
        <v>3.57</v>
      </c>
      <c r="R4265" s="4">
        <v>3.8340000000000001</v>
      </c>
      <c r="S4265" s="4">
        <v>3.9169999999999998</v>
      </c>
      <c r="T4265" s="4">
        <v>3.6339999999999999</v>
      </c>
      <c r="U4265" s="4">
        <v>3.0350000000000001</v>
      </c>
      <c r="V4265" s="4">
        <v>2.2989999999999999</v>
      </c>
      <c r="W4265" s="4">
        <v>1.679</v>
      </c>
      <c r="X4265" s="4">
        <v>1.044</v>
      </c>
      <c r="Y4265" s="4">
        <v>0.439</v>
      </c>
      <c r="Z4265" s="4">
        <v>9.5000000000000001E-2</v>
      </c>
      <c r="AA4265" s="4">
        <v>0.01</v>
      </c>
    </row>
    <row r="4266" spans="1:27" s="6" customFormat="1" x14ac:dyDescent="0.3">
      <c r="A4266" s="40">
        <v>4265</v>
      </c>
      <c r="B4266" s="18" t="s">
        <v>323</v>
      </c>
      <c r="C4266" s="43" t="s">
        <v>281</v>
      </c>
      <c r="D4266" s="41"/>
      <c r="E4266" s="41">
        <v>583</v>
      </c>
      <c r="F4266" s="41">
        <v>2095</v>
      </c>
      <c r="G4266" s="4">
        <v>3.129</v>
      </c>
      <c r="H4266" s="4">
        <v>3.2440000000000002</v>
      </c>
      <c r="I4266" s="4">
        <v>3.3069999999999999</v>
      </c>
      <c r="J4266" s="4">
        <v>3.3140000000000001</v>
      </c>
      <c r="K4266" s="4">
        <v>3.3159999999999998</v>
      </c>
      <c r="L4266" s="4">
        <v>3.3929999999999998</v>
      </c>
      <c r="M4266" s="4">
        <v>3.54</v>
      </c>
      <c r="N4266" s="4">
        <v>3.6230000000000002</v>
      </c>
      <c r="O4266" s="4">
        <v>3.5539999999999998</v>
      </c>
      <c r="P4266" s="4">
        <v>3.4009999999999998</v>
      </c>
      <c r="Q4266" s="4">
        <v>3.335</v>
      </c>
      <c r="R4266" s="4">
        <v>3.4809999999999999</v>
      </c>
      <c r="S4266" s="4">
        <v>3.71</v>
      </c>
      <c r="T4266" s="4">
        <v>3.72</v>
      </c>
      <c r="U4266" s="4">
        <v>3.3170000000000002</v>
      </c>
      <c r="V4266" s="4">
        <v>2.5790000000000002</v>
      </c>
      <c r="W4266" s="4">
        <v>1.7110000000000001</v>
      </c>
      <c r="X4266" s="4">
        <v>1</v>
      </c>
      <c r="Y4266" s="4">
        <v>0.44700000000000001</v>
      </c>
      <c r="Z4266" s="4">
        <v>0.12</v>
      </c>
      <c r="AA4266" s="4">
        <v>1.4999999999999999E-2</v>
      </c>
    </row>
    <row r="4267" spans="1:27" s="6" customFormat="1" x14ac:dyDescent="0.3">
      <c r="A4267" s="40">
        <v>4266</v>
      </c>
      <c r="B4267" s="18" t="s">
        <v>323</v>
      </c>
      <c r="C4267" s="43" t="s">
        <v>281</v>
      </c>
      <c r="D4267" s="41"/>
      <c r="E4267" s="41">
        <v>583</v>
      </c>
      <c r="F4267" s="41">
        <v>2100</v>
      </c>
      <c r="G4267" s="4">
        <v>2.9020000000000001</v>
      </c>
      <c r="H4267" s="4">
        <v>3.0790000000000002</v>
      </c>
      <c r="I4267" s="4">
        <v>3.218</v>
      </c>
      <c r="J4267" s="4">
        <v>3.2410000000000001</v>
      </c>
      <c r="K4267" s="4">
        <v>3.1619999999999999</v>
      </c>
      <c r="L4267" s="4">
        <v>3.125</v>
      </c>
      <c r="M4267" s="4">
        <v>3.2250000000000001</v>
      </c>
      <c r="N4267" s="4">
        <v>3.4119999999999999</v>
      </c>
      <c r="O4267" s="4">
        <v>3.5270000000000001</v>
      </c>
      <c r="P4267" s="4">
        <v>3.4769999999999999</v>
      </c>
      <c r="Q4267" s="4">
        <v>3.33</v>
      </c>
      <c r="R4267" s="4">
        <v>3.2559999999999998</v>
      </c>
      <c r="S4267" s="4">
        <v>3.3759999999999999</v>
      </c>
      <c r="T4267" s="4">
        <v>3.5339999999999998</v>
      </c>
      <c r="U4267" s="4">
        <v>3.415</v>
      </c>
      <c r="V4267" s="4">
        <v>2.8439999999999999</v>
      </c>
      <c r="W4267" s="4">
        <v>1.948</v>
      </c>
      <c r="X4267" s="4">
        <v>1.0429999999999999</v>
      </c>
      <c r="Y4267" s="4">
        <v>0.443</v>
      </c>
      <c r="Z4267" s="4">
        <v>0.127</v>
      </c>
      <c r="AA4267" s="4">
        <v>1.9E-2</v>
      </c>
    </row>
    <row r="4268" spans="1:27" s="6" customFormat="1" x14ac:dyDescent="0.3">
      <c r="A4268" s="40">
        <v>4267</v>
      </c>
      <c r="B4268" s="18" t="s">
        <v>323</v>
      </c>
      <c r="C4268" s="44" t="s">
        <v>282</v>
      </c>
      <c r="D4268" s="41">
        <v>30</v>
      </c>
      <c r="E4268" s="41">
        <v>957</v>
      </c>
      <c r="F4268" s="41">
        <v>2015</v>
      </c>
      <c r="G4268" s="4">
        <v>33.329000000000001</v>
      </c>
      <c r="H4268" s="4">
        <v>33.673000000000002</v>
      </c>
      <c r="I4268" s="4">
        <v>33.149000000000001</v>
      </c>
      <c r="J4268" s="4">
        <v>31.478999999999999</v>
      </c>
      <c r="K4268" s="4">
        <v>28.353000000000002</v>
      </c>
      <c r="L4268" s="4">
        <v>23.324999999999999</v>
      </c>
      <c r="M4268" s="4">
        <v>21.83</v>
      </c>
      <c r="N4268" s="4">
        <v>20.832000000000001</v>
      </c>
      <c r="O4268" s="4">
        <v>20.593</v>
      </c>
      <c r="P4268" s="4">
        <v>19.843</v>
      </c>
      <c r="Q4268" s="4">
        <v>17.23</v>
      </c>
      <c r="R4268" s="4">
        <v>14.281000000000001</v>
      </c>
      <c r="S4268" s="4">
        <v>11.095000000000001</v>
      </c>
      <c r="T4268" s="4">
        <v>7.8650000000000002</v>
      </c>
      <c r="U4268" s="4">
        <v>6.1859999999999999</v>
      </c>
      <c r="V4268" s="4">
        <v>4.4290000000000003</v>
      </c>
      <c r="W4268" s="4">
        <v>2.8239999999999998</v>
      </c>
      <c r="X4268" s="4">
        <v>1.464</v>
      </c>
      <c r="Y4268" s="4">
        <v>0.50800000000000001</v>
      </c>
      <c r="Z4268" s="4">
        <v>0.109</v>
      </c>
      <c r="AA4268" s="4">
        <v>1.7000000000000001E-2</v>
      </c>
    </row>
    <row r="4269" spans="1:27" s="6" customFormat="1" x14ac:dyDescent="0.3">
      <c r="A4269" s="40">
        <v>4268</v>
      </c>
      <c r="B4269" s="18" t="s">
        <v>323</v>
      </c>
      <c r="C4269" s="44" t="s">
        <v>282</v>
      </c>
      <c r="D4269" s="41">
        <v>30</v>
      </c>
      <c r="E4269" s="41">
        <v>957</v>
      </c>
      <c r="F4269" s="41">
        <v>2020</v>
      </c>
      <c r="G4269" s="4">
        <v>31.888000000000002</v>
      </c>
      <c r="H4269" s="4">
        <v>32.598999999999997</v>
      </c>
      <c r="I4269" s="4">
        <v>33.192</v>
      </c>
      <c r="J4269" s="4">
        <v>31.858000000000001</v>
      </c>
      <c r="K4269" s="4">
        <v>29.201000000000001</v>
      </c>
      <c r="L4269" s="4">
        <v>26.241</v>
      </c>
      <c r="M4269" s="4">
        <v>21.83</v>
      </c>
      <c r="N4269" s="4">
        <v>20.696000000000002</v>
      </c>
      <c r="O4269" s="4">
        <v>19.977</v>
      </c>
      <c r="P4269" s="4">
        <v>19.885999999999999</v>
      </c>
      <c r="Q4269" s="4">
        <v>19.22</v>
      </c>
      <c r="R4269" s="4">
        <v>16.542000000000002</v>
      </c>
      <c r="S4269" s="4">
        <v>13.565</v>
      </c>
      <c r="T4269" s="4">
        <v>10.244</v>
      </c>
      <c r="U4269" s="4">
        <v>6.9880000000000004</v>
      </c>
      <c r="V4269" s="4">
        <v>5.1710000000000003</v>
      </c>
      <c r="W4269" s="4">
        <v>3.3159999999999998</v>
      </c>
      <c r="X4269" s="4">
        <v>1.742</v>
      </c>
      <c r="Y4269" s="4">
        <v>0.69099999999999995</v>
      </c>
      <c r="Z4269" s="4">
        <v>0.16400000000000001</v>
      </c>
      <c r="AA4269" s="4">
        <v>2.4E-2</v>
      </c>
    </row>
    <row r="4270" spans="1:27" s="6" customFormat="1" x14ac:dyDescent="0.3">
      <c r="A4270" s="40">
        <v>4269</v>
      </c>
      <c r="B4270" s="18" t="s">
        <v>323</v>
      </c>
      <c r="C4270" s="44" t="s">
        <v>282</v>
      </c>
      <c r="D4270" s="41">
        <v>30</v>
      </c>
      <c r="E4270" s="41">
        <v>957</v>
      </c>
      <c r="F4270" s="41">
        <v>2025</v>
      </c>
      <c r="G4270" s="4">
        <v>31.370999999999999</v>
      </c>
      <c r="H4270" s="4">
        <v>31.157</v>
      </c>
      <c r="I4270" s="4">
        <v>32.106000000000002</v>
      </c>
      <c r="J4270" s="4">
        <v>31.702999999999999</v>
      </c>
      <c r="K4270" s="4">
        <v>29.244</v>
      </c>
      <c r="L4270" s="4">
        <v>26.736999999999998</v>
      </c>
      <c r="M4270" s="4">
        <v>24.465</v>
      </c>
      <c r="N4270" s="4">
        <v>20.527999999999999</v>
      </c>
      <c r="O4270" s="4">
        <v>19.738</v>
      </c>
      <c r="P4270" s="4">
        <v>19.231000000000002</v>
      </c>
      <c r="Q4270" s="4">
        <v>19.244</v>
      </c>
      <c r="R4270" s="4">
        <v>18.488</v>
      </c>
      <c r="S4270" s="4">
        <v>15.782999999999999</v>
      </c>
      <c r="T4270" s="4">
        <v>12.621</v>
      </c>
      <c r="U4270" s="4">
        <v>9.1989999999999998</v>
      </c>
      <c r="V4270" s="4">
        <v>5.9160000000000004</v>
      </c>
      <c r="W4270" s="4">
        <v>3.956</v>
      </c>
      <c r="X4270" s="4">
        <v>2.11</v>
      </c>
      <c r="Y4270" s="4">
        <v>0.85499999999999998</v>
      </c>
      <c r="Z4270" s="4">
        <v>0.24</v>
      </c>
      <c r="AA4270" s="4">
        <v>3.6999999999999998E-2</v>
      </c>
    </row>
    <row r="4271" spans="1:27" s="6" customFormat="1" x14ac:dyDescent="0.3">
      <c r="A4271" s="40">
        <v>4270</v>
      </c>
      <c r="B4271" s="18" t="s">
        <v>323</v>
      </c>
      <c r="C4271" s="44" t="s">
        <v>282</v>
      </c>
      <c r="D4271" s="41">
        <v>30</v>
      </c>
      <c r="E4271" s="41">
        <v>957</v>
      </c>
      <c r="F4271" s="41">
        <v>2030</v>
      </c>
      <c r="G4271" s="4">
        <v>31.456</v>
      </c>
      <c r="H4271" s="4">
        <v>30.76</v>
      </c>
      <c r="I4271" s="4">
        <v>30.757999999999999</v>
      </c>
      <c r="J4271" s="4">
        <v>30.911000000000001</v>
      </c>
      <c r="K4271" s="4">
        <v>29.606999999999999</v>
      </c>
      <c r="L4271" s="4">
        <v>27.242000000000001</v>
      </c>
      <c r="M4271" s="4">
        <v>25.279</v>
      </c>
      <c r="N4271" s="4">
        <v>23.388000000000002</v>
      </c>
      <c r="O4271" s="4">
        <v>19.734999999999999</v>
      </c>
      <c r="P4271" s="4">
        <v>19.106000000000002</v>
      </c>
      <c r="Q4271" s="4">
        <v>18.693000000000001</v>
      </c>
      <c r="R4271" s="4">
        <v>18.594000000000001</v>
      </c>
      <c r="S4271" s="4">
        <v>17.741</v>
      </c>
      <c r="T4271" s="4">
        <v>14.807</v>
      </c>
      <c r="U4271" s="4">
        <v>11.458</v>
      </c>
      <c r="V4271" s="4">
        <v>7.9080000000000004</v>
      </c>
      <c r="W4271" s="4">
        <v>4.5960000000000001</v>
      </c>
      <c r="X4271" s="4">
        <v>2.5859999999999999</v>
      </c>
      <c r="Y4271" s="4">
        <v>1.071</v>
      </c>
      <c r="Z4271" s="4">
        <v>0.30499999999999999</v>
      </c>
      <c r="AA4271" s="4">
        <v>5.3999999999999999E-2</v>
      </c>
    </row>
    <row r="4272" spans="1:27" s="6" customFormat="1" x14ac:dyDescent="0.3">
      <c r="A4272" s="40">
        <v>4271</v>
      </c>
      <c r="B4272" s="18" t="s">
        <v>323</v>
      </c>
      <c r="C4272" s="44" t="s">
        <v>282</v>
      </c>
      <c r="D4272" s="41">
        <v>30</v>
      </c>
      <c r="E4272" s="41">
        <v>957</v>
      </c>
      <c r="F4272" s="41">
        <v>2035</v>
      </c>
      <c r="G4272" s="4">
        <v>31.553000000000001</v>
      </c>
      <c r="H4272" s="4">
        <v>30.928000000000001</v>
      </c>
      <c r="I4272" s="4">
        <v>30.422000000000001</v>
      </c>
      <c r="J4272" s="4">
        <v>29.762</v>
      </c>
      <c r="K4272" s="4">
        <v>29.134</v>
      </c>
      <c r="L4272" s="4">
        <v>27.888999999999999</v>
      </c>
      <c r="M4272" s="4">
        <v>25.978999999999999</v>
      </c>
      <c r="N4272" s="4">
        <v>24.338999999999999</v>
      </c>
      <c r="O4272" s="4">
        <v>22.681000000000001</v>
      </c>
      <c r="P4272" s="4">
        <v>19.178999999999998</v>
      </c>
      <c r="Q4272" s="4">
        <v>18.626999999999999</v>
      </c>
      <c r="R4272" s="4">
        <v>18.129000000000001</v>
      </c>
      <c r="S4272" s="4">
        <v>17.907</v>
      </c>
      <c r="T4272" s="4">
        <v>16.753</v>
      </c>
      <c r="U4272" s="4">
        <v>13.56</v>
      </c>
      <c r="V4272" s="4">
        <v>9.9600000000000009</v>
      </c>
      <c r="W4272" s="4">
        <v>6.2430000000000003</v>
      </c>
      <c r="X4272" s="4">
        <v>3.073</v>
      </c>
      <c r="Y4272" s="4">
        <v>1.363</v>
      </c>
      <c r="Z4272" s="4">
        <v>0.39800000000000002</v>
      </c>
      <c r="AA4272" s="4">
        <v>7.5999999999999998E-2</v>
      </c>
    </row>
    <row r="4273" spans="1:27" s="6" customFormat="1" x14ac:dyDescent="0.3">
      <c r="A4273" s="40">
        <v>4272</v>
      </c>
      <c r="B4273" s="18" t="s">
        <v>323</v>
      </c>
      <c r="C4273" s="44" t="s">
        <v>282</v>
      </c>
      <c r="D4273" s="41">
        <v>30</v>
      </c>
      <c r="E4273" s="41">
        <v>957</v>
      </c>
      <c r="F4273" s="41">
        <v>2040</v>
      </c>
      <c r="G4273" s="4">
        <v>31.07</v>
      </c>
      <c r="H4273" s="4">
        <v>31.036000000000001</v>
      </c>
      <c r="I4273" s="4">
        <v>30.593</v>
      </c>
      <c r="J4273" s="4">
        <v>29.439</v>
      </c>
      <c r="K4273" s="4">
        <v>28.009</v>
      </c>
      <c r="L4273" s="4">
        <v>27.437999999999999</v>
      </c>
      <c r="M4273" s="4">
        <v>26.637</v>
      </c>
      <c r="N4273" s="4">
        <v>25.048999999999999</v>
      </c>
      <c r="O4273" s="4">
        <v>23.637</v>
      </c>
      <c r="P4273" s="4">
        <v>22.117999999999999</v>
      </c>
      <c r="Q4273" s="4">
        <v>18.722000000000001</v>
      </c>
      <c r="R4273" s="4">
        <v>18.084</v>
      </c>
      <c r="S4273" s="4">
        <v>17.494</v>
      </c>
      <c r="T4273" s="4">
        <v>16.981999999999999</v>
      </c>
      <c r="U4273" s="4">
        <v>15.436999999999999</v>
      </c>
      <c r="V4273" s="4">
        <v>11.903</v>
      </c>
      <c r="W4273" s="4">
        <v>7.9850000000000003</v>
      </c>
      <c r="X4273" s="4">
        <v>4.274</v>
      </c>
      <c r="Y4273" s="4">
        <v>1.6619999999999999</v>
      </c>
      <c r="Z4273" s="4">
        <v>0.52700000000000002</v>
      </c>
      <c r="AA4273" s="4">
        <v>0.105</v>
      </c>
    </row>
    <row r="4274" spans="1:27" s="6" customFormat="1" x14ac:dyDescent="0.3">
      <c r="A4274" s="40">
        <v>4273</v>
      </c>
      <c r="B4274" s="18" t="s">
        <v>323</v>
      </c>
      <c r="C4274" s="44" t="s">
        <v>282</v>
      </c>
      <c r="D4274" s="41">
        <v>30</v>
      </c>
      <c r="E4274" s="41">
        <v>957</v>
      </c>
      <c r="F4274" s="41">
        <v>2045</v>
      </c>
      <c r="G4274" s="4">
        <v>29.972999999999999</v>
      </c>
      <c r="H4274" s="4">
        <v>30.559000000000001</v>
      </c>
      <c r="I4274" s="4">
        <v>30.704999999999998</v>
      </c>
      <c r="J4274" s="4">
        <v>29.623000000000001</v>
      </c>
      <c r="K4274" s="4">
        <v>27.701000000000001</v>
      </c>
      <c r="L4274" s="4">
        <v>26.321999999999999</v>
      </c>
      <c r="M4274" s="4">
        <v>26.193000000000001</v>
      </c>
      <c r="N4274" s="4">
        <v>25.713000000000001</v>
      </c>
      <c r="O4274" s="4">
        <v>24.347999999999999</v>
      </c>
      <c r="P4274" s="4">
        <v>23.082000000000001</v>
      </c>
      <c r="Q4274" s="4">
        <v>21.643000000000001</v>
      </c>
      <c r="R4274" s="4">
        <v>18.209</v>
      </c>
      <c r="S4274" s="4">
        <v>17.495000000000001</v>
      </c>
      <c r="T4274" s="4">
        <v>16.646999999999998</v>
      </c>
      <c r="U4274" s="4">
        <v>15.733000000000001</v>
      </c>
      <c r="V4274" s="4">
        <v>13.682</v>
      </c>
      <c r="W4274" s="4">
        <v>9.6790000000000003</v>
      </c>
      <c r="X4274" s="4">
        <v>5.5819999999999999</v>
      </c>
      <c r="Y4274" s="4">
        <v>2.3809999999999998</v>
      </c>
      <c r="Z4274" s="4">
        <v>0.66700000000000004</v>
      </c>
      <c r="AA4274" s="4">
        <v>0.14499999999999999</v>
      </c>
    </row>
    <row r="4275" spans="1:27" s="6" customFormat="1" x14ac:dyDescent="0.3">
      <c r="A4275" s="40">
        <v>4274</v>
      </c>
      <c r="B4275" s="18" t="s">
        <v>323</v>
      </c>
      <c r="C4275" s="44" t="s">
        <v>282</v>
      </c>
      <c r="D4275" s="41">
        <v>30</v>
      </c>
      <c r="E4275" s="41">
        <v>957</v>
      </c>
      <c r="F4275" s="41">
        <v>2050</v>
      </c>
      <c r="G4275" s="4">
        <v>28.632999999999999</v>
      </c>
      <c r="H4275" s="4">
        <v>29.469000000000001</v>
      </c>
      <c r="I4275" s="4">
        <v>30.236000000000001</v>
      </c>
      <c r="J4275" s="4">
        <v>29.734999999999999</v>
      </c>
      <c r="K4275" s="4">
        <v>27.891999999999999</v>
      </c>
      <c r="L4275" s="4">
        <v>26.023</v>
      </c>
      <c r="M4275" s="4">
        <v>25.085999999999999</v>
      </c>
      <c r="N4275" s="4">
        <v>25.276</v>
      </c>
      <c r="O4275" s="4">
        <v>25.016999999999999</v>
      </c>
      <c r="P4275" s="4">
        <v>23.800999999999998</v>
      </c>
      <c r="Q4275" s="4">
        <v>22.613</v>
      </c>
      <c r="R4275" s="4">
        <v>21.100999999999999</v>
      </c>
      <c r="S4275" s="4">
        <v>17.651</v>
      </c>
      <c r="T4275" s="4">
        <v>16.707999999999998</v>
      </c>
      <c r="U4275" s="4">
        <v>15.516999999999999</v>
      </c>
      <c r="V4275" s="4">
        <v>14.044</v>
      </c>
      <c r="W4275" s="4">
        <v>11.269</v>
      </c>
      <c r="X4275" s="4">
        <v>6.8959999999999999</v>
      </c>
      <c r="Y4275" s="4">
        <v>3.1960000000000002</v>
      </c>
      <c r="Z4275" s="4">
        <v>0.99099999999999999</v>
      </c>
      <c r="AA4275" s="4">
        <v>0.192</v>
      </c>
    </row>
    <row r="4276" spans="1:27" s="6" customFormat="1" x14ac:dyDescent="0.3">
      <c r="A4276" s="40">
        <v>4275</v>
      </c>
      <c r="B4276" s="18" t="s">
        <v>323</v>
      </c>
      <c r="C4276" s="44" t="s">
        <v>282</v>
      </c>
      <c r="D4276" s="41">
        <v>30</v>
      </c>
      <c r="E4276" s="41">
        <v>957</v>
      </c>
      <c r="F4276" s="41">
        <v>2055</v>
      </c>
      <c r="G4276" s="4">
        <v>27.571999999999999</v>
      </c>
      <c r="H4276" s="4">
        <v>28.166</v>
      </c>
      <c r="I4276" s="4">
        <v>29.169</v>
      </c>
      <c r="J4276" s="4">
        <v>29.327000000000002</v>
      </c>
      <c r="K4276" s="4">
        <v>28.1</v>
      </c>
      <c r="L4276" s="4">
        <v>26.302</v>
      </c>
      <c r="M4276" s="4">
        <v>24.853999999999999</v>
      </c>
      <c r="N4276" s="4">
        <v>24.222999999999999</v>
      </c>
      <c r="O4276" s="4">
        <v>24.626000000000001</v>
      </c>
      <c r="P4276" s="4">
        <v>24.497</v>
      </c>
      <c r="Q4276" s="4">
        <v>23.352</v>
      </c>
      <c r="R4276" s="4">
        <v>22.093</v>
      </c>
      <c r="S4276" s="4">
        <v>20.526</v>
      </c>
      <c r="T4276" s="4">
        <v>16.920000000000002</v>
      </c>
      <c r="U4276" s="4">
        <v>15.644</v>
      </c>
      <c r="V4276" s="4">
        <v>13.956</v>
      </c>
      <c r="W4276" s="4">
        <v>11.696</v>
      </c>
      <c r="X4276" s="4">
        <v>8.1780000000000008</v>
      </c>
      <c r="Y4276" s="4">
        <v>4.0549999999999997</v>
      </c>
      <c r="Z4276" s="4">
        <v>1.3779999999999999</v>
      </c>
      <c r="AA4276" s="4">
        <v>0.28799999999999998</v>
      </c>
    </row>
    <row r="4277" spans="1:27" s="6" customFormat="1" x14ac:dyDescent="0.3">
      <c r="A4277" s="40">
        <v>4276</v>
      </c>
      <c r="B4277" s="18" t="s">
        <v>323</v>
      </c>
      <c r="C4277" s="44" t="s">
        <v>282</v>
      </c>
      <c r="D4277" s="41">
        <v>30</v>
      </c>
      <c r="E4277" s="41">
        <v>957</v>
      </c>
      <c r="F4277" s="41">
        <v>2060</v>
      </c>
      <c r="G4277" s="4">
        <v>26.986000000000001</v>
      </c>
      <c r="H4277" s="4">
        <v>27.131</v>
      </c>
      <c r="I4277" s="4">
        <v>27.881</v>
      </c>
      <c r="J4277" s="4">
        <v>28.305</v>
      </c>
      <c r="K4277" s="4">
        <v>27.774000000000001</v>
      </c>
      <c r="L4277" s="4">
        <v>26.597999999999999</v>
      </c>
      <c r="M4277" s="4">
        <v>25.195</v>
      </c>
      <c r="N4277" s="4">
        <v>24.036000000000001</v>
      </c>
      <c r="O4277" s="4">
        <v>23.613</v>
      </c>
      <c r="P4277" s="4">
        <v>24.135000000000002</v>
      </c>
      <c r="Q4277" s="4">
        <v>24.071999999999999</v>
      </c>
      <c r="R4277" s="4">
        <v>22.858000000000001</v>
      </c>
      <c r="S4277" s="4">
        <v>21.533000000000001</v>
      </c>
      <c r="T4277" s="4">
        <v>19.745999999999999</v>
      </c>
      <c r="U4277" s="4">
        <v>15.92</v>
      </c>
      <c r="V4277" s="4">
        <v>14.176</v>
      </c>
      <c r="W4277" s="4">
        <v>11.757999999999999</v>
      </c>
      <c r="X4277" s="4">
        <v>8.64</v>
      </c>
      <c r="Y4277" s="4">
        <v>4.9359999999999999</v>
      </c>
      <c r="Z4277" s="4">
        <v>1.806</v>
      </c>
      <c r="AA4277" s="4">
        <v>0.42099999999999999</v>
      </c>
    </row>
    <row r="4278" spans="1:27" s="6" customFormat="1" x14ac:dyDescent="0.3">
      <c r="A4278" s="40">
        <v>4277</v>
      </c>
      <c r="B4278" s="18" t="s">
        <v>323</v>
      </c>
      <c r="C4278" s="44" t="s">
        <v>282</v>
      </c>
      <c r="D4278" s="41">
        <v>30</v>
      </c>
      <c r="E4278" s="41">
        <v>957</v>
      </c>
      <c r="F4278" s="41">
        <v>2065</v>
      </c>
      <c r="G4278" s="4">
        <v>26.527999999999999</v>
      </c>
      <c r="H4278" s="4">
        <v>26.571000000000002</v>
      </c>
      <c r="I4278" s="4">
        <v>26.861000000000001</v>
      </c>
      <c r="J4278" s="4">
        <v>27.064</v>
      </c>
      <c r="K4278" s="4">
        <v>26.84</v>
      </c>
      <c r="L4278" s="4">
        <v>26.353000000000002</v>
      </c>
      <c r="M4278" s="4">
        <v>25.55</v>
      </c>
      <c r="N4278" s="4">
        <v>24.417999999999999</v>
      </c>
      <c r="O4278" s="4">
        <v>23.456</v>
      </c>
      <c r="P4278" s="4">
        <v>23.154</v>
      </c>
      <c r="Q4278" s="4">
        <v>23.739000000000001</v>
      </c>
      <c r="R4278" s="4">
        <v>23.602</v>
      </c>
      <c r="S4278" s="4">
        <v>22.315999999999999</v>
      </c>
      <c r="T4278" s="4">
        <v>20.771999999999998</v>
      </c>
      <c r="U4278" s="4">
        <v>18.652999999999999</v>
      </c>
      <c r="V4278" s="4">
        <v>14.521000000000001</v>
      </c>
      <c r="W4278" s="4">
        <v>12.07</v>
      </c>
      <c r="X4278" s="4">
        <v>8.8320000000000007</v>
      </c>
      <c r="Y4278" s="4">
        <v>5.3380000000000001</v>
      </c>
      <c r="Z4278" s="4">
        <v>2.266</v>
      </c>
      <c r="AA4278" s="4">
        <v>0.58199999999999996</v>
      </c>
    </row>
    <row r="4279" spans="1:27" s="6" customFormat="1" x14ac:dyDescent="0.3">
      <c r="A4279" s="40">
        <v>4278</v>
      </c>
      <c r="B4279" s="18" t="s">
        <v>323</v>
      </c>
      <c r="C4279" s="44" t="s">
        <v>282</v>
      </c>
      <c r="D4279" s="41">
        <v>30</v>
      </c>
      <c r="E4279" s="41">
        <v>957</v>
      </c>
      <c r="F4279" s="41">
        <v>2070</v>
      </c>
      <c r="G4279" s="4">
        <v>25.835999999999999</v>
      </c>
      <c r="H4279" s="4">
        <v>26.137</v>
      </c>
      <c r="I4279" s="4">
        <v>26.317</v>
      </c>
      <c r="J4279" s="4">
        <v>26.088999999999999</v>
      </c>
      <c r="K4279" s="4">
        <v>25.683</v>
      </c>
      <c r="L4279" s="4">
        <v>25.501999999999999</v>
      </c>
      <c r="M4279" s="4">
        <v>25.37</v>
      </c>
      <c r="N4279" s="4">
        <v>24.823</v>
      </c>
      <c r="O4279" s="4">
        <v>23.881</v>
      </c>
      <c r="P4279" s="4">
        <v>23.029</v>
      </c>
      <c r="Q4279" s="4">
        <v>22.795999999999999</v>
      </c>
      <c r="R4279" s="4">
        <v>23.300999999999998</v>
      </c>
      <c r="S4279" s="4">
        <v>23.091999999999999</v>
      </c>
      <c r="T4279" s="4">
        <v>21.585999999999999</v>
      </c>
      <c r="U4279" s="4">
        <v>19.695</v>
      </c>
      <c r="V4279" s="4">
        <v>17.094999999999999</v>
      </c>
      <c r="W4279" s="4">
        <v>12.481999999999999</v>
      </c>
      <c r="X4279" s="4">
        <v>9.2040000000000006</v>
      </c>
      <c r="Y4279" s="4">
        <v>5.585</v>
      </c>
      <c r="Z4279" s="4">
        <v>2.528</v>
      </c>
      <c r="AA4279" s="4">
        <v>0.77</v>
      </c>
    </row>
    <row r="4280" spans="1:27" s="6" customFormat="1" x14ac:dyDescent="0.3">
      <c r="A4280" s="40">
        <v>4279</v>
      </c>
      <c r="B4280" s="18" t="s">
        <v>323</v>
      </c>
      <c r="C4280" s="44" t="s">
        <v>282</v>
      </c>
      <c r="D4280" s="41">
        <v>30</v>
      </c>
      <c r="E4280" s="41">
        <v>957</v>
      </c>
      <c r="F4280" s="41">
        <v>2075</v>
      </c>
      <c r="G4280" s="4">
        <v>24.771999999999998</v>
      </c>
      <c r="H4280" s="4">
        <v>25.47</v>
      </c>
      <c r="I4280" s="4">
        <v>25.898</v>
      </c>
      <c r="J4280" s="4">
        <v>25.588999999999999</v>
      </c>
      <c r="K4280" s="4">
        <v>24.792999999999999</v>
      </c>
      <c r="L4280" s="4">
        <v>24.425999999999998</v>
      </c>
      <c r="M4280" s="4">
        <v>24.582999999999998</v>
      </c>
      <c r="N4280" s="4">
        <v>24.693999999999999</v>
      </c>
      <c r="O4280" s="4">
        <v>24.312999999999999</v>
      </c>
      <c r="P4280" s="4">
        <v>23.483000000000001</v>
      </c>
      <c r="Q4280" s="4">
        <v>22.699000000000002</v>
      </c>
      <c r="R4280" s="4">
        <v>22.4</v>
      </c>
      <c r="S4280" s="4">
        <v>22.84</v>
      </c>
      <c r="T4280" s="4">
        <v>22.39</v>
      </c>
      <c r="U4280" s="4">
        <v>20.536000000000001</v>
      </c>
      <c r="V4280" s="4">
        <v>18.146000000000001</v>
      </c>
      <c r="W4280" s="4">
        <v>14.795999999999999</v>
      </c>
      <c r="X4280" s="4">
        <v>9.6549999999999994</v>
      </c>
      <c r="Y4280" s="4">
        <v>5.9390000000000001</v>
      </c>
      <c r="Z4280" s="4">
        <v>2.73</v>
      </c>
      <c r="AA4280" s="4">
        <v>0.92300000000000004</v>
      </c>
    </row>
    <row r="4281" spans="1:27" s="6" customFormat="1" x14ac:dyDescent="0.3">
      <c r="A4281" s="40">
        <v>4280</v>
      </c>
      <c r="B4281" s="18" t="s">
        <v>323</v>
      </c>
      <c r="C4281" s="44" t="s">
        <v>282</v>
      </c>
      <c r="D4281" s="41">
        <v>30</v>
      </c>
      <c r="E4281" s="41">
        <v>957</v>
      </c>
      <c r="F4281" s="41">
        <v>2080</v>
      </c>
      <c r="G4281" s="4">
        <v>23.56</v>
      </c>
      <c r="H4281" s="4">
        <v>24.43</v>
      </c>
      <c r="I4281" s="4">
        <v>25.247</v>
      </c>
      <c r="J4281" s="4">
        <v>25.218</v>
      </c>
      <c r="K4281" s="4">
        <v>24.376000000000001</v>
      </c>
      <c r="L4281" s="4">
        <v>23.617999999999999</v>
      </c>
      <c r="M4281" s="4">
        <v>23.567</v>
      </c>
      <c r="N4281" s="4">
        <v>23.946999999999999</v>
      </c>
      <c r="O4281" s="4">
        <v>24.222000000000001</v>
      </c>
      <c r="P4281" s="4">
        <v>23.948</v>
      </c>
      <c r="Q4281" s="4">
        <v>23.17</v>
      </c>
      <c r="R4281" s="4">
        <v>22.334</v>
      </c>
      <c r="S4281" s="4">
        <v>21.986000000000001</v>
      </c>
      <c r="T4281" s="4">
        <v>22.193000000000001</v>
      </c>
      <c r="U4281" s="4">
        <v>21.376000000000001</v>
      </c>
      <c r="V4281" s="4">
        <v>19.013999999999999</v>
      </c>
      <c r="W4281" s="4">
        <v>15.846</v>
      </c>
      <c r="X4281" s="4">
        <v>11.582000000000001</v>
      </c>
      <c r="Y4281" s="4">
        <v>6.3639999999999999</v>
      </c>
      <c r="Z4281" s="4">
        <v>2.9780000000000002</v>
      </c>
      <c r="AA4281" s="4">
        <v>1.05</v>
      </c>
    </row>
    <row r="4282" spans="1:27" s="6" customFormat="1" x14ac:dyDescent="0.3">
      <c r="A4282" s="40">
        <v>4281</v>
      </c>
      <c r="B4282" s="18" t="s">
        <v>323</v>
      </c>
      <c r="C4282" s="44" t="s">
        <v>282</v>
      </c>
      <c r="D4282" s="41">
        <v>30</v>
      </c>
      <c r="E4282" s="41">
        <v>957</v>
      </c>
      <c r="F4282" s="41">
        <v>2085</v>
      </c>
      <c r="G4282" s="4">
        <v>22.469000000000001</v>
      </c>
      <c r="H4282" s="4">
        <v>23.244</v>
      </c>
      <c r="I4282" s="4">
        <v>24.218</v>
      </c>
      <c r="J4282" s="4">
        <v>24.614999999999998</v>
      </c>
      <c r="K4282" s="4">
        <v>24.085000000000001</v>
      </c>
      <c r="L4282" s="4">
        <v>23.285</v>
      </c>
      <c r="M4282" s="4">
        <v>22.824999999999999</v>
      </c>
      <c r="N4282" s="4">
        <v>22.983000000000001</v>
      </c>
      <c r="O4282" s="4">
        <v>23.512</v>
      </c>
      <c r="P4282" s="4">
        <v>23.885000000000002</v>
      </c>
      <c r="Q4282" s="4">
        <v>23.655000000000001</v>
      </c>
      <c r="R4282" s="4">
        <v>22.829000000000001</v>
      </c>
      <c r="S4282" s="4">
        <v>21.952999999999999</v>
      </c>
      <c r="T4282" s="4">
        <v>21.411000000000001</v>
      </c>
      <c r="U4282" s="4">
        <v>21.260999999999999</v>
      </c>
      <c r="V4282" s="4">
        <v>19.893000000000001</v>
      </c>
      <c r="W4282" s="4">
        <v>16.728999999999999</v>
      </c>
      <c r="X4282" s="4">
        <v>12.561999999999999</v>
      </c>
      <c r="Y4282" s="4">
        <v>7.7649999999999997</v>
      </c>
      <c r="Z4282" s="4">
        <v>3.286</v>
      </c>
      <c r="AA4282" s="4">
        <v>1.1919999999999999</v>
      </c>
    </row>
    <row r="4283" spans="1:27" s="6" customFormat="1" x14ac:dyDescent="0.3">
      <c r="A4283" s="40">
        <v>4282</v>
      </c>
      <c r="B4283" s="18" t="s">
        <v>323</v>
      </c>
      <c r="C4283" s="44" t="s">
        <v>282</v>
      </c>
      <c r="D4283" s="41">
        <v>30</v>
      </c>
      <c r="E4283" s="41">
        <v>957</v>
      </c>
      <c r="F4283" s="41">
        <v>2090</v>
      </c>
      <c r="G4283" s="4">
        <v>21.652999999999999</v>
      </c>
      <c r="H4283" s="4">
        <v>22.177</v>
      </c>
      <c r="I4283" s="4">
        <v>23.050999999999998</v>
      </c>
      <c r="J4283" s="4">
        <v>23.634</v>
      </c>
      <c r="K4283" s="4">
        <v>23.562999999999999</v>
      </c>
      <c r="L4283" s="4">
        <v>23.073</v>
      </c>
      <c r="M4283" s="4">
        <v>22.547000000000001</v>
      </c>
      <c r="N4283" s="4">
        <v>22.288</v>
      </c>
      <c r="O4283" s="4">
        <v>22.582000000000001</v>
      </c>
      <c r="P4283" s="4">
        <v>23.204999999999998</v>
      </c>
      <c r="Q4283" s="4">
        <v>23.616</v>
      </c>
      <c r="R4283" s="4">
        <v>23.338000000000001</v>
      </c>
      <c r="S4283" s="4">
        <v>22.46</v>
      </c>
      <c r="T4283" s="4">
        <v>21.411999999999999</v>
      </c>
      <c r="U4283" s="4">
        <v>20.567</v>
      </c>
      <c r="V4283" s="4">
        <v>19.882999999999999</v>
      </c>
      <c r="W4283" s="4">
        <v>17.634</v>
      </c>
      <c r="X4283" s="4">
        <v>13.423999999999999</v>
      </c>
      <c r="Y4283" s="4">
        <v>8.5909999999999993</v>
      </c>
      <c r="Z4283" s="4">
        <v>4.1150000000000002</v>
      </c>
      <c r="AA4283" s="4">
        <v>1.365</v>
      </c>
    </row>
    <row r="4284" spans="1:27" s="6" customFormat="1" x14ac:dyDescent="0.3">
      <c r="A4284" s="40">
        <v>4283</v>
      </c>
      <c r="B4284" s="18" t="s">
        <v>323</v>
      </c>
      <c r="C4284" s="44" t="s">
        <v>282</v>
      </c>
      <c r="D4284" s="41">
        <v>30</v>
      </c>
      <c r="E4284" s="41">
        <v>957</v>
      </c>
      <c r="F4284" s="41">
        <v>2095</v>
      </c>
      <c r="G4284" s="4">
        <v>21.007999999999999</v>
      </c>
      <c r="H4284" s="4">
        <v>21.385999999999999</v>
      </c>
      <c r="I4284" s="4">
        <v>21.997</v>
      </c>
      <c r="J4284" s="4">
        <v>22.510999999999999</v>
      </c>
      <c r="K4284" s="4">
        <v>22.667000000000002</v>
      </c>
      <c r="L4284" s="4">
        <v>22.635000000000002</v>
      </c>
      <c r="M4284" s="4">
        <v>22.402000000000001</v>
      </c>
      <c r="N4284" s="4">
        <v>22.062000000000001</v>
      </c>
      <c r="O4284" s="4">
        <v>21.922999999999998</v>
      </c>
      <c r="P4284" s="4">
        <v>22.303000000000001</v>
      </c>
      <c r="Q4284" s="4">
        <v>22.960999999999999</v>
      </c>
      <c r="R4284" s="4">
        <v>23.326000000000001</v>
      </c>
      <c r="S4284" s="4">
        <v>22.997</v>
      </c>
      <c r="T4284" s="4">
        <v>21.954000000000001</v>
      </c>
      <c r="U4284" s="4">
        <v>20.626999999999999</v>
      </c>
      <c r="V4284" s="4">
        <v>19.321000000000002</v>
      </c>
      <c r="W4284" s="4">
        <v>17.759</v>
      </c>
      <c r="X4284" s="4">
        <v>14.329000000000001</v>
      </c>
      <c r="Y4284" s="4">
        <v>9.3529999999999998</v>
      </c>
      <c r="Z4284" s="4">
        <v>4.6900000000000004</v>
      </c>
      <c r="AA4284" s="4">
        <v>1.726</v>
      </c>
    </row>
    <row r="4285" spans="1:27" s="6" customFormat="1" x14ac:dyDescent="0.3">
      <c r="A4285" s="40">
        <v>4284</v>
      </c>
      <c r="B4285" s="18" t="s">
        <v>323</v>
      </c>
      <c r="C4285" s="44" t="s">
        <v>282</v>
      </c>
      <c r="D4285" s="41">
        <v>30</v>
      </c>
      <c r="E4285" s="41">
        <v>957</v>
      </c>
      <c r="F4285" s="41">
        <v>2100</v>
      </c>
      <c r="G4285" s="4">
        <v>20.343</v>
      </c>
      <c r="H4285" s="4">
        <v>20.762</v>
      </c>
      <c r="I4285" s="4">
        <v>21.225000000000001</v>
      </c>
      <c r="J4285" s="4">
        <v>21.507999999999999</v>
      </c>
      <c r="K4285" s="4">
        <v>21.632000000000001</v>
      </c>
      <c r="L4285" s="4">
        <v>21.821999999999999</v>
      </c>
      <c r="M4285" s="4">
        <v>22.024000000000001</v>
      </c>
      <c r="N4285" s="4">
        <v>21.96</v>
      </c>
      <c r="O4285" s="4">
        <v>21.728000000000002</v>
      </c>
      <c r="P4285" s="4">
        <v>21.675000000000001</v>
      </c>
      <c r="Q4285" s="4">
        <v>22.085999999999999</v>
      </c>
      <c r="R4285" s="4">
        <v>22.699000000000002</v>
      </c>
      <c r="S4285" s="4">
        <v>23.013999999999999</v>
      </c>
      <c r="T4285" s="4">
        <v>22.516999999999999</v>
      </c>
      <c r="U4285" s="4">
        <v>21.198</v>
      </c>
      <c r="V4285" s="4">
        <v>19.443000000000001</v>
      </c>
      <c r="W4285" s="4">
        <v>17.367999999999999</v>
      </c>
      <c r="X4285" s="4">
        <v>14.603999999999999</v>
      </c>
      <c r="Y4285" s="4">
        <v>10.186</v>
      </c>
      <c r="Z4285" s="4">
        <v>5.2480000000000002</v>
      </c>
      <c r="AA4285" s="4">
        <v>2.0910000000000002</v>
      </c>
    </row>
    <row r="4286" spans="1:27" s="6" customFormat="1" x14ac:dyDescent="0.3">
      <c r="A4286" s="40">
        <v>4285</v>
      </c>
      <c r="B4286" s="18" t="s">
        <v>323</v>
      </c>
      <c r="C4286" s="43" t="s">
        <v>283</v>
      </c>
      <c r="D4286" s="41"/>
      <c r="E4286" s="41">
        <v>258</v>
      </c>
      <c r="F4286" s="41">
        <v>2015</v>
      </c>
      <c r="G4286" s="4">
        <v>10.725</v>
      </c>
      <c r="H4286" s="4">
        <v>10.49</v>
      </c>
      <c r="I4286" s="4">
        <v>11.303000000000001</v>
      </c>
      <c r="J4286" s="4">
        <v>11.444000000000001</v>
      </c>
      <c r="K4286" s="4">
        <v>11.112</v>
      </c>
      <c r="L4286" s="4">
        <v>10.771000000000001</v>
      </c>
      <c r="M4286" s="4">
        <v>10.441000000000001</v>
      </c>
      <c r="N4286" s="4">
        <v>9.9009999999999998</v>
      </c>
      <c r="O4286" s="4">
        <v>9.7210000000000001</v>
      </c>
      <c r="P4286" s="4">
        <v>9.6229999999999993</v>
      </c>
      <c r="Q4286" s="4">
        <v>8.2370000000000001</v>
      </c>
      <c r="R4286" s="4">
        <v>6.6840000000000002</v>
      </c>
      <c r="S4286" s="4">
        <v>5.3159999999999998</v>
      </c>
      <c r="T4286" s="4">
        <v>3.66</v>
      </c>
      <c r="U4286" s="4">
        <v>2.9590000000000001</v>
      </c>
      <c r="V4286" s="4">
        <v>1.881</v>
      </c>
      <c r="W4286" s="4">
        <v>1.115</v>
      </c>
      <c r="X4286" s="4">
        <v>0.51</v>
      </c>
      <c r="Y4286" s="4">
        <v>0.18099999999999999</v>
      </c>
      <c r="Z4286" s="4">
        <v>3.1E-2</v>
      </c>
      <c r="AA4286" s="4">
        <v>6.0000000000000001E-3</v>
      </c>
    </row>
    <row r="4287" spans="1:27" s="6" customFormat="1" x14ac:dyDescent="0.3">
      <c r="A4287" s="40">
        <v>4286</v>
      </c>
      <c r="B4287" s="18" t="s">
        <v>323</v>
      </c>
      <c r="C4287" s="43" t="s">
        <v>283</v>
      </c>
      <c r="D4287" s="41"/>
      <c r="E4287" s="41">
        <v>258</v>
      </c>
      <c r="F4287" s="41">
        <v>2020</v>
      </c>
      <c r="G4287" s="4">
        <v>10.387</v>
      </c>
      <c r="H4287" s="4">
        <v>10.712999999999999</v>
      </c>
      <c r="I4287" s="4">
        <v>10.481999999999999</v>
      </c>
      <c r="J4287" s="4">
        <v>11.268000000000001</v>
      </c>
      <c r="K4287" s="4">
        <v>11.381</v>
      </c>
      <c r="L4287" s="4">
        <v>11.048</v>
      </c>
      <c r="M4287" s="4">
        <v>10.714</v>
      </c>
      <c r="N4287" s="4">
        <v>10.385</v>
      </c>
      <c r="O4287" s="4">
        <v>9.8360000000000003</v>
      </c>
      <c r="P4287" s="4">
        <v>9.6300000000000008</v>
      </c>
      <c r="Q4287" s="4">
        <v>9.48</v>
      </c>
      <c r="R4287" s="4">
        <v>8.0419999999999998</v>
      </c>
      <c r="S4287" s="4">
        <v>6.4290000000000003</v>
      </c>
      <c r="T4287" s="4">
        <v>4.984</v>
      </c>
      <c r="U4287" s="4">
        <v>3.2890000000000001</v>
      </c>
      <c r="V4287" s="4">
        <v>2.4980000000000002</v>
      </c>
      <c r="W4287" s="4">
        <v>1.4139999999999999</v>
      </c>
      <c r="X4287" s="4">
        <v>0.68799999999999994</v>
      </c>
      <c r="Y4287" s="4">
        <v>0.23499999999999999</v>
      </c>
      <c r="Z4287" s="4">
        <v>5.7000000000000002E-2</v>
      </c>
      <c r="AA4287" s="4">
        <v>7.0000000000000001E-3</v>
      </c>
    </row>
    <row r="4288" spans="1:27" s="6" customFormat="1" x14ac:dyDescent="0.3">
      <c r="A4288" s="40">
        <v>4287</v>
      </c>
      <c r="B4288" s="18" t="s">
        <v>323</v>
      </c>
      <c r="C4288" s="43" t="s">
        <v>283</v>
      </c>
      <c r="D4288" s="41"/>
      <c r="E4288" s="41">
        <v>258</v>
      </c>
      <c r="F4288" s="41">
        <v>2025</v>
      </c>
      <c r="G4288" s="4">
        <v>9.8740000000000006</v>
      </c>
      <c r="H4288" s="4">
        <v>10.313000000000001</v>
      </c>
      <c r="I4288" s="4">
        <v>10.648999999999999</v>
      </c>
      <c r="J4288" s="4">
        <v>10.195</v>
      </c>
      <c r="K4288" s="4">
        <v>10.757</v>
      </c>
      <c r="L4288" s="4">
        <v>10.895</v>
      </c>
      <c r="M4288" s="4">
        <v>10.686</v>
      </c>
      <c r="N4288" s="4">
        <v>10.452999999999999</v>
      </c>
      <c r="O4288" s="4">
        <v>10.186</v>
      </c>
      <c r="P4288" s="4">
        <v>9.6669999999999998</v>
      </c>
      <c r="Q4288" s="4">
        <v>9.44</v>
      </c>
      <c r="R4288" s="4">
        <v>9.2360000000000007</v>
      </c>
      <c r="S4288" s="4">
        <v>7.7430000000000003</v>
      </c>
      <c r="T4288" s="4">
        <v>6.0419999999999998</v>
      </c>
      <c r="U4288" s="4">
        <v>4.51</v>
      </c>
      <c r="V4288" s="4">
        <v>2.8050000000000002</v>
      </c>
      <c r="W4288" s="4">
        <v>1.921</v>
      </c>
      <c r="X4288" s="4">
        <v>0.90100000000000002</v>
      </c>
      <c r="Y4288" s="4">
        <v>0.33100000000000002</v>
      </c>
      <c r="Z4288" s="4">
        <v>7.9000000000000001E-2</v>
      </c>
      <c r="AA4288" s="4">
        <v>1.2E-2</v>
      </c>
    </row>
    <row r="4289" spans="1:27" s="6" customFormat="1" x14ac:dyDescent="0.3">
      <c r="A4289" s="40">
        <v>4288</v>
      </c>
      <c r="B4289" s="18" t="s">
        <v>323</v>
      </c>
      <c r="C4289" s="43" t="s">
        <v>283</v>
      </c>
      <c r="D4289" s="41"/>
      <c r="E4289" s="41">
        <v>258</v>
      </c>
      <c r="F4289" s="41">
        <v>2030</v>
      </c>
      <c r="G4289" s="4">
        <v>9.5920000000000005</v>
      </c>
      <c r="H4289" s="4">
        <v>9.8629999999999995</v>
      </c>
      <c r="I4289" s="4">
        <v>10.303000000000001</v>
      </c>
      <c r="J4289" s="4">
        <v>10.618</v>
      </c>
      <c r="K4289" s="4">
        <v>10.135</v>
      </c>
      <c r="L4289" s="4">
        <v>10.696</v>
      </c>
      <c r="M4289" s="4">
        <v>10.840999999999999</v>
      </c>
      <c r="N4289" s="4">
        <v>10.634</v>
      </c>
      <c r="O4289" s="4">
        <v>10.391999999999999</v>
      </c>
      <c r="P4289" s="4">
        <v>10.101000000000001</v>
      </c>
      <c r="Q4289" s="4">
        <v>9.5410000000000004</v>
      </c>
      <c r="R4289" s="4">
        <v>9.2469999999999999</v>
      </c>
      <c r="S4289" s="4">
        <v>8.9380000000000006</v>
      </c>
      <c r="T4289" s="4">
        <v>7.3339999999999996</v>
      </c>
      <c r="U4289" s="4">
        <v>5.5250000000000004</v>
      </c>
      <c r="V4289" s="4">
        <v>3.9089999999999998</v>
      </c>
      <c r="W4289" s="4">
        <v>2.1989999999999998</v>
      </c>
      <c r="X4289" s="4">
        <v>1.258</v>
      </c>
      <c r="Y4289" s="4">
        <v>0.45</v>
      </c>
      <c r="Z4289" s="4">
        <v>0.114</v>
      </c>
      <c r="AA4289" s="4">
        <v>1.7000000000000001E-2</v>
      </c>
    </row>
    <row r="4290" spans="1:27" s="6" customFormat="1" x14ac:dyDescent="0.3">
      <c r="A4290" s="40">
        <v>4289</v>
      </c>
      <c r="B4290" s="18" t="s">
        <v>323</v>
      </c>
      <c r="C4290" s="43" t="s">
        <v>283</v>
      </c>
      <c r="D4290" s="41"/>
      <c r="E4290" s="41">
        <v>258</v>
      </c>
      <c r="F4290" s="41">
        <v>2035</v>
      </c>
      <c r="G4290" s="4">
        <v>9.2899999999999991</v>
      </c>
      <c r="H4290" s="4">
        <v>9.58</v>
      </c>
      <c r="I4290" s="4">
        <v>9.8539999999999992</v>
      </c>
      <c r="J4290" s="4">
        <v>10.271000000000001</v>
      </c>
      <c r="K4290" s="4">
        <v>10.557</v>
      </c>
      <c r="L4290" s="4">
        <v>10.076000000000001</v>
      </c>
      <c r="M4290" s="4">
        <v>10.644</v>
      </c>
      <c r="N4290" s="4">
        <v>10.79</v>
      </c>
      <c r="O4290" s="4">
        <v>10.574999999999999</v>
      </c>
      <c r="P4290" s="4">
        <v>10.311</v>
      </c>
      <c r="Q4290" s="4">
        <v>9.98</v>
      </c>
      <c r="R4290" s="4">
        <v>9.3620000000000001</v>
      </c>
      <c r="S4290" s="4">
        <v>8.9740000000000002</v>
      </c>
      <c r="T4290" s="4">
        <v>8.5060000000000002</v>
      </c>
      <c r="U4290" s="4">
        <v>6.7560000000000002</v>
      </c>
      <c r="V4290" s="4">
        <v>4.8410000000000002</v>
      </c>
      <c r="W4290" s="4">
        <v>3.1150000000000002</v>
      </c>
      <c r="X4290" s="4">
        <v>1.478</v>
      </c>
      <c r="Y4290" s="4">
        <v>0.65400000000000003</v>
      </c>
      <c r="Z4290" s="4">
        <v>0.161</v>
      </c>
      <c r="AA4290" s="4">
        <v>2.5999999999999999E-2</v>
      </c>
    </row>
    <row r="4291" spans="1:27" s="6" customFormat="1" x14ac:dyDescent="0.3">
      <c r="A4291" s="40">
        <v>4290</v>
      </c>
      <c r="B4291" s="18" t="s">
        <v>323</v>
      </c>
      <c r="C4291" s="43" t="s">
        <v>283</v>
      </c>
      <c r="D4291" s="41"/>
      <c r="E4291" s="41">
        <v>258</v>
      </c>
      <c r="F4291" s="41">
        <v>2040</v>
      </c>
      <c r="G4291" s="4">
        <v>8.9979999999999993</v>
      </c>
      <c r="H4291" s="4">
        <v>9.2799999999999994</v>
      </c>
      <c r="I4291" s="4">
        <v>9.5719999999999992</v>
      </c>
      <c r="J4291" s="4">
        <v>9.8230000000000004</v>
      </c>
      <c r="K4291" s="4">
        <v>10.212999999999999</v>
      </c>
      <c r="L4291" s="4">
        <v>10.499000000000001</v>
      </c>
      <c r="M4291" s="4">
        <v>10.026</v>
      </c>
      <c r="N4291" s="4">
        <v>10.596</v>
      </c>
      <c r="O4291" s="4">
        <v>10.736000000000001</v>
      </c>
      <c r="P4291" s="4">
        <v>10.497999999999999</v>
      </c>
      <c r="Q4291" s="4">
        <v>10.194000000000001</v>
      </c>
      <c r="R4291" s="4">
        <v>9.8040000000000003</v>
      </c>
      <c r="S4291" s="4">
        <v>9.1059999999999999</v>
      </c>
      <c r="T4291" s="4">
        <v>8.5749999999999993</v>
      </c>
      <c r="U4291" s="4">
        <v>7.8840000000000003</v>
      </c>
      <c r="V4291" s="4">
        <v>5.9770000000000003</v>
      </c>
      <c r="W4291" s="4">
        <v>3.919</v>
      </c>
      <c r="X4291" s="4">
        <v>2.1440000000000001</v>
      </c>
      <c r="Y4291" s="4">
        <v>0.79300000000000004</v>
      </c>
      <c r="Z4291" s="4">
        <v>0.245</v>
      </c>
      <c r="AA4291" s="4">
        <v>3.7999999999999999E-2</v>
      </c>
    </row>
    <row r="4292" spans="1:27" s="6" customFormat="1" x14ac:dyDescent="0.3">
      <c r="A4292" s="40">
        <v>4291</v>
      </c>
      <c r="B4292" s="18" t="s">
        <v>323</v>
      </c>
      <c r="C4292" s="43" t="s">
        <v>283</v>
      </c>
      <c r="D4292" s="41"/>
      <c r="E4292" s="41">
        <v>258</v>
      </c>
      <c r="F4292" s="41">
        <v>2045</v>
      </c>
      <c r="G4292" s="4">
        <v>8.7449999999999992</v>
      </c>
      <c r="H4292" s="4">
        <v>8.9870000000000001</v>
      </c>
      <c r="I4292" s="4">
        <v>9.2710000000000008</v>
      </c>
      <c r="J4292" s="4">
        <v>9.5410000000000004</v>
      </c>
      <c r="K4292" s="4">
        <v>9.766</v>
      </c>
      <c r="L4292" s="4">
        <v>10.154999999999999</v>
      </c>
      <c r="M4292" s="4">
        <v>10.45</v>
      </c>
      <c r="N4292" s="4">
        <v>9.9809999999999999</v>
      </c>
      <c r="O4292" s="4">
        <v>10.542999999999999</v>
      </c>
      <c r="P4292" s="4">
        <v>10.661</v>
      </c>
      <c r="Q4292" s="4">
        <v>10.388</v>
      </c>
      <c r="R4292" s="4">
        <v>10.031000000000001</v>
      </c>
      <c r="S4292" s="4">
        <v>9.5549999999999997</v>
      </c>
      <c r="T4292" s="4">
        <v>8.7330000000000005</v>
      </c>
      <c r="U4292" s="4">
        <v>7.9980000000000002</v>
      </c>
      <c r="V4292" s="4">
        <v>7.04</v>
      </c>
      <c r="W4292" s="4">
        <v>4.9089999999999998</v>
      </c>
      <c r="X4292" s="4">
        <v>2.758</v>
      </c>
      <c r="Y4292" s="4">
        <v>1.1879999999999999</v>
      </c>
      <c r="Z4292" s="4">
        <v>0.309</v>
      </c>
      <c r="AA4292" s="4">
        <v>0.06</v>
      </c>
    </row>
    <row r="4293" spans="1:27" s="6" customFormat="1" x14ac:dyDescent="0.3">
      <c r="A4293" s="40">
        <v>4292</v>
      </c>
      <c r="B4293" s="18" t="s">
        <v>323</v>
      </c>
      <c r="C4293" s="43" t="s">
        <v>283</v>
      </c>
      <c r="D4293" s="41"/>
      <c r="E4293" s="41">
        <v>258</v>
      </c>
      <c r="F4293" s="41">
        <v>2050</v>
      </c>
      <c r="G4293" s="4">
        <v>8.4949999999999992</v>
      </c>
      <c r="H4293" s="4">
        <v>8.7349999999999994</v>
      </c>
      <c r="I4293" s="4">
        <v>8.9789999999999992</v>
      </c>
      <c r="J4293" s="4">
        <v>9.2390000000000008</v>
      </c>
      <c r="K4293" s="4">
        <v>9.484</v>
      </c>
      <c r="L4293" s="4">
        <v>9.7080000000000002</v>
      </c>
      <c r="M4293" s="4">
        <v>10.106999999999999</v>
      </c>
      <c r="N4293" s="4">
        <v>10.404999999999999</v>
      </c>
      <c r="O4293" s="4">
        <v>9.9339999999999993</v>
      </c>
      <c r="P4293" s="4">
        <v>10.475</v>
      </c>
      <c r="Q4293" s="4">
        <v>10.557</v>
      </c>
      <c r="R4293" s="4">
        <v>10.231999999999999</v>
      </c>
      <c r="S4293" s="4">
        <v>9.7970000000000006</v>
      </c>
      <c r="T4293" s="4">
        <v>9.1950000000000003</v>
      </c>
      <c r="U4293" s="4">
        <v>8.19</v>
      </c>
      <c r="V4293" s="4">
        <v>7.1989999999999998</v>
      </c>
      <c r="W4293" s="4">
        <v>5.8559999999999999</v>
      </c>
      <c r="X4293" s="4">
        <v>3.528</v>
      </c>
      <c r="Y4293" s="4">
        <v>1.571</v>
      </c>
      <c r="Z4293" s="4">
        <v>0.48</v>
      </c>
      <c r="AA4293" s="4">
        <v>8.1000000000000003E-2</v>
      </c>
    </row>
    <row r="4294" spans="1:27" s="6" customFormat="1" x14ac:dyDescent="0.3">
      <c r="A4294" s="40">
        <v>4293</v>
      </c>
      <c r="B4294" s="18" t="s">
        <v>323</v>
      </c>
      <c r="C4294" s="43" t="s">
        <v>283</v>
      </c>
      <c r="D4294" s="41"/>
      <c r="E4294" s="41">
        <v>258</v>
      </c>
      <c r="F4294" s="41">
        <v>2055</v>
      </c>
      <c r="G4294" s="4">
        <v>8.23</v>
      </c>
      <c r="H4294" s="4">
        <v>8.4849999999999994</v>
      </c>
      <c r="I4294" s="4">
        <v>8.7270000000000003</v>
      </c>
      <c r="J4294" s="4">
        <v>8.9489999999999998</v>
      </c>
      <c r="K4294" s="4">
        <v>9.1869999999999994</v>
      </c>
      <c r="L4294" s="4">
        <v>9.43</v>
      </c>
      <c r="M4294" s="4">
        <v>9.6649999999999991</v>
      </c>
      <c r="N4294" s="4">
        <v>10.066000000000001</v>
      </c>
      <c r="O4294" s="4">
        <v>10.36</v>
      </c>
      <c r="P4294" s="4">
        <v>9.8740000000000006</v>
      </c>
      <c r="Q4294" s="4">
        <v>10.38</v>
      </c>
      <c r="R4294" s="4">
        <v>10.41</v>
      </c>
      <c r="S4294" s="4">
        <v>10.013999999999999</v>
      </c>
      <c r="T4294" s="4">
        <v>9.4559999999999995</v>
      </c>
      <c r="U4294" s="4">
        <v>8.6660000000000004</v>
      </c>
      <c r="V4294" s="4">
        <v>7.4269999999999996</v>
      </c>
      <c r="W4294" s="4">
        <v>6.0609999999999999</v>
      </c>
      <c r="X4294" s="4">
        <v>4.2869999999999999</v>
      </c>
      <c r="Y4294" s="4">
        <v>2.0659999999999998</v>
      </c>
      <c r="Z4294" s="4">
        <v>0.65900000000000003</v>
      </c>
      <c r="AA4294" s="4">
        <v>0.127</v>
      </c>
    </row>
    <row r="4295" spans="1:27" s="6" customFormat="1" x14ac:dyDescent="0.3">
      <c r="A4295" s="40">
        <v>4294</v>
      </c>
      <c r="B4295" s="18" t="s">
        <v>323</v>
      </c>
      <c r="C4295" s="43" t="s">
        <v>283</v>
      </c>
      <c r="D4295" s="41"/>
      <c r="E4295" s="41">
        <v>258</v>
      </c>
      <c r="F4295" s="41">
        <v>2060</v>
      </c>
      <c r="G4295" s="4">
        <v>7.9569999999999999</v>
      </c>
      <c r="H4295" s="4">
        <v>8.2219999999999995</v>
      </c>
      <c r="I4295" s="4">
        <v>8.4770000000000003</v>
      </c>
      <c r="J4295" s="4">
        <v>8.6989999999999998</v>
      </c>
      <c r="K4295" s="4">
        <v>8.8989999999999991</v>
      </c>
      <c r="L4295" s="4">
        <v>9.1359999999999992</v>
      </c>
      <c r="M4295" s="4">
        <v>9.3879999999999999</v>
      </c>
      <c r="N4295" s="4">
        <v>9.6270000000000007</v>
      </c>
      <c r="O4295" s="4">
        <v>10.023999999999999</v>
      </c>
      <c r="P4295" s="4">
        <v>10.3</v>
      </c>
      <c r="Q4295" s="4">
        <v>9.7910000000000004</v>
      </c>
      <c r="R4295" s="4">
        <v>10.247</v>
      </c>
      <c r="S4295" s="4">
        <v>10.204000000000001</v>
      </c>
      <c r="T4295" s="4">
        <v>9.6920000000000002</v>
      </c>
      <c r="U4295" s="4">
        <v>8.9540000000000006</v>
      </c>
      <c r="V4295" s="4">
        <v>7.915</v>
      </c>
      <c r="W4295" s="4">
        <v>6.3220000000000001</v>
      </c>
      <c r="X4295" s="4">
        <v>4.5190000000000001</v>
      </c>
      <c r="Y4295" s="4">
        <v>2.58</v>
      </c>
      <c r="Z4295" s="4">
        <v>0.89700000000000002</v>
      </c>
      <c r="AA4295" s="4">
        <v>0.184</v>
      </c>
    </row>
    <row r="4296" spans="1:27" s="6" customFormat="1" x14ac:dyDescent="0.3">
      <c r="A4296" s="40">
        <v>4295</v>
      </c>
      <c r="B4296" s="18" t="s">
        <v>323</v>
      </c>
      <c r="C4296" s="43" t="s">
        <v>283</v>
      </c>
      <c r="D4296" s="41"/>
      <c r="E4296" s="41">
        <v>258</v>
      </c>
      <c r="F4296" s="41">
        <v>2065</v>
      </c>
      <c r="G4296" s="4">
        <v>7.7119999999999997</v>
      </c>
      <c r="H4296" s="4">
        <v>7.9489999999999998</v>
      </c>
      <c r="I4296" s="4">
        <v>8.2159999999999993</v>
      </c>
      <c r="J4296" s="4">
        <v>8.4510000000000005</v>
      </c>
      <c r="K4296" s="4">
        <v>8.6519999999999992</v>
      </c>
      <c r="L4296" s="4">
        <v>8.8510000000000009</v>
      </c>
      <c r="M4296" s="4">
        <v>9.0980000000000008</v>
      </c>
      <c r="N4296" s="4">
        <v>9.3529999999999998</v>
      </c>
      <c r="O4296" s="4">
        <v>9.5890000000000004</v>
      </c>
      <c r="P4296" s="4">
        <v>9.9700000000000006</v>
      </c>
      <c r="Q4296" s="4">
        <v>10.221</v>
      </c>
      <c r="R4296" s="4">
        <v>9.6750000000000007</v>
      </c>
      <c r="S4296" s="4">
        <v>10.06</v>
      </c>
      <c r="T4296" s="4">
        <v>9.9049999999999994</v>
      </c>
      <c r="U4296" s="4">
        <v>9.2159999999999993</v>
      </c>
      <c r="V4296" s="4">
        <v>8.2319999999999993</v>
      </c>
      <c r="W4296" s="4">
        <v>6.8109999999999999</v>
      </c>
      <c r="X4296" s="4">
        <v>4.7969999999999997</v>
      </c>
      <c r="Y4296" s="4">
        <v>2.7890000000000001</v>
      </c>
      <c r="Z4296" s="4">
        <v>1.1579999999999999</v>
      </c>
      <c r="AA4296" s="4">
        <v>0.26200000000000001</v>
      </c>
    </row>
    <row r="4297" spans="1:27" s="6" customFormat="1" x14ac:dyDescent="0.3">
      <c r="A4297" s="40">
        <v>4296</v>
      </c>
      <c r="B4297" s="18" t="s">
        <v>323</v>
      </c>
      <c r="C4297" s="43" t="s">
        <v>283</v>
      </c>
      <c r="D4297" s="41"/>
      <c r="E4297" s="41">
        <v>258</v>
      </c>
      <c r="F4297" s="41">
        <v>2070</v>
      </c>
      <c r="G4297" s="4">
        <v>7.4980000000000002</v>
      </c>
      <c r="H4297" s="4">
        <v>7.7050000000000001</v>
      </c>
      <c r="I4297" s="4">
        <v>7.9409999999999998</v>
      </c>
      <c r="J4297" s="4">
        <v>8.1859999999999999</v>
      </c>
      <c r="K4297" s="4">
        <v>8.4030000000000005</v>
      </c>
      <c r="L4297" s="4">
        <v>8.6050000000000004</v>
      </c>
      <c r="M4297" s="4">
        <v>8.8149999999999995</v>
      </c>
      <c r="N4297" s="4">
        <v>9.0670000000000002</v>
      </c>
      <c r="O4297" s="4">
        <v>9.3209999999999997</v>
      </c>
      <c r="P4297" s="4">
        <v>9.5429999999999993</v>
      </c>
      <c r="Q4297" s="4">
        <v>9.9019999999999992</v>
      </c>
      <c r="R4297" s="4">
        <v>10.11</v>
      </c>
      <c r="S4297" s="4">
        <v>9.5150000000000006</v>
      </c>
      <c r="T4297" s="4">
        <v>9.7870000000000008</v>
      </c>
      <c r="U4297" s="4">
        <v>9.452</v>
      </c>
      <c r="V4297" s="4">
        <v>8.5220000000000002</v>
      </c>
      <c r="W4297" s="4">
        <v>7.1509999999999998</v>
      </c>
      <c r="X4297" s="4">
        <v>5.2489999999999997</v>
      </c>
      <c r="Y4297" s="4">
        <v>3.032</v>
      </c>
      <c r="Z4297" s="4">
        <v>1.294</v>
      </c>
      <c r="AA4297" s="4">
        <v>0.35599999999999998</v>
      </c>
    </row>
    <row r="4298" spans="1:27" s="6" customFormat="1" x14ac:dyDescent="0.3">
      <c r="A4298" s="40">
        <v>4297</v>
      </c>
      <c r="B4298" s="18" t="s">
        <v>323</v>
      </c>
      <c r="C4298" s="43" t="s">
        <v>283</v>
      </c>
      <c r="D4298" s="41"/>
      <c r="E4298" s="41">
        <v>258</v>
      </c>
      <c r="F4298" s="41">
        <v>2075</v>
      </c>
      <c r="G4298" s="4">
        <v>7.3049999999999997</v>
      </c>
      <c r="H4298" s="4">
        <v>7.4909999999999997</v>
      </c>
      <c r="I4298" s="4">
        <v>7.6970000000000001</v>
      </c>
      <c r="J4298" s="4">
        <v>7.9109999999999996</v>
      </c>
      <c r="K4298" s="4">
        <v>8.1370000000000005</v>
      </c>
      <c r="L4298" s="4">
        <v>8.3550000000000004</v>
      </c>
      <c r="M4298" s="4">
        <v>8.5719999999999992</v>
      </c>
      <c r="N4298" s="4">
        <v>8.7889999999999997</v>
      </c>
      <c r="O4298" s="4">
        <v>9.0380000000000003</v>
      </c>
      <c r="P4298" s="4">
        <v>9.2829999999999995</v>
      </c>
      <c r="Q4298" s="4">
        <v>9.4830000000000005</v>
      </c>
      <c r="R4298" s="4">
        <v>9.8049999999999997</v>
      </c>
      <c r="S4298" s="4">
        <v>9.9589999999999996</v>
      </c>
      <c r="T4298" s="4">
        <v>9.2799999999999994</v>
      </c>
      <c r="U4298" s="4">
        <v>9.3740000000000006</v>
      </c>
      <c r="V4298" s="4">
        <v>8.7899999999999991</v>
      </c>
      <c r="W4298" s="4">
        <v>7.4710000000000001</v>
      </c>
      <c r="X4298" s="4">
        <v>5.5940000000000003</v>
      </c>
      <c r="Y4298" s="4">
        <v>3.3919999999999999</v>
      </c>
      <c r="Z4298" s="4">
        <v>1.454</v>
      </c>
      <c r="AA4298" s="4">
        <v>0.42799999999999999</v>
      </c>
    </row>
    <row r="4299" spans="1:27" s="6" customFormat="1" x14ac:dyDescent="0.3">
      <c r="A4299" s="40">
        <v>4298</v>
      </c>
      <c r="B4299" s="18" t="s">
        <v>323</v>
      </c>
      <c r="C4299" s="43" t="s">
        <v>283</v>
      </c>
      <c r="D4299" s="41"/>
      <c r="E4299" s="41">
        <v>258</v>
      </c>
      <c r="F4299" s="41">
        <v>2080</v>
      </c>
      <c r="G4299" s="4">
        <v>7.1109999999999998</v>
      </c>
      <c r="H4299" s="4">
        <v>7.298</v>
      </c>
      <c r="I4299" s="4">
        <v>7.4829999999999997</v>
      </c>
      <c r="J4299" s="4">
        <v>7.6669999999999998</v>
      </c>
      <c r="K4299" s="4">
        <v>7.8609999999999998</v>
      </c>
      <c r="L4299" s="4">
        <v>8.0909999999999993</v>
      </c>
      <c r="M4299" s="4">
        <v>8.3230000000000004</v>
      </c>
      <c r="N4299" s="4">
        <v>8.5489999999999995</v>
      </c>
      <c r="O4299" s="4">
        <v>8.7639999999999993</v>
      </c>
      <c r="P4299" s="4">
        <v>9.0079999999999991</v>
      </c>
      <c r="Q4299" s="4">
        <v>9.23</v>
      </c>
      <c r="R4299" s="4">
        <v>9.3989999999999991</v>
      </c>
      <c r="S4299" s="4">
        <v>9.6720000000000006</v>
      </c>
      <c r="T4299" s="4">
        <v>9.734</v>
      </c>
      <c r="U4299" s="4">
        <v>8.92</v>
      </c>
      <c r="V4299" s="4">
        <v>8.7639999999999993</v>
      </c>
      <c r="W4299" s="4">
        <v>7.7750000000000004</v>
      </c>
      <c r="X4299" s="4">
        <v>5.9290000000000003</v>
      </c>
      <c r="Y4299" s="4">
        <v>3.698</v>
      </c>
      <c r="Z4299" s="4">
        <v>1.679</v>
      </c>
      <c r="AA4299" s="4">
        <v>0.505</v>
      </c>
    </row>
    <row r="4300" spans="1:27" s="6" customFormat="1" x14ac:dyDescent="0.3">
      <c r="A4300" s="40">
        <v>4299</v>
      </c>
      <c r="B4300" s="18" t="s">
        <v>323</v>
      </c>
      <c r="C4300" s="43" t="s">
        <v>283</v>
      </c>
      <c r="D4300" s="41"/>
      <c r="E4300" s="41">
        <v>258</v>
      </c>
      <c r="F4300" s="41">
        <v>2085</v>
      </c>
      <c r="G4300" s="4">
        <v>6.9210000000000003</v>
      </c>
      <c r="H4300" s="4">
        <v>7.1050000000000004</v>
      </c>
      <c r="I4300" s="4">
        <v>7.2880000000000003</v>
      </c>
      <c r="J4300" s="4">
        <v>7.4530000000000003</v>
      </c>
      <c r="K4300" s="4">
        <v>7.6159999999999997</v>
      </c>
      <c r="L4300" s="4">
        <v>7.8159999999999998</v>
      </c>
      <c r="M4300" s="4">
        <v>8.0630000000000006</v>
      </c>
      <c r="N4300" s="4">
        <v>8.3030000000000008</v>
      </c>
      <c r="O4300" s="4">
        <v>8.5280000000000005</v>
      </c>
      <c r="P4300" s="4">
        <v>8.7409999999999997</v>
      </c>
      <c r="Q4300" s="4">
        <v>8.9619999999999997</v>
      </c>
      <c r="R4300" s="4">
        <v>9.157</v>
      </c>
      <c r="S4300" s="4">
        <v>9.2840000000000007</v>
      </c>
      <c r="T4300" s="4">
        <v>9.4700000000000006</v>
      </c>
      <c r="U4300" s="4">
        <v>9.3849999999999998</v>
      </c>
      <c r="V4300" s="4">
        <v>8.3780000000000001</v>
      </c>
      <c r="W4300" s="4">
        <v>7.8140000000000001</v>
      </c>
      <c r="X4300" s="4">
        <v>6.2519999999999998</v>
      </c>
      <c r="Y4300" s="4">
        <v>4.0019999999999998</v>
      </c>
      <c r="Z4300" s="4">
        <v>1.8859999999999999</v>
      </c>
      <c r="AA4300" s="4">
        <v>0.60699999999999998</v>
      </c>
    </row>
    <row r="4301" spans="1:27" s="6" customFormat="1" x14ac:dyDescent="0.3">
      <c r="A4301" s="40">
        <v>4300</v>
      </c>
      <c r="B4301" s="18" t="s">
        <v>323</v>
      </c>
      <c r="C4301" s="43" t="s">
        <v>283</v>
      </c>
      <c r="D4301" s="41"/>
      <c r="E4301" s="41">
        <v>258</v>
      </c>
      <c r="F4301" s="41">
        <v>2090</v>
      </c>
      <c r="G4301" s="4">
        <v>6.7240000000000002</v>
      </c>
      <c r="H4301" s="4">
        <v>6.915</v>
      </c>
      <c r="I4301" s="4">
        <v>7.0940000000000003</v>
      </c>
      <c r="J4301" s="4">
        <v>7.258</v>
      </c>
      <c r="K4301" s="4">
        <v>7.4009999999999998</v>
      </c>
      <c r="L4301" s="4">
        <v>7.5709999999999997</v>
      </c>
      <c r="M4301" s="4">
        <v>7.7889999999999997</v>
      </c>
      <c r="N4301" s="4">
        <v>8.0440000000000005</v>
      </c>
      <c r="O4301" s="4">
        <v>8.2850000000000001</v>
      </c>
      <c r="P4301" s="4">
        <v>8.5109999999999992</v>
      </c>
      <c r="Q4301" s="4">
        <v>8.7010000000000005</v>
      </c>
      <c r="R4301" s="4">
        <v>8.8989999999999991</v>
      </c>
      <c r="S4301" s="4">
        <v>9.0559999999999992</v>
      </c>
      <c r="T4301" s="4">
        <v>9.1080000000000005</v>
      </c>
      <c r="U4301" s="4">
        <v>9.1590000000000007</v>
      </c>
      <c r="V4301" s="4">
        <v>8.8559999999999999</v>
      </c>
      <c r="W4301" s="4">
        <v>7.5279999999999996</v>
      </c>
      <c r="X4301" s="4">
        <v>6.3650000000000002</v>
      </c>
      <c r="Y4301" s="4">
        <v>4.3040000000000003</v>
      </c>
      <c r="Z4301" s="4">
        <v>2.101</v>
      </c>
      <c r="AA4301" s="4">
        <v>0.71599999999999997</v>
      </c>
    </row>
    <row r="4302" spans="1:27" s="6" customFormat="1" x14ac:dyDescent="0.3">
      <c r="A4302" s="40">
        <v>4301</v>
      </c>
      <c r="B4302" s="18" t="s">
        <v>323</v>
      </c>
      <c r="C4302" s="43" t="s">
        <v>283</v>
      </c>
      <c r="D4302" s="41"/>
      <c r="E4302" s="41">
        <v>258</v>
      </c>
      <c r="F4302" s="41">
        <v>2095</v>
      </c>
      <c r="G4302" s="4">
        <v>6.5460000000000003</v>
      </c>
      <c r="H4302" s="4">
        <v>6.718</v>
      </c>
      <c r="I4302" s="4">
        <v>6.9029999999999996</v>
      </c>
      <c r="J4302" s="4">
        <v>7.0640000000000001</v>
      </c>
      <c r="K4302" s="4">
        <v>7.2069999999999999</v>
      </c>
      <c r="L4302" s="4">
        <v>7.359</v>
      </c>
      <c r="M4302" s="4">
        <v>7.548</v>
      </c>
      <c r="N4302" s="4">
        <v>7.7759999999999998</v>
      </c>
      <c r="O4302" s="4">
        <v>8.0289999999999999</v>
      </c>
      <c r="P4302" s="4">
        <v>8.27</v>
      </c>
      <c r="Q4302" s="4">
        <v>8.4770000000000003</v>
      </c>
      <c r="R4302" s="4">
        <v>8.6470000000000002</v>
      </c>
      <c r="S4302" s="4">
        <v>8.8119999999999994</v>
      </c>
      <c r="T4302" s="4">
        <v>8.8989999999999991</v>
      </c>
      <c r="U4302" s="4">
        <v>8.8339999999999996</v>
      </c>
      <c r="V4302" s="4">
        <v>8.6809999999999992</v>
      </c>
      <c r="W4302" s="4">
        <v>8.0150000000000006</v>
      </c>
      <c r="X4302" s="4">
        <v>6.2069999999999999</v>
      </c>
      <c r="Y4302" s="4">
        <v>4.468</v>
      </c>
      <c r="Z4302" s="4">
        <v>2.327</v>
      </c>
      <c r="AA4302" s="4">
        <v>0.83699999999999997</v>
      </c>
    </row>
    <row r="4303" spans="1:27" s="6" customFormat="1" x14ac:dyDescent="0.3">
      <c r="A4303" s="40">
        <v>4302</v>
      </c>
      <c r="B4303" s="18" t="s">
        <v>323</v>
      </c>
      <c r="C4303" s="43" t="s">
        <v>283</v>
      </c>
      <c r="D4303" s="41"/>
      <c r="E4303" s="41">
        <v>258</v>
      </c>
      <c r="F4303" s="41">
        <v>2100</v>
      </c>
      <c r="G4303" s="4">
        <v>6.375</v>
      </c>
      <c r="H4303" s="4">
        <v>6.5410000000000004</v>
      </c>
      <c r="I4303" s="4">
        <v>6.7069999999999999</v>
      </c>
      <c r="J4303" s="4">
        <v>6.875</v>
      </c>
      <c r="K4303" s="4">
        <v>7.016</v>
      </c>
      <c r="L4303" s="4">
        <v>7.1669999999999998</v>
      </c>
      <c r="M4303" s="4">
        <v>7.3360000000000003</v>
      </c>
      <c r="N4303" s="4">
        <v>7.5369999999999999</v>
      </c>
      <c r="O4303" s="4">
        <v>7.7619999999999996</v>
      </c>
      <c r="P4303" s="4">
        <v>8.02</v>
      </c>
      <c r="Q4303" s="4">
        <v>8.2409999999999997</v>
      </c>
      <c r="R4303" s="4">
        <v>8.4280000000000008</v>
      </c>
      <c r="S4303" s="4">
        <v>8.5709999999999997</v>
      </c>
      <c r="T4303" s="4">
        <v>8.6720000000000006</v>
      </c>
      <c r="U4303" s="4">
        <v>8.6539999999999999</v>
      </c>
      <c r="V4303" s="4">
        <v>8.4060000000000006</v>
      </c>
      <c r="W4303" s="4">
        <v>7.91</v>
      </c>
      <c r="X4303" s="4">
        <v>6.6840000000000002</v>
      </c>
      <c r="Y4303" s="4">
        <v>4.4390000000000001</v>
      </c>
      <c r="Z4303" s="4">
        <v>2.484</v>
      </c>
      <c r="AA4303" s="4">
        <v>0.97199999999999998</v>
      </c>
    </row>
    <row r="4304" spans="1:27" s="6" customFormat="1" x14ac:dyDescent="0.3">
      <c r="A4304" s="40">
        <v>4303</v>
      </c>
      <c r="B4304" s="18" t="s">
        <v>323</v>
      </c>
      <c r="C4304" s="43" t="s">
        <v>284</v>
      </c>
      <c r="D4304" s="41"/>
      <c r="E4304" s="41">
        <v>882</v>
      </c>
      <c r="F4304" s="41">
        <v>2015</v>
      </c>
      <c r="G4304" s="4">
        <v>11.66</v>
      </c>
      <c r="H4304" s="4">
        <v>12.147</v>
      </c>
      <c r="I4304" s="4">
        <v>11.003</v>
      </c>
      <c r="J4304" s="4">
        <v>9.7590000000000003</v>
      </c>
      <c r="K4304" s="4">
        <v>8.0090000000000003</v>
      </c>
      <c r="L4304" s="4">
        <v>5.82</v>
      </c>
      <c r="M4304" s="4">
        <v>5.2430000000000003</v>
      </c>
      <c r="N4304" s="4">
        <v>5.0369999999999999</v>
      </c>
      <c r="O4304" s="4">
        <v>4.7670000000000003</v>
      </c>
      <c r="P4304" s="4">
        <v>4.5069999999999997</v>
      </c>
      <c r="Q4304" s="4">
        <v>4.0430000000000001</v>
      </c>
      <c r="R4304" s="4">
        <v>3.3260000000000001</v>
      </c>
      <c r="S4304" s="4">
        <v>2.597</v>
      </c>
      <c r="T4304" s="4">
        <v>1.7769999999999999</v>
      </c>
      <c r="U4304" s="4">
        <v>1.571</v>
      </c>
      <c r="V4304" s="4">
        <v>1.1279999999999999</v>
      </c>
      <c r="W4304" s="4">
        <v>0.753</v>
      </c>
      <c r="X4304" s="4">
        <v>0.46100000000000002</v>
      </c>
      <c r="Y4304" s="4">
        <v>0.154</v>
      </c>
      <c r="Z4304" s="4">
        <v>3.5000000000000003E-2</v>
      </c>
      <c r="AA4304" s="4">
        <v>5.0000000000000001E-3</v>
      </c>
    </row>
    <row r="4305" spans="1:27" s="6" customFormat="1" x14ac:dyDescent="0.3">
      <c r="A4305" s="40">
        <v>4304</v>
      </c>
      <c r="B4305" s="18" t="s">
        <v>323</v>
      </c>
      <c r="C4305" s="43" t="s">
        <v>284</v>
      </c>
      <c r="D4305" s="41"/>
      <c r="E4305" s="41">
        <v>882</v>
      </c>
      <c r="F4305" s="41">
        <v>2020</v>
      </c>
      <c r="G4305" s="4">
        <v>10.861000000000001</v>
      </c>
      <c r="H4305" s="4">
        <v>11.448</v>
      </c>
      <c r="I4305" s="4">
        <v>12.013999999999999</v>
      </c>
      <c r="J4305" s="4">
        <v>10.243</v>
      </c>
      <c r="K4305" s="4">
        <v>8.56</v>
      </c>
      <c r="L4305" s="4">
        <v>6.8040000000000003</v>
      </c>
      <c r="M4305" s="4">
        <v>4.9279999999999999</v>
      </c>
      <c r="N4305" s="4">
        <v>4.6589999999999998</v>
      </c>
      <c r="O4305" s="4">
        <v>4.6319999999999997</v>
      </c>
      <c r="P4305" s="4">
        <v>4.4720000000000004</v>
      </c>
      <c r="Q4305" s="4">
        <v>4.3150000000000004</v>
      </c>
      <c r="R4305" s="4">
        <v>3.819</v>
      </c>
      <c r="S4305" s="4">
        <v>3.137</v>
      </c>
      <c r="T4305" s="4">
        <v>2.375</v>
      </c>
      <c r="U4305" s="4">
        <v>1.601</v>
      </c>
      <c r="V4305" s="4">
        <v>1.3340000000000001</v>
      </c>
      <c r="W4305" s="4">
        <v>0.86199999999999999</v>
      </c>
      <c r="X4305" s="4">
        <v>0.48199999999999998</v>
      </c>
      <c r="Y4305" s="4">
        <v>0.23200000000000001</v>
      </c>
      <c r="Z4305" s="4">
        <v>5.3999999999999999E-2</v>
      </c>
      <c r="AA4305" s="4">
        <v>8.0000000000000002E-3</v>
      </c>
    </row>
    <row r="4306" spans="1:27" s="6" customFormat="1" x14ac:dyDescent="0.3">
      <c r="A4306" s="40">
        <v>4305</v>
      </c>
      <c r="B4306" s="18" t="s">
        <v>323</v>
      </c>
      <c r="C4306" s="43" t="s">
        <v>284</v>
      </c>
      <c r="D4306" s="41"/>
      <c r="E4306" s="41">
        <v>882</v>
      </c>
      <c r="F4306" s="41">
        <v>2025</v>
      </c>
      <c r="G4306" s="4">
        <v>10.752000000000001</v>
      </c>
      <c r="H4306" s="4">
        <v>10.65</v>
      </c>
      <c r="I4306" s="4">
        <v>11.315</v>
      </c>
      <c r="J4306" s="4">
        <v>11.254</v>
      </c>
      <c r="K4306" s="4">
        <v>9.0440000000000005</v>
      </c>
      <c r="L4306" s="4">
        <v>7.3559999999999999</v>
      </c>
      <c r="M4306" s="4">
        <v>5.9139999999999997</v>
      </c>
      <c r="N4306" s="4">
        <v>4.3490000000000002</v>
      </c>
      <c r="O4306" s="4">
        <v>4.2590000000000003</v>
      </c>
      <c r="P4306" s="4">
        <v>4.343</v>
      </c>
      <c r="Q4306" s="4">
        <v>4.2859999999999996</v>
      </c>
      <c r="R4306" s="4">
        <v>4.0940000000000003</v>
      </c>
      <c r="S4306" s="4">
        <v>3.625</v>
      </c>
      <c r="T4306" s="4">
        <v>2.8980000000000001</v>
      </c>
      <c r="U4306" s="4">
        <v>2.161</v>
      </c>
      <c r="V4306" s="4">
        <v>1.381</v>
      </c>
      <c r="W4306" s="4">
        <v>1.04</v>
      </c>
      <c r="X4306" s="4">
        <v>0.57099999999999995</v>
      </c>
      <c r="Y4306" s="4">
        <v>0.253</v>
      </c>
      <c r="Z4306" s="4">
        <v>8.6999999999999994E-2</v>
      </c>
      <c r="AA4306" s="4">
        <v>1.2999999999999999E-2</v>
      </c>
    </row>
    <row r="4307" spans="1:27" s="6" customFormat="1" x14ac:dyDescent="0.3">
      <c r="A4307" s="40">
        <v>4306</v>
      </c>
      <c r="B4307" s="18" t="s">
        <v>323</v>
      </c>
      <c r="C4307" s="43" t="s">
        <v>284</v>
      </c>
      <c r="D4307" s="41"/>
      <c r="E4307" s="41">
        <v>882</v>
      </c>
      <c r="F4307" s="41">
        <v>2030</v>
      </c>
      <c r="G4307" s="4">
        <v>10.978999999999999</v>
      </c>
      <c r="H4307" s="4">
        <v>10.545</v>
      </c>
      <c r="I4307" s="4">
        <v>10.52</v>
      </c>
      <c r="J4307" s="4">
        <v>10.557</v>
      </c>
      <c r="K4307" s="4">
        <v>10.055999999999999</v>
      </c>
      <c r="L4307" s="4">
        <v>7.8419999999999996</v>
      </c>
      <c r="M4307" s="4">
        <v>6.4649999999999999</v>
      </c>
      <c r="N4307" s="4">
        <v>5.3319999999999999</v>
      </c>
      <c r="O4307" s="4">
        <v>3.9529999999999998</v>
      </c>
      <c r="P4307" s="4">
        <v>3.9769999999999999</v>
      </c>
      <c r="Q4307" s="4">
        <v>4.1630000000000003</v>
      </c>
      <c r="R4307" s="4">
        <v>4.077</v>
      </c>
      <c r="S4307" s="4">
        <v>3.9060000000000001</v>
      </c>
      <c r="T4307" s="4">
        <v>3.3780000000000001</v>
      </c>
      <c r="U4307" s="4">
        <v>2.6589999999999998</v>
      </c>
      <c r="V4307" s="4">
        <v>1.883</v>
      </c>
      <c r="W4307" s="4">
        <v>1.0960000000000001</v>
      </c>
      <c r="X4307" s="4">
        <v>0.70699999999999996</v>
      </c>
      <c r="Y4307" s="4">
        <v>0.311</v>
      </c>
      <c r="Z4307" s="4">
        <v>0.10100000000000001</v>
      </c>
      <c r="AA4307" s="4">
        <v>2.1999999999999999E-2</v>
      </c>
    </row>
    <row r="4308" spans="1:27" s="6" customFormat="1" x14ac:dyDescent="0.3">
      <c r="A4308" s="40">
        <v>4307</v>
      </c>
      <c r="B4308" s="18" t="s">
        <v>323</v>
      </c>
      <c r="C4308" s="43" t="s">
        <v>284</v>
      </c>
      <c r="D4308" s="41"/>
      <c r="E4308" s="41">
        <v>882</v>
      </c>
      <c r="F4308" s="41">
        <v>2035</v>
      </c>
      <c r="G4308" s="4">
        <v>11.433</v>
      </c>
      <c r="H4308" s="4">
        <v>10.81</v>
      </c>
      <c r="I4308" s="4">
        <v>10.44</v>
      </c>
      <c r="J4308" s="4">
        <v>9.9130000000000003</v>
      </c>
      <c r="K4308" s="4">
        <v>9.5960000000000001</v>
      </c>
      <c r="L4308" s="4">
        <v>9.0909999999999993</v>
      </c>
      <c r="M4308" s="4">
        <v>7.125</v>
      </c>
      <c r="N4308" s="4">
        <v>5.9980000000000002</v>
      </c>
      <c r="O4308" s="4">
        <v>5.01</v>
      </c>
      <c r="P4308" s="4">
        <v>3.7250000000000001</v>
      </c>
      <c r="Q4308" s="4">
        <v>3.831</v>
      </c>
      <c r="R4308" s="4">
        <v>3.9889999999999999</v>
      </c>
      <c r="S4308" s="4">
        <v>3.911</v>
      </c>
      <c r="T4308" s="4">
        <v>3.6739999999999999</v>
      </c>
      <c r="U4308" s="4">
        <v>3.1219999999999999</v>
      </c>
      <c r="V4308" s="4">
        <v>2.3410000000000002</v>
      </c>
      <c r="W4308" s="4">
        <v>1.518</v>
      </c>
      <c r="X4308" s="4">
        <v>0.76200000000000001</v>
      </c>
      <c r="Y4308" s="4">
        <v>0.4</v>
      </c>
      <c r="Z4308" s="4">
        <v>0.128</v>
      </c>
      <c r="AA4308" s="4">
        <v>2.9000000000000001E-2</v>
      </c>
    </row>
    <row r="4309" spans="1:27" s="6" customFormat="1" x14ac:dyDescent="0.3">
      <c r="A4309" s="40">
        <v>4308</v>
      </c>
      <c r="B4309" s="18" t="s">
        <v>323</v>
      </c>
      <c r="C4309" s="43" t="s">
        <v>284</v>
      </c>
      <c r="D4309" s="41"/>
      <c r="E4309" s="41">
        <v>882</v>
      </c>
      <c r="F4309" s="41">
        <v>2040</v>
      </c>
      <c r="G4309" s="4">
        <v>11.548</v>
      </c>
      <c r="H4309" s="4">
        <v>11.266</v>
      </c>
      <c r="I4309" s="4">
        <v>10.705</v>
      </c>
      <c r="J4309" s="4">
        <v>9.8330000000000002</v>
      </c>
      <c r="K4309" s="4">
        <v>8.9540000000000006</v>
      </c>
      <c r="L4309" s="4">
        <v>8.6319999999999997</v>
      </c>
      <c r="M4309" s="4">
        <v>8.3740000000000006</v>
      </c>
      <c r="N4309" s="4">
        <v>6.6580000000000004</v>
      </c>
      <c r="O4309" s="4">
        <v>5.673</v>
      </c>
      <c r="P4309" s="4">
        <v>4.7770000000000001</v>
      </c>
      <c r="Q4309" s="4">
        <v>3.5870000000000002</v>
      </c>
      <c r="R4309" s="4">
        <v>3.6680000000000001</v>
      </c>
      <c r="S4309" s="4">
        <v>3.835</v>
      </c>
      <c r="T4309" s="4">
        <v>3.6970000000000001</v>
      </c>
      <c r="U4309" s="4">
        <v>3.4140000000000001</v>
      </c>
      <c r="V4309" s="4">
        <v>2.7719999999999998</v>
      </c>
      <c r="W4309" s="4">
        <v>1.913</v>
      </c>
      <c r="X4309" s="4">
        <v>1.079</v>
      </c>
      <c r="Y4309" s="4">
        <v>0.443</v>
      </c>
      <c r="Z4309" s="4">
        <v>0.17100000000000001</v>
      </c>
      <c r="AA4309" s="4">
        <v>3.9E-2</v>
      </c>
    </row>
    <row r="4310" spans="1:27" s="6" customFormat="1" x14ac:dyDescent="0.3">
      <c r="A4310" s="40">
        <v>4309</v>
      </c>
      <c r="B4310" s="18" t="s">
        <v>323</v>
      </c>
      <c r="C4310" s="43" t="s">
        <v>284</v>
      </c>
      <c r="D4310" s="41"/>
      <c r="E4310" s="41">
        <v>882</v>
      </c>
      <c r="F4310" s="41">
        <v>2045</v>
      </c>
      <c r="G4310" s="4">
        <v>11.167999999999999</v>
      </c>
      <c r="H4310" s="4">
        <v>11.381</v>
      </c>
      <c r="I4310" s="4">
        <v>11.161</v>
      </c>
      <c r="J4310" s="4">
        <v>10.099</v>
      </c>
      <c r="K4310" s="4">
        <v>8.8740000000000006</v>
      </c>
      <c r="L4310" s="4">
        <v>7.9909999999999997</v>
      </c>
      <c r="M4310" s="4">
        <v>7.9180000000000001</v>
      </c>
      <c r="N4310" s="4">
        <v>7.9039999999999999</v>
      </c>
      <c r="O4310" s="4">
        <v>6.3330000000000002</v>
      </c>
      <c r="P4310" s="4">
        <v>5.44</v>
      </c>
      <c r="Q4310" s="4">
        <v>4.6310000000000002</v>
      </c>
      <c r="R4310" s="4">
        <v>3.4340000000000002</v>
      </c>
      <c r="S4310" s="4">
        <v>3.5310000000000001</v>
      </c>
      <c r="T4310" s="4">
        <v>3.6360000000000001</v>
      </c>
      <c r="U4310" s="4">
        <v>3.4540000000000002</v>
      </c>
      <c r="V4310" s="4">
        <v>3.06</v>
      </c>
      <c r="W4310" s="4">
        <v>2.2959999999999998</v>
      </c>
      <c r="X4310" s="4">
        <v>1.3879999999999999</v>
      </c>
      <c r="Y4310" s="4">
        <v>0.64500000000000002</v>
      </c>
      <c r="Z4310" s="4">
        <v>0.19900000000000001</v>
      </c>
      <c r="AA4310" s="4">
        <v>5.3999999999999999E-2</v>
      </c>
    </row>
    <row r="4311" spans="1:27" s="6" customFormat="1" x14ac:dyDescent="0.3">
      <c r="A4311" s="40">
        <v>4310</v>
      </c>
      <c r="B4311" s="18" t="s">
        <v>323</v>
      </c>
      <c r="C4311" s="43" t="s">
        <v>284</v>
      </c>
      <c r="D4311" s="41"/>
      <c r="E4311" s="41">
        <v>882</v>
      </c>
      <c r="F4311" s="41">
        <v>2050</v>
      </c>
      <c r="G4311" s="4">
        <v>10.513</v>
      </c>
      <c r="H4311" s="4">
        <v>11.003</v>
      </c>
      <c r="I4311" s="4">
        <v>11.278</v>
      </c>
      <c r="J4311" s="4">
        <v>10.553000000000001</v>
      </c>
      <c r="K4311" s="4">
        <v>9.14</v>
      </c>
      <c r="L4311" s="4">
        <v>7.915</v>
      </c>
      <c r="M4311" s="4">
        <v>7.28</v>
      </c>
      <c r="N4311" s="4">
        <v>7.4509999999999996</v>
      </c>
      <c r="O4311" s="4">
        <v>7.577</v>
      </c>
      <c r="P4311" s="4">
        <v>6.1</v>
      </c>
      <c r="Q4311" s="4">
        <v>5.2919999999999998</v>
      </c>
      <c r="R4311" s="4">
        <v>4.468</v>
      </c>
      <c r="S4311" s="4">
        <v>3.3079999999999998</v>
      </c>
      <c r="T4311" s="4">
        <v>3.3540000000000001</v>
      </c>
      <c r="U4311" s="4">
        <v>3.415</v>
      </c>
      <c r="V4311" s="4">
        <v>3.117</v>
      </c>
      <c r="W4311" s="4">
        <v>2.5619999999999998</v>
      </c>
      <c r="X4311" s="4">
        <v>1.694</v>
      </c>
      <c r="Y4311" s="4">
        <v>0.85099999999999998</v>
      </c>
      <c r="Z4311" s="4">
        <v>0.29799999999999999</v>
      </c>
      <c r="AA4311" s="4">
        <v>6.8000000000000005E-2</v>
      </c>
    </row>
    <row r="4312" spans="1:27" s="6" customFormat="1" x14ac:dyDescent="0.3">
      <c r="A4312" s="40">
        <v>4311</v>
      </c>
      <c r="B4312" s="18" t="s">
        <v>323</v>
      </c>
      <c r="C4312" s="43" t="s">
        <v>284</v>
      </c>
      <c r="D4312" s="41"/>
      <c r="E4312" s="41">
        <v>882</v>
      </c>
      <c r="F4312" s="41">
        <v>2055</v>
      </c>
      <c r="G4312" s="4">
        <v>9.984</v>
      </c>
      <c r="H4312" s="4">
        <v>10.358000000000001</v>
      </c>
      <c r="I4312" s="4">
        <v>10.904999999999999</v>
      </c>
      <c r="J4312" s="4">
        <v>10.702999999999999</v>
      </c>
      <c r="K4312" s="4">
        <v>9.6430000000000007</v>
      </c>
      <c r="L4312" s="4">
        <v>8.23</v>
      </c>
      <c r="M4312" s="4">
        <v>7.2380000000000004</v>
      </c>
      <c r="N4312" s="4">
        <v>6.8380000000000001</v>
      </c>
      <c r="O4312" s="4">
        <v>7.1440000000000001</v>
      </c>
      <c r="P4312" s="4">
        <v>7.3490000000000002</v>
      </c>
      <c r="Q4312" s="4">
        <v>5.9560000000000004</v>
      </c>
      <c r="R4312" s="4">
        <v>5.1310000000000002</v>
      </c>
      <c r="S4312" s="4">
        <v>4.3310000000000004</v>
      </c>
      <c r="T4312" s="4">
        <v>3.1509999999999998</v>
      </c>
      <c r="U4312" s="4">
        <v>3.1640000000000001</v>
      </c>
      <c r="V4312" s="4">
        <v>3.1030000000000002</v>
      </c>
      <c r="W4312" s="4">
        <v>2.6389999999999998</v>
      </c>
      <c r="X4312" s="4">
        <v>1.9219999999999999</v>
      </c>
      <c r="Y4312" s="4">
        <v>1.0660000000000001</v>
      </c>
      <c r="Z4312" s="4">
        <v>0.40699999999999997</v>
      </c>
      <c r="AA4312" s="4">
        <v>0.10299999999999999</v>
      </c>
    </row>
    <row r="4313" spans="1:27" s="6" customFormat="1" x14ac:dyDescent="0.3">
      <c r="A4313" s="40">
        <v>4312</v>
      </c>
      <c r="B4313" s="18" t="s">
        <v>323</v>
      </c>
      <c r="C4313" s="43" t="s">
        <v>284</v>
      </c>
      <c r="D4313" s="41"/>
      <c r="E4313" s="41">
        <v>882</v>
      </c>
      <c r="F4313" s="41">
        <v>2060</v>
      </c>
      <c r="G4313" s="4">
        <v>9.8019999999999996</v>
      </c>
      <c r="H4313" s="4">
        <v>9.8390000000000004</v>
      </c>
      <c r="I4313" s="4">
        <v>10.265000000000001</v>
      </c>
      <c r="J4313" s="4">
        <v>10.359</v>
      </c>
      <c r="K4313" s="4">
        <v>9.8420000000000005</v>
      </c>
      <c r="L4313" s="4">
        <v>8.7799999999999994</v>
      </c>
      <c r="M4313" s="4">
        <v>7.5880000000000001</v>
      </c>
      <c r="N4313" s="4">
        <v>6.8209999999999997</v>
      </c>
      <c r="O4313" s="4">
        <v>6.5490000000000004</v>
      </c>
      <c r="P4313" s="4">
        <v>6.931</v>
      </c>
      <c r="Q4313" s="4">
        <v>7.2039999999999997</v>
      </c>
      <c r="R4313" s="4">
        <v>5.7969999999999997</v>
      </c>
      <c r="S4313" s="4">
        <v>4.9909999999999997</v>
      </c>
      <c r="T4313" s="4">
        <v>4.1509999999999998</v>
      </c>
      <c r="U4313" s="4">
        <v>2.9849999999999999</v>
      </c>
      <c r="V4313" s="4">
        <v>2.8929999999999998</v>
      </c>
      <c r="W4313" s="4">
        <v>2.653</v>
      </c>
      <c r="X4313" s="4">
        <v>2.0129999999999999</v>
      </c>
      <c r="Y4313" s="4">
        <v>1.2370000000000001</v>
      </c>
      <c r="Z4313" s="4">
        <v>0.52600000000000002</v>
      </c>
      <c r="AA4313" s="4">
        <v>0.14799999999999999</v>
      </c>
    </row>
    <row r="4314" spans="1:27" s="6" customFormat="1" x14ac:dyDescent="0.3">
      <c r="A4314" s="40">
        <v>4313</v>
      </c>
      <c r="B4314" s="18" t="s">
        <v>323</v>
      </c>
      <c r="C4314" s="43" t="s">
        <v>284</v>
      </c>
      <c r="D4314" s="41"/>
      <c r="E4314" s="41">
        <v>882</v>
      </c>
      <c r="F4314" s="41">
        <v>2065</v>
      </c>
      <c r="G4314" s="4">
        <v>9.7739999999999991</v>
      </c>
      <c r="H4314" s="4">
        <v>9.6639999999999997</v>
      </c>
      <c r="I4314" s="4">
        <v>9.7509999999999994</v>
      </c>
      <c r="J4314" s="4">
        <v>9.7509999999999994</v>
      </c>
      <c r="K4314" s="4">
        <v>9.5440000000000005</v>
      </c>
      <c r="L4314" s="4">
        <v>9.0250000000000004</v>
      </c>
      <c r="M4314" s="4">
        <v>8.1739999999999995</v>
      </c>
      <c r="N4314" s="4">
        <v>7.1929999999999996</v>
      </c>
      <c r="O4314" s="4">
        <v>6.5469999999999997</v>
      </c>
      <c r="P4314" s="4">
        <v>6.351</v>
      </c>
      <c r="Q4314" s="4">
        <v>6.7969999999999997</v>
      </c>
      <c r="R4314" s="4">
        <v>7.0410000000000004</v>
      </c>
      <c r="S4314" s="4">
        <v>5.6550000000000002</v>
      </c>
      <c r="T4314" s="4">
        <v>4.806</v>
      </c>
      <c r="U4314" s="4">
        <v>3.948</v>
      </c>
      <c r="V4314" s="4">
        <v>2.746</v>
      </c>
      <c r="W4314" s="4">
        <v>2.4969999999999999</v>
      </c>
      <c r="X4314" s="4">
        <v>2.0510000000000002</v>
      </c>
      <c r="Y4314" s="4">
        <v>1.3220000000000001</v>
      </c>
      <c r="Z4314" s="4">
        <v>0.627</v>
      </c>
      <c r="AA4314" s="4">
        <v>0.20300000000000001</v>
      </c>
    </row>
    <row r="4315" spans="1:27" s="6" customFormat="1" x14ac:dyDescent="0.3">
      <c r="A4315" s="40">
        <v>4314</v>
      </c>
      <c r="B4315" s="18" t="s">
        <v>323</v>
      </c>
      <c r="C4315" s="43" t="s">
        <v>284</v>
      </c>
      <c r="D4315" s="41"/>
      <c r="E4315" s="41">
        <v>882</v>
      </c>
      <c r="F4315" s="41">
        <v>2070</v>
      </c>
      <c r="G4315" s="4">
        <v>9.6310000000000002</v>
      </c>
      <c r="H4315" s="4">
        <v>9.6460000000000008</v>
      </c>
      <c r="I4315" s="4">
        <v>9.5830000000000002</v>
      </c>
      <c r="J4315" s="4">
        <v>9.2669999999999995</v>
      </c>
      <c r="K4315" s="4">
        <v>8.984</v>
      </c>
      <c r="L4315" s="4">
        <v>8.7769999999999992</v>
      </c>
      <c r="M4315" s="4">
        <v>8.4550000000000001</v>
      </c>
      <c r="N4315" s="4">
        <v>7.8010000000000002</v>
      </c>
      <c r="O4315" s="4">
        <v>6.9370000000000003</v>
      </c>
      <c r="P4315" s="4">
        <v>6.3620000000000001</v>
      </c>
      <c r="Q4315" s="4">
        <v>6.23</v>
      </c>
      <c r="R4315" s="4">
        <v>6.65</v>
      </c>
      <c r="S4315" s="4">
        <v>6.891</v>
      </c>
      <c r="T4315" s="4">
        <v>5.4660000000000002</v>
      </c>
      <c r="U4315" s="4">
        <v>4.5860000000000003</v>
      </c>
      <c r="V4315" s="4">
        <v>3.65</v>
      </c>
      <c r="W4315" s="4">
        <v>2.3889999999999998</v>
      </c>
      <c r="X4315" s="4">
        <v>1.9570000000000001</v>
      </c>
      <c r="Y4315" s="4">
        <v>1.3740000000000001</v>
      </c>
      <c r="Z4315" s="4">
        <v>0.69199999999999995</v>
      </c>
      <c r="AA4315" s="4">
        <v>0.25900000000000001</v>
      </c>
    </row>
    <row r="4316" spans="1:27" s="6" customFormat="1" x14ac:dyDescent="0.3">
      <c r="A4316" s="40">
        <v>4315</v>
      </c>
      <c r="B4316" s="18" t="s">
        <v>323</v>
      </c>
      <c r="C4316" s="43" t="s">
        <v>284</v>
      </c>
      <c r="D4316" s="41"/>
      <c r="E4316" s="41">
        <v>882</v>
      </c>
      <c r="F4316" s="41">
        <v>2075</v>
      </c>
      <c r="G4316" s="4">
        <v>9.2140000000000004</v>
      </c>
      <c r="H4316" s="4">
        <v>9.51</v>
      </c>
      <c r="I4316" s="4">
        <v>9.5670000000000002</v>
      </c>
      <c r="J4316" s="4">
        <v>9.1289999999999996</v>
      </c>
      <c r="K4316" s="4">
        <v>8.5500000000000007</v>
      </c>
      <c r="L4316" s="4">
        <v>8.266</v>
      </c>
      <c r="M4316" s="4">
        <v>8.2439999999999998</v>
      </c>
      <c r="N4316" s="4">
        <v>8.1059999999999999</v>
      </c>
      <c r="O4316" s="4">
        <v>7.5579999999999998</v>
      </c>
      <c r="P4316" s="4">
        <v>6.7610000000000001</v>
      </c>
      <c r="Q4316" s="4">
        <v>6.2510000000000003</v>
      </c>
      <c r="R4316" s="4">
        <v>6.0979999999999999</v>
      </c>
      <c r="S4316" s="4">
        <v>6.516</v>
      </c>
      <c r="T4316" s="4">
        <v>6.6840000000000002</v>
      </c>
      <c r="U4316" s="4">
        <v>5.23</v>
      </c>
      <c r="V4316" s="4">
        <v>4.26</v>
      </c>
      <c r="W4316" s="4">
        <v>3.202</v>
      </c>
      <c r="X4316" s="4">
        <v>1.8959999999999999</v>
      </c>
      <c r="Y4316" s="4">
        <v>1.3340000000000001</v>
      </c>
      <c r="Z4316" s="4">
        <v>0.73899999999999999</v>
      </c>
      <c r="AA4316" s="4">
        <v>0.30499999999999999</v>
      </c>
    </row>
    <row r="4317" spans="1:27" s="6" customFormat="1" x14ac:dyDescent="0.3">
      <c r="A4317" s="40">
        <v>4316</v>
      </c>
      <c r="B4317" s="18" t="s">
        <v>323</v>
      </c>
      <c r="C4317" s="43" t="s">
        <v>284</v>
      </c>
      <c r="D4317" s="41"/>
      <c r="E4317" s="41">
        <v>882</v>
      </c>
      <c r="F4317" s="41">
        <v>2080</v>
      </c>
      <c r="G4317" s="4">
        <v>8.6389999999999993</v>
      </c>
      <c r="H4317" s="4">
        <v>9.1010000000000009</v>
      </c>
      <c r="I4317" s="4">
        <v>9.4380000000000006</v>
      </c>
      <c r="J4317" s="4">
        <v>9.1449999999999996</v>
      </c>
      <c r="K4317" s="4">
        <v>8.4589999999999996</v>
      </c>
      <c r="L4317" s="4">
        <v>7.8789999999999996</v>
      </c>
      <c r="M4317" s="4">
        <v>7.7670000000000003</v>
      </c>
      <c r="N4317" s="4">
        <v>7.9169999999999998</v>
      </c>
      <c r="O4317" s="4">
        <v>7.8780000000000001</v>
      </c>
      <c r="P4317" s="4">
        <v>7.3949999999999996</v>
      </c>
      <c r="Q4317" s="4">
        <v>6.6550000000000002</v>
      </c>
      <c r="R4317" s="4">
        <v>6.1269999999999998</v>
      </c>
      <c r="S4317" s="4">
        <v>5.9809999999999999</v>
      </c>
      <c r="T4317" s="4">
        <v>6.3319999999999999</v>
      </c>
      <c r="U4317" s="4">
        <v>6.4180000000000001</v>
      </c>
      <c r="V4317" s="4">
        <v>4.883</v>
      </c>
      <c r="W4317" s="4">
        <v>3.766</v>
      </c>
      <c r="X4317" s="4">
        <v>2.5750000000000002</v>
      </c>
      <c r="Y4317" s="4">
        <v>1.3180000000000001</v>
      </c>
      <c r="Z4317" s="4">
        <v>0.73699999999999999</v>
      </c>
      <c r="AA4317" s="4">
        <v>0.34599999999999997</v>
      </c>
    </row>
    <row r="4318" spans="1:27" s="6" customFormat="1" x14ac:dyDescent="0.3">
      <c r="A4318" s="40">
        <v>4317</v>
      </c>
      <c r="B4318" s="18" t="s">
        <v>323</v>
      </c>
      <c r="C4318" s="43" t="s">
        <v>284</v>
      </c>
      <c r="D4318" s="41"/>
      <c r="E4318" s="41">
        <v>882</v>
      </c>
      <c r="F4318" s="41">
        <v>2085</v>
      </c>
      <c r="G4318" s="4">
        <v>8.0890000000000004</v>
      </c>
      <c r="H4318" s="4">
        <v>8.5359999999999996</v>
      </c>
      <c r="I4318" s="4">
        <v>9.0329999999999995</v>
      </c>
      <c r="J4318" s="4">
        <v>9.0459999999999994</v>
      </c>
      <c r="K4318" s="4">
        <v>8.5229999999999997</v>
      </c>
      <c r="L4318" s="4">
        <v>7.8360000000000003</v>
      </c>
      <c r="M4318" s="4">
        <v>7.4169999999999998</v>
      </c>
      <c r="N4318" s="4">
        <v>7.4649999999999999</v>
      </c>
      <c r="O4318" s="4">
        <v>7.7069999999999999</v>
      </c>
      <c r="P4318" s="4">
        <v>7.726</v>
      </c>
      <c r="Q4318" s="4">
        <v>7.2919999999999998</v>
      </c>
      <c r="R4318" s="4">
        <v>6.5389999999999997</v>
      </c>
      <c r="S4318" s="4">
        <v>6.0190000000000001</v>
      </c>
      <c r="T4318" s="4">
        <v>5.8239999999999998</v>
      </c>
      <c r="U4318" s="4">
        <v>6.0979999999999999</v>
      </c>
      <c r="V4318" s="4">
        <v>6.016</v>
      </c>
      <c r="W4318" s="4">
        <v>4.3490000000000002</v>
      </c>
      <c r="X4318" s="4">
        <v>3.0630000000000002</v>
      </c>
      <c r="Y4318" s="4">
        <v>1.82</v>
      </c>
      <c r="Z4318" s="4">
        <v>0.745</v>
      </c>
      <c r="AA4318" s="4">
        <v>0.36899999999999999</v>
      </c>
    </row>
    <row r="4319" spans="1:27" s="6" customFormat="1" x14ac:dyDescent="0.3">
      <c r="A4319" s="40">
        <v>4318</v>
      </c>
      <c r="B4319" s="18" t="s">
        <v>323</v>
      </c>
      <c r="C4319" s="43" t="s">
        <v>284</v>
      </c>
      <c r="D4319" s="41"/>
      <c r="E4319" s="41">
        <v>882</v>
      </c>
      <c r="F4319" s="41">
        <v>2090</v>
      </c>
      <c r="G4319" s="4">
        <v>7.7210000000000001</v>
      </c>
      <c r="H4319" s="4">
        <v>7.9939999999999998</v>
      </c>
      <c r="I4319" s="4">
        <v>8.4740000000000002</v>
      </c>
      <c r="J4319" s="4">
        <v>8.6720000000000006</v>
      </c>
      <c r="K4319" s="4">
        <v>8.4710000000000001</v>
      </c>
      <c r="L4319" s="4">
        <v>7.9480000000000004</v>
      </c>
      <c r="M4319" s="4">
        <v>7.41</v>
      </c>
      <c r="N4319" s="4">
        <v>7.1390000000000002</v>
      </c>
      <c r="O4319" s="4">
        <v>7.2709999999999999</v>
      </c>
      <c r="P4319" s="4">
        <v>7.5640000000000001</v>
      </c>
      <c r="Q4319" s="4">
        <v>7.63</v>
      </c>
      <c r="R4319" s="4">
        <v>7.18</v>
      </c>
      <c r="S4319" s="4">
        <v>6.4329999999999998</v>
      </c>
      <c r="T4319" s="4">
        <v>5.8719999999999999</v>
      </c>
      <c r="U4319" s="4">
        <v>5.6210000000000004</v>
      </c>
      <c r="V4319" s="4">
        <v>5.7409999999999997</v>
      </c>
      <c r="W4319" s="4">
        <v>5.3940000000000001</v>
      </c>
      <c r="X4319" s="4">
        <v>3.5750000000000002</v>
      </c>
      <c r="Y4319" s="4">
        <v>2.2010000000000001</v>
      </c>
      <c r="Z4319" s="4">
        <v>1.054</v>
      </c>
      <c r="AA4319" s="4">
        <v>0.39100000000000001</v>
      </c>
    </row>
    <row r="4320" spans="1:27" s="6" customFormat="1" x14ac:dyDescent="0.3">
      <c r="A4320" s="40">
        <v>4319</v>
      </c>
      <c r="B4320" s="18" t="s">
        <v>323</v>
      </c>
      <c r="C4320" s="43" t="s">
        <v>284</v>
      </c>
      <c r="D4320" s="41"/>
      <c r="E4320" s="41">
        <v>882</v>
      </c>
      <c r="F4320" s="41">
        <v>2095</v>
      </c>
      <c r="G4320" s="4">
        <v>7.476</v>
      </c>
      <c r="H4320" s="4">
        <v>7.6340000000000003</v>
      </c>
      <c r="I4320" s="4">
        <v>7.9379999999999997</v>
      </c>
      <c r="J4320" s="4">
        <v>8.141</v>
      </c>
      <c r="K4320" s="4">
        <v>8.1470000000000002</v>
      </c>
      <c r="L4320" s="4">
        <v>7.944</v>
      </c>
      <c r="M4320" s="4">
        <v>7.5570000000000004</v>
      </c>
      <c r="N4320" s="4">
        <v>7.1550000000000002</v>
      </c>
      <c r="O4320" s="4">
        <v>6.9619999999999997</v>
      </c>
      <c r="P4320" s="4">
        <v>7.1420000000000003</v>
      </c>
      <c r="Q4320" s="4">
        <v>7.4779999999999998</v>
      </c>
      <c r="R4320" s="4">
        <v>7.524</v>
      </c>
      <c r="S4320" s="4">
        <v>7.0759999999999996</v>
      </c>
      <c r="T4320" s="4">
        <v>6.29</v>
      </c>
      <c r="U4320" s="4">
        <v>5.6820000000000004</v>
      </c>
      <c r="V4320" s="4">
        <v>5.3140000000000001</v>
      </c>
      <c r="W4320" s="4">
        <v>5.18</v>
      </c>
      <c r="X4320" s="4">
        <v>4.4829999999999997</v>
      </c>
      <c r="Y4320" s="4">
        <v>2.6110000000000002</v>
      </c>
      <c r="Z4320" s="4">
        <v>1.3049999999999999</v>
      </c>
      <c r="AA4320" s="4">
        <v>0.52100000000000002</v>
      </c>
    </row>
    <row r="4321" spans="1:27" s="6" customFormat="1" x14ac:dyDescent="0.3">
      <c r="A4321" s="40">
        <v>4320</v>
      </c>
      <c r="B4321" s="18" t="s">
        <v>323</v>
      </c>
      <c r="C4321" s="43" t="s">
        <v>284</v>
      </c>
      <c r="D4321" s="41"/>
      <c r="E4321" s="41">
        <v>882</v>
      </c>
      <c r="F4321" s="41">
        <v>2100</v>
      </c>
      <c r="G4321" s="4">
        <v>7.2480000000000002</v>
      </c>
      <c r="H4321" s="4">
        <v>7.3959999999999999</v>
      </c>
      <c r="I4321" s="4">
        <v>7.5839999999999996</v>
      </c>
      <c r="J4321" s="4">
        <v>7.6349999999999998</v>
      </c>
      <c r="K4321" s="4">
        <v>7.6630000000000003</v>
      </c>
      <c r="L4321" s="4">
        <v>7.6680000000000001</v>
      </c>
      <c r="M4321" s="4">
        <v>7.5890000000000004</v>
      </c>
      <c r="N4321" s="4">
        <v>7.3239999999999998</v>
      </c>
      <c r="O4321" s="4">
        <v>6.9939999999999998</v>
      </c>
      <c r="P4321" s="4">
        <v>6.8449999999999998</v>
      </c>
      <c r="Q4321" s="4">
        <v>7.0650000000000004</v>
      </c>
      <c r="R4321" s="4">
        <v>7.383</v>
      </c>
      <c r="S4321" s="4">
        <v>7.4260000000000002</v>
      </c>
      <c r="T4321" s="4">
        <v>6.9340000000000002</v>
      </c>
      <c r="U4321" s="4">
        <v>6.1029999999999998</v>
      </c>
      <c r="V4321" s="4">
        <v>5.3920000000000003</v>
      </c>
      <c r="W4321" s="4">
        <v>4.8250000000000002</v>
      </c>
      <c r="X4321" s="4">
        <v>4.3490000000000002</v>
      </c>
      <c r="Y4321" s="4">
        <v>3.327</v>
      </c>
      <c r="Z4321" s="4">
        <v>1.5860000000000001</v>
      </c>
      <c r="AA4321" s="4">
        <v>0.67700000000000005</v>
      </c>
    </row>
    <row r="4322" spans="1:27" s="6" customFormat="1" x14ac:dyDescent="0.3">
      <c r="A4322" s="40">
        <v>4321</v>
      </c>
      <c r="B4322" s="18" t="s">
        <v>323</v>
      </c>
      <c r="C4322" s="43" t="s">
        <v>285</v>
      </c>
      <c r="D4322" s="41"/>
      <c r="E4322" s="41">
        <v>776</v>
      </c>
      <c r="F4322" s="41">
        <v>2015</v>
      </c>
      <c r="G4322" s="4">
        <v>6.3049999999999997</v>
      </c>
      <c r="H4322" s="4">
        <v>6.4370000000000003</v>
      </c>
      <c r="I4322" s="4">
        <v>6.1020000000000003</v>
      </c>
      <c r="J4322" s="4">
        <v>5.4720000000000004</v>
      </c>
      <c r="K4322" s="4">
        <v>4.7229999999999999</v>
      </c>
      <c r="L4322" s="4">
        <v>3.323</v>
      </c>
      <c r="M4322" s="4">
        <v>3.2829999999999999</v>
      </c>
      <c r="N4322" s="4">
        <v>3.0550000000000002</v>
      </c>
      <c r="O4322" s="4">
        <v>2.9620000000000002</v>
      </c>
      <c r="P4322" s="4">
        <v>2.4129999999999998</v>
      </c>
      <c r="Q4322" s="4">
        <v>2.0030000000000001</v>
      </c>
      <c r="R4322" s="4">
        <v>1.968</v>
      </c>
      <c r="S4322" s="4">
        <v>1.32</v>
      </c>
      <c r="T4322" s="4">
        <v>1.0960000000000001</v>
      </c>
      <c r="U4322" s="4">
        <v>0.86099999999999999</v>
      </c>
      <c r="V4322" s="4">
        <v>0.71699999999999997</v>
      </c>
      <c r="W4322" s="4">
        <v>0.54600000000000004</v>
      </c>
      <c r="X4322" s="4">
        <v>0.314</v>
      </c>
      <c r="Y4322" s="4">
        <v>0.107</v>
      </c>
      <c r="Z4322" s="4">
        <v>2.4E-2</v>
      </c>
      <c r="AA4322" s="4">
        <v>3.0000000000000001E-3</v>
      </c>
    </row>
    <row r="4323" spans="1:27" s="6" customFormat="1" x14ac:dyDescent="0.3">
      <c r="A4323" s="40">
        <v>4322</v>
      </c>
      <c r="B4323" s="18" t="s">
        <v>323</v>
      </c>
      <c r="C4323" s="43" t="s">
        <v>285</v>
      </c>
      <c r="D4323" s="41"/>
      <c r="E4323" s="41">
        <v>776</v>
      </c>
      <c r="F4323" s="41">
        <v>2020</v>
      </c>
      <c r="G4323" s="4">
        <v>6.0060000000000002</v>
      </c>
      <c r="H4323" s="4">
        <v>6.1779999999999999</v>
      </c>
      <c r="I4323" s="4">
        <v>6.37</v>
      </c>
      <c r="J4323" s="4">
        <v>5.9219999999999997</v>
      </c>
      <c r="K4323" s="4">
        <v>5.0650000000000004</v>
      </c>
      <c r="L4323" s="4">
        <v>4.2249999999999996</v>
      </c>
      <c r="M4323" s="4">
        <v>2.91</v>
      </c>
      <c r="N4323" s="4">
        <v>2.984</v>
      </c>
      <c r="O4323" s="4">
        <v>2.8460000000000001</v>
      </c>
      <c r="P4323" s="4">
        <v>2.8069999999999999</v>
      </c>
      <c r="Q4323" s="4">
        <v>2.2919999999999998</v>
      </c>
      <c r="R4323" s="4">
        <v>1.903</v>
      </c>
      <c r="S4323" s="4">
        <v>1.86</v>
      </c>
      <c r="T4323" s="4">
        <v>1.216</v>
      </c>
      <c r="U4323" s="4">
        <v>0.96599999999999997</v>
      </c>
      <c r="V4323" s="4">
        <v>0.71299999999999997</v>
      </c>
      <c r="W4323" s="4">
        <v>0.52700000000000002</v>
      </c>
      <c r="X4323" s="4">
        <v>0.33</v>
      </c>
      <c r="Y4323" s="4">
        <v>0.14399999999999999</v>
      </c>
      <c r="Z4323" s="4">
        <v>3.4000000000000002E-2</v>
      </c>
      <c r="AA4323" s="4">
        <v>5.0000000000000001E-3</v>
      </c>
    </row>
    <row r="4324" spans="1:27" s="6" customFormat="1" x14ac:dyDescent="0.3">
      <c r="A4324" s="40">
        <v>4323</v>
      </c>
      <c r="B4324" s="18" t="s">
        <v>323</v>
      </c>
      <c r="C4324" s="43" t="s">
        <v>285</v>
      </c>
      <c r="D4324" s="41"/>
      <c r="E4324" s="41">
        <v>776</v>
      </c>
      <c r="F4324" s="41">
        <v>2025</v>
      </c>
      <c r="G4324" s="4">
        <v>6.1230000000000002</v>
      </c>
      <c r="H4324" s="4">
        <v>5.8789999999999996</v>
      </c>
      <c r="I4324" s="4">
        <v>6.1120000000000001</v>
      </c>
      <c r="J4324" s="4">
        <v>6.19</v>
      </c>
      <c r="K4324" s="4">
        <v>5.5149999999999997</v>
      </c>
      <c r="L4324" s="4">
        <v>4.5679999999999996</v>
      </c>
      <c r="M4324" s="4">
        <v>3.81</v>
      </c>
      <c r="N4324" s="4">
        <v>2.6139999999999999</v>
      </c>
      <c r="O4324" s="4">
        <v>2.7770000000000001</v>
      </c>
      <c r="P4324" s="4">
        <v>2.6960000000000002</v>
      </c>
      <c r="Q4324" s="4">
        <v>2.681</v>
      </c>
      <c r="R4324" s="4">
        <v>2.1789999999999998</v>
      </c>
      <c r="S4324" s="4">
        <v>1.798</v>
      </c>
      <c r="T4324" s="4">
        <v>1.7270000000000001</v>
      </c>
      <c r="U4324" s="4">
        <v>1.08</v>
      </c>
      <c r="V4324" s="4">
        <v>0.80500000000000005</v>
      </c>
      <c r="W4324" s="4">
        <v>0.53100000000000003</v>
      </c>
      <c r="X4324" s="4">
        <v>0.32400000000000001</v>
      </c>
      <c r="Y4324" s="4">
        <v>0.155</v>
      </c>
      <c r="Z4324" s="4">
        <v>4.7E-2</v>
      </c>
      <c r="AA4324" s="4">
        <v>7.0000000000000001E-3</v>
      </c>
    </row>
    <row r="4325" spans="1:27" s="6" customFormat="1" x14ac:dyDescent="0.3">
      <c r="A4325" s="40">
        <v>4324</v>
      </c>
      <c r="B4325" s="18" t="s">
        <v>323</v>
      </c>
      <c r="C4325" s="43" t="s">
        <v>285</v>
      </c>
      <c r="D4325" s="41"/>
      <c r="E4325" s="41">
        <v>776</v>
      </c>
      <c r="F4325" s="41">
        <v>2030</v>
      </c>
      <c r="G4325" s="4">
        <v>6.4269999999999996</v>
      </c>
      <c r="H4325" s="4">
        <v>5.9980000000000002</v>
      </c>
      <c r="I4325" s="4">
        <v>5.8140000000000001</v>
      </c>
      <c r="J4325" s="4">
        <v>5.9340000000000002</v>
      </c>
      <c r="K4325" s="4">
        <v>5.7830000000000004</v>
      </c>
      <c r="L4325" s="4">
        <v>5.0190000000000001</v>
      </c>
      <c r="M4325" s="4">
        <v>4.1520000000000001</v>
      </c>
      <c r="N4325" s="4">
        <v>3.5110000000000001</v>
      </c>
      <c r="O4325" s="4">
        <v>2.41</v>
      </c>
      <c r="P4325" s="4">
        <v>2.629</v>
      </c>
      <c r="Q4325" s="4">
        <v>2.5739999999999998</v>
      </c>
      <c r="R4325" s="4">
        <v>2.5630000000000002</v>
      </c>
      <c r="S4325" s="4">
        <v>2.0710000000000002</v>
      </c>
      <c r="T4325" s="4">
        <v>1.6779999999999999</v>
      </c>
      <c r="U4325" s="4">
        <v>1.5449999999999999</v>
      </c>
      <c r="V4325" s="4">
        <v>0.90800000000000003</v>
      </c>
      <c r="W4325" s="4">
        <v>0.60599999999999998</v>
      </c>
      <c r="X4325" s="4">
        <v>0.33300000000000002</v>
      </c>
      <c r="Y4325" s="4">
        <v>0.157</v>
      </c>
      <c r="Z4325" s="4">
        <v>5.1999999999999998E-2</v>
      </c>
      <c r="AA4325" s="4">
        <v>0.01</v>
      </c>
    </row>
    <row r="4326" spans="1:27" s="6" customFormat="1" x14ac:dyDescent="0.3">
      <c r="A4326" s="40">
        <v>4325</v>
      </c>
      <c r="B4326" s="18" t="s">
        <v>323</v>
      </c>
      <c r="C4326" s="43" t="s">
        <v>285</v>
      </c>
      <c r="D4326" s="41"/>
      <c r="E4326" s="41">
        <v>776</v>
      </c>
      <c r="F4326" s="41">
        <v>2035</v>
      </c>
      <c r="G4326" s="4">
        <v>6.6559999999999997</v>
      </c>
      <c r="H4326" s="4">
        <v>6.3029999999999999</v>
      </c>
      <c r="I4326" s="4">
        <v>5.9320000000000004</v>
      </c>
      <c r="J4326" s="4">
        <v>5.6369999999999996</v>
      </c>
      <c r="K4326" s="4">
        <v>5.5289999999999999</v>
      </c>
      <c r="L4326" s="4">
        <v>5.2869999999999999</v>
      </c>
      <c r="M4326" s="4">
        <v>4.6029999999999998</v>
      </c>
      <c r="N4326" s="4">
        <v>3.8530000000000002</v>
      </c>
      <c r="O4326" s="4">
        <v>3.3039999999999998</v>
      </c>
      <c r="P4326" s="4">
        <v>2.2679999999999998</v>
      </c>
      <c r="Q4326" s="4">
        <v>2.512</v>
      </c>
      <c r="R4326" s="4">
        <v>2.4630000000000001</v>
      </c>
      <c r="S4326" s="4">
        <v>2.4449999999999998</v>
      </c>
      <c r="T4326" s="4">
        <v>1.9410000000000001</v>
      </c>
      <c r="U4326" s="4">
        <v>1.51</v>
      </c>
      <c r="V4326" s="4">
        <v>1.31</v>
      </c>
      <c r="W4326" s="4">
        <v>0.69199999999999995</v>
      </c>
      <c r="X4326" s="4">
        <v>0.38600000000000001</v>
      </c>
      <c r="Y4326" s="4">
        <v>0.16600000000000001</v>
      </c>
      <c r="Z4326" s="4">
        <v>5.6000000000000001E-2</v>
      </c>
      <c r="AA4326" s="4">
        <v>1.2E-2</v>
      </c>
    </row>
    <row r="4327" spans="1:27" s="6" customFormat="1" x14ac:dyDescent="0.3">
      <c r="A4327" s="40">
        <v>4326</v>
      </c>
      <c r="B4327" s="18" t="s">
        <v>323</v>
      </c>
      <c r="C4327" s="43" t="s">
        <v>285</v>
      </c>
      <c r="D4327" s="41"/>
      <c r="E4327" s="41">
        <v>776</v>
      </c>
      <c r="F4327" s="41">
        <v>2040</v>
      </c>
      <c r="G4327" s="4">
        <v>6.6539999999999999</v>
      </c>
      <c r="H4327" s="4">
        <v>6.5309999999999997</v>
      </c>
      <c r="I4327" s="4">
        <v>6.2380000000000004</v>
      </c>
      <c r="J4327" s="4">
        <v>5.7569999999999997</v>
      </c>
      <c r="K4327" s="4">
        <v>5.2320000000000002</v>
      </c>
      <c r="L4327" s="4">
        <v>5.0350000000000001</v>
      </c>
      <c r="M4327" s="4">
        <v>4.8710000000000004</v>
      </c>
      <c r="N4327" s="4">
        <v>4.3019999999999996</v>
      </c>
      <c r="O4327" s="4">
        <v>3.645</v>
      </c>
      <c r="P4327" s="4">
        <v>3.1539999999999999</v>
      </c>
      <c r="Q4327" s="4">
        <v>2.16</v>
      </c>
      <c r="R4327" s="4">
        <v>2.4060000000000001</v>
      </c>
      <c r="S4327" s="4">
        <v>2.355</v>
      </c>
      <c r="T4327" s="4">
        <v>2.3010000000000002</v>
      </c>
      <c r="U4327" s="4">
        <v>1.758</v>
      </c>
      <c r="V4327" s="4">
        <v>1.292</v>
      </c>
      <c r="W4327" s="4">
        <v>1.012</v>
      </c>
      <c r="X4327" s="4">
        <v>0.45100000000000001</v>
      </c>
      <c r="Y4327" s="4">
        <v>0.19900000000000001</v>
      </c>
      <c r="Z4327" s="4">
        <v>5.8999999999999997E-2</v>
      </c>
      <c r="AA4327" s="4">
        <v>1.4E-2</v>
      </c>
    </row>
    <row r="4328" spans="1:27" s="6" customFormat="1" x14ac:dyDescent="0.3">
      <c r="A4328" s="40">
        <v>4327</v>
      </c>
      <c r="B4328" s="18" t="s">
        <v>323</v>
      </c>
      <c r="C4328" s="43" t="s">
        <v>285</v>
      </c>
      <c r="D4328" s="41"/>
      <c r="E4328" s="41">
        <v>776</v>
      </c>
      <c r="F4328" s="41">
        <v>2045</v>
      </c>
      <c r="G4328" s="4">
        <v>6.3890000000000002</v>
      </c>
      <c r="H4328" s="4">
        <v>6.5279999999999996</v>
      </c>
      <c r="I4328" s="4">
        <v>6.4649999999999999</v>
      </c>
      <c r="J4328" s="4">
        <v>6.06</v>
      </c>
      <c r="K4328" s="4">
        <v>5.3529999999999998</v>
      </c>
      <c r="L4328" s="4">
        <v>4.7380000000000004</v>
      </c>
      <c r="M4328" s="4">
        <v>4.62</v>
      </c>
      <c r="N4328" s="4">
        <v>4.5720000000000001</v>
      </c>
      <c r="O4328" s="4">
        <v>4.093</v>
      </c>
      <c r="P4328" s="4">
        <v>3.4950000000000001</v>
      </c>
      <c r="Q4328" s="4">
        <v>3.036</v>
      </c>
      <c r="R4328" s="4">
        <v>2.0630000000000002</v>
      </c>
      <c r="S4328" s="4">
        <v>2.3050000000000002</v>
      </c>
      <c r="T4328" s="4">
        <v>2.2250000000000001</v>
      </c>
      <c r="U4328" s="4">
        <v>2.0950000000000002</v>
      </c>
      <c r="V4328" s="4">
        <v>1.516</v>
      </c>
      <c r="W4328" s="4">
        <v>1.0089999999999999</v>
      </c>
      <c r="X4328" s="4">
        <v>0.67</v>
      </c>
      <c r="Y4328" s="4">
        <v>0.23799999999999999</v>
      </c>
      <c r="Z4328" s="4">
        <v>7.5999999999999998E-2</v>
      </c>
      <c r="AA4328" s="4">
        <v>1.6E-2</v>
      </c>
    </row>
    <row r="4329" spans="1:27" s="6" customFormat="1" x14ac:dyDescent="0.3">
      <c r="A4329" s="40">
        <v>4328</v>
      </c>
      <c r="B4329" s="18" t="s">
        <v>323</v>
      </c>
      <c r="C4329" s="43" t="s">
        <v>285</v>
      </c>
      <c r="D4329" s="41"/>
      <c r="E4329" s="41">
        <v>776</v>
      </c>
      <c r="F4329" s="41">
        <v>2050</v>
      </c>
      <c r="G4329" s="4">
        <v>6.0540000000000003</v>
      </c>
      <c r="H4329" s="4">
        <v>6.2690000000000001</v>
      </c>
      <c r="I4329" s="4">
        <v>6.4630000000000001</v>
      </c>
      <c r="J4329" s="4">
        <v>6.2889999999999997</v>
      </c>
      <c r="K4329" s="4">
        <v>5.6580000000000004</v>
      </c>
      <c r="L4329" s="4">
        <v>4.8579999999999997</v>
      </c>
      <c r="M4329" s="4">
        <v>4.3250000000000002</v>
      </c>
      <c r="N4329" s="4">
        <v>4.3209999999999997</v>
      </c>
      <c r="O4329" s="4">
        <v>4.3609999999999998</v>
      </c>
      <c r="P4329" s="4">
        <v>3.9420000000000002</v>
      </c>
      <c r="Q4329" s="4">
        <v>3.3730000000000002</v>
      </c>
      <c r="R4329" s="4">
        <v>2.9239999999999999</v>
      </c>
      <c r="S4329" s="4">
        <v>1.978</v>
      </c>
      <c r="T4329" s="4">
        <v>2.1850000000000001</v>
      </c>
      <c r="U4329" s="4">
        <v>2.0350000000000001</v>
      </c>
      <c r="V4329" s="4">
        <v>1.82</v>
      </c>
      <c r="W4329" s="4">
        <v>1.198</v>
      </c>
      <c r="X4329" s="4">
        <v>0.68</v>
      </c>
      <c r="Y4329" s="4">
        <v>0.36199999999999999</v>
      </c>
      <c r="Z4329" s="4">
        <v>9.1999999999999998E-2</v>
      </c>
      <c r="AA4329" s="4">
        <v>0.02</v>
      </c>
    </row>
    <row r="4330" spans="1:27" s="6" customFormat="1" x14ac:dyDescent="0.3">
      <c r="A4330" s="40">
        <v>4329</v>
      </c>
      <c r="B4330" s="18" t="s">
        <v>323</v>
      </c>
      <c r="C4330" s="43" t="s">
        <v>285</v>
      </c>
      <c r="D4330" s="41"/>
      <c r="E4330" s="41">
        <v>776</v>
      </c>
      <c r="F4330" s="41">
        <v>2055</v>
      </c>
      <c r="G4330" s="4">
        <v>5.87</v>
      </c>
      <c r="H4330" s="4">
        <v>5.9379999999999997</v>
      </c>
      <c r="I4330" s="4">
        <v>6.2060000000000004</v>
      </c>
      <c r="J4330" s="4">
        <v>6.2969999999999997</v>
      </c>
      <c r="K4330" s="4">
        <v>5.9059999999999997</v>
      </c>
      <c r="L4330" s="4">
        <v>5.1870000000000003</v>
      </c>
      <c r="M4330" s="4">
        <v>4.4649999999999999</v>
      </c>
      <c r="N4330" s="4">
        <v>4.0430000000000001</v>
      </c>
      <c r="O4330" s="4">
        <v>4.1230000000000002</v>
      </c>
      <c r="P4330" s="4">
        <v>4.2149999999999999</v>
      </c>
      <c r="Q4330" s="4">
        <v>3.8210000000000002</v>
      </c>
      <c r="R4330" s="4">
        <v>3.2629999999999999</v>
      </c>
      <c r="S4330" s="4">
        <v>2.82</v>
      </c>
      <c r="T4330" s="4">
        <v>1.8819999999999999</v>
      </c>
      <c r="U4330" s="4">
        <v>2.0089999999999999</v>
      </c>
      <c r="V4330" s="4">
        <v>1.7809999999999999</v>
      </c>
      <c r="W4330" s="4">
        <v>1.4530000000000001</v>
      </c>
      <c r="X4330" s="4">
        <v>0.82099999999999995</v>
      </c>
      <c r="Y4330" s="4">
        <v>0.377</v>
      </c>
      <c r="Z4330" s="4">
        <v>0.14399999999999999</v>
      </c>
      <c r="AA4330" s="4">
        <v>2.5999999999999999E-2</v>
      </c>
    </row>
    <row r="4331" spans="1:27" s="6" customFormat="1" x14ac:dyDescent="0.3">
      <c r="A4331" s="40">
        <v>4330</v>
      </c>
      <c r="B4331" s="18" t="s">
        <v>323</v>
      </c>
      <c r="C4331" s="43" t="s">
        <v>285</v>
      </c>
      <c r="D4331" s="41"/>
      <c r="E4331" s="41">
        <v>776</v>
      </c>
      <c r="F4331" s="41">
        <v>2060</v>
      </c>
      <c r="G4331" s="4">
        <v>5.8840000000000003</v>
      </c>
      <c r="H4331" s="4">
        <v>5.7610000000000001</v>
      </c>
      <c r="I4331" s="4">
        <v>5.8819999999999997</v>
      </c>
      <c r="J4331" s="4">
        <v>6.0490000000000004</v>
      </c>
      <c r="K4331" s="4">
        <v>5.9320000000000004</v>
      </c>
      <c r="L4331" s="4">
        <v>5.4610000000000003</v>
      </c>
      <c r="M4331" s="4">
        <v>4.8150000000000004</v>
      </c>
      <c r="N4331" s="4">
        <v>4.1980000000000004</v>
      </c>
      <c r="O4331" s="4">
        <v>3.859</v>
      </c>
      <c r="P4331" s="4">
        <v>3.9870000000000001</v>
      </c>
      <c r="Q4331" s="4">
        <v>4.0990000000000002</v>
      </c>
      <c r="R4331" s="4">
        <v>3.71</v>
      </c>
      <c r="S4331" s="4">
        <v>3.1549999999999998</v>
      </c>
      <c r="T4331" s="4">
        <v>2.69</v>
      </c>
      <c r="U4331" s="4">
        <v>1.7390000000000001</v>
      </c>
      <c r="V4331" s="4">
        <v>1.77</v>
      </c>
      <c r="W4331" s="4">
        <v>1.4359999999999999</v>
      </c>
      <c r="X4331" s="4">
        <v>1.0129999999999999</v>
      </c>
      <c r="Y4331" s="4">
        <v>0.46400000000000002</v>
      </c>
      <c r="Z4331" s="4">
        <v>0.156</v>
      </c>
      <c r="AA4331" s="4">
        <v>4.1000000000000002E-2</v>
      </c>
    </row>
    <row r="4332" spans="1:27" s="6" customFormat="1" x14ac:dyDescent="0.3">
      <c r="A4332" s="40">
        <v>4331</v>
      </c>
      <c r="B4332" s="18" t="s">
        <v>323</v>
      </c>
      <c r="C4332" s="43" t="s">
        <v>285</v>
      </c>
      <c r="D4332" s="41"/>
      <c r="E4332" s="41">
        <v>776</v>
      </c>
      <c r="F4332" s="41">
        <v>2065</v>
      </c>
      <c r="G4332" s="4">
        <v>5.9210000000000003</v>
      </c>
      <c r="H4332" s="4">
        <v>5.7830000000000004</v>
      </c>
      <c r="I4332" s="4">
        <v>5.7060000000000004</v>
      </c>
      <c r="J4332" s="4">
        <v>5.7309999999999999</v>
      </c>
      <c r="K4332" s="4">
        <v>5.7060000000000004</v>
      </c>
      <c r="L4332" s="4">
        <v>5.5119999999999996</v>
      </c>
      <c r="M4332" s="4">
        <v>5.1070000000000002</v>
      </c>
      <c r="N4332" s="4">
        <v>4.5609999999999999</v>
      </c>
      <c r="O4332" s="4">
        <v>4.0220000000000002</v>
      </c>
      <c r="P4332" s="4">
        <v>3.7320000000000002</v>
      </c>
      <c r="Q4332" s="4">
        <v>3.879</v>
      </c>
      <c r="R4332" s="4">
        <v>3.99</v>
      </c>
      <c r="S4332" s="4">
        <v>3.5950000000000002</v>
      </c>
      <c r="T4332" s="4">
        <v>3.016</v>
      </c>
      <c r="U4332" s="4">
        <v>2.496</v>
      </c>
      <c r="V4332" s="4">
        <v>1.54</v>
      </c>
      <c r="W4332" s="4">
        <v>1.4430000000000001</v>
      </c>
      <c r="X4332" s="4">
        <v>1.0169999999999999</v>
      </c>
      <c r="Y4332" s="4">
        <v>0.58599999999999997</v>
      </c>
      <c r="Z4332" s="4">
        <v>0.19700000000000001</v>
      </c>
      <c r="AA4332" s="4">
        <v>4.8000000000000001E-2</v>
      </c>
    </row>
    <row r="4333" spans="1:27" s="6" customFormat="1" x14ac:dyDescent="0.3">
      <c r="A4333" s="40">
        <v>4332</v>
      </c>
      <c r="B4333" s="18" t="s">
        <v>323</v>
      </c>
      <c r="C4333" s="43" t="s">
        <v>285</v>
      </c>
      <c r="D4333" s="41"/>
      <c r="E4333" s="41">
        <v>776</v>
      </c>
      <c r="F4333" s="41">
        <v>2070</v>
      </c>
      <c r="G4333" s="4">
        <v>5.82</v>
      </c>
      <c r="H4333" s="4">
        <v>5.8230000000000004</v>
      </c>
      <c r="I4333" s="4">
        <v>5.73</v>
      </c>
      <c r="J4333" s="4">
        <v>5.5650000000000004</v>
      </c>
      <c r="K4333" s="4">
        <v>5.4080000000000004</v>
      </c>
      <c r="L4333" s="4">
        <v>5.3109999999999999</v>
      </c>
      <c r="M4333" s="4">
        <v>5.18</v>
      </c>
      <c r="N4333" s="4">
        <v>4.8680000000000003</v>
      </c>
      <c r="O4333" s="4">
        <v>4.3949999999999996</v>
      </c>
      <c r="P4333" s="4">
        <v>3.9009999999999998</v>
      </c>
      <c r="Q4333" s="4">
        <v>3.6339999999999999</v>
      </c>
      <c r="R4333" s="4">
        <v>3.78</v>
      </c>
      <c r="S4333" s="4">
        <v>3.875</v>
      </c>
      <c r="T4333" s="4">
        <v>3.4489999999999998</v>
      </c>
      <c r="U4333" s="4">
        <v>2.8119999999999998</v>
      </c>
      <c r="V4333" s="4">
        <v>2.226</v>
      </c>
      <c r="W4333" s="4">
        <v>1.268</v>
      </c>
      <c r="X4333" s="4">
        <v>1.0369999999999999</v>
      </c>
      <c r="Y4333" s="4">
        <v>0.59899999999999998</v>
      </c>
      <c r="Z4333" s="4">
        <v>0.25700000000000001</v>
      </c>
      <c r="AA4333" s="4">
        <v>6.2E-2</v>
      </c>
    </row>
    <row r="4334" spans="1:27" s="6" customFormat="1" x14ac:dyDescent="0.3">
      <c r="A4334" s="40">
        <v>4333</v>
      </c>
      <c r="B4334" s="18" t="s">
        <v>323</v>
      </c>
      <c r="C4334" s="43" t="s">
        <v>285</v>
      </c>
      <c r="D4334" s="41"/>
      <c r="E4334" s="41">
        <v>776</v>
      </c>
      <c r="F4334" s="41">
        <v>2075</v>
      </c>
      <c r="G4334" s="4">
        <v>5.56</v>
      </c>
      <c r="H4334" s="4">
        <v>5.73</v>
      </c>
      <c r="I4334" s="4">
        <v>5.7750000000000004</v>
      </c>
      <c r="J4334" s="4">
        <v>5.5970000000000004</v>
      </c>
      <c r="K4334" s="4">
        <v>5.2619999999999996</v>
      </c>
      <c r="L4334" s="4">
        <v>5.0389999999999997</v>
      </c>
      <c r="M4334" s="4">
        <v>4.9989999999999997</v>
      </c>
      <c r="N4334" s="4">
        <v>4.9569999999999999</v>
      </c>
      <c r="O4334" s="4">
        <v>4.7119999999999997</v>
      </c>
      <c r="P4334" s="4">
        <v>4.28</v>
      </c>
      <c r="Q4334" s="4">
        <v>3.8079999999999998</v>
      </c>
      <c r="R4334" s="4">
        <v>3.5449999999999999</v>
      </c>
      <c r="S4334" s="4">
        <v>3.6779999999999999</v>
      </c>
      <c r="T4334" s="4">
        <v>3.7269999999999999</v>
      </c>
      <c r="U4334" s="4">
        <v>3.2269999999999999</v>
      </c>
      <c r="V4334" s="4">
        <v>2.5249999999999999</v>
      </c>
      <c r="W4334" s="4">
        <v>1.849</v>
      </c>
      <c r="X4334" s="4">
        <v>0.92400000000000004</v>
      </c>
      <c r="Y4334" s="4">
        <v>0.625</v>
      </c>
      <c r="Z4334" s="4">
        <v>0.27100000000000002</v>
      </c>
      <c r="AA4334" s="4">
        <v>8.4000000000000005E-2</v>
      </c>
    </row>
    <row r="4335" spans="1:27" s="6" customFormat="1" x14ac:dyDescent="0.3">
      <c r="A4335" s="40">
        <v>4334</v>
      </c>
      <c r="B4335" s="18" t="s">
        <v>323</v>
      </c>
      <c r="C4335" s="43" t="s">
        <v>285</v>
      </c>
      <c r="D4335" s="41"/>
      <c r="E4335" s="41">
        <v>776</v>
      </c>
      <c r="F4335" s="41">
        <v>2080</v>
      </c>
      <c r="G4335" s="4">
        <v>5.2439999999999998</v>
      </c>
      <c r="H4335" s="4">
        <v>5.4749999999999996</v>
      </c>
      <c r="I4335" s="4">
        <v>5.6849999999999996</v>
      </c>
      <c r="J4335" s="4">
        <v>5.6509999999999998</v>
      </c>
      <c r="K4335" s="4">
        <v>5.3159999999999998</v>
      </c>
      <c r="L4335" s="4">
        <v>4.9189999999999996</v>
      </c>
      <c r="M4335" s="4">
        <v>4.7489999999999997</v>
      </c>
      <c r="N4335" s="4">
        <v>4.7889999999999997</v>
      </c>
      <c r="O4335" s="4">
        <v>4.8090000000000002</v>
      </c>
      <c r="P4335" s="4">
        <v>4.6029999999999998</v>
      </c>
      <c r="Q4335" s="4">
        <v>4.1879999999999997</v>
      </c>
      <c r="R4335" s="4">
        <v>3.722</v>
      </c>
      <c r="S4335" s="4">
        <v>3.4550000000000001</v>
      </c>
      <c r="T4335" s="4">
        <v>3.5449999999999999</v>
      </c>
      <c r="U4335" s="4">
        <v>3.5</v>
      </c>
      <c r="V4335" s="4">
        <v>2.9140000000000001</v>
      </c>
      <c r="W4335" s="4">
        <v>2.1179999999999999</v>
      </c>
      <c r="X4335" s="4">
        <v>1.3680000000000001</v>
      </c>
      <c r="Y4335" s="4">
        <v>0.56799999999999995</v>
      </c>
      <c r="Z4335" s="4">
        <v>0.28999999999999998</v>
      </c>
      <c r="AA4335" s="4">
        <v>9.6000000000000002E-2</v>
      </c>
    </row>
    <row r="4336" spans="1:27" s="6" customFormat="1" x14ac:dyDescent="0.3">
      <c r="A4336" s="40">
        <v>4335</v>
      </c>
      <c r="B4336" s="18" t="s">
        <v>323</v>
      </c>
      <c r="C4336" s="43" t="s">
        <v>285</v>
      </c>
      <c r="D4336" s="41"/>
      <c r="E4336" s="41">
        <v>776</v>
      </c>
      <c r="F4336" s="41">
        <v>2085</v>
      </c>
      <c r="G4336" s="4">
        <v>4.9939999999999998</v>
      </c>
      <c r="H4336" s="4">
        <v>5.1669999999999998</v>
      </c>
      <c r="I4336" s="4">
        <v>5.4320000000000004</v>
      </c>
      <c r="J4336" s="4">
        <v>5.569</v>
      </c>
      <c r="K4336" s="4">
        <v>5.39</v>
      </c>
      <c r="L4336" s="4">
        <v>4.9950000000000001</v>
      </c>
      <c r="M4336" s="4">
        <v>4.6500000000000004</v>
      </c>
      <c r="N4336" s="4">
        <v>4.5549999999999997</v>
      </c>
      <c r="O4336" s="4">
        <v>4.6529999999999996</v>
      </c>
      <c r="P4336" s="4">
        <v>4.7069999999999999</v>
      </c>
      <c r="Q4336" s="4">
        <v>4.516</v>
      </c>
      <c r="R4336" s="4">
        <v>4.1029999999999998</v>
      </c>
      <c r="S4336" s="4">
        <v>3.6349999999999998</v>
      </c>
      <c r="T4336" s="4">
        <v>3.3370000000000002</v>
      </c>
      <c r="U4336" s="4">
        <v>3.3410000000000002</v>
      </c>
      <c r="V4336" s="4">
        <v>3.1779999999999999</v>
      </c>
      <c r="W4336" s="4">
        <v>2.4649999999999999</v>
      </c>
      <c r="X4336" s="4">
        <v>1.5860000000000001</v>
      </c>
      <c r="Y4336" s="4">
        <v>0.85799999999999998</v>
      </c>
      <c r="Z4336" s="4">
        <v>0.27100000000000002</v>
      </c>
      <c r="AA4336" s="4">
        <v>0.108</v>
      </c>
    </row>
    <row r="4337" spans="1:27" s="6" customFormat="1" x14ac:dyDescent="0.3">
      <c r="A4337" s="40">
        <v>4336</v>
      </c>
      <c r="B4337" s="18" t="s">
        <v>323</v>
      </c>
      <c r="C4337" s="43" t="s">
        <v>285</v>
      </c>
      <c r="D4337" s="41"/>
      <c r="E4337" s="41">
        <v>776</v>
      </c>
      <c r="F4337" s="41">
        <v>2090</v>
      </c>
      <c r="G4337" s="4">
        <v>4.8579999999999997</v>
      </c>
      <c r="H4337" s="4">
        <v>4.92</v>
      </c>
      <c r="I4337" s="4">
        <v>5.1289999999999996</v>
      </c>
      <c r="J4337" s="4">
        <v>5.3289999999999997</v>
      </c>
      <c r="K4337" s="4">
        <v>5.3289999999999997</v>
      </c>
      <c r="L4337" s="4">
        <v>5.0940000000000003</v>
      </c>
      <c r="M4337" s="4">
        <v>4.7450000000000001</v>
      </c>
      <c r="N4337" s="4">
        <v>4.4710000000000001</v>
      </c>
      <c r="O4337" s="4">
        <v>4.431</v>
      </c>
      <c r="P4337" s="4">
        <v>4.5590000000000002</v>
      </c>
      <c r="Q4337" s="4">
        <v>4.6269999999999998</v>
      </c>
      <c r="R4337" s="4">
        <v>4.4329999999999998</v>
      </c>
      <c r="S4337" s="4">
        <v>4.0140000000000002</v>
      </c>
      <c r="T4337" s="4">
        <v>3.5179999999999998</v>
      </c>
      <c r="U4337" s="4">
        <v>3.1579999999999999</v>
      </c>
      <c r="V4337" s="4">
        <v>3.048</v>
      </c>
      <c r="W4337" s="4">
        <v>2.7090000000000001</v>
      </c>
      <c r="X4337" s="4">
        <v>1.8680000000000001</v>
      </c>
      <c r="Y4337" s="4">
        <v>1.0109999999999999</v>
      </c>
      <c r="Z4337" s="4">
        <v>0.41899999999999998</v>
      </c>
      <c r="AA4337" s="4">
        <v>0.109</v>
      </c>
    </row>
    <row r="4338" spans="1:27" s="6" customFormat="1" x14ac:dyDescent="0.3">
      <c r="A4338" s="40">
        <v>4337</v>
      </c>
      <c r="B4338" s="18" t="s">
        <v>323</v>
      </c>
      <c r="C4338" s="43" t="s">
        <v>285</v>
      </c>
      <c r="D4338" s="41"/>
      <c r="E4338" s="41">
        <v>776</v>
      </c>
      <c r="F4338" s="41">
        <v>2095</v>
      </c>
      <c r="G4338" s="4">
        <v>4.7770000000000001</v>
      </c>
      <c r="H4338" s="4">
        <v>4.7919999999999998</v>
      </c>
      <c r="I4338" s="4">
        <v>4.8849999999999998</v>
      </c>
      <c r="J4338" s="4">
        <v>5.0309999999999997</v>
      </c>
      <c r="K4338" s="4">
        <v>5.1070000000000002</v>
      </c>
      <c r="L4338" s="4">
        <v>5.0570000000000004</v>
      </c>
      <c r="M4338" s="4">
        <v>4.8650000000000002</v>
      </c>
      <c r="N4338" s="4">
        <v>4.5819999999999999</v>
      </c>
      <c r="O4338" s="4">
        <v>4.3550000000000004</v>
      </c>
      <c r="P4338" s="4">
        <v>4.3449999999999998</v>
      </c>
      <c r="Q4338" s="4">
        <v>4.484</v>
      </c>
      <c r="R4338" s="4">
        <v>4.548</v>
      </c>
      <c r="S4338" s="4">
        <v>4.343</v>
      </c>
      <c r="T4338" s="4">
        <v>3.8940000000000001</v>
      </c>
      <c r="U4338" s="4">
        <v>3.34</v>
      </c>
      <c r="V4338" s="4">
        <v>2.895</v>
      </c>
      <c r="W4338" s="4">
        <v>2.6190000000000002</v>
      </c>
      <c r="X4338" s="4">
        <v>2.081</v>
      </c>
      <c r="Y4338" s="4">
        <v>1.216</v>
      </c>
      <c r="Z4338" s="4">
        <v>0.50700000000000001</v>
      </c>
      <c r="AA4338" s="4">
        <v>0.156</v>
      </c>
    </row>
    <row r="4339" spans="1:27" s="6" customFormat="1" x14ac:dyDescent="0.3">
      <c r="A4339" s="40">
        <v>4338</v>
      </c>
      <c r="B4339" s="18" t="s">
        <v>323</v>
      </c>
      <c r="C4339" s="43" t="s">
        <v>285</v>
      </c>
      <c r="D4339" s="41"/>
      <c r="E4339" s="41">
        <v>776</v>
      </c>
      <c r="F4339" s="41">
        <v>2100</v>
      </c>
      <c r="G4339" s="4">
        <v>4.6630000000000003</v>
      </c>
      <c r="H4339" s="4">
        <v>4.7149999999999999</v>
      </c>
      <c r="I4339" s="4">
        <v>4.7610000000000001</v>
      </c>
      <c r="J4339" s="4">
        <v>4.7990000000000004</v>
      </c>
      <c r="K4339" s="4">
        <v>4.8310000000000004</v>
      </c>
      <c r="L4339" s="4">
        <v>4.8600000000000003</v>
      </c>
      <c r="M4339" s="4">
        <v>4.851</v>
      </c>
      <c r="N4339" s="4">
        <v>4.7169999999999996</v>
      </c>
      <c r="O4339" s="4">
        <v>4.476</v>
      </c>
      <c r="P4339" s="4">
        <v>4.2770000000000001</v>
      </c>
      <c r="Q4339" s="4">
        <v>4.2770000000000001</v>
      </c>
      <c r="R4339" s="4">
        <v>4.4119999999999999</v>
      </c>
      <c r="S4339" s="4">
        <v>4.4619999999999997</v>
      </c>
      <c r="T4339" s="4">
        <v>4.2229999999999999</v>
      </c>
      <c r="U4339" s="4">
        <v>3.7069999999999999</v>
      </c>
      <c r="V4339" s="4">
        <v>3.077</v>
      </c>
      <c r="W4339" s="4">
        <v>2.5059999999999998</v>
      </c>
      <c r="X4339" s="4">
        <v>2.036</v>
      </c>
      <c r="Y4339" s="4">
        <v>1.377</v>
      </c>
      <c r="Z4339" s="4">
        <v>0.624</v>
      </c>
      <c r="AA4339" s="4">
        <v>0.20200000000000001</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12</vt:i4>
      </vt:variant>
    </vt:vector>
  </HeadingPairs>
  <TitlesOfParts>
    <vt:vector size="12" baseType="lpstr">
      <vt:lpstr>0. Explanations</vt:lpstr>
      <vt:lpstr>1. Data entry</vt:lpstr>
      <vt:lpstr>2. Summary Results</vt:lpstr>
      <vt:lpstr>3.Age structure</vt:lpstr>
      <vt:lpstr>3b. Mid-period age structure</vt:lpstr>
      <vt:lpstr>4a. Female Fertility</vt:lpstr>
      <vt:lpstr>4b. Male Fertility</vt:lpstr>
      <vt:lpstr>A1. UNWPP Male Population</vt:lpstr>
      <vt:lpstr>A2. UNWPP Female Population</vt:lpstr>
      <vt:lpstr>B1. UNWPP Fertility data</vt:lpstr>
      <vt:lpstr>B2. UNWPP Births data</vt:lpstr>
      <vt:lpstr>C. Age patterns male fertility</vt:lpstr>
    </vt:vector>
  </TitlesOfParts>
  <Company>Université catholique de Louvain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Bruno Schoumaker</dc:creator>
  <cp:lastModifiedBy>Bruno Schoumaker</cp:lastModifiedBy>
  <dcterms:created xsi:type="dcterms:W3CDTF">2018-02-26T10:22:36Z</dcterms:created>
  <dcterms:modified xsi:type="dcterms:W3CDTF">2019-06-23T20:22:48Z</dcterms:modified>
</cp:coreProperties>
</file>